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8610"/>
  </bookViews>
  <sheets>
    <sheet name="HHSD FDA" sheetId="8" r:id="rId1"/>
    <sheet name="HHSF CMS" sheetId="37" r:id="rId2"/>
    <sheet name="HHSG IHS" sheetId="10" r:id="rId3"/>
    <sheet name="HHSH CDC" sheetId="36" r:id="rId4"/>
    <sheet name="HHSN NIH beg" sheetId="32" r:id="rId5"/>
    <sheet name="OGE Report" sheetId="11" r:id="rId6"/>
    <sheet name="1-100" sheetId="12" r:id="rId7"/>
    <sheet name="101-200" sheetId="13" r:id="rId8"/>
    <sheet name="201-300" sheetId="14" r:id="rId9"/>
    <sheet name="301-400" sheetId="15" r:id="rId10"/>
    <sheet name="401-500" sheetId="16" r:id="rId11"/>
    <sheet name="501-600" sheetId="17" r:id="rId12"/>
    <sheet name="601-700" sheetId="18" r:id="rId13"/>
    <sheet name="701-800" sheetId="19" r:id="rId14"/>
    <sheet name="801-900" sheetId="20" r:id="rId15"/>
    <sheet name="901-1000" sheetId="21" r:id="rId16"/>
    <sheet name="1001-1100" sheetId="22" r:id="rId17"/>
    <sheet name="1101-1200" sheetId="23" r:id="rId18"/>
    <sheet name="1201-1300" sheetId="24" r:id="rId19"/>
    <sheet name="1301-1400" sheetId="25" r:id="rId20"/>
    <sheet name="1401-1500" sheetId="26" r:id="rId21"/>
    <sheet name="1501-1600" sheetId="27" r:id="rId22"/>
    <sheet name="1601-1700" sheetId="28" r:id="rId23"/>
    <sheet name="1701-1800" sheetId="29" r:id="rId24"/>
    <sheet name="1801-1881" sheetId="30" r:id="rId25"/>
    <sheet name="HHSN NIH end" sheetId="31" r:id="rId26"/>
    <sheet name="HHSPAN ASPR" sheetId="4" r:id="rId27"/>
    <sheet name="HHSPB ACL" sheetId="2" r:id="rId28"/>
    <sheet name="HHSPE AHRQ" sheetId="3" r:id="rId29"/>
    <sheet name="HHSPK ACF" sheetId="1" r:id="rId30"/>
    <sheet name="HHSPM SAMHSA" sheetId="35" r:id="rId31"/>
    <sheet name="HHSPP PSC" sheetId="38" r:id="rId32"/>
    <sheet name="HHSPR HRSA" sheetId="9" r:id="rId33"/>
    <sheet name="HHSPA OS ONC" sheetId="39" r:id="rId34"/>
    <sheet name="Need" sheetId="5" r:id="rId35"/>
    <sheet name="OS" sheetId="33" r:id="rId36"/>
  </sheets>
  <externalReferences>
    <externalReference r:id="rId37"/>
  </externalReferences>
  <definedNames>
    <definedName name="Others" localSheetId="3">'HHSH CDC'!#REF!</definedName>
    <definedName name="_xlnm.Print_Area" localSheetId="0">'HHSD FDA'!$A$6:$N$29</definedName>
    <definedName name="_xlnm.Print_Area" localSheetId="1">'HHSF CMS'!$A$1:$N$52</definedName>
    <definedName name="_xlnm.Print_Area" localSheetId="2">'HHSG IHS'!$A$6:$N$26</definedName>
    <definedName name="_xlnm.Print_Area" localSheetId="33">'HHSPA OS ONC'!$A$6:$N$29</definedName>
    <definedName name="_xlnm.Print_Area" localSheetId="26">'HHSPAN ASPR'!$A$6:$N$29</definedName>
    <definedName name="_xlnm.Print_Area" localSheetId="27">'HHSPB ACL'!$A$6:$N$29</definedName>
    <definedName name="_xlnm.Print_Area" localSheetId="28">'HHSPE AHRQ'!$A$6:$N$29</definedName>
    <definedName name="_xlnm.Print_Area" localSheetId="29">'HHSPK ACF'!$A$6:$N$29</definedName>
    <definedName name="_xlnm.Print_Area" localSheetId="30">'HHSPM SAMHSA'!$A$6:$N$25</definedName>
    <definedName name="_xlnm.Print_Area" localSheetId="31">'HHSPP PSC'!$A$6:$N$29</definedName>
    <definedName name="_xlnm.Print_Area" localSheetId="32">'HHSPR HRSA'!$A$6:$N$29</definedName>
    <definedName name="_xlnm.Print_Titles" localSheetId="0">'HHSD FDA'!$12:$13</definedName>
    <definedName name="_xlnm.Print_Titles" localSheetId="1">'HHSF CMS'!$12:$13</definedName>
    <definedName name="_xlnm.Print_Titles" localSheetId="2">'HHSG IHS'!$12:$13</definedName>
    <definedName name="_xlnm.Print_Titles" localSheetId="33">'HHSPA OS ONC'!$12:$13</definedName>
    <definedName name="_xlnm.Print_Titles" localSheetId="26">'HHSPAN ASPR'!$12:$13</definedName>
    <definedName name="_xlnm.Print_Titles" localSheetId="27">'HHSPB ACL'!$12:$13</definedName>
    <definedName name="_xlnm.Print_Titles" localSheetId="28">'HHSPE AHRQ'!$12:$13</definedName>
    <definedName name="_xlnm.Print_Titles" localSheetId="29">'HHSPK ACF'!$12:$13</definedName>
    <definedName name="_xlnm.Print_Titles" localSheetId="30">'HHSPM SAMHSA'!$12:$13</definedName>
    <definedName name="_xlnm.Print_Titles" localSheetId="31">'HHSPP PSC'!$12:$13</definedName>
    <definedName name="_xlnm.Print_Titles" localSheetId="32">'HHSPR HRSA'!$12:$13</definedName>
    <definedName name="Z_46D91775_94C2_49FF_9613_A9FB49F1B179_.wvu.Cols" localSheetId="0" hidden="1">'HHSD FDA'!$E:$E</definedName>
    <definedName name="Z_46D91775_94C2_49FF_9613_A9FB49F1B179_.wvu.Cols" localSheetId="1" hidden="1">'HHSF CMS'!$E:$E</definedName>
    <definedName name="Z_46D91775_94C2_49FF_9613_A9FB49F1B179_.wvu.Cols" localSheetId="2" hidden="1">'HHSG IHS'!$E:$E</definedName>
    <definedName name="Z_46D91775_94C2_49FF_9613_A9FB49F1B179_.wvu.Cols" localSheetId="33" hidden="1">'HHSPA OS ONC'!$E:$E</definedName>
    <definedName name="Z_46D91775_94C2_49FF_9613_A9FB49F1B179_.wvu.Cols" localSheetId="26" hidden="1">'HHSPAN ASPR'!$E:$E</definedName>
    <definedName name="Z_46D91775_94C2_49FF_9613_A9FB49F1B179_.wvu.Cols" localSheetId="27" hidden="1">'HHSPB ACL'!$E:$E</definedName>
    <definedName name="Z_46D91775_94C2_49FF_9613_A9FB49F1B179_.wvu.Cols" localSheetId="28" hidden="1">'HHSPE AHRQ'!$E:$E</definedName>
    <definedName name="Z_46D91775_94C2_49FF_9613_A9FB49F1B179_.wvu.Cols" localSheetId="29" hidden="1">'HHSPK ACF'!$E:$E</definedName>
    <definedName name="Z_46D91775_94C2_49FF_9613_A9FB49F1B179_.wvu.Cols" localSheetId="30" hidden="1">'HHSPM SAMHSA'!$E:$E</definedName>
    <definedName name="Z_46D91775_94C2_49FF_9613_A9FB49F1B179_.wvu.Cols" localSheetId="31" hidden="1">'HHSPP PSC'!$E:$E</definedName>
    <definedName name="Z_46D91775_94C2_49FF_9613_A9FB49F1B179_.wvu.Cols" localSheetId="32" hidden="1">'HHSPR HRSA'!$E:$E</definedName>
    <definedName name="Z_46D91775_94C2_49FF_9613_A9FB49F1B179_.wvu.PrintArea" localSheetId="0" hidden="1">'HHSD FDA'!$A$1:$N$417</definedName>
    <definedName name="Z_46D91775_94C2_49FF_9613_A9FB49F1B179_.wvu.PrintArea" localSheetId="1" hidden="1">'HHSF CMS'!$A$1:$N$49</definedName>
    <definedName name="Z_46D91775_94C2_49FF_9613_A9FB49F1B179_.wvu.PrintArea" localSheetId="2" hidden="1">'HHSG IHS'!$A$1:$N$34</definedName>
    <definedName name="Z_46D91775_94C2_49FF_9613_A9FB49F1B179_.wvu.PrintArea" localSheetId="33" hidden="1">'HHSPA OS ONC'!$A$1:$N$417</definedName>
    <definedName name="Z_46D91775_94C2_49FF_9613_A9FB49F1B179_.wvu.PrintArea" localSheetId="26" hidden="1">'HHSPAN ASPR'!$A$1:$N$417</definedName>
    <definedName name="Z_46D91775_94C2_49FF_9613_A9FB49F1B179_.wvu.PrintArea" localSheetId="27" hidden="1">'HHSPB ACL'!$A$1:$N$417</definedName>
    <definedName name="Z_46D91775_94C2_49FF_9613_A9FB49F1B179_.wvu.PrintArea" localSheetId="28" hidden="1">'HHSPE AHRQ'!$A$1:$N$417</definedName>
    <definedName name="Z_46D91775_94C2_49FF_9613_A9FB49F1B179_.wvu.PrintArea" localSheetId="29" hidden="1">'HHSPK ACF'!$A$1:$N$417</definedName>
    <definedName name="Z_46D91775_94C2_49FF_9613_A9FB49F1B179_.wvu.PrintArea" localSheetId="30" hidden="1">'HHSPM SAMHSA'!$A$1:$N$413</definedName>
    <definedName name="Z_46D91775_94C2_49FF_9613_A9FB49F1B179_.wvu.PrintArea" localSheetId="31" hidden="1">'HHSPP PSC'!$A$1:$N$417</definedName>
    <definedName name="Z_46D91775_94C2_49FF_9613_A9FB49F1B179_.wvu.PrintArea" localSheetId="32" hidden="1">'HHSPR HRSA'!$A$1:$N$417</definedName>
    <definedName name="Z_46D91775_94C2_49FF_9613_A9FB49F1B179_.wvu.PrintTitles" localSheetId="0" hidden="1">'HHSD FDA'!$12:$13</definedName>
    <definedName name="Z_46D91775_94C2_49FF_9613_A9FB49F1B179_.wvu.PrintTitles" localSheetId="1" hidden="1">'HHSF CMS'!$12:$13</definedName>
    <definedName name="Z_46D91775_94C2_49FF_9613_A9FB49F1B179_.wvu.PrintTitles" localSheetId="2" hidden="1">'HHSG IHS'!$12:$13</definedName>
    <definedName name="Z_46D91775_94C2_49FF_9613_A9FB49F1B179_.wvu.PrintTitles" localSheetId="33" hidden="1">'HHSPA OS ONC'!$12:$13</definedName>
    <definedName name="Z_46D91775_94C2_49FF_9613_A9FB49F1B179_.wvu.PrintTitles" localSheetId="26" hidden="1">'HHSPAN ASPR'!$12:$13</definedName>
    <definedName name="Z_46D91775_94C2_49FF_9613_A9FB49F1B179_.wvu.PrintTitles" localSheetId="27" hidden="1">'HHSPB ACL'!$12:$13</definedName>
    <definedName name="Z_46D91775_94C2_49FF_9613_A9FB49F1B179_.wvu.PrintTitles" localSheetId="28" hidden="1">'HHSPE AHRQ'!$12:$13</definedName>
    <definedName name="Z_46D91775_94C2_49FF_9613_A9FB49F1B179_.wvu.PrintTitles" localSheetId="29" hidden="1">'HHSPK ACF'!$12:$13</definedName>
    <definedName name="Z_46D91775_94C2_49FF_9613_A9FB49F1B179_.wvu.PrintTitles" localSheetId="30" hidden="1">'HHSPM SAMHSA'!$12:$13</definedName>
    <definedName name="Z_46D91775_94C2_49FF_9613_A9FB49F1B179_.wvu.PrintTitles" localSheetId="31" hidden="1">'HHSPP PSC'!$12:$13</definedName>
    <definedName name="Z_46D91775_94C2_49FF_9613_A9FB49F1B179_.wvu.PrintTitles" localSheetId="32" hidden="1">'HHSPR HRSA'!$12:$13</definedName>
    <definedName name="Z_46D91775_94C2_49FF_9613_A9FB49F1B179_.wvu.Rows" localSheetId="0" hidden="1">'HHSD FDA'!$1:$1</definedName>
    <definedName name="Z_46D91775_94C2_49FF_9613_A9FB49F1B179_.wvu.Rows" localSheetId="1" hidden="1">'HHSF CMS'!$1:$1</definedName>
    <definedName name="Z_46D91775_94C2_49FF_9613_A9FB49F1B179_.wvu.Rows" localSheetId="2" hidden="1">'HHSG IHS'!$1:$1</definedName>
    <definedName name="Z_46D91775_94C2_49FF_9613_A9FB49F1B179_.wvu.Rows" localSheetId="33" hidden="1">'HHSPA OS ONC'!$1:$1</definedName>
    <definedName name="Z_46D91775_94C2_49FF_9613_A9FB49F1B179_.wvu.Rows" localSheetId="26" hidden="1">'HHSPAN ASPR'!$1:$1</definedName>
    <definedName name="Z_46D91775_94C2_49FF_9613_A9FB49F1B179_.wvu.Rows" localSheetId="27" hidden="1">'HHSPB ACL'!$1:$1</definedName>
    <definedName name="Z_46D91775_94C2_49FF_9613_A9FB49F1B179_.wvu.Rows" localSheetId="28" hidden="1">'HHSPE AHRQ'!$1:$1</definedName>
    <definedName name="Z_46D91775_94C2_49FF_9613_A9FB49F1B179_.wvu.Rows" localSheetId="29" hidden="1">'HHSPK ACF'!$1:$1</definedName>
    <definedName name="Z_46D91775_94C2_49FF_9613_A9FB49F1B179_.wvu.Rows" localSheetId="30" hidden="1">'HHSPM SAMHSA'!$1:$1</definedName>
    <definedName name="Z_46D91775_94C2_49FF_9613_A9FB49F1B179_.wvu.Rows" localSheetId="31" hidden="1">'HHSPP PSC'!$1:$1</definedName>
    <definedName name="Z_46D91775_94C2_49FF_9613_A9FB49F1B179_.wvu.Rows" localSheetId="32" hidden="1">'HHSPR HRSA'!$1:$1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415" i="39" l="1"/>
  <c r="V411" i="39"/>
  <c r="V407" i="39"/>
  <c r="V403" i="39"/>
  <c r="V399" i="39"/>
  <c r="V395" i="39"/>
  <c r="V391" i="39"/>
  <c r="V387" i="39"/>
  <c r="V383" i="39"/>
  <c r="V379" i="39"/>
  <c r="V375" i="39"/>
  <c r="V371" i="39"/>
  <c r="V367" i="39"/>
  <c r="V363" i="39"/>
  <c r="V359" i="39"/>
  <c r="V355" i="39"/>
  <c r="V351" i="39"/>
  <c r="V347" i="39"/>
  <c r="V343" i="39"/>
  <c r="V339" i="39"/>
  <c r="V335" i="39"/>
  <c r="V331" i="39"/>
  <c r="V327" i="39"/>
  <c r="V323" i="39"/>
  <c r="V319" i="39"/>
  <c r="V315" i="39"/>
  <c r="V311" i="39"/>
  <c r="V307" i="39"/>
  <c r="V303" i="39"/>
  <c r="V299" i="39"/>
  <c r="V295" i="39"/>
  <c r="V291" i="39"/>
  <c r="V287" i="39"/>
  <c r="V283" i="39"/>
  <c r="V279" i="39"/>
  <c r="V275" i="39"/>
  <c r="V271" i="39"/>
  <c r="V267" i="39"/>
  <c r="V263" i="39"/>
  <c r="V259" i="39"/>
  <c r="V255" i="39"/>
  <c r="V251" i="39"/>
  <c r="V247" i="39"/>
  <c r="V243" i="39"/>
  <c r="V239" i="39"/>
  <c r="V235" i="39"/>
  <c r="V231" i="39"/>
  <c r="V227" i="39"/>
  <c r="V223" i="39"/>
  <c r="V219" i="39"/>
  <c r="V215" i="39"/>
  <c r="V211" i="39"/>
  <c r="V207" i="39"/>
  <c r="V203" i="39"/>
  <c r="V199" i="39"/>
  <c r="V195" i="39"/>
  <c r="V191" i="39"/>
  <c r="V187" i="39"/>
  <c r="V183" i="39"/>
  <c r="V179" i="39"/>
  <c r="A18" i="39"/>
  <c r="A22" i="39" s="1"/>
  <c r="A26" i="39" s="1"/>
  <c r="A30" i="39" s="1"/>
  <c r="A34" i="39" s="1"/>
  <c r="A38" i="39" s="1"/>
  <c r="A42" i="39" s="1"/>
  <c r="A46" i="39" s="1"/>
  <c r="A50" i="39" s="1"/>
  <c r="A54" i="39" s="1"/>
  <c r="A58" i="39" s="1"/>
  <c r="A62" i="39" s="1"/>
  <c r="A66" i="39" s="1"/>
  <c r="A70" i="39" s="1"/>
  <c r="A74" i="39" s="1"/>
  <c r="A78" i="39" s="1"/>
  <c r="A82" i="39" s="1"/>
  <c r="A86" i="39" s="1"/>
  <c r="A90" i="39" s="1"/>
  <c r="A94" i="39" s="1"/>
  <c r="A98" i="39" s="1"/>
  <c r="A102" i="39" s="1"/>
  <c r="A106" i="39" s="1"/>
  <c r="A110" i="39" s="1"/>
  <c r="A114" i="39" s="1"/>
  <c r="A118" i="39" s="1"/>
  <c r="A122" i="39" s="1"/>
  <c r="A126" i="39" s="1"/>
  <c r="A130" i="39" s="1"/>
  <c r="A134" i="39" s="1"/>
  <c r="A138" i="39" s="1"/>
  <c r="A142" i="39" s="1"/>
  <c r="A146" i="39" s="1"/>
  <c r="A150" i="39" s="1"/>
  <c r="A154" i="39" s="1"/>
  <c r="A158" i="39" s="1"/>
  <c r="A162" i="39" s="1"/>
  <c r="A166" i="39" s="1"/>
  <c r="A170" i="39" s="1"/>
  <c r="A174" i="39" s="1"/>
  <c r="A178" i="39" s="1"/>
  <c r="A182" i="39" s="1"/>
  <c r="A186" i="39" s="1"/>
  <c r="A190" i="39" s="1"/>
  <c r="A194" i="39" s="1"/>
  <c r="A198" i="39" s="1"/>
  <c r="A202" i="39" s="1"/>
  <c r="A206" i="39" s="1"/>
  <c r="A210" i="39" s="1"/>
  <c r="A214" i="39" s="1"/>
  <c r="A218" i="39" s="1"/>
  <c r="A222" i="39" s="1"/>
  <c r="A226" i="39" s="1"/>
  <c r="A230" i="39" s="1"/>
  <c r="A234" i="39" s="1"/>
  <c r="A238" i="39" s="1"/>
  <c r="A242" i="39" s="1"/>
  <c r="A246" i="39" s="1"/>
  <c r="A250" i="39" s="1"/>
  <c r="A254" i="39" s="1"/>
  <c r="A258" i="39" s="1"/>
  <c r="A262" i="39" s="1"/>
  <c r="A266" i="39" s="1"/>
  <c r="A270" i="39" s="1"/>
  <c r="A274" i="39" s="1"/>
  <c r="A278" i="39" s="1"/>
  <c r="A282" i="39" s="1"/>
  <c r="A286" i="39" s="1"/>
  <c r="A290" i="39" s="1"/>
  <c r="A294" i="39" s="1"/>
  <c r="A298" i="39" s="1"/>
  <c r="A302" i="39" s="1"/>
  <c r="A306" i="39" s="1"/>
  <c r="A310" i="39" s="1"/>
  <c r="A314" i="39" s="1"/>
  <c r="A318" i="39" s="1"/>
  <c r="A322" i="39" s="1"/>
  <c r="A326" i="39" s="1"/>
  <c r="A330" i="39" s="1"/>
  <c r="A334" i="39" s="1"/>
  <c r="A338" i="39" s="1"/>
  <c r="A342" i="39" s="1"/>
  <c r="A346" i="39" s="1"/>
  <c r="A350" i="39" s="1"/>
  <c r="A354" i="39" s="1"/>
  <c r="A358" i="39" s="1"/>
  <c r="A362" i="39" s="1"/>
  <c r="A366" i="39" s="1"/>
  <c r="A370" i="39" s="1"/>
  <c r="A374" i="39" s="1"/>
  <c r="A378" i="39" s="1"/>
  <c r="A382" i="39" s="1"/>
  <c r="A386" i="39" s="1"/>
  <c r="A390" i="39" s="1"/>
  <c r="A394" i="39" s="1"/>
  <c r="A398" i="39" s="1"/>
  <c r="A402" i="39" s="1"/>
  <c r="A406" i="39" s="1"/>
  <c r="A410" i="39" s="1"/>
  <c r="A414" i="39" s="1"/>
  <c r="A5" i="39"/>
  <c r="V415" i="38" l="1"/>
  <c r="V411" i="38"/>
  <c r="V407" i="38"/>
  <c r="V403" i="38"/>
  <c r="V399" i="38"/>
  <c r="V395" i="38"/>
  <c r="V391" i="38"/>
  <c r="V387" i="38"/>
  <c r="V383" i="38"/>
  <c r="V379" i="38"/>
  <c r="V375" i="38"/>
  <c r="V371" i="38"/>
  <c r="V367" i="38"/>
  <c r="V363" i="38"/>
  <c r="V359" i="38"/>
  <c r="V355" i="38"/>
  <c r="V351" i="38"/>
  <c r="V347" i="38"/>
  <c r="V343" i="38"/>
  <c r="V339" i="38"/>
  <c r="V335" i="38"/>
  <c r="V331" i="38"/>
  <c r="V327" i="38"/>
  <c r="V323" i="38"/>
  <c r="V319" i="38"/>
  <c r="V315" i="38"/>
  <c r="V311" i="38"/>
  <c r="V307" i="38"/>
  <c r="V303" i="38"/>
  <c r="V299" i="38"/>
  <c r="V295" i="38"/>
  <c r="V291" i="38"/>
  <c r="V287" i="38"/>
  <c r="V283" i="38"/>
  <c r="V279" i="38"/>
  <c r="V275" i="38"/>
  <c r="V271" i="38"/>
  <c r="V267" i="38"/>
  <c r="V263" i="38"/>
  <c r="V259" i="38"/>
  <c r="V255" i="38"/>
  <c r="V251" i="38"/>
  <c r="V247" i="38"/>
  <c r="V243" i="38"/>
  <c r="V239" i="38"/>
  <c r="V235" i="38"/>
  <c r="V231" i="38"/>
  <c r="V227" i="38"/>
  <c r="V223" i="38"/>
  <c r="V219" i="38"/>
  <c r="V215" i="38"/>
  <c r="V211" i="38"/>
  <c r="V207" i="38"/>
  <c r="V203" i="38"/>
  <c r="V199" i="38"/>
  <c r="V195" i="38"/>
  <c r="V191" i="38"/>
  <c r="V187" i="38"/>
  <c r="V183" i="38"/>
  <c r="V179"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A5" i="38"/>
  <c r="A5" i="37" l="1"/>
  <c r="V52" i="37"/>
  <c r="M49" i="37"/>
  <c r="F49" i="37"/>
  <c r="D49" i="37"/>
  <c r="C49" i="37"/>
  <c r="B49" i="37"/>
  <c r="M48" i="37"/>
  <c r="M47" i="37"/>
  <c r="G47" i="37"/>
  <c r="F47" i="37"/>
  <c r="D47" i="37"/>
  <c r="C47" i="37"/>
  <c r="B47" i="37"/>
  <c r="M45" i="37"/>
  <c r="F45" i="37"/>
  <c r="D45" i="37"/>
  <c r="C45" i="37"/>
  <c r="B45" i="37"/>
  <c r="M44" i="37"/>
  <c r="M43" i="37"/>
  <c r="G43" i="37"/>
  <c r="F43" i="37"/>
  <c r="D43" i="37"/>
  <c r="C43" i="37"/>
  <c r="B43" i="37"/>
  <c r="M41" i="37"/>
  <c r="F41" i="37"/>
  <c r="D41" i="37"/>
  <c r="C41" i="37"/>
  <c r="B41" i="37"/>
  <c r="M40" i="37"/>
  <c r="M39" i="37"/>
  <c r="G39" i="37"/>
  <c r="F39" i="37"/>
  <c r="D39" i="37"/>
  <c r="C39" i="37"/>
  <c r="B39" i="37"/>
  <c r="M37" i="37"/>
  <c r="F37" i="37"/>
  <c r="C37" i="37"/>
  <c r="B37" i="37"/>
  <c r="M36" i="37"/>
  <c r="M35" i="37"/>
  <c r="G35" i="37"/>
  <c r="F35" i="37"/>
  <c r="D35" i="37"/>
  <c r="C35" i="37"/>
  <c r="B35" i="37"/>
  <c r="M33" i="37"/>
  <c r="F33" i="37"/>
  <c r="D33" i="37"/>
  <c r="C33" i="37"/>
  <c r="B33" i="37"/>
  <c r="M32" i="37"/>
  <c r="M31" i="37"/>
  <c r="G31" i="37"/>
  <c r="F31" i="37"/>
  <c r="D31" i="37"/>
  <c r="C31" i="37"/>
  <c r="B31" i="37"/>
  <c r="M29" i="37"/>
  <c r="F29" i="37"/>
  <c r="D29" i="37"/>
  <c r="C29" i="37"/>
  <c r="B29" i="37"/>
  <c r="M28" i="37"/>
  <c r="M51" i="37" s="1"/>
  <c r="M27" i="37"/>
  <c r="M50" i="37" s="1"/>
  <c r="G27" i="37"/>
  <c r="F27" i="37"/>
  <c r="D27" i="37"/>
  <c r="C27" i="37"/>
  <c r="B27" i="37"/>
  <c r="M25" i="37"/>
  <c r="F25" i="37"/>
  <c r="D25" i="37"/>
  <c r="C25" i="37"/>
  <c r="B25" i="37"/>
  <c r="M24" i="37"/>
  <c r="M23" i="37"/>
  <c r="G23" i="37"/>
  <c r="F23" i="37"/>
  <c r="D23" i="37"/>
  <c r="C23" i="37"/>
  <c r="B23" i="37"/>
  <c r="M21" i="37"/>
  <c r="F21" i="37"/>
  <c r="D21" i="37"/>
  <c r="C21" i="37"/>
  <c r="B21" i="37"/>
  <c r="M20" i="37"/>
  <c r="M19" i="37"/>
  <c r="G19" i="37"/>
  <c r="F19" i="37"/>
  <c r="D19" i="37"/>
  <c r="C19" i="37"/>
  <c r="B19" i="37"/>
  <c r="M160" i="36" l="1"/>
  <c r="M676" i="36"/>
  <c r="M758" i="36"/>
  <c r="M795" i="36"/>
  <c r="M857" i="36"/>
  <c r="M883" i="36"/>
  <c r="M895" i="36"/>
  <c r="M1110" i="36"/>
  <c r="M1396" i="36"/>
  <c r="M1431" i="36"/>
  <c r="M2189" i="36"/>
  <c r="M2266" i="36"/>
  <c r="M2644" i="36"/>
  <c r="V411" i="35" l="1"/>
  <c r="V407" i="35"/>
  <c r="V403" i="35"/>
  <c r="V399" i="35"/>
  <c r="V395" i="35"/>
  <c r="V391" i="35"/>
  <c r="V387" i="35"/>
  <c r="V383" i="35"/>
  <c r="V379" i="35"/>
  <c r="V375" i="35"/>
  <c r="V371" i="35"/>
  <c r="V367" i="35"/>
  <c r="V363" i="35"/>
  <c r="V359" i="35"/>
  <c r="V355" i="35"/>
  <c r="V351" i="35"/>
  <c r="V347" i="35"/>
  <c r="V343" i="35"/>
  <c r="V339" i="35"/>
  <c r="V335" i="35"/>
  <c r="V331" i="35"/>
  <c r="V327" i="35"/>
  <c r="V323" i="35"/>
  <c r="V319" i="35"/>
  <c r="V315" i="35"/>
  <c r="V311" i="35"/>
  <c r="V307" i="35"/>
  <c r="V303" i="35"/>
  <c r="V299" i="35"/>
  <c r="V295" i="35"/>
  <c r="V291" i="35"/>
  <c r="V287" i="35"/>
  <c r="V283" i="35"/>
  <c r="V279" i="35"/>
  <c r="V275" i="35"/>
  <c r="V271" i="35"/>
  <c r="V267" i="35"/>
  <c r="V263" i="35"/>
  <c r="V259" i="35"/>
  <c r="V255" i="35"/>
  <c r="V251" i="35"/>
  <c r="V247" i="35"/>
  <c r="V243" i="35"/>
  <c r="V239" i="35"/>
  <c r="V235" i="35"/>
  <c r="V231" i="35"/>
  <c r="V227" i="35"/>
  <c r="V223" i="35"/>
  <c r="V219" i="35"/>
  <c r="V215" i="35"/>
  <c r="V211" i="35"/>
  <c r="V207" i="35"/>
  <c r="V203" i="35"/>
  <c r="V199" i="35"/>
  <c r="V195" i="35"/>
  <c r="V191" i="35"/>
  <c r="V187" i="35"/>
  <c r="V183" i="35"/>
  <c r="V179" i="35"/>
  <c r="V175" i="35"/>
  <c r="A14" i="35"/>
  <c r="A18" i="35" s="1"/>
  <c r="A22" i="35" s="1"/>
  <c r="A26" i="35" s="1"/>
  <c r="A30" i="35" s="1"/>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A294" i="35" s="1"/>
  <c r="A298" i="35" s="1"/>
  <c r="A302" i="35" s="1"/>
  <c r="A306" i="35" s="1"/>
  <c r="A310" i="35" s="1"/>
  <c r="A314" i="35" s="1"/>
  <c r="A318" i="35" s="1"/>
  <c r="A322" i="35" s="1"/>
  <c r="A326" i="35" s="1"/>
  <c r="A330" i="35" s="1"/>
  <c r="A334" i="35" s="1"/>
  <c r="A338" i="35" s="1"/>
  <c r="A342" i="35" s="1"/>
  <c r="A346" i="35" s="1"/>
  <c r="A350" i="35" s="1"/>
  <c r="A354" i="35" s="1"/>
  <c r="A358" i="35" s="1"/>
  <c r="A362" i="35" s="1"/>
  <c r="A366" i="35" s="1"/>
  <c r="A370" i="35" s="1"/>
  <c r="A374" i="35" s="1"/>
  <c r="A378" i="35" s="1"/>
  <c r="A382" i="35" s="1"/>
  <c r="A386" i="35" s="1"/>
  <c r="A390" i="35" s="1"/>
  <c r="A394" i="35" s="1"/>
  <c r="A398" i="35" s="1"/>
  <c r="A402" i="35" s="1"/>
  <c r="A406" i="35" s="1"/>
  <c r="A410" i="35" s="1"/>
  <c r="A5" i="35"/>
  <c r="A19" i="10" l="1"/>
  <c r="A23" i="10" s="1"/>
  <c r="A27" i="10" s="1"/>
  <c r="A31" i="10" s="1"/>
  <c r="A14" i="10"/>
  <c r="A5" i="10"/>
  <c r="V415" i="9" l="1"/>
  <c r="V411" i="9"/>
  <c r="V407" i="9"/>
  <c r="V403" i="9"/>
  <c r="V399" i="9"/>
  <c r="V395" i="9"/>
  <c r="V391" i="9"/>
  <c r="V387" i="9"/>
  <c r="V383" i="9"/>
  <c r="V379" i="9"/>
  <c r="V375" i="9"/>
  <c r="V371" i="9"/>
  <c r="V367" i="9"/>
  <c r="V363" i="9"/>
  <c r="V359" i="9"/>
  <c r="V355" i="9"/>
  <c r="V351" i="9"/>
  <c r="V347" i="9"/>
  <c r="V343" i="9"/>
  <c r="V339" i="9"/>
  <c r="V335" i="9"/>
  <c r="V331" i="9"/>
  <c r="V327" i="9"/>
  <c r="V323" i="9"/>
  <c r="V319" i="9"/>
  <c r="V315" i="9"/>
  <c r="V311" i="9"/>
  <c r="V307" i="9"/>
  <c r="V303" i="9"/>
  <c r="V299" i="9"/>
  <c r="V295" i="9"/>
  <c r="V291" i="9"/>
  <c r="V287" i="9"/>
  <c r="V283" i="9"/>
  <c r="V279" i="9"/>
  <c r="V275" i="9"/>
  <c r="V271" i="9"/>
  <c r="V267" i="9"/>
  <c r="V263" i="9"/>
  <c r="V259" i="9"/>
  <c r="V255" i="9"/>
  <c r="V251" i="9"/>
  <c r="V247" i="9"/>
  <c r="V243" i="9"/>
  <c r="V239" i="9"/>
  <c r="V235" i="9"/>
  <c r="V231" i="9"/>
  <c r="V227" i="9"/>
  <c r="V223" i="9"/>
  <c r="V219" i="9"/>
  <c r="V215" i="9"/>
  <c r="V211" i="9"/>
  <c r="V207" i="9"/>
  <c r="V203" i="9"/>
  <c r="V199" i="9"/>
  <c r="V195" i="9"/>
  <c r="V191" i="9"/>
  <c r="V187" i="9"/>
  <c r="V183" i="9"/>
  <c r="V179" i="9"/>
  <c r="A18" i="9"/>
  <c r="A22" i="9" s="1"/>
  <c r="A26" i="9" s="1"/>
  <c r="A30" i="9" s="1"/>
  <c r="A34" i="9" s="1"/>
  <c r="A38" i="9" s="1"/>
  <c r="A42" i="9" s="1"/>
  <c r="A46" i="9" s="1"/>
  <c r="A50" i="9" s="1"/>
  <c r="A54" i="9" s="1"/>
  <c r="A58" i="9" s="1"/>
  <c r="A62" i="9" s="1"/>
  <c r="A66" i="9" s="1"/>
  <c r="A70" i="9" s="1"/>
  <c r="A74" i="9" s="1"/>
  <c r="A78" i="9" s="1"/>
  <c r="A82" i="9" s="1"/>
  <c r="A86" i="9" s="1"/>
  <c r="A90" i="9" s="1"/>
  <c r="A94" i="9" s="1"/>
  <c r="A98" i="9" s="1"/>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A5" i="9"/>
  <c r="V415" i="8"/>
  <c r="V411" i="8"/>
  <c r="V407" i="8"/>
  <c r="V403" i="8"/>
  <c r="V399" i="8"/>
  <c r="V395" i="8"/>
  <c r="V391" i="8"/>
  <c r="V387" i="8"/>
  <c r="V383" i="8"/>
  <c r="V379" i="8"/>
  <c r="V375" i="8"/>
  <c r="V371" i="8"/>
  <c r="V367" i="8"/>
  <c r="V363" i="8"/>
  <c r="V359" i="8"/>
  <c r="V355" i="8"/>
  <c r="V351" i="8"/>
  <c r="V347" i="8"/>
  <c r="V343" i="8"/>
  <c r="V339" i="8"/>
  <c r="V335" i="8"/>
  <c r="V331" i="8"/>
  <c r="V327" i="8"/>
  <c r="V323" i="8"/>
  <c r="V319" i="8"/>
  <c r="V315" i="8"/>
  <c r="V311" i="8"/>
  <c r="V307" i="8"/>
  <c r="V303" i="8"/>
  <c r="V299" i="8"/>
  <c r="V295" i="8"/>
  <c r="V291" i="8"/>
  <c r="V287" i="8"/>
  <c r="V283" i="8"/>
  <c r="V279" i="8"/>
  <c r="V275" i="8"/>
  <c r="V271" i="8"/>
  <c r="V267" i="8"/>
  <c r="V263" i="8"/>
  <c r="V259" i="8"/>
  <c r="V255" i="8"/>
  <c r="V251" i="8"/>
  <c r="V247" i="8"/>
  <c r="V243" i="8"/>
  <c r="V239" i="8"/>
  <c r="V235" i="8"/>
  <c r="V231" i="8"/>
  <c r="V227" i="8"/>
  <c r="V223" i="8"/>
  <c r="V219" i="8"/>
  <c r="V215" i="8"/>
  <c r="V211" i="8"/>
  <c r="V207" i="8"/>
  <c r="V203" i="8"/>
  <c r="V199" i="8"/>
  <c r="V195" i="8"/>
  <c r="V191" i="8"/>
  <c r="V187" i="8"/>
  <c r="V183" i="8"/>
  <c r="V179" i="8"/>
  <c r="A18" i="8"/>
  <c r="A22" i="8" s="1"/>
  <c r="A26" i="8" s="1"/>
  <c r="A30" i="8" s="1"/>
  <c r="A34" i="8" s="1"/>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A5" i="8"/>
  <c r="A5" i="4" l="1"/>
  <c r="A18" i="4"/>
  <c r="A22" i="4"/>
  <c r="A26" i="4" s="1"/>
  <c r="A30" i="4" s="1"/>
  <c r="A34" i="4" s="1"/>
  <c r="A38" i="4" s="1"/>
  <c r="A42" i="4" s="1"/>
  <c r="A46" i="4" s="1"/>
  <c r="A50" i="4" s="1"/>
  <c r="A54" i="4" s="1"/>
  <c r="A58" i="4" s="1"/>
  <c r="A62" i="4" s="1"/>
  <c r="A66" i="4" s="1"/>
  <c r="A70" i="4" s="1"/>
  <c r="A74" i="4" s="1"/>
  <c r="A78" i="4" s="1"/>
  <c r="A82" i="4" s="1"/>
  <c r="A86" i="4" s="1"/>
  <c r="A90" i="4" s="1"/>
  <c r="A94" i="4" s="1"/>
  <c r="A98" i="4" s="1"/>
  <c r="A102" i="4" s="1"/>
  <c r="A106" i="4" s="1"/>
  <c r="A110" i="4" s="1"/>
  <c r="A114" i="4" s="1"/>
  <c r="A118" i="4" s="1"/>
  <c r="A122" i="4" s="1"/>
  <c r="A126" i="4" s="1"/>
  <c r="A130" i="4" s="1"/>
  <c r="A134" i="4" s="1"/>
  <c r="A138" i="4" s="1"/>
  <c r="A142" i="4" s="1"/>
  <c r="A146" i="4" s="1"/>
  <c r="A150" i="4" s="1"/>
  <c r="A154" i="4" s="1"/>
  <c r="A158" i="4" s="1"/>
  <c r="A162" i="4" s="1"/>
  <c r="A166" i="4" s="1"/>
  <c r="A170" i="4" s="1"/>
  <c r="A174" i="4" s="1"/>
  <c r="A178" i="4" s="1"/>
  <c r="A182" i="4" s="1"/>
  <c r="A186" i="4" s="1"/>
  <c r="A190" i="4" s="1"/>
  <c r="A194" i="4" s="1"/>
  <c r="A198" i="4" s="1"/>
  <c r="A202" i="4" s="1"/>
  <c r="A206" i="4" s="1"/>
  <c r="A210" i="4" s="1"/>
  <c r="A214" i="4" s="1"/>
  <c r="A218" i="4" s="1"/>
  <c r="A222" i="4" s="1"/>
  <c r="A226" i="4" s="1"/>
  <c r="A230" i="4" s="1"/>
  <c r="A234" i="4" s="1"/>
  <c r="A238" i="4" s="1"/>
  <c r="A242" i="4" s="1"/>
  <c r="A246" i="4" s="1"/>
  <c r="A250" i="4" s="1"/>
  <c r="A254" i="4" s="1"/>
  <c r="A258" i="4" s="1"/>
  <c r="A262" i="4" s="1"/>
  <c r="A266" i="4" s="1"/>
  <c r="A270" i="4" s="1"/>
  <c r="A274" i="4" s="1"/>
  <c r="A278" i="4" s="1"/>
  <c r="A282" i="4" s="1"/>
  <c r="A286" i="4" s="1"/>
  <c r="A290" i="4" s="1"/>
  <c r="A294" i="4" s="1"/>
  <c r="A298" i="4" s="1"/>
  <c r="A302" i="4" s="1"/>
  <c r="A306" i="4" s="1"/>
  <c r="A310" i="4" s="1"/>
  <c r="A314" i="4" s="1"/>
  <c r="A318" i="4" s="1"/>
  <c r="A322" i="4" s="1"/>
  <c r="A326" i="4" s="1"/>
  <c r="A330" i="4" s="1"/>
  <c r="A334" i="4" s="1"/>
  <c r="A338" i="4" s="1"/>
  <c r="A342" i="4" s="1"/>
  <c r="A346" i="4" s="1"/>
  <c r="A350" i="4" s="1"/>
  <c r="A354" i="4" s="1"/>
  <c r="A358" i="4" s="1"/>
  <c r="A362" i="4" s="1"/>
  <c r="A366" i="4" s="1"/>
  <c r="A370" i="4" s="1"/>
  <c r="A374" i="4" s="1"/>
  <c r="A378" i="4" s="1"/>
  <c r="A382" i="4" s="1"/>
  <c r="A386" i="4" s="1"/>
  <c r="A390" i="4" s="1"/>
  <c r="A394" i="4" s="1"/>
  <c r="A398" i="4" s="1"/>
  <c r="A402" i="4" s="1"/>
  <c r="A406" i="4" s="1"/>
  <c r="A410" i="4" s="1"/>
  <c r="A414" i="4" s="1"/>
  <c r="V179" i="4"/>
  <c r="V183" i="4"/>
  <c r="V187" i="4"/>
  <c r="V191" i="4"/>
  <c r="V195" i="4"/>
  <c r="V199" i="4"/>
  <c r="V203" i="4"/>
  <c r="V207" i="4"/>
  <c r="V211" i="4"/>
  <c r="V215" i="4"/>
  <c r="V219" i="4"/>
  <c r="V223" i="4"/>
  <c r="V227" i="4"/>
  <c r="V231" i="4"/>
  <c r="V235" i="4"/>
  <c r="V239" i="4"/>
  <c r="V243" i="4"/>
  <c r="V247" i="4"/>
  <c r="V251" i="4"/>
  <c r="V255" i="4"/>
  <c r="V259" i="4"/>
  <c r="V263" i="4"/>
  <c r="V267" i="4"/>
  <c r="V271" i="4"/>
  <c r="V275" i="4"/>
  <c r="V279" i="4"/>
  <c r="V283" i="4"/>
  <c r="V287" i="4"/>
  <c r="V291" i="4"/>
  <c r="V295" i="4"/>
  <c r="V299" i="4"/>
  <c r="V303" i="4"/>
  <c r="V307" i="4"/>
  <c r="V311" i="4"/>
  <c r="V315" i="4"/>
  <c r="V319" i="4"/>
  <c r="V323" i="4"/>
  <c r="V327" i="4"/>
  <c r="V331" i="4"/>
  <c r="V335" i="4"/>
  <c r="V339" i="4"/>
  <c r="V343" i="4"/>
  <c r="V347" i="4"/>
  <c r="V351" i="4"/>
  <c r="V355" i="4"/>
  <c r="V359" i="4"/>
  <c r="V363" i="4"/>
  <c r="V367" i="4"/>
  <c r="V371" i="4"/>
  <c r="V375" i="4"/>
  <c r="V379" i="4"/>
  <c r="V383" i="4"/>
  <c r="V387" i="4"/>
  <c r="V391" i="4"/>
  <c r="V395" i="4"/>
  <c r="V399" i="4"/>
  <c r="V403" i="4"/>
  <c r="V407" i="4"/>
  <c r="V411" i="4"/>
  <c r="V415" i="4"/>
  <c r="Q422" i="4"/>
  <c r="H9" i="4" s="1"/>
  <c r="Q423" i="4"/>
  <c r="J9" i="4" s="1"/>
  <c r="V415" i="3" l="1"/>
  <c r="V411" i="3"/>
  <c r="V407" i="3"/>
  <c r="V403" i="3"/>
  <c r="V399" i="3"/>
  <c r="V395" i="3"/>
  <c r="V391" i="3"/>
  <c r="V387" i="3"/>
  <c r="V383" i="3"/>
  <c r="V379" i="3"/>
  <c r="V375" i="3"/>
  <c r="V371" i="3"/>
  <c r="V367" i="3"/>
  <c r="V363" i="3"/>
  <c r="V359" i="3"/>
  <c r="V355" i="3"/>
  <c r="V351" i="3"/>
  <c r="V347" i="3"/>
  <c r="V343" i="3"/>
  <c r="V339" i="3"/>
  <c r="V335" i="3"/>
  <c r="V331" i="3"/>
  <c r="V327" i="3"/>
  <c r="V323" i="3"/>
  <c r="V319" i="3"/>
  <c r="V315" i="3"/>
  <c r="V311" i="3"/>
  <c r="V307" i="3"/>
  <c r="V303" i="3"/>
  <c r="V299" i="3"/>
  <c r="V295" i="3"/>
  <c r="V291" i="3"/>
  <c r="V287" i="3"/>
  <c r="V283" i="3"/>
  <c r="V279" i="3"/>
  <c r="V275" i="3"/>
  <c r="V271" i="3"/>
  <c r="V267" i="3"/>
  <c r="V263" i="3"/>
  <c r="V259" i="3"/>
  <c r="V255" i="3"/>
  <c r="V251" i="3"/>
  <c r="V247" i="3"/>
  <c r="V243" i="3"/>
  <c r="V239" i="3"/>
  <c r="V235" i="3"/>
  <c r="V231" i="3"/>
  <c r="V227" i="3"/>
  <c r="V223" i="3"/>
  <c r="V219" i="3"/>
  <c r="V215" i="3"/>
  <c r="V211" i="3"/>
  <c r="V207" i="3"/>
  <c r="V203" i="3"/>
  <c r="V199" i="3"/>
  <c r="V195" i="3"/>
  <c r="V191" i="3"/>
  <c r="V187" i="3"/>
  <c r="V183" i="3"/>
  <c r="V179" i="3"/>
  <c r="A18" i="3"/>
  <c r="A22" i="3" s="1"/>
  <c r="A26" i="3" s="1"/>
  <c r="A30" i="3" s="1"/>
  <c r="A34" i="3" s="1"/>
  <c r="A38" i="3" s="1"/>
  <c r="A42" i="3" s="1"/>
  <c r="A46" i="3" s="1"/>
  <c r="A50" i="3" s="1"/>
  <c r="A54" i="3" s="1"/>
  <c r="A58" i="3" s="1"/>
  <c r="A62" i="3" s="1"/>
  <c r="A66" i="3" s="1"/>
  <c r="A70" i="3" s="1"/>
  <c r="A74" i="3" s="1"/>
  <c r="A78" i="3" s="1"/>
  <c r="A82" i="3" s="1"/>
  <c r="A86" i="3" s="1"/>
  <c r="A90" i="3" s="1"/>
  <c r="A94" i="3" s="1"/>
  <c r="A98" i="3" s="1"/>
  <c r="A102" i="3" s="1"/>
  <c r="A106" i="3" s="1"/>
  <c r="A110" i="3" s="1"/>
  <c r="A114" i="3" s="1"/>
  <c r="A118" i="3" s="1"/>
  <c r="A122" i="3" s="1"/>
  <c r="A126" i="3" s="1"/>
  <c r="A130" i="3" s="1"/>
  <c r="A134" i="3" s="1"/>
  <c r="A138" i="3" s="1"/>
  <c r="A142" i="3" s="1"/>
  <c r="A146" i="3" s="1"/>
  <c r="A150" i="3" s="1"/>
  <c r="A154" i="3" s="1"/>
  <c r="A158" i="3" s="1"/>
  <c r="A162" i="3" s="1"/>
  <c r="A166" i="3" s="1"/>
  <c r="A170" i="3" s="1"/>
  <c r="A174" i="3" s="1"/>
  <c r="A178" i="3" s="1"/>
  <c r="A182" i="3" s="1"/>
  <c r="A186" i="3" s="1"/>
  <c r="A190" i="3" s="1"/>
  <c r="A194" i="3" s="1"/>
  <c r="A198" i="3" s="1"/>
  <c r="A202" i="3" s="1"/>
  <c r="A206" i="3" s="1"/>
  <c r="A210" i="3" s="1"/>
  <c r="A214" i="3" s="1"/>
  <c r="A218" i="3" s="1"/>
  <c r="A222" i="3" s="1"/>
  <c r="A226" i="3" s="1"/>
  <c r="A230" i="3" s="1"/>
  <c r="A234" i="3" s="1"/>
  <c r="A238" i="3" s="1"/>
  <c r="A242" i="3" s="1"/>
  <c r="A246" i="3" s="1"/>
  <c r="A250" i="3" s="1"/>
  <c r="A254" i="3" s="1"/>
  <c r="A258" i="3" s="1"/>
  <c r="A262" i="3" s="1"/>
  <c r="A266" i="3" s="1"/>
  <c r="A270" i="3" s="1"/>
  <c r="A274" i="3" s="1"/>
  <c r="A278" i="3" s="1"/>
  <c r="A282" i="3" s="1"/>
  <c r="A286" i="3" s="1"/>
  <c r="A290" i="3" s="1"/>
  <c r="A294" i="3" s="1"/>
  <c r="A298" i="3" s="1"/>
  <c r="A302" i="3" s="1"/>
  <c r="A306" i="3" s="1"/>
  <c r="A310" i="3" s="1"/>
  <c r="A314" i="3" s="1"/>
  <c r="A318" i="3" s="1"/>
  <c r="A322" i="3" s="1"/>
  <c r="A326" i="3" s="1"/>
  <c r="A330" i="3" s="1"/>
  <c r="A334" i="3" s="1"/>
  <c r="A338" i="3" s="1"/>
  <c r="A342" i="3" s="1"/>
  <c r="A346" i="3" s="1"/>
  <c r="A350" i="3" s="1"/>
  <c r="A354" i="3" s="1"/>
  <c r="A358" i="3" s="1"/>
  <c r="A362" i="3" s="1"/>
  <c r="A366" i="3" s="1"/>
  <c r="A370" i="3" s="1"/>
  <c r="A374" i="3" s="1"/>
  <c r="A378" i="3" s="1"/>
  <c r="A382" i="3" s="1"/>
  <c r="A386" i="3" s="1"/>
  <c r="A390" i="3" s="1"/>
  <c r="A394" i="3" s="1"/>
  <c r="A398" i="3" s="1"/>
  <c r="A402" i="3" s="1"/>
  <c r="A406" i="3" s="1"/>
  <c r="A410" i="3" s="1"/>
  <c r="A414" i="3" s="1"/>
  <c r="A5" i="3"/>
  <c r="V415" i="2" l="1"/>
  <c r="V411" i="2"/>
  <c r="V407"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5" i="2"/>
  <c r="A5" i="1" l="1"/>
  <c r="A18" i="1"/>
  <c r="A22" i="1"/>
  <c r="A26" i="1"/>
  <c r="A30" i="1"/>
  <c r="A34" i="1" s="1"/>
  <c r="A38" i="1" s="1"/>
  <c r="A42" i="1" s="1"/>
  <c r="A46" i="1" s="1"/>
  <c r="A50" i="1" s="1"/>
  <c r="A54" i="1" s="1"/>
  <c r="A58" i="1" s="1"/>
  <c r="A62" i="1" s="1"/>
  <c r="A66" i="1" s="1"/>
  <c r="A70" i="1" s="1"/>
  <c r="A74" i="1" s="1"/>
  <c r="A78" i="1" s="1"/>
  <c r="A82" i="1" s="1"/>
  <c r="A86" i="1" s="1"/>
  <c r="A90" i="1" s="1"/>
  <c r="A94" i="1" s="1"/>
  <c r="A98" i="1" s="1"/>
  <c r="A102" i="1" s="1"/>
  <c r="A106" i="1" s="1"/>
  <c r="A110" i="1" s="1"/>
  <c r="A114" i="1" s="1"/>
  <c r="A118" i="1" s="1"/>
  <c r="A122" i="1" s="1"/>
  <c r="A126" i="1" s="1"/>
  <c r="A130" i="1" s="1"/>
  <c r="A134" i="1" s="1"/>
  <c r="A138" i="1" s="1"/>
  <c r="A142" i="1" s="1"/>
  <c r="A146" i="1" s="1"/>
  <c r="A150" i="1" s="1"/>
  <c r="A154" i="1" s="1"/>
  <c r="A158" i="1" s="1"/>
  <c r="A162" i="1" s="1"/>
  <c r="A166" i="1" s="1"/>
  <c r="A170" i="1" s="1"/>
  <c r="A174" i="1" s="1"/>
  <c r="A178" i="1" s="1"/>
  <c r="A182" i="1" s="1"/>
  <c r="A186" i="1" s="1"/>
  <c r="A190" i="1" s="1"/>
  <c r="A194" i="1" s="1"/>
  <c r="A198" i="1" s="1"/>
  <c r="A202" i="1" s="1"/>
  <c r="A206" i="1" s="1"/>
  <c r="A210" i="1" s="1"/>
  <c r="A214" i="1" s="1"/>
  <c r="A218" i="1" s="1"/>
  <c r="A222" i="1" s="1"/>
  <c r="A226" i="1" s="1"/>
  <c r="A230" i="1" s="1"/>
  <c r="A234" i="1" s="1"/>
  <c r="A238" i="1" s="1"/>
  <c r="A242" i="1" s="1"/>
  <c r="A246" i="1" s="1"/>
  <c r="A250" i="1" s="1"/>
  <c r="A254" i="1" s="1"/>
  <c r="A258" i="1" s="1"/>
  <c r="A262" i="1" s="1"/>
  <c r="A266" i="1" s="1"/>
  <c r="A270" i="1" s="1"/>
  <c r="A274" i="1" s="1"/>
  <c r="A278" i="1" s="1"/>
  <c r="A282" i="1" s="1"/>
  <c r="A286" i="1" s="1"/>
  <c r="A290" i="1" s="1"/>
  <c r="A294" i="1" s="1"/>
  <c r="A298" i="1" s="1"/>
  <c r="A302" i="1" s="1"/>
  <c r="A306" i="1" s="1"/>
  <c r="A310" i="1" s="1"/>
  <c r="A314" i="1" s="1"/>
  <c r="A318" i="1" s="1"/>
  <c r="A322" i="1" s="1"/>
  <c r="A326" i="1" s="1"/>
  <c r="A330" i="1" s="1"/>
  <c r="A334" i="1" s="1"/>
  <c r="A338" i="1" s="1"/>
  <c r="A342" i="1" s="1"/>
  <c r="A346" i="1" s="1"/>
  <c r="A350" i="1" s="1"/>
  <c r="A354" i="1" s="1"/>
  <c r="A358" i="1" s="1"/>
  <c r="A362" i="1" s="1"/>
  <c r="A366" i="1" s="1"/>
  <c r="A370" i="1" s="1"/>
  <c r="A374" i="1" s="1"/>
  <c r="A378" i="1" s="1"/>
  <c r="A382" i="1" s="1"/>
  <c r="A386" i="1" s="1"/>
  <c r="A390" i="1" s="1"/>
  <c r="A394" i="1" s="1"/>
  <c r="A398" i="1" s="1"/>
  <c r="A402" i="1" s="1"/>
  <c r="A406" i="1" s="1"/>
  <c r="A410" i="1" s="1"/>
  <c r="A414" i="1" s="1"/>
  <c r="V179" i="1"/>
  <c r="V183" i="1"/>
  <c r="V187" i="1"/>
  <c r="V191" i="1"/>
  <c r="V195" i="1"/>
  <c r="V199" i="1"/>
  <c r="V203" i="1"/>
  <c r="V207" i="1"/>
  <c r="V211" i="1"/>
  <c r="V215" i="1"/>
  <c r="V219" i="1"/>
  <c r="V223" i="1"/>
  <c r="V227" i="1"/>
  <c r="V231" i="1"/>
  <c r="V235" i="1"/>
  <c r="V239" i="1"/>
  <c r="V243" i="1"/>
  <c r="V247" i="1"/>
  <c r="V251" i="1"/>
  <c r="V255" i="1"/>
  <c r="V259" i="1"/>
  <c r="V263" i="1"/>
  <c r="V267" i="1"/>
  <c r="V271" i="1"/>
  <c r="V275" i="1"/>
  <c r="V279" i="1"/>
  <c r="V283" i="1"/>
  <c r="V287" i="1"/>
  <c r="V291" i="1"/>
  <c r="V295" i="1"/>
  <c r="V299" i="1"/>
  <c r="V303" i="1"/>
  <c r="V307" i="1"/>
  <c r="V311" i="1"/>
  <c r="V315" i="1"/>
  <c r="V319" i="1"/>
  <c r="V323" i="1"/>
  <c r="V327" i="1"/>
  <c r="V331" i="1"/>
  <c r="V335" i="1"/>
  <c r="V339" i="1"/>
  <c r="V343" i="1"/>
  <c r="V347" i="1"/>
  <c r="V351" i="1"/>
  <c r="V355" i="1"/>
  <c r="V359" i="1"/>
  <c r="V363" i="1"/>
  <c r="V367" i="1"/>
  <c r="V371" i="1"/>
  <c r="V375" i="1"/>
  <c r="V379" i="1"/>
  <c r="V383" i="1"/>
  <c r="V387" i="1"/>
  <c r="V391" i="1"/>
  <c r="V395" i="1"/>
  <c r="V399" i="1"/>
  <c r="V403" i="1"/>
  <c r="V407" i="1"/>
  <c r="V411" i="1"/>
  <c r="V415" i="1"/>
</calcChain>
</file>

<file path=xl/comments1.xml><?xml version="1.0" encoding="utf-8"?>
<comments xmlns="http://schemas.openxmlformats.org/spreadsheetml/2006/main">
  <authors>
    <author>Plante, Donald (CDC/OCOO/OFR/OFAS)</author>
  </authors>
  <commentList>
    <comment ref="J102" authorId="0">
      <text>
        <r>
          <rPr>
            <b/>
            <sz val="9"/>
            <color indexed="81"/>
            <rFont val="Tahoma"/>
            <charset val="1"/>
          </rPr>
          <t>Plante, Donald (CDC/OCOO/OFR/OFAS):</t>
        </r>
        <r>
          <rPr>
            <sz val="9"/>
            <color indexed="81"/>
            <rFont val="Tahoma"/>
            <charset val="1"/>
          </rPr>
          <t xml:space="preserve">
Misc Expense</t>
        </r>
      </text>
    </comment>
  </commentList>
</comments>
</file>

<file path=xl/sharedStrings.xml><?xml version="1.0" encoding="utf-8"?>
<sst xmlns="http://schemas.openxmlformats.org/spreadsheetml/2006/main" count="120867" uniqueCount="7891">
  <si>
    <t xml:space="preserve">                           </t>
  </si>
  <si>
    <t xml:space="preserve">                    </t>
  </si>
  <si>
    <t xml:space="preserve">                             </t>
  </si>
  <si>
    <t>TRAVEL DATE(S)</t>
  </si>
  <si>
    <t>ENDING DATE [MM/DD/YYYY]</t>
  </si>
  <si>
    <t>EVENT SPONSOR</t>
  </si>
  <si>
    <t>TRAVELER TITLE</t>
  </si>
  <si>
    <t xml:space="preserve">                              </t>
  </si>
  <si>
    <t>BENEFIT SOURCE</t>
  </si>
  <si>
    <t>LOCATION</t>
  </si>
  <si>
    <t>BEGINNING DATE [MM/DD/YYYY]</t>
  </si>
  <si>
    <t>EVENT DESCRIPTION</t>
  </si>
  <si>
    <t>TRAVELER NAME</t>
  </si>
  <si>
    <t>03/12/2019 - 03/13/2019</t>
  </si>
  <si>
    <t>NEFC Springfield MA 2019</t>
  </si>
  <si>
    <t>Child Support Program Specialist</t>
  </si>
  <si>
    <t>X</t>
  </si>
  <si>
    <t>Hotel</t>
  </si>
  <si>
    <t>New England Fatherhood Conference</t>
  </si>
  <si>
    <t>Springfield, MA</t>
  </si>
  <si>
    <t>Thomas Killmurray</t>
  </si>
  <si>
    <t>Meals</t>
  </si>
  <si>
    <t>8/11/2011-8/13/2011</t>
  </si>
  <si>
    <t>Asia-Pacific Forum</t>
  </si>
  <si>
    <t>Secretary</t>
  </si>
  <si>
    <t>Air Transportation</t>
  </si>
  <si>
    <t xml:space="preserve">Asia Pacific Forum Pacific Rim Foundation </t>
  </si>
  <si>
    <t>San Francisco, CA</t>
  </si>
  <si>
    <t>Conference on Asia-Pacific Relations</t>
  </si>
  <si>
    <t>John Smith</t>
  </si>
  <si>
    <t>EX</t>
  </si>
  <si>
    <t>TOTAL AMOUNT</t>
  </si>
  <si>
    <t>PAYMENT 
IN-KIND</t>
  </si>
  <si>
    <t>PAYMENT BY CHECK</t>
  </si>
  <si>
    <t>BENEFIT DESCRIPTION</t>
  </si>
  <si>
    <t>LOCATION AND TRAVEL DATE(S) [MM/DD/YYYY-MM/DD/YYYY]</t>
  </si>
  <si>
    <t>EVENT DATE(S) [MM/DD/YYYY-MM/DD/YYYY]:</t>
  </si>
  <si>
    <t>EVENT DESCRIPTION &amp; EVENT SPONSOR</t>
  </si>
  <si>
    <t xml:space="preserve">TRAVELER </t>
  </si>
  <si>
    <t>Agency Contact:</t>
  </si>
  <si>
    <t>Negative Report</t>
  </si>
  <si>
    <t>REPORTING PERIOD: April19-Sept19</t>
  </si>
  <si>
    <t>REPORTING PERIOD: Oct18-March19</t>
  </si>
  <si>
    <t>x</t>
  </si>
  <si>
    <t>Health and Human Services</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</si>
  <si>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</si>
  <si>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YEAR</t>
  </si>
  <si>
    <t>OF PAGES</t>
  </si>
  <si>
    <t>PAGE</t>
  </si>
  <si>
    <t>SEMIANNUAL REPORT OF PAYMENTS ACCEPTED FROM A NON-FEDERAL SOURCE</t>
  </si>
  <si>
    <t>No.</t>
  </si>
  <si>
    <r>
      <rPr>
        <b/>
        <sz val="10"/>
        <rFont val="Arial"/>
        <family val="2"/>
      </rPr>
      <t>OGE Form-1353</t>
    </r>
    <r>
      <rPr>
        <sz val="10"/>
        <rFont val="Arial"/>
      </rPr>
      <t xml:space="preserve">
(OGE-Approved Alternative for SF-326)
February 2011</t>
    </r>
  </si>
  <si>
    <t>HHSPK ACF</t>
  </si>
  <si>
    <t>Lila Lee</t>
  </si>
  <si>
    <t>Lila.Lee@acf.hhs.gov</t>
  </si>
  <si>
    <r>
      <rPr>
        <b/>
        <sz val="10"/>
        <rFont val="Arial"/>
        <family val="2"/>
      </rPr>
      <t>OGE Form-1353</t>
    </r>
    <r>
      <rPr>
        <sz val="10"/>
        <rFont val="Arial"/>
        <family val="2"/>
      </rPr>
      <t xml:space="preserve">
(OGE-Approved Alternative for SF-326)
February 2011</t>
    </r>
  </si>
  <si>
    <t>REPORTING PERIOD: OCT 1 - MAR 31, 2019</t>
  </si>
  <si>
    <t>REPORTING PERIOD: APR 1, 2019 - SEP 30, 2019</t>
  </si>
  <si>
    <t>Kenneth  Moss</t>
  </si>
  <si>
    <t>kenneth.moss@acl.hhs.gov</t>
  </si>
  <si>
    <t>Stephanie Chang</t>
  </si>
  <si>
    <t>GIN Board Meeing</t>
  </si>
  <si>
    <t>Amsterdam, Netherlands</t>
  </si>
  <si>
    <t>Guidelines International Network (GIN)</t>
  </si>
  <si>
    <t>Program Director</t>
  </si>
  <si>
    <t>03/05/2019 - 03/09/2019</t>
  </si>
  <si>
    <t>Bruce.Immerman@ahrq.hhs.gov</t>
  </si>
  <si>
    <t>Bruce Immerman</t>
  </si>
  <si>
    <t>HHSPE AHRQ</t>
  </si>
  <si>
    <t>Internal OGE Use Only</t>
  </si>
  <si>
    <t>1/29 &amp; 1/31</t>
  </si>
  <si>
    <t>Butler University</t>
  </si>
  <si>
    <t>Regional Emerg Coor</t>
  </si>
  <si>
    <t>Lodging</t>
  </si>
  <si>
    <t>Travel</t>
  </si>
  <si>
    <t>Indiana, IN</t>
  </si>
  <si>
    <t>participate in Biology department seminar</t>
  </si>
  <si>
    <t>Jennifer Coockrill</t>
  </si>
  <si>
    <t>12/11 &amp; 12/12</t>
  </si>
  <si>
    <t>Center for Infectious Disease Research and Policy, CIDRAP</t>
  </si>
  <si>
    <t>Senior Advisor</t>
  </si>
  <si>
    <t>CIDRAP</t>
  </si>
  <si>
    <t>Minneapolis, MN</t>
  </si>
  <si>
    <t>Attend meeting Building Reslience in Medical Supply</t>
  </si>
  <si>
    <t>Craig Carlson</t>
  </si>
  <si>
    <t>Neals</t>
  </si>
  <si>
    <t>11/16 &amp; 11/18</t>
  </si>
  <si>
    <t>Emergency Mgmt Accred</t>
  </si>
  <si>
    <t>Intern Program Coor.</t>
  </si>
  <si>
    <t>Emergency Mgmt</t>
  </si>
  <si>
    <t>San Diego, CA</t>
  </si>
  <si>
    <t>Discussion on Emergency Preparedness</t>
  </si>
  <si>
    <t>Gulliermo Aviles-Mendoza</t>
  </si>
  <si>
    <t>10/14 &amp; 10/19</t>
  </si>
  <si>
    <t>German Federal Ministry of Edu and Research</t>
  </si>
  <si>
    <t>Health Scientist</t>
  </si>
  <si>
    <t>German Fed Ministry</t>
  </si>
  <si>
    <t>2018 Grand Challenge Meeting - Presenter</t>
  </si>
  <si>
    <t>Claiborne Hughes</t>
  </si>
  <si>
    <t>10/01 &amp; 10/04</t>
  </si>
  <si>
    <t>John Hopkins CenterforHealth Security</t>
  </si>
  <si>
    <t>Lodge</t>
  </si>
  <si>
    <t>John Hopkins</t>
  </si>
  <si>
    <t>Conference Fellowship</t>
  </si>
  <si>
    <t>Marina Kozak</t>
  </si>
  <si>
    <t>10/22 &amp; 10/26</t>
  </si>
  <si>
    <t>DCN</t>
  </si>
  <si>
    <t>Acting Director</t>
  </si>
  <si>
    <t>Waived Reg Fee</t>
  </si>
  <si>
    <t>Judge/review, 5 top submissions</t>
  </si>
  <si>
    <t>Rodney Wallace</t>
  </si>
  <si>
    <t>Jochhn Hopkins Bloomberg School of Publice Health</t>
  </si>
  <si>
    <t>Sr. Science Officer</t>
  </si>
  <si>
    <t>Oxford University, United Kingdom</t>
  </si>
  <si>
    <t>Emerging Leaders in Biosecurity Meeting</t>
  </si>
  <si>
    <t>Theresa M. Lawrence</t>
  </si>
  <si>
    <t>11/13 &amp; 11/14</t>
  </si>
  <si>
    <t>Emerg Mgmt Acc Prorgam</t>
  </si>
  <si>
    <t>Program Analyst</t>
  </si>
  <si>
    <t>Lodgings</t>
  </si>
  <si>
    <t>Emergency Mgmt Acc Program</t>
  </si>
  <si>
    <t>Austin, Texas</t>
  </si>
  <si>
    <t>Training</t>
  </si>
  <si>
    <t>Steven Kaser</t>
  </si>
  <si>
    <t>10/29/2019- 11/2/1018</t>
  </si>
  <si>
    <t>Inf. Disease Research Educastion- Prof Wei - Chaun</t>
  </si>
  <si>
    <t>Sr.Science Advisor</t>
  </si>
  <si>
    <t>lodging</t>
  </si>
  <si>
    <t>Inf. Disease Research Education, Prof Wei - Chaun</t>
  </si>
  <si>
    <t>Taipei, Taiwan</t>
  </si>
  <si>
    <t>Speaker at Symposium</t>
  </si>
  <si>
    <t>Richard Hunt</t>
  </si>
  <si>
    <t>10/8 &amp; 10/20</t>
  </si>
  <si>
    <t>NATO</t>
  </si>
  <si>
    <t>Division Director</t>
  </si>
  <si>
    <t>Assist NATO Exercise</t>
  </si>
  <si>
    <t>Thomas Mackay</t>
  </si>
  <si>
    <t>06/12 &amp; 06/20</t>
  </si>
  <si>
    <t>Pan America Health Org</t>
  </si>
  <si>
    <t>Medical Officer</t>
  </si>
  <si>
    <t>Pan America Health Org.</t>
  </si>
  <si>
    <t>Ottawa, Canada</t>
  </si>
  <si>
    <t>Exter Eval Mission</t>
  </si>
  <si>
    <t>Christopher Perdue</t>
  </si>
  <si>
    <t>05/08-05/10/2018</t>
  </si>
  <si>
    <t>Public Health Analyst</t>
  </si>
  <si>
    <t>Nassau, Bahamas</t>
  </si>
  <si>
    <t>Jerusha Murugen</t>
  </si>
  <si>
    <t>05/12-05/18/2018</t>
  </si>
  <si>
    <t>Supv Mgmt Analyst</t>
  </si>
  <si>
    <t>Brussels, Belgium</t>
  </si>
  <si>
    <t>04/11-04/13/2018</t>
  </si>
  <si>
    <t>United Nations</t>
  </si>
  <si>
    <t>Director, ARI</t>
  </si>
  <si>
    <t>New York, NY</t>
  </si>
  <si>
    <t>Speaker</t>
  </si>
  <si>
    <t>Daniel Dodgen</t>
  </si>
  <si>
    <t>04/18-04/21/2018</t>
  </si>
  <si>
    <t>Xavier University of LA</t>
  </si>
  <si>
    <t>New Orleans, LA</t>
  </si>
  <si>
    <t>Keynote Speaker</t>
  </si>
  <si>
    <t>Danel Dodgen</t>
  </si>
  <si>
    <t>03/21/2018-03/28</t>
  </si>
  <si>
    <t>Travel/Lodge</t>
  </si>
  <si>
    <t>St. John's, Antigua, Barbuda, St. Vincent, and the Grenadines, in the Bahamas</t>
  </si>
  <si>
    <t>Subject Matter Expert</t>
  </si>
  <si>
    <t>03/07-03/08/2018</t>
  </si>
  <si>
    <t>WHO</t>
  </si>
  <si>
    <t>Geneva, Switzerland</t>
  </si>
  <si>
    <t>World Health Organization</t>
  </si>
  <si>
    <t>karen.coates@hhs.gov</t>
  </si>
  <si>
    <t>[Steven Missimer/     Karen Coates]</t>
  </si>
  <si>
    <t>NEGATIVE REPORT</t>
  </si>
  <si>
    <t>[HEALTH AND HUMAN SERVICES]</t>
  </si>
  <si>
    <t>HHSPAN ASPR</t>
  </si>
  <si>
    <t>HHSD FDA</t>
  </si>
  <si>
    <t>Paul Nugent</t>
  </si>
  <si>
    <t>Paul.Nugent@fda.hhs.gov</t>
  </si>
  <si>
    <t>Salter, Lashunte Monique</t>
  </si>
  <si>
    <t xml:space="preserve">          hotel                    </t>
  </si>
  <si>
    <t xml:space="preserve">         Air                    </t>
  </si>
  <si>
    <t>AMERICAN ASSOCIATION FOR THE S</t>
  </si>
  <si>
    <t>Lodging TAX</t>
  </si>
  <si>
    <t>BELAND, FREDERICK Arthur</t>
  </si>
  <si>
    <t>Lyon, France</t>
  </si>
  <si>
    <t>HOTEL</t>
  </si>
  <si>
    <t>M&amp;IE</t>
  </si>
  <si>
    <t>WORLD HEALTH ORGANIZATION</t>
  </si>
  <si>
    <t>Public trans</t>
  </si>
  <si>
    <t>LEVIS, ROBIN</t>
  </si>
  <si>
    <t>CaSSS</t>
  </si>
  <si>
    <t>Tokyo, Japan</t>
  </si>
  <si>
    <t xml:space="preserve">            Air                  </t>
  </si>
  <si>
    <t xml:space="preserve">        Hotel                     </t>
  </si>
  <si>
    <t>VASUDEVAN, SRIKANTH</t>
  </si>
  <si>
    <t>,</t>
  </si>
  <si>
    <t>Riverside, CA</t>
  </si>
  <si>
    <t xml:space="preserve">     Air                         </t>
  </si>
  <si>
    <t xml:space="preserve">       Hotel                      </t>
  </si>
  <si>
    <t>UNIVERSITY OF CALIFORNIA RIVER</t>
  </si>
  <si>
    <t xml:space="preserve">         Transport                  </t>
  </si>
  <si>
    <t>Samuelson, Frank W</t>
  </si>
  <si>
    <t xml:space="preserve">             Air                 </t>
  </si>
  <si>
    <t>hotel</t>
  </si>
  <si>
    <t>SPIE</t>
  </si>
  <si>
    <t>reg fees</t>
  </si>
  <si>
    <t>MARUVADA, SUBHA</t>
  </si>
  <si>
    <t>Tucson, AR</t>
  </si>
  <si>
    <t xml:space="preserve">         Air                     </t>
  </si>
  <si>
    <t>ACOUSTICAL SOCIETY OF AMERICA</t>
  </si>
  <si>
    <t>Peiris, Vasum</t>
  </si>
  <si>
    <t xml:space="preserve">Newport Beach, CA </t>
  </si>
  <si>
    <t xml:space="preserve">Air </t>
  </si>
  <si>
    <t xml:space="preserve">     Hotel                        </t>
  </si>
  <si>
    <t>SOCIETY OF CLINICAL RESEARCH A</t>
  </si>
  <si>
    <t>Public Trans</t>
  </si>
  <si>
    <t>KHAN, ARIFA S</t>
  </si>
  <si>
    <t>Santa Clara, CA</t>
  </si>
  <si>
    <t xml:space="preserve">        hotel                     </t>
  </si>
  <si>
    <t>Informa Life Sciences</t>
  </si>
  <si>
    <t xml:space="preserve">       hotel tax                    </t>
  </si>
  <si>
    <t>JAYASURIYA, Hiranthi</t>
  </si>
  <si>
    <t>Gaborone, Botswana</t>
  </si>
  <si>
    <t>Food and Agrculture Organizati</t>
  </si>
  <si>
    <t>Air</t>
  </si>
  <si>
    <t xml:space="preserve">     Public trans                      </t>
  </si>
  <si>
    <t>SHELDON, MURRAY I</t>
  </si>
  <si>
    <t>Washington, DC</t>
  </si>
  <si>
    <t>EXCITE International Health In</t>
  </si>
  <si>
    <t>SLIKKER, WILLIAM</t>
  </si>
  <si>
    <t>East Lansing, Michigan</t>
  </si>
  <si>
    <t xml:space="preserve">                   Air           </t>
  </si>
  <si>
    <t xml:space="preserve">BOARD OF TRUSTEES OF MICHIGAN </t>
  </si>
  <si>
    <t>HHSPR HRSA</t>
  </si>
  <si>
    <t>Adnan Akhtar</t>
  </si>
  <si>
    <t>Aakhtar@hrsa.gov</t>
  </si>
  <si>
    <t>Justin Groves</t>
  </si>
  <si>
    <t>justin.groves@ihs.gov</t>
  </si>
  <si>
    <t>Karen Kajiwara-Nelson</t>
  </si>
  <si>
    <t>hearing technology-Oticon's 2018 training</t>
  </si>
  <si>
    <t>Jackson Hole, WY</t>
  </si>
  <si>
    <t>Oticon Government Services</t>
  </si>
  <si>
    <t>Airfare</t>
  </si>
  <si>
    <t>Supv. Audiologist</t>
  </si>
  <si>
    <t>10/10/2018 - 10/12/2018</t>
  </si>
  <si>
    <t>ground transportation</t>
  </si>
  <si>
    <t>Steven Eric Raynor</t>
  </si>
  <si>
    <t>Health Space Conference</t>
  </si>
  <si>
    <t>Naples, FL</t>
  </si>
  <si>
    <t>Health Spaces Influence Group</t>
  </si>
  <si>
    <t>Program Manager</t>
  </si>
  <si>
    <t>10/28/2018 - 10/30/2018</t>
  </si>
  <si>
    <t>Registration fee waiver</t>
  </si>
  <si>
    <t>Vida Khow</t>
  </si>
  <si>
    <t>7th Annual CEO and CFO Roundtable Conference</t>
  </si>
  <si>
    <t>Chicago, IL</t>
  </si>
  <si>
    <t>Becker's Hospital Review</t>
  </si>
  <si>
    <t>Health Policy &amp; Legislative Analyst</t>
  </si>
  <si>
    <t>Lionel Salabye</t>
  </si>
  <si>
    <t>Training on GE equipment</t>
  </si>
  <si>
    <t>Waukesha, WI</t>
  </si>
  <si>
    <t>General Electric</t>
  </si>
  <si>
    <t>Equipment Specialist</t>
  </si>
  <si>
    <t>GE Healthcare Institute</t>
  </si>
  <si>
    <t>12/2/2018 - 12/7/2018</t>
  </si>
  <si>
    <t>ReSound National Seminar</t>
  </si>
  <si>
    <t>ReSound Hearing</t>
  </si>
  <si>
    <t>ReSound GN</t>
  </si>
  <si>
    <t>12/12/2018 - 12/14/2018</t>
  </si>
  <si>
    <t>HHSG IHS Indian Health Service</t>
  </si>
  <si>
    <t xml:space="preserve">HHSPB ACL Administration for Community Living </t>
  </si>
  <si>
    <t>1353 Travel Report for NINDS;NCRR;NIEHS;NIDA;FIC;NIAMS;NHLBI;NIAAA;NIDCR;NCCAM;ORS;ORF;NCI;NIA;CC;NIMH;NIAID;NHGRI;OD;NEI;NIBIB;NLM;NICHHD;NIDCD;NCATS;CIT;NCCIH;UNKNOWN;NIDDK;CSR;NINR;NCMHD;NICHD;NIGMS;NIMHD for the reporting period 10/1/2018 till 3/31/2019</t>
  </si>
  <si>
    <t>2019</t>
  </si>
  <si>
    <t>This report implements 31 U.S.C. § 1353.  It does not supersede other reports that may have to be filed when travel expenses are accepted under other authority.  For definitions and policies, see 41 CFR part 304-1.</t>
  </si>
  <si>
    <t>REPORTING PERIOD:10/1/2018 - 3/31/2019</t>
  </si>
  <si>
    <t>REPORTING PERIOD:4/1/2019 - 9/30/2019</t>
  </si>
  <si>
    <t>TRAVELER</t>
  </si>
  <si>
    <t>EVENT DATE(s) [MM/DD/YYYY]</t>
  </si>
  <si>
    <t>LOCATION AND TRAVEL DATE(s)   [MM/DD/YYYY]-[MM/DD/YYYY]</t>
  </si>
  <si>
    <t>PAYMENT IN-KIND</t>
  </si>
  <si>
    <t>BEGINNING DATE   [MM/DD/YYYY]</t>
  </si>
  <si>
    <t>TRAVELER LOCATION</t>
  </si>
  <si>
    <t xml:space="preserve">ABDENNADHER, MYRIAM </t>
  </si>
  <si>
    <t>TRAVELER WILL ATTEND THE J.KIFFIN PENRY NEUROSTIMULATION FOR EPILEPSY PROGRAM IN WINSTON-SALEM, NC FROM MARCH 8, 2019 TO MARCH 10, 2019. TRAVELER WILL DEPART FROM DC ON 3/8 ON HER OWN CAR AND ARRIVE THE SAME DAY TO WINSTON-SALEM, NC. TRAVELER WILL DEPART FROM WINSTON-SALEM ON 3/10 AND ARRIVE  THE SAME DAY TO DC. NINDS WILL PAY FOR THE POV MILEAGE. TRAVELER WILL DECLINE THE REIMBURSEMENT OF GAS FROM THE SPONSOR. ARRANGEMENTS FOR BOTH MEALS AND LODGING WILL BE MADE BY J. KIFFIN PENSY EPILEPSY EDUCATION PROGRAMS. THE TUITION FOR THE PROGRAM WILL ALSO BE PAID BY THE  J. KIFFIN PENSY EPILEPSY EDUCATION PROGRAMS. TRAVEL IS NIH APPROVED IN SPARC AND BY DR. INATI. ETHICS HAS ALSO APPROVED THE REQUEST FOR APPROVAL TO ACCEPT GIFTS ASSOCIATED WITH AN AWARD FROM AN OUTSIDE ORGANIZATION.</t>
  </si>
  <si>
    <t>WINSTON-SALEM, NC, US</t>
  </si>
  <si>
    <t>J KIFFIN PENRY PEDIATRIC EPILE</t>
  </si>
  <si>
    <t>Lodging &amp; M&amp;IE</t>
  </si>
  <si>
    <t xml:space="preserve"> </t>
  </si>
  <si>
    <t>ENDING DATE   [MM/DD/YYYY]</t>
  </si>
  <si>
    <t>TRAVEL DATE(s)</t>
  </si>
  <si>
    <t>Other</t>
  </si>
  <si>
    <t>NULL</t>
  </si>
  <si>
    <t>03/08/2019 -03/10/2019</t>
  </si>
  <si>
    <t xml:space="preserve">ABDUL SATER, ZAHRAA </t>
  </si>
  <si>
    <t>TRAVELER WILL ATTEND AND PRESENT AT ENDO 2019 BEING HELD ON MARCH 22-26, 2019 IN NEW ORLEANS, LA. REGISTRATION FEE OF $269 WAS PAID USING GOV'T CREDIT CARD. TRAVELER WILL SHARE ROOM ACCOMMODATIONS WITH FELLOW COLLEAGUE (ADEL MANDL TANUM0JUX4) AND SPLIT HOTEL RATE OF $284 PER NIGHT. TRAVELER IS RECIPIENT OF A $500 TRAVEL AWARD THROUGH THE ENDOCRINE SOCIETY. IN LIEU OF $500 TRAVEL AWARD, THE SPONSOR (ENDO) HAS AGREED TO PAY TWO NIGHTS OF LODGING ACCOMMODATIONS. SINCE THE TRAVELER IS ALREADY SPLITTING THE COST WITH ADEL MANDL, THE SPONSOR WILL COVER DR. ABDUL SATER?¿¿S PORTION FOR TWO NIGHTS. TRAVELERS WILL PROVIDE SEPARATE HOTEL RECEIPTS.</t>
  </si>
  <si>
    <t>NEW ORLEANS, LA, US</t>
  </si>
  <si>
    <t>ENDOCRINE SOCIETY WASHINGTON D</t>
  </si>
  <si>
    <t>03/22/2019 -03/26/2019</t>
  </si>
  <si>
    <t>ABNET, CHRISTIAN C</t>
  </si>
  <si>
    <t>&lt; 10793 CCA&gt;DR. ABNET HAS BEEN INVITED TO SPEAK AT THE INTERNATIONAL SYMPOSIUM ON DIGESTIVE HEALTH-HOW TO PRESERVE AND HOW TO RESTORE.  IN-KIND: AIRFARE R/T, HOTEL AND REGISTRATION OF $400.00 IS WAIVED.  NCI TO PAY ALL MEALS AND GROUND TRANSPORTATION. CBITT#RITM0143879.  DR. ABNET CELL:240-505-6299. AEA-THE CURRENT PER DIEM FOR LODGING IS $230.00 USD AT THE TIME OF TRAVEL AND THE M&amp;IE IS $142.00 USD.  AEA-ACTUAL EXPENSE ROOM RATE IS $283.00 FOR NOVEMBER 14 AND 15.  THE M&amp;IE WILL REMAIN AT $142.00.  AEA FOR LODGING ONLY, NOT TO EXCEED $283.00 NIGHTLY, WHICH IS 123% OF THE PER DIEM LODGING RATE IS REQUESTED FOR NOVEMBER 14 AND 15 AT 100% FOR M&amp;IE FOR A TOTAL MAXIMUM DAILY EXPENSE OF $424.00 IS REQUESTED.  ALL INVITEES RECEIVED THE SAME ROOM RATES.</t>
  </si>
  <si>
    <t>SEOUL, , KOR</t>
  </si>
  <si>
    <t>FONDAZIONE INTERNAZIONALE MENA</t>
  </si>
  <si>
    <t>RESEARCH FELLOW</t>
  </si>
  <si>
    <t>11/13/2018 -11/16/2018</t>
  </si>
  <si>
    <t xml:space="preserve">ABSINTA, MARTINA </t>
  </si>
  <si>
    <t>MARTINA ABSINTA HAS BEEN INVITED TO ATTEND THE ACTRIMS 2019 CONFERENCE IN DALLAS, TX ON FEB. 27-MARCH 1, 2019.  SHE WILL ARRIVE IN DALLAS ON FEB. 26, 2019.  SHE RECEIVED A TRAVEL GRANT/SPONSORSHIP FROM ACTRIMS WHICH INCLUDES LODGING, SOME MEALS, AND THE REGISTRATION FEE IN KIND.  THE APPROVED ODA IS ATTACHED.  THIS TRIP HAS BEEN APPROVED IN SPARC.</t>
  </si>
  <si>
    <t>DALLAS, TX, US</t>
  </si>
  <si>
    <t>ACTRIMS</t>
  </si>
  <si>
    <t>02/26/2019 -03/01/2019</t>
  </si>
  <si>
    <t>MARTINA ABSINTA HAS BEEN INVITED TO PRESENT AT THE MAGNETIC RESONANCE IMAGING IN MEDICINE 2019: FROM ADVANCED TECHNOLOGICAL RESEARCH TO CLINIC PRACTICE IN MILAN, ITALY ON MARCH 27-30, 2019.  MARTINA WILL LODGE WITH FAMILY AND FRIENDS WHILE IN MILAN, SO NO LODGING WILL BE REQUIRED FROM THE GOVERNMENT.  BIOMEDIA SRL IS SPONSORING THIS TRIP BY PROVIDING THE AIRFARE IN KIND.  THE APPROVED ODA AND SPARC APPROVAL ARE ATTACHED.  MARTINA IS FLYING TO MILAN ON MARCH 26TH, ARRIVING MARCH 27TH, AND RETURNING MARCH 30TH.  THE $400 REGISTRATION FEE HAS BEEN WAIVED.  SHE HAS TAKEN THE HTSOS COURSE.  MARTINA CAN BE REACHED AT MARTINA.ABSINTA@NIH.GOV.</t>
  </si>
  <si>
    <t>MILAN, , ITA</t>
  </si>
  <si>
    <t>BIOMEDIA</t>
  </si>
  <si>
    <t>03/26/2019 -03/30/2019</t>
  </si>
  <si>
    <t>ADAMS, DAVID R</t>
  </si>
  <si>
    <t>THIS IS A SPONSORED, FOREIGN TRAVEL.  TRAVELER WILL BE IN TRANSIT ON 1/23 THEREFORE LODGING IS NOT NEEDED AND HAS BEEN ZEROED OUT.  OTHER INVITED PARTICIPANTS HAVE BEEN OFFERED THE SAME OR SIMILAR BENEFITS.  THE SPONSOR IS COVERING THE FOLLOWING EXPENSES IN-KIND: ROUND TRIP AIRFARE IN THE AMOUNT OF $2,326.65; LODGING FROM 1/24- 1/28 IN THE AMOUNT OF $182.89/NIGHT - BREAKFAST IS INCLUDED ON THESE DAYS AND HAS BEEN MARKED AS PROVIDED WITH THE EXCEPTION OF 1/28 WHERE ACTUALS WERE USED AS CGE WAS NOT CALCULATING THE M&amp;IE CORRECTLY; THERE IS NO REGISTRATION FOR THE MEETINGS ON 1/25 AND 1/27, THERE IS A REGISTRATION FEE OF $76.74 FOR THE FORUM ON 1/26 WHICH DOES NOT INCLUDE ANY MEALS.  TAXIS: HKG AIRPORT TO HOTEL (1/24 &amp; 1/28) - $36.30/EACH WAY; HONG KONG TO SHENZHAN (1/27) -  $41.51/EACH WAY. PER ODA, TRAVELER MAY NOT ACCEPT FORUM DINNER ON 1/25 AND WILL PAY FOR THIS MEAL OUT OF POCKET. OMEGA WAS NOT USED FOR AIRFARE OR HOTEL RESERVATIONS BECAUSE THE SPONSOR HAS COVERED THESE EXPENSES IN-KIND.  AIRPORT COST COMPARISON NOT REQUIRED SINCE SPONSOR IS COVERING AIRFARE IN-KIND.  NIH WILL COVER THESE ADDITIONAL EXPENSES: POV - HOME/IAD - $21.26/EACH WAY; IAD PARKING - $17/PER DAY X SIX DAYS.  NO BAGGAGE FEES OR INTERNET CHARGES WILL BE ASSESSED.  MEETING ON 1/25 &amp; 1/26 IS WITHIN WALKING DISTANCE FROM HOTEL - NO ADDITIONAL TAXIS REQUIRED.
PRESENTATION TITLES: THE NEW AGE OF CLINICAL GENOMICS - THE PRACTICAL AND THE PROMISE AND PRACTICAL DATA SHARING IN CLINICAL GENOMICS.</t>
  </si>
  <si>
    <t>HONG KONG, , HKG</t>
  </si>
  <si>
    <t>UNIVERSITY OF HONG KONG</t>
  </si>
  <si>
    <t>CLINICAL FELLOW</t>
  </si>
  <si>
    <t>01/23/2019 -01/28/2019</t>
  </si>
  <si>
    <t xml:space="preserve">AFZALI KHOSHKBIJARI, BEHDAD </t>
  </si>
  <si>
    <t>PRESENTING AT THE AMERICAN SOCIETY OF NEPHROLOGY (ASN) KIDNEY WEEK 2018 FROM 10/23/2018 TO 10/28/2018 IN SAN DIEGO, CA USA. SPONSOR IS WAIVING THE REGISTRATION FEE AND PROVIDING AIRFARE AND LODGING IN-KIND.  IN ADDITION, DR. AFZALI IS REQUESTING APPROVAL OF ACTUAL SUBSISTENCE FOR SPONSOR IN-KIND LODGING VALUED AT $199 WHICH IS 124% OF THE GOVERNMENT ALLOWANCE OF $160.  THIS PERCENTAGE FALLS WITHIN THE 300% THRESHOLD ALLOWED BY THE FTR AND ARE THE SAME ACCOMMODATIONS PROVIDED TO ALL INVITED PRESENTERS.</t>
  </si>
  <si>
    <t>SAN DIEGO, CA, US</t>
  </si>
  <si>
    <t>AMERICAN SOCIETY OF NEPHROLOGY</t>
  </si>
  <si>
    <t>10/25/2018 -10/27/2018</t>
  </si>
  <si>
    <t>AGARWAL, PIYUSH K</t>
  </si>
  <si>
    <t>DR. AGARWAL WILL SPEAK AT THE 38TH CONGRESS OF SIU IN SEOUL, KOREA ON OCTOBER 4-7, 2018. IN-KIND: REGISTRATION FEE (INCLUDES LUNCHES).</t>
  </si>
  <si>
    <t>SIU CONGRESS SERVICES</t>
  </si>
  <si>
    <t>INVESTIGATOR (HS)</t>
  </si>
  <si>
    <t>10/02/2018 -10/07/2018</t>
  </si>
  <si>
    <t>AGARWAL, SUNITA K</t>
  </si>
  <si>
    <t>SPEAKING AT THE NORTH AMERICAN NEUROENDOCRINE TUMOR SOCIETY (NANETS) ANNUAL MULTIDISCIPLINARY NET DISEASE SYMPOSIUM FROM 10/03/2018 TO 10/07/2018 IN  SEATTLE, WASHINGTON, USA. THE SPONSOR IS PROVIDING ROUNDTRIP AIRFARE, LODGING AND THE $425 REGISTRATION IN-KIND. DR. AGARWAL IS REQUESTING APPROVAL OF ACTUAL SUBSISTENCE FOR SPONSOR IN-KIND LODGING VALUED AT $279 WHICH IS 147% OF THE GOVERNMENT ALLOWANCE OF $189.  THIS PERCENTAGE FALLS WITHIN THE 300% THRESHOLD ALLOWED BY THE FTR. THESE ACCOMMODATIONS ARE PROVIDED TO ALL INVITED SPEAKERS.</t>
  </si>
  <si>
    <t>SEATTLE, WA, US</t>
  </si>
  <si>
    <t>NORTH AMERICAN NEUROENDOCRINE</t>
  </si>
  <si>
    <t>STAFF SCIENTIST</t>
  </si>
  <si>
    <t>10/03/2018 -10/07/2018</t>
  </si>
  <si>
    <t>PRESENTING AT THE EARLY CAREER FORUM ENDO PRE-CONFERENCE ON MARCH 22, 2019. SPEAKING AT THE ENDOCRINE SOCIETY'S ANNUAL MEETING - ENDO 2019 FROM 3/23/2019 TO 3/26/2019 IN NEW ORLEANS, LA USA. TITLE OF PRESENTATION IS "THE ROLE OF EPIGENETICS IN THE TUMORGENESIS OF MEN1-ASSOCIATED TUMORS". THE REGISTRATION FEE FOR ENDO AND THE EARLY CAREER FORUM WERE PAID IN-KIND BY THE SPONSOR. THE TRAVELER WILL ALSO ATTEND THE MEN 2019: 16TH INTERNATIONAL WORKSHOP AND MULTIPLE ENDOCRINE NEOPLASIA CONFERENCE FROM 3/26/2019 TO 3/29/2019 IN HOUSTON, TX USA. THE REGISTRATION FEE OF $600 WAS PAID WITH THE OFFICE CREDIT CARD.</t>
  </si>
  <si>
    <t>03/22/2019 -03/29/2019</t>
  </si>
  <si>
    <t xml:space="preserve">AGBOR-ENOH, SEAN </t>
  </si>
  <si>
    <t>THIS IS NOT A CONFERENCE BECAUSE IT MEETS THE FOLLOWING MISSION EXEMPTION B) SITE AND TECHNICAL ASSISTANCE VISITS OF A SPECIFIC SITE OR SERIES OF SITES TO FULFILL A SPECIFIC PROGRAM?¿¿S OVERSIGHT OR ASSISTANCE REQUIREMENT. DR. AGBOR-ENOH IS TRAVELING TO PRESENT A LECTURE AND COLLABORATE WITH RESEARCHERS AS PART OF A SEMINAR SERIES INVITATION FROM THE CINCINNATI CHILDREN?¿¿S HOSPITAL MEDICAL CENTER. DR. AGBOR-ENOH WILL TRAVEL TO THE CINCINNATI CHILDREN?¿¿S HOSPITAL MEDICAL CENTER, CINCINNATI, OH ON MARCH 07-09, 2019 AND PRESENT LECTURE ENTITLED SINGLE-STRANDED DNA LIBRARY PREPARATION UNCOVERS THE ORIGIN AND DIVERSITY OF ULTRASHORT CELL-FREE DNA IN PLASMA FOR THEIR SEMINAR SERIES. THE CINCINNATI CHILDREN?¿¿S HOSPITAL MEDICAL CENTER WILL PROVIDE ROUNDTRIP AIRFARE, LODGING AND MEALS DURING THE SEMINAR. THERE WILL BE NO ANNUAL LEAVE TAKEN/REQUESTED AND THIS TRIP WILL REQUIRE TWO NIGHT(S) OF HOTEL ACCOMMODATIONS. OFFICIAL DUTY ACTIVITY.</t>
  </si>
  <si>
    <t>CINCINNATI, OH, US</t>
  </si>
  <si>
    <t>CHILDRENS HOSPITAL MEDICAL CEN</t>
  </si>
  <si>
    <t>03/07/2019 -03/09/2019</t>
  </si>
  <si>
    <t>AHMED, MANSOOR M</t>
  </si>
  <si>
    <t>DR. AHMED IS INVITED TO SPEAK AT THE 2019 RADIOSURGERY SOCIETY ANNUAL SCIENTIFIC MEETING BEING HELD IN SAN DIEGO, CA ON MARCH 21-23, 2019.  IN-KIND: AIRFARE, LODGING (NO BREAKFAST), REGISTRATION (NO MEALS) AND  B AND L ON 3/21 - 3/23.
DR. AHMED IS REQUESTING APPROVAL OF ACTUAL SUBSISTENCE FOR SPONSOR IN-KIND LODGING VALUED AT $199 WHICH IS 114% OF THE GOVERNMENT ALLOWANCE OF $164.  THIS PERCENTAGE FALLS WITHIN THE 300% THRESHOLD BY THE FTR.  THE SPONSOR HAS NOTED THAT ALL OTHER NON-FEDERAL PARTICIPANTS WILL BE PROVIDED WITH THE SAME ACCOMMODATIONS.</t>
  </si>
  <si>
    <t>RADIOSURGERY SOCIETY</t>
  </si>
  <si>
    <t>HEALTH SCIENTIST ADMINISTRA</t>
  </si>
  <si>
    <t>03/20/2019 -03/24/2019</t>
  </si>
  <si>
    <t xml:space="preserve">AKKAYA, MUNIR </t>
  </si>
  <si>
    <t>TOHOKU UNIVERSITY MEETING FOR YOUNG SCIENTIST IN FUTURE MEDICINE?¿¿ BEING HELD AT TOHOKU UNIVERSITY, SENDAI, JAPAN FROM MARCH 5TH THROUGH MARCH 7TH, 2019. INVITATION TO A MEETING FOR YOUNG SCIENTISTS IN FUTURE MEDICINE TOHOKU UNIVERSITY, JAPAN PLANS TO HOLD AN INTERNATIONAL MEETING FOR YOUNG SCIENTISTS WORKING IN THE BIOMEDICAL FIELD AND WANTS TO INVITE SELECTED RESEARCH, CLINICAL, AND POSTDOCTORAL FELLOWS, GRADUATE STUDENTS, PRE-IRTA/CRTAS, AND POST-BAC FELLOW AT THE NIH. IN ADDITION, YOUNG SCIENTISTS FROM JAPAN, AND POSSIBLY NATIONAL UNIVERSITY OF SINGAPORE, NORWAY UST AND OTHER LEADING UNIVERSITIES WILL ALSO ATTEND THIS MEETING. A MAJOR PURPOSE OF THIS MEETING IS TO PROMOTE INTERACTION OF YOUNG SCIENTISTS TO LEAD TO INNOVATIVE RESEARCH IN MEDICAL FIELD. THE MEETING WILL TAKE PLACE ON MARCH 5-7, 2019 IN SENDAI, JAPAN.
NO U.S. FEDERAL FUNDS WILL BE USED BY THE SPONSOR TO PROVIDE FOR OR REIMBURSE TRAVEL EXPENSES AND NO HONORARIUM MAY BE ACCEPTED BY THE EMPLOYEE.</t>
  </si>
  <si>
    <t>SENDAI, , JPN</t>
  </si>
  <si>
    <t>TOHOKU UNIVERSITY</t>
  </si>
  <si>
    <t>03/03/2019 -03/08/2019</t>
  </si>
  <si>
    <t xml:space="preserve">AKSENTIJEVICH, IVONA </t>
  </si>
  <si>
    <t>PLEASE SEE ATTACHED "COMMENTS"</t>
  </si>
  <si>
    <t>BEIJING, , CHN</t>
  </si>
  <si>
    <t>BEIJING CHILDRENS HOSPITAL</t>
  </si>
  <si>
    <t>11/21/2018 -11/29/2018</t>
  </si>
  <si>
    <t>ZHEJIANG UNIVERSITY</t>
  </si>
  <si>
    <t>TRAVELER DEPARTS 01/07 AND ARRIVES IN TDY EARLY MORNING ON 01/08; TRAVELER DEPARTS ON 01/12 AND ARRIVES ON 01/13. NO LODGING ON 01/07 AND 01/12 DUE TO IN-FLIGHT STATUS. TRAVELER WILL SEE PATIENTS WITH DR. RAJU KHUBCHANDARI ON 01/09 AND 01/10. THE FOLLOWING WILL BE PROVIDED IN-KIND: REGISTRATION FOR $35.27; ROUNDTRIP AIRFARE-$1,961.87 AND 4-NIGHTS LODGING AT $129.53/NIGHT (01/08-11). TRAVELER WILL PAY FOR ALL MEALS AND ACCEPT NO SPONSORED MEALS.  OTHER INVITED GUESTS ARE RECEIVING SIMILAR BENEFITS. COST COMPARISON WAS NOT COMPLETED AS OMEGA WAS NOT USED FOR AIRFARE AND LODGING. BOTH AIRFARE AND LODGING WERE ARRANGED AND PROVIDED IN-KIND.  NHGRI PAYS ALL OTHER EXPENSES FOR THIS TRAVEL:  TAXI TO/FROM AIRPORT $58.33 EACH WAY; TAXI TO/FROM HOTELS/VENUE IN INDIA-ESTIMATED $150; MISC. EXPENSE-$200 ADDED FOR UNFORESEEN ISSUES THAT MAY OCCUR.  HOTEL TAX EXEMPTION DOES NOT APPLY TO THIS FOREIGN TRAVEL. TRAVELER WILL NOT REQUEST REIMBURSEMENT FOR WI-FI DURING TRAVEL. NO GFE REQUESTED. TRAVELER HAS NOT AND WILL NOT SPEND MORE THAN 45 DAYS IN DESIGNATED HIGH THREAT, HIGH RISK/FACT (FOREIGN AFFAIRS COUNTER THREAT)-MANDATORY COUNTRIES WITHIN THE LAST 365 DAYS.</t>
  </si>
  <si>
    <t>MUMBAI, , IND</t>
  </si>
  <si>
    <t>SRCC CHILDRENS HOSPITAL MUMBAI</t>
  </si>
  <si>
    <t>01/07/2019 -01/13/2019</t>
  </si>
  <si>
    <t>ALBERT, PAUL S</t>
  </si>
  <si>
    <t>CAS ID 003100  TRAVELER HAS BEEN INVITED TO DELIVER A LECTURE AND PARTICIPATE IN THE WORKSHOP STATISTICAL AND COMPUTATIONAL CHALLENGES IN PRECISION MEDICINE FROM NOVEMBER 6-9 IN MINNEAPOLIS. MN.  THE SPONSOR WILL PROVIDE IN KIND ROUND TRIP AIRFARE TO MINNEAPOLIS, MN AND LODGING FROM NOV. 6 THROUGH NOV. 8. DR. PAUL ALBERT IS REQUESTING APPROVAL OF ACTUAL SUBSISTENCE FOR SPONSOR IN-KIND LODGING VALUED AT $138/NIGHT WHICH IS 102 PERCENT OF THE GOVERNMENT ALLOWANCE OF $135/ NIGHT. THIS PERCENTAGE FALLS WITHIN THE 300 PERCENT THRESHOLD ALLOWED BY THE FTR. THE SPONSOR HAS NOTED THAT ALL OTHER NON-FEDERAL PARTICIPANTS WILL BE PROVIDED WITH THE SAME ACCOMMODATIONS.
SPONSOR WILL SEND AGENDA ONCE FINALIZED.</t>
  </si>
  <si>
    <t>MINNEAPOLIS, MN, US</t>
  </si>
  <si>
    <t>UNIVERSITY OF MINNESOTA TWIN C</t>
  </si>
  <si>
    <t>MATHEMATICAL STATISTICIAN</t>
  </si>
  <si>
    <t>11/06/2018 -11/09/2018</t>
  </si>
  <si>
    <t>&lt;&lt;&lt;CAS ID 00310&gt;&gt; TRAVELER WILL SPEAK AT THE SPONSORS 2019 CANCER CONTROL AND POPULATION SCIENCES SEMINAR SERIES IN ANN ARBOR, MI. THE SPONSOR WILL PROVIDE ROUND-TRIP AIRFARE, LODGING ON 2/24, DINNER ON 2/24, BREAKFAST AND LUNCH ON 2/25, AND GROUND TRANSPORTATION IN MI. DR. PAUL ALBERT IS REQUESTING APPROVAL OF ACTUAL SUBSISTENCE FOR SPONSOR IN-KIND LODGING VALUED AT $165/ NIGHT WHICH IS 138% OF THE GOVERNMENT ALLOWANCE OF $120/ NIGHT. THIS PERCENTAGE FALLS WITHIN THE 300% THRESHOLD ALLOWED BY THE FTR. THE SPONSOR HAS NOTED THAT ALL OTHER NON-FEDERAL PARTICIPANTS WILL BE PROVIDED WITH THE SAME ACCOMMODATIONS.</t>
  </si>
  <si>
    <t>ANN ARBOR, MI, US</t>
  </si>
  <si>
    <t>UNIVERSITY OF MICHIGAN ANN ARB</t>
  </si>
  <si>
    <t>02/24/2019 -02/25/2019</t>
  </si>
  <si>
    <t>&lt;&lt;CAS ID 00310&gt;&gt; TRAVELER WILL SPEAK AT THE SPONSORS 2019 CCEB SEMINAR SERIES.
THE SPONSOR WILL PROVIDE ROUND-TRIP TRAIN TICKETS, LODGING ON 2/27, DINNER ON 2/27, BREAKFAST AND LUNCH ON 2/28.
DR. PAUL ALBERT IS REQUESTING APPROVAL OF ACTUAL SUBSISTENCE FOR SPONSOR IN-KIND LODGING VALUED AT $277/ NIGHT WHICH IS 171% OF THE GOVERNMENT ALLOWANCE OF $162/ NIGHT. THIS PERCENTAGE FALLS WITHIN THE 300% THRESHOLD ALLOWED BY THE FTR. THE SPONSOR HAS NOTED THAT ALL OTHER NON-FEDERAL PARTICIPANTS WILL BE PROVIDED WITH THE SAME ACCOMMODATIONS.</t>
  </si>
  <si>
    <t>PHILADELPHIA, PA, US</t>
  </si>
  <si>
    <t>UNIVERSITY OF PENNSYLVANIA</t>
  </si>
  <si>
    <t>02/27/2019 -02/28/2019</t>
  </si>
  <si>
    <t>CAS ID 00310-8037879-BB BRANCH NON-PERSONNEL GENERAL ADMINISTRATION.
TRAVELER WILL VISIT AND PRESENT A TALK AT THE NYU BIOSTATISTICS SEMINAR FROM MARCH 4-6. 2019.  SPONSOR WILL PROVIDE ROUND-TRIP TRAIN FARE, LODGING ON MARCH 4 AND 5, TAXIS IN NY, AND MEALS (DINNER ON MARCH 4; BREAKFAST, LUNCH, AND DINNER ON MARCH 5; BREAKFAST ON MARCH 6). NO REGISTRATION FEE.</t>
  </si>
  <si>
    <t>NEW YORK, NY, US</t>
  </si>
  <si>
    <t>NEW YORK UNIVERSITY</t>
  </si>
  <si>
    <t>03/04/2019 -03/06/2019</t>
  </si>
  <si>
    <t>ALDAPE, KENNETH D</t>
  </si>
  <si>
    <t>DR. ALDAPE IS INVITED TO SPEAK AT THE SOCIETY FOR NEURO ONCOLOGY 23RD ANNUAL SCIENTIFIC MEETING AND EDUCATIONAL DAY BEING HELD IN NEW ORLEANS, LA ON NOVEMBER 13-18, 2018. IN-KIND: LODGING (2 NIGHTS) AND REGISTRATION (INCLUDES EDUCATION DAY AND MEALS: BL 11/13-17; B 11/18). 
DR. ALDAPE IS REQUESTING APPROVAL OF ACTUAL SUBSISTENCE FOR SPONSORED IN-KIND LODGING VALUED AT $209 WHICH IS 139% OF THE GOVERNMENT ALLOWANCE OF $150.  THIS PERCENTAGE FALLS WITHIN THE 300% THRESHOLD ALLOWED BY THE FTR.  THE SPONSOR HAS NOTED THAT ALL OTHER NON-FEDERAL PARTICIPANTS WILL BE PROVIDED WITH THE SAME ACCOMMODATIONS.</t>
  </si>
  <si>
    <t>SOCIETY FOR NEUROONCOLOGY HOUS</t>
  </si>
  <si>
    <t>11/13/2018 -11/18/2018</t>
  </si>
  <si>
    <t>SPONSOR: DR. ALDAPE IS INVITED TO SPEAK AT THE SONTAG FOUNDATION WINTER RETREAT IN YULEE, FL ON FEBRUARY 4-7, 2019. IN-KIND: AIRFARE, LODGING (INCLUDES BLD), AND GROUND TRANSPORTATION IN FLORIDA.
DR. ALDAPE IS REQUESTING APPROVAL OF ACTUAL SUBSISTENCE FOR SPONSOR IN-KIND LODGING VALUED AT $282 WHICH IS 300% OF THE GOVERNMENT ALLOWANCE OF $94. THIS PERCENTAGE FALLS WITHIN THE 300% THRESHOLD ALLOWED BY THE FTR.  THE SPONSOR HAS NOTED THAT ALL OTHER NON-FEDERAL PARTICIPANTS WILL BE PROVIDED WITH THE SAME ACCOMMODATIONS. COST OF LODGING IS OVER 300%. DR. ALDAPE WILL PERSONALLY COVER THE OVERAGE AND UNDERSTANDS THAT HE CANNOT BE REIMBURSED FOR THIS EXPENSE.
NON-SPONSORED: DR. ALDAPE WILL ATTEND THE NRG ONCOLOGY MEETING IN PHOENIX, AZ ON FEBRUARY 7-9, 2019. REGISTRATION COVERED BY LAB CARD. NO MEALS PROVIDED.</t>
  </si>
  <si>
    <t>YULEE, FL, US</t>
  </si>
  <si>
    <t>SONTAG FOUNDATION</t>
  </si>
  <si>
    <t>02/03/2019 -02/09/2019</t>
  </si>
  <si>
    <t>DR. ALDAPE WILL PARTICIPATE IN THE BRAIN TUMOUR CHARITY'S BIOMEDICAL SCIENTIFIC ADVISORY BOARD MEETING BEING HELD IN LONDON, UNITED KINGDOM ON FEBRUARY 27, 2019. IN-KIND: AIRFARE, LODGING (NO BREAKFAST), AND BLD ON 2/27.
DR. ALDAPE IS REQUESTING APPROVAL OF ACTUAL SUBSISTENCE FOR SPONSOR IN-KIND LODGING VALUED AT $477 WHICH IS 160% OF THE GOVERNMENT ALLOWANCE OF $299. THIS PERCENTAGE FALLS WITHIN THE 300% THRESHOLD ALLOWED BY THE FTR.  THE SPONSOR HAS NOTED THAT ALL OTHER NON-FEDERAL PARTICIPANTS WILL BE PROVIDED WITH THE SAME ACCOMMODATIONS.</t>
  </si>
  <si>
    <t>LONDON, , GBR</t>
  </si>
  <si>
    <t>BRAIN TUMOUR CHARITY</t>
  </si>
  <si>
    <t>02/25/2019 -02/28/2019</t>
  </si>
  <si>
    <t xml:space="preserve">ALMEIDA DE JESUS, ADRIANA </t>
  </si>
  <si>
    <t>DR. ALMEDIA DE JESUS HAS BEEN INVITED TO PARTICIPATE IN THE 18TH BIENNUAL MEETING OF THE EUROPEAN SOCIETY FOR IMMUNODEFICIENCIES (ESID 2018) TO BE HELD IN LISBON, PORTUGAL, FROM OCTOBER 24-27, 2018. SHE WILL BE PRESENTING THE FOLLOWING: "SKIN IMMUNITY AND PIDS IN PARALLEL WORKSHOP" AND "RECRURRENT PUSTULOSIS AND PSORIASIS - CURRENT APPROACH". KENES INTERNATIONAL AGREES TO PROVIDE THE FOLLOWING GOODS OR SERVICES IN-KIND: ROUND-TRIP AIR-FARE, 3 NIGHTS OF LODGING FROM 10/25-10/28, ALONG WITH BREAKFAST AND LUNCH UP TO $243.00 FROM 10/25-10/28. ALSO, ROUND-TRIP GROUND TRANSPORTATION FROM AND TO THE AIRPORT IN SPAIN, AND REGISTRATION FEE IS WAIVED FOR SPEAKERS. THE CAN 8024957 WILL PAY THE REMAINING EXPENSES. IN COMPLIANCE WITH FEDERAL REGULATION, NO HONORARIUM WILL BE PROVIDED, AND NO US FEDERAL FUNDS WILL BE USED FOR THE PAYMENT OF TRAVEL EXPENSES. TRAVEL EXPENSES ARE DERIVED FROM A GENERAL ESID OPERATING FUNDS ACCOUNT. SHE WAS ONE OF THE 13 APPROVED SLOTS ON THE NTPS SITE. TRAVELER WILL HAVE ACCESS TO CELL PHONE AND EMAIL WHICH IS: 1-301-312-9447 AND ADRIAJ78@GMAIL.COM. ON 10/28, DR. ALMEIDA DE JESUS WILL STAY FOR A NON-DUTY DAY AT NETG BEFORE RETURNING HOME ON 10/29. DR. GOLDBACH UMANSKY HAS AGREED THAT DR. ALMEIDA DE JESUS WILL NOT BE CHARGED WITH A DAY OF AL ON 10/29 AS SHE RETURNS BACK TO THE OFFICE. SPONSOR WILL BE PROVIDING IN-KIND LODGING VALUED AT $250 WHICH IS 145.35% OF THE GOVERNMENT LODGING ALLOWANCE OF $172.00 FOR LISBON, PORTUGAL. THIS PERCENTAGE FALLS WITHIN THE 300% THRESHOLD ALLOWED BY THE FEDERAL PER DIEM RATE. THE SPONSOR HAS CONFIRMED THAT ALL OTHER FEDERAL OR NON-FEDERAL PARTICIPANTS WILL BE PROVIDED WITH THE SAME OR SIMILAR ACCOMMODATIONS.</t>
  </si>
  <si>
    <t>LISBON, , PRT</t>
  </si>
  <si>
    <t>EUROPEAN SOCIETY FOR IMMUNODEF</t>
  </si>
  <si>
    <t>10/24/2018 -10/29/2018</t>
  </si>
  <si>
    <t xml:space="preserve">ALTAN-BONNET, GREGOIRE </t>
  </si>
  <si>
    <t>INVITED SPEAKER AND CO-ORGANIZEER: TRAVELER INVITED TO SPEAK AND CO-ORGANIZE THE REGULATORY AND SYSTEMS GENOMICS CONFERENCE WITH DREAM CHALLENGES FROM 12/7-9/18. SPONSOR WILL PROVIDE IN KIND REGISTRATION ($600) AND DINNER 12/9/18. TRAVELER DECLINED LODGING AND WILL STAY WITH FAMILY IN THE AREA THAT ARE NOT ASSOCIATED WITH THE SPONSOR IN ANY FORM. TRAVELER WILL DRIVE TO NEW YORK USING POV, WHICH IS COST ADVANTAGEOUS TO THE GOVERNMENT. SPONSOR STATED THAT ALL NONFEDERAL PARTICIPANTS WILL RECEIVE THE SAME ACCOMMODATIONS. NO FEDERAL FUNDS CONFIRMED.</t>
  </si>
  <si>
    <t>NOSC NEW YORK CITY, NY, US</t>
  </si>
  <si>
    <t>INTERNATIONAL SOCIETY FOR COMP</t>
  </si>
  <si>
    <t>RESEARCH FELLOW (VP)</t>
  </si>
  <si>
    <t>12/07/2018 -12/09/2018</t>
  </si>
  <si>
    <t>INVITED SPEAKER AT THE CSHL SYSTEMS IMMUNOLOGY MEETING IN COLD SPRING HARBOR, NY, MARCH 13-16, 2019.  TITLE OF TALK:  ?¿¿MAPPING HOW SMALL DIFFERENCES OF TUMOR ANTIGENICITY TRANSLATE INTO DIVERGENT FUNCTIONAL OUTCOMES FOR T CELL ACTIVATION?¿¿.  SPONSOR WAIVING REGISTRATION FEE (IN KIND) VALUED AT $1,220.00 WHICH INCLUDES 3 NIGHTS LODGING 3/13-15 AND MEALS 3/13 (DINNER), 3/14-15 (BREAKFAST, LUNCH AND DINNER), 3/16 (BREAKFAST/LUNCH).  ALL OTHER EXPENSES PAID FOR BY NCI.</t>
  </si>
  <si>
    <t>COLD SPRING HARBOR, NY, US</t>
  </si>
  <si>
    <t>COLD SPRING HARBOR LABORATORY</t>
  </si>
  <si>
    <t>03/13/2019 -03/16/2019</t>
  </si>
  <si>
    <t xml:space="preserve">ALTAN, NIHAL </t>
  </si>
  <si>
    <t>THIS TRAVEL IS NOT A CONFERENCE BECAUSE IT MEETS OTHER NIH DEFINE MISSION EXEMPTIONS.  DR. ALTAN-BONNET HAS AGREED TO GIVE A TALK AT RUTGERS CENTER FOR LIPID RESEARCH SYMPOSIUM NOVEMBER 9, 2018. SPONSOR IS PROVIDING IN-KIND ONE-WAY TRAIN FARE FOR 11/8, SOME MEALS ON 11/8-9, AND 2 NIGHTS LODGING 11/8-9. DR. ALTAN-BONNET WILL RIDING BACK FROM NEW BRUNSWICK, NJ, WITH A FRIEND AFTER OFFICIAL ACTIVITIES ARE FINISHED - NO TRANSPORTATION NEEDED FOR 11/10.</t>
  </si>
  <si>
    <t>NEW BRUNSWICK, NJ, US</t>
  </si>
  <si>
    <t>RUTGERS UNIVERSITY NEWARK NJ</t>
  </si>
  <si>
    <t>11/08/2018 -11/10/2018</t>
  </si>
  <si>
    <t>NIHAL ATLAN-BONNET WILL BE ATTENDING THE ANNUAL  AMERICAN SOCIETY FOR CELL BIOLOGY CONFERENCE. SPONSOR IS PAYING IN-KIND FOR AIR FARE, TWO NIGHTS OF LODGING, AND WAVING THE REGISTRATION.</t>
  </si>
  <si>
    <t>AMERICAN SOCIETY FOR CELL BIOL</t>
  </si>
  <si>
    <t>12/08/2018 -12/12/2018</t>
  </si>
  <si>
    <t>ALTER, BLANCHE P</t>
  </si>
  <si>
    <t>?¿¿TRAVELER IS REQUESTING CTT TRAVEL FOR THIS TRIP?¿¿.
&lt;07130-ZYQ&gt; TRAVELER HAS BEEN INVITED TO ATTEND THE FARF ANNUAL PLANNING MEETING AND TO REVIEW PROGRESS OVER THE LAST YEAR AND GATHERS THE FARF BOARD OF DIRECTORS AND SCIENTIFIC ADVISORY BOARD TO SET SCIENTIFIC AND OPERATIONAL PRIORITIES FOR THE COMING YEAR THAT WILL BE HELD ON FEBRUARY 7-10 AT THE SAGUARO HOTEL IN SCOTTSDALE, AZ
ONE WAY TICKET FROM PHX TO DCA IS IN KIND (TRAVELER WILL BE ON HER ANNUAL LEAVE IN SAN DIEGO AND SHE WILL COVER THE ONE WAY TICKET FROM SAN TO PHX). 
SHUTTLE SERVICE IS IN KIND.
HOTEL IS IN KIND.
MEALS INCLUDED IN THE ANNUAL PLANNING MEETING PROGRAM HOT BREAKFAST, LUNCH AND DINNER ON 2/8 AND 2/9.
THERE IS NO REGISTRATION FEE TO ATTEND THIS MEETING.
CGB WILL COVER HER GROUND TRANSPORTATION FROM HOME TO MEETING AREA.
?¿¿TRAVELER IS REQUESTING APPROVAL OF ACTUAL SUBSISTENCE FOR SPONSOR IN-KIND LODGING VALUED AT $199.00 WHICH IS 115% OF THE GOVERNMENT ALLOWANCE OF $172.  THIS PERCENTAGE FALLS WITHIN THE 300% THRESHOLD ALLOWED BY THE FTR.  THE SPONSOR HAS NOTED THAT ALL OTHER NON-FEDERAL PARTICIPANTS WILL BE PROVIDED WITH THE SAME ACCOMMODATIONS.?¿¿</t>
  </si>
  <si>
    <t>PHOENIX, AZ, US</t>
  </si>
  <si>
    <t>FANCONI ANEMIA RESEARCH FUND</t>
  </si>
  <si>
    <t>EXPERT</t>
  </si>
  <si>
    <t>02/07/2019 -02/10/2019</t>
  </si>
  <si>
    <t>ALTER, KATHARINE E</t>
  </si>
  <si>
    <t>DR. ALTER IS INVITED TO ATTEND TWO CONFERENCES. 1. ATTEND/TEACH AT ANNUAL MEETING OF THE AAPMR (AMERICAN ACADEMY OF PHYSICAL MEDICINE AND REHABILITATION) INCLUDING ULTRASOUND PRE-COURSE, 3 SKILLS LABS, RESIDENT BOOT CAMP, STEP ASSESSMENT EXAMINATION 2. TECH AT CME COU8RSE TO RESIDENTS AND PRACTICING PHYSICIANS.
1. ATTENDING THE PRE-COURSE ANNUAL MEETING AT THE AAPMR PROVIDES UPDATED SCIENTIFIC AND CLINICAL INFORMATION TO THE CLINICIAN AND ALLOWS NETWORKING WITH OTHER RESEARCHERS AND CLINICIANS TO ENHANCE NIH PATIENT RECRUITMENT AND COLLABORATIVE RESEARCH
 2. DEMONSTRATION/HANDS ON WORKSHOP FOR SPASTICITY MANAGEMENT TREATMENT OPTIONS FOR NEUROLOGIST TO IMPROVE PATIENT CARE. 
1. AAPMR IS SPONSORING THE FOLLOWING: 3 NIGHTS LODGING, MEALS AND CONFERENCE REGISTRATION FEE. NIH IS PAYING FOR A ONE WAY FLIGHT TO ORLANDO, 2 NIGHTS????? HOTEL AND MEALS
 2. ANN IS PAYING FOR FLIGHT FROM ORLANDO TO LV AND BACK TO DC, GROUND TRANSPORTATION, HOTEL AND MEALS IN KIND.</t>
  </si>
  <si>
    <t>ORLANDO, FL, US</t>
  </si>
  <si>
    <t>AMERICAN ACADEMY OF NEUROLOGY</t>
  </si>
  <si>
    <t>10/22/2018 -10/28/2018</t>
  </si>
  <si>
    <t>AMERICAN ACADEMY OF PHYSICAL M</t>
  </si>
  <si>
    <t>TO PRESENT AT 2019 TOXIN CONFERENCE. INA PAID IN KIND FOR AIRFARE, LODGING AND MEALS AND REGISTRATION . RMD WILL PAY FOR METRO TO AIRPORT.</t>
  </si>
  <si>
    <t>COPENHAGEN, , DNK</t>
  </si>
  <si>
    <t>INTERNATIONAL NEUROTOXIN ASSOC</t>
  </si>
  <si>
    <t>01/15/2019 -01/20/2019</t>
  </si>
  <si>
    <t>DR. ALTER WILL TEACH AT THE BRAIN INJURY CME COURSE FOR PHYSICIANS AND RESEARCHERS</t>
  </si>
  <si>
    <t>TORONTO, , CAN</t>
  </si>
  <si>
    <t>INTERNATIONAL BRAIN INJURY ASS</t>
  </si>
  <si>
    <t>03/13/2019 -03/14/2019</t>
  </si>
  <si>
    <t>ALVAREZ, VERONICA A</t>
  </si>
  <si>
    <t>DR. VERONICA ALVAREZ HAS BEEN INVITED TO SPEAK AT THE DOCTORATE COURSE ON NEUROBIOLOGY OF DRUG ADDICTION OCTOBER 22 AND 23, 2018 AS WELL AS THE XXXIII ARGENTINE SOCIETY FOR RESEARCH IN NEUROSCIENCE SAN 2018 MEETING OCTOBER 24 AND 25, 2018 IN CORDOBA, ARGENTINA.  SHE WILL THEN TRAVEL TO BUENOS AIRES, ARGENTINA TO VISIT THE LAB AT INGEBI OCTOBER 26 AND 27, 2018 AND GIVE A LECTURE OCTOBER 29.  OCTOBER 28 IS A NON DUTY DAY.  THERE ARE NO CONTRACT FLIGHT TO CORDOBA, ARGENTINA SO DR. ALVAREZ WILL TAKE A CONTRACT FLIGHT TO AND FROM BUENOS AIRES AND NON CONTRACT BETWEEN BUENOS AIRES AND CORDOBA. DR. ALVAREZ WILL BE SHARING HOTEL ROOMS WITH ANOTHER TRAVELER. 10/24, 10/27- 10/29 ????? STAYING WITH COLLABORATOR</t>
  </si>
  <si>
    <t>[OTHER], , ARG</t>
  </si>
  <si>
    <t>SOCIEDAD ARGENTINA DE INVESTIG</t>
  </si>
  <si>
    <t>INVESTIGATOR</t>
  </si>
  <si>
    <t>10/20/2018 -10/31/2018</t>
  </si>
  <si>
    <t>DR. VERONICA ALVAREZ WILL VISIT AND PRESENT A SEMINAR AT THE VANDERBILT CENTER FOR ADDICTION RESEARCH ON NOVEMBER 29, 2018 IN NASHVILLE, TN.  THE TITLE OF HER TALK IS SYNAPTIC AND CIRCUIT MECHANISMS UNDERLYING THE BEHAVIORAL RESPONSE TO DRUGS OF ABUSE AND THE VULNERABILITY FOR ABUSE.</t>
  </si>
  <si>
    <t>NASHVILLE, TN, US</t>
  </si>
  <si>
    <t>VANDERBILT UNIVERSITY</t>
  </si>
  <si>
    <t>11/28/2018 -11/30/2018</t>
  </si>
  <si>
    <t>DR. ALVAREZ HAS BEEN INVITED TO GIVE A TALK AS PART OF THE UCSD NEUROSCIENCE SEMINAR SERIES ON JANUARY 15, 2019.  THE TITLE OF HER TALK IS MECHANISMS FOR DOPAMINE RELEASE IN THE STRIATUM AND THE ACTIONS OF DRUGS OF ABUSE.  DR. ALVAREZ IS LEAVING THE EVENING OF THE 15TH INSTEAD OF THE 16TH AND WILL ARRIVE BACK THE MORNING OF THE 16TH FOR A MEETING. THE SPONSOR CHANGED THE FLIGHT.</t>
  </si>
  <si>
    <t>UNIVERSITY OF CALIFORNIA SAN D</t>
  </si>
  <si>
    <t>01/14/2019 -01/16/2019</t>
  </si>
  <si>
    <t>DR. ALVAREZ HAS BEEN INVITED TO PARTICIPATE IN THE PRESENT AND FUTURE FRAMEWORKS OF THEORETICAL NEUROSCIENCE FROM FEBRUARY 3 TO 6, 2019 IN SAN ANTONIO, TX.</t>
  </si>
  <si>
    <t>SAN ANTONIO, TX, US</t>
  </si>
  <si>
    <t>NEW JERSEY INSTITUTE OF TECHNO</t>
  </si>
  <si>
    <t>02/03/2019 -02/06/2019</t>
  </si>
  <si>
    <t>DR. ALVAREZ HAS BEEN INVITED TO PRESENT A SEMINAR ENTITLED CIRCUIT AND SYNAPTIC MECHANISMS THAT CONTRIBUTE TO THE VULNERABILITY TO DRUG ABUSE AS PART OF THE 2019 NEUROSCIENCE INSTITUTE SEMINAR SERIES AT THE UNIVERSITY OF TENNESSEE HEALTH SCIENCE CENTER IN MEMPHIS, TN ON MARCH 5, 2019.</t>
  </si>
  <si>
    <t>MEMPHIS, TN, US</t>
  </si>
  <si>
    <t>UNIVERSITY OF TENNESSEE HEALTH</t>
  </si>
  <si>
    <t>03/04/2019 -03/05/2019</t>
  </si>
  <si>
    <t>AMBUDKAR, INDU S</t>
  </si>
  <si>
    <t>TO ATTEND AND PRESENT A TALK AT THE GORDON RESEARCH CONFERENCE ?¿¿SALIVARY GLANDS AND EXOCRINE BIOLOGY?¿¿ IN GALVESTON, TEXAS ON 02/03-08/2019.</t>
  </si>
  <si>
    <t>GALVESTON, TX, US</t>
  </si>
  <si>
    <t>GORDON RESEARCH CONFERENCES TE</t>
  </si>
  <si>
    <t>SENIOR INVESTIGATOR</t>
  </si>
  <si>
    <t>02/03/2019 -02/07/2019</t>
  </si>
  <si>
    <t>ANDREWS, SARAH F</t>
  </si>
  <si>
    <t>TRAVELER IS INVITED SPEAKER AT KEYSTONE SYMPOSIUM HELD IN COLORADO, FEB. 10-15, 2019. AIRFARE, HOTEL, AND ALL OTHER EXPENSES WILL BE CHARGED TO TRAVELER CAN.  KEYSTONE WILL REIMBURSE $1822 TOWARD TRAVEL EXPENSES.</t>
  </si>
  <si>
    <t>KEYSTONE, CO, US</t>
  </si>
  <si>
    <t>KEYSTONE SYMPOSIA</t>
  </si>
  <si>
    <t>02/10/2019 -02/15/2019</t>
  </si>
  <si>
    <t>ANNUNZIATA, CHRISTINA M</t>
  </si>
  <si>
    <t>DR. ANNUNZIATA HAS BEEN INVITED TO SPEAK AT THE OVARIAN CANCER RESEARCH LAB AT THE UNIVERSITY OF CHICAGO IN CHICAGO, IL ON FEBRUARY 25, 2019. 
IN-KIND: AIRFARE, DINNER AND GROUND TRANSPORTATION IN IL.</t>
  </si>
  <si>
    <t>CHICAGO, IL, US</t>
  </si>
  <si>
    <t>UNIVERSITY OF CHICAGO AT CHICA</t>
  </si>
  <si>
    <t>02/25/2019 -02/26/2019</t>
  </si>
  <si>
    <t>DR. ANNUNZIATA IS INVITED TO SPEAK AT THE EPPLEY INSTITUTE FOR RESEARCH IN CANCER AND ALLIED DISEASES MEETING BEING HELD IN OMAHA, NE ON MARCH 6-7,2019.  IN-KIND: AIRFARE, LODGING (NO BREAKFAST), MEALS AND GROUND TRANSPORTATION IN NE NO REGISTRATION.  DR. ANNUNZIATA IS REQUESTING APPROVAL OF ACTUAL SUBSISTENCE FOR SPONSOR IN-KIND LODGING VALUED AT 
$145 WHICH IS 133% OF THE GOVERNMENT ALLOWANCE OF $109.  THIS PERCENTAGE FALLS WITHIN THE 300% THRESHOLD ALLOWED BY THE FTR. THE SPONSOR HAS NOTED THAT ALL OTHER NON-FEDERAL PARTICIPANTS WILL BE PROVIDED WITH THE SAME ACCOMMODATIONS.</t>
  </si>
  <si>
    <t>OMAHA, NE, US</t>
  </si>
  <si>
    <t>UNIVERSITY OF NEBRASKA MEDICAL</t>
  </si>
  <si>
    <t>03/06/2019 -03/07/2019</t>
  </si>
  <si>
    <t>ANTANI, SAMEER K</t>
  </si>
  <si>
    <t>12/18/2018-12/26/2018: ATTENDING/PARTICIPATING IN THE 2ND INTERNATIONAL CONFERENCE ON RECENT TRENDS IN IMAGE PROCESSING AND PATTERN RECOGNITION (RTIP2R), IN MUMBAI, INDIA.</t>
  </si>
  <si>
    <t>SOLAPUR UNIVERSITY</t>
  </si>
  <si>
    <t>12/18/2018 -12/26/2018</t>
  </si>
  <si>
    <t>APLAN, PETER D</t>
  </si>
  <si>
    <t>INVITED SPEAKER FOR THE MOLECULAR AND DEVELOPMENTAL GENETICS SEMINAR SERIES. SPONSOR ROSWELL PARK CANCER INSTITUTE) TO PROVIDE AIRFARE, TRANSPORTATION BETWEEN AIRPORT AND VENUE, ONE DINNER, ONE LUNCH, IN KIND LODGING IS VALUED AT $108.00 WHICH IS 104 PERCENT OF THE GOVERNMENT ALLOWANCE OF $104.00. THIS AMOUNT FALLS WITHIN THE 300 PERCENT THRESHOLD ALLOWED BY THE FTR. 6/22 DATE OF TRIP CHANGED TO DEC. 18-19 DUE TO A SCHEDULING CONFLICT.</t>
  </si>
  <si>
    <t>BUFFALO, NY, US</t>
  </si>
  <si>
    <t>ROSWELL PARK CANCER INSTITUTE</t>
  </si>
  <si>
    <t>12/18/2018 -12/19/2018</t>
  </si>
  <si>
    <t>APOLO, ANDREA B</t>
  </si>
  <si>
    <t>DR. APOLO WILL PRESENT: BLADDER CANCER ADVANCED DISEASE, AT THE BLADDER CANCER ADVOCACY NETWORK (BCAN) NEW DISCOVERIES RESEARCH AND LUNCHEON BEING HELD IN IN PALM BEACH, FL ON MARCH 6, 2019. IN-KIND: AIRFARE, LODGING (INCLUDES BREAKFAST), AND  REGISTRATION (INCLUDES LUNCH ON 3/6).  TRAVEL IN PALM BEACH TO AND FROM THE AIRPORT IS A FREE SHUTTLE.
DR. APOLO IS REQUESTING APPROVAL OF ACTUAL SUBSISTENCE FOR SPONSOR IN-KIND LODGING VALUED AT $494 AND $509 WHICH IS 248% AND  256% OF THE GOVERNMENT ALLOWANCE OF $199. THIS PERCENTAGE FALLS WITHIN THE 300% THRESHOLD ALLOWED BY THE FTR.  THE SPONSOR HAS NOTED THAT ALL OTHER NON-FEDERAL PARTICIPANTS WILL BE PROVIDED WITH THE SAME ACCOMMODATIONS.</t>
  </si>
  <si>
    <t>PALM BEACH, FL, US</t>
  </si>
  <si>
    <t>BLADDER CANCER ADVOCACY NETWOR</t>
  </si>
  <si>
    <t>ASST CLINICAL INVESTIGATOR</t>
  </si>
  <si>
    <t>03/05/2019 -03/07/2019</t>
  </si>
  <si>
    <t xml:space="preserve">APONTE, YEKA </t>
  </si>
  <si>
    <t>DR. APONTE HAS BEEN INVITED BY DR. DAVID DIETZ, ASSOCIATE PROFESSOR AT THE UNIVERSITY AT BUFFALO, TO PRESENT AT THEIR SEMINAR SERIES ON APRIL 1, 2019 [TRAVEL DATES MARCH 31 - APRIL 2, 2019].</t>
  </si>
  <si>
    <t>STATE UNIVERSITY OF NEW YORK A</t>
  </si>
  <si>
    <t>03/31/2019 -04/02/2019</t>
  </si>
  <si>
    <t xml:space="preserve">ARANGO, VICTORIA </t>
  </si>
  <si>
    <t>THE EVENTS IN THIS TA WERE APPROVED AS A NON-NIMH HOSTED MEETING BY THE OFFICE OF FINANCIAL MANAGEMENT ON JUNE 26, 2018.
DR. ARANGO WILL ATTEND 2018 ACNP CONFERENCE IN HOLLYWOOD, FL (12/9-13/2018), THIS IS SPONSORED TRAVEL ACNP WILL PAY FOR HER HOTEL STAY. 
DR. ARANGO PAID FOR HER FLIGHT IN ADVANCE AS SHE WAS NOT AWARE OF GOVERNMENT POLICY PRIOR TO PURCHASE THE COST OF THE FLIGHT.
DR. ARANGO WILL BE TRAVELING TO AND FROM HER APPROVED TELEWORK LOCATION IN WASHINGTON DC.
DR. ARANGO WILL BE DEPARTING THE 7TH FOR ACNP COUNCIL ACTIVITIES.</t>
  </si>
  <si>
    <t>HOLLYWOOD, FL, US</t>
  </si>
  <si>
    <t>AMERICAN COLLEGE OF NEUROPSYCH</t>
  </si>
  <si>
    <t>12/07/2018 -12/13/2018</t>
  </si>
  <si>
    <t>ARAQUE TRIANA, KATHERINE A</t>
  </si>
  <si>
    <t>TRAVELER IS ATTENDING THE ENDOCRINE UNIVERSITY 2019 CONFERENCE BEING HELD MARCH 02-07, 2019 IN ROCHESTER, MN. SPONSOR HAS OFFERED IN-KIND LODGING ARRANGEMENTS FOR SIX NIGHTS AND WILL BE PROVIDING THE FOLLOWING MEALS: MAR 2-3- LUNCH AND DINNER; MAR 5- DINNER; MAR 6- LUNCH., LUNCH. ALL SERVICES PROVIDED BY THE SPONSOR ARE COMPARABLE IN VALUE TO THAT OFFERED OR PROVIDED TO OTHER INVITED PARTICIPANTS. TRAVELER PAID REGISTRATION FEE OF $500 WITH PERSONAL FUNDS AS SHE WAS NOT ABLE TO MAKE PAYMENT ARRANGEMENTS THOROUGH A PURCHASING AGENT WITHIN THE DEADLINE REQUESTED BY THE MEETING ORGANIZERS.  MEETING REGISTRATION IS BY INVITATION ONLY.</t>
  </si>
  <si>
    <t>ROCHESTER, MN, US</t>
  </si>
  <si>
    <t>AMERICAN COLLEGE OF ENDOCRINOL</t>
  </si>
  <si>
    <t>03/01/2019 -03/07/2019</t>
  </si>
  <si>
    <t>TRAVELER WILL ATTEND A PRE-CONFERENCE EVENT: INTRODUCTORY HANDS-ON THYROID ULTRASOUND WORKSHOP ON MARCH 22, 2019 AND ATTEND/PRESENT TWO ABSTRACTS AT THE 2019 ENDOCRINE SOCIETY ANNUAL MEETING EXPO CONFERENCE MARCH 23-26, 2019 IN NEW ORLEANS, LA. THE ENDOCRINE SOCIETY HAS WAIVED THE ENDO 2019 REGISTRATION FEE TO NOMINATED PRESENTERS. REGISTRATION FEE IS VALUED AT $269 FOR IN-TRAINING MEMBERS. REGISTRATION OF $275 TO THE INTRODUCTORY HANDS-ON THYROID ULTRASOUND WORKSHOP WAS PAID VIA A GOVERNMENT P-CARD AS WELL AS DAILY SHUTTLE TRANSPORTATION TO AND FROM HOTEL DURING CONFERENCE.</t>
  </si>
  <si>
    <t>03/21/2019 -03/26/2019</t>
  </si>
  <si>
    <t>ARCHER, TREVOR K</t>
  </si>
  <si>
    <t>TRAVELER APPROVED TO BE A KEYNOTE SPEAKER AT THE 2018 SOCIETY FOR SCIENTIFIC ADVANCEMENT?¿¿S 7TH ANNUAL CONFERENCE, NOVEMBER 14 ?¿¿ 16, 2018, AT THE UNIVERSITY OF THE WEST INDIES IN KINGSTON, JAMAICA. OFFICIAL TRAVEL WILL BEGIN ON NOVEMBER 14, 2018 AND RETURN TO US ON NOVEMBER 17, 2018 SINCE THE MEETING CONCLUDES THE EVENING OF NOVEMBER 16 AND THE NEXT AVAILABLE FLIGHT BACK TO THE UNITED STATES IS IN THE AFTERNOON ON NOVEMBER 17. IN ADDITION, THE FLIGHT WILL ARRIVE ON THE 18TH, THEREFORE ADDITIONAL MI AND E IS JUSTIFIED AND HAS BEEN ADDED TO THE ORDER. THERE IS NO REGISTRATION FEE. SPONSOR WILL PAY IN KIND AIRFARE, LODGING, GROUND TRANSPORTATION AND LUNCH AND DINNER FROM NOVEMBER 14 ?¿¿ 16, 2018. EFFICIENT SPENDING APPROVAL OBTAINED ON SEPTEMBER 26, 2018 AND IS UPLOADED IN THE SCANNED DOCUMENT SECTION OF THIS TRAVEL AUTHORIZATION. A VISA IS NOT REQUIRED FOR JAMAICA. THE HTSOS TRAINING, WHICH IS REQUIRED FOR JAMAICA, WAS COMPLETED BY THE TRAVELER ON MARCH 6, 2018.</t>
  </si>
  <si>
    <t>KINGSTON, , JAM</t>
  </si>
  <si>
    <t>SOCIETY FOR SCIENTIFIC ADVANCE</t>
  </si>
  <si>
    <t>RESEARCH BIOLOGIST</t>
  </si>
  <si>
    <t>11/14/2018 -11/18/2018</t>
  </si>
  <si>
    <t>ARMSTRONG, NICOLE M</t>
  </si>
  <si>
    <t>DR. ARMSTRONG HAS BEEN INVITED TO ATTEND THE TOHOKU UNIVERSITY MEETING FOR YOUNG SCIENTISTS IN FUTURE MEDICINE, BEING HELD AT THE TOHOKU UNIVERSITY, SENDAI, JAPAN FROM MARCH 5-7, 2019.  SHE WILL MAKE A POSTER PRESENTATION AND AN ORAL PRESENTATION TITLED ?¿¿ASSOCIATION OF AMYLOID POSITIVITY WITH VOLUME LOSS IN TEMPORAL LOBES DIFFERS BETWEEN MEN AND WOMEN IN COGNITIVELY NORMAL OLDER ADULTS?¿¿.  DR. ARMSTRONG WILL DEPART FROM A RELATIVE?¿¿S RESIDENCE AND WILL BE REIMBURSED FOR THE ROUND-TRIP MILEAGE TO THE AIRPORT.  THE ODA REQUEST, APPENDIX 10 ?¿¿ ACCEPTANCE LETTER AND APPENDIX 10B HAVE BEEN APPROVED BY ETHICS.  
THE MEETING SPONSOR HAS OFFERED TO PAY IN-KIND FOR THE FOLLOWING:   AIRFARE $3,260.11 (THERE IS NOT AN AIRFARE SHOWING UNDER EXPENSES BECAUSE CGE WILL GIVE A $0 EXPENSE AN ERROR); LODGING AT A RATE OF $110.53 PER NIGHT FOR 4 NIGHTS; AND ALL MEALS BEGINNING ON MARCH 5 THROUGH MARCH 7 AT A COST OF $99 PER DAY.  THERE IS NOT A REGISTRATION FEE.  SINCE THE SPONSOR IS MAKING THE AIRLINE RESERVATIONS, ALL NIPPON AIRWAYS WILL BE THE FLIGHT CARRIER.  THE APPROVAL FORM FOR THE FOREIGN FLIGHT CARRIER IS ATTACHED.    
TRAVELER HAS NOT AND WILL NOT HAVE SPENT MORE THAN 45 DAYS IN DESIGNATED HIGH-THREAT, HIGH-RISK/FACT-MANDATORY COUNTRIES WITHIN THE CALENDAR YEAR.  THE HTSOS TRAINING WAS COMPLETED ON 12/6/18, THE COMPLETION CERTIFICATE WILL BE UPLOADED TO THE AUTHORIZATION.</t>
  </si>
  <si>
    <t>ARMSTRONG, TERRI S</t>
  </si>
  <si>
    <t>FOREIGN TRAVEL REQUEST TICKET NUMBER: NCI-RITM0132644
LEG 1: DR. ARMSTRONG WILL SPEAK AT THE COOPERATIVE TRIALS GROUP OF NEURO-ONCOLOGY (COGNO) IN BRISBANE, AUSTRALIA ON OCTOBER 7-9, 2018. IN-KIND: AIRFARE, LODGING (NO MEALS), AND REGISTRATION (INCLUDES L 10/8 AND 10/9), AND DINNER 10/7 AND 10/8. 
LEG 2: DR. ARMSTRONG WILL DELIVER A KEYNOTE SPEECH AT THE BRAIN TUMOR ALLIANCE OF AUSTRALIA (BTAA) FORUMS BEING HELD IN SYDNEY, AUSTRALIA ON OCTOBER 10, 2018. IN-KIND: AIRFARE (BRISBANE TO SYDNEY) AND LODGING (NO MEALS).
LEG 3: DR. ARMSTRONG WILL DELIVER A KEYNOTE SPEECH AT THE BTAA FORUMS IN MELBOURNE, AUSTRALIA ON OCTOBER 12, 2018. IN-KIND: AIRFARE (SYDNEY TO MELBOURNE) AND LODGING (INCLUDES B).
DR. ARMSTRONG IS REQUESTING APPROVAL OF ACTUAL SUBSISTENCE FOR SPONSOR IN-KIND LODGING VALUED AT $203 WHICH IS 103% OF THE GOVERNMENT ALLOWANCE OF $197. THIS PERCENTAGE FALLS WITHIN THE 300% THRESHOLD ALLOWED BY THE FTR. THE SPONSOR HAS NOTED THAT ALL OTHER NON-FEDERAL PARTICIPANTS WILL BE PROVIDED WITH THE SAME ACCOMMODATIONS.
DR. ARMSTRONG ALSO HAS AN APPROVED APPENDIX 7 INCLUDED FOR THE USE OF BUSINESS CLASS TICKETS.</t>
  </si>
  <si>
    <t>BRISBANE, , AUS</t>
  </si>
  <si>
    <t>BRAIN TUMOUR ALLIANCE AUSTRALI</t>
  </si>
  <si>
    <t>10/04/2018 -10/13/2018</t>
  </si>
  <si>
    <t>UNIVERSITY OF SYDNEY</t>
  </si>
  <si>
    <t>DR. ARMSTRONG WILL PRESENT: HAS ADDING PROS TO CLINICAL TRIALS IN PATIENTS WITH BRAIN TUMOR HAD AN IMPACT ON PATIENT CARE, AT THE SOCIETY FOR NEUROONCOLOGY (SNO) ANNUAL MEETING AND EDUCATION DAY BEING HELD IN NEW ORLEANS, LA ON NOVEMBER 14-18, 2018. IN-KIND: REGISTRATION (INCLUDES BREAKFAST AND LUNCH EACH DAY).  AN APPROVED AEA MEMO HAS BEEN INCLUDED FOR THE LODGING COST.</t>
  </si>
  <si>
    <t>SOCIETY FOR NEUROONCOLOGY</t>
  </si>
  <si>
    <t>ARNOLD, JULIA T</t>
  </si>
  <si>
    <t>DR. ARNOLD IS INVITED TO SPEAK AT THE 8TH WORLD AYURVEDA CONGRESS (WAC) BEING HELD IN AHMEDABAD, INDIA ON DECEMBER 14-17, 2018.  DR. ARNOLD WILL PRESENT: EXPLORING EVIDENCE-BASED AND COMPARATIVE EFFECTIVENESS RESEARCH METHODS TO EVALUATE AYURVEDIC INTERVENTIONS FOR CANCER.  
IN-KIND:  AIRFARE, LODGING (NO BREAKFAST), REGISTRATION (INCLUDES MEALS), AND GROUND TRANSPORTATION IN INDIA.</t>
  </si>
  <si>
    <t>[OTHER], , IND</t>
  </si>
  <si>
    <t>WORLD AYUVEDA FOUNDATION</t>
  </si>
  <si>
    <t>12/11/2018 -12/17/2018</t>
  </si>
  <si>
    <t>ARTEAGA, SHIRLEY S</t>
  </si>
  <si>
    <t>TRAVELER WILL BE PARTICIPATING  IN ATTENDING THE SCIENTIFIC SESSIONS AND FACILITATE A FUNDERS ROUNDTABLE AT THE HEALTHY EATING RESEARCH CONFERENCE IN DETROIT, MO, MARCH 13-15, 2019</t>
  </si>
  <si>
    <t>DETROIT, MI, US</t>
  </si>
  <si>
    <t>HEALTHY EATING RESEARCH</t>
  </si>
  <si>
    <t>SCIENTIFIC PROGRAM SPECIALI</t>
  </si>
  <si>
    <t>03/13/2019 -03/15/2019</t>
  </si>
  <si>
    <t>ATLAS, LAUREN Y</t>
  </si>
  <si>
    <t>DR. ATLAS IS SPEAKING AT THE NEUROSCIENCE 2018 CONFERENCE TO BE HELD IN SAN DIEGO, CA FROM NOVEMBER 3-7, 2018. HER PRESENTATIONS ENTITLED ?¿¿INSTRUCTED KNOWLEDGE SHAPES NEURAL AND SUBJECTIVE RESPONSES DURING AVERSIVE LEARNING?¿¿ IN THE MINISYMPOSIUM AND ?¿¿COMPUTATIONAL AFFECTIVE NEUROSCIENCE: ALGORITHMS FOR SURVIVAL?¿¿. THE REGISTRATION FEE OF $460 HAS BEEN WAIVED AS A SPEAKER. THIS TRAVEL HAS RECEIVED NIH OFM APPROVAL ON MAY 30, 2018.</t>
  </si>
  <si>
    <t>SOCIETY FOR NEUROSCIENCE WASHI</t>
  </si>
  <si>
    <t>11/03/2018 -11/07/2018</t>
  </si>
  <si>
    <t xml:space="preserve">ATTARIPOUR ISFAHANI, SANAZ </t>
  </si>
  <si>
    <t>EMPLOYEE HAS BEEN SELECTED TO RECEIVE THE POSTER AWARD FOR THE 2ND INTERNATIONAL CONFERENCE ON NEUROSCIENCE AND FREE WILL, WHICH WILL TAKE PLACE IN ORANGE, CALIFORNIA AT THE CHAPMAN UNIVERSITY BRAIN INSTITUTE. THERE IS NO REGISTRATION FEE FOR THIS SMALL MEETING. ALONG WITH THE POSTER AWARD, EMPLOYEE WILL RECEIVE 2 NIGHTS LODGING IN KIND, SELECT MEALS AND TRANSPORTATION, AND 500 DOLLARS REIMBURSEMENT TOWARDS TRAVEL RELATED EXPENSES. MEALS PROVIDED HAVE BEEN OUTLINED ON THE EXPENSES TAB. ODA MEMO WITH ETHICS APPROVAL OF SPONSORSHIP HAS BEEN APPROVED AND IS INCLUDED WITH SUPPORTING DOCUMENTS. STO MEMO IS APPROVED FOR THE EMPLOYEE TO RECEIVE THE REIMBURSEMENT AND IS UPLOADED IN THE SUMMARY TAB.</t>
  </si>
  <si>
    <t>ORANGE, CA, US</t>
  </si>
  <si>
    <t>JOHN E FETZER MEMORIAL TRUST</t>
  </si>
  <si>
    <t>03/14/2019 -03/18/2019</t>
  </si>
  <si>
    <t>AUERBACH, SCOTT S</t>
  </si>
  <si>
    <t>TRAVELER INVITED TO ATTEND EU TOXRISK AS A TRAINER FOR TEMPOSEQ WORKSHOP FROM OCT. 4-5, 2018 IN LEIDEN, NETHERLANDS.  TRAVELER DEPARTS RDU 10/2, ARRIVES IN AMSTERDAM ON 10/3 AND WILL DEPART AND ARRIVE BACK AT RALEIGH DURHAM AIRPORT ON 10/7.  TRAVELER IS RETURNING ON 10/7 AT THE RECOMMENDATION OF THE SPONSOR'S TRAVEL AGENCY DUE TO FLIGHT CONNECTION CHALLENGES AND PRICING. THE SPONSOR, STEINBEIS TRANSFER CENTER CAAT-EUROPE, WILL PROVIDE IN-KIND AIRFARE, LODGING, GROUND TRANSPORTATION AND MEALS.  LODGING AND AIRLINE RESERVATIONS WERE MADE BY THE SPONSOR AND PROVIDED IN-KIND TO THE TRAVELER.  TRAVELER WILL BE TAKING A TRAIN FROM AIRPORT TO LODGING LOCATION AND RETURN, UPON COMPLETION OF WORKSHOP.  SPONSOR INDICATED THEY WILL PURCHASE THE TRAIN TICKETS IN-KIND AS WELL.  EFFICIENT SPENDING APPROVAL OBTAINED ON 7/3/2018 AND ETHICS APPROVAL OBTAINED ON 6/19/2018. BOTH DOCUMENTS HAVE BEEN INCLUDED IN THE SCANNED DOCUMENT PORTION OF THIS TRAVEL AUTHORIZATION.  NO VISA OR HTSOS IS REQUIRED.</t>
  </si>
  <si>
    <t>[OTHER], , NLD</t>
  </si>
  <si>
    <t>CENTER FOR ALTERNATIVES TO ANI</t>
  </si>
  <si>
    <t>TRAVELER PARTICIPATING IN THE UPDATE OF THE CHAPTER 5 DOSE-RESPONSE ASSESSMENT AND DERIVATION OF HEALTH-BASED GUIDANCE VALUES OF THE CURRENT GUIDANCE ON PRINCIPLES AND METHODS OF THE RISK ASSESSMENT OF CHEMICALS IN FOOD (EHS 240)  MEETING WITH THE WORLD HEALTH ORGANIZATION (WHO) IN GENEVA SWITZERLAND FROM MARCH 25-29, 2019.  TRAVELER TO DEPART RDU ON 3/23 TO ARRIVE ON 3/24 AND RETURN 3/30.  SPONSOR, WHO, IS PROVIDING IN-KIND AIRFARE AND LODGING.  SPONSOR RESERVED LODGING FOR TRAVELER IN KIND. LODGING INCLUDES BREAKFAST EACH DAY. EFFICIENT SPENDING APPROVAL, ATT. G. WAS APPROVED ON 1/8/19, ETHICS APPROVAL OBTAINED ON 1/14/19 AND COPIES OF BOTH DOCUMENTS INCLUDED IN UPLOADED PORTION OF THIS AUTHORIZATION.  TRAVELER HAS UP TO DATE PASSPORT AND NO VISA IS REQUIRED.  HTSOS COMPLETED ON 1/16/19 WITH COPY INCLUDED IN DOCUMENTS.  GFE TICKET REQUESTED ON 1/25/19.</t>
  </si>
  <si>
    <t>GENEVA, , CHE</t>
  </si>
  <si>
    <t>WORLD HEALTH ORGANIZATION SWIT</t>
  </si>
  <si>
    <t>03/23/2019 -03/30/2019</t>
  </si>
  <si>
    <t>AVERBECK, BRUNO B</t>
  </si>
  <si>
    <t>THE EVENTS IN THIS TA WERE APPROVED AS A NON-NIMH HOSTED CONFERENCE OR MEETING BY THE OFFICE OF FINANCIAL MANAGEMENT ON 8/9/18.
TRAVELER CELL: 301-326-7443
DR. BRUNO AVERBECK WILL ATTEND THE COMPUTATIONAL AND SYSTEMS NEUROSCIENCE MEETING (COSYNE 2019) TAKING PLACE IN LISBON, PORTUGAL, ON FEB 28 - MAR 3, 2019, AT WHICH HE WILL GIVE A PRESENTATION OF HIS WORK IN THE LABORATORY OF NEUROPSYCHOLOGY, NIMH.  ATTENDANCE AND PARTICIPATION AT SCIENTIFIC CONFERENCES LEVERAGES IMPORTANT INSIGHTS THAT DRIVE SCIENTIFIC INNOVATION AND DISCOVERY, AN OBJECTIVE FULLY CONGRUENT WITH THE NIH MISSION.  HOTEL BOOKED THROUGH CONFERENCE BLOCK.</t>
  </si>
  <si>
    <t>CHAMPALIMAUD NEUROSCIENCE PROG</t>
  </si>
  <si>
    <t>02/28/2019 -03/04/2019</t>
  </si>
  <si>
    <t>THE EVENTS IN THIS TA WERE APPROVED AS AN EXEMPTION UNDER THE CATEGORY: TO ATTEND SCIENTIFIC MEETINGS BY THE NIMH EXECUTIVE OFFICER ON 8/23/18.
TRAVELER CELL: 301-326-7443
DR. BRUNO AVERBECK HAS BEEN INVITED BY THE WEIZMANN INSTITUTE OF SCIENCE TO GIVE A DEPARTMENTAL SEMINAR PRESENTING HIS RESEARCH FROM NIMH ON MAR 25-29, 2019, IN REHOVOT, ISRAEL.  WHILE ON LOCATION, DR. AVERBECK WILL VISIT BAR-ILAN UNIVERSITY AND HEBREW UNIVERSITY TO MEET WITH THEIR SCIENTISTS TO DISCUSS EMERGING RESEARCH IN COGNITIVE NEUROSCIENCE.</t>
  </si>
  <si>
    <t>[OTHER], , ISR</t>
  </si>
  <si>
    <t>WEIZMANN INSTITUTE OF SCIENCE</t>
  </si>
  <si>
    <t>03/23/2019 -03/29/2019</t>
  </si>
  <si>
    <t>AYELE, FASIL T</t>
  </si>
  <si>
    <t>INVITED TO GIVE A TALK AT THE 4TH GLOBAL GENOMIC MEDICINE COLLABORATIVE CONFERENCE (G2MC) ANNUAL MEETING ON NOVEMBER 28-30, 2018 IN CAPE TOWN, SOUTH AFRICA</t>
  </si>
  <si>
    <t>CAPE TOWN, , ZAF</t>
  </si>
  <si>
    <t>UNIVERSITY OF CAPE TOWN</t>
  </si>
  <si>
    <t>11/26/2018 -12/01/2018</t>
  </si>
  <si>
    <t>BAILEY WILSON, JOAN E</t>
  </si>
  <si>
    <t>THIS IS A SPONSORED DOMESTIC TRIP. THE FLIGHT ($527.98) AND HOTEL ($144/NIGHT) WERE NOT BOOKED THROUGH THE TMC AS THEY ARE BOTH BEING PROVIDED IN-KIND BY THE SPONSOR. HOTEL TAX EXEMPTION DOES NOT APPLY AS THE HOTEL IS PROVIDED BY THE SPONSOR IN-KIND. SPONSOR WILL PROVIDE THE FOLLOWING MEALS IN-KIND: LUNCH ON 10/4. NHGRI PAYS FOR: $200 GROUND TRANSPORTATION; $50 BAGGAGE FEES.</t>
  </si>
  <si>
    <t>OAKLAND, CA, US</t>
  </si>
  <si>
    <t>KAISER FOUNDATION RESEARCH INS</t>
  </si>
  <si>
    <t>10/03/2018 -10/05/2018</t>
  </si>
  <si>
    <t>BAKER, CHRISTOPHER I</t>
  </si>
  <si>
    <t>THE EVENTS IN THIS TA WERE APPROVED AS AN EXEMPTION UNDER THE CATEGORY: TO ATTEND SCIENTIFIC MEETINGS BY THE NIMH EXECUTIVE OFFICER ON 11/1/18.
DR. CHRISTOPHER BAKER HAS BEEN INVITED TO PARTICIPATE AS A LEADING SCIENTIST AND SPEAKER IN THE 2018-19 NYU NEUROSCIENCE COLLOQUIUM, RUN COLLABORATIVELY BY THE NEUROSCIENCE INSTITUTE AT THE NYU LANGONE HEALTH AND NYU?¿¿S CENTER FOR NEURAL SCIENCE. THIS SEMINAR SERIES ALLOWS THEIR TEAM OF RESEARCHERS, INCLUDING GRADUATE STUDENTS AND POSTDOCTORAL FELLOWS, TO HEAR FIRST-HAND ABOUT THE LATEST GROUND-BREAKING NEUROSCIENCE DISCOVERIES FROM AROUND THE WORLD. NYU HAS OFFERED TO PROVIDE LODGING AND TRAIN FARE IN-KIND. SOME MEALS WILL BE PROVIDED BY THE SPONSOR, BUT THOSE HAVE NOT YET BEEN SPECIFIED, AS THE AGENDA HAS NOT YET BEEN PROVIDED. NIH WILL COVER ALL OTHER EXPENSES.
LATE SUBMISSION - SUBMISSION WAS DELAYED DUE TO A LACK OF RESPONSE FROM THE SPONSOR. THE FINAL TRAIN AND LODGING CONFIRMATIONS WERE NOT RECEIVED UNTIL NOVEMBER 10TH.</t>
  </si>
  <si>
    <t>INVESTIGATOR (VP)</t>
  </si>
  <si>
    <t>12/09/2018 -12/11/2018</t>
  </si>
  <si>
    <t>BALABAN, ROBERT S</t>
  </si>
  <si>
    <t>DR. ROBERT BALABAN HAS BEEN INVITED TO PRESENT HIS WORK ENTITLED ?¿¿THE MUSCLE CELL MITOCHONDRIA RETICULUM?¿¿ AT THE 2018 MITOCHONDRIAL BIOLOGY AND DISEASE SYMPOSIUM AT THE ROCKEFELLER UNIVERSITY IN NEW YORK CITY FROM 10/25-26, 2018. THIS TRAVEL IS NOT A CONFERENCE BECAUSE IT MEETS THE FOLLOWING MISSION EXEMPTION: D. SCIENTIFIC MEETINGS WITH A SPECIFIC INVESTIGATOR OR TEAM REGARDING A SPECIFIC AREA OF SCIENTIFIC INQUIRY, OR PUBLIC HEALTH NEED.  THE SPONSOR IS PROVIDING 1 NIGHT OF LODGING AND MEALS (DINNER ON 10/25 AND BREAKFAST AND LUNCH ON 10/26).</t>
  </si>
  <si>
    <t>ROCKEFELLER UNIVERSITY</t>
  </si>
  <si>
    <t>DIRECTOR LAB RESEARCH PROG</t>
  </si>
  <si>
    <t>10/25/2018 -10/26/2018</t>
  </si>
  <si>
    <t>DR. BALABAN HAS BEEN INVITED TO SPEAK AT THE JOINT 2019 KEYSTONE SYMPOSIA ON MITOCHONDRIAL BIOLOGY IN HEART AND SKELETAL MUSCLE/MITOCHONDRIA IN AGING AND AGE-RELATED DISEASE SCHEDULED FOR JANUARY 13-17, 2019 AT THE KEYSTONE RESORT IN
KEYSTONE, COLORADO. SPONSOR IS PROVIDING IN-KIND REGISTRATION WHICH COVERS BREAKFAST AND LIGHT BITES THROUGHOUT THE PROGRAM.  SPONSOR IS ALSO PROVIDING DINNER ON 1/13, 1/14, 1/15 AND 1/16 (THIS IS NOT INCLUDED IN REGISTRATION.  SPONSOR WILL REIMBURSE FOR LODGING AND AIRFARE AFTER THE TRIP. NIH HAS A BLANKET WAIVER FOR KEYSTONE SYMPOSIA THAT IS INCLUDED IN THE ATTACHMENTS, THEREFORE A WAIVER FORM IS NOT NEEDED. FOLLOWING THE SYMPOSIUM, DR. BALABAN WILL BE FLYING FROM DENVER TO TUCSON ON 1/17/19 TO PRESENT AT THE UNIVERSITY OF ARIZONA PHYSIOLOGY SEMINAR SERIES. THIS IS A SEPARATE TRAVEL AUTHORIZATION (TANUM0J3L4).</t>
  </si>
  <si>
    <t>01/13/2019 -01/17/2019</t>
  </si>
  <si>
    <t>BALBUS, JOHN M</t>
  </si>
  <si>
    <t>TO ATTEND AND PARTICIPATE IN EXPLORATORY WORKSHOP FOR FRENCH AMERICAN ALLIANCE ON RESILIENCE AND ENVIRONMENTAL HEALTH. THE WORKSHOP WILL BE HELD DECEMBER 17-18, 2018. TRAVEL DATES ARE DECEMBER 15-19, 2018. SPONSOR WILL COVER AIRFARE, LODGING AND SOME MEALS IN-KIND.  EFFICIENT SPENDING APPROVED ON 11/28/2018.</t>
  </si>
  <si>
    <t>PARIS, , FRA</t>
  </si>
  <si>
    <t>INSERM PARIS</t>
  </si>
  <si>
    <t>PUBLIC HEALTH SCIENTIST</t>
  </si>
  <si>
    <t>12/15/2018 -12/19/2018</t>
  </si>
  <si>
    <t>DR.BALBUS WILL BE CHAIRING THE WELLCOME TRUST ONE PLANET HEALTH COMMITTEE MEETING FROM FEBRUARY 20-22, 2019 IN LONDON, UK. TRAVEL DATES ARE FEBRUARY 19-23, 2019. SPONSOR WILL BE COVERING AIRFARE, LODGING, GROUND TRANSPORTATION IN LONDON AND SOME MEALS. HTSOS COMPLETED 2/25/17.  ATTACHMENT G APPROVED ON 2/7/19 AND NO VISA IS REQUIRED.</t>
  </si>
  <si>
    <t>WELLCOME TRUST LONDON UNITED K</t>
  </si>
  <si>
    <t>02/19/2019 -02/23/2019</t>
  </si>
  <si>
    <t>TO PARTICIPATE AS A KEYNOTE PANELIST AT THE CLIMATE CHANGE AND HEALTH SUMMIT AT THE UNIVERSITY OF MICHIGAN. TRAVEL DATES ARE FEBRUARY 25-26, 2019. MEETING DATES ARE FEBRUARY 25-27, 2019. SPONSOR WILL COVER AIRFARE, LODGING, LOCAL GROUND TRANSPORTATION AND SOME MEALS. THE SPONSOR WILL COVER IN-KIND LODGING, TRAVELER IS REQUESTING APPROVAL OF ACTUAL SUBSTANCE FOR A SPONSOR IN-KIND VALUED AT $158.00, WHICH IS 132% OF THE GOVERNMENT ALLOWANCE OF $120.00. THIS PERCENTAGE FALLS WITHIN 300 PERCENT THRESHOLD ALLOWED BY THE FTR. THE SPONSOR HAS NOTED THAT ALL OTHER NON-FEDERAL PARTICIPANTS WILL BE PROVIDED WITH THE SAME ACCOMMODATIONS. NO REGISTRATION FOR EVENT.  EFFICIENT SPENDING IS 2/7/2019.  ETHICS APPROVAL 12/31/2019.  TRAVELER WILL ARRIVE AT RESIDENCE AFTER MIDNIGHT.</t>
  </si>
  <si>
    <t>02/25/2019 -02/27/2019</t>
  </si>
  <si>
    <t>TO ATTEND ADVISORY COMMITTEE MEETING FOR HEALTH PROTECTION RESEARCH UNIT IN ENVIRONMENTAL CHANGE AND HEALTH FROM APRIL 1-2, 2019. TRAVEL DATES ARE MARCH 31- APRIL 3, 2019. SPONSOR WILL COVER IN-KIND AIRFARE AND IN-KIND LODGING. LODGING IS WITHIN PER-DIEM, AND BREAKFAST IS PROVIDED BY HOTEL (APRIL 1-2ND). THERE IS NO REGISTRATION FEE. EFFICIENT SPENDING APPROVED ON 2/28/19. HTSOS COMPLETED ON 2/25/17. NO VISA IS REQUIRED FOR THIS TRAVEL.</t>
  </si>
  <si>
    <t>LONDON SCHOOL OF HYGIENE AND T</t>
  </si>
  <si>
    <t>03/31/2019 -04/03/2019</t>
  </si>
  <si>
    <t xml:space="preserve">BALLA, TAMAS </t>
  </si>
  <si>
    <t>03/17/2019 - 03/22/2019, VENTURA, CA;  TO ATTEND AND PRESENT  A TALK ENTITLED, "MITOCHONDRIAL PHOSPHOINOSITIDES. DO THEY EXIST AND WHAT FOR?." AT THE GRC MITOCHONDRIA IN HEALTH AND DISEASE . OWT USED FOR AIRFARE.  OWT WAS NOT USED FOR LODGING AS THE TRAVELER WAS DIRECTED TO MAKE LODGING ACCOMMODATIONS THROUGH THE CONFERENCE ORGANIZER.  REGISTRATION PAID BY TRAVELER FOR $1,360, AND SPONSOR WILL REIMBURSE FOR REGISTRATION COST.  REGISTRATION INCLUDES LODGING, AND MEALS DURING THE CONFERENCE. THE MEALS ARE DINNER ON 3/17, BREAKFAST, LUNCH, AND DINNER ON 3/18-21, AND BREAKFAST ON 3/22.  ALL OTHER MEALS WILL BE PAID BY NIH.  GROUND TRANSPORTATION WILL BE PAID BY NIH. TRAVELER WILL TAKE A R/T SHUTTLE FROM AIRPORT TO THE CONFERENCE/HOTEL IN VENTURA, CA.   NO HONORARIUM AND NO FEDERAL FUNDS STATEMENT ATTACHED.</t>
  </si>
  <si>
    <t>VENTURA, CA, US</t>
  </si>
  <si>
    <t>GORDON RESEARCH CONFERENCES VE</t>
  </si>
  <si>
    <t>03/17/2019 -03/22/2019</t>
  </si>
  <si>
    <t>BANDETTINI, PETER A</t>
  </si>
  <si>
    <t>THE EVENTS IN THIS TA WERE APPROVED AS A NON-NIMH HOSTED CONFERENCE OR MEETING BY THE OFFICE OF FINANCIAL MANAGMENT ON 5/30/18.
2018 SOCIETY FOR NEUROSCIENCE (SFN) 48TH ANNUAL CONFERENCE  - DR. BANDETTINI WILL ATTEND THE SOCIETY FOR NEUROSCIENCE 2018 ANNUAL MEETING IN ORDER TO GAIN KNOWLEDGE AND INSIGHT FOR BOTH THE SECTION ON FUNCTIONAL IMAGING METHODS (SFIM) AND THE FUNCTIONAL MRI FACILITY (FMRIF).  SFN IS THE PREMIER NEUROSCIENCE MEETING OF THE YEAR, AND IS AN INVALUABLE EXPERIENCE IN CUTTING EDGE RESEARCH, PRESENTING THE FINDINGS AND WORK OF SFIM AND FMRIF, AND MEETING WITH OTHER EXPERTS IN THE FIELD.  DR. BANDETTINI WILL ALSO MEET WITH INDIVIDUALS TO FOSTER CURRENT AND POTENTIAL COLLABORATIVE EFFORTS WITH NIMH, AND AS POTENTIAL CANDIDATES FOR FUTURE LAB ACADEMIC POSITIONS.  TR APPROVED 10/18, NON-NIMH APPROVED 5/30, ODA APPROVED 10/18.  TRAVELER IS LODGING WITH ACQUAINTANCES AT NO EXPENSE TO GOVT.</t>
  </si>
  <si>
    <t>11/02/2018 -11/08/2018</t>
  </si>
  <si>
    <t>THE EVENTS IN THIS TA WERE APPROVED AS AN EXEMPTION UNDER THE CATEGORY: TO ATTEND SCIENTIFIC MEETINGS BY THE NIMH EXECUTIVE OFFICER ON 1/8/19.
SPEAKING AT MEDICAL UNIVERSITY OF SOUTH CAROLINA.  DR. BANDETTINI HAS BEEN INVITED TO SPEAK AT THE MEDICAL UNIVERSITY OF SOUTH CAROLINA (MUSC) BIOMEDICAL IMAGING CENTER.  DR. BANDETTINI WILL DELIVER A TALK TO A WIDE RAGE OF BOTH INTERNAL AND EXTERNAL EXPERTS IN THE IMAGING SCIENCES.  IN DOING SO, HE WILL RECEIVE FEEDBACK ON THE IMAGING RESEARCH DONE AT SFIM AND FMRIF FROM HIGHLY QUALIFIED INDIVIDUALS, WHICH WILL BENEFIT THE WORK OF THESE GROUPS.  HE WILL ALSO BE ABLE TO MEET WITH EXPERTS IN THE FIELD, EXCHANGING CUTTING EDGE INFORMATION, AND FURTHER DISSEMINATING KNOWLEDGE OF NIMH RESEARCH.  WHILE THERE HE WILL ALSO BE ABLE TO MEET WITH STUDENTS AND FACULTY THAT WOULD MAKE GOOD CANDIDATES FOR SFIM AND FMRIF POSITIONS. ODA APPROVED 2/5, NIMH TRIP APPROVAL 1/8.</t>
  </si>
  <si>
    <t>CHARLESTON, SC, US</t>
  </si>
  <si>
    <t>MEDICAL UNIVERSITY OF SOUTH CA</t>
  </si>
  <si>
    <t>03/12/2019 -03/13/2019</t>
  </si>
  <si>
    <t>THE EVENTS IN THIS TA WERE APPROVED AS A NON-NIMH HOSTED CONFERENCE OR MEETING BY THE OFFICE OF FINANCIAL MANAGEMENT ON 1/31/19.
2019 26TH COGNITIVE NEUROSCIENCE SOCIETY (CNS) ANNUAL MEETING  - DR. BANDETTINI HAS BEEN INVITED TO DELIVER A SYMPOSIUM TALK AT THE 2019 COGNITIVE NEUROSCIENCE SOCIETY ANNUAL MEETING.  THE OFFER OF WAIVED REGISTRATION MAKES THIS SPONSORED TRAVEL.  DR. BANDETTINI WILL DELIVER HIS TALK TO A KNOWLEDGEABLE AND RECEPTIVE AUDIENCE, THEREBY RECEIVING VALUABLE FEEDBACK ON SFIM RESEARCH, WHILE SPREADING NIH FUNDED RESEARCH TO THE PUBLIC.  DR. BANDETTINI WILL USE THE OPPORTUNITY TO MEET WITH OTHER EXPERTS IN THE FIELD, HERE THEM SPEAK, VIEW POSTERS, AND MEET WITH POTENTIAL CANDIDATES FOR SFIM AND FMRIF POSITIONS.  THESE THINGS WILL BE OF GREAT BENEFIT AND WILL INFORM THE ONGOING RESEARCH IN THESE GROUPS IN NIMH.  SPONSORSHIP IS LIMITED TO WAIVED REGISTRATION.  TA APPROVED 3/5, ODA APPROVED 2/12, TRIP REQUEST APPROVED 1/31.</t>
  </si>
  <si>
    <t>SAN FRANCISCO, CA, US</t>
  </si>
  <si>
    <t>COGNITIVE NEUROSCIENCE SOCIETY</t>
  </si>
  <si>
    <t>03/22/2019 -03/25/2019</t>
  </si>
  <si>
    <t xml:space="preserve">BANERJEE, ANIRBAN </t>
  </si>
  <si>
    <t>OCTOBER 19, 2018, WILMINGTON, DE - TO PRESENT A TALK ENTITLED, "MOLECULAR MECHANISM OF MEMBRANCE EMBEDDED ENZYMES THAT CATALYZE PROTEIN LIPIDATION" AT THE UNIVERSITY OF DELAWARE. 
OWT WAS NOT USED - TRANSPORTATION IS COVERED IN-KIND FOR THIS TRAVEL.</t>
  </si>
  <si>
    <t>WILMINGTON, DE, US</t>
  </si>
  <si>
    <t>UNIVERSITY OF DELAWARE</t>
  </si>
  <si>
    <t>10/19/2018 -10/19/2018</t>
  </si>
  <si>
    <t>MARCH 7- 9, 2019 CHAMPAIGN, IL - TO PRESENT A SEMINAR IN THE DEPARTMENT OF BIOCHEMISTRY, UNIVERSITY OF ILLINOIS AT URBANA-CHAMPAIGN.  TITLE OF TALK, MOLECULAR MECHANISM OF INTEGRAL MEMBRANE ENZYMES THAT CATALYZE PROTEIN LIPIDATION.  
OWT WAS NOT USED FOR LODGING AND AIRFARE, AS SPONSOR WILL PROVIDE AIRFARE AND LODGING IN KIND.  SOME MEALS PROVIDED INKIND
 AEA AUTHORIZATION NOT TO EXCEED $119 WHICH IS 126.60% NTE 300%, SPONSOR PROVIDING IN-KIND LODGING.</t>
  </si>
  <si>
    <t>CHAMPAIGN, IL, US</t>
  </si>
  <si>
    <t>UNIVERSITY OF ILLINOIS AT URBA</t>
  </si>
  <si>
    <t>BARBER, DANIEL L</t>
  </si>
  <si>
    <t>DR. BARBER HAS BEEN INVITED TO PARTICIPATE IN THE NEW CONCEPT IN IMMUNOLOGY SEMINAR SERIES ON OCTOBER 17-19, 2018.  THIS TRAVEL IS SPONSOR AND INCLUDES AIRFARE, LODGING, AND SOME MEALS.
SPONSOR PROVIDING IN-KIND LODGING VALUED AT $195..00 WHICH IS 177% OF THE GOVERNMENT LODGING ALLOWANCE OF $110.00.  THE SPONSOR HAS CONFIRMED THAT ALL OTHER FEDERAL OR NON-FEDERAL PARTICIPANTS WILL BE PROVIDED WITH THE SAME OR SIMILAR ACCOMMODATIONS.</t>
  </si>
  <si>
    <t>ROCHESTER, NY, US</t>
  </si>
  <si>
    <t>UNIVERSITY OF ROCHESTER MEDICA</t>
  </si>
  <si>
    <t>10/17/2018 -10/19/2018</t>
  </si>
  <si>
    <t>DR. BABER HAS BEEN INVITED TO GIVE A TALK AT THE MURRYA SEMINAR SERIES TO BE HELD THE WESTERN UNIVERSITY OF LONDON, ONTARIO, CANADA.  THE DATES FOR THE TRAVEL ARE AS FOLLOWS: MARCH 13-15, 2019.  THE SPONSOR WILL PROVIDE AIRFARE, LODGING, LUNCH AND DINNER.</t>
  </si>
  <si>
    <t>LONDON, ONTARIO, , CAN</t>
  </si>
  <si>
    <t>WESTERN UNIVERSITY</t>
  </si>
  <si>
    <t>BAROCHIA, AMISHA V</t>
  </si>
  <si>
    <t>THIS TRAVEL IS NOT A CONFERENCE BECAUSE IT MEETS THE FOLLOWING MISSION EXEMPTION: SCIENTIFIC MEETINGS WITH A SPECIFIC INVESTIGATOR OR TEAM REGARDING A SPECIFIC AREA OF SCIENTIFIC INQUIRY, OR PUBLIC HEALTH NEED. DR. AMISHA BAROCHIA HAS BEEN SELECTED TO JOIN THE ATS GUIDELINE METHODOLOGY TRAINING PROGRAM AND WORKSHOP TO BE HELD AT THE HYATT REGENCY BOSTON HARBOUR HOTEL IN BOSTON, MASSACHUSETTS ON NOVEMBER 30, 2018 ?¿¿ DECEMBER 2, 2018. THE AMERICAN THORACIC SOCIETY (SPONSOR) IS PAYING FOR RT AIRFARE, TWO NIGHTS OF LODGING, AND MEALS ON NOVEMBER 30TH (DINNER), DECEMBER 1ST (BREAKFAST AND LUNCH), AND DECEMBER 2ND (BREAKFAST).  TAXI?¿¿S DURING THE VISIT WILL NOT BE NEEDED AS DR. BAROCHIA WILL BE LODGING AT THE SAME LOCATION OF THE CONFERENCE. TAXI?¿¿S TO THE AIRPORT AND RETURNING HOME FROM THE AIRPORT WILL BE REIMBURSABLE EXPENSES TO DR. BAROCHIA.  THERE ARE NO REGISTRATION FEES FOR THIS TRAINING PROGRAM/WORKSHOP. CAS APPROVAL NOT APPLICABLE AS THIS IS NOT A CONFERENCE. THIS TRAVEL IS A LAST MINUTE TRAVEL WHERE DR. BAROCHIA RECEIVED HER INVITATION TO ATTEND LATE FRIDAY AFTERNOON OF NOVEMBER 9TH AND MADE THE PROGRAM STAFF AWARE OF THE TRAVEL ON NOVEMBER 13TH.  THE PURPOSE OF THE TRAINING PROGRAM AND WORKSHOP IS TO ESTABLISH A STRATEGY TO ADDRESS MULTIMORBIDITY WITHIN CLINICAL PRACTICE GUIDELINES. THE TRAINING PROGRAM AND WORKSHOP WILL ADDRESS MULTIMORBIDITY IN EACH OF THE KEY STEPS OF GUIDELINE DEVELOPMENT: TOPIC SELECTION, PANEL COMPOSITION, IDENTIFYING CLINICAL QUESTIONS, SEARCHING FOR AND SYNTHESIZING EVIDENCE, RATING THE QUALITY OF THAT EVIDENCE, SUMMARIZING BENEFITS AND HARMS, FORMULATING RECOMMENDATIONS, AND RATING THE STRENGTH OF THE RECOMMENDATIONS.</t>
  </si>
  <si>
    <t>BOSTON, MA, US</t>
  </si>
  <si>
    <t>AMERICAN THORACIC SOCIETY</t>
  </si>
  <si>
    <t>11/30/2018 -12/02/2018</t>
  </si>
  <si>
    <t xml:space="preserve">BARON, JEFFREY </t>
  </si>
  <si>
    <t>02/20/2019-02/21/2019; GAINESVILLE, FLORIDA; TO GO TO THE UNIVERSITY OF FLORIDA TO PRESENT AT PEDIATRIC GRAND ROUNDS. THE LECTURE IS TITLED "NEW CONCEPTS IN CHILDHOOD GROWTH." FLIGHT AND LODGING PAID IN-KIND BY SPONSOR. DINNER ON 2/20/2019 AND BREAKFAST ON 2/21/2019 PAID IN KIND BY SPONSOR. GROUND TRANSPORTATION TO PAID BY NIH. TRAVELER IS REQUESTING APPROVAL OF ACTUAL SUBSISTENCE FOR SPONSOR IN-KIND LODGING VALUED AT $169.00, WHICH IS 159% OF THE GOVERNMENT ALLOWANCE $106.00. THIS PERCENTAGE FALLS WITHIN THE 300% THRESHOLD ALLOWED BY THE FTR</t>
  </si>
  <si>
    <t>GAINESVILLE, FL, US</t>
  </si>
  <si>
    <t>UNIVERSITY OF FLORIDA AT GAINE</t>
  </si>
  <si>
    <t>SENIOR CLINICAL INV</t>
  </si>
  <si>
    <t>02/20/2019 -02/21/2019</t>
  </si>
  <si>
    <t>3/22/19-3/26/19; NEW ORLEANS, LA; TO ATTEND THE ENDO 2019 ANNUAL MEETING AND TO PRESENT A TALK TITLED ?¿¿GENETICS OF OVERGROWTH?¿¿. FLIGHT, LODGING BOOKED THROUGH OMEGA AND GROUND TRANSPORTATION PAID BY NIH.  REGISTRATION PAID IN-KIND BY SPONSOR.</t>
  </si>
  <si>
    <t>BARR, FREDERIC G</t>
  </si>
  <si>
    <t>DR. BARR IS INVITED TO PARTICIPATE IN THE JOURNAL OF MOLECULAR DIAGNOSTICS EDITORIAL BOARD MEETING, WHICH IS TAKING PLACE IN CONJUNCTION WITH THE ASSOCIATION OF MOLECULAR PATHOLOGY ANNUAL MEETING BEING HELD IN SAN ANTONIO, TX ON OCTOBER 31-NOVEMBER 3, 2018. IN-KIND: AIRFARE, LODGING (NO BREAKFAST), AND REGISTRATION (INCLUDES BL 11/1 AND 11/2; B 11/3), AND DINNER ON 11/1.
DR. BARR IS REQUESTING APPROVAL OF ACTUAL SUBSISTENCE FOR SPONSORED IN-KIND LODGING VALUED AT $209 WHICH IS 166% OF THE GOVERNMENT ALLOWANCE OF $126.  THIS PERCENTAGE FALLS WITHIN THE 300% THRESHOLD ALLOWED BY THE FTR.  THE SPONSOR HAS NOTED THAT ALL OTHER NON-FEDERAL PARTICIPANTS WILL BE PROVIDED WITH THE SAME ACCOMMODATIONS.</t>
  </si>
  <si>
    <t>AMERICAN SOCIETY FOR INVESTIGA</t>
  </si>
  <si>
    <t>10/31/2018 -11/03/2018</t>
  </si>
  <si>
    <t xml:space="preserve">BASSER, PETER </t>
  </si>
  <si>
    <t>03/12/19-3/14/19; LOS ANGLES, CA; TO PRESENT A TALK AT THE ZILKHA SEMINAR SERIES ON MARCH 12, 2019 ENTITLED: ?¿¿PROBING TISSUE STRUCTURE AND DYNAMICS USING MRI?¿¿ . HE WILL ALSO MEET WITH STAFF AND STUDENTS.  THE SPONSOR IS PAYING FOR FLIGHT AND LODGING AND MEALS WHILE AT EVENT.</t>
  </si>
  <si>
    <t>LOS ANGELES, CA, US</t>
  </si>
  <si>
    <t>USC SCHOOL OF MEDICINE</t>
  </si>
  <si>
    <t>RESEARCH PHYSICIST</t>
  </si>
  <si>
    <t>03/12/2019 -03/14/2019</t>
  </si>
  <si>
    <t xml:space="preserve">BATCHELOR, ERIC </t>
  </si>
  <si>
    <t>DR. BATCHELOR IS INVITED TO SPEAK AT WASHINGTON UNIVERSITY SCHOOL OF MEDICINE GRAND ROUNDS,  BEING HELD IN ST. LOUIS, MO ON JANUARY 24, 2019. DR. BATCHELOR WILL PRESENT: P53 DYNAMICS AND THE DNA DAMAGE RESPONSE IN SINGLE CELLS.
IN-KIND:  AIRFARE, LODGING (NO BREAKFAST), MEALS, AND GROUND TRANSPORTATION IN MO.  NO REGISTRATION.
DR. BATCHELOR IS REQUESTING APPROVAL OF ACTUAL SUBSISTENCE FOR SPONSOR IN-KIND LODGING VALUED AT $178 WHICH IS 134% OF THE GOVERNMENT ALLOWANCE OF $133.  THIS PERCENTAGE FALLS WITHIN THE 300% THRESHOLD BY THE FTR.  THE SPONSOR HAS NOTED THAT ALL OTHER NON-FEDERAL PARTICIPANTS WILL BE PROVIDED WITH THE SAME ACCOMMODATIONS.</t>
  </si>
  <si>
    <t>ST. LOUIS, MO, US</t>
  </si>
  <si>
    <t>WASHINGTON UNIVERSITY IN ST LO</t>
  </si>
  <si>
    <t>01/23/2019 -01/24/2019</t>
  </si>
  <si>
    <t>BAUMANN, MICHAEL H</t>
  </si>
  <si>
    <t>DR. MICHAEL BAUMANN HAS BEEN INVITED TO SPEAK AT THE NOVEL PSYCHOACTIVE SUBSTANCES (NPS) SYMPOSIUM BEING HELD AT THE SCIENCE HISTORY INSTITUTE ON NOVEMBER 13-14, 2018 IN PHILADELPHIA, PA. HE WILL SPEAK ON NOVEMBER 14TH, DURING SESSION V: ADVANCING OUR UNDERSTANDING OF NPS ACTIVITY AND TOXICITY. THE TALK TITLE IS: LABORATORY BASED ASSESSMENTS OF NPS ACTIVITY, FUNCTION, AND POTENCY. THE CENTER FOR FORENSIC SCIENCE RESEARCH FOUNDATION IS SPONSORING HIS TRAIN FARE AND LODGING IN-KIND. THE ACCOMMODATIONS PROVIDED ARE COMPARABLE IN VALUE TO THAT OFFERED OR PROVIDED TO OTHER INVITED PARTICIPANTS. NO HONORARIUM IS BEING OFFERED AND NO US FEDERAL FUNDS ARE BEING USED.</t>
  </si>
  <si>
    <t>CENTER FOR FORENSIC SCIENCE RE</t>
  </si>
  <si>
    <t>11/12/2018 -11/14/2018</t>
  </si>
  <si>
    <t xml:space="preserve">BAX, AD </t>
  </si>
  <si>
    <t>DR. BAX IS SPEAKING AT THE 2018 WELCH CONFERENCE ON CHEMICAL RESEARCH "WATER: SCIENCE AND TECHNOLOGY" FROM OCT. 22-23, 2018 IN HOUSTON, TEXAS AND RECEIVING THE 2018 WELCH AWARD.  AS PART OF THE PREPARATIONS FOR THE CONFERENCE AND AWARD CEREMONY, DR. BAX WAS INVITED TO ARRIVE ON OCT. 21, 2018 TO MEET WITH THE WELCH FOUNDATION BOARD OF DIRECTORS AND SCIENTIFIC ADVISORY BOARD.  
ETHICS APPROVAL RECEIVED.  SPONSOR IS COVERING AIRFARE AND LODGING.  DR. BAX IS REQUESTING APPROVAL OF ACTUAL SUBSISTENCE FOR SPONSORED IN KIND LODGING VALUED AT $299 WHICH IS 228% OVER THE GOVERNMENT ALLOWANCE OF $131. THIS PERCENTAGE FALLS WITHIN THE 300% THRESHOLD ALLOWED BY THE FTR.</t>
  </si>
  <si>
    <t>HOUSTON, TX, US</t>
  </si>
  <si>
    <t>WELCH FOUNDATION</t>
  </si>
  <si>
    <t>CH BIO NUC MAG RES SPEC SEC</t>
  </si>
  <si>
    <t>10/20/2018 -10/23/2018</t>
  </si>
  <si>
    <t>INVITED TO PRESENT THE TALK "STUDY OF PROTEIN FOLDING BY RAPID PRESSURE-SWITCHED NMR SPECTROSCOPY" AS THE 2018 JOHN S. WAUGH LECTURE IN PHYSICAL CHEMISTRY AT THE MIT CHEMISTRY DEPARTMENT, NOVEMBER 27, 2018, CAMBRIDGE, MA.
SPONSOR WILL PROVIDE IN-KIND LODGING AND WILL PROVIDE DINNER IN-KIND ON 11/26 AND LUNCH IN-KIND ON 11/27.
ETHICS CLEARANCE ATTACHED.  DR. BAX IS REQUESTING APPROVAL OF ACTUAL SUBSISTENCE FOR SPONSORED IN KIND LODGING VALUED AT $281.47 WHICH IS 103% OVER THE GOVERNMENT ALLOWANCE OF $273. THIS PERCENTAGE FALLS WITHIN THE 300% THRESHOLD ALLOWED BY THE FTR.</t>
  </si>
  <si>
    <t>CAMBRIDGE, MA, US</t>
  </si>
  <si>
    <t>MASSACHUSETTS INSTITUTE OF TEC</t>
  </si>
  <si>
    <t>11/26/2018 -11/27/2018</t>
  </si>
  <si>
    <t>INVITED TO PRESENT TWO TALKS ?¿¿NMR SUGGESTS A MODEL FOR GP41 ?¿¿ MEDIATED HIV-1 ENTRY INTO THE HOST CELL?¿¿ AND ?¿¿STUDIES OF PROTEIN FOLDING, MISFOLDING, AND UNFOLDING BY RAPID PRESSURE JUMP NMR?¿¿ AS THE MAX T. ROGERS DISTINGUISHED LECTURER AT MICHIGAN STATE UNIVERSITY, LANSING, MI, DECEMBER 3-4, 2018.
SPONSOR TO PROVIDE LODGING IN-KIND FOR THE NIGHTS OF 12/2 AND 12/3 BELOW PER DIEM RATE AND WILL PROVIDE MEALS IN-KIND FROM BREAKFAST 12/3 THRU LUNCH 12/4.
TRAVELER WILL LEAVE LANSING ON 12/4 AND FLIGHT WILL LAND IN DC ON EARLY MORNING OF 12/5.
ETHICS CLEARANCE ATTACHED.</t>
  </si>
  <si>
    <t>LANSING, MI, US</t>
  </si>
  <si>
    <t>MICHIGAN STATE UNIVERSITY EAST</t>
  </si>
  <si>
    <t>12/02/2018 -12/05/2018</t>
  </si>
  <si>
    <t>INVITED AS SCIENTIFIC ADVISORY BOARD MEMBER TO THE NEW YORK STRUCTURAL BIOLOGY CENTER (APPROVED ODA), DECEMBER 11, 2018, NEW YORK, NY.
SPONSOR WILL PROVIDE IN-KIND LODGING AT 104% OF THE PER DIEM RATE AND IN-KIND MEALS FROM LUNCH 12/11 THRU BREAKFAST 12/12.
ETHICS CLEARANCE ATTACHED.</t>
  </si>
  <si>
    <t>NEW YORK STRUCTURAL BIOLOGY CE</t>
  </si>
  <si>
    <t>12/11/2018 -12/12/2018</t>
  </si>
  <si>
    <t>INVITED TO PRESENT A TALK ?¿¿STUDIES OF PROTEIN FOLDING, MISFOLDING, AND UNFOLDING BY RAPID PRESSURE JUMP NMR?¿¿ AT THE 2019 DR. HOMER C &amp; DR. EMILY DAVIS WEED LECTURE FEBRUARY 1, 2019 AND INTERACT WITH GROUP MEMBERS AND OTHER NMR-ORIENTED RESEARCHERS ON FEBRUARY 2, 2019 IN THE DEPT. OF CHEMISTRY AND BIOCHEMISTRY AT THE UNIVERSITY OF ARIZONA, TUCSON, AZ.
SPONSOR TO PROVIDE IN-KIND AIRLINE TICKETS AND IN-KIND LODGING ABOVE PER DIEM RATE AND DOES NOT INCLUDE BREAKFAST.  TRAVELER WILL NOT ACCEPT LODGING ABOVE 300% OF THE PER DIEM RATE.
SPONSOR WILL PROVIDE IN-KIND MEALS FROM BREAKFAST ON 2/1 THRU BREAKFAST ON 2/3.
ETHICS CLEARANCE ATTACHED.</t>
  </si>
  <si>
    <t>TUCSON, AZ, US</t>
  </si>
  <si>
    <t>UNIVERSITY OF ARIZONA TUCSON</t>
  </si>
  <si>
    <t>01/31/2019 -02/03/2019</t>
  </si>
  <si>
    <t>AMENDMENT TO ADD CONFERENCE IN CGE.
INVITED TO SYMPOSIUM FOR THE RETIREMENT OF DOMINIQUE MARION MARCH 25 AND PRESENT LECTURE ?¿¿STUDIES OF PROTEIN FOLDING, MISFOLDING, AND UNFOLDING BY RAPID PRESSURE JUMP NMR?¿¿ AT THE ADVANCED ISOTOPIC LABELLING METHODS FOR INTEGRATED STRUCTURAL BIOLOGY (AILM) MEETING, MARCH 26-29, 2019.
SPONSOR TO PROVIDE REGISTRATION FEE OF 570 EURO ($644USD) IN-KIND TO THE AILM MEETING, WHICH INCLUDES LUNCH/DINNER 3/26 AND LUNCH/DINNER 3/27.  TRAVELER WILL DEPART BEFORE LUNCH ON 3/28.
SPONSOR TO PROVIDE IN-KIND MEALS LUNCH/DINNER 3/24, BREAKFAST/LUNCH/DINNER 3/25 AND BREAKFAST 3/26, BREAKFAST 3/27 AND BREAKFAST 3/28.
SPONSOR TO PROVIDE LODGING IN-KIND BELOW PER DIEM AND DOES NOT INCLUDED BREAKFAST.
ETHICS CLEARANCE ATTACHED.
CONFERENCE NOT LISTED IN CGE, ENTERED AS FOREIGN TRAVEL. HOWEVER, THE TRAVEL ORDER WILL BE AMENDED PRIOR TO A VOUCHER BEING CREATED TO ADD THE CONFERENCE - OFM NUMBER 1628172.
RENTAL CAR JUSTIFICATION: TO TRAVEL FROM GENEVA AIRPORT TO GRENOBLE MEETING SITE AND RETURN, ESTIMATED AT 99 MILES ONE WAY.  THE USE OF TAXI SERVICE WOULD COST $981.32, WHILE THE RENTAL CAR, INCLUDING GAS REIMBURSEMENT, WOULD COST $513.09 MAKING THE RENTAL CAR FAR MORE COST ADVANTAGEOUS TO THE GOVERNMENT.</t>
  </si>
  <si>
    <t>[OTHER], , FRA</t>
  </si>
  <si>
    <t>INSTITUT DE BIOLOGIE STRUCTURA</t>
  </si>
  <si>
    <t>03/23/2019 -03/28/2019</t>
  </si>
  <si>
    <t>BAYON, BAINDU L</t>
  </si>
  <si>
    <t>DR. BAYON HAS BEEN INVITED BY THE INDIANA UNIVERSITY GRADULATE SCHOOL OF MEDICINE TO PRESENT OPPORTUNITIES FOR WOMEN AND OTHER UNDERREPRESENTED STUDENTS IN SCIENCE POLICIES. SHE WILL BE PARTICIPATING OVER TWO DAYS, FEBRUARY 8-9, 2019. THE TRAVELER WILL STAY WITH FAMILY ON FEBRUARY 7TH AND 9TH.  THE TRAVELER WILL BE ON NON-DUTY DAY FEBRUARY 10TH, NO MI&amp;E.  THE MEETING WILL BE AT THE HOTEL FEBRUARY 9, SO SHE WILL NOT NEED TAXI FARE.</t>
  </si>
  <si>
    <t>INDIANAPOLIS, IN, US</t>
  </si>
  <si>
    <t>INDIANA UNIVERSITY PERDUE UNIV</t>
  </si>
  <si>
    <t>DR. BAYON WILL ADDRESS ALUMNI OF INDIANA UNIVERSITY TO PRESENT OPPORTUNITIES TO PROFESSIONAL WOMEN AN UNDERREPRESENTED POPULATIONS IN SCIENCE POLICY ON FEB. 22ND. WHEN SHE ARRIVES ON FEB. 21, SHE'LL PARTICIPATE IN NETWORKING WITH IU ALUMNI AND FACULTY.
DR. BAYON'S OFFICIAL DUTY TIME IS FROM FEB. 21-22, WITH HER GIVING A PRESENTATION ON FEBRUARY 22ND. HOWEVER, SHE WILL SPEND PERSONAL TIME UNTIL FEBRURARY 24, WHEN SHE WILL LEAVE FROM BLOOMINGTON. SHE WILL RECEIVE 75% PER DIEM FOR FEB 21 AND 22 ONLY.
DR. BAYON WILL STAY WITH FAMILY ON FEB. 22-23. THE LODGING PAID FOR BY THE SPONSOR WAS FOR THE EVENING OF FEB. 22ND ONLY.
THIS TRIP IS SPONSORED.
SINCE THIS ISN'T AN OFFICIAL CONFERENCE, AND ONLY REQUIRED EO APPROVAL, IT WON'T BE FOUND IN THE DROP DOWN CONFERENCE FEATURE. THERE IS NO MECHANISIM OF ASSIGNING 2151 TO THE TA WITHOUT ADDING THE NAME OF THE OFM APPROVED CONFERENCE.
THE MEALS WEREN'T OUTLINED IN THE SPONSORSHIP LETTER, SO NO SPECIFIC MEALS WERE STATED.</t>
  </si>
  <si>
    <t>BLOOMINGTON, IN, US</t>
  </si>
  <si>
    <t>INDIANA UNIVERSITY BLOOMINGTON</t>
  </si>
  <si>
    <t>02/21/2019 -02/24/2019</t>
  </si>
  <si>
    <t>BEANE-FREEMAN, LAURA E</t>
  </si>
  <si>
    <t>TRAVELER WILL PRESENT LECTURES ON ENVIRONMENTAL EPIDEMIOLOGY PESTICIDE EPIDEMIOLOGY AND
DRINKING WATER CONTAMINANTS IN A SHORT COURSE ON ENVIRONMENTAL EXPOSURE ASSESSMENT IN GURGAON, INDIA
FROM OCTOBER 22-26, 2018. HER TITLE OF HER PRESENTATION IS OVERVIEW OF KEY STUDY DESIGN PRINCIPLES IN
ENVIRONMENTAL EPIDEMIOLOGY OVERVIEW OF EXPOSURE ASSESSMENT FOR WATER INTAKE AND CONTAMINATION
BIOMONITORING OVERVIEW OF EXPOSURE ASSESSMENT FOR PESTICIDE EXPOSURE. SPONSOR IS PROVIDING THE FLIGHT,
MEALS, HOTEL AND GROUND TRANSPORTATION IN INDIA IN-KIND. HOT BREAKFAST IS INCLUDED IN THE LODGING. THE
TRAVELER WILL MEET WITH OTHER TRAINERS ON OCTOBER 21, 2018 TO REVIEW AND ASSEMBLE TRAINING MATERIALS.
NOTE:  THIS TRAVEL AUTHORIZATION AND VOUCHER WAS RESUBMITTED. THE TRAVELER?¿¿S VOUCHER WAS REJECTING BECAUSE THE OBLIGATION IN NBS FOR THE AUTHORIZATION WAS CLOSED. THE ORIGINAL AUTHORIZATION WAS FOR FY2018 THEN WAS AMENDED PRIOR TO YEAR-END FOR FY2019.  THE ORIGINAL OBLIGATION CANCELLED, BUT THE NEW OBLIGATION COULD NOT BE SUBMITTED SINCE IT WAS FOR THE NEW FISCAL YEAR AND ALL FUTURE FISCAL YEAR OBLIGATIONS ARE PLACED ON HOLD.  WHEN THE SYSTEM OPENED FOR THE NEW FISCAL YEAR, THE AMENDMENT DID NOT PROCESS IN NBS.
A NEW AUTHORIZATION NEEDED TO BE COMPLETED IN ORDER TO PROCESS A NEW VOUCHER AND PAY THE TRAVELER.  THE VOUCHER THAT WAS CREATED HAS BEEN MARKED WITH A CLOSED STATUS SO THAT IT DOES NOT APPEAR ON UNVOUCHERED DOCUMENT REPORTS.</t>
  </si>
  <si>
    <t>NEW DELHI, , IND</t>
  </si>
  <si>
    <t>ISGLOBAL MAR CAMPUS</t>
  </si>
  <si>
    <t>10/19/2018 -10/27/2018</t>
  </si>
  <si>
    <t>(X96 02010)  TRAVELER WILL PRESENT AT UNMC GRAND ROUNDS.  THIS PRESENTATION IS ENTITLED "FINDINGS FROM THE AGRICULTURAL HEALTH STUDY". SPONSOR IS PROVIDING THE FOLLOWING IN-KIND; ROUNDTRIP AIRFARE, MEALS ON THE 5TH AND 6TH INCLUDING BREAKFAST, LUNCH AND DINNER (HOTEL SERVES BREAKFAST DAILY), LODGING FOR 1 NIGHT AND GROUND TRANSPORTATION VIA HOTEL SHUTTLE TO AND FROM THE AIRPORT. *TRAVELER WILL STILL BE EN ROUTE TO THE HOTEL ON THE 5TH AND WILL MISS LUNCH. 
NOTE:  ?¿¿DR. LAURA BEANE FREEMAN IS REQUESTING APPROVAL OF ACTUAL SUBSISTENCE FOR SPONSOR IN-KIND LODGING VALUED AT ($152 HOTEL COST) WHICH IS (139%  PERCENTAGE OF COST) OF THE GOVERNMENT ALLOWANCE OF ($109 PER DIEM ALLOWANCE) .  THIS PERCENTAGE FALLS WITHIN THE 300% THRESHOLD ALLOWED BY THE FTR.  THE SPONSOR HAS NOTED THAT ALL OTHER NON-FEDERAL PARTICIPANTS WILL BE PROVIDED WITH THE SAME ACCOMMODATIONS.?¿¿</t>
  </si>
  <si>
    <t>NEBRASKA MEDICAL CENTER</t>
  </si>
  <si>
    <t>02/05/2019 -02/06/2019</t>
  </si>
  <si>
    <t>BEAN, RACHEL M</t>
  </si>
  <si>
    <t>DR. RACHEL BEAN WILL ATTEND AND PRESENT "HEREDITARY ANGIOEDEMA AND CHOLINERGIC URTICARIA: NOT MUTUALLY EXCLUSIVE" AT THE 2019 AMERICAN ACADEMY OF ALLERGY ASTHMA AND IMMUNOLOGY (AAAAI) ANNUAL MEETING HELD AT THE MOSCONE CENTER SOUTH AND MARRIOTT MARQUIS ON FEBRUARY 22-25, IN SAN FRANCISCO, CA. $442.59 OF LODGING EXPENSE TO BE COVERED BY THE SPONSOR, TRAVELER IS RESPONSIBLE FOR REMAINING LODGING EXPESE</t>
  </si>
  <si>
    <t>AMERICAN ACADEMY OF ALLERGY AS</t>
  </si>
  <si>
    <t>02/21/2019 -02/25/2019</t>
  </si>
  <si>
    <t xml:space="preserve">BEBENEK, KATARZYNA </t>
  </si>
  <si>
    <t>DR. BEBENEK WAS INVITED TO PRESENT HER RESEARCH, EXCHANGE IDEAS AND MEET WITH THE STAFF AND STUDENTS OF THE INSTITUTE OF BIOCHEMISTRY AND BIOPHYSICS - POLISH ACADEMY OF SCIENCES (IBB PAS) ON SEPTEMBER 28 AND OCTOBER 1, 2018.  TRAVELER ARRIVES TO WARSAW, POLAND ON 9/27 AND DEPARTS ON 10/2/18. THE SPONSOR, IBB PAS WILL PROVIDE AIRFARE FROM LEIDEN, THE NETHERLANDS TO POLAND ON 9/27 AND LODGING WHILE IN POLAND.  ALSO MEALS ON 9/28 AND 10/1.  EFFICIENT SPENDING APPROVED ON 7/23/18 AND IS UPLOADED IN THE SCANNED DOCUMENT SECTION. A VISA IS NOT REQUIRED AND HTSOS IS NOT REQUIRED  CROSSOVER TRAVEL REFERENCE PART 1 TANUM0U6M.</t>
  </si>
  <si>
    <t>WARSAW, , POL</t>
  </si>
  <si>
    <t>POLISH ACADEMY OF SCIENCES WAR</t>
  </si>
  <si>
    <t>10/01/2018 -10/02/2018</t>
  </si>
  <si>
    <t xml:space="preserve">BELKAID, YASMINE </t>
  </si>
  <si>
    <t>TRAVELER IS ATTENDING THE FOURTH CRI -CIMT -EA TI-AA CR CANCER IMMUNOTHERAPY CONFERENCE TO BE HELD IN NEW YORK CITY ON  OCTOBER 1 TO OCT 3, 2018. SPONSOR AGREE WITH THIS STATEMENT: SPONSOR WILL BE PROVIDING IN-KIND LODGINGS VALUED AT $366.11 WHICH IS 125.81% OVER THE GOVERNMENT LOADING ALLOWANCE OF $291.00 FOR NEW YORK, NY.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</si>
  <si>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CANCER RESEARCH INSTITUTE NY N</t>
  </si>
  <si>
    <t>STAFF SCIENTIST (VP)</t>
  </si>
  <si>
    <t>10/01/2018 -10/03/2018</t>
  </si>
  <si>
    <t>THE TRAVELER HAS BEEN INVITED TO BE THE KEYNOTE SPEAKER AT THE PRIISM IMMUNOLOGY RETREAT FRIDAY, OCTOBER 12TH 2017. AT THE SCHOMBURG CENTER FOR RESEARCH IN BLACK CULTURE,THE NEW YORK PUBLIC LIBRARY,103 WEST 135TH STREET, NY, NY. THE SPONSOR WILL BE COVERING ONE NIGHT OF LODGING AND TRANSPORTATION IN KIND.
SEE AEA BLURB IN EXCEPTIONS UNDER OTHER.</t>
  </si>
  <si>
    <t>ICAHN SCHOOL OF MEDICINE AT MT</t>
  </si>
  <si>
    <t>10/11/2018 -10/13/2018</t>
  </si>
  <si>
    <t>TRAVELER HAS BEEN INVITED TO ATTEND AND PRESENT AT THE 6TH ANNUAL MEETING IF THE INTERNATIONAL CYTOKINES AND INTERFERON SOCIETY ON10/28 THROUGH 10/30. THE SPONSOR WILL BE COVERING LODGING FOR ONE NIGHT AND ONE DINNER - IN KIND.
ANY EXPENSES NOT COVERED BY SPONSOR WILL BE COVERED BY TRAVELER'S DIRECT CAN.</t>
  </si>
  <si>
    <t>MCI SUISSE</t>
  </si>
  <si>
    <t>10/28/2018 -10/30/2018</t>
  </si>
  <si>
    <t>TRAVELER HAS BEEN INVITED TO SPEAK AT THE STANFORD IMMUNOLOGY SEMINAR SERIES AT THE STANFORD UNIVERSITY SCHOOL OF MEDICINE ON NOVEMBER 6TH 2018. AIRFARE, LODGING AND SOME MEALS WILL BE COVERED BY THE SPONSOR IN KIND. 
TRAVEL ORDER IS LATE DUE TO NON RESPONSIVENESS FROM THE SPONSOR TO COMPLETE AND PROVIDE NECESSARY AIRFARE AND LODGING BOOKING. TRAVEL ORDER IS LATE DUE TO CGE TECHNICAL ERRORS IN PROCESSING.</t>
  </si>
  <si>
    <t>SANTA CLARA COUNTY, CA, US</t>
  </si>
  <si>
    <t>STANFORD UNIVERSITY PALO ALTO</t>
  </si>
  <si>
    <t>11/05/2018 -11/07/2018</t>
  </si>
  <si>
    <t>TRAVELER HAD BEEN INVITED TO SPEAK AT THE CENTER FOR THE STUDY OF INFLAMMATORY BOWEL DISEASE (CSIBD) AND THE CENTER FOR COMPUTATIONAL AND INTEGRATIVE BIOLOGY (CCIB) CO-HOST: CENTER FOR MICROBIOME INFORMATICS AND THERAPEUTICS AT MIT
28TH ANNUAL WORKSHOP. 
TRAVEL ORDER IS LATE DUE TO NON RESPONSIVENESS FROM THE SPONSOR TO COMPLETE AND PROVIDE NECESSARY AIRFARE AND LODGING BOOKING. TRAVEL ORDER IS LATE DUE TO CGE TECHNICAL ERRORS IN PROCESSING.</t>
  </si>
  <si>
    <t>MASSACHUSETTS GENERAL HOSPITAL</t>
  </si>
  <si>
    <t>11/08/2018 -11/09/2018</t>
  </si>
  <si>
    <t>TRAVELER HAS BEEN INVITED TO SPEAK AT THE SFB 829 INTERNATIONAL SYMPOSIUM ?¿¿MOLECULAR MECHANISMS REGULATING SKIN HOMEOSTASIS?¿¿ TO BE HELD IN COLOGNE, GERMANY FROM NOVEMBER 12 TO 14, 2018. SPONSOR WILL PROVIDE FOR AIRFARE, OTHER TRANSPORTATION, SOME MEALS AND LODGING IN KIND.
TRAVEL WAS AMENDED TO REFLECT THE TRIP WAS SHORTENED BY ONE DAY AND ALL TRAVEL EXPENSES WERE COVERED BY THE SPONSOR IN KIND. THE TRAVEL WAS SHORTENED BY ONE DAY CHANGING THE RETURN DATE FROM 11/15 TO 11/114 PLEASE SEE ETICKET RECEIPT ATTACHED TO THIS DOCUMENT.</t>
  </si>
  <si>
    <t>COLOGNE, , DEU</t>
  </si>
  <si>
    <t>GERMAN RESEARCH FOUNDATION BON</t>
  </si>
  <si>
    <t>TRAVELER HAS BEEN INVITED TO SPEAK AT THE MASSACHUSETTS GENERAL HOSPITAL IMMUNOLOGY SEMINAR SERIES ON DECEMBER 13, 2018. AIRFARE AND LODGING WILL BE COVERED BY THE SPONSOR IN KIND.</t>
  </si>
  <si>
    <t>12/12/2018 -12/13/2018</t>
  </si>
  <si>
    <t>AMENDMENT: THIS TRAVEL IS BEING AMENDED TO UPDATE LODGING, MEALS EXPENSES PROVIDED BY SPONSOR IN-KIND, OMEGA TMC FEE. A COMPLIMENTARY HOTEL BREAKFAST PROVIDED ON 1-26. A COMPLIMENTARY MEAL PROVIDED BY A HOTEL OR COMMON CARRIER IS NOT COUNTED AS A MEAL. THEREFORE, BREAKFAST HAS NOT BEEN CHECKED AS A MEAL PROVIDED. THE TRAVELER HAS BEEN INVITED TO SPEAK AT THE SALK FOUNDATION IPSEN SCIENCE SYMPOSIUM ON BIOLOGICAL COMPLEXITY THE MICROBIOME JANUARY 22-24, 2019 IN LA JOLLA, CA. AS WELL AS ATTEND THE KEYSTONE SCIENTIFIC ADVISORY COMMITTEE JANUARY 25-27 IN BOULDER CO. AS PART OF THE ADVISORY BOARD. BOTH TRAVELS ARE FULLY FUNDED BY THE SPONSOR FOR EACH EVENT. SALK INSTITUTE WILL SPONSOR WILL COVER AIRFARE, LODGING, GROUND TRANSPORTATION AND SOME MEALS. THE KEYSTONE SYMPOSIA WILL FULLY REFUND ALL TRAVEL EXPENSES PERTAINING TO THIS TRAVEL. TRAVEL IS AMENDED DUE TO TRAVEL DATES CHANGING. SALK TRIP - SPONSOR WILL BE PROVING IN-KIND LODGINGS VALUED AT 239.00 WHICH IS 60.0 PERCENT OVER THE GOVERNMENT LOADING ALLOWANCE OF 174.00 FOR SAN DIEGO, CA.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KEYSTONE TRIP - SPONSOR WILL BE PROVING IN-KIND LODGINGS VALUED AT 139.00 WHICH IS 9 PERCENT OVER THE GOVERNMENT LOADING ALLOWANCE OF 131.00 FOR BOULDER, CO.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</si>
  <si>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01/22/2019 -01/27/2019</t>
  </si>
  <si>
    <t>SALK INSTITUTE</t>
  </si>
  <si>
    <t>AMEND: THIS TRAVEL IS BEING AMENDED FOR THE LAST DAY OF TRAVEL MISSING. TRAVELER WILL LAND ON FEBRUARY 21 AND NOT FEBRUARY 20. ALL CHANGES ARE BEING DONE BY THE NEW TRAVEL PREPARER. MEALS ARE ALSO BEING UPDATED. DR. BELKAID PAID FOR SOME MEAL OUT OF POCKET AND SOME WERE PROVIDED IN-KIND. HOTEL CONFIRMATION IS BEING ADDED TO THE TRAVEL AS WELL. CURRENCY CONVERSION ARE INCLUDED TO UPDATES. THE TRAVELER HAS BEEN INVITED TO SPEAK AT THE VIII ANNUAL MEETING OF THE GRADUATE PROGRAM IN IMMUNOLOGY?¿¿ TO BE HELD IN THE INSTITUTE OF BIOMEDICAL SCIENCES - UNIVERSITY OF SAO PAULO, FROM 18TH TO 20TH FEBRUARY 2019. THE SPONSOR IS COVERING FLIGHT, LODGING, GROUND TRANSPORTATION AND SOME MEALS. SPONSOR HAS NOT YET PROVIDED LODGING, WHICH WILL BE UPLOADED ONCE RECEIVED.</t>
  </si>
  <si>
    <t>SAO PAULO, , BRA</t>
  </si>
  <si>
    <t>UNIVERSITY OF SAO PAULO SAO PA</t>
  </si>
  <si>
    <t>02/16/2019 -02/21/2019</t>
  </si>
  <si>
    <t>AMEND- TRAVEL IS BEING AMENDED TO ADD OMEGA TMC FEE AND BREAKFAST PROVIDED BY SPONSOR FOR TWO DAYS. UPDATE-CHANGE MADE TO ITINERARY. FARE HAS BEEN CHANGED. NEW ITINERARY WILL BE ADDED WHEN IT IS RECEIVED BY NEW PREPARER. DUE TO THE TIMING THE TRAVELER HAS CHOSEN A NON-CONTRACT CARRIER FLIGHT THAT WILL ALLOW HER TO GET TO THE MEETING IN A TIMELY MATTER TO CHECK IN AND ATTEND THE CONFERENCE. THE TRAVELER HAS BEEN INVITED TO SPEAK AT THE KEYSTONE SYMPOSIA SANTA FE MYELOID CELLS CONFERENCE AND WILL ATTEND FROM 2/25 TO 2/28 IN SANTA FE, NM. THE TRAVELER WILL BE REIMBURSED BY KEYSTONE SYMPOSIA FOR TRAVEL EXPENSES, AIRFARE AND LODGING.</t>
  </si>
  <si>
    <t>SANTA FE COUNTY, NM, US</t>
  </si>
  <si>
    <t>NEW TRAVEL PLANER HAS ENTERED THE TPS REQUEST FOR APPROVAL ON 2-27-19. THE APPROVAL WILL BE UPLOADED ONCE RECEIVED OR WITH VOUCHER. DR. BELKAID HAS BEEN INVITED TO SPEAK AT THE UNIVERSITY OF MICHIGAN SCHOOL OF MEDICINE'S WILLISON LECTURESHIP. THE SPONSOR IS PROVIDING LODGING, AIRFARE, GROUND TRANSPORTATION TO AND FROM THE AIRPORT, AND SOME MEALS. THIS TRAVEL ENTRY IS LATE DUE TO DELAY IN CONFIRMATION AND WAS SLATE PROVIDING ALL NECESSARY TRAVEL DOCUMENTS. SPONSOR HAS PROVIDED IN-KIND LODGING VALUED AT 179.00, WHICH IS 223 PERCENT OF THE GOVERNMENT LODGING ALLOWANCE OF 120.00. THE SPONSOR HAS CONFIRMED, THAT ALL OTHER FEDERAL OR NON-FEDERAL PARTICIPANTS HAVE BE PROVIDED WITH THE SAME OR SIMILAR ACCOMMODATION. NO US FEDERAL FUNDS WILL BE USED, AND NO HONORARIUM WILL BE PROVIDED.</t>
  </si>
  <si>
    <t>THE TRAVELER HAS BEEN INVITED TO SPEAK AT THE TROPICAL INFECTIOUS DISEASES CONFERENCE FROM 3/24 TO 3/27 IN GALVESTON, TX. LODGING, REGISTRATION AND AIRFARE WILL BE REIMBURSED IN FULL BY THE GORDON RESEARCH CONFERENCES ORGANIZATION.</t>
  </si>
  <si>
    <t>03/24/2019 -03/27/2019</t>
  </si>
  <si>
    <t>DR. YASMINE BELKAID HAS BEEN INVITED TO PARTICIPATE AT THE EMBO PATHOGEN IMMUNITY AND SIGNALLING WORKSHOP AND SPEAK ON MICROBIOTA AND NUTRITIONAL CONTROL OF TISSUE IMMUNITY WILL BE HELD IN OXFORD, UK SPONSOR WILL PROVIDE, TICKET, LODGING, AND REGISTRATION FEE ALL IN-KIND. SOME MEALS ARE INCLUDED. DR. BELKAID WILL ALSO SPEAK AT THE WORLD IMMUNE REGULATION MEETING (WIRM) XIII ON T CELL MEMORY, INFECTIONS AND MICROBIOTA. THIS MEETING WILL TAKE PLACE IN THE CONGRESS CENTRE IN DAVOS, SWITZERLAND. THE SPONSOR WILL BE PROVIDING A SHUTTLE BUS FROM THE AIRPORT AND A TRAIN TICKET TO THE AIRPORT, REGISTRATION TO THE CONGRESS, AND FIVE NIGHTS OF LODGING WHICH INCLUDES BREAKFAST AND DINNER. DR. BELKAID WILL ALSO, PARTICIPATE AT THE AT THE UPCOMING KEYSTONE SYMPOSIA, SKIN HEALTH AND DISEASE: IMMUNE, EPITHELIAL AND MICROBIOME CROSSTALK, BEING HELD AT THE HERRENHAUSEN PALACE IN HANNOVER, GERMANY. THE KEYSTONE WILL REIMBURSE UP TO 3379 DOLLARS TOWARD AIRFARE, LODGING AND GROUND TRANSPORTATION.  A COMPLIMENTARY MEAL PROVIDED BY A HOTEL OR COMMON CARRIER IS NOT COUNTED AS A MEAL. THEREFORE, BREAKFAST HAS NOT BEEN CHECKED AS A MEAL PROVIDED ON SOME DAYS. NO U.S. FEDERAL FUNDS WILL BE USED BY THE SPONSOR TO PROVIDE FOR OR REIMBURSE TRAVEL EXPENSES AND THAT NO HONORARIUM MAY BE ACCEPTED BY THE EMPLOYEE. THE TRAVELER WILL BE REIMBURSED FOR REMAINING RELEVANT COSTS BY THE NIH.</t>
  </si>
  <si>
    <t>OXFORD, , GBR</t>
  </si>
  <si>
    <t>EMBO HEIDELBERG</t>
  </si>
  <si>
    <t>03/31/2019 -04/11/2019</t>
  </si>
  <si>
    <t>SWISS INSTITUTE OF ALLERGY AND</t>
  </si>
  <si>
    <t>BELL, DOUGLAS A</t>
  </si>
  <si>
    <t>TRAVELER HAS BEEN INVITED TO PRESENT A LECTURE BY THE ALLIANCE FOR CLINICAL TRIALS IN ONCOLOGY IN CHICAGO, IL ON 10/31/18 TO 11/01/18. TRAVELER WILL DEPART ON 10/31 AND RETURN ON 11/01.  THE SPONSOR, ALLIANCE FOR CLINICAL TRIALS IN ONCOLOGY FOUNDATION WILL PROVIDE IN-KIND AIRFARE, LODGING,  GROUND TRANSPORTATION IN CHICAGO (HOTEL SHUTTLE), AND BREAKFAST ON 10/31/18 AND BREAKFAST, LUNCH AND DINNER ON 11/01/18. EFFICIENT SPENDING WAS APPROVED ON 09/17/18 AND IS UPLOADED IN THE SCANNED PORTION OF THIS DOCUMENT.</t>
  </si>
  <si>
    <t>ALLIANCE FOR CLINICAL TRIALS I</t>
  </si>
  <si>
    <t>10/31/2018 -11/01/2018</t>
  </si>
  <si>
    <t xml:space="preserve">BENNETT, L MICHELLE </t>
  </si>
  <si>
    <t>TRAVELER INVITED TO BE A KEY NOTE SPEAKER AT THE UNIVERSITY OF NEBRASKA'S ANNUAL SCIENTIFIC MEETING ON OCTOBER 10, 2018 TO SPEAK ON TEAM SCIENCE FOR ADVANCING CLINICAL AND TRANSLATIONAL RESEARCH.  SPONSOR WILL PAY FOR AIRFARE/HOTEL/MEALS/GROUND TRANSPORTATION - ALL IN-KIND.  HOTEL ACCOMMODATIONS ARE BEING SPONSORED BY THE UNIVERSITY AND THE COST IS SIMILAR TO THOSE PROVIDED TO OTHER EXPECTED PARTICIPANTS.  THE ORGANIZER HAS PAID FOR THE HOTEL DIRECTLY AND NO FEDERAL FUNDS WERE USED. LODGING VALUED AT $145 WHICH IS 133% OF THE GOVERNMENT ALLOWANCE OF $109.  THIS PERCENTAGE FALLS WITHIN THE 300% THRESHOLD ALLOWED BY THE FTR.  TRAVELER IS REQUESTING APPROVAL OF ACTUAL SUBSISTENCE FOR SPONSORED IN-KIND LODGING VALUE. NO REGISTRATION FEE REQUIRED FOR THIS MEETING.</t>
  </si>
  <si>
    <t>UNIVERSITY OF NEBRASKA OMAHA</t>
  </si>
  <si>
    <t>10/09/2018 -10/10/2018</t>
  </si>
  <si>
    <t>TRAVELER INVITED TO SPEAK AT THE FACULTY OF ARTS AND SCIENCES TEAM SCIENCE WORKSHOP AT HARVARD UNIVERSITY IN CAMBRIDGE MA ON DECEMBER 6, 2018.  SPONSOR WILL HAS PAID AIRFARE AND HOTEL STAY FOR ONE NIGHT.  TRAVELER IS REQUESTING APPROVAL FOR ACTUAL EXPENSE AT A RATE OF $193.42/NIGHT WHICH IS 118% ABOVE THE GOVERNMENT LODGING RATE OF $163 THIS PERCENTAGE FALLS WITHIN THE 300% THRESHOLD ALLOWED BY THE FTR.  TRAVELER IS RESPONSIBLE FOR HER OWN MEALS AND GROUND TRANSPORTATION.  NO REGISTRATION FEE REQUIRED FOR THIS MEETING.  TRAVELER WILL NOT STAY FOR THE RECEPTION. SHE WILL LEAVE AT 4PM FOR THE AIRPORT TO CATCH HER FLIGHT BACK TO DCA.  TRAVELER WILL PAY FOR OWN MEALS.  MEALS ARE NOT COVERED BY SPONSOR.  PLEASE SEE SPONSOR LETTER.</t>
  </si>
  <si>
    <t>HARVARD UNIVERSITY CAMBRIDGE</t>
  </si>
  <si>
    <t>12/05/2018 -12/06/2018</t>
  </si>
  <si>
    <t>TRAVELER RECEIVED A LATE INVITATION (OCTOBER 23RD) FROM IOWA STATE UNIVERSITY TO PRESENT AS A GUEST SPEAKER AT THE ENGINEERING RESEARCH CENTER ENGAGE TEAM SCIENCE WORKSHOP TO BE HELD AT THE WESLEYLIFE EDGEWATER SENIOR LIVING FACILITY ON DECEMBER 16-17, 2018 IN WEST DES MOINES IA.  SPONSOR HAS PAID AIRFARE, HOTEL AND MEALS.  LATE MEMO ATTACHED.</t>
  </si>
  <si>
    <t>WEST DES MOINES, IA, US</t>
  </si>
  <si>
    <t>IOWA STATE UNIVERSITY</t>
  </si>
  <si>
    <t>12/16/2018 -12/17/2018</t>
  </si>
  <si>
    <t>TRAVEL INVITED TO PRESENT A PURDUE UNIVERSITY TEAMING SCIENCE TRAINING WORKSHOP ON JANUARY 24, 2019 FOR PURDUE'S COLLEGE OF ENGINEERING BEING HELD AT THE STEWART CENTER IN WEST LAFAYETTE IN. SPONSOR HAS PAID FOR FLIGHTS, HOTEL, GROUND TRANSPORTATION AND MEALS (1/23RD DINNER; 1/24 BREAKFAST/LUNCH). LODGING VALUED AT $115 ON 1/23 WHICH IS 108% OF THE GOVERNMENT ALLOWANCE OF $106. LODGING VALUED AT THE INDIANAPOLIS AIRPORT (TO ACCOMMODATE EARLY FLIGHT ON 1/25) IS $206 ON 1/24 WHICH IS 194% OF THE GOVERNMENT ALLOWANCE OF $106. THIS PERCENTAGE FALLS WITHIN THE 300% THRESHOLD ALLOWED BY THE FTR. TRAVELER IS REQUESTING APPROVAL OF ACTUAL SUBSISTENCE FOR LODGING VALUE.</t>
  </si>
  <si>
    <t>WEST LAFAYETTE, IN, US</t>
  </si>
  <si>
    <t>PURDUE UNIVERSITY WEST LAFAYET</t>
  </si>
  <si>
    <t>01/23/2019 -01/25/2019</t>
  </si>
  <si>
    <t>TRAVELER INVITED TO SPEAK AT THE 2019 FACULTY RETREAT FOR THE ST. JUDE CHILDREN?¿¿S RESEARCH HOSPITAL AT THE MEMPHIS BOTANIC GARDEN IN MEMPHIS TN ON FEBRUARY 1ST. SPONSOR HAS PAID AIRFARE, HOTEL, AND MEALS. GROUND TRANSPORTATION (FREE  - ST. JUDE SHUTTLE). NO WEBSITE AND REGISTRATION FEES TO ATTEND MEETING. TRAVELER WILL NOT HAVE BREAKFAST/LUNCH ON JAN 31ST AS HER FLIGHT ARRIVES IN MEMPHIS AT 5:16PM. ON FEB 1ST TRAVELER WILL NOT HAVE DINNER AS HER FLIGHT LEAVES AT 6:18PM.  LODGING VALUED AT $158.00 WHICH IS 130% OF THE GOVERNMENT ALLOWANCE OF $121.  THIS PERCENTAGE FALLS WITHIN THE 300% THRESHOLD ALLOWED BY THE FTR.  TRAVELER IS REQUESTING APPROVAL OF ACTUAL SUBSISTENCE FOR LODGING VALUE FOR THIS SPONSORED TRAVEL.</t>
  </si>
  <si>
    <t>ST JUDES CHILDRENS RESEARCH HO</t>
  </si>
  <si>
    <t>01/31/2019 -02/01/2019</t>
  </si>
  <si>
    <t>TRAVELER RECEIVED A FORMAL INVITATION FOR YOU TO FACILITATE A WORKSHOP AT ATLANTA AT THE GEORGIA CLINICAL &amp; TRANSLATIONAL SCIENCE ALLIANCE (GEORGIA CTSA, THE NIH-FUNDED CLINICAL AND TRANSLATIONAL SCIENCE AWARD [CTSA]) ON FEBRUARY 21-22, 2019. THE GEORGIA CTSA REPRESENTS A PARTNERSHIP BETWEEN EMORY UNIVERSITY, GEORGIA TECH, MOREHOUSE SCHOOL OF MEDICINE, AND THE UNIVERSITY OF GEORGIA TO CONDUCT TWO SCIENCE OF TEAM SCIENCE (SCITS) WORKSHOPS. THE FIRST WORKSHOP WOULD BE ON FEBRUARY 21, 2019 AT THE MOREHOUSE SCHOOL OF MEDICINE (MSM) AND THE SECOND WORKSHOP WOULD BE HELD ON FEBRUARY 22, 2019 AT THE EMORY CAMPUS FOR OUR GEORGIA CTSA-SUPPORTED TRAINEES GEORGIA CTSA RESEARCH EDUCATION PROGRAM. EMORY HAS PAID AIRFARE, HOTEL, GROUND TRANSPORTATION AND MEALS.  LODGING VALUED AT $213.00 WHICH IS 140% OF THE GOVERNMENT ALLOWANCE OF $152.  THIS PERCENTAGE FALLS WITHIN THE 300% THRESHOLD ALLOWED BY THE FTR.  TRAVELER IS REQUESTING APPROVAL OF ACTUAL SUBSISTENCE FOR LODGING VALUE. THERE IS NO WEBSITE OR REGISTRATION FEE ASSOCIATED WITH THE WORKSHOP.</t>
  </si>
  <si>
    <t>ATLANTA, GA, US</t>
  </si>
  <si>
    <t>EMORY UNIVERSITY</t>
  </si>
  <si>
    <t>02/21/2019 -02/22/2019</t>
  </si>
  <si>
    <t>SPONSORED TRAVEL - TRAVELER INVITED TO SPEAK AT THE UNIVERSITY OF WISCONSIN/MILWAUKEE TEAM SCIENCE RETREAT IN MILWAUKEE WI ON MARCH 8, 2019.  SPONSOR HAS PAID FOR AIRFARE, HOTEL (1 NIGHT MARCH 7), GROUND TRANSPORTATION AND MEALS (DINNER 3/7; BREAKFAST/LUNCH ON 3/8).  THERE IS NO REGISTRATION FEE ASSOCIATED WITH THIS MEETING NOR IS THERE A WEBSITE FOR REGISTRATION.  TRAVEL WILL USE HER NON-DUTY DAYS TO VISIT FAMILY IN THE AREA BEGINNING ON THE EVENING OF MARCH 8TH THRU MARCH 9TH AND FLY BACK FROM WI ON MARCH 10TH. THERE WAS NO ADDITIONAL COST FOR THE FLIGHTS TO THE SPONSOR IF THE TRAVELER RETURNS ON MARCH 10TH INSTEAD OF MARCH 9TH - PRICE IS THE SAME (SEE ATTACHMENT).</t>
  </si>
  <si>
    <t>MILWAUKEE, WI, US</t>
  </si>
  <si>
    <t>UNIVERSITY OF WISCONSIN AT MIL</t>
  </si>
  <si>
    <t>03/07/2019 -03/10/2019</t>
  </si>
  <si>
    <t>BENSON, GRETCHEN L</t>
  </si>
  <si>
    <t>CAS/STUDY CODE &lt;10726&gt;DR. BENSON WILL BE TRAVELING TO MELBOURNE, AUSTRALIA OCTOBER 10-11, 2018 TO PRESENT AT THE WORLD CONGRESS: WHY STUDY MAMMOGRAPHIC DENSITY MEETING THEN MEET WITH COLLABORATORS ON OCTOBER 12-13. THIS IS PROGRAM TRAVEL. DR. BENSON HAS BEEN INVITED TO MEET WITH CHIEF INVESTIGATORS AT THE CANCER COUNCIL WESTERN AUSTRALIA CANCER EPIDEMIOLOGY NETWORK (CCEN) AND INITIATE POTENTIAL RESEARCH IN PERTH, AUSTRALIA FROM OCTOBER 14-16. SHE WILL ALSO GIVE A PRESENTATION TO RESEARCHERS AND CLINICIANS AT THE HOSPITAL. SPONSOR IS PAYING IN-KIND-HOTEL IN PERTH ONLY, AUS FROM 10/13-10/17 AND AIRFARE FROM MELBOURNE TO PERTH. NO REGISTRATION FEE FOR PERTH MEETING.  NCI TO PAY:  REGISTRATION FOR CONFERENCE IN MELBOURNE ON GOVT. CC.   ALL MEALS, ALL GROUND TRANSPORTATION, R/T AIRFARE FROM IAD TO AUSTRALIA. HOTELS DO NOT INCLUDE A HOT BREAKFAST.  DR. BENSON'S CELL #412-779-0455 AND CBITT LAPTOP#RIT-M0134598.</t>
  </si>
  <si>
    <t>MELBOURNE, , AUS</t>
  </si>
  <si>
    <t>CANCER COUNCIL WESTERN AUSTRAL</t>
  </si>
  <si>
    <t>10/07/2018 -10/18/2018</t>
  </si>
  <si>
    <t>08010-GGI-8037071-GENERAL ADMIN-TRAVELER WILL BE ATTENDING THE ASPO ANNUAL MEETING IN TAMPA, FL FROM MARCH 9-12, 2019 AND WILL GIVE A TALK ON "INCORPORATING BIOMARKERS INTO EPIDEMIOLOGIC RESEARCH".  THE REGISTRATION FEE IS WAIVED BY THE CONFERENCE ORGANIZERS.  OMEGA COULD NOT FIND A HOTEL IN THE VICINITY OF THE CONFERENCE AREA AT THE GOVERNMENT PER DIEM. PER PHONE CONVERSATION WITH THE ORGANIZER, KATHERINE REEVES, THE BREAKFAST SESSION CONSISTS OF A CONTINENTAL BREAKFAST. ITEB WILL COVER ALL EXPENSES WITH THE EXCEPTION OF THE REGISTRATION FEE.</t>
  </si>
  <si>
    <t>TAMPA, FL, US</t>
  </si>
  <si>
    <t>ASPO</t>
  </si>
  <si>
    <t>03/09/2019 -03/12/2019</t>
  </si>
  <si>
    <t>BERGER, ANN M</t>
  </si>
  <si>
    <t>DR. BERGER WILL PRESENT AT SEVERAL SESSIONS.</t>
  </si>
  <si>
    <t>TOLEDO, OH, US</t>
  </si>
  <si>
    <t>UNIVERSITY OF TOLEDO</t>
  </si>
  <si>
    <t>STAFF CLINICIAN</t>
  </si>
  <si>
    <t>10/24/2018 -10/26/2018</t>
  </si>
  <si>
    <t>BERGER, EDWARD A</t>
  </si>
  <si>
    <t>DR. BERGER WAS INVITED TO PRESENT A RESEARCH SEMINAR FOR THE IMMUNOLOGY AND MICROBIOLOGY SEMINAR SERIES ON 2/14/19. TRAVEL DATES ARE 2/13/19-2/15/19. THE SPONSOR IS THE UNIVERSITY OF MASSACHUSETTS MEDICAL SCHOOL AND THEY WILL BE COVERING AIRFARE, LODGING, SOME MEALS, AND TRANSPORTATION FROM AIRPORT TO HOTEL RT. SPONSOR PROVIDING IN-KIND LODGING VALUED AT $152/NIGHT WHICH IS 121% OF THE GOVERNMENT LODGING ALLOWANCE OF $126/NIGHT. FLIGHT WILL BE ARRIVING IN BOSTON, MA AND THE SEMINAR WILL BE IN WORCESTER, MA. ODA APPROVED AND UPLOADED.</t>
  </si>
  <si>
    <t>WORCESTER, MA, US</t>
  </si>
  <si>
    <t>UNIVERSITY OF MASSACHUSETTS ME</t>
  </si>
  <si>
    <t>MICROBIOLOGIST</t>
  </si>
  <si>
    <t>02/13/2019 -02/15/2019</t>
  </si>
  <si>
    <t>BERKMAN, BENJAMIN E</t>
  </si>
  <si>
    <t>THIS IS A DOMESTIC, SPONSORED TRAVEL.  THE SPONSOR IS COVERING THE FOLLOWING EXPENSES IN-KIND: ROUND TRIP AIRFARE IN THE AMOUNT OF $276.40; LODGING ON NOVEMBER 27; TRANSPORTATION TO/FROM THE AIRPORT/HOTEL AT APPROXIMATELY $83.88/EACH WAY.  THERE IS NO REGISTRATION FEE FOR THIS MEETING AND THE ONLY MEAL THAT WAS BEING OFFERED ON THE EVENING OF THE 27TH IS NOT ACCEPTABLE PER ETHICS.OMEGA WAS NOT USED FOR THE FLIGHT OR HOTEL RESERVATIONS BECAUSE THE SPONSOR HAS COVERED THESE COSTS IN-KIND.  NIH WILL COVER THE FOLLOWING COSTS: TAXI: HOME TO AIRPORT - $36.18/EACH WAY; BAGGAGE FEE - $30/EACH WAY. PER HOTEL CONCIERGE, INTERNET IS PROVIDED AT NO COST.</t>
  </si>
  <si>
    <t>BIOETHICIST</t>
  </si>
  <si>
    <t>11/27/2018 -11/28/2018</t>
  </si>
  <si>
    <t>THIS IS A SPONSORED, FOREIGN TRAVEL.  THE SPONSOR IS COVERING THE FOLLOWING EXPENSES IN-KIND: ROUND TRIP AIRFARE IN THE AMOUNT OF $1,389.91. LODGING 3/17-23 AT $169.08/NIGHT. LODGING IS NOT REQUIRED ON 3/16 AS TRAVELER WILL BE IN FLIGHT.  MEALS - 3/16 &amp; 3/17 - NO MEALS, IN TRAVEL STATUS; 3/18-B, L; 3/19-B, L; 3/20-B, L; 3/21-B, L; 3/22-B, L, D (DINNER ON 3/22 MAY BE ACCEPTED PER ODA; NO OTHER DINNERS MAY BE ACCEPTED); 3/23-NO MEALS, IN TRAVEL STATUS. GROUND TRANSPORTATION BETWEEN AIRPORT AND HOTEL - APPROXIMATELY $45/EACH WAY. THERE IS NO REGISTRATION OR ASSOCIATED REGISTRATION FEE FOR THIS MEETING. OMEGA WAS NOT USED FOR AIRFARE OR HOTEL RESERVATIONS BECAUSE THE SPONSOR HAS COVERED THESE EXPENSES IN-KIND.  THE FOLLOWING EXPENSES HAVE BEEN ADDED: TAXI - HOME/AIRPORT: $61.55/EACH WAY. NO BAGGAGE FEES FOR 1ST BAG. INTERNET IS COMPLIMENTARY. AIRPORT COST COMPARISON NOT REQUIRED FOR SPONSORED TRAVEL.  TRAVELER COMPLETED HTSOS TRAINING CERTIFICATE ATTACHED.</t>
  </si>
  <si>
    <t>FRANKFURT AM MAIN, , DEU</t>
  </si>
  <si>
    <t>ERNST STRUENGMANN INSTITUT FOR</t>
  </si>
  <si>
    <t>03/16/2019 -03/23/2019</t>
  </si>
  <si>
    <t>BERNSTEIN, HARRIS D</t>
  </si>
  <si>
    <t>TO MEET WITH INVESTIGATORS IN THE DEPARTMENT OF MOLECULAR BIOSCIENCES AT THE UNIVERSITY OF KANSAS FROM 10/21/2018 TO 10/23/2018 AND TO GIVE A TALK FOR THEIR DEPARTMENTAL SEMINAR SERIES.  SPONSOR PROVIDING IN KIND - AIRFARE, LODGING, SOME MEALS VALUED AT THE GOVERNMENT RATE AND GROUND TRANSPORTATION.  SPONSOR HAS RESERVED LODGING AT $115.00 PER NIGHT WHICH IS 122.34% OF THE GOVERNMENT ALLOWANCE OF $94.00.  THIS PERCENTAGE FALLS WITHIN THE 300% THRESHOLD ALLOWED BY FTR.  NO AEA IS REQUIRED SINCE LODGING WILL BE PROVIDED IN KIND BY SPONSOR.  TRAVEL IS PENDING AVAILABILITY OF FUNDS.</t>
  </si>
  <si>
    <t>LAWRENCE, KS, US</t>
  </si>
  <si>
    <t>UNIVERSITY OF KANSAS AT LAWREN</t>
  </si>
  <si>
    <t>10/21/2018 -10/23/2018</t>
  </si>
  <si>
    <t>TO GIVE A SEMINAR ON NOVEMBER 19, 2018. TO THE DEPARTMENT OF BIOCHEMISTRY, UNIVERSITY OF TORONTO, CANADA AND TO SERVE AS AN OUTSIDE EXAMINER AT A PH.D. THESIS DEFENSE. SPONSOR PROVIDE IN KIND AIRFARE AND LODGING.</t>
  </si>
  <si>
    <t>UNIVERSITY OF TORONTO CANADA</t>
  </si>
  <si>
    <t>11/18/2018 -11/20/2018</t>
  </si>
  <si>
    <t>BERRIDGE, BRIAN R</t>
  </si>
  <si>
    <t>BRIAN BERRIDGE WILL ATTEND THE HEALTH AND ENVIRONMENTAL SCIENCES INSTITUTE (HESI) CARDIAC FAILURE MODE WORKING GROUP MEETING ON DECEMBER 3, 2018 AND THE 91ST WINTER MEETING OF THE BOARD ON ENVIRONMENTAL STUDIES AND TOXICOLOGY (BEST) AT THE NATIONAL ACADEMY OF SCIENCES (NAS) ON DECEMBER 4, 2018 AND THE NIH EXECUTIVE LEADERSHIP TRAINING PROGRAM MEETING ON DECEMBER 5, 2018, ALL IN WASHINGTON, DC. TRAVEL DATES ARE DECEMBER 2, 2018, AND DECEMBER 5, 2018. NAS WILL PROVIDE 2 NIGHTS LODGING IN KIND. 3 NIGHTS WILL BE RESERVED BY NAS AT THE STATE PLAZA HOTEL.  NIEHS WILL PAY FOR ONE NIGHT. EXEMPT FROM EFFICIENT SPENDING-TRAINING AND OFFICIAL DUTY ACTIVITIES. ATTACHMENT GS ARE INCLUDED IN THE SCANNED DOCUMENTS PORTION OF THIS AUTHORIZATION. NO STATE TAX EXEMPTION FOR LODGING.</t>
  </si>
  <si>
    <t>WASHINGTON, DC, US</t>
  </si>
  <si>
    <t>NATIONAL ACADEMIES WASHINGTON</t>
  </si>
  <si>
    <t>MEM SCI ADV COMM ALT TOX MET</t>
  </si>
  <si>
    <t>BERRIGAN, DAVID A</t>
  </si>
  <si>
    <t>DR. BERRIGAN IS INVITED TO SPEAK AT THE CENTER FOR HEALTH AND NATURE SYMPOSIUM BEING HELD IN HOUSTON, TX ON FEBRUARY 13, 2019.  IN-KIND:  AIRFARE, LODGING (NO BREAKFAST), MEALS AND GROUND TRANSPORTATION IN TX.  NO REGISTRATION FEE.  DR. BERRIGAN IS REQUESTING APPROVAL OF ACTUAL SUBSISTENCE FOR SPONSOR IN-KIND LODGING VALUED AT $299 WHICH IS 228% OF THE GOVERNMENT ALLOWANCE OF $131.  THIS PERCENTAGE FALLS WITHIN THE 300% THRESHOLD BY THE FTR.  THE SPONSOR HAS NOTED THAT ALL OTHER NON-FEDERAL PARTICIPANTS WILL BE PROVIDED WITH THE SAME ACCOMMODATIONS.</t>
  </si>
  <si>
    <t>HOUSTON METHODIST RESEARCH INS</t>
  </si>
  <si>
    <t>BIOLOGIST</t>
  </si>
  <si>
    <t>02/12/2019 -02/13/2019</t>
  </si>
  <si>
    <t xml:space="preserve">BERRINGTON, AMY </t>
  </si>
  <si>
    <t>&lt;04010 MBE, 8037067 GENERAL REB&gt; TO PARTICIPATE AS A REVIEW MEMBER IN THE IARC MONOGRAPH MEETING ON THE EVALUATION OF CARCINOGENIC RISKS TO HUMANS IN LYON, FRANCE. MARCH 24 TO 28, 2019. THERE IS NO REGISTRATION FEE FOR THIS MEETING.  TRAVELER WILL BE ON VACATION IN BOLOGNA, ITALY THEN TRAVEL TO LYON TO ATTEND THE MEETING AND BACK TO BOLOGNA.  IN KINDS, AIRFARE HOTEL 4 NIGHTS, AND BREAKFAST. BRANCH COVERS, REMAINING MEALS, GROUND TRANSPORTATION, BAGGAGE, AND VOUCHER FEE. OMEGA CONFIRMS THE AIRFARE COST FLY TO AND FROM BLQ TO LYON IS 671.80 IS CHEAPER THAN FLY TO AND FROM IAD TO LYON IS 1,378.43.</t>
  </si>
  <si>
    <t>LYON, , FRA</t>
  </si>
  <si>
    <t>INTERNATIONAL AGENCY FOR RESEA</t>
  </si>
  <si>
    <t>03/24/2019 -03/28/2019</t>
  </si>
  <si>
    <t>BERZOFSKY, JAY A</t>
  </si>
  <si>
    <t>CINCINNATI, OHIO        1/31/19 TO 2/1/19
INVITED TO GIVE GRAND ROUNDS AT THE UNIVERSITY OF CINCINNATI, COLLEGE OF MEDICINE, DEPT. OF INTERNAL MEDICINE, HEMATOLOGY ONCOLOGY DIVISION ON 2/1/19.  THE UNIVERSITY OF CINCINNATI WILL COVER AIRFARE, HOTEL, MEALS AND GROUND TRANSPORTATION (OHIO) IN KIND.  NIH WILL COVER INCIDENTAL EXPENSES 1/31/19 - 2/1/19 AND LOCAL GROUND TRANSPORTATION AND TAV FEE.  REGISTRATION IS NOT REQUIRED.  AN HONORARIUM WAS NOT OFFERED.</t>
  </si>
  <si>
    <t>UNIVERSITY OF CINCINNATI</t>
  </si>
  <si>
    <t>MEDICAL OFFICER</t>
  </si>
  <si>
    <t>BEST, ROBERT B</t>
  </si>
  <si>
    <t>DR. BEST WILL BE SPEAKING FOR A GROUP'S SEMINAR AT THE BROWN UNIVERSITY CHEMISTRY COLLOQUIUM IN PROVIDENCE, RI ON OCTOBER 12, 2018. THE SPONSOR WILL PAY FOR LODGING AND TRAVEL.  DR. BEST IS REQUESTING APPROVAL OF ACTUAL SUBSISTENCE FOR SPONSORED IN KIND LODGING VALUED AT $278 WHICH IS 178% OVER THE GOVERNMENT ALLOWANCE OF $156. THIS PERCENTAGE FALLS WITHIN THE 300% THRESHOLD ALLOWED BY THE FTR.</t>
  </si>
  <si>
    <t>PROVIDENCE, RI, US</t>
  </si>
  <si>
    <t>BROWN UNIVERSITY PROVIDENCE RI</t>
  </si>
  <si>
    <t>10/11/2018 -10/12/2018</t>
  </si>
  <si>
    <t>DR. BEST WILL BE TRAVELING TO WAKO CITY, JAPAN TO GIVE A TALK TO RIKEN ON OCTOBER 26, 2018. SPONSOR TO PAY FOR 2 NIGHTS LODGING.  (DOMESTIC (INTERNAL JAPAN) TRAVEL, IF ANY, WILL BE PAID BY NIH.) DR. BEST WILL THEN TRAVEL TO QUI NHON, VIETNAM TO SPEAK AT A CONFERENCE FOR COMPUTATIONAL BIOPHYSICS AT THE MOLECULAR AND MESO SCALES OCTOBER 27-31, 2018. THIS SPONSOR WILL PAY FOR THE HOTEL AND REGISTRATION FEE. THE REGISTRATION FEE INCLUDES THE FOLLOWING MEALS: 10/27 D, 10/28-10/31 B,L,D, 11/1 B AND L BEFORE DEPARTING TO RETURN HOME.  ETHICS APPROVAL AND FOREIGN FLAG CARRIER APPROVAL. DR. BEST IS REQUESTING APPROVAL OF ACTUAL SUBSISTENCE FOR SPONSORED IN KIND LODGING VALUED AT $157.83 WHICH IS 103% OVER THE GOVERNMENT ALLOWANCE OF $153. THIS PERCENTAGE FALLS WITHIN THE 300% THRESHOLD ALLOWED BY THE FTR. THE SPONSOR HAS NOTED THAT ALL OTHER NON-FEDERAL PARTICIPANTS WILL BE PROVIDED WITH THE SAME ACCOMMODATIONS.</t>
  </si>
  <si>
    <t>[OTHER], , JPN</t>
  </si>
  <si>
    <t>RENCONTRES DU VIETNAM</t>
  </si>
  <si>
    <t>10/24/2018 -11/02/2018</t>
  </si>
  <si>
    <t>RIKEN TOKYO JAPAN</t>
  </si>
  <si>
    <t>DR. BEST WILL BE SPEAKING AT THE SYMPOSIUM ON "PROTEIN FOLDING ON THE RIBOSOME?¿¿ TO BE HELD ON DECEMBER 13-15, 2018 IN STOCKHOLM, SWEDEN. THE SPONSOR WILL PROVIDE FLIGHTS, LODGING, AND THE REGISTRATION FEE TO COVER MEALS IN-KIND FOR INVITED SPEAKERS.  THE LODGING COST IS UNDER PER DIEM AND INCLUDES A BUFFET BREAKFAST. ETHICS APPROVAL ATTACHED.  TRAVELER WILL FLY ON A NON-US FOREIGN FLAG CARRIER SCANDINAVIAN AIRLINES WHICH IS SPONSORED IN KIND.</t>
  </si>
  <si>
    <t>STOCKHOLM, , SWE</t>
  </si>
  <si>
    <t>NOVO NORDISK FOUNDATION</t>
  </si>
  <si>
    <t>12/11/2018 -12/15/2018</t>
  </si>
  <si>
    <t>DR. ROBERT BEST WILL BE SPEAKING AT THE GREATER BOSTON AREA THEORETICAL CHEMISTRY LECTURE SERIES FOR LOCAL BOSTON UNIVERSITIES IN BOSTON, MA FEBRUARY 11-15, 2019. THE SPONSOR WILL PROVIDE FLIGHTS AND HOTEL IN-KIND.  THE LODGING IS BELOW THE PER DIEM RATE FOR BOSTON, MA AND BREAKFAST IS NOT INCLUDED.  THERE IS NO REGISTRATION FEE ASSOCIATED WITH THE SEMINAR.</t>
  </si>
  <si>
    <t>BOSTON UNIVERSITY</t>
  </si>
  <si>
    <t>02/11/2019 -02/15/2019</t>
  </si>
  <si>
    <t>BEST, SONJA M</t>
  </si>
  <si>
    <t>TRAVELER TO OVERNIGHT OCT 26 IN MISSOULA DUE TO AN EARLY MORNING FLIGHT.  TRAVELER TO BOSTON, MA OCT 27 FOR THE CYTOKINES 2018 CONFERENCE TAKING PLACE FROM OCT 27 TO OCT 30. TRAVELER FLYING NON CONTRACT CARRIER, DELTA FROM MSO TO BOS SINCE AMERICAN AIRLINES HAS NO MORNING FLIGHTS AND ALL OF THEIR FLIGHTS ARE OVERNIGHT ARRIVING THE NEXT DAY. FLIGHT TIMES DO NOT MEET REQUIRED MEETING TIMES. OMEGA UNABLE TO BOOK CONFERENCE HOTEL AT PER DIEM, SO PLANNER BOOKED THROUGH BLOCK OF CONFERENCE ROOMS.  TRAVELER CONTINUES ON TO NEWARK, NJ AS AN INVITED KEYNOTE SPEAKER AT THE ANNUAL RESEARCH SYMPOSIUM AT RUTGERS UNIVERSITY.  RUTGERS TO SPONSOR IN KIND FLIGHT FROM BOSTON TO NEWARK AND NEWARK BACK TO MISSOULA, LODGING, SOME MEALS AND GROUND TRANSPORT.  NO HONORARIUM WILL BE ACCEPTED AND NO FEDERAL FUNDS WILL BE USED FOR EXPENSES.  TRAVELER LOOKING FOR POST DOCS WHILE AT RUTGERS.  REGISTRATION FOR CYTOKINES CONFERENCE ON AMBIS ORDER 8387084, TO BE SUBMITTED FOR APPROVAL AS SOON AS FY19 ALLOWS.  ODA PACKAGE SUBMITTED SEPT 14, WILL UPLOAD APPROVAL WHEN AVAILABLE.  SPONSOR PROVIDING IN KIND LODGING VALUED AT 150 WHICH IS 7 PERCENT ABOVE THE GOVERNMENT LODGING ALLOWANCE OF 141.  THE SPONSOR HAS CONFIRMED THAT ALL OTHER FEDERAL OR NON FEDERAL PARTICIPANTS WILL BE PROVIDED WITH THE SAME OR SIMILAR ACCOMMODATIONS.  TRAVELER LOOKING FOR POST DOCS DURING RUTGERS UNIV TRAVEL.  AWAITING HOTEL AND FLIGHT ITINERARIES FROM SPONSOR.  WILL UPLOAD WHEN AVAILABLE.</t>
  </si>
  <si>
    <t>MISSOULA, MT, US</t>
  </si>
  <si>
    <t>10/26/2018 -11/02/2018</t>
  </si>
  <si>
    <t>TRAVELER TO OVERNIGHT IN MISSOULA JAN 23 DUE TO AN EARLY MORNING FLIGHT. TRAVELER TO ORLANDO, FL JAN 24 TO PRESENT AT THE 2019 BIOMEDICAL SCIENCES SEMINAR SERIES AT THE UNIVERSITY OF CENTRAL FLORIDA, JAN 25.  SPONSOR TO PROVIDE IN KIND AIRFARE, LODGING, SOME MEALS AND GROUND TRANSPORTATION.  NO HONORARIUM WILL BE ACCEPTED AND NO FEDERAL FUNDS WILL BE USED FOR EXPENSES.  TRAVELER TO RETURN HOME JAN 25.  SPONSOR PROVIDING IN KIND LODGING VALUED AT 159 WHICH IS 5 PERCENT ABOVE THE GOVERNMENT LODGING ALLOWANCE OF 152.  THE SPONSOR HAS CONFIRMED THAT ALL OTHER FEDERAL OR NON FEDERAL PARTICIPANTS WILL BE PROVIDED WITH THE SAME OR SIMILAR ACCOMMODATIONS.  LOOKING FOR POST DOCS.</t>
  </si>
  <si>
    <t>UNIVERSITY OF CENTRAL FLORIDA</t>
  </si>
  <si>
    <t>BETANCOURT RODRIGUEZ, BLAS Y</t>
  </si>
  <si>
    <t>THE AMERICAN COLLEGE OF RHEUMATOLOGY?????S ANNUAL MEETING IS YOUR GATEWAY TO GLOBAL RHEUMATOLOGY EDUCATION. WITH OVER 450 SESSIONS, THE MEETING PROVIDES BOUNDLESS OPPORTUNITIES FOR PROFESSIONAL DEVELOPMENT, NETWORKING, AND FIRST-HAND ACCESS TO THE LATEST RHEUMATOLOGY RESEARCH AND CLINICAL APPLICATIONS. REGISTRATION WAS PAID FOR THROUGH THE FELLOWS IN TRAINING TRAVEL AWARD.</t>
  </si>
  <si>
    <t>AMERICAN COLLEGE OF RHEUMATOLO</t>
  </si>
  <si>
    <t>10/19/2018 -10/23/2018</t>
  </si>
  <si>
    <t>BEVERLY, BRANDIESE E</t>
  </si>
  <si>
    <t>TRAVELER TO SERVE AS AN INVITED CONTINUING EDUCATION SPEAKER DURING THE 58TH ANNUAL MEETING OF THE SOCIETY OF TOXICOLOGY, MAR 10-14, 2019, IN BALTIMORE, MD. TALK TITLED, INTEGRATING THE EVIDENCE TO DEVELOP HAZARD CONCLUSIONS. TRAVEL DATES ARE MAR 9 AND MAR 14, 2019. THE SPONSOR, THE SOCIETY OF TOXICOLOGY, WILL PAY IN-KIND UP TO $500.00 TOWARDS LODGING. LODGING OBTAINED THROUGH SOT HOUSING BUREAU AND IS WITHIN GOVERNMENT PER DIEM. ROUND-TRIP CONTRACT AIRFARE BOOKED THROUGH OMEGA WORLD TRAVEL. REGISTRATION FEE OF $340.00 WAS PAID BY IMPAC GOVERNMENT PURCHASE CARD AND DOES NOT INCLUDE MEALS AND LODGING. EFFICIENT SPENDING APPROVAL WAS OBTAINED ON OCT 2, 2018. ETHICS APPROVAL WAS OBTAINED ON JAN 30, 2019. BOTH DOCUMENTS ARE INCLUDED IN THE SCANNED DOCUMENTS PORTION OF THIS TRAVEL AUTHORIZATION. MARYLAND IS NOT A TAX-EXEMPT STATE.</t>
  </si>
  <si>
    <t>BALTIMORE, MD, US</t>
  </si>
  <si>
    <t>SOCIETY OF TOXICOLOGY RESTON</t>
  </si>
  <si>
    <t>03/09/2019 -03/14/2019</t>
  </si>
  <si>
    <t>BEWLEY CLORE, CAROLE A</t>
  </si>
  <si>
    <t>12/8-9/2018: TRAVEL DAYS
12/10/2018:TRAVELER WILL GIVE A LECTURE AT THE 2018/2019 CHEMISTRY SEMINAR SERIES DEPARTMENT OF CHEMISTRY AT THE NEW YORK UNIVERSITY ABU DHABI  IN ABU DHABI, UNITED ARAB EMIRATES.  
12/9-11/2018-HOTEL: NYUAD CAMPUS HOUSING, SAADIYAT CAMPUS, ABU DHABI, UNITED ABRAB EMIRATES;TEL:+971 2 6287116.
SPONSOR PROVIDING FLIGHT FROM US TO ABU DHABI AND THEN FROM ABU DHABI TO DUBLIN, IRELAND.  SPONSOR ALSO PROVIDING LODGING ON CAMPUS, MEAL VOUCHERS AT GOVERNMENT RATE AND GROUND TRANSPORTATION FROM THE AIRPORT TO HOTEL AND RETURN. 
FOREIGN FLAG CARRIER ETHIAD AIRWAYS IS BEING USED FROM UNITED STATES TO ABU DHABI AND THEN FROM ABU DHABI TO DUBLIN, IRELAND. 
12/11/2018: TRAVEL DAY FROM ABU DHABI TO DUBLIN.
12/12-13/2018: TRAVELER WILL PARTICIPATE IN THE PANEL REVIEW FOR SCIENTIFIC FOUNDATION IRELAND (SFI) REGARDING THEIR PROJECT ENTITLED "EXPLOITING AND CONSERVING DEEP-SEA GENETIC RESOURCES".
12/11-13/2018-HOTEL: THE GALMONT HOTEL AND SPA, LOUGH ATALIA RD., GALWAY CITY, IE H91 CYN3, TEL: 353-091-538300 FAX: 353-01-538606. 12/13/2018: MALDRON HOTEL DUBLIN AIRPORT, DUBLIN AIRPORT, DUBLIN IE 0, DUBLIN; TEL: 353-1-8090500 FAX: 353-1-8446002
SPONSOR PROVIDING FLIGHT FROM DUBLIN, IRELAND TO US, LODGING, DINNER ON DECEMBER 12TH AND LUNCH ON DECEMBER 13TH AS WELL AS GROUND TRANSPORTATION FROM THE HOTEL TO THE AIRPORT.  BREAKFAST IS PROVIDED BY THE HOTEL DECEMBER 12TH AND 13TH. 
FOREIGN FLAG CARRIER, AER LINGUS, BEING USED FROM DUBLIN, IRELAND TO UNITED STATES.  NO U.S. FLAG CARRIER PROVIDES A FLIGHT FROM DUBLIN, IRELAND TO THE UNITED STATES.  THE USE OF AER LINGUS IS PERMITTED VIA THE OPEN SKIES AGREEMENT.</t>
  </si>
  <si>
    <t>ABU DHABI, , ARE</t>
  </si>
  <si>
    <t>NEW YORK UNIVERSITY ABU DHABI</t>
  </si>
  <si>
    <t>12/08/2018 -12/14/2018</t>
  </si>
  <si>
    <t>SCIENCE FOUNDATION IRELAND</t>
  </si>
  <si>
    <t xml:space="preserve">BHANDOOLA, AVINASH </t>
  </si>
  <si>
    <t>DR. BHANDOOLA HAS BEEN INVITED TO GIVE A SEMINAR TALK IN SHANGHAI JIAOTONG UNIVERSITY ON OCTOBER 15, THEN SEMINAR TALK IN WUHAN UNIVERSITY ON OCTOBER 16. OCTOBER 17 HE WILL BE TRAVELING FROM WUHAN TO TIANJIN. OCTOBER 18-19 HE WILL PARTICIPATE IN THE IFSC CONFERENCE IN TIANJIN, THE REGISTRATION FOR THIS CONFERENCE HAS BEEN WAIVED FOR HIM. OCTOBER 19, EVENING HE WILL BE TRAVELLING TIANJIN TO BEIJING, CARPOOL SERVICE PROVIDED BY COLLEAGUES. ON OCTOBER 19-20, HE WILL VISIT LABORATORIES OF CHINESE ACADEMY OF MEDICAL SCIENCES IN BEIJING TO EXPLORE THE OPPORTUNITIES OR RESEARCH COLLABORATIONS.  OCTOBER 21 HE WILL FLY BACK TO WASHINGTON DC. THE SPONSOR FOR THIS TRIP, THE UNIVERSITY OF WUHAN IS AN AFFILIATE OF ALL THE OTHER EVENTS DR. BHANDOOLA WILL ATTEND IN THIS TRIP.</t>
  </si>
  <si>
    <t>WUHAN UNIVERSITY</t>
  </si>
  <si>
    <t>10/13/2018 -10/21/2018</t>
  </si>
  <si>
    <t xml:space="preserve">BHARTI, KAPIL </t>
  </si>
  <si>
    <t>DR. BHARTI WILL TRAVEL TO BOSTON, MA TO ATTEND THE 2ND BIENNIAL INTERNATIONAL OCULAR REGENERATION SYMPOSIUM: TISSUE ENGINEERING AND THE EYE ON 10/11/2018. HE WILL PRESENT A TALK ON HIS LAB'S 3D BIOOPRINTED RPE/CHOROID PROJECT. AIRFARE, LODGING, MEALS (10/11) ARE BEING PROVIDED IN KIND. REGISTRATION FEE $150 WAIVED FOR INVITED SPEAKERS.</t>
  </si>
  <si>
    <t>MASSACHUSETTS EYE AND EAR INFI</t>
  </si>
  <si>
    <t>10/10/2018 -10/12/2018</t>
  </si>
  <si>
    <t>DR. BHARTI WILL TRAVEL TO NEW YORK, NY TO ATTEND THE NEW YORK STEM CELL FOUNDATION (NYSCF) ANNUAL CONFERENCE FROM 10/23-24/2018. HE WILL PRESENT A TALK ENTITLED: AUTOLOGOUS IPS CELL THERAPY FOR MACULAR DEGENERATION: FROM BENCH-TO-BEDSIDE. THE  NYSCF WILL PROVIDE TRANSPORTATION BETWEEN DC AND NYC, LODGING, AND MEALS IN KIND. APPROVAL REQUESTED FOR TRAVEL ON ACELA.</t>
  </si>
  <si>
    <t>NEW YORK STEM CELL FOUNDATION</t>
  </si>
  <si>
    <t>10/22/2018 -10/24/2018</t>
  </si>
  <si>
    <t>DR. BHARTI IS TRAVELING TO TORONTO, CANADA TO SPEAK AT THE UNIVERSITY OF TORONTO, DEPARTMENT OF OPHTHALMOLOGY AND VISUAL SCIENCES 'FACULTY RESEARCH DAY' ON NOVEMBER 16, 2018. HIS TALK IS ENTITLED TRANSLATING HUMAN RETINAL PIGMENT EPITHELIUM BIOLOGY INTO DISEASE
TREATMENT USING IPS CELLS. AIRFARE, LODGING, GROUND TRANSPORTATION AND MEALS WILL BE PROVIDED IN KIND BY THE UNIVERSITY OF TORONTO. THERE IS NO REGISTRATION FEE FOR THIS SYMPOSIUM.</t>
  </si>
  <si>
    <t>11/15/2018 -11/17/2018</t>
  </si>
  <si>
    <t>DR. BHARTI IS TRAVELING TO NEW YORK, NY TO SPEAK AT THE BASIC SCIENCE COURSE IN OPHTHALMOLOGY (BSCO) MEETING AT COLUMBIA UNIVERSITY ON 1/17/2019. HE WILL PRESENT A TALK ENTITLED TRANSLATING HUMAN RETINAL PIGMENT EPITHELIUM BIOLOGY INTO DISEASE TREATMENT USING IPS CELLS FOR THE BASIC SCIENCE COURSE, AND CELL BASED THERAPIES FOR RETINAL DEGENERATIVE DISEASES: FROM BENCH TO BEDSIDE AND BEYOND FOR THE GRAND ROUNDS TRANSLATIONAL COURSE. THERE IS NO REGISTRATION FEE. THE COLUMBIA UNIVERSITY DEPARTMENT OF OPHTHALMOLOGY IS PROVIDING TRAIN FARE, GROUND TRANSPORTATION IN NYC, LODGING, AND DINNER ON 1/17 IN KIND.</t>
  </si>
  <si>
    <t>COLUMBIA UNIVERSITY</t>
  </si>
  <si>
    <t>01/16/2019 -01/18/2019</t>
  </si>
  <si>
    <t>DR. KAPIL BHARTI HAS BEEN INVITED TO THE 11TH ANNUAL RYAN INITIATIVE FOR MACULAR RESEARCH (RIMR)CONFERENCE 3/13-15/2019. DR. BHARTI WILL CHAIR A SESSION AT THE RIMR CONFERENCE. DOHENY EYE INSTITUTE IS PROVIDING ROUND-TRIP AIRFARE, LODGING 3/13-15 AND MEALS IN-KIND. DR. BHARTI WILL ALSO ATTEND THE 2ND AMD SYSTEMS BIOLOGY ADVISORY MEETING PRECEDING THE RIMR MEETING ON 3/12/2019.  THERE IS NO REGISTRATION FEE FOR EITHER MEETING.</t>
  </si>
  <si>
    <t>IRVINE, CA, US</t>
  </si>
  <si>
    <t>DOHENY EYE INSTITUTE</t>
  </si>
  <si>
    <t>03/12/2019 -03/16/2019</t>
  </si>
  <si>
    <t>DR. BHARTI WILL TRAVEL TO CHARLESTON, SC TO THE 2019 REGENERATIVE MEDICINE WORKSHOP. HE WILL PRESENT A TALK ENTITLED AUTOLOGOUS IPS CELL THERAPY FOR MACULAR DEGENERATION: FROM BENCH-TO-BEDSIDE. THE PARKER H. PETIT INSITUTE FOR BIOENGINEERING AND BIOSCIENCE OF THE GEORGIA INSTITUTE OF TECHNOLOGY IS PROVIDING AIRFARE, LODGING, GROUND TRANSPORTATION, AND MEALS IN KIND. REGISTRATION FEE $695 WAIVED FOR INVITED SPEAKERS.</t>
  </si>
  <si>
    <t>GEORGIA TECH</t>
  </si>
  <si>
    <t>03/20/2019 -03/22/2019</t>
  </si>
  <si>
    <t>BIANCHI, DIANA W</t>
  </si>
  <si>
    <t>10/08-10/2018; PITTSBURGH, PA; DR. BIANCHI WILL GIVE A LECTURE AT THE 9 TO 90 RESEARCH SUMMIT PRESENTED BY THE MAGEE-WOMEN'S RESEARCH INSTITUTE. OWT WAS USED FOR AIRFARE. OWT NOT USED FOR LODGING, LODGING WAS BOOKED VIA CONFERENCE BUREAU. SPONSOR PROVIDING REGISTRATION FEE AND SOME MEALS (10/9 - B/L/D AND 10/10 - B/L). NICHD WILL BE COVERING REMAINING MEALS, BAGGAGE FEES AND GROUND TRANSPORTATION. THIS TRAVEL IS A SINGLE TRIP APPROVED BY NICHD AND SUPPORTS THE MISSION OF NIH.</t>
  </si>
  <si>
    <t>PITTSBURGH, PA, US</t>
  </si>
  <si>
    <t>MAGEE WOMENS RESEARCH INSTITUT</t>
  </si>
  <si>
    <t>NACHHD COUNCIL MEMBER</t>
  </si>
  <si>
    <t>10/08/2018 -10/10/2018</t>
  </si>
  <si>
    <t>10/17-19/2018; SAN DIEGO, CA; DR. BIANCHI IS A PLENARY SPEAKER AT THE ASHG 2018 ANNUAL MEETING: CLINICAL SPOTLIGHT: ASHG/ESHG BUILDING BRIDGES: PRENATAL GENETIC TESTING: RECENT ADVANCES IN CURRENT CHALLENGES.  OWT WAS USED FOR AIR FARE, LODGING WAS BOOKED VIA CONFERENCE BUREAU. SPONSOR IS PROVIDING REGISTRATION FEE IN KIND. NHGRI IS FUNDING THE REMAINING EXPENSES. DR. BIANCHI WILL BE RETURNING TO WASHINGTON, DC.</t>
  </si>
  <si>
    <t>AMERICAN SOCIETY OF HUMAN GENE</t>
  </si>
  <si>
    <t>2/13-16/2019; LAS VEGS, NV; DR. BIANCHI HAS BEEN INVITED TO THE SOCIETY FOR MATERNAL FETAL MEDICINE (SMFM) IN LAS VEGAS, NV TO PRESENT A PRESENTATION ON NICHD'S PORTFOLIO AND ITS IMPORTANCE TO THE PRACTICE OF MFM AND THE HEALTH AND WELLBEING OF PREGNANT WOMEN. OWT WAS USED TO BOOK AIRFARE. OWT WAS NOT USED FOR LODGING BECAUSE OMEGA WAS UNABLE TO GET THE GOV'T RATE FOR THE CONFERENCE HOTEL. HOTEL ROOM BOOKED DIRECTLY THROUGH THE CONFERENCE BUREAU AT THE GOVERNMENT RATE. MEALS WILL BE SPONSORED IN-KIND BY THE SOCIETY FOR MATERNAL MEDICINE DURING THE STAY OF TRAVEL. DR. BIANCHI WILL LEAVE FROM WASHINGTON, DC AND RETURN TO WASHINGTON, DC. PARTICIPATION IN THIS TRAVEL SUPPORTS NIH'S MISSION.</t>
  </si>
  <si>
    <t>LAS VEGAS, NV, US</t>
  </si>
  <si>
    <t>SOCIETY FOR MATERNAL FETAL MED</t>
  </si>
  <si>
    <t>02/13/2019 -02/16/2019</t>
  </si>
  <si>
    <t>3/1/2019-3/2/2019; SAVANNAH, GA; DR. BIANCHI HAS BEEN INVITED TO GIVE AN NIH ADDRESS AT THE 2019 ASSOCIATION OF MEDICAL SCHOOL PEDIATRIC DEPARTMENT CHAIRS (AMSPDC) ANNUAL MEETING. OWT WAS USED TO BOOK AIRFARE AND LODGING. THE REGISTRATION FEE INCLUDES MEALS AND IS BEING COVERED IN KIND BY AMSPDC. PARTICIPATION IN THIS TRAVEL SUPPORTS NIH'S MISSION. DR. BIANCHI WILL DEPART FROM WASHINGTON, DC AND RETURN TO BALTIMORE, MD.</t>
  </si>
  <si>
    <t>SAVANNAH, GA, US</t>
  </si>
  <si>
    <t>ASSOCIATION OF MEDICAL SCHOOL</t>
  </si>
  <si>
    <t>03/01/2019 -03/02/2019</t>
  </si>
  <si>
    <t xml:space="preserve">BIELEKOVA, BIBIANA </t>
  </si>
  <si>
    <t>WOMEN LEADING IN NEUROLOGY PROGRAM (WLN) IS AN INTERACTIVE TRAINING PROGRAM DESIGNED TO IDENTIFY, ENGAGE, AND MENTOR UP TO 12 MID-CAREER FEMALE MEMBER NEUROLOGISTS WHO ARE COMMITTED TO PROFESSIONAL, COMMUNITY, AND SOCIETY LEADERSHIP. THE AAN RECOGNIZES THE IMPORTANCE OF HAVING LEADERS WHO REFLECT THE DEMOGRAPHICS OF ITS MEMBERS AND THE PATIENTS THEY SERVE, AND HAS MADE IT PART OF ITS DIVERSIFICATION STRATEGY TO IDENTIFY AND SUPPORT WOMEN WHO ARE DRIVEN TO IMPROVE THE NEUROLOGY PROFESSION. DR. BIELEKOVA WAS SELECTED ON JULY 23, 2018 TO PARTICIPATE IN THIS EVENT, ON JAN 12 THROUGH JAN 14 IN CHARLESTON, SC AND THIS IS THE 2ND OF 3 CONFERENCES. IN COMPLIANCE WITH FEDERAL REGULATION, NO FEDERAL FUNDS WILL BE USED BY THE SPONSOR TO SUPPORT THESE TRAVEL EXPENSES AND NO HONORARIUM WILL BE PROVIDED. DR. BIELEKOVA WAS APPROVED TO ATTEND THIS CONFERENCE IN NTPS. LATE BECAUSE TRAVELER HAS BEEN OUT OF THE COUNTRY, AND ODA PROCESS WAS DELAYED.</t>
  </si>
  <si>
    <t>01/12/2019 -01/14/2019</t>
  </si>
  <si>
    <t>DR. BIELEKOVA WILL CHAIR THE SPINAL FLUID CONSORTIUM FOR MULTIPLE SCLEROSIS MEETING AT ACTRIMS IN DALLAS, TX FROM 2/28 - 3/2/19. THE CONFERENCE IS THEMED ?¿¿PRECISION MEDICINE APPROACHES FOR MS: SCIENTIFIC PRINCIPLES TO CLINICAL APPLICATION.?¿¿ THIS CME ACCREDITED MEETING STANDS APART FROM MANY TRADITIONAL MEDICAL MEETINGS BY OFFERING A SINGULAR TRACK OF SCIENTIFIC AND CLINICAL PRESENTATIONS IN AN INTERACTIVE ENVIRONMENT, AS WELL AS NUMEROUS NETWORKING OPPORTUNITIES. HIGHLIGHTS OF THE FORUM INCLUDE THE KENNETH P. JOHNSON MEMORIAL LECTURE AND THE NATIONAL MULTIPLE SCLEROSIS SOCIETY (NMSS) BARANCIK AWARD PRESENTATION AND TALK. IN ADDITION, TWO POSTER SESSIONS WILL SHOWCASE APPROXIMATELY 200 POSTERS. REASONS TO ATTEND: -BECOME INFORMED IN THE LATEST KNOWLEDGE IN SCIENTIFIC PRINCIPLES TO CLINICAL APPLICATION APPROACHES -GET CAREER ADVICE FROM ESTABLISHED INVESTIGATORS ON HOW TO LAUNCH A CAREER AS A YOUNG INVESTIGATOR -OPTIMIZE MS MANAGEMENT -NETWORK WITH CLINICAL AND SCIENTIFIC EXPERTS IN THE FIELD OF MS AND NEUROIMMUNOLOGY. REGISTRATION FEE WAS WAIVED BECAUSE DR. BIELEKOVA PARTICIPATED IN ABSTRACT SELECTION PROCESS. TRAVELER WAS APPROVED TO ATTEND THIS CONFERENCE IN NTPS. DR. BIELEKOVA'S ABSTRACT WAS WAIVED PER THE SPONSORED AND THEREFORE IN KIND. PER FEDERAL REGULATION, NO HONORARIUM IS BEING PROVIDED AND NO FEDERAL FUNDS ARE BEING USED. LATE JUSTIFICATION: PLANNER DID NOT ENTER THIS AS A SPONSORED TRAVEL UNTIL THIS MONTH OR RECEIVE ETHICS APPROVAL UNTIL 2/14.</t>
  </si>
  <si>
    <t>02/28/2019 -03/02/2019</t>
  </si>
  <si>
    <t>BIESECKER, LESLIE G</t>
  </si>
  <si>
    <t>TRAVELER DEPARTS US 10/25 AND ARRIVES IN LONDON ON 10/26. **ON THIS SPONSORED FOREIGN TRAVEL, THE FOLLOWING WILL BE PROVIDED IN-KIND:  LODGING FOR TWO NIGHTS-$123.78/NIGHT. LODGING RATE INCLUDES BREAKFASTS (10/27-10/28) AND DINNERS (10/26-10/27); ROUNDTRIP GROUND TRANSPORTATION TO/FROM AIRPORT IN LONDON-$49.64; AND LUNCH ON 10/27.  THERE IS NO REGISTRATION FEE FOR THIS EVENT. ALL OTHER INVITED GUESTS ARE RECEIVING SIMILAR BENEFITS.  OMEGA WAS NOT USED FOR LODGING.  LODGING WAS ARRANGED AND PROVIDED IN-KIND BY SPONSOR. NHGRI PAYS ALL REMAINING EXPENSES.  ROUNDTRIP AIRFARE-860.01.  OMEGA WAS USED FOR AIRFARE AND PER THE CITY FARE COST COMPARISON ALL AIRPORTS HAD THE SAME COSTS.  OTHER COSTS ADDED:  ROUNDTRIP TAXI TO/FROM RESIDENCE ESTIMATED-$180; BAG FEES-$50; MISC. EXPENSE FOR UNFORESEEN ISSUES-$200; AND TRAVELER IS REQUESTING REIMBURSEMENT FOR INTERNET COSTS FOR BUSINESS RELATED COMMUNICATIONS ESTIMATED-$15/DAY. LODGING TAX EXEMPTION DOES NOT APPLY TO THIS TRAVEL.</t>
  </si>
  <si>
    <t>PROTEUS SYNDROME FOUNDATION UN</t>
  </si>
  <si>
    <t>MED OFFCR (TT-INVESTIGATOR)</t>
  </si>
  <si>
    <t>10/25/2018 -10/28/2018</t>
  </si>
  <si>
    <t>CONT,. FROM ABOVE. TITLES: : CLINICAL REASONING IN THE GENOMIC ERA (10/31) AND A GENOMIC VIEW OF MOSAICISM AND HUMAN DISEASE (11/1). **TRAVELER DEPARTS US 10/29 AND ARRIVES IN SINGAPORE 10/31 (CROSSES INTERNATIONAL DATE LINE).  **ON THIS SPONSORED FOREIGN TRAVEL, THE FOLLOWING WILL BE PROVIDED IN-KIND:  ROUNDTRIP AIRFARE-$904.16; THREE NIGHTS LODGING-$233.17/NIGHT (INCLUDES BREAKFAST); WAIVED REGISTRATION-$130.48 (INCLUDES LUNCHES 10/31 THRU 11/2 AND DINNER ON 10/31; AND ROUNDTRIP GROUND TRANSPORTATION TO/FROM AIRPORT-$72.49.  OTHER INVITED GUESTS ARE RECEIVING SIMILAR BENEFITS.  OMEGA WAS NOT USED FOR ANY PORTION OF THIS TRAVEL.  BOTH AIRFARE AND LODGING WERE ARRANGED AND PROVIDED IN-KIND. NHGRI PAYS ALL REMAINING EXPENSES.  ROUNDTRIP TAXI TO/FROM RESIDENCE ESTIMATED-$180; MISC. EXPENSE FOR UNFORESEEN ISSUES-$200. TRAVELER IS REQUESTING INTERNET FOR WORK RELATED BUSINESS ESTIMATED-$15/DAY.  HOTEL TAX EXEMPTIONS DO NOT APPLY TO THIS TRAVEL.</t>
  </si>
  <si>
    <t>SINGAPORE, , SGP</t>
  </si>
  <si>
    <t>ASIA PACIFIC SOCIETY OF HUMAN</t>
  </si>
  <si>
    <t>10/29/2018 -11/03/2018</t>
  </si>
  <si>
    <t>TRAVELER DEPARTS US 11/5 AND ARRIVES IN MANCHESTER 11/6. **ON THIS SPONSORED FOREIGN TRAVEL, THE FOLLOWING WILL BE PROVIDED IN-KIND:  WAIVED REGISTRATION FEES-$422.  OTHER INVITED GUESTS ARE RECEIVING SIMILAR BENEFITS. NHGRI PAYS ALL REMAINING EXPENSES.  ROUNDTRIP AIRFARE-$912.43. REMAINDER OF REGISTRATION FEE-$683.26. REGISTRATION FEES INCLUDES LODGING FOR THREE NIGHTS AND CONFERENCE LUNCHES AND DINNERS ON 11/6-11/7.  TRAVELER WILL NOT ARRIVE IN TIME TO PARTAKE IN REGISTRATION COVERED DINNER ON 11/5.   MEALS HAD TO BE SELECTED AND PAID FOR WITH REGISTRATION FEE. OMEGA WAS USED FOR AIRFARE AND PER COST COMPARISON ALL FLIGHTS ARE THE SAME COSTS OUT OF THE LOCAL AIRPORTS.  OMEGA WAS NOT USED FOR LODGING AS THIS WAS INCLUDED IN THE REGISTRATION FEE.  OTHER FEES: BAG FEES-$50; TAXI TO/FROM RESIDENCE-$200; TAXI TO/FROM HOTEL IN UK-$200; MISC. FEE-$200 FOR UNFORESEEN EXPENSES; AND TRAVELER IS REQUESTING INTERNET ESTIMATED-$15/DAY FOR BUSINESS RELATED COMMUNICATIONS.  LODGING TAX EXEMPTION DOES NOT APPLY TO THIS FOREIGN TRAVEL.</t>
  </si>
  <si>
    <t>MANCHESTER, , GBR</t>
  </si>
  <si>
    <t>UNIVERSITY OF MANCHESTER</t>
  </si>
  <si>
    <t>11/05/2018 -11/09/2018</t>
  </si>
  <si>
    <t>P2-DR. BIESECKER WILL THEN TRAVEL TO WEIMER, GERMANY MARCH 7-9, 2019 TO SPEAK AT THE GERMAN SOCIETY OF HUMAN GENETICS 30TH ANNUAL MEETING. TITLE: GENETIC MOSAICISM IN HUMAN GENETICS. (3/8).  **TRAVELER DEPARTS US 3/3 AND ARRIVES UK 3/4  ON THIS SPONSORED FOREIGN TRAVEL, THE FOLLOWING WILL BE PROVIDED IN KIND:  PART. 1-MANCHESTER SPONSOR WILL PROVIDE LODGING FOR THREE NIGHTS-$108.32/NIGHT AND BREAKFAST, LUNCH AND DINNER DURING CONFERENCE ($75/DAY). THERE IS NO REGISTRATION FOR THIS WORKSHOP. OTHER INVITED GUESTS ARE RECEIVING SIMILAR BENEFITS.  PART. 2-MUNICH SPONSOR WILL PROVIDE ALL AIRFARE EXPENSES-$3,797.49 (NOTE: UK SPONSOR IS REIMBURSING GERMANY SPONSOR DIRECTLY FOR FLIGHTS), TWO NIGHTS OF LODGING-$107.99/NIGHT, ROUNDTRIP TRAIN FARE-$154.60 AND WAIVED REGISTRATION-$227.35.  PER ETHICS TRAVELER WILL PAY FOR OFFERED SOCIAL DINNER ON 3/7.  TRAVELER DOES NOT ARRIVE IN TIME FOR SPEAKER?¿¿S DINNER OFFERED ON 3/6. OTHER INVITED GUESTS ARE RECEIVING SIMILAR BENEFITS.  COST COMPARISON NOT NEEDED AS OMEGA WAS NOT USED FOR ANY PORTION OF THIS TRAVEL.  BOTH AIRFARE AND LODGING WERE ARRANGED AND PROVIDED IN-KIND. NHGRI PAYS ALL OTHER EXPENSES RELATED TO THIS TRAVEL.  ROUNDTRIP TAXI TO/FROM RESIDENCE ESTIMATED-$180; ROUNDTRIP TAXI TO/FROM AIRPORT IN UK ESTIMATED-$200, ROUNDTRIP TAXI TO/FROM TRAIN STATION IN GERMANY ESTIMATED-$200, MISC. EXPENSE-$200 FOR UNFORESEEN ISSUES THAT MAY OCCUR, BAG FEES-$75; MISC. EXPENSE-$50 FOR INCIDENTALS NOT PROVIDED IN-KIND. TRAVELER IS REQUESTING REIMBURSEMENT FOR INTERNET CONNECTION FEES ESTIMATED-$60 FOR WORK RELATED COMMUNICATIONS.  HOTEL TAX EXEMPTIONS DO NOT APPLY TO THIS FOREIGN TRAVEL.</t>
  </si>
  <si>
    <t>GERMAN SOCIETY FOR HUMAN GENET</t>
  </si>
  <si>
    <t>03/03/2019 -03/09/2019</t>
  </si>
  <si>
    <t>M CM NETWORK</t>
  </si>
  <si>
    <t xml:space="preserve">BILLINGTON, CHARLES </t>
  </si>
  <si>
    <t>ON THIS SPONSORED DOMESTIC TRAVEL, THE FOLLOWING IS PROVIDED IN-KIND: ROUNDTRIP FLIGHT-$330.74, TWO
NIGHTS OF LODGING-$160/NIGHT PLUS TAX AND THE FOLLOWING MEALS: BREAKFAST AND LUNCH ON 12/6/18. PER ETHICS,
TRAVELER WILL PAY FOR OFFERED DINNER ON 12/5. ALL INVITED GUESTS ARE RECEIVING SIMILAR BENEFITS. THERE IS NO
REGISTRATION FEE FOR THIS SEMINAR. TRAVELER IS REQUESTING APPROVAL OF ACTUAL SUBSISTENCE FOR SPONSOR IN-KIND LODGING VALUED AT $160 WHICH IS 119% OF THE GOVERNMENT ALLOWANCE OF $135. THIS PERCENTAGE FALLS WITHIN THE 300% THRESHOLD ALLOWED BY THE FTR. OMEGA WAS NOT USED FOR AIRFARE OR LODGING AS BOTH WERE ARRANGED AND PROVIDED IN KIND. NHGRI PAYS ALL REMAINING EXPENSES: BAGGAGE FEE-$50; ROUNDTRIP TAXI TO/FROM RESIDENCE ESTIMATED-$150; ROUNDTRIP TAXI TO/FROM AIRPORT IN MINNEAPOLIS-$150. MINNESOTA IS NOT A LODGING TAX-EXEMPT STATE.</t>
  </si>
  <si>
    <t>12/05/2018 -12/07/2018</t>
  </si>
  <si>
    <t>BILLIOUX, BRIDGETTE J</t>
  </si>
  <si>
    <t>TRAVELER IS INVITED TO SPEAK AT THE 2018 INTERNATIONAL TROPICAL NEUROLOGY CONGRESS MEETING IN SAO PAULO, BRAZIL FROM OCTOBER 11, 2108 TO OCTOBER 14, 2018. TRAVELER WILL PRESENT ON THE TOPIC OF NEUROLOGICAL COMPLICATIONS ON EBOLA SURVIVORS IN LIBERIA. TRAVELER WILL DEPART FROM DC ON 10/10 AND ARRIVE THE NEXT DAY, 10/11 TO SAO PAULA, BRAZIL.  TRAVELER WILL DEPART FROM SAO PAULO ON 10/14 AND ARRIVE THE NEXT DAY, 10/15 TO DC. SPONSOR, CCM WORLDWIDE MEDICAL CONGRESS, WILL PAY-KIND FOR LODGING AND HAS WAIVED THE REGISTRATION FEE FOR ALL ATTENDEES OF THE MEETING WHO ARE PRESENTING. TRAVELER WILL STAY AT THE TRANSAMERICA SAO PAULO HOTEL AT THE PER DIEM RATE. ODA IS APPROVED AND ATTACHED. CONFIRMED WITH THE SPONSOR THAT NO HONORARIUM WILL BE GIVEN AND NO FEDERAL FUNDS WILL BE USED TO SUPPORT THIS TRAVEL. TRAVEL IS APPROVED BY DR. NATH AND IT?????S NIH APPROVED IN SPARC.</t>
  </si>
  <si>
    <t>CCM WORLDWIDE MEDICAL CONGRESS</t>
  </si>
  <si>
    <t>10/10/2018 -10/15/2018</t>
  </si>
  <si>
    <t>BIRNBAUM, LINDA S</t>
  </si>
  <si>
    <t>TRAVELER TO PARTICIPATE AS THE OPENING SPEAKER AT THE SOCIEDAD DE TOXICOLOGIA DE CHILE, SOTOX, NOV. 29-30, 2018, IN VALPARAISO, CHILE. THE TRAVELER IS DEPARTING NC ON NOV. 27 AND ARRIVING IN CHILE ON NOV. 28. SHE WILL DEPART CHILE ON NOV. 30 AND ARRIVE IN NC ON DEC. 1.
THIS IS SPONSORED TRAVEL. THE SPONSOR IS PAYING IN-KIND FOR LODGING, GROUND TRANSPORTATION, AND MEALS WHILE IN CHILE.
NOTE: THE LODGING AND M&amp;IE WERE ADJUSTED DUE TO THE SYSTEM NOT RECOGNIZING VALPARAISO, CHILE. ATTACHED IS DOCUMENTATION SHOWING THE LODGING ($182) AND PER DIEM RATE ($89) FOR "OTHER" CHILE.
EFFICIENT SPENDING: APPROVED 8/2/2018</t>
  </si>
  <si>
    <t>ALL PLACES NOT LISTED (OCONUS), ALL, US</t>
  </si>
  <si>
    <t>SOCIEDAD DE TOXICOLOGIA DE CHI</t>
  </si>
  <si>
    <t>DIRECTOR NIEHS</t>
  </si>
  <si>
    <t>11/27/2018 -12/01/2018</t>
  </si>
  <si>
    <t>THE TRAVELER WILL SPEAK AT THE CELSIUS-LINNAEUS LECTURERS 2019, FEB 6-8, 2019 IN UPPSALA SWEDEN. TRAVEL DATES FEB 5-9, 2019. NO REGISTRATION FOR TALK, SPONSOR WILL PROVIDE IN KIND LODGING, ECONOMY AIRFARE, MEALS AND LOCAL GROUND TRANSPORTATION. UPPSALA IS NOT LISTED IN CGE IN THE ITINERARY LOCATIONS SO ACTUAL EXPENSE IS USED TO APPLY CORRECT PER DIEM FROM STATE DEPARTMENT AND HELPDESK TICKET ENTERED AND RESOLVED. HTSOT DEC 16, 2016 EFFICIENT SPENDING APPROVED NOV 6, 2018 ODA ETHICS APPROVED OCT 24 2018    NOTE NFT HAS CORRECT TRAVEL TOTALS, CGE SYSTEM IS SUBTRACTING PER DIEM FROM GRAND TOTAL NOT ALLOWING EXACT TRAVEL TOTAL TO SHOW FOR NIEHS OR SPONSOR.</t>
  </si>
  <si>
    <t>UPPSALA UNIVERSITY</t>
  </si>
  <si>
    <t>02/05/2019 -02/09/2019</t>
  </si>
  <si>
    <t>BLACKSHEAR, PERRY J</t>
  </si>
  <si>
    <t>TRAVELER INVITED TO GIVE A SEMINAR AT THE INSTITUTE FOR PHYSIOLOGY, MOLECULAR BIOLOGY AND NEUROSCIENCES AT  UNIVERSITY OF BUENOS AIRES IN BUENOS AIRES, ARGENTINA, OCT 12, 2018 AND PARTICIPATE IN DISCUSSIONS WITH FACULTY AND SCHOLARS ON OCT 13, 2018.  THE SPONSOR WILL PAY IN KIND FOR LODGING AND MEALS OCT 12 - 13, 2018.  TRAVELER ALSO APPROVED TO SPEAK AND ATTEND THE FOURTH SOUTH AMERICAN SPRING SYMPOSIUM IN SIGNAL TRANSDUCTION AND MOLECULAR MEDICINE (SISTAM 2018) ON OCT 14-18, 2018 IN BARILOCHE, ARGENTINA. TRAVELER WILL DEPART RDU ON 10/11 TO ARRIVE IN BUENOS AIRES ON 10/12.  TRAVELER WILL DEPART BUENOS AIRES ON 10/14 AND ARRIVE IN BARILOCHE.  HE WILL DEPART BARILOCHE ON 10/19 TO ARRIVE IN RDU ON 10/20/18.  ACCORDING TO OMEGA THE FLIGHT SCHEDULES TO MEET EACH LEG OF TRIP WOULD NOT ALLOW TRAVELER TO DEPART UNTIL THE LATE AFTERNOON AND TO ARRIVE UNTIL 10/20.  SPONSOR WAIVED THE REGISTRATION FEE $160 WHICH INCLUDES LUNCH ON 10/15-18 AND WILL PAY FOR LODGING IN KIND OCT 14 - 18, 2018 AND FOR MEALS STARTING WITH DINNER ON 10/14 AND ENDING WITH BREAKFAST OCT 19, 2018. EFFICIENT SPENDING APPROVAL OBTAINED ON 9/24/2018 AND 9/18/2018 AND IS INCLUDED IN THE SCANNED DOCUMENTS SECTION OF THIS AUTHORIZATION.  A VISA IS REQUIRED AND HTSOS IS REQUIRED AND CERTIFICATION WAS COMPLETED.</t>
  </si>
  <si>
    <t>BUENOS AIRES, , ARG</t>
  </si>
  <si>
    <t>CONICET</t>
  </si>
  <si>
    <t>10/11/2018 -10/20/2018</t>
  </si>
  <si>
    <t>ORGANIZING COMMITTEE SISTAM 20</t>
  </si>
  <si>
    <t xml:space="preserve">BODENREIDER, OLIVIER </t>
  </si>
  <si>
    <t>02/19/2019-02/25/2019: ATTENDING/PARTICIPATING IN THE EDITORIAL COMMITTEE MEETING OF MEDINFO 2019 IN PARIS, FRANCE.</t>
  </si>
  <si>
    <t>INTERNATIONAL MEDICAL INFORMAT</t>
  </si>
  <si>
    <t>02/19/2019 -02/25/2019</t>
  </si>
  <si>
    <t>BODINE, DAVID M</t>
  </si>
  <si>
    <t>THIS IS AN FTE SPONSORED DOMESTIC TRAVEL. TRAVEL ATTENDANCE WAS APPROVED VIA STEPS AS AN EXEMPTION. THE SPONSOR IS COVERING THE FOLLOWING EXPENSES IN-KIND: AIRFARE BWI TO MILWAUKEE ON 10/30 AND RETURN ON 11/1 VALUED $344.78; GROUND TRANSPORTATION EXPENSES AIRPORT TO HOTEL 10/30 AND RETURN 11/1 VALUED AT $83.20 EACH WAY IN WI; TRAVELER IS REQUESTING APPROVAL OF ACTUAL SUBSISTENCE FOR SPONSORED IN KIND LODGING VALUED AT $124 PER NIGHT NO TAXES WHICH IS 103% ABOVE THE GOVERNMENT ALLOWANCE OF $120; THIS PERCENTAGE FALLS WITHIN THE 300% THRESHOLD ALLOWED BY FTR. SPONSOR HAS NOTED THAT SAME BENEFITS OFFERED AS THOSE TO SIMILARLY SITUATED ATTENDEES. NO REGISTRATION FEES INVOLVED IN THIS MEETING BUT FOLLOWING MEALS ARE INCLUDED IN-KIND: 10/31 (B $15 +L $16=$31) ON 11/1 (B $15); TRAVELER DECLINES 10/30 AND 10/31 DINNERS AND LUNCH ON 1/1 SINCE LEAVES TO AIRPORT FOR RETURN.   COST COMPARISON WAS NOT COMPLETED SINCE OMEGA WAS NOT USED FOR AIRFARE AND LODGING THEY WERE BOTH RESERVED AND PAID FOR BY THE SPONSOR. NHGRI PAYS FOR THE FOLLOWING EXPENSES: TAXIS HOME TO AIRPORT 10/ 30 AND AIRPORT TO HOME 11/1 $100 EACH WAYS AND UNCOVERED M&amp;IES ON 10/31 $33 (D $28 +$5 INCIDENTALS) AND ON 11/1 $33 (3/4 $48 MINUS IN KIND B $15). NO BAGGAGE FEES CTT OR INTERNET REQUESTED FOR THIS TRIP. WISCONSIN IS A TAX EXEMPT STATE. PENDING AVAILABILITY OF FUNDS.</t>
  </si>
  <si>
    <t>BLOOD RESEARCH INSTITUTE</t>
  </si>
  <si>
    <t>10/30/2018 -11/01/2018</t>
  </si>
  <si>
    <t>THIS IS AN FTE DOMESTIC SPONSORED TRAVEL.  THE SPONSOR IS COVERING THE FOLLOWING EXPENSES IN KIND: ROUND TRIP AIRFARE FROM BWI TO CLEVELAND OH IN THE AMOUNT OF $205; ONE-NIGHT LODGING ON 3/2 IN THE AMOUNT OF $102.00 PLUS TAXES; 3/2 AND 3/3 BREAKFAST AND LUNCH; AND GROUND TRANSPORTATION - CAR RENTAL FOR USE IN CLEVELAND OH FOR R/T TRANSPORTATION FROM AIRPORT/HOTEL VALUED AT $57.81. TRAVELER IS DECLINING BREAKFAST ON 3/2 DUE TO FLIGHT TIMES. TRAVELER CAN ACCEPT LUNCH ON 3/2 BUT NOT ON 3/3 DUE TO FLIGHT TIMES. REGISTRATION FEE OF $45.00 IS WAIVED FOR THE MEETING AND INCLUDES DINNER ON 3/3. TRAVELER IS DECLINING THE REGISTRATION DINNER ON 3/3 DUE TO FLIGHT TIMES. OMEGA WAS NOT USED FOR AIRFARE OR LODGING BECAUSE THE SPONSOR HAS COVERED THESE EXPENSES IN-KIND. TRAVELER IS RECEIVING THE SAME BENEFITS AS THOSE OFFERED TO SIMILARLY SITUATED ATTENDEES. THE FOLLOWING EXPENSES WILL BE COVERED BY NHGRI: 3/2 $91.52 TAXI FROM RESIDENCE TO BWI, AND 3/3 $91.52 FROM BWI TO RESIDENCE. OHIO IS NOT A TAX-EXEMPT STATE. NO CTT, BAGGAGE FEES OR INTERNET REQUESTED BY TRAVELER. NO COST COMPARISON NEEDED FOR THIS TRAVEL AS AIRFARE IS COVERED IN-KIND.</t>
  </si>
  <si>
    <t>MEDINA, OH, US</t>
  </si>
  <si>
    <t>DIAMOND BLACKFAN ANEMIA FOUNDT</t>
  </si>
  <si>
    <t>03/02/2019 -03/03/2019</t>
  </si>
  <si>
    <t>BOGGIANO, CESAR A</t>
  </si>
  <si>
    <t>DR. CESAR BOGGIANO TO REPRESENT NIAID/DAIDS AT THE 13TH ANNUAL COLLABORATIVE AIDS VACCINE DISCOVERY CONFERENCE IN SEATTLE, WA, ON 12/4-6/2018. DR. BOGGIANO IS A PROGRAM OFFICER WITH AN EXTENSIVE PORTFOLIO IN HIV AND TB VACCINES WITH DAIDS, THIS MEETING WILL HELP HIM TO IDENTIFY GAPS AND ESTABLISH COLLABORATIONS THAT MAY BE USEFUL AS WE PLAN OUR FUTURE SCIENTIFIC AGENDA.</t>
  </si>
  <si>
    <t>BILL AND MELINDA GATES FOUNDAT</t>
  </si>
  <si>
    <t>12/03/2018 -12/07/2018</t>
  </si>
  <si>
    <t>BOGGS, NATHAN A</t>
  </si>
  <si>
    <t>NATHAN BOGGS WILL ATTEND THE 2019 AMERICAN ACADEMY OF ASTHMA, ALLERGY AND IMMUNOLOGY MEETING BEING HELD IN SAN FRANCISCO, CA AS PART OF HIS ON THE JOB TRAINING.  NATHAN WAS AWARDED AN $800 SCHOLARSHIP THAT WILL GO TOWARDS HIS AIRFARE.  REGISTRATION FEE WAS PAID ON GOV'T CARD.  ODA SENT TO ETHICS AND WAITING APPROVAL.</t>
  </si>
  <si>
    <t>02/20/2019 -02/25/2019</t>
  </si>
  <si>
    <t>BOHR, VILHELM A</t>
  </si>
  <si>
    <t>UPLOADED REVISED RAIL ITINERARY AND CHANGED TAXI AMOUNT. TRAVELER HAS BEEN INVITED TO CHAIR A SESSION AND SPEAK AT THE MECHANISMS OF AGING CONFERENCE AT THE COLD SPRING HARBOR LABORATORY, OCT. 1-5, 2018. SPONSOR WILL PAY FOR REGISTRATION IN KIND. REGISTRATION INCLUDES HOUSING AND ALL MEALS THROUGHOUT THE MEETING. THE MEETING WILL START AFTER DINNER ON OCT. 1ST AND WILL CONCLUDE AFTER LUNCH ON OCT. 5TH. DINNER ON OCT. 1ST IS INCLUDED IN THE REGISTRATION. NO US FEDERAL FUNDS ARE BEING USED TO COVER TRAVELER'S EXPENSES AND NO HONORARIUM IS BEING OFFERED. NIH WILL COVER MEALS NOT COVERED BY SPONSOR, RAIL, R/T TAXI'S TO BWI AMTRAK, R/T COMMUTER FARES WHILE IN NEW YORK AND TMC FEES.</t>
  </si>
  <si>
    <t>10/01/2018 -10/05/2018</t>
  </si>
  <si>
    <t>TRAVELER HAS BEEN INVITED TO GIVE A LECTURE AT THE UNIVERSITY OF COPENHAGEN'S CENTER FOR HEALTHY AGING ON NOVEMBER 13, 2018. SPONSOR WILL PAY FOR R/T AIRFARE IN KIND, LODGING FOR NOVEMBER 12-13 IN KIND AND THE FOLLOWING MEALS IN KIND...BREAKFAST, LUNCH AND DINNER ON NOVEMBER 13TH, AND BREAKFAST ON NOVEMBER 14TH. NO US FEDERAL FUNDS ARE BEING USED AND NO HONORARIUM IS BEING OFFERED. TRAVELER HAS ALSO BEEN INVITED TO GIVE A LECTURE AT THE UNIVERSITY OF BERGEN IN NORWAY ON NOVEMBER 15TH. SPONSOR WILL PAY FOR AIRFARE IN KIND, LODGING FOR NOVEMBER 14-15 IN KING AND THE FOLLOWING MEALS IN KIND...BREAKFAST, LUNCH AND DINNER NOVEMBER 15 AND BREAKFAST ON NOVEMBER 16. NO US FEDERAL FUNDS ARE BEING USED AND NO HONORARIUM IS BEING OFFERED. NIH WILL PAY FOR MEALS NOT COVERED BY SPONSOR, R/T TAXIS TO DULLES AIRPORT AND TAV FEES. THESE ARE NOT MEETINGS SO THERE IS NO AGENDA. DOCUMENTATION FOR AIRFARE AND TAXI'S ARE UPLOADED IN THE EXPENSE LINE ITEMS.</t>
  </si>
  <si>
    <t>UNIVERSITY OF BERGEN</t>
  </si>
  <si>
    <t>11/11/2018 -11/16/2018</t>
  </si>
  <si>
    <t>UNIVERSITY OF COPENHAGEN</t>
  </si>
  <si>
    <t>TRAVELER HAS BEEN INVITED TO GIVE A LECTURE AT THE UNIVERSITY OF COPENHAGEN SUND FACILITY ON JAN. 7TH AND AT THE UNIVERSITY HOSPITAL ON THE CAMPUS ON JAN 8TH. SPONSOR WILL PAY IN-KIND FOR TRAVEL, LODGING FROM JAN 6-9 AND BREAKFAST JAN. 6-9. LUNCH AND DINNER WILL ALSO BE PROVIDED IN KIND ON JAN. 7TH.  NO US FEDERAL FUNDS ARE BEING USED AND NO HONORARIUM IS BEING OFFERED. NIH WILL PAY FOR MEALS NOT COVERED BY SPONSOR, R/T TAXI'S TO DULLES AND TMC FEES. THIS IS A SINGLE TRAVEL EVENT SO PRIOR NIH APPROVAL IS NOT NEEDED.</t>
  </si>
  <si>
    <t>01/05/2019 -01/09/2019</t>
  </si>
  <si>
    <t>TRAVELER HAS BEEN INVITED TO SPEAK AT THE AUTOPHAGY IN AGING CONFERENCE IN FRANKFURT, GERMANY MARCH 12, 2019. SPONSOR WILL PAY FOR AIRFARE, LODGING AND SOME MEALS IN KIND. TRAVELER IS NOT CLAIMING TAXI'S WHILE IN FRANKFURT. NIH WILL PAY FOR MEALS NOT COVERED BY SPONSOR, R/T TAXI'S TO DULLES AND TMC FEES. NO US FEDERAL FUNDS ARE BEING USED AND NO HONORARIUM IS BEING OFFERED. THIS TRAVEL IS CONSIDERED AN OUTSIDE DUTY ACTIVITY AND THE APPROVED DOCUMENTATION HAS BEEN UPLOADED.</t>
  </si>
  <si>
    <t>FRESENIUS KABI DEUTSCHLAND</t>
  </si>
  <si>
    <t>03/10/2019 -03/13/2019</t>
  </si>
  <si>
    <t>TRAVELER HAS BEEN INVITED TO SPEAK AT THE INTERNATIONAL SYMPOSIUM ON XERODERMA PIGMENTOSUM AND OTHER NUCLEOTIDE EXCISION REPAIR DISORDERS AT THE DOWNING COLLEGE IN CAMBRIDGE, UK, MARCH 20-22, 2019. SPONSOR WILL PAY FOR AIRFARE AND REGISTRATION IN KIND. REGISTRATION INCLUDES 2 NIGHTS OF ACCOMMODATIONS, BREAKFAST 3/21-22, LUNCH 3/21-22, RECEPTION 3/20 AND CONFERENCE DINNER ON 3/21. ALTHOUGH BREAKFAST IS NOT LISTED ON THE AGENDA, THE ORGANIZER CONFIRMED IT IS INCLUDED IN THE REGISTRATION. I HAVE UPLOADED THE EMAIL FROM THE ORGANIZER. TRAVELER IS NOT CLAIMING TAXI'S WHILE IN CAMBRIDGE. NO US FEDERAL FUNDS ARE BEING USED AND NO HONORARIUM IS BEING OFFERED. TRAVELER HAS ALSO BEEN INVITED TO GIVE A LECTURE AT THE SUND FACILITY AT THE UNIVERSITY OF COPENHAGEN FOR A MINI-SYMPOSIUM ON MARCH 25, 2019. SPONSOR WOULD ALSO LIKE TRAVELER TO STAY OVER UNTIL THE 26TH AND SPEND THE DAY IN DISCUSSIONS WITH THE CLINICAL STAFF. SPONSOR WILL PAY FOR TRAVEL IN KIND AND LODGING FROM MARCH 24-27 IN KIND. SPONSOR WILL ALSO PAY FOR BREAKFAST IN KIND MARCH 24-27 AND LUNCH AND DINNER IN KIND ON MARCH 25, 2019. NO US FEDERAL FUNDS ARE BEING USED AND NO HONORARIUM IS BEING OFFERED. NIH WILL PAY FOR MEALS NOT COVERED BY SPONSOR, R/T TAXI'S TO DULLES AIRPORT AND TMC FEES. TRAVELER WILL STAY WILL COLLEAGUES ON MARCH 22 &amp; 23. UPLOADED HTSOS CERTIFICATE AND PUT REQUIRED STATEMENT IN THE NFT.</t>
  </si>
  <si>
    <t>CAMBRIDGE, , GBR</t>
  </si>
  <si>
    <t>BRITISH ASSOCIATION OF DERMATO</t>
  </si>
  <si>
    <t>03/19/2019 -03/27/2019</t>
  </si>
  <si>
    <t xml:space="preserve">BOLDUC, VERONIQUE </t>
  </si>
  <si>
    <t>TRAVELER IS INVITED TO ATTEND A SEMINAR AT THE NATIONWIDE CHILDREN?????S HOSPITAL IN COLUMBUS, OH ON 10/25/18 TO 10/26/18. THE TRAVELER WILL BE DEPARTING DC ON 10/24 AND ARRIVING SAME DAY INTO COLUMBUS, OH. TRAVELER WILL DEPART COLUMBUS, OH ON 10/26 AND ARRIVING SAME-DAY TO DC. THE TRAVELER WILL STAY AT THE HAMPTON INN &amp; SUITES COLUMBUS-DOWNTOWN, AT A RATE OF $129/NIGHT WHICH IS OVER THE PER DIEM RATE. VERONIQUE BOLDUC IS REQUESTING APPROVAL OF ACTUAL SUBSISTENCE FOR SPONSOR IN-KIND LODGING VALUED AT $129.50 WHICH IS 5.74% OVER THE GOVERNMENT ALLOWANCE OF $129. THIS PERCENTAGE FALLS WITHIN THE 300% THRESHOLD ALLOWED BY THE FTR. THE SPONSOR HAS NOTED THAT ALL OTHER NON-FEDERAL PARTICIPANTS WILL BE PROVIDED WITH THE SAME ACCOMMODATIONS. THE SPONSOR HAS STATED THAT NO HONORARIUM WILL BE PAID TO TRAVELER AND NO FEDERAL FUNDS WILL BE USED TO SPONSOR THIS TRIP. ODA AND SPARC APPROVAL IS ATTACHED. THIS TRAVEL HAS BEEN APPROVED BY DR. CARSTEN BONNEMANN.</t>
  </si>
  <si>
    <t>COLUMBUS, OH, US</t>
  </si>
  <si>
    <t>NATIONWIDE CHILDRENS HOSPITAL</t>
  </si>
  <si>
    <t>BOLTON, EVAN E</t>
  </si>
  <si>
    <t>12/07/2018-12/16/2018: ATTENDING/PARTICIPATING IN THE BIOHACKATHON 2018, IN MATSUE, JAPAN.</t>
  </si>
  <si>
    <t>NATIONAL BIOSCIENCE DATABASE C</t>
  </si>
  <si>
    <t>12/07/2018 -12/16/2018</t>
  </si>
  <si>
    <t xml:space="preserve">BONCI, ANTONELLO </t>
  </si>
  <si>
    <t>DR. BONCI IS THE INVITED KEYNOTE SPEAKER AT THE MINNESOTA LANDSCAPE ARBORETUM OF THE UNIVERSITY OF MINNESOTA  ON 10/9/2018. HE WILL ARRIVE IN THE EVENING OF THE 8TH AND DEPART  ON THE 9TH. SPONSORED IS ECONOMY ROUND-TRIP AIRFARE, ONE NIGHT OF LODGING AT THE GRADUATE HOTEL IN MINNEAPOLIS AND ALL MEALS ON 10/9. BLANKET ODA APPROVED, TR PENDING, ATTACHMENT G PENDING, ETHICS CHECKLIST APPROVED</t>
  </si>
  <si>
    <t>SAINT PAUL, MN, US</t>
  </si>
  <si>
    <t>SCIENTIFIC DIRECTOR NIDA</t>
  </si>
  <si>
    <t>10/08/2018 -10/09/2018</t>
  </si>
  <si>
    <t>DR. BONCI IS AN INVITED SPEAKER AT THE SHANGHAI INSTITUTE FOR ADVANCED IMMUNOCHEMICAL STUDIES(SIAIS) BIOFORUM ON SHANGHAITECH UNIVERSITY CAMPUS WHERE THEY WILL DISCUSS THE ADVANCES AND PERSPECTIVES IN INTEGRATIVE BIOLOGY OF CELLULAR PROCESSES, SHANGHAITECH UNIVERSITY IN SHANGHAI, CHINA ON NOVEMBER 13-17, 2018. HE WILL DEPART FROM THE US ON 11/12 AND ARRIVE ON 11/13. HIS TALK IS SCHEDULED ON11/15 AND HE WILL MEET WITH OTHER SPEAKERS DURING HIS STAY AS WELL AS ATTEND THE FULL CONFERENCE.BUSINESS AND/OR FIRST CLASS FLIGHTS ARE APPROVED, LODGING ON THE 13TH, 14TH AND 15TH AND 16TH (4 DAYS).HE WILL MEET WITH ATTENDEES  TO REVIEW THE AGENDAS AND DISCUSS THEIR SCIENCE WITH FELLOW SCIENTISTS PRIOR TO THE CONFERENCE. HE WILL DEPART ON 11/17 SOON AS THE CONFERENCE ADJOURNS. NO AL, BLANKET ODA APPROVED, APPROVED ATTACHMENT G FOR EFFICIENT SPENDING. NO COST ASSOCIATED WITH REGISTRATION ON WEBSITE FOR ALL ATTENDEES.TR APPROVED. DR BONCI  CELL PHONE 410 585 4149  11-13-2018 SPONSORED TRAVEL WAS NOT APPROVED BY THE TIME DR. BONCI?¿¿S PLANE LEFT. APPROPRIATE MODIFICATIONS TO THE TA ARE BEING DONE TO CORRECT THIS TECHNICAL ERROR BY REIMBURSING THE SPONSOR AND ADJUSTING THE TA TO BE NON-SPONSORED FOREIGN TRAVEL. FOREIGN FLAG CARRIER ATTACHED.</t>
  </si>
  <si>
    <t>SHANGHAI, , CHN</t>
  </si>
  <si>
    <t>SHANGHAI TECH UNIVERSITY</t>
  </si>
  <si>
    <t>11/12/2018 -11/17/2018</t>
  </si>
  <si>
    <t>DR. BONCI WILL ATTEND THE ANNUAL AMERICAN COLLEGE OF NEUROPSYCHOPHARMACOLOGY IN HOLLYWOOD FLORIDA ON DECEMBER 8 FOR THE ACNP COUNCIL MEETING AND THE 9TH THRU THE 13TH FOR THE ANNUAL MEETING. THE ACNP COUNCIL WILL SPONSOR HIS LODGING FOR 6 NIGHTS AT A DISCOUNTED GROUP RATE WHICH IS CUSTOMARY FOR ALL MEMBERS CONFERENCE IS APPROVED FOR EFFICIENT SPENDING REGISTRATION PAID WITH PURCHASE CARD BY WM ODA APPROVED MISC EXPENSES REQUESTED FOR TAXIS IN FL DUE TO MULTIPLE OFFSITE MEETINGS AND LOCATIONS AIRPORT COMPARISON IS WITHIN THE 100 TOLERANCE. REGISTRATION INCLUDES 4 LUNCHEONS MONDAY THROUGH THURSDAY  NO AL REQUESTED PENDING TR</t>
  </si>
  <si>
    <t>RESCHEDULED FROM 9-2018 -DR. BONCI IS AN INVITED SPEAKER TO WAKE FOREST DEPARTMENT OF PHYSIOLOGY AND PHARMACOLOGY SEMINAR SERIES ON FEBRUARY 21, 2019 IN NC. LEAVING ON THE EVENING OF THE 20TH. HE WILL PRESENT ON TOPICS RELATED TO HIS EXPERTISE TO INCLUDE A PRESENTATION ON RECENT RESEARCH IN NEURAL SUBSTRATES OF DRUG ADDICTION, MOTIVATED BEHAVIORS, AND/OR REWARD AND ADDICTION CIRCUITRY AND RETURN ON 2-22. SPONSORED R/T AIRFARE, LODGING FOR TWO NIGHTS ON THE 20TH AND 21ST OVER PERDIEM PLUS TAXES NOTED IN ACTUAL EXCEPTIONS, MEALS INCLUDED DURING HIS STAY. NO LEAVE IS REQUESTED. NO REGISTRATION FEES. BLANKET ODA APPROVED. ETHICS CHECKLIST APPROVED. EFFICIENT SPENDING ATTACHMENT G APPROVED AND TR IS PENDING. 
ANNUAL LEAVE:  NO</t>
  </si>
  <si>
    <t>WAKE FOREST UNIVERSITY</t>
  </si>
  <si>
    <t>02/20/2019 -02/22/2019</t>
  </si>
  <si>
    <t>BONHAM, VENCE L</t>
  </si>
  <si>
    <t>MR. BONHAM HAS BEEN INVITED TO MEET WITH FACULTY AND SPEAK AT THE SECOND INTERNATIONAL SUMMIT ON GENOME EDITING BEING HELD IN HONG KONG NOVEMBER 27-29, 2018. DATES OF TRAVEL NOVEMBER 23-29, 2018. MR. BONHAM WILL TRAVEL ON NOVEMBER 23 AND SPEND THE WEEKEND DAYS OF NOVEMBER 24-25 AT NO COST TO THE GOVERNMENT. NO HOTEL NEEDED ON 11/23 DUE TO AN OVERNIGHT FLIGHT.  THIS IS SPONSORED TRAVEL. THE SPONSOR WILL PAY FOR MR. BONHAM'S FLIGHTS AND HOTEL ACCOMMODATIONS WHILE AT THE CONFERENCE. THE IN-KIND FLIGHTS ARE BUSINESS CLASS. MR. BONHAM WOULD HAVE BEEN ABLE TO REQUEST A BUSINESS CLASS SEAT IF THE TICKETS WERE PURCHASED BY THE NIH BECAUSE THE FLIGHT IS OVER 15 HOURS WITH NO DOMESTIC LAYOVER. THERE IS NO REGISTRATION FEE ASSOCIATED WITH THIS MEETING AS IT IS BY INVITE ONLY. THE TRAVELER HAS REQUESTED REIMBURSEMENT OF INTERNET CONNECTION FEES WHILE ON THIS TRIP. THESE FEES ARE ESSENTIAL TO THE BUSINESS OF THE MEETING AND TO STAY IN CONTACT WITH STAFF AT THE NIH.</t>
  </si>
  <si>
    <t>ACADEMY OF SCIENCES HONG KONG</t>
  </si>
  <si>
    <t>COMMITTEE MEMBER</t>
  </si>
  <si>
    <t>11/23/2018 -11/29/2018</t>
  </si>
  <si>
    <t xml:space="preserve">BONIFACINO, JUAN </t>
  </si>
  <si>
    <t>OCTOBER 13 TO 20, 2018 SORRENTO, ITALY - TO GIVE A TALK ENTITLED, "MECHANISMS OF ORGANELLE POSITIONING AD MOTILITY" AT THE FEBS MEETING: THE 2018 GOLGI MEETING - MEMBRANE TRAFFICKING IN CELL ORGANIZATION AND HOMEOSTATIS ON OCT. 15 - 19, 2018. 
OWT WAS NOT USED FOR LODGING AS THE RESERVATION WAS MADE THROUGH THE HOUSING BUREAU.   REGISTRATION FEE INCLUDES LODGING AND MEALS - WAIVED/INKIND
SPONSOR WILL REIMBURSE DIRECTLY TO THE NIH A PORTION OF THE AIRFARE EXPENSES AFTER THE MEETING. APPROVED STO WAIVER ATTACHED.</t>
  </si>
  <si>
    <t>NAPLES, , ITA</t>
  </si>
  <si>
    <t>GOLGI CENCI FOUNDATION</t>
  </si>
  <si>
    <t>10/13/2018 -10/20/2018</t>
  </si>
  <si>
    <t>DECEMBER 14 - 22, 2018 - HONG KONG, HONG KONG MEETING 1: DECEMBER 16, 2018 ?¿¿ MEETING WITH HOST, DR. YUSONG GUO REF COLLABORATIVE PROJECT (MEETING 3) AND PROF. LIWEN JIANG FROM CUHK TO PREP FOR THE COURSE ON 12/17. 2: DECEMBER 17 - 19, 2018 - SPEAKING AT THE CROUCHER ADVANCED STUDY INSTITUTE (ASI) COURSE ?¿¿FRONTIER IN CELL AND CELLULAR STRUCTURAL BIOLOGY RESEARCH?¿¿ AT THE CHINESE UNIVERSITY OF HONG KONG (CUHK). MEETING 3: DECEMBER 20, 2018 ?¿¿ ATTENDING THE 5TH AOE SYMPOSIUM ON ORGANELLE BIOGENESIS AND FUNCTION. MEETING 4: DECEMBER 21, 2018 ?¿¿ PRESENTING A SEMINAR AND MEETING WITH FACULTY AND STUDENTS AT THE HONG KONG UNIVERSITY FOR SCIENCE AND TECHNOLOGY (HKUST). OWT WAS NOT USED FOR THE AIRFARE AND LODGING AS THE SPONSOR WILL PROVIDE ROUND TRIP AIRFARE AND LODGING IN-KIND. DAILY LUNCH AND DINNER MEALS COVERED IN-KIND. APPROVED APPENDIX 8 FOR PREMIUM CLASS IS ATTACHED.</t>
  </si>
  <si>
    <t>CHINESE UNIVERSITY OF HONG KON</t>
  </si>
  <si>
    <t>12/14/2018 -12/22/2018</t>
  </si>
  <si>
    <t>BONNEMANN, CARSTEN G</t>
  </si>
  <si>
    <t>THIS IS A CROSS-FY TRAVEL (THE FY18 AUTHORIZATION IS UNDER TRIP00G9ZY). TRAVELER WILL ATTEND THE WORLD MUSCLE SOCIETY (WMS) PRE CONGRESS TEACHING COURSE FROM OCTOBER 1, 2018 TO OCTOBER 2, 2018 AND THEN THE TRAVELER WILL ATTEND THE 2018 ????? THE 23RDD INTERNATIONAL ANNUAL CONGRESS OF THE WMS IN MENDOZA, ARGENTINA FROM OCTOBER 2, 2018 TO OCTOBER 6, 2018. TRAVELER WILL DEPART FROM DC ON 9/29 AND ARRIVE THE NEXT DAY, 9/30 TO MENDOZA, ARGENTINA (LAYOVER IN SAO PAULO). TRAVELER WILL DEPART FROM MENDOZA ON 10/06 AND ARRIVE IN DC THE NEXT DAY.  SPONSOR, MCI, WILL PAY IN-KIND FOR LODGING FOR THE NIGHTS OF 10/1 AND 10/2. TRAVELER WILL STAY AT THE HOTEL INTERCONTINENTAL MENDOZA HOTEL AT 170USD PER NIGHT WHICH IS BELOW THE PER DIEM RATE ALLOWED OF 182USD (WILL ADJUST AT VOUCHER TIME DUE TO CONVERSIONS). ODA IS APPROVED AND ATTACHED. CONFIRMED WITH THE SPONSOR THAT NO HONORARIUM WILL BE GIVEN AND NO FEDERAL FUNDS WILL BE USED TO SUPPORT THIS TRAVEL. TRAVEL IS APPROVED BY DR. FISCHBECK AND NIH APPROVED IN SPARC.</t>
  </si>
  <si>
    <t>MENDOZA, , ARG</t>
  </si>
  <si>
    <t>MCI GROUP ARGENTINA</t>
  </si>
  <si>
    <t>10/01/2018 -10/07/2018</t>
  </si>
  <si>
    <t>THIS IS A 2 SPONSOR AND 2 FOREIGN DESTINATION TRAVEL. TRAVELER HAS BEEN INVITED TO DELIVER TWO LECTURES AND GRAND ROUNDS AT THE NATIONAL INSTITUTE OF MENTAL HEALTH AND NEURO SCIENCES (NIMHANS) IN BANGALORE, INDIA  FROM NOVEMBER 11, 2018 TO NOVEMBER 13, 2018. TRAVELER WILL BE DEPARTING DC ON 11/09 AND ARRIVE IN MUMBAI, INDIA ON 11/10 (LAYOVER IN NEWARK, NJ).  SPONSOR, NIMHANS, WILL PAY IN-KIND FOR LODGING AND FOR THE AIRFARE FROM MUMBAI TO BANGALORE AND BACK.  TRAVELER WILL BE STAYING AT THE LA MARVELLA HOTEL AT A RATE OF 61.49USD PER NIGHT (4500 INDIAN RUPEE) WHICH IS BELOW THE PER DIEM RATE ALLOWED OF 352USD.  TRAVELER WILL DEPART BANGALORE ON 11/13 AND ARRIVE MUMBAI THE SAME DAY. SECOND PART OF THE TRAVEL, THE TRAVELER IS AN INVITED SPEAKER AT THE 2018 ?¿¿ 15TH INTERNATIONAL CHILD NEUROLOGY CONGRESS (ICNC) IN MUMBAI, INDIA FROM NOVEMBER 14, 2018 TO NOVEMBER 18, 2018.  THE TRAVELER WILL STAY AT THE HOTEL GRAND HYATT KALINA MUMBAI AT AN ESTIMATED 230.83USD WHICH IS BELOW THE PER DIEM RATE ALLOWED OF 234USD PER NIGHT. (CONVERSIONS WILL BE DONE AT VOUCHER TIME). THE SPONSOR, ICNC, WILL PAY IN-KIND FOR LODGING FOR 11/13 AND 11/14 AT 230.83 PER NIGHT.  TRAVELER WILL DEPART MUMBAI ON 11/18 AND ARRIVE THE SAME DAY TO DC (LAYOVER IN NEWARK, NJ).  NON-CONTRACT CARRIER IS SELECTED SINCE THERE ARE NO OTHER FLIGHTS AVAILABLE THAT COORDINATE WITH THE TRAVELERS SCHEDULE OF ALREADY SCHEDULED APPOINTMENTS TO SEE PATIENTS AT THE NIH. ODA IS APPROVED FOR BOTH SPONSORS AND ATTACHED. CONFIRMED WITH THE SPONSORS THAT NO HONORARIUM WILL BE GIVEN AND NO FEDERAL FUNDS WILL BE USED TO SUPPORT THIS TRAVEL. DR. FISCHBECK HAS APPROVED THE TRAVEL AND IT?¿¿S NIH AND STE APPROVED IN SPARC.</t>
  </si>
  <si>
    <t>BANGALORE, , IND</t>
  </si>
  <si>
    <t>NATIONAL INSTITUTE OF MENTAL H</t>
  </si>
  <si>
    <t>11/09/2018 -11/18/2018</t>
  </si>
  <si>
    <t>VAMA EVENTS PVT LTD</t>
  </si>
  <si>
    <t>TRAVELER IS AN INVITED AS AN EXTERNAL EXAMINER IN THE LICENSING EXAMINATION IN PEDIATRICS OF THE MEDICAL COUNCIL IN HONG KONG FROM NOVEMBER 26, 2018 TO NOVEMBER 29, 2018. TRAVELER WILL DEPART FROM DC ON 11/25 AND ARRIVE THE NEXT DAY, 11/26 TO HONG KONG (LAYOVER IN NEWARK). TRAVELER WILL DEPART HONG KONG ON 11/30 AND ARRIVE THE SAME DAY TO NEW YORK (TRAVELER?¿¿S SECOND RESIDENCE IS IN NY AND ALREADY HAD PERSONAL COMMITMENTS FOR THE WEEKEND, TRAVELER WILL GET BACK TO BETHESDA ON HIS OWN COST). SPONSOR, THE UNIVERSITY OF HONG KONG, WILL PAY IN-KIND FOR AIRFARE AND LODGING. TRAVELER WILL STAY AT THE LE MERIDIEN HOTEL AT AN ESTIMATED 1480HKD PER NIGHT WHICH IS AN ESTIMATED OF 188.87USD PER NIGHT AND IS BELOW THE PER DIEM RATE ALLOWED OF 355USD. ODA IS APPROVED AND ATTACHED. CONFIRMED WITH THE SPONSOR THAT NO HONORARIUM WILL BE GIVEN AND NO FEDERAL FUNDS WILL BE USED TO SUPPORT THIS TRAVEL. THIS TRAVEL IS APPROVED BY DR. FISCHBECK AND IS STE APPROVED IN SPARC.</t>
  </si>
  <si>
    <t>THE UNIVERSITY OF HONG KONG CE</t>
  </si>
  <si>
    <t>11/25/2018 -11/30/2018</t>
  </si>
  <si>
    <t>DR. CARSTEN BONNEMANN WILL BE TRAVELING TO TORONTO, CA TO ATTEND THE RYR-1 FOUNDATION ADVISORY BOARD MEETING ON 12/6/18 ?¿¿ 12/7/18. DR. BONNEMANN WILL ALSO BE TRAVELING TO MIAMI, FL TO ATTEND THE SAREPTA THERAPEUTICS BOARD MEETING ON 12/7/18 ?¿¿ 12/8/18. TRAVELER WILL DEPART ON 12/6 AND ARRIVE IN TORONTO THE SAME DAY. TRAVELER WILL DEPART TORONTO ON 12/7 AND ARRIVE MIAMI, FL THE SAME DAY. DR. BONNEMANN WILL DEPART MIAMI, FL ON 12/8 AND ARRIVE IN WASHINGTON THE SAME DAY. TRAVELER WILL STAY AT SHERATON CENTRE AT A RATE OF $186.05/NIGHT (245.62 CANADIAN DOLLAR/NIGHT) WHICH IS BELOW THE PER DIEM RATE OF $223/NIGHT. ODA FOR THIS TRAVEL IS APPROVED AND ATTACHED. THE SPONSOR HAS NOTED THAT ALL OTHER NON-FEDERAL PARTICIPANTS WILL BE PROVIDED WITH THE SAME ACCOMMODATIONS. THE SPONSOR HAS ALSO STATED NO HONORARIUM WILL BE PAID TO THE TRAVELER AND NO FEDERAL FUNDS WILL BE USED TO SPONSOR THIS TRIP. THE TRAVEL HAS ALSO BEEN APPROVED IN SPARC (STE APPROVED) AND BY DR. KENNETH FISCHBECK.</t>
  </si>
  <si>
    <t>RYR1 FOUNDATION</t>
  </si>
  <si>
    <t>12/06/2018 -12/08/2018</t>
  </si>
  <si>
    <t>SAREPTA THERAPEUTICS INCORPORA</t>
  </si>
  <si>
    <t>THIS IS A TWO-MEETING AND TWO TDY TRIP.
FIRST MEETING IN COLOGNE, GERMANY, AT THE UNIVERSITY OF COLOGNE JANUARY 25, 2019. 
DR. BONNEMANN HAS BEEN INVITED TO SERVE AS MEMBER OF THE ADVISORY BOARD AT THE 1ST ANNUAL MEETING OF THE DFG RESEARCH UNIT FOR2722. 
SECOND MEETING IN HOOFDDORP, NETHERLANDS, JANUARY 26,- 27 2019 . 
DR. BONNEMANN HAS BEEN INVITED TO PARTICIPATE AND GIVE A LECTURE AT THE 240TH ENMC INTERNATIONAL WORKSHOP, LECTURE ENTITLED CAREY-FIENMAN ZITER SYNDROME AND CONGENITAL MYOPATHIES. 
APPROVED- NON-CONTRACT CARRIER UNITED AIRLINES HAS BEEN CHOSEN, DELTA AIRLINE THE CONTRACT CARRIER CANNOT ACCOMMODATE TRAVELER BASED ON THE APPROVED APPENDIX 7.
ITINERARY FOR THIS TRIP - 24JAN FROM: (IAD) WASHINGTON DULLES DC, TO: (CDG) PARIS DE GAULLE, FRANCE ARRIVING 25JAN (WITH LAYOVER IN FRANKFURT). ON 25JAN FROM: (CDG) PARIS DE GAULLE, FRANCE TO: (DUS) DUSSELDORF, GERMANY ARRIVING  25JAN.
LATER ON 25JAN TRAVELER WILL PURCHASE TICKET AT LOCATION-TICKET IS LESS THAN $100) FROM (DUS) DUSSELDORF, GERMANY TO (AMS) AMSTERDAM, NETHERLANDS ARRIVES SAME DAY. 
27JAN FROM: (AMS) AMSTERDAM, NETHERLANDS TO: (IAD) WASHINGTON DULLES DC, ARRIVES SAME DAY. 
SPONSOR, EUROPEAN NEURO MUSCULAR CENTRE ENMC, WILL PAY IN-KIND FOR MEALS (LUNCH, DINNER ON 1/26).
 LODGING AT COURTYARD AMSTERDAM AIRPORT HOTEL THE ON 1/25-27, WITH AN ESTIMATED 81.00 EUR- $95.12 PER NIGHT WHICH IS WITHIN PER DIEM.
CONFIRMED WITH THE SPONSOR THAT NO HONORARIUM WILL BE GIVEN, AND NO FEDERAL FUNDS ARE BEING USED TO SUPPORT THIS TRAVEL. ALL OTHER NON-FEDERAL PARTICIPANTS WILL BE PROVIDED WITH THE SAME ACCOMMODATIONS.
NIH WILL COVER EXPENSES FOR FIRST MEETING AND FOR EXPENSES NOT COVERED BY THE SPONSORED.
APPROVALS FOR THIS TRAVEL SPARC SP012248 AND SP012250, ODA?¿¿S 2249, 2250,GOVERN. FURNISHED EQUIP (GFE2502), HTSOS/HT401 TRAINING CERTIFICATE COMPLETED ON SEPTEMBER/2018.</t>
  </si>
  <si>
    <t>EUROPEAN NEUROMUSCULAR CENTRE</t>
  </si>
  <si>
    <t>01/24/2019 -01/27/2019</t>
  </si>
  <si>
    <t>TRAVELER DR. BONNEMANN ITS INVITED TO PRESENT A TALK AT CHILDRENS HOSPITAL BOSTON, THE MANTON CENTER FOR ORPHAN DISEASE RESEARCH, DEPARTMENT OF PEDIATRICS GRAND ROUNDS AT ON FEBRUARY 27, 2019.
TALK ENTITLED MUTATION-SPECIFIC PRECISION THERAPY: THE COL6-RELATED DYSTROPHIES AND BEYOND 
THE TRAVELER WILL DEPART FROM WASHINGTON AREA ON FEB 26, WILL ARRIVE IN BOSTON, MA ON THAT SAME DAY. WILL LEAVE FROM BOSTON, MA ON FEB27 ARRIVE IN DC AREA ON THAT SAME DAY.
TRAVEL EXPENSES COVERED BY NIH AND SPONSOR
SPONSOR, CHILDRENS HOSPITAL BOSTON THE MANTON CENTER FOR ORPHAN DISEASE RESEARCH WILL PAY-IN-KIND FOR AIRFARE, AND MEALS ON DINNER 02/26- BREAKFAST AND LUNCH ON 02/27.
NO LODGING COST FOR THIS TRAVEL, THE TRAVELER WILL STAY WITH FAMILY.
IT?¿¿S BEEN CONFIRMED WITH THE SPONSOR THAT NO HONORARIUM WILL BE GIVEN TO THE TRAVELER AND NO FEDERAL FUNDS ARE BEING USED TO SUPPORT THIS TRAVEL.
DR. BONNEMANN IS THE ONLY INVITED SPEAKER FOR THIS DATE; HOWEVER, FOR ALL OTHER NON-FEDERAL PARTICIPANTS THE SAME ACCOMMODATIONS ARE PROVIDED ON THE DAY OF THEIR PRESENTATION.
ODA/ SPONSOR TRAVEL HAS BEEN CLEARED/APPROVED, THE ACCEPTANCE OF SPONSOR TRAVEL EXPENSES FOR THIS TRAVEL. (APPROVED ODA UPLOADED)
NO COST COMPARISON NEEDED, AIRFARE NOT COVERED BY NIH, AIRFARE IS PAID-IN-KIND BY THE SPONSOR.
DISCLOSURE FORM SIGNED BY DR. BONNEMANN UPON REVIEW AND OK OF THE NIND TECH TRANSFER OFFICE-UPLOADED EMAIL TRAIL.  
APPROVALS FOR THIS TRAVEL, SPARC IDS SP012429 SINGLE TRAVEL EVENT (STE), ODA  2325 TRAVEL APPROVED BY SUPERVISOR.</t>
  </si>
  <si>
    <t>CHILDRENS HOSPITAL BOSTON</t>
  </si>
  <si>
    <t>02/26/2019 -02/27/2019</t>
  </si>
  <si>
    <t>TWO ACTIVITY TRAVEL.
DR. BONNEMANN HAD BEEN INVITED ON MAR 05 TO MAR 06 BY DR. HODA TOMOUM, A PEDIATRIC NEUROLOGIST, FROM THE AIN SHAMS UNIVERSITY IN CAIRO, EGYPT TO CONSULT ON PEDIATRIC PATIENTS AT THE HOSPITAL CLINIC AT THE AIN SHAMS UNIVERSITY CAIRO 
WITH UNDIAGNOSED CONDITIONS TO HELP ACHIEVE A DIAGNOSIS FOR THEM, AND ON MAR07 -MAR08 TO PARTICIPATE AS AN INVITED SPEAKER TO THE 2019 INTERNATIONAL CONFERENCE OF PEDIATRIC NEUROLOGY-ICPN 
1.TALK TITLE: APPROACH TO THE DIAGNOSIS OF NEUROMUSCULAR DISORDERS IN THE NEWBORN AND INFANCY 
2.TALK TITLE: NEW HORIZONS IN THE MANAGEMENT AND SPECIFIC TREATMENTS OF NEUROMUSCULAR DISORDERS
THE TRAVELER WILL DEPART FROM WASHINGTON AREA ON MAR 03, ARRIVING (WITH LAYOVER) IN FRANKFURT ON MAR 04, LEAVE FROM FRANKFURT ON MAR 04 ARRIVING IN CAIRO ON MAR 04.  
DEPARTURE MAR 09 FROM CAIRO ARRIVING (AND WITH LAYOVER) IN MUNICH. DEPART MUNICH ON MAR 09 ARRIVING IN DC AREA MAR 09. 
TRAVEL EXPENSES COVERED BY NIH AND THE SPONSOR.
SPONSOR CCG FOR CONFERENCES ORGANIZING WILL PAY-IN-KIND FOR AIRFARE AND LODGING.
THE TRAVELER WILL BE STAYING AT THE INTERCONTINENTAL CAIRO CITYSTARS HOTEL, LODGING COST PER NIGHT 140.00USD IN BELOW TDY LODGING RATE.
IT'S CONFIRMED WITH THE SPONSOR, THAT NO HONORARIUM WILL BE GIVEN TO THE TRAVELER AND NO FEDERAL FUNDS ARE BEING USED TO SUPPORT THIS TRAVEL.
DR. BONNEMANN IS THE ONLY INVITEE TO VISIT THE  AIN SHAMS UNIVERSITY. 
THOUGH, FOR THE 2019 INTERNATIONAL CONFERENCE OF PEDIATRIC NEUROLOGY-ICPN, ALL OTHER NON-FEDERAL PARTICIPANTS ARE OFFERED AND WILL BE PROVIDED WITH THE SAME ACCOMMODATIONS.
ODA/ SPONSOR TRAVEL HAS BEEN CLEARED/APPROVED, THE ACCEPTANCE OF SPONSOR TRAVEL EXPENSES FOR THIS TRAVEL. (APPROVED ODA UPLOADED)
NO COST COMPARISON NEEDED, AIRFARE NOT COVERED BY NIH, AIRFARE IS PAID-IN-KIND BY THE SPONSOR.
APPROVALS FOR THIS TRAVEL, APPENDIX 7, SPARC STE  SP012289 AND SP012288, ODA 2322, GFE 2529, HT401, VISA TRAVEL APPROVED BY SUPERVISOR</t>
  </si>
  <si>
    <t>CAIRO, , EGY</t>
  </si>
  <si>
    <t>CCG EXHIBITION ORGANIZING AND</t>
  </si>
  <si>
    <t>DR. BONNEMANN WILL ATTEND AND PRESENT AT THE 2019 6TH INTERNATIONAL CONGRESS OF MYOLOGY ON 3/25/2019 TO 3/28/2019 IN BORDEAUX, FRANCE
TALK TITLE: MUTATION SPECIFIC PRECISION THERAPY: THE COL6-RELATED DYSTROPHIES AND BEYOND
THE TRAVELER WILL DEPART FROM WASHINGTON AREA ON MAR 21, AND WILL ARRIVE IN LONDON ON MAR 22. ON MAR 22 TRAVELER WILL BEGIN ANNUAL LEAVE IN GERMANY AND NON-DUTY LEAVE DAYS ON MAR 23 AND MAR 24.  ON MAR 25 TRAVELER WILL DEPART GERMANY (LEAVE LOCATION) AND TRAVEL TO MEETING SITE. TRAVELER WILL BE PAYING HIS OWN TRANSPORTATION. ON MAR 29 WILL DEPART BORDEAUX, FRANCE AND WILL ARRIVE IN WASHINGTON, DC AREA (WITH LAYOVER IN PARIS, FRANCE) .
ANNUAL LEAVE HAS BEEN STO APPROVED ON MAR 22 AND NON-DUTY MAR 23 AND MAR 24. 
TRAVEL EXPENSES WILL BE COVERED BY NIH AND THE SPONSOR. 
SPONSOR ASSOCIATION FRANCAISE CONTRE LES MYOPATHIES (AFM) PAID IN-KIND FOR AIRFARE, REGISTRATION FEE AND LODGING ON MAR 25-28 AT THE MERCURE BORDEAUX LAC HOTEL. HOTEL COST PER NIGHT 206.00USD IN BELOW TDY LODGING RATE. 
REGISTRATION FEE PAID IN-KIND IN THE AMOUNT OF 453.28 USD.
IT'S CONFIRMED WITH THE SPONSOR, THAT NO HONORARIUM WILL BE GIVEN TO THE TRAVELER AND NO FEDERAL FUNDS ARE BEING USED TO SUPPORT THIS TRAVEL. ALL OTHER NON-FEDERAL PARTICIPANTS WILL BE PROVIDED WITH THE SAME ACCOMMODATIONS.
ODA/ SPONSOR TRAVEL HAS BEEN CLEARED/APPROVED, THE ACCEPTANCE OF SPONSOR TRAVEL EXPENSES FOR THIS TRAVEL. (APPROVED ODA UPLOADED)
NO COST COMPARISON AIRFARE PAID-IN-KIND BY THE SPONSOR. APPROVALS FOR THIS TRAVEL, STO TAKE LEAVE ON SPONSOR TRAVEL, APPENDIX 7, SPARC SP012207 , ODA 2356, GFE 2612, HT401, TRAVEL APPROVED
BY SUPERVISOR</t>
  </si>
  <si>
    <t>ASSOCIATION FRANCAISE CONTRE L</t>
  </si>
  <si>
    <t>03/21/2019 -03/29/2019</t>
  </si>
  <si>
    <t>BORGNIA, MARIO J</t>
  </si>
  <si>
    <t>TRAVELER HAS BEEN INVITED TO PARTICIPATE AS LECTURER AND INSTRUCTOR FOR THE 8TH BRAZIL SCHOOL FOR SINGLE PARTICLE CRYO-EM FROM SEPTEMBER 27 - OCTOBER 9, 2018 TO BE HELD AT THE  MAIRIPORA IN THE STATE OF SAO PAULO.  TRAVELER WILL DEPART ON 9/27 ARRIVING TO BRAZIL 9/28.  TRAVELER WILL DEPART  BRAZIL ON 10/9 RETURNING TO THE US ON 10/10.  NO REGISTRATION FEE.  SPONSOR WILL PAY IN KIND FOR AIRFARE, LODGING, GROUND TRANSPORTATION AND SOME MEALS.  TRAVELER WILL FLY OUT OF CHARLOTTE AIRPORT DUE TO OBTAINING A BETTER FLIGHT SCHEDULE WITH MINIMAL LAYOVERS AND COST OF THE FLIGHT IS CHEAPER IN COMPARISON TO RDU FLIGHTS. TRAVELER IS NOT REQUESTING ANY GROUND TRANSPORTATION FROM RESIDENCE TO AIRPORT TO RESIDENCE. ATTACHMENT G APPROVED ON 9/6/2018 AND IS UPLOADED IN THE SCANNED DOCUMENT SECTION OF THIS TRAVEL.  VISA IS REQUIRED FOR BRAZIL AND THE HTSOS CERTIFICATION HAS BEEN COMPLETED. CROSSOVER TRAVEL TO PART 1 IS TANUM0I1CG.</t>
  </si>
  <si>
    <t>BRAZILIAN NANOTECHNOLOGY NATIO</t>
  </si>
  <si>
    <t>10/01/2018 -10/10/2018</t>
  </si>
  <si>
    <t xml:space="preserve">BORITZ, ELI </t>
  </si>
  <si>
    <t>SPEAKING AT THE YALE SCHOOL OF MEDICINE HIV RESEARCH CLUB ON NOVEMBER 27, 2018.</t>
  </si>
  <si>
    <t>NEW HAVEN, CT, US</t>
  </si>
  <si>
    <t>YALE UNIVERSITY</t>
  </si>
  <si>
    <t>BOYCE, CHERYL A</t>
  </si>
  <si>
    <t>DR. CHERYL BOYCE IS TRAVELING TO NEW ORLEANS, LA MARCH 13-15, 2019 TO ATTEND THE ROBERT WOOD JOHNSON FOUNDATION NEW CONNECTIONS CAPSTONE SYMPOSIUM.
THE SYMPOSIUM IS ENTITLED "CELEBRATING NEW CONNECTIONS! BUILDING A LEGACY OF EQUITY THROUGH COMMUNITY AND SCHOLARSHIP." DR. BOYCE WILL REPRESENT CTRIS AND NHBLI AT THIS EVENT. 
THIS TRAVEL IS NOT A CONFERENCE BECAUSE IT MEETS ONE OF THE OTHER NIH DEFINED MISSION EXEMPTIONS: C. PROGRAM REVIEW/KICKOFFS AS DR. BOYCE WILL MEET WITH GRANTEES AND OTHERS TO ADVANCE THE CTRIS MISSION.</t>
  </si>
  <si>
    <t>EQUAL MEASURE</t>
  </si>
  <si>
    <t>HEALTH SCI ADMINISTRATOR</t>
  </si>
  <si>
    <t>BRENCHLEY, JASON M</t>
  </si>
  <si>
    <t>*****LATE JUSTIFICATION: TRAVELER RECEIVED INVITATIONS TO 2 CONFERENCES THAT OVERLAPPED. HE MADE A FINAL DECISION LATE BECAUSE SOMEONE WAS ABLE TO GO IN HIS PLACE TO THE OTHER CONFERENCE. ***** JASON BRENCHLEY HAS BEEN INVITED TO BE A GUEST SPEAKER OF A SYMPOSIUM IN ID WEEK 2018.THE CONFERENCE IS BEING HELD AT THE MOSCONE CONVENTION CENTER 747 HOWARD ST, SAN FRANCISCO, CA 94103. THE CONFERENCE IS FROM OCTOBER 3-OCTOBER 7, 2018.THE SPONSOR WILL BE PROVIDING LODGING AND AIRFARE REGISTRATION FEE IS WAIVED FOR ALL SPEAKERS. NIH WILL PAY FOR ALL OTHER EXPENSES. HE WILL BE STAYING AT THE PARC 55 A HILTON HOTEL LOCATED AT 55 CYRIL MAGNIN ST, SAN FRANCISCO, CA 94102. HIS TRAVEL DATES ARE FROM OCTOBER 3 - OCTOBER 5, 2018.</t>
  </si>
  <si>
    <t>IDSA</t>
  </si>
  <si>
    <t>JASON BRENCHLEY HAS BEEN INVITED TO ATTEND THE CIENI-INER RESEARCH MEETING IN OAXACA, MEXICO NOVEMBER 12TH TO THE 14TH.THE MEETING WILL TAKE PLACE AT "CAPILLA" (CHAPEL) AT THE HOTEL QUINTA REAL OAXACA. WHICH IS LOCATED AT 5 DE MAYO 300, RUTA INDEPENDENCIA, CENTRO 68000 OAXACA, OAX. WHICH IS ALSO THE HOTEL WHERE HE WILL BE STAYING AT. THE SPONSOR WILL BE PROVIDING LODGING, GROUND TRANSPORTATION AND MEALS. NIH WILL PAY FOR ALL OTHER EXPENSES. HIS TRAVEL DATES ARE FROM NOVEMBER 11 TO NOVEMBER 16,2018. HE WILL BE FLYING OUT FROM IAD AND ARRIVING AT OAX AIRPORT. NO CITY PAIRS FARE FOR THAT AIRPORT. SPONSOR PROVIDING IN-KIND LODGING VALUED AT $ 300 WHICH IS 294% OF THE GOVERNMENT LODGING ALLOWANCE OF $102.  THE SPONSOR HAS CONFIRMED THAT ALL OTHER FEDERAL OR NON-FEDERAL PARTICIPANTS WILL BE PROVIDED WITH THE SAME OR SIMILAR ACCOMMODATIONS. ODA SENT OUT. LATE JUSTIFICATION:WE RECEIVED THE SPONSOR LETTER BUT IT WAS NOT IN THE CORRECT FORMAT SO WE HAD TO REQUEST A NEW ONE, AND THEN CGE WAS DOWN FOR A FEW WEEKS. SO WE WERE NOT ABLE TO UPDATE ANY OF THE INFO.</t>
  </si>
  <si>
    <t>[OTHER], , MEX</t>
  </si>
  <si>
    <t>INSTITUTO NACIONAL DE ENFERMED</t>
  </si>
  <si>
    <t>JASON BRENCHLEY HAS BEEN INVITED TO BE A KEYNOTE SPEAKER IN THE ANNUAL CONFERENCE ON RETROVIRUSES AND OPPORTUNISTIC INFECTIONS (CROI). THE CONFERENCE WILL TAKE PLACE IN SEATTLE, WA. SPONSOR WILL PROVIDE LODGING, FLIGHT AND REGISTRATION COSTS. NIH WILL PAY FOR ALL OTHER EXPENSES. THE CONFERENCE DATES ARE MARCH 4-7 HIS TRAVEL DATES ARE FROM MARCH 4-8.  COST COMPARISON WAS MADE WITH AIRLINE CITY PAIRS. SPONSOR PROVIDING IN-KIND LODGING VALUED AT $195 WHICH IS 3% OF THE GOVERNMENT LODGING ALLOWANCE OF $189.  THE SPONSOR HAS CONFIRMED THAT ALL OTHER FEDERAL OR NON-FEDERAL PARTICIPANTS WILL BE PROVIDED WITH THE SAME OR SIMILAR ACCOMMODATIONS.</t>
  </si>
  <si>
    <t>INTERNATIONAL ANTIVIRAL SOCIET</t>
  </si>
  <si>
    <t>03/04/2019 -03/08/2019</t>
  </si>
  <si>
    <t>BRENNAN, PATRICIA F</t>
  </si>
  <si>
    <t>11/12/2018-11/16/2018: SPEAKING AT THE 22ND INTERNATIONAL NURSING RESEARCH CONFERENCE, IN CORDOBA, SPAIN.
11/17/2018-11/24/2018: ANNUAL LEAVE AND NON DUTY DAYS.
 ***THIS IS A SINGLE TRIP MEETING AND HOTEL BOOKED VIA CONFERENCE COORDINATOR,***</t>
  </si>
  <si>
    <t>CORDOBA, , ESP</t>
  </si>
  <si>
    <t>NURSING AND HEALTHCARE RESEARC</t>
  </si>
  <si>
    <t>11/12/2018 -11/24/2018</t>
  </si>
  <si>
    <t>BREWER, CARMEN C</t>
  </si>
  <si>
    <t>PARTICIPATE IN EDITORIAL BOARD MEETING (EAR &amp; HEARING) AND ATTEND AND PRESENT POSTER AT ANNUAL CONFERENCE OF THE AMERICAN AUDITORY SOCIETY. THE SPONSOR WILL PROVIDE IN-KIND 2 NIGHTS OF LODGING (FEB. 26-27,2019), AIRFARE, AND LUNCH FEB. 27, 2019 DURING THE BOARD MEETING.</t>
  </si>
  <si>
    <t>SCOTTSDALE, AZ, US</t>
  </si>
  <si>
    <t>AMERICAN AUDITORY SOCIETY</t>
  </si>
  <si>
    <t>AUDIOLOGIST</t>
  </si>
  <si>
    <t>02/26/2019 -03/02/2019</t>
  </si>
  <si>
    <t>BRODY, LAWRENCE C</t>
  </si>
  <si>
    <t>ON THIS SPONSORED FOREIGN TRAVEL THE SPONSOR WILL PROVIDE AIR AND LODGING IN-KIND. ALL OTHER EXPENSES WILL BE COVERED BY NHGRI,  THE TRAVELER WILL BE PARTICIPATING IN AN INTERACTIVE THINK TANK AND PRESENT A TALK ON GENETICS AND PRECISION MEDICINE.  THE MEETING WILL BE HELD IN EDMONTON, CA ON 10/11/18 AT THE COLLEGE OF LICENSED PRACTICAL NURSES OF ALBERTA.  NO COST COMPARISON IS NEEDED SINCE THE SPONSOR IS PAYING FOR THE FLIGHT.  R/T POV TO/FROM HOME IS $20.00, PARKING FOR 3 DAYS IS $100.00(EST).  R/T TAXI TO/FROM AIRPORT IN CANADA IS $120.00(EST).  AN INTERNET FEE OF $40.00 IS BEING REQUESTED BECAUSE THE ROOM IS NOT A FEDROOM.  OMEGA WAS NOT USED FOR LODGING OR AIR BECAUSE THE SPONSOR PAID FOR BOTH IN-KIND.</t>
  </si>
  <si>
    <t>EDMONTON, , CAN</t>
  </si>
  <si>
    <t>COLLEGE OF LICENSED PRACTICAL</t>
  </si>
  <si>
    <t>BROOKS, BERNARD R</t>
  </si>
  <si>
    <t>THIS TRAVEL IS NOT A CONFERENCE BECAUSE IT MEETS THE FOLLOWING MISSIONS EXEMPTION: SCIENTIFIC MEETING WITH A SPECIFIC TEAM REGARDING A SPECIFIC AREA OF SCIENTIFIC INQUIRY. PRESENTATION ENTITLED "TOWARDS ACCURATE ENERGETICS" AT SCHRODINGER, INC., NOVEMBER 8, 2018, NEW YORK CITY, NEW YORK.</t>
  </si>
  <si>
    <t>SCHRODINGER</t>
  </si>
  <si>
    <t>RESEARCH CHEMIST</t>
  </si>
  <si>
    <t>11/08/2018 -11/08/2018</t>
  </si>
  <si>
    <t>THIS TRAVEL (TANUM0IJVE) WAS ORIGINALLY PLANNED FOR JANUARY 19 - FEBRUARY 13 AND WAS APPROVED BY THE NHLBI EXECUTIVE OFFICER ON DECEMBER 20, 2018. IT WAS RECENTLY RESCHEDULED TO MARCH 8 - 23. THIS TRAVEL IS NOT A CONFERENCE BECAUSE IT MEETS THE FOLLOWING MISSION EXEMPTION: SCIENTIFIC MEETINGS WITH A SPECIFIC INVESTIGATOR OR TEAM REGARDING A SPECIFIC AREA OF SCIENTIFIC INQUIRY. PRESENTATIONS FROM MARCH 18-21 AND COLLABORATIONS ON ACTION-CSA METHODS AND ITS APPLICATIONS WITH PROFESSOR JOOYOUNG LEE, KOREA INSTITUTE FOR ADVANCED STUDY (KIAS), MARCH 16, 17, AND 22, 2019, SEOUL, KOREA. NHLBI PAYS FOR ALL EXPENSES ON DAYS OF COLLABORATION (MARCH 16, 17, 22, 23). LECTURE AT THE KIAS PROTEIN FOLDING WINTER SCHOOL, GANGWON, KOREA, MARCH 10-15, 2019. TITLES OF LECTURES: (1) "MODELS AND METHODS USED IN COMPUTATIONAL BIOPHYSICS"; (2) "COMPUTING FREE ENERGIES:SOLVATION AND BINDING"; (3) "PROBING MOTIONS AND PATHWAYS IN PROTEIN SYSTEMS"; (4) "USING MODERN QUANTUM CHEMISTRY FOR PROBLEMS IN BIOPHYSICS"; (5) "DEALING WITH MULTIPLE PROTONATION STATES AND PH EFFECTS". ALL LODGING EXPENSES PAID IN-KIND FOR ALL DATES OF TRIP.  LODGING IN GANGWON FROM MARCH 9-15 IS VALUED AT $100 PER NIGHT WHICH IS 128% ABOVE GOVERNMENT ALLOWANCE OF $78 PER NIGHT. THESE PERCENTAGES FALL WITHIN THE 300% THRESHOLD ALLOWED BY THE FTR. SPONSOR RESERVED LODGING FROM MARCH 9-15 (SEE SPONSOR'S EMAILS). NO CONFIRMATION OF RESERVATIONS FROM HOTELS AVAILABLE. TRAVELER RIDING WITH COLLEAGUES FROM SEOUL TO GANGWON AND RETURN.  NO REIMBURSEMENT NEEDED FOR GROUND TRANSPORTATION. WEBSITES FOR PROTEIN FOLDING WINTER SCHOOL:  HTTP://LEE.KIAS.RE.KR/INSILICO/WORKSHOP/18TH_WINTER/
HTTP://LEE.KIAS.RE.KR/INSILICO/WORKSHOP/18TH_WINTER/PROGRAM.PDF.  NO AGENDA AVAILABLE FOR THE TALKS IN SEOUL AT THE KIAS.</t>
  </si>
  <si>
    <t>[OTHER], , KOR</t>
  </si>
  <si>
    <t>KOREA INSTITUTE FOR ADVANCED S</t>
  </si>
  <si>
    <t>03/08/2019 -03/23/2019</t>
  </si>
  <si>
    <t>BROOKS, BRIAN P</t>
  </si>
  <si>
    <t>DR. BRIAN BROOKS HAS BEEN INVITED TO THE VISION OF CHILDREN FOUNDATION 10TH WORLD SYMPOSIUM TO PRESENT A TALK ON NOVEMBER 1-3, 2018. OVER THE PAST TWO DECADES, THE FOUNDATION'S MISSION HAS BEEN TO FIND CURES FOR HEREDITARY CHILDHOOD BLINDNESS AND VISION DISORDERS. IT HAS PLAYED A LEADING ROLE IN ENCOURAGING SCIENTIFIC EXPLORATION IN THIS ARENA. MEALS PROVIDED AS PART OF THE SYMPOSIUM. THERE IS NOT REGISTRATION FEE FOR THIS MEETING.</t>
  </si>
  <si>
    <t>THE VISION OF CHILDREN</t>
  </si>
  <si>
    <t>11/01/2018 -11/03/2018</t>
  </si>
  <si>
    <t>BROOKS, PHILIP J</t>
  </si>
  <si>
    <t>PJ BROOKS IS TRAVELING TO TENNESSEE TO ATTEND THE 19TH ANNUAL WORLD COCKAYNE SYNDROME FAMILY MEDICAL CONFERENCE. PJ WILL BE SPEAKING ON A PANEL AND ANSWERING Q &amp; A'S. SHARE &amp; CARE FOUNDATION WILL PROVIDE ACCOMMODATIONS FOR THE TRIP. EO APPROVAL AND ETHICS APPROVAL.</t>
  </si>
  <si>
    <t>TENNESSEE RIDGE, TN, US</t>
  </si>
  <si>
    <t>SHARE AND CARE COCKAYNE SYNDRO</t>
  </si>
  <si>
    <t>INVESTIGATOR (TENURE TRACK)</t>
  </si>
  <si>
    <t>10/06/2018 -10/09/2018</t>
  </si>
  <si>
    <t>DR. BROOKS WAS INVITED TO GIVE A KEYNOTE ADDRESS AT THE ISONG WORLD CONGRESS ON NURSING AND GENOMICS, ON OCTOBER 26 2018. THIS MEETING WILL BE HELD IN ORLANDO, FLORIDA. THIS MEETING IS SPONSORED.</t>
  </si>
  <si>
    <t>INTERNATIONAL SOCIETY OF NURSE</t>
  </si>
  <si>
    <t xml:space="preserve">BROWNELL, ISAAC </t>
  </si>
  <si>
    <t>DR. ISAAC BROWNELL HAS BEEN ASKED TO SERVE AS AN ADVISOR AT THE MERKEL CELL CARCINOMA (MCC) EXPERT INPUT FORUM WHICH WILL TAKE PLACE IN DETROIT, MI ON 10/26/18 - 10/27/18.  NOTE-LOCATION OF THE EVENT CHANGED FROM CHICAGO, IL TO DETROIT, MI.</t>
  </si>
  <si>
    <t>MERCK RESEARCH LABORATORIES NO</t>
  </si>
  <si>
    <t>10/26/2018 -10/27/2018</t>
  </si>
  <si>
    <t>BROWN, KEVIN M</t>
  </si>
  <si>
    <t>{KBR-10570} TRAVELER WILL BE PARTICIPATING AND PROVIDING PEER REVIEW OF THE AMERICAN CANCER SOCIETIES (ACS) TUMOR BIOLOGY &amp; GENOMICS GRANT PROPOSALS MEETING IN ATLANTA, GEORGIA FROM 01/28-01/29/19.  ACS WILL COVER ROUNDTRIP ECONOMY AIRFARE, ROUNDTRIP GROUND TRANSPORTATION TO AND FROM HOTEL/AIRPORT, LODGING FOR 1 NIGHT, AND LUNCH ON 01/29.  A CONTINENTAL BREAKFAST WILL BE PROVIDED ON 01/29- THIS WILL BE AT NIH EXPENSE DUE TO IT BEING CONTINENTAL.   THERE IS A SPONSORED DINNER ON 01/28 THAT TRAVELER HAS DECLINED TO ATTEND DUE TO NOT BEING ABLE TO GET TO ATLANTA IN TIME DUE TO OTHER COMMITMENTS.  THERE IS NO REGISTRATION FEE INVOLVED WITH THIS TRAVEL.  **DUE TO INCLEMENT WEATHER-FLIGHT WAS CANCELLED AND RESCHEDULED FOR THE NEXT DAY.  SPONSOR COVERED ADDITIONAL NIGHTS LODGING IN-KIND.</t>
  </si>
  <si>
    <t>AMERICAN CANCER SOCIETY ATLANT</t>
  </si>
  <si>
    <t>01/28/2019 -01/30/2019</t>
  </si>
  <si>
    <t>BROWN, LILIANA L</t>
  </si>
  <si>
    <t>LILIANA BROWN WILL BE TRAVELING TO KNOXVILLE TENNESSEE ON MARCH 26 28 2019 THE 21ST CENTURY CURES SOUTHEAST CONFERENCE AND SPECIALLY THE SESSION IN WHICH DR BROWN WILL BE SPEAKING OFFERS AN OPPORTUNITY TO SHOWCASE NIAIDS SYSTEMS BIOLOGY CONSORTIUM IN ORDER TO PROMOTE COLLABORATIONS WITH CLINICIANS SCIENTISTS AND COMPUTATIONAL BIOLOGISTS IN ATTENDANCE AND TO HIGHLIGHT OPPORTUNITIES AND PROGRAMMATIC PRIORITIES AT NIAID</t>
  </si>
  <si>
    <t>KNOXVILLE, TN, US</t>
  </si>
  <si>
    <t>UNIVERSITY OF TENNESSEE AT KNO</t>
  </si>
  <si>
    <t>03/26/2019 -03/28/2019</t>
  </si>
  <si>
    <t>BROWN, REBECCA J</t>
  </si>
  <si>
    <t>TRAVELER IS INVITED TO GIVE A PRESENTATION AT THE ENDOCRINE GRAND ROUNDS LOCATED AT THE CHILDREN?¿¿S HOSPITAL OF PHILADELPHIA IN CONNECTION TO THE UNIVERSITY OF PENNSYLVANIA IN PHILADELPHIA, PA ON JANUARY 16, 2019. THE SPONSOR HAS OFFERED IN-KIND R/T ECONOMY TRAIN FARE WITH A VALUE OF $78.00, ONE NIGHT OF LODGING AT $189 P/N (APPROXIMATELY 117% OVER THE GOVERNMENT ALLOWED RATE, NO AEA IS REQUIRED), DINNER ON JANUARY 15TH, AND LUNCH ON JANUARY 16TH. ALL SERVICES PROVIDED BY THE SPONSOR ARE COMPARABLE IN VALUE TO THAT OFFERED OR PROVIDED TO OTHER INVITED PARTICIPANTS. NO US FEDERAL FUNDS ARE BEING USED TO FUND THIS TRIP AND WILL BE COVERED BY THE CHILDREN?¿¿S HOSPITAL OF PHILADELPHIA.</t>
  </si>
  <si>
    <t>CHILDRENS HOSPITAL PHILADELPHI</t>
  </si>
  <si>
    <t>01/15/2019 -01/16/2019</t>
  </si>
  <si>
    <t>BRUDNO, JENNIFER N</t>
  </si>
  <si>
    <t>DR. BRUDNO IS INVITED TO PARTICIPATE IN THE ROSWELL PARK MEDICAL CENTER GROUND ROUNDS CONFERENCE IN BUFFALO, NY ON MARCH 14-15, 2019.  IN-KIND:  AIRFARE, LODGING (NO BREAKFAST),  MEALS (3/14-D, 3/15-B AND L), AND GROUND TRANSPORTATION IN NY.  DR. BRUDNO IS REQUESTING APPROVAL OF ACTUAL SUBSISTENCE FOR SPONSOR IN-KIND LODGING VALUED AT $108 WHICH IS 104% OF THE GOVERNMENT ALLOWANCE OF $104.  THIS PERCENTAGE FALLS WITHIN THE 300% THRESHOLD BY THE FTR.  THE SPONSOR HAS NOTED THAT ALL OTHER NON-FEDERAL PARTICIPANTS WILL BE PROVIDED WITH THE SAME ACCOMMODATIONS.  TRAVELER WILL STAY FOR THE WEEKEND AND WILL COME BACK ON MARCH 17, 2019 IN DC.</t>
  </si>
  <si>
    <t>ROSWELL PARK COMPREHENSIVE CAN</t>
  </si>
  <si>
    <t>03/14/2019 -03/17/2019</t>
  </si>
  <si>
    <t xml:space="preserve">BRYCHTA, ROBERT </t>
  </si>
  <si>
    <t>TRAVELER IS INVITED TO PRESENT A LECTURE ON RESEARCH PROGRAMS FOCUSED ON PHYSICAL ACTIVITY AND HEALTH RELATED EFFECTS AT THE ?¿¿UNIVERSITY OF ICELAND?¿¿ IN REYKJAVIK, ICELAND ON JANUARY 7, 2019. THE INVITATION TO THE UNIVERSITY IS FROM JANUARY 5 ?¿¿ 11, 2019 TO ALLOW THE TRAVELER TO COLLABORATE WITH UNIVERSITY RESEARCH, GRADUATE STUDENTS, AND UNIVERSITY STAFF.  R/T AIRFARE, LODGING, AND ROUND-TRIP GROUND TRANSPORTATION FROM AIRPORT TO HOTEL HAVE BEEN OFFERED SPONSORED IN-KIND. ROUND TRIP ECONOMY AIRFARE FROM IAD &gt; KEF IS 66,875 IKS AND IS ESTIMATED TO HAVE A USD VALUE OF $541.65. FLIGHT IS SPONSORED IN KIND FLIGHT IS ON A FOREIGN FLAG CARRIER.LODGING WILL BE PROVIDED IN-KIND AT THE HILTON REYKJAVIK NORDICA AT AN ESTIMATED VALUE OF $133.74 USD PER NIGHT (BELOW THE GOVERNMENT ALLOWED RATE. NO REGISTRATION FEE IS REQUIRED. BREAKFAST WILL BE INCLUDED WITH THE HOTEL ACCOMMODATIONS. ALL SERVICES PROVIDED BY THE SPONSOR ARE COMPARABLE IN VALUE TO THAT OFFERED OR PROVIDED TO OTHER INVITED PARTICIPANTS.</t>
  </si>
  <si>
    <t>REYKJAVIK, , ISL</t>
  </si>
  <si>
    <t>UNIVERSITY OF ICELAND</t>
  </si>
  <si>
    <t>01/05/2019 -01/11/2019</t>
  </si>
  <si>
    <t>BUCHER, JOHN R</t>
  </si>
  <si>
    <t>AMENDMENT: TRAVELER CONTACTED SPONSOR TO CANCEL IN-KIND ROUND-TRIP AIRLINE TICKET AND WILL NOW BE DRIVING GOVERNMENT VEHICLE FROM NIEHS TO MEETING SITE AND RETURN. AS AN INVITED MEMBER OF THE NATIONAL ACADEMIES OF SCIENCES, ENGINEERING, AND MEDICINE COMMITTEE TO DEVELOP A SCOPING PLAN TO ASSESS THE HAZARDS OF ORGANOHALOGEN FLAME RETARDANTS, DR. BUCHER WILL PARTICIPATE IN THE FOURTH MEETING OF THE COMMITTEE JANUARY 17-18, 2019, IN WASHINGTON, DC. TRAVEL DATES ARE JANUARY 16 AND JANUARY 18. THE SPONSOR, NATIONAL ACADEMIES OF SCIENCES, WILL PROVIDE IN KIND ROUND-TRIP ECONOMY AIRFARE AND LODGING. EFFICIENT SPENDING APPROVAL OBTAINED ON JUNE 14, 2018. ETHICS APPROVAL OBTAINED ON NOVEMBER 21, 2018. BOTH APPROVALS ARE INCLUDED IN THE SCANNED DOCUMENTS PORTION OF THIS AUTHORIZATION. WASHINGTON, DC IS NOT TAX EXEMPT.</t>
  </si>
  <si>
    <t>BUCHHOLZ, URSULA J</t>
  </si>
  <si>
    <t>DR. BUCHHOLZ WAS INVITED TO SPEAK AT THE 11TH RSV SYMPOSIUM TAKING PLACE AT THE OMNI GROVE PARK INN IN ASHEVILLE, NC ON OCTOBER 31 - NOVEMBER 4, 2018. THE FLIGHT MOST ADVANTAGEOUS TO THE GOVERNMENT  WAS SELECTED.</t>
  </si>
  <si>
    <t>ASHEVILLE, NC, US</t>
  </si>
  <si>
    <t>INTERNATIONAL SOCIETY FOR INFL</t>
  </si>
  <si>
    <t>10/31/2018 -11/04/2018</t>
  </si>
  <si>
    <t>BUCHSBAUM, JEFFREY C</t>
  </si>
  <si>
    <t>AMENDED: RETURN DATE CHANGED AND FLIGHT NOW NON-CONTRACT CARRIER.
DR. BUCHSBAUM IS INVITED TO  SPEAK AT THE AMERICAN SOCIETY FOR RADIATION ONCOLOGY (ASTRO) ANNUAL MEETING  BEING HELD IN SAN ANTONIO, TX ON OCTOBER 21-24, 2018.  DR. BUCHSBAUM HAS ALSO BEEN INVITED TO SPEAK AT A PRE-CONFERENCE WORKSHOP ON OCTOBER 20, 2018.  IN-KIND: REGISTRATION (NO MEALS).  AN APPROVED AEA MEMO HAS BEEN INCLUDED FOR THE LODGING COSTS.</t>
  </si>
  <si>
    <t>AMERICAN SOCIETY FOR RADIATION</t>
  </si>
  <si>
    <t>BUCK, CHRISTOPHER B</t>
  </si>
  <si>
    <t>DR. BUCK WAS INVITED TO THE UNIVERSITY OF STRASBOURG TO PRESENT A SEMINAR AND MEET WITH FACULTY AND STUDENTS. THE UNIVERSITY WILL COVER ROUND TRIP ECONOMY AIRFARE, LODGING, AND SOME MEALS IN-KIND. HE WILL DEPART FROM IAD ON 11/12 AND ARRIVE IN FRANCE ON 11/13. THERE IS NO REGISTRATION FEE ASSOCIATED WITH THIS EVENT. DR. BUCK HAS COMPLETED HIS HIGH THREAT SECURITY TRAINING, A COPY OF THE COMPLETION CERTIFICATE IS ATTACHED TO THE DOCUMENT.</t>
  </si>
  <si>
    <t>STRASBOURG, , FRA</t>
  </si>
  <si>
    <t>CNRS UNIVERSITY OF STRASBOURG</t>
  </si>
  <si>
    <t>BUDHU, ANURADHA S</t>
  </si>
  <si>
    <t>DR. ANURADHA BUDHU WILL ATTEND THE SCIENTIFIC SYMPOSIUM ON  CURRENT AND FUTURE CANCER RESEARCH HOSTED BY DR. MATHUROS RUCHIRAWAT OF THE CHULABHORN RESEARCH INSTITUTE IN BANGKOK THAILAND FROM JANUARY 8-10, 2019 AND THEN SHE WILL ATTEND THE TIGER-LC CONSORTIUM WORKSHOP ON THE AFTERNOON OR EVENING OF JANUARY 10TH AND ALL DAY JANUARY 11TH.  SHE WILL RETURN BACK HOME ON JANUARY 12TH.  SHE WILL STAY AT THE CRI RESIDENCE WHICH IS ON THE GROUNDS OF THE SYMPOSIUM.  WE WILL COVER HER AIRLINE AND GROUND TRANSPORTATION ROUNDTRIP FROM HOME TO AIRPORT AND BACK HOME.  THE SPONSOR IS WAIVING THE REGISTRATION FEE OF 600 THAT INCLUDES MEALS AND LODGING.</t>
  </si>
  <si>
    <t>BANGKOK, , THA</t>
  </si>
  <si>
    <t>CHULABHORN RESEARCH INSTITUTE</t>
  </si>
  <si>
    <t>01/06/2019 -01/12/2019</t>
  </si>
  <si>
    <t>DR. ANURADHA BUDHU WILL BE ATTENDING THE CHOLANGIOCARCINOMA FOUNDATION ANNUAL CONFERENCE AS A GUEST SPEAKER IN SALT LAKE CITY, UTAH 1/30 - 2/1/2019 LOCATED AT THE SALT PALACE 100 S. TEMPLE, SALT LAKE CITY, UTAH. SHE WILL BE STAYING AT THE SALT LAKE MARRIOTT DOWNTOWN AT CITY CREEK TEAM, 75 SOUTH WEST TEMPLE, SALT LAKE CITY, UT; PHONE# 801-531-0800.  THE SPONSOR INFORMATION: THE CHOLANGIOCARCINOMA FOUNDATION 5526 WEST 13400 SOUTH, ROOM 510, SALT LAKE CITY, UT.  THE SPONSOR IS COVERING AIRLINE TICKET, HOTEL AND REGISTRATION $400 WHICH INCLUDES THEIR MEALS.  WE WILL COVER HER TAXIS FROM HOME TO AIRPORT AND AIRPORT TO HOME.  TRAVELER IS REQUESTING APPROVAL OF ACTUAL SUBSISTENCE FOR SPONSOR IN-KIND LODGING VALUED AT $ 205 WHICH IS 164% OF THE GOVERNMENT ALLOWANCE OF $125.  THE PERCENTAGE FALLS WITHIN THE 300% THRESHOLD ALLOWED BY THE FTR.</t>
  </si>
  <si>
    <t>SALT LAKE CITY, UT, US</t>
  </si>
  <si>
    <t>CHOLANGIOCARCINOMA FOUNDATION</t>
  </si>
  <si>
    <t>01/29/2019 -02/02/2019</t>
  </si>
  <si>
    <t>BULEA, THOMAS C</t>
  </si>
  <si>
    <t>DR. BULEA IS INVITED TO GIVE A SEMINAR AS A VISITING PROFESSOR AT UNO  ON JAN 11. THE SPONSOR WILL PAID IN KIND FOR AIRFARE AND ONE NIGHT LODGING. THE RMD MAY HAVE TO PAY FOR MEALS.</t>
  </si>
  <si>
    <t>01/10/2019 -01/11/2019</t>
  </si>
  <si>
    <t xml:space="preserve">BURCH, HENRY </t>
  </si>
  <si>
    <t>DR. BURCH WILL BE TRAVELING TO ENDO 2019 IN NEW ORLEANS, LA TO PRESENT AT THIS CONFERENCE. DR. BURCH WILL BE ON TRAVEL FROM MARCH 22-26, 2019.DR. BURCH REGISTRATION WAS WAIVED SINCE HE IS A PRESENTER AT THE CONFERENCE. PLEASE SEE ATTACHED THE OFFICE OF ETHICS APPROVAL.  PLEASE NOTE THAT A SHUTTLE WILL BE PROVIDED TO AND FROM THE MEETING SITE COMPLIMENTARY TO ALL ATTENDEES. LODGING BOOKED VIA CGE.</t>
  </si>
  <si>
    <t>BURGESS, HAROLD A</t>
  </si>
  <si>
    <t>11.02.18 - 11.07.18. SAN DIEGO, CA. DR. BURGESS WILL PRESENT A TALK ON NOV. 3 AND PARTICIPATE AT SOCIETY FOR NEUROSCIENCE 48TH ANNUAL MEETING, SAN DIEGO, CA, NOV. 3-7, 2018. TITLE OF TALK IS- GLUTAMATERGIC INTERNEURONS MEDIATE LONG INTERSTIMULUS INTERVAL PREPULSE INHIBITION VIA PRESYNAPTIC INHIBITION. REGISTRATION FEE OF 400 USD FOR MEMBER STATUS IS SPONSORED IN KIND. OWT USED FOR TRANSPORTATION AND LODGING FOR NIGHT OF NOV. 2, AND LODGING ARRANGED THROUGH CONFERENCE HOUSING FOR NIGHTS OF NOV. 3-6 TO OBTAIN SPECIAL RATE RESERVED FOR INVITED SPEAKERS AT 153 USD.</t>
  </si>
  <si>
    <t>11/02/2018 -11/07/2018</t>
  </si>
  <si>
    <t>BURGESS, SHAWN M</t>
  </si>
  <si>
    <t>**TRAVELER DEPARTS 12/8 AND ARRIVES 12/9** ON THIS SPONSORED FOREIGN TRAVEL THE FOLLOWING ARE PROVIDED IN-KIND: ROUNDTRIP AIRFARE-$1570 AND 3 NIGHTS OF LODGING-$55.93/NIGHT (INCLUDES BREAKFAST). THE FOLLOWING MEALS WILL ALSO BE PROVIDED IN-KIND: LUNCH AND DINNER ON 10/10 AND 10/11.  ALL INVITED ATTENDEES ARE RECEIVING SIMILAR BENEFITS. THERE IS NO REGISTRATION FOR THIS MEETING. COST COMPARISON WAS NOT COMPLETED AS OMEGA WAS NOT USED. BOTH AIRFARE AND LODGING WERE ARRANGED AND PROVIDED IN-KIND.  NHGRI PAYS ALL OTHER EXPENSES. ROUND TRIP TAXI TO/FROM RESIDENCE ESTIMATED-$150.00, ROUND TRIP TAXI TO/FROM AIRPORT IN KOREA ESTIMATED-$150; MISC. EXPENSE-$42 FOR INCIDENTALS NOT COVERED IN-KIND AND MISC. EXPENSE FOR UNFORESEEN CIRCUMSTANCES ESTIMATED-$200. TRAVELER IS REQUESTING 3 DAYS INTERNET ESTIMATED-$45 FOR WORK RELATED BUSINESS. HOTEL TAX EXEMPTION DOES NOT APPLY TO THIS FOREIGN TRAVEL.</t>
  </si>
  <si>
    <t>ULSAN, , KOR</t>
  </si>
  <si>
    <t>ULSAN NATIONAL INSTITUTE OF SC</t>
  </si>
  <si>
    <t>INVESTIGATOR-TT</t>
  </si>
  <si>
    <t>**TRAVELER DEPARTS US 1/8 AND ARRIVES IN CHILE 1/9.**ON THIS SPONSORED FOREIGN TRAVEL, THE FOLLOWING WILL BE PROVIDED IN-KIND:  ROUNDTRIP AIRFARE FROM US TO SANTIAGO, CHILE ($1,483.34) AND ROUNDTRIP AIRFARE FROM SANTIAGO TO CALAMA CHILE ($236.76). **NOTE: LAYOVER IN SANTIAGO IS NECESSARY DUE TO AVAILABILITY OF FLIGHTS TO CALAMA CHILE. FOUR NIGHTS OF SPONSORED LODGING AT VARIOUS RATES: 1/9: $95; 1/10-1/11: $79 PER NIGHT AND 1/12: $42. LODGING RATES INCLUDES BREAKFAST.  GROUND TRANSPORTATION TO/FROM AIRPORTS AND TO/FROM HOTELS ARE ALSO BEING PROVIDED FOR A TOTAL COST OF $104 AS WELL AS WAIVED REGISTRATION-$793.15. REGISTRATION FEE INCLUDES THE FOLLOWING MEALS:  LUNCHES: 1/10 THRU 1/12 AND DINNERS: 1/10 AND 1/12.  SPONSOR IS PROVIDED THE FOLLOWING MEAL IN-KIND: DINNER: 1/11-$50. ALL INVITED GUESTS ARE RECEIVING SIMILAR BENEFITS.  COST COMPARISON IS NOT NEEDED AS OMEGA WAS NOT USED FOR ANY PORTION OF THIS TRAVEL. BOTH AIRFARE AND LODGING WERE PROVIDED IN-KIND. OTHER EXPENSES ADDED:  ROUNDTRIP TAXI TO/FROM RESIDENCE ESTIMATED-$200; BAG FEES-$50; MISC. EXPENSE-$200 FOR UNFORESEEN ISSUES THAT MAY ARISE AND MISC. FEE-$18 FOR M&amp;IE NOT PROVIDED ON 1/11.  TRAVELER IS ALSO REQUESTING REIMBURSEMENT OF INTERNET FEES ESTIMATED: $12/DAY FOR WORK RELATED BUSINESS THAT MAY BE NEEDED.  HOTEL TAX EXEMPTIONS DO NOT APPLY TO THIS SPONSORED FOREIGN TRAVEL.  **TRAVELER DEPARTS CHILE 1/13 AND ARRIVES BACK IN THE US 1/14.</t>
  </si>
  <si>
    <t>SANTIAGO, , CHL</t>
  </si>
  <si>
    <t>UNIVERSITY OF CHILE</t>
  </si>
  <si>
    <t>01/08/2019 -01/14/2019</t>
  </si>
  <si>
    <t>BUSHEL, PIERRE R</t>
  </si>
  <si>
    <t>PIERRE BUSHEL HAS BEEN INVITED TO PRESENT IN THE COLLOQUIUM SERIES AT THE DEPARTMENT OF BIOSTATISTICS - HARVARD T.H. CHAN SCHOOL OF PUBLIC HEALTH IN BOSTON, MASSACHUSETTS ON NOVEMBER 15-16, 2018.  HE WILL PRESENTA MASHUP OF STATISTICS AND BIOINFORMATICS APPLIED TO GENOMIC AND GENETIC DATA FOR BETTER UNDERSTANDING OF BIOLOGICAL CONSEQUENCES AND HAVE MEETINGS WITH STUDENTS AND FACULTY.  TRAVEL DATES NOV 14-16, 2018. HARVARD WILL COVER IN-KIND THE AIRFARE, LODGING, PARTIAL MEALS, AND GROUND TRANSPORTATION IN BOSTON AS WELL AS BAGGAGE FEES.  ETHICS APPROVED ON 10/19/2018.  EFFICIENT SPENDING (ATTACHMENT G) APPROVED ON 10/24/2018 AND PREMIUM CLASS ACCOMMODATION APPROVAL OCT 9, 2018.  ALL ARE INCLUDED IN THE SCANNED DOCUMENTS PORTION OF THIS AUTHORIZATION.</t>
  </si>
  <si>
    <t>11/14/2018 -11/16/2018</t>
  </si>
  <si>
    <t>BUSHNELL, MARY C</t>
  </si>
  <si>
    <t>DR. BUSHNELL IS INVITED TO SPEAK AT THE THEO MURPHY INTERNATIONAL SCIENTIFIC MEETING TO BE HELD AT THE ROYAL SOCIETY AT CHICHELEY HALL IN BUCKINGHAMSHIRE, UK ON FEBRUARY 11-12, 2019. THIS TRAVEL HAS RECEIVED NIH OFM APPROVAL ON OCTOBER 11, 2018.</t>
  </si>
  <si>
    <t>ROYAL SOCIETY LONDON</t>
  </si>
  <si>
    <t>MEMBER NACCAM</t>
  </si>
  <si>
    <t>02/09/2019 -02/13/2019</t>
  </si>
  <si>
    <t xml:space="preserve">BYRD, R ANDREW </t>
  </si>
  <si>
    <t>3RD OF SABBATICAL TAS. DR. BYRD WILL BE ON SABBATICAL TO COMPLETE A VISITING PROFESSORSHIP AT THE TECHNICAL UNIVERSITY OF MUNICH (TUM) FROM 8/12/18-11/15/18 IN GERMANY. THE SPONSOR WILL PROVIDE DR. BYRD HIS AIRFARE AND REIMBURSE FOR MONTHLY LODGING AND TRANSPORTATION. DR. BYRD HAS REQUESTED NOT TO BE REIMBURSED M&amp;IE WHILE ON SABBATICAL. HE WILL BE STAYING IN AN APARTMENT WITH COOKING FACILITIES.</t>
  </si>
  <si>
    <t>MUNICH, , DEU</t>
  </si>
  <si>
    <t>TECHNICAL UNIVERSITY OF MUNICH</t>
  </si>
  <si>
    <t>10/01/2018 -10/31/2018</t>
  </si>
  <si>
    <t>DR. BYRD HAD BEEN INVITED TO GIVE A LECTURE AT THE UNIVERSITY OF CAMBRIDGE. HE IS ON SABBATICAL IN GERMANY, AND HIS ORIGINAL TA (TANUM0HH3E) FOR OCTOBER HAS BEEN APPROVED AND CANNOT BE AMENDED. DR. BYRD WILL BE LECTURING AT THE UNIVERSITY OF CAMBRIDGE ON 10/31 AND ATTENDING THE WWPDB ADVISORY COMMITTEE MEETING FROM 10/31-11/2 IN THE UK AND THE WWPDB IS PROVIDING HIS AIRFARE IN-KIND; HOTEL (10/30-11/2), DINNER ON 10/30, 11/1, AND 11/2; BREAKFAST INCLUDED IN HOTEL; LUNCH ON 11/1 AND 11/2 (SEPARATE TA WILL BE DONE FOR SABBATICAL AND WWPDB NOVEMBER EXPENSES).</t>
  </si>
  <si>
    <t>PROTEIN DATA BANK IN EUROPE</t>
  </si>
  <si>
    <t>10/30/2018 -10/31/2018</t>
  </si>
  <si>
    <t>WORLDWIDE PROTEIN DATA BANK</t>
  </si>
  <si>
    <t>4TH OF SABBATICAL TAS. DR. BYRD WILL BE ON SABBATICAL TO COMPLETE A VISITING PROFESSORSHIP AT THE TECHNICAL UNIVERSITY OF MUNICH FROM 8/12/18-11/15/18. TUM PAID AIRFARE IN-KIND (1ST TA) AND WILL REIMBURSE FOR LODGING AND GROUND TRANSPORTATION. DR. BYRD WILL BE ATTENDING THE WWPDB ADVISORY COMMITTEE MEETING FROM 11/1-11/2 IN THE UK AND THE WWPDB IS PROVIDING HIS AIRFARE IN-KIND; HOTEL (10/30-11/2), DINNER ON 10/30, 11/1, AND 11/2; BREAKFAST INCLUDED IN HOTEL; LUNCH ON 11/1 AND 11/2, AND TAXI TO AIRPORT.</t>
  </si>
  <si>
    <t>11/01/2018 -11/15/2018</t>
  </si>
  <si>
    <t>DR. BYRD WILL PRESENT A LECTURE AT THE 6TH INTERDISCIPLINARY QUANTITATIVE BIOLOGY WORKSHOP ON SINGLE-PARTICLE CRYO-EM FROM 1/7-11/19 AT RUTGERS UNIVERSITY IN PISCATAWAY, NJ. THERE IS NO REGISTRATION FEE. THE SPONSOR WILL COVER LODGING FROM 1/6-10/19. DR. BYRD IS REQUESTING APPROVAL OF ACTUAL SUBSISTENCE FOR SPONSOR IN-KIND LODGING VALUED AT $159 WHICH IS 147% OF THE GOVERNMENT ALLOWANCE OF $108. THIS PERCENTAGE FALLS WITHIN THE 300% THRESHOLD ALLOWED BY THE FTR. THE SPONSOR HAS NOTED THAT ALL OTHER NON-FEDERAL PARTICIPANTS WILL BE PROVIDED WITH THE SAME ACCOMMODATIONS.</t>
  </si>
  <si>
    <t>ISELIN, NJ, US</t>
  </si>
  <si>
    <t>WORLDWIDE PROTEIN DATA BANK FO</t>
  </si>
  <si>
    <t>01/06/2019 -01/11/2019</t>
  </si>
  <si>
    <t xml:space="preserve">CAI, HUAIBIN </t>
  </si>
  <si>
    <t>DR CAI WILL VISIT CHANGSHA CHINA FROM 23 TO 25 NOVEMBER TO SUPERVISE AND PARTICIPATE IN DR ZHENHUA LIU PHD DEFENSE AT XIANGYA HOSPITAL ON 25 NOVEMBER 2018. ON 26 NOVEMBER DR. CAI WILL TRAVEL TO BEIJING CHINA TO SPEAK AT THE SYMPOSIUM ON BASIC RESEARCH AND CLINICAL MANAGEMENT OF MOVEMENT DISORDERS. IN CHANGSHA XIANGYA HOSPITAL WILL PAY IN KIND FOR RT AIRFARE FROM IAD TO PEK AIRPORT IN BEIJING AT 1011 34 USD AND THEN RT AIRFARE FROM BEIJING TO CHANGSHA VALUED AT 449 16 USD. LODGING AT 240 USD FOR THE NIGHTS OF 24 AND 25 NOVEMBER AND BREAKFAST LUNCH AND DINNER ON 25 NOV AT 80 USD. RT TAXIS FROM BEIJING AND CHANGSHA AIRPORTS, AND RT TAXIS BETWEEN CHANGSHA LODGING AND VENUE EST AT 100 USD. THERE IS NO FORMAL AGENDA FOR THIS MEETING. IN BEIJING, 2ND SPONSOR BEIJING GERIATRIC HOSPITAL WILL PAY ?¿¿IN-KIND?¿¿ FOR LODGING ON 26 NOV AT 208 77 USD. THE SPONSORS HAVE NOTED THAT THE SAME ACCOMMODATIONS HAVE BEEN PROVIDED TO ALL SPEAKERS AND FEDERAL PARTICIPANTS. NIH WILL REIMBURSE TRAVEL RT TAXI FROM HOME TO IAD AT 230 26, TAXI FROM PEK AIRPORT TO BEIJING HOSPITAL AT 24 63 USD, TAXI FROM BEIJING HOSPITAL TO LODGING 20 28 USD, AND TAXI FROM LODGING IN BEIJING TO PEK AIRPORT AT 13 42 USD, MIE AT 421 USD. HAS EO APPROVALS, SIGNED TA, AND APPROVED ODA 2018-1479 AND 2018-1480.</t>
  </si>
  <si>
    <t>WUHAN, , CHN</t>
  </si>
  <si>
    <t>CENTRAL SOUTH UNIVERSITY</t>
  </si>
  <si>
    <t>11/23/2018 -11/27/2018</t>
  </si>
  <si>
    <t>DR. CAI HAS BEEN INVITED TO PRESENT HIS WORK AS PART OF THE EMORY UNIVERSITY 2018 ADRC/CND SEMINAR SERIES ON 13 DEC IN ATLANTA, GEORGIA. THERE IS NO FORMAL AGENDA FOR THIS MEETING. SPONSOR WILL PAY "IN-KIND" FOR RT AIRFARE FROM BWI TO ATL AT 264 65 USD, RT GROUND TRANSPORTATION FROM AIRPORT TO LODGING/VENUE AT 123 USD, LODGING FOR THE NIGHT OF 12 DEC AT 187 USD, DINNER ON 12 DEC AS WELL AS BREAKFAST AND LUNCH ON 13 DEC VALUED AT A TOTAL OF 100 USD. DR CAI IS REQUESTING APPROVAL OF ACTUAL SUBSISTENCE FOR SPONSOR IN?¿¿KIND LODGING VALUED AT 187 USD WHICH IS 123 PERCENT OF THE GOVERNMENT ALLOWANCE OF 152 USD. THIS PERCENTAGE FALLS WITHIN THE 300 PERCENT THRESHOLD ALLOWED BY THE FTR. THE SPONSOR HAS NOTED THAT ALL OTHER NON?¿¿FEDERAL PARTICIPANTS WILL BE PROVIDED WITH THE SAME ACCOMMODATIONS. NIH WILL REIMBURSE TRAVEL RT TAXI FROM HOME TO BWI AT 108 58 USD, REMAINING MIE AT 53 25 USD. HAS SIGNED TA, EO APPROVAL AND APPROVED ODA 2018-1492.</t>
  </si>
  <si>
    <t>CALZONE, KATHLEEN A</t>
  </si>
  <si>
    <t>PART 1: TRAVELER WILL ATTEND THE GENOMIC MEDICINE, EDUCATION, CLINICAL PRACTICE, AND COUNSELING WORKSHOP AT THE XIANGYA NURSING SCHOOL OF CENTRAL SOUTH UNIVERSITY IN CHANGSHA, CHINA. SPONSORED IN-KIND, ROUNDTRIP ECONOMY CLASS AIRFARE, LODGING FROM 3/2 - 3/6 WHICH INCLUDES DAILY BREAKFAST, SCHEDULED MEALS, AND GROUND TRANSPORTATION VALUED AT 10 DOLLARS PER DAY. CHANGSHA IS NOT A LOCATION IN CGE, THE CLOSEST CITY AVAILABLE IS GUILIN. PART 2: TRAVELER WILL TAKE A TRAIN TO HONG KONG ON 3/7 AND SPEAK TO FACULTY AT THE NETHERSOLE SCHOOL OF NURSING. SPONSORED IN-KIND ONE NIGHTS LODGING, INCLUDING BREAKFAST. TRAVELER RETURNS BY TRAIN TO CHANGSHA ON 3/8 AND WILL DELIVER A CLOSING LECTURE TO CENTRAL SOUTH UNIVERSITY. THEY WILL AGAIN PROVIDE LODGING IN-KIND WHICH INCLUDES BREAKFAST. TRAVELER WILL RETURN HOME ON 3/10.</t>
  </si>
  <si>
    <t>GUILIN, , CHN</t>
  </si>
  <si>
    <t>NURSE SPECIALIST (RESEARCH)</t>
  </si>
  <si>
    <t>03/01/2019 -03/10/2019</t>
  </si>
  <si>
    <t xml:space="preserve">CAMARGO, CONSTANZA </t>
  </si>
  <si>
    <t>&lt;10793&gt;DR. CAMARGO TO TRAVEL TO BOGOTA COLOMBIA TO SPEAK AT THE 2018 CLINICAL RESEARCH CONFERENCE OF THE SWOG LATIN AMERICA INSTITUTE. THERE IS NO REGISTRATION FEE INVOLVED. DR. CAMARGO WILL NOT NEED HOTEL LODGING AS SHE IS STAYING WITH HER PARENTS IN COLUMBIA.  SPONSOR TO PAY IN-KIND: R/T AIRFARE AT $609.00 USD.  NCI TO PAY: ALL  MEALS AND ALL GROUND TRANSPORTATION.</t>
  </si>
  <si>
    <t>BOGOTA, , COL</t>
  </si>
  <si>
    <t>SWOG</t>
  </si>
  <si>
    <t>11/06/2018 -11/10/2018</t>
  </si>
  <si>
    <t>&lt;10793 MCC&gt; DR. CAMARGO HAS BEEN INVITED TO SPEAK AT THE INTERNATIONAL SYMPOSIUM ON DIGESTIVE HEALTH-HOW TO PRESERVE AND HOW TO RESTORE.  IN-KIND: AIRFARE R/T, HOTEL AND REGISTRATION OF $400.00 IS WAIVED.  NCI TO PAY ALL MEALS AND GROUND TRANSPORTATION. AEA-THE CURRENT PER DIEM ROOM RATE IS $230.00 USD A T THE TIME OF TRAVEL AND M&amp;IE IS $142.00 USD.  ACTUAL EXPENSE ROOM RATE IS $283.00 FOR NOVEMBER 14 AND 15.  THE M&amp;IE WILL REMAIN AT $140.00.  AEA FOR LODGING ONLY, NOT TO EXCEED $283.00 NIGHTLY, WHICH IS 123% OF THE PER DIEM LODGING RATE IS REQUESTED FOR NOVEMBER 14 AND 15 AT 100% FOR M&amp;IE FOR A TOTAL MAXIMUM DAILY EXPENSE OF $423.00 IS REQUESTED.  ALL INVITEES RECEIVED THE SAME ROOM RATES.  CBITT#RITM0132390.  CAMARGO CELL-240-702-5981.</t>
  </si>
  <si>
    <t>CAMERINI OTERO, RAFAEL D</t>
  </si>
  <si>
    <t>TO ATTEND THE COLD SPRING HARBOR LABORATORY MEETING ON GERM CELLS AS AN INVITED SPEAKER.
SPONSOR PROVIDE IN KIND REGISTRATION FEE $1,485 THAT INCLUDES MEALS AND LODGING.
AIRPORT COST COMPARISON WORKSHEET ATTACHED.
PENDING AVAILABILITY OF FUNDS.  TRAVELER IS ON CONTRACT FLIGHTS AND WILL BE USING 2 DIFFERENT AIRPORTS ON THE FLIGHT TO THE CONFERENCE AND THE RETURN BACK FROM THE CONFERENCE.  NO FEDERAL FUNDS ARE BEING USED FOR THIS CONFERENCE.</t>
  </si>
  <si>
    <t>10/09/2018 -10/13/2018</t>
  </si>
  <si>
    <t>CAMPHAUSEN, KEVIN A</t>
  </si>
  <si>
    <t>DR. CAMPHAUSEN IS INVITED TO SPEAK AT THE AMERICAN SOCIETY OF THERAPEUTIC RADIATION ONCOLOGY (ASTRO)
ANNUAL MEETING BEING HELD IN SAN ANTONIO, TX ON OCTOBER 21-24, 2018.  IN-KIND:  REGISTRATION (NO MEALS).</t>
  </si>
  <si>
    <t>AMERICAN SOCIETY FOR THERAPEUT</t>
  </si>
  <si>
    <t>10/20/2018 -10/24/2018</t>
  </si>
  <si>
    <t xml:space="preserve">CAO, HAIMING </t>
  </si>
  <si>
    <t>THIS TRAVEL IS NOT A CONFERENCE BECAUSE IT MEETS THE FOLLOWING MISSION EXEMPTION: SCIENTIFIC MEETINGS WITH A SPECIFIC INVESTIGATOR OR TEAM REGARDING A SPECIFIC AREA OF SCIENTIFIC INQUIRY, OR PUBLIC HEALTH NEED. DR. CAO WILL BE PRESENTING AT THE DEPARTMENT OF ANATOMY AND CELL BIOLOGY WITHIN THE UNIVERSITY OF IOWA CARVER COLLEGE OF MEDICINE , IN IOWA CITY, IOWA, FEBRUARY 20, 2019.</t>
  </si>
  <si>
    <t>IOWA CITY, IA, US</t>
  </si>
  <si>
    <t>UNIVERSITY OF IOWA</t>
  </si>
  <si>
    <t>02/19/2019 -02/21/2019</t>
  </si>
  <si>
    <t>THIS TRAVEL IS NOT A CONFERENCE BECAUSE IT MEETS THE FOLLOWING MISSION EXEMPTION: SCIENTIFIC MEETINGS WITH A SPECIFIC INVESTIGATOR OR TEAM REGARDING A SPECIFIC AREA OF SCIENTIFIC INQUIRY, OR PUBLIC HEALTH NEED. DR. CAO WILL TRAVEL TO TOKYO, JAPAN MARCH 9-13, 2019. HE WILL PRESENT SCIENTIFIC TALK DURING THIS TRIP WHICH WILL SERVE TO DISSEMINATE THE SCIENTIFIC DISCOVERIES MADE AT NIH, WHICH IS ONE OF THE MISSIONS OF NHLBI DIR, AND FOSTER COLLABORATIONS TO ENHANCE HIS RESEARCH PROGRAM AT NHLBI. SPONSOR COVERING IN-KIND AIRFARE AND 3 NIGHTS LODGING 3/10-12.</t>
  </si>
  <si>
    <t>TOKYO CITY, , JPN</t>
  </si>
  <si>
    <t>UNIVERSITY OF TSUKUBA</t>
  </si>
  <si>
    <t>03/09/2019 -03/13/2019</t>
  </si>
  <si>
    <t>CAPLEN, NATASHA J</t>
  </si>
  <si>
    <t>RETT NEARBURG INTERNATIONAL EWING'S SARCOMA SYMPOSIUM VI AT THE LANGHAM HUNTINGTON IN PASADENA CA. SPONSOR, THE CHARLES E. NEARBURG FOUNDATION, TO PAY FOR ROUND TRIP AIRFARE, HOTEL, 3 DINNERS, 2 LUNCHES AND 3 BREAKFASTS. IN KIND LODGING IS VALUED AT $219 WHICH IS 136 PERCENT OF THE GOVERNMENT ALLOWANCE OF $161. THIS AMOUNT FALLS WITH THE 300 PERCENT THRESHOLD ALLOWED BY THE FTR.</t>
  </si>
  <si>
    <t>PASADENA, CA, US</t>
  </si>
  <si>
    <t>CHARLES E NEARBURG FOUNDATION</t>
  </si>
  <si>
    <t>CASE, JAMES T</t>
  </si>
  <si>
    <t>10/01/2018-10/05/2018: ATTENDING/CHAIRING AT THE HEALTH LEVEL SEVEN (HL7) INTERNATIONAL 32ND ANNUAL PLENARY AND WORKING GROUP MEETING, IN BALTIMORE, MD.</t>
  </si>
  <si>
    <t>SNOWMED INTERNATIONAL</t>
  </si>
  <si>
    <t>HEALTH PROGRAMS SPECIALIST</t>
  </si>
  <si>
    <t>10/12/2018-10/19/2018: ATTENDING/PARTICIPATING IN THE  SNOMED BUSINESS METING AND CT EXPO, IN VANCOUVER, CANADA.</t>
  </si>
  <si>
    <t>VANCOUVER, , CAN</t>
  </si>
  <si>
    <t>10/12/2018 -10/19/2018</t>
  </si>
  <si>
    <t>CASELLAS, RAFAEL C</t>
  </si>
  <si>
    <t>TRAVELER HAS BEEN INVITED TO ATTEND THE "CHROMOSOME ARCHITECTURE AND TOPOLOGICAL STRESS" WORKSHOP IN BAEZA, SPAIN, HELD OCTOBER 8-10, 2018.  SPONSOR WILL BE PROVIDING AIRFARE, LODGING AND TRANSPORTATION WITH A CHARTER BUS FROM MADRID AIRPORT TO BAEZA (R/T), MEALS (B/L/D) FOR THE DURATION OF THE MEETING.  TRAVELER WILL BE STAYING AT THE SEDE ANTONIO MACHADO (WORKSHOP VENUE) FROM 10/7-10/10 AT AN ESTIMATED COST OF 66 EUROS ($77.25 PER NIGHT).  NIH WILL COVER FLIGHT PORTION FROM SEVILLE TO MADRID @ $329.80.   REASON BEING THAT TRAVELER WILL BE UNABLE TO CATCH FLIGHT AT 10:20AM TO NY FROM SEVILLE, THE FLIGHTS COME IN TOO LATE.  PENDING FY2019 FUNDS.</t>
  </si>
  <si>
    <t>MADRID, , ESP</t>
  </si>
  <si>
    <t>INTERNATIONAL UNIVERSITY OF AN</t>
  </si>
  <si>
    <t>10/06/2018 -10/12/2018</t>
  </si>
  <si>
    <t>TRAVELER HAS BEEN INVITED TO ATTEND THE "CHROMOSOME ARCHITECTURE AND TOPOLOGICAL STRESS" WORKSHOP IN BAEZA, SPAIN, HELD OCTOBER 8-10, 2018.  SPONSOR WILL BE PROVIDING AIRFARE, LODGING AND TRANSPORTATION WITH A CHARTER BUS FROM MADRID AIRPORT TO BAEZA (R/T), MEALS (B/L/D) FOR THE DURATION OF THE MEETING.  TRAVELER WILL BE STAYING AT THE SEDE ANTONIO MACHADO (WORKSHOP VENUE) FROM 10/7-10/10 AT AN ESTIMATED COST OF 66 EUROS ($77.25 PER NIGHT).</t>
  </si>
  <si>
    <t>10/07/2018 -10/10/2018</t>
  </si>
  <si>
    <t>AMENDMENT DONE DUE TO 4HR DELAY AT AIRPORT. 
 FLIGHT HAS BEEN CHANGED TO A TRAIN RESERVATION.
TRAVELER HAS BEEN INVITED TO PRESENT A TALK AT THE ROCKEFELLER UNIVERSITY ON NOVEMBER 14TH, 2018.  TALK ENTITLED; "HOW NUCLEAR ARCHITECTURE ACTIVATES TRANSCRIPTION".  TRAVELER WILL ALSO MEET WITH SCIENTIFIC STAFF TO DISCUSS COLLABORATION ON THE PRODUCTION OF HUMAN MONOCLONAL ANTIBODIES.  SPONSOR WILL BE PROVIDING LODGING "IN-KIND".</t>
  </si>
  <si>
    <t>11/13/2018 -11/14/2018</t>
  </si>
  <si>
    <t>CASEY, WARREN M</t>
  </si>
  <si>
    <t>TO PARTICIPATE, AS AN INVITED MEMBER, IN THE NATIONAL ACADEMIES OF SCIENCES, ENGINEERING, AND MEDICINE COMMITTEE MEETING ON THE ASSESSMENT OF THE CARE AND USE OF DOGS IN RESEARCH AT THE U.S. DEPARTMENT OF VETERANS AFFAIRS, FEBRUARY 13-15, 2019, WASHINGTON, DC. TRAVEL DATES ARE FEB 12 AND FEB 15, 2019. THE SPONSOR, THE NATIONAL ACADEMIES OF SCIENCES, ENGINEERING, AND MEDICINE, WILL PROVIDE IN KIND ROUND-TRIP AIRFARE FROM RDU TO WASHINGTON, DC ON FEB 12 AND RETURN TO RDU ON FEB 15, AND THREE NIGHTS LODGING. EFFICIENT SPENDING APPROVAL WAS OBTAINED ON JAN 23, 2019. ETHICS APPROVAL WAS OBTAINED ON JAN 18, 2019. BOTH DOCUMENTS ARE INCLUDED IN THE SCANNED DOCUMENTS PORTION OF THIS AUTHORIZATION. WASHINGTON, DC IS NOT TAX EXEMPT.</t>
  </si>
  <si>
    <t>TOXICOLOGIST</t>
  </si>
  <si>
    <t>02/12/2019 -02/15/2019</t>
  </si>
  <si>
    <t>TO PARTICIPATE, AS AN INVITED MEMBER, IN THE NATIONAL ACADEMIES OF SCIENCES, ENGINEERING, AND MEDICINE COMMITTEE MEETING ON THE ASSESSMENT OF THE CARE AND USE OF DOGS IN RESEARCH AT THE U.S. DEPARTMENT OF VETERANS AFFAIRS, MARCH 26-28, 2019, WASHINGTON, DC. TRAVEL DATES ARE MAR 26 AND MAR 28, 2019. THE SPONSOR, THE NATIONAL ACADEMIES OF SCIENCES, ENGINEERING, AND MEDICINE, WILL PROVIDE IN KIND ROUND-TRIP AIRFARE FROM RDU TO WASHINGTON, DC ON MAR 26 AND RETURN TO RDU ON MAR 28, AND TWO NIGHTS LODGING. EFFICIENT SPENDING APPROVAL WAS OBTAINED ON JAN 23, 2019. ETHICS APPROVAL WAS OBTAINED ON MAR 7, 2019. BOTH DOCUMENTS ARE INCLUDED IN THE SCANNED DOCUMENTS PORTION OF THIS AUTHORIZATION. WASHINGTON, DC IS NOT TAX EXEMPT.</t>
  </si>
  <si>
    <t>CASHEL, CHARLES M</t>
  </si>
  <si>
    <t>SPLIT FY18- FY19: TOTAL TRIP DURATION 09/29/2018- 10/09/2018 (SEE TANUM0HVF4) TRIP 1 (CONTD.)  10/01/2018 - 10/03/2018, BERLIN GERMANY: DR. CHARLES CASHEL HAS BEEN INVITED TO GIVE A TALK ENTITLED, " MAGIC SPOTS: 50 YEARS OF REPLACING THE MAGIC OF (P)PPGPP WITH GROWING UNDERSTANDING" AT THE INTERNATIONAL SYMPOSIUM ON NUCLEOTIDE SECOND MESSENGER SIGNALING IN BACTERIA AND WORSHOP. OWT NOT USED FOR AIRFARE OR LODGING SPONSOR BOOKED AIRFARE AND LODGING PAID IN KIND. REGISTRATION IS SPONSORED IN KIND AT $498.91 AND INCLUDES LUNCH ON THE 10/1 AND 10/2. TRIP 2: 10/3-9/18 GDANSK, POLAND: TO ATTEND AN INFORMAL WORKSHOP AT THE UNIVERSITY OF GDANSK, DEPARTMENT OF BACTERIAL MOLECULAR GENETICS.  DR. CASHEL WILL TRAVEL BY TRAIN FROM BERLIN, GERMANY TO GDANSK, POLAND.  OWT NOT USED FOR LODGING AS HE WILL STAY IN THE HOME OF DR. A. SZWALESZKA-PALASZ AT HERKULESA 6, 80299 GDANSK, POLAND, TELEPHONE: +011-4858-5229-823.</t>
  </si>
  <si>
    <t>BERLIN, , DEU</t>
  </si>
  <si>
    <t>HUMBOLDT UNIVERSITY OF BERLIN</t>
  </si>
  <si>
    <t>MEDICAL OFFICER (RESEARCH)</t>
  </si>
  <si>
    <t>10/01/2018 -10/09/2018</t>
  </si>
  <si>
    <t>CASPI, RACHEL R</t>
  </si>
  <si>
    <t>DR. CASPI WILL BE TRAVELING TO ISRAEL TO PARTICIPATE IN THE INFLAMMATIO CONFERENCE (INVITED SPEAKER) AND TO VISIT COLLABORATOR, PROF. BENJAMIN SREDNI, AT BAR ILAN UNIVERSITY. THE TRIP WILL BE SPONSORED PARTLY BY THE INTERNATIONAL UVEITIS STUDY GROUP (LODGING, NOV 26-29, AND REGISTRATION) AND PARTLY BY BAR ILAN UNIVERSITY (FLIGHT TICKET). INVITED LETTERS ARE ATTACHED. REGISTRATION FEE $200 (EARLY-BIRD MEMBER). NOV. 29 - DEC. 8 TRAVELER WILL BE STAYING WITH FRIENDS SO NO LODGING WILL BE REQUIRED.</t>
  </si>
  <si>
    <t>TEL AVIV, , ISR</t>
  </si>
  <si>
    <t>BAR ILAN UNIVERSITY</t>
  </si>
  <si>
    <t>11/25/2018 -12/09/2018</t>
  </si>
  <si>
    <t>INTERNATIONAL UVEITIS STUDY GR</t>
  </si>
  <si>
    <t>ATTENDING AS AN INVITED SPEAKER TO THE RYAN INSTITUTE?¿¿S INITIATIVE MACULAR RESEARCH CONFERENCE. THIS IS A SPONSORED TRAVEL. NO REGISTRATION REQUIRED. AIRFARE, LODGING, AND SOME MEALS WILL BE COVERED IN-KIND BY THE SPONSOR (DOHENY EYE INSTITUTE). TRAVEL DATES ARE MARCH 12 - 18, 2019...MEETING IS MARCH 13 - 15, 2019. DR. CASPI WILL STAY IN DENVER, CO WITH FRIEND OVER THE WEEKEND OF MARCH 16 - 17  AT OWN EXPENSE AND WILL RETURN ON MARCH 18TH.</t>
  </si>
  <si>
    <t>03/12/2019 -03/18/2019</t>
  </si>
  <si>
    <t xml:space="preserve">CASSETTI, MARIA-CRISTINA </t>
  </si>
  <si>
    <t>DR CRISTINA CASSETTI WILL ATTEND THE INAUGURAL GLOBAL HEALTH AND TRANSLATIONAL SCIENCES SUMMIT IN SARANAC LAKE NY OCTOBER 2 TO 4 2018 DR CASSETTI WILL CONVENE WITH A POWERFUL COLLECTION OF SCIENTISTS RESEARCHERS AND THOUGHT LEADERS IN THE BIOMEDICAL AND LIFE SCIENCES TO DEFINE TODAYS MOST PRESSING GLOBAL HEALTH PROBLEMS   SPONSORED TRAVEL</t>
  </si>
  <si>
    <t>SARANAC LAKE, NY, US</t>
  </si>
  <si>
    <t>TRUDEAU RESEARCH INSTITUTE</t>
  </si>
  <si>
    <t>HEALTH SCIENTIST ADMIN</t>
  </si>
  <si>
    <t>10/01/2018 -10/04/2018</t>
  </si>
  <si>
    <t>CAUGHEY, BYRON W</t>
  </si>
  <si>
    <t>DR. BYRON CAUGHEY HAS BEEN INVITED TO SPEAK AT THE 2018-2019 VISITING SCHOLARS SERIES OF THE INSTITUTE ON AGING- IOA AT THE UNIVERSITY OF PENNSYLVANIA IN PHILADELPHIA PA ON FEBRUARY 20, 2019.  TITLE- PRIONS AND THE TRANSMISSIBILITY OF PROTEIN MISFOLDING DISEASES.  AIRFARE, 2 NIGHTS LODGING, AND MEALS WILL BE PROVIDED IN-KIND BY THE IOA.  SPONSOR PROVIDING IN-KIND LODGING VALUED AT 269 DOLLARS WHICH IS 166 PERCENT OF THE GOVERNMENT LODGING ALLOWANCE OF 162 DOLLARS.  THE SPONSOR HAS CONFIRMED THAT ALL OTHER FEDERAL OR NON-FEDERAL PARTICIPANTS WILL BE PROVIDED WITH THE SAME OR SIMILAR ACCOMMODATIONS.</t>
  </si>
  <si>
    <t>SUPV RESEARCH CHEMIST</t>
  </si>
  <si>
    <t>CHAE, JAE J</t>
  </si>
  <si>
    <t>TRAVELER DEPARTS 11/25 AND ARRIVES IN TDY ON 11/26. NO LODGING 11/25 DUE TO IN-FLIGHT
STATUS.  THERE IS NO REGISTRATION FEE FOR THIS SYMPOSIUM.  THE FOLLOWING WILL BE PROVIDED IN-KIND: ROUNDTRIP AIRFARE-$1602.05, TRAIN FROM DUSSENLDORF-MUNSTER-FRANKFURT-$98.67, 4-NIGHTS  LODGING AT $100.71/NIGHT (11/26-11/29), LUNCH AND DINNER ON 11/28 AND LUNCH ON 11/29. BREAKFAST IS INCLUDED WITH LODGING RATE ON THE MORNINGS OF 11/27-11/30. OTHER
INVITED GUESTS ARE RECEIVING SIMILAR BENEFITS. COST COMPARISON WAS NOT COMPLETED AS OMEGA WAS NOT USED FOR AIRFARE AND LODGING. BOTH AIRFARE AND LODGING WERE ARRANGED AND PROVIDED IN-KIND.
NHGRI PAYS ALL OTHER EXPENSES FOR THIS TRAVEL:  BAG FEES-$74; TAXI TO/FROM RESIDENCE ESTIMATED-$150; TAXI TO/FROM HOTELS/VENUE IN GERMANY ESTIMATED-$100; MISC. EXPENSE-$200 ADDED FOR UNFORESEEN ISSUES THAT MAY OCCUR.  HOTEL TAX
EXEMPTION DOES NOT APPLY TO THIS FOREIGN TRAVEL. TRAVELER WILL NOT REQUEST REIMBURSEMENT FOR WI-
FI DURING TRAVEL. NO GFE REQUESTED. TRAVELER HAS NOT AND WILL NOT SPEND MORE THAN 45 DAYS IN
DESIGNATED HIGH THREAT, HIGH RISK/FACT (FOREIGN AFFAIRS COUNTER THREAT)-MANDATORY COUNTRIES
WITHIN THE LAST 365 DAYS. PENDING AVAILABILITY OF FUNDS.</t>
  </si>
  <si>
    <t>[OTHER], , DEU</t>
  </si>
  <si>
    <t>UNIVERSITY OF MUNSTER</t>
  </si>
  <si>
    <t xml:space="preserve">CHAN, LEIGHTON </t>
  </si>
  <si>
    <t>DR. CHAN WILL BE GIVING A LECTURE AT THE LECTURE SERIES AT THE UNIVERSITY OF LUCERNE SWITZERLAND</t>
  </si>
  <si>
    <t>ZURICH, , CHE</t>
  </si>
  <si>
    <t>UNIVERSITY OF LUCERNE</t>
  </si>
  <si>
    <t>12/03/2018 -12/08/2018</t>
  </si>
  <si>
    <t>CHANOCK, STEPHEN J</t>
  </si>
  <si>
    <t>(10410|CIQ)DR. CHANOCK IS INVITED BY THE STARR CANCER CONSORTIUM TO ATTEND THE SCIENTIFIC REVIEW BOARD MEETING FOR THE 12TH STARR CANCER CONSORTIUM GRANT COMPETITION AS A REVIEWER. THE MEETING WILL BE HELD AT MEMORIAL SLOAN KETTERING CANCER CENTER IN NEW YORK FROM OCT 3-5, WITH THE MEETING TAKING PLACE ON OCTOBER 4TH. THERE IS NO REGISTRATION COST FOR THE REVIEW MEETING. SPONSOR COVERING TWO NIGHTS LODGING, TRAIN TICKET FROM DC TO NEW YORK/NEW YORK TO BOSTON, MEALS- DINNER ON 10/3, ALL MEALS ON 10/4 (INCLUDING FULL HOT BREAKFAST, LUNCH AND DINNER) AND FULL BREAKFAST ON 10/5. ON 10/5, {PROGRAM TRAVEL} DR. CHANOCK WILL TRAVEL TO BOSTON BY ACELA TO MAKE A 3PM MEETING AT THE BROAD INSTITUTE TO MEET WITH COLLABORATORS ON THE CHERNOBYL PROJECT. DR. CHANOCK WILL STAY IN BOSTON FROM 10/6-10/8 THROUGH THE WEEKEND/HOLIDAY AND COVER HIS OWN FLIGHT HOME AND LODGING WHILE IN BOSTON. DR. CHANOCK IS DECLINING OMEGA PURCHASE HIS TICKET HOME AND NO M&amp;I/E THROUGH THE WEEKEND.
TICKET COMPARISON: PER OMEGA, THE COST OF A TRAIN TICKET FROM NEW YORK TO WASHINGTON DC WOULD COSTS $189, PER THE SPONSOR THE TRAVELERS TRAIN TICKET TO BOSTON FROM NEW YORK ($166) WILL NOT CHANGE EVEN IF THE TRAVELER RETURN HOME.
DUE TO TIME CONSTRAINTS THE ACELA TRAIN WAS CHOSEN SO DR.  CHANOCK MAKE THE MEETING ON TIME. 
STEPHEN CHANOCK IS REQUESTING APPROVAL OF ACTUAL SUBSISTENCE FOR SPONSOR IN-KING LODGING VALUED AT $449 WHICH IS 156% OF THE GOVERNMENT ALLOWANCE OF $288. THIS PERCENTAGE FALLS WITHIN THE 300% THRESHOLD ALLOWED BY FTR. THE SPONSOR HAS NOTED THAT ALL OTHER NON-FEDERAL PARTICIPANTS WILL BE PROVIDED THE SAME ACCOMODATIONS.</t>
  </si>
  <si>
    <t>MEMORIAL SLOAN KETTERING CANCE</t>
  </si>
  <si>
    <t>10/03/2018 -10/08/2018</t>
  </si>
  <si>
    <t>(10410|CIQ)DR. CHANOCK IS INVITED BY THE AACR TO ATTEND THE 30TH ANNIVERSARY AACR SPECIAL CONFERENCE BEING HELD IN PROVIDENCE, RHODE ISLAND FROM 10/14/18-10/17/18. THE TITLE OF DR. CHANOCK'S TALK IS, THE CHALLENGE OF CHARACTERIZING CANCER SUSCEPTIBILITY. THE SPONSOR IS COVERING IN-KIND ROUNDTRIP AIRFARE, 3 NIGHTS OF LODGING AND WAIVED REGISTRATION FEE ($850) FOR INVITED SPEAKERS. NO MEALS ARE COVERED BY THE SPONSOR. OD BRANCH WILL COVER GROUND TRANSPORTATION IN WASHINGTON DC AND DURING THE MEETING IN PROVIDENCE AND PARKING AT AIRPORT.
STEPHEN CHANOCK IS REQUESTING APPROVAL OF ACTUAL SUBSISTENCE FOR SPONSOR IN-KIND LODGING VALUED AT $174 WHICH IS 111% IF THE GOVERNMENT ALLOWANCE OF $156. THIS PERCENTAGE FALLS WITHIN THE 300% THRESHOLD ALLOWED BY THE FTR. THE SPONSOR NOTED THAT ALL NON-FEDERAL PARTICIPANTS WILL BE PROVIDED THE SAME ACCOMMODATIONS.</t>
  </si>
  <si>
    <t>AMERICAN ASSOCIATION FOR CANCE</t>
  </si>
  <si>
    <t>10/14/2018 -10/17/2018</t>
  </si>
  <si>
    <t>(10410|CIQ)DR. CHANOCK IS INVITED BY THE WILLIAM GUY FORBECK RESEARCH FOUNDATION TO ATTEND AS A PARTICIPANT BEING HELD AT GENEVA NATIONAL RESORT IN GENEVA, WI FROM NOVEMBER 8-11, 2018.THE SPONSOR IS COVERING IN-KIND ROUNDTRIP AIRFARE, 3 NIGHTS OF LODGING AND MEALS FOR THE DURATION OF THE MEETING FROM 11/8 DINNER THROUGH 11/11 BREAKFAST. THERE IS NO REGISTRATION FEE TO ATTEND THIS MEETING. BRANCH WILL COVER GROUND TRANSPORTATION IN WASHINGTON DC, PARKING AT AIRPORT AND RENTAL CAR FROM 11/8-11/11. DR. CHANOCK IS RENTING A CAR TO DRIVE FROM CHICAGO, IL TO THE MEETING LOCATION IN GENEVA, WI, DUE TO MEETINGS AT NCI UNTIL MIDDAY DAY AND THERE ARE NO FLIGHTS THAT WOULD ARRIVE AT THE MILWAUKEE AIRPORT IN TIME TO GET DR. CHANOCK TO MEETING DINNER ON TIME ON 11/8.  DR. CHANOCK IS REQUESTING APPROVAL OF ACTUAL SUBSISTENCE FOR SPONSOR IN-KIND LODGING VALUED AT $149 WHICH IS 159% OF THE GOVERNMENT ALLOWANCE OF $94. THIS PERCENTAGE FALLS WITHIN THE 300% THRESHOLD ALLOWED BY THE FTR. THE SPONSOR NOTED THAT ALL NON-FEDERAL PARTICIPANTS WILL BE PROVIDED THE SAME ACCOMMODATIONS.</t>
  </si>
  <si>
    <t>LAKE GENEVA, WI, US</t>
  </si>
  <si>
    <t>WILLIAM GUY FORBECK RESEARCH F</t>
  </si>
  <si>
    <t>11/08/2018 -11/11/2018</t>
  </si>
  <si>
    <t>(10410-CIQ)STEPHEN CHANOCK HAS BEEN INVITED BY SIRIC INSTITUT CURIE TO ATTEND A SCIENTIFIC ADVISORY BOARD AND MEET WITH COLLABORATORS OF THE BOARD. TRAVELER WILL ARRIVE IN PARIS, FRANCE ON 1/31/19 AND RETURN ON 2/4/19. ON 1/31, DR. CHANOCK WILL ATTEND A WELCOME CASUAL DINNER WITH THE BOARD MEMBERS. DR. CHANOCK WILL ATTEND THE BOARD MEETING ON 2/1/19 AND MEET WITH THE COLLABORATORS AND ATTEND A WORKING DINNER MEETING ON 2/2/19 AND ATTEND ALL DAY MEETINGS AT CURIE ON 2/3. TRAVELER WILL COVER OWN LODGING ON THE NIGHTS OF 2/2 AND 2/3. SPONSOR IS COVERING ROUNDTRIP AIRFARE AND TWO NIGHTS LODGING. BRANCH WITH COVER GROUND TRANSPORTATION IN DC AND PARIS. CELL 301-793-6171. FOREIGN TRAVEL TICKET NCI RITM0156547.</t>
  </si>
  <si>
    <t>INSTITUT CURIE</t>
  </si>
  <si>
    <t>01/30/2019 -02/04/2019</t>
  </si>
  <si>
    <t>(09575-CIQ-8038705-OD GENERAL ADMIN) DR. CHANOCK HAS BEEN INVITED BY THE AACR AS A SPEAKER TO ATTEND THE SPECIAL CONFERENCE ON MODERNIZING POPULATION SCIENCES IN THE DIGITAL AGE, BEING HELD IN SAN DIEGO, CA FROM 2/19/19-2/21/19. DR. CHANOCK WILL FLY TO LOS ANGELES ON 2/16/19 (SATURDAY) WHERE HE WILL SPEND PERSONAL TIME OVER THE WEEKEND. HE WILL BE MEETING WITH DR. MARC GOODMAN, A CO-CHAIR OF THE AACR , ON 2/18 IN LOS ANGELES. DR. CHANOCK IS STAYING WITH FAMILY AND WILL NOT NEED LODGING. ON 2/19/19 DR. CHANOCK WILL TRAVEL TO SAN DIEGO AND WILL COVER HIS OWN TRANSPORTATION.  AACR IS COVERING AIRFARE FROM DCA TO LOS ANGELES AND FROM SAN DIEGO BACK TO DC, AND 2 NIGHTS OF LODGING. REGISTRATION OF $1050 IS WAIVED AND INCLUDES BREAKFASTS ON 2/20 AND 2/21.</t>
  </si>
  <si>
    <t>(09575-CIQ-8038705)DR. STEPHEN CHANOCK HAS BEEN INVITED BY HARVARD UNIVERSITY TO ATTEND A SEMINAR TITLED, "LINKING ENVIRONMENTAL AND INHERITED CANCER RISK FACTORS TO TUMOR GENOMIC PROFILES: IMPLICATIONS FOR PREVENTION, TREATMENT, AND BIOLOGY" AS A PARTICIPANT FROM 3/20-3/22 IN CAMBRIDGE, MA. THE SPONSOR, HARVARD UNIVERSITY IS COVERING ROUNDTRIP AIRFARE FROM DC TO CAMBRIDGE, 2 NIGHTS OF LODGING, DINNER ON 3/20, LUNCH AND DINNER ON 3/21 AND LUNCH ON 3/22. THERE IS NO REGISTRATION.</t>
  </si>
  <si>
    <t>(10410-CIQ-8038705-TRAVEL CAS)DR. STEPHEN CHANOCK HAS BEEN INVITED BY AACR TO ATTEND THE ANNUAL MEETING IN ATLANTA, GA AS A GUEST SPEAKER FROM 3/31/19-4/2/19. TALK TITLED "COMPLEXITY OF CANCER SUSCEPTIBILITY". DR. CHANOCK IS COVERING FLIGHT TO GEORGIA ON HIS OWN. SPONSOR COVERING IN-KIND AIRFARE FROM ATLANTA TO WASHINGTON AND 2 NIGHTS LODGING. REGISTRATION FEE OF $660 WAIVED BY THE SPONSOR. OD BRANCH WILL COVER GROUND TRANSPORTATION IN WASHINGTON AND ATLANTA.</t>
  </si>
  <si>
    <t>CHATTORAJ, DHRUBA K</t>
  </si>
  <si>
    <t>DR. CHATTORAJ HAS BEEN INVITED TO SPEAK AT THE INTERNATIONAL CONFERENCE "BIOLOGICAL TRANSACTIONS: MOLECULES TO ORGANISMS" TAKING PLACE AT THE INDIAN INSTITUTE OF SCIENCE (IISC) JAN 17-20, 2019. IN KIND: REGISTRATION, LODGING FOR DURATION OF MEETING, LOCAL TRANSPORTATION FROM AIRPORT TO CONFERENCE, ALL MEALS FROM 17-20TH. NCI LOANER TICKET # NCI-RITM0146092. A NON-REFUNDABLE AIR TICKET HAS BEEN REQUESTED TO SAVE $5000.00.</t>
  </si>
  <si>
    <t>INDIAN INSTITUTE OF SCIENCE</t>
  </si>
  <si>
    <t>RESEARCH MICROBIOLOGIST</t>
  </si>
  <si>
    <t>01/14/2019 -01/21/2019</t>
  </si>
  <si>
    <t>CHEN, ALICE P</t>
  </si>
  <si>
    <t>DR. CHEN WILL PRESENT: PRECISION MEDICINE RESEARCH, AT THE NATIONAL YANG-MING UNIVERSITY IN TAIPEI, TAIWAN ON NOVEMBER 22-23, 2018.  DR. CHEN WILL ALSO BE GIVING A TALK AT THE NATIONAL TAIWAN UNIVERSITY ON NOVEMBER 24, 2018.  IN-KIND:  AIRFARE, LODGING (INCLUDES BREAKFAST), AND GROUND TRANSPORTATION IN TAIWAN.  AN APPROVED APPENDIX 8 HAS BEEN INCLUDED FOR THE USE OF BUSINESS CLASS TICKETS.</t>
  </si>
  <si>
    <t>TAIPEI, , TWN</t>
  </si>
  <si>
    <t>NATIONAL YANG MING UNIVERSITY</t>
  </si>
  <si>
    <t>MEDICAL OFFICER (INT MED)</t>
  </si>
  <si>
    <t>11/19/2018 -11/26/2018</t>
  </si>
  <si>
    <t xml:space="preserve">CHEN, GRACE </t>
  </si>
  <si>
    <t>DR. CHEN HAS BEEN INVITED TO SPEAK ON ZIKA VACCINE DEVELOPMENT AT THE VACCINE WORLD CONGRESS IMMUNOTHERAPY CONGRESS 2018. THE SPONSOR WILL PROVIDE LODGING AND REGISTRATION IN-KIND</t>
  </si>
  <si>
    <t>WORLD VACCINE CONGRESS</t>
  </si>
  <si>
    <t>11/27/2018 -11/30/2018</t>
  </si>
  <si>
    <t>CHEN, KONG Y</t>
  </si>
  <si>
    <t>TRAVELER WILL PRESENT AT THE "OBESITY WEEK 2018" CONFERENCE BEING HELD IN NASHVILLE, TN ON NOVEMBER 11-15, 2018. AIRFARE ROUND TRIP FROM IAD&gt;BNA FOR $422.40. THE SPONSOR, OBESITY WEEK, LLC IS OFFERING TWO NIGHTS OF LODGING AT $ 249 PER NIGHT (APPROXIMATELY 139% ABOVE THE GOVERNMENT ALLOWED RATE, NO AEA IS REQUIRED), AND WAIVED REGISTRATION WITH A VALUE OF $870. THE SPONSOR HAS MADE LODGING ARRANGEMENTS FOR NOVEMBER 13-14,2018 AT THE OMNI NASHVILLE HOTEL. REGISTRATION INCLUDES LUNCH ON NOV 13-15, 2018.</t>
  </si>
  <si>
    <t>OBESITY WEEK LLC</t>
  </si>
  <si>
    <t>11/11/2018 -11/15/2018</t>
  </si>
  <si>
    <t>TRAVELER IS INVITED TO PRESENT A LECTURE ON THE KNOWLEDGE TO AID BETTER TREATMENT AND PREVENTION OF OBESITY, TYPE 2 DIABETES AND RELATED ENDOCRINE AND METABOLIC DISEASES IN RELATION TO MECHANISMS THROUGH WHICH METABOLIC HEALTH IS MAINTAINED AND HOW THIS IS DISTURBED IN DISEASE AT THE UNIVERSITY OF CAMBRIDGE IN CAMBRIDGE, UNITED KINGDOM ON FEBRUARY 28, 2019. THE INVITATION FROM THE UNIVERSITY IS FROM FEBRUARY 26 -MARCH 2, 2019 TO ALLOW THE TRAVELER TO COLLABORATE WITH UNIVERSITY RESEARCH, GRADUATE STUDENTS, AND UNIVERSITY STAFF. THE SPONSOR HAS OFFERED: R/T ECONOMY AIRFARE FROM IAD&gt;LHR,1996.62 GBP WITH AN ESTIMATE VALUE OF $2,528.23 USD, TWO NIGHTS OF LODGING FOR FEBRUARY 27 AND 28 AT THE GONVILLE HOTEL IN CAMBRIDGE AT $152 A NIGHT (BELOW THE GOVERNMENT ALLOWED RATE, ROUND-TRIP GROUND TRANSPORTATION TO AND FROM THE AIRPORTS AND ROUND TRIP LOCAL TRAVELS BETWEEN LONDON AND CAMBRIDGE. TRAVELER STATED THAT HE WILL PAY FOR TRAIN TICKETS TO AND FROM LONDON TO CAMBRIDGE AND TO AND FROM HEATHROW AIRPORT TO HOTEL USING HEATHROW EXPRESS, LONDON UNDERGROUND TUBE, AND GREAT NORTHERN TRAIN TO AVOID PREVIOUS EXPERIENCE USING THIS MECHANISM. SERVICES PROVIDED BY THE SPONSOR ARE COMPARABLE IN VALUE TO THAT OFFERED OR PROVIDED TO OTHER INVITED PARTICIPANTS. TRAVELER WILL ARRIVE TO HEATHROW, LONDON AT 8:50PM AND HAS BEEN ADVISED TO LODGE IN LONDON TO CATCH THE TRAIN THE NEXT MORNING TO CAMBRIDGE (TRAIN RIDE IS ABOUT 2 HRS.). THUS, HE WILL LODGE AT THE KENSINGTON HOTEL IN LONDON ON FEBRUARY 26 AT APPROXIMATELY $284.76 USD (WITHIN THE GOVERNMENT ALLOWED RATE). FOR THE SAME LOGISTIC REASONS, IN EFFORT TO BE NEAR THE AIRPORT TO RETURN TO DC, TRAVELER WILL DEPART CAMBRIDGE AND LODGE AT THE SAME HOTEL IN LONDON MARCH 1 AT APPROXIMATELY $298.66 (BELOW THE GOVERNMENT ALLOWED RATE). LODGING IS BEING APPROVED AT GOVT. ALLOWED RATE AND WILL BE ADJUSTED AT VOUCHER TIME TO ACCOUNT FOR CURRENCY FLUCTUATIONS. THE SPONSOR WILL HAVE UNIVERSITY STAFF PICK-UP TO/FROM HOTEL&gt; UNIVERSITY.</t>
  </si>
  <si>
    <t>UNIVERSITY OF CAMBRIDGE</t>
  </si>
  <si>
    <t>CHEN, MARCUS Y</t>
  </si>
  <si>
    <t>DR. MARCUS CHEN HAS AGREED TO BE A FACULTY MEMBER AND SPEAKER AT THE ASCI CERTIFICATION COURSE IN CARDIAC CT - JOINT SYMPOSIUM ASIAN SOCIETY OF CARDIOVASCULAR IMAGING (ASCI) AND 14TH CARDIAC IMAGING TEACHING COURSE 2019 BEING HELD IN SINGAPORE 19-20 JANUARY 2019.  HE WILL BE PRESENTING ?¿¿HOW TO PERFORM CARDIAC CT?¿¿, ?¿¿RADIATION RISKS AND SAFETY IN CARDIAC CT?¿¿, ?¿¿CLINICAL USE OF CARDIAC CT?¿¿, AND ?¿¿READ WITH EXPERTS-CARDIAC CT CLINICAL CASES?¿¿. THIS IS A SPONSORED TRIP. THE SPONSOR IS PROVIDING IN-KIND HOTEL, FLIGHT, TRANSPORTATION AND SOME MEALS. THERE IS NO REGISTRATION FOR THIS TRIP. TRAVELER DEPARTING DC AREA 1/16 AND ARRIVING IN SINGAPORE 1/18, DEPARTING SINGAPORE ON 1/20 AND ARRIVING IN THE DC AREA 1/21. DISREGARD STATEMENT ON 2ND PAGE OF DOCUMENTS, NO ACTUALS REQUEST IS REQUIRED, HOTEL RATE WAS IN SINGAPORE DOLLARS, IN USD IS UNDER PER-DIEM.  THIS TRAVEL IS NOT A CONFERENCE BECAUSE IT MEETS ONE OF THE OTHER NIH DEFINED MISSION EXEMPTIONS: TEACHING.</t>
  </si>
  <si>
    <t>MT ELIZABETH HOSPITAL SINGAPOR</t>
  </si>
  <si>
    <t>01/16/2019 -01/21/2019</t>
  </si>
  <si>
    <t>CHEN, RAY Y</t>
  </si>
  <si>
    <t>DR. CHEN WILL GO ON A NON-SPONSORED AND THEN SPONSORED TRAVEL TO CHINA NEXT MONTH. THE FIRST PORTION WILL BE A CHECK-IN ON THE SITE INITIATION VISIT FOR THE NEW SITE IN HENAN, XINXIANG, AND TO CONDUCT SITE VISITS AT THE OTHER FOUR EXISTING CLINICAL LOCATIONS FOR THE PREDICT STUDY. IT IS A LATE REQUEST AS THE TEAM IN CHINA RECENTLY DECIDED ON THE DAYS.
SECOND PORTION OF TRIP, TRAVELER WAS INVITED TO SPEAK AT THE 2018 PASTEUR TB COURSE THAT WILL BE HELD IN SHENZHEN, CHINA FROM OCTOBER 15 - 17, 2018, IN COLLABORATION WITH THE NANSHAN CCDC ?¿¿ CENTER FOR CHRONIC DISEASE CONTROL. THE PASTEUR INSTITUTE WILL SPONSOR THIS PORTION OF THE TRIP. IN COMPLIANCE WITH FEDERAL REGULATION, NO U.S. FEDERAL FUNDS WILL BE USED BY THE SPONSOR TO PROVIDE FOR OR REIMBURSE TRAVEL EXPENSES AND NO HONORARIUM MAY BE ACCEPTED BY THE EMPLOYEE. EVENT PLANNER HAS EXPERIENCED CHALLENGES WITH BOOKING THE FLIGHT AND HOTEL. THE FLIGHT AND HOTEL WERE FINALLY BOOKED. HE IS EXPERIENCING CHALLENGES WITH RECEIVING THE SPONSOR LETTERHEAD. THEREFORE THE SPONSOR PACKET HAS NOT BEEN SUBMITTED AS OF YET. THE APPROVED ODA WILL BE SENT FORWARD UPON RECEIPT. DR. CHEN HAS RECEIVED NTPS APPROVAL FOR BOTH LEGS OF THE TRIP FROM NIAID. THE NANSHAN CENTER FOR CHRONIC DISEASE CONTROL WILL PROVIDE THE FOLLOWING IN-KIND: AIRFARE FROM SHENZHEN TO HOME, LODGING ON 10/16, AND DINNER ON 10/16. BREAKFAST WILL NOT BE DEDUCTED AS IT IS PROVIDED BY THE HOTEL, AND GROUND TRANSPORTATION ON 10/16 FROM THE AIRPORT TO THE CONFERENCE CENTER. IN COMPLIANCE WITH FEDERAL REGULATION, NO HONORARIUM WILL BE PROVIDED AND NO FEDERAL FUNDS ARE BEING USED FOR THE PAYMENT OF TRAVEL EXPENSES. ODA WAS APPROVED SEPT 24, 2018. APPROVAL IS ATTACHED.</t>
  </si>
  <si>
    <t>INSTITUT PASTEUR PARIS</t>
  </si>
  <si>
    <t>10/09/2018 -10/17/2018</t>
  </si>
  <si>
    <t xml:space="preserve">CHEN, WANJUN </t>
  </si>
  <si>
    <t>INVITED TO GIVE A TALK AT THE UNIVERSITY OF NORTH CAROLINA AT CHAPEL HILL, SCHOOL OF MEDICINE BEING HELD IN CHAPEL HILL, NC ON JANUARY 15, 2019. SPONSORED TRAVEL REQUEST. FREE WIFI, NO REGISTRATION.</t>
  </si>
  <si>
    <t>CHAPEL HILL, NC, US</t>
  </si>
  <si>
    <t>UNIVERSITY OF NORTH CAROLINA A</t>
  </si>
  <si>
    <t>INVITED TO PRESENT A SEMINAR AT UNT HEALTH SCIENCE CENTER ON JANUARY 28, 2019 IN FORT WORTH, TX. SPONSORED TRAVEL REQUEST.</t>
  </si>
  <si>
    <t>FORT WORTH, TX, US</t>
  </si>
  <si>
    <t>UNIVERSITY OF NORTH TEXAS HEAL</t>
  </si>
  <si>
    <t>01/27/2019 -01/29/2019</t>
  </si>
  <si>
    <t xml:space="preserve">CHEN, XIAOYUAN </t>
  </si>
  <si>
    <t>DR. XIAOYUAN CHEN HAS BEEN INVITED TO GIVE A DEPARTMENTAL SEMINAR AT PEKING UNIVERSITY, BEIJING, CHINA, NOVEMBER 29 - DECEMBER 1, 2018. DR. CHEN WILL ALSO GIVE ANOTHER DEPARTMENTAL SEMINAR AT CHINESE UNIVERSITY OF HONG KONG, CHINA, DECEMBER 3, 2018. HIS LAST INVITED TALK WILL BE AT HONG KONG BAPTIST UNIVERSITY, DECEMBER 4, 2018.
- ALL THREE ODAS HAVE BEEN APPROVED BY KEVETTE BURWELL ON 9/24/18.
- PEKING UNIVERSITY WILL COVER AIRFARE, LODGING, ALL MEALS ON 11/30/18, AND LOCAL GROUND TRANSPORTATION.
- CHINESE UNIVERSITY OF HONG KONG WILL COVER AIRFARE, LODGING, ALL MEALS ON 12/3/18, AND LOCAL GROUND TRANSPORTATION.
- HONG KONG BAPTIST UNIVERSITY WILL COVER ALL MEALS ON 12/4/18 AND LOCAL GROUND TRANSPORTATION.</t>
  </si>
  <si>
    <t>11/28/2018 -12/05/2018</t>
  </si>
  <si>
    <t>PEKING UNIVERSITY BEIJING</t>
  </si>
  <si>
    <t>DR. XIAOYUAN CHEN HAS BEEN INVITED AS A PLENARY SPEAKER AT THE END2CANCER CONFERENCE, OKLAHOMA CITY, OK, DECEMBER 6-8, 2018.
- SPONSOR WILL COVER LODGING, AIRFARE, ALL MEALS ON 12/7/18, AND LOCAL GROUND TRANSPORTATION.</t>
  </si>
  <si>
    <t>OKLAHOMA CITY, OK, US</t>
  </si>
  <si>
    <t>UNIVERSITY OF OKLAHOMA HEALTH</t>
  </si>
  <si>
    <t>DR. XIAOYUAN CHEN IS GOING ON A DETAIL TO INNOVATION CENTER OF NANOMEDICINE (ICONM) KAWASAKI INSTITUTE OF INDUSTRIAL PROMOTION, TOKYO, JAPAN, JANUARY 4-11 AND JANUARY 16-30, 2019.  DR. CHEN WILL ALSO ATTEND AND SERVE ON THE 23RD INTERNATIONAL SYMPOSIUM ON RADIOPHARMACEUTICAL SCIENCES (ISRS), JANUARY 12-16, 2019, BEIJING, CHINA.
- ISRS WILL COVER LODGING AND MEALS DURING CONFERENCE.
- ODA APPROVED BY TRACI MELVIN ON 8/6/18.
- ICONM WILL COVER AIRFARE AND LODGING.
- DETAIL APPROVED BY BUILDING ONE ON 11/26/2018</t>
  </si>
  <si>
    <t>INNOVATION CENTER OF NANOMEDIC</t>
  </si>
  <si>
    <t>01/04/2019 -01/30/2019</t>
  </si>
  <si>
    <t>SOCIETY OF RADIOPHARMACEUTICAL</t>
  </si>
  <si>
    <t>DR. XIAOYUAN CHEN HAS BEEN INVITED TO VISIT THE CHEMISTRY DEPARTMENT AT UNIVERSITY OF SOUTH FLORIDA AND WILL GIVE A SEMINAR, FEBRUARY 18-20, 2019, TAMPA, FL.
- SPONSOR WILL COVER AIRFARE, LODGING AND MEALS ON 2/19/19.
- ODA APPROVAL BY JASON FORD ON 2/4/19.</t>
  </si>
  <si>
    <t>UNIVERSITY OF SOUTH FLORIDA TA</t>
  </si>
  <si>
    <t>02/18/2019 -02/20/2019</t>
  </si>
  <si>
    <t>DR. XIAOYUAN CHEN HAS BEEN INVITED TO VISIT AND GIVE A TALK AT UNIVERSITY OF CALIFORNIA DAVIS HEALTH SYSTEM ON FEBRUARY 28, 2019, SACRAMENTO, CA.
- SPONSOR WILL COVER AIRFARE, LODGING AND MEALS ON 2/28/19.
- ODA APPROVED BY JASON FORD ON 2/7/2019</t>
  </si>
  <si>
    <t>SACRAMENTO, CA, US</t>
  </si>
  <si>
    <t>UNIVERSITY OF CALIFORNIA DAVIS</t>
  </si>
  <si>
    <t>02/27/2019 -03/01/2019</t>
  </si>
  <si>
    <t>CHERUKURI, MURALI K</t>
  </si>
  <si>
    <t>DR. CHERUKURI IS INVITED TO SPEAK AT THE 25TH ANNUAL MEETING OF THE SOCIETY FOR REDOX BIOLOGY AND MEDICINE (SFRBM 2018) BEING HELD IN CHICAGO, IL ON NOVEMBER 14-17, 2018. IN-KIND:  AIRFARE, LODGING AND REGISTRATION. BREAKFAST, LUNCH AND WELCOME RECEPTION ARE INCLUDED IN THE REGISTRATION)</t>
  </si>
  <si>
    <t>SOCIETY FOR REDOX BIOLOGY AND</t>
  </si>
  <si>
    <t>RESEARCH BIOPHYSICIST</t>
  </si>
  <si>
    <t>11/13/2018 -11/15/2018</t>
  </si>
  <si>
    <t>CHESLER, ALEXANDER T</t>
  </si>
  <si>
    <t>DR. CHESLER IS INVITED TO SPEAK AT THE RESEARCH SEMINAR SERIES FOR THE CELL BIOLOGY, NEUROSCIENCE AND PHYSIOLOGY (CBNP) DOCTORAL TRAINING PROGRAM AT THE RUTGERS UNIVERSITY SCHOOL OF GRADUATE STUDIES (SGS), NEWARK CAMPUS ON FEBRUARY 11, 2019. THIS TRAVEL IS SPONSORED AND HAS RECEIVED NIH OFM APPROVAL ON NOVEMBER 20, 2018.</t>
  </si>
  <si>
    <t>NEWARK, NJ, US</t>
  </si>
  <si>
    <t>02/10/2019 -02/12/2019</t>
  </si>
  <si>
    <t>DR. CHESLER IS INVITED TO GIVE A SEMINAR AT YALE UNIVERSITY IN NEW HAVEN, CT ON FEBRUARY 21ST, 2019. THE TITLE OF HIS SEMINAR IS ?¿¿MOLECULES AND CELLS FOR TOUCH AND PAIN?¿¿. THIS TRAVEL IS SPONSORED AND HAS RECEIVED NIH OFM APPROVAL ON DECEMBER 28, 2018.</t>
  </si>
  <si>
    <t>DR. CHESLER IS INVITED TO SPEAK AT THE KEYSTONE SYMPOSIA MAMMALIAN SENSORY SYSTEMS (C4) MEETING TO BE HELD IN SEATTLE, WA ON MARCH 15-19, 2019. THE TITLE OF HIS PRESENTATION IS ?¿¿PIEZO2 MUTATIONS AND HUMAN DISEASE?¿¿. THIS IS SPONSORED TRAVEL SINCE THE REGISTRATION FEE IS WAIVED AS A SPEAKER. THIS TRAVEL HAS RECEIVED NIH OFM APPROVAL ON OCTOBER 11, 2018.</t>
  </si>
  <si>
    <t>03/15/2019 -03/20/2019</t>
  </si>
  <si>
    <t>CHEW, EMILY Y</t>
  </si>
  <si>
    <t>TRAVELER WILL BE ATTENDING THE AMERICAN OPHTHALMOLOGY SOCIETY MEETING ON OCTOBER 4TH, 5TH, AND 7TH. OCTOBER 6TH THE TRAVELER WILL ATTEND A MEETING WITH LIGHTHOUSE GUILD. BOTH MEETINGS ARE BEING HELD IN NEW YORK CITY. SPONSORSHIP IS SPLIT BETWEEN THE TWO SPONSORS. 
HOTEL WAS BOOKED AS PART OF A GROUP BOOKING. NO NIGHTLY RATE AVAILABLE.</t>
  </si>
  <si>
    <t>AMERICAN OPHTHALMOLOGICAL SOCI</t>
  </si>
  <si>
    <t>MEDICAL OFCR (OPHTHALMOLGY)</t>
  </si>
  <si>
    <t>10/04/2018 -10/07/2018</t>
  </si>
  <si>
    <t>LIGHTHOUSE GUILD</t>
  </si>
  <si>
    <t>THE PURPOSE OF THIS MEETING IS TO STIMULATE FURTHER PROGRESS IN AMD RESEARCH AND TREATMENT. INTERNATIONAL EXPERTS IN A BROAD ARRAY OF TOPICS AS WELL AS LEADERS IN RELATED DISCIPLINES OUTSIDE OPHTHALMOLOGY ARE BEING INVITED TO PARTICIPATE.  SUBJECTS THAT WILL BE COVERED INCLUDE INFLAMMATION, BIOMARKERS, IMAGING, ANGIOGENESIS, NEURODEGENERATIVE DISEASE, AND EPIGENETICS.
DR. CHEW  IS REQUESTING APPROVAL OF ACTUAL SUBSISTENCE FOR SPONSOR IN-KIND LODGING VALUED AT $365 WHICH IS 127% OF THE GOVERNMENT ALLOWANCE OF $287.  THIS PERCENTAGE FALLS WITHIN THE 300% THRESHOLD ALLOWED BY THE FTR.  THE SPONSOR HAS NOTED THAT ALL OTHER NON-FEDERAL PARTICIPANTS WILL BE PROVIDED WITH THE SAME ACCOMMODATIONS.</t>
  </si>
  <si>
    <t>HARVARD BOSTON</t>
  </si>
  <si>
    <t>TRAVELER WILL BE DELIVERING A LECTURE AS PART OF OUR VCR DISTINGUISHED LECTURE SERIES AT THE UNIVERSITY OF TENNESSEE IN MEMPHIS 11/14 - 11/16. THERE IS NO REGISTRATION FEE. 
DR. CHEW IS REQUESTING APPROVAL OF ACTUAL SUBSISTENCE FOR SPONSOR IN-KIND LODGING VALUED AT $185 WHICH IS 152% OF THE GOVERNMENT ALLOWANCE OF $121. THIS PERCENTAGE FALLS WITHIN THE 300% THRESHOLD ALLOWED BY THE FTR. THE SPONSOR HAS NOTED THAT ALL OTHER NON-FEDERAL PARTICIPANTS WILL BE PROVIDED WITH THE SAME ACCOMMODATIONS.</t>
  </si>
  <si>
    <t>DR. CHEW WILL BE ATTENDING THE LMRI BOARD OF SCIENTIFIC GOVERNORS MEETING IN SAN DIEGO AS WELL AS THE LMRI 5-YEAR ANNIVERSARY SYMPOSIUM. THE DATES FOR THE BSG MEETING ARE JANUARY 18-20, 2019. THE PURPOSE OF THIS MEETING IS TO DISCUSS THE MACULAR TELANGIECTASIA RESEARCH PROJECT THAT LMRI IS FOCUSED ON. THE SYMPOSIUM WILL BE THE AFTERNOON BEFORE, JANUARY 17, 2019. 
DR. CHEW  IS REQUESTING APPROVAL OF ACTUAL SUBSISTENCE FOR SPONSOR IN-KIND LODGING VALUED AT $229 WHICH IS 131% OF THE GOVERNMENT ALLOWANCE OF $174.  THIS PERCENTAGE FALLS WITHIN THE 300% THRESHOLD ALLOWED BY THE FTR.  THE SPONSOR HAS NOTED THAT ALL OTHER NON-FEDERAL PARTICIPANTS WILL BE PROVIDED WITH THE SAME ACCOMMODATIONS.</t>
  </si>
  <si>
    <t>LOWY MEDICAL RESEARCH INSTITUT</t>
  </si>
  <si>
    <t>01/16/2019 -01/20/2019</t>
  </si>
  <si>
    <t>DR. CHEW WILL BE ATTENDING THIS MEETING AS A INVITED SPEAKER. THE MEETING WILL FEATURE AN EXCEPTIONAL GATHERING OF BASIC SCIENTISTS, CLINICIANS, AND HEALTHCARE EXPERTS, ALL FOCUSED ON UNDERSTANDING AND TREATING NEOVASCULAR AND EXUDATIVE DISEASES OF THE EYE. THE MEETING WILL HIGHLIGHT THE REVOLUTIONARY PHARMACOTHERAPIES NOW IN DEVELOPMENT AND CLINICAL PRACTICE FOR THE MANAGEMENT OF NEOVASCULAR AMD, MACULAR EDEMA, DIABETIC RETINOPATHY, AND RETINOPATHY OF PREMATURITY WITH A SPECIAL EMPHASIS ON THE PRESENT AND FUTURE FINANCIAL IMPACT OF THESE DRUGS ON CLINICAL PRACTICES AND MEDICARE. REGISTRATION FEE IS COMPLIMENTARY TO ALL SPEAKERS. DR. CHEW  IS REQUESTING APPROVAL OF ACTUAL SUBSISTENCE FOR SPONSOR IN-KIND LODGING VALUED AT $399 WHICH IS 207% OF THE GOVERNMENT ALLOWANCE OF $192.  THIS PERCENTAGE FALLS WITHIN THE 300% THRESHOLD ALLOWED BY THE FTR.  THE SPONSOR HAS NOTED THAT ALL OTHER NON-FEDERAL PARTICIPANTS WILL BE PROVIDED WITH THE SAME ACCOMMODATIONS.</t>
  </si>
  <si>
    <t>MIAMI, FL, US</t>
  </si>
  <si>
    <t>UNIVERSITY OF MIAMI</t>
  </si>
  <si>
    <t>02/08/2019 -02/10/2019</t>
  </si>
  <si>
    <t>DR. CHEW WILL BE ATTENDING THE BRESSLER COMMITTEE MEETING THAT WILL FOCUS ON ADDRESSING AND PREVENTING VISION LOSS BY COORDINATING CARE FOR EYE HEALTH, VISION REHABILITATION, BEHAVIORAL HEALTH AND RELATED SERVICES. THE OVERALL FOCUS OF THE MEETING IS TO REDUCE THE BURDEN OF LIVING WITH VISION LOSS WHICH IS AN IMPORTANT PART OF THE NEI MISSION.
THE SPONSOR WILL BE PAYING IN-KIND FOR THE ROUND-TRIP AIRFARE AS WELL AS MEALS ON BOTH DAYS.</t>
  </si>
  <si>
    <t>02/22/2019 -02/23/2019</t>
  </si>
  <si>
    <t>TRAVELER WILL BE ATTENDING THE STEPHEN J. RYAN IMITATIVE FOR MACULA RESEARCH IN IRVIN, CA FOR THE RIMR CONFERENCE MARCH 13 - 15, 2019. THERE IS NO REGISTRATION FEE. RIMR PROGRAM WILL PROVIDE GROUND TRANSPORTATION, HOTEL ACCOMMODATIONS FROM MARCH 12TH - MARCH 15TH, AND MEALS DURING THE MEETING.</t>
  </si>
  <si>
    <t>ARNOLD AND MABEL BECKMAN FOUND</t>
  </si>
  <si>
    <t>03/12/2019 -03/15/2019</t>
  </si>
  <si>
    <t>THE JUSTIFICATION IS THAT WE HAVING TROUBLES WITH RECRUITMENT OF THE TRIAL.  THE STUDY IS SUPPORTED BY THE LOWY MEDICAL RESEARCH INSTITUTE ( A PRIVATE FOUNDATION COMING FROM SYDNEY, AUSTRALIA).  I AM THE CLINICAL LEAD AND HAVE DONE SOME RECENT ANALYSES THAT NEED TO BE EXPLORED FURTHER WITH THE READING CENTER. THIS IS THE MEETING OF THE LEADERSHIP OF THE CLINICAL TRIAL AND ESPECIALLY THE READING CENTER PERSONNEL TO WORK OUT SOME OF THE POINTS THAT WE HAVE RECOMMENDED.  IT WAS FELT THAT WE NEED TO BE IN THE ROOM MEETING FACE TO FACE TO DISCUSS THESE IMPORTANT ASPECTS OF A LARGE CLINICAL TRIAL OF 250 PERSONS WITH A SOMEWHAT RARE NEURODEGENERATIVE CONDITION, MACULAR TELANGIECTASIA TYPE 2, USING THE DRUG WHICH IS AN IMPLANT OF CILIARY NEUROTROPHIC FACTOR.</t>
  </si>
  <si>
    <t>03/17/2019 -03/20/2019</t>
  </si>
  <si>
    <t>THE BOARD OF DIRECTORS AND THE LESLIE DANA MEDAL COMMITTEE HAVE UNANIMOUSLY CHOSEN THE TRAVELER AS THE RECIPIENT OF THE LESLIE DANA GOLD MEDAL IN ST. LOUIS, MO MARCH 29 - 31, 2019.</t>
  </si>
  <si>
    <t>SOCIETY FOR THE BLIND VISUALLY</t>
  </si>
  <si>
    <t>03/29/2019 -03/31/2019</t>
  </si>
  <si>
    <t>CHIORINI, JOHN A</t>
  </si>
  <si>
    <t>TO ATTEND AND SPEAK AT THE EUROPEAN SOCIETY FOR GENE AND CELL THERAPY (ESGCT) IN LAUSANNE, SWITZERLAND ON OCTOBER 16-19, 2018. TO PARTICIPATE IN ONGOING COLLABORATION WITH HOKKAIDO UNIVERSITY IN SAPPORO, JAPAN ON OCTOBER 20-23, 2018.  TO ATTEND THE 12TH INTERNATIONAL BONE MORPHOGENETIC PROTEIN (BMP) CONFERENCE IN TOKYO, JAPAN ON OCTOBER 24-28, 2018.</t>
  </si>
  <si>
    <t>[OTHER], , CHE</t>
  </si>
  <si>
    <t>EUROPEAN SOCIETY OF GENE THERA</t>
  </si>
  <si>
    <t>10/15/2018 -10/29/2018</t>
  </si>
  <si>
    <t xml:space="preserve">CHITTIBOINA, PRASHANT </t>
  </si>
  <si>
    <t>DR. CHITTIBOINA WAS INVITED TO PRESENT HIS TALK TITLED, "HISTONE DEACETYLASE INHIBITION TO TREAT CUSHING DISEASE" AT THE 2019 ENDO MEETING BEING HELD IN NEW ORLEANS, LA ON 3/25-3/26/2019. THIS CONFERENCE ATTENDANCE HAS BEEN APPROVED IN SPARC (SP012295). THE REGISTRATION WAS WAIVED FOR SPEAKERS (INVITATION LETTER AND ODA ATTACHED).</t>
  </si>
  <si>
    <t>03/25/2019 -03/26/2019</t>
  </si>
  <si>
    <t xml:space="preserve">CHOI, TSZ CHUN </t>
  </si>
  <si>
    <t>DR. CHOI WILL ATTEND AND RECEIVE THE JARVICK-RUSSEL AWARD GIVEN BY THE 2019 SOCIETY FOR RESEARCH ON NICOTINE &amp; TOBACCO (SRNT) ANNUAL MEETING.  FEBRUARY 20- FEBRUARY 23, 2019.  SAN FRANCISCO, CA.  THE SOCIETY FOR RESEARCH ON NICOTINE AND TOBACCO (SRNT) WILL COVER AIRFARE AND THREE NIGHTS OF LODGING ON FEBRUARY 21ST, 22ND, AND 23RD.  CONFERENCE APPROVAL ID 1624996.</t>
  </si>
  <si>
    <t>SOCIETY FOR RESEARCH ON NICOTI</t>
  </si>
  <si>
    <t>02/19/2019 -02/24/2019</t>
  </si>
  <si>
    <t>CHUNG, EUNJOO S</t>
  </si>
  <si>
    <t>DR. CHUNG WILL PRESENT: DEFICIENCY OF IGF1 RECEPTOR IN TYPE II PNEUMOCYTES REDUCES RADIATIONINDUCED PULMONARY FIBROSIS IN A MURINE MODEL, AT THE AMERICAN SOCIETY FOR RADIATION ONCOLOGY (ASTRO) ANNUAL MEETING BEING HELD IN SAN ANTONIO, TX ON OCTOBER 21-24, 2018. IN-KIND: REGISTRATION (NO MEALS).</t>
  </si>
  <si>
    <t xml:space="preserve">CHUNG, HOI SUNG </t>
  </si>
  <si>
    <t>DR. CHUNG WILL BE SPEAKING AT THE PHYSICAL CHEMISTRY SEMINAR PROGRAM AT PENN STATE MARCH 20, 2019 IN UNIVERSITY PARK, PA. THE SPONSOR IS COVERING FLIGHT, HOTEL, AND MEALS IN-KIND.  IN-KIND LODGING IS 123% OF THE PER DIEM RATE, BUT NOT OVER THE 300% MAXIMUM.</t>
  </si>
  <si>
    <t>STATE COLLEGE, PA, US</t>
  </si>
  <si>
    <t>PENN STATE UNIVERSITY AT UNIVE</t>
  </si>
  <si>
    <t>03/19/2019 -03/21/2019</t>
  </si>
  <si>
    <t>CHUNG, JAY H</t>
  </si>
  <si>
    <t>DR. JAY CHUNG WILL PRESENT A LECTURE AT THE 10TH BIANNUAL MEETING ON AMPK RELATED TO THE TOPIC, ?????AMPK: FROM MECHANISMS TO NEW THERAPIES????? IN NIAGARA-ON-THE-LAKE, ONTARIO, CANADA FROM SEPTEMBER 30, 2018 THROUGH OCTOBER 4, 2018 ARRIVING IN CANADA ON SEPTEMBER 29 AND DEPARTING ON OCTOBER 5. THERE ARE TWO TANUMS FOR THIS TRIP. THE TRIP IN FY18 HAS THE TANUM# 0HBW9 AND THE TRIP IN FY19 HAS THE TANUM# 0HDNE. THE ENTIRE TRIP IS SPONSORED BY MCMASTER UNIVERSITY. THE SPONSOR WILL COVER THE COSTS OF REGISTRATION WHICH INCLUDES LODGING FOR FOUR NIGHTS (9/29-10/2), AND ALL MEALS FROM 9/30-10/4 (BL). THE TRAVELER IS STAYING AT THE QUEENS LANDING HOTEL, CONFIRMATION NUMBER 3060493.THE TRAVELER DEPARTS FROM DCA AND FLIES INTO BUFFALO INTERNATIONAL AIRPORT, THEN HE TAKES A SHUTTLE INTO NIAGARA ON THE LAKE IN CANADA. CAS IS PENDING, SEE ATTACHMENTS. THE TRAVELER HAS COMPLETED THE HIGH THREAT SECURITY TRAINING AND THE CERTIFICATE OF COMPLETION IS INCLUDED IN THE TRAVEL DOCUMENTS. LOCATION IS LISTED AS BUFFALO, NY. TRAVELER WILL TAKE A FLIGHT FROM DCA TO BUFFALO, NY, THEN TRAVEL BY TAXI FROM BUFFALO NIAGARA INTERNATIONAL AIRPORT TO QUEENS LANDING HOTEL IN LAKE ONTARIO, CANADA. LOCATION IS LISTED AS TORONTO, ONTARIO, CANADA BECAUSE NIAGARA-ON-THE-LAKE, ONTARIO, CANADA IS NOT LISTED AS A LOCATION IN CGE AND IT IS THE CLOSEST LOCATION TO THE ACTUAL MEETING LOCATION. FLIGHT ARRANGEMENTS FOR TANUM# 0HDNE CANNOT BE MADE AT THIS TIME, BUT IT IS EXPECTED THAT FLIGHT ARRANGEMENTS CAN BE MADE WITH OMEGA AS SOON AS FY19 FARES ARE MADE AVAILABLE (EXPECTED IN SEPTEMBER 2018). REGISTRATION FEE, PROVIDED BY THE SPONSOR AND NOTED ON THE LOI, IS INCLUDED ONLY IN THE TRIP FOR TANUM# 0HBW9. FY18 TANUM# 0HBWI. FY19 TANUM# 0HDNE.  HOTEL CONFIRMATION FROM SPONSOR AND NIH RESERVATION IS STILL PENDING AS OF 8/24/18.</t>
  </si>
  <si>
    <t>MCMASTER UNIVERSITY</t>
  </si>
  <si>
    <t>SENIOR RESEARCH INV</t>
  </si>
  <si>
    <t>CHUNG, STEPHANIE T</t>
  </si>
  <si>
    <t>TRAVELER IS INVITED TO PARTICIPATE AS A FACULTY MEMBER IN THE 11TH ANNUAL ISOTOPES COURSE IN METABOLIC RESEARCH TO BE HELD IN NASHVILLE, TN ON OCTOBER 29-NOVEMBER 2, 2018. THIS IS COURSE IS AN NIH/VANDERBILT UNIVERSITY SCHOOL OF MEDICINE SPONSORED EVENT. THE SPONSOR HAS OFFERED IN-KIND: R/T ECONOMY AIRFARE AT A VALUE OF $345.37, 5 NIGHTS OF LODGING AT $189 PER NIGHT (BOOKED IN BLOCKS)+APPLICABLE TAXES (APPROXIMATELY 106% ABOVE THE GOVERNMENT ALLOWED RATE), LODGING WILL INCLUDE FULL BREAKFAST EVERY DAY, WAIVED REGISTRATION (INCLUDES LUNCH FOR ALL MEETING DATES), AND R/T GROUND TRANSPORTATION WITH ESTIMATED VALUE AT $60.00 IN NASHVILLE, TN. THE ACCOMMODATIONS PROVIDED ARE COMPARABLE IN VALUE TO THAT OFFERED OR PROVIDED TO OTHER INVITED PARTICIPANTS. TRAVELER HAD EXISTING PLANS TO BE IN HOUSTON, TX ON HER NON-DUTY DAYS, OCTOBER 27-28 FOR PERSONAL REASONS. TRAVELER?????S FLIGHT RESERVATIONS ARE FROM HOUSTON, TX TO NASHVILLE, TN TO WASHINGTON, DC. *DUE TO NEW FISCAL YEAR M&amp;IE, CGE IS NOT CALCULATING THE CORRECT AMOUNTS WHEN MEALS ARE BEING SELECTED TO BE PROVIDED. FINAL AMOUNTS TO BE ADJUSTED AT VOUCHER TIME.*</t>
  </si>
  <si>
    <t>10/28/2018 -11/02/2018</t>
  </si>
  <si>
    <t>TRAVELER IS INVITED TO GIVE A LECTURE AT THE WAKE FOREST CLINICAL AND TRANSLATIONAL SCIENCE INSTITUTE (CTSI) AND CENTER FOR DIABETES, OBESITY AND METABOLISM (CDOM) ON JANUARY 7-8, 2019 IN WINSTON-SALEM, NC. SPONSOR HAS OFFERED IN-KIND R/T ECONOMY AIRFARE WITH A VALUE OF $ 779.60, AND ONE NIGHT OF LODGING AT $159 P/N (APPROXIMATELY 169% OVER THE GOVERNMENT ALLOWED RATE, NO AEA IS REQUIRED). LODGING INCLUDES BREAKFAST. ALL SERVICES PROVIDED BY THE SPONSOR ARE COMPARABLE IN VALUE TO THAT OFFERED OR PROVIDED TO OTHER INVITED PARTICIPANTS. NO FEDERAL FUNDS ARE BEING USED TO FUND THIS TRIP AND WILL BE COVERED BY WAKE FOREST SCHOOL OF MEDICINE.</t>
  </si>
  <si>
    <t>01/07/2019 -01/08/2019</t>
  </si>
  <si>
    <t>TRAVELER IS INVITED TO PRESENT SEMINAR AT BAYLOR COLLEGE OF MEDICINE IN HOUSTON, TX ON FEBRUARY 14, 2019.  TRAVELER WILL FLY FEB 12 AS SUGGESTED BY INVITING ORGANIZATION TO HAVE COLLABORATIVE MEETINGS ON FEB 13TH. SPONSOR HAS OFFERED TO PROVIDE IN-KIND: R/T ECONOMY AIRFARE, TWO NIGHTS OF LODGING, MEALS, AND GROUND TRANSPORTATION TO/FROM AIRPORT IN HOUSTON. LODGING INCLUDES A COMPLIMENTARY SHUTTLE TRANSPORTATION TO/FROM HOTEL&gt; MEETING LOCATION. LODGING FOR FEB 12TH IS AT A VALUE OF $179(APPROXIMATELY 137% OVER THE GOVT. ALLOWED RATE). NO AEA IS REQUIRED. LODGING FOR FEB 13TH IS AT A VALUE OF $ 172 (APPROXIMATELY 131% OVER THE GOVT. ALLOWED RATE). ALL SERVICES PROVIDED BY THE SPONSOR ARE COMPARABLE IN VALUE TO THAT OFFERED OR PROVIDED TO OTHER INVITED PARTICIPANTS.</t>
  </si>
  <si>
    <t>BAYLOR COLLEGE OF MEDICINE</t>
  </si>
  <si>
    <t>02/12/2019 -02/14/2019</t>
  </si>
  <si>
    <t xml:space="preserve">CHUN, TAE WOOK </t>
  </si>
  <si>
    <t>DR. TAE-WOOK CHUN HAS BEEN INVITED TO GIVE A TALK AT ?¿¿HIGHLIGHTS IN BASIC AND CLINICAL RESEARCH 2019?¿¿ TAKING PLACE IN MADRID, SPAIN, FROM FEB 08 TO 09, 2019. THE TALK IS SCHEDULED ON FEB 09 AND IS ENTITLED: ?¿¿EFFECT OF ANALYTICAL TREATMENT INTERRUPTION AND REINITIATION OF ANTIRETROVIRAL THERAPY ON HIV RESERVOIRS AND IMMUNOLOGIC PARAMETERS IN INFECTED INDIVIDUALS?¿¿. THIS IS A SPONSORED TRIP: NO U.S. FEDERAL FUNDS WILL BE USED BY THE SPONSOR TO PROVIDE FOR OR REIMBURSE TRAVEL EXPENSES AND NO HONORARIUM MAY BE ACCEPTED BY THE EMPLOYEE. THE SPONSOR WILL PROVIDE THE FOLLOWING IN-KIND: 1. ECONOMY AIRFARE- IAD-MADRID-IAD $5826.75 2. LODGING: MELI?? CASTILLA HOTEL, $181 PER NIGHT, TOTAL AMOUNT $362 3. GROUND TRANSPORTATION: BETWEEN AIRPORT AND HOTEL ROUND TRIP $158. A WELCOME DINNER ON FEB 08 AND LUNCH ON FEB 09, 2019 ARE INCLUDED IN THE MEETING AGENDA. DR. CHUN WILL TAKE THE NIH SHUTTLE TO IAD AND A CAB TO RETURN HOME FROM IAD.</t>
  </si>
  <si>
    <t>GILEAD SCIENCES INCORPORATED</t>
  </si>
  <si>
    <t>CIDLOWSKI, JOHN A</t>
  </si>
  <si>
    <t>TRAVELER APPROVED TO ATTEND AND PARTICIPATE IN THE CHILEAN ASSOCIATION OF IMMUNOLOGY 2018 ANNUAL MEETING AS A PLENARY SPEAKER SCHEDULED FOR NOV 13 - 16, 2018 IN SANTIAGO, CHILE. TRAVELER WILL DEPART  ON NOV 11TH, ARRIVE IN SANTIAGO ON NOV 12TH,  RETURN DEPARTURE FROM SANTIAGO ON NOV 16TH AND ARRIVE BACK AT RDU NOV 17, 2018.  SPONSOR WILL PAY LODGING NOV 12-15 AND MEALS NOV 12 - 16, AND AIR TICKET IN-KIND AND WAIVED REGISTRATION FEE IN THE AMOUNT OF $200. EFFICIENT SPENDING APPROVAL OBTAINED ON AUG 22, 2018 AND IS INCLUDED IN THE SCANNED DOCUMENT SECTION OF THIS AUTHORIZATION.  A VISA IS REQUIRED AND THE HTSOS IS REQUIRED AND CERTIFICATE IS ATTACHED.</t>
  </si>
  <si>
    <t>CHILEAN ASSOCIATION OF IMMUNOL</t>
  </si>
  <si>
    <t>11/11/2018 -11/17/2018</t>
  </si>
  <si>
    <t>TRAVELER APPROVED TO ATTEND THE PARENT PROJECT MUSCULAR DYSTROPHY WORKSHOP ON INFLAMMATION IN DUCHENNE MUSCULAR DYSTROPHY IN ARLINGTON, VA DEC 12-13, 2018. TRAVELER WILL DEPART ON DEC 12TH AND RETURN ON DEC 13, 2018.  STO WAIVER APPROVED FOR REIMBURSEMENT OF EXPENSES FROM SPONSOR ON 11/9/2018. SPONSOR WILL REIMBURSE FOR AIRFARE, MEALS ON DEC 12-13, 2018, AND LODGING DEC 12, 2018. DR. CIDLOWSKI IS REQUESTING APPROVAL OF ACTUAL SUBSISTENCE FOR SPONSOR IN-KIND LODGING VALUED AT $189 WHICH IS 104 PERCENT OF THE GOVERNMENT ALLOWANCE OF $181.  THIS PERCENTAGE FALLS WITHIN THE 300 PERCENT THRESHOLD ALLOWED BY THE FTR.  THE SPONSOR HAS NOTED THAT ALL OTHER NON-FEDERAL PARTICIPANTS WILL BE PROVIDED WITH THE SAME ACCOMMODATIONS.TRAVELER PURCHASED HIS OWN NONREFUNDABLE TICKET THINKING THAT WAS OK SINCE SPONSOR SAID THEY WOULD REIMBURSE.  HE WAS NOT THINKING ABOUT NEEDING TO GET IT FROM OMEGA IN THOSE CIRCUMSTANCES BUT HAS NOW BEEN COUNSELED ABOUT USING OMEGA EVERY TIME UNLESS ALLOWABLE EXCEPTIONS EXIST.   EFFICIENT SPENDING APPROVAL OBTAINED ON NOV 14, 2018 AND IS INCLUDED IN THE SCANNED DOCUMENT SECTION OF THIS AUTHORIZATION.</t>
  </si>
  <si>
    <t>ARLINGTON, VA, US</t>
  </si>
  <si>
    <t>PARENT PROJECT MUSCULAR DYSTRO</t>
  </si>
  <si>
    <t xml:space="preserve">CINAR, RESAT </t>
  </si>
  <si>
    <t>DR. CINAR WILL TRAVEL TO UNIONDALE, NY TO PARTICIPATE IN THE 2019 HERMANSKY-PUDLAK SYNDROME ANNUAL CONFERENCE. HE WILL BE PRESENTING A TALK ENTITLED "ENDOCANNABINOID/CANNABINOID RECEPTOR TYPE 1 (CB1R) SYSTEM IN HPS".  MEETING NIH APPROVED IN NOVEMBER 2018.</t>
  </si>
  <si>
    <t>UNIONDALE, NY, US</t>
  </si>
  <si>
    <t>HERMANSKY PUDLAK SYNDROME NETW</t>
  </si>
  <si>
    <t>CITRIN, DEBORAH E</t>
  </si>
  <si>
    <t>DR. CITRIN WILL PRESENT: THE BIOLOGY SESSION, AT THE 2018 BEST OF THE AMERICAN SOCIETY OF RADIATION ONCOLOGY (ASTRO) MEETING BEING HELD IN SAN FRANCISCO, CA ON NOVEMBER 30 - DECEMBER 1, 2018. IN-KIND: AIRFARE, LODGING (NO BREAKFAST) AND REGISTRATION (INCLUDES LUNCH). DR. CITRIN IS REQUESTING APPROVAL OF ACTUAL SUBSISTENCE FOR SPONSOR IN-KIND LODGING VALUED AT $299 WHICH IS 121% OF THE GOVERNMENT ALLOWANCE OF $247. THIS PERCENTAGE FALLS WITHIN THE 300% THRESHOLD ALLOWED BY THE FTR. THE SPONSOR HAS NOTED THAT ALL OTHER NON-FEDERAL PARTICIPANTS WILL BE PROVIDED WITH THE SAME ACCOMMODATIONS.</t>
  </si>
  <si>
    <t>11/29/2018 -12/01/2018</t>
  </si>
  <si>
    <t>CLAYTON, JANINE A</t>
  </si>
  <si>
    <t>TRAVELER INVITED TO SPEAK ON BEHALF OF NIH AT LONDON'S 2018 WOMEN LEADERS IN GLOBAL HEALTH CONFERENCE.</t>
  </si>
  <si>
    <t>LONDON SCHOOL OF HYGIENE TROPI</t>
  </si>
  <si>
    <t>COELHO, CAMILA H</t>
  </si>
  <si>
    <t>CAMILA COELHO, CELL PHONE NUMBER -240-478-2011 IS INVITED TO GIVE A TALK AT THE ANNUAL MEETING OF SCIENTIFIC RESEARCH AT UNOESTE, SAO PAULA STATE, BRAZIL OCTOBER 21-25, 2018.  
SPONSORED TRAVEL</t>
  </si>
  <si>
    <t>UNIVERSITY OF WESTERN SAO PAUL</t>
  </si>
  <si>
    <t>10/20/2018 -10/26/2018</t>
  </si>
  <si>
    <t>COGDILL, KEITH W</t>
  </si>
  <si>
    <t>NORTH AMERICAN LIBRARY ADVISORY BOARD MEETING, NEW YORK, NY. 10/25-26. ATTEND. NORTH AMERICAN LIBRARY ADVISORY BOARD</t>
  </si>
  <si>
    <t>ELSEVIER NEW YORK NY</t>
  </si>
  <si>
    <t>LIBRARIAN</t>
  </si>
  <si>
    <t>MEDICAL LIBRARY ASSOCIATION BOARD OF DIRECTORS, CHICAGO, ILL., 11/8-9/18, ATTEND, MEDICAL LIBRARY ASSOCIATION</t>
  </si>
  <si>
    <t>MEDICAL LIBRARY ASSOCIATION CH</t>
  </si>
  <si>
    <t>11/07/2018 -11/09/2018</t>
  </si>
  <si>
    <t xml:space="preserve">COHEN FIX, ORNA </t>
  </si>
  <si>
    <t>INVITED SPEAKER AT WESLEYAN UNIVERSITY TO GIVE A TALK ENTITLED "HOW DO PARENTAL GENOMES MIX AFTER FERTILIZATION? LESSONS FORM C. ELEGANS EMBRYOS" SPONSOR PAID FOR AIRLINE TICKET AND LODGINGS AT GOVERNMENT LODGING RATE UP FRONT IN KIND.</t>
  </si>
  <si>
    <t>MIDDLETOWN, CT, US</t>
  </si>
  <si>
    <t>WESLEYAN UNIVERSITY</t>
  </si>
  <si>
    <t>TO ATTEND THE GENETICS SOCIETY OF AMERICA FALL BOARD MEETING IN CAMBRIDGE, MA FROM DECEMBER 12-14, 2018. SPONSOR WILL BE PAYING IN-KIND FOR AIRLINE TICKET, LODGING AT THE GOVERNMENT RATE FROM DECEMBER 12-14, 2018 AND ALL MEALS ON DECEMBER 13, 2018.</t>
  </si>
  <si>
    <t>GENETICS SOCIETY OF AMERICA</t>
  </si>
  <si>
    <t>12/12/2018 -12/14/2018</t>
  </si>
  <si>
    <t>COHEN, JEFFREY I</t>
  </si>
  <si>
    <t>FIRST LEG OF TRAVEL - DR. JEFFREY COHEN HAS BEEN INVITED TO PRESENT A TALK AT THE 18TH BIENNAL ESID MEETING ENTITLED, " EBV AND HLH" BY THE ESID SPONSOR OCTOBER 24TH - 26TH. SPONSOR PROVIDING LUNCH 10/25 AND 10/26.
SECOND LEG OF TRAVEL - DR. JEFFREY COHEN HAS BEEN INVITED TO PRESENT A TALK AT THE 2018 19TH ANNUAL WORLD VACCINE CONGRESS ENTITLED, "A RENEWED INTEREST IN DEVELOPING EBV VACCINE" BY THE SPONSOR TERRAPINN HOLDINGS ON OCTOBER 29TH AND 30TH. SPONSOR PROVIDING BREAKFAST AND LUNCH 10/29 AND 10/30.
NON-WORK DUTY DAYS (WEEKEND) - OCT. 27TH AND 28TH
TRAVELER HAS COMPLETED THE HIGH TREAT SECURITY TRAINING.</t>
  </si>
  <si>
    <t>KENES INTERNATIONAL SWITZERLAN</t>
  </si>
  <si>
    <t>10/22/2018 -10/30/2018</t>
  </si>
  <si>
    <t>TERRAPINN LONDON UNITED KINGDO</t>
  </si>
  <si>
    <t>TRAVELER HAS BEEN INVITED TO SPEAK AT THE 2019 CONFERENCE ON RETROVIRUSES AND OPPORTUNISTIC INFECTIONS (CROI) ON MARCH 3 - 7 IN SEATTLE, WA. TRAVELER WILL BE ATTENDING THE CONFERENCE AS WELL AS PRESENTING AN EDUCATIONAL TALK ON EBV PATHOGENESIS AND VACCINE AND DEVELOPMENT.</t>
  </si>
  <si>
    <t>03/03/2019 -03/07/2019</t>
  </si>
  <si>
    <t>COHEN, LEONARDO G</t>
  </si>
  <si>
    <t>DR. COHEN WAS INVITED TO GIVE A TALK AT THE INTERNATIONAL SYMPOSIUM INECO FOUNDATION 2018 CONFERENCE, HELD IN BUENOS AIRES, ARGENTINA NOVEMBER 11-15, 2018. TALK FOCUSES ON NEW FRONTIERS IN NEURO-REHABILITATION, PLASTICITY AND BRAIN RECOVERY. SPONSOR WILL PROVIDE RT FLIGHT, 3 NIGHTS LODGING, MEALS AND GROUND TRANSPORTATION TO/FROM THE AIRPORT. TRAVEL MEETS CRITERIA #1 AND HAS SPARC AND ODA APPROVAL. TRAVELER'S CELL PHONE IS (240) 888-0677; EMAIL IS COHENLG@GMAIL.COM.</t>
  </si>
  <si>
    <t>INECO FOUNDATION</t>
  </si>
  <si>
    <t>UNIT CHIEF</t>
  </si>
  <si>
    <t>COLBERT, ROBERT A</t>
  </si>
  <si>
    <t>INVITED GUEST SPEAKER AT THE 11TH INTERNATIONAL CONGRESS ON SPONDYLOARTHRITIDES BEING HELD IN GENT, BELGIUM FROM OCTOBER 4 - 6.  DR. COLBERT WILL BE SPEAKING ON "MICROBIOME AND GUT INFLAMMATION IN HLA-B27 TRANSGENIC RAT:  WHAT IS THE RELATIONSHIP?"  
DR. COLBERT IS REQUESTING APPROVAL OF ACTUAL SUBSISTENCE FOR SPONSOR-IN-KIND LODGING VALUED AT $187 WHICH IS 103% OF THE GOVERNMENT ALLOWANCE OF $181.  THIS PERCENTAGE FALLS WITHIN THE 300% THRESHOLD ALLOWED BY THE FTR.  THE SPONSOR HAS NOTED THAT ALL OTHER NON-FEDERAL PARTICIPANTS WILL BE PROVIDED WITH THE SAME ACCOMMODATIONS.   
PENDING AVAILABILITY OF FUNDS AND CONTINUING RESOLUTION.</t>
  </si>
  <si>
    <t>BRUSSELS, , BEL</t>
  </si>
  <si>
    <t>MEDICONGRESS</t>
  </si>
  <si>
    <t>SENIOR INVESTIGATOR (HS)</t>
  </si>
  <si>
    <t>ATTENDING THE 2018 ACR ANNUAL MEETING FROM OCTOBER 18-23 IN CHICAGO, ILLINOIS.  DR. COLBERT IS REQUESTING APPROVAL FOR LODGING VALUED AT $306 WHICH IS 137% OF THE GOVERNMENT ALLOWANCE OF $223</t>
  </si>
  <si>
    <t>10/18/2018 -10/23/2018</t>
  </si>
  <si>
    <t>DR. COLBERT ATTENDING THE  2019 DIVISION DIRECTORS CONFERENCE IN CHICAGO.  DR. COLBERT IS REQUESTING APPROVAL FOR ACTUAL SUBSISTENCE FOR SPONSOR IN-KIND LODGING VALUED AT $199 WHICH IS 152% OF THE GOVERNMENT ALLOWANCE OF $131.  THIS PERCENTAGE FALLS WITHIN THE 300% THRESHOLD ALLOWED BY THE FTR.  THE SPONSOR HAS NOTED THAT ALL OTHER NON-FEDERAL PARTICIPANTS WILL BE PROVIDED WITH THE SAME ACCOMMODATIONS.</t>
  </si>
  <si>
    <t>03/08/2019 -03/09/2019</t>
  </si>
  <si>
    <t xml:space="preserve">COLEMAN, C NORMAN </t>
  </si>
  <si>
    <t>DR. COLEMAN IS INVITED TO SPEAK AT THE AMERICAN SOCIETY FOR RADIATION ONCOLOGY (ASTRO) ANNUAL MEETING BEING HELD IN SAN ANTONIO, TX ON OCTOBER 21-24, 2018.  IN-KIND: REGISTRATION (NO MEALS).  AN APPROVED AEA MEMO HAS BEEN INCLUDED FOR THE LODGING COSTS.</t>
  </si>
  <si>
    <t>INVITED TO PARTICIPATE AS A VERONIQUE BANK PROFESSOR AT THE ODETTE CANCER CENTER (OCC) ON OCTOBER 30, 2018 IN TORONTO, ONTARIO, CANADA AND GIVE A PRESENTATION ON GLOBAL REACH OF THE RADIATION SCIENCES FROM MOLECULAR TO HUMANITARIAN.  IN-KIND: RT AIRFARE, 1 NIGHT LODGING, LUNCH AND DINNER ON OCT. 30, RT GROUND TRANSPORTATION IN TORONTO. NO LOANER IT TICKET NCI-RITM0134513.</t>
  </si>
  <si>
    <t>SUNNYBROOK HEALTH SCIENCES CEN</t>
  </si>
  <si>
    <t>10/29/2018 -10/30/2018</t>
  </si>
  <si>
    <t>DR. COLEMAN IS INVITED TO SPEAK AT THE NATIONAL HEALTHCARE COALITION PREPAREDNESS (NHCPC) BEING HELD IN NEW ORLEANS, LA ON NOVEMBER 27, 2018.  DR. COLEMAN WILL PRESENT: COMMUNITY PLANNING FOR RADIATION EMERGENCIES.  IN-KIND: AIRFARE, LODGING (NO BREAKFAST), AND  REGISTRATION (NO MEALS).</t>
  </si>
  <si>
    <t>MESH COALITION GREATER MIDWEST</t>
  </si>
  <si>
    <t>COLLINS, JULIE M</t>
  </si>
  <si>
    <t>DR. COLLINS IS INVITED TO SPEAK AT THE SOCIETY FOR IMMUNOTHERAPY CANCER (SITC) IMMUNOTHERAPY WINTER SCHOOL BEING HELD IN MESA, AZ ON FEBRUARY 18-22, 2019.  IN-KIND: AIRFARE, LODGING (NO BREAKFAST), AND REGISTRATION (INCLUDES B/L).</t>
  </si>
  <si>
    <t>SOCIETY FOR IMMUNOTHERAPY OF C</t>
  </si>
  <si>
    <t>02/17/2019 -02/22/2019</t>
  </si>
  <si>
    <t>COLLINS, MICHAEL T</t>
  </si>
  <si>
    <t>DR. COLLINS WILL TRAVEL TO CHILE TO LECTURE AT THE 29TH ANNUAL CHILEAN CONGRESS OF ENDOCRINOLOGY AND DIABETES, SANTIAGO, (COQUIMBO), CHILE, NOVEMBER 8 -10, 2018.  SPONSOR WILL PROVIDE FREE TRANSPORTATION TO AND FROM AIRPORT TO HOTEL IN SANTIAGO. FREE WIFI.</t>
  </si>
  <si>
    <t>[OTHER], , CHL</t>
  </si>
  <si>
    <t>CHILEAN SOCIETY OF ENDOCRINOLO</t>
  </si>
  <si>
    <t>11/06/2018 -11/12/2018</t>
  </si>
  <si>
    <t>COLLINS, TAMMY R</t>
  </si>
  <si>
    <t>TRAVELER INVITED TO PARTICIPATE N THE SOCIETY OF TOXICOLOGY?¿¿S 58TH ANNUAL MEETING EDUCATION CAREER DEVELOPMENT SESSION FROM MARCH 10 ?¿¿ 15, 2019 IN BALTIMORE, MARYLAND. OFFICIAL TRAVEL WILL BEGIN ON MARCH 10, 2019 AND RETURN TO RDU ON MARCH 14, 2019. THE SPONSOR, SOCIETY OF TOXICOLOGY, WILL WAIVE THE REGISTRATION FEE OF $700.00, WHICH DOES NOT INCLUDE LODGING OR MEALS. LODGING WAS BOOKED THROUGH CONNECTIONS HOUSING, WHICH IS THE OFFICIAL HOUSING RESERVATION PARTNER FOR THE SOCIETY OF TOXICOLOGY ANNUAL MEETING AT THE GOVERNMENT PER DIEM RATE OF $149.00. MARYLAND IS NOT TAX EXEMPT. ETHICS APPROVAL OBTAINED ON NOVEMBER 6, 2018. EFFICIENT SPENDING APPROVAL OBTAINED ON OCTOBER 26, 2018 AND IS UPLOADED IN THE SCANNED DOCUMENT SECTION OF THIS TRAVEL AUTHORIZATION.</t>
  </si>
  <si>
    <t>03/10/2019 -03/14/2019</t>
  </si>
  <si>
    <t>COMPTON, ALEX A</t>
  </si>
  <si>
    <t>DR. COMPTON HAS BEEN INVITED TO PRESENT A SEMINAR TO THE OHIO STATE UNIVERSITY BIOMEDICAL COMMUNITY ENTITLED THE DIVERSE ANTIVIRAL AND CELLULAR FUNCTIONS OF INTERFERON-INCLUDED TRANSMEMBRANE PROTEINS IN COLUMBUS, OH 3/20-22/19. SPONSOR PROVIDING IN KIND AIRFARE, LODGING 3/20-21/19, DINNER ON 3/20/19, BREAKFAST, LUNCH AND DINNER ON 3/21/19, AND BREAKFAST ON 3/22/19. OHIO STATE UNIVERSITY IS TAX EXEMPT. DR. COMPTON IS REQUESTING APPROVAL OF ACTUAL SUBSISTENCE FOR SPONSOR IN-KIND LODGING VALUED AT $149 WHICH IS 22% OF THE GOVERNMENT ALLOWANCE OF $122. THIS PERCENTAGE FALLS WITHIN THE 300% THRESHOLD ALLOWED BY THE FTR.</t>
  </si>
  <si>
    <t>OHIO STATE UNIVERSITY</t>
  </si>
  <si>
    <t>CONLAN, LORI M</t>
  </si>
  <si>
    <t>TO PARTICIPATE IN THE GRADUATE AND POSTDOC WORKSHOPS, HARVARD UNIVERSITY, FACULTY OF ARTS AND SCIENCES, OFFICE OF POSTDOCTORAL AFFAIRS, CAMBRIDGE, MA, JANUARY 9-10, 2018.  SPONSOR WILL PROVIDE: ROUNDTRIP AIRFARE, LODGING AND DINNER ON JANUARY 9TH AND BREAKFAST, LUNCH AND DINNER ON JANUARY 10TH.  TRAVELER WILL USE TAXICAB SERVICES AS MODE OF TRANSPORTATION IN TDY LOCATION.  ACCORDING TO THE GSA WEBSITE: IN ORDER TO CLAIM EXEMPTION AS A FEDERAL EMPLOYEE, YOU MUST PROVIDE THE HOTEL WITH THE FOLLOWING:  1.A GOVERNMENT IDENTIFICATION AS PROOF OF BEING A FEDERAL GOVERNMENT EMPLOYEE.  2.PROOF THAT THE EMPLOYEE IS TRAVELING AT THE DIRECTION OF THE FEDERAL GOVERNMENT DURING THE PERIOD OF OCCUPANCY.  NO FORMS ARE REQUIRED.</t>
  </si>
  <si>
    <t>HEALTH SCIENCE TRAINING COO</t>
  </si>
  <si>
    <t>01/09/2019 -01/10/2019</t>
  </si>
  <si>
    <t>TO VISIT THE UNIVERSITY OF RHODE ISLAND TO CONDUCT WORKSHOPS FOR FACULTY ON CONFLICT MANAGEMENT, KINGSTON, RI, MARCH 26-27, 2019.  SPONSOR WILL PROVIDE: ROUNDTRIP AIRFARE, LODGING AND DINNER ON MARCH 26TH AND BREAKFAST, LUNCH AND DINNER ON MARCH 27TH. TRAVELER WILL USE TAXICAB
SERVICES AS MODE OF TRANSPORTATION IN TDY LOCATION. ACCORDING TO THE GSA WEBSITE: IBAS ARE NOT TAX EXEMPT IN THE STATE OF RHODE ISLAND.</t>
  </si>
  <si>
    <t>WEST KINGSTON, RI, US</t>
  </si>
  <si>
    <t>UNIVERSITY OF RHODE ISLAND WES</t>
  </si>
  <si>
    <t>03/26/2019 -03/27/2019</t>
  </si>
  <si>
    <t>CONLAN, SEAN P</t>
  </si>
  <si>
    <t>FOR THIS DOMESTIC SPONSOR TRAVEL, THE FOLLOWING EXPENSES ARE PROVIDED IN KIND. ROUNDTRIP AIRFARE $527.76 AND TWO NIGHTS OF LODGING-$97/NIGHT PLUS TAX AND THE FOLLOWING MEALS: BREAKFAST, LUNCH AND DINNER ON 2/25.  THERE IS NO REGISTRATION FEE OR AGENDA FOR THIS SEMINAR SERIES, BUT THE CLASS SYLLABUS IS INCLUDED. ALL INVITED GUESTS ARE RECEIVING SIMILAR BENEFITS.  COST COMPARISON NOT NEEDED AS OMEGA WAS NOT USED. BOTH AIRFARE AND LODGING WERE ARRANGED AND PROVIDED IN-KIND. NHGRI PAYS ALL OTHER EXPENSES. BAG FEES-$50; MISC. EXPENSE-$5 FOR M&amp;IE NOT PROVIDED IN-KIND ON 2/25. ROUNDTRIP TAXI TO/FROM RESIDENCE ESTIMATED-$150; AND ROUNDTRIP TAXI TO/FROM KNOXVILLE AIRPORT ESTIMATED-$150. TENNESSEE IS NOT A HOTEL TAX-EXEMPT STATE. TRAVELER IS REQUESTING CTT.</t>
  </si>
  <si>
    <t>02/24/2019 -02/26/2019</t>
  </si>
  <si>
    <t xml:space="preserve">CONNORS, MARK </t>
  </si>
  <si>
    <t>DR. MARK CONNORS HAS BEEN INVITED BY KEYSTONE SYMPOSIA ORGANIZERS TO ATTEND THE HIV VACCINES (X7) HIV-1 KEYSTONE VACCINES 2019 MEETING AS A SPEAKER. THE CONFERENCE IS TAKING PLACE IN WHISTLER, BC. CANADA FROM MARCH 24 TO MARCH 28, 2019.DR. CONNORS WILL BE PRESENTING A TALK ENTITLED:?¿¿ IMPACT OF IMMUNOGEN DESIGN AND REPLICATION ON PRE-CLINICAL AND CLINICAL IMMUNOGENICITY?¿¿
THE SPONSOR OFFERED TO REIMBURSE NIH FOR UP TO $1782 FOR AIRFARE, LODGING AND GROUND TRANSPORTATION UPON PRESENTATION OF PROPER RECEIPTS. NO HONORARIUM WILL BE OFFERED TO THE TRAVELER AND NO FEDERAL FUNDS WILL BE USED TO PAY FOR THE EXPENSES. DR. CONNORS HAS A MEDICAL WAIVER THAT ALLOWS HIM TO FLY ON BUSINESS CLASS; THEREFORE, HE BOOKED A ROUND TRIP FLIGHT FROM IAD TO VANCOUVER, BC IN COACH ON UNITED AIRLINES A NON- CONTRACT CARRIER FOR A FARE OF $1802.00, WHICH HE WILL BE ABLE TO UPGRADE TO BUSINESS CLASS USING HIS PERSONAL MILES. HENCE, THIS TRANSACTION WILL BE MORE ADVANTAGEOUS TO THE GOVERNMENT BECAUSE A BUSINESS CLASS FARE ON A DELTA AIRLINES WILL COST $4047.57. DUE TO UNFORESEEN UNSAFE HARSH WEATHER CONDITIONS IN THE REGION, THE ENTIRE GROUP WILL TRAVEL BY SHUTTLE FROM VANCOUVER. BC TO WHISTLER; THE COST IS 131.54 CAD ABOUT $98.62 ROUND TRIP. DR. CONNORS WILL COMMUTE TO AND FROM IAD BY CAB AT AN ESTIMATED RATE OF $56/WAY.</t>
  </si>
  <si>
    <t>WHISTLER, BC, , CAN</t>
  </si>
  <si>
    <t>03/24/2019 -03/29/2019</t>
  </si>
  <si>
    <t>CONSTANTINE, GREGORY M</t>
  </si>
  <si>
    <t>DR. CONSTANTINE WILL BE PARTICIPATING IN SCIENTIFIC AND EDUCATIONAL MEETING THROUGH THE CLINICAL IMMUNOLOGY SOCIETY PRIMARY IMMUNODEFICIENCY SUMMER SCHOOL HELD IN FORT LAUDERDALE, FL FROM OCT. 11-14, 2018.  THE CIS WILL PROVIDE THE FOLLOWING IN-KIND: ROUND-TRIP AIRFARE, BREAKFAST, LUNCH AND DINNER OCT. 12 AND 13, BREAKFAST AND LUNCH OCT. 14. SPONSOR PROVIDING IN-KIND LODGING VALUED AT $179.00, WHICH IS 114% PERCENT OF THE GOVERNMENT LODGING ALLOWANCE OF $157.00. THE SPONSOR HAS CONFIRMED THAT ALL OTHER FEDERAL OR NON-FEDERAL PARTICIPANTS WILL BE PROVIDED WITH THE SAME OR SIMILAR ACCOMMODATIONS. REVENUES DERIVED FROM THE CIS WILL BE USED TO COVER THESE EXPENSES. IN COMPLIANCE WITH FEDRAL REGULATION, NO FEDERAL FUNDS WILL BE USED BY THE SPONSOR TO SUPPORT THESE TRAVEL EXPENSES AND NO HONORARIUM WILL BE PROVIDED.  CAN 8391362 WILL BE USED TO COVER REMAINING EXPENSES. THIS EVENT HAS BEEN APPROVED IN THE NTPS AND DR. CONSTANTINE HAS RECEIVED APPROVAL TO ATTEND.</t>
  </si>
  <si>
    <t>FORT LAUDERDALE, FL, US</t>
  </si>
  <si>
    <t>CLINICAL IMMUNOLOGY SOCIETY MI</t>
  </si>
  <si>
    <t>10/11/2018 -10/14/2018</t>
  </si>
  <si>
    <t>CONWAY, BEVIL R</t>
  </si>
  <si>
    <t>TRAVELER WILL BE PRESENTING THE TALK "COLOR: A TOOL TO UNDERSTAND THE ORGANIZATION AND OPERATION OF THE VENTRAL VISUAL PATHWAY" JANUARY 28TH AT THE UNIVERSITY OF PENNSYLVANIA VISION SEMINAR SERIES.
SPONSOR IS PROVIDING TRAIN FARE AND ONE NIGHT LODGING IN KIND.  
DR. CONWAY IS REQUESTING APPROVAL OF ACTUAL SUBSISTENCE FOR SPONSOR IN-KIND LODGING VALUED AT $250 WHICH IS 154% OF THE GOVERNMENT ALLOWANCE OF $162.  THIS PERCENTAGE FALLS WITHIN THE 300% THRESHOLD ALLOWED BY THE FTR.  THE SPONSOR HAS NOTED THAT ALL OTHER NON-FEDERAL PARTICIPANTS WILL BE PROVIDED WITH THE SAME ACCOMMODATIONS. NO HONORARIUM WILL BE PROVIDED. NON-FEDERAL FUNDS WILL BE USED TO COVER ONE NIGHT OF LODGING AND TRAIN TICKET.</t>
  </si>
  <si>
    <t>01/28/2019 -01/29/2019</t>
  </si>
  <si>
    <t>COOK, DAVID M</t>
  </si>
  <si>
    <t>DAVID COOK HAS BEEN INVITED TO PRESENT AT THE 67TH ANNUAL AMERICAN SOCIETY OF TROPICAL MEDICINE AND HYGIENE.  HIS ABSTRACT HAS BEEN ACCEPTED FOR PRESENTATION DURING ASTMH IN NEW ORLEAN, LA, OCTOBER 27-NOVEMBER 1, 2018.</t>
  </si>
  <si>
    <t>AMERICAN SOCIETY OF TROPICAL M</t>
  </si>
  <si>
    <t>MEDICAL OFFICER - USUHS</t>
  </si>
  <si>
    <t>10/27/2018 -11/01/2018</t>
  </si>
  <si>
    <t>COOK, NAKELA L</t>
  </si>
  <si>
    <t>THIS TRAVEL IS NOT A CONFERENCE. DR. COOK WILL PARTICIPATE AND GIVE A TALK AT THE CONTROVERSIES AND ADVANCES IN THE TREATMENT OF CARDIOVASCULAR DISEASE, THE EIGHTEENTH IN THE SERIES, ?¿¿BRIDGING THE GAP IN EARLY MYOCARDIAL INFARCTION ?¿¿ WHY IT MATTERS,?¿¿ SYMPOSIUM IN LOS ANGELES, CA FROM NOVEMBER 15-16, 2018. DR. COOK?¿¿S ATTENDANCE AND PRESENTATION INCREASES A SHARE INTEREST OF THE NHLBI?¿¿S RESEARCH AGENDA ON WOMEN?¿¿S HEALTH.</t>
  </si>
  <si>
    <t>BEVERLY HILLS, CA, US</t>
  </si>
  <si>
    <t>PROMEDICA INTERNATIONAL CME</t>
  </si>
  <si>
    <t>MEDICAL OFFICER (CLINICAL)</t>
  </si>
  <si>
    <t>THIS IS NOT A CONFERENCE. DR. COOK WILL PARTICIPATE AND GIVE A TALK AT THE NYU LANGONE HEALTH - CARDIOLOGY GRAND ROUNDS ON MARCH 29, 2019 IN NEW YORK, NY.</t>
  </si>
  <si>
    <t>03/28/2019 -03/29/2019</t>
  </si>
  <si>
    <t>COOKSON, MARK R</t>
  </si>
  <si>
    <t>FY19 TRVL - DR. COOKSON WILL ATTEND AN IN-PERSON WORKSHOP AND GRANT ASSESSMENT MEETING AT MJFF OFFICES IN NEW YORK. SPONSOR IS PROVIDING "IN-KIND" RT AIRFARE AT 183 41 USD, LODGING AT 598 USD FOR TWO NIGHTS. DR. COOKSON IS REQUESTING APPROVAL OF ACTUAL SUBSISTENCE FOR SPONSOR IN?????KIND LODGING VALUED AT 299 USD WHICH IS 103 PERCENT OF THE GOVERNMENT ALLOWANCE OF 291 USD. THIS PERCENTAGE FALLS WITHIN THE 300 PERCENT THRESHOLD ALLOWED BY THE FTR. THE SPONSOR HAS NOTED THAT ALL OTHER NON?????FEDERAL PARTICIPANTS WILL BE PROVIDED WITH THE SAME ACCOMMODATIONS. SPONSOR IS ALSO PROVIDING BREAKFAST AND LUNCH ON 15-16 OCT. DURING THE MEETING. NIH SHALL REIMBURSE TRAVELER FOR TAXI BTWN HOME AND DCA AIRPORT AT 91 36 USD, TAXI BTWN LGA AIRPORT AND NY HOTEL AT 33 15 USD, RT TAXI BTWN HOTEL AND MJFF OFC ON 15 OCT AT 13 22 USD AND 6 61 USD ON 16 OCT, TAXI FROM MJFF OFC TO LGA AIRPORT AT 33 08 USD. REMAINING MIE AT 123 75 USD. HAS EO APPROVAL, SIGNED TA AND APPROVED ODA 2018-1450.</t>
  </si>
  <si>
    <t>MICHAEL J FOX FOUNDATION FOR P</t>
  </si>
  <si>
    <t>SENIOR RESEARCH FELLOW (VP)</t>
  </si>
  <si>
    <t>10/14/2018 -10/16/2018</t>
  </si>
  <si>
    <t>DR COOKSON HAS BEEN INVITED TO SPEAK AT THE CURRENT WORK IN BEHAVIOR, GENETICS AND NEUROSCIENCE FROM 1-3 NOVEMBER, 2018 IN NEW HAVEN, CT. SPONSOR WILL PAY ?¿¿IN-KIND?¿¿ FOR RT AIRFARE FROM DCA AIRPORT TO NEW HAVEN AIRPORT EST AT 464 90 USD, BREAKFAST LUNCH AND DINNER ON 2 NOV AT 100 USD. SPONSOR PAID EXTRA TO HOTEL TO INCLUDE BREAKFAST SEE ENCLOSED EMAIL. LODGING, WHICH IS ESTIMATED AT 473 80 USD FOR THE NIGHTS OF 1-2 NOV. DR. COOKSON IS REQUESTING APPROVAL OF ACTUAL SUBSISTENCE FOR SPONSOR IN-KIND LODGING VALUED AT 236 90 USD WHICH IS 221 PERCENT OF THE GOVERNMENT ALLOWANCE OF 107 USD. THIS PERCENTAGE FALLS WITHIN THE 300 PERCENT THRESHOLD ALLOWED BY THE FTR. THE SPONSOR HAS NOTED THAT ALL OTHER NON-FEDERAL PARTICIPANTS WILL BE PROVIDED WITH THE SAME ACCOMMODATIONS. NIH WILL REIMBURSE TRAVELER RT TAXI FROM DCA TO HOME AT 91 36 USD, RT TAXI FROM NEW HAVEN AIRPORT TO LODGING AT 37 38 USD, REMAINING MIE AT 96 50 USD. HAS EO APPROVAL, SIGNED TA, AND APPROVED ODA 2018-1467.</t>
  </si>
  <si>
    <t>DR. COOKSON WILL ATTEND THE 13TH INTERNATIONAL MEETING ON GENETIC EPIDEMIOLOGY OF PARKINSON'S DISEASE IN PARIS FR ON 14 DECEMBER, 2018. REGISTRATION FEE OF 180 EUR (204 53 USD) WAS WAIVED FOR ALL INVITED SPEAKERS. REGISTRATION DOES NOT INCLUDE LODGING OR MEALS. SPONSOR IS PROVIDING RT AIRFARE FROM IAD TO PARIS AIRPORT AT 3096 87 USD, AS WELL AS BREAKFAST, LUNCH AND DINNER FOR DEC 14 AT 137 USD. THE SPONSOR HAS INDICATED THE SAME ACCOMMODATIONS HAVE BEEN GIVEN TO ALL FEDERAL ATTENDEES. NIH WILL REIMBURSE TRAVELER RT TAXI FROM HOME TO IAD AT 126 32 USD, RT TAXI FROM PARIS DE GAULLE AIRPORT TO LODGING AT 80 36 USD, RT TAXI FROM LODGING TO VENUE ON 14 DEC AT 29 86 USD, LODGING AT 372 76 USD, MIE AT 494 50 USD. HAS EO APPROVAL, SIGNED TA AND APPROVED ODA 2018-1498.</t>
  </si>
  <si>
    <t>INSTITUT DU CERVEAU ET DE LA M</t>
  </si>
  <si>
    <t>12/12/2018 -12/15/2018</t>
  </si>
  <si>
    <t>DR. COOKSON WILL ATTEND THE FOUNDIN-PD MEETING IN PITTSBURGH, PA FROM JAN 3 - JAN 4, 2019. THERE IS NO FORMAL AGENDA FOR THIS MEETING. SPONSOR IS PAYING "IN-KIND" FOR RT AIRFARE FROM IAD TO PIT AT 267 40 USD, LODGING FOR THE NIGHT OF 3 JAN AT 119 USD, LUNCH AND DINNER ON 3 JAN AT 38 USD, AS WELL AS BREAKFAST AND LUNCH AT 28 USD ON 4 JAN. SPONSOR HAS INDICATED THE SAME ACCOMMODATIONS HAVE BEEN PROVIDED TO ALL INVITED SPEAKERS. NIH WILL REIMBURSE THE TRAVELER RT TAXI FROM HOME TO IAD AT 126 32 USD, TAXI FROM PIT AIRPORT TO LODGING AT 39 68 USD, RT TAXI FROM LODGING TO VENUE AT 8 88 USD ON 3 JAN, ONE WAY TAXI FROM LODGING TO VENUE ON 4 JAN AT 4 44 USD, TAXI FROM VENUE TO PIT AIRPORT AT 38 88 USD, REMAINING MIE AT 34 50 USD. HAS SIGNED TA, EO APPROVAL AND APPROVED ODA 2018-1508.</t>
  </si>
  <si>
    <t>01/03/2019 -01/04/2019</t>
  </si>
  <si>
    <t>COOPER, JULIA P</t>
  </si>
  <si>
    <t>DR. JULIA COOPER WILL PARTICIPATE IN THE UCSF CANCER CENTER FRIDAY SEMINAR SERIES TO BE HELD IN SAN FRANCISCO AT THE UCSF MISSION BAY CAMPUS ON MARCH 22, 2019.  IN-KIND:  AIR TICKETS; LODGING AND MEALS.  ALSO, ON MARCH 25TH, SHE WILL BE MEETING WITH DR. REBECCA HEALD TO DISCUSS FUTURE COLLABORATIONS.  LODGING FOR THE FIRST DAY IS VALUE AT $355.00 WHICH IS 131% OF THE GOVERNMENT ALLOWANCE OF $270.00.  THIS PERCENTAGE FALLS WITHIN THE 300% THRESHOLD ALLOWED BY THE FTR.  LODGING FOR THE 2ND DAY IS VALUE AT $204.00 WHICH IS 0.76% LOWER OF THE GOVERNMENT ALLOWANCE OF $270.00.  THIS PERCENTAGE FALLS WITHIN THE 300% THRESHOLD ALLOWED BY THE FTR.  DR. COOPER IS NOT ASKING FOR LODGING FOR THE 23 AND 24TH, SHE WILL BE STAYING WITH RELATIVES.</t>
  </si>
  <si>
    <t>UNIVERSITY OF CALIFORNIA SAN F</t>
  </si>
  <si>
    <t>03/21/2019 -03/25/2019</t>
  </si>
  <si>
    <t>CORBETT, KIZZMEKIA S</t>
  </si>
  <si>
    <t>DR. KIZZMEKIA CORBETT IS INVITED TO PRESENT AT THE KEYSTONE SYMPOSIA:  FRAMING THE RESPONSE TO EMERGING VIRUS INFECTIONS, HONG KING, CHINA, OCTOBER 14 - 18, 2018. 
SPONSOR WILL PROVIDE IN KIND REGISTRATION AND SOME LODGING.  BREAKFAST IS INCLUDED IN THE LODGING RATE AND SOME MEALS PROVIDED.</t>
  </si>
  <si>
    <t>STUDENT TRAINEE (BIO SCIENC</t>
  </si>
  <si>
    <t>10/14/2018 -10/19/2018</t>
  </si>
  <si>
    <t>DR. KIZZMEKIA CORBETT IS AN INVITED VISITING RESEARCHER FOR WASHINGTON UNIVERSITY SCHOOL OF MEDICINE, ST. LOUIS, MO, NOVEMBER 9, 2018. TRAVELER ON PERSONAL BUSINESS SATURDAY AND SUNDAY NOVEMBER 10 - 11, 2018.  
SPONSOR WILL PROVIDE ROUND TRIP ECONOMY CLASS AIRFARE, LODGING, SOME MEALS, AND AIRPORT TRANSFERS. 
AEA JUSTIFICATION:  LODGING IN-KIND OF $143.00 PER NIGHT WHICH IS 108% OF THE PER DIEM OF $133.00. 
SPONSOR HAS RESERVED A ROOM IN A HOTEL EXCEEDING PER DIEM AND ALL FEDERAL EMPLOYEES ARE PROVIDED THE SAME ACCOMMODATIONS.</t>
  </si>
  <si>
    <t>SAINT LOUIS, MO, US</t>
  </si>
  <si>
    <t>11/08/2018 -11/12/2018</t>
  </si>
  <si>
    <t>CORTESE, IRENE C</t>
  </si>
  <si>
    <t>DR. CORTESE HAS BEEN INVITED TO PARTICIPATE IN THE CLINICAL, TRANSLATIONAL AND REHABILITATION RESEARCH COMMITTEE C MEETING HELD BY THE NATIONAL MULTIPLE SCLEROSIS SOCIETY (NMSS) IN NEW YORK, NY ON OCTOBER 25-26, 2018.  THIS TRIP IS SPONSORED BY NMSS AND THEY WILL PROVIDE TRAIN TICKETS, LODGING, AND SOME MEALS IN KIND.  THERE IS NO REGISTRATION FEE.  SPARC WILL BE ADDED ONCE APPROVED.</t>
  </si>
  <si>
    <t>NATIONAL MULTIPLE SCLEROSIS SO</t>
  </si>
  <si>
    <t>COWEN, EDWARD W</t>
  </si>
  <si>
    <t>DR. EDWARD COWEN WILL BE ATTENDING AS AN EDITORIAL BOARD MEMBER OF JAMA DERMATOLOGY.  MEETING WILL TAKE PLACE IN CHICAGO, IL ON 10/3/18 - 10/4/18.</t>
  </si>
  <si>
    <t>JAMA NETWORK</t>
  </si>
  <si>
    <t>10/03/2018 -10/04/2018</t>
  </si>
  <si>
    <t xml:space="preserve">COX, ROBERT </t>
  </si>
  <si>
    <t>THE EVENTS IN THIS TA WERE APPROVED AS AN EXEMPTION UNDER THE CATEGORY: TO ATTEND SCIENTIFIC MEETINGS BY THE NIMH EXECUTIVE OFFICER ON 10/18/18.
TRAVELER INFO:RWCOX123@GMAIL.COM
301-526-1231
AFNI BOOTCAMP AT UNIVERSITY OF GUANGZHOU, CHINA</t>
  </si>
  <si>
    <t>GUANGZHOU, , CHN</t>
  </si>
  <si>
    <t>SOUTH CHINA NORMAL UNIVERSITY</t>
  </si>
  <si>
    <t>11/30/2018 -12/08/2018</t>
  </si>
  <si>
    <t>CRANK, MICHELLE C</t>
  </si>
  <si>
    <t>DR. MICHELLE CRANK IS AN INVITED SPEAKER FOR THE 10TH INTERNATIONAL GLOBAL VIRUS NETWORK (GVN) MEETING:  ERADICATION AND CONTROL OF RE-EMERGING VIRUSES, VEYRIER-DU-LAC, FRANCE, NOVEMBER 28 - 30, 2018.
SPONSOR WILL PROVIDE IN-KIND ROUND TRIP ECONOMY CLASS AIRFARE, LODGING, REGISTRATION, AIRPORT TRANSFERS, AND SOME MEALS.</t>
  </si>
  <si>
    <t>FONDATION MERIEUX LYON</t>
  </si>
  <si>
    <t>CROMPTON, PETER D</t>
  </si>
  <si>
    <t>DR. PETER D. CROMPTON IS AN INVITED SPEAKER AT THE CONVENING ON MONOCLONAL ANTIBODIES TARGETING P. FALCIPARUM MALARIA, NOVEMBER 26 - 27, 2018.  THE BILL &amp; MELINDA GATES FOUNDATION WILL PROVIDED IN-KIND: AIRFARE, HOTEL, BREAKFAST &amp; LUNCH, AND AIRPORT TRANSFERS IN SEATTLE, WA.  WE APOLOGIZE FOR THE LATE TRAVEL NOTICE.  THE GATES FOUNDATION REQUESTED HIS ATTENDANCE (LATE) ON OCTOBER 31, 2018.  AND SENT IN THE LOI LETTER ON NOVEMBER 7, 2018.  ETHICS INPUT INTO THE "NEW" SYSTEM WAS ENTERED ON NOVEMBER 7, 2018 AND WILL BE UPLOADED WHEN RETURNED.</t>
  </si>
  <si>
    <t>11/25/2018 -11/28/2018</t>
  </si>
  <si>
    <t>INVITED TO PRESENT, UNRAVELING THE MECHANISMS OF IMMUNITY TO MALARIA, AT THE UNIVERSITY OF MASSACHUSETTS MEDICAL SCHOOL DEPARTMENT OF MEDICINE LECTURE SERIES, FEBRUARY 5-7, 2019. NO U.S. FEDERAL FUNDS WILL BE USED BY THE SPONSOR TO PROVIDE FOR OR REIMBURSE TRAVEL EXPENSES AND NO HONORARIUM WILL BE ACCEPTED. MEALS PROVIDED IN-KIND ARE DEDUCTED FROM THE M&amp;IE. SPONSOR PROVIDING IN-KIND LODGING VALUED AT $184 WHICH IS 146% OF THE GOVERNMENT LODGING ALLOWANCE OF $126. THE SPONSOR HAS CONFIRMED THAT ALL OTHER FEDERAL OR NON-FEDERAL PARTICIPANTS ARE PROVIDED WITH THE SAME OR SIMILAR ACCOMMODATIONS.</t>
  </si>
  <si>
    <t>02/05/2019 -02/07/2019</t>
  </si>
  <si>
    <t>DR. PETER D. CROMPTON HAS BEEN INVITED TO PRESENT A SEMINAR AT THE 2018-2019 GLOBAL INFECTIOUS DISEASE SEMINAR SERIES AT THE CENTER FOR INFECTIOUS DISEASE RESEARCH FOUNDATION, MARCH 4, 2019, SEATTLE, WA. THE SPONSOR HAS CONFIRMED THAT ALL OTHER FEDERAL OR NON-FEDERAL PARTICIPANTS ARE PROVIDED WITH THE SAME OR SIMILAR ACCOMMODATIONS. SPONSOR WILL BE PROVIDING IN-KIND LODGING VALUED AT $202.00/NIGHT WHICH IS 106% OF THE GOVERNMENT LODGING ALLOWANCE OF $189.00 FOR SEATTLE, WA. THE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THE TRAVEL IS LATE DUE TO THE TRAVELER BEING ON ANOTHER TRAVEL AND NOT BEING ABLE TO CERTIFY.</t>
  </si>
  <si>
    <t>SEATTLE BIOMEDICAL INSTITUTE</t>
  </si>
  <si>
    <t>03/03/2019 -03/05/2019</t>
  </si>
  <si>
    <t>CUKRAS, CATHERINE A</t>
  </si>
  <si>
    <t>THE HEED OPHTHALMIC FOUNDATION (HOF), IN CONJUNCTION WITH THE SOCIETY OF HEED FELLOWS, THE AMERICAN OPHTHALMOLOGICAL SOCIETY (AOS) AND RESEARCH TO PREVENT BLINDNESS (RPB), WILL CO-SPONSOR THE 13TH ANNUAL HEED FOUNDATION RESIDENTS RETREAT ON OCTOBER 8 AND 9, 2018 AT LOEWS CHICAGO O?????HARE HOTEL IN ROSEMONT ILLINOIS, THERE IS A FREE 10 MINUTE SHUTTLE RIDE FROM O?????HARE AIRPORT. HOTEL WAS BOOK AS A BLOCK NO  INDIVIDUAL PRICES ARE AVAILABLE.</t>
  </si>
  <si>
    <t>HEED OPTHALMIC FOUNDATION</t>
  </si>
  <si>
    <t>TRAVELER WILL BE ATTENDING THE STEPHEN J. RYAN IMITATIVE FOR MACULA RESEARCH IN IRVIN, CA FOR THE RIMR CONFERENCE MARCH 13 - 15, 2019. THERE IS NO REGISTRATION FEE. THE RIMR PROGRAM WILL PROVIDE GROUND TRANSPORTATION, HOTEL ACCOMMODATIONS FROM MARCH 12TH- MARCH 15TH AND MEALS DURING THE MEETING IN KIND.</t>
  </si>
  <si>
    <t xml:space="preserve">CUNNINGHAM, LISA </t>
  </si>
  <si>
    <t>TO SPEAK AT THE MEDICAL UNIVERSITY OF SOUTH CAROLINA CAREER DAY FOR GRADUATE STUDENTS.  TITLE: "LOOKING FORWARD, LOOKING BACK: REFLECTIONS ON A CAREER AS A BIOMEDICAL SCIENTIST", NOVEMBER 7-8, 2018, CHARLESTON, SOUTH CAROLINA.</t>
  </si>
  <si>
    <t>11/07/2018 -11/08/2018</t>
  </si>
  <si>
    <t>INVITED TO PARTICIPATE AS A SPEAKER AT THE UNIVERSITY OF WASHINGTON SEMINAR IN HEARING AND COMMUNICATION SCIENCES (SHACS) PROGRAM, MARCH 6-9 IN SEATTLE WASHINGTON.  TITLE ?¿¿OTOTOXIC DRUG-INDUCED HEARING LOSS:  BASIC AND CLINICAL STUDIES?¿¿.  TRAVELER WILL DEPART ON A LATE FLIGHT FROM SEATTLE MARCH 8TH AND ARRIVE ON MARCH 9TH AT DULLES</t>
  </si>
  <si>
    <t>UNIVERSITY OF WASHINGTON AT SE</t>
  </si>
  <si>
    <t>03/06/2019 -03/09/2019</t>
  </si>
  <si>
    <t>CYPESS, AARON M</t>
  </si>
  <si>
    <t>TRAVELER IS AN INVITED SPEAKER AND ORGANIZER OF A SESSION AT THE OBESITY WEEK 2018 BEING HELD ON NOVEMBER 11-15, 2018 IN NASHVILLE, TN. THE SPONSOR, OBESITY WEEK, LLC HAS WAIVED REGISTRATION FEE WITH A VALUE OF $620 FOR INVITED SPEAKERS. REGISTRATION INCLUDES LUNCH ON NOV 13-15, 2018. TRAVELER BOOKED LODGING THROUGH THE CONFERENCE ORGANIZERS AT $229 P/N (APPROXIMATELY 128% ABOVE THE GOVERNMENT ALLOWED RATE). AN AEA IS ATTACHED.</t>
  </si>
  <si>
    <t>OBESITY SOCIETY</t>
  </si>
  <si>
    <t>11/12/2018 -11/15/2018</t>
  </si>
  <si>
    <t>TRAVELER WILL PRESENT SEMINAR- UNIVERSITY OF ALABAMA AT BIRMINGHAM NUTRITION OBESITY RESEARCH CENTER, BIRMINGHAM, AL ON FEBRUARY 25-26, 2019. SPONSOR WILL PROVIDE IN-KIND R/T ECONOMY AIRFARE AT A VALUE OF$ 310.60; LODGING AT $ 121 P/N PLUS TAXES ($121+$21.18=$142.18) AT APPROXIMATELY 113% ABOVE THE GOVERNMENT ALLOWED RATE; DINNER ON 2/25 AND LUNCH ON 2/26. ALL SERVICES PROVIDED BY THE SPONSOR ARE COMPARABLE IN VALUE TO THAT OFFERED OR PROVIDED TO OTHER INVITED PARTICIPANTS.</t>
  </si>
  <si>
    <t>BIRMINGHAM, AL, US</t>
  </si>
  <si>
    <t>UNIVERSITY OF ALABAMA AT BIRMI</t>
  </si>
  <si>
    <t>DAHUT, WILLIAM L</t>
  </si>
  <si>
    <t>DR. DAHUT SERVED AS PART OF THE PLANNING COMMITTEE AND WILL ATTEND AND OVERSEE THE 25TH ANNUAL PROSTATE CANCER FOUNDATION SCIENTIFIC RETREAT BEING HELD IN CARLSBAD, CA ON OCTOBER 26-28, 2018. IN-KIND: AIRFARE, LODGING (NO BREAKFAST), AND REGISTRATION (INCLUDES LD 10/26; BLD 10/27). 
DR. DAHUT IS REQUESTING APPROVAL OF ACTUAL SUBSISTENCE FOR SPONSORED IN-KIND LODGING VALUED AT $289 WHICH IS 181% OF THE GOVERNMENT ALLOWANCE OF $160.  THIS PERCENTAGE FALLS WITHIN THE 300% THRESHOLD ALLOWED BY THE FTR.  THE SPONSOR HAS NOTED THAT ALL OTHER NON-FEDERAL PARTICIPANTS WILL BE PROVIDED WITH THE SAME ACCOMMODATIONS.</t>
  </si>
  <si>
    <t>CARLSBAD, CA, US</t>
  </si>
  <si>
    <t>PROSTATE CANCER FOUNDATION</t>
  </si>
  <si>
    <t>10/26/2018 -10/28/2018</t>
  </si>
  <si>
    <t>DR. DAHUT WILL PRESENT GRAND ROUNDS AT MT. SINAI IN NEW YORK, NY ON NOVEMBER 29, 2018. IN-KIND: TRAIN FARE, LODGING (NO BREAKFAST), CAR SERVICE IN NYC, AND DINNER ON 11/28.
DR. DAHUT IS REQUESTING APPROVAL OF ACTUAL SUBSISTENCE FOR SPONSORED IN-KIND LODGING VALUED AT $349 WHICH IS 121% OF THE GOVERNMENT ALLOWANCE OF $288.  THIS PERCENTAGE FALLS WITHIN THE 300% THRESHOLD ALLOWED BY THE FTR.  THE SPONSOR HAS NOTED THAT ALL OTHER NON-FEDERAL PARTICIPANTS WILL BE PROVIDED WITH THE SAME ACCOMMODATIONS.</t>
  </si>
  <si>
    <t>MOUNT SINAI MEDICAL CENTER</t>
  </si>
  <si>
    <t>11/28/2018 -11/29/2018</t>
  </si>
  <si>
    <t>DR. DAHUT WILL SERVE ON THE STEERING COMMITTEE AND AS FACULTY AND POSTER WALK LEADER FOR THE AMERICAN SOCIETY FOR CLINICAL ONCOLOGY (ASCO) GENITOURINARY CANCERS SYMPOSIUM BEING HELD IN SAN FRANCISCO, CA ON FEBRUARY 14-15, 2019. IN-KIND: AIRFARE, LODGING (NO BREAKFAST), AND REGISTRATION (INCLUDES BL 2/14 AND 2/15). 
DR. DAHUT IS REQUESTING APPROVAL OF ACTUAL SUBSISTENCE FOR SPONSOR IN-KIND LODGING VALUED AT $335 WHICH IS 124% OF THE GOVERNMENT ALLOWANCE OF $270. THIS PERCENTAGE FALLS WITHIN THE 300% THRESHOLD ALLOWED BY THE FTR.  THE SPONSOR HAS NOTED THAT ALL OTHER NON-FEDERAL PARTICIPANTS WILL BE PROVIDED WITH THE SAME ACCOMMODATIONS.</t>
  </si>
  <si>
    <t>AMERICAN SOCIETY OF CLINICAL O</t>
  </si>
  <si>
    <t>DALAL, YAMINI P</t>
  </si>
  <si>
    <t>DR. DALAL IS AN INVITED SPEAKER AT LOYOLA UNIVERSITY'S CANCER BIOLOGY SEMINAR SERIES ON FEBRUARY 20, 2019. THERE IS NO REGISTRATION FEE FOR ATTENDEES. 
IN-KIND: 3 NIGHTS LODGING, DINNER 19TH, LUNCH 20TH, GROUND TRANSPORTATION.
DR. DALAL IS AN INVITED SIMPSON QUERREY CENTER FOR EPIGENETICS LECTURER AT NORTHWESTERN UNIVERSITY FEINBERG SCHOOL OF MEDICINE ON FEBRUARY 21, 2019. THERE IS NO REGISTRATION FEE FOR ATTENDEES.
IN-KIND: FLIGHT, MEALS 21ST, GROUND TRANSPORTATION</t>
  </si>
  <si>
    <t>LOYOLA UNIVERSITY MAYWOOD ILLI</t>
  </si>
  <si>
    <t>02/19/2019 -02/22/2019</t>
  </si>
  <si>
    <t>NORTHWESTERN UNIVERSITY AT CHI</t>
  </si>
  <si>
    <t>DAMIANO, DIANE L</t>
  </si>
  <si>
    <t>DR. DAMIANO IS INVITED AS AN EXPERT GROUP OF A NEWLY LAUNCHED UNICEF PROJECT TO IDENTIFY AND INCLUDE CHILDREN WITH DISABILITIES IN EARLY CHILDHOOD PROGRAMS IN 3 GLOBAL SITES. SHE WILL BE MEETING WITH THE SOME OF THE PROJECT TEAM AND THE INTERNAL REFERENCE GROUP AT UNICEF.  THE SPONSOR WILL PAY FOR THE LODGING, MEALS AND AIRFARE IN KIND. THE RMD/ FAB WILL PAY FOR POV TO AIRPORT, PARKING AND SOME MEALS THAT NOT COVERED BY SPONSOR.</t>
  </si>
  <si>
    <t>UNICEF NEW YORK</t>
  </si>
  <si>
    <t>DR. DAMIANO INVITED TO PRESENT AT THE 11TH PAN-PACIFIC CONFERENCE ON REHABILITATION ADVANCES IN RESEARCH AND PRACTICE (11TH PPCR). SHE IS GIVING A KEYNOTE LECTURE AND PARTICIPATING IN A PANEL. ALSO ON THE 19TH, SHE WILL BE DOING A 3 HOUR COURSE AT THE POLYTECHNIC UNIVERSITY;
THIS CONFERENCE BRINGS INCREASED INTERNATIONAL RECOGNITION TO OUR RESEARCH AND THEREBY HOPEFULLY HELPS TO IMPROVE THE HEALTH OF CHILDREN WITH DISABILITY IN A VERY POPULATED PART OF THE WORLD. SHE WILL ALSO MEET AND DISCUSS OUR WORK WITH OTHER RESEARCHERS AND GAIN NEW PERSPECTIVES. THE SPONSOR PAID IN KIND FOR AIRFARE, LODGING AND MEALS DURING CONFERENCE. RMD WILL PAY FOR GROUND TRANSPORTATION, MEALS NOT COVERED BY CONFERENCE AND POV TO AND FROM AIRPORT.</t>
  </si>
  <si>
    <t>HONG KONG POLYTECHNIC UNIVERSI</t>
  </si>
  <si>
    <t>11/15/2018 -11/20/2018</t>
  </si>
  <si>
    <t>DR. DAMIANO IS INVITED SPEAKER AT THE 24TH ANNUAL CONFERENCE FUNCTION FOR LIFE IN PEDIATRIC (FLIP) THAT SHE CO-STARTED THERE 24 YEARS AGO. SHE WILL BE GIVING TALK ABOUT HER LATEST RESEARCH EFFORTS AT NIH FOR CHILDREN WITH CP TO AN AUDIENCE OF ACADEMIC FACULTY AS WELL AS CLINICIANS TO INCREASES AWARENESS OF HER CP RESEARCH IN THE EXTENDED COMMUNITY CLOSE TO DC. THE SPONSOR WILL PAY FOR TWO NIGHT OF LODGING AND SOME MEALS DURING CONFERENCE. RMD WILL PAY FOR POV AND MEALS NOT COVERED BY CONFERENCE.</t>
  </si>
  <si>
    <t>CHARLOTTESVILLE, VA, US</t>
  </si>
  <si>
    <t>UNIVERSITY OF VIRGINIA AT CHAR</t>
  </si>
  <si>
    <t>DR. DAMIANO IS GOING TO CHICAGO FROM MARCH 8-9, 2019 FOR A PROGRAM MEETING FOR AACPDM. SPONSORED TRAVEL</t>
  </si>
  <si>
    <t>AMERICAN ACADEMY FOR CEREBRAL</t>
  </si>
  <si>
    <t>DARNEY, SALLY P</t>
  </si>
  <si>
    <t>SYSTEM WAS DOWN AND TA HAD TO BE MANUALLY APPROVED.  ATTACHED ARE THE APPROVALS.  TRAVELER WILL LEAVE RDU AIRPORT ON OCTOBER 22 AND FLY TO TOKYO THEN TRAVEL BY TAXI TO TSUKUBA TO PARTICIPATE IN AND SPEAK AT A SPECIAL SYMPOSIUM AT THE NATIONAL INSTITUTE OF ENVIRONMENTAL STUDIES REGARDING CHILDREN'S HEALTH.  SHE WILL THEN LEAVE FOR FUKUSHIMA VIA TRAIN ON OCTOBER 25 TO PARTICIPATE AS AN INVITED SPEAKER AT THE JAPAN CHILDREN AND THE ENVIRONMENT INTERNATIONAL SYMPOSIUM ON OCTOBER 26.  SHE WILL RETURN TO RDU AIRPORT VIA PLANE ON OCTOBER 27, 2018.  SPONSORED TRAVEL.  ATTACHMENT G APPROVALS ON 7/17/2018</t>
  </si>
  <si>
    <t>TOKYO-TO, , JPN</t>
  </si>
  <si>
    <t>JAPANESE MINISTRY OF THE ENVIR</t>
  </si>
  <si>
    <t>10/22/2018 -10/27/2018</t>
  </si>
  <si>
    <t>NATIONAL INSTITUTE FOR ENVIRON</t>
  </si>
  <si>
    <t>DASSO, MARY C</t>
  </si>
  <si>
    <t>10/21/2018 - 10/23/2018 PHILADELPHIA, PA.  INVITED SPEAKER TO GIVE A TALK 'YOU DON'T REALLY KNOW WHAT YOU'VE GOT TILL IT'S GONE: THE VITAL ROLES OF NUCLEOPORINS' AT THE DEPT OF BIOLOGY, TEMPLE UNIVERSITY, PHILADELPHIA, PA.  
LODGING: 2-NIGHT LODGING AT CONWELL INN SPONSORED IN-KIND CONFIRMED.
TRAVELER WILL TRAVEL BY CAR.  MILEAGE AND TOLL REIMBURSEMENT AROUND $274.78</t>
  </si>
  <si>
    <t>TEMPLE UNIVERSITY</t>
  </si>
  <si>
    <t xml:space="preserve">DATTA, ARNAB </t>
  </si>
  <si>
    <t>DR. DATTA WILL BE PRESENTING A POSTER AT THE ASN KIDNEY WEEK IN SAN DIEGO, CA ON OCTOBER 23RD TO 28TH, 2018. THE TITLE IS SYSTEMS-LEVEL IDENTIFICATION OF PKA-INDEPENDENT VASOPRESSIN SIGNALING IN RENAL EPITHELIAL CELLS. REGISTRATION FEES AND AIRFARE IS BEING SPONSORED IN KIND FOR VISITING FELLOW. HE WILL TAKE CAS SLOT FOR LIHE CHEN. ODA MEMO TRAC # 14895 DOES NOT NEED ETHICS APPROVAL FOR VF.</t>
  </si>
  <si>
    <t>DAVIDSON, LAUREN P</t>
  </si>
  <si>
    <t>DR. DAVIDSON HAS BEEN APPROVED TO ATTEND AND SPEAK AT THE LAB ANIMAL WORKSHOP IN ADDIS ABABA, ETHIOPIA FROM 3/20-3/23/2019. SPONSORED TRAVEL</t>
  </si>
  <si>
    <t>ADDIS ABABA, , ETH</t>
  </si>
  <si>
    <t>ETHIOPIAN PUBLIC HEALTH INSTIT</t>
  </si>
  <si>
    <t>VETERINARY OFFICER</t>
  </si>
  <si>
    <t>03/19/2019 -03/24/2019</t>
  </si>
  <si>
    <t>DAVIS, SEAN R</t>
  </si>
  <si>
    <t>DR. DAVIS HAS BEEN INVITED TO PARTICIPATE IN A SEMINAR SERIES AT WAKE FOREST SCHOOL OF MEDICINE ON DECEMBER 3.  AIRFARE AND HOTEL WILL BE SPONSORED IN- KIND. BREAKFAST IS INCLUDED WITH THE HOTEL. THERE IS NO REGISTRATION FEE ASSOCIATED WITH THIS EVENT. THE TRAVELER IS REQUESTING AEA APPROVAL FOR IN-KIND LODGING AT $117, WHICH IS 124% OF THE GOVERNMENT RATE OF $94. THIS FALLS WITHIN THE 300% THRESHOLD ALLOWED IN THE FTR.</t>
  </si>
  <si>
    <t>12/02/2018 -12/04/2018</t>
  </si>
  <si>
    <t xml:space="preserve">DAWSON, LIZA </t>
  </si>
  <si>
    <t>TO ATTEND A RESEARCH ETHICS WORKSHOP AS A TRAINER, ALONG WITH TWO OTHER NON-NIH RESEARCH ETHICS EXPERTS AND WITH STAFF FROM THE NIAID DIVISION OF CLINICAL RESEARCH (DCR). THE ETHICS WORKSHOP IS BEING CONDUCTED BY THE UNIVERSITY CLINICAL RESEARCH CENTER (UCRC) OF THE UNIVERSITY OF SCIENCE, TECHNIQUES AND TECHNOLOGIES OF BAMAKO (USTTB). PROFESSOR MAHAMDOU DIAKITE, HEAD OF THE UCRC, IS ORGANIZING THE WORKSHOP WITH TECHNICAL SUPPORT OF STAFF FROM NIAID. PROF. DIAKITE HAS REQUESTED THAT WE SEND LECTURERS ON A NUMBER OF ETHICS TOPICS FOR THIS WORKSHOP TO TAKE PLACE OVER THREE DAYS FROM DECEMBER 17TH -19TH, 2018. TRAVELER LEAVES ON 14TH TO ARRIVE LATE EVENING ON 15TH AND HAVE ONE DAY PREPARATION BEFORE MEETING ON THE 17TH.</t>
  </si>
  <si>
    <t>BAMAKO, , MLI</t>
  </si>
  <si>
    <t>UNIVERSITY OF SCIENCES TECHNIQ</t>
  </si>
  <si>
    <t>12/14/2018 -12/21/2018</t>
  </si>
  <si>
    <t xml:space="preserve">DEAN, ANN </t>
  </si>
  <si>
    <t>TRAVEL, AS AN INVITED SPEAKER, TO PRESENT A SEMINAR FOR THE UNC CHAPEL HILL 3/25/2019. SPONSORED TRAVEL. SPONSOR HAS COVERED FLIGHT, GROUND TRANSPORTATION IN NC, LODGING AND MEALS (DINNER ON 3/24 &amp; BREAKFAST AND LUNCH ON 3/25), IN-KIND.  SPONSOR-IN-KIND LODGING IS VALUED AT $174 WHICH IS 150% OF THE GOVERNMENT ALLOWANCE OF $116.  THIS PERCENTAGE FALLS WITHIN THE 300% THRESHOLD ALLOWED BY THE FTR.  THE SPONSOR HAS NOTED THAT ALL OTHER NON-FEDERAL PARTICIPANTS WILL BE PROVIDED WITH THE SAME ACCOMMODATIONS.</t>
  </si>
  <si>
    <t>03/24/2019 -03/25/2019</t>
  </si>
  <si>
    <t>TRAVEL, AS AN INVITED SPEAKER, TO PRESENT A SEMINAR FOR THE STEM CELL INSTITUTE, THE UNIVERSITY OF MINNESOTA, IN MINNEAPOLIS, MN, ON 3/27/2018. SPONSORED TRAVEL. SPONSOR HAS PROVIDED FLIGHT AND LODGING, IN-KIND. SPONSOR WILL PROVIDE MEALS D-3/26-27, B, L-3/27, IN-KIND.  SPONSOR- IN-KIND LODGING VALUED AT $167 WHICH IS 124% OF THE GOVERNMENT ALLOWANCE OF $135.  THIS PERCENTAGE FALLS WITHIN THE 300% THRESHOLD ALLOWED BY THE FTR.  THE SPONSOR HAS NOTED THAT ALL OTHER NON-FEDERAL PARTICIPANTS WILL BE PROVIDED WITH THE SAME ACCOMMODATIONS.  TRAVELER DECLINED HONORARIUM THAT IS STATED IN THE LETTER OF INVITATION.</t>
  </si>
  <si>
    <t>DEAN, MICHAEL C</t>
  </si>
  <si>
    <t>{MID-10410} TRAVELER WAS INVITED TO GIVE A TALK AT THE OAKLAND UNIVERSITY LECTURE SERIES AND TO MEET WITH THEIR RESEARCHERS FROM 10/03-10/05.  THE TITLE OF HIS TALK IS "USING GENETICS TO UNDERSTAND THE COMPLEXITY OF CANCER: AND INFORM TREATMENT."  THE SPONSOR WILL COVER ROUNDTRIP ECONOMY CLASS AIRFARE, LODGING FROM 10/03-10/06, GROUND TRANSPORTATION BETWEEN DETROIT AIRPORT TO HOTEL, AND HOTEL TO OAKLAND UNIVERSITY.  BREAKFAST, LUNCH &amp; DINNER ON MEETING DAYS OF 10/04-10/05 WILL BE PROVIDED BY THE SPONSOR.  DINNER UPON THE NIGHT OF HIS ARRIVAL ON 10/03 WILL ALSO BE PROVIDED.  THERE WAS NO REGISTRATION INVOLVED WITH THIS TRAVEL.  ALL OTHER MEALS AND EXPENSES WILL BE AT NIH EXPENSE.  LODGING COST IS OVER PER DIEM.
DR. MICHAEL DEAN IS REQUESTING APPROVAL OF ACTUAL SUBSISTENCE FOR SPONSOR IN-KIND LODGING VALUED AT $165 WHICH IS 126% OF THE GOVERNMENT ALLOWANCE OF $131.  THIS PERCENTAGE FALLS WITHIN THE 300% THRESHOLD ALLOWED BY THE FTR.  THE SPONSOR HAS NOTED THAT ALL OTHER NON-FEDERAL PARTICIPANTS WILL BE PROVIDED WITH THE SAME ACCOMMODATIONS.</t>
  </si>
  <si>
    <t>OAKLAND UNIVERSITY</t>
  </si>
  <si>
    <t>10/03/2018 -10/06/2018</t>
  </si>
  <si>
    <t>{10410-MID} TRAVELER WAS INVITED TO ATTEND AND PRESENT AT THE EUROGIN 2018 CONFERENCE IN LISBON, PORTUGAL FROM 12/02-12/05, 2018.  THE TITLE OF HIS TALK IS "MOLECULAR CHARACTERIZATION OF HPV16 SUBLINEAGES VIRAL SEQUENCES, INTEGRATION EVENTS AND HUMAN SOMATIC MUTATION LANDSCAPES."  THE REGISTRATION FEE OF $926.21 IS BEING WAIVED AND IS NON-INCLUSIVE.  NIH IS RESPONSIBLE FOR ALL TRAVEL EXPENSES.  HOTEL BOOKED THRU ROOM BLOCK.  RATES WERE TOO HIGH WITH OMEGA. TRAVELER'S TEL: 301-219-4076; PERSONAL EMAIL: MDEAN1362@AOL.COM.</t>
  </si>
  <si>
    <t>EUROGIN</t>
  </si>
  <si>
    <t>11/30/2018 -12/06/2018</t>
  </si>
  <si>
    <t>{10410-8375449-MID CAN} TRAVELER WAS INVITED TO ATTEND/PRESENT AT THE RYAN INITIATIVE FOR MACULAR RESEARCH (RIMR) MEETING IN IRVINE, CA FROM 03/13-03/15/19.  TRAVELER WILL BE PRESENTING A TALK ENTITLED "THE GENETICS OF COMPLEX DISEASE, APPLICATIONS TO MACULAR DEGENERATION".  SPONSOR, THE RIMR OF THE DOHENY EYE INSTITUTE, WILL BE COVERING ROUNDTRIP AIRFARE, LODGING 03/12-03/15, GROUND TRANSPORTATION TO AND FROM AIRPORT TO HOTEL, BREAKFAST, LUNCH AND DINNER ON 03/13, BREAKFAST AND LUNCH ON 03/14 &amp; 03/15.  THERE IS NO REGISTRATION FEE INVOLVED WITH THIS MEETING- THIS MEETING WAS BY INVITATION ONLY.  ALL REMAINING EXPENSES WILL BE COVERED BY NIH.  TRAVELER IS TAKING THE REDEYE ON 03/15-GETTING BACK HOME EARLY MORNING ON 03/16.</t>
  </si>
  <si>
    <t xml:space="preserve">DEARRY, ALLEN </t>
  </si>
  <si>
    <t>ON JANUARY 24TH THE TRAVELER WILL DEPART OAK ISLAND, NC AND ARRIVE AT CHARLOTTESVILLE, VA AND WILL RETURN TO OAK HILL, NC ON JANUARY 25TH. THE TRAVELER WITLL BE PRESENTING A SEMINAR ON NCI CANCER RESEARCH DATA COMMONS AT THE UVA  CANCER CENTER SEMINAR SERIES. UVA WILL BE PAYING FOR THE FOLLOWING ITEMS, THE FLIGHT TO AND FROM CHARLOTTESVILLE, VA,  TAXIS,  MEALS AND OTHER TRAVEL INCIDENTALS .  TRAVELER WILL BE STAYING WITH A FRIEND ON THE NIGHT OF THE 24TH AND WILL NOT REQUIRE LODGING.</t>
  </si>
  <si>
    <t>UVA HEALTH SCIENCES CENTER</t>
  </si>
  <si>
    <t>SUPV HLTH SC ADMIN (BIO SC)</t>
  </si>
  <si>
    <t>01/24/2019 -01/25/2019</t>
  </si>
  <si>
    <t xml:space="preserve">DE CABO, RAFAEL </t>
  </si>
  <si>
    <t>RAFA IS PRESENTING THE TALK AT THE FIRST INTERNATIONAL CONFERENCE ON FASTING, DIETARY RESTRICTION, LONGEVITY AND DISEASE AT THE UNIVERSITY OF SOUTHERN CALIFORNIA SCHOOL OF GERONTOLOGY IN LOS ANGELES, CA ON NOVEMBER 8-11, 2018.   SPONSOR WILL PROVIDE IN-KIND REGISTRATION, AIRFARE, LODGING ON THE NIGHTS OF 11/8 AND 11/9, AND BREAKFAST AND LUNCH ON 11/9 AND 11/10, AND DINNER ON 11/9 IN-KIND. TRAVELER IS REQUESTING APPROVAL OF ACTUAL SUBSISTENCE FOR SPONSOR IN-KIND LODGING VALUED AT $225 WHICH IS 140% OF THE GOVERNMENT ALLOWANCE OF $161. THIS PERCENTAGE FALLS WITHIN THE 300% THRESHOLD ALLOWED BY THE FTR. THE SPONSOR HAS NOTED THAT ALL OTHER NON-FEDERAL PARTICIPANTS WILL BE PROVIDED WITH THE SAME ACCOMMODATIONS. NIH WILL PAY GROUND TRANSPORTATION, PARKING, AND NON-SPONSORED M&amp;IE. PER SPONSOR, NO FEDERAL FUNDS WILL BE USED TO PAY FOR THIS TRAVEL AND NO HONORARIUM WILL BE PAID TO TRAVELER. CONFERENCE APPROVAL ATTACHED.</t>
  </si>
  <si>
    <t>UNIVERSITY OF SOUTHERN CALIFOR</t>
  </si>
  <si>
    <t>RAFA IS ATTENDING THE GSA 2018 ANNUAL MEETING IN BOSTON, NOVEMBER 13-17.  HE RECEIVED FULL REGISTRATION PAID FOR IN KIND. REGISTRATION DOES NOT INCLUDE FOOD OR LODGING. HE IS PRESENTING A TALK ONE DAY OF THE MEETING- FINAL AGENDA IS NOT OUT YET. FLIGHTS AND LODGING BOOKED ONLINE THROUGH OMEGA.  A CGE GLITCH WON?¿¿T UPDATE ITINERARY CHANGES MADE. TO CORRECT THIS A $-35 IN EXPENSES WAS ADDED TO REFLECT A FLIGHT CHANGE WITH AIRFARE REDUCTION OF $35.  AND ALSO, A $278 CHARGE FOR 11/17.  THE FIRST NIGHT HE WILL BE STAYING AT A DIFFERENT HOTEL- IN PER DIEM, BECAUSE THAT NIGHT WASN'T AVAILABLE AT THE HOTEL NEAR THE CONVENTION CENTER. HE WILL NEED A TAXI FROM AIRPORT TO RESIDENCE INN AND THEN FROM RESIDENCE INN TO CONVENTION CENTER. HE DOES NOT NEED TAXIS FROM HOTEL TO MEETING LOCATION THE REST OF THE TIME BECAUSE IT IS WITHIN WALKING DISTANCE. HE WILL PAY THE ADDITIONAL $14 A NIGHT OUT OF POCKET FOR HIS HOTEL 11/14-17, THIS IS SHOWN AS TRAVELER OWES $14. NO TAXES ON HOTEL BECAUSE MA IS TAX EXEMPT STATE AND BOOKED HOTEL THROUGH CGE. DIVISION OF AGING BIOLOGY IS PAYING FOR HIS AIRFARE, 1-NIGHT LODGING, FIRST DAY AND A HALF M&amp;IE, AND GROUND TRANSPORTATION. EMAIL FROM NHI CHAU INCLUDED IN PACKAGE.</t>
  </si>
  <si>
    <t>GERONTOLOGICAL SOCIETY OF AMER</t>
  </si>
  <si>
    <t>11/13/2018 -11/17/2018</t>
  </si>
  <si>
    <t>GIVING A SEMINAR AT THE SOUTHERN ILLINOIS UNIVERSITY SCHOOL OF MEDICINE IN SPRINGFIELD, IL ON MARCH 1, 2019. SPONSOR WILL PROVIDE AIRFARE, DINNER ON 2/28, AND BREAKFAST AND LUNCH ON 3/1 IN-KIND. TRAVELER WILL STAY WITH FRIENDS IN SPRINGFIELD, IL SO NO LODGING IS NEEDED. HOST WILL TAKE HIM TO AND FROM THE AIRPORT AND UNIVERSITY, SO NO TAXIS ARE NEEDED. NIH WILL PAY NON-SPONSORED M&amp;IE, AIRPORT PARKING, POV MILEAGE, AND BAGGAGE FEES. PER SPONSOR, NO FEDERAL FUNDS WILL BE USED TO PAY FOR THIS TRAVEL AND NO HONORARIUM WILL BE GIVEN.  SPONSOR HAS BEEN MADE AWARE THAT TRAVELER CANNOT ACCEPT REIMBURSEMENT FROM THEM FOR TRAVEL EXPENSES (EMAIL ATTACHED). THIS IS A SINGLE TRAVELER EVENT, SO THERE IS NO REGISTRATION FEE AND NO CONFERENCE APPROVAL IS REQUIRED.</t>
  </si>
  <si>
    <t>SPRINGFIELD, IL, US</t>
  </si>
  <si>
    <t>SOUTHERN ILLINOIS UNIVERSITY S</t>
  </si>
  <si>
    <t>DECHERNEY, ALAN H</t>
  </si>
  <si>
    <t>11/22-25/2018; LONDON, UK;  TO ATTEND AND PRESENT THE ANNUAL RG EDWARDS NOBEL LAUREATE LECTURE AT COGI LONDON. OWT NOT USED FOR LODGING AND AIRFARE. AIRFARE: BOOKING MADE THROUGH BRITISH AIRLINES (SPONSOR) $1689.31; LODGING: 2 NIGHTS OF LODGING @ THE GRANGE WELLINGTON, BOOKING MADE THROUGH SPONSOR; REGISTRATION $880.09 SPONSOR IN-KIND WAIVED; GROUND TRANSPORTATION PROVIDED BY NIH. NO FEDERAL FUNDS OR HONORARIUM WILL BE USED OR PROVIDED FOR THIS TRAVEL. APPROVED BY OFM</t>
  </si>
  <si>
    <t>CONGRESSMED</t>
  </si>
  <si>
    <t>11/22/2018 -11/25/2018</t>
  </si>
  <si>
    <t>01/18-22/2019; DECHERNEY, ALAN; MOSCOW, RUSSIA;  TO ATTEND AND SPEAK AT THE XIII INTERNATIONAL CONGRESS OF REPRODUCTIVE MEDICINE IN MOSCOW, RUSSIA. OWT NOT USED FOR LODGING AND AIRFARE. AIRFARE: BOOKING MADE THROUGH AMERICAN AIRLINES (BY SPONSOR) $1401.09; LODGING: 3 NIGHTS OF LODGING @ HOTEL MEPTROPOL RUSSIA, BOOKING MADE THROUGH SPONSOR.  GROUND TRANSPORTATION PROVIDED BY NIH. NO FEDERAL FUNDS OR HONORARIUM WILL BE USED OR PROVIDED FOR  IN THIS TRAVEL.  TRAVEL APPROVED BY OFM</t>
  </si>
  <si>
    <t>MOSCOW, , RUS</t>
  </si>
  <si>
    <t>NATIONAL MEDICAL RESEARCH CENT</t>
  </si>
  <si>
    <t>01/18/2019 -01/22/2019</t>
  </si>
  <si>
    <t>02/27 - 03/03/2019 DECHERNEY, A; MUMBAI, INDIA: DR. DECHERNEY HAS BEEN INVITED TO SERVE AS FACULTY SPEAKER FOR THE 24TH ANNUAL CONGRESS OF INDIAN SOCIETY FOR ASSISTED REPRODUCTION (ISAR) 2019,  TO BE PRESENTED AT MUMBAI, INDIA. OMEGA WORLD TRAVEL WAS USED FOR AIRFARE BUT NOT FOR LODGING. LODGING IS PROVIDED IN-KIND BY SPONSOR. APPROVAL IS REQUESTED FOR USE OF A NON-CONTRACT CARRIER AS THE CONTRACT FLIGHT WILL NOT ALLOW TRAVELER TO ARRIVE ON TIME TO GIVE HIS PRESENTATION AT 2 PM ON 3/1/19.  TRAVELER WOULD ARRIVE AT 11:55 ON THE NIGHT OF 3/1/19 IF HE TAKES  THE CONTRACT FLIGHT.  THE COST OF THE CONTRACT FLIGHT IS $3496 SO THE NON-CONTRACT FLIGHT OF $2391.33 IS 39% CHEAPER.  LODGING PROVIDED IN-KIND (3 NIGHTS TOTAL - PER NIGHT 196.00 USD;  ALLOWED PER DIEM RATE: $234.00 ). NO PREFERENTIAL TREATMENT IS BEING GIVEN BY THE SPONSOR TO THE TRAVELER AND IS IN LINE WITH ALL LODGING BEING PROVIDED FOR ALL INVITED SPEAKERS. NO HONORARIUM WILL BE PROVIDED, AND NO FEDERAL FUNDS WILL BE USED TO SPONSOR THIS TRAVEL. COMPLIMENTARY REGISTRATION OF 18000 INDIAN RUPEE EQUAL TO  295.20 US DOLLARS, GROUND TRANSPORTATION AND MEALS WILL BE PROVIDED BY THE MUMBAI OBSTETRIC &amp; GYNECOLOGICAL SOCIETY, ISAR ORGANIZING  COMMITTEE.</t>
  </si>
  <si>
    <t>MUMBAI OBSTETRIC AND GYNECOLOG</t>
  </si>
  <si>
    <t>02/27/2019 -03/03/2019</t>
  </si>
  <si>
    <t>DOCUMENT DETAILS: 03/31/2019 - 04/02/2019: DECHERNEY, A; TUCSON, AZ: TO ATTEND AND PRESENT AT THE SOCIETY OF GYNECOLOGIC SURGEONS (SGS) IN THE "MENTORSHIP FOR CAREER DEVELOPMENT"
ROUNDTABLE EVENT. OWT USED FOR AIRFARE ($422.30, RECORD LOCATOR: NRRXNN). OWT NOT USED FOR LODGING - TRAVELER WILL STAY AT PRIVATE HOME.  TRAVELER  IS SCHEDULED TO ATTEND CONFERENCE AT ROCKLEDGE LOCATION 4/2/2019. THERE ARE NO FLIGHTS  FROM TUCSON TO WASH AREA AIRPORTS AFTER  SCHEDULED PRESENTATION  - TRAVELER WILL TAKE TAXI TO PHOENIX AIRPORT FOR 11:58 PM FLIGHT TO DCA. REGISTRATION FEE OF $395.00 WAIVED FOR ALL SPEAKERS AND PROVIDED BY SPONSOR IN-KIND, ALSO ONE DINNER ON 3/31 WILL BE PROVIDED IN-KIND.  NO FEDERAL FUNDS OR HONORARIUM WILL BE USED TO SUPPORT THIS TRAVEL. APPROVED BY THE EO</t>
  </si>
  <si>
    <t>SOCIETY OF GYNECOLOGIC SURGEON</t>
  </si>
  <si>
    <t xml:space="preserve">DEL RIVERO, JAYDIRA </t>
  </si>
  <si>
    <t>DR. DEL RIVERO IS INVITED TO SPEAK AT THE ALLIANCE FOR CLINICAL TRIALS IN ONCOLOGY GROUP MEETING BEING HELD IN CHICAGO, IL ON NOVEMBER 1-3, 2018. IN-KIND: AIRFARE, LODGING(NO BREAKFAST), REGISTRATION (L 11/1; BLD 11/2; B 11/3), AND MEALS (D 11/1).</t>
  </si>
  <si>
    <t>DR. DEL RIVERO IS INVITED TO SPEAK AT THE UNIVERSITY OF ROCHESTER MEDICAL CENTER?¿¿S ENDOCRINE GRAND ROUNDS IN ROCHESTER, NY ON NOVEMBER 16, 2018. IN-KIND: AIRFARE, LODGING (NO BREAKFAST), AND MEALS (D 11/15; BL 11/16).
DR. DEL RIVERO IS REQUESTING APPROVAL OF ACTUAL SUBSISTENCE FOR SPONSORED IN-KIND LODGING VALUED AT $227 WHICH IS 206% OF THE GOVERNMENT ALLOWANCE OF $110.  THIS PERCENTAGE FALLS WITHIN THE 300% THRESHOLD ALLOWED BY THE FTR.  THE SPONSOR HAS NOTED THAT ALL OTHER NON-FEDERAL PARTICIPANTS WILL BE PROVIDED WITH THE SAME ACCOMMODATIONS.</t>
  </si>
  <si>
    <t>11/15/2018 -11/16/2018</t>
  </si>
  <si>
    <t>DEMAYO, FRANCESCO J</t>
  </si>
  <si>
    <t>DR. DEMAYO HAS BEEN INVITED TO SERVE AS STATE OF THE ART SPEAKER AT THE THIRD ANNUAL MEETING OF THE SOCIETY FOR PELVIC RESEARCH IN NEW ORLEANS, LA ON 12/1-2/2018. THE DATES OF TRAVEL ARE 11/30/2018 TO 12/2/2018, TRAVEL ARRIVING HOME AFTER MIDNIGHT ON 12/3/2018.  HE WILL PRESENT A LECTURE ON UNDERSTANDING THE ROLE OF PROGESTERONE IN REPRODUCTIVE TRACT BIOLOGY.  THE SPONSOR SOCIETY FOR PELVIC RESEARCH WILL PROVIDE IN KIND AIRFARE, LODGING, AND REGISTRATION FEE OF $325 WHICH INCLUDES SOME MEALS. EFFICIENT SPENDING APPROVED ON 8/13/18 AND ETHICS APPROVED ON 10/15/18 AND IS UPLOADED IN THE SCANNED PORTION OF THIS AUTHORIZATION.  .</t>
  </si>
  <si>
    <t>SOCIETY FOR PELVIC RESEARCH</t>
  </si>
  <si>
    <t>11/30/2018 -12/03/2018</t>
  </si>
  <si>
    <t>DR. DEMAYO IS INVITED TO GIVE A SEMINAR AT THE CENTER FOR RESEARCH ON REPRODUCTION AND WOMEN'S HEALTH AT THE UNIVERSITY OF PENNSYLVANIA PERELMAN SCHOOL OF MEDICINE IN PENNSYLVANIA, PA ON JANUARY 9, 2019.   THE DATES OF TRAVEL ARE JANUARY 8 TO 9, 2019.  THE SPONSOR WILL PROVIDE IN KIND AIRFARE, LODGING, TRANSPORTATION FROM AIRPORT TO HOTEL AND RETURN, AND  SOME MEALS. DINNER WITH DR. STRAUSS AND OTHER FACULTY ON 1/8/19 AND 1/9/19 BREAKFAST AND LUNCH.  DR. DEMAYO IS REQUESTING APPROVAL OF ACTUAL SUBSISTENCE FOR SPONSOR IN KIND LODGING VALUED AT 179.00 WHICH IS .09 PERCENT OF THE GOVERNMENT ALLOWANCE OF 162.00.  THIS PERCENTAGE FALLS WITHIN THE 300 PERCENT THRESHOLD ALLOWED BY THE FTR.  THE SPONSOR HAS NOTED THAT ALL OTHER NON-FEDERAL PARTICIPANTS WILL BE PROVIDED WITH THE SAME ACCOMMODATIONS. NO REGISTRATION FEE ASSOCIATED WITH THIS TRAVEL.  EFFICIENT SPENDING APPROVED ON 10/18/18 AND ETHICS APPROVED ON 7/23/18 BOTH ARE UPLOADED IN THE SCANNED PORTION OF THIS AUTHORIZATION.</t>
  </si>
  <si>
    <t>01/08/2019 -01/09/2019</t>
  </si>
  <si>
    <t>DR. DEMAYO IS INVITED TO ATTEND THE SOCIETY FOR THE STUDY OF REPRODUCTION MIDWINTER BOARD COMMITTEE MEETING ON JANUARY 26, 2019 IN RESTON, VIRGINIA.  THE DATES OF TRAVEL ARE JANUARY 24-26, 2019.  AS PART OF THE COMMITTEE BOARD, DR. DEMAYO IS REQUIRED TO ATTEND A FINANCE COMMITTEE MEETING ON JANUARY 25TH. THEY WILL DISCUSS PRESENT AND FUTURE PLANS FOR THE SOCIETY FOR THE STUDY OF REPRODUCTION ANNUAL MEETINGS. THE SPONSOR WILL PROVIDE IN KIND AIRFARE, LODGING AND IS WITH IN PER DIEM, AND SOME MEALS 1/25-B, L AND D, 1/26/19-B AND L. NO REGISTRATION FEE IS ASSOCIATED WITH THIS TRAVEL.  ATTACHMENT G APPROVED ON 12/4/18 AND ETHICS APPROVED OBTAINED ON 12/21/18 BOTH FORMS ARE UPLOADED IN THE SCANNED PORTION OF THIS AUTHORIZATION.</t>
  </si>
  <si>
    <t>RESTON, VA, US</t>
  </si>
  <si>
    <t>SOCIETY FOR THE STUDY OF REPRO</t>
  </si>
  <si>
    <t>01/24/2019 -01/26/2019</t>
  </si>
  <si>
    <t>DR. DEMAYO IS INVITED TO PRESENT A TALK AND MEET WITH FACULTY, STAFF, STUDENTS  AND POST DOCS AT WASHINGTON UNIVERSITY IN ST. LOUIS, MO AT THE CENTER FOR REPRODUCTIVE HEALTH SCIENCES ON FEBRUARY 8, 2019 IN ST. LOUIS, MO.  THE DATES OF TRAVEL ARE FEBRUARY 7-8, 2019.  THE SPONSOR WILL COVER IN KIND HOTEL, AIRFARE AND SOME MEALS 2/7 DINNER, 2/8 BREAKFAST AND LUNCH. DR. DEMAYO IS REQUESTING APPROVAL OF ACTUAL SUBSISTENCE FOR SPONSOR IN-KIND LODGING VALUED AT $163 WHICH IS 122.33% OF THE GOVERNMENT ALLOWANCE OF $133.  THIS PERCENTAGE FALLS WITHIN THE 300 PERCENT THRESHOLD ALLOWED BY THE FTR.  THE SPONSOR HAS NOTED THAT ALL OTHER NON-FEDERAL PARTICIPANTS WILL BE PROVIDED WITH THE SAME ACCOMMODATIONS. THERE IS NO REGISTRATION FEE.  EFFICIENT SPENDING APPROVED ON 1/2/19 AND ETHICS APPROVAL WAS OBTAINED ON 1/11/19 AND IS UPLOADED IN THE SCANNED PORTION OF THIS AUTHORIZATION.</t>
  </si>
  <si>
    <t>02/07/2019 -02/08/2019</t>
  </si>
  <si>
    <t>DR. DEMAYO IS INVITED TO SPEAK AT THE 2019 ENDOCRINE SOCIETY ANNUAL MEETING IN NEW ORLEANS, LA ON MARCH 23-25, 2019.  THE DATES OF TRAVEL ARE MARCH 22-25, 2019.  AIRFARE BOOKED ONLINE THROUGH CGE. LODGING BOOKED THROUGH A BLOCK OF ROOMS HELD BY ENDOCRINE SOCIETY AND IS NOT WITHIN THE PER DIEM RATE, DR. DEMAYO AGREED TO PAY THE DIFFERENCE IN PRICE.  OMEGA WORLD TRAVEL WAS CONTACTED ON JANUARY 11, 2019 SPOKE WITH TRAVEL AGENT LIZ, THE HILTON NEW ORLEANS IS AT THE GOV'T RATE BUT HAS NO VACANCIES AND THERE IS NO GOV'T RATE HOTELS AVAILABLE IN THE IMMEDIATE OR GENERAL AREA.  THE SPONSOR ENDOCRINE SOCIETY PROVIDED IN KIND THE REGISTRATION FEE OF $669.00, MEALS NOT INCLUDED.  EFFICIENT SPENDING APPROVED ON SEPTEMBER 27, 2018 AND ETHICS APPROVAL WAS OBTAINED ON FEBRUARY 11, 2019. BOTH DOCUMENTS ARE INCLUDED IN THE SCANNED DOCUMENTS PORTION OF THIS AUTHORIZATION.  LOUISIANA IS A TAX EXEMPT STATE, TAX EXEMPT FORM GIVEN TO TRAVELER.</t>
  </si>
  <si>
    <t>CHARLOTTE, NC, US</t>
  </si>
  <si>
    <t xml:space="preserve">DEMNER FUSHMAN, DINA </t>
  </si>
  <si>
    <t>01/22/2019-01/26/2019: ATTENDING/PARTICIPATING IN THE INTERNATIONAL WORKSHOP "USER ADAPTED KNOWLEDGE BASES AND REAL WORLD EVIDENCE IN MEDICINE AND PHARMACOLOGYAT" AT THE SWEDISH INSTITUTE FOR DRUG INFORMATICS, IN STOCKHOLM</t>
  </si>
  <si>
    <t>KAROLINSKA UNIVERSITY HOSPITAL</t>
  </si>
  <si>
    <t>INFORMATION TECHNOLOGY SPEC</t>
  </si>
  <si>
    <t>01/22/2019 -01/26/2019</t>
  </si>
  <si>
    <t>02/10/2019-02/16/2019: ATTENDING THE 5TH BIOMEDICAL LINKED ANNOTATION HACKATHON (BLAH5), IN CHIBA-KEN, JAPAN.</t>
  </si>
  <si>
    <t>CHIBA-KEN, , JPN</t>
  </si>
  <si>
    <t>RESEARCH ORGANIZATION OF INFOR</t>
  </si>
  <si>
    <t>02/10/2019 -02/16/2019</t>
  </si>
  <si>
    <t xml:space="preserve">DEMPSEY, CAEDEN </t>
  </si>
  <si>
    <t>CAEDEN DEMPSEY HAS BEEN SELECTED BY ALLIED HEALTH TO PRESENT HIS LAB?¿¿S PRELIMINARY DATA ON THE IMPACT FOOD ALLERGY HAS ON QUALITY AT THE AAAAI ANNUAL MEETING IN SAN FRANCISCO, CA ON FEBRUARY 21-24, 2019. THE SPONSOR WAIVED THE REGISTRATION FEE AND IS PAYING UP TO 750 IN HOTEL EXPENSES AT THE HILTON SAN FRANCISCO UNION SQUARE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285 PER NIGHT WHICH IS 105 PERCENT OF THE GOVERNMENT LODGING ALLOWANCE OF 270 FOR SAN FRANCISCO, CA. THIS PERCENTAGE FALLS WITHIN THE 300 PERCENT THRESHOLD ALLOWED BY THE FEDERAL PER DIEM RATE. THE SPONSOR HAS CONFIRMED THAT ALL OTHER FEDERAL OR NON-FEDERAL PARTICIPANTS WILL BE PROVIDED WITH THE SAME OR SIMILAR ACCOMMODATIONS. PLEASE SEE ATTACHED E-MAIL FROM SPONSOR. AWAITING THE HOTEL CONFIRMATION FROM THE SPONSOR. THE CHEAPEST CONTRACT FARE HAS BEEN SELECTED FOR AIRFARE AND A COPY OF THE AIRLINE CITY PAIRS WAS UPLOADED.</t>
  </si>
  <si>
    <t>DENICOFF, ANDREA M</t>
  </si>
  <si>
    <t>MS. DENICOFF IS INVITED TO SPEAK AS A PANELIST AT THE PRIM&amp;R ADVANCING ETHICAL RESEARCH CONFERENCE (AE18) BEING HELD IN SAN DIEGO, CA, FROM NOVEMBER 14-16, 2018. MS. DENICOFF WILL PRESENT: AT THE CROSSROADS OF HOPE AND HYPE: RECRUITING THE DESPERATELY ILL FOR CLINICAL TRIALS.
IN-KIND: AIRFARE, LODGING (NO BREAKFAST), REGISTRATION (NO MEALS), AND  MEALS.  MS. DENICOFF IS REQUESTING APPROVAL OF ACTUAL SUBSISTENCE FOR SPONSOR IN-KIND LODGING VALUED AT $239 WHICH IS 149% OF THE GOVERNMENT ALLOWANCE OF $160.  THIS PERCENTAGE FALLS WITHIN THE 300% THRESHOLD BY THE FTR.  THE SPONSOR HAS NOTED THAT ALL OTHER NON-FEDERAL PARTICIPANTS WILL BE PROVIDED WITH THE SAME ACCOMMODATIONS.</t>
  </si>
  <si>
    <t>PUBLIC RESPONSIBILITY IN MEDIC</t>
  </si>
  <si>
    <t>NURSE SPEC (CLINICAL TRIALS</t>
  </si>
  <si>
    <t>DEPAOLO, LOUIS V</t>
  </si>
  <si>
    <t>DR. LOUIS DEPAOLO WILL ATTEND THE AMERICAN SOCIETY FOR REPRODUCTIVE MEDICINE (ASRM) OCTOBER 7-8, 2018. DR. DEPAOLO HAVE WILL RECEIVE A DISTINGUISHED SERVICE AWARD FROM THE ASRM ON MONDAY, OCTOBER 8TH. HE WILL ALSO ATTEND AFTERNOON SESSIONS OF THE MEETING ON SUNDAY, OCTOBER 7TH. A FORMAL LETTER FROM THE SOCIETY ANNOUNCING THE AWARD AND PARTIAL SPONSORSHIP IS ATTACHED.</t>
  </si>
  <si>
    <t>DENVER, CO, US</t>
  </si>
  <si>
    <t>AMERICAN SOCIETY FOR REPRODUCT</t>
  </si>
  <si>
    <t>10/07/2018 -10/08/2018</t>
  </si>
  <si>
    <t>DEVER, THOMAS E</t>
  </si>
  <si>
    <t>11/27/18-11/29/18 PITTSBURGH, PA: TO PRESENT A SEMINAR ENTITLED "POLYAMINES TARGET EIF5A TO REGULATE ANTIZYME-INHIBITOR MRNA TRANSLATION" AT THE DEPARTMENT OF BIOLOGICAL SCIENCES, CARNEGIE MELLON UNIVERSITY IN PITTSBURGH, PA ON NOVEMBER 28, 2018. ---- OWT NOT USED TO BOOK AIRFARE AND HOTEL BECAUSE THE TRAVELER WILL DRIVE POV TO/FROM MEETING AND LODGING IS PROVIDED IN KIND BY MEETING SPONSOR. ---- TRAVELER IS AWARE THAT A CONSTRUCTED TRIP WILL BE PREPARED DURING VOUCHER PROCESS AND WILL BE REIMBURSED AT THE RATE MOST ADVANTAGEOUS TO THE GOVERNMENT.  DR. DEVER IS REQUESTING APPROVAL OF ACTUAL SUBSISTENCE ON 11/28/18 FOR SPONSOR IN-KIND LODGING VALUED AT $126.65 WHICH IS 102% OF THE GOVERNMENT ALLOWANCE OF $125.00.  THIS PERCENTAGE FALLS WITHIN THE 300% THRESHOLD ALLOWED BY THE FTR.</t>
  </si>
  <si>
    <t>CARNEGIE MELLON UNIVERSITY</t>
  </si>
  <si>
    <t>11/27/2018 -11/29/2018</t>
  </si>
  <si>
    <t>DEVITO, MICHAEL J</t>
  </si>
  <si>
    <t>DR. MICHAEL DEVITO WILL SERVE AS AN INVITED SPEAKER AND PARTICIPANT AT THE WORKSHOP ON INVITRO COMPARATIVE STUDIES IN REGULATORY PESTICIDE RISK ASSESSMENT AT THE EUROPEAN FOOD SAFETY AUTHORITY (EFSA) OFFICE IN PARMA, ITALY. MEETING DATES NOVEMBER 15-16, 2018.  TRAVELER WILL DEPART RDU NOVEMBER 13 AND ARRIVE IN PARMA ON NOVEMBER 14TH.  HE WILL RETURN HOME ON NOVEMBER 17. THE SPONSOR, EFSA, WILL PROVIDE AND ARRANGE IN-KIND ROUNDTRIP AIRFARE, THREE NIGHTS LODGING, GROUND TRANSPORTATION AND SOME MEALS. NO REGISTRATION FEE FOR EVENT. EFFICIENT SPENDING WAS APPROVED AUGUST 23, 2018, AND ETHICS APPROVAL WAS OBTAINED ON AUGUST 15, 2018. BOTH DOCUMENTS ARE INCLUDED IN SCANNED DOCUMENTS PORTION OF THIS AUTHORIZATION.  PASSPORT IS UP TO DATE.  NO VISA OR HTSOS REQUIRED FOR THIS TRAVEL.</t>
  </si>
  <si>
    <t>[OTHER], , ITA</t>
  </si>
  <si>
    <t>EUROPEAN FOOD SAFETY AUTHORITY</t>
  </si>
  <si>
    <t xml:space="preserve">DE WIT, EMMIE </t>
  </si>
  <si>
    <t>TRAVELER TO ST LOUIS, MO, OCT 1, TO PRESENT A SEMINAR AT WASHINGTON UNIVERSITY SCHOOL OF MEDICINE ON OCT 2.  SPONSOR AGREES TO PAY IN KIND AIRFARE AND LODGING.  NO HONORARIUM WILL BE ACCEPTED AND NO FEDERAL FUNDS WILL BE USED FOR EXPENSES.  TRAVELER TO RETURN HOME OCT 3.  AWAITING LODGING ITINERARY FROM SPONSOR.  WILL UPLOAD AS AVAILABLE.  PER LOI, SPONSOR PROVIDING IN KIND LODGING VALUED AT 150 WHICH IS 115 PERCENT OF THE GOVERNMENT LODGING ALLOWANCE OF 130.  THE SPONSOR HAS CONFIRMED THAT ALL OTHER FEDERAL OR NON FEDERAL PARTICIPANTS WILL BE PROVIDED WITH THE SAME OR SIMILAR ACCOMMODATIONS.</t>
  </si>
  <si>
    <t>DIAMOND, JEFFREY S</t>
  </si>
  <si>
    <t>DR. DIAMOND WILL BE TRAVELING AKURE, NIGERIA DEPARTING 10/23-31/2018 BUT ARRIVING INTO DCA ON NOVEMBER 1, 2018. DR. DIAMOND WILL BE TEACHING A WEEK-LONG NEUROSCIENCE COURSE AT THE FEDERAL INSTITUTE OF TECHNOLOGY IN AKURE. THIS COURSE WILL BE OFFERED AS PART OF THE TRENDAFRICA PROGRAM. THE COURSE WILL COMPRISE 10-15 LECTURES AS WELL AS A LABORATORY COMPONENT AND WILL BE OFFERED TO UNDERGRADUATE STUDENTS AT THE INSTITUTE. UPON ARRIVING ON 10/24 DR. DIAMOND WOULD BE STAYING AT A HOTEL IN LAGOS, NIGERIA AS PART OF THE REQUIREMENTS FROM THE CDC OF TRAVEL TO NIGERIA. THIS IS A SPONSORED TRAVEL, THE SPONSOR IS COVERING HOTEL, MEALS AND LOCAL TRAVEL. THE SPONSOR HAS INDICATED NO HONORARIUM WILL BE PAID, FEDERAL FUNDS WILL NOT BE USED TO FUND THIS TRIP, AND ACCOMMODATIONS BEING OFFERED ARE THE SAME OR SIMILAR TO PAST INVITED GUESTS. AIRPORT COST COMPARISON IS ATTACHED, SPARC APPROVAL IS ATTACHED, ODA APPROVAL IS ATTACHED, AND GFE APPROVAL IS ATTACHED.</t>
  </si>
  <si>
    <t>LAGOS, , NGA</t>
  </si>
  <si>
    <t>FEDERAL UNIVERSITY OF TECHNOLO</t>
  </si>
  <si>
    <t>10/23/2018 -11/01/2018</t>
  </si>
  <si>
    <t xml:space="preserve">DIAZGRANADOS, NANCY </t>
  </si>
  <si>
    <t>DR. DIAZGRANADOS WILL BE PRESENTING A LECTURE "MANAGING ALCOHOL USE DISORDER: GUIDANCE FROM ADVANCES IN NEUROBIOLOGY?¿¿ AT THE PHILADELPHIA PSYCHIATRIC SOCIETY?¿¿S COLLOQUIUM OF SCHOLARS MEETING TO BE HELD AT DREXEL UNIVERSITY COLLEGE OF MEDICINE, 2900 W. QUEEN LANE, PHILADELPHIA, PA ON SATURDAY, MARCH 30, 2019. EO APPROVED JANUARY 22, 2019.</t>
  </si>
  <si>
    <t>PHILADELPHIA PSYCHIATRIC SOCIE</t>
  </si>
  <si>
    <t>03/29/2019 -03/30/2019</t>
  </si>
  <si>
    <t xml:space="preserve">DICKINSON, DWIGHT </t>
  </si>
  <si>
    <t>THE EVENTS IN THIS TA WERE APPROVED AS AN EXEMPTION UNDER THE CATEGORY: TO ATTEND SCIENTIFIC MEETINGS BY THE NIMH EXECUTIVE OFFICER ON 1/18/19.
NASHVILLE, TN - VANDERBILT PSYCHIATRY DEPT GRAND ROUNDS - I AM INVITED TO PRESENT MY RECENT RESEARCH AT VANDERBILT UNIVERSITY MEDICAL SCHOOL, DEPARTMENT OF PSYCHIATRY GRAND ROUNDS. THIS WILL BE AN OPPORTUNITY TO SHARE AND OBTAIN FEEDBACK ON CTNB'S LATEST WORK, CATCH UP WITH COLLEAGUES, AND MEET AND EXCHANGE IDEAS WITH VANDERBILT FACULTY, FELLOWS, MEDICAL STUDENTS, AND GRADUATE STUDENTS.  PRESENTATION TITLE - DISTINCT PATTERNS OF SCHIZOPHRENIA, ADHD AND COGNITION POLYGENIC SCORES IN SCHIZOPHRENIA SUBGROUPS DEFINED BY COGNITIVE DEVELOPMENT TRAJECTORIES
NO POTS</t>
  </si>
  <si>
    <t>02/14/2019 -02/15/2019</t>
  </si>
  <si>
    <t xml:space="preserve">DI FRANCESCO, VALENTINA </t>
  </si>
  <si>
    <t>THIS IS SPONSORED TRAVEL. VALENTINA WILL BE TRAVELING TO MILAN, ITALY FROM THE EVENING OF 25 FEBRUARY TO 3 MARCH 2019 IN ORDER TO SERVE AS A MEMBER OF THE SEARCH COMMITTEE (AND INTERVIEW) ON 27 AND 28 FEBRUARY AT HUMAN TECHNOPOLE FOR THE DIVISION HEADS OF GENOMICS AND COMPUTATIONAL BIOLOGY. THIS ACTIVITY WILL FACILITATE ESTABLISHING POTENTIAL COLLABORATIONS WITH THIS RECENTLY ESTABLISHED GENOMICS RESEARCH INSTITUTE IN ITALY. THE SPONSOR OF THIS TRIP IS THE HUMAN TECHNOPOLE IN MILAN, ITALY. VALENTINA WILL DEPART ON MONDAY, 25 FEBRUARY AND FLY OVERNIGHT. NHGRI WILL PAY FOR HER M&amp;IE AND GROUND TRANSPORTATION ON THIS DAY. THE SPONSOR WILL PAY FOR GROUND TRANSPORTATION IN MILAN, AIRFARE, ALL MEALS ON 26, 27 AND 28 FEBRUARY, AND LODGING ON 26 AND 27 FEBRUARY ONLY (2 NIGHTS).  ON 1 MARCH SHE WILL PARTICIPATE IN  HUMAN TECHNOPOLE MEETINGS WITH THE DIRECTOR AND HIS STAFF (THIS DAY IS NOT SPONSORED;  NHGRI WILL COVER M&amp;IE ON THIS DAY, BUT NO LODGING ON THAT EVENING SINCE VALENTINA WILL STAY WITH HER FAMILY IN MILAN). MARCH 2 IS A SATURDAY AND VALENTINA WILL SPEND IT WITH HER FAMILY (NON DUTY DAY; THEREFORE,  NO LODGING AND NO M&amp;IE).  MARCH 3 IS HER TRAVEL DAY BACK TO USA AND NHGRI WILL COVER GROUND TRANSPORTATION IN WASHINGTON AND  M&amp;IE.  OMEGA WAS NOT USED AT ALL FOR THIS TRIP. VALENTINA IS NOT REQUESTING COMP TIME FOR TRAVEL.</t>
  </si>
  <si>
    <t>FONDAZIONE HUMAN TECHNOPOLE</t>
  </si>
  <si>
    <t>SR PROG OFFICER FOR BIOINFO</t>
  </si>
  <si>
    <t>02/25/2019 -03/03/2019</t>
  </si>
  <si>
    <t>DIGIOVANNA, JOHN J</t>
  </si>
  <si>
    <t>SPONSORED TRAVEL: DR. JOHN DIGIOVANNA IS TRAVELING TO GLENEDEN BEACH, LINCOLN COUNTY, OREGON GIVE A TALK AT THE JOINT MONTAGNA SYMPOSIUM AND PANAMERICAN SOCIETY FOR PIGMENT CELL RESEARCH ANNUAL MEETING: MELANOMA TO VITILIGO, THE MELANOCYTE IN BIOLOGY AND MEDICINE TAKING PLACE OCTOBER 17-22, 2018 AT THE SALISHAN RESORT.  FOR INVITED SPEAKERS, THE REGISTRATION FEE 665.00 WILL BE WAIVED. SOME MEALS ARE INCLUDED FOR INVITED SPEAKERS: LUNCH AND DINNER ON 10-17. BREAKFAST, LUNCH AND DINNER ON 10-18 AND 10-19. BREAKFAST AND DINNER ON 10-20. BREAKFAST ON 10-21.  5 NIGHTS LODGING AT THE SALISHAN RESORT AT 165.00 PER NIGHT WHICH IS THE CONFERENCE RATE. THIS RATE IS 58.00 MORE THAN THE PER DIEM LODGING RATE IN LINCOLN COUNTY, OR, PLEASE SEE ATTACHED AEA LODGING MEMO.  DR. DIGIOVANNA WILL DRIVE HIS PERSONAL VEHICLE FROM HIS RESIDENCE IN BETHESDA, MD TO THE DC NATIONAL AIRPORT, ABOUT 17 MILES ONE-WAY OR ABOUT 34 MILES ROUND TRIP AND PARK AT THE AIRPORT.  REQUEST TO RENT A CAR FROM PORTLAND AIRPORT, AS THE MEETING SITE IS ABOUT 105 MILES ONE WAY,  SEE ATTACHED RENTAL CAR MEMO.</t>
  </si>
  <si>
    <t>LINCOLN CITY, OR, US</t>
  </si>
  <si>
    <t>PAN AMERICAN SOCIETY FOR PIGME</t>
  </si>
  <si>
    <t>STAFF CLINICIAN (HS)</t>
  </si>
  <si>
    <t>10/16/2018 -10/21/2018</t>
  </si>
  <si>
    <t>DR. DIGIOVANNA IS INVITED TO SPEAK AT THE 5TH ANNUAL CHARLES J. MCDONALD LECTURESHIP BEING HELD AT BROWN UNIVERSITY IN PROVIDENCE, RI ON NOVEMBER 15, 2018.  IN-KIND:  AIRFARE, LODGING (NO BREAKFAST), MEALS AND GROUND TRANSPORTATION IN RI.  NO REGISTRATION.</t>
  </si>
  <si>
    <t>PROVIDENCE COUNTY, RI, US</t>
  </si>
  <si>
    <t>SPONSORED-FOREIGN TRAVEL: DR. JOHN DIGIOVANNA IS TRAVELING TO DOWNING COLLEGE IN CAMBRIDGE, UK TO GIVE A TALK AT THE INTERNATIONAL SYMPOSIUM ON XERODERMA PIGMENTOSUM AND OTHER NUCLEOTIDE EXCISION REPAIR DISORDERS TAKING PLACE MARCH 20-22, 2019. TITLE OF TALK: TRICHOTHIODYSTROPHY: A DISTINCTIVE DISORDER OF DNA REPAIR/TRANSCRIPTION. AS A SPEAKER, REGISTRATION FEE IS WAIVED, 550.00
POUND STERLING WHICH INCLUDES TWO NIGHTS ACCOMMODATION ON MARCH 20-21, BREAKFASTS AND LUNCHES DURING THE MEETING, RECEPTION ON MARCH 20 AND CONFERENCE DINNER ON MARCH 21. JOHN DIGIOVANNA IS THEN STAYING IN LONDON ON MARCH 22-23.  HE WILL USE TAXIS TO GET TO DULLES AIRPORT FROM HIS RESIDENCE IN BETHESDA, MD AND BACK HOME AFTER THE TRIP. NCI IT REQUEST FOR LOANER LAPTOP HAS BEEN SUBMITTED, TICKET NUMBER NCI-RITM0160318.</t>
  </si>
  <si>
    <t>03/18/2019 -03/24/2019</t>
  </si>
  <si>
    <t xml:space="preserve">DIXON, DARLENE </t>
  </si>
  <si>
    <t>DR. DIXON INVITED TO SPEAK AND ATTEND THE 35TH ANNUAL MEERTING OF THE JAPANESE SOCIETY OF TOXICOLOGIC PATHOLOGY (JSTP) ON 01/31-02/01/19 IN TOKYO CITY, JAPAN. TRAVELER WILL DEPART RDU ON 01/28/19 TO ARRIVE IN TOKYO CITY ON AFTERNOON OF 01/29/19.  1/30/19 REST DAY.  SPONSOR (JSTP) WILL PAY FOR AIRFARE (ECONOMY CLASS SEATING), LODGING, GROUND TRANSPORTATION AND SOME MEALS IN KIND AND WAIVED REGISTRATION FEE OF $106.41 WHICH DOES NOT INCLUDE MEALS OR LODGING. TRAVELER WILL THEN DEPART TOKYO CITY ON 2/1/19 TO ARRIVE IN IBARAKI, JAPAN ON 2/1/19 TO PRESENT A LECTURE AT THE INSTITUTE OF ENVIRONMENTAL TOXICOLOGY (IET) ON 2/4/19.  IT IS MORE ADVANTAGEOUS TO THE GOVERNMENT AND THE SPONSOR FOR THE TRAVELER TO STAY OVER THE WEEKEND THEN RETURN TO US AND GO BACK.  SINCE THE HOTEL WAS ORIGINALLY BOOKED BY SPONSOR FOR ALL 4 NIGHTS, THE TRAVELER CALLED HOTEL DIRECTLY TO REVISE ALREADY MADE RESERVATION TO REFLECT NIEHS PAYING FOR 2 NIGHTS AND SPONSOR PAYING FOR 2 NIGHTS. NIEHS WILL PAY FOR LODGING AND MEALS ON 2/1-2/2019.  SPONSOR (IET) WILL PAY FOR LODGING, SOME MEALS AND GROUND TRANSPORTATION IN KIND FOR 2/3-5/19.  TRAVELER WILL DEPART ON 2/5/19 FOR RDU.  EFFICIENT SPENDING (CTTS) FOR JTSP APPROVAL RECEIVED ON 10/29/18 AND FOR IET (AG) ON 11/2/18.  ETHICS APPROVED ON 11/5/18.  A VISA IS REQUIRED AND HTSOS IS REQUIRED FOR 2019 AND CERTIFICATION WAS COMPLETED AND UPLOADED IN THIS DOCUMENT.</t>
  </si>
  <si>
    <t>INSTITUTE OF ENVIRONMENTAL TOX</t>
  </si>
  <si>
    <t>VETERINARY MEDICAL OFFICER</t>
  </si>
  <si>
    <t>01/28/2019 -02/05/2019</t>
  </si>
  <si>
    <t>JAPANESE SOCIETY OF TOXICOLOGY</t>
  </si>
  <si>
    <t>DIZON, BRIAN L</t>
  </si>
  <si>
    <t>10/19/2018 -10/24/2018</t>
  </si>
  <si>
    <t>DODD, KEVIN W</t>
  </si>
  <si>
    <t>DR. DODD IS INVITED TO PARTICIPATE AND SPEAK AT A RESEARCH WORKSHOP FOR THE MICRONUTRIENT INTERVENTION MODELING (MINIMOD) PROJECT BEING HELD IN OAKLAND AND DAVIS, CA ON OCTOBER 18-27, 2018.  IN-KIND:  AIRFARE, LODGING (NO BREAKFAST), MEALS AND GROUND TRANSPORTATION IN CA.  DR. DODD IS REQUESTING APPROVAL OF ACTUAL SUBSISTENCE FOR SPONSOR IN-KIND LODGING VALUED AT $205, AND $153 WHICH ARE 117% AND 122% OF THE GOVERNMENT ALLOWANCE OF $175 AND $125.  THIS PERCENTAGE FALLS WITHIN THE 300% THRESHOLD BY THE FTR.  THE SPONSOR HAS NOTED THAT ALL OTHER NON-FEDERAL PARTICIPANTS WILL BE PROVIDED WITH THE SAME ACCOMMODATIONS.</t>
  </si>
  <si>
    <t>10/17/2018 -10/27/2018</t>
  </si>
  <si>
    <t>DOETSCH, PAUL W</t>
  </si>
  <si>
    <t>TRAVELER INVITED TO SPEAK AT THE INDIANA UNIVERSITY MELVIN AND BREN SIMON CANCER CENTER ON MARCH 8, 2019 IN INDIANAPOLIS, INDIANA. OFFICIAL TRAVEL WILL BEGIN ON MARCH 7, 2019 AND RETURN TO RDU ON MARCH 8, 2019. THE SPONSOR, INDIANA UNIVERSITY  SIMON CANCER CENTER, WILL PAY IN KIND ROUNDTRIP AIRFARE, LODGING FOR ONE NIGHT FROM MARCH 7 TO 8, 2019, GROUND TRANSPORTATION IN INDIANAPOLIS, AND SOME MEALS (DINNER ON MARCH 7, BREAKFAST AND LUNCH ON MARCH 8). NO REGISTRATION IS REQUIRED FOR THIS MEETING. ETHICS APPROVAL OBTAINED ON DECEMBER 27, 2018. EFFICIENT SPENDING APPROVAL IN THE FORM OF AN ATTACHMENT G OBTAINED ON JANUARY 3, 2019 AND IS UPLOADED IN THE SCANNED DOCUMENT SECTION OF THIS TRAVEL AUTHORIZATION.</t>
  </si>
  <si>
    <t>03/07/2019 -03/08/2019</t>
  </si>
  <si>
    <t>DORIA-ROSE, NICOLE A</t>
  </si>
  <si>
    <t>TRAVELER TO ATTEND AND PRESENT AT THE ADVANCES IN IMMUNE REPERTOIRE MEASUREMENT AND ANALYSIS ORGANIZED BY THE CHAN-ZUCKERBERG (CZ) BIOHUB, JANUARY 23-24, 2018. AIRFARE, LODGING, AND MEALS (1/22-1/24) WILL BE PROVIDED IN-KIND TO TRAVELER. NO HONORARIUM WILL BE PROVIDED, AND NO US FEDERAL GOVERNMENT FUNDS ARE BEING USED TO COVER SPONSORED TRAVEL EXPENSES. LODGING PROVIDED BY SPONSOR WILL BE AT THE RATE OF $299 FOR 1/22 AND 1/23, WHICH IS 110% ABOVE THE PER DIEM RATE OF $270/NIGHT. LODGING FOR 1/24 IS AT THE RATE OF $525/NIGHT, WHICH IS 194% ABOVE PER DIEM ($270/NIGHT). LODGING ACCOMMODATIONS OFFERED ARE SIMILAR TO THOSE OFFERED TO OTHER INVITED SPEAKERS. TRAVELER WILL REMAIN IN SAN FRANCISCO TO MEET WITH COLLABORATORS/COLLEAGUES ON 1/25, AND ON PERSONAL TIME (NON-DUTY DAY) FOR 1/26, RETURNING ON 1/27. TRAVELER WILL BE STAYING WITH A FRIEND FOR THE EVENINGS OF 1/25 AND 1/26, SO THESE NIGHTS ARE AT NO COST. M&amp;IE WILL BE AT THE TRAVELER'S EXPENSE FOR THE NON-DUTY DAY.</t>
  </si>
  <si>
    <t>CHAN ZUCKERBERG BIOHUB</t>
  </si>
  <si>
    <t>TRAVELER IS AN INVITED SPEAKER AND PARTICIPANT AT THE HIV VACCINES/ FUNCTIONAL CURES AND ERADICATION OF HIV KEYSTONE SYMPOSIA MARCH 24-29, 2019. AIRFARE, LODGING, AND BREAKFAST/LITE BITES WILL BE PROVIDED IN KIND TO TRAVELER. NO HONORARIUM WILL BE PROVIDED, AND NO US FEDERAL GOVERNMENT FUNDS ARE BEING USED TO COVER SPONSORED TRAVEL EXPENSES. THE SPONSOR ORGANIZER IS KELLIE MCCONNELL WITH KEYSTONE SYMPOSIA ON MOLECULAR &amp; CELLULAR BIOLOGY AND WILL TAKE CARE OF TRAVELER EXPENSES IN-KIND. AIRFARE PER OMEGA IS 757.51 USD, THE SPONSOR WILL ONLY BE COVERING UP TO 650.00 USD LEAVING A REMAINING BALANCE OF 107.51 USD LEFTOVER-NIH WILL COVER. THIS ACTIVITY WILL PROVIDE THE US GOVERNMENT SCIENTIST ACCESS TO THE LATEST DATA AND DEVELOPMENTS IN THE FIELD.</t>
  </si>
  <si>
    <t>DOUEK, DANIEL C</t>
  </si>
  <si>
    <t>TRAVELING TO PARIS, FRANCE TO MEET WITH COLLABORATOR JACQUES THEZE AT DIACCURATE-INSTITUT PASTEUR ON OCTOBER 8TH AND TO ATTEND THE SCIENTIFIC ADVISORY BOARD MEETING OF THE FRENCH NATIONAL AGENCY FOR RESEARCH ON AIDS AND VIRAL HEPATITIS TAKING PLACE OCTOBER 9-10, 2018.  TRAVELER WILL THEN GO TO SHANGHAI, CHINA WHERE HE WILL BE SPEAKING AT THE NATURE CONFERENCE VIRAL INFECTION AND IMMUNE RESPONSE 2018 VIIR 2018 TAKING PLACE OCTOBER 12-14, 2018.</t>
  </si>
  <si>
    <t>FRENCH NATIONAL AGENCY FOR RES</t>
  </si>
  <si>
    <t>10/06/2018 -10/15/2018</t>
  </si>
  <si>
    <t>INSTITUT PASTEUR SHANGHAI</t>
  </si>
  <si>
    <t>GIVING KEYNOTE LECTURE AT THE 11TH SAO PAULO INFECTIOUS DISEASES CONGRESS TO BE HELD OCTOBER 17-19, 2018 IN SAO PAULO, BRAZIL.</t>
  </si>
  <si>
    <t>SOCIEDADE PAULISTA DE INFECTOL</t>
  </si>
  <si>
    <t>10/17/2018 -10/20/2018</t>
  </si>
  <si>
    <t>PARTICIPATING IN THE LEXENT BIO. INC. SCIENTIFIC ADVISORY BOARD MEETING.</t>
  </si>
  <si>
    <t>LEXENT BIO INCORPORATED</t>
  </si>
  <si>
    <t>11/05/2018 -11/06/2018</t>
  </si>
  <si>
    <t>PARTICIPATING IN THE 2018 YERKES NATIONAL SCIENTIFIC ADVISORY BOARD MEETING AT EMORY UNIVERSITY.</t>
  </si>
  <si>
    <t>ATTENDING AND SPEAKING AT THE CENTER FOR RESEARCH ON INFECTIOUS DISEASES (CIENI) 8TH ANNUAL HIV MEETING TO BE HELD IN OAXACA, MEXICO, NOVEMBER 12-15, 2018.</t>
  </si>
  <si>
    <t>CENTER FOR RESEARCH ON INFECTI</t>
  </si>
  <si>
    <t>TRAVELER IS A SPEAKER AT THE CONFERENCE ON RETROVIRUSES AND OPPORTUNISTIC INFECTIONS CROI IN SEATTLE, WA ON MARCH 6-7, 2019.  HE WILL THEN PARTIFCIPATE AT THE FOUNDATION FOR AIDS RESEARCH AMFAR ON MAR- 8A ALSO IN SEATTLE, WA.  HE WILL THEN TRAVEL TO CALISTOGA, CA TO SPEAK AT THE ARTEMIS PROJECT ANNUAL MEETING TAKING PLACE ON MAR 09-11, 2019.</t>
  </si>
  <si>
    <t>AMFAR</t>
  </si>
  <si>
    <t>03/06/2019 -03/11/2019</t>
  </si>
  <si>
    <t>NATIONAL BREAST CANCER COALITI</t>
  </si>
  <si>
    <t>DRAYNA, DENNIS T</t>
  </si>
  <si>
    <t>INVITED TO ATTEND AND PRESENT A 90 MINUTE SEMINAR FOR THE CALIFORNIA SPEECH-LANGUAGE-HEARING ASSOCIATION.  PRESENTATION:  HOW GENETIC FINDINGS ARE LEADING TO NEW UNDERSTANDING OF THE CAUSES OF STUTTERING, MARCH 13-15, 2019, PASADENA, CA.  TRAVELER WILL DECLINE MEAL OFFER FOR REIMBURSEMENT.  STATEMENT UPLOAD FOR VERIFICATION.</t>
  </si>
  <si>
    <t>CALIFORNIA SPEECH LANGUAGE HEA</t>
  </si>
  <si>
    <t>SENIOR RESEARCH FELLOW</t>
  </si>
  <si>
    <t>DRERUP, CATHERINE M</t>
  </si>
  <si>
    <t>10/11/2018 - 10/14/2018; MOORHEAD, MN; DR. CATHERINE DRERUP IS INVITED TO PRESENT A TALK ENTITLED "THE IMPACT OF STALLED TRANSPORT ON MITOCHONDRIAL HEALTH AND FUNCTION" AT THE UNDERGRADUATE RESEARCH IN MOLECULAR SCIENCES (URMS) CONFERENCE AT CONCORDIA COLLEGE.  
OWT NOT USED FOR LODGING OR AIRFARE.  AIRFARE IS SPONSORED IN-KIND - $881.60.  DR. ADAM STOCKER WILL PROVIDE GROUND TRANSPORTATION AND LODGING AT NO EXPENSE FOR THREE (3) NIGHTS AT THE FOLLOWING ADDRESS 1710 27TH AVENUE, S., MOORHEAD, MN 56560, TELEPHONE: 218-477-2571.  REGISTRATION FEE - $60.00 SPONSORED IN-KIND INCLUDES 1 DINNER ON 10/12/2018 AND 1 BREAKFAST AND 1 LUNCH ON 10/13/2018</t>
  </si>
  <si>
    <t>MOORHEAD, MN, US</t>
  </si>
  <si>
    <t>MINNESOTA STATE UNIVERSITY MOO</t>
  </si>
  <si>
    <t>11/14/2018 - 11/16/2018; STONY BROOK, NY; DR. CATHERINE DRERUP IS INVITED TO ATTEND AND GIVE A SPEECH ENTITLED "MITOCHONDRIAL RETROGRADE TRANSPORT IN AXON STRUCTURE AND FUNCTION" AT THE SEMINAR AT STONY BROOK UNIVERSITY ON NOVEMBER 15, 2018 IN THE LIFE SCIENCES BUILDING, ROOM 038.  THIS IS A VERY SMALL SEMINAR WITH NO REGISTRATION FEE AND NO PROGRAM NOR SEMINAR AGENDA.  OWT NOT USED FOR AIRFARE AND LODGING AS THE SPONSOR MADE THE AIRFARE AND LODGING ARRANGEMENTS AND IS COVERING IN KIND.  DR. DRERUP WILL DRIVE POV FROM RESIDENCE TO REAGAN NATIONAL AIRPORT (ROUNDTRIP) AND PARK HER CAR AT THE AIRPORT.  DR. DRERUP WILL TAKE TAXI FROM LONG ISLAND MACARTHUR AIRPORT TO THE HILTON GARDEN INN STONY BROOK (ROUNDTRIP) AND STAY FOR TWO (2) NIGHTS ON 11/14/2018 AND 11/15/2018.  ONE (1) BREAKFAST, LUNCH AND DINNER COVERED SPONSORED IN KIND ON 11/15/2018.  THE HILTON GARDEN INN STONY BROOK LOCATED AT 1 CIRCLE ROAD, STONY BROOK, LONG ISLAND 11794, TELEPHONE: 866-238-4218.  ON 11/15/2018 SHE WILL GET A RIDE TO STONY BROOK UNIVERSITY FREE OF CHARGE (RT).  POSSIBLE BAGGAGE FEE INCURRED.</t>
  </si>
  <si>
    <t>STONY BROOK, NY, US</t>
  </si>
  <si>
    <t>STONY BROOK UNIVERSITY</t>
  </si>
  <si>
    <t xml:space="preserve">DROZDOVITCH, VLADIMIR </t>
  </si>
  <si>
    <t>04010 V6V. THE UNITED NATIONS SCIENTIFIC COMMITTEE ON THE EFFECTS OF ATOMIC RADIATION UNSCEAR PLANS TO CREATE REPORT ON ?¿¿LEVELS AND EFFECTS OF RADIATION EXPOSURE DUE TO THE ACCIDENT AT THE FUKUSHIMA DAIICHI NUCLEAR POWER STATION?¿¿ BY 10TH ANNIVERSARY OF THE ACCIDENT. I WAS INVITED TO ATTEND THE UNSCEAR MEETING TO DISCUSS WHAT SHOULD BE DONE FOR PREPARATION OF THE REPORT. 
MEETING WILL BE HELD AT VIENNA INTERNATIONAL CENTER, VIENNA, AUSTRIA. NOV. 18 TO 23, 2018</t>
  </si>
  <si>
    <t>VIENNA, , AUT</t>
  </si>
  <si>
    <t>UNITED NATIONS SCIENTIFIC COMM</t>
  </si>
  <si>
    <t>11/18/2018 -11/23/2018</t>
  </si>
  <si>
    <t>D SOUZA, PATRICIA D</t>
  </si>
  <si>
    <t>DR. PATRICIA D'SOUZA TO REPRESENT NIAID/DAIDS AT THE 13TH CAVD. SHE WILL SERVE ON THE SAB FOR TWO CENTRAL SERVICE FACILITIES OF THE CAVD PROGRAM.  
DAIDS WILL PAY GROUND AND AIR TRANSPORTATION AND PER DIEM ON TRAVEL DAYS.  GATES FOUNDATION WILL PAY FOR HOTEL AND SOME MEALS DURING THE MEETING. DAIDS WILL PAY PER DIEM ON TRAVEL DAYS AND NON-COVERED GATES MEALS (DINNERS).</t>
  </si>
  <si>
    <t>PROGRAM OFFICER</t>
  </si>
  <si>
    <t>DUDEK SOMMER, SERENA M</t>
  </si>
  <si>
    <t>TRAVELER HAS BEEN INVITED TO PRESENT A SEMINAR AT THE SYMPOSIUM CONTROLLING NEURONAL PLASTICITY, DEVELOPMENTAL DISORDERS AND REPAIR, WHICH WILL BE HELD IN PRAGUE, CZECH REPUBLIC,  DECEMBER 6 -7, 2018. TRAVELER DEPARTS FROM RDU ON 12/4/18 TO ARRIVE EARLY AFTERNOON ON 12/5/2018 AND RETURNS ON 12/9/18 TO RDU. SPONSOR WILL PAY IN KIND FOR AIRFARE, LODGING ON 12/5-6/2018 WHICH INCLUDES BREAKFAST, REGISTRATION FEE IN THE AMOUNT OF $91 IS WAIVED AND INCLUDES A DINNER AND 2 LUNCHES. THE EVENT ENDS ON 12/7 IN THE LATE AFTERNOON AND TRAVELER HAS REQUESTED TO STAY OVER ON NON DUTY DAYS 12/8 RETURNING ON 12/9 AT NO COST TO THE GOVERNMENT. EFFICIENT SPENDING WAS APPROVED ON AUGUST 30, 2018 AND IS UPLOADED IN THE SCANNED PORTION OF THIS DOCUMENT. A VISA IS NOT REQUIRED AND THE HTSOS IS NOT REQUIRED FOR 2018.</t>
  </si>
  <si>
    <t>PRAGUE, , CZE</t>
  </si>
  <si>
    <t>INSTITUTE OF EXPERIMENTAL MEDI</t>
  </si>
  <si>
    <t>12/04/2018 -12/09/2018</t>
  </si>
  <si>
    <t>TRAVELER HAS BEEN INVITED TO PRESENT A LECTURE IN THE COGNITIVE TALK SERIES IN THE DEPARTMENT OF PSYCHOLOGY AT PRINCETON UNIVERSITY AND MEET WITH FACULTY AND GRADUATE STUDENTS ON 3/6/19 IN PRINCETON, NEW JERSEY. TRAVELER WILL DEPART ON 3/5 AND WILL RETURN ON 3/7/19. SPONSOR WILL PAY FOR ROUND TRIP AIRFARE, LODGING, GROUND TRANSPORTATION AND MEALS IN KIND. EFFICIENT SPENDING WAS APPROVED ON 01/28/2019 AND ETHICS WAS APPROVED ON 02/4/2019 AND HAS BEEN UPLOADED IN THE SCANNED PORTION OF THIS DOCUMENT.</t>
  </si>
  <si>
    <t>PRINCETON, NJ, US</t>
  </si>
  <si>
    <t>PRINCETON UNIVERSITY</t>
  </si>
  <si>
    <t>TRAVELER HAS BEEN INVITED TO PRESENT A LECTURE AT THE 2019 GORDON RESEARCH CONFERENCE ON DENDRITES ON MOLECULES, STRUCTURE AND FUNCTION ON 03/31- 4/519 IN VENTURA, CA. TRAVELER WILL DEPART ON 03/30/19 AND WILL RETURN ON 04/07/19 ARRIVING ON 4/8/19 AFTER MIDNIGHT. SPONSOR IS WAIVING $1000 DISCOUNT OFF THE REGISTRATION, IN KIND. REGISTRATION FEE BALANCE OF $360 WAS PAID WITH THE GOVERNMENT PURCHASE CARD AND TOTAL REGISTRATION $1360 INCLUDES LODGING AND MEALS 3/31 ?¿¿ 4/5. TRAVELER WILL SPEND THE WEEKEND NIGHTS OF 3/30 (NON DUTY DAY), 4/5 (COULD HAVE RETURNED AS EVENT IS OVER AFTER BREAKFAST, TRAVEL DAY)  AND 4/6 (NON DUTY DAY) WITH FAMILY AND RETURN ON 4/7 (NON DUTY DAY). EFFICIENT SPENDING WAS APPROVED ON 09/17/18 AND ETHICS WAS APPROVED ON FEBRUARY 13, 2019 AND HAS BEEN UPLOADED IN THE SCANNED PORTION OF THIS DOCUMENT.</t>
  </si>
  <si>
    <t>03/30/2019 -04/07/2019</t>
  </si>
  <si>
    <t>DUFFY, PATRICK E</t>
  </si>
  <si>
    <t>DR. PATRICK DUFFY - 240-381-1317 WILL BE PARTICIPATING IN THE TIGS INAUGURAL SYMPOSIUM TO BE HELD IN BANGALORE, INDIA ON OCTOBER 22-28, 2018.</t>
  </si>
  <si>
    <t>TATA INSTITUTE FOR GENETICS AN</t>
  </si>
  <si>
    <t>10/21/2018 -10/28/2018</t>
  </si>
  <si>
    <t>DUFFY, SARAH Q</t>
  </si>
  <si>
    <t>SARAH DUFFY TRAVEL TO SANTA CRUZ, CA FROM 2/28/19 - 3/2/19 TO SPEAK AT THE JON E NADHERNY/CALCIANO MEMORIAL YOUTH SYMPOSIAM.</t>
  </si>
  <si>
    <t>SANTA CRUZ, CA, US</t>
  </si>
  <si>
    <t>DOMINICAN HOSPITAL</t>
  </si>
  <si>
    <t>ECONOMIST</t>
  </si>
  <si>
    <t>DUNBAR, CYNTHIA E</t>
  </si>
  <si>
    <t>DR. CYNTHIA DUNBAR HAS BEEN INVITED TO PARTICIPATE AS A SPEAKER AT OUR 1ST ANNUAL DLDCCC/BSLMC HEMATOLOGIC MALIGNANCIES SYMPOSIUM. DOMESTIC TRIP PURPOSE SELECTED AS CONFERENCE NAME NOT IN CGE. NO REGISTRATION FEE FOR SYMPOSIUM. THE SYMPOSIUM IS SCHEDULED TO TAKE PLACE ON SATURDAY, NOVEMBER 3, 2018 AT BAYLOR COLLEGE OF MEDICINE IN HOUSTON, TX.</t>
  </si>
  <si>
    <t>11/02/2018 -11/03/2018</t>
  </si>
  <si>
    <t>DR. DUNBAR WILL TRAVEL TO SAN ANTONIO, TX TO PRESENT A SEMINAR, ?¿¿STIMULATING HEMATOPOIETIC STEM CELLS FROM THE BENCH TO THE BEDSIDE?¿¿ AT UT HEALTH.  UT HEALTH WILL PROVIDE AIRFARE AND LODGING IN KIND, AS WELL AS TAXIS WHEN IN TEXAS.</t>
  </si>
  <si>
    <t>UNIVERSITY OF TEXAS HEALTH SCI</t>
  </si>
  <si>
    <t>DUNNICK, JUNE K</t>
  </si>
  <si>
    <t>TRAVELER INVITED TO PARTICIPATE IN THE INTERNATIONAL AGENCY FOR RESEARCH ON CANCER (IARC) MONOGRAPHS WORKING GROUP ON THE EVALUATION OF CARCINOGENIC RISKS TO HUMANS VOLUME 123 [SOME NITROBENZENES AND OTHER INDUSTRIAL CHEMICALS IN LYON, FRANCE. MEETING DATES ARE OCTOBER 8-16, 2018. TRAVEL DATES ARE OCTOBER 6 AND OCTOBER 17, 2018. TRAVELER WILL DEPART RDU ON OCTOBER 6TH , ARRIVE IN FRANCE ON OCTOBER 7TH AND WILL DEPART AND ARRIVE BACK AT RDU ON OCTOBER 17TH. TRAVELER IS ARRIVING ON THE 7TH AS SHE IS CHAIR AND THERE IS A COORDINATION MEETING FOR THE CHAIRS ON THE 8TH.  TRAVELER TO ACCRUE COMP TIME DUE TO 10/8 BEING A FEDERAL HOLIDAY, SUPERVISOR APPROVED. THE  SPONSOR, IARC WILL PROVIDE IN-KIND ROUND TRIP ECONOMY AIRFARE AND LODGING. NO REGISTRATION FEE. EFFICIENT SPENDING APPROVAL OBTAINED 5/23/18 AND ETHICS APPROVAL OBTAINED 7/27/18. BOTH APPROVALS ARE INCLUDED IN THE SCANNED DOCUMENTS PORTION OF THIS AUTHORIZATION. VISA AND HTSOS REQUIRED FOR FRANCE.</t>
  </si>
  <si>
    <t>10/06/2018 -10/17/2018</t>
  </si>
  <si>
    <t>DURKEE-SHOCK, JESSICA R</t>
  </si>
  <si>
    <t>2019 AAAAI ANNUAL MEETING IS THE PREMIER EDUCATIONAL EVENT FOR ALLERGISTS, IMMUNOLOGISTS, OTHER MEDICAL SPECIALISTS, ALLIED HEALTH AND RELATED HEALTHCARE PROFESSIONALS AROUND THE WORLD, DRAWING THOUSANDS OF DELEGATES EACH YEAR. IT OFFERS AN UNPARALLELED OPPORTUNITY TO EXCHANGE IDEAS WITH LEADING ALLERGISTS, IMMUNOLOGISTS, AND OTHER ATTENDEES ON THE NATIONAL AND INTERNATIONAL LEVEL. HIS REPRESENTATION AT THIS KEY NATIONAL CONFERENCE WILL HELP THE GOVERNMENT IN SHARING OUR KNOWLEDGE IN INFECTIOUS DISEASES. THIS IS CONSISTENT WITH THE MISSION OF THE NIAID, NIH, AND DHHS. HOTEL RESERVATIONS RESERVED THROUGH THE CONFERENCE. TRAVELER IS A CLINICAL FELLOW IN TRAINING REGISTRATION IS FREE. TRAVELER RECEIVED TRAVEL GRANT IN THE AMOUNT OF 800 DOLLARS. SPONSORED TRAVEL FROM AAAAI APPROVAL PENDING BY NIH ETHICS OFFICE. NO FEDERAL FUNDS WILL BE USED BY THE SPONSOR TO PROVIDE FOR OR REIMBURSE TRAVEL EXPENSES. NO HONORARIUM WILL BE PROVIDED.</t>
  </si>
  <si>
    <t>TRAVEL TO SAN FRANCISCO, CA FROM 2.21.19 - 2.25.19 TO ATTEND THE 2019 AAAAI ANNUAL MEETING AS A CLINICAL FELLOW. HOTEL RESERVATIONS RESERVED THROUGH THE CONFERENCE BLOCK.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TRAVELER IS A CLINICAL FELLOW IN TRAINING REGISTRATION IS FREE. TRAVELER RECEIVED TRAVEL GRANT IN THE AMOUNT OF 800 DOLLARS. SPONSORED TRAVEL FROM AAAAI APPROVED BY NIH ETHICS OFFICE ON ____ . NO FEDERAL FUNDS WILL BE USED BY THE SPONSOR TO PROVIDE FOR OR REIMBURSE TRAVEL EXPENSES. NO HONORARIUM WILL BE PROVIDED.</t>
  </si>
  <si>
    <t>DYDA, FREDERICK P</t>
  </si>
  <si>
    <t>(PIK) FLIGHT FROM IAD TO BIRMINGHAM, AL ON 3/13/19. THE INVITATION READS THAT THE PIK FLIGHT WILL COST $300, (HOWEVER, IT HAS NOT YET, BEEN RECEIVED AT THIS TIME). THE AIRFARE CURRENTLY-ENTERED, IS THE LOWEST QUOTE, OBTAINED FROM OMEGA TRAVEL. AMOUNT WILL BE CHANGED IF/WHEN A COPY OF THE PIK ITINERARY IS RECEIVED. TRAVELER HAS BEEN INVITED TO PARTICIPATE IN THE 2019 SER-CAT SYMPOSIUM AND BOARD MTG ON (3/14-16/19), AT THE UNIV., OF ALABAMA, AT BIRMINGHAM. ETHICS APPROVAL IS ATTACHED. THE MTG WILL BE HELD AT THE EDGE OF CHAOS, 1700 UNIVERSITY BLVD., BIRMINGHAM, AL. LODGING AND CONF WILL BE HELD AT SAME LOCATION. SEE INVITATION. THE PIK HOTEL CONFIRMATION, ALSO, HAS NOT YET, BEEN RECEIVED, AT THIS TIME HOWEVER, LODGING IS AT THE GOVERNMENT RATE. CONTACT: BI-CHENG WANG. PHONE: 706/542-1747. TRAVELER WILL RET'N EVENING OF 3/16/19.</t>
  </si>
  <si>
    <t>UNIVERSITY OF GEORGIA ATHENS</t>
  </si>
  <si>
    <t>DZUTSEV, AMIRAN K</t>
  </si>
  <si>
    <t>INVITED SPEAKER: TRAVELER INVITED TO SPEAK AT THE GNOTOBIOTIC/GERMFREE MOUSE MODELS SYMPOSIUM AND WORKSHOP AT OREGON STATE UNIVERSITY IN CORVALLIS, OREGON. SPONSOR WILL PROVIDE IN KIND R/T AIRFARE, LODGING 11/14-11/19, GROUND TRANSPORTATION TO/FROM AIRPORT, AND BREAKFAST 11/15-11/19, LUNCH 11/15-11/16 AND DINNER 11/15-11/16. TRAVELER IS REQUESTING APPROVAL OF ACTUAL SUBSISTENCE FOR SPONSOR IN-KIND LODGING VALUED AT $109.00 WHICH IS 116% OF THE GOVERNMENT ALLOWANCE OF $94. THIS PERCENTAGE FALLS WITHIN THE 300% THRESHOLD ALLOWED BY THE FTR. THERE ARE NO REGISTRATION FEES ASSOCIATED WITH THIS MEETING. SPONSOR CONFIRMED THAT ALL NONFEDERAL PARTICIPANTS WILL RECEIVE THE SAME ACCOMMODATIONS. NO FEDERAL FUNDS CONFIRMED.</t>
  </si>
  <si>
    <t>CORVALLIS, OR, US</t>
  </si>
  <si>
    <t>OREGON STATE UNIVERSITY</t>
  </si>
  <si>
    <t>11/14/2018 -11/19/2018</t>
  </si>
  <si>
    <t>EASTER, CARLA L</t>
  </si>
  <si>
    <t>DR. EASTER WILL BE SPEAKING AT THE NATIONAL SOCIETY OF GENETIC COUNSELORS CONFERENCE NOVEMBER 15TH-NOVEMBER 17TH. NSGC WILL SPONSOR HER FLIGHT IN-KIND. HOTEL BOOKED THROUGH OMEGA AT THE LOWEST COST TO THE GOVERNMENT. CONFERENCE REGISTRATION FEE OF $625 PAID BY NSGC IN-KIND. BREAKFAST ON 11/17 IS INCLUDED IN WAIVED REGISTRATION FEE. WIFI LISTED IN THE EXPENSE SECTION. APPROVED ODA ATTACHED ALONG WITH INVITATION AND CONFERENCE SCHEDULE.</t>
  </si>
  <si>
    <t>NSGC</t>
  </si>
  <si>
    <t>SCIENCE EDUCATION SPECIALIS</t>
  </si>
  <si>
    <t>EATON, WILLIAM A</t>
  </si>
  <si>
    <t>DR. EATON WILL BE TRAVELING TO REHOVOT, ISRAEL TO PRESENT AND COLLABORATE AT THE 59TH ANNUAL WEIZMANN MEMORIAL LECTURES NOVEMBER 26- DECEMBER 1, 2018.  HE WILL ALSO VISIT LABS AT THE WEIZMANN INSTITUTE WITHIN THIS TIME. THE SPONSOR WILL PAY FOR AIRFARE, LOCAL TRANSPORTATION, AND SOME MEALS. STO WAIVER APPROVED FOR AIRFARE REIMBURSEMENT.  THERE IS NO REGISTRATION FEE.</t>
  </si>
  <si>
    <t>CHF LAB OF CHEM PHYSICS</t>
  </si>
  <si>
    <t>11/24/2018 -12/02/2018</t>
  </si>
  <si>
    <t>EDIN, MATTHEW L</t>
  </si>
  <si>
    <t>TRAVELER HAS BEEN INVITED TO SPEAK AT THE 2018 DALIAN SYMPOSIUM ON POLYUNSATURATED FATTY ACID AND METABOLISM ON 10/31/18 TO 11/01/18 HELD AT DALIAN MEDICAL UNIVERSITY, DALIAN, CHINA. TRAVEL DATES ARE 10/28/18 TO 11/02/18. EFFICIENT SPENDING WAS APPROVED ON 08/27/18 AND IS UPLOADED IN THE SCANNED PORTION OF THIS DOCUMENT. THE SPONSOR, DALIAN MEDICAL UNIVERSITY WILL PROVIDE IN-KIND AIRFARE, LODGING AND SOME MEALS. THERE IS NO REGISTRATION FEE. VISA IS REQUIRED AND HTSOS TRAINING IS NOT REQUIRED FOR 2018.</t>
  </si>
  <si>
    <t>DALIAN, , CHN</t>
  </si>
  <si>
    <t>DALIAN MEDICAL UNIVERSITY</t>
  </si>
  <si>
    <t>EIDEN, LEE E</t>
  </si>
  <si>
    <t>THE EVENTS IN THIS TA WERE APPROVED AS AN EXEMPTION UNDER THE CATEGORY: TO ATTEND SCIENTIFIC MEETINGS BY THE NIMH EXECUTIVE OFFICER ON 11/28/18.
TRAVELER CELL: 301 656 2255
DR. LEE EIDEN WILL TRAVEL FOR A CONTINUED COLLABORATIVE RESEARCH AT THE NATIONAL AUTONOMOUS UNIVERSITY OF MEXICO ON DEC 6-12 IN MEXICO CITY,
MEXICO.  TR APPROVED 11/19/18. OFFICIAL DUTY APPROVED BY ETHICS 12/4/18. SPONSOR WILL PAY IN-KIND FOR AIRFARE AND LODGING.
LATE JUSTIFICATION:
DR. EIDEN IS TRAVELING TO UNAM IN MEXICO CITY ON SHORT NOTICE DUE TO THE NEED TO LIAISE WITH COLLEAGUES AT UNAM IN CONNECTION WITH THE FURTHER DEVELOPMENT OF THE INTERNATIONAL REGULATORY PEPTIDE SOCIETY (AN OFFICIAL DUTY IN DR. EIDEN?¿¿S PORTFOLIO), AND ALSO WITH REGARD TO ESTABLISHING SCIENTIFIC COLLABORATIONS WITH DEPARTMENTS WITHIN UNAM FOR A FUTURE STUDENT EXCHANGE PROGRAM. THESE ACTIVITIES NEEDED TO BE SCHEDULED PROMPTLY AS THE ACADEMIC SCHEDULE AT UNAM DRAWS TO A CLOSE IN MID-DECEMBER, AND WE HAVE RECENTLY LEARNED OF THE OPPORTUNITY TO MAKE SOME PROGRESS ON THESE ACTIVITIES IF THEY CAN BE DISCUSSED PRIOR TO THE CLOSE OF CALENDAR YEAR 2018. THIS INFORMATION WAS PROVIDED TO DR. EIDEN ONLY RECENTLY, AND HE HOPES TO ACT ON IT VIA THE REQUESTED TRAVEL.</t>
  </si>
  <si>
    <t>MEXICO CITY, D.F., , MEX</t>
  </si>
  <si>
    <t>NATIONAL AUTONOMOUS UNIVERSITY</t>
  </si>
  <si>
    <t>PHARMACOLOGIST</t>
  </si>
  <si>
    <t>12/06/2018 -12/12/2018</t>
  </si>
  <si>
    <t>ELDRIDGE, MARK A</t>
  </si>
  <si>
    <t>THE EVENTS IN THIS TA WERE APPROVED AS AN EXEMPTION UNDER THE CATEGORY: TO ATTEND SCIENTIFIC MEETINGS BY THE NIMH EXECUTIVE OFFICER ON 12/18/18.
TRAVELER CELL: CELL: 301-742-4268
DR. MARK ELDRIDGE WILL TRAVEL TO TSUKUBA, JAPAN ON FEB 2 - 8, 2019, TO MEET WITH SCIENTISTS AT THE HUMAN INFORMATICS RESEARCH INSTITUTE,
NATIONAL INSTITUTE OF ADVANCED INDUSTRIAL SCIENCE TECHNOLOGY TO WORK ON A JOINT PROJECT INVOLVING PREPARING MATERIALS FOR PUBLICATION AND
SURGERIES ON NONHUMAN PRIMATES. THE EVENTS IN THIS TA WERE PRE-APPROVED ON DEC 18, 2018.</t>
  </si>
  <si>
    <t>NATIONAL INSTITUTE OF ADVANCED</t>
  </si>
  <si>
    <t>02/02/2019 -02/08/2019</t>
  </si>
  <si>
    <t>EPSTEIN, DAVID H</t>
  </si>
  <si>
    <t>OCTOBER 31 THROUGH NOVEMBER 2, 2018 DR. DAVID EPSTEIN WILL PARTICIPATING IN A PANEL SESSION TITLED ?????DE-RISKING DIGITAL DEVELOPMENT: INNOVATIONS IN SUBSTANCE USE DISORDER TREATMENT????? IN WHICH SPEAKERS WILL DISCUSS TRANSLATIONAL ISSUES
RESEARCHERS, PROVIDERS, AND COMPANIES FACE WHEN DEVELOPING DIGITAL TOOLS FOR MENTAL HEALTH
CARE. THIS PANEL IS PART OF THE 2018 TECHNOLOGY IN PSYCHIATRY SUMMIT: CLOSING GAPS IN
TRANSLATION CONFERENCE. DAVID EPSTEIN WILL BE THIS YEAR'S CONFERENCE SPEAKER AND RECOMMENDED BY DR. BONCI TO REPRESENT NIDA IRP. THIS IS A SPONSORED TRIP AND ALL LOGISTICS WILL BE PROVIDED BY CONFERENCE POC.</t>
  </si>
  <si>
    <t>MCLEANS INSTITUTE FOR TECHNOLO</t>
  </si>
  <si>
    <t>10/31/2018 -11/02/2018</t>
  </si>
  <si>
    <t xml:space="preserve">ERNST, MONIQUE </t>
  </si>
  <si>
    <t>THE EVENTS IN THIS TA WERE APPROVED AS AN EXEMPTION UNDER THE CATEGORY: TO ATTEND SCIENTIFIC MEETINGS BY THE NIMH EXECUTIVE OFFICER ON 11/13/18.
DR. ERNST WILL TRAVEL TO STANFORD UNIVERSITY IN SAN FRANCISCO, CA -03/13 THRU 03/15/19 FOR GRAND ROUNDS. GRAND ROUNDS FORMAL MEETINGS INVOLVES NETWORKING TO EXCHANGE NEW IDEAS, NEW METHODS TO STUDY OUR MAIN RESEARCH QUESTIONS, AND INITIATE COLLABORATIONS, IF RELEVANT. SPONSOR WILL PAY IN KIND FOR AIRFARE, MEALS (B,L,D) ON 3/14, TWO NIGHTS OF LODGING, AND GROUND TRANSPORTATION.</t>
  </si>
  <si>
    <t>EVANS, JENNIFER W</t>
  </si>
  <si>
    <t>THE EVENTS IN THIS TA WERE APPROVED AS AN EXEMPTION UNDER THE CATEGORY: TO ATTEND SCIENTIFIC MEETINGS BY THE NIMH EXECUTIVE OFFICER ON 10/15/18.
TRAVELER PHONE: 202-320-2740.
BY INVITATION, TO GIVE A LECTURE AND MEET  WITH RESEARCHERS AT THE DEPARTMENT OF TRANSLATIONAL PSYCHIATRY AND CLINIC FOR ALLERGY PSYCHIATRY AND PSYCHOTHERAPY IN TUBINGEN, GERMANY THAT DOES SIMILAR RESEARCH IN ORDER TO LEARN MORE ABOUT THEIR CURRENT RESEARCH AND FINDINGS, AND TO DEEPEN POSSIBLE COLLABORATION WITH THIS EUROPEAN RESEARCH GROUP.  COLLABORATIVE MEETINGS WHILE AT THE UNIVERSITY WILL BE INFORMAL AND CONSISTS ONLY OF EXCHANGE OF IDEAS, NO CRADAS OR NIH GRANTS ARE INVOLVED. LECTURE TITLE:  DEPRESSION IMAGING OF DEPRESSED SUBJECTS AND TREATMENT WITH KETAMINE. THE OTTO-VON-GUERICKE - EBERHARD KARLS UNIVERSITY WILL PROVIDE HOTEL ACCOMMODATIONS, SPONSORED IN KIND.</t>
  </si>
  <si>
    <t>UNIVERSITATS KLINIKUM TUEBINGE</t>
  </si>
  <si>
    <t>12/01/2018 -12/06/2018</t>
  </si>
  <si>
    <t>EVANS, MICHELE K</t>
  </si>
  <si>
    <t>DR. EVANS WILL TRAVEL TO BOSTON, MA TO ATTEND THE NEJM EDITORIAL BOARD BI-ANNUAL MEETING, 1/11-
1/12/19. SPONSOR WILL PROVIDE AIR TICKET AND HOTEL IN KIND, AS WELL AS LUNCH &amp; DINNER ON 1/11, AND BREAKFAST
&amp; LUNCH ON 1/12. THIS IS AN EDITORIAL BOARD MEETING - THERE IS NO REGISTRATION FEE FOR THIS MEETING. THE
SPONSOR HAS NOTED THAT ALL OTHER NON-FEDERAL PARTICIPANTS WILL BE PROVIDED WITH THE SAME
ACCOMMODATIONS."
DR. EVANS IS REQUESTING APPROVAL OF ACTUAL SUBSISTENCE FOR SPONSOR IN?¿¿KIND LODGING VALUED AT $179 WHICH IS 110% OF THE GOVERNMENT ALLOWANCE OF $163. THIS PERCENTAGE FALLS WITHIN THE 300% THRESHOLD ALLOWED BY THE FTR. THE SPONSOR HAS NOTED THAT ALL OTHER NON?¿¿FEDERAL PARTICIPANTS WILL BE PROVIDED WITH THE SAME ACCOMMODATIONS</t>
  </si>
  <si>
    <t>NEW ENGLAND JOURNAL OF MEDICIN</t>
  </si>
  <si>
    <t>DEPUTY SCIENTIFIC D</t>
  </si>
  <si>
    <t>01/11/2019 -01/12/2019</t>
  </si>
  <si>
    <t>FELBER, BARBARA K</t>
  </si>
  <si>
    <t>INVITED TO SERVE ON THE IDLV-HIV RESEARCH AND DESIGN (HIVRAD) SCIENTIFIC ADVISORY BOARD (SAB) REVIEW MEETING ON NOVEMBER 12-14. SPONSOR IN KIND INCLUDES: SHARED LODGING W/ DR. PAVLAKIS ON 11/12 AND 11/13, RT AIRFARE, SHARED TAXIS IN NC, DINNER 11/12, BREAKFAST, LUNCH &amp; DINNER ON 11/13, DINNER ON 11/14. GOVERNMENT PORTION IS IE AND TAXIS IN MD.</t>
  </si>
  <si>
    <t>DURHAM, NC, US</t>
  </si>
  <si>
    <t>DUKE UNIVERSITY</t>
  </si>
  <si>
    <t>FELDMANN, HEINRICH U</t>
  </si>
  <si>
    <t>AMEND TO SPLIT AIRFARE.TRAVELER TO DEPART NOV 30 TO ARRIVE IN HAMBURG DEC 1 AND CONTINUE VIA RENTAL CAR TO HANNOVER FOR MEETINGS WITH DR. OSTERHAUS, UNIV OF VET MEDICINE HANNOVER, DEC 1 TO 3.  TRAVELER CONTINUES TO MUENSTER DEC 3 FOR MEETINGS WITH DR. SCHNITTLER, UNIV OF MUENSTER, DEC 3 AND 4.  TRAVELER CONTINUES TO HAMBURG DEC 5 TO MEET WITH DR. GABRIEL, ONE HEALTH.  TRAVELER TO PARTICIPATE IN BERNHARD NOCHT INSTITUTE FOR TROPICAL MEDICINES SCIENTIFIC ADVISORY BOARD, BNITM, MEETING DEC 6 AND 7.  TRAVELER TO RETURN HOME DEC 8.  FOR PARTICIPATION IN BNITM BOARD MEETING, SPONSOR WILL PROVIDE UP TO 3 NIGHTS LODGING, SOME MEALS, GROUND TRANSPORT, IN KIND AND REIMBURSE UP TO 2500 USD TOWARDS AIRFARE.  STO WAIVER HAS BEEN UPLOADED.  AIRFARE WILL BE SPLIT UP ON APPROVAL OF TA AND AMENDMENT WILL BE SUBMITTED IMMEDIATELY.  NIH WILL COVER THE AMOUNT OF AIRFARE NOT COVERED BY SPONSOR.  NO HONORARIUM WILL BE ACCEPTED AND NO FEDERAL FUNDS WILL BE USED FOR EXPENSES.  RENTAL CAR NECESSARY TO MEET SCHEDULED APPOINTMENTS IN 3 DIFFERENT CITIES AND PUBLIC TRANSPORT DOES NOT TRANSPORT IN ACCORDANCE WITH MEETING SCHEDULES.  AN UPGRADED, TALLER RENTAL VEHICLE NECESSARY DUE TO A RECENT SURGERY WHICH CREATES ISSUES GETTING IN AND OUT OF A LOWER CAR.  DRS LETTER VERIFYING THIS CONTAINS PII AND WILL BE KEPT IN THE TRAVEL FOLDER BY THE LAB.  AWAITING LODGING ITINERARY FROM SPONSOR.  WILL UPLOAD WHEN AVAILABLE.</t>
  </si>
  <si>
    <t>HANNOVER, , DEU</t>
  </si>
  <si>
    <t>BERNHARD NOCHT INSTITUTE FOR T</t>
  </si>
  <si>
    <t>SENIOR INVESTIGATOR (VP)</t>
  </si>
  <si>
    <t>FENNELLY, KEVIN P</t>
  </si>
  <si>
    <t>DR. KEVIN FENNELLY HAS BEEN INVITED TO BE A KEYNOTE SPEAKER AT THE INTERNATIONAL SOCIETY FOR THE ADVANCEMENT OF RESPIRATORY PSYCHOPHYSIOLOGY (ISARP) CONFERENCE TO BE HELD IN GAINESVILLE, FLORIDA ON OCTOBER 12 - 14, 2018. ISARP (SPONSOR) IS PAYING FOR RT AIRFARE, TWO NIGHTS OF LODGING, AND ONE MEAL (10/13). THE SPONSOR HAS PRE-ARRANGED SHUTTLES THAT WILL PICK UP DR. FENNELLY FROM THE AIRPORT UPON HIS ARRIVAL AND TAKE HIM TO THE AIRPORT FOR HIS DEPARTURE. TAXI?????S DURING THE VISIT WILL NOT BE NEEDED AS DR. FENNELLY WILL BE LODGING AT THE SAME LOCATION OF THE CONFERENCE.  THE MEALS THAT ARE COVERED BY THE SPONSOR INCLUDE DINNER ON 10/13/18 (NO OTHER MEALS ARE COVERED).  REGISTRATION FEES HAVE BEEN PAID FOR BY THE SPONSOR AT A VALUE ESTIMATED AT $290. THE CONFERENCE NAME IS NOT IN THE CGE DROPDOWN MENU, THEREFORE DOMESTIC TRIP PURPOSE IS SELECTED. CAS APPROVAL PENDING.  THE PURPOSE OF THE CONFERENCE IS TO PROMOTE AND ADVANCE KNOWLEDGE OF THE INTERRELATIONSHIPS BETWEEN PSYCHOLOGICAL AND PHYSIOLOGICAL ASPECTS OF RESPIRATION IN RESEARCH AND APPLICATION.</t>
  </si>
  <si>
    <t>INTERNATIONAL SOCIETY FOR THE</t>
  </si>
  <si>
    <t>10/12/2018 -10/14/2018</t>
  </si>
  <si>
    <t>DR. KEVIN FENNELLY HAS BEEN INVITED TO BE A PARTICIPANT AT THE 2018 ATS COMMITTEE AND LEADERSHIP SUMMIT TO BE HELD IN INDIANAPOLIS, INDIANA ON OCTOBER 18 - 19, 2018. THE AMERICAN THORACIC SOCIETY (SPONSOR) IS PAYING FOR RT AIRFARE, ONE NIGHT OF LODGING, AND MEALS ON OCTOBER 18-19, 2018.  TAXI?????S DURING THE VISIT WILL NOT BE NEEDED AS DR. FENNELLY WILL BE LODGING AT THE SAME LOCATION OF THE CONFERENCE.  THE MEALS THAT ARE COVERED BY THE SPONSOR INCLUDE DINNER ON 10/18/18 AND ALL MEALS ON 10/19/18, HOWEVER SINCE DR. FENNELLY?????S RETURNING FLIGHT IS IN THE AFTERNOON BEFORE DINNER,  THE SPONSOR WILL BE UNABLE TO PAY FOR DINNER AND THEREFORE WE WILL REIMBURSE DR. FENNELLY FOR HIS DINNER EXPENSE.  THE ARE NO REGISTRATION FEES FOR THIS SUMMIT. CAS APPROVAL CLOSED FOR REVIEW.  THE PURPOSE OF THE SUMMIT BRING TOGETHER ALL THE COMMITTEES WITHIN THE ATS TO PERFORM AND OVERSEE SPECIFIC ASPECTS OF ATS ACTIVITIES AND DISCUSS WAYS TO IMPROVE HEALTH WORLDWIDE BY ADVANCING RESEARCH, CLINICAL CARE, AND PUBLIC HEALTH IN RESPIRATORY DISEASE, CRITICAL ILLNESS, AND SLEEP DISORDERS.</t>
  </si>
  <si>
    <t>10/18/2018 -10/19/2018</t>
  </si>
  <si>
    <t>DR. KEVIN FENNELLY HAS BEEN INVITED TO BE A PARTICIPANT AT THE 5TH ANNUAL NTM RESEARCH CONSORTIUM MEETING TO BE HELD IN PORTLAND, OREGON ON NOVEMBER 2, 2018. THE OREGON HEALTH &amp; SCIENCE UNIVERSITY-OHSU (SPONSOR) IS PAYING FOR RT AIRFARE, TWO NIGHTS OF LODGING, AND SOME MEALS. TAXI?¿¿S DURING THE VISIT WILL NOT BE NEEDED BETWEEN THE HOTEL AND THE MEETING SITE AS OHSU WILL BE PROVIDING FREE SHUTTLE SERVICE TO THE NTM RESEARCH MEETING PARTICIPANTS. TAXI EXPENSES FROM THE AIRPORT AND BACK WILL BE REIMBURSED TO DR. FENNELLY USING LAB FUNDS. THE MEALS THAT ARE COVERED BY THE SPONSOR INCLUDE DINNER ON 11/1/18 AND ALL MEALS ON 11/2/18, MEALS ON 11/3/18 WILL BE REIMBURSED BY NHLBI. THE ARE NO REGISTRATION FEES FOR THIS MEETING. CAS APPROVED. CONFERENCE NAME NOT IN CGE DROPDOWN AS THIS IS OVER 2 MONTHS OUT, DOMESTIC TRIP PURPOSE SELECTED AT THE MEETING DR. FENNELLY WILL GIVE A SITE UPDATE ON THE NTM RESEARCH THAT IS BEING CONDUCTED IN THE PULMONARY BRANCH AT THE NIH. THIS MEETING WILL COVER TOPICS ASSOCIATED WITH THE NATURAL HISTORY OF PULMONARY NTM. PULMONARY NTM DISEASE DISPROPORTIONATELY AFFECTS THE ELDERLY AND WOMEN, AND THOSE WITH EXISTING UNDERLYING LUNG DISEASES LIKE EMPHYSEMA OR BRONCHIECTASIS.</t>
  </si>
  <si>
    <t>PORTLAND, OR, US</t>
  </si>
  <si>
    <t>OREGON HEALTH AND SCIENCE UNIV</t>
  </si>
  <si>
    <t>FENTON, SUZANNE E</t>
  </si>
  <si>
    <t>DR. SUZANNE FENTON WILL SERVE AS AN INVITED SPEAKER AND PARTICIPANT AT WAYNE STATE UNIVERSITYS SYMPOSIUM ON SYNDEMIC APPROACHES TO CANCER AND ENVIRONMENTAL HEALTH RESEARCH IN DETROIT, MI ON 10/5/18.  TRAVELER WILL DEPART RDU ON 10/4/18 AND RETURN ON 10/5/18.  THE SPONSOR, WAYNE STATE UNIVERSITY, WILL PROVIDE IN-KIND ROUNDTRIP AIRFARE, ONE NIGHT LODGING, GROUND TRANSPORTATION AND SOME MEALS. DR. FENTON IS REQUESTING APPROVAL OF ACTUAL SUBSISTENCE FOR SPONSOR IN-KIND LODGING VALUED AT $149. THE GOVERNMENT ALLOWANCE IS $126 PER NIGHT, THE PERCENTAGE REQUESTED IS 118% AND IT FALLS WITHIN THE 300% THRESHOLD ALLOWED BY THE FTR. THE SPONSOR HAS NOTED THAT ALL OTHER NON-FEDERAL PARTICIPANTS WILL BE PROVIDED WITH THE SAME ACCOMMODATIONS. EFFICIENT SPENDING WAS APPROVED 08/02/18, AND ETHICS APPROVAL WAS OBTAINED ON 08/14/18. BOTH DOCUMENTS ARE INCLUDED IN SCANNED DOCUMENTS PORTION OF THIS AUTHORIZATION. MICHIGAN IS NOT A TAX EXEMPT STATE.</t>
  </si>
  <si>
    <t>WAYNE STATE UNIVERSITY AT DETR</t>
  </si>
  <si>
    <t>REPRODUCTIVE ENDOCRINOLOGIS</t>
  </si>
  <si>
    <t>10/04/2018 -10/05/2018</t>
  </si>
  <si>
    <t>DR. SUZANNE FENTON INVITED TO PRESENT A SEMINAR TO FACULTY, GRAD STUDENTS AND POSTDOCS AS PART OF THE ENVIRONMENTAL HEALTH SCIENCES CENTER SEMINAR SERIES  ON JANUARY 24, 2019 IN THE DEPARTMENT OF ENVIRONMENTAL MEDICINE AT THE UNIVERSITY OF ROCHESTER MEDICAL CENTER IN ROCHESTER, NY.  TRAVELER WILL DEPART RDU JANUARY 23 AND RETURN ON JANUARY 24.
THE SPONSOR, UNIVERSITY OF ROCHESTER, WILL PROVIDE IN KIND ROUNDTRIP AIRFARE, ONE NIGHT LODGING, AND DINNER ON 1/23 AND BREAKFAST AND LUNCH ON 1/24. THERE IS A FREE SHUTTLE FROM THE AIRPORT TO THE HOTEL AND BACK.  DR. FENTON IS REQUESTING APPROVAL OF ACTUAL SUBSISTENCE FOR SPONSOR IN-KIND LODGING VALUED AT $156. THE GOVERNMENT ALLOWANCE IS $110 PER NIGHT, THUS THE PERCENTAGE REQUESTED IS 142% WHICH FALLS WITHIN THE 300% THRESHOLD ALLOWED BY THE FTR. THE SPONSOR HAS NOTED THAT ALL OTHER NON-FEDERAL PARTICIPANTS WILL BE PROVIDED WITH THE SAME ACCOMMODATIONS. EFFICIENT SPENDING WAS APPROVED 8/2/18, AND ETHICS APPROVAL WAS OBTAINED ON 10/19/18. BOTH DOCUMENTS ARE INCLUDED IN SCANNED DOCUMENTS PORTION OF THIS AUTHORIZATION.</t>
  </si>
  <si>
    <t>FEOLO, MICHAEL L</t>
  </si>
  <si>
    <t>03/10/2019-03/15/2019: ATTENDING/PARTICIPATING IN THE 26TH ANNUAL MOLECLUAR MEDICINE TRI-CONFERENCE, IN SAN FRANCISCO, CA.</t>
  </si>
  <si>
    <t>CAMBRIDGE HEALTHTECH INSTITUTE</t>
  </si>
  <si>
    <t>03/08/2019 -03/13/2019</t>
  </si>
  <si>
    <t>FERRADA, MARCELA A</t>
  </si>
  <si>
    <t>10/18/2018 -10/24/2018</t>
  </si>
  <si>
    <t xml:space="preserve">FERRER, MARC </t>
  </si>
  <si>
    <t>PARTICIPATION IN THE THINK TANK MEETING ?????ADVANCED IN VITRO MODEL VALIDATION. SEGMENTATION AND HARMONIZATION THROUGHOUT THE DRUG DISCOVERY CHAIN????? AND KEYNOTE SPEAKER AT THE THE FOLLOWING TEDD ANNUAL MEETING ?????ADVANCED IN VITRO MODELS, ANALYSIS AND IMAGING?????. PRESENTATION TITLED "DRUG SCREENING USING BIOFABRICATED 3D TISSUE-IN-A-WELL MODELS." MEETING WILL TAKE PLACE IN W??DENSWIL, SWITZERLAND ON 24-25 OCTOBER 2018.</t>
  </si>
  <si>
    <t>ZURICH UNIVERSITY OF APPLIED S</t>
  </si>
  <si>
    <t>10/22/2018 -10/26/2018</t>
  </si>
  <si>
    <t>INVITED GUEST SPEAKER AT THE 3D CELLULAR MODELS TRACK DURING THE WORLD PRECLINICAL CONGRESS EUROPE, TAKING PLACE 27 - 30 NOVEMBER 2018 IN LISBON, PORTUGAL.</t>
  </si>
  <si>
    <t>TORONTO, ON, CA</t>
  </si>
  <si>
    <t>CAMBRIDGE HEALTH INSTITUTE</t>
  </si>
  <si>
    <t>11/26/2018 -11/30/2018</t>
  </si>
  <si>
    <t xml:space="preserve">FERRE, SERGI </t>
  </si>
  <si>
    <t>DR. FERRE IS TRAVELING TO BARCELONA SPAIN IN ORDER TO CONDUCT RESEARCH AND MEET WITH HIS COLLABORATORS FROM 12/28/2018 THROUGH 01/06/2019</t>
  </si>
  <si>
    <t>BARCELONA, , ESP</t>
  </si>
  <si>
    <t>UNIVERSITY OF BARCELONA</t>
  </si>
  <si>
    <t>12/28/2018 -01/06/2019</t>
  </si>
  <si>
    <t>DR. SERGI FERRE WILL BE TRAVELING TO QUERETARO MEXICO TO GIVE A SEMINAR AND MEET WITH RESEARCHERS FROM 2/14/19-2/18/19 A COLLEAGUE WILL BE PROVIDING TRANSPORTATION TO THE TRAVELER WHILE IN MEXICO SO THERE IS NO TRANSPORTATION EXPENSES WHILE THERE.</t>
  </si>
  <si>
    <t>QUERETARO, , MEX</t>
  </si>
  <si>
    <t>UNIVERSIDAD NACIONAL AUTONOMA</t>
  </si>
  <si>
    <t>02/14/2019 -02/18/2019</t>
  </si>
  <si>
    <t xml:space="preserve">FERRUCCI, LUIGI </t>
  </si>
  <si>
    <t>DR. FERRUCCI HAS BEEN INVITED TO PRESENT AND ATTEND THE WALCS ON-SITE MEETING BEING HELD IN CHICAGO, IL ON OCTOBER 14TH AND 15TH, 2018.  THE SPONSOR WILL PROVIDE ROUND-TRIP ECONOMY AIRFARE, LODGING AND SOME MEALS IN-KIND.</t>
  </si>
  <si>
    <t>10/13/2018 -10/15/2018</t>
  </si>
  <si>
    <t>DR. FERRUCCI HAS BEEN INVITED TO PRESENT AT THE 50TH ANNIVERSARY OF THE NATIONAL RESEARCH COUNCIL ON AGING IN ANCONA, ITALY ON OCTOBER 19, 2018. THIS TRAVEL IS PENDING AN APPROVED ODA.  DR. FERRUCCI IS REQUESTING APPROVAL OF ACTUAL SUBSISTENCE FOR SPONSOR IN-KIND LODGING VALUED AT $138.93 WHICH IS 113% OF THE GOVERNMENT ALLOWANCE OF $123.  THIS PERCENTAGE FALLS WITHIN THE 300% THRESHOLD ALLOWED BY THE FTR.  THE SPONSOR HAS NOTED THAT ALL OTHER NON-FEDERAL PARTICIPANTS WILL BE PROVIDED WITH THE SAME ACCOMMODATIONS. AMENDMENT: DR. FERRUCCI WAS NOTIFIED OF A FAMILY EMERGENCY WHILE TRAVELING AND WAS FORCED TO TRAVEL TO HIS HOME IN ITALY.  BARRY KOITZ NOTIFIED US THAT THE TA SHOULD BE AMENDED TO REFLECT THAT THE TRAVEL ENDED IN ANCONA TO ALLOW DR. FERRUCCI TO TAKE LEAVE AND NOT VIOLATE POLICY. DR. FERRUCCI GAVE HIS PRESENTATION ON OCTOBER 19TH.</t>
  </si>
  <si>
    <t>NATIONAL RESEARCH COUNCIL OF I</t>
  </si>
  <si>
    <t>DR. FERRUCCI HAS BEEN INVITED TO PRESENT AT THE BUCK INSTITUTE OF AGING SYMPOSIUM " LIVE BETTER LONGER: A CELEBRATION OF 30 YEARS IN AGING RESEARCH" BEING HELD IN NOVATO, CA ON DECEMBER 3, 2018. DR. FERRUCCI IS REQUESTING APPROVAL OF ACTUAL SUBSISTENCE FOR SPONSOR IN-KIND LODGING VALUED AT $243 WHICH IS 150% OF THE GOVERNMENT ALLOWANCE OF $161. THIS PERCENTAGE FALLS WITHIN THE 300% THRESHOLD ALLOWED BY THE FTR. THE SPONSOR HAS NOTED THAT ALL OTHER NON-FEDERAL PARTICIPANTS WILL BE PROVIDED WITH THE SAME ACCOMMODATIONS. THE SPONSOR IS PROVIDING AIRFARE, LODGING , GROUND TRANSPORTATION IN CALIFORNIA AND DINNER ON 12/3 IN-KIND.</t>
  </si>
  <si>
    <t>NOVATO, CA, US</t>
  </si>
  <si>
    <t>BUCK INSTITUTE</t>
  </si>
  <si>
    <t>DR. FERRUCCI HAS BEEN INVITED TO SPEAK AT THE 11TH INTERNATIONAL CONFERENCE ON CACHEXIA, SARCOPENIA &amp; MUSCLE WASTING TO BE HELD ON DECEMBER 7 - 9, 2018 WHERE HE WILL PRESENT A LECTURE TITLED, "PROTEOMICS AND SARCOPENIA/FRAILTY."  THE SPONSOR IS COVERING THE COST OF REGISTRATION, DINNER ON 12/7, AND LODGING.</t>
  </si>
  <si>
    <t>MAASTRICHT, , NLD</t>
  </si>
  <si>
    <t>SOCIETY ON SARCOPENIA CACHEXIA</t>
  </si>
  <si>
    <t>12/05/2018 -12/09/2018</t>
  </si>
  <si>
    <t>DR. FERRUCCI HAS BEEN INVITED TO  ATTEND THE UNIVERSITY OF PITTSBURGH EXTERNAL ADVISORY BOARD MEETING IN PITTSBURGH, PA ON JANUARY 28, 2019.  SPONSOR WILL BE PROVIDING ROUND-TRIP ECONOMY AIRFARE, ONE NIGHT LODGING, GROUND TRANSPORTATION IN PITTSBURGH AND SOME MEALS IN-KIND. DR. FERRUCCI IS REQUESTING APPROVAL OF ACTUAL SUBSISTENCE FOR SPONSOR IN-KIND LODGING VALUED AT $149 WHICH IS 119% OF THE GOVERNMENT ALLOWANCE OF $125. THIS PERCENTAGE FALLS WITHIN THE 300% THRESHOLD ALLOWED BY THE FTR. THE SPONSOR HAS NOTED THAT ALL OTHER NON-FEDERAL PARTICIPANTS WILL BE PROVIDED WITH THE SAME ACCOMMODATIONS. THIS TRAVEL IS PENDING AN APPROVED ODA - SUBMITTED 1/17/2019.</t>
  </si>
  <si>
    <t>UNIVERSITY OF PITTSBURGH</t>
  </si>
  <si>
    <t>01/27/2019 -01/28/2019</t>
  </si>
  <si>
    <t>DR. FERRUCCI HAS BEEN INVITED TO PRESENT A LECTURE AT THE MAILMAN SCHOOL OF PUBLIC HEALTH'S GRAND ROUNDS SERIES AT COLUMBIA UNIVERSITY MEDICAL CENTER IN NEW YORK, NY ON FEBRUARY 13TH. ON FEBRUARY 14TH, HE WILL MEET WITH JUNIOR FACULTY MEMBERS TO DISCUSS THE BIOLOGY OF HEALTH.  SPONSOR WILL BE PROVIDING ROUND-TRIP TRAIN TICKET, LODGING, AND LUNCH ON 2/13. DR. FERRUCCI IS REQUESTING APPROVAL OF ACTUAL SUBSISTENCE FOR SPONSOR IN-KIND LODGING VALUED AT $169 WHICH IS 102% OF THE GOVERNMENT ALLOWANCE OF $165. THIS PERCENTAGE FALLS WITHIN THE 300% THRESHOLD ALLOWED BY THE FTR. THE SPONSOR HAS NOTED THAT ALL OTHER NON-FEDERAL PARTICIPANTS WILL BE PROVIDED WITH THE SAME ACCOMMODATIONS. THIS TRAVEL IS PENDING AN APPROVED ODA WHICH WAS SUBMITTED ON 1/10/19. APPROVED ODA RECEIVED AND UPLOADED ON JANUARY 15TH.</t>
  </si>
  <si>
    <t>DR. FERRUCCI HAS BEEN INVITED TO PRESENT AT THE UCSD CTRI LIFECOURSE SYMPOSIUM BEING HELD AT THE UNIVERSITY OF CALIFORNIA SAN DIEGO LOCATED IN LA JOLLA, CA ON FEBRUARY 26 - 27, 2019. THE SPONSOR WILL BE PROVIDING ROUND-TRIP AIRFARE AND TWO NIGHTS OF LODGING WILL BE PROVIDED IN-KIND. DR. FERRUCCI IS REQUESTING APPROVAL OF ACTUAL SUBSISTENCE FOR SPONSOR IN-KIND LODGING VALUED AT $219.99 WHICH IS 126% OF THE GOVERNMENT ALLOWANCE OF $174. THE PERCENTAGE FALLS WITHIN THE 300% THRESHOLD ALLOWED BY THE FTR. THE SPONSOR HAS NOTED THAT ALL OTHER NON-FEDERAL PARTICIPANTS WILL BE PROVIDED WITH THE SAME ACCOMMODATIONS. THIS TRAVEL IS PENDING AN AIRFARE RESERVATION, APPROVED TRF, AND APPROVED ODA. AIRFARE AND APPROVED TRF WERE UPLOADED ON JANUARY 18TH.</t>
  </si>
  <si>
    <t>FERRY, SUSAN C</t>
  </si>
  <si>
    <t>ON THIS SPONSORED DOMESTIC TRAVEL, THE FOLLOWING WILL BE PROVIDED IN-KIND: REGISTRATION FEE-$550 WHICH INCLUDES LUNCHES ON 10/26 AND 10/27. THREE NIGHTS OF LODGING-$61/NIGHT PLUS TAX WILL ALSO BE PROVIDED IN-KIND. OTHER INVITED GUESTS ARE RECEIVING SIMILAR BENEFITS.  OMEGA WAS NOT USED FOR LODGING AS THIS WAS ARRANGED AND PROVIDED IN-KIND. NHGRI WILL PAY ALL ARE REMAINING EXPENSE. ROUNDTRIP AIRFARE-$244.40; BAG FEES; M&amp;IE NOT PROVIDED IN REGISTRATION FEE; TAXI TO/FROM RESIDENCE ESTIMATED-$200; AND TAXI TO/FROM AIRPORT IN FLORIDA ESTIMATED-$150.  OMEGA WAS USED FOR FLIGHT AND THE LOWEST OPTION WAS SELECTED BETWEEN DCA COMPARED TO IAD-$514 AND BWI-$686. TRAVELER WILL BE SHARING ROOM WITH COLLEAGUE CAROL VAN RYZIN-TANUM0I3R7 AND SPLITTING THE ROOM COSTS OF $159/NIGHT EVENLY. TRAVELER IS REQUESTING COMP TIME FOR THIS TRAVEL. PENDING AVAILABILITY OF FUNDS.</t>
  </si>
  <si>
    <t>ISONG</t>
  </si>
  <si>
    <t>FESSLER, MICHAEL B</t>
  </si>
  <si>
    <t>TRAVELER HAS BEEN INVITED TO ATTEND THE GORDON RESEARCH CONFERENCE CHAIRS TRAINING SESSION ON 01/18/19 IN ORLANDO, FL. TRAVEL DATES ARE 01/17/19-01/18/19.  SPONSOR WILL PAY LODGING ON 01/17/19 IN-KIND, AND REIMBURSE NIEHS FOR MEALS, AIRFARE FROM DURHAM, NC TO WASHINGTON, DC AND RETURN TO DURHAM, NC, GROUND TRANSPORTATION, AND PARKING. GORDON CONFERENCE HAS BLANKET STO APPROVAL FOR REIMBURSEMENT OF EXPENSES.  EXEMPT FROM EFFICIENT SPENDING - INSTRUCTOR LED TRAINING.</t>
  </si>
  <si>
    <t>GORDON RESEARCH CONFERENCES WE</t>
  </si>
  <si>
    <t>INVESTIGATOR (TT)</t>
  </si>
  <si>
    <t>01/17/2019 -01/18/2019</t>
  </si>
  <si>
    <t>FIELDS, RICHARD D</t>
  </si>
  <si>
    <t>OCTOBER 2-4, 2018 MIAMI, FL; TO PRESENT A TALK ENTITLED, "MYELIN AND PLASTICITY," AT THE UNIVERSITY OF MIAMI AS PART OF THE 2018-2019 GAIL F. BEACH VISITING LECTURER SERIES. OWT WAS NOT USED FOR THE AIRLINE OR LODGING.  SPONSOR IS PROVIDING AIRFARE, LODGING, ONE LUNCH AND DINNER MEAL, AND GROUND TRANSPORTATION IN KIND. TRAVELER WILL TAXI FROM RESIDENCE TO AIRPORT ROUNDTRIP.  TRAVELER WILL TAXI FROM AIRPORT IN MIAMI TO HOTEL ROUNDTRIP.</t>
  </si>
  <si>
    <t>10/02/2018 -10/04/2018</t>
  </si>
  <si>
    <t>11/13-17, 2018; FLORENCE, ITALY; TRAVELER WILL ATTEND THE FRESCO INTERNATIONAL WORKSHOP ON "SYNAPTIC PLASTICITY AND ADVANCES IN PARKINSON'S DISEASE," TO GIVE A TALK ENTITLED, MYELIN AND PLASTICITY HELD AT THE ISTITUTO DEGLI INNOCENTI.  THE REGISTRATION FEE IS $350.00, BUT IS WAIVED FOR INVITED SPEAKERS.
OWT WAS NOT USED TO BOOK AIRLINE.
SPONSOR COVERING LODGING, REGISTRATION, AND SOME MEALS (BREAKFAST AND LUNCH FROM 11/14-11/17) IN KIND.  
REGISTRATION FEE IS $350.00, BUT IS WAIVED FOR INVITED SPEAKERS.</t>
  </si>
  <si>
    <t>FLORENCE, , ITA</t>
  </si>
  <si>
    <t>FISCHBECK, KENNETH H</t>
  </si>
  <si>
    <t>TRAVELER WILL ATTEND THE MILTON WEXLER INTERDISCIPLINARY WORKSHOP IN NEW YORK CITY, NEW YORK FROM OCTOBER 21, 2018 TO OCTOBER 22, 2018. TRAVELER WILL DEPART FROM DC ON 10/20 AND ARRIVE THE SAME DAY TO NEW YORK. TRAVELER WILL DEPART FROM NEW YORK ON 10/22 AND ARRIVE THE SAME DAY TO DC. THE SPONSOR, HEREDITARY DISEASE FOUNDATION, WILL PAY-KIND FOR TRAIN, LODGING AND MIE. TRAVELER WILL STAY AT THE OMNI BERKSHIRE PLACE HOTEL AT THE PER DIEM RATE. ODA IS APPROVED AND ATTACHED. CONFIRMED WITH THE SPONSOR THAT NO HONORARIUM WILL BE GIVEN AND NO FEDERAL FUNDS WILL BE USED TO SUPPORT THIS TRAVEL. DR. NATH APPROVED THE TRAVEL AND IT?????S STE APPROVED IN SPARC.</t>
  </si>
  <si>
    <t>HEREDITARY DISEASE FOUNDATION</t>
  </si>
  <si>
    <t>10/20/2018 -10/22/2018</t>
  </si>
  <si>
    <t>TRAVELER WILL REVIEW ASSOCIATION FRANCAISE CONTRE LES MYOPATHIES (AFM)-SPONSORED RESEARCH AT THE UNIVERSITY OF PARIS-EST ON NEUROMUSCULAR DEVELOPMENT AND MUSCLE STEM CELLS IN PARIS, FRANCE ON NOVEMBER 15, 2018. TRAVELER WILL DEPART FROM DC N 11/13 AND ARRIVE THE NEXT DAY TO PARIS. TRAVELER WILL DEPART FROM PARIS ON 11/18 AND ARRIVE THE SAME DAY TO DC. THE SPONSOR, AFM, WILL PAY IN-KIND FOR AIRFARE AND LODGING (11/14-11/16). TRAVELER WILL STAY AT THE ORELIS HOTEL AT THE PER DIEM RATE. TRAVELER WILL TAKE NON-DUTY DAYS FOR SAT. 11/17 AND SUN. 11/18 WITH NO COST TO THE GOVERNMENT. ODA IS APPROVED AND ATTACHED. CONFIRMED WITH THE SPONSOR THAT NO HONORARIUM WILL BE GIVEN AND NO FEDERAL FUNDS WILL BE USED TO SUPPORT THE TRAVEL. DR. NATH APPROVED THE TRAVEL.</t>
  </si>
  <si>
    <t>TRAVELER WILL ATTEND FACIOSCAPULO NUMERAL DYSTROPHY PROGRAM PROJECT GRANT SCIENTIFIC ADVISORY BOARD MEETING AT THE FRED HUTCHINSON CANCER RESEARCH CENTER IN SEATTLE, WASHINGTON FROM NOVEMBER 30, 2018 TO DECEMBER 1, 2018. SPONSOR, FRED HUTCHINSON CANCER RESEARCH, WILL PAY IN-KIND FOR AIRFARE, LODGING, AND MIE. TRAVELER WILL STAY AT THE SILVER CLOUD INN AT THE PER DIEM RATE.  TRAVELER WILL DEPART FROM DC ON 11/29 AND ARRIVE THE SAME DAY TO SEATTLE, WA. TRAVELER WILL DEPART SEATTLE, WA ON 12/2 AND ARRIVE THE SAME DAY TO DC. ODA IS APPROVED AND ATTACHED. CONFIRMED WITH THE SPONSOR THAT NO HONORARIUM WILL BE GIVEN AND NO FEDERAL FUNDS WILL BE USED TO SUPPORT THIS TRAVEL. DR. NATH HAS APPROVED THE TRAVEL..</t>
  </si>
  <si>
    <t>FRED HUTCHINSON CANCER RESEARC</t>
  </si>
  <si>
    <t>11/29/2018 -12/02/2018</t>
  </si>
  <si>
    <t>TRAVELER WILL CHAIR THE GRANT REVIEW SESSION FOR THE NERVOUS SYSTEM COMMISSION ON JANUARY 11, 2019 IN PARIS, FRANCE. TRAVELER WILL DEPART ON 1/09 AND ARRIVE THE NEXT DAY TO PARIS. TRAVELER WILL DEPART FROM PARIS ON 1/13 AND ARRIVE THE SAME DAY TO DC.  SPONSOR, AFM, WILL PAY IN-KIND FOR AIRFARE, LODGING, MIE AND GROUND TRANSPORTATION IN PARIS. TRAVELER WILL STAY AT THE ARIANE MONTPARNASSE HOTEL IN PARIS AT THE PER DIEM RATE ALLOWED.ODA IS APPROVED AND ATTACHED. CONFIRMED WITH THE SPONSOR THAT NO HONOARIARUM WILL BE GIVEN AND NO FEDERAL FUNDS WILL BE USED TO SUPPORT THIS TRAVEL. TRAVELER IS REQUESTING NON-DUTY DAY ON 1/12 WHICH IS A SATURDAY TO REDUCE THE COST OF THE AIRFARE WITH NO COST TO THE GOVERNMENT. TRAVEL IS APPROVED BY DR. NATH.</t>
  </si>
  <si>
    <t>01/09/2019 -01/13/2019</t>
  </si>
  <si>
    <t>TRAVELER IS INVITED TO GIVE A LECTURE AT THE FARBER INSTITUTE OF NEUROSCIENCE AT THOMAS JEFFERSON UNIVERSITY IN PHILADELPHIA, PA ON FEBRUARY 5, 2019.
TRAVELER WILL DEPART DC ON 2/4 AND ARRIVE THE SAME DAY TO PHILADELPHIA. TRAVELER WILL DEPART PHILADELPHIA ON 2/6 AND ARRIVE THE SAME DAY TO DC. SPONSOR, THOMAS JEFFERSON UNIVERSITY, WILL PAY IN-KIND FOR TRAIN TICKET AND LODGING. TRAVELER WILL STAY AT A HOTEL AT THE PER DIEM RATE OF 162USD PE NIGHT.  ODA IS APPROVED AND ATTACHED. CONFIRMED WITH THE SPONSOR THAT NO HONORARIUM WILL BE GIVEN AND NO FEDERAL FUNDS WILL BE USED TO SUPPORT THIS TRAVEL. DR. NATH HAS APPROVED THE TRAVEL.</t>
  </si>
  <si>
    <t>THOMAS JEFFERSON UNIVERSITY PH</t>
  </si>
  <si>
    <t>02/04/2019 -02/06/2019</t>
  </si>
  <si>
    <t>TRAVELER WILL ATTEND THE EUROPEAN NEURO MUSCULAR CENTRE (ENMC) INTERNATIONAL WORKSHOP ON TOWARDS A EUROPEAN UNIFYING LAB FOR KENNEDY?¿¿S DISEASE IN AMSTERDAM, NETHERLANDS FROM FEBRUARY 15, 2019 TO FEBRUARY 17, 2019.  TRAVELER WILL DEPART FROM DC ON 2/14 AND ARRIVE THE NEXT DAY, 2/15 TO AMSTERDAM. TRAVELER WILL DEPART FROM AMSTERDAM ON 2/17 AND ARRIVE THE SAME DAY TO DC.
SPONSOR, ENMC WILL PAY IN-KIND FOR LODGING AND MIE. TRAVELER WILL STAY AT THE MARRIOT COURTYARD HOTEL AT THE PER DIEM RATE. ODA IS APPROVED AND ATTACHED. CONFIRMED WITH THE SPONSOR THAT NO HONORARIUM WILL BE GIVEN AND NO FEDERAL FUNDS WILL BE USED TO SUPPORT THIS TRAVEL. DR. NATH HAS APPROVED THE TRAVEL.</t>
  </si>
  <si>
    <t>AMSTERDAM, , NLD</t>
  </si>
  <si>
    <t>EUROPEAN NEURO MUSCULAR CENTRE</t>
  </si>
  <si>
    <t>02/14/2019 -02/17/2019</t>
  </si>
  <si>
    <t>TRAVELER IS INVITED TO GIVE NEUROLOGY GRAND ROUNDS AT THOMAS JEFFERSON UNIVERSITY IN PHILADELPHIA, PA ON MARCH 21, 2019. TRAVELER WILL DEPART FROM DC ON 3/21 AND ARRIVE THE SAME DAY TO PHILADELPHIA. TRAVELER WILL DEPART FROM PA ON 3/22 AND ARRIVE THE SAME DAY TO DC. SPONSOR, THOMAS JEFFERSON UNIVERSITY, WILL PAY IN-KIND FOR TRAIN FARE, LODGING AND MIE. TRAVELER WILL STAY AT THE MORRIS HOUSE HOTEL AT THE PER DIEM RATE. ODA IS APPROVED AND ATTACHED. CONFIRMED WITH THE SPONSOR THAT NO HONORARIUM WILL BE GIVEN AND NO FEDERAL FUNDS WILL BE USED TO SUPPORT THIS TRAVEL. DR. NATH HAS APPROVED THIS TRAVEL.</t>
  </si>
  <si>
    <t>THOMAS JEFFERSON UNIVERSITY HO</t>
  </si>
  <si>
    <t>03/21/2019 -03/22/2019</t>
  </si>
  <si>
    <t>TRAVELER WILL ATTEND PLENARY MEETING OF THE ASSOCIATION FRANCAISE CONTRE LES MYOPATHIES (AFM) SCIENTIFIC COUNCIL, 2019 ?¿¿ 6THH INTERNATIONAL CONGRESS OF MYOLOGY CONFERENCE IN BORDEAUX, FRANCE FROM MARCH 25, 2019 TO MARCH 28, 2019. TRAVELER WILL DRPART FROM DC ON 3/23 AND ARRIVE THE NEXT DAY, 3/24 TO PARIS. TRAVELER WILL DEPART PARIS ON 3/27 AND ARRIVE THE SAME DAY TO DC. SPONSOR, AFM, WILL PAY IN-KIND FOR AIRFARE, REGISTRATION FEE, LODGING AND MIE. TRAVELER WILL STAY THE MERCURE BORDEAUX LAC HOTEL AT THE PER DIEM RATE. ODA IS APPROVED AND ATTACHED. CONFIRMED WITH THE SPONSORS THAT NO HONORARIUM WILL BE GIVEN AND NO FEDERAL FUNDS WILL BE USED TO SUPPORT THIS TRAVEL. DR. NATH HAS APPROVED THE TRAVEL AND IT?¿¿S NIH APPROVED IN SPARC.</t>
  </si>
  <si>
    <t>BORDEAUX, , FRA</t>
  </si>
  <si>
    <t>03/23/2019 -03/27/2019</t>
  </si>
  <si>
    <t>FITZHUGH, COURTNEY D</t>
  </si>
  <si>
    <t>DR. COURTNEY FITZHUGH WILL BE PRESENTING A SESSION TITLED "CHOICE OF CONDITIONING REGIMENS FOR HSCT IN PATIENTS WITH HEMOGLOBINOPATHIES" AT THE 2019 TCT MEETING IN HOUSTON, TX FROM 2/20-24/2019. CAS APPROVAL INCLUDED. SPONSOR PAYING FOR REGISTRATION FEES, WHICH INCLUDES BREAKFAST AND LUNCH FOR THE ENTIRETY OF THE CONFERENCE. THE SPONSOR WILL ALSO BE COVERING $500 TOWARDS HOTEL ACCOMMODATIONS WHICH ENDS UP BEING $125 PER NIGHT.</t>
  </si>
  <si>
    <t>AMERICAN SOCIETY OF GENE AND C</t>
  </si>
  <si>
    <t>FORREST, LUCY R</t>
  </si>
  <si>
    <t>DR. FORREST WILL BE TRAVELING TO ALBERTA, CANADA TO SPEAK AT A SEMINAR. THE TITLE " THE ELEGANT ROLE OF SYMMETRY IN TRANSMEMBRANE TRANSPORT". FROM 10/24 TO 10/26. THIS HAS BEEN APPROVED IN SPARC AND DR. NATH HAS APPROVED THIS TRAVEL.</t>
  </si>
  <si>
    <t>UNIVERSITY OF ALBERTA AT EDMON</t>
  </si>
  <si>
    <t>DR. LUCY FORREST WILL BE TRAVELING TO LUBBOCK TX. TO PRESENT A SEMINAR AT TEXAS TECH UNIVERSITY ON 01/24. TRAVEL DATES ARE 01/23 TO 01/25/. THIS IS A SPONSORED TRIP, THEY WILL PROVIDE AIRFARE, AND LODGING. THIS HAS BEEN APPROVED IN SPARC.</t>
  </si>
  <si>
    <t>LUBBOCK, TX, US</t>
  </si>
  <si>
    <t>TEXAS TECH UNIVERSITY HEALTH S</t>
  </si>
  <si>
    <t>FRADKIN, JUDITH E</t>
  </si>
  <si>
    <t>DR. FRADKIN WILL TRAVEL TO HALIFAX, N.S., CANADA 10/9-11/2018. SHE WAS INVITED TO ATTEND THE INSTITUTE OF NUTRITION, METABOLISM AND DIABETES 100 YEARS OF INSULIN: WHAT'S NEXT? WORKSHOP TO BE HELD ON 10/10/18. LODGING AND MEALS ARE INCLUDED AS FOLLOWS: INMD WILL COVER HER LODGING ON 10/9 - 10/2018, DINNER ON 10/9/18, BREAKFAST, LUNCH, AND DINNER ON 10/10/18. THERE IS NO REGISTRATION FEE. LODGING IS OVER 124% OF GOVERNMENT PER DIEM, HOWEVER, IT IS PAID IN-KIND BY THE SPONSOR AND IS COMPARABLE IN VALUE TO WHAT IS OFFERED TO OTHER INVITED PARTICIPANTS.</t>
  </si>
  <si>
    <t>HALIFAX, , CAN</t>
  </si>
  <si>
    <t>CANADIAN INSTITUTES OF HEALTH</t>
  </si>
  <si>
    <t>DIRECTOR DDEMD</t>
  </si>
  <si>
    <t>10/09/2018 -10/11/2018</t>
  </si>
  <si>
    <t xml:space="preserve">FRANCHINI, GENOVEFFA </t>
  </si>
  <si>
    <t>TRAVEL OCTOBER 22 - 26 TO SPEAK AT THE HIV RESEARCH FOR PREVENTION CONFERENCE IN MADRID, SPAIN. TRAVELER WILL SPEAK LOCALLY AT THE BALTIMORE ANNUAL INTERNATIONAL MEETING OF INSTITUTE OF HUMAN VIROLOGY 10/22 IN BALTIMORE, MD, ON THE DAY OF DEPARTURE, AND THEN DEPART FROM DULLES AIRPORT FOR MADRID THAT SAME DAY.  TRAVELER WILL ARRIVE IN MADRID OCT. 23.THE MADRID SPONSOR (GLOBAL HIV VACCINE ENTERPRISE) WILL PAY FOR THE FOLLOWING IN-KIND: HOTEL ACCOMMODATION OCT. 23-25 (CHECK-OUT 26), CONFERENCE REGISTRATION, ROUNDTRIP AIRFARE, BREAKFAST OCT. 23-26. LUNCH IS PROVIDED OCT. 23-25  NIH WILL PAY ALL GROUND TRANSPORTATION, OTHER MEALS, AND M&amp;IE</t>
  </si>
  <si>
    <t>GLOBAL HIV VACCINE ENTERPRISE</t>
  </si>
  <si>
    <t>FRANK, JOSEPH A</t>
  </si>
  <si>
    <t>INVITED TO GIVE A LECTURE AT THE BLOOD BRAIN BARRIER CONFERENCE MAR 7-8; STANFORD UNIVERSITY TO GIVE A TALK AND VISIT AND MEET WITH THE MEMBER AND FACULTY.</t>
  </si>
  <si>
    <t>03/06/2019 -03/12/2019</t>
  </si>
  <si>
    <t>FRANK, KAREN M</t>
  </si>
  <si>
    <t>DR. FRANK WAS INVITED AS A NATIONALLY RECOGNIZED EXPERT IN CLINICAL MICROBIOLOGY AND CLINICAL PATHOLOGY AND HER INVITATION TO PARTICIPATE IN THIS EVENT IS BASED ON HER ROLE ON THE EDITORIAL BOARD FOR ANNUAL REVIEWS OF PATHOLOGY.</t>
  </si>
  <si>
    <t>ANNUAL REVIEWS</t>
  </si>
  <si>
    <t>SENIOR CLINICIAN (HS)</t>
  </si>
  <si>
    <t>FRASER, IAIN D</t>
  </si>
  <si>
    <t>DR. IAIN FRASER WILL BE TRAVELING TO COLD SPRING HARBOR, NY TO ATTEND THE COLD SPRING HARBOR LABORATORY. HE HAS BEEN INVITED TO GIVE A TALK AT THE 2019 COLD SPRING HARBOR MEETING ON SYSTEMS IMMUNOLOGY. THE SPONSOR WILL COVER REGISTRATION FEE FOR INVITED SPEAKERS, MEALS WILL BE PROVIDED EACH DAY TO ALL ATTENDEES AND HOUSING AT THE MAIN CAMPUS OF CSHL. DR. FRASER HAS PURCHASED THE ACELA ROUND-TRIP TICK TO ALLOW HIM TO GET TO THE MEETING IN TIME TO CHECK IN AND REGISTER. FOR COACH SEAT THE FARE IS 376 DOLLARS. PURCHASING THE ACELA SAVE THE GOVERNMENT 30 DOLLARS ON THIS ROUND-TRIP TICKET. THE ACELA TRAIN FARE IS CHEAPER BY 30 DOLLARS WHICH WILL COVER THE LONG ISLAND TRAIN RIDE FROM NEW YORK PENNSYLVANIA STATION TO THE MEETING. THE TRS REQUEST HAS BEEN APPROVED AND UPLOADED. THE TRAVELER WILL BE REIMBURSED FOR REMAINING RELEVANT COSTS BY THE NIH. THERE IS NO AGENDA TO GIVE OUT UNTIL A FEW DAYS PRIOR TO THE MEETING AND THEN ALL REGISTERED PARTICIPANTS WILL RECEIVE A PDF VIA EMAIL. SPONSOR PROVIDED IN KIND LODGING VALUED AT 128.00, WHICH IS 136 PERCENT OF THE GOVERNMENT LODGING ALLOWANCE OF 94.00. THE SPONSOR HAS CONFIRMED, THAT ALL OTHER FEDERAL OR NON-FEDERAL PARTICIPANTS WILL BE PROVIDED WITH THE SAME OR SIMILAR ACCOMMODATION.</t>
  </si>
  <si>
    <t>COLD SPRING, NY, US</t>
  </si>
  <si>
    <t>FREED, ERIC O</t>
  </si>
  <si>
    <t>DR. FREED HAS BEEN INVITED TO PARTICIPATE IN A PEER REVIEW COMMITTEE FOR THE HIV/AIDS BIOMEDICAL AND CLINICAL RESEARCH COMPETITION, WHICH WILL FOCUS SOLELY ON HIV. THE FUNDING OPPORTUNITY WILL SUPPORT PROJECTS IN TWO PRIORITY AREAS FROM CONTROL TO CURE AND BIOMEDICAL PREVENTION. THE REVIEW WILL BE HELD IN OTTAWA.  THE SPONSOR WILL PROVIDE IN KIND AIRFARE, LODGING ON 2/19-20/19, DINNER ON 2/20/19, AND GROUND TRANSPORTATION IN CANADA.  BREAKFAST AND LUNCH ARE INCLUDED IN LODGING ON 2/20/19.  DR. FREED WILL NOT ARRIVE IN TIME TO PARTAKE OF OFFERED IN KIND DINNER ON 2/19/19.  HE WILL DEPART FOR THE AIRPORT TO FLY HOME BEFORE THE IN KIND DINNER ON 2/21/19.</t>
  </si>
  <si>
    <t>OTTAWA, , CAN</t>
  </si>
  <si>
    <t xml:space="preserve">FREEMAN, ALEXANDRA </t>
  </si>
  <si>
    <t>DR. FREEMAN HAS BEEN INVITED TO PARTICIPATE IN THE 18TH BIENNUAL MEETING OF THE EUROPEAN SOCIETY FOR
IMMUNODEFICIENCIES (ESID 2018) TO BE HELD IN LISBON, PORTUGAL, FROM OCTOBER 24-27, 2018. DR. FREEMAN HAS BEEN INVITED TO PRESENT AND CHAIR SESSIONS AT THE 18TH BIENNUAL MEETING OF THE EUROPEAN SOCIETY FOR IMMUNODEFICIENCIES (ESID 2018) TO BE HELD IN LISBON, PORTUGAL, ON 24-27 OCTOBER 2018. SHE WILL BE CHAIRING THE FOLLOWING: SESSION TITLE:MONOGENIC SUSCEPTIBILITY TO FUNGAL INFECTIONS. SHE WILL BE PRESENTING THE FOLLOWING: ECZEMA AND HYPER-IGE. WHAT ELSE?; NOVEL TREATMENTS IN PID, AND. VIRAL INFECTIONS
SHE WILL BE A PANELIST DURING THE FOLLOWING: SESSION TITLE:WP 4-ESID JUNIOR INTERACTIVE WORKSHOP: "EXPECT THE UNEXPECTED". KENES INTERNATIONAL AGREES TO PROVIDE THE FOLLOWING GOODS OR SERVICES IN-KIND FOR HER ATTENDANCE/PARTICIPATION IN THE ABOVE MEETING. ESID WILL PROVIDING THE FOLLOWING IN-KIND: ROUND-TRIP AIRFARE, 3 NIGHTS OF LODGING, ALONG WITH BREAKFAST AND LUNCH UP TO $243.00, ROUND-TRIP GROUND TRANSPORTATION FROM THE AIRPORT IN SPAIN, AND REGISTRATION FEE. KENES HAS CONFIRMED ALL NIGHTS OF LODGING WILL BE COVERED, NOT JUST 3. THE CAN
8388099 WILL PAY THE REMAINING EXPENSES. IN COMPLIANCE WITH FEDERAL REGULATION, NO HONORARIUM WILL BE PAID, AND NO US FEDERAL FUNDS WILL BE USED TO PAY FOR THIS TRAVEL. TRAVEL EXPENSES ARE DERIVED FROM A GENERAL ESID OPERATING FUNDS ACCOUNT. SPONSOR WILL BE PROVIDING IN-KIND LODGING VALUED AT $250 WHICH IS 145.35% OVER THE GOVERNMENT LODGING ALLOWANCE OF $172.00 FOR LISBON, PORTUGAL. THIS PERCENTAGE FALLS WITHIN THE 300% THRESHOLD ALLOWED BY THE FEDERAL PER-DIEM RATE. THE SPONSOR HAS CONFIRMED THAT ALL OTHER FEDERAL OR NON-FEDERAL PARTICIPANTS WILL BE PROVIDED WITH THE SAME OR SIMILAR ACCOMMODATIONS. SHE FLIES OUT ON 10/22 TO ARRIVE ON 10/23 IN PREPARATION FOR THE MEETING ON THE 24TH AND TO ADJUST TO THE TIME CHANGE.</t>
  </si>
  <si>
    <t>DR. FREEMAN HAS BE INVITED TO PARTICIPATE IN THE SEATTLE CHILDREN?¿¿S IMMUNOLOGY SEMINAR TO BE HELD IN SEATTLE, WA FROM MARCH 28-29, 2019. SEATTLE CHILDREN?¿¿S AGREES TO PROVIDE THE FOLLOWING GOODS OR SERVICES IN-KIND TO THE NATIONAL INSTITUTES OF HEALTH FOR HER ATTENDANCE AND/OR PARTICIPATION IN THE ABOVE MEETING. IN COMPLIANCE WITH FEDERAL REGULATION, NO HONORARIUM WILL BE PROVIDED, AND NO FEDERAL FUNDS ARE BEING USED FOR THE PAYMENT OF TRAVEL EXPENSES. TRAVEL EXPENSES ARE DERIVED FROM MEDICINE DIRECTOR FUNDS. SPONSOR WILL PROVIDE THE FOLLOWING IN-KIND: ROUND-TRIP FLIGHT AT $706.28 AND A 3-NIGHT LODGING STAY AT $169.00 PER NIGHT. SPONSOR WILL ALSO PROVIDE LUNCH AND DINNER ON 3/28/19. SPONSOR WILL ALSO PROVIDE GROUND TRANSPORTATION VIA UBER TO/FROM AIRPORT FROM/TO HOSPITAL ESTIMATED AT $35 EACH WAY. BOTH THE TRAVELER AND THIS MEETING HAVE BEEN APPROVED IN NTPS.</t>
  </si>
  <si>
    <t>SEATTLE CHILDRENS HOSPITAL</t>
  </si>
  <si>
    <t>03/27/2019 -03/30/2019</t>
  </si>
  <si>
    <t xml:space="preserve">FRISCHMEYER-GUERRERI, PAMELA </t>
  </si>
  <si>
    <t>TO GIVE GRAND ROUNDS AT THE UNIVERSITY OF CALIFORNIA SAN DIEGO, PEDIATRIC RESIDENCY PROGRAM ON FEB. 15, 2019. NO U.S. FEDERAL FUNDS WILL BE USED BY THE SPONSOR TO REIMBURSE TRAVEL EXPENSES, AND NO HONORARIUM MAY BE ACCEPTED BY THE EMPLOYEE. SPONSOR IS PAYING AIRFARE, MEALS ON FEB. 15, LODGING, AND LYFT FARE WHILE ON OFFICIAL DUTY IN KIND. TRAVELER HAS REQUESTED MILEAGE, PARKING, BAGGAGE FEES, AND INTERNET CONNECTIVITY BUT REQUESTS NO REIMBURSEMENT FOR BUSINESS PHONE CALLS. SPONSOR WILL BE PROVIDING IN-KIND LODGING VALUED AT 211.65USD AND 228.65USD PER NIGHT WHICH IS 122 PERCENT AND 131 PERCENT OF THE GOVERNMENT LODGING ALLOWANCE OF 174USD FOR SAN DIEGO, CA.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LATE JUSTIFICATION- SPONSOR PROVIDED NEEDED INFORMATION ON JAN. 9, 2019. THIS TA WAS SUBMITTED 5 WEEKS AND ONE DAY AHEAD OF TRAVEL DEPARTURE DATE.</t>
  </si>
  <si>
    <t>02/14/2019 -02/16/2019</t>
  </si>
  <si>
    <t xml:space="preserve">GABRIELIAN, ANDREI </t>
  </si>
  <si>
    <t>THE TRAVELER WAS INVITED TO PARTICIPATE IN THE INTERNATIONAL WORKSHOP: TUBERCULOSIS PORTALS BIOMEDICAL STEERING COMMITTEE.</t>
  </si>
  <si>
    <t>BUCHAREST, , ROU</t>
  </si>
  <si>
    <t>INTERNATIONAL SCIENCE AND TECH</t>
  </si>
  <si>
    <t>10/13/2018 -10/27/2018</t>
  </si>
  <si>
    <t>GADINA, MASSIMO G</t>
  </si>
  <si>
    <t>DR. GADINA HAS BEEN INVITED TO GIVE A TALK AT THE 3RD INFLAMMATORY SKIN DISEASE SUMMIT TO BE HELD IN VIENNA, AUSTRIA, DECEMBER 12-15.  TITLE OF TALK: "JANUS KINASES IN INFLAMMATION."  SPONSOR WILL PAY FOR HOTEL, BUSINESS CLASS AIRFARE, DINNERS AND A COMPLIMENTARY REGISTRATION.</t>
  </si>
  <si>
    <t>AUSTRIAN ACADEMY OF SCIENCES V</t>
  </si>
  <si>
    <t>STAFF SCIENTIST(VP)</t>
  </si>
  <si>
    <t>12/11/2018 -12/16/2018</t>
  </si>
  <si>
    <t>DR. GADINA HAS BEEN INVITED TO SPEAK AT THE 2019 SYMPOSIUM ON JAK-STAT MODULATION IN INFLAMMATORY BOWEL DISEASE - FROM BENCH TO BEDSIDE IN TAOS, NEW MEXICO ON JANUARY 13, 2019.</t>
  </si>
  <si>
    <t>TAOS, NM, US</t>
  </si>
  <si>
    <t>ROBARTS RESEARCH INSTITUTE</t>
  </si>
  <si>
    <t>01/11/2019 -01/14/2019</t>
  </si>
  <si>
    <t>DR. GADINA HAS BEEN INVITED TO ATTEND THE CLINICAL RESEARCH PANEL LIFE09_19 ON FEBRUARY 5-6, 2019 AS A REVIEW PANEL MEMBER.</t>
  </si>
  <si>
    <t>HELSINKI, , FIN</t>
  </si>
  <si>
    <t>ACADEMY OF FINLAND HELSINKI</t>
  </si>
  <si>
    <t>GAFNI, RACHEL I</t>
  </si>
  <si>
    <t>TO ATTEND AND PARTICIPATE IN THE UCSD PEDIATRIC GRAND ROUNDS IN LA JOLLA, CALIFORNIA ON 12/07/2018.</t>
  </si>
  <si>
    <t>SAN DIEGO COUNTY, CA, US</t>
  </si>
  <si>
    <t>12/06/2018 -12/09/2018</t>
  </si>
  <si>
    <t>GAHL, WILLIAM A</t>
  </si>
  <si>
    <t>THIS IS A TWO-LEG DOMESTIC TRAVEL.  LEG 1- CHICAGO (SPONSORED) 10/15-1. THE SPONSOR IS COVERING THE FOLLOWING EXPENSES IN-KIND: ONE-WAY AIRFARE IN THE ($166.98); LODGING ON 10/15; AND REGISTRATION ($845) AND INCLUDES BREAKFAST AND LUNCH ON 10/16; CGE IS NOT CALCULATING THE M&amp;IE PROPERLY SO THE MEALS WERE DEDUCTED AND ACTUALS WERE USED. ALL OTHER INVITED PARTICIPANTS HAVE BEEN OFFERED SIMILAR ACCOMMODATIONS. TRAVELER HAS DECLINED SPONSORED LODGING ON THE EVENING OF 10/16 AS HE WILL STAY WITH HIS DAUGHTER, WHO LIVES IN CHICAGO. OMEGA WAS NOT USED FOR AIRFARE OR HOTEL RESERVATIONS BECAUSE THE SPONSOR HAS COVERED THESE EXPENSES, IN-KIND. ADDITIONAL EXPENSES ADDED: TAXI FROM HOME TO DCA - $58.08; TAXI FROM ORD TO HOTEL - $50.33.  TRAVELER'S DAUGHTER WILL TAKE HIM TO THE AIRPORT ON 10/17. LEG 2- SAN DIEGO (NON-SPONSORED) 10/17-20. OMEGA WAS USED TO BOOK THE FLIGHT.  REGISTRATION FEE OF $440 WAS PAID BY THE NIH PA AND DOES NOT INCLUDE ANY MEALS. HOTEL WAS NOT BOOKED THROUGH OMEGA BECAUSE THE BEST RATE WAS AVAILABLE THROUGH THE CONFERENCE ROOM BLOCKS. TRAVELER IS REQUESTING APPROVAL OF ACTUAL SUBSISTENCE FOR LODGING VALUED AT $309 WHICH IS 193% OF THE GOVERNMENT ALLOWANCE OF $160.  REQUEST FOR AEA MEMO HAS BEEN INCLUDED IN THE TRAVEL PACKET. NON-CONTRACT AIRFARE ON FLIGHT BETWEEN CHICAGO AND SAN DIEGO BECAUSE THE UNITED FLIGHT ALLOWED FOR A DIRECT FLIGHT.  AS PER OMEGA AGENT, THE FLIGHT COST ($242.40) REMAINS THE SAME WHETHER IT IS CONTRACT OR NON-CONTRACT THEREFORE THERE IS NO ADDITIONAL FEES ASSOCIATED WITH THIS FLIGHT.  THE FOLLOWING EXPENSES HAVE BEEN ADDED: LODGING - $309 (10/17-18) - LODGING IS NOT REQUIRED ON 10/19 AS TRAVELER WILL BE IN FLIGHT STATUS. LODGING TAX - $39.23; TAXI - AIRPORT/HOTEL - $20/EACH WAY; TAXI - IAD TO HOME - $65.05.  SEE ATTACHED FOR AIRPORT COST COMPARISON. DCA, WHICH HAS THE BEST PRICE WAS NOT SELECTED BUT IS WITHIN THE $100 TOLERANCE. BWI-$913.04; DCA-$637.36; IAD-$638.70. PENDING AVAILABILITY OF FUNDS.  CA IS NOT A TAX-EXEMPT STATE.</t>
  </si>
  <si>
    <t>CHILD NEUROLOGY SOCIETY</t>
  </si>
  <si>
    <t>10/15/2018 -10/20/2018</t>
  </si>
  <si>
    <t>THIS IS A SPONSORED, FOREIGN TRAVEL. THE SPONSOR IS COVERING THE FOLLOWING EXPENSES: ROUND TRIP AIRFARE IN THE AMOUNT OF $1,979.43; LODGING ON 11/11, 12, 13, 14 (NO LODGING REQUIRED ON 11/10 - TRAVELER WILL BE IN FLIGHT); GROUND TRANSPORTATION BETWEEN AIRPORT AND HOTEL IN THE AMOUNT OF $30/EACH WAY; REGISTRATION FEE OF $895 (PREPAID FROM THE SPEAKER'S BUDGET); REGISTRATION INCLUDES LUNCH ON 11/12 AND 11/13.  THE REGISTRATION FEE HAS BEEN PROVIDED IN-KIND AND ALL OTHER SPONSORED EXPENSES WILL BE REIMBURSED. KEYSTONE HAS A BLANKET WAIVER TO PROVIDE IN-CASH SPONSOR FUNDING REGARDLESS OF AMOUNT, THEREFORE SPONSORED REIMBURSABLE TRAVEL IS PERMISSIBLE.  ALL INVITED ATTENDEES WILL RECEIVE THE SAME OR SIMILAR BENEFITS.  SEE ATTACHED FOR AIRPORT COST COMPARISON, IAD, WHICH HAS THE BEST PRICE, WAS SELECTED. IAD - $2067.77; DCA - $2105.41; BWI - 2088.49. THE FOLLOWING EXPENSES HAVE BEEN ADDED: POV: $14.17/EACH WAY; IAD PARKING: $10/DAY FOR SIX DAYS. OMEGA WAS USED TO RESERVE THE FLIGHT BUT NOT USED FOR THE HOTEL AS THE CONFERENCE HAD AN INACCESSIBLE ROOM BLOCK AT A DISCOUNTED RATE OF 90 EURO/NIGHT ($103/NIGHT).  LODGING LEFT AT PER DIEM RATE TO ACCOUNT FOR CURRENCY CONVERSION FLUCTUATION. PENDING AVAILABILITY OF FUNDS. 
PRESENTATION TITLE: THE NIH UNDIAGNOSED DISEASES PROGRAM, NATIONAL NETWORK, AND INTERNATIONAL NETWORK.</t>
  </si>
  <si>
    <t>11/10/2018 -11/15/2018</t>
  </si>
  <si>
    <t>CONTINUED FROM TRIP NAME: IN ADDITION, DR. GAHL WILL MEET ON 11/30 AND 12/1 TO DISCUSS CONTINUED COLLABORATION WITH DR. MATTHIAS BAUMGARTNER AND COLLEAGUES AT THE UNIVERSITY OF ZURICH, CHILDREN'S HOSPITAL.
THIS IS A SPONSORED, FOREIGN TRAVEL. TRAVELER WILL BE IN TRANSIT ON 11/27 SO LODGING IS NOT NEEDED AND HAS BEEN ZEROED OUT. OTHER INVITED PARTICIPANTS HAVE BEEN OFFERED THE SAME OR SIMILAR BENEFITS. THE SPONSOR IS COVERING THE FOLLOWING EXPENSES IN-KIND: ROUND TRIP AIRFARE IN THE AMOUNT OF $1,329.12; LODGING ON 11/28, 29, 30 AND 12/1; THERE IS NO REGISTRATION FOR THIS MEETING - ONE DINNER ON 11/29 (VALUED AT $60) HAS BEEN APPROVED BY THE ODA; AND GROUND TRANSPORTATION IN THE AMOUNT OF $80/EACH WAY. OMEGA WAS NOT USED FOR AIRFARE OR HOTEL RESERVATIONS BECAUSE THE SPONSOR HAS COVERED THESE EXPENSES IN-KIND.  COST COMPARISON NOT REQUIRED SINCE SPONSOR IS COVERING THIS AIRFARE IN-KIND. NIH WILL COVER THESE ADDITIONAL EXPENSES: POV - $14.17/EACH WAY; IAD PARKING - $10/DAY (SIX DAYS).</t>
  </si>
  <si>
    <t>CHILDRENS HOSPITAL ZURICH ELEO</t>
  </si>
  <si>
    <t>11/27/2018 -12/02/2018</t>
  </si>
  <si>
    <t>THIS IS A DOMESTIC SPONSORED TRAVEL. THE SPONSOR IS COVERING THE FOLLOWING EXPENSES IN-KIND: ROUND TRIP AIRFARE IN THE AMOUNT OF $267.96; LODGING ON 3/8 AND 3/9 AT $159/NIGHT PLUS $36.97/NIGHT IN TAX; WAIVED REGISTRATION OF $125 THAT INCLUDES ALL MEALS, AS FOLLOWS: 3/8 ?¿¿ D, 3/9-B, L, D; 3/10-B, L; TRANSPORTATION BETWEEN AIRPORT AND HOTEL/MEETING LOCATION ESTIMATED AT $86/EACH WAY. TRAVELER WILL NOT ARRIVE IN TIME FOR DINNER ON 3/8 AND WILL DEPART PRIOR TO DINNER ON 3/10 THEREFORE THESE MEALS HAVE NOT BEEN PARED AS PROVIDED. ALL OTHER INVITED PARTICIPANTS HAVE BEEN OFFERED THE SAME OR SIMILAR BENEFITS. OMEGA WAS NOT USED FOR AIRPORT OR HOTEL RESERVATIONS BECAUSE THE SPONSOR HAS COVERED THESE EXPENSES IN-KIND. TRAVELER IS REQUESTING APPROVAL OF ACTUAL SUBSISTENCE FOR SPONSOR IN-KIND LODGING VALUED AT $159 WHICH IS 107% ABOVE THE GOVERNMENT ALLOWANCE OF $149. THE SPONSOR HAS NOTED THAT ALL OTHER NON-FEDERAL PARTICIPANTS WILL BE PROVIDED WITH THE SAME ACCOMMODATIONS. AIRPORT COST COMPARISON WAS NOT NEEDED AS THE SPONSOR HAS COVERED THE AIRFARE. NIH WILL COVER THE FOLLOWING EXPENSES: M&amp;IE THAT IS NOT COVERED BY THE SPONSOR; POV BETWEEN HOME &amp; BWI - $20.30/EACH WAY; BWI PARKING - $12/DAY; INTERNET CONNECTION FEE - $9.95/DAY; NO BAGGAGE FEE ON SOUTHWEST.</t>
  </si>
  <si>
    <t>THIS IS A SPONSORED, FOREIGN TRAVEL.  THE SPONSOR IS COVERING THE FOLLOWING EXPENSES IN-KIND: ROUND TRIP AIRFARE IN THE AMOUNT OF $2,911.65 (2226.22 GBP); LODGING 3/27 AND 3/28 AT $111.17/NIGHT (85 GBP); TRAVELER WILL BE IN FLIGHT ON 3/26 AND WILL NOT REQUIRE LODGING. REGISTRATION - $729.80 (558 GBP) WHICH INCLUDES - MEALS: 3/27 - L, D; 3/28 - B, L, D. TRAVELER WILL ARRIVE AFTER BREAKFAST ON 3/27 AND DEPART PRIOR TO ANY MEALS ON 3/29 THEREFORE THOSE MEALS WILL NOT BE MARKED AS PROVIDED ON THOSE DATES. GROUND TRANSPORTATION - $139.94/EACH WAY (107 GBP/EACH WAY); AMOUNT VERIFIED OVER THE PHONE AND COULD NOT BE OBTAINED IN WRITING. OTHER INVITED PARTICIPANTS HAVE RECEIVED THE SAME OR SIMILAR BENEFITS. OMEGA WAS NOT USED FOR AIRFARE OF HOTEL RESERVATIONS BECAUSE THE SPONSOR HAS COVERED THESE EXPENSES IN-KIND.  THE FOLLOWING EXPENSES HAVE BEEN ADDED: POV - HOME TO IAD - $15.08/EACH WAY; IAD PARKING - $17/DAY. NO BAGGAGE FEES WILL BE CHARGED. WIFI IS COMPLIMENTARY AT THIS HOTEL. AIRPORT COST COMPARISON NOT REQUIRED FOR SPONSORED TRAVEL. HTSOS TRAINING HAS BEEN COMPLETED, CERTIFICATE HAS BEEN ATTACHED.</t>
  </si>
  <si>
    <t>WELLCOME TRUST GENOME CAMPUS H</t>
  </si>
  <si>
    <t>03/26/2019 -03/29/2019</t>
  </si>
  <si>
    <t>GAIL, MITCHELL H</t>
  </si>
  <si>
    <t>&lt;&lt;CAS ID 00310&gt;&gt; TRAVELER WILL PRESENT A SEMINAR AT THE DEPARTMENT OF BIOSTATISTICS AT THE UNIVERSITY OF KANSAS MEDICAL CENTER (THE SPONSOR).  THE SPONSOR WILL PROVIDE ROUND-TRIP AIRFARE, LODGING ON 12/13, GROUND TRANSPORTATION IN MO, AND MEALS (LUNCH AND DINNER ON THE 13TH, BREAKFAST AND LUNCH ON THE 14TH).</t>
  </si>
  <si>
    <t>KANSAS CITY, KS, US</t>
  </si>
  <si>
    <t>UNIVERSITY OF KANSAS MEDICAL C</t>
  </si>
  <si>
    <t>12/13/2018 -12/14/2018</t>
  </si>
  <si>
    <t>GALERA, PALLAVI K</t>
  </si>
  <si>
    <t>DR. GALERA WILL PRESENT: 2016 UPDATES TO THE CLASSIFICATION OF TUMORS OF HEMATOPOIETIC AND LYMPHOID TISSUES, AT THE 24TH INDIAN COLLEGE OF PATHOLOGISTS INTERNATIONAL PATHOLOGY MEETING BEING HELD IN BHOPAL, INDIA ON FEBRUARY 1-3, 2019. IN-KIND: LODGING (INCLUDES BREAKFAST AND DINNER), REGISTRATION (NO MEALS), AND MEALS (L 2/1-3).</t>
  </si>
  <si>
    <t>ALL INDIA INSTITUTE MEDICAL SC</t>
  </si>
  <si>
    <t>01/29/2019 -02/05/2019</t>
  </si>
  <si>
    <t xml:space="preserve">GALIS, ZORINA </t>
  </si>
  <si>
    <t>DR. GALIS HAS BEEN INVITED TO PRESENT THE NEW COMMON FUND HUMAN BIOMOLECULAR  ATLAS PROGRAM AT THE FRONTIERS IN SINGLE CELL GENOMICS, COLD SPRING HARBOR CONFERENCE IN SUZHOU, CHINA FROM NOVEMBER 5-9, 2018. THIS PART OF TRIP IS FOREIGN AND FUNDS WILL BE COVERED BY HUBMAP COMMON FUND.
DR. GALIS HAS ALSO BEEN INVITED TO THE AHA SCIENTIFIC SESSIONS IN CHICAGO FROM NOVEMBER 9-12, 2018. THIS IS CONSIDERED "SPONSORED" DUE TO WAIVED REGISTRATION AND FUNDS WILL BE COVERED BY VBH. FOR THE FOREIGN LEG OF THE TRIP TO CHINA, TRAVERLER'S OFFICIAL PASSPORT EXPIRES IN 5 MONTHS AND NEEDED 6 MONTHS TO QUALIFY FOR A VISA SO SHE WAS ADVISED BY FOGARTY REPRESENTATIVE TO USE HER PERSONAL PASSPORT.</t>
  </si>
  <si>
    <t>SUZHOU, , CHN</t>
  </si>
  <si>
    <t>AMERICAN HEART ASSOCIATION DAL</t>
  </si>
  <si>
    <t>11/01/2018 -11/12/2018</t>
  </si>
  <si>
    <t>GALPERIN, MICHAEL Y</t>
  </si>
  <si>
    <t>10/01/2018-10/03/2018: GIVING A TALK ON THE "EVOLUTION OF C-DI-GMP BINDING PROTEINS AND MECHANISMS" AT THE INTERNATIONAL SYMPOSIUM ON NUCLEOTIDE SECOND MESSENGER SIGNALING IN BACTERIA MEETING, IN BERLIN, GERMANY.
10/03/2018-10/07/2018: VISITING THE UNIVERSITY OF OSNABRUCK TO FINALIZE A JOINT PAPER ON THE EVOLUTION OF P-LOOP ATPASES AND G-PROTEIN COUPLED RECEPTORS, IN OSNABRUCK, GERMANY..</t>
  </si>
  <si>
    <t>UNIVERSITY OF OSNABRUCK</t>
  </si>
  <si>
    <t>10/09/2018-10/14/2018: ATTENDING/PARTICIPATING AT THE 3RD BIG DATA FORUM FOR LIFE AND HEALTH SCIENCES IN BEIJING, CHINA.
10/15/2018-10/18/2018: GIVING A TALK CALLED, "HOW A BACTERIUM SEES THE WORLD: SIGNAL TRANSDUCTION MECHANISMS IN BACTERIA AND ARCHAEA" AT THE CHINESE ACADEMY OF MEDICAL SCIENCES AND PEKING UNION MEDICAL COLLEGE IN BEIJING, CHINA.</t>
  </si>
  <si>
    <t>BEIJING INSTITUTE OF GENOMICS</t>
  </si>
  <si>
    <t>10/09/2018 -10/18/2018</t>
  </si>
  <si>
    <t>CHINESE ACADEMY OF MEDICAL SCI</t>
  </si>
  <si>
    <t>11/03/2018-11/09/2018: ATTENDING THE INTERPRO/PFAM SAB MEETING, IN HINXTON, U.K.</t>
  </si>
  <si>
    <t>EMBL EUROPEAN BIOINFORMATICS I</t>
  </si>
  <si>
    <t>11/03/2018 -11/09/2018</t>
  </si>
  <si>
    <t>UNIVERSITY OF YORK</t>
  </si>
  <si>
    <t>GANESAN, SUKIRTH M</t>
  </si>
  <si>
    <t>SUKIRTH GANESAN WILL BE SPEAKING AT THE 104TH ANNUAL MEETING OF THE AMERICAN ACADEMY OF PERIODONTOLOGY BEING HELD IN VANCOUVER, CANADA FROM OCTOBER 26-31, 2018. THE SESSION TITLE IS ?????FCE12: THE WINNERS' CIRCLE: CLINICAL AND RESEARCH SHOWCASE. 
PARTICIPANTS WILL LEARN, SHARE, AND NETWORK WITH THE BEST AND THE BRIGHTEST IN THE FIELD OF PERIODONTOLOGY. AS AN ACADEMY MEMBER, SUKIRTH GANESAN WILL NOT RECEIVE AN HONORARIUM OR REIMBURSEMENT OF TRAVEL EXPENSES; HOWEVER, COMPLIMENTARY REGISTRATION IS EXTENDED. SUKIRTH GANESAN MADE HOTEL RESERVATION USING THE CONFERENCE ROOM BLOCK, THUS OMEGA WAS NOT USED FOR THE HOTEL RESERVATION. HE WILL BE SHARING THE HOTEL ROOM WITH A COLLEAGUE, MICHAEL VIETH AND THE COST WILL BE SPLIT IN HALF. SUKIRTH GANESAN HAS COMPLETED TO THE HIGH SECURITY THREAT OVERSEAS SEMINAR (HTSOS) AND THE FEE HAS BEEN PAID IN POTS, #18-005759. THE PURCHASE REQUISITION FORMS IS ATTACHED TO THE TRAVEL AUTHORIZATION.</t>
  </si>
  <si>
    <t>AMERICAN ACADEMY OF PERIODONTO</t>
  </si>
  <si>
    <t>10/27/2018 -10/31/2018</t>
  </si>
  <si>
    <t xml:space="preserve">GAO, BIN </t>
  </si>
  <si>
    <t>DR. GAO WILL TRAVEL TO THE UNIVERSITY OF NORTH CAROLINA GREENSBORO TO PRESENT A TALK TO THE UNCG CENTER FOR TRANSLATIONAL BIOMEDICAL RESEARCH ON OCTOBER 2, 2018.  THE TITLE OF HIS TALK WILL BE "ALCOHOL HEPATITIS: PATHOGENESIS, TREATMENT, AND CHALLENGES".  EO APPROVED MAY 2018.</t>
  </si>
  <si>
    <t>KANNAPOLIS, NC, US</t>
  </si>
  <si>
    <t>DR. GAO WILL TRAVEL TO BEIJING, CHINA FROM OCTOBER 31 TO NOVEMBER 4 WHERE HE WILL PARTICIPATE IN THE 2018 BEIJING LIVER CANCER INTERNATIONAL CONFERENCE.  THE TITLE OF HIS TALK WILL BE "ALCOHOLIC LIVER CANCER: PATHOGENESIS AND TREATMENT."  REGISTRATION FEE OF $200 PAID IN-KIND BY SPONSOR. FROM NOVEMBER 4-8, HE WILL TRAVEL TO HEFEI, CHINA WHERE HE WILL PARTICIPATE IN THE 6TH INTERNATIONAL SYMPOSIUM ON LIVER DISEASE AND VISIT ANHUI MEDICAL UNIVERSITY.  THE TITLE OF HIS TALK WILL BE "ACETALDEHYDE DEHYDROGENASE 2 DEFICIENCY, ALCOHOLIC LIVER DISEASE AND CANCER." NO REGISTRATION FEE ASSOCIATED WITH MEETING.  ON NOVEMBER 8, HE WILL THEN TRAVEL TO SAN FRANCISCO, CA TO PARTICIPATE IN THE SCBA HEPATOLOGY MEETING TAKING PLACE ON NOVEMBER 9TH AND THE AASLD LIVER MEETING TAKING PLACE FROM NOVEMBER 9-13.  HE WILL CHAIR A SESSION AS WELL AS PRESENT A POSTER ENTITLED "ALCOHOL INHIBITS T-CELL GLUCOSE METABOLISM AND HEPATITIS IN ALDH2-DEFICIENT MICE AND HUMANS: ROLES OF ACETALDEHYDE AND GLUCOCORTICOIDS."  THE LIVER MEETING REGISTRATION FEE OF $210 PAID VIA GOVERNMENT CREDIT CARD UNDER POTS 18-004579.  DR. GAO HAS RECEIVED APPROVAL TO ATTEND ALL FOUR MEETINGS.</t>
  </si>
  <si>
    <t>ANHUI MEDICAL UNIVERSITY</t>
  </si>
  <si>
    <t>10/31/2018 -11/13/2018</t>
  </si>
  <si>
    <t>DR. GAO WILL TRAVEL TO SHANGHAI, CHINA TO PARTICIPATE IN THE 2018 SHANGHAI INTERNATIONAL CONFERENCE OF LIVER DISEASES TO BE HELD ON DECEMBER 1-4, 2018. THE TITLE OF HIS PRESENTATION "BACTERIAL INFECTION IN LIVER CIRRHOSIS AND FAILURE." HE WILL THEN TRAVEL TO BEIJING TO PARTICIPATE IN THE ASIAN PACIFIC ASSOCIATION FOR THE STUDY OF THE LIVER (APASL) SINGLE TOPIC CONFERENCE 2018, TAKING PLACE FROM DECEMBER 6-8.  HE WILL SPEAK ON THE TOPIC OF "THE LIVER AS AN INNATE IMMUNE ORGAN AGAINST BACTERIAL INFECTION" BOTH ACTIVITIES HAVE BEEN EO APPROVED FOR HIS ATTENDANCE.</t>
  </si>
  <si>
    <t>ASIAN PACIFIC ASSOCIATION FOR</t>
  </si>
  <si>
    <t>11/29/2018 -12/09/2018</t>
  </si>
  <si>
    <t>SHANGHAI JIAOTONG UNIVERSITY</t>
  </si>
  <si>
    <t>DR. GAO WILL TRAVEL TO VENTURA, CA TO PARTICIPATE IN THE GORDON RESEARCH CONFERENCE: ALCOHOL INDUCED END ORGAN DISEASE TAKING PLACE FROM MARCH 24-29, 2019.  HE WILL PRESENT A TALK ENTITLED "ACETALDEHYDE DEHYDROGENASE 2 DEFICIENCY, ALCOHOLIC LIVER DISEASE AND CANCER." MEETING NIH APPROVED SEPT 2018.</t>
  </si>
  <si>
    <t xml:space="preserve">GARCIA- CLOSAS, MONTSERRAT </t>
  </si>
  <si>
    <t>OG3 10753 SPONSORED TRIP DR MONTSERRAT GARCIA CLOSAS IS TRAVELING TO BOSTON MA FROM WASHINGTON DC TO ATTEND THE EPIDEMIOLOGY SEMINAR SERIES ON OCT 3 2018 AT HARVARD SCHOOL OF PUBLIC HEALTH. SHE WILL BE A SPEAKER AT THE SEMINAR. ROUND TRIP AIRFARE, GROUND TRANSPORTATION FROM AIRPORT TO MEETING SITE AND ACCOMMODATION ARE COVERED BY SPONSOR. DINNER ON OCT 2 AND LUNCH ON OCT 3 ARE PROVIDED BY SPONSOR. NO REGISTRATION FEE.</t>
  </si>
  <si>
    <t>HARVARD SCHOOL OF PUBLIC HEALT</t>
  </si>
  <si>
    <t>10/02/2018 -10/03/2018</t>
  </si>
  <si>
    <t>SPONSORED TRAVEL DR MONTSERRAT GARCIA CLOSAS WILL BE TRAVELING FROM WASHINGTON DC TO ATLANTA GA TO ATTEND THE GENETIC COUNSELORS NATIONAL MEETING ON NOV 14 2018 SPONSORED BY THE NATIONAL SOCIETY OF GENETIC COUNSELOR NSGC. SPONSOR WILL BE PROVIDING IN KIND ONE NIGHT OF HOTEL NIGHT OF NOV 13 AT THE OMNI ATLANTA HOTEL AT CNN CENTER, ROUNDTRIP AIRFARE, AND WAIVING REGISTRATION FEE OF 625 DOLLARS. TRAVELER IS REQUESTING APPROVAL OF ACTUAL SUBSISTENCE FOR SPONSOR IN-KIND LODGING VALUED AT $199.00 WHICH IS 131% OF THE GOVERNMENT ALLOWANCE OF $152.  THIS PERCENTAGE FALLS WITHIN THE 300% THRESHOLD ALLOWED BY THE FTR.  THE SPONSOR HAS NOTED THAT ALL OTHER NON-FEDERAL PARTICIPANTS WILL BE PROVIDED WITH THE SAME ACCOMMODATIONS. HOTEL ROOM ARE BOOKED AS A GROUP BY THE SPONSOR, SO ROOM CONFIRMATION WILL BE PROVIDED ONLY TWO WEEKS BEFORE CHECK IN DATE.</t>
  </si>
  <si>
    <t>NATIONAL SOCIETY OF GENETIC CO</t>
  </si>
  <si>
    <t>01033-OG3-8035573-POLISH BREAST CANCER CASE CONTROL STUDY-SPONSORED TRIP. DR. MONTSERRAT GARCIA-CLOSAS WILL BE TRAVELING FROM WASHINGTON DC TO CAMBRIDGE UK TO ATTEND THE 12TH ANNUAL SYMPOSIUM AT THE CANCER RESEARCH UK CAMBRIDGE INSTITUTE AS A SPEAKER FROM MARCH 7 TO 8 2019. TRAVELER WILL ARRIVE IN THE UK MARCH 5, NCI WILL COVER 1 NIGHT OF HOTEL ON MAR 5.  TRAVELER WILL MEET WITH THE ORGANIZERS IN THE MORNING AND WILL ATTEND THE SPEAKERS DINNER THAT EVENING ON MARCH 6. SPONSOR WILL COVER AIRFARE AND HOTEL FOR 3 NIGHTS ON MARCH 6, 7, AND 8. HOTEL RESERVATION HAS NOT BEEN PROVIDED TO PLANNER YET, BUT WILL ADD TO TA ONCE AVAILABLE. REGISTRATION OF 346.97 USD IS WAIVED FOR ALL SPEAKERS. GROUND TRANSPORTATION IS COVERED BY SPONSOR BETWEEN AIRPORT, HOTEL, AND MEETING SITE. THE FOLLOWING MEALS ARE COVERED BY SPONSOR, MARCH 6 DINNER, MARCH 7 LUNCH AND DINNER, MARCH 8 LUNCH AND DINNER. TRAVELER IS SPENDING PERSONAL TIME IN THE UK OVER THE WEEKEND AND WILL RETURN ON SUNDAY, MARCH 10.</t>
  </si>
  <si>
    <t>03/04/2019 -03/10/2019</t>
  </si>
  <si>
    <t>&lt;09575-8038705-GENERAL ADMINISTRATION- OG3&gt; SPONSORED TRIP DR. MONTSERRAT GARCIA CLOSAS WILL BE SPONSORED TO TRAVEL FROM WASHINGTON DC TO CAMBRIDGE MA TO ATTEND A SEMINAR SPONSORED BY THE RADCLIFFE INSTITUTE FOR ADVANCED STUDY HARVARD UNIVERSITY FROM MARCH 20 TO 22, 2019. SPONSOR WILL COVER ECONOMY CLASS AIRFARE AND HOTEL FOR NIGHTS OF MARCH 20 AND 21, 2019. SPONSOR RESERVED A BLOCK OF ROOMS FOR ALL SPEAKERS, AND HOTEL RESERVATION WILL ONLY BE SENT TO PARTICIPANTS 2 WEEKS PRIOR TO THE MEETING AND WILL BE ATTACHED TO TRAVEL ORDER ONCE AVAILABLE. THE FOLLOWING MEALS ARE COVERED BY SPONSOR, MARCH 20 DINNER, MARCH 21 LUNCH AND DINNER, AND MARCH 22 LUNCH. NO REGISTRATION FEE.</t>
  </si>
  <si>
    <t>GARDNER, ELIOT L</t>
  </si>
  <si>
    <t>DR. GARDNER WILL BE ATTENDING THE 2018 CSAM ANNUAL MEETING AND SCIENTIFIC CONFERENCE IN VANCOUVER CANADA FROM 10/24/2018 THROUGH 10/28/2018, HE HAS A SCIENTIFIC MEETING ON 10/29 IN VANCOUVER.  ON 10/30 HE WILL TRAVEL TO AUCKLAND NEW ZEALAND IN ORDER TO PRESENT AT THE APSAD CONFERENCE WHICH ENDS ON 11/7/18.  HE WILL THEN TRAVEL TO WELLINGTON NEW ZEALAND WHERE HE HAS BEEN INVITED TO GIVE A TALK  AND MEET WITH STUDENTS AND FACULTY.  HE WILL RETURN TO THE UNITED STATES ON 11/9/2018</t>
  </si>
  <si>
    <t>VICTORIA UNIVERSITY OF WELLING</t>
  </si>
  <si>
    <t>10/24/2018 -11/09/2018</t>
  </si>
  <si>
    <t xml:space="preserve">GATTINONI, LUCA </t>
  </si>
  <si>
    <t>DR. GATTINONI IS INVITED TO PARTICIPATE IN THE BASIC SCIENCE GRAND ROUNDS SEMINAR BEING HELD IN TAMPA, FL ON DECEMBER 5, 2018.  IN-KIND:  AIRFARE, LODGING (INCLUDES BREAKFAST), DINNER ON 12/4 AND LUNCH ON 12/5, AND GROUND TRANSPORTATION IN FL.  NO REGISTRATION.  DR. GATTINONI IS REQUESTING APPROVAL OF ACTUAL SUBSISTENCE FOR SPONSOR IN-KIND LODGING VALUED AT $156 WHICH IS 129% OF THE GOVERNMENT ALLOWANCE OF $121.  THIS PERCENTAGE FALLS WITHIN THE 300% THRESHOLD BY THE FTR.THE SPONSOR HAS NOTED THAT ALL OTHER NON-FEDERAL PARTICIPANTS WILL BE PROVIDED WITH THE SAME ACCOMMODATIONS.</t>
  </si>
  <si>
    <t>H LEE MOFFITT CANCER CENTER RE</t>
  </si>
  <si>
    <t>12/04/2018 -12/05/2018</t>
  </si>
  <si>
    <t>DR. GATTINONI IS INVITED TO PARTICIPATE IN THE 2ND EUROPEAN ASSOCIATION FOR CANCER RESEARCH (EACR) CONFERENCE ON DEFENCE IS THE BEST ATTACK: IMMUNO-ONCOLOGY BREAKTHROUGHS, BEING HELD IN BARCELONA, SPAIN ON MARCH 11-13, 2019.  IN-KIND:  AIRFARE, LODGING (INCLUDES BREAKFAST),  REGISTRATION (INCLUDES MEALS).</t>
  </si>
  <si>
    <t>EUROPEAN ASSOCIATION FOR CANCE</t>
  </si>
  <si>
    <t>DR. GATTINONI IS INVITED TO SPEAK AT THE 45TH ANNUAL MEETING OF THE EUROPEAN SOCIETY FOR BLOOD AND MARROW TRANSPLANTATION (EBMT) BEING HELD IN FRANKFURT, GERMANY ON MARCH 25-27, 2019.  IN-KIND: AIRFARE, LODGING (NO BREAKFAST) AND REGISTRATION (NO MEALS).  DR. GATTINONI IS REQUESTING APPROVAL OF ACTUAL SUBSISTENCE FOR SPONSOR IN-KIND LODGING VALUED AT $314 WHICH IS 126% OF THE GOVERNMENT ALLOWANCE OF $250.  THIS PERCENTAGE FALLS WITHIN THE 300% THRESHOLD BY THE FTR.  THE SPONSOR HAS NOTED THAT ALL OTHER NON-FEDERAL PARTICIPANTS WILL BE PROVIDED WITH THE SAME ACCOMMODATIONS.</t>
  </si>
  <si>
    <t>EUROPEAN SOCIETY FOR BLOOD AND</t>
  </si>
  <si>
    <t>03/25/2019 -03/27/2019</t>
  </si>
  <si>
    <t xml:space="preserve">GE, KAI </t>
  </si>
  <si>
    <t>TRAVELER IS INVITED TO GIVE A SEMINAR ENTITLED "EPIGENOMIC REGULATION OF ENHANCER: FROM ADIPOGENESIS, DEVELOPMENT TO CANCER" ON OCTOBER 9, 2018 LOCATED AT THE UNIVERSITY OF PENNSYLVANIA PERELMAN SCHOOL OF MEDICINE.  THE SPONSORS WILL PROVIDE ROUND TRIP TRAIN FROM WASHINGTON, DC TO PHILADELPHIA INCLUDING GROUND TRANSPORTATION, MEALS AND LODGING FOR TWO NIGHTS OCTOBER 8-9, 2018 SPONSORED IN-KIND. THERE IS NO REGISTRATION FEE. STEP APPROVED BY NIDDK EO IN THE TRAVEL TOOL. SPONSOR HAS NOT SENT CONFIRMATION FOR TRAIN ALTHOUGH THEY WILL SEND IT CLOSER TO TRAVEL DATE. 
 LODGING IS AT GOVERNMENT PER DIEM RATE.</t>
  </si>
  <si>
    <t>INVESTIGATOR (TT VP)</t>
  </si>
  <si>
    <t>TRAVELER IS INVITED TO GIVE A SEMINAR ENTITLED "EPIGENOMIC REGULATION OF ENHANCERS: FROM ADIPOGENESIS DEVELOPMENT TO CANCER" AT THE UNIVERSITY OF FLORIDA COLLEGE OF MEDICINE ON FEBRUARY 11, 2019 IN GAINESVILLE, FL. R/T AIRFARE, TWO NIGHTS OF LODGING (2/10 &amp; 2/11), MEALS, AND GROUND TRANSPORTATION IN FLORIDA ARE SPONSORED IN-KIND.  DR. GE IS REQUESTING APPROVAL OF ACTUAL SUBSISTENCE FOR SPONSOR IN-KIND LODGING VALUED AT $169 WHICH IS APPROXIMATELY 159% OF THE GOVERNMENT ALLOWANCE OF $106. THIS PERCENTAGE FALLS WITHIN THE 300% THRESHOLD ALLOWED BY THE FTR. THE SPONSOR HAS NOTED THAT ALL OTHER NON-FEDERAL PARTICIPANTS WILL BE PROVIDED WITH THE SAME ACCOMMODATIONS.</t>
  </si>
  <si>
    <t>GELLER, HERBERT M</t>
  </si>
  <si>
    <t>DR. GELLER WILL BE ATTENDING THE SOCIETY FOR NEUROSCIENCE CONFERENCE FROM NOVEMBER 3-7 TO RECRUIT POTENTIAL FELLOWS. ON NOVEMBER 8, TRAVELER WILL ALSO DISCUSS WITH OTHER SCIENTISTS. TRAVELER HAS BOOKED HOTEL THROUGH CONFERENCE WEBSITE AT GOVERNMENT RATES. TRAVELER HAS SPONSOR TRAVEL TO INCLUDE FLIGHT AND LUNCH ON 11/6. TRAVELER HAS ALSO BEEN INVITED TO TWO EVENING RECEPTIONS ON 11/5 AND 11/6 AS PART OF SPONSORSHIP, BUT WILL NOT BE ACCEPTING SPONSORED-IN-KIND MEALS AS THEY ARE OVER THE ALLOWABLE 300% THRESHOLD. TRAVELER WILL NOT TAKE ANNUAL LEAVE. REGISTRATION PAID IN POTS, CONFIRMATION INCLUDED IN TRAVEL DOCS. REGISTRATION INCLUDED ATTENDANCE TO THE CONFERENCE.</t>
  </si>
  <si>
    <t>SENIOR SCIENTIST</t>
  </si>
  <si>
    <t>11/02/2018 -11/09/2018</t>
  </si>
  <si>
    <t>GERMAIN, RONALD N</t>
  </si>
  <si>
    <t>TO DELIVER A LECTURE ON ?????IMAGING IMMUNITY ????? USING LIVE INTRAVITAL AND MULTIPLEX STATIC METHODS TO BETTER UNDERSTAND HOST RESPONSES????? AT THE 2ND VIENNESE T-CELL COLLOQUIUM, VIENNA, AUSTRIA
DUE TO HIS EXTENSIVE TRAVEL EXPERIENCE, DR. GERMAIN REQUESTS A REDUCED PER DIEM OF 20% OF MEALS NOT COVERED BY SPONSOR
SPONSOR HAS ASKED THAT DR. GERMAIN STAY ONE DAY EXTRA (RETURNING ON SUNDAY INSTEAD OF SATURDAY) TO REDUCE COST OF AIRFARE.  THEY ARE ALSO COVERING THE ADDITIONAL NIGHT IN THE HOTEL.</t>
  </si>
  <si>
    <t>VIENNA MEDICAL ACADEMY</t>
  </si>
  <si>
    <t>DEP CHIEF LYMPHOCYTE BIO SE</t>
  </si>
  <si>
    <t>TO DELIVER A LECTURE ON ?¿¿MULTIPLEX 2D AND 3D IMAGING OF THE IMMUNE SYSTEM AND TUMORS?¿¿ AT THE NATURE CONFERENCE ON INFLAMMATION AND CANCER, HOSTED BY TSINGUA UNIVERSITY.
DUE TO HIS EXTENSIVE TRAVEL EXPERIENCE, DR. GERMAIN REQUESTS A REDUCED PER DIEM OF 20% OF MEALS NOT COVERED BY SPONSOR.
STO WAIVER FOR REIMBURSEMENT OF AIRFARE ATTACHED AND EMAILED TO ANNE GARVEY ON SEPTEMBER 7, 2018</t>
  </si>
  <si>
    <t>TSINGHUA UNIVERSITY</t>
  </si>
  <si>
    <t>10/21/2018 -10/27/2018</t>
  </si>
  <si>
    <t>TO DELIVER A LECTURE ON ?¿¿ADVANCED IMAGING OF TUMORS AND THE TUMOR MICRO-ENVIRONMENT?¿¿ AT THE FORBEK FORUM ON TUMOR MICROENVIRONMENT
DUE TO HIS EXTENSIVE TRAVEL EXPERIENCE, DR. GERMAIN REQUESTS A REDUCED PER DIEM OF 20% OF MEALS NOT COVERED BY THE SPONSOR</t>
  </si>
  <si>
    <t>COLORADO SPRINGS, CO, US</t>
  </si>
  <si>
    <t>11/01/2018 -11/04/2018</t>
  </si>
  <si>
    <t>TO DELIVER A LECTURE ON MULTIPLEX 2D AND 3D IMAGING OF THE IMMUNE SYSTEM AND TUMORS AT THE ANNUAL CGC AND ONCODE CONFERENCE.
DUE TO HIS EXTENSIVE TRAVEL EXPERIENCE, DR. GERMAIN REQUESTS A REDUCED PER DIEM OF MEALS NOT COVERED BY SPONSOR.
DR. GERMAIN HAS A MEDICAL WAIVER FOR BUSINESS CLASS AIRFARE</t>
  </si>
  <si>
    <t>ONCODE INSTITUTE</t>
  </si>
  <si>
    <t>THIS SPECIFIC MEETING IS TO BRING THE NEW SAB TOGETHER FOR THE FIRST TIME AND ESTABLISH COMMUNICATION BETWEEN
THE MEMBERS AND THE STAFF OF LUXENDO, AS WELL AS TO BEGIN THE DISCUSSION OF SCIENTIFIC AND COMMERCIAL
OPPORTUNITIES IN THE FIELD OF LIGHT SHEET IMAGING. MEETING IS IN SAN DIEGO, CA
BASED ON DR. GERMAIN'S EXTENSIVE TRAVEL EXPERIENCE, HE REQUESTS A REDUCED PER DIEM OF 20 PERCENT OF MEALS NOT COVERED BY SPONSOR.
LATE JUSTIFICATION - PREPARER FORGOT ABOUT THIS TRAVEL</t>
  </si>
  <si>
    <t>LUXENDO</t>
  </si>
  <si>
    <t>12/08/2018 -12/10/2018</t>
  </si>
  <si>
    <t>TO PRESENT A LECTURE ON IMAGING IMMUNITY CREATING A SPATIOTEMPORAL UNDERSTANDING OF HOST DEFENSE AT THE ANNUAL BIOCHEMICAL WINTER MEETING OF THE NORWEGIAN BIOCHEMICAL SOCIETY, JANUARY 24 TO JANUARY 27, 2019 ROROS, NORWAY
TO PRESENT A LECTURE ON IMAGING IMMUNITY ?¿¿ CREATING A SPATIOTEMPORAL UNDERSTANDING OF HOST DEFENSE AS PART OF THE GUEST RESEARCHER PROGRAM AT THE NORWEGIAN SOCIETY FOR IMMUNOLOGY JANUARY 28, 2019, OSLO, NORWAY
DUE TO HIS EXTENSIVE TRAVEL EXPERIENCE, DR. GERMAIN REQUESTS A REDUCED PER DIEM OF 20% OF MEALS NOT COVERED BY THE SPONSOR</t>
  </si>
  <si>
    <t>[OTHER], , NOR</t>
  </si>
  <si>
    <t>FEDERATION OF EUROPEAN BIOCHEM</t>
  </si>
  <si>
    <t>01/22/2019 -01/29/2019</t>
  </si>
  <si>
    <t>NORWEGIAN SOCIETY FOR IMMUNOLO</t>
  </si>
  <si>
    <t>DR. GERMAIN HAS BEEN INVITED TO GIVE A KEYNOTE TALK AT THE SEVENTH ANNUAL KLARMAN CELL OBSERVATORY RETREAT TO BE HELD 02/13/2019. TITLE OF TALK: "USING OPTICAL IMAGING TO ASSESS CELL STATES IN COMPLEX TISSUES". NO REGISTRATION REQUIRED.*DUE TO HIS EXTENSIVE TRAVEL EXPERIENCE, DR. GERMAIN REQUESTS A REDUCED PER DIEM OF 20 PERCENT OF MEALS AND INCIDENTAL EXPENSES NOT COVERED BY A SPONSOR* SPONSOR PROVIDING IN-KIND LODGING VALUED AT $275 WHICH IS 169% OF THE GOVERNMENT LODGING ALLOWANCE OF $163. THE SPONSOR HAS CONFIRMED THAT ALL OTHER FEDERAL OR NON-FEDERAL PARTICIPANTS WILL BE PROVIDED WITH THE SAME OR SIMILAR ACCOMMODATIONS.</t>
  </si>
  <si>
    <t>BROAD INSTITUTE OF MIT AND HAR</t>
  </si>
  <si>
    <t>DR. GERMAIN IS GOING TO PRESENT A LECTURE ON "IMAGING-BASED INSIGHTS INTO INNATE AND ADAPTIVE TYPE 2 IMMUNITY" AT THE VIB- CELL PRESS MEETING ON TYPE 2 IMMUNITY, BRUGES, BELGIUM.  DUE TO HIS EXTENSIVE TRAVEL EXPERIENCE, DR. GERMAIN REQUESTS A REDUCED PER DIEM OF 20% OF MEALS NOT COVERED BY SPONSOR.  STO WAIVER SENT TO TRAVEL OFFICE 12/18/18.</t>
  </si>
  <si>
    <t>UNIVERSITY OF GHENT</t>
  </si>
  <si>
    <t>TO PRESENT A LECTURE ON ?¿¿IMAGING IMMUNITY: USING ADVANCED 2D AND 3D OPTICAL METHODS TO GAIN A SPATIOTEMPORAL UNDERSTANDING OF HOST DEFENSE?¿¿ AT THE MIT DEPARTMENT OF BIOLOGY WEEKLY COLLOQUIUM.
DUE TO HIS EXTENSIVE TRAVEL EXPERIENCE, DR. GERMAIN REQUESTS A REDUCED PER DIEM OF 20% OF M&amp;IE NOT COVERED BY THE SPONSOR</t>
  </si>
  <si>
    <t>DR. GERMAIN HAS BEEN INVITED TO ATTEND AND SPEAK AT THE 2019 CSH CONFERENCE ON SYSTEMS IMMUNOLOGY. REGISTRATION FEE HAS BEEN WAIVED FOR INVITED SPEAKERS.  FEE INCLUDES ALL LODGINGS AND MEALS FOR THE DURATION OF THE MEETING
ODA ENTERED INTO THE ETHICS SYSTEM ON 2/7/19
DUE TO HIS EXTENSIVE TRAVEL EXPERIENCE, DR. GERMAIN REQUESTS A REDUCED PER DIEM OF 20% OF MEALS NOT INCLUDED IN REGISTRATION</t>
  </si>
  <si>
    <t>GERMINO, GREGORY G</t>
  </si>
  <si>
    <t>TO ATTEND AND PRESENT AT THE ASN KIDNEY WEEK ANNUAL MEETING IN SAN DIEGO, CA, OCTOBER 23-28, 2018. AS THE WORLD?????S LARGEST AND MOST DYNAMIC MEETING OF KIDNEY PROFESSIONALS, ASN KIDNEY WEEK SERVES AS A MAJOR FORUM FOR THE DISSEMINATION OF ADVANCES IN BASIC, CLINICAL, AND TRANSLATIONAL RESEARCH, AS WELL AS CLINICAL PRACTICE AND PATIENT CARE. SOME OF THE MOST DYNAMIC AND EXCITING WORK IN THE FIELD CENTERS AROUND THE VAST POTENTIAL OF RECENT BREAKTHROUGHS IN BASIC SCIENCE, CLINICAL TRIALS, AND EPIDEMIOLOGY, WHICH WILL BE HIGHLIGHTED AT THIS YEAR?????S ASN MEETING. CONFERENCE WEBSITE: HTTPS://WWW.ASN-ONLINE.ORG/EDUCATION/KIDNEYWEEK/2018/MEETING-OVERVIEW.ASPX  THE SPONSOR WILL PROVIDE IN-KIND CONFERENCE REGISTRATION AND ONE NIGHT HOTEL LODGING.</t>
  </si>
  <si>
    <t>DEPUTY DIRECTOR</t>
  </si>
  <si>
    <t>10/23/2018 -10/28/2018</t>
  </si>
  <si>
    <t>KEYNOTE SPEAKER AT THE INTERNATIONAL SYMPOSIUM ON CILIOPATHIES AND BARDET BIELD SYNDROME AT THE CAMPUS DEL AGUA, UNVIERSITY DE VIGO, OURENSE, SPAIN, MARCH 26-31, 2019. LODGING IS SPONSORED IN KIND, AND BOOKED THROUGH THE CONFERENCE ORGANIZERS AT 122.68% OF PER DIEM (BELOW THE 300% ALLOWABLE BY THE FTR).</t>
  </si>
  <si>
    <t>SANTIAGO DE COMPOSTELA, , ESP</t>
  </si>
  <si>
    <t>ORGANIZING COMMITEE ANASBABI C</t>
  </si>
  <si>
    <t>03/26/2019 -03/31/2019</t>
  </si>
  <si>
    <t>GERMOLEC, DORI R</t>
  </si>
  <si>
    <t>DR. GERMOLEC IS TRAVELING TO KOBE, JAPAN TO MEET WITH STAFF FROM THE JAPANESE CENTER FOR THE VALIDATION OF ALTERNATIVE (JACVAM) OF NATIONAL INSTITUTE OF HEALTH SCIENCES (NIHS) TO DEVELOP METHODS TO SCREEN FOR IMMUNOTOXICITY. MEETING DATES OCT. 4-6, 2018. TRAVEL DATES OCTOBER 2 AND OCTOBER 6. TRAVELER WILL DEPART RDU ON OCTOBER 2ND, ARRIVE IN JAPAN ON OCTOBER 3RD AND WILL DEPART AND RETURN BACK TO RDU ON OCTOBER 6TH. THE SPONSOR, NATIONAL INSTITUTE OF HEALTH SCIENCES ( NIHS) WILL PROVIDE IN-KIND ROUND-TRIP ECONOMY AIRFARE, LODGING, SOME MEALS AND GROUND TRANSPORTATION FROM AIRPORT TO MEETING VENUE. NO REGISTRATION FEE. EFFICIENT SPENDING WAS APPROVED ON JUNE 26, 2018 AND ETHICS APPROVAL WAS ALSO OBTAINED ON 6/26/18. BOTH ARE INCLUDED IN THE SCANNED DOCUMENTS PORTION OF THIS AUTHORIZATION. VISA IS REQUIRED FOR JAPAN. NO HTSOS REQUIRED FOR 2018.</t>
  </si>
  <si>
    <t>OSAKA-KOBE, , JPN</t>
  </si>
  <si>
    <t>JAPANESE CENTER FOR THE VALIDA</t>
  </si>
  <si>
    <t>10/02/2018 -10/06/2018</t>
  </si>
  <si>
    <t>DR. DORI GERMOLEC WILL PARTICIPATE AS AN INVITED SPEAKER DURING THE CONTINUING EDUCATION COURSE ON MARCH 10, 2019 TITLED, INTEGRATED STRATEGIES IN IMMUNOTOXICITY RISK ASSESSMENT, AT THE 58TH ANNUAL MEETING OF THE SOCIETY OF TOXICOLOGY IN BALTIMORE, MD MARCH 10TH THRU 14TH, 2019 AS WELL AS ATTEND THE CONFERENCE.  TRAVEL DATES ARE MARCH 9TH AND MARCH 14TH, 2019.  REGISTRATION FEE WAS PAID WITH THE GOVT PURCHASE CARD IN THE AMOUNT OF $340 AND DOES NOT INCLUDE MEALS OR LODGING. THE SPONSOR, THE SOCIETY OF TOXICOLOGY WILL PROVIDE IN KIND $500 FOR LODGING. EFFICIENT SPENDING APPROVAL OBTAINED 10/2/2018. ETHICS APPROVAL OBTAINED ON 1/27/2019. BOTH ARE INCLUDED IN THE SCANNED DOCUMENTS OF THIS TRAVEL AUTHORIZATION. LODGING WAS RESERVED OUTSIDE OF THE TMC THROUGH CONFERENCE HOUSING. MD IS NOT A TAX EXEMPT STATE.</t>
  </si>
  <si>
    <t>TRAVELER WILL ATTEND AND SERVE AS AN INVITED SCIENTIFIC EXPERT IN THE FIELDS OF MOLD TOXICOLOGY AND IMMUNOLOGY AT THE CHEMICAL INTOLERANCE, A WAY FORWARD SYMPOSIUM IN DALLAS, TEXAS MARCH 26 TO 28, 2019.  TRAVEL DATES ARE MARCH 26 AND MARCH 28, 2019.  THE SPONSOR, THE MARILYN BRACHMAN HOFFMAN FOUNDATION, WILL PROVIDE THE FOLLOWING INKIND, ROUNDTRIP ECONOMY CLASS AIRFARE, TRANSIT FROM AIRPORT TO HOTEL ROUNDTRIP, LUNCH AND DINNER ON MARCH 26, ALL MEALS ON MARCH 27, AND BREAKFAST AND LUNCH ON MARCH 28.  ADDITIONALLY, DR. GERMOLEC IS REQUESTING APPROVAL OF ACTUAL SUBSISTENCE FOR SPONSOR INKIND LODGING VALUED AT $280 WHICH IS 188 PERCENT OF THE GOVERNMENT ALLOWANCE OF $149.  THIS PERCENTAGE FALLS WITHIN THE 300 PERCENT THRESHOLD ALLOWED BY THE FTR.  THE SPONSOR HAS NOTED ALL OTHER NONFEDERAL PARTICIPANTS WILL BE PROVIDED WITH THE SAME ACCOMMODATIONS.  LODGING AND FLIGHTS WERE RESERVED OUTSIDE OF TMC THROUGH SPONSOR'S TRAVEL COORDINATOR.  EFFICIENT SPENDING APPROVAL WAS OBTAINED ON FEBRUARY 2, 2019, AND ETHICS APPROVAL WAS OBTAINED ON FEBRUARY 13, 2019.  THEY ARE BOTH INCLUDED IN THE UPLOADED DOCUMENTS OF THIS AUTHORIZATION.</t>
  </si>
  <si>
    <t>IRVING, TX, US</t>
  </si>
  <si>
    <t>MARILYN BRACHMAN HOFFMAN FOUND</t>
  </si>
  <si>
    <t xml:space="preserve">GHANY, MARC </t>
  </si>
  <si>
    <t>DR. MARC GHANY IS INVITED TO PRESENT AT THE EUROPEAN ASSOCIATION FOR THE STUDY OF THE LIVER/AMERICAN ASSOCIATION FOR THE STUDY OF LIVER DISEASE HBV CURE ENDPOINT CONFERENCE IN LONDON, UK, MARCH 8-9, 2019.  THE TOPIC OF HIS PRESENTATION IS HBSAG LOSS AS A SURROGATE FOR HBV CURE. THIS IS SPONSORED TRAVEL.  PER THE INVITATION LETTER THE SPONSOR WILL PROVIDE IN KIND, WAIVED REGISTRATION, ROUNDTRIP AIR AND 3 NIGHTS LODGING ACCOMMODATIONS.</t>
  </si>
  <si>
    <t>EUROPEAN ASSOCIATION FOR THE S</t>
  </si>
  <si>
    <t>03/06/2019 -03/10/2019</t>
  </si>
  <si>
    <t>DR. MARC GHANY WAS INVITED TO PRESENT AT GI GRAND ROUNDS AT THE INDIANAPOLIS UNIVERSITY ON MARCH 19, 2019. HIS PRESENTATION WILL BE TITLE "UPDATE ON MANAGEMENT AND NOVEL THERAPIES FOR CHRONIC HEPATITIS B". DR. GHANY WILL BE PROVIDED WITH IN-KIND ITEMS OF A ROUNDTRIP ECONOMY FLIGHT TICKET, HOTEL LODGING ACCOMMODATIONS, TRANSPORTATION TO AND FROM THE INDIANAPOLIS AIRPORT AND LUNCH AND DINNER. HE WILL BE PICKED UP FROM THE INDIANAPOLIS AIRPORT AND TAKEN TO THE UNIVERSITY BY DR. SAMALA FROM THE INDIANAPOLIS UNIVERSITY WHO WILL ALSO DROP HIM OFF AT HIS HOTEL AFTER DINNER.  LIMOUSINE SERVICE HAS BEEN ARRANGED TO PICK HIM UP FROM THE HOTEL AND TAKE HIM TO THE AIRPORT.  DR. GHANY WILL BE RESPONSIBLE FOR HIS TRANSPORTATION BACK AND FORTH BETWEEN HIS HOME AND DULLES AIRPORT. HE WILL RETURN HOME ON MARCH 20, 2019. DR. MARC GHANY IS REQUESTING APPROVAL OF ACTUAL SUBSISTENCE FOR SPONSOR IN-KIND LODGING VALUED AT $153.00 WHICH IS 122% OF THE GOVERNMENT ALLOWANCE OF $125.00. THIS PERCENTAGE FALLS WITHIN THE 300% THRESHOLD ALLOWED BY THE FTR.  THE SPONSOR HAS NOTED THAT ALL OTHER NON-FEDERAL PARTICIPANTS WILL BE PROVIDED WITH THE SAME ACCOMMODATIONS.</t>
  </si>
  <si>
    <t>03/19/2019 -03/20/2019</t>
  </si>
  <si>
    <t>GIBBS, JESSE R</t>
  </si>
  <si>
    <t>DR. GIBBS WILL ATTEND THE FOUNDIN-PD MEETING IN PITTSBURGH, PA FROM JAN 3 - JAN 4, 2019. THERE IS NO FORMAL AGENDA FOR THIS MEETING. SPONSOR IS PAYING "IN-KIND" FOR RT AIRFARE FROM IAD TO PIT AT 267 40 USD, LODGING FOR THE NIGHT OF 3 JAN AT 119 USD, LUNCH AND DINNER ON 3 JAN AT 38 USD, AS WELL AS BREAKFAST AND LUNCH AT 28 USD ON 4 JAN. SPONSOR HAS INDICATED THE SAME ACCOMMODATIONS HAVE BEEN PROVIDED TO ALL INVITED SPEAKERS. NIH WILL REIMBURSE THE TRAVELER RT TAXI FROM HOME TO IAD AT 198 36 USD, TAXI FROM PIT AIRPORT TO LODGING AT 39 68 USD, RT TAXI FROM LODGING TO VENUE AT 8 88 USD ON 3 JAN, ONE WAY TAXI FROM LODGING TO VENUE ON 4 JAN AT 4 44 USD, TAXI FROM VENUE TO PIT AIRPORT AT 38 88 USD, REMAINING MIE AT 34 50 USD. HAS SIGNED TA, EO APPROVAL AND APPROVED ODA 2018-1507.</t>
  </si>
  <si>
    <t>INFO TECH SPEC (APPSW)</t>
  </si>
  <si>
    <t>GILBERT, MARK R</t>
  </si>
  <si>
    <t>FOREIGN TRAVEL REQUEST TICKET NUMBER: NCI-RITM0132642
LEG 1, SPONSORED: DR. GILBERT WILL SPEAK AT THE COOPERATIVE TRIALS GROUP OF NEURO-ONCOLOGY (COGNO) IN BRISBANE, AUSTRALIA ON OCTOBER 7-9, 2018. IN-KIND: AIRFARE, LODGING (NO MEALS), AND REGISTRATION (INCLUDES L 10/8 AND 10/9), AND DINNER 10/7 AND 10/8.
LEG 2, NON-SPONSOR: DR. GILBERT WILL SPEAK AT THE JOHN CURTIN SCHOOL OF MEDICAL RESEARCH IN CANBERRA, AUSTRALIA ON OCTOBER 10-11, 2018.
AN APPROVED AEA MEMO HAS BEEN INCLUDED FOR THE LODGING COSTS IN CANBERRA.
LEG 3, NON-SPONSOR: DR. GILBERT WILL SPEAK AT THE ROYAL MELBOURNE HOSPITAL IN MELBOURNE, AUSTRALIA ON OCTOBER 12, 2018.   AN APPROVED AEA MEMO HAS BEEN INCLUDED FOR THE LODGING COSTS IN MELBOURNE.  AN APPROVED STO WAIVER HAS BEEN INCLUDED FOR THE USE OF BUSINESS CLASS TICKETS.</t>
  </si>
  <si>
    <t>FOREIGN TRAVEL REQUEST TICKET NUMBER: NCI-RITM0132651
DR. GILBERT IS INVITED TO SPEAK AT THE 15TH MEETING OF THE ASIAN SOCIETY FOR NEURO-ONCOLOGY BEING HELD IN BEIJING, CHINA ON OCTOBER 25-28, 2018. DR. GILBERT WILL ALSO BE MEETING WITH THE DR. GUIHAUI WANG ON OCTOBER 24, 2018 ALONG WITH ALL OTHER INVITED SPEAKERS AND PRESENTERS. IN-KIND: AIRFARE, LODGING (INCLUDES BREAKFAST), AND REGISTRATION (INCLUDES L 10/25 AND 10/26; LD 10/27).  AN APPROVED STO WAIVER HAS BEEN INCLUDED FOR THE USE OF BUSINESS CLASS TICKETS.</t>
  </si>
  <si>
    <t>ASIAN SOCIETY FOR NEURO ONCOLO</t>
  </si>
  <si>
    <t>GILDERSLEEVE, JEFFREY C</t>
  </si>
  <si>
    <t>TRAVELER WILL BE SPEAKING AT THE GORDON RESEARCH CONFERENCE, GLYCOBIOLOGY IN LUCCA BARGA, ITALY ON THE DATES OF MARCH 9 - 16, 2019. THE TRAVELERS TALK IS ENTITLED, IMMUNOLOGICAL DEVELOPMENT OF ANTIBODIES TO CARBOHYDRATES. REGISTRATION FEE OF 1525 USD PAID IN KIND BY GRC. REGISTRATION INCLUDES LODGING ON THE NIGHTS OF 3/10 -3/14, DINNER ON 3/10, BREAKFAST, LUNCH, AND DINNER ON 3/11 - 3/14, AND BREAKFAST ON 3/15. TRAVELER IS IN FLIGHT STATUS ON 3/9, DOES NOT REQUIRE LODGING. NIH TO FUND AIRFARE, PARKING, TAXI/BUS FARE, MIE ON 3/9 AND 3/16, BREAKFAST AND LUNCH ON 3/10, INCIDENTALS ON 3/11 - 3/14, LUNCH AND DINNER ON 3/15, OVERNIGHT LODGING 3/15 IN LONDON CONNECTING FLIGHT LEAVES ON 3/16. BOTH HOTELS INCLUDE COMPLIMENTARY WIFI, NO MEALS INCLUDED.</t>
  </si>
  <si>
    <t>GORDON RESEARCH CONFERENCES FL</t>
  </si>
  <si>
    <t>03/09/2019 -03/16/2019</t>
  </si>
  <si>
    <t>GILMAN, STEPHEN E</t>
  </si>
  <si>
    <t>INVITED TO BE THE KEYNOTE SPEAKER AT THE ANNUAL RESEARCH SYMPOSIUM AT THE ALBANY COLLEGE FOR PHARMACY AND HEALTH SCIENCES ON FEBRUARY 9, 2019 IN ALBANY, NY.  THE SPONSOR WILL PAY FOR THE AIRFARE AND HOTEL IN KIND.</t>
  </si>
  <si>
    <t>ALBANY, NY, US</t>
  </si>
  <si>
    <t>ALBANY COLLEGE OF PHARMACY AND</t>
  </si>
  <si>
    <t>02/08/2019 -02/09/2019</t>
  </si>
  <si>
    <t xml:space="preserve">GINIGER, EDWARD </t>
  </si>
  <si>
    <t>TRAVELER INVITED TO PRESENT A PHYSIOLOGY SEMINARY ENTITLED SO WHY DOES THE ELEPHANT FORGET THE MANY MECHANISMS OF NEURODEGENERATIVE DISEASE INTERACT WITH THE SPEAKERS GRADUATE STUDENTS POSTDOCS AND FACULTY MEMBERS AT THE UNIVERSITY OF GEORGIA DEPARTMENT OF CELLULAR BIOLOGY ON NOVEMBER 27 2018 AND SPEAK AT EMORY UNIVERSITY SCHOOL OF MEDICINE DEPARTMENT OF PHYSIOLOGY ON NOVEMBER 28 2018  TRAVELERS RETURN FLIGHT ARRIVES AT 11 50 PM WILL NOT GET HOME UNTIL NOVEMBER 29 2018 THIS TRIP WAS RESCHEDULED DUE TO HURRICANE ILLNESS  PREVIOUS TRIP CANCELLED SPARC APPROVAL ON FILE</t>
  </si>
  <si>
    <t>11/26/2018 -11/29/2018</t>
  </si>
  <si>
    <t>GLASS, ROGER I</t>
  </si>
  <si>
    <t>DR. GLASS WAS INVITED TO THE INTERNATIONAL HUMAN FRONTIER SCIENCE PROGRAM ORGANIZATION BOARD OF TRUSTEES MEETING, STRASBOURG, FRANCE, NOVEMBER 5-6, 2018. AIRFARE, LODGING AND MEALS ARE SPONSORED IN-KIND. THE SPONSOR DOCUMENTS AND THE TRAVEL APPROVAL REQUEST ARE ATTACHED.</t>
  </si>
  <si>
    <t>HUMAN FRONTIERS SCIENCE PROGRA</t>
  </si>
  <si>
    <t>DIRECTOR FOGARTY INTL CTR</t>
  </si>
  <si>
    <t>DR. GLASS WAS INVITED TO THE GLOBAL ALLIANCE FOR CHRONIC DISEASES ANNUAL SCIENTIFIC MEETING, SAO PAOLO, BRAZIL, NOV. 12-13, 2018. THIS IS NOT SPONSORED TRAVEL. HE RESERVED THE HOTEL IN THE CONFERENCE BLOCK. HE BOOKED A ONE-WAY TICKET FROM HOUSTON, TEXAS TO SAO PAULO, AND THE COST OF DEPARTING FROM HOUSTON IS THE SAME AS DEPARTING FROM HIS OFFICIAL STATION. HE WAS ALSO INVITED TO THE 17TH INTERNATIONAL VACCINE INSTITUTE SCIENTIFIC ADVISORY GROUP MEETING, SEOUL, KOREA, NOV. 15-16. THIS IS SPONSORED TRAVEL. IVI BOOKED THE HOTEL. HE WILL DEPART FROM SAO PAULO TO KOREA, AND RETURN TO HIS OFFICIAL STATION, IVI PROCESSED THE TICKETS. HE IS MEETING WITH THE IVI PRESIDENT AND OTHER GLOBAL HEALTH COLLEAGUES NOV. 17-18, AND WILL DEPART KOREA NOV. 19. AN OVER $10,000 MEMO IS NOT NEEDED BECAUSE THE KOREA TRIP IS SPONSORED. THE TRAVEL REQUESTS AND SPONSOR DOCUMENTS ARE ATTACHED.</t>
  </si>
  <si>
    <t>INTERNATIONAL VACCINE INSTITUT</t>
  </si>
  <si>
    <t>11/10/2018 -11/19/2018</t>
  </si>
  <si>
    <t>NOV. 30 - DEC. 1, DR. GLASS WILL MEET WITH DRS. MICHELE BARRY, HARRY GREENBERG AND CHARLES PROBER AT STANFORD UNIVERSITY TO DISCUSS GLOBAL HEALTH. HE WAS INVITED TO THE SECOND MEETING OF THE MEDICAL SERVICES SUB-COMMITTEE FOR THE THIRD HIDEYO NOGUCHI AFRICA PRIZE, TOKYO, DEC. 4 - 5, AND THEY WILL COVER THE LODGING EXPENSES. THE SPONSOR DOCUMENTS AND TRAVEL APPROVAL ARE ATTACHED.</t>
  </si>
  <si>
    <t>WORLD HEALTH ORGANIZATION AFRI</t>
  </si>
  <si>
    <t>11/29/2018 -12/06/2018</t>
  </si>
  <si>
    <t>GLEN, DANIEL R</t>
  </si>
  <si>
    <t>THE EVENTS IN THIS TA WERE APPROVED AS AN EXEMPTION UNDER THE CATEGORY: TO ATTEND SCIENTIFIC MEETINGS BY THE NIMH EXECUTIVE OFFICER ON 3/6/19.
AFNI BOOTCAMP APRIL 1 - 3, 2019
TEACHING FMRI ANALYSIS</t>
  </si>
  <si>
    <t>UNIVERSITY OF KANSAS AT KANSAS</t>
  </si>
  <si>
    <t>COMPUTER ENGINEER</t>
  </si>
  <si>
    <t>03/31/2019 -04/04/2019</t>
  </si>
  <si>
    <t>GOCHUICO, BERNADETTE R</t>
  </si>
  <si>
    <t>THIS IS A SPONSORED, DOMESTIC TRAVEL.  THE SPONSOR IS COVERING THE FOLLOWING EXPENSES IN-KIND; ROUND-TRIP AIRFARE IN THE AMOUNT OF $158.30 (DEPARTURE ON 3/8) AND $270.30 (RETURN ON 3/9); 1 NIGHT OF LODGING IN THE AMOUNT OF $159.00 PER NIGHT ON 3/8; LODGING TAXES IN THE AMOUNT OF $18.49; AND GROUND TRANSPORTATION FROM LGA / NY AIRPORT TO HOTEL ESTIMATED AT $59.11. REGISTRATION FEE IN THE AMOUNT OF $125.00 IS WAIVED AND INCLUDES THE FOLLOWING MEALS: 3/8 - DINNER, 3/9 - BREAKFAST, LUNCH AND DINNER, AND 3/10 - BREAKFAST.   TRAVELER IS DECLINING THE FOLLOWING MEALS- DINNER ON 3/8 AND DINNER ON 3/9 DUE TO FLIGHT TIMES. OMEGA WAS NOT USED TO MAKE THE FLIGHT OR LODGING RESERVATIONS BECAUSE THE SPONSOR COVERED THESE EXPENSES IN-KIND.  TRAVELER IS REQUESTING APPROVAL OF ACTUAL SUBSISTENCE FOR SPONSOR IN-KIND LODGING VALUED AT $159 WHICH IS 107% ABOVE THE GOVERNMENT ALLOWANCE OF $149. THE SPONSOR HAS NOTED THAT ALL OTHER NON-FEDERAL PARTICIPANTS WILL BE PROVIDED WITH THE SAME ACCOMMODATIONS.    THE FOLLOWING EXPENSES WILL BE COVERED BY NHGRI ARE:  BAGGAGE FEES ON 3/8 AND 3/9 - $60.00, ESTIMATE FOR INTERNET CONNECTION FEES - 3/8 AND 3/9 - $50.00, TAXI EXPENSE FROM NY HOTEL TO AIRPORT ON 3/9 - $61.78; AND ESTIMATED MISCELLANEOUS TAXI EXPENSE FOR $50.00 (TAXI EXPENSE FROM HOTEL TO VARIOUS MEETINGS).  THE COST COMPARISON IS NOT REQUIRED SINCE THE SPONSOR IS COVERING THE AIRFARE IN-KIND.</t>
  </si>
  <si>
    <t>GOFF, STEPHANIE L</t>
  </si>
  <si>
    <t>DR. GOFF IS INVITED TO SPEAK AT THE TUMOR TARGETED LYMPHOCYTES SUMMIT BEING HELD IN BOSTON, MA. DECEMBER 11-13, 2018 .   IN-KIND: REGISTRATION (NO MEALS).</t>
  </si>
  <si>
    <t>HANSONWADE</t>
  </si>
  <si>
    <t>12/10/2018 -12/13/2018</t>
  </si>
  <si>
    <t>GOLDBACH MANSKY, RAPHAELA T</t>
  </si>
  <si>
    <t>DR. GOLDBACH-MANSKY HAS BEEN INVITED TO SPEAK AT THE 14TH ANNUAL INTERNATIONAL SYMPOSIUM ON PRIMARY IMMUNODEFICIENCIES TO BE HELD AT THE ISLAND HOTEL IN NEWPORT BEACH, CALIFORNIA FROM NOVEMBER 16-17, 2018. THE NAME OF HER SPEECH IS: "UPDATES ON AUTOINFLAMMATORY DISEAES".  FPID AGREES TO PROVIDE THE FOLLOWING GOODS OR SERVICES IN-KIND TO THE NATIONAL INSTITUTES OF HEALTH FOR YOUR ATTENDANCE AND/OR PARTICIPATION IN THE ABOVE MEETING. FPID HAS WAIVED THE REGISTRATION FEE IN THE AMOUNT $200, AND WILL PROVIDE ROUND-TRIP AIR-FARE, 3 NIGHTS OF LODGING, MEALS UP TO $346 IN-KIND - BREAKFAST/LUNCH/DINNER ON 11/16 AND 11/17; AND GROUND TRANSPORTATION IN CALIFORNIA IN THE AMOUNT OF $280. THE CAN 8024957 WILL PAY THE REMAINING EXPENSES. NO HONORARIUM WILL BE PAID, AND NO US FEDERAL FUNDS WILL BE USED. TRAVEL EXPENSES ARE DERIVED FROM ITS ANNUAL GALA FUNDRAISER EVENT CONTRIBUTED BY PRIVATE DONORS AND FRIENDS. SPONSOR WILL BE PROVIDING IN-KIND LODGING VALUED AT $219 WHICH IS 136.02% OF THE GOVERNMENT LODGING ALLOWANCE OF $161.00 FOR NEWPORT BEACH, CA.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SHE HAS RECEIVED NIH APPROVAL IN NTPS TO ATTEND THIS TRAVEL.</t>
  </si>
  <si>
    <t>NEWPORT BEACH, CA, US</t>
  </si>
  <si>
    <t>FOUNDATION FOR PRIMARY IMMUNOD</t>
  </si>
  <si>
    <t>11/15/2018 -11/18/2018</t>
  </si>
  <si>
    <t>DR. GOLDBACH-MANSKY HAS BEEN INVITED TO PARTICIPATE IN THE SYMPOSIUM ?¿¿AUTOINFLAMMATION BREAK BARRIERS?¿¿ TO BE HELD IN MUNSTER, GERMANY FROM NOVEMBER 27-29, 2018. CRC 1009 AGREES TO PROVIDE THE FOLLOWING GOODS OR SERVICES IN-KIND TO THE NATIONAL INSTITUTES OF HEALTH FOR YOUR ATTENDANCE AND/ OR PARTICIPATION IN THE ABOVE MEETING. CRC 1009 WILL PAY IN-KIND FOR ROUND-TRIP AIR-FARE; 2 NIGHTS OF LODGING ESTIMATED, AND MEALS UP TO $14 PER DAY. THE CAN 8024957 WILL PAY THE REMAINING EXPENSES. IN COMPLIANCE WITH FEDERAL REGULATION, NO HONORARIUM WILL BE PAID AND NO US FEDERAL FUNDS WILL BE USED. TRAVEL EXPENSES ARE DERIVED FROM UNIVERSITY OF MUNSTER, CRC 1009 ?¿¿BREAKING BARRIERS.?¿¿ THIS TRIP IS NTPS APPROVED AND TRAVELER IS APPROVED TO ATTEND AS WELL. TRAVELER WILL HAVE ACCESS TO EMAIL AND CELL PHONE, RAPHAELA.GOLDBACH-MANSKY@NIH.GOV AND 301-792-3148. MUNSTER IS NOT A SELECTION IN CGE, THEREFORE AN UNLISTED OCONUS SELECTION HAS BEEN SELECTED. THE SPONSOR HAS ALSO PROVIDED A TRAIN TICKET IN-KIND TO AND FROM MUNSTER FROM/TO DUSSELDORF, WHILE TRAVELER WILL PAY FOR CAB FARE IN DUSSELDORF TO HOTEL AND MEETING SITE FROM TRAIN STATION, ROUND-TRIP.</t>
  </si>
  <si>
    <t>DR. GOLDBACH-MANSKY HAS BEEN INVITED TO PARTICIPATE IN THE DRUKIER INSTITUTE SEMINAR SERIES TO BE HELD IN NEW YORK, NY ON JANUARY 30TH, 2019. SHE WILL DEPART THE AFTERNOON BEFORE TO PREPARE FOR MEETINGS AND PRESENTATION AND RETURN IN THE EVENING AFTER THE PRESENTATION AND MEETINGS. THE SPONSOR (WEILL CORNELL MEDICINE- GALE AND IRA DRUKIER INSTITUTE FOR CHILDREN'S HEALTH) WILL PROVIDE ROUND-TRIP TRAIN TICKET IN-KIND WITH ONE NIGHT OF LODGING IN-KIND ESTIMATED AT $169.00 PER NIGHT AND DINNER ON 1/29 IN-KIND, WITH BREAKFAST AND LUNCH ON 1/30 IN-KIND, REMAINING EXPENSES WILL BE PAID BY CAN 8024957. THE SPONSOR WILL ALSO PROVIDE GROUND TRANSPORTATION TO AND FROM THE TRAIN STATION IN NEW YORK TO AND FROM HOTEL AND MEETINGS SITE. IN COMPLIANCE WITH FEDERAL REGULATION, NO FEDERAL FUNDS WILL BE USED AND NO HONORARIUM WILL BE PROVIDED. THE SPONSOR WILL BE PROVIDING IN-KIND LODGING VALUED AT $169.00 WHICH IS 102.42 % OVER THE GOVERNMENT LODGING ALLOWANCE OF $165.00 FOR NEW YORK, NY. THIS PERCENTAGE FALLS WITHIN THE 300% THRESHOLD ALLOWED BY THE FEDERAL PER DIEM RATE. THE SPONSOR HAS CONFIRMED THAT ALL OTHER FEDERAL OR NON-FEDERAL PARTICIPANTS WILL BE PROVIDED WITH THE SAME OR SIMILAR ACCOMMODATIONS. IT IS ADVANTAGEOUS TO BOTH THE SPONSOR AND THE TRAVELER TO TAKE THE ACELA TRAIN SINCE SHE WILL HAVE PRE-MEETINGS WITH COLLABORATORS WHEN SHE ARRIVES ON THE 29TH AND MEETINGS WITH COLLABORATORS PRIOR TO HER DEPARTURE ON THE 30TH. DR. GOLDBACH-MANSKY RECEIVED NIAID APPROVAL IN NTPS TO ATTEND THIS MEETING ON 11/26/18.</t>
  </si>
  <si>
    <t>WEILL CORNELL MEDICINE</t>
  </si>
  <si>
    <t>01/29/2019 -01/30/2019</t>
  </si>
  <si>
    <t>DR. GOLDBACH-MANSKY HAS BEEN INVITED TO PARTICIPATE IN THE 2ND ANNUAL SCIENTIFIC MEETING OF JAPANESE SOCIETY FOR IMMUNODEFICIENCY AND AUTOINFLAMMATORY DISEASES: JSIAD TO BE HELD IN TOKYO, JAPAN FROM FEBRUARY 2-3, 2019. THE JAPANESE SOCIETY FOR IMMUNODEFICIENCY AND AUTOINFLAMMATORY DISEASES AGREES TO PROVIDE THE FOLLOWING GOODS OR SERVICES IN-KIND TO THE NATIONAL INSTITUTES OF HEALTH FOR HER ATTENDANCE AND/OR PARTICIPATION IN THE ABOVE MEETING. IN COMPLIANCE WITH FEDERAL REGULATION, NO HONORARIUM WILL BE PROVIDED, AND NO FEDERAL FUNDS ARE BEING USED FOR THE PAYMENT OF TRAVEL EXPENSES. TRAVEL EXPENSES ARE DERIVED FROM THE FUND OF THE JAPANESE SOCIETY FOR IMMUNODEFICIENCY AND AUTOINFLAMMATORY DISEASES. JSIAD WILL PAY IN-KIND FOR HER ROUND-TRIP AIR-FARE, AT $2,712.07, LODGING VALUED AT $289.92 WHICH IS 108.99% OF THE GOVERNMENT LODGING ALLOWANCE OF $226.00 FOR TOKYO CITY, JAPAN. THIS PERCENTAGE FALLS WITHIN THE 300% THRESHOLD ALLOWED BY THE FEDERAL PER DIEM RATE. THE SPONSOR HAS CONFIRMED THAT ALL OTHER FEDERAL OR NON-FEDERAL PARTICIPANTS WILL BE PROVIDED WITH THE SAME OR SIMILAR ACCOMMODATIONS. SPONSOR WILL ALSO PROVIDE GROUND TRANSPORTATION FROM/TO AIRPORT AND FROM/TO HOTEL IN JAPAN ESTIMATED $126.33. THE CAN 8024957 WILL PAY THE REMAINING EXPENSES. THIS TRIP AND TRAVELER RECEIVED NIAID APPROVED TO ATTEND ON NTPS SITE ON 10/18/18. TRAVELER WILL HAVE ACCESS TO EMAIL AND CELL, GOLDBAR@MAIL.NIH.GOV AND 301-792-3148. VISA APPLICATION HAS BEEN SUBMITTED TO FIC AND PENDING APPROVAL PROCESS. ALSO, TRAVELER WILL DEPART ON JANUARY 31, 2019 AS IT IS AN OVERNIGHT FLIGHT AND ARRIVE ON FEBRUARY 1, 2019, ONE DAY PRIOR TO THE START OF THE MEETING TO ADJUST THE TIME DIFFERENCE AND PREPARE FOR THE MEETING.  LATE JUSTIFICATION: THIS RECEIVED ODA APPROVAL ON 12/10/18 BUT WAS NOT FINALIZED IN CGE UNTIL 12/26/18. DR. GOLDBACH-MANSKY WILL HAVE HER HTSOS CERTIFICATE UPLOADED UPON COMPLETION OF THE COURSE PRIOR TO HER TRIP DEPARTURE.</t>
  </si>
  <si>
    <t>NOUVELLE PLACE INCORPORATED</t>
  </si>
  <si>
    <t>DR. GOLDBACH-MANSKY HAS BEEN INVITED TO KEYSTONE SYMPOSIA, INNATE IMMUNE RECEPTORS: ROLES IN IMMUNOLOGY AND BEYOND, BEING HELD AT THE HUMANITIES/SOCIAL SCIENCES BUILDING OF ACADEMIA SINICA IN TAIPEI, TAIWAN FROM MARCH 10 ?¿¿ 15, 2019. SHE WILL PRESENT ON: "GENETIC BASIS OF AUTOINFLAMMATORY DISEASES." NIH HAS CREATED A BLANKET WAIVER FOR KEYSTONE SYMPOSIUM (ATTACHED). AS A FEDERAL EMPLOYEE, SHE IS TRAVELING TO PARTICIPATE IN THIS MEETING AS PART OF HER OFFICIAL DUTIES AS A SCIENTIST. WE WILL DRAW FROM THE KEYSTONE SYMPOSIUM OPERATING FUND, WHICH IS GENERATED FROM REGISTRATION FEES, IN ORDER TO REIMBURSE NIAID/NIH FOR HER TRAVEL, GROUND TRANSPORTATION AND LODGING EXPENSES. NO FEDERAL FUNDS WILL BE USED. REIMBURSE TO NIAID/NIH DIRECTLY UP TO $2938 TO HELP SUBSIDIZE THE TRAVEL COSTS. TRAVELER BOOKED THE CONFERENCE HOTEL TO MINIMIZE COSTS TO THE GOVERNMENT, AND PER NIH BLANKET WAVIER FOR KEYSTONE THEY WILL REIMBURSE NIAID/NIH FOR LODGING COSTS WITH RECEIPTS. THE CURRENT GOVERNMENT PER DIEM RATE FOR THIS GEOGRAPHIC LOCATION IS $174.00 FOR LODGING  AUTHORIZATION OF AEA FOR LODGING NOT TO EXCEED $213.92 WHICH IS 122.94% ABOVE THE GOVERNMENT LODGING RATE IS REQUESTED FOR THE FOLLOWING EVENT. DR. GOLDBACH-MANSKY WILL HAVE ACCESS TO BOTH HER CELL PHONE AND EMAIL, 301-792-3148 AND GOLDBARR@MAIL.NIH.GOV. THIS TRAVEL CONFERENCE AND BOTH HAVE BOTH BEEN APPROVED VIA THE NTPS SITE.
TRAVELER WILL ALSO USE PERSONAL PASSPORT PER FIC. PLEASE NOTE, AT THE TIME THE PLANNER IS CREATING THIS TRAVEL, THE CONFERENCE WAS NOT AVAILABLE UNDER THE CONFERENCE LIST, THEREFORE FOREIGN TRAVEL WAS CHOSEN, WILL UP DATE IF IT APPEARS. A COPY OF HER HTSOS CERTIFICATE WILL BE UPLOADED UPON COMPLETION OF THE COURSE. THIS TRAVEL WAS APPROVED BY THE NIH IN THE NTPS AND DR. GOLDBACH-MANSKY HAS APPROVAL TO ATTEND. IN COMPLIANCE WITH FEDERAL REGULATION, NO FEDERAL FUNDS ARE BEING USED AND NO HONORARIUM WILL BE PROVIDED.</t>
  </si>
  <si>
    <t>03/10/2019 -03/15/2019</t>
  </si>
  <si>
    <t>DR. GOLDBACH-MANKSY HAS BEEN INVITED TO PARTICIPATE IN THE 10TH BIANNUAL MEETING OF THE INTERNATIONAL SOCIETY OF SYSTEMIC AUTO-INFLAMMATORY DISEASES TO BE HELD IN GENOA, ITALY FROM MARCH 31 - APRIL 3, 2019. SHE WILL GIVE A TALK ENTITLED, "NOVEL THERAPEUTIC APPROACHES TO TYPE-1 INTERFERONS". THE INTERNATIONAL SOCIETY OF SYSTEMIC AUTO-INFLAMMATORY DISEASES AGREES TO PROVIDE THE FOLLOWING GOODS OR SERVICES IN-KIND TO THE NATIONAL INSTITUTES OF HEALTH: SPONSOR WILL PROVIDE ROUND TRIP AIRFARE IN KIND, ALONG WITH IN-KIND REGISTRATION FEES. THE SPONSOR WILL ALSO BE PROVIDING LUNCH TO ALL ITS SPEAKERS EVERYDAY OF THE EVENT. LASTLY, DUE TO BUDGET CONSTRAINTS, SPONSOR WILL NOT BE ABLE TO COVER LODGING IN WHICH DR. GOLDBACH-MANSKY TO COVER THE COSTS OF LODGING UNDER HER OWN CAN, THEREFORE THE SPONSOR WAS ABLE TO BOOK LODGING ON HER BEHALF AS CGE NOR OMEGA WAS ABLE TO BOOK A HOTEL IN THE AREA OF THE EVENT. LODGING WILL REMAIN AT PER DIEM AND ADJUSTED AT VOUCHER. IN COMPLIANCE WITH FEDERAL REGULATION, NO HONORARIUM WILL BE PROVIDED, AND NO FEDERAL FUNDS ARE BEING USED FOR THE PAYMENT OF TRAVEL EXPENSES. TRAVEL EXPENSES ARE DERIVED FROM MULTIPLE SOURCES OF FUNDING. THIS MEETING WILL ALLOW DR. GOLDBACH-MANSKY TO PRESENT DATA AND OTHER RELEVANT INFORMATION TO COLLEAGUES IN THE SAME FIELD OF AUTO-INFLAMMATORY DISEASES. THIS WILL ALLOW HER TO HEAR AND CATCH UP ON RELEVANT TOPICS IN HER FIELD, AND ALLOW HER TO DISCUSS SCIENTIFIC INSIGHTS WITH COLLEAGUES ATTENDING THE MEETING.BOTH THE TRAVELER AND CONFERENCE WERE APPROVED IN NTPS. SHE WILL ALSO HAVE ACCESS TO HER WORK EMAIL GOLDBACRR@MAIL.NIH.GOV AND CELL PHONE 301-792-3148. ALTHOUGH THE TRAVEL WAS APPROVED IN THE NTPS IN NOVEMBER, AND THE ODA WAS APPROVED ON JANUARY 16, 2019. THE PLANNER DID NOT RECEIVE THE FLIGHT NOR HOTEL CONFIRMATION UNTIL FEBRUARY 25TH AND 27TH 2019 AND  THE PLANNER EMAILED THE SPONSOR ON DECEMBER 26TH, 2018, AND COULD NOT FINALIZE THE TRAVEL UNTIL 2/27 SINCE THE INFORMATION WAS NOT FULLY PROVIDED.</t>
  </si>
  <si>
    <t>GENOA, , ITA</t>
  </si>
  <si>
    <t>03/30/2019 -04/03/2019</t>
  </si>
  <si>
    <t>GOLDSZMID, SILVANA R</t>
  </si>
  <si>
    <t>INVITED SPEAKER: TRAVELER INVITED TO SPEAK AT THE 8TH FOX CHASE SYMPOSIUM IN PHILADELPHIA, PENNSYLVANIA FROM 10/25-10/26. SPONSOR WILL PROVIDE IN KIND R/T TRAIN, LODGING ON 10/25, GROUND TRANSPORTATION TO AND FROM TRAIN STATION IN PHILADELPHIA, DINNER ON 10/25, AND BREAKFAST AND LUNCH ON 10/26. SPONSOR STATED THAT ALL NON-FEDERAL PARTICIPANTS WILL RECEIVE THE SAME ACCOMMODATIONS. NO FEDERAL FUNDS CONFIRMED.  NO REGISTRATION FEE ASSOCIATED WITH THE MEETING.</t>
  </si>
  <si>
    <t>FOX CHASE CANCER CENTER</t>
  </si>
  <si>
    <t>INVITED SPEAKER: TRAVELER INVITED TO SPEAK AT THE 1ST EUROPEAN SYMPOSIUM ON MYELOID REGULATORY CELLS IN HEALTH AND DISEASE FROM OCT 31 TO NOV 4 IN ESSEN, GERMANY. SPONSOR WILL PROVIDE IN KIND R/T AIRFARE, R/T TRAIN IN GERMANY, LODGING, REGISTRATION FEE (INCLUDES NO LODGING/MEALS) AND SOCIAL EVENING. TRAVELER WILL DEPART ON 11/4 DUE TO CONFERENCE ENDING AT 5:00 PM ON 11/3 AND THE TRAIN TO THE AIRPORT IS 2 HOURS, WHICH DOES NOT GIVE THE TRAVELER SUFFICIENT TIME TO MAKE THE 7:00 PM FLIGHT.</t>
  </si>
  <si>
    <t>CONVENTUS CONGRESS MANAGEMENT</t>
  </si>
  <si>
    <t>INVITED SPEAKER: TRAVELER INVITED TO SPEAK AT THE AACR TUMOR IMMUNOLOGY AND IMMUNOTHERAPY CONFERENCE IN MIAMI, FL FROM 11/27-11/30. SPONSOR WILL PROVIDE IN KIND R/T AIRFARE, LODGING 11/27-11/30, REGISTRATION FEE ($1125) WHICH INC. BREAKFAST 11/28-11/30 AND LUNCH 11/28. TRAVELER IS REQUESTING APPROVAL OF ACTUAL SUBSISTENCE FOR SPONOR IN-KIND LODGING VALUED AT $245.00 WHICH IS 175% OF THE GOVERNMENT ALLOWANCE OF $140. THIS PERCENTAGE FALLS WITHIN THE 300% THRESHOLD ALLOWED BY THE FTR. SPONSOR CONFIRMED THAT ALL NONFEDERAL PARTICIPANTS WILL RECEIVE THE SAME ACCOMMODATIONS. NO FEDERAL FUNDS CONFIRMED.</t>
  </si>
  <si>
    <t xml:space="preserve">GONZALEZ-CASTILLO, JAVIER </t>
  </si>
  <si>
    <t>THE EVENTS IN THIS TA WERE APPROVED AS A NON-NIMH HOSTED CONFERENCE OR MEETING BY THE OFFICE OF FINANCIAL MANAGEMENT ON 5/30/2018.
2018 SOCIETY FOR NEUROSCIENCE (SFN) 48TH ANNUAL CONFERENCE  - DR. GONZALEZ-CASTILLO WILL ATTEND THE ANNUAL MEETING OF THE SOCIETY FOR NEUROSCIENCE AS HE IS THE CHAIR FOR A SYMPOSIUM ON FUNCTIONAL CONNECTIVITY DYNAMICS. THIS SYMPOSIUM WILL PROVIDE AN OVERVIEW OF THE STATE OF THE ART IN THE ANALYSIS, MODELING, INTERPRETATION AND CLINICAL VALUE OF SHORT-TERM CHANGES (E.G., WITHIN SECONDS) IN FUNCTIONAL CONNECTIVITY PATTERNS AS MEASURED WITH FMRI. DR. GONZALEZ-CASTILLO WILL ALSO USE THIS OPPORTUNITY TO MEET WITH CURRENT SFIM COLLABORATORS AND FOSTER NEW COLLABORATIONS TO THE BENEFIT OF BOTH NIMH RESEARCH AND MY PROFESSIONAL DEVELOPMENT.  TR APPROVED 10/18/2018, ODA APPROVED 10/18/2018, NON-NIMH APPROVED 5/30/2018.  TRAVELER WILL BE STAYING WITH ANOTHER NIH ATTENDEE IN THAT ATTENDEES OMEGA BOOKED LODGING.  HE WILL GET HIS OWN RECEIPT WITH HIS NAME, SHOWING HE PAID HALF OF THE ROOM.</t>
  </si>
  <si>
    <t>11/03/2018 -11/08/2018</t>
  </si>
  <si>
    <t>GONZALEZ, FRANK J</t>
  </si>
  <si>
    <t>PRESENT RESEARCH ON MICROSOMES AND DRUG OXIDATIONS AT THE 22ND INTERNATIONAL SYMPOSIUM ON MICROSOMES AND DRUG OXIDATIONS IN KANAZAWA, JAPAN FROM 9/29/18-10/5/18. SPONSORED IN KIND EXPENSES ARE 5 NIGHTS OF LODGING, REGISTRATION AND ROUND-TRIP TRAIN FARE FROM TOKYO NARITA AIRPORT TO KANAZAWA STATION. THE TRAVELER IS PAYING FOR THE NON-REIMBURSABLE INTERNATIONAL AIRFARE. TANUM0H6BY FOR 9/29/18-9/30/18. TRAVELER IS REQUESTING APPROVAL OF ACTUAL SUBSISTENCE FOR SPONSOR IN-KIND LODGING VALUED AT $144.76 WHICH IS 140% OF THE GOVERNMENT ALLOWANCE OF $103. THIS PERCENTAGE FALLS WITHIN THE 300% THRESHOLD ALLOWED BY THE FTR. THE SPONSOR HAS NOTED THAT ALL OTHER NON-FEDERAL PARTICIPANTS WILL BE PROVIDED WITH THE SAME ACCOMMODATIONS.</t>
  </si>
  <si>
    <t>KANAZAWA, , JPN</t>
  </si>
  <si>
    <t>MICROSOMES AND DRUG OXIDATIONS</t>
  </si>
  <si>
    <t>GIVE A TALK ROLE OF C-MYC IN HEPATOCARCINOGENESIS AT THE 2018 BEIJING LIVER CANCER INTERNATIONAL CONFERENCE. 11/2/2018-11/4/2018. SPONSORED IN KIND EXPENSES ARE AIRFARE, HOTEL, REGISTRATION AND MEALS.</t>
  </si>
  <si>
    <t>10/31/2018 -11/05/2018</t>
  </si>
  <si>
    <t>GIVING A LECTURE ROLE OF INTESTINAL TRANSCRIPTION FACTORS AND CERAMIDES IN METABOLIC DISEASE TO FACULTY AND STUDENTS AT THE NORTHEAST OHIO MEDICAL UNIVERSITY LIVER RESEARCH SEMINAR. 11/26-11/27/2018. SPONSORED IN KIND EXPENSES ARE AIRFARE, 1 NIGHTS HOTEL, MEALS AND LOCAL GROUND TRANSPORTATION. TRAVELER IS REQUESTING APPROVAL OF ACTUAL SUBSISTENCE FOR SPONSOR IN-KIND LODGING VALUED AT $109.00 WHICH IS 116% OF THE GOVERNMENT ALLOWANCE OF $94. THIS PERCENTAGE FALLS WITHIN THE 300% THRESHOLD ALLOWED BY THE FTR. THE SPONSOR HAS NOTED THAT ALL OTHER NON-FEDERAL PARTICIPANTS WILL BE PROVIDED WITH THE SAME ACCOMMODATIONS.</t>
  </si>
  <si>
    <t>KENT, OH, US</t>
  </si>
  <si>
    <t>NORTHEAST OHIO MEDICAL UNIVERS</t>
  </si>
  <si>
    <t>GIVING LECTURE AT THE UNIVERSITY OF MICHIGAN. GIVING TALK CALLED THE ROLE OF BILE ACIDS, MICROBIOTA, NUCLEAR RECEPTOR SIGNALING, TOXIC LIPIDS, AND GUT-LIVER COMMUNICATION IN METABOLIC DISEASE. 2/22/2019-2/23/2019. SPONSORED IN KIND EXPENSES ARE AIRFARE AND 1 NIGHT LODGING. TRAVELER IS REQUESTING APPROVAL OF ACTUAL SUBSISTENCE FOR SPONSOR IN-KIND LODGING VALUED AT $189 WHICH IS 158% OF THE GOVERNMENT ALLOWANCE OF $120. THIS PERCENTAGE FALLS WITHIN THE 300% THRESHOLD ALLOWED BY THE FTR. THE SPONSOR HAS NOTED THAT ALL OTHER NON-FEDERAL PARTICIPANTS WILL BE PROVIDED WITH THE SAME ACCOMMODATIONS.</t>
  </si>
  <si>
    <t>GIVING TALK THE ROLE OF THE GUT MICROBIOTA AND INTESTINAL NUCLEAR RECEPTORS IN METABOLIC DISEASE AT THE ENDO 2019 CONFERENCE IN NEW ORLEANS, LA 3/25/19-3/26/19. SPONSORED IN KIND EXPENSES ARE AIRFARE, LODGING AND REGISTRATION. TRAVELER IS REQUESTING APPROVAL OF ACTUAL SUBSISTENCE FOR SPONSOR IN-KIND LODGING VALUED AT $269 WHICH IS 167% OF THE GOVERNMENT ALLOWANCE OF $161. THIS PERCENTAGE FALLS WITHIN THE 300% THRESHOLD ALLOWED BY THE FTR. THE SPONSOR HAS NOTED THAT ALL OTHER NON-FEDERAL PARTICIPANTS WILL BE PROVIDED WITH THE SAME ACCOMMODATIONS. HTTPS://WWW.ENDOCRINE.ORG/ENDO2019</t>
  </si>
  <si>
    <t>GORDENIN, DMITRY A</t>
  </si>
  <si>
    <t>TRAVELER INVITED TO PRESENT A SEMINAR AND DISCUSS SCIENTIFIC PROJECTS AT THE INTERNATIONAL LABORATORY FOR HUMAN GENOME RESEARCH OF THE NATIONAL UNIVERSITY OF MEXICO, NOVEMBER 5 - 6, 2018, IN QUERETARO, MEXICO. OFFICIAL TRAVEL WILL BEGIN ON NOVEMBER 4, 2018 AND RETURN TO RDU ON NOVEMBER 7, 2018. THERE IS NO REGISTRATION FEE. THE SPONSOR, INTERNATIONAL LABORATORY FOR HUMAN GENOME RESEARCH OF THE NATIONAL UNIVERSITY OF MEXICO (LIIGH-UNAM) WILL PROVIDE IN KIND ROUNDTRIP AIRFARE FROM RALEIGH DURHAM AIRPORT TO QUERETARO INTERCONTINENTAL AIRPORT AND RETURN, LODGING FOR THREE NIGHTS FROM NOVEMBER 4 ?¿¿ 6, 2018 THAT IS WITHIN PER DIEM, MEALS (NOVEMBER 4 - LUNCH AND DINNER, NOVEMBER 5 - BREAKFAST, LUNCH AND DINNER, NOVEMBER 6 - BREAKFAST, LUNCH AND DINNER, NOVEMBER 7 - BREAKFAST) AND GROUND TRANSPORTATION WHILE TRAVELER IS IN QUERETARO, MEXICO FROM NOVEMBER 4 - 7. A PASSPORT IS REQUIRED FOR TRAVEL TO MEXICO. A VISA IS NOT REQUIRED FOR MEXICO. HTSOS TRAINING IS REQUIRED FOR MEXICO AND WAS COMPLETED BY THE TRAVELER ON JUNE 24, 2018. ETHICS APPROVAL OBTAINED ON SEPTEMBER 10, 2018. EFFICIENT SPENDING APPROVAL IN THE FORM OF AN ATTACHMENT G OBTAINED ON OCTOBER 18, 2018 AND IS UPLOADED IN THE SCANNED DOCUMENT SECTION OF THIS TRAVEL AUTHORIZATION.</t>
  </si>
  <si>
    <t>NATIONAL UNIVERSITY OF MEXICO</t>
  </si>
  <si>
    <t>11/04/2018 -11/07/2018</t>
  </si>
  <si>
    <t>GORMLEY, MAUREEN E</t>
  </si>
  <si>
    <t>DR. MAUREEN GORMLEY WILL BE SPEAKING AT THE NATIONAL ASSOCIATION OF PRIVATE SPECIAL EDUCATION CENTERS NAPSEC) ANNUAL MEETING JANUARY 22-23, 2018, IN SAN ANTONIO, TX.  THE TITLE OF THE TALK IS, "WORKPLACE STIGMA TOWARD EMPLOYEES WITH INTELLECTUAL DISABILITY." THE ASSOCIATION WILL PAY FOR FLIGHT AND HOTEL, IN KIND. NIH WILL REIMBURSE GROUND TRANSPORTATION EXPENSES AND M&amp;IE.  THERE IS NO REGISTRATION FEE.  TRAVEL IS STE APPROVED.</t>
  </si>
  <si>
    <t>NATIONAL ASSOCIATION OF PRIVAT</t>
  </si>
  <si>
    <t>CHIEF OPERATING OFFICER</t>
  </si>
  <si>
    <t>01/22/2019 -01/23/2019</t>
  </si>
  <si>
    <t xml:space="preserve">GOROSPE, MYRIAM </t>
  </si>
  <si>
    <t>TRAVELER WILL DEPART US ON OCT. 3 AND ARRIVE IN MADRID ON OCT. 4. TO GIVE A TALK AT THE UNIVERSITY OF MADRID ON OCTOBER 5, 2018. ON, OCTOBER 6TH, TRAVELER WILL MEET WITH SPONSORED INSTITUTE TO DISCUSS A POSSIBLE COLLABORATION. SPONSOR HAS PROVIDED AIRLINE TICKET INKIND. MEALS, DINNER ON 5TH IN KIND. TRAVELER WILL NOT ACCEPT ANY ALCOHOLIC DRINKS.  TRAVELER WILL STAY WITH FAMILY WHILE IN MADRID. THEREFORE, NO LODGING REIMBURSEMENT IS NEEDED.  THERE IS NO REGISTRATION FEE FOR THIS MEETING. HTSO TRAINING HAS BEEN TAKEN ON MARCH 30, 2018. HOWEVER, IS NOT REQUIRED FOR THIS COUNTRY. VISA IS REQUIRED AND IS UPLOADED TO TA, EXPIRES ON FEB 5, 2020.</t>
  </si>
  <si>
    <t>UNIVERSIDAD AUTONOMA DE MADRID</t>
  </si>
  <si>
    <t xml:space="preserve">GOTTESMAN, SUSAN </t>
  </si>
  <si>
    <t>TRAVELER HAS BEEN INVITED TO GIVE A SEMINAR AT THE UNIVERSITY OF MASSACHUSETTS AMHERST AS PART OF THE UNIVESITY'S MCB SEMINAR SERIES ON OCTOBER 23RD. TRAVELER WILL DEPART THE EVENING OF OCTOBER 22ND AND WILL RETURN ON OCTOBER 24TH. ROUND TRIP ECONOMY AIRFARE, TWO NIGHTS LODGING AT THE HOTEL UMASS, GROUND TRANSPORTATION TO AND FROM U MASS AND DINNER OCTOBER 23RD WILL BE PAID IN-KIND.</t>
  </si>
  <si>
    <t>NORTHAMPTON, MA, US</t>
  </si>
  <si>
    <t>UNIVERSITY OF MASSACHUSETTS AT</t>
  </si>
  <si>
    <t>TRAVELER HAS BEEN INVITED TO GIVE A SEMINAR FOR THE DEPARTMENT OF MICROBIOLOGY AND MOLECULAR GENETICS AT THE UNIVERSITY OF TEXAS HOUSTON NOVEMBER 29TH AS PART OF THEIR 2018 - 2019 SEMINAR SERIES. TRAVELER WILL DEPART AT 12:40PM NOVEMBER 28 ARRIVING IN HOUSTON AT 3:05PM. TRAVELER WILL STAY TWO NIGHTS AT THE HOUSTON MARRIOTT MEDICAL CENTER/MUSEUM DISTRICT. ADDRESS IS 6580 FANNIN STREET, HOUSTON TEXAS 77030. TRAVELER WILL THEN DEPART NOVEMBER 29 ARRIVING AT IAD AT 3:53PM. ROUND TRIP ECONOMY AIRFARE, TWO NIGHTS LODGING, ALL MEALS NOV 28 TO NOV 30, AND GROUND TRANSPORTATION TO AND FROM HOUSTON AIRPORT WILL BE PAID IN-KIND BY THE SPONSOR, DEPARTMENT OF MICROBIOLOGY AND MOLECULAR GENETICS AT UT HOUSTON.</t>
  </si>
  <si>
    <t>TRAVELER HAS BEEN INVITED TO BRUSSELS, BELGIUM TO PARTICIPATE IN A PHD THESIS DEFENSE ON DEC 3RD AND GIVE A TALK IN THE MOLECULAR BIOLOGY DEPARTMENT ON DECEMBER 4TH 2018. TRAVELER WILL BE USING RT FREQUENT FLYER MILES FROM A PREVIOUS TRIP BEFORE THEY EXPIRE. TRAVELER WILL DEPART WASHINGTON DC DEC 2ND AT 5:55PM AND WILL ARRIVE IN BRUSSELS DEC 3RD AT 7:15AM. THE SPONSOR, THE UNIVERSITE LIBRE, MOLECULAR BIOLOGY DEPARTMENT WILL PROVIDE IN-KIND, LODGING AT $172.01 PER NIGHT FOR TWO NIGHTS AND ALL MEALS FROM DEC 3RD TO DEC 5TH. TRAVELER WILL BE STAYING AT THE HOTEL LE COTE VERT. THE ADDRESS OF THE HOTEL IS CHAUSSEE DE BRUZELLES 200G, B 1410 WATERLOO BELGIUM. THE HOTEL PROVIDES COMPLIMENTARY BREAKFAST. TRAVELER WILL THEN DEPART AFTER THE SEMINAR DEC 5TH AT 11:55PM ARRIVING IN WASHINGTON AT 2:35PM. TRAVELER PURCHASED THEIR OWN FLIGHT AND WILL NOT REQUEST REIMBURSEMENT. THIS TRAVEL IS FROM A PREVIOUS TRIP TANUM0H488 THAT WAS CANCELLED AND MOVED TO DEC 2ND TO 5TH.</t>
  </si>
  <si>
    <t>UNIVERSITE LIBRE DE BRUXELLES</t>
  </si>
  <si>
    <t>TRAVELER HAS BEEN INVITED TO PARTICIPATE IN THE ANNUAL REVIEW OF MICROBIOLOGY EDITORIAL COMMITTEE MEETING BEING HELD IN HONOLULU HAWAII MARCH 1 AND MARCH 2. TRAVELER WILL DEPART IAD FEB 28 AT 8:30AM ARRIVING IN HONOLULU AT 5:39PM. TRAVELER WILL STAY 3 NIGHTS AT THE THE MODERN HONOLULU. THE ADDRESS OF THE HOTEL IS 1775 ALA MOANA BOULEVARD HONOLULU, HAWAII 96815. THE SPONSOR WILL PAY IN-KIND FOR RT ECONOMY AIRFARE, 3 NIGHTS LODGING AND ALL MEALS. TRAVELER WILL DEPART AFTER THE MEETING MARCH 3 AT 8:00AM ARRIVING AT IAD AT 12:34AM MARCH 4. TRAVELER IS REQUESTING APPROVAL OF ACTUAL SUBSISTENCE FOR SPONSORED IN-KIND TRAVEL LODGING VALUED AT $269, WHICH IS 152% OF THE GOVERNMENT ALLOWANCE OF $177.  THIS PERCENTAGE FALLS WITHIN THE 300% THRESHOLD ALLOWED BY THE FTR.  THE SPONSOR NOTED THAT ALL INVITED SPEAKERS WILL BE PROVIDED THE SAME ACCOMMODATIONS AT THE SAME COSTS. ACTUAL HOTEL RESERVATION WILL BE PROVIDED ONCE RECEIVED.</t>
  </si>
  <si>
    <t>HONOLULU, HI, US</t>
  </si>
  <si>
    <t>TRAVELER HAS BEEN INVITED GIVE A TALK MARCH 14TH AT THE MILLER SCHOOL OF MEDICINE, UNIVERSITY OF MIAMI. THE TITLE OF THE TALK IS "BEYOND THE CENTRAL DOGMA: POST-TRANSCRIPTIONAL REGULATION AND THE BACTERIAL RESPONSE TO STRESS." TRAVELER WILL DEPART MARCH 13 AT 5:37PM ARRIVING IN MIAMI AT 8:32PM. TRAVELER WILL BE STAYING 2 NIGHTS AT THE HOTEL ARIA AT THE RATE OF $209. THE ADDRESS OF THE HOTEL IS 2889 MCFARLANE ROAD MIAMI, FL 33133.  THE SPONSOR WILL PAY IN KIND RT ECONOMY AIRFARE, 2 NIGHTS LODGING AND ALL MEALS. TRAVELER WILL THEN DEPART THE DAY AFTER THE TALK MARCH 15 AT 7:45PM ARRIVING IN WASHINGTON AT 10:29PM. TRAVELER IS REQUESTING APPROVAL OF ACTUAL SUBSISTENCE FOR SPONSORED IN-KIND TRAVEL LODGING VALUED AT $209 WHICH IS 109% OF THE GOVERNMENT ALLOWANCE OF $192. THIS PERCENTAGE FALLS WITHIN THE 300% THRESHOLD ALLOWED BY THE FTR. THE SPONSOR NOTED THAT ALL INVITED SPEAKERS WILL BE PROVIDED THE SAME ACCOMMODATION SAT THE SAME COSTS.</t>
  </si>
  <si>
    <t>THERE ARE TWO LEGS OF TRIP. 
FIRST LEG: TRAVELER HAS BEEN INVITED TO GIVE A TALK TO THE LABORATORY OF BACTERIAL CHEMISTRY, AIX MARSEILLE UNIVERSITE IN MARSEILLE FRANCE MARCH 25TH. TRAVELER WILL DEPART IAD MARCH 23 AT 6:35PM ARRIVING IN CDG PARIS MARCH 24 AT 6:55AM. TRAVELER WILL THEN TAKE THE TRAIN FROM PARIS AT 10:37AMTO THE SEMINAR SITE IN MARSEILLE ARRIVING AT 2:01PM. TRAVELER WILL STAY 2 NIGHTS AT THE HOTEL MERCURE PRADO VELODROME. THE ADDRESS OF THE HOTEL IS 11 AVENUE DE MAZARGUES 13008 MARSEILLE FRANCE. THE SPONSOR WILL COVER IN KIND RT TRAIN, 2 NIGHTS LODGING AND ALL MEALS. TRAVELER WILL THEN DEPART MARSEILLE VIA TRAIN AT 9:02AM MARCH 26.
SECOND LEG: TRAVELER HAS BEEN INVITED TO ATTEND AND PRESENT AT THE 3RD DYNAMO SYMPOSIUM ON THE EVOLUTION, BIOGENESIS AND DYNAMICS OF ENERGY TRANSDUCING MEMBRANES BEING HELD IN PARIS MARCH 26 TO MARCH 29. TRAVELER WILL ARRIVE VIA TRAIN BACK IN PARIS FROM MARSEILLE AT 12:23PM MARCH 26. TRAVELER WILL STAY 3 NIGHTS AT HOTEL LES JARDINS DU LUXEMBOUR. THE ADDRESS OF THE HOTEL IS 5 IMPASSE ROYER COLLARD 75005 PARIS FR. THE SPONSOR WILL COVER IN-KIND RT ECONOMY AIRFARE, AND 4 NIGHTS LODGING. TRAVELER WILL THEN DEPART AFTER THE CONFERENCE, MARCH 30 AT 11:55AM FROM CDG ARRIVING AT IAD AT 3:35PM SAME DAY.</t>
  </si>
  <si>
    <t>MARSEILLE, , FRA</t>
  </si>
  <si>
    <t>AIX MARSEILLE UNIVERSITE</t>
  </si>
  <si>
    <t>CNRS PARIS FRANCE</t>
  </si>
  <si>
    <t>GOURH, PRAVITT R</t>
  </si>
  <si>
    <t>MONDAY, OCTOBER 22 ATTENDING AND PRESENTING A RESEARCH POSTER ON "STRONG HLA AND NOVEL NON-HLA ASSOCIATIONS IDENTIFIED BY AUTO-ANTIBODY SUBSET ANALYSIS OF AFRICAN AMERICANS WITH SCLERODERMA FROM THE GENOME RESEARCH IN AFRICAN AMERICAN SCLERODERMA PATIENTS COHORT" AND ATTENDING THE SCLERODERMA COLLABORATOR MEETING AT THE 2018 ARC ANNUAL MEETING.  DR. GOURH MEMBER OF THE ACR MEETING PLANNING COMMITTEE, THEREFORE REGISTRATION COMPLIMENTARY AND PAID BY ACR
PENDING AVAILABILITY OF FUNDS AND CONTINUING RESOLUTION.</t>
  </si>
  <si>
    <t>10/22/2018 -10/22/2018</t>
  </si>
  <si>
    <t>SCLERODERMA RESEARCH FOUNDATION SCIENTIFIC WORKSHOP BEING HELD IN SAN FRANCISCO, CALIFORNIA FROM MARCH 15 - 17.
DR. GOURH INVITED GUEST SPEAKER PRESENTING HIS RESEARCH ON GENOME RESEARCH IN AFRICAN AMERICAN SCLERODERMA PATIENTS (GRASP).</t>
  </si>
  <si>
    <t>SCLERODERMA RESEARCH FOUNDATIO</t>
  </si>
  <si>
    <t>03/15/2019 -03/17/2019</t>
  </si>
  <si>
    <t>GRAHAM, BARNEY S</t>
  </si>
  <si>
    <t>DR. BARNEY GRAHAM IS AN INVITED TO ATTEND THE SCRIPPS RESEARCH SCIENTIFIC ADVISORY BOARD MEETING, OCTOBER 4, 2018, LAJOLLA, CA. 
SPONSOR WILL PROVIDE IN-KIND ROUND TRIP ECONOMY CLASS AIRFARE AND LODGING. 
AEA JUSTIFICATION:  LODGING IN-KIND OF $369.43 PER NIGHT WHICH IS 217% OF THE PER DIEM OF $170.00 (SANDIEGO, CA). SPONSOR HAS RESERVED A ROOM IN A HOTEL EXCEEDING PER DIEM AND ALL FEDERAL EMPLOYEES ARE PROVIDED THE SAME ACCOMMODATIONS.</t>
  </si>
  <si>
    <t>SCRIPPS RESEARCH INSTITUTE LA</t>
  </si>
  <si>
    <t>DR. BARNEY GRAHAM IS AN INVITED SPEAKER FOR THE INTERNATIONAL RESPIRATORY SYNCYTIAL SYMPOSIUM, OCTOBER 31 - NOVEMBER 4, 2018.  
SPONSOR WILL PROVIDE IN-KIND REGISTRATION, ONE NIGHT LODGING, AND SOME MEALS. 
AEA JUSTIFICATION:  LODGING IN-KIND OF $149.00 PER NIGHT WHICH IS 122% OF THE PER DIEM OF $122.00 (ASHEVILLE, NC).  SPONSOR HAS RESERVED A ROOM IN A HOTEL EXCEEDING PER DIEM AND ALL FEDERAL EMPLOYEES ARE PROVIDED THE SAME ACCOMMODATIONS.</t>
  </si>
  <si>
    <t>10/30/2018 -11/04/2018</t>
  </si>
  <si>
    <t>DR. BARNEY GRAHAM IS AN INVITED SPEAKER FOR THE XX ANNUAL SCIENTIFIC MEETING OF BUTANATAN INSTITUTE, DECEMBER 5 - 7, 2018, SAO PAULO, BRAZIL. 
SPONSOR WILL PROVIDE IN-KIND ROUND TRIP BUSINESS CLASS AIRFARE, LODGING, AND AIRPORT TRANSFERS IN-COUNTRY.
APPROVED MEDICAL WAIVER ON FILE SIGNED BY ALFRED C. JOHNSON ON 12 07 2016.</t>
  </si>
  <si>
    <t>INSTITUTO BUTANTAN</t>
  </si>
  <si>
    <t>DR. BARNEY GRAHAM IS AN INVITED SPEAKER FOR THE KEYSTONE SYMPOSIA:  MOLECULAR APPROACHES TO VACCINES AND IMMUNE MONITORING, FEBRUARY 10 - 14, 2019, KEYSTONE, CO. 
NIH HAS A BLANKET WAIVER WITH KEYSTONE SYMPOSIA AND SPONSOR WILL REIMBURSE NTE $1822 FOR TRAVEL RELATED EXPENSES.  THE $1822 WILL BE APPLIED TO THE AIRFARE WHEN VOUCHERED. 
$845.00 REGISTRATION FEE PROVIDED IN-KIND. 
SOME MEALS PROVIDED. 
APPROVED MEDICAL WAIVER ON FILE SIGNED BY ALFRED C. JOHNSON 12 07 2016.</t>
  </si>
  <si>
    <t>02/10/2019 -02/14/2019</t>
  </si>
  <si>
    <t>DR. BARNEY GRAHAM IS INVITED TO ATTEND THETAKEDA IMMUNOLOGY ADVISORY BOARD MEETING, FEBRUARY 26, 2019, BOSTON, MA. 
SPONSOR WILL PROVIDE IN-KIND ROUND TRIP ECONOMY CLASS AIRFARE, LODGING, AIRPORT TRANSFERS, AND SOME MEALS. 
AEA JUSTIFICATION:  LODGING IN-KIND OF $179.00 PER NIGHT WHICH IS 110% OF THE PER DIEM OF $163.00. 
SPONSOR HAS RESERVED A ROOM IN A HOTEL EXCEEDING PER DIEM AND ALL FEDERAL EMPLOYEES ARE PROVIDED THE SAME ACCOMMODATIONS.</t>
  </si>
  <si>
    <t>TAKEDA PHARMACEUTICALS USA</t>
  </si>
  <si>
    <t>DR. BARNEY GRAHAM IS INVITED TO ATTEND THE DUKE CENTER FOR AIDS RESEARCH (CFAR) EXTERNAL ADVISORY COMMITTEE MEETING, FEBRUARY 28, 2019, DURHAM, NC. 
SPONSOR WILL PROVIDE IN-KIND:  AIRFARE, LODGING, AIRPORT TRANSFERS, AND SOME MEALS IN-KIND. 
AEA JUSTIFICATION: LODGING IN-KIND OF $189.00 PER NIGHT WHICH IS 177% OF THE PER DIEM OF $107.00. 
SPONSOR HAS RESERVED A ROOM IN A HOTEL EXCEEDING PER DIEM AND ALL FEDERAL EMPLOYEES ARE PROVIDED THE SAME ACCOMMODATIONS.</t>
  </si>
  <si>
    <t>GRANTZ, KATHERINE L</t>
  </si>
  <si>
    <t>INVITED TO GIVE A PRESENTATION ON OCTOBER 28, 2018 AT THE 2018 FIRST-YEAR MFM FELLOWS' RETREAT FOR THE SOCIETY FOR MATERNAL-FETAL MEDICINE IN ITASCA, IL.  THE SPONSOR WILL PAY THE AIRFARE, ONE NIGHT HOTEL, AND GROUND TRANSPORTATION IN ILLINOIS IN KIND.</t>
  </si>
  <si>
    <t>ITASCA, IL, US</t>
  </si>
  <si>
    <t>10/28/2018 -10/29/2018</t>
  </si>
  <si>
    <t>INVITED TO GIVE THE TALK, COMPARING INDIVIDUALIZED VERSUS POPULATION-BASED STANDARDS IN DETECTING PERINATAL MORTALITY AND MORBIDITY, AT THE ROYAL DUTCH ACADEMY OF SCIENCE COLLOQUIUM TITLED:
?¿¿CARING FOR OUR OFFSPRING: REDUCING PERINATAL MORTALITY AND MORBIDITY; ADVANCES IN INSIGHTS AND CARE REGARDING INTRAUTERINE GROWTH RESTRICTION?¿¿ ON MARCH 27-28, 2019 IN AMSTERDAM, NETHERLANDS.  THE SPONSOR WILL PAY FOR THE FLIGHTS AND HOTEL IN KIND.</t>
  </si>
  <si>
    <t>ROYAL DUTCH ADADEMY OF SCIENCE</t>
  </si>
  <si>
    <t>03/25/2019 -03/29/2019</t>
  </si>
  <si>
    <t>GRAYSON, PETER C</t>
  </si>
  <si>
    <t>ATTENDING THE 2018 ACR ANNUAL MEETING BEING HELD IN CHICAGO, ILLINOIS FROM OCTOBER 18 - 24, 2018. DR. GRAYSON IS REQUESTING APPROVAL FOR LODGING VALUED AT $275 WHICH IS 123% OF THE GOVERNMENT ALLOWANCE OF $233 (PLEASE SEE ATTACHED AEA).  PENDING AVAILABILITY OF FUNDS AND CONTINUING RESOLUTION.</t>
  </si>
  <si>
    <t>DR. GRAYSON INVITED TO SPEAK AT THE HOSPITAL FOR SPECIAL SURGERY RHEUMATOLOGY GRAND ROUNDS WEDNESDAY, FEBRUARY 20 ON THE ROLE OF 18F-FLUORDEOXYGLUCOSE POSITRON EMISSION TOMOGRAPHY TO ADVANCE CLINICAL AND RESEARCH IN LARGE-VESSEL VASCULITIS.  DR. GRAYSON IS REQUESTING APPROVAL OF SPONSOR-IN KIND LODGING VALUED AT $399 WHICH IS 242% OF THE GOVERNMENT ALLOWANCE OF $165.  THIS PERCENTAGE FALLS WITHIN THE 300% THRESHOLD ALLOWED BY THE FTR.</t>
  </si>
  <si>
    <t>HOSPITAL FOR SPECIAL SURGERY</t>
  </si>
  <si>
    <t>02/19/2019 -02/20/2019</t>
  </si>
  <si>
    <t>GREEN, ERIC D</t>
  </si>
  <si>
    <t>DR. GREEN HAS BEEN INVITED TO CHAIR A SESSION AT THE 2019 ADVANCES IN GENOME BIOLOGY AND TECHNOLOGY CONFERENCE WHICH TAKES PLACE ON FEB 26 - MARCH 2, 2019 IN MARCO ISLAND FL. DATES OF TRAVEL FEB 27 - MARCH 2, 2019. THIS IS A DOMESTIC TRAVEL. THIS IS SPONSORED TRAVEL. THIS IS AN NIH APPROVED CONFERENCE.  OMEGA OR CGE WAS USED TO BOOK THE FLIGHTS. OMEGA OR CGE WAS NOT USED TO BOOK THE HOTEL BECAUSE IT WAS BOOKED OR BLOCKED BY THE MEETING ORGANIZERS. REGISTRATION FEE OF $2285 WAS PAID IN-KIND BY THE SPONSOR. REGISTRATION FEE INCLUDES THE FOLLOWING: HOTEL FOR 4 NIGHTS, DINNER ON FEB 27; BREAKFAST, LUNCH, AND DINNER ON FEB 28 - MAR 2, 2019. NON-CONTRACT AIRFARE HAS BEEN REQUESTED FOR THE OUTBOUND FLIGHT BECAUSE THE CONTACT CARRIER DOES NOT HAVE AN FLIGHT OPTION EARLY ENOUGH TO GET DR GREEN TO THE CONFERENCE FOR THE OPENING SESSION ON FEB 27.  SEE ATTACHED FOR AIRPORT COMPARISONS.  DCA, WHICH HAS THE BEST PRICE, WAS SELECTED.  RENTAL CAR IS BEING REQUESTED AND THE ESTIMATED COST IS $282. THIS INCLUDE $242 FOR THE RENTAL CAR AND $40 FOR GAS. THE ESTIMATED COST TO USE TAXIS IS $284. THIS ESTIMATE INCLUDES: AIRPORT TO HOTEL $142 X 2. THE TRAVELER HAS REQUEST REIMBURSEMENT OF INTERNET CONNECTION FEES WHILE ON THIS TRIP. THESE FEES ARE ESSENTIAL TO THE BUSINESS OF THE MEETING AND TO STAY IN CONTACT WITH STAFF AT THE NIH. A  MISC EXPENSE HAS BEEN ADD TO THE TA BECAUSE CGE DOES NOT CORRECTLY CALCULATE THE M&amp;IE FOR PROVIDED MEALS ON THE FIRST OR LAST DAY OF TRAVEL.</t>
  </si>
  <si>
    <t>MARCO, FL, US</t>
  </si>
  <si>
    <t>GENOME PARTNERSHIP</t>
  </si>
  <si>
    <t>BRANCH CHIEF GTB</t>
  </si>
  <si>
    <t>GREIG, AMY N</t>
  </si>
  <si>
    <t>DR. NEWMAN HAS BEEN INVITED TO SPEAK AT THE UNIVERSITY OF PITTSBURGH'S SCHOOL OF PHARMACY SEMINAR FROM OCTOBER 29TH - 30TH 2018. THIS TRIP IS SPONSORED BUT THERE IS NO HONORARIUM. AN ATTACHMENT G HAS BEEN SUBMITTED TO HQ FOR TRAVEL APPROVAL, 08/21/2018.</t>
  </si>
  <si>
    <t>DR. NEWMAN HAS BEEN INVITED TO PRESENT A SEMINAR ENTITLED "TRANSLATING THE DOPAMINE D3 RECEPTOR HYPOTHESES TOWARD TREATMENT OF OPIOID USE DISORDERS" AND DISCUSSING DR. NEWMAN'S DRUG DISCOVERY APPROACHES, ESPECIALLY DIRECTED TOWARD TREATMENT FOR SUBSTANCE USE DISORDERS AT THE VANDERBILT CENTER FOR NEUROSCIENCE DRUG DISCOVERY AT VANDERBILT UNIVERSITY ON JANUARY 9TH, 2018 . THIS TRIP IS SPONSORED IN-KIND BY VANDERBILT, BUT THERE IS NO HONORARIUM. THE SPONSOR HAS NOT YET COME UP WITH A FORMAL AGENDA, WILL SEND TO US AS SOON AS THEY DO.</t>
  </si>
  <si>
    <t>GRETEN, TIM F</t>
  </si>
  <si>
    <t>DR. GRETEN IS INVITED TO SPEAK FOR THE AIO ACADEMIC DRUG DEVELOPMENT IN ONCOLOGY SYMPOSIUM BEING HELD IN BERLIN, GERMANY ON NOVEMBER 15, 2018. IN-KIND: AIRFARE, LODGING (NO BREAKFAST), AND MEALS (LD 11/14; BLD 11/15). NO GROUND TRANSPORTATION IS BEING ACCEPTED. WHILE THERE IS A REGISTRATION FEE, ALL AIO MEMBERS, WHICH DR. GRETEN IS, ARE EXEMPT FROM THE FEE.</t>
  </si>
  <si>
    <t>GERMAN CANCER SOCIETY</t>
  </si>
  <si>
    <t>DR. GRETEN IS INVITED TO SPEAK AT THE DEPARTMENT OF PHYSIOLOGY AT MCGILL UNIVERSITY SEMINAR SERIES IN MONTREAL, CANADA ON DECEMBER 7, 2018. IN-KIND: AIRFARE, LODGING (NO BREAKFAST), AND DINNER ON 12/6. NO REGISTRATION.</t>
  </si>
  <si>
    <t>MONTREAL, , CAN</t>
  </si>
  <si>
    <t>MCGILL UNIVERSITY</t>
  </si>
  <si>
    <t>12/06/2018 -12/07/2018</t>
  </si>
  <si>
    <t>DR. GRETEN IS INVITED TO SPEAK AT THE CHULABHORN RESEARCH INSTITUTE?¿¿S SCIENTIFIC SYMPOSIUM ON CURRENT AND FUTURE CANCER RESEARCH: LIVER AND LUNG CANCER, BEING HELD IN BANGKOK, THAILAND ON JANUARY 8-10, 2019. IN-KIND: AIRFARE, LODGING (INCLUDES BREAKFAST), AND REGISTRATION (INCLUDES MEALS). DUE TO DIETARY RESTRICTIONS DR. GRETEN IS DECLINING ALL SPONSORED IN-KIND MEALS.  AN APPROVED APPENDIX 8 HAS BEEN INCLUDED FOR THE USE OF BUSINESS CLASS TICKETS.</t>
  </si>
  <si>
    <t>DR. GRETEN WILL SPEAK AT THE KEYSTONE SYMPOSIA ON CANCER METASTASIS: THE ROLE OF METABOLISM, IMMUNITY AND THE MICROENVIRONMENT, BEING HELD IN FLORENCE, ITALY ON MARCH 17-20, 2019. REIMBURSIBLE: (UP TO $3230) AIRFARE, LODGING (INCLUDES BREAKFAST), AND GROUND TRANSPORTATION. IN-KIND: REGISTRATION FEE (INCLUDES L ON 3/18).  CASH TICKET REQUEST APPROVED BY DONNA SIEGLE, EO.</t>
  </si>
  <si>
    <t>03/16/2019 -03/20/2019</t>
  </si>
  <si>
    <t>DR. GRETEN WILL PRESENT: IS THERE A ROLE FOR CAR-T AND CELL THERAPIES IN HCC??¿¿ AND MODERATE SESSION IV: EMERGING TOPICS IN TRIAL DESIGN, AT THE AMERICAN ASSOCIATION FOR THE STUDY OF LIVER DISEASES (AASLD) EMERGING TOPIC CONFERENCE: ADVANCES IN HCC THERAPIES AND TRIAL DESIGN BEING HELD IN ATLANTA, GA ON MARCH 22-23, 2019. IN-KIND: AIRFARE, LODGING(NO BREAKFAST), AND REGISTRATION (INCLUDES BL FOR 3/22).
DR. GRETEN IS REQUESTING APPROVAL OF ACTUAL SUBSISTENCE FOR SPONSOR IN-KIND LODGING VALUED AT $195 WHICH IS 128% OF THE GOVERNMENT ALLOWANCE OF $152. THIS PERCENTAGE FALLS WITHIN THE 300 PERCENT THRESHOLD ALLOWED BY THE FTR. THE SPONSOR HAS NOTED THAT ALL OTHER NON-FEDERAL PARTICIPANTS WILL BE PROVIDED WITH THE SAME ACCOMMODATIONS.</t>
  </si>
  <si>
    <t>03/21/2019 -03/23/2019</t>
  </si>
  <si>
    <t>GREWAL, SHIVINDER S</t>
  </si>
  <si>
    <t>DR. SHIV GREWAL IS AN INVITED SPEAKER AT THE INTERNATIONAL WORKSHOP "VIRSUS &amp; RNAI" OCT 4-6, 2018 AT ICGEB IN NEW DELHI, INDIA. *IN-KIND: REGISTRATION, FLIGHT, GROUND TRANSPORTATION TO MEETING. 
REF TICKET # NCI-RITM0134749</t>
  </si>
  <si>
    <t>INTERNATIONAL CENTRE FOR GENET</t>
  </si>
  <si>
    <t>DR. GREWAL IS INVITED TO SPEAK AT THE INAUGURAL SIMPSON QUERREY CENTER FOR EPIGENETICS' MEETING ON EPIGENETIC, CHROMATIN AND HUMAN DISEASE AT NORTHWESTERN UNIVERSITY IN CHICAGO, IL ON NOVEMBER 29-1 DECEMBER, 2018. IN-KIND: AIRFARE, LODGING (NO BREAKFAST), DINNER ON 11/29 AND MEALS ON 11/30.  NO REGISTRATION FEE.</t>
  </si>
  <si>
    <t>DR. GREWAL HAS BEEN INVITED TO SPEAK AT THE 5TH MAX PLANCK FREIBURG EPIGENETICS MEETING TAKING PLACE 12/5 - 12/7/18 AT THE MAX PLANCK INSTITUTE OF IMMUNOBIOLOGY AND EPIGENETICS IN FREIBURG, GERMANY. IN KIND: REGISTRATION FEE (INCLUDES LUNCHES 6TH, 7TH AND DINNERS 5TH, 7TH), HOTEL (INCLUDES BREAKFAST) FROM 4-8TH AT HOTEL STADTGARTEN, R/T TRAIN TICKET FROM FRANKFURT AIRPORT TO FREIBURG, SPEAKERS DINNER ON 6TH. *REQUESTING THE APPROVAL OF DR. GREWAL TO TAKE THE 1ST CLASS TRAIN TICKET FROM FRANKFURT TO FREIBURG FOR HIS MEETING. ACCORDING  TO GERMAN TRAVEL LAW, WHICH IS APPLIED AT THE MAX PLANCK INSTITUTE, A 1ST CLASS/BUSINESS TRAIN TICKET IS ALLOWABLE IF THE TRIP IS IN EXCESS OF 2 HOURS, FOR THIS REASON THE SPONSOR HAS BOOKED A 1ST CLASS TICKET FOR DR. GREWAL AFTER ASCERTAINING WITH OUR THE HEAD OF THEIR ADMINISTRATION.</t>
  </si>
  <si>
    <t>HEIDELBERG, , DEU</t>
  </si>
  <si>
    <t>MAX PLANCK INSTITUTE OF IMMUNO</t>
  </si>
  <si>
    <t>DR. SHIV GREWAL HAS BEEN INVITED TO TEL AVIV UNIVERSITY AS A SACKLER LECTURER 3/3-3/8/19. WHILE THERE, HE WILL GIVE A FEW LECTURES AND INTERACT WITH VARIOUS MEMBERS OF THE ACADEMIC COMMUNITY. IN-KIND: R/T FLIGHT, HOTEL FOR 4 NIGHTS THAT INCLUDES BREAKFAST EACH MORNING. WHILE IN ISRAEL, DR. GREWAL HAS BEEN INVITATION TO GIVE A TALK AT THE HEBREW UNIVERSITY OF JERUSALEM ON 3/6. HE WILL STAY THE NIGHT ON 3/6 AND GO BACK TO TEL AVIV ON 3/7. THIS IS NOT SPONSORED. *LOANER TICKET # NCI-RITM0160763</t>
  </si>
  <si>
    <t>TEL AVIV UNIVERSITY</t>
  </si>
  <si>
    <t>03/02/2019 -03/08/2019</t>
  </si>
  <si>
    <t>DR. SHIV GREWAL IS GIVING A TALK AT FRONTIER SERIES FOR THE DEPARTMENT OF BIOLOGY AT WAKE FOREST UNIVERSITY ON 3/18/19. IN-KIND: FLIGHT, LODGING FOR TWO NIGHTS, ALL MEALS FOR DURATION OF STAY. AEA STATEMENT: DR. GREWAL IS REQUESTING APPROVAL OF ACTUAL SUBSISTENCE FOR SPONSOR IN-KIND LODGING VALUED AT $109 WHICH IS 116% OF THE GOVERNMENT ALLOWANCE OF $94. THIS PERCENTAGE FALLS WITHIN THE 300% THRESHOLD ALLOWED BY FTR.</t>
  </si>
  <si>
    <t>03/17/2019 -03/19/2019</t>
  </si>
  <si>
    <t>GRIFFITH, ANDREW J</t>
  </si>
  <si>
    <t>THIS IS A TWO STEP SPONSORED TRAVEL FOR DR. GRIFFITH.  SEE REFERENCE INFORMATION TO FIRST TRIP - TRIP00FXTX OR TANUM0HLE4.  ANDY WILL BE DEPARTING THE U.S. ON SEPT. 30, ARRIVING IN TOKYO, JAPAN ON OCTOBER 1, AND GIVING A TALK AT THE TOKYO MEDICAL AND DENTAL UNIVERSITY ON OCTOBER 2, 2018.  ON OCTOBER 3, HE WILL DEPART TOKYO, BY BULLET TRAIN AND ARRIVE IN OSAKA, WHERE HE WILL ATTEND AND SPEAK AT THE 28TH ANNUAL MEETING OF THE JAPAN OTOLOGICAL SOCIETY FROM OCTOBER 3-6 AT THE OSAKA INTERNATIONAL CONVENTION CENTER. BOTH INSTITUTIONS ARE SPONSORING DIFFERENT STEPS IN THIS TRAVEL.  DR. GRIFFITH WILL LEAVE OSAKA ON OCTOBER 6 BY BULLET TRAIN AND RETURN TO TOKYO FOR HIS FLIGHT ON OCTOBER 7, 2018.</t>
  </si>
  <si>
    <t>JAPANESE OTOLOGICAL SOCIETY</t>
  </si>
  <si>
    <t>TOKYO MEDICAL AND DENTAL UNIVE</t>
  </si>
  <si>
    <t>GROSS, THOMAS G</t>
  </si>
  <si>
    <t>SPONSORED TRAVEL TO THE UNIVERSITY OF NEBRASKA MEDICAL CENTER. FEBRUARY 22-24, 2019: INVITED TO BE THE KEYNOTE SPEAKER AT THE BIOMEDICAL FORUM FEBRUARY 23, 2019 IN OMAHA, NEBRASKA.  
THE SPONSOR IS COVERING IN-KIND THE AIRFARE, LODGING AND ONE LUNCHEON. WAIVED REG FEE, PROVIDES BREAKFAST, LUNCH, AND AN AWARDS DINNER.</t>
  </si>
  <si>
    <t>02/22/2019 -02/24/2019</t>
  </si>
  <si>
    <t>GUBBI, SRIRAM M</t>
  </si>
  <si>
    <t>TRAVELER WILL ATTEND THE 2019- EARLY CAREER FORUM (ECF)- ENDO PRE-CONFERENCE PROGRAM, MARCH 22, 2019 AND THE ENDOCRINE SOCIETY ANNUAL MEETING AND EXPO (ENDO 2019), MARCH 23-26, 2019 BEING HELD IN NEW ORLEANS, LA. ROUND-TRIP ECONOMY AIRFARE FROM DCA&gt;MSY IS $338.60. TRAVELER IS RECIPIENT OF A $400 TRAVEL AWARD WHICH THE ENDOCRINE SOCIETY HAS AGREED TO APPLY TOWARDS TWO NIGHTS OF LODGING PROVIDED IN-KIND. TRAVELER IS KEEPING CURRENT LODGING RESERVATIONS MADE WITH OMEGA UNTIL HE RECEIVES HOTEL CONFIRMATION FROM THE SPONSOR AS NO SPECIFIC LODGING NIGHTS HAVE BEEN SPECIFIED BY THE SPONSOR. CURRENTLY, LODGING HAS BEEN SECURED AT HILTON NEW ORLEANS RIVERSIDE AT $161.00 PER NIGHT (WITHIN THE GOVERNMENT ALLOWED RATE). REGISTRATION FEE OF $95 FOR THE EARLY CAREER FORUM (ECF), AND REGISTRATION FEE OF $419 FOR ENDO 2019 HAS BEEN WAIVED BY THE SPONSOR. ALL SERVICES PROVIDED BY THE SPONSOR ARE COMPARABLE IN VALUE TO THAT OFFERED OR PROVIDED TO OTHER INVITED PARTICIPANTS. 
**AMENDING TA TO UPDATE LODGING IS NO LONGER SPONSORED DUE TO SPONSOR NOT ARRANGING HOTEL IN A TIMELY FASHION.</t>
  </si>
  <si>
    <t xml:space="preserve">GUHA, UDAYAN </t>
  </si>
  <si>
    <t>DR. GUHA WILL SERVE ON A UCLA THESIS COMMITTEE AS AN EXTERNAL EXAMINER OF VARIOUS RESEARCH THESIS SUBMISSIONS IN LOS ANGELES, CA ON JANUARY 11, 2019. IN-KIND: AIRFARE AND LODGING.  
DR. GUHA IS REQUESTING APPROVAL OF ACTUAL SUBSISTENCE FOR SPONSORED IN-KIND LODGING VALUED AT $239 WHICH IS 133% OF THE GOVERNMENT ALLOWANCE OF $180.  THIS PERCENTAGE FALLS WITHIN THE 300% THRESHOLD ALLOWED BY THE FTR.  THE SPONSOR HAS NOTED THAT ALL OTHER NON-FEDERAL PARTICIPANTS WILL BE PROVIDED WITH THE SAME ACCOMMODATIONS.</t>
  </si>
  <si>
    <t>UNIVERSITY OF CALIFORNIA LOS A</t>
  </si>
  <si>
    <t>01/10/2019 -01/12/2019</t>
  </si>
  <si>
    <t>SPONSOR: DR. GUHA IS INVITED TO SPEAK AT THE MONTEFIORE MEDICAL CENTER ALBERT EINSTEIN GRAND ROUNDS IN BRONX, NY ON FEBRUARY 25, 2019. IN-KIND: AIRFARE AND LODGING (NO BREAKFAST).   NO REGISTRATION.  DR. GUHA IS REQUESTING APPROVAL OF ACTUAL SUBSISTENCE FOR SPONSOR IN-KIND LODGING VALUED AT $199 AND $249 WHICH IS 121% AND 151% OF THE GOVERNMENT ALLOWANCE OF $165. THIS PERCENTAGE FALLS WITHIN THE 300 PERCENT THRESHOLD ALLOWED BY THE FTR. THE SPONSOR HAS NOTED THAT ALL OTHER NON-FEDERAL PARTICIPANTS WILL BE PROVIDED WITH THE SAME ACCOMMODATIONS.  
NON-SPONSOR: DR. GUHA WILL ATTEND THE KEYSTONE SYMPOSIA ON TUMOR METABOLISM (B5) IN KEYSTONE, CO ON FEBRUARY 26-28, 2019. REGISTRATION PAID VIA POTS AND INCLUDES DAILY BREAKFASTS.</t>
  </si>
  <si>
    <t>BRONX, NY, US</t>
  </si>
  <si>
    <t>ALBERT EINSTEIN COLLEGE OF MED</t>
  </si>
  <si>
    <t>02/24/2019 -03/01/2019</t>
  </si>
  <si>
    <t>GULLEY, JAMES L</t>
  </si>
  <si>
    <t>DR. GULLEY WILL ATTEND THE TURNSTONE BIOLOGICS' SCIENTIFIC ADVISORY BOARD MEETING IN NEW YORK, NY ON OCTOBER 3-4, 2018. IN-KIND: AIRFARE, LODGING (NO BREAKFAST), LUNCH ON 10/4, AND GROUND TRANSPORTATION IN NY.   DR. GULLEY IS REQUESTING APPROVAL OF ACTUAL SUBSISTENCE FOR SPONSORED IN-KIND LODGING VALUED AT $579 WHICH IS 201% OF THE GOVERNMENT ALLOWANCE OF $288.  THIS PERCENTAGE FALLS WITHIN THE 300% THRESHOLD ALLOWED BY THE FTR.  THE SPONSOR HAS NOTED THAT ALL OTHER NON-FEDERAL PARTICIPANTS WILL BE PROVIDED WITH THE SAME ACCOMMODATIONS.</t>
  </si>
  <si>
    <t>TURNSTONE BIOLOGICS</t>
  </si>
  <si>
    <t>DR. GULLEY WILL ATTEND THE SITC STRATEGIC PLANNING RETREAT IN ROSEMONT, IL ON OCTOBER 8-9, 2018. IN-KIND: AIRFARE, LODGING (NO BREAKFAST), AND MEALS (LD 10/8 AND BL 10/9).</t>
  </si>
  <si>
    <t>ROSEMONT, IL, US</t>
  </si>
  <si>
    <t>FOREIGN TRAVEL REQUEST TICKET NUMBER: NCI-RITM0129528. 
DR. GULLEY WILL PRESENT: IMMUNOTHERAPY: OPTIMIZING THE POTENTIAL FOR CURE FROM WITHIN, AT THE 56TH ANNUAL MEETING OF THE JAPAN SOCIETY OF CLINICAL ONCOLOGY (JACO2018) BEING HELD IN YOKOHAMA, JAPAN ON OCTOBER 18-20, 2018. 
IN-KIND: AIRFARE, LODGING (INCLUDES BREAKFAST), REGISTRATION (NO MEALS), AND DINNER 10/17 AND 10/18. 
DR. GULLEY IS REQUESTING APPROVAL OF ACTUAL SUBSISTENCE FOR SPONSOR IN-KIND LODGING VALUED AT $230 WHICH IS 178% OF THE GOVERNMENT ALLOWANCE OF $129. THIS PERCENTAGE FALLS WITHIN THE 300% ALLOWED BY THE FTR.  THE SPONSOR HAS NOTED THAT ALL OTHER NON-FEDERAL PARTICIPANTS WILL BE PROVIDED WITH THE SAME ACCOMMODATIONS.  AN APPROVED APPENDIX 7 HAS BEEN INCLUDED FOR THE USE OF BUSINESS CLASS TICKETS.</t>
  </si>
  <si>
    <t>YOKOHAMA, , JPN</t>
  </si>
  <si>
    <t>JAPAN SOCIETY OF CLINICAL ONCO</t>
  </si>
  <si>
    <t>10/16/2018 -10/20/2018</t>
  </si>
  <si>
    <t>DR. GULLEY IS ATTENDING THE 25TH ANNUAL PROSTATE CANCER FOUNDATION SCIENTIFIC RETREAT IN CARLSBAD, CA ON OCTOBER 26-28, 2018. IN-KIND: AIRFARE, LODGING (NO BREAKFAST), AND REGISTRATION (INCLUDES LD 10/26 AND BLD 10/27). DR. GULLEY HAS AN APPROVED APPENDIX 7 AND UPGRADED SPONSORED ECONOMY AIRFARE TO ECONOMY PLUS (TOTAL $248).
DR. GULLEY IS REQUESTING APPROVAL OF ACTUAL SUBSISTENCE FOR SPONSORED IN-KIND LODGING VALUED AT $289 WHICH IS 181% OF THE GOVERNMENT ALLOWANCE OF $160.  THIS PERCENTAGE FALLS WITHIN THE 300% THRESHOLD ALLOWED BY THE FTR.  THE SPONSOR HAS NOTED THAT ALL OTHER NON-FEDERAL PARTICIPANTS WILL BE PROVIDED WITH THE SAME ACCOMMODATIONS.</t>
  </si>
  <si>
    <t>DR. GULLEY WILL PRESENT GRAND ROUNDS AND MEET WITH FACULTY AND STUDENTS AT THE MAYO CLINIC IN JACKSONVILLE, FL ON JANUARY 10, 2018. IN-KIND: AIRFARE, LODGING (NO BREAKFAST), CAR SERVICE TO AND FROM AIRPORT IN FL, AND MEALS (D 1/9; BL 1/10).
DR. GULLEY IS REQUESTING APPROVAL OF ACTUAL SUBSISTENCE FOR SPONSORED IN-KIND LODGING VALUED AT $107 WHICH IS 114% OF THE GOVERNMENT ALLOWANCE OF $94.  THIS PERCENTAGE FALLS WITHIN THE 300% THRESHOLD ALLOWED BY THE FTR.  THE SPONSOR HAS NOTED THAT ALL OTHER NON-FEDERAL PARTICIPANTS WILL BE PROVIDED WITH THE SAME ACCOMMODATIONS.</t>
  </si>
  <si>
    <t>JACKSONVILLE, FL, US</t>
  </si>
  <si>
    <t>MAYO CLINIC JACKSONVILLE FLORI</t>
  </si>
  <si>
    <t>DR. GULLEY IS INVITED TO SPEAK AT THE 2019 STAND UP TO CANCER (SU2C) SUMMIT BEING HELD IN SANTA MONICA, CA ON JANUARY 27-29, 2019. IN-KIND: AIRFARE, LODGING (NO BREAKFAST) AND MEALS (D 1/26; BLD 1/27 &amp; 1/28; BL 1/29).
DR. GULLEY IS REQUESTING APPROVAL OF ACTUAL SUBSISTENCE FOR SPONSOR IN-KIND LODGING VALUED AT $253 WHICH IS 102% OF THE GOVERNMENT ALLOWANCE OF $247.  THIS PERCENTAGE FALLS WITHIN THE 300% THRESHOLD ALLOWED BY THE FTR.  THE SPONSOR HAS NOTED THAT ALL OTHER NON-FEDERAL PARTICIPANTS WILL BE PROVIDED WITH THE SAME ACCOMMODATIONS.  AN APPROVED APPENDIX 7 IS INCLUDED FOR THE USE OF BUSINESS CLASS TICKETS.</t>
  </si>
  <si>
    <t>SANTA MONICA, CA, US</t>
  </si>
  <si>
    <t>01/26/2019 -01/30/2019</t>
  </si>
  <si>
    <t>DR. GULLEY IS INVITED TO SPEAK AT THE IMMUNO-ONCOLOGY 360 FORUM IN NEW YORK, NY ON FEBRUARY 6-8, 2019. IN-KIND: TRAIN FARE, LODGING (NO BREAKFAST), AND REGISTRATION (INCLUDES B &amp; L ALL DAYS).</t>
  </si>
  <si>
    <t>CONFERENCE FORUM</t>
  </si>
  <si>
    <t>02/05/2019 -02/08/2019</t>
  </si>
  <si>
    <t>DR. GULLEY IS INVITED TO PRESENT A KEYNOTE LECTURE ?¿¿IMMUNOTHERAPY ACROSS GENITOURINARY MALIGNANCIES?¿¿ AT THE 2019 AMERICAN SOCIETY FOR CLINICAL ONCOLOGY (ASCO) GENITOURINARY CANCER SYMPOSIUM BEING HELD IN SAN FRANCISCO, CA ON FEBRUARY 14-16, 2019.  HE WILL ALSO ATTEND A FACE-TO FACE GU TASKFORCE MEETING ON 2/13. IN-KIND: AIRFARE, LODGING (NO BREAKFAST), AND REGISTRATION (INCLUDES BL 2/14 AND 2/15).
DR. GULLEY IS REQUESTING APPROVAL OF ACTUAL SUBSISTENCE FOR SPONSOR IN-KIND LODGING VALUED AT $334 WHICH IS 124% OF THE GOVERNMENT ALLOWANCE OF $270.  THIS PERCENTAGE FALLS WITHIN THE 300% THRESHOLD ALLOWED BY THE FTR.  THE SPONSOR HAS NOTED THAT ALL OTHER NON-FEDERAL PARTICIPANTS WILL BE PROVIDED WITH THE SAME ACCOMMODATIONS.</t>
  </si>
  <si>
    <t>SPONSOR: DR. GULLEY WILL PRESENT GRAND ROUNDS AND MEET WITH FACULTY AND STAFF AT LOMA LINDA UNIVERSITY HEALTH IN ONTARIO, CA ON FEBRUARY 26-27, 2019. IN-KIND: AIRFARE, LODGING (INCLUDES BREAKFAST), AND MEALS (2/26 LD; 2/27 L).
DR. GULLEY IS REQUESTING APPROVAL OF ACTUAL SUBSISTENCE FOR SPONSOR IN-KIND LODGING VALUED AT $149 WHICH IS 146% OF THE GOVERNMENT ALLOWANCE OF $102.  THIS PERCENTAGE FALLS WITHIN THE 300% THRESHOLD ALLOWED BY THE FTR.  THE SPONSOR HAS NOTED THAT ALL OTHER NON-FEDERAL PARTICIPANTS WILL BE PROVIDED WITH THE SAME ACCOMMODATIONS.
NON-SPONSOR: DR. GULLEY WILL ATTEND ASCO SITC IN SAN FRANCISCO, CA ON FEBRUARY 28 - MARCH 2, 2019. REGISTRATION INCLUDES BOXED LUNCHES. AN APPROVED AEA MEMO IS INCLUDED FOR THE LODGING COST.</t>
  </si>
  <si>
    <t>ONTARIO, CA, US</t>
  </si>
  <si>
    <t>LOMA LINDA UNIVERSITY</t>
  </si>
  <si>
    <t xml:space="preserve">GU, SHUO </t>
  </si>
  <si>
    <t>SPONSOR 1 GIVING TALK AT TSINGHUA UNIVERSITY BEIJING (STRUCTURAL DIFFERENCES BETWEEN PRI-MINA PARLOUS PROMOTES ALTERNATIVE DROSHA CLEAVAGE AND EXPANDS TARGET REPERTOIRES) AND MEETING WITH COLLABORATORS 10/23-24/17. SPONSOR PROVIDING LODGING 10/22, 23 AND 24. SPONSOR 2 GIVING TALK AT CHINESE ACADEMY OF SCIENCE, BEIJING (TUT7 IN CONVERSATION WITH DIS3L2 DEGRADES RISC-ASSOCIATED MIRNAS) AND MEETING WITH COLLABORATORS. ONE COLLABORATOR WILL BE OUT OF TOWN UNTIL SUNDAY, 10/28. DR. GU WILL BE MEETING WITH HIM THEN. SPONSOR WILL BE PROVIDING LODGING 10/25, 26, 27 AND 28. TRAVELING BY TRAIN (TICKET PROVIDED BY CHINESE ACADEMY OF SCIENCE) TO SUZHOU FOR COLD SPRING HARBOR ASIA CONFERENCE ON RNA BIOLOGY.  THIS PORTION IS NOT SPONSORED. PRESENTING POSTER ENTITLED 3 URIDYLATION EXPANDS MIRNA TARGET REPERTOIRE. FLYING HOME FROM SHANGHAI. $850 REGISTRATION FEE PAID BY SECRETARY'S PURCHASE CARD, INCLUDES 4 LUNCHES, 3 DINNERS AND BANQUET, 10/29-11/2/18. LODGING IN SHANGHAI INCLUDES BREAKFASTS.</t>
  </si>
  <si>
    <t>CHINESE ACADEMY OF SCIENCES BE</t>
  </si>
  <si>
    <t>10/21/2018 -11/02/2018</t>
  </si>
  <si>
    <t>GUSTAFSON, KIRK R</t>
  </si>
  <si>
    <t>DR. GUSTAFSON HAS BEEN INVITED BY THE GORDON RESEARCH CONFERENCES TO BE A CONFERENCE CHAIR. AS SUCH, HE IS REQUIRED TO ATTEND GRC CHAIR TRAINING TO BE HELD JANUARY 18, 2019, ORLANDO, FL. THE GRC WILL REIMBURSE THE NCI FOR DR. GUSTAFSON'S R/T AIRFARE,  AND MISCELLANEOUS GROUND TRANSPORTATION EXPENSES.  LODGING IS BEING PROVIDED IN KIND FOR THE NIGHT OF 1/17/2019.  DR. GUSTAFSON IS REQUESTING APPROVAL OF ACTUAL SUBSISTENCE FOR SPONSORED LODGING VALUED AT $199 WHICH IS 131% OF THE GOVERNMENT ALLOWANCE OF $152. THIS PERCENTAGE FALLS WITHIN THE 300% THRESHOLD ALLOWED BY THE FTR.  THE SPONSOR HAS NOTED THAT ALL OTHER NON-FEDERAL PARTICIPANTS WILL BE PROVIDED THE SAME ACCOMMODATIONS</t>
  </si>
  <si>
    <t>HADIGAN, COLLEEN M</t>
  </si>
  <si>
    <t>DR. HADIGAN HAS BEEN INVITED TO JOIN THE SCIENTIFIC COMMITTEE FOR THE 20TH INTERNATIONAL WORKSHOP ON CO-MORBIDITIES AND ADVERSE DRUG REACTIONS IN HIV, TAKING PLACE IN NEW YORK, NY, OCTOBER 13-14, 2018. THIS IS SPONSORED TRAVEL.  NO US FEDERAL FUNDS ARE BEING USED BY SPONSOR TO PAY FOR THIS TRAVEL AND NO HONORARIUM IS BEING GIVEN. SPONSOR IS PAYING THE FOLLOWING INKIND: REGISTRATION FEES, AND 2 NIGHTS OF LODGING.  ROUNDTRIP AIRFARE FROM WASHINGTON, DC TO NYC, M&amp;IE, GROUNDTRANSPORTATION, AND ALL OTHER EXPENSE</t>
  </si>
  <si>
    <t>INTERNATIONAL MEDICAL PRESS LO</t>
  </si>
  <si>
    <t xml:space="preserve">HAFNER, MARKUS </t>
  </si>
  <si>
    <t>DR. MARKUS HAFNER HAS BEEN INVITED TO BE A KEYNOTE SPEAKER AT THE MOLECULAR AND CELLULAR BIOLOGY &amp; PATHOBIOLOGY (MCBP) SEMINAR SERIES AT THE MEDICAL UNIVERSITY OF SOUTH CAROLINA (MUSC) ON FEBRUARY 14, 2019. MUSC WILL PAY FOR ONE NIGHT OF LODGING ON 2/13, GROUND TRANSPORTATION BETWEEN THE HOTEL AND THE SEMINAR VENUE, DINNER ON 2/13 AND BREAKFAST AND LUNCH ON 2/14.
DR. HAFNER WILL BE ON VACATION BEFORE AND AFTER THE MEETING AND HAS PLANNED TO USE HIS PERSONAL VEHICLE AS HIS TRANSPORTATION, SO THERE WILL BE NO AIRFARE, AIRPORT PARKING FEES OR MILEAGE FOR THIS TRIP.</t>
  </si>
  <si>
    <t>02/13/2019 -02/14/2019</t>
  </si>
  <si>
    <t>HAGER, GORDON L</t>
  </si>
  <si>
    <t>DR. GORDON HAGER WAS INVITED TO SPEAK AT UT SOUTHWESTERN MEDICAL CENTER'S GENE REGULATION AND GENOMICS SEMINAR SERIES ON NOVEMBER 12, 2018 IN DALLAS, TX. THERE IS NO REGISTRATION FEE FOR ATTENDEES.
IN-KIND: FLIGHT, LODGING, MEALS</t>
  </si>
  <si>
    <t>UNIVERSITY OF TEXAS SOUTHWESTE</t>
  </si>
  <si>
    <t>11/11/2018 -11/13/2018</t>
  </si>
  <si>
    <t>HAKKINEN, PERTTI J</t>
  </si>
  <si>
    <t>10/11/2018-10/15/2018: ATTENDING/PARTICIPATING IN THE WORKSHOP ON MANAGEMENT AGAINST CHEMICAL TERRORISM, IN TOKYO CITY, JAPAN. 
11/22/2016-11/25/2016: ATTENDING/PARTICIPATING IN THE WORKSHOP ON MANAGEMENT AGAINST CHEMICAL TERRORISM, IN OSAKA-KOBE, JAPAN.
THESE INTERACTIONS ARE FOCUSED ON NLM'S CHEMICAL HAZARDS EMERGENCY MEDICAL MANAGEMENT (CHEMM) TOOL. LECTURES ARE A FOLLOW-UP TO SIMILAR ONES IN TOKYO AND KOBE IN NOVEMBER 2016 AND WILL ALSO NOTE OTHER TOXICOLOGY AND MEDICAL RESPONSE-RELATED RESOURCES FROM NLM. THE GOAL FOR THE JAPANESE SPONSORS IS TO HELP PREPARE FOR JAPAN TO HOST THE 2020 OLYMPICS</t>
  </si>
  <si>
    <t>JAPANESE INSTITUTE FOR NUCLEAR</t>
  </si>
  <si>
    <t>10/11/2018 -10/19/2018</t>
  </si>
  <si>
    <t xml:space="preserve">HALLETT, MARK </t>
  </si>
  <si>
    <t>3-PART TRAVEL. 1). DR. HALLETT WILL MEET WITH PROFESSOR MAK AT POLYTECHNIC UNIVERSITY ON 10/3 TO REVIEW DATA ON A PAPER HE IS CO-AUTHORING. UNIVERSITY WILL PROVIDE 1-NIGHT LODGING IN-KIND ON 10/2; LOCATION IS HONG KONG, CHINA. 2). DR. HALLETT WAS INVITED TO CHAIR A PARALLEL SESSION "NEW INSIGHTS IN DYSTONIA," AND WILL ACTIVELY PARTICIPATE IN THE MDS CONGRESS MEETING TAKING PLACE 10/5 - 10/9 IN HONG KONG, CHINA. SPONSOR PROVIDING LODGING FOR 4 NIGHTS, 10/3 - 10/6 IN-KIND FOR PAST PRESIDENTS. PAST PRESIDENTS SCHEDULE HOLDS MEETINGS BEFORE AND AFTER CONGRESS. 3). DR. HALLETT WAS INVITED TO SPEAK AT THE INTERNATIONAL SPEAKERS SESSION AT THE BEIJING MOTOR CONTROL WORKSHOP, HELD 10/11 - 10/12. SPONSOR WILL PROVIDE RT AIRFARE FROM THE US TO CHINA, AS WELL AS SELECT MEALS AND LODGING IN BEIJING FOR 3 NIGHTS. NINDS' EXPENSES WILL INCLUDE A RT FOREIGN FLIGHT WITHIN CHINA FROM BEIJING TO HONG KONG, AS WELL AS OTHER TRAVEL EXPENSES (BAGGAGE, TAXIS, ETC). TRAVEL MEETS CRITERIA #1. SPARC APPROVAL AND GFE HAS BEEN OBTAINED FOR ALL 3 TRAVEL COMPONENTS; ODA APPROVAL FOR LEG 1, 2 AND 3, AND A 502 OBTAINED 8/29 FOR MDS. A MEDICAL WAIVER FORM IS ALSO ENCLOSED FOR SPONSORED BUSINESS CLASS FLIGHT. EMPLOYEE CELL PHONE IS (240-888-2769). EMAIL HALLETTM@WORLD.NEUROLOGY.COM.</t>
  </si>
  <si>
    <t>CAPITAL MEDICAL UNIVERSITY</t>
  </si>
  <si>
    <t>BRANCH CHIEF</t>
  </si>
  <si>
    <t>10/01/2018 -10/13/2018</t>
  </si>
  <si>
    <t>INTERNATIONAL PARKINSON AND MO</t>
  </si>
  <si>
    <t>DR. HALLETT HAS BEEN INVITED TO ATTEND AND PARTICIPATE IN THE 2018 ANNUAL CONGRESS OF THE CHILEAN SOCIETY OF NEUROLOGY, PSYCHIATRY AND NEUROSURGERY WHICH WILL BE HELD IN PUCON, CHILE FROM NOVEMBER 8 THROUGH 10, 2018. DR. HALLETT WILL BE GIVING A LECTURE ON THE PHYSIOLOGY OF FREE WILL AND PSYCHOGENIC MOVEMENT DISORDERS. THE SPONSOR, SONEPSYN, WILL BE PROVIDING RT AIRFARE, 4 NIGHTS LODGING, SELECT MEALS DURING THE CONFERENCE, SELECT GROUND TRANSPORTATION TO AND FROM THE CONFERENCE VENUE AND A WAIVED REGISTRATION FEE. THIS TRAVEL MEETS CRITERIA 1 AND HAS BEEN APPROVED ON THIS BASIS BY TRAVELERS SUPERVISOR DR. AVINDRA NATH. SPARC APPROVAL IS UPLOADED AS WELL AS ETHICS APPROVAL.</t>
  </si>
  <si>
    <t>CHILEAN SOCIETY OF NEUROLOGY P</t>
  </si>
  <si>
    <t>TWO LEG TRAVEL. DR. HALLETT WILL BE ATTENDING THE FRESCO INTERNATIONAL WORKSHOP ON SYNAPTIC PLASTICITY AND ADVANCES IN PARKINSON'S DISEASE FROM WEDNESDAY NOVEMBER 14TH THROUGH SATURDAY NOVEMBER 17TH, 2018 IN FLORENCE ITALY. THIS IS LEG 1 OF TRAVEL. DR. HALLETT WILL BE LECTURING AND IS ALSO ON THE ORGANIZING COMMITTEE FOR THIS MEETING. DR. HALLETT'S ATTENDANCE TO THIS MEETING WILL BE PARTIALLY SPONSORED BY THE NYU LANGONE HEALTH CENTER. THEY WILL BE PROVIDING CERTAIN EXPENSES IN KIND, SUCH AS LODGING, WAIVED REGISTRATION FEES AND LUNCH AND SNACKS DURING MEETING HOURS. THEY WILL ALSO BE REIMBURSING 1K AFTER THE CONFERENCE TO HELP OFFSET AIRFARE AND GROUND TRANSPORTATION EXPENSES. THIS IS OUTLINED IN EXPENSES TAB. ETHICS APPROVAL ATTACHED. FROM FLORENCE, HE WILL TRAVEL TO LONDON, UK FOR LEG 2 OF TRAVEL TO ATTEND THE COMMEMORATION SYMPOSIUM FOR PROFESSOR DAVID MARSDEN WHERE HE WILL BE GIVING A LECTURE.  SPONSOR UNIVERSITY COLLEGE LONDON WILL BE PROVIDING RT AIRFARE FROM LONDON TO FLORENCE, TWO NIGHTS LODGING, WAIVED REGISTRATION, SELECT TAXIS AND MEALS. ETHICS APPROVAL FOR LEG TWO IS ATTACHED. BOTH MEETINGS HAVE BEEN APPROVED IN SPARC AND HAVE SUPERVISORY APPROVAL BASED ON CRITERIA 1. FLIGHT TO EUROPE ON NOV. 13TH WILL BE AT LAB EXPENSE TO START OFFICIAL DUTY. THEN OFFICIAL DUTY WILL END ON NOV. 20TH AND AFTER THAT DATE TRAVELER WILL BE RESPONSIBLE FOR HIS OWN EXPENSES AND AIRFARE BACK TO THE STATES.</t>
  </si>
  <si>
    <t>11/13/2018 -11/20/2018</t>
  </si>
  <si>
    <t>UNIVERSITY COLLEGE LONDON</t>
  </si>
  <si>
    <t>THIS IS A 2-LEG TRAVEL. 1). DR. HALLETT WAS INVITED AS A KEYNOTE SPEAKER TO LECTURE AT THE 2ND INTERNATIONAL SYMPOSIUM ON EMBODIED-BRAIN SYSTEMS SCIENCE (EMBOSS 2018) IN OSAKA, JAPAN DECEMBER 5-6TH, 2018.  REGISTRATION HAS BEEN WAIVED. 2). INVITED TO THE NATIONAL CENTER OF NEUROLOGY AND PSYCHIATRY (NCNP) SYMPOSIUM IN TOKYO, JAPAN 12/7/18 TO GIVE A LECTURE ON CAMPUS. SPONSORING ORGANIZATION WILL PROVIDE RT BUSINESS FLIGHT FROM/TO US TO JAPAN(APPENDIX 7 UPLOADED), AS WELL AS TRAIN TO GET FROM OSAKA TO TOKYO, LODGING IN BOTH LOCATIONS, AND SELECT MEAL. THERE IS NO REGISTRATION COST FOR THIS ACTIVITY. THIS SPONSOR IS COVERING EXPENSES FOR BOTH ACTIVITIES AS BOTH ORGANIZATIONS WORK CLOSELY TOGETHER. TRAVELS MEET CRITERIA #1. SPARC AND GFE APPROVAL HAS BEEN OBTAINED. ODA'S ARE APPROVED AS OF 11/6/18 AND UPLOADED. MEDICAL WAIVER IS ALSO ENCLOSED.</t>
  </si>
  <si>
    <t>NATIONAL CENTER OF NEUROLOGY A</t>
  </si>
  <si>
    <t>DR. HALLETT WAS INVITED TO PENN STATE COLLEGE OF MEDICINE TO GIVE VIDEO AND GRAND ROUNDS TO THE DEPARTMENT OF NEUROLOGY. SPONSOR WILL PROVIDE LODGING AND SELECT MEALS FOR ACTIVITY. THERE IS NO REGISTRATION. MEETING HAS SPARC AND ODA APPROVAL; TRAVEL MEETS CRITERIA #1. TRAVELER WILL TAKE POV TO PA AS TRAVEL LOGISTICS DO NOT WORK OUT (LEAVING DIRECTLY FROM NIH FROM MEETINGS), AND THE TRAIN AND AIRPORT ARE BOTH OVER 30 MINUTES AWAY FROM UNIVERSITY.</t>
  </si>
  <si>
    <t>HERSHEY, PA, US</t>
  </si>
  <si>
    <t>PENN STATE UNIVERSITY HERSHEY</t>
  </si>
  <si>
    <t>DR. HALLETT WILL ATTEND THE INTERNATIONAL NEUROTOXIN ASSOCIATIONS BIANNUAL MEETING TOXINS 2019 BASIC SCIENCE AND CLINICAL ASPECTS OF BOTULINUM AND OTHER NEUROTOXINS WHICH WILL TAKE PLACE IN COPENHAGEN, DENMARK FROM JANUARY 16TH THROUGH 19TH, 2019. HE WILL ARRIVE IN DENMARK ON JANUARY 15TH, AND WILL SPEND THAT DAY AT THE COPENHAGEN UNIVERSITY HVIDORE HOSPITAL IN DENMARK AND GIVE A SEMINAR ON PARKINSONIAN BRADYKINESIA TO THE FELLOWS. THIS WILL NOT INCUR ANY ADDITIONAL COSTS AND SPARC STE APPROVAL IS UPLOADED. AS FOR THE TOXINS MEETING, IN ADDITION TO BEING CHAIR OF THE ORGANIZING COMMITTEE, DR. HALLETT WILL ALSO BE CHAIRING A PLENARY SESSION ENTITLED, PAIN AND SENSORY MECHANISMS. THIS WILL BE A SPONSORED TRIP, WITH THE SPONSOR PROVIDING RT AIRFARE, REGISTRATION, LODGING, SELECT MEALS AND TRANSPORTATION IN KIND. ATTENDANCE WAS APPROVED BY SUPERVISOR DR. AVINDRA NATH BASED ON CRITERIA 1 AND HAS ALSO BEEN APPROVED IN SPARC. ETHICS APPROVAL FOR SPONSORED TRAVEL IS ATTACHED. TRAVELER IS AUTHORIZED TO TAKE HIS GFE AS DENMARK IS NOT A HIGH RISK COUNTRY. GFE REQUEST APPROVAL IS ATTACHED.</t>
  </si>
  <si>
    <t>01/14/2019 -01/20/2019</t>
  </si>
  <si>
    <t>DR. HALLETT IS TRAVELING TO SAN ANTONIO, TEXAS FOR LEG 1 OF THIS TWO LEG TRAVEL. HE WILL BE ATTENDING THE MEDICAL AND SCIENTIFIC ADVISORY BOARD MEETING FOR THE DYSTONIA MEDICAL RESEARCH FOUNDATION, OR DMRF. HE WILL SERVE AS SENIOR ADVISOR ON THE BOARD AND WILL HELP TO ADVISE THE GROUP ON THE BEST STRATEGIES TO ADVANCE THE RESEARCH IN DYSTONIA. DR. HALLETT IS ON THE MEDICAL AND SCIENTIFIC ADVISORY BOARD AND HAS AN ODA IN PLACE TO INCLUDE SPONSORED TRAVEL. DMRF WILL SPONSOR AND PROVIDE AIRFARE, LODGING, SELECT MEALS AND LOCAL TRANSPORTATION IN KIND TO DR. HALLETT. THERE IS NO REGISTRATION FEE. LEG 2 OF THIS TRIP WILL TAKE PLACE IN LAS VEGAS, NEVADA WHERE DR. HALLETT WILL ATTEND THE AMERICAN CLINICAL NEUROPHYSIOLOGY SOCIETYS ANNUAL MEETING WHERE HE WILL BE GIVING A LECTURE ON THE CLINICAL APPLICATION OF MEPS AND WHERE SHOULD TMS FIT IN CLINICAL NEUROPHYSIOLOGY. REGISTRATION FEES HAVE BEEN WAIVED FOR ALL SPEAKERS INCLUDING DR. HALLETT. BOTH LEGS OF THIS TRIP HAVE BEEN APPROVED BY DR. NATH BASED ON CRITERIA 1 AND SPARC AND ETHICS APPROVALS ARE ATTACHED.</t>
  </si>
  <si>
    <t>DYSTONIA MEDICAL RESEARCH FOUN</t>
  </si>
  <si>
    <t>02/06/2019 -02/10/2019</t>
  </si>
  <si>
    <t>DR. HALLETT WILL ATTEND THE 2ND INTERNATIONAL CONFERENCE ON NEUROSCIENCE AND FREE WILL AT THE CHAPMAN UNIVERSITY BRAIN INSTITUTE, SOUTHERN CALIFORNIA FROM MARCH 14TH THROUGH THE 19TH, 2019. THIS MEETING WILL BE SPONSORED WITH SPONSOR PROVIDING AIRFARE, LODGING, SELECT MEALS DURING THE MEETING DATES AND SELECT TRANSPORTATION IN KIND. ETHICS APPROVAL OF SPONSORSHIP IS ATTACHED. THIS TRAVEL WAS APPROVED IN TOMS BY EMPLOYEES SUPERVISOR DR. AVINDRA NATH BASED ON CRITERIA 1, AS THE EMPLOYEE WILL BE ACTIVELY PARTICIPATING. TOMS AND SPARC APPROVALS ARE ATTACHED IN SUPPORTING DOCUMENTATION. THIS IS A SMALL MEETING THEREFORE THERE IS NO REGISTRATION FEE. OM HAS CONFIRMED WITH THE SPONSOR THAT THEY HAVE BOOKED A HOTEL FOR TRAVELER AT THE HYATT REGENCY NEWPORT BEACH. CONFIRMATIONS WON'T BE SENT OUT UNTIL A WEEK PRIOR.</t>
  </si>
  <si>
    <t>ORANGE COUNTY, CA, US</t>
  </si>
  <si>
    <t>03/14/2019 -03/19/2019</t>
  </si>
  <si>
    <t>HALL, JANET E</t>
  </si>
  <si>
    <t>TRAVELER INVITED TO GIVE A PRESENTATION AT THE 2018 INTERNATIONAL CONGRESS OF ENDOCRINOLOGY IN CONJUNCTION WITH THE SOCIETY FOR ENDOCRINOLOGY, METABOLISM AND DIABETES OF SOUTH AFRICA CONGRESS  FROM DECEMBER 1-4, 2018, IN CAPE TOWN, SOUTH AFRICA. TRAVEL WILL BEGIN FROM JOHANNESBURG, SOUTH AFRICA WHERE SHE WILL BE ON VACATION. TRAVELER WILL BE RESPONSIBLE FOR THE ROUNDTRIP AIRFARE AT NO EXPENSE TO THE GOVERNMENT. OFFICIAL TRAVEL WILL BEGIN ON NOVEMBER 30, 2018 AND RETURN TO RDU ON DECEMBER 4, 2018. THE SPONSOR, INTERNATIONAL CONGRESS OF ENDOCRINOLOGY, WILL PAY IN KIND FOR LODGING FOR THREE NIGHTS FROM DECEMBER 1-3, 2018AND WAIVED REGISTRATION FEE. DR. HALL IS REQUESTING ACTUAL SUBSISTENCE LODGING AT A RATE OF $229.33 PER NIGHT, WHICH IS 103 PERCENT OF THE GOVERNMENT PER DIEM RATE OF $223 PER NIGHT. THIS FALLS WITHIN THE 300 PERCENT THRESHOLD ALLOWED BY THE FTR. DR. HALL IS NOT RECEIVING PREFERENTIAL TREATMENT AND ALL OTHER TRAVELERS WILL BE GIVEN THE SAME ACCOMMODATION.  A VISA IS NOT REQUIRED FOR SOUTH AFRICA. HTSOS TRAINING IS REQUIRED FOR SOUTH AFRICA AND WAS COMPLETED BY THE TRAVELER IN SEPTEMBER, 2017. PER ETHICS, THIS TRIP IS COVERED BY DR. HALLS BLANKET ODA WHICH IS UPLOADED IN THE DOCUMENTS. EFFICIENT SPENDING APPROVAL OBTAINED ON AUGUST 14, 2018 AND IS UPLOADED IN THE SCANNED DOCUMENT SECTION OF THIS TRAVEL AUTHORIZATION.</t>
  </si>
  <si>
    <t>SOCIETY OF ENDOCRINOLOGY METAB</t>
  </si>
  <si>
    <t>11/30/2018 -12/04/2018</t>
  </si>
  <si>
    <t>HALL, KEVIN D</t>
  </si>
  <si>
    <t>WEST LAFAYETTE, IN, 10/4-5/18: TO ATTEND AT THE PURDUE UNIVERSITY TO PRESENT AT INTERDEPARTMENTAL NUTRITION PROGRAM SEMINAR SERIES.  AIRFARE AND LODGING WILL BE COVERED IN-KIND BY THE SPONSOR.  DINNER ON 10/4 WILL BE SPONSORED IN-KIND.  TRAVELER RESCHEDULED HIS PURDUE VISIT FROM 9/13-14/18 TO OCTOBER 4-5, 2018 DUE TO HURRICANE FLORENCE.</t>
  </si>
  <si>
    <t>NASHVILLE, TN, 11/12-15/18: TO ATTEND THE OBESITY WEEK 2018 ANNUAL MEETING AND TO PRESENT HIS TALK ENTITLED EXPLORING NEW ASSESSMENTS OF ENERGY INTAKE.  PARTICIPATION IN THIS EVENT WILL HELP COMMUNICATE INTRAMURAL NIDDK RESEARCH RESULTS TO A SCIENTIFIC AND CLINICAL AUDIENCE AND WILL FACILITATE INTERACTIONS WITH POTENTIAL COLLABORATORS IN THE FIELD OF OBESITY RESEARCH.  A REGISTRATION FEE OF $490 IS WAIVED BY THE SPONSOR BECAUSE HE IS PRESENTING.  LODGING RESERVATIONS MADE THROUGH FEDROOMS BY TRAVELER AND INCLUDES BREAKFAST.</t>
  </si>
  <si>
    <t>ACADEMY OF NUTRITION AND DIETE</t>
  </si>
  <si>
    <t>TORONTO, CANADA, 1/10-12/19: TRAVELER WILL BE GIVING 3 SEMINARS ON, DIETS AND WEIGHT LOSS, AT MCMASTER UNIVERSITY ON 1/10/19 (NOT SPONSORED), UNIVERSITY OF TORONTO ON 1/11/19 (NOT SPONSORED) AND THE CANADIAN NUTRITION SOCIETY CONFERENCE (SPONSORED) ON 1/12/19.  PARTICIPATION IN THIS EVENT WILL HELP COMMUNICATE INTRAMURAL NIDDK RESEARCH RESULTS TO A SCIENTIFIC AND CLINICAL AUDIENCE AND WILL FACILITATE INTERACTIONS WITH POTENTIAL COLLABORATORS IN THE FIELDS OF NUTRITION RESEARCH. AIRFARE AT LESS THAN GOVERNMENT RATE AND LODGING WILL BE COVERED IN-KIND BY THE SPONSOR.  A REGISTRATION FEE OF $375 (CAD)/$286.17 (USD) HAS BEEN PAID BY THE SPONSOR.  BREAKFAST AND LUNCH ARE INCLUDED IN THE REGISTRATION FEE.</t>
  </si>
  <si>
    <t>CANADIAN NUTRITION SOCIETY</t>
  </si>
  <si>
    <t>AUSTIN, TX, 3/27-29/2019: TO ATTEND THE 2019 JEAN ANDREWS CENTENNIAL LECTURE SERIES AT THE UNIVERSITY OF TEXAS AUSTIN AND TO GIVE A PAIR OF LECTURES ON NUTRITION AND HEALTH. AIRFARE AND LODGING WILL BE COVERED IN-KIND BY THE SPONSOR.  DR. HALL IS REQUESTING APPROVAL OF ACTUAL SUBSISTENCE FOR SPONSORED IN KIND LODGING VALUED AT $189 ON THE NIGHT OF 3/27/19 WHICH IS 118% AND $399 ON THE NIGHT OF 3/28/2019 WHICH IS 249% OVER THE GOVERNMENT ALLOWANCE OF $160. THIS PERCENTAGE FALLS WITHIN THE 300% THRESHOLD ALLOWED BY THE FTR</t>
  </si>
  <si>
    <t>AUSTIN, TX, US</t>
  </si>
  <si>
    <t>UNIVERSITY OF TEXAS AT AUSTIN</t>
  </si>
  <si>
    <t>03/27/2019 -03/29/2019</t>
  </si>
  <si>
    <t>HALL, TRACI M</t>
  </si>
  <si>
    <t>TRAVELER INVITED TO SPEAK AT THE 2019 KEYSTONE SYMPOSIA ON RNA-PROTEIN INTERACTIONS LONG NON-CODING RNAS FROM MOLECULAR MECHANISM TO FUNCTIONAL GENETICS, FEBRUARY 24 TO MARCH 1, 2019, IN WHISTLER, BRITISH COLUMBIA, CANADA. TRAVELER WILL DEPART ON 2/24 AND RETURN ON 2/28 ARRIVING MORNING OF 3/1 AT RDU.  THE SPONSOR, KEYSTONE SYMPOSIUM, WILL WAIVE THE REGISTRATION FEE OF $945.00 AND REIMBURSE UP TO $1822.00 TOWARDS AIRFARE, LODGING AND GROUND TRANSPORTATION. WAIVER APPROVED FOR REIMBURSEMENT FOR KEYSTONE.  THE REGISTRATION FEE INCLUDES BREAKFAST ON FEBRUARY 25-28.  PLEASE NOTE THAT OMEGA TRAVEL CHECKED HOTEL RATES WHEN THE AIRFARE WAS BOOKED AND WAS NOT ABLE TO FIND ACCOMMODATIONS AT GOVERNMENT RATE SO HOTEL BOOKED WITHIN PER DIEM RATE WITH THE MEETING ORGANIZERS. A VISA IS NOT REQUIRED FOR CANADA. HTSOS TRAINING IS REQUIRED FOR CANADA AND WAS COMPLETED BY THE TRAVELER ON JANUARY 10, 2019. ETHICS APPROVAL OBTAINED ON JANUARY 14, 2019. EFFICIENT SPENDING APPROVAL OBTAINED ON AUGUST 13, 2018 AND IS UPLOADED IN THE SCANNED DOCUMENT SECTION OF THIS TRAVEL AUTHORIZATION.</t>
  </si>
  <si>
    <t>HAMMER, JOHN A</t>
  </si>
  <si>
    <t>THIS TRAVEL IS NOT A CONFERENCE BECAUSE IT MEETS ONE OF THE NIH DEFINED MISSION EXEMPTIONS:  SCIENTIFIC MEETINGS WITH A SPECIFIC INVESTIGATOR OR TEAM REGARDING A SPECIFIC AREA OF SCIENTIFIC INQUIRY, OR PUBLIC HEALTH NEED.   DR. HAMMER HAS BEEN INVITED TO GIVE A SEMINAR AT RENSSELAER POLYTECHNIC INSTITUTE, DEPARTMENT OF BIOLOGICAL SCIENCES, CENTER FOR BIOTECHNOLOGY AND INTERDISCIPLINARY STUDIES, TROY NY ON OCTOBER 22, 2018.   AIRFARE, LODGING AND MEALS DURATION OF MEETING WILL BE COVERED BY THE ABOVE. PLEASE NOTE LOI WAS SENT PRIOR TO DATES OF TRIP BEING FINALIZED - MEALS COVERED ARE NOW AS FOLLOWS: 10/21- DINNER; 10/22- BREAKFAST/LUNCH/DINNER.</t>
  </si>
  <si>
    <t>TROY, NY, US</t>
  </si>
  <si>
    <t>RENSSELAER POLYTECHNIC INSTITU</t>
  </si>
  <si>
    <t>HANOVER, JOHN A</t>
  </si>
  <si>
    <t>TO GIVE A SEMINAR AT THE INTEGRATIVE BIOLOGY AND PHYSIOLOGY DEPARTMENT AT THE UNIVERSITY OF MINNESOTA LECTURE SERIES AND TO MEET WITH FACULTY AND STAFF TO DISCUSS CURRENT RESEARCH.
SPONSOR PROVIDING IN-KIND ROUND TRIP AIRFARE, ONE NIGHT'S LODGING, DINNER ON 10/4/18, BREAKFAST AND LUNCH ON 10/5/18, AND GROUND TRANSPORTATION TO/FROM THE AIRPORT IN MINNEAPOLIS.  LODGING RATE IS 106% ABOVE PER DIEM.  THIS PERCENTAGE FALLS WITHIN THE 300% THRESHOLD ALLOWED BY THE FTR. THE SPONSOR HAS NOTED THAT ALL OTHER NON-FEDERAL PARTICIPANTS WILL BE PROVIDED WITH THE SAME ACCOMMODATIONS.</t>
  </si>
  <si>
    <t>11/12-11/13/2018: TO GIVE A SEMINAR ENTITLED "SWEET DISORDER: O-GLCNAC AND DISEASE" AT THE VIRGINIA COMMONWEALTH UNIVERSITY BIOCHEMISTRY AND MOLECULAR BIOLOGY DEPARTMENTS FALL 2018 SEMINAR SERIES IN RICHMOND, VA.  
SPONSOR PROVIDING ROUND TRIP TRAIN FARE AND LODGING SPONSORED IN-KIND AT THE GOVERNMENT RATE.  SPONSOR ALSO PROVIDING DINNER ON 11/12 AND LUNCH ON 11/13, SPONSORED IN-KIND. 
DR. HANOVER IS STARTING HIS TRAVEL STATUS IN NEW YORK, NY AS OPPOSED TO HIS RESIDENCE IN MD AS HE IS IN NY PRIOR TO THIS ON PERSONAL LEAVE.</t>
  </si>
  <si>
    <t>RICHMOND, VA, US</t>
  </si>
  <si>
    <t>VIRGINIA COMMONWEALTH UNIVERSI</t>
  </si>
  <si>
    <t>11/12/2018 -11/13/2018</t>
  </si>
  <si>
    <t>HARBISON, SUSAN T</t>
  </si>
  <si>
    <t>DR. HARBISON WILL GIVE A LECTURE ON THE TOPIC OF ?¿¿INSIGHTS GAINED FROM A SYSTEMS GENETICS APPROACH TO SLEEP AND CIRCADIAN RHYTHMS?¿¿ AT THE 2019 NEUROPRACTICUM HELD AT WOODS HOLE, MA, ON JANUARY 23RD TO 25TH, 2019. SPONSOR WILL PAY IN KIND FOR 2 NIGHT OF LODGING, LOCAL TRANSPORT IN MA AND MEALS. WAITING FOR SPONSOR TO EMAIL LODGING RESERVATION AND MEETING AGENDA.</t>
  </si>
  <si>
    <t>WOODS HOLE, MA, US</t>
  </si>
  <si>
    <t>DR. SUSAN HARBISON WILL GIVE A LECTURE ON THE TOPIC OF ?¿¿CIRCADIAN RHYTHMS AND SLEEP IN DROSOPHILA: INSIGHTS FROM A SYSTEMS GENETICS APPROACH?¿¿ UC SAN DIEGO CENTER FOR CIRCADIAN BIOLOGY SYMPOSIUM IN LA JOLLA CA ON FEB. 13TH TO 15TH, 2019. R/T DOMESTIC AIRFARE, 4 NIGHTS OF LODGING, MEALS AND LOCAL TRANSPORT IN CA IS SPONSORED IN KIND. REGISTRATION IS WAIVED FOR ALL INVITED SPEAKERS. WE RECEIVED SPONSOR SUPPORTING DOCUMENTS THIS TUESDAY 15TH.</t>
  </si>
  <si>
    <t>02/12/2019 -02/16/2019</t>
  </si>
  <si>
    <t>DR. SUSAN HARBISON WILL GIVE A LECTURE ON THE TOPIC OF ?¿¿INSIGHTS FROM A SYSTEMS GENETICS APPROACH TO SLEEP?¿¿ AT THE SPRING 2019 SEMINAR AT THE CLEMSON UNIVERSITY IN CLEMSON, SC ON MARCH 7TH TO 9TH, 2019.</t>
  </si>
  <si>
    <t>CLEMSON, SC, US</t>
  </si>
  <si>
    <t>CLEMSON UNIVERSITY</t>
  </si>
  <si>
    <t>HARRIS, CURTIS C</t>
  </si>
  <si>
    <t>DR. HARRIS WILL TRAVEL TO BANGKOK, THAILAND TO ATTEND THE SCIENTIFIC SYMPOSIUM ON CURRENT AND FUTURE CANCER RESEARCH AT THE CHULABHORN CONVENTION CENTER SPONSORED BY THE CHULABHORN RESEARCH INSTITUTE, DR. MATHUROS RUCHIRAWAT, FROM JANUARY 8-10, 2019.  HE DEPARTS IAD ON 1/6 AND ARRIVES IN BANGKOK ON 1/7. HE WILL STAY AT THE MIRACLE HOTEL. HOTEL INCLUDES BREAKFAST.  SPONSOR WILL COVER IN-KIND, LUNCH AND DINNER, AIRFARE FROM IAD TO BANGKOK, AND LODGING. THE REGISTRATION FEE IS WAIVED FOR SPEAKERS. THEN DR. HARRIS WILL TRAVEL TO SYDNEY, AUSTRALIA ON TO GIVE A TALK AT THE CHILDREN'S MEDICAL RESEARCH INSTITUTE ON JANUARY 14TH AND JANUARY 17TH AND MEET WITH STAFF ON 18TH AND 19TH INVITATION BY DR. ROGER REDDEL.  DR. HARRIS WILL STAY AT THE FOUR SEASONS HOTEL IN SYDNEY, AUSTRALIA FROM JANUARY 13-19, 2019.  WE WILL COVER ALL EXPENSES, AIRLINE TICKET FROM THAILAND TO AUSTRALIA, MEALS, HOTEL AND GROUND TRANSPORTATION.  DR. HARRIS WILL RETURN HOME ON JANUARY 19TH.</t>
  </si>
  <si>
    <t>01/06/2019 -01/19/2019</t>
  </si>
  <si>
    <t>DR. CURTIS HARRIS WILL ATTEND THE KEYSTONE SYMPOSIA BOARD OF DIRECTORS/SCIENTIFIC ADVISORY BOARD MEETING JANUARY 25-26, 2019 IN BOULDER, CO.  DR. HARRIS SITS ON THE BOARD OF DIRECTORS.  KEYSTONE WILL BE COVER HIS AIRLINE TICKET AND LODGING WHICH IS "IN-KIND".  WE WILL COVER HIS MEALS AND GROUND TRANSPORTATION. DR. HARRIS WILL STAY AT THE EMBASSY SUITES BY HILTON BOULDER 2601 CANYON BOULEVARD, BOULDER, CO.  THE LODGING IS ABOVE PER-DIEM.  LODGING IS VALUED AT $139 WHICH IS 106% OF THE GOVERNMENT ALLOWANCE OF $131  THIS PERCENTAGE FALLS WITHIN THE 300% THRESHOLD ALLOWED BY THE FTR.                                                                                
 MEETING ORGANIZER IS CAROLINE BRENDEL, PO BOX 1630, 160 US HIGHWAY 6, SUITE 200 SILVERTHRONE, CO; TELE: 970-262-1230.</t>
  </si>
  <si>
    <t>BOULDER, CO, US</t>
  </si>
  <si>
    <t>DR. CURTIS HARRIS WILL TRAVEL TO BEIJING, CHINA MARCH 15-20, 2019. THEN HE WILL TRAVEL TO HIROSHIMA, JAPAN MARCH 20-25, 2019.  IN BEIJING, CHINA HE WILL MEET WITH DR. CHUNFENG QU ON MARCH 17TH TO DISCUSS COLLABORATIONS AND THEN ON MARCH 18TH HE WILL GIVE A SEMINAR AT THE CHINESE ACADEMY OF MEDICAL SCIENCES.  WE WILL COVER THE HOTEL (LAB WILL COVER PER DIEM RATE OF $236, DR. HARRIS WILL PAY THE OVERAGE, OVERAGE NETG) AND MEALS AND WILL COVER THE TAXIS FROM THE HOTEL TO THE MEETING PLACE AND BACK TO THE HOTEL WHILE IN BEIJING,CHINA.  ON MARCH 19TH HE WILL VISIT PEKING UNIVERSITY CANCER HOSPITAL AND WILL CONDUCT ACADEMIC EXCHANGE ON BEHALF OF DR. KE YANG. AND DR. HARRIS WILL COVER TAXIS FROM THE HOTEL TO MEETING PLACE AND RETURN BACK HOTEL.  MARCH 20TH WILL DEPART BEIJING CHINA TO ARRIVE IN HIROSHIMA, JAPAN.  LHC WILL COVER HIS TAXIS FROM MARCH 20-21ST AND HE WILL GIVE A SEMINAR ON MARCH 21ST AT THE KASUMI MEDICAL CAMPUS, HIROSHIMA UNIVERSITY.  DR. HARRIS WILL ATTEND THE 46TH MEETING OF THE SCIENTIFIC ADVISORY COMMITTEE OF THE RADIATION EFFECTS RESEARCH FOUNDATION (RERF) MEETING IN HIROSHIMA, JAPAN MARCH 22-24, 2019.  RERF WILL COVER HIS AIRLINE TICKET BUSINESS CLASS, HOTEL, GROUND TRANSPORTATION, LUNCHES AND SOME DINNERS WILL BE INCLUDED AT THE MEETING, THERE IS NO REGISTRATION INVOLVED.  DR. HARRIS WILL STAY AT THE PENINSULA HOTEL IN BEIJING CHINA AND DR. HARRIS WILL RECEIVED REIMBURSEMENT FOR THE PER DIEM RATE HE WILL COVER THE OVERAGE.   THE ANA CROWNE PLAZA IN HIROSHIMA, JAPAN THE RATE PER NIGHT IS WHAT THEY PAID ON THE RECEIPT OF 78150 YEN DIVIDED BY THE AMOUNT OF NIGHTS AND THE REMAINING AMOUNT IS PAID FOR BY DR. HARRIS FOR HIS WIFE OF 20350 YEN. TRAVELER IS REQUESTING APPROVAL OF ACTUAL SUBSISTENCE FOR SPONSOR IN-KIND LODGING VALUED AT $142.17 WHICH IS 109% OF THE GOVERNMENT ALLOWANCE OF $137.  THIS PERCENTAGE FALLS WITHIN THE 300% THRESHOLD ALLOWED BY THE FTR.</t>
  </si>
  <si>
    <t>RADIATION EFFECTS RESEARCH FOU</t>
  </si>
  <si>
    <t>03/15/2019 -03/25/2019</t>
  </si>
  <si>
    <t>HARRIS, LYNDSAY N</t>
  </si>
  <si>
    <t>DR. HARRIS IS INVITED TO SPEAK AT THE ORGANIZING COMMITTEE OF THE 2018 INNOVATION AND BIOMARKERS IN CANCER DRUG DEVELOPMENT (IBCD) MEETING BEING HELD IN BRUSSELS, BELGIUM ON NOVEMBER 29-30, 2018.   IN-KIND: AIRFARE, LODGING (INCLUDES BREAKFAST) AND REGISTRATION (INCLUDES LUNCH ON 11/29).  LAPTOP REQUESTED (NCI-RITM0140859) FOR FOREIGN TRAVEL.</t>
  </si>
  <si>
    <t>EUROPEAN ORGANIZATION FOR RESE</t>
  </si>
  <si>
    <t>HARTLEY, IRIS R</t>
  </si>
  <si>
    <t>IRIS HARTLEY WILL BE ATTENDING THE 2019 ENDOCRINE SOCIETY ANNUAL MEETING AND EXPO (ENDO) ON 3/22/2019-3/26/2019. IRIS HARTLEY RECEIVED A TRAVEL AWARD FOR $400.00 AND REGISTRATION FEE WAS WAIVED FOR AWARD WINNERS.</t>
  </si>
  <si>
    <t>HARTSHORN, CHRISTOPHER M</t>
  </si>
  <si>
    <t>DR. HARTSHORN IS INVITED TO SPEAK AT THE 4TH ANNUAL SENSORS GLOBAL SUMMIT BEING HELD IN SAN DIEGO, CA ON DECEMBER 9-12, 2018.  IN-KIND: REGISTRATION (NO MEALS).</t>
  </si>
  <si>
    <t>12/09/2018 -12/12/2018</t>
  </si>
  <si>
    <t>DR. HARTSHORN IS INVITED TO SPEAK AT THE DIGITAL HEALTH TRI-CON CONFERENCE BEING HELD  IN SAN FRANCISCO, CA ON MARCH 11-13, 2019.  IN-KINID:  LODGING (NO BREAKFAST) AND REGISTRATION (NO MEALS).
DR. HARTSHORN IS REQUESTING APPROVAL OF ACTUAL SUBSISTENCE FOR SPONSOR IN-KIND LODGING VALUED AT $289 WHICH IS 107% OF THE GOVERNMENT ALLOWANCE OF $270.  THIS PERCENTAGE FALLS WITHIN THE 300% THRESHOLD BY THE FTR.  THE SPONSOR HAS NOTED THAT ALL OTHER NON-FEDERAL PARTICIPANTS WILL BE PROVIDED WITH THE SAME ACCOMMODATIONS.</t>
  </si>
  <si>
    <t>03/11/2019 -03/13/2019</t>
  </si>
  <si>
    <t>HARTWIG, KYLE B</t>
  </si>
  <si>
    <t>CONFERENCE: KYLE WILL BE TRAVELING TO ATLANTA, GA FROM THE WASHINGTON, DC AREA ON 1/14/2019 TO ATTEND THE 2019 SOCIAL RECRUITING SUMMIT. HE WILL BE A PRESENTER AT THE EVENT AND WILL DISCUSS RECRUITING TECHNIQUES. HE WILL FLY TO ATLANTA ON MONDAY, 1/14/19 AND RETURN ON THURSDAY, 1/17/19. KYLE WILL DEPART FROM REAGAN NATIONAL AIRPORT AND WILL TRAVEL TO THE AIRPORT VIA METRO. HE WILL STAY AT THE WINGATE BY WYNDHAM ATLANTA/BUCKHEAD (3600 PIEDMONT ROAD NE ATLANTA, GA 30305). THE CONFERENCE IS FROM 1/15/2019 ?¿¿ 1/17/2019 AND WILL BE HELD AT THE AMA ATLANTA EXECUTIVE CONFERENCE CENTER (1170 PEACHTREE ST. NE ATLANTA, GA 30309). HE WILL TRAVEL TO AND FROM THE CONFERENCE LOCATION VIA TAXI. CONTINENTAL BREAKFAST AND LUNCH WILL BE PROVIDED BY THE CONFERENCE ON EACH DAY OF THE CONFERENCE (1/15/19-1/17/19). THIS TRAVEL WAS APPROVED.</t>
  </si>
  <si>
    <t>TALENT MANAGEMENT ALLIANCE</t>
  </si>
  <si>
    <t>STUDENT TRAINEE (HR SPEC)</t>
  </si>
  <si>
    <t>01/14/2019 -01/17/2019</t>
  </si>
  <si>
    <t>HARVEY, BRANDON K</t>
  </si>
  <si>
    <t>THE INSTITUTE OF BIOTECHNOLOGY AND THE DOCTORAL PROGRAM IN DRUG RESEARCH (DPDR) OF FACULTY OF PHARMACY AT THE UNIVERSITY OF HELSINKI HAS INVITED DRS. BRANDON HARVEY AND CHRISTOPHER RICHIE TO GIVE SEMINARS AND TOUR THEIR FACILITIES ON OCTOBER 15 AND 16TH. THEY ARE ALSO INVITED TO TEACH IN THE COURSE ENTITLED "REPORTER SYSTEMS IN BIOLOGY AND PHARMACOLOGY" ON OCTOBER 17-19, 2018 ON THE VIKKI CAMPUS OF THE UNIVERSITY OF HELSINKI. THE COURSE IS ONLY OPEN TO DPDR STUDENTS. DR. RICHIE WILL BE LECTURING ON REPORTER ENGINEERING AND SIRNA AND CRISPR/CAS9 TECHNOLOGIES ON OCTOBER 17TH; AND LEADING CLONING AND IN SILICA CLONING BOOT CAMPS ON OCTOBER 19TH. DR. HARVEY WILL GIVE A LECTURE ON MEASURING ENDOPLASMIC RETICULUM CALCIUM FOR DRUG SCREENING AND MODERATE THE WRAP-UP SESSION ON OCTOBER 17TH. BOTH DRS. HARVEY AND RICHIE WILL BE MEETING WITH FACULTY OF PHARMACY, UNIVERSITY OF HELSINKI ON OCTOBER 21ST. FINALLY, THEY WILL BE MEETING WITH DIRECTORS OF HELSINKI INSTITUTE OF LIFE SCIENCE UNITS AND CORE UNITS OF BIOMEDICUM HELSINKI ON OCTOBER 22ND.</t>
  </si>
  <si>
    <t>UNIVERSITY OF HELSINKI</t>
  </si>
  <si>
    <t>10/14/2018 -10/22/2018</t>
  </si>
  <si>
    <t>DR. BRANDON HARVEY HAS BEEN INVITED TO ATTEND AND PRESENT TWO TALKS AT THE UNIVERSITAT DES SAARLENDES, THE FIRST WOULD BE ON FEBRUARY 4TH ON THE TOPIC TRANSGENIC TECHNOLOGY AND THE SECOND WOULD BE ON FEBRUARY 5TH ON THE TOPIC KDEL RECEPTORS AND ER PROTEOSTASIS IN SAARBRUCKEN, GERMANY.  HE WILL ALSO BE MEETING WITH STUDENTS AND FACULTY ON THOSE DAYS.  DR. HARVEY WILL DEPART THE US ON 2/2 AND RETURN ON 2/6.  THE SPONSOR IS PAYING FOR AIRFARE, LODGING, AND ROUND TRIP TRAIN TICKETS.  NIH WILL PAY ALL OTHER COSTS.  TRAVEL WAS SUBMITTED LATE BECAUSE THE ATTACHMENT G WAS JUST APPROVED ON 1/23/19.</t>
  </si>
  <si>
    <t>SAARLAND UNIVERSITY</t>
  </si>
  <si>
    <t>02/02/2019 -02/06/2019</t>
  </si>
  <si>
    <t>HATCH, MAUREEN C</t>
  </si>
  <si>
    <t>04010 YSM. THE SYMPOSIUM IS A TWO DAY EVENT COVERING TOPICS SUCH AS THE SOCIAL IMPACTS OF RADIATION DISASTERS, RADIATION CASUALTY MEDICINE, AND HEALTH RISK STUDIES OF LOW DOSE RADIATION EXPOSURE.  I HAVE BEEN INVITED TO GIVE PRESENTATION ON, PHYSICAL AND MENTAL HELATH EFFECTS OF NUCLEAR ACCIDENTS. THREE MILES ISLAND, CHERNOBYL, FUKUSHIMA IN THE 3RD INTERNATIONAL SYMPOSIUM OF THE HIROSHIMA, NAGASAKI AND FMU NETWORK RESEARCH PROGRAM. FUKUSHIMA, JAPAN. JANUARY 11 TO 15, 2019. THERE IS NO REGISTRATION FEE FOR THIS MEETING. IN KINDS, AIRFARE, HOTEL INCLUDES BREAKFAST, MEALS, INBOUND RAILWAYS. BRANCH COVERS REMAINING MEALS, OUTBOUND, AND VOUCHER FEE</t>
  </si>
  <si>
    <t>RESEARCH CENTER FOR RADIATION</t>
  </si>
  <si>
    <t>01/11/2019 -01/15/2019</t>
  </si>
  <si>
    <t xml:space="preserve">HATTAR, SAMER </t>
  </si>
  <si>
    <t>DR. HATTAR WAS INVITED TO MARQUETTE UNIVERSITY TO DELIVER A SPEECH AT THEIR NEUROSCIENCE RESEARCH CENTER. THIS WAS AN EXCLUSIVE INVITE FOR DR. HATTAR. THE SPONSOR WILL WORK ON HOTEL/TRAVEL ACCOMMODATIONS</t>
  </si>
  <si>
    <t>MARQUETTE UNIVERSITY</t>
  </si>
  <si>
    <t>THE EVENTS IN THIS TA WERE APPROVED AS AN EXEMPTION UNDER THE CATEGORY: TO ATTEND SCIENTIFIC MEETINGS BY THE NIMH EXECUTIVE OFFICER ON 6/27/18.
THIS TRAVEL IS LATE DUE TO CGE BEING OFFLINE.
DR. HATTAR WAS INVITED AS A KEYNOT PRESENTER AT THE ILLUMINATING ENGINEERING SOCEITY'S EDUCATIONAL CONFERENCE. THIS IS A
ONE DAY EVENT THAT THE ORGANINZATION IS HOPING TO EXPAND ATTENDANCE ACROSS DISCIPLINES AND TO DEVELOP PROGRAMS THAT
ENGAGE ARCHITECTS, ENGINEERS, LIGHTING DESIGNERS AND INTERIOR DESIGNERS FOR THIS CONFERENCE.  THE SPONSOR WILL COVER TRAIN, HOTEL, AND SOME MEALS ACCOMMODATION</t>
  </si>
  <si>
    <t>ILLUMINATING ENGINEERING SOCIE</t>
  </si>
  <si>
    <t>10/24/2018 -10/25/2018</t>
  </si>
  <si>
    <t>THE EVENTS IN THIS TA IN CANADA WERE APPROVED AS AN EXEMPTION UNDER THE CATEGORY: TO ATTEND SCIENTIFIC MEETINGS BY THE NIMH EXECUTIVE OFFICER ON 9/28/18.
THE EVENTS IN THIS TA IN SAN DIEGO WERE APPROVED AS A NON-NIMH HOSTED CONFERENCE OR MEETING BY THE OFFICE OF FINANCIAL MANAGMENT ON 5/30/18.
TRAVELER PHONE 301-631-4179 
THIS IS A MULTILEG TRAVEL FOR DR. HATTAR - HE WILL BE IN CANADA FROM NOVEMBER 1-3, AND THEN IN SAN DIEGO FROM NOV 3-7. 
DR. HATTAR WAS INVITED TO PRESENT AT SIMON FRASER UNIVERSITY IN CANADA. THE SPONSOR INVITED HIM ON SEPT. 17, 2018, AND OFFERED TO HELP TO PAY IN-KIND EXPENSES FOR THE TRIP. HIS PRESENTATION WOULD INVOLVE TALK ABOUT DR. HATTAR'S WORK ON LIGHT, RHYTHMS, MOOD AND LEARNING. IN SAN DIEGO, SFN 2018 THE WORLD'S LARGEST NEUROSCIENCE CONFERENCE FOR SCIENTISTS AND PHYSICIANS DEVOTED TO UNDERSTANDING THE BRAIN AND NERVOUS SYSTEM.  DR. HATTAR WAS INVITED TO ATTEND A SPECIAL SESSION IN SFN.  SFN WILL BE COVERED BY THE NIH.  DR. HATTAR HAS HIGH SECURITY THREAT CERTIFICATION.</t>
  </si>
  <si>
    <t>SIMON FRASER UNIVERSITY</t>
  </si>
  <si>
    <t>11/01/2018 -11/07/2018</t>
  </si>
  <si>
    <t>THE EVENTS IN THIS TA IN NC WERE APPROVED AS AN EXEMPTION UNDER THE CATEGORY: TO ATTEND SCIENTIFIC MEETINGS BY THE NIMH EXECUTIVE OFFICER ON 6/7/18.
THE EVENTS IN THIS TA IN TX WERE APPROVED AS A NON-NIMH HOSTED CONFERENCE OR MEETING BY THE OFFICE OF FINANCIAL MANAGEMENT ON 11/20/18.
DR. HATTAR WAS ELECTED TO SPEAK AT THE THE DEPARTMENT OF NEUROBIOLOGY SEMINAR SERIES AT DUKE UNIVERSITY. THIS OPPORTUNITY WILL GIVE DR. HATTAR A CHANCE TO VISIT OTHER SCIENTISTS/RESEARCHERS FOR POTENTIAL COLLABORATIONS AND VISIT PEOPLE INTERESTED IN HIS WORK FOR THE NIH. DUKE UNIVERSITY WILL COVER TRAVEL ACCOMMODATIONS. DR. HATTAR IS REQUESTING APPROVAL OF ACTUAL SUBSISTENCE FOR SPONSOR IN-KIND LODGING VALUED AT $159 WHICH IS 148% OF THE GOVERNMENT ALLOWANCE OF $107. THIS PERCENTAGE FALLS WITHIN THE 300% THRESHOLD ALLOWED BY THE FTR. THE SPONSOR HAS NOTED THAT ALL OTHER NON-FEDERAL PARTICIPANTS WILL BE PROVIDED WITH THE SAME ACCOMMODATIONS. 
DR. HATTAR WAS PERSONALLY INVITED TO PRESENT AT THE 2019 NASA HRP IWS EVENT IN GALVESTON, TX. THE CONFERENCE PROVIDES AN INFORMAL, COLLEGIAL ATMOSPHERE FOR CROSS-DISCIPLINARY INTERACTION. NIH WILL PAY FOR HIS TRAVEL IN TEXAS, BUT DR. HATTAR WILL HANDLE HIS OWN ACCOMODATIONS FOR LODGING.</t>
  </si>
  <si>
    <t>01/20/2019 -01/25/2019</t>
  </si>
  <si>
    <t>THE EVENTS IN THIS TA WERE APPROVED AS A NON-NIMH HOSTED CONFERENCE OR MEETING BY THE OFFICE OF FINANCIAL MANAGEMENT ON 1/18/19.
DR. HATTAR WAS INVITED TO SPEAK AT THE ADVANCES IN SLEEP AND CIRCADIAN SCIENCE?¿¿, BY THE SLEEP RESEARCH SOCIETY.  THE SRS IS OFFERING A SINGLE-TRACK MEETING TO ADVANCE THE FIELD BY PROMOTING INTERDISCIPLINARY CROSS-TALK, EXTENSIVE DISCUSSIONS OF CUTTING-EDGE SCIENCE, AND ABUNDANT OPPORTUNITIES FOR TRAINEES.  REGISTRATION TO THE CONFERENCE, WHICH INCLUDES ALL LODGING AND MEALS, WILL BE SPONSORED BY THE MEETING DEPARTMENT. ALL OTHER EXPENSES INCLUDING FLIGHT AND GROUND TRANSPORTATION WILL BE COVERED BY THE NIH.  LATE JUSTIFICATION FOR SUBMISSION: THE TRAVELER DID NOT RECEIVE AN INVITATION UNTIL LATE DECEMBER.  THE LATE PRE-APPROVAL REQUEST FOR THIS TRAVEL WAS SUBMITTED IN MID-DECEMBER, BUT WAS NOT APPROVED BY OFM UNTIL JANUARY.</t>
  </si>
  <si>
    <t>CLEARWATER, FL, US</t>
  </si>
  <si>
    <t>SLEEP RESEARCH SOCIETY</t>
  </si>
  <si>
    <t>02/01/2019 -02/04/2019</t>
  </si>
  <si>
    <t>THE EVENTS IN THIS TA WERE APPROVED AS A NON-NIMH HOSTED CONFERENCE OR MEETING BY THE OFFICE OF FINANCIAL MANAGEMENT ON 8/28/18.
DR. HATTAR WAS INVITED TO SPEAK AT THE 2019 CCB SYMPOSIUM IN SAN DIEGO. THIS IS A SCIENTIFIC EVENT THAT WAS PERSONALLY INVITED BY THE ORGANIZER OF THE CONFERENCE. UCSD WILL SPONSOR ALL HIS FLIGHT AND LODGING COSTS.</t>
  </si>
  <si>
    <t>THE EVENTS IN THIS TA WERE APPROVED AS AN EXEMPTION UNDER THE CATEGORY: TO ATTEND SCIENTIFIC MEETINGS BY THE NIMH EXECUTIVE OFFICER ON 12/20/18.
DR. HATTAR HAS BEEN INVITED TO SPEAK AT WASHINGTON UNIVERSITY FOR THEIR 2018-2019 DEPARTMENT OF NEUROSCIENCE SEMINAR SERIES. DR. HATTAR WILL MEET WITH FACULTY ON THE UNIVERSITY AND PROVIDE A TALK. THE SPONSOR WILL COVER HIS LODGING, FLIGHT, AND SOME MEALS COST. DR. HATTAR IS REQUESTING APPROVAL OF ACTUAL SUBSISTENCE FOR SPONSOR IN?¿¿KIND LODGING
VALUED AT $168 WHICH IS 126% OF THE GOVERNMENT ALLOWANCE OF $133. THIS
PERCENTAGE FALLS WITHIN THE 300% THRESHOLD ALLOWED BY THE FTR. THE SPONSOR HAS NOTED THAT ALL OTHER NON?¿¿FEDERAL PARTICIPANTS WILL BE PROVIDED WITH THE SAME ACCOMMODATIONS.</t>
  </si>
  <si>
    <t xml:space="preserve">HAUBENBERGER, DIETRICH </t>
  </si>
  <si>
    <t>TRAVELER IS AN INVITED SPEAKER AT THE 2018 INTERNATIONAL CONGRESS OF PARKINSON AND MOVEMENT DISORDERS IN HONG KONG, CHINA FROM OCTOBER 5, 2018 TO OCTOBER 9, 2018. TRAVELER WILL DEPART FROM IAD ON 10/3 AND ARRIVE TO HONG KONG ON 10/4 (LAYOVER IN SEOUL KOREA). TRAVELER WILL DEPART FROM HON KONG ON 10/10 AND ARRIVE TO IAD THE SAME DAY (LAYOVER IN SEOUL KOREA AND ATLANTA). SPONSOR, INTERNATIONAL PARKINSON AND MOVEMENT DISORDER SOCIETY, WILL PAY IN-KIND FOR THE LODGING AND REIMBURSE NIH 1,500USD TO USE TOWARDS THE AIRFARE. NIH TRAVEL WAIVER IS APPROVED FOR THIS REQUEST. TRAVELER WILL STAY AT THE GRAND HYATT HONG KONG HOTEL AT 294USD PER NIGHT WHICH IS BELOW THE PER DIEM ALLOWED OF 355USD. REGISTRATION IS WAIVED FOR ALL SPEAKERS. DINNER ON 10/6 IS PROVIDED BY THE SPONSOR (WAG IS APPROVED AND ATTACHED). ODA IS APPROVED AND ATTACHED. CONFIRMED WITH THE SPONSOR THAT NO HONORARIUM WILL BE GIVEN AND NO FEDERAL FUNDS WILL BE USED TO SUPPORT THIS TRAVEL. THE TRAVEL IS APPROVED BY DR. NATH AND IT?????S NIH APPROVED IN SPARC.</t>
  </si>
  <si>
    <t>SEOUL, N/A, KR</t>
  </si>
  <si>
    <t>10/03/2018 -10/10/2018</t>
  </si>
  <si>
    <t>HECHT, TOBY T</t>
  </si>
  <si>
    <t>DR. TOBY HECHT HAS BEEN INVITED TO SPEAK AT THE 4TH ANNUAL CONSORTIUM FOR CANINE COMPARATIVE ONCOLOGY SYMPOSIUM ON FEBRUARY 15, 2019 AT THE DURHAM CONVENTION CENTER IN DURHAM, NORTH CAROLINA.</t>
  </si>
  <si>
    <t>HECKMAN  STODDARD, BRANDY M</t>
  </si>
  <si>
    <t>DR. HECKMAN-STODDARD IS INVITED TO SPEAK AT THE NATIONAL BREAST CANCER COALITION ANNUAL MEETINGS OF THE ARTEMIS PROJECT BEING HELD IN CALISTOGA, CA ON MARCH 8-11, 2019.  IN-KIND:  LODGING (NO BREAKFAST), MEALS AND GROUND TRANSPORTATION IN CA. 
NO REGISTRATION.  DR. HECKMAN-STODDARD IS REQUESTING APPROVAL OF ACTUAL SUBSISTENCE FOR SPONSOR IN-KIND LODGING VALUED AT $410 WHICH IS 250% OF THE GOVERNMENT ALLOWANCE OF $164.  THIS PERCENTAGE FALLS WITHIN THE 300% THRESHOLD BY THE FTR.  THE SPONSOR HAS NOTED THAT ALL OTHER NON-FEDERAL PARTICIPANTS WILL BE PROVIDED WITH THE SAME ACCOMMODATIONS.</t>
  </si>
  <si>
    <t>CALISTOGA, CA, US</t>
  </si>
  <si>
    <t>03/08/2019 -03/11/2019</t>
  </si>
  <si>
    <t>HEISS, JOHN D</t>
  </si>
  <si>
    <t>DR. HEISS WAS INVITED TO PROVIDE A LECTURE ON "IMPROVING MANAGEMENT OF DIFFUSE INTRINSIC PONTINE GLIOMA (DIPG)" AND ATTEND BRAIN TUMOR BOARD AT THE FLORIDA INTERNATIONAL UNIVERSITY (FIU) HERBERT WERTHEIM COLLEGE OF MEDICINE, MARCH 20-21, 2019, MIAMI, FLORIDA. SPARC #SP012081 . FIU WILL PAY IN-KIND ROUND TRIP AIRFARE, HOTEL AND GROUND TRANSPORTATION FROM AIRPORT TO HOTEL. TRAVEL APPROVED BY DR. NATH. THERE IS NO REGISTRATION FEE. APPROVED ODA SPONSORED TRAVEL ATTACHED. LODGING IS $149 PER NIGHT WHICH IS LESS THAN PER DIEM ($192).</t>
  </si>
  <si>
    <t>FLORIDA INTERNATIONAL UNIVERSI</t>
  </si>
  <si>
    <t>HENDERSON, DAVID K</t>
  </si>
  <si>
    <t>DR. HENDERSON IS ATTENDING ID WEEK IN SAN FRANCISCO, CA.</t>
  </si>
  <si>
    <t>SOCIETY FOR HEALTHCARE EPIDEMI</t>
  </si>
  <si>
    <t>SUPV MEDICAL OFFICER (GEN)</t>
  </si>
  <si>
    <t>DR. HENDERSON HAS BEEN INVITED TO SPEAK AT THE NATIONAL MEDICAL RESEARCH COUNCIL AWARDS CEREMONY AND RESEARCH SYMPOSIUM.</t>
  </si>
  <si>
    <t>NATIONAL MEDICAL RESEARCH COUN</t>
  </si>
  <si>
    <t>03/31/2019 -04/05/2019</t>
  </si>
  <si>
    <t>HENDERSON, MARIANNE K</t>
  </si>
  <si>
    <t>EMAIL: HENDERSMK@GMAIL.COM
CELL PHONE: 301-775-0626
INVITED TO PARTICIPATE AS A SPEAKER IN THE BIOBANKING FOR PERSONALIZED MEDICINE WORKSHOP, HELD FEBRUARY 24TH-26TH, 2019 IN MILAN, ITALY.
NO REGISTRATION FEE 
SPONSORED IN-KIND AIRFARE AND HOTEL ONLY</t>
  </si>
  <si>
    <t>ISENET BIOBANKING</t>
  </si>
  <si>
    <t>RESEARCH PROJECT OFFICER</t>
  </si>
  <si>
    <t>02/22/2019 -02/27/2019</t>
  </si>
  <si>
    <t>EMAIL: HENDERSMK@GMAIL.COM 
CELL PHONE: 301-775-0626 
HT401 HIGH THREAT SECURITY OVERSEAS SEMINAR COMPLETED OCT. 28, 2015
TRAVELER IS INVITED ATTEND THE INTERNATIONAL BIOBANKING CONFERENCE QATAR 2019. THIS TRAVEL WILL BE SPONSORED BY THE INTERNATIONAL SOCIETY FOR BIOLOGICAL AND ENVIRONMENTAL REPOSITORIES (ISBER). 
THE SPONSOR WILL PROVIDE IN-KIND:  ROUND-TRIP ECONOMY AIRLINE TICKET UP TO $2100 USD INCLUDING TAXES.
 FOUR DAYS OF ACCOMMODATION FOR MARCH 24-27 ($165 USD/ NIGHT)
REGISTRATION FEE OF $200 USD HAS BEEN WAIVED</t>
  </si>
  <si>
    <t>DOHA, , QAT</t>
  </si>
  <si>
    <t>INTERNATIONAL SOCIETY FOR BIOL</t>
  </si>
  <si>
    <t>HENDERSON, WENDY A</t>
  </si>
  <si>
    <t>DR. HENDERSON WILL TRAVEL TO STORRS, CT TO SPEAK A THE PRECISION MEDICINE APPROACH TO PAIN SYMPOSIUM A THE UCONN SCHOOL OF NURSING ON NOVEMBER 9, 2018. SHE WILL ALSO ATTEND A DINNER ON NOVEMBER 8, 2018. TRAVEL HAS BEEN APPROVED. 
THE FIRST LEG OF THIS TRIP IS SPONSORED; TRAVELER WILL TRAVEL FROM CT, TO THE AASLD MEETING IN SAN FRANCISCO, CA ON NOVEMBER 9, 2018; THIS LEG OF THE TRIP, FLIGHT HAS BEEN RESERVED THROUGH OMEGA.  AIRPORT COST COMPARISON NOT APPLICABLE.</t>
  </si>
  <si>
    <t>STORRS, CT, US</t>
  </si>
  <si>
    <t>UNIVERSITY OF CONNECTICUT HEAL</t>
  </si>
  <si>
    <t>DR. HENDERSON WILL TRAVEL TO NEW YORK ON NOVEMBER 25-26, 2018 TO ATTEND THE 10TH ANNUAL NURSING RESEARCH SYMPOSIUM. MEETING HAS BEEN APPROVED BY OFM.  THE SPONSOR WILL PAY IN-KIND FOR THE AMTRAK, GROUND TRANSPORTATION, HOTEL FOR 1 NIGHT. BREAKFAST LUNCH AND DINNER AND REGISTRATION.</t>
  </si>
  <si>
    <t>NEW YORK PRESBYTERIAN HOSPITAL</t>
  </si>
  <si>
    <t>11/25/2018 -11/26/2018</t>
  </si>
  <si>
    <t>DR. HENDERSON HAS BEEN INVITED TO PARTICIPATE IN THE AASLD RESEARCH AWARD COMMITTEE SELECTION MEETING, TO BE HELD IN CHICAGO, IL. THIS IS SPONSORED TRAVEL. THE SPONSOR WILL COVER AIRFARE, LODGING AND MEALS. TRAVELER WILL TRAVEL ON THURSDAY FEBRUARY 28, 2019 AND RETURN ON MARCH 2, 2019. TRAVEL HAS BEEN APPROVED BY OFM.</t>
  </si>
  <si>
    <t>AMERICAN ASSOCIATION FOR STUDY</t>
  </si>
  <si>
    <t xml:space="preserve">HENDRIKS, SASKIA </t>
  </si>
  <si>
    <t>DR. HENDRIKS WILL BE ATTENDING A WORKSHOP ON ADAPTIVE GOVERNANCE OF EMERGING TECHNOLOGIES, AIMED AT CREATING A WORKING PAPER AND CONSISTING MORE OF OPEN DISCUSSION THAN PLENARY TALKS.  HER CONTACT INFORMATION IS 202-718-1669 AND HER EMAIL IS SASKIA.HENDRIKS@NIH.GOV</t>
  </si>
  <si>
    <t>UNIVERSITY OF OXFORD</t>
  </si>
  <si>
    <t xml:space="preserve">HENNIGHAUSEN, LOTHAR </t>
  </si>
  <si>
    <t>DR. HENNIGHAUSEN CANCELLED HIS KOREA PORTION OF THIS TRIP, BUT THROUGH A MISCOMMUNICATION THE ENTIRE TRAVEL AUTHORIZATION WAS CANCELLED AFTER BEING FULLY APPROVED AND HE RECEIVED A COUNTRY CLEARANCE FROM FOGARTY. THIS TA IS MEANT TO UN-CANCEL TA TANUM0I3NA, WHICH HAS BEEN UPLOADED TO THIS TA AS A REFERENCE.
DR. HENNIGHAUSEN WILL BE ON PERSONAL TRAVEL IN SOUTH KOREA FROM OCTOBER 18 TO NOVEMBER 10 (APPROXIMATE DATES). DURING THIS TIME HE PLANS TO SPEND APPROXIMATELY 8 DAYS ON WORK-RELATED ACTIVITIES: OCTOBER 22-26, NOVEMBER 1, 8-9. DR. HENNIGHAUSEN PLANS TO FINISH UP OFFICIAL BUSINESS AT CHONNAM NATIONAL UNIVERSITY AS HE HAD TO CUT SHORT HIS TRAVEL IN APRIL 2018 DUE TO HEALTH ISSUES. HE WILL DELIVER LECTURES AND CONDUCT COLLABORATIVE RESEARCH AT BOTH CHONNAM NATIONAL UNIVERSITY IN GWANGJU AND GYEONGSANG NATIONAL UNIVERSITY IN JINJU, SOUTH KOREA. AFTER KOREA, DR. HENNIGHAUSEN PLANS TO TRAVEL TO GERMANY ON ANNUAL LEAVE. WHILE IN GERMANY, HE WILL ATTEND A SCIENTIFIC ADVISORY BOARD MEETING AT THE GEORG-SPEYER-HAUS INSTITUTE IN FRANKFURT. THE SPONSOR WILL PAY FOR LODGING NOVEMBER 8-9, 2018, AND MEALS DURING THE CONFERENCE IN GERMANY. THE SPONSOR OFFERED TO PAY FOR ROUND-TRIP AIRFARE, BUT THE TRAVELER DECLINED AND WILL PAY FOR FLIGHTS HIMSELF AND WON'T SEEK REIMBURSEMENT FOR THE FLIGHT. THE MEALS WILL BE 11/8: LUNCH &amp; DINNER; 11/9: BREAKFAST &amp; LUNCH. TENTATIVE FLIGHT ITINERARY: WASHINGTON TO SEOUL: OCTOBER 18 (UA933 TO FRANKFURT AND THEN KE906 TO SEOUL) - SEOUL TO FRANKFURT: NOVEMBER 7 (KE905). ALL DATES ARE ACCORDING TO THE ORIGINAL DATES GIVEN TO US BY THE TRAVELER AND ARE CAPTURED ON THE APPROVED STO WAIVER (ATTACHED).</t>
  </si>
  <si>
    <t>GEORG SPEYER HAUS INSTITUTE FO</t>
  </si>
  <si>
    <t>11/07/2018 -11/10/2018</t>
  </si>
  <si>
    <t>DR. HENNIGHAUSEN WILL PARTICIPATE IN THE 2018 DOS SANTOS LABORATORY RETREAT TO BE HELD IN COLD SPRING HARBOR, NY, DEC. 7, 2018.  SPONSOR WILL PROVIDE MEALS, LODGING VALUED AT $116 A NIGHT, AIRFARE AND TRANSPORTATION TO AND FROM THE AIRPORT.  TRAVELER WILL ONLY ACCEPT SPONSORED IN KIND MEALS AT THE GOVERNMENT RATE</t>
  </si>
  <si>
    <t>HESKE, CHRISTINE M</t>
  </si>
  <si>
    <t>DR. HESKE IS INVITED TO SPEAK AT THE SIXTH RETT NEARBURG INTERNATIONAL EWING'S SARCOMA SYMPOSIUM BEING HELD IN PASADENA, CA ON DECEMBER 2-5, 2018. IN-KIND: AIRFARE AND LODGING (INCLUDES MEALS: D 12/2; BLD 12/3 &amp; 12/4; B 12/5).  NO REGISTRATION.  DR. HESKE IS REQUESTING APPROVAL OF ACTUAL SUBSISTENCE FOR SPONSORED IN-KIND LODGING VALUED AT $219 WHICH IS 136% OF THE GOVERNMENT ALLOWANCE OF $161.  THIS PERCENTAGE FALLS WITHIN THE 300% THRESHOLD ALLOWED BY THE FTR.  THE SPONSOR HAS NOTED THAT ALL OTHER NON-FEDERAL PARTICIPANTS WILL BE PROVIDED WITH THE SAME ACCOMMODATIONS.</t>
  </si>
  <si>
    <t>12/02/2018 -12/06/2018</t>
  </si>
  <si>
    <t>HESSE, BRADFORD W</t>
  </si>
  <si>
    <t>DR. HESSE IS INVITED TO BE PLENARY PANEL SPEAKER AT THE SOCIETY FOR PUBLIC HEALTH EDUCATION (SOPHE) 70TH ANNUAL CONFERENCE BEING HELD IN SALT LAKE, UT ON MARCH 26-29, 2019.  IN-KIND:  AIRFARE, LODGING (NO BREAKFAST), AND REGISTRATION (NO MEALS).  DR. HESSE IS REQUESTING APPROVAL OF ACTUAL SUBSISTENCE FOR SPONSOR IN-KIND LODGING VALUED AT $169 WHICH IS 135% OF THE GOVERNMENT ALLOWANCE OF $125.  THIS PERCENTAGE FALLS WITHIN THE 300% THRESHOLD BY THE FTR.  THE SPONSOR HAS NOTED THAT ALL OTHER NON-FEDERAL PARTICIPANTS WILL BE PROVIDED WITH THE SAME ACCOMMODATIONS.</t>
  </si>
  <si>
    <t>SOCIETY FOR PUBLIC HEALTH EDUC</t>
  </si>
  <si>
    <t>03/25/2019 -03/28/2019</t>
  </si>
  <si>
    <t>HEWITT, STEPHEN M</t>
  </si>
  <si>
    <t>FOREIGN TRAVEL REQUEST TICKET NUMBER: NCI-RITM0151157
DR. HEWITT WILL PRESENT: PERM, A QUALITY CONTROL MEASURE FOR FFPE, AT THE BIOSPECIMEN RESEARCH SYMPOSIUM BEING HELD IN BERLIN, GERMANY ON FEBRUARY 5-6, 2019. IN-KIND: AIRFARE, LODGING (INCLUDES BREAKFAST), AND REGISTRATION (INCLUDES LD 2/5; L 2/6). DR. HEWITT IS RESPONSIBLE FOR LODGING ON 2/4 (INCLUDES BREAKFAST).</t>
  </si>
  <si>
    <t>CLINICAL INVESTIGAT</t>
  </si>
  <si>
    <t>DR. HEWITT WILL PRESENT: VALUED ADDED DIGITAL PATHOLOGY AND INCREMENTAL IMPLEMENTATION, AT THE MOLECULAR MEDICINE TRI-CONFERENCE 2019 BEING HELD IN SAN FRANCISCO ON MARCH 11-13, 2019. IN-KIND: AIRFARE, LODGING (NO BREAKFAST), AND REGISTRATION (NO MEALS).
DR. HEWITT IS REQUESTING APPROVAL OF ACTUAL SUBSISTENCE FOR SPONSOR IN-KIND LODGING VALUED AT $289 WHICH IS 107% OF THE GOVERNMENT ALLOWANCE OF $270. THIS PERCENTAGE FALLS WITHIN THE 300% THRESHOLD ALLOWED BY THE FTR.  THE SPONSOR HAS NOTED THAT ALL OTHER NON-FEDERAL PARTICIPANTS WILL BE PROVIDED WITH THE SAME ACCOMMODATIONS.</t>
  </si>
  <si>
    <t>FOREIGN TRAVEL REQUEST TICKET NUMBER: NCI-RITM0158287
DR. HEWITT WILL PRESENT: LEVERAGING CLINICAL SAMPLES IN TRANSLATIONAL RESEARCH, AT THE INTERNATIONAL BIOBANKING CONFERENCE (IBC 2019) BEING HELD IN DOHA, QATAR ON MARCH 25-27, 2019. IN-KIND: AIRFARE, LODGING (INCLUDES BREAKFAST) AND REGISTRATION (INCLUDES NETWORKING LUNCHES 3/25, 3/26, AND 3/27).</t>
  </si>
  <si>
    <t>QATAR BIOBANK FOR MEDICAL RESE</t>
  </si>
  <si>
    <t>HEYMANN, JACOBUS B</t>
  </si>
  <si>
    <t>INVITED TO ATTEND A WORKSHOP ON "FRONTIERS IN CRYO-EM VALIDATION" ON JANUARY 14-15, 2019 IN HINXTON, UK.  SPONSORED IN-KIND: ROUND TRIP AIR AND RAIL FARE, LODGING, AND MEALS.</t>
  </si>
  <si>
    <t>CAMBRIDGESHIRE COUNTY, , GBR</t>
  </si>
  <si>
    <t>FRANCIS CRICK INSTITUTE</t>
  </si>
  <si>
    <t>01/12/2019 -01/16/2019</t>
  </si>
  <si>
    <t>HIBBELN, JOSEPH R</t>
  </si>
  <si>
    <t>CAPT DR. JOSEPH HIBBELN HAS BEEN INVITED TO PRESENT THE THREE HOUR KEYNOTE PRESENTATION ?¿¿THE IMPORTANCE OF NUTRITION IN IMPROVED PSYCHIATRIC AND MENTAL HEALTH OUTCOMES?¿¿ AT THE AAIDD-WISCONSIN CHAPTER 2019 CONFERENCE ON INTEGRATIVE MEDICINE IN WISCONSIN DELL, WISCONSIN FROM MARCH 14-15, 2019.  NIH APPROVED.  REGISTRATION FEE INCLUDES NO MEALS.</t>
  </si>
  <si>
    <t>WISCONSIN DELLS, WI, US</t>
  </si>
  <si>
    <t>AMERICAN ASSOCIATION ON DEVELO</t>
  </si>
  <si>
    <t>HICKMAN, HEATHER D</t>
  </si>
  <si>
    <t>DR. HICKMAN HAS BEEN INVITED TO SPEAK AT THE UNIVERSITY OF COLORADO DEPARTMENT OF IMMUNOLOGY AND MICROBIOLOGY FROM OCTOBER 18-20, 2018 IN AURORA, CO.  HER TALK IS ENTITLED: "VISUALIZING ANTIVIRAL T CELL ACTIVATION AND EFFECTOR FUNCTION." THE SPONSOR WILL BE PROVIDING THE FOLLOWING IN-KIND: ROUND-TRIP AIRFARE, LODGING FROM OCT. 18-20, 2018, LUNCH AND DINNER ON OCT. 19, 2018, AND ROUND-TRIP GROUND TRANSPORTATION FROM THE AIRPORT TO 
HOTEL.   REVENUES DERIVED FROM THE STATE OF COLORADO GENERAL ALLOCATED TO THE DEPARTMENTS SCHOOL OF 
MEDICINE DEANS OFFICE WILL BE USED TO COVER THESE EXPENSES. IN COMPLIANCE WITH FEDERAL REGULATION, NO FEDERAL FUNDS WILL BE USED BY THE 
SPONSOR TO SUPPORT THESE TRAVEL EXPENSES AND NO HONORARIUM WILL BE PAID.  VIPU CAN 8030263 WILL BE USED TO COVER REMAINING EXPENSES.</t>
  </si>
  <si>
    <t>AURORA, CO, US</t>
  </si>
  <si>
    <t>UNIVERSITY OF COLORADO DENVER</t>
  </si>
  <si>
    <t>10/18/2018 -10/20/2018</t>
  </si>
  <si>
    <t>HIGGINS, ROSEMARY D</t>
  </si>
  <si>
    <t>THE AAP SECTION ON PERINATAL PEDIATRICS, HAS INVITED DR. HIGGINS TO THE 42ND SEMINAR ON PERINATAL MEDICINE FOR NEONATAL AND MATERNAL-FETAL MEDICINE FELLOWS. THE SEMINAR WILL BE HELD IN SCOTTSDALE, ARIZONA ON OCTOBER 13-17, 2018. THE CONFERENCE WILL END ON WEDNESDAY, OCTOBER 17TH AT 11:00 AM.</t>
  </si>
  <si>
    <t>AMERICAN ACADEMY OF PEDIATRICS</t>
  </si>
  <si>
    <t>10/13/2018 -10/17/2018</t>
  </si>
  <si>
    <t xml:space="preserve">HIKOSAKA, OKIHIDE </t>
  </si>
  <si>
    <t>TRAVELER WILL ATTEND THE 2018 ANNUAL SOCIETY OF NEUROSCIENCE MEETING IN SAN DIEGO, CA FROM 11/3-7/18 WHERE HE WILL BE AWARDED THE GRUBER PRIZE, AS WELL AS THE WORKSHOP IN HONOR OF LANCE OPTICAN ON 11/2/18.
ACCEPTANCE OF THE AWARD AND ASSOCIATED TRAVEL SUPPORT HAS BEEN APPROVED BY ETHICS THROUGH THE NIH 2854 MECHANISM.
AIRFARE, REGISTRATION, AND TWO NIGHTS LODGING WILL BE PROVIDED IN KIND.
TRAVELER BOOKED LODGING THROUGH THE MEETING, WHICH HAD BLOCKED OFF ROOMS THAT WERE INACCESSIBLE TO OMEGA.  THE SPONSOR IS PAYING FOR THE LODGING FOR THE FIRST TWO NIGHTS AND DR. HIKOSAKA IS REQUESTING APPROVAL OF ACTUAL SUBSISTENCE FOR SPONSOR IN-KIND LODGING VALUED AT $298 WHICH IS 186% OF THE GOVERNMENT ALLOWANCE OF $160. THIS PERCENTAGE FALLS WITHIN THE 300% THRESHOLD ALLOWED BY THE FTR.  THIS HOTEL ROOM IS PROVIDED AS PART OF RECEIVING THE GRUBER PRIZE.
FOR THE REMAINING NIGHTS, THE TRAVELER WILL BE PAYING FOR LODGING AND IS ONLY REQUESTING REIMBURSEMENT AT THE PER DIEM RATE OF $160/NIGHT.</t>
  </si>
  <si>
    <t>11/01/2018 -11/08/2018</t>
  </si>
  <si>
    <t>TRAVELER WILL BE SPEAKING AT THE 2018 SACKLER COLLOQUIUM "USING MONKEY MODELS TO UNDERSTAND AND DEVELOP TREATMENTS FOR HUMAN BRAIN DISORDERS" IN IRVINE, CA JANUARY 6-8, 2018.
AS AN INVITED SPEAKER, REGISTRATION IS WAIVED, ALL OTHER COSTS ARE THE RESPONSIBILITY OF THE NIH. THE WAIVED REGISTRATION INCLUDES A SHUTTLE FROM THE HOTEL TO THE LECTURE HALL, AS WELL AS SPECIFIC MEALS DURING THE MEETING.
TRAVELER BOOKED HOTEL THROUGH THE MEETING IN BLOCKED OFF ROOMS OMEGA COULD NOT ACCESS.  THE COST PER NIGHT IS NOT KNOWN HOWEVER THE TRAVELER IS AWARE THAT HE WILL ONLY BE REIMBURSED UP TO THE GOVERNMENT PER DIEM RATE OF $180/NIGHT.
TRAVELER RETURNING BACK TO WAS ON 1/9/2019.</t>
  </si>
  <si>
    <t>NATIONAL ACADEMY OF SCIENCES W</t>
  </si>
  <si>
    <t>01/06/2019 -01/09/2019</t>
  </si>
  <si>
    <t>HINDORFF, LUCIA A</t>
  </si>
  <si>
    <t>TRAVELER WILL ATTEND THE ASHG ON OCTOBER 16-19, 2018. TRAVELER WILL CONDUCT A WORKSHOP ON OCTOBER 18 AT THE ASHG MEETING. THE TRAVELER IS NIH APPROVED TO ATTEND THIS MEETING. ADDITIONALLY, THE TRAVELER WILL PRESENT AT THE GWAS SAB MEETING ON OCT. 16; THIS IS A SIDE MEETING AT THE ASHG MEETING. THE GWAS SAB MEETING IS A PROGRAM MEETING; THERE IS NO REGISTRATION FEE. THERE IS ONLY ONE AIRPORT IN SEATTLE, WA. ODA MEMO ATTACHED. SPONSOR IN-KIND: REGISTRATION FEE OF $440 AND $15.00 FOR TICKETS TO THE TRAVELER'S INVITED WORKSHOP ON OCT. 18, AND THE  ASHG NETWORKING RECEPTION ON OCT. 19; THERE IS NO BREAKFAST, ONLY LIGHT REFRESHMENTS.  BLOCKED ROOMS IN PLACE. TRAVELER IS APPROVED FOR CTT. TRAVELER NEEDS TO SHOW GOVERNMENT ID TO HAVE THE HOTEL TAX WAIVED.</t>
  </si>
  <si>
    <t>EPIDEMIOLOGIST</t>
  </si>
  <si>
    <t>HINNEBUSCH, ALAN G</t>
  </si>
  <si>
    <t>12/04/2018 - 12/06/2018;  PITTSBURG, PA: TO PRESENT A SEMINAR ENTITLED "STRUCTURAL INSIGHTS INTO THE MECHANISM OF SCANNING AND START CODON RECOGNITION IN EUKARYOTIC TRANSLATION INITIATION " AT THE HEALTH SCIENCES DEPARTMENT, PITTSBURGH UNIVERSITY IN PITTSBURGH, PA ON DECEMBER 5, 2018. ---- OWT NOT USED TO BOOK AIRFARE AND HOTEL BECAUSE THE TRAVELER WILL DRIVE POV TO/FROM MEETING AND HOTEL IS PROVIDED IN KIND BY MEETING SPONSOR. ---- TRAVELER IS AWARE THAT A CONSTRUCTED TRIP WILL BE PREPARED DURING VOUCHER PROCESS AND WILL BE REIMBURSED AT THE RATE MOST ADVANTAGEOUS TO THE GOVERNMENT. ---- SPONSOR IS PROVIDING LODGING IN-KIND.</t>
  </si>
  <si>
    <t>UNIVERSITY OF PITTSBURGH MEDIC</t>
  </si>
  <si>
    <t>12/04/2018 -12/06/2018</t>
  </si>
  <si>
    <t>HINRICHS, CHRISTIAN S</t>
  </si>
  <si>
    <t>DR. HINRICHS HAS BEEN INVITED TO PARTICIPATE IN THE 30TH EORTC-NCI-AACR SYMPOSIUM ON "MOLECULAR TARGETS AND CANCER THERAPEUTICS" MEETING IN DUBLIN, IRELAND ON NOVEMBER 13-16, 2018.  IN-KIND:  AIRFARE, LODGING (INCLUDES BREAKFAST) DINNER 11/14, AND REGISTRATION (NO MEALS).  DR. HINRICHS IS REQUESTING APPROVAL OF ACTUAL SUBSISTENCE FOR SPONSOR IN-KIND LODGING VALUED AT $267 WHICH IS 109% OF THE GOVERNMENT ALLOWANCE OF $244.  THIS PERCENTAGE FALLS WITHIN THE 300% THRESHOLD BY THE FTR.</t>
  </si>
  <si>
    <t>DUBLIN, , IRL</t>
  </si>
  <si>
    <t>DR. CHRISTIAN HINRICHS IS INVITED TO SPEAK AT THE NRG ONCOLOGY SEMI ANNUAL MEETING BEING HELD IN PHOENIX, AZ ON FEBRUARY 6-8, 2019.  IN-KIND: AIRFARE, LODGING (NO BREAKFAST), REGISTRATION (NO MEALS) AND MEALS.  DR. HINRICHS IS REQUESTING APPROVAL OF ACTUAL SUBSISTENCE FOR SPONSOR IN-KIND LODGING VALUED AT $209 WHICH IS 122% OF THE GOVERNMENT ALLOWANCE OF $172.  THIS PERCENTAGE FALLS WITHIN THE 300% THRESHOLD BY THE FTR.  THE SPONSOR HAS NOTED THAT ALL OTHER NON-FEDERAL PARTICIPANTS WILL BE PROVIDED WITH THE SAME ACCOMMODATIONS.</t>
  </si>
  <si>
    <t>GYNECOLOGICAL ONCOLOGY GROUP</t>
  </si>
  <si>
    <t>02/06/2019 -02/08/2019</t>
  </si>
  <si>
    <t>DR. HINRICHS IS INVITED BY KITA PHARMA FOR AN ONSITE MEETING AT THEIR HEADQUARTERS IN SANTA MONICA, CA ON FEBRUARY 12-14, 2019.  IN-KIND:  AIRFARE, LODGING (NO BREAKFAST), MEALS AND GROUND TRANSPORTATION IN CA.  NO REGISTRATION.  DR. HINRICHS IS REQUESTING APPROVAL OF ACTUAL SUBSISTENCE FOR SPONSOR IN-KIND LODGING VALUED AT $271.92 WHICH IS 110% OF THE GOVERNMENT ALLOWANCE OF $247.  THIS PERCENTAGE FALLS WITHIN THE 300% THRESHOLD BY THE FTR.  THE SPONSOR HAS NOTED THAT ALL OTHER NON-FEDERAL PARTICIPANTS WILL BE PROVIDED WITH THE SAME ACCOMMODATIONS.</t>
  </si>
  <si>
    <t>KITE PHARMA INCORPORATED</t>
  </si>
  <si>
    <t>DR. HINRICHS IS INVITED TO SPEAK AT THE CENTER FOR CELL AND GENE THERAPY SEMINAR SERIES BEING HELD IN HOUSTON, TX ON MARCH 11-12, 2019.  IN-KIND:  AIRFARE, LODGING (NO BREAKFAST), AND DINNER ON 3/6.  NO REGISTRATION.  DR. HINRICHS IS REQUESTING APPROVAL OF ACTUAL SUBSISTENCE FOR SPONSOR IN-KIND LODGING VALUED AT $179 WHICH IS 137% OF THE GOVERNMENT ALLOWANCE OF $131.  THIS PERCENTAGE FALLS WITHIN THE 300% THRESHOLD BY THE FTR.  THE SPONSOR HAS NOTED THAT ALL OTHER NON-FEDERAL PARTICIPANTS WILL BE PROVIDED WITH THE SAME ACCOMMODATIONS.</t>
  </si>
  <si>
    <t>03/11/2019 -03/12/2019</t>
  </si>
  <si>
    <t>HOFFMAN, MATTHEW P</t>
  </si>
  <si>
    <t>DR. HOFFMAN HAS BEEN INVITED TO PRESENT A LECTURE ON "ORGANOGENESIS PROVIDES A TEMPLATE FOR REGENERATION AFTER IRRADIATION DAMAGE" AT THE OKLAHOMA MEDICAL RESEARCH FORUM ON NOVEMBER 15, 2018 AT THE UNIVERSITY OF OKLAHOMA. HE WILL TRAVEL ON NOVEMBER 14 -16, 2018.</t>
  </si>
  <si>
    <t>OKLAHOMA MEDICAL RESEARCH FOUN</t>
  </si>
  <si>
    <t>TRAVELER IS INVITED TO SPEAK AND PRESENT HIS LATEST RESEARCH AT THE MATRIX BIOLOGY SOCIETY OF AUSTRALIA ANNUAL MEETING IN AUCKLAND, NEW ZEALAND ON DECEMBER 4, 2018 UNTIL DECEMBER 9, 2018. HE WILL GIVE A LECTURE ON BUILDING A GENETIC TOOL-KIT TO INVESTIGATE 3-O-SULFATION OF HEPARAN SULFATE DURING ORGAN DEVELOPMENT.</t>
  </si>
  <si>
    <t>AUCKLAND, , NZL</t>
  </si>
  <si>
    <t>UNIVERSITY OF NEW SOUTH WALES</t>
  </si>
  <si>
    <t>11/30/2018 -12/09/2018</t>
  </si>
  <si>
    <t>TRAVELER WILL BE ATTENDING THE GRC SALIVARY GLANDS AND ENDICRINE BIOLOGY CONFERENCE IN GALVESTON, TX ON 02/03/19-02/08/19. HIS TALK IS TITLED "EXOCRINE GLAND DEVELOPMENT: CELL PLASTICITY, FATE AND MORPHOLOGY". HE WILL CONTINUE HIS TRAVEL TO THE UNIVERSITY OF TEXAS HEALTH SCIENCES CENTER IN HOUSTION FROM 02/09/19-02/11/19 BY INVITATION TO GIVE A TALK TITLED SALIVARY GLAND ORGANOGENESIS PROVIDES A TEMPLATE FOR REGENERATION AFTER IRRADIATION DAMAGE</t>
  </si>
  <si>
    <t>02/03/2019 -02/11/2019</t>
  </si>
  <si>
    <t xml:space="preserve">HOINKA, JAN-MALTE </t>
  </si>
  <si>
    <t>10/04/2018-10/06/2018: SPEAKING AT CARIS LIFE SCIENCES, WHERE I WILL PROVIDE INSIGHT ON THE PUBLICITY OF RESEARCH PREFERMENT AT A GOVERNMENT INSTITUTION VS. PRIVATE SECTOR. ATTENDING/SPEAKING AT THIS MEETING WILL ALLOW ME TO KEEP UP WITH THE LATEST DEVELOPMENTS IN THE CORE RESEARCH AREAS THAT ARE RELEVANT TO NCBI'S SCIENTIFIC MISSION. MEETING IS BEING HELD, IN PHOENIX, AZ.</t>
  </si>
  <si>
    <t>CARIS LIFE SCIENCES</t>
  </si>
  <si>
    <t>10/04/2018 -10/06/2018</t>
  </si>
  <si>
    <t>HOLLAND, STEVEN M</t>
  </si>
  <si>
    <t>DR. STEVEN HOLLAND HAS BEEN INVITED TO SERVE AS A FACULTY MEMBER FOR THE 2018 CIS SCHOOL IN PRIMARY IMMUNODEFICIENCY DISEASES (PID). THE SCHOOL WILL BE HELD OCTOBER 11-14, 2018, AT THE SONESTA FORT LAUDERDALE BEACH IN FT. LAUDERDALE, FLORIDA. THE SPONSOR WILL PROVIDE ROUNDTRIP AIRFARE, TRANSPORTATION TO AND FROM AIRPORT IN FLORIDA, THREE NIGHTS OF LODGING AT THE SONESTA FORT LAUDERDALE BEACH. SOME MEALS ARE PROVIDED BY THE SPONSOR IN-KIND. A COMPLIMENTARY MEAL PROVIDED BY A HOTEL OR COMMON CARRIER IS NOT COUNTED AS A MEAL. THEREFORE, BREAKFAST HAS NOT BEEN CHECKED AS A MEAL PROVIDED. NO U.S. FEDERAL FUNDS WILL BE USED BY THE SPONSOR TO PROVIDE FOR OR REIMBURSE TRAVEL EXPENSES AND THAT NO HONORARIUM MAY BE ACCEPTED BY THE EMPLOYEE. THE TRAVELER WILL BE REIMBURSED FOR REMAINING RELEVANT COSTS BY THE NIH. SPONSOR PROVIDING IN KIND LODGING VALUED AT  200  , WHICH IS   135 PERCENT OF THE GOVERNMENT LODGING ALLOWANCE OF 148. THE SPONSOR HAS CONFIRMED, THAT ALL OTHER FEDERAL OR NON-FEDERAL PARTICIPANTS WILL BE PROVIDED WITH THE SAME OR SIMILAR ACCOMMODATION.</t>
  </si>
  <si>
    <t>DR. STEVEN HOLLAND HAS BEEN INVITED TO PARTICIPATE IN THE 18TH BIENNUAL MEETING OF THE EUROPEAN SOCIETY FOR IMMUNODEFICIENCIES (ESID 2018) TO BE HELD IN LISBON, PORTUGAL, ON 24-27 OCTOBER 2018. KENES INTERNATIONAL AGREES TO PROVIDE THE FOLLOWING GOODS OR SERVICES IN-KIND TO THE NATIONAL INSTITUTES OF HEALTH FOR YOUR ATTENDANCE AND/OR PARTICIPATION IN THE ABOVE MEETING. ESID WILL PAY IN-KIND FOR ROUND-TRIP AIR-FARE, 3 NIGHTS OF LODGING, ALONG WITH BREAKFAST AND LUNCH UP TO $243.00. ALSO, ROUND-TRIP GROUND TRANSPORTATION FROM AND TO THE AIRPORT IN SPAIN, AND REGISTRATION FEE WILL BE PAID FOR IN-KIND. THE CAN 8366192 WILL PAY THE REMAINING EXPENSES. NO HONORARIUM WILL BE PAID, AND NO US FEDERAL FUNDS WILL BE USED. TRAVEL EXPENSES ARE DERIVED FROM A GENERAL ESID OPERATING FUNDS ACCOUNT. SPONSOR WILL BE PROVIDING IN-KIND LODGING VALUED AT $240 USD WHICH IS 139.53% OF THE GOVERNMENT LODGING ALLOWANCE OF $172.00 FOR LISBON, PORTUGAL.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</si>
  <si>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10/23/2018 -10/27/2018</t>
  </si>
  <si>
    <t>DR. HOLLAND TO ATTEND 17TH J. NEAL AND LOIS MIDDELKAMP LECTURE ON NOV 15-16, 2018 AT WASHINGTON UNIVERSITY IN ST. LOUIS, MO.</t>
  </si>
  <si>
    <t>DR. HOLLAND WILL ATTEND AND DELIVER THE 14TH ANNUAL LEON SMITH LECTURE TO ID CARE IN BASKING RIDGE, NJ ON NOVEMBER 20TH, 2018.</t>
  </si>
  <si>
    <t>BASKING RIDGE, NJ, US</t>
  </si>
  <si>
    <t>INFECTIOUS DISEASE CARE</t>
  </si>
  <si>
    <t>11/20/2018 -11/21/2018</t>
  </si>
  <si>
    <t>DR. HOLLAND WAS INVITED TO THE UNIVERSITY OF WASHINGTON ALLERGY AND INFECTIOUS DISEASES DIVISION AS THE 31ST ANNUAL WILLIAM W. KIRBY SPEAKER FOR 2018 AND PRESENT AT THE DEPARTMENT OF MEDICINE GRAND ROUNDS ON DECEMBER 5TH-6TH, 2018 IN SEATTLE, WA.</t>
  </si>
  <si>
    <t>TO PARTICIPATE IN THE 5TH INTERNATIONAL CONFERENCE ON PRIMARY IMMUNODEFICIENCY DISEASES TO BE HELD ON MARCH 9-11, AT THE LEELA, MUMBAI, INDIA. THE CONFERENCE IS ORGANIZED BY THE FOUNDATION FOR PRIMARY IMMUNODEFICIENCY DISEASES (USA) IN COLLABORATION WITH INDIAN SOCIETY FOR PRIMARY IMMUNODEFICIENCY (ISPID). INVITED SPEAKERS FROM AROUND THE WORLD WILL PRESENT CUTTING EDGE AND MOST RECENT DATA ON THE MOLECULAR BASES OF PRIMARY IMMUNODEFICIENCY DISEASES, NEXT GENERATION SEQUENCING, HEMATOPOIETIC STEM CELL TRANSPLANTATION, AND GENE THERAPY OF PRIMARY IMMUNODEFICIENCY DISEASES. DR. HOLLAND WAS INVITED TO ATTEND THE INDO-US FLOW CYTOMETRY WORKSHOP ON MARCH 7TH PRIOR TO THE ISPID CONFERENCE.
DR. HOLLAND WILL TRAVEL FROM MUMBAI TO PHNOM PENH TO PARTICIPATE IN A 3 DAY SEMINAR DEFINING VECTOR RESEARCH PRIORITIES IN THE GREATER MEKONG SUB-REGION AND SITE VISIT. REQUEST HAS BEEN ENTERED IN NTPS. DR. HOLLAND WILL USE MARCH 12 TO ADJUST TO TIME ZONE CHANGE AND WILL TAKE SATURDAY MARCH 16-17 AS PERSONAL/ NON-DUTY DAYS IN SIEM REAP NETG. REQUEST HAS BEEN ENTERED IN NTPS. HOTEL CONTACTED DIRECTLY BY MEETING PLANNER TO SECURE GROUP RATE -RESERVATION CONFIRMATION UPLOADED.</t>
  </si>
  <si>
    <t>03/06/2019 -03/18/2019</t>
  </si>
  <si>
    <t>HE LEAVES THE US ON THE 19TH AND ARRIVES ON MARCH 20 IN ZURICH, SWITZERLAND. THE SYMPOSIUM TAKES PLACE IN ZURICH ON MARCH 21 AND HOLLAND WILL RETURN ON MARCH 22, 2019. 41ST ANNUAL INFECTIOUS DISEASES SYMPOSIUM: IN CHOOSING THE TOPICS AND SPEAKERS OF THE SYMPOSIUM, THE SCIENTIFIC COMMITTEE HAS FOCUSED ON DISEASES AND PATHOGENS THAT ARE AT THE CENTER OF TODAY'S MEDICAL RESEARCH AND WHERE IMPORTANT PROGRESS HAS RECENTLY BEEN MADE. 
LATE JUSTIFICATION: AUTHORIZATION LATE DUE TO DELAY ON DOCUMENTS FROM SPONSORING AGENCY</t>
  </si>
  <si>
    <t>SWISS ACADEMIC FOUNDATION FOR</t>
  </si>
  <si>
    <t>03/19/2019 -03/22/2019</t>
  </si>
  <si>
    <t>TO PRESENT A LECTURE ENTITLED "WHEN ACTIN IS NOT ACTING RIGHT" AT THE 10TH BIANNUAL MEETING OF THE INTERNATIONAL SOCIETY OF SYSTEMIC AUTO-INFLAMMATORY DISEASE (ISSAID) CONGRESS, IN GENOA, ITALY ON 03/31/2019 -04/03/2019. SPONSOR WILL COVER LODGING AND REGISTRATION FEES. SPONSOR WILL ALSO BE PROVIDING LUNCH EVERYDAY OF THE EVENT AND DINNER ON 04/01-04/02. SPONSOR WILL NOT BE ABLE TO COVER AIRFARE. AUTHORIZATION IS LATE DUE TO SPONSORS DELAY IN MAKING FLIGHT AND HOTEL ARRANGEMENTS.</t>
  </si>
  <si>
    <t xml:space="preserve">HOLMES, ANDREW </t>
  </si>
  <si>
    <t>DR. HOLMES HAS BEEN INVITED TO VISIT AND SPEAK AT MCLEAN HOSPITAL'S NEUROSCIENCE SEMINAR SERIES ON MARCH 12, 2019.  THE TITLE OF HIS TALK IS CIRCUIT MODULATION OF FEAR.</t>
  </si>
  <si>
    <t>WALTHAM, MA, US</t>
  </si>
  <si>
    <t>HARVARD MEDICAL SCHOOL BELMONT</t>
  </si>
  <si>
    <t>03/10/2019 -03/12/2019</t>
  </si>
  <si>
    <t xml:space="preserve">HO, MITCHELL </t>
  </si>
  <si>
    <t>TRAVELER HAS BEEN INVITED TO BEIJING CHINA TO ATTEND AND GIVE A TALK AT THE 2018 BEIJING LIVER CANCER INTERNATIONAL CONFERENCE BEING HELD NOVEMBER 2ND TO NOVEMBER 4TH. THE TITLE OF THE TALK IS "GPC3 AS A TARGET FOR LIVER CANCER THERAPY." TRAVELER WILL BE STAYING AT THE VISION HOTEL. THE ADDRESS FOR THE HOTEL IS 39 XUEYUAN ROAD HAIDIAN DISTRICT BEIJING CHINA 100191. TRAVELER WILL DEPART WASHINGTON DC ON OCTOBER 31ST AND WILL ARRIVE IN BEIJING CHINA NOVEMBER 1ST AT 3:40PM. THE CONFERENCE STARTS AT 9AM NOVEMBER 2ND AND ENDS NOVEMBER 4TH AT 12PM. THE SPONSOR, PEKING UNIVERSITY HEALTH SCIENCE CENTER WILL BE PROVIDING IN KIND: ALL MEALS (B, L, D FROM NOV 2 TO NOV 4), RT ECONOMY AIRFARE,  LODGING FOR 4 NIGHTS AT A RATE OF $98.75 PER NIGHT, AND WAIVED REGISTRATION FEE OF $290. TRAVELER WILL THEN DEPART BEIJING BACK TO THE US ON NOVEMBER 5TH AT 6:25PM ARRIVING IN WASHINGTON DC AT 6:50PM SAME DAY.</t>
  </si>
  <si>
    <t>PEKING UNIVERSITY HEALTH SCIEN</t>
  </si>
  <si>
    <t>TRAVELER HAS BEEN INVITED TO ATTEND AND PRESENT AT THE NOVEL THERAPIES FOR CANCER AND EMERGING TARGETS AS PART OF THE PEGS EUROPE: PROTEIN &amp; ANTIBODY ENGINEERING SUMMIT TAKING PLACE NOVEMBER 12TH THROUGH NOVEMBER 16TH IN LISBON PORTUGAL. THE TITLE OF THE PRESENTATION IS ?¿¿THE NEW TARGETS AND STRATEGIES IN IMMUNOTHERAPY.?¿¿ TRAVELER WILL DEPART FROM WASHINGTON DC NOVEMBER 12TH, ARRIVING IN THE MORNING ON NOVEMBER 13TH. THE SPONSOR, CAMBRIDGE HEALTHTECH INSTITUTE WILL PAY IN-KIND FOR 4 NIGHTS LODGING AT THE HOTEL VILA GALE OPERA AND WAIVED REGISTRATION FEE OF $1,910.67. THE ADDRESS OF THE HOTEL IS TRAVESSA DO CONDE DA PONTE, LISBON, PORTUGAL. TRAVELER WILL THEN DEPART AFTER COMPLETION OF CONFERENCE, BACK TO RESIDENCE ON NOVEMBER 17TH ARRIVING IN THE EVENING. TRAVELER IS REQUESTING APPROVAL OF ACTUAL SUBSISTENCE FOR SPONSORED IN KIND TRAVEL LODGING VALUED AT $231.74 PER NIGHT WHICH IS 135% OF THE GOVERNMENT ALLOWANCE OF $172. THIS PERCENTAGE FALLS WITHIN THE 300% THRESHOLD ALLOWED BY THE FTR. THE SPONSOR HAS NOTED THAT ALL INVITED SPEAKERS WILL BE PROVIDED THE SAME ACCOMMODATIONS AT THE SAME COST.</t>
  </si>
  <si>
    <t>TRAVELER HAS BEEN INVITED BY KNECT365 TO ATTEND AND GIVE A TALK AT THE ANTIBODY ENGINEERING &amp; THERAPEUTICS CONFERENCE IN SAN DIEGO CA BEING HELD DEC 9 THROUGH DEC 13. THE TITLE OF THE TALK IS "GLYPICANS AS CAR T-CELL THERAPY TARGETS IN CANCER." TRAVELER WILL DEPART FROM IAD DEC 9 AT 12:30PM ARRIVING IN SAN DIEGO AT 2:55PM. THE SPONSOR, KNECT365 WILL PAY IN KIND 3 NIGHTS OF LODGING $235 PER NIGHT. TRAVELER IS REQUESTING APPROVAL OF ACTUAL SUBSISTENCE FOR SPONSORED IN-KIND TRAVEL LODGING VALUED AT $235, WHICH IS 147% OF THE GOVERNMENT ALLOWANCE OF $160. THIS PERCENTAGE FALLS WITHIN THE 300% THRESHOLD ALLOWED BY THE FTR.  THE SPONSOR HAS NOTED THAT ALL INVITED SPEAKERS WILL BE PROVIDED THE SAME ACCOMMODATIONS AT THE SAME COST. SPONSOR WILL ALSO WAIVE THE REGISTRATION FEE OF $899. TRAVELER WILL DEPART DEC 12TH ARRIVING IN WASHINGTON DC AT 8:38PM.</t>
  </si>
  <si>
    <t>KNECT365</t>
  </si>
  <si>
    <t>TRAVELER HAS BEEN INVITED TO ATTEND AND GIVE A TALK AT THE SCIENTIFIC SYMPOSIUM ON CURRENT AND FUTURE CANCER RESEARCH, LIVER AND LUNG CANCER BEING HELD IN BANGKOK THAILAND JAN 8 TO JAN 10. THE TITLE OF THE TALK IS "ANTIBODY-BASED THERAPY IN LIVER CANCER."  TRAVELER WILL DEPART IAD JAN 6 ARRIVING IN BANGKOK JAN 7 AT 11:45PM. TRAVELER WILL BE STAYING 4 NIGHTS AT THE MIRACLE GRAND CONVENTION HOTEL WHICH IS SITE OF MEETING. THE ADDRESS OF THE HOTEL IS 99 KAMPHAENG PHET 6 RD, KHWAENG TALAT BANG KHEN, KHET LAK SI, KRUNG THEP MAHA NAKHON 10210, TH. THE SPONSOR, CHULABHORN RESEARCH INSTITUTE WILL PROVIDE IN-KIND, RT BUSINESS CLASS AIRFARE AND 4 NIGHTS LODGING. BREAKFAST IS PROVIDED THROUGH THE HOTEL. TRAVELER WILL THEN DEPART BACK TO WASHINGTON DC AFTER THE MEETING JAN 11AT 7:10AM ARRIVING AT IAD SAME DAY AT 3:25PM.</t>
  </si>
  <si>
    <t>TRAVELER HAS BEEN INVITED TO ATTEND AND GIVE A TALK AT THE 2019 PEPTALK BEING HELD JANUARY 14TH THROUGH JANUARY 18TH IN SAN DIEGO, CA. THE TITLE OF THE TALK IS "APPLICATION OF SINGLE DOMAIN ANTIBODY TECHNOLOGY IN CAR-T CELLS FOR TREATING SOLID TUMORS." TRAVELER WILL DEPART JAN 14 AT 8:40AM FROM IAD ARRIVING IN SAN DIEGO AT 11:17AM. TRAVELER WILL BE STAYING 2 NIGHTS AT THE HILTON SAN DIEGO BAYFRONT. THE ADDRESS OF THE HOTEL IS 1 PARK BOULEVARD, SAN DIEGO CA 92101. THE SPONSOR, CAMBRIDGE HEALTHTECH INSTITUTE WILL PAY IN-KIND, RT ECONOMY CLASS AIRFARE VALUED AT $655.41, 2 NIGHTS LODGING AT A RATE OF 269 PER NIGHT AND WAIVED REGISTRATION FEE VALUED AT $1,699.00. TRAVELER WILL THEN DEPART AFTER THE MEETING ON JAN 16 AT 12:40PM ARRIVING AT IAD AT 8:17PM. TRAVELER IS REQUESTING APPROVAL OF ACTUAL SUBSISTENCE FOR SPONSORED IN-KIND TRAVEL LODGING VALUED AT $269, WHICH IS 154% OF THE GOVERNMENT ALLOWANCE OF $174.  THIS PERCENTAGE FALLS WITHIN THE 300% THRESHOLD ALLOWED BY THE FTR.  THE SPONSOR NOTED THAT ALL INVITED SPEAKERS WILL BE PROVIDED THE SAME ACCOMMODATIONS AT THE SAME COSTS.</t>
  </si>
  <si>
    <t>HOOTS, WILLIAM K</t>
  </si>
  <si>
    <t>DR. HOOTS WILL ATTEND  THE AMERICAN THROMBOSIS AND HEMOSTASIS NETWORK AS NHLBI LIAISON MEMBER OF THE ATHN BOARD OF DIRECTORS.  THE MEETING WILL BE HELD IN CHICAGO, IL ON OCT. 25-26, 2018.
THIS IS A SPONSORED TRIP BY ATHN. ATHN NOT LISTED IN CGE DROPDOWN MENU CONFERENCE LIST. CAS APPROVED 9/17/18.</t>
  </si>
  <si>
    <t>AMERICAN THROMBOSIS HEMOSTASIS</t>
  </si>
  <si>
    <t>DIRECTOR DBDR</t>
  </si>
  <si>
    <t>HOURIGAN, CHRISTOPHER S</t>
  </si>
  <si>
    <t>CHRIS HOURIGAN WILL BE GOING TO THE BEAT AML RESEARCH SYMPOSIUM 2018 IN PORTLAND, OREGON. THE TRIP WILL BE SPONSORED BY THE KNIGHT CANCER INSTITUTE OF OREGON HEATH &amp; SCIENCE UNIVERSITY.  SPONSOR WILL BE PAYING FOR AIRFARE, LODGING AND PER DIEM WHILE IN PORTLAND. NIH WILL BE PAYING FOR THE REST OF THE PER DIEM, GROUND TRANSPORTATION AND INCIDENTAL EXPENSES. CONFERENCE NOT IN CGE YET. REGISTRATION FEES WERE WAIVED. CAS APPROVED.</t>
  </si>
  <si>
    <t>OREGON HEALTH AND SERVICES UNI</t>
  </si>
  <si>
    <t>DR. CHRISTOPHER HOURIGAN HAS AGREED TO GIVE THE KEYNOTE ADDRESS ON ?¿¿?¿¿MEASURABLE RESIDUAL DISEASE IN ACUTE MYELOID LEUKEMIA PRIOR TO HEMATOPOIETIC STEM CELL TRANSPLANTATION?¿¿ AT THE 8TH SHANGHAI FORUM HEMATOPOIETIC STEM CELL TRANSPLANTATION (HSCT) IN SHANGHAI, CHINA FROM MARCH 28TH-MARCH 31ST. TRIP IS SPONSORED. THE EVENT WILL BE TAKING PLACE AT THE WH MING HOTEL IN SHANGHAI, WHERE C. HOURIGAN WILL ALSO BE STAYING.  THE SPONSOR WILL BE PAYING FOR ROUNDTRIP AIRFARE, LODGING, REGISTRATION AND SOME MEALS. NIH WILL BE PAYING FOR THE REST OF THE MEALS, INCIDENTALS AND GROUND TRANSPORTATION. CAS APPROVED ON 2/13/2019. PURCHASING AGENTS ARE MARK DODGE AND THERESA NEWMAN. MOBILE NUMBER IS 301-803-8029.</t>
  </si>
  <si>
    <t>CHANGHAI HOSPITAL OF SHANGHAI</t>
  </si>
  <si>
    <t>03/27/2019 -04/01/2019</t>
  </si>
  <si>
    <t>HSIEH, MATTHEW M</t>
  </si>
  <si>
    <t>DR. MATTHEW HSIEH WILL BE ATTENDING THE ANNUAL AMERICAN SOCIETY OF HEMATOLOGY MEETING TAKING PLACE IN SAN DIEGO, CA FROM 11/30/18 TO 12/4/2018. TRAVELER WILL BE TAKING A EVENING DIRECT FLIGHT DUE TO PRIOR COMMITMENT TO PARTICIPATE IN AN OPERATION ROOM BONE MARROW PROCEDURE. REGISTRATION PAID IN POTS, CONFIRMATION INCLUDED IN TRAVEL DOCS. LUNCH IS PROVIDED AS PART OF REGISTRATION FEES ON 12/2 AND 12/3. CAS APPROVAL INCLUDED IN TRAVEL DOCS. THIS IS A SPONSORED TRAVEL AFTER THE FACT DUE TO DR. HSIEH COVERING FOR DR. FITZHUGH WHO WAS NO LONGER ABLE TO ATTEND ASH DUE TO A FAMILY EMERGENCY. I SUBMITTED AND ODA TO ETHICS BUT WAS TOLD IT WAS NOT NECESSARY BECAUSE THE TRAVEL HAPPENED IN THE PAST.</t>
  </si>
  <si>
    <t>AMERICAN SOCIETY OF HEMATOLOGY</t>
  </si>
  <si>
    <t>HUANG, CAROLINE J</t>
  </si>
  <si>
    <t>DR. HUANG WILL BE GIVING A TALK AT THE UNIVERSITY OF UTAH AND HER TALK WILL BE ON UNINTENDED CONSEQUENCES OF PAIN POLICY DURING AN OPIOID EPIDEMIC.</t>
  </si>
  <si>
    <t>UNIVERSITY OF UTAH</t>
  </si>
  <si>
    <t xml:space="preserve">HU, GUANG </t>
  </si>
  <si>
    <t>TO TRAVEL 03/20/19 - 03/22/2019, TO PRESENT A SEMINAR ON 03/21/2019 AT BAYLOR COLLEGE OF MEDICINE, DEPARTMENT OF BIOCHEMISTRY &amp; MOLECULAR BIOLOGY, HOUSTON, TX. DR. HU WILL ALSO MEET WITH DEPARTMENT STAFF, ATTENDING LABORATORY MEETINGS. SEMINAR ENTITLED "THE TAIL THAT WAGS THE DOG - POST-TRANSCRIPTIONAL REHULATION OF THE STEM CELL STATE"   HOTEL AND ECONOMY FLIGHTS , GROUND TRANSPORTATION, AND SOME MEALS PROVIDED BY SPONSOR, IN KIND.  HHS CONFERENCE TRAVEL APPROVAL , ATTACHMENT G EXEMPTION OBTAINED ON 03/05/2019 AND IS INCLUDED IN THE SCANNED DOCUMENTS PORTION OF THIS AUTHORIZATION.</t>
  </si>
  <si>
    <t>BAYLOR UNIVERSITY HOUSTON</t>
  </si>
  <si>
    <t>HUNSBERGER, SALLY A</t>
  </si>
  <si>
    <t>TRAVELER WILL ATTEND THE 2018 INTERNATIONAL COLLABORATION FOR RESEARCH METHODS DEVELOPMENT IN ONCOLOGY (CREDO) WORKSHOP MARCH 3-8, 2019 (TRAVELER WILL BE LEAVING FEBRUARY 28TH IN MUMBAI, INDIA (CTPS APPROVED). UPON ARRIVAL SHE WILL BE SPENDING ONE NIGHT IN MUMBAI. THE SPONSOR WILL BE PAYING FOR GROUND TRANSPORTATION LODGING AND ALL MEALS AS WELL AS AIRFARE. HTSOS WAS COMPLETED 10.26.16</t>
  </si>
  <si>
    <t>TATA MEMORIAL HOSPITAL</t>
  </si>
  <si>
    <t>02/28/2019 -03/09/2019</t>
  </si>
  <si>
    <t>HURT, DARRELL E</t>
  </si>
  <si>
    <t>THE TRAVELER WILL PARTICIPATE IN THE INTERNATIONAL WORKSHOP: TUBERCULOSIS PORTALS BIOMEDICAL STEERING COMMITTEE.</t>
  </si>
  <si>
    <t>10/13/2018 -10/18/2018</t>
  </si>
  <si>
    <t>HURYN, LARYSSA A</t>
  </si>
  <si>
    <t>DR. HURYN WILL TRAVEL TO PIGEON FORGE, TN TO SPEAK AT THE 19TH ANNUAL WORLD COCKAYNE SYNDROME FAMILY MEDICAL CONFERENCE, 10/6-9/2018. THE CARE AND SHARE COCKAYNE SYNDROME NETWORK IS PROVIDING AIRFARE, GROUND TRANSPORTATION, AND MEALS IN KIND. THERE IS NO REGISTRATION FEE FOR THIS CONFERENCE.</t>
  </si>
  <si>
    <t>PIGEON FORGE, TN, US</t>
  </si>
  <si>
    <t>10/06/2018 -10/08/2018</t>
  </si>
  <si>
    <t>HUSSAIN, SYED P</t>
  </si>
  <si>
    <t>DR. PERWEZ HUSSAIN WILL BE TRAVELING TO HOUSTON, TX TO VISIT THE UNIVERSITY OF TEXAS MD ANDERSON CANCER CENTER TO ATTEND THE PANCREAS SEMINAR AS THE INVITED SPEAKER ON FRIDAY, JANUARY 11, 2019..MD ANDERSON WILL COVER HIS AIRLINE TICKET, 1 NIGHT OF HOTEL AND MEALS WITHIN $25 LIMIT AND GROUND TRANSPORTATION AIRPORT TO HOTEL AND MEETING LOCATION TO AIRPORT.  TRAVELER IS REQUESTING APPROVAL OF ACTUAL SUBSISTENCE FOR SPONSORED IN-KIND LODGING, VALUED AT $258.02. THIS RATE IS 196 PERCENT OF THE GOVERNMENT ALLOWED RATED OF $131.00. THIS PERCENTAGE FALLS WITHIN THE 300 PERCENT THRESHOLD ALLOWED BY THE FTR.  HE WILL LEAVE ON JANUARY 10TH AND RETURN ON JANUARY 11TH.</t>
  </si>
  <si>
    <t>UNIVERSITY OF TEXAS MD ANDERSO</t>
  </si>
  <si>
    <t xml:space="preserve">HU, YINLING </t>
  </si>
  <si>
    <t>INVITED TO PRESENT A SEMINAR AT THE PATHOLOGY GROUND ROUNDS AT THE DEPT OF PATHOLOGY, DIVISON OF MOLECULAR AND CELLULAR PATHOLOGY, THE UNIVERSITY OF ALABAMA AT BIRMINGHAM ON 12/20/18.  TITLE OF TALK IKKALPHA INACTIVATION PROMOTES LUNG CANCER DEVELOPMENT.  COLLABORATION WITH DR. XU FENG, PROFESSOR, DEPARTMENT OF PATHOLOGY EVENING OF 12/20-21/18 TO DISCUSS THE ROLE OF THE RANKL/RANK SYSTEM IN LUNG CANCER.  THIS DISCUSSION WILL ALSO INVOLVE MEETING WITH MEMBERS OF THE LAB THE MORNING OF 12/21/18.  IN KIND AIRFARE, MEALS (DINNER ON 12/19/18 THROUGH BREAKFAST 12/21/18) AND 2 NIGHTS LODGING.  GROUND TRANSPORTATION (POV MILEAGE) PROVIDED BY DR. XU FENG AT APPROXIMATELY 24 MILES.   DR. HU IS REQUESTING APPROVAL OF ACTUAL SUBSISTENCE IN-KIND LODGING VALUED AT $169 WHICH IS 158% OF THE GOVERNMENT ALLOWANCE OF $107.  THIS PERCENTAGE FALLS WITHIN THE 300% THRESHOLD ALLOWED BY THE FTR.  THE SPONSOR HAS NOTED THAT ALL OTHER NON-FEDERAL PARTICIPANTS WILL BE PROVIDED WITH THE SAME ACCOMMODATIONS -- DR. HU IS THE ONLY PARTICIPANT.  NCI WILL COVER ALL OTHER EXPENSES AS NEEDED.</t>
  </si>
  <si>
    <t>12/19/2018 -12/21/2018</t>
  </si>
  <si>
    <t>HWANG, PAUL M</t>
  </si>
  <si>
    <t>DR. HWANG HAS BEEN INVITED TO SPEAK AT THE 2018 WEINMAN SYMPOSIUM IN HONOLULU, HI. THE TITLE OF HIS SPEECH IS MITOCHONDRIAL METABOLISM IN LI-FRAUMENI SYNDROME. THERE ARE NO REGISTRATION FEES FOR THIS MEETING. CAS APPROVED ON 11/21. SPONSOR IS UNIVERSITY OF HAWAII, SPONSORING R/T AIRFARE, MEALS INCLUDING DINNER 11/28 THROUGH DINNER ON 11/30, GROUND TRANSPORT IN HONOLULU AND 3 NIGHTS' LODGING FROM 11/28-12/1. PER HOTEL RESERVATION, NIGHTLY RESORT FEE INCLUDES WIFI ACCESS THROUGHOUT THE PROPERTY. TRAVELER WILL DEPART HONOLULU IN THE EVENING ON 12/1 AND RETURN TO DC THE MORNING OF 12/2.</t>
  </si>
  <si>
    <t>WEINMAN FOUNDATION OF HONOLULU</t>
  </si>
  <si>
    <t>11/28/2018 -12/02/2018</t>
  </si>
  <si>
    <t>INTRONE, WENDY J</t>
  </si>
  <si>
    <t>THIS IS SPONSORED EO EXEMPT TRAVEL. TRAVELER WILL DEPART IAD AIRPORT ON 11/9/18 AND RETURN ON 11/10/18.  SPONSOR WILL PROVIDE THE FOLLOWING IN-KIND: AIRFARE ($366.40), ONE NIGHT OF LODGING ($119/NIGHT PLUS TAX), ONE WAY GROUND TRANSPORTATION TO THE AIRPORT ON 11/10 (APPROXIMATELY $31); DINNER ON 11/9 AND BREAKFAST AND LUNCH ON 11/10. TRAVELER IS REQUESTING APPROVAL OF ACTUAL SUBSISTENCE FOR IN-KIND LODGING VALUED AT $119 WHICH IS 106% OF THE GOVERNMENT ALLOWANCE OF $113. THE TRAVELER WILL NOT ARRIVE IN TIME FOR DINNER ON 11/9 AND WILL NOT ACCEPT THE MEALS OFFERED ON 11/10; THEREFORE, THE M&amp;IE HAS NOT BEEN REDUCED. THE SPONSOR HAS NOTED THAT ALL SIMILARLY SITUATED PARTICIPANTS WILL RECEIVE THE SAME BENEFITS. OMEGA WAS NOT USED FOR AIRFARE OR LODGING BECAUSE THE SPONSOR HAS COVERED THESE EXPENSES IN-KIND. AIRPORT COST COMPARISON WAS NOT NEEDED AS THE SPONSOR HAS COVERED THIS EXPENSE IN-KIND. A REGISTRATION FEE IS NOT ASSOCIATED WITH THIS MEETING. THE AGENDA HAS BEEN INCLUDED IN THE TRAVEL PACKAGE. HOTEL INFORMATION: WESTIN CHICAGO NORTHWEST (400 PARK BLVD, ITASCA, IL 60143). NHGRI WILL PAY THE FOLLOWING EXPENSES: R/T BAGGAGE FEES ($50); INTERNET FEES AT $9.99/ DAY; ALL MEALS AND INCIDENTALS ON 11/9 AND 11/10. TRAVELER WILL DRIVE TO IAD AIRPORT AND PARK THEREFORE WILL BE REIMBURSED AT THE ECONOMY PARKING RATE OF $10/DAY AND R/T MILEAGE ($10.90). COMP TIME FOR TRAVEL IS BEING REQUESTED. PENDING AVAILABILITY OF FUNDS.</t>
  </si>
  <si>
    <t>11/09/2018 -11/10/2018</t>
  </si>
  <si>
    <t>THIS IS SPONSORED, FOREIGN TRAVEL FOR AN FTE. TRAVELER WILL DEPART FROM IAD ON 1/27/19 AND ARRIVE AT FLORENCE, ITALY ON 1/28/19, THEREFORE, LODGING IS NOT NEEDED ON 1/27/19 AND HAS BEEN ZEROED OUT. THERE IS NO REGISTRATION FEE ATTEND EITHER MEETING. SPONSOR WILL COVER THE FOLLOWING EXPENSES IN KIND: FLIGHT ($2,717.38 USD), BREAKFAST AND LUNCH ON 1/29 AND 1/30, DINNER ON 1/29 AND LODGING FOR 3 NIGHTS FROM 1/28-31/19 (60 EURO/NIGHT OR $68.22 USD/NIGHT) INCLUDING COMPLIMENTARY BREAKFAST AT THE HOTEL ITALIA WHICH IS WHY THE TMC WAS NOT USED TO BOOK HOTEL AND FLIGHTS. THERE IS NO REGISTRATION FEE FOR EITHER OF THESE TWO MEETINGS. THE SPONSOR HAS NOTED THAT ALL SIMILARLY SITUATED PARTICIPANTS WILL BE PROVIDED WITH THE SAME ACCOMMODATIONS. TRAVELER COMPLETED HTSOS TRAINING 01/23/19, CERTIFICATE ATTACHED.  THE FOLLOWING EXPENSES HAVE BEEN ADDED: R/T POV TO IAD ($11.50), R/T BAGGAGE FEES ($100), PARKING AT IAD FROM 1/27 TO 1/31 @$10.00/DAY, R/T TRAIN FROM FLORENCE AIRPORT TO SIENA ($25 ESTIMATED), OF $200 USD FOR UNFORESEEN EXPENSES.</t>
  </si>
  <si>
    <t>SIENA, , ITA</t>
  </si>
  <si>
    <t>ALKAPTONURIA SOCIETY</t>
  </si>
  <si>
    <t>01/27/2019 -01/31/2019</t>
  </si>
  <si>
    <t>IRFANOGLU, MUSTAFA O</t>
  </si>
  <si>
    <t>DR. MUSTAFA OKAN IRFANOGLU WILL REVIEW AND ANALYZE DATA WITH COLLABORATORS AT KING'S COLLEGE, LONDON, UK, DECEMBER 3-5, 2018.  
- ODAS APPROVED BY JASON FORD ON 11/15/18.
- KING'S COLLEGE WILL COVER LODGING FOR THREE NIGHTS.</t>
  </si>
  <si>
    <t>KINGS COLLEGE LONDON DENMARK H</t>
  </si>
  <si>
    <t xml:space="preserve">IVY, S PERCY </t>
  </si>
  <si>
    <t>DR. IVY IS INVITED TO PARTICIPATE AT THE HAIRY CELL LEUKEMIA MEETING BEING HELD IN NEW YORK, NY FROM OCTOBER 17-20, 2018. IN-KIND: AIRFARE, LODGING (NO BREAKFAST), MEALS. THERE IS NO REGISTRATION FEE FOR THIS MEETING. DR. IVY IS REQUESTING APPROVAL OF ACTUAL SUBSISTENCE FOR SPONSOR IN-KIND LODGING VALUED AT $320 WHICH IS 111% OF THE GOVERNMENT ALLOWANCE OF $288. THIS PERCENTAGE FALLS WITHIN THE 300% THRESHOLD BY THE FTR. THE SPONSOR HAS NOTED THAT ALL OTHER NON-FEDERAL PARTICIPANTS WILL BE PROVIDED WITH THE SAME ACCOMMODATIONS.</t>
  </si>
  <si>
    <t>HAIRY CELL LEUKEMIA FOUNDATION</t>
  </si>
  <si>
    <t>MEDICAL OFF (INTNL MEDICINE</t>
  </si>
  <si>
    <t>DR. IVY IS INVITED TO SPEAK AT THE ANNUAL AMERICAN ASSOCIATION FOR CANCER RESEARCH (AACR) MEETING BEING HELD  IN ATLANTA, GA ON MARCH 28 - APRIL 2, 2019. DR. IVY WILL SERVE AS THE CHAIR OF THE EXPERIMENTAL AND MOLECULAR THERAPEUTICS SECTION OF THE SMALL MOLECULE THERAPEUTIC AGENTS SUBCOMMITTEE.  IN-KIND: AIRFARE AND REGISTRATION (NO MEALS).</t>
  </si>
  <si>
    <t>03/28/2019 -04/02/2019</t>
  </si>
  <si>
    <t>IYER, ARAVIND L</t>
  </si>
  <si>
    <t>03/13/2019-03/15/2019: PRESENTING A SEMINAR AT ON "ENZYMES IN AN ARMS-RACE" AT THE NEW ENGLAND BIOLABS, IN IPSWICH, MA.</t>
  </si>
  <si>
    <t>IPSWICH, MA, US</t>
  </si>
  <si>
    <t>NEW ENGLAND BIOLABS</t>
  </si>
  <si>
    <t>JACKSON, CHANDRA L</t>
  </si>
  <si>
    <t>CHANDRA JACKSON HAS BEEN INVITED TO PARTICIPATE AS A JPB ENVIRONMENTAL HEALTH AGENCY FELLOW AT HARVARD UNIVERSITY IN CAMBRIDGE, MA ON NOVEMBER 5-9, 2018. TRAVEL DATES ARE NOVEMBER 4-9, 2018. THE SPONSOR, HARVARD UNIVERSITY, WILL PROVIDE IN-KIND AIRFARE, LODGING, MEALS (BLD ON 11/5, 11/7-8, LD ON 11/6, BL ON 11/9), AND GROUND TRANSPORTATION TO/FROM AIRPORT. DR. JACKSON IS REQUESTING APPROVAL OF ACTUAL SUBSISTENCE FOR SPONSOR IN-KIND LODGING VALUED AT $339.00 WHICH IS 124 PERCENT OF THE GOVERNMENT ALLOWANCE OF $273.00. THIS PERCENTAGE FALLS WITHIN THE 300 PERCENT THRESHOLD ALLOWED BY THE FTR. THE SPONSOR HAS NOTED THAT ALL OTHER NON-FEDERAL PARTICIPANTS WILL BE PROVIDED WITH THE SAME ACCOMMODATIONS. THERE IS NO REGISTRATION COST FOR THIS MEETING. ETHICS APPROVAL OBTAINED ON 10/11/2018. EFFICIENT SPENDING APPROVAL OBTAINED ON 10/24/2018 AND IS INCLUDED IN THE SCANNED DOCUMENTS PORTION OF THIS AUTHORIZATION. TAX EXEMPTION FOR MA.</t>
  </si>
  <si>
    <t>11/04/2018 -11/09/2018</t>
  </si>
  <si>
    <t>CHANDRA JACKSON HAS BEEN INVITED TO PARTICIPATE AS A JPB ENVIRONMENTAL HEALTH AGENCY FELLOW IN THE SECOND MEETING AT THE UNIVERSITY OF MEMPHIS IN MEMPHIS, TN ON MARCH 18-22, 2019. TRAVEL DATES ARE MARCH 17-22, 2019. THE SPONSOR, HARVARD UNIVERSITY, WILL PROVIDE ECONOMY IN-KIND AIRFARE, LODGING AND GROUND TRANSPORTATION FROM AIRPORT TO LODGING/EVENT AND RETURN. THERE IS NO REGISTRATION COST FOR THIS MEETING. REGARDING THE HOTEL, THE SPONSOR HAS RESERVED A GROUP BLOCK AT THE HOLIDAY INN UNIVERSITY MEMPHIS WHICH IS DIRECT BILLED AND THUS THEY DO NOT PROVIDE A HOTEL RESERVATION. ALL ATTENDEES ARE BEING CHARGED THE SAME DISCOUNTED HOTEL RATE. ETHICS APPROVAL OBTAINED ON 02/06/2019. EFFICIENT SPENDING APPROVAL OBTAINED ON 10/24/2018 AND IS INCLUDED IN THE SCANNED DOCUMENTS PORTION OF THIS AUTHORIZATION.</t>
  </si>
  <si>
    <t>JACKSON, PETER R</t>
  </si>
  <si>
    <t>DR. PETER JACKSON WILL BE ATTENDING ICOMOS CONFERENCE IN CHIANG MAI. DR. PETER JACKSON  IS PARTICIPATING AND IS RESPONSIBLE FOR A WORKSHOP ENTITLED NEW INTERVENTIONS AGAINST INFECTIOUS DISEASES AND WILL BE MAKING CONTRIBUTION OF SPEAKERS AND IDEAS TO OVERALL ICOMOS CONFERENCE. FEBRUARY 11-14, 2019, ENTITLED: NEW INTERVENTIONS AGAINST INFECTIOUS DISEASES AND WILL BE MAKING CONTRIBUTION OF SPEAKERS AND IDEAS TO OVERALL ICOMOS CONFERENCE .</t>
  </si>
  <si>
    <t>CHIANG MAI, , THA</t>
  </si>
  <si>
    <t>CHIANG MAI UNIVERSITY</t>
  </si>
  <si>
    <t>CHF AIDS CLN EPD RES REV BR</t>
  </si>
  <si>
    <t>02/09/2019 -02/16/2019</t>
  </si>
  <si>
    <t>JACOBSEN, PAUL B</t>
  </si>
  <si>
    <t>TRAVELER HAS BEEN INVITED TO SPEAK AT THE 20TH INTERNATIONAL WORLD CONGRESS OF PSYCHO-ONCOLOGY AND PSYCHOSOCIAL ACADEMY IN HONG KONG.  TRAVEL DATES: 10/27/2018 - 11/03/2018.  THIS MEETING HAS BEEN APPROVED BY NIH.</t>
  </si>
  <si>
    <t>INTERNATIONAL CONFERENCE CONSU</t>
  </si>
  <si>
    <t>10/27/2018 -11/03/2018</t>
  </si>
  <si>
    <t>JACOBSON, KENNETH A</t>
  </si>
  <si>
    <t>03/31-04/04/2019: TRAVELER WILL GIVE A LECTURE AT THE AMERICAN CHEMICAL SOCIETY MEETING IN ORLANDO, FL.  REGISTRATION FEE OF $490 WAS PAID VIA GOVERNMENT PURCHASE CARD AND DOES NOT INCLUDE LODGING OR MEALS.  
03/31-04/03/2019: HOTEL: HMPTN STE ORLANDO INTL DR NORTH (HAMPTON INN), 7448 NORTH INTERNATIONAL DR., ORLANDO, FL 32819;TEL:1-407-313-3030.
04/5/2019: TRAVELER WILL GIVE A LECTURE ENTITLED "STRUCTURE AND PHARMACOLOGY OF THE A3 ADENOSINE RECEPTOR: A TARGET FOR CHRONIC DISEASE TREATMENT" AT THE UNIVERSITY OF FLORIDA, DEPARTMENT OF CHEMISTRY, CENTER FOR STRUCTURAL BIOLOGY IN GAINESVILLE, FL.THE SPONSOR IS PROVIDING 2 NIGHTS LODGING IN-KIND (4/4-4/5/19), BREAKFAST, LUNCH, AND DINNER ON 4/5/2019 AS WELL AS A RENTAL CAR FOR TRAVEL BETWEEN ORLANDO AND GAINESVILLE, FL.  HOTEL IS 131% OVER GOVERNMENT PER DIEM. 4/6: TRAVELER IS STAYING IN GAINESVILLE AS HE IS UNABLE TO TRAVEL DUE TO RELIGIOUS REASONS ON SATURDAY. 
04/04-07/2019: HOTEL: AC HOTEL GAINESVILLE DOWNTOWN, 151 NW 14TH ST., GAINESVILLE, FL 32603;TEL:1-352-792-1151. 
04/7-9/2019: TRAVELER WILL GIVE A LECTURE ENTITLED "TRANSLATIONAL SUCCESSES AND FAILURES OF ADENOSINE RECEPTOR THERAPEUTICS" AT THE AMERICAN SOCIETY FOR PHARMACOLOGY AND EXPERIMENTAL THERAPEUTICS (ASPET) MEETING IN ORLANDO, FL.  SPONSOR PROVIDING ROUND TRIP AIRFARE, 2 NIGHTS LODGING, AND REGISTRATION FEE PAID IN-KIND.  TRAVELER BOOKED HOTEL THROUGH OMEGA HOWEVER THE SPONSOR WILL PAY FOR THE HOTEL DIRECTLY.
03/07-09/2019 HOTEL: DOUBLETREE RST BY HILTON SEAWORLD (DOUBLETREE) 10100 INTERNATIONAL DRIVE, ORLANDO, FL 32821. TEL: 1-407-352-1100;FAX: 1-407-352-2632.</t>
  </si>
  <si>
    <t>AMERICAN SOCIETY FOR PHARMACOL</t>
  </si>
  <si>
    <t>03/31/2019 -04/09/2019</t>
  </si>
  <si>
    <t xml:space="preserve">JACOBSON, STEVEN </t>
  </si>
  <si>
    <t>DR. JACOBSON HAS BEEN INVITED TO ATTEND THE ECTRIMS 2018 CONFERENCE IN BERLIN, GERMANY ON OCTOBER 10-12, 2018.  THIS TRIP IS SPONSORED BY SANOFI GENZYME AND THEY WILL BE PROVIDING AIRFARE, REGISTRATION FEE, AND SOME LODGING IN KIND.  HE WILL DEPART THE US ON OCTOBER 8TH AND ARRIVE IN BERLIN ON OCTOBER 9TH.  HE WILL RETURN TO THE US ON OCTOBER 13TH. SEDAN LIMO GROUND TRANSPORTATION IS OFFERED TO EVERYONE BEING SPONSORED BY SANOFI GENZYME. 
 THIS TRIP HAS BEEN APPROVED IN SPARC.</t>
  </si>
  <si>
    <t>SANOFI GENZYME CAMBRIDGE MA</t>
  </si>
  <si>
    <t>10/08/2018 -10/13/2018</t>
  </si>
  <si>
    <t xml:space="preserve">JACOBVAYTTADEN, SHARAT </t>
  </si>
  <si>
    <t>OCT 27 TO OCT 30 2018 - BOSTON MA - SPONSORED
6TH ANNUAL MEETING OF THE INTERNATIONAL CYTOKINE AND INTERFERON SOCIETY ICIS
DR. SHARAT JACOB VAYTTADEN WILL GIVE A PRESENTATION ENTITLED IRAK1 CONTAINING SUPRAMOLECULAR ORGANIZING CENTERS NON-TRANSCRIPTIONALLY PRIME INFLAMMASOMES IN RESPONSE TO DUAL-TLR STIMULATION.
REGISTRATION $50 - PAID WITH PURCHASE CARD
LODGING - WESTIN BOSTON WATERFRONT IN BOSTON. SHARAT BOOKED DIRECTLY FROM THE MEETING WEBSITE TO SECURE GROUP RATE OF $269, WHICH IS WITHIN THE GOV'T RATE OF $273.
SPONSOR - INTERNATIONAL CYTOKINE AND INTERFERON SOCIETY ICIS.  SHARAT RECEIVED A MILSTEIN TRAVEL AWARD IN THE AMOUNT OF $500 TO OFFSET REGISTRATION LEAVING THE TRAVELER RESPONSIBLE FOR THE REMAINING AMOUNT OF $50. NO FEDERAL FUNDS WILL BE USED BY THE SPONSOR TO PROVIDE FOR OR REIMBURSE TRAVEL EXPENSES.  NO HONORARIUM MAY BE ACCEPTED BY THE EMPLOYEE</t>
  </si>
  <si>
    <t>INTERNATIONAL CYTOKINE INTERFE</t>
  </si>
  <si>
    <t>10/27/2018 -10/30/2018</t>
  </si>
  <si>
    <t>JAFFE, ELAINE S</t>
  </si>
  <si>
    <t>DR. JAFFE WILL PRESENT: DISTINGUISHING THE MANY TYPES OF ALCL (ALK+/-SALCL;CALCL &amp; BREAST ALCL?¿¿ AT THE 11TH ANNUAL T-CELL LYMPHOMA FORUM BEING HELD IN LA JOLLA, CA ON JANUARY 10-12, 2019. IN-KIND: AIRFARE, LODGING (NO BREAKFAST), REGISTRATION (INCLUDES BL 1/11), DINNER ON 1/10, AND GROUND TRANSPORTATION IN CA.  DR. JAFFE IS REQUESTING APPROVAL OF ACTUAL SUBSISTENCE FOR SPONSORED IN-KIND LODGING VALUED AT $224 WHICH IS 129% OF THE GOVERNMENT ALLOWANCE OF $174.  THIS PERCENTAGE FALLS WITHIN THE 300% THRESHOLD ALLOWED BY THE FTR.  THE SPONSOR HAS NOTED THAT ALL OTHER NON-FEDERAL PARTICIPANTS WILL BE PROVIDED WITH THE SAME ACCOMMODATIONS.</t>
  </si>
  <si>
    <t>JONATHAN WOODS ASSOCIATES PARS</t>
  </si>
  <si>
    <t>DR. JAFFE WILL PRESENT A TALK INVOLVING EPSTEIN BARR VIRUS-ASSOCIATED DISEASE AT THE ROYAL CHILDREN?¿¿S HOSPITAL IN MELBOURNE, AUSTRALIA ON FEBRUARY 21, 2019. DR. JAFFE WILL THEN PRESENT LYMPHOPROLIFERATIVE DISORDERS ASSOCIATED WITH IMMUNE DEFIENCY AND HODGKIN LYMPHOMA DISEASE AT THE PATHOLOGY UPDATE MEETING BEING HELD IN MELBOURNE, AUSTRALIA ON FEBRUARY 22-24, 2019. IN-KIND: AIRFARE, LODGING (INCLUDES BREAKFAST), AND REGISTRATION (INCLUDES LUNCH 2/22-2/24).  AN APPROVED STO WAIVER HAS BEEN INCLUDED FOR THE USE OF BUSINESS CLASS TICKETS.</t>
  </si>
  <si>
    <t>ROYAL COLLEGE OF PATHOLGOISTS</t>
  </si>
  <si>
    <t>02/18/2019 -02/25/2019</t>
  </si>
  <si>
    <t>JAIN, MINAL S</t>
  </si>
  <si>
    <t>TRAVELER TO ATTEND THE TREAT-NMD TACT CONFERENCE MEETING AS A REVIEWER</t>
  </si>
  <si>
    <t>TREAT NMD NEWCASTLE UNIVERSITY</t>
  </si>
  <si>
    <t>PHYS THERAPIST (PEDIATRICS)</t>
  </si>
  <si>
    <t>11/02/2018 -11/04/2018</t>
  </si>
  <si>
    <t>TO PARTICIPATE IN A WORKSHOP FOR MFM TRAINERS, THE ASSESSMENT TOOL USED AS PART OF MULTIPLE CLINICAL TRIALS.</t>
  </si>
  <si>
    <t>AIDE AUX FAMILLES D ENFANT HAN</t>
  </si>
  <si>
    <t>11/21/2018 -11/26/2018</t>
  </si>
  <si>
    <t>JAMES, STEPHEN P</t>
  </si>
  <si>
    <t>TO ATTEND AND PARTICIPATE AS A SPEAKER AT THE CANADIAN INSTITUTES OF HEALTH RESEARCH (CIHR) INSTITUTE OF NUTRITION, METABOLISM AND DIABETES (INMD) INSTITUTE ADVISORY BOARD MEETING ON NOVEMBER 6-8, 2018 IN WINNIPEG, MANITOBA, CANADA.  THERE ARE NO REGISTRATION FEES FOR THIS MEETING.  **EXEMPT** FROM TRAVEL TOOL. SPONSOR IS PROVIDING THE FOLLOWING GOODS AND SERVICES IN KIND: AIRFARE $752.92; LODGING FOR 2 NIGHTS TOTAL $291.53 AND 6/8 DINNER; 6/7 BREAKFAST, LUNCH AND DINNER; 6/8 BREAKFAST, DINNER</t>
  </si>
  <si>
    <t>WINNIPEG, , CAN</t>
  </si>
  <si>
    <t>11/06/2018 -11/08/2018</t>
  </si>
  <si>
    <t>DR. JAMES WILL ATTEND AND PARTICIPATE AS A SPEAKER AT THE CANADIAN INSTITUTES OF HEALTH RESEARCH (CIHR) INSTITUTE OF NUTRITION, METABOLISM AND DIABETES (INMD INSTITUTE ADVISORY BOARD MEETING ON FEBRUARY 14, 2019 AT THE SHERATON GATEWAY HOTEL, TORONTO INTERNATIONAL AIRPORT TERMINAL 3 IN TORONTO, CANADA.  THERE ARE NO REGISTRATION FEES FOR THIS MEETING.  **EXEMPT** FROM TRAVEL TOOL.  SPONSOR IS PROVIDING THE FOLLOWING GOODS AND SERVICES IN KIND:  AIRFARE $365.58; LODGING FOR 1 NIGHT AT SHERATON GATEWAY HOTEL AND SOME MEALS:  2/14 BREAKFAST AND LUNCH. LODGING IS AT 122% OF GOVERNMENT PER DIEM, HOWEVER, IT'S BEING PAID IN KIND BY THE SPONSOR AND IT IS COMPARABLE IN VALUE TO THAT OFFERED OR PROVIDED TO OTHER INVITED PARTICIPANTS.</t>
  </si>
  <si>
    <t xml:space="preserve">JENSEN, PATRICIA </t>
  </si>
  <si>
    <t>TRAVELER HAS BEEN INVITED TO PRESENT A LECTURE AT WASHINGTON UNIVERSITY HOPE CENTER FOR NEUROLOGICAL DISEASES SEMINAR SERIES AND MEET WITH FACULTY AND GRADUATE STUDENTS ON 2/4/19 IN ST. LOUIS, MO. TRAVELER WILL DEPART ON 2/3 AND WILL RETURN ON 2/4/19.  SPONSOR WILL PAY FOR  ROUNDTRIP AIRFARE, LODGING, GROUND TRANSPORTATION AND MEALS IN KIND. DR. JENSEN IS REQUESTING APPROVAL OF ACTUAL SUBSISTENCE FOR SPONSORED IN-KIND LODGING AT A RATE OF $153 WHICH IS 115 PERCENT OF THE GOVERNMENT PER DIEM OF $133.  THIS PERCENTAGE FALLS WITHIN THE 300 PERCENT THRESHOLD ALLOWED BY THE FTR.  THE SPONSOR HAS NOTED THAT ALL OTHER NON-FEDERAL PARTICIPANTS WILL BE PROVIDED WITH THE SAME ACCOMMODATIONS.  EFFICIENT SPENDING WAS APPROVED ON 01/16/2019 AND ETHICS WAS APPROVE ON 1/11/19 AND HAS BEEN UPLOADED IN THE SCANNED PORTION OF THIS DOCUMENT.</t>
  </si>
  <si>
    <t>02/03/2019 -02/04/2019</t>
  </si>
  <si>
    <t>TRAVELER HAS BEEN INVITED TO PRESENT A LECTURE AT EMORY UNIVERSITY DEPARTMENT OF PHARMACOLOGY AND MOLECULAR AND SYSTEMS PHARMACOLOGY SEMINAR SERIES AND MEET WITH FACULTY AND GRADUATE STUDENTS ON 03/05/19 IN ATLANTA, GA. TRAVELER WILL DEPART ON 03/04/19 AND WILL RETURN ON 03/05/19. SPONSOR WILL PAY FOR ROUNDTRIP AIRFARE, LODGING, GROUND TRANSPORTATION AND MEALS IN KIND. EFFICIENT SPENDING WAS APPROVED ON 01/16/19 AND ETHICS WAS APPROVED ON JANUARY 25, 2019 AND HAS BEEN UPLOADED IN THE SCANNED PORTION OF THIS DOCUMENT.</t>
  </si>
  <si>
    <t>JENSEN, ROBERT T</t>
  </si>
  <si>
    <t>DR. ROBERT JENSEN IS ACCEPTING THE LIFETIME ACHIEVEMENT AWARD AT THE NORTH AMERICAN NEUROENDOCRINE TUMOR SOCIETY SYMPOSIUM ON OCTOBER 4-6, 2018.  THE AIRFARE, HOTEL, AND MEALS DURING THE CONFERENCE WILL BE SPONSORED IN-KIND. REGISTRATION FEE OF $525 WAIVED. DR. JENSEN IS REQUESTING APPROVAL OF ACTUAL SUBSISTENCE FOR SPONSOR IN-KIND LODGING VALUED AT $270 WHICH IS 143% OF THE GOVERNMENT ALLOWANCE OF $189. THIS PERCENTAGE FALLS WITHIN THE 300% THRESHOLD ALLOWED BY THE FTR.  THE SPONSOR HAS NOTED THAT ALL OTHER NON-FEDERAL PARTICIPANTS WILL BE PROVIDED WITH THE SAME ACCOMMODATIONS.</t>
  </si>
  <si>
    <t>DR. ROBERT JENSEN IS ATTENDING THE ANNUAL EUROPEAN NEUROENDOCRINE TUMOR SOCIETY (ENETS) ADVISORY BOARD MEETING IN MALLORCA, SPAIN FROM NOVEMBER 29-DECEMBER 1, 2018.  THE SPONSOR IS PAYING FOR THE ECONOMY AIRFARE, HOTEL, &amp; MEALS DURING THE MEETING IN-KIND. THE TRAVEL DAYS OF NOVEMBER 27 &amp; DECEMBER 2ND WILL BE PAID FOR BY DR. JENSEN'S LAB CAN.  THERE IS NO REGISTRATION FEE OR WEBSITE FOR THIS CONFERENCE, INVITATION LETTER PROVIDED. SPONSORED IN KIND LODGING IS LESS THAN THE GOVERNMENT LODGING RATE.</t>
  </si>
  <si>
    <t>[OTHER], , ESP</t>
  </si>
  <si>
    <t>EUROPEAN NEUROENDOCRINE TUMOR</t>
  </si>
  <si>
    <t>DR. ROBERT JENSEN IS GIVING A LECTURE AT THE 16TH ANNUAL EUROPEAN NEUROENDOCRINE TUMOR SOCIETY (ENETS) CONFERENCE IN BARCELONA, SPAIN FROM MARCH 6-8 2019.  HIS AIRFARE, HOTEL (3/5-9/2019), AND MEALS ARE SPONSORED IN-KIND. MARCH 9TH WILL BE UTILIZED AS A COLLABORATION DAY TO MEET PROF. G. DELLE FAVE AND OTHER VARIOUS EUROPEAN AND ASIAN INVESTIGATORS. THIS MEETING DAY HAS BEEN APPROVED AS STEP AND WILL ALSO BE SPONSORED IN-KIND. THE REGISTRATION FEE IS WAIVED BY THE SPONSOR AND DOES NOT INCLUDE ANY MEALS. ENETS IS APPROVED AS AN OFFICIAL DUTY ACTIVITY.</t>
  </si>
  <si>
    <t>DR. ROBERT JENSEN IS ATTENDING THE CURE DIGESTIVE DISEASES RESEARCH CENTER 2019 ANNUAL MEETING IN LOS ANGELES, CA FROM MARCH 21-23, 2019. THERE IS NO REGISTRATION FEE FOR THIS MEETING. THIS IS A SPONSORED TRAVEL. THE SPONSOR IS COVERING THE AIRFARE, LODGING FOR 3/21 - 3/23, AND MEALS 3/21 - 3/23 IN-KIND. THE TRAVEL DAY OF MARCH 24 WILL BE PAID FOR ON DR. JENSEN'S LAB CAN.  DR. JENSEN IS REQUESTING APPROVAL OF ACTUAL SUBSISTENCE FOR SPONSOR IN-KIND LODGING VALUED AT $199 WHICH IS 111% OF THE GOVERNMENT ALLOWANCE OF $180. THIS PERCENTAGE FALLS WITHIN THE 300% THRESHOLD ALLOWED BY THE FTR.  THE SPONSOR HAS NOTED THAT ALL OTHER NON-FEDERAL PARTICIPANTS WILL BE PROVIDED WITH THE SAME ACCOMMODATIONS.  THE SPONSOR HAS NOT YET SENT OVER THE HOTEL CONFIRMATION.</t>
  </si>
  <si>
    <t>03/21/2019 -03/24/2019</t>
  </si>
  <si>
    <t>JETTEN, ANTON M</t>
  </si>
  <si>
    <t>TRAVELER HAS BEEN INVITED SPEAK AT THE ORGANIZING COMMITTEE OF CANCER BIOLOGY SEMINARS AT THE UNIVERSITY OF CALIFORNIA, DAVIS ON JANUARY 24, 2019 IN DAVIS, CA. ON JANUARY 25TH, TRAVELER WILL MEET WITH SCIENTISTS OF UNIVERSITY OF CALIFORNIA, DAVIS TO DISCUSS THEIR RESEARCH ALONG WITH DR. JETTEN'S RESEARCH. HIS TRAVEL DATES ARE 01/23/19 AND 1/25/19. EFFICIENT SPENDING WAS APPROVED ON 08/27/18 AND ETHICS APPROVAL WAS OBTAINED ON 11/1/18. BOTH HAVE BEEN UPLOADED IN THE SCANNED PORTION OF THIS DOCUMENT. THE SPONSOR, UNIVERSITY OF CALIFORNIA DAVIS CANCER CENTER, WILL PAY FOR ROUND TRIP AIRFARE, LODGING FROM 01/23-24/19, SOME MEALS, AND LOCAL TRANSPORTATION.DR. XXXXX IS REQUESTING APPROVAL OF ACTUAL SUBSISTENCE FOR SPONSOR IN-KIND LODGING VALUED AT $169.00 WHICH IS 7% OF THE GOVERNMENT ALLOWANCE OF $125.00.  THIS PERCENTAGE FALLS WITHIN THE 300% THRESHOLD ALLOWED BY THE FTR.  THE SPONSOR HAS NOTED THAT ALL OTHER NON-FEDERAL PARTICIPANTS WILL BE PROVIDED WITH THE SAME ACCOMMODATIONS. CALIFORNIA IS A TAX EXEMPT STATE.</t>
  </si>
  <si>
    <t>DAVIS, CA, US</t>
  </si>
  <si>
    <t xml:space="preserve">JIN, TIAN </t>
  </si>
  <si>
    <t>DR. TIAN JIN HAS BEEN INVITED AND EXCEPTED THE INVITATION TO BE AN EXTERNAL EXAMINER FOR PH.D. CANDIDATE MS. LIU SIWEN, CANDIDATE FOR THE DEGREE OF PH.D. IN THE DEPARTMENT OF MICROBIOLOGY AT THE UNIVERSITY OF HONG KONG, POKFULAM, HONG KONG.  DR. TIAN JIN WILL BE ON PRE-PLANNED PERSONAL TRAVEL IN BEIJING, CHINA. ANNUAL LEAVE DATES: DEC. 17, 21, 24, 25, 26, 27 &amp; 28 (APV'D IN ITAS) - NIH TRAVEL WAIVER REQUEST FORM  NIH 2926-1 (NIH STO) HAS BEEN ROUTED FOR APPROVAL.  ETHICS APPROVAL ATTACHED. COPY OF SPONSORED FLIGHT ATTACHED. GTE FOREIGN TRAVEL REQUEST HAS BEEN SUBMITTED 11/9/2018.</t>
  </si>
  <si>
    <t>12/18/2018 -12/20/2018</t>
  </si>
  <si>
    <t>JONES, JENNIFER C</t>
  </si>
  <si>
    <t>DR. JONES WILL SPEAK AT THE AACR-JCA JOINT SYMPOSIUM ON EXOSOMES AND CANCER, PART OF AACR ANNUAL MEETING BEING HELD IN ATLANTA, GA ON MARCH 29-APRIL 3, 2019. IN-KIND: REGISTRATION (NO MEALS).   WHILE IN ATLANTA, DR. JONES WILL COMMUTE BACK AND FORTH FROM CHATTANOOGA TO STAY WITH HER PARENTS.</t>
  </si>
  <si>
    <t>03/29/2019 -04/03/2019</t>
  </si>
  <si>
    <t xml:space="preserve">JOTHI, RAJA </t>
  </si>
  <si>
    <t>TO TRAVEL TO THE UNIVERSITY OF CONNECTICUT TO PRESENT AN INVITED TALK (KHAIRALLAH LECTURE) AT THE UNIVERSITY OF CONNECTICUT, STORRS, CT ON OCT 23, 2018. TRAVEL DATES ARE OCTOBER 22ND AND OCTOBER 24TH. TALK ENTITLED "UNCOVERING UNKNOWN UNKNOWNS OF GENE REGULATION????? HHS CONFERENCE TRAVEL APPROVAL OBTAINED ON 09/06/2018 (ATTACH G EXEMPTION) AND IS INCLUDED IN THE SCANNED DOCUMENTS PORTION OF THIS AUTHORIZATION. THE SPONSOR, UNIVERSITY OF CONNECTICUT, WILL COVER IN-KIND AIRLINE, LODGING, MEALS, AND GROUND TRANSPORTATION WHILE DR. JOTHI IS IN HARTFORD.</t>
  </si>
  <si>
    <t>HARTFORD, CT, US</t>
  </si>
  <si>
    <t>UNIVERSITY OF CONNECTICUT AT S</t>
  </si>
  <si>
    <t>JUKIC, ANNEMARIE Z</t>
  </si>
  <si>
    <t>ANNE MARIE JUKIC HAS BEEN INVITED TO SPEAK AT THE YALE SCHOOL OF MEDICINE, DEPARTMENT OF OBSTETRICS, GYNECOLOGY AND REPRODUCTIVE SCIENCES AT YALE UNIVERSITY IN NEW HAVEN, CT ON MARCH 28-29, 2019. TRAVEL DATES ARE MARCH 28-29, 2019. THE SPONSOR, YALE UNIVERSITY, WILL PROVIDE IN-KIND ECONOMY AIRFARE, LODGING, MEALS (LD ON 3/28 AND B ON 3/29), AND GROUND TRANSPORTATION TO/FROM MEETING. DR. JUKIC IS REQUESTING APPROVAL OF ACTUAL SUBSISTENCE FOR SPONSOR IN-KIND LODGING VALUED AT 219.00 WHICH IS 197 PERCENT OF THE GOVERNMENT ALLOWANCE OF 111.00. THIS PERCENTAGE FALLS WITHIN THE 300 PERCENT THRESHOLD ALLOWED BY THE FTR. THE SPONSOR HAS NOTED THAT ALL OTHER NON-FEDERAL PARTICIPANTS WILL BE PROVIDED WITH THE SAME ACCOMMODATIONS. THERE IS NO REGISTRATION COST FOR THIS MEETING. ETHICS APPROVAL OBTAINED ON 01/03/2019. EFFICIENT SPENDING APPROVAL OBTAINED ON 09/11/2018 AND IS INCLUDED IN THE SCANNED DOCUMENTS PORTION OF THIS AUTHORIZATION. NO TAX EXEMPTION FOR CT.</t>
  </si>
  <si>
    <t>HEALTH SCIENTIST</t>
  </si>
  <si>
    <t>KADRI, SAMEER S</t>
  </si>
  <si>
    <t>DR. KADRI WILL BE GIVING GRAND ROUNDS AT WEILL CORNELL MEDICINE IN NYC.</t>
  </si>
  <si>
    <t>WEILL CORNELL MEDICAL COLLEGE</t>
  </si>
  <si>
    <t>11/01/2018 -11/02/2018</t>
  </si>
  <si>
    <t xml:space="preserve">KAGAN, JACOB </t>
  </si>
  <si>
    <t>DR. KAGAN IS INVITED TO SPEAK AT THE INTERNATIONAL SOCIETY OF ONCOLOGY BIOMARKERS (ISOBM) 45TH CONGRESS BEING HELD IN HAMBURG, GERMANY ON NOVEMBER 24-17, 2018.  IN-KIND:  AIRFARE, LODGING (NO BREAKFAST), AND REGISTRATION (INCLUDES MEALS).  
DR. KAGAN IS REQUESTING APPROVAL OF ACTUAL SUBSISTENCE FOR SPONSOR IN-KIND LODGING VALUED AT $243 WHICH IS 102% OF THE GOVERNMENT ALLOWANCE OF $238.  THIS PERCENTAGE FALLS WITHIN THE 300% THRESHOLD BY THE FTR.  THE SPONSOR HAS NOTED THAT ALL OTHER NON-FEDERAL PARTICIPANTS WILL BE PROVIDED WITH THE SAME ACCOMMODATIONS.</t>
  </si>
  <si>
    <t>HAMBURG, , DEU</t>
  </si>
  <si>
    <t>INTERNATIONAL SOCIETY OF ONCOL</t>
  </si>
  <si>
    <t>11/22/2018 -11/28/2018</t>
  </si>
  <si>
    <t>KALER, STEPHEN G</t>
  </si>
  <si>
    <t>DOCUMENT DETAILS: 1/16-17/2019; COLUMBUS, OHIO; TRAVELER HAS BEEN INVITED TO SPEAK AT THE NATIONAL CHILDRENS HOSPITAL AND THE CENTER FOR GENE THERAPY WEEKLY DISCOVERY SERIES. THE TITLE OF HIS TALK IS "VIRAL GENE THERAPY APPROACHES TO INHERITED NEUROMETABOLIC DISORDERS." OWT WAS NOT USED BECAUSE THE SPONSOR IS PROVIDING AIRFARE AND LODGING FOR 1 NIGHT IN-KIND. TRAVELER IS REQUESTING APPROVAL OF ACTUAL SUBSISTENCE FOR SPONSOR IN-KIND LODGING VALUED AT $145, WHICH IS 119% OF THE GOVERNMENT ALLOWANCE $122. THIS PERCENTAGE FALLS WITHIN THE 300% THRESHOLD ALLOWED BY THE FTR.</t>
  </si>
  <si>
    <t>CLINICAL DIRECTOR</t>
  </si>
  <si>
    <t>01/16/2019 -01/17/2019</t>
  </si>
  <si>
    <t xml:space="preserve">KAMHAWI, SHADEN </t>
  </si>
  <si>
    <t>DR. KAMHAWI HAS BEEN INVITED TO ATTEND THE EDITOR IN CHIEFS (EICS) MEETING FOR PUBLIC OF LIBRARY SCIENCE (PLOS) JOURNALS AS ACTING EIC OF PLOS NEGLECTED TROPICAL DISEASES, ONE OF THE BEST AND MOST IMPACTFUL IN ITS FIELD. THE MEETING WILL BE HELD AT THE PLOS HEADQUARTERS IN SAN FRANCISCO, CA ON 2/22/2019. IT WILL SUMMARIZE THE PROGRESS OF EACH JOURNAL AND DISCUSS VARIOUS INITIATIVES AND STRATEGIC GOALS TO BEST SERVE THE SCIENTIFIC COMMUNITY. DR. KAMHAWI WILL ALSO BE INTRODUCED TO THE PLOS NTD TEAM WITH WHICH SHE HAS BEEN WORKING CLOSELY OVER THE PAST FEW MONTHS. SPONSOR WILL PAY IN-KIND FOR AIRFARE, LODGING, CERTAIN MEALS, AND SF GROUND TRANSPORTATION. NIH WILL FUND DC GROUND TRANSPORTATION AND M&amp;IE NOT COVERED BY SPONSOR. NO US FEDERAL FUNDS WILL BE USED TO PROVIDE FOR OR REIMBURSE TRAVEL EXPENSES. NO HONORARIUM WILL BE ACCEPTED BY DR. KAMHAWI. LATE: IN JANUARY, DR. KAMHAWI WAS INVITED TO BECOME EDITOR IN CHIEF OF PLOS NTD AFTER THE CURRENT EIC RESIGNS IN MARCH. AFTER HER AGREEMENT, SHE WAS INVITED ON JAN 18TH TO PARTICIPATE IN THE EICS MEETING.</t>
  </si>
  <si>
    <t>PUBLIC LIBRARY OF SCIENCE</t>
  </si>
  <si>
    <t>02/21/2019 -02/23/2019</t>
  </si>
  <si>
    <t xml:space="preserve">KANEKIYO, MASARU </t>
  </si>
  <si>
    <t>DR. MASARU KANEKIYO IS AN INVITED SPEAKER FOR THE RESPIDART:  FRONTIERS IN DRUG DEVELOPMENT AGAINST RESPIRATORY VIRUSES, NOVEMBER 29 - 30, 2018, MIAMI, FLORIDA.  
SPONSOR WILL PROVIDE IN-KIND ROUND TRIP ECONOMY CLASS AIRFARE, LODGING, AND REGISTRATION.  
AEA JUSTIFICATION:  LODGING IN-KIND OF $201.00 PER NIGHT WHICH IS 144% OF THE PER DIEM OF $140.00 (MIAMI, FLORIDA).  SPONSOR HAS RESERVED A ROOM IN A HOTEL EXCEEDING PER DIEM AND ALL FEDERAL EMPLOYEES ARE PROVIDED THE SAME ACCOMMODATIONS.</t>
  </si>
  <si>
    <t>VIROLOGY EDUCATION</t>
  </si>
  <si>
    <t xml:space="preserve">KANNO, YUKA </t>
  </si>
  <si>
    <t>TRAVELER WILL BE THE SUBSTITUTE SPEAKER FOR DR. JOHN O'SHEA SINCE HE IS UNABLE TO ATTEND.  TRAVELER WILL BE PRESENTING TALK ENTITLED; "  GENOMIC VIEWS OF LYMPHOCYTE DIFFERENTIATION &amp; ACTIVATION".   REGISTRATION FEE OF $795 IS BEING PROVIDED "IN-KIND" BY THE SPONSOR.  TRAVELER WILL BE STAYING AT THE GRANLIBAKKEN TAHOE AT $165 PER NIGHT FROM 2/2/19-2/5/19.  STAY INCLUDES 4 BREAKFASTS AND 4 DINNERS. SPONSOR WILL BE REIMBURSING UP TO $1441 IN US DOLLARS TO HELP DEFRAY THE COST FOR AIRFARE, LODGING  AND GROUND TRANSPORTATION.</t>
  </si>
  <si>
    <t>TAHOE CITY, CA, US</t>
  </si>
  <si>
    <t>DR. KANNO WILL BE ATTENDING AND GIVE A TALK AT THE ADVANCES IN TARGETED THERAPIES, REPRESENTING DR. O'SHEA IN PALMA, SPAIN, MARCH 27-31, 2019.  AS INVITED SPEAKER THE SPONSOR ORGANIZATION WILL PAY FOR A BUSINESS CLASS ROUNDTRIP AIRFARE, GROUND TRANSPORTATION, HOTEL ACCOMMODATION AND MEALS IN-KIND. TALK: GENOMIC VIEWS OF CYTOKINE SIGNALING AND LYMPHOCYTE ACTIVATION AND DIFFERENTIATION."</t>
  </si>
  <si>
    <t>KAPLAN, ALEXANDER J</t>
  </si>
  <si>
    <t>DR. KAPLAN HAS BEEN INVITED TO ATTEND THE AMERICAN UVEITIS FELLOWS FORUM ON DEC. 07 - 09, 2018. THIS IS SPONSORED TRAVEL, AUS WILL COVER AIRFARE AND LODGING. NO REGISTRATION WAS REQUIRED.</t>
  </si>
  <si>
    <t>MEDICAL CONFERENCE PLANNERS IN</t>
  </si>
  <si>
    <t>KAPLAN, MARIANA J</t>
  </si>
  <si>
    <t>DR. KAPLAN HAS BEEN INVITED TO PARTICIPATE IN THE "DIVERSE FUNCTIONS OF NEUTROPHILS IN CANCER" MEETING BEING HELD NOVEMBER 27-30, 2018 IN LLOYD HARBOR, NEW YORK.</t>
  </si>
  <si>
    <t>LLOYD HARBOR, NY, US</t>
  </si>
  <si>
    <t>KAPOGIANNIS, BILL G</t>
  </si>
  <si>
    <t>DR. KAPOGIANNIS BILL WILL ATTEND THE STI AND PREP THINK TANK MEETING 13 ?¿¿ 15 MARCH 2019, MONTREUX, SWITZERLAND</t>
  </si>
  <si>
    <t>MEDICAL OFFICER (PEDIATRICS</t>
  </si>
  <si>
    <t xml:space="preserve">KAPOGIANNIS, DIMITRIOS </t>
  </si>
  <si>
    <t>TRAVELER HAS BEEN INVITED TO PRESENT A TALK AT THE 2018 3RD WORLD CONGRESS GENETICS GERIATRICS AND NEURODEGENERATIVE DISEASES RESEARCH CONFERENCE HELD IN TORONTO, CANADA ON OCTOBER 26-28,2018. AIRFARE, LODGING, TRANSPORTATION TO AND FROM AIRPORT, AND BREAKFAST, LUNCH AND DINNER ON 10/26 AND 10/27 AND 10/28 ARE SPONSORED IN-KIND. TRAVELER IS AWARE NOT TO ACCEPT ANY ALCOHOLIC BEVERAGES PROVIDED BY THE SPONSOR DURING THIS CONFERENCE. REVISED INVITATION LETTER INCLUDING THREE NIGHTS INSTEAD OF TWO WILL BE UPLOADED WHEN AVAILABLE.HTSOS TRAINING IS REQUIRED AND HAS BEEN COMPLETED. NO VISA IS NEEDED.</t>
  </si>
  <si>
    <t>BIHELAB</t>
  </si>
  <si>
    <t>CLINICAL FELLOW (VP)</t>
  </si>
  <si>
    <t>TA UPDATED BY LACI TO CHANGE SPONSORED EXPENSES DUE TO NOT FUNDING ON SPONSOR CAN.  WE WILL AMEND WHEN MONEY IS ON THE CAN. 
TRAVELER HAS BEEN INVITED TO SPEAK AT THE 2ND COMPLEMENT- BASED DRUG DEVELOPMENT SUMMIT IN BOSTON, MA ON NOVEMBER 13-15TH. THE SPONSOR IS UNABLE TO SUPPORT IN-KIND TRAVEL ARRANGEMENTS AND SO THIS WOULD BE REIMBURSED AFTER THE TRAVEL IS COMPLETE. HOTEL, AIRFARE AND TAXIS WILL ALL BE REIMBURSED IN THE WEEK FOLLOWING THE MEETING. TRAVELER IS AWARE NOT TO ACCEPT ANY ALCOHOLIC BEVERAGES PROVIDED BY THE REGISTRATION. DR. KAPOGIANNIS IS REQUESTING APPROVAL OF ACTUAL SUBSISTENCE FOR SPONSORED REIMBURSABLE LODGING VALUED AT $287 WHICH IS 105 % OF THE GOVERNMENT FUNDS OF $273.  THIS PERCENTAGE FAILS WITHIN THE 300% THRESHOLD ALLOWED BY THE FTR.  THE SPONSOR HAS NOTED THAT ALL OTHER NON-FEDERAL PARTICIPANTS WILL BE PROVIDED WITH THE SAME ACCOMMODATIONS. SPONSOR IS WAIVING THE REGISTRATION WHICH INCLUDES BREAKFAST AND LUNCH ON NOVEMBER 14-15TH. ODA APPROVAL HAS BEEN RECEIVED AND UP-LOADED IN THE TA.  AGENDA CHANGED TO ACCOMMODATE FLIGHT, EMAIL ATTACHED.</t>
  </si>
  <si>
    <t>TRAVELER HAS BEEN INVITED TO ATTEND THE 3RD ANNUAL SYMPOSIUM ON COMPLEMENT IMMUNOTHERAPY HELD AT THE RITZ- CARLTON KEY BISCAYNE MIAMI FROM JANUARY 25-27,2019 IN MIAMI, FL. THERE IS NO REGISTRATION FOR THE TRAVELER. SPONSOR WILL PROVIDE AIRFARE, LODGING, AND ROUND-TRIP CAR SERVICE FROM AND TO MIAMI AIRPORT FROM THE VENUE IN-KIND. DINNER IS SPONSORED IN-KIND ON 1/25,1/26,AND 1/27. BREAKFAST AND LUNCH ARE IN-KIND ON 1/26 AND 1/27 . TRAVELER IS AWARE NOT TO ACCEPT ANY ALCOHOLIC BEVERAGES PROVIDED BY THE SPONSOR WHILE ATTENDING THIS CONFERENCE. THE SPONSOR HAS NOTED THAT ALL OTHER NON-FEDERAL PARTICIPANTS WILL BE PROVIDED WITH THE SAME ACCOMMODATIONS. NIH WILL PAY FOR PARKING, POV, AND NON-SPONSORED M&amp;IE. APPROVED ODA IS ATTACHED. PER SPONSOR, NO FEDERAL FUNDS WILL BE USED TO PAY FOR THIS TRAVEL AND NO HONORARIUM WILL BE PAID TO TRAVELER. CONFERENCE APPROVAL IS ATTACHED.</t>
  </si>
  <si>
    <t>APELLIS</t>
  </si>
  <si>
    <t>01/25/2019 -01/28/2019</t>
  </si>
  <si>
    <t>TRAVELER IS ATTENDING THE 14TH INTERNATIONAL CONFERENCE ON ALZHEIMER?¿¿S PARKINSON?¿¿S DISEASE HELD AT THE LISBOA CONGRESS CENTRE ON MARCH 26-31,2019 IN PORTUGAL, LISBON. HE'LL ATTEND THE APPROVED PRECONFERENCE ON BASIC NEUROPATHOLOGY OF AGE ASSOCIATED NEURODEGENERATIVE DISEASES ON MARCH 26TH. REGISTRATION WAS PAID USING GOVERNMENT IMPAC CARD. MEALS ARE NOT ABLE TO BE SEPARATED FROM REG. FEE. LUNCH IS INCLUDED IN THE REGISTRATION FEE ON 3/27-30.ROUND TRIP AIRFARE WAS BOOKED VIA OMEGA. TRAVELER IS AWARE NOT TO ACCEPT ANY ALCOHOLIC BEVERAGES PROVIDED BY THE REGISTRATION. CONFERENCE APPROVAL IS ATTACHED. HTSOS CERTIFICATE IS ATT. NO VISA IS REQUIRED. 
TRAVELER HAS ALSO BEEN INVITED TO PRESENT A TALK AT THE 3RD PATHOGENESIS OF NEURODEGENERATIVE DISORDERS CONFERENCE HELD IN BRAGA, PORTUGAL ON APR 1-3. TRAVELER WILL RIDE WITH SPONSOR ORGANIZER FROM LISBON, PORTUGAL AND ARRIVE IN BRAGA, PORTUGAL ON MAR.31ST. HE WILL RETURN TO LISBON, PORTUGAL ON APRIL 3RD VIA PLANE THEN RETURN TO IAD AIRPORT. THERE IS NO REGISTRATION FEE FOR TRAVELER. LODGING, GROUND TRANSPORTATION, AND ONE-WAY AIRFARE ARE SPONSORED IN-KIND. LUNCH AND DINNER ARE SPONSORED IN-KIND FROM 3/31-4/2.BREAKFAST BUFFET IS INCLUDED IN HOTEL ACCOMMODATIONS FROM 3/31-4/2 BUT NOT CONSIDERED SUBSTANTIAL ENOUGH.THE SPONSOR HAS NOTED ALL OTHER NON-FEDERAL PARTICIPANTS WILL BE PROVIDED WITH THE SAME ACCOMMODATIONS. TRAVELER WILL BE DRIVEN TO DEPARTURE AIRPORT DCA AND PICKED UP FROM ARRIVAL AIRPORT IAD. HE WILL NOT INCUR ANY PARKING EXPENSES. NIH WILL PAY FOR TAXI, POV AND ALL NON-SPONSORED M&amp;IE.</t>
  </si>
  <si>
    <t>UNIVERSITY OF MINHO CAMPUS DE</t>
  </si>
  <si>
    <t>03/24/2019 -04/03/2019</t>
  </si>
  <si>
    <t>KARP, BARBARA P</t>
  </si>
  <si>
    <t>DR. BARBARA KARP WILL BE PRESENTING AT THE 2019 TOXINS MEETING IN COPENHAGEN, DENMARK.  THE CONFERENCE IS JANUARY 16-19, 2018 AT THE BELLA CENTER. SHE WILL BE IN TRAVEL STATUS FROM JANUARY 13-20, 2018.  THIS IS A SPONSORED TRAVEL.  THE INTERNATIONAL NEUROTOXIN ASSOCIATION HAS PAID HER REGISTRATION FEE, ROUNDTRIP AIRFARE, AND LODGING.  MEALS ARE NOT INCLUDED.  HER HOTEL ACCOMMODATIONS WERE 1195 DANISH KRONE/NIGHT, WHICH IS APPROXIMATELY $176/NIGHT AND IS UNDER PER DIEM FOR THIS LOCATION.</t>
  </si>
  <si>
    <t>MEDICAL OFFICER (NEURO)</t>
  </si>
  <si>
    <t>01/13/2019 -01/20/2019</t>
  </si>
  <si>
    <t>KASSIS, JUDITH A</t>
  </si>
  <si>
    <t>03/12/2019 - 03/14/2019; MADISON, WI; DR. JUDITH KASSIS IS INVITED TO GIVE A SPEECH/TALK ENTITLED: "RECRUITMENT OF POLYCOMB PROTEIN COMPLEXES IN DROSOPHILA" AT THE UNIVERSITY OF WISCONSIN - MADISON, LABORATORY OF GENETICS, 425-G HENRY MALL, MADISON WI 53706-1580.  OWT NOT USED FOR AIRFARE AND LODGING AS THE SPONSOR MADE THE AIRFARE AND LODGING ARRANGEMENTS AND IS COVERING IN KIND.
DR. KASSIS WILL NOT CLAIM REIMBURSEMENT FOR MILEAGE AND PARKING AT THE AIRPORT.  SHE WILL NOT CLAIM REIMBURSEMENT FOR TAXI(S) TAKEN FROM DANE COUNTY REGIONAL AIRPORT TO WISCONSIN UNION HOTEL (ROUNDTRIP) AND SHE WILL NOT CLAIM TAXI(S) BETWEEN LODGING AND MEETING SITE.  SHE WILL STAY ONE (1) NIGHT FREE OF CHARGE ON 3/12/2019 WITH SISTER-IN-LAW, JENNIFER STIBITZ, 6806 RAYMOND ROAD, #101, MADISON, WI 53719-3944, TELEPHONE: 608-276-9128.  ON THE (1) NIGHT OF 03/13/2019 SHE WILL STAY SPONSORED IN KIND AT THE WISCONSIN UNION HOTEL AT THE UNIVERSITY OF WISCONSIN-MADISON, 1308 WEST DAYTON STREET, MADISON, WI 53715, TELEPHONE: 608-263-2600.  SHE WILL RECEIVE 1 LUNCH AND 1 DINNER ON 03/13/2019 SPONSORED IN KIND.  POSSIBLE BAGGAGE FEE INCURRED.  NO REGISTRATION FEE FOR THIS MEETING. SHE WILL NOT CLAIM GROUND TRANSPORTATION REIMBURSEMENT.  THIS IS A SMALL MEETING WITH NO AGENDA OR PROGRAM.</t>
  </si>
  <si>
    <t>MADISON, WI, US</t>
  </si>
  <si>
    <t>UNIVERSITY OF WISCONSIN AT MAD</t>
  </si>
  <si>
    <t>KASTNER, DANIEL L</t>
  </si>
  <si>
    <t>THIS IS A DOMESTIC, SPONSORED TRAVEL, AND IS PENDING AVAILABILITY OF FUNDS. THE SPONSOR IS COVERING THE FOLLOWING IN-KIND: AIRFARE IS $284.40; LODGING IS $139.00 PER NIGHT FOR 2 NIGHTS AND HOTEL TAX IS $37.53 (TOTAL); BREAKFAST AND LUNCH ON 10/9; AND TAXI EXPENSE OF $130.00 IS FOR ROUNDTRIP GROUND TRANSPORTATION WHILE IN NORTH CAROLINA. THE DINNER OFFERED ON 10/09 CANNOT BE ACCEPTED, PER ETHICS. THERE IS NO REGISTRATION FEE FOR THIS TRAVEL, BUT REGISTRATION IS REQUIRED. THE SPONSOR HAS NOTED THAT ALL SIMILARLY SITUATED PARTICIPANTS ARE RECEIVING THE SAME BENEFITS. OMEGA NOT USED FOR AIRFARE OR HOTEL AS SPONSOR IS PROVIDING BOTH, IN-KIND; THEREFORE, NO COST COMPARISON WAS DONE. NORTH CAROLINA IS NOT A TAX-EXEMPT STATE, BUT THIS IS NOT APPLICABLE AS SPONSOR IS PAYING HOTEL AND HOTEL TAXES, IN-KIND. TRAVELER IS REQUESTING APPROVAL OF ACTUAL SUBSISTENCE FOR SPONSOR IN-KIND LODGING VALUED AT $139.00, WHICH IS 130% OF THE GOVERNMENT ALLOWANCE OF $107.00. THE INTERNET IS COMPLIMENTARY.  MISCELLANEOUS EXPENSES OF $131.00 IS FOR UNFORESEEN CIRCUMSTANCES THAT MAY ARISE AND M&amp;IE NOT PROVIDED BY THE SPONSOR. POV EXPENSE OF $30.52 IS FOR MILEAGE TO/FROM AIRPORT IN WASHINGTON, D.C. PARKING FEE OF $51.00 IS FOR DULLES AIRPORT PARKING ($17.00 PER DAY FOR 3 DAYS).</t>
  </si>
  <si>
    <t>CONTINUED FROM ABOVE: TITLES OF TALKS:  NATURAL SELECTION IN HUMAN GENETICS, AND ADULT INFLAMMATORY DISEASES.  THIS IS A TWO-PART, PARTIALLY SPONSORED, DOMESTIC TRAVEL.  THIS TRAVEL IS PENDING AVAILABILITY OF FUNDS.  OMEGA USED FOR AIRFARE (COST COMPARISON INCLUDED). DCA, WHICH HAD THE BEST FARE ($720.60) WAS NOT SELECTED, HOWEVER IAD IS WITHIN THE $100 TOLERANCE ($815.80); BWI- $1,014.40. 
PART 1- SAN DIEGO (ASHG)(OCTOBER 18-20):  OMEGA WAS USED FOR LODGING( $160.00/ NIGHT). CA IS NOT A TAX-EXEMPT STATE (TOTAL HOTEL TAX IS $44.80).  REGISTRATION FEE OF $540.00 WAS PAID VIA POTS (18-009302) AND DOES NOT INCLUDE MEALS.  THE INTERNET IS $29.90 ($14.95/PER DAY FOR 2 DAYS).  MISC EXPENSE OF $100.00 ON 10/18/2018 IS FOR UNFORESEEN CIRCUMSTANCES THAT MAY ARISE. TAXI EXPENSE OF $200.00 ON 10/18 IS FOR TAXIS FROM HOME TO AIRPORT, AND FROM AIRPORT TO HOTEL.  
PART 2- CHICAGO (ACR- SPONSORED) (OCTOBER 20-24):  SPONSOR HAS WAIVED THE REGISTRATION FEE OF $795; MEALS ARE NOT INCLUDED OR OTHERWISE PROVIDED. OMEGA WAS NOT USED FOR LODGING DUE TO A ROOM BLOCK THAT COULD NOT BE ACCESSED OR AVAILABILITY OF LODGING AT THE GOVERNMENT RATE. TRAVELER IS REQUESTING APPROVAL OF ACTUAL SUBSISTENCE FOR LODGING VALUED AT $265.00, WHICH IS 114% OF THE GOVERNMENT ALLOWANCE OF $233.00.  IL IS NOT A TAX-EXEMPT STATE (TOTAL HOTEL TAX IS $184.44).  TRAVELER CAN ATTEND THE RECEPTION ON 10/20, PER ETHICS.  THE SPONSOR HAS NOTED THAT ALL SIMILARLY SITUATED PARTICIPANTS ARE RECEIVING THE SAME BENEFITS.  ACTUALS USED FOR LODGING AS IT IS ABOVE THE PER DIEM RATE.  THE INTERNET IS COMPLIMENTARY.  TAXI EXPENSE OF $100.00 IS FOR TAXIS WHILE IN CHICAGO.</t>
  </si>
  <si>
    <t>THIS IS A DOMESTIC, SPONSORED TRAVEL, PENDING AVAILABILITY OF FUNDS.  OMEGA USED FOR AIRFARE; LEAST EXPENSIVE AIRFARE USED (DCA $176.40) VERSUS IAD $188.40 AND BWI $206.40.  OMEGA NOT USED FOR LODGING AS SPONSOR IS PROVIDING HOTEL, IN-KIND AT $269.00/ NIGHT (HOTEL TAX IS $75.32 TOTAL).  MASSACHUSETTS IS A TAX EXEMPT STATE, BUT THIS IS NOT APPLICABLE AS SPONSOR IS PAYING HOTEL AND HOTEL TAXES, IN-KIND.  REGISTRATION FEE, PROVIDED IN-KIND, IS $650.00 (PER INVITATION LETTER) AND INCLUDES NO MEALS.  TRAVELER CANNOT ACCEPT THE DINNER CRUISE OFFERED BY THE SPONSOR AND MUST EITHER PAY FOR IT OUT OF POCKET, OR DECLINE, PER ETHICS.  THE SPONSOR HAS NOTED THAT ALL SIMILARLY SITUATED PARTICIPANTS ARE RECEIVING THE SAME BENEFITS.   ACTUALS USED FOR LODGING AS IT IS BELOW THE PER DIEM RATE. THE INTERNET IS $12.95 PER DAY TIMES 2 DAYS ($25.90 TOTAL). MISCELLANEOUS EXPENSE OF $100.00 ON 10/28 IS FOR UNFORESEEN CIRCUMSTANCES THAT MAY ARISE.   POV EXPENSE OF $27.25 IS FOR MILEAGE TO/FROM AIRPORT IN WASHINGTON, D.C. PARKING FEE OF $75.00 IS FOR REAGAN AIRPORT PARKING ($25.00 PER DAY FOR 3 DAYS). TAXI EXPENSE OF $100.00 IS FOR TAXIS WHILE IN BOSTON.</t>
  </si>
  <si>
    <t>THIS IS A TWO-LEG PARTIALLY SPONSORED TRAVEL. LEG 1- TEL AVIV (SPONSORED)- THE SPONSOR HAS NOTED THAT ALL SIMILARLY SITUATED PARTICIPANTS ARE RECEIVING THE SAME BENEFITS. FLIGHTS TO TEL AVI CONNECT THROUGH NJ AND NHGRI IS COVERING THE COST OF TRAIN FARE FROM DC TO NJ AS THE SPONSOR WAS UNABLE TO PURCHASE DIRECTLY. AIRPORT COST COMPARISON: IAD, WHICH HAS THE BEST PRICE WAS NOT CHOSEN AS THE TRAIN IS MORE COST EFFECTIVE TO THE GOVT. SPONSOR IS COVERING THE FOLLOWING IN-KIND: ROUNDTRIP AIRFARE FROM NJ ($1,977.12), 3 NIGHTS OF LODGING FROM 11/12-14 ($220/NIGHT), B&amp;L ON 11/14 ($68); DINNER CANNOT BE ACCEPTED PER ETHICS. REGISTRATION IS REQUIRED BUT A FEE IS NOT ASSOCIATED WITH THE CONF.; AGENDA IS INCLUDED. THE ONE-DAY MEETING IS 11/14; HOWEVER, THE TRAVELER IS ARRIVING IN ISRAEL ON 11/12 FOR A TWO-DAY COLLABORATION MEETING WITH DR. ILAN BEN-ZVI AT SHEBA MEDICAL CENTER. INTERNET IS COMPLIMENTARY. LEG 2- NEWPORT BEACH (NON-SPONSORED)- OMEGA WAS USED FOR AIRFARE AND A NON-CONTRACT FLIGHT IS REQUESTED FROM EWR TO LAX. AIRPORT COST COMPARISON: EWR, WAS SELECTED AND IS WITHIN THE $100 TOLERANCE. ALASKAN AIRLINES IS THE CONTRACT CARRIER; HOWEVER, THEIR LAST FLIGHT IS 6:00PM AND TRAVELER IS SCHEDULED TO ARRIVE FROM ISRAEL AT 5:00PM, SO ONE HOUR IS NOT ENOUGH TIME TO ALLOW TRAVELER TO GO THROUGH CUSTOMS AND GET TO THE TERMINAL. OMEGA WAS NOT USED FOR HOTEL DUE TO AN INACCESSIBLE ROOM BLOCK AND LODGING WITHIN 5 MILES COULD NOT BE SECURED. THERE IS NO REG FEE FOR THIS EVENT, AND MEALS ARE NOT PROVIDED. TRAVELER IS REQUESTING APPROVAL OF ACTUAL SUBSISTENCE FOR LODGING VALUED AT $219.00, WHICH IS 136% OF THE GOVT ALLOWANCE OF $161.00.  AEA MEMO IS INCLUDED. CA IS NOT TAX-EXEMPT. THE FOLLOWING EXPENSES HAVE BEEN ADDED: $100 MISC EXP FOR UNFORESEEN CIRCUMSTANCES, R/T POV TO AIRPORT, PARKING FEES FOR 8 DAYS ($17/ DAY), R/T TAXIS IN ISRAEL $100, R/T TAXIS IN CA $100, AND BAGGAGE FEES. INTERNET IS COMPLIMENTARY AT BOTH HOTELS. PENDING AVAILABILITY OF FUNDS.</t>
  </si>
  <si>
    <t>C SHEBA MEDICAL CENTER</t>
  </si>
  <si>
    <t>11/11/2018 -11/18/2018</t>
  </si>
  <si>
    <t>THIS IS A SPONSORED, DOMESTIC TRAVEL. OMEGA NOT USED FOR AIRFARE OR HOTEL AS SPONSOR IS PROVIDING BOTH, IN-KIND; THEREFORE, NO COST COMPARISON WAS DONE. SPONSOR IS COVERING THE FOLLOWING IN-KIND- AIRFARE IS $453.47; LODGING, PER NIGHT IS $179.00; GROUND TRANSPORTATION IN TX ($120); LUNCH AND DINNER ON 1/23 AND LUNCH ON 1/24. TEXAS IS A TAX EXEMPT STATE, BUT THIS IS NOT APPLICABLE AS SPONSOR IS PAYING HOTEL AND HOTEL TAXES, IN-KIND.  THERE IS NO REGISTRATION REQUIRED FOR THIS TRAVEL. MISCELLANEOUS EXPENSE OF $21.00 ON 01/23 IS FOR MIE NOT PROVIDED BY SPONSOR (BREAKFAST AND INCIDENTALS).  MISCELLANEOUS EXPENSE OF $36.75 ON 01/24 IS FOR MIE NOT PROVIDED BY SPONSOR (BREAKFAST, DINNER, AND INCIDENTALS).  THE SPONSOR HAS NOTED THAT ALL SIMILARLY SITUATED PARTICIPANTS ARE RECEIVING THE SAME BENEFITS.   PER ETHICS, TRAVELER MAY NOT ACCEPT DINNER OFFERED ON 01/22 AND WILL HAVE TO PAY OUT-OF-POCKET.  ACTUALS USED FOR LODGING AS IT IS ABOVE THE GOVERNMENT PER DIEM RATE.  TRAVELER IS REQUESTING APPROVAL OF ACTUAL SUBSISTENCE FOR SPONSOR IN-KIND LODGING VALUED AT $179.00, WHICH IS 120% OF THE GOVERNMENT ALLOWANCE OF $149.00.  THE SPONSOR HAS NOTED THAT ALL OTHER NON-FEDERAL PARTICIPANTS WILL BE PROVIDED WITH THE SAME ACCOMMODATIONS. THE INTERNET IS $9.95 PER DAY FOR THREE DAYS (TOTAL $29.85).  MISCELLANEOUS EXPENSE OF $100.00 ON 01/22 IS FOR UNFORESEEN CIRCUMSTANCES THAT MAY ARISE. POV EXPENSE OF $29.98 IS FOR MILEAGE TO/FROM AIRPORT IN WASHINGTON, D.C. PARKING FEE OF $51.00 IS FOR DULLES AIRPORT PARKING ($17.00 PER DAY FOR 3 DAYS).</t>
  </si>
  <si>
    <t>01/22/2019 -01/24/2019</t>
  </si>
  <si>
    <t>THIS IS A DOMESTIC, SPONSORED TRAVEL. OMEGA NOT USED FOR AIRFARE OR HOTEL AS SPONSOR IS PROVIDING BOTH, IN-KIND; THEREFORE, NO COST COMPARISON WAS DONE. TRAIN FARE IS $98.00; LODGING, PER NIGHT IS $220.00.  TRAVELER IS REQUESTING APPROVAL OF ACTUAL SUBSISTENCE FOR SPONSOR IN-KIND LODGING VALUED AT $220.00, WHICH IS 133% OF THE GOVERNMENT ALLOWANCE OF $165.00.  THE SPONSOR HAS NOTED THAT ALL OTHER NON-FEDERAL AND SIMILARLY SITUATED PARTICIPANTS WILL BE PROVIDED WITH THE SAME ACCOMMODATIONS.  NEW YORK IS A TAX EXEMPT STATE, BUT THIS IS NOT APPLICABLE AS SPONSOR IS PAYING HOTEL AND HOTEL TAXES, IN-KIND. THERE IS NO REGISTRATION FOR THIS TRAVEL, AND NO MEALS ARE INCLUDED (PER ETHICS, TRAVELER CANNOT ACCEPT 02/10 DINNER FROM THE SPONSOR).  LUNCH IS LISTED ON THE AGENDA BUT THIS IS NOT PROVIDED BY THE SPONSOR. THE INTERNET IS COMPLIMENTARY.  MISCELLANEOUS EXPENSE OF $100.00 ON 02/10 IS FOR UNFORESEEN CIRCUMSTANCES THAT MAY ARISE.   PUBLIC TRANSIT EXPENSE OF $7.70 IS ROUND-TRIP METRO COST.  TAXI EXPENSE OF $40.00 ON 02/10 IS FOR TAXI FROM PENN STATION TO THE HOTEL IN NEW YORK, WHICH IS AN NHGRI EXPENSE.  TAXI EXPENSE OF $40.00 ON 02/11 IS FOR TAXI FROM VENUE TO TRAIN STATION, WHICH WILL BE PAID BY THE SPONSOR, IN-KIND.</t>
  </si>
  <si>
    <t>02/10/2019 -02/11/2019</t>
  </si>
  <si>
    <t>THIS IS A 2-PART FOREIGN, SPONSORED TRAVEL. PART 1 (3/7-11). TALK TITLE: A TALE OF TWO CITIES: INBORN ERRORS OF UBIQUITINATION. TRAVELER WILL DEPART ON 3/7 AND ARRIVES ON 3/8, THEREFORE LODGING HAS BEEN ZEROED OUT ON 3/7. SPONSOR (FPID) WILL COVER THE FOLLOWING IN-KIND: AIRFARE ($712.01), LODGING ON 3/8-10 ($125/NIGHT), WAIVED REGISTRATION ($450), AND GROUND TRANSPORTATION FROM THE AIRPORT TO THE HOTEL ($30). THE FOLLOWING MEALS ARE INCLUDED IN THE REGISTRATION FEE AND MARKED AS PROVIDED: LUNCH FROM 3/9-11 AND DINNER ON 3/9; BREAKFAST FROM 3/9-11 ARE INCLUDED IN THE LODGING RATE. DINNER ON 3/10 IS NOT INCLUDED IN THE REGISTRATION AND HAS BE LISTED AS IN-KIND. AN AGENDA IS PROVIDED. PART 2 (3/11-14). TALK TITLE: AUTOINFLAMMATORY DISEASES. SPONSOR (SRCC) WILL COVER LUNCH ON 3/13 IN-KIND. NO REGISTRATION IS ASSOCIATED WITH THIS MEETING. AN AGENDA IS PROVIDED. TRAVELER DEPARTS ON 3/13 BUT DOES NOT ARRIVE UNTIL 3/14, THEREFORE LODGING HAS BEEN ZEROED OUT ON 3/13. SPONSORS HAVE NOTED THAT SIMILARLY SITUATED PARTICIPANTS WILL RECEIVE THE SAME BENEFITS. OMEGA WAS NOT USED FOR AIRFARE OR LODGING ON 3/8-10 AS THESE EXPENSES WERE COVERED IN-KIND BY THE SPONSOR. AIRPORT COST COMPARISON WAS NOT COMPLETED AS OMEGA WAS NOT USED. OMEGA WAS USED FOR LODGING ON 3/11-12. LODGING RATE WILL REMAIN AT PER DIEM RATE AND BE UPDATED ON THE VOUCHER DUE TO CHANGES IN THE CURRENCY CONVERSION.  LOANER EQUIPMENT (LAPTOP AND IPHONE) WAS REQUESTED FOR THIS TRAVEL ON 02/01. THE FOLLOWING EXPENSES HAVE BEEN ADDED; MISC EXPENSE OF $100 FOR UNFORESEEN EVENTS; MISC EXPENSES FOR MIE NOT PROVIDED BY THE SPONSORS; PARKING $119, R/T POV MILEAGE $32.48; INTERNET FEE AT $9.95/DAY, GROUND TRANSPORTATION IN INDIA ($80).</t>
  </si>
  <si>
    <t>03/07/2019 -03/14/2019</t>
  </si>
  <si>
    <t>THIS IS A DOMESTIC, SPONSORED TRAVEL. THE SPONSOR IS COVERING THE FOLLOWING IN-KIND: LODGING FOR 3/15 AND 3/16 ($350/NIGHT AND ESTIMATED LODGING TAX $98); CA GROUND TRANSPORTATION ESTIMATED AT $100; AND THE FOLLOWING MEALS: BREAKFAST, LUNCH, AND DINNER ON 3/16 AND BREAKFAST ON 3/17). TRAVELER WILL BE IN TRANSIT DURING LUNCH ON 3/17 AND WILL NOT BE ABLE TO ACCEPT THAT MEAL.  A REGISTRATION FEE IS NOT ASSOCIATED WITH THIS TRAVEL THEREFORE THE MEALS WERE LISTED AS IN-KIND. THE SPONSOR HAS NOTED THAT ALL SIMILARLY SITUATED PARTICIPANTS ARE RECEIVING THE SAME BENEFITS. CALIFORNIA IS NOT A TAX EXEMPT STATE, BUT THIS IS NOT APPLICABLE AS SPONSOR IS PAYING HOTEL AND HOTEL TAXES, IN-KIND.  TRAVELER IS REQUESTING APPROVAL OF ACTUAL SUBSISTENCE FOR SPONSOR IN-KIND LODGING VALUED AT $350.00, WHICH IS 130% OF THE GOVERNMENT ALLOWANCE OF $270.00. THE LODGING RATE AND GROUND TRANSPORTATION ESTIMATE WAS VERBALLY CONFIRMED BY THE SPONSOR HOWEVER ATTEMPTS TO OBTAIN WRITTEN CONFIRMATION OF THE LODGING RATE AND GROUND TRANSPORTATION ESTIMATE HAVE BEEN UNSUCCESSFUL. OMEGA USED FOR AIRFARE BUT NOT FOR HOTEL AS SPONSOR IS PROVIDING LODGING, IN-KIND. PER CITY PAIRS- DCA, WHICH HAS THE BEST FARE ($656), WAS NOT CHOSEN HOWEVER IAD IS WITHIN THE $100 TOLERANCE (COST COMPARISON INCLUDED). AIRFARE IS $637.60. THE INTERNET IS $13.95 PER DAY.  THE FOLLOWING MISC EXPENSES HAVE BEEN ADDED: $100.00 ON 03/15 IS FOR UNFORESEEN CIRCUMSTANCES THAT MAY ARISE; $5 ON 03/16 AND $39 ON 3/17 IS FOR M&amp;IE NOT PROVIDED BY SPONSOR; POV EXPENSE OF $31.90 IS FOR MILEAGE TO/FROM AIRPORT IN WASHINGTON, D.C. PARKING FEE OF $51.00 IS FOR DULLES AIRPORT PARKING ($17.00 PER DAY FOR 3 DAYS).</t>
  </si>
  <si>
    <t>KATKI, HORMUZD A</t>
  </si>
  <si>
    <t>CAS ID 00310 TRAVELER WILL VISIT THE DEPARTMENT OF EPIDEMIOLOGY, BIOSTATISTICS &amp; OCCUPATIONAL HEALTH AT MCGILL UNIVERSITY TO DISCUSS PROJECTS ON COMMUNICATION RISK STRATIFICATION STRATEGIES AND RISK PREDICTION USING LONGITUDINAL MARKER AND OTHER RESEARCH OPPORTUNITIES WITH INSTITUTE MEMBERS FROM OCTOBER 21-26, 2018 IN MONTREAL, CANADA.
THE SPONSOR WILL PROVIDE A ROUND TRIP FLIGHT, DINNER ON OCTOBER 21, BREAKFAST, LUNCH, AND DINNER ON OCTOBER 22-25, AND BREAKFAST AND LUNCH ON OCTOBER 26.  THE SPONSOR WILL ALSO PROVIDE LODGING ON THE NIGHTS OF OCT. 21, 22, 23, 24, AND 25.
DR. HORMUZD KATKI IS REQUESTING APPROVAL OF ACTUAL SUBSISTENCE FOR SPONSOR IN KIND LODGING VALUED AT 196.79 USD PER NIGHT WHICH IS 111.8 PERCENT OF THE GOVERNMENT ALLOWANCE OF 176 USD PER NIGHT. THIS PERCENTAGE FALLS WITHIN THE 300 PERCENT THRESHOLD ALLOWED BY THE FTR. THE SPONSOR HAS NOTED THAT ALL OTHER NON-FEDERAL PARTICIPANTS WILL BE PROVIDED WITH THE SAME ACCOMMODATIONS.</t>
  </si>
  <si>
    <t>MATH STATISTICIAN (BIOMED)</t>
  </si>
  <si>
    <t>10/21/2018 -10/26/2018</t>
  </si>
  <si>
    <t>CAS ID 00310 TRAVELER WILL PRESENT AS THE INVITED SPEAKER AT THE DIVISION OF EPIDEMIOLOGY IN THE DEPARTMENT OF EPIDEMIOLOGY AND POPULATION HEALTH AT THE ALBERT EINSTEIN COLLEGE OF MEDICINE DIVISION?¿¿S DEPARTMENTAL MEETING. THE SPONSOR WILL PROVIDE ROUND-TRIP ECONOMY TRAIN FARE FROM THE WASHINGTON, DC AREA TO NEW YORK?¿¿S PENN STATION.  LODGING THE NIGHT OF 01/13, ALL MEALS ON 01/14, AND CAR SERVICE FROM THE TRAIN STATION ON THE 1/13, FROM THE HOTEL HOTEL ON JANUARY 14, 2018 AND TO THE AIRPORT/STATION ON THE EVENING OF JANUARY 14 ,2018.</t>
  </si>
  <si>
    <t>01/13/2019 -01/14/2019</t>
  </si>
  <si>
    <t xml:space="preserve">KATO, JIRO </t>
  </si>
  <si>
    <t>DR. JIRO KATO??WILL BE ATTENDING THE 41ST ANNUAL MEETING OF THE MOLECULAR BIOLOGY SOCIETY OF JAPAN AND A TEACHING A SEMINAR AT KYOTO SANGYO UNIVERSITY SPONSORED BY NAGASAKI UNIVERSITY AND KYOTO SANGYO UNIVERSITY.??THE MEETINGS ARE FROM NOVEMBER 28-DECEMBER 3 IN YOKOHAMA AND KYOTO CITY, JAPAN RESPECTIVELY. THE MEETING IS FOR 3 DAYS AND THE SEMINAR IS FOR 1 DAY. PLEASE SEE TRAVEL AGENDA FOR FURTHER BREAKDOWN. AIRFARE WILL BE SPONSORED BY NAGASAKI UNIVERSITY (DR. MASUTANI). GROUND TRANSPORTATION IN JAPAN, MEALS, AND HOTEL WILL BE SPONSORED BY KYOTO SANGYO UNIVERSITY (DR. TSUGE). THIS TRIP BENEFITS THE GOVERNMENT BECAUSE SCIENTIFIC COMMUNICATION AND DISCUSSION WITH INVESTIGATORS DURING THE MEETING OR SEMINARS MAY DEVELOP NEW IDEAS FOR HUMAN HEALTH RESEARCH, FIND NEW ROLES OF SCIENCES??FOR EVALUATING THE HUMAN DISEASE, OR DEVELOP NEW TECHNOLOGIES FOR EVALUATING THE OVERALL QUALITY OF OUR BASIC RESEARCH OR CLINICAL TREATMENT FOR HUMAN HEALTH AND DISEASES.</t>
  </si>
  <si>
    <t>KYOTO SANGYO UNIVERSITY</t>
  </si>
  <si>
    <t>11/26/2018 -12/04/2018</t>
  </si>
  <si>
    <t>NAGASAKI UNIVERSITY SAKAMOTO C</t>
  </si>
  <si>
    <t>KEENAN, TIARNAN D</t>
  </si>
  <si>
    <t>TRAVELER WILL ATTEND A MEETING AT THE UNIVERSITY OF UTAH OCTOBER 16 - 19, 2018 TO DISCUSS THE SCTM'S EFFORTS TO IDENTIFY THERAPEUTIC TARGETS AND DEVELOP TREATMENTS FOR AGE-RELATED MACULAR DEGENERATION. THERE IS NO REGISTRATION FEE.</t>
  </si>
  <si>
    <t>10/16/2018 -10/19/2018</t>
  </si>
  <si>
    <t>TRAVELER WILL BE ATTENDING THE STEPHEN J. RYAN IMITATIVE FOR MACULA RESEARCH IN IRVIN, CA FOR THE RIMR CONFERENCE MARCH 13 - 15, 2019. THERE IS NO REGISTRATION FEE. THE RIMR PROGRAM WILL PAY FOR GROUND TRANSPORTATION, HOTEL ACCOMMODATIONS FROM 3/12-3/15 AND MEALS DURING THE MEETING.</t>
  </si>
  <si>
    <t>KEIL, MARGARET F</t>
  </si>
  <si>
    <t>02/28/2019 - 03/03/2019:- TO ATTEND AND PRESENT AT THE MAGIC FOUNDATION AN EDUCATIONAL SESSION TITLED, "QUALITY OF LIFE AND ENDOCRINE DISORDERS" - IN PHOENIX, AZ.  AIRFARE: $641.60 -  BOOKING MADE THROUGH AMERICAN AIRLINES (SPONSOR IN-KIND); ; LODGING: 3 NIGHTS OF LODGING MADE THROUGH SPONSOR; SPONSOR WAIVED REGISTRATION FEE FOR ALL SPEAKERS AND WILL BE PROVIDING GROUND TRANSPORTATION IN PHOENIX AS WELL AS LUNCH ON 3/1-2/19. NO FEDERAL FUNDS OR HONORARIUM WILL BE USED TO PROVIDE IN THIS TRAVEL. APPROVED BY THE EO</t>
  </si>
  <si>
    <t>MAGIC FOUNDATION WARRENVILLE I</t>
  </si>
  <si>
    <t>NURSE PRACTITIONER</t>
  </si>
  <si>
    <t>02/28/2019 -03/03/2019</t>
  </si>
  <si>
    <t>KELLEY, MATTHEW W</t>
  </si>
  <si>
    <t>GIVE AN INVITED LECTURE, ?????USING SINGLE CELL RNA SEQ TO UNDERSTAND COCHLEAR DEVELOPMENT????? AT THE HEARING AND COMMUNICATION NEUROSCIENCE SYMPOSIUM AT THE UNIVERSITY OF SOUTHERN CALIFORNIA ON 10/5/18.  TRIP DATES: 10/4/18 TO 10/6/18.</t>
  </si>
  <si>
    <t>KELLY, ALEXANDER E</t>
  </si>
  <si>
    <t>DR. ALEX KELLY IS GIVING TALK AT THE UNIVERSITY OF PENNSYLVANIA ON 2/4/19. IN KIND: LODGING FOR TWO NIGHTS, R/T AIRFARE, AND MEALS FOR THE DURATION OF STAY. AEA STATEMENT: DR. KELLY IS REQUESTING APPROVAL OF ACTUAL SUBSISTENCE FOR SPONSOR IN-KIND LODGING VALUED AT $265.00 WHICH IS 164% OF THE GOVERNMENT ALLOWANCE OF $162.00. THIS PERCENTAGE FALLS WITHIN THE 300% THRESHOLD ALLOWED BY FTR.</t>
  </si>
  <si>
    <t>02/03/2019 -02/05/2019</t>
  </si>
  <si>
    <t xml:space="preserve">KELLY, KATHLEEN </t>
  </si>
  <si>
    <t>DR. KELLY IS ATTENDING THE 25TH ANNUAL PROSTATE CANCER FOUNDATION SCIENTIFIC RETREAT IN CARLSBAD, CA ON OCTOBER 26-28, 2018. SHE WILL ALSO ATTEND THE WOMEN'S NETWORKING FORUM MEETING, WHICH IS A PART OF THE PCF RETREAT, TAKING PLACE THE MORNING OF 10/26. IN-KIND: AIRFARE, LODGING (NO BREAKFAST), AND REGISTRATION (INCLUDES BLD 10/26 AND 10/27; B 10/28).
DR. KELLY IS REQUESTING APPROVAL OF ACTUAL SUBSISTENCE FOR SPONSORED IN-KIND LODGING VALUED AT $289 WHICH IS 181% OF THE GOVERNMENT ALLOWANCE OF $160.  THIS PERCENTAGE FALLS WITHIN THE 300% THRESHOLD ALLOWED BY THE FTR.  THE SPONSOR HAS NOTED THAT ALL OTHER NON-FEDERAL PARTICIPANTS WILL BE PROVIDED WITH THE SAME ACCOMMODATIONS. LODGING THE NIGHT OF 10/25 WILL BE PAID FOR WITH LAB FUNDS; AN APPROVED AEA MEMO INCLUDED.</t>
  </si>
  <si>
    <t>DR. SIEBENLIST WILL PRESENT THE KEYNOTE LECTURE AT THE CAMBRIDGE HEALTH INSTITUTE'S (CHI) 6TH ANNUAL SAMPLE PREP, ASSAY DEVELOPMENT AND VALIDATION TRACK, WHICH IS PART OF THE 26TH INTERNATIONAL MOLECULAR MEDICINE TRI-CONFERENCE BEING HELD IN SAN FRANCISCO, CA ON MARCH 11, 2019. IN-KIND: AIRFARE, LODGING (NO BREAKFAST), AND REGISTRATION (NO MEALS). DR. SIEBENLIST WILL DEPART ON AND COVER ALL EXPENSES PERSONALLY FOR 3/9 AS IT IS A NON-DUTY DAY AND THERE WAS NO ADDITIONAL COST TO THE SPONSOR TO DEPART ON 3/9 VERSUS 3/10.
DR. SIEBENLIST IS REQUESTING APPROVAL OF ACTUAL SUBSISTENCE FOR SPONSOR IN-KIND LODGING VALUED AT $289 WHICH IS 107% OF THE GOVERNMENT ALLOWANCE OF $270. THIS PERCENTAGE FALLS WITHIN THE 300% THRESHOLD ALLOWED BY THE FTR.  THE SPONSOR HAS NOTED THAT ALL OTHER NON-FEDERAL PARTICIPANTS WILL BE PROVIDED WITH THE SAME ACCOMMODATIONS.</t>
  </si>
  <si>
    <t>KELSALL, BRIAN L</t>
  </si>
  <si>
    <t>DR. BRIAN KELSALL WILL BE CHAIRING AND PRESENTING AT THE 55TH ANNUAL MEETING OF THE JAPANESE SOCIETY FOR MUCOSAL IMMUNOLOGY (JSMI) DECEMBER 7- 10, 2018 IN FUKUOKA JAPAN. THIS MEETING IS A JOINT INTERNATIONAL SYMPOSIUM. DR. KELSALL WILL ALSO BE ATTENDING THE 47TH JSI ANNUAL MEETING ON DECEMBER 11-12, 2018. THE SPONSOR WILL COVER THE TRANSPORTATION AND THE LODGING FOR BOTH MEETINGS. DR. KELSALL WILL BE STAYING AT THE GRAND HYATT FUKUOKA. NO FEDERAL FUNDS WILL BE USED BY THE SPONSOR TO PROVIDE FOR OR REIMBURSE TRAVEL EXPENSES. NO HONORARIUM MAY BE ACCEPTED BY THE EMPLOYEE. DINNER WILL BE PROVIDED ON DECEMBER 9TH AND 10TH.</t>
  </si>
  <si>
    <t>FUKUOKA, , JPN</t>
  </si>
  <si>
    <t>SOCIETY FOR MUCOSAL IMMUNOLOGY</t>
  </si>
  <si>
    <t>KEMPER, CLAUDIA M</t>
  </si>
  <si>
    <t>THIS TRAVEL IS NOT A CONFERENCE BECAUSE IT MEETS ONE OF THE OTHER NIH DEFINED MISSION EXEMPTIONS: DR. KEMPER IS INVITED TO DELIVER A SEMINAR AT THE FEINSTEIN INSTITUTE OF MEDICAL RESEARCH'S AUTOIMMUNITY AND MUSCOSKELETAL AND HEMATOLOGICAL DISEASE CENTER'S 10 YEAR ANNIVERSARY SYMPOSIUM AND CELEBRATION HELD ON OCTOBER 1-2, 2019 IN MANHASSET, NY. THE SPONSOR IS PROVIDING A ROUNDTRIP ECONOMY FLIGHT, LODGING, GROUND TRANSPORTATION AND SOME MEALS DURING THIS TRIP.</t>
  </si>
  <si>
    <t>NASSAU COUNTY, NY, US</t>
  </si>
  <si>
    <t>FEINSTEIN INSTITUTE FOR MEDICA</t>
  </si>
  <si>
    <t>DR. CLAUDIA KEMPER WILL TRAVEL TO BERLIN, GERMANY TO PARTICIPATE IN THE FOCIS MEETING TRENDS IN IMMUNOLOGY IN HORIZON 2020 AND BEYOND, AND TO PARTICIPATE AS FACULTY MEMBER IN THE FOCIS EUROPEAN ADVANCED COURSE IN BASIC &amp; CLINICAL IMMUNOLOGY. SHE WILL DEPART FROM DCA ON NOVEMBER 30, 2018 AND ARRIVE IN BERLIN ON DECEMBER 1, 2018. SPONSOR IS COVERING MEALS AND LODGING FOR DECEMBER 2-6, 2018. DR. KEMPER WILL BE TRAVELING WITH DR. ERIN WEST, STAFF SCIENTIST IN THE KEMPER LAB, WHO IS ALSO INVITED TO SPEAK AND WILL BE PRESENTING WITH DR. KEMPER. THEY WILL SHARE A HOTEL ROOM. DR. KEMPER WILL ARRIVE AT IAD ON DECEMBER 7, 2018.</t>
  </si>
  <si>
    <t>CHARITE UNIVERSITAETS MEDIZIN</t>
  </si>
  <si>
    <t>11/30/2018 -12/07/2018</t>
  </si>
  <si>
    <t>DR. CLAUDIA KEMPER WILL TRAVEL TO SAN FRANCISCO, CA ON DECEMBER 9 TO DELIVER A SEMINAR AT THE UNIVERSITY OF CALIFORNIA SAN FRANCISCO IMMUNOLOGY PROGRAM. THE SPONSOR IS COVERING HER FLIGHT, MEALS, LODGING AND GROUND TRANSPORTATION. SHE WILL RETURN ON DECEMBER 11, 2018.</t>
  </si>
  <si>
    <t>THIS TRAVEL IS NOT A CONFERENCE BECAUSE IT MEETS ONE OF THE OTHER NIH DEFINED MISSION EXEMPTIONS: DR. KEMPER IS A MEMBER OF THE WELLCOME TRUST BOARD COMMITTEE FOR A 1 YEAR TERM, EFFECTIVE JANUARY ?¿¿ DECEMBER 2019. THE TRUST COMMITTEE MEETS THREE TIMES A YEAR THROUGHOUT THE YEAR. THE NHLBI ETHICS OFFICE APPROVED THIS OFFICIAL ACTIVITY FOR THE WHOLE YEAR, ODA ATTACHED. THE NEXT MEETING WILL TAKE PLACE ON JANUARY 14, 2019. BECAUSE THE TRAVELER WAS ALREADY PLANNING TO ATTEND THIS MEETING IN LONDON, KING'S COLLEGE LONDON (ON THE SAME CAMPUS AS THE WELLCOME TRUST) HAS ALSO EXTENDED AN INVITATION TO MEET WITH PH.D. STUDENTS AND FACULTY WITH ONGOING COLLABORATIONS FOR DATA EXCHANGE CONCURRENT WITH THE WELLCOME TRUST MEETING DATES, INVITATION ATTACHED. APPROVED ODA FOR THIS ACTIVITY IS ALSO ATTACHED. DR. KEMPER WILL DEPART WASHINGTON DC ON JANUARY 10, 2019 FOR LONDON. SHE WILL ARRIVE THE FOLLOWING MORNING. ORIGINALLY FROM LONDON, SHE WILL STAY WITH FRIENDS AND FAMILY DURING MOST OF HER VISIT, AND NEED ONLY TWO NIGHTS OF HOTEL ON JANUARY 13 AND 14, 2019. OCCASIONAL MEALS WILL BE PROVIDED BY BOTH KING?¿¿S COLLEGE AND THE WELLCOME TRUST BOARD. DR. KEMPER WILL DEPART LONDON ON JANUARY 15, 2019, ARRIVING BACK IN WASHINGTON DC THAT AFTERNOON.</t>
  </si>
  <si>
    <t>01/10/2019 -01/15/2019</t>
  </si>
  <si>
    <t>THIS TRAVEL IS NOT A CONFERENCE BECAUSE IT MEETS ONE OF THE OTHER NIH DEFINED MISSION EXEMPTIONS: DR. CLAUDIA KEMPER WILL BE TRAVELING TO SINGAPORE LATE NIGHT ON JANUARY 17, 2019 AND ARRIVE IN SINGAPORE ON JANUARY 19, 2019. SHE IS A GUEST SPEAKER AND FACULTY MEMBER FOR THE 8TH NETWORK OF IMMUNOLOGY FRONTIER WINTER SCHOOL ON ADVANCED IMMUNOLOGY. SPONSOR IS PROVIDING A ROUNDTRIP FLIGHT, LODGING AND MEALS FOR FOUR DAYS. DR. KEMPER WILL RETURN ON JANUARY 24, 2019. SHE WILL COMPLETE THE HTSOS TRAINING CERTIFICATE ATTACHED. SINGAPORE IS NOT ON THE LIST OF HIGH-RISK COUNTRIES FOR GFE.</t>
  </si>
  <si>
    <t>SINGAPORE IMMUNOLOGY NETWORK</t>
  </si>
  <si>
    <t>01/17/2019 -01/24/2019</t>
  </si>
  <si>
    <t>THIS TRAVEL IS NOT A CONFERENCE BECAUSE IT MEETS ONE OF THE OTHER NIH DEFINED MISSION EXEMPTIONS: DR. CLAUDIA KEMPER IS INVITED TO SPEAK AT YALE UNIVERSITY'S HUMAN AND TRANSLATIONAL IMMUNOLOGY SEMINAR SERIES IN NEW HAVEN, CT ON FEBRUARY 5, 2019. SHE WILL DEPART FROM UNION STATION ON AN AMTRAK TRAIN ON FEBRUARY 4 AND RETURN ON FEBRUARY 6. SPONSOR IS PROVIDING IN KIND ROUNDTRIP TRAIN FARE, LODGING FOR TWO NIGHTS, MEALS, AND GROUND TRANSPORTATION.</t>
  </si>
  <si>
    <t>DR. CLAUDIA KEMPER WILL TRAVEL TO NEWCASTLE, UK ON AN OVERNIGHT FLIGHT ON MARCH 12, 2019. SHE WILL SPEAK AT AND ATTEND THE IMMUNOMETABOLISM MEETING ON MARCH 14-15, 2019. ON MARCH 16 SHE WILL TAKE A TRAIN TO LONDON TO DELIVER A SEMINAR AND MEET WITH HER PH.D. STUDENT AT KING'S COLLEGE LONDON ON MARCH 18-19. WHILE IN LONDON SHE WILL STAY WITH FRIENDS. IF THOSE PLANS FALL THROUGH, SPONSOR WILL PROVIDE LODGING. ON THE EVENING OF MARCH 19 SHE WILL FLY TO HAMBURG TO PRESENT A TALK AND ATTEND A FACULTY MEETING AT THE UNIVERSITY OF LUEBECK'S COMPLEMENT MEETING. SHE WILL STAY WITH FAMILY/FRIENDS ON MARCH 19. SPONSOR IS PROVIDING ONE NIGHT HOTEL FOR MARCH 20 AND SHE WILL STAY IN THE SAME HOTEL UNSPONSORED. SHE WILL THEN FLY BACK TO DC ON MARCH 22. HTSOS CERTIFICATE ATTACHED. UK AND GERMANY ARE SAFE COUNTRIES FOR GFE. AT CGE SUBMISSION TIME DOCUMENTS STILL NEEDED ARE HOTEL RESERVATION FOR NEWCASTLE LEG, TRAIN TICKET FOR LONDON LEG.</t>
  </si>
  <si>
    <t>[OTHER], , GBR</t>
  </si>
  <si>
    <t>BRITISH SOCIETY FOR IMMUNOLOGY</t>
  </si>
  <si>
    <t>03/12/2019 -03/22/2019</t>
  </si>
  <si>
    <t>UNIVERSITY OF LUBECK</t>
  </si>
  <si>
    <t>KERLAVAGE, ANTHONY R</t>
  </si>
  <si>
    <t>TRAVELER HAS BEEN ASKED TO PRESENT AT THIS CONFERENCE ADDRESSING THE PREVENTION AND CURE FOR CANCER THROUGH RESEARCH, EDUCATION, COMMUNICATION, AND COLLABORATION. THIS SPECIAL CONFERENCE SERIES PROVIDES AN ENGAGING ENVIRONMENT TO FULFILL THE AACR MISSION THROUGH COLLABORATION AND THE DISSEMINATION OF DATA FROM CUTTING-EDGE AREAS OF CANCER RESEARCH.  IN-KIND: AIRFARE, LODGING, AND A WAIVED REGISTRATION FEE (INCL. SOME MEALS).</t>
  </si>
  <si>
    <t>PROGRAM DIRECTOR</t>
  </si>
  <si>
    <t>02/18/2019 -02/22/2019</t>
  </si>
  <si>
    <t>KEROSUO-PAHLBERG, LAURA K</t>
  </si>
  <si>
    <t>TRAVELER HAS A COLLABORATION WITH GRADUATE STUDENTS IN HELSINKI, FINLAND AT THE UNIVERSITY OF HELSINKI, NOVEMBER 30, 2018 UNTIL DECEMBER 14, 2018, IN ORDER TO ANALYZE DATA AND MENTOR THE STUDENT CEREN PAJANOJA.</t>
  </si>
  <si>
    <t>11/29/2018 -12/14/2018</t>
  </si>
  <si>
    <t>TRAVELER HAS COLLABORATIONS WITH DRS. SARIOLA, LIGNELL, KUURE, BAUMAN, PAJANOJA AND GRADUATE STUDENTS IN HELSINKI, FINLAND AT THE UNIVERSITY OF HELSINKI, FEBRUARY 12 UNTIL FEBRUARY 23, 2019, TO ANALYZE DATA.</t>
  </si>
  <si>
    <t>02/12/2019 -02/23/2019</t>
  </si>
  <si>
    <t>KESARWALA, APARNA H</t>
  </si>
  <si>
    <t>DR. KESARWALA IS INVITED TO SPEAK AT THE AMERICAN SOCIETY FOR THERAPEUTIC RADIATION ONCOLOGY (ASTRO) ANNUAL MEETING BEING HELD IN SAN ANTONIO, TX ON OCTOBER 20-24.  IN-KIND: REGISTRATION (NO MEALS).</t>
  </si>
  <si>
    <t>KEWALRAMANI, VINEET N</t>
  </si>
  <si>
    <t>FROM FREDERICK, MD TO BRONX, NY; INVITED SPEAKER TO DEPARTMENT SEMINAR SERIES; THERE IS NO REGISTRATION FEE ASSOCIATED WITH THE MEETING.  SPONSOR WILL PROVIDE R/T AIRFARE; LODGING 11/18-19 (INCLUDES BREAKFAST) AND MEALS: DINNER 11/18 AND LUNCH/DINNER 11/19; R/T GROUND TRANSPORTATION WHILE IN NY.</t>
  </si>
  <si>
    <t>KHALIQ, ZAYD M</t>
  </si>
  <si>
    <t>TRAVELER INVITED TO SPEAK AT THE 3RD SOCIETY FOR NEUROSCIENCE HUDSON-BERKSHIRE CHAPTER CONFERENCE MEETING ON OCTOBER 15, 2018.  TALK IS ENTITLED: "GABAERGIC CONTROL OF OLF EXCITABILITY IN MIDBRAIN DOPAMINERGIC NEURON SUBPOPULATIONS." SPONSOR WILL COVER AIRFARE AND HOTEL EXPENSES ONLY.  SPARC APPROVAL ON FILE.</t>
  </si>
  <si>
    <t>SCOTIA, NY, US</t>
  </si>
  <si>
    <t>10/14/2018 -10/15/2018</t>
  </si>
  <si>
    <t>TRAVELER INVITED TO PRESENT A TALK ENTITLED: "GABAERGIC CONTROL OF EXCITABILITY IN MIDBRAIN DOPAMINERGIC NEURON SUBPOPULATIONS"
AT THE NEUROBIOLOGY CENTER AT CHILDREN'S HOSPITAL IN BOSTON ON OCTOBER 22, 2018.  SPONSOR WILL COVER ALL EXPENSES(I.E. HOTEL, AIRFARE, CAB FARE, MEALS, ETC). SPARC APPROVAL ON FILE.</t>
  </si>
  <si>
    <t>INVITED TO GIVE A LECTURE TO NEUROSCIENCE GRADUATE STUDENTS ABOUT LIGAND-GATED CHANNELS (NEUR2030 COURSE - ADVANCED MOLECULAR AND CELLULAR NEUROBIOLOGY) AT BROWN UNIVERSITY ON OCTOBER 30, 2018.  SPONSOR WILL COVER MEALS, LODGING, AIRFARE, AND LOCATION GROUND TRANSPORTATION FROM/TO AIRPORT/HOTEL. SPARC APPROVAL ON FILE.</t>
  </si>
  <si>
    <t>TRAVELER INVITED TO PRESENT A LECTURE AT THE SEMINAR ENTITLED:  "GABAERGIC CONTROL OF EXCITABILITY IN MIDBRAIN DOPAMINERGIC NEURON SUBPOPULATIONS" AT THE UNIVERSITY OF TEXAS AT SAN ANTONIA ON 11/28-29/2018.  SPONSOR WILL COVER AIRFARE, MEALS, LODGING, LOCAL TRANSPORTATION.  SPARC APPROVAL ON FILE.</t>
  </si>
  <si>
    <t>UNIVERSITY OF TEXAS AT SAN ANT</t>
  </si>
  <si>
    <t xml:space="preserve">KHAN, JAVED </t>
  </si>
  <si>
    <t>DR. KHAN WILL BE SPEAKING AT THE GREEHEY CHILDREN'S CANCER RESEARCH INSTITUTE (GCCRI)DISTINGUISHER LECTURE SERIES AND MEETING WITH FACULTY TO DISCUSS ON GOING AND FUTURE COLLABORATIONS. GCCRI WILL COVER HIS FLIGHT, HOTEL FOR 1 NIGHT AND D (9/15), B, L (9/16)</t>
  </si>
  <si>
    <t>GREEHEY CHILDRENS CANCER RESEA</t>
  </si>
  <si>
    <t>10/15/2018 -10/16/2018</t>
  </si>
  <si>
    <t xml:space="preserve">KHOURY, PANEEZ </t>
  </si>
  <si>
    <t>PANEEZ KHOURY HAVE BEEN INVITED TO GIVE A TALK TITLED "EOSINOPHILIA IN THE ERA OF BIOLOGICS: A PRAGMATIC APPROACH TO DIAGNOSIS AND TREATMENT" AT THE MULTIDISCIPLINARY UPDATES INTERNAL MEDICINE CONFERENCE BEING HELD IN FRESNO, CA MARCH 8-9, 2019.</t>
  </si>
  <si>
    <t>FRESNO, CA, US</t>
  </si>
  <si>
    <t>KIM, SCOTT Y</t>
  </si>
  <si>
    <t>SCOTT KIM MD, PHD WILL BE ATTENDING GRAND ROUNDS IN THE PSYCHIATRY DEPT AT PENN STATE MEDICAL SCHOOL.  HIS TALK WILL BE ON PSYCHIATRIC EUTHANASIA IN THE NETHERLANDS AND BELGIUM.</t>
  </si>
  <si>
    <t>SCOTT KIM MD, PHD SCOTT KIM HAS BEEN INVITED TO PRESENT A SEMINAR PRESENTATION AND HIS TALK WILL BE ON RESEARCH RISKS AND INFORMED CONSENT FOR STANDARD OF CARE PRAGMATIC TRIALS. HIS CONTACT INFORMATION IS SCOTT.KIM@NIH.GOV, 734-645-7022.</t>
  </si>
  <si>
    <t>OTTAWA HOSPITAL RESEARCH INSTI</t>
  </si>
  <si>
    <t>DR. SCOTT KIM HAS INVITED TO SPEAK AND GIVE A TALK ON COMPARING OLD AND NEW EUTHANASIA REGIMES, HOSTED BY THE CENTER FOR MEDICINE AFTER THE HOLOCAUST" (PASEATH).</t>
  </si>
  <si>
    <t>SCOTT KIM, MD, PHD HAS BEEN INVITED</t>
  </si>
  <si>
    <t>ACADEMY FOR EATING DISORDERS</t>
  </si>
  <si>
    <t>03/15/2019 -03/16/2019</t>
  </si>
  <si>
    <t>KINDT, KATHRINE S</t>
  </si>
  <si>
    <t>GIVE AN INVITED TALK "USING ZEBRAFISH TO LEVERAGE HAIR-CELL SYNAPSE FORMATION AND MAINTENANCE"  AS PART OF THE  KRESGE HEARING RESEARCH INSTITUTE'S HEARING, BALANCE, AND CHEMICAL SENSES SEMINAR SERIES ON DECEMBER 6, 2018.  ALSO MEET WITH FACULTY AND STUDENTS AT THE INSTITUTE.  TRIP DATES:  12/5/18 - 12/7/18.</t>
  </si>
  <si>
    <t>KRESGE HEARING RESEARCH</t>
  </si>
  <si>
    <t>KINDZELSKI, ANDREI L</t>
  </si>
  <si>
    <t>DR. KINDZELSKI HAS BEEN INVITED TO SPEAK AT THE AVF ANNUAL MEETING IN LOS ANGELES, CA.  THE HOTEL WAS SELECTED BY THE ORGANIZERS FOR ALL OF THEIR ATTENDEES. 
 DR. KINDZELSKI WILL RENT A VEHICLE TO GET TO &amp; FROM THE AIRPORT TO THE MEETING LOCATION.  TRAVEL PLANNER SUBMITTED CAS REQUEST LATE, PENDING CAS APPROVAL. AVF IS NOT LISTED AS A DROP DOWN CONFERENCE. APPROVED ON THE CAS ON 2/7/2019</t>
  </si>
  <si>
    <t>AMERICAN VENOUS FORUM EAST DUN</t>
  </si>
  <si>
    <t>02/18/2019 -02/23/2019</t>
  </si>
  <si>
    <t>KINSINGER, CHRISTOPHER R</t>
  </si>
  <si>
    <t>DR. CHRISTOPHER KINSINGER WILL TRAVEL TO ACADEMIA SINICA SITE VISIT IS TO ALIGN ACADEMIA SINICA?¿¿S DATA COORDINATION, TRANSFER, AND DISTRIBUTION PROCESSES WITH NCI?¿¿S CANCER RESEARCH DATA COMMONS.  ACADMIA SINICA IS A KEY PLAYER IN THE INTERNATIONAL CANCER PROTEOGENOMIC CONSORTIUM AND ONE OF THE FIRST SITES TO GENERATE DATA IN THAT CONSORTIUM.  ESTABLISHING A STRONG PRECEDENT WITH ACADEMIA SINICA OF SHARING DATA IN ACCORDANCE WITH NCI POLICIES WILL HELP ENSURE FUTURE SUCCESS OF DATA SHARING WITHIN THE CONSORTIUM. DR. KINSINGER WILL SPEAK WITH KEY STAKEHOLDERS AT ACADEMIA SINICA, REVIEW THEIR DATA MANAGEMENT PRACTICES, AND PRESENT ON NCI DATA SHARING PROCESSES AND POLICIES. DECEMBER 10-15, 2018. NO REGISTRATION FOR SITE VISIT. SPONSOR WILL LODGING FOR FOUR NIGHTS.</t>
  </si>
  <si>
    <t>ACADEMIA SINICA TAIPEI TAIWAN</t>
  </si>
  <si>
    <t>TECHNOLOGY DEV PROGRAM SPEC</t>
  </si>
  <si>
    <t>12/10/2018 -12/15/2018</t>
  </si>
  <si>
    <t xml:space="preserve">KIRCANSKI, KATHARINA </t>
  </si>
  <si>
    <t>THE EVENTS IN THIS TA WERE APPROVED AS A NON-NIMH HOSTED CONFERENCE OR MEETING BY THE OFFICE OF FINANCIAL MANAGEMENT ON 6/27/18.
DR. KIRCANSKI WOULD LIKE TO ATTEND THE AMERICAN COLLEGE OF NEUROPSYCHOPHARMACOLOGY (ACNP) ANNUAL MEETING FROM DECEMBER. AWAITING ODA APPROVAL  TRAVELER RECEIVE AN TRAVELER REWARD FROM THE CONFERENCE . DECEMBER 9-13, 2018 IN HOLLYWOOD, FL. DR. KIRCANSKI WILL PRESENT A POSTER ON ONE OF HER MAIN RESEARCH PROJECTS AT THE NIMH, WHICH EXAMINES
NEURAL MECHANISMS OF EYE GAZE TO FACIAL EMOTIONS IN PEDIATRIC IRRITABILITY.?¿¿DR. KIRCANSKI IS REQUESTING APPROVAL OF ACTUAL SUBSISTENCE FOR SPONSOR IN-KIND LODGING VALUED AT $200.00 WHICH IS 127% OF THE GOVERNMENT ALLOWANCE OF $157. THIS PERCENTAGE FALLS WITHIN THE 300% THRESHOLD ALLOWED BY THE FTR. THE SPONSOR HAS NOTED THAT ALL OTHER NON-FEDERAL PARTICIPANTS WILL BE PROVIDED WITH THE SAME ACCOMMODATIONS.?¿¿</t>
  </si>
  <si>
    <t>12/08/2018 -12/13/2018</t>
  </si>
  <si>
    <t>KLEINER, DAVID E</t>
  </si>
  <si>
    <t>DR. KLEINER WILL SERVE AS FACULTY AND PRESENT NASH HISTOLOGICAL CHARACTERISTICS AND DIAGNOSIS, AND EVOLUTION OF NASH SCORING SYSTEMS, AT THE 7TH KOLKATA LIVER MEETING BEING HELD IN KOLKATA, INDIA ON DECEMBER 6-8, 2018. IN-KIND: AIRFARE, LODGING (NO BREAKFAST), REGISTRATION (NO MEALS), AND TRANSPORTATION IN INDIA.  AN APPROVED APPENDIX 8 HAS BEEN INCLUDED FOR THE USE OF BUSINESS CLASS TICKETS</t>
  </si>
  <si>
    <t>KOLKATA, , IND</t>
  </si>
  <si>
    <t>LIVER FOUNDATION WEST BENGAL</t>
  </si>
  <si>
    <t>12/03/2018 -12/09/2018</t>
  </si>
  <si>
    <t>KLEINERMAN, RUTH A</t>
  </si>
  <si>
    <t>04140 RKL.INVITED TO GIVE A TALK ENTITLED "RETINOBLASTOMA: GENDER DIFFERENCES IN SECOND CANCERS FOR THE RETINOBLASTOMA SUBSPECIALITY DAY" AT THE AMERICAN ACADEMY OF OPHTHALMOLOGY. CHICAGO, IL. OCT. 26 TO 28, 2018. IN KIND, REGISTRATION WAIVED INCLUDE LUNCH. NIH PAYS AIRFARE, PROCESSING FEE, HOTEL PLUS TAX, MEALS, GROUND TRANSPORTATION, BAGGAGE, AND VOUCHER FEE. AEA MEMO IS ATTACHED</t>
  </si>
  <si>
    <t>AMERICAN ACADEMY OF OPHTHALMOL</t>
  </si>
  <si>
    <t>KLEIN, HARVEY G</t>
  </si>
  <si>
    <t>TRAVELER WILL BE A KEYNOTE SPEAKER AND ATTEND THE AUSTRALIAN AND NEW ZEALAND SOCIETY OF BLOOD TRANSFUSION SCIENTIFIC ANNUAL MEETING ON OCTOBER 20-24, 2018. HE WILL DEPART ON OCTOBER 18TH, AND RETURN ON OCTOBER 26, 2018.</t>
  </si>
  <si>
    <t>CONFERENCE COMPANY</t>
  </si>
  <si>
    <t>10/18/2018 -10/26/2018</t>
  </si>
  <si>
    <t>TRAVELER WILL ATTEND THE 2018 WORLD HEALTH ORGANIZATION (WHO) EXPERT COMMITTEE ON BIOLOGICAL STANDARDIZATION ANNUAL MEETING IN GENEVA, SWITZERLAND ON OCTOBER 28 - NOVEMBER 1, 2018. TRAVELER WILL DEPART ON OCTOBER 27TH AND RETURN ON NOVEMBER 2, 2018.</t>
  </si>
  <si>
    <t>10/27/2018 -11/02/2018</t>
  </si>
  <si>
    <t>KLEINSTREUER, NICOLE C</t>
  </si>
  <si>
    <t>TRAVELER TO SERVE AS AN INVITED CONTINUING EDUCATION SPEAKER DURING THE 58TH ANNUAL MEETING OF THE SOCIETY OF TOXICOLOGY, MAR 10-14, 2019, IN BALTIMORE, MD. TALK TITLED, ADVANCES IN NON-ANIMAL ALTERNATIVES TO DERMAL AND OCULAR TOXICITY TESTING. TRAVELER DEPARTS RESIDENCE ON MAR 9, 2019, AND RETURNS TO RESIDENCE ON MAR 14, 2019. THE SPONSOR, THE SOCIETY OF TOXICOLOGY, WILL PROVIDE AN IN-KIND STIPEND OF $500 TOWARD LODGING. LODGING OBTAINED THROUGH SOT HOUSING BUREAU AND IS WITHIN GOVERNMENT PER DIEM. REGISTRATION FEE OF $340 PAID BY IMPAC GOVERNMENT PURCHASE CARD AND DOES NOT INCLUDE MEALS AND LODGING. TRAVELER WILL DRIVE POV TO MEETING SITE AND RETURN. THE AVERAGE COST TO DRIVE IS $548 AND THE AVERAGE COST TO FLY IS $621. THE TRAVELER WILL BE REIMBURSED FOR THE TRANSPORTATION METHOD MOST ADVANTAGEOUS TO THE GOVERNMENT. EFFICIENT SPENDING APPROVAL WAS OBTAINED ON OCT 2, 2018. ETHICS APPROVAL WAS OBTAINED ON JAN 27, 2019. BOTH DOCUMENTS ARE INCLUDED IN THE SCANNED DOCUMENTS PORTION OF THIS TRAVEL AUTHORIZATION. MARYLAND IS NOT A TAX-EXEMPT STATE.</t>
  </si>
  <si>
    <t>KLION, AMY D</t>
  </si>
  <si>
    <t>DR. KLION HAS BEEN INVITED TO PARTICIPANT IN THE 11TH INTERNATIONAL CONGRESS MYELOPROLIFERATIVE  NEOPLASMS MEETING IN NEW YORK.OCTOBER 24-25,2018. THIS IS SPONSORED TRAVEL AND THE SPONSOR  WILL PROVIDE, TRAIN, REGISTRATION AND SOME MEALS.  DR. KLION WILL FLY FROM NEWARK TO NEW ORLEANS TO ATTEND THE ASTMH MEETING.</t>
  </si>
  <si>
    <t>MELTON MEDICAL EDUCATION</t>
  </si>
  <si>
    <t>MEDICAL OFFC (INTERNAL MED)</t>
  </si>
  <si>
    <t>DR. KLION HAS BEEN INVITED AS A GUEST PRESENTER FOR THE UNIVERSITY OF ROCHESTER MEDICAL CENTER DERMATOLOGY GRAND ROUNDS.  THIS TRAVEL IS SPONSORED TO INCLUDE AIRFARE, HOTEL AND MEALS.SPONSOR PROVIDING IN-KIND LODGING VALUED AT $218 WHICH IS 180% OF THE GOVERNMENT LODGING ALLOWANCE OF $110.  THE SPONSOR HAS CONFIRMED THAT ALL OTHER FEDERAL OR NON-FEDERAL PARTICIPANTS WILL BE PROVIDED WITH THE SAME OR SIMILAR ACCOMMODATIONS.</t>
  </si>
  <si>
    <t>DR. KLION HAS BEEN INVITED TO GIVE A TALK AT THE ASH ANNUAL MEETING.  THIS TRAVEL IS SPONSORED TO INCLUDED, AIRFARE, LODGING AND MEALS.</t>
  </si>
  <si>
    <t>AMY KLION WILL TRAVEL TO YAOUND??, CAMEROON FEBRUARY 5-10, 2019 TO TAKE PART IN THE SCIENTIFIC REVIEW MEETING OF CENTER FOR FILARIASIS AND TROPICAL DISEASES.  THE ODA MEMO IS WITH THE ETHICS SPECIALIST WAITING FINAL APPROVAL.</t>
  </si>
  <si>
    <t>YAOUNDE, , CMR</t>
  </si>
  <si>
    <t>MECTIZAN DONATION PROGRAM</t>
  </si>
  <si>
    <t>02/05/2019 -02/10/2019</t>
  </si>
  <si>
    <t>AMY KLION WILL PRESENT A TALK ON "CHRYSALIS" AT THE AMERICAN ACADEMY OF ALLERGY, ASTHMA AND IMMUNOLOGY ANNUAL CONFERENCE AND ATTEND THE JACI EDITORIAL BOARD MEETING FEBRUARY 22-25, 2019.  AMY IS A MEMBER OF THE AMERICAN ACADEMY OF ASTHMA, ALLERGY AND IMMUNOLOGY AND DO NOT HAVE TO PAY REGISTRATION FEE. AMY MADE RESERVATIONS THROUGH THE AAAAI WEBSITE AND WAS NOT ABLE TO GET GOV'T RATE SO AEA MEMO IS ATTACHED.  ODA MEMO SENT ON JANUARY 17TH AND WAITING APPROVAL. REGISTRATION FEE OF $520.00 IS WAIVED.</t>
  </si>
  <si>
    <t>02/21/2019 -02/26/2019</t>
  </si>
  <si>
    <t>AMY KLION HAVE BEEN INVITED TO ATTEND THE ANNUAL DOLF TECHNICAL ADVISORY TEAM MEETING BEING HELD IN ACCRA, GHANA MARCH 26-27, 2019.</t>
  </si>
  <si>
    <t>ACCRA, , GHA</t>
  </si>
  <si>
    <t>KOCHENDERFER, JAMES N</t>
  </si>
  <si>
    <t>FISCAL YEAR CROSSOVER TRAVEL: SPONSOR II: DR. KOCHENDERFER IS INVITED TO SPEAK AT THE 4TH CRI-CIMT-EATI-AACR CANCER IMMUNOTHERAPY CONFERENCE BEING HELD IN NEW YORK, NY ON SEPTEMBER 30-OCTOBER 1, 2018. IN-KIND: ONE-NIGHT LODGING (NO BREAKFAST) AND REGISTRATION (NO MEALS). SPONSOR I: DR. KOCHENDERFER IS INVITED TO SPEAK AT THE HEMATOLOGIC MALIGNANCIES GRAND ROUNDS AT THE MEMORIAL SLOAN KETTERING CANCER CENTER IN NEW YORK, NY ON OCTOBER 1-2, 2018. IN-KIND: TRAIN FARE, ONE-NIGHT LODGING (NO BREAKFAST), AND MEALS (10/1 - D, 10/2 - L). SPONSOR II HAS AGREED TO PAY FOR THE WHOLE R/T TRAIN FOR DR. KOCHENDERFER. THE SPONSOR PURCHASED DR. KOCHENDERFER AN ACELA BUSINESS CLASS TICKET BECAUSE THEIR CONTRACT WITH AMTRAK SPECIFIES THAT A BUSINESS CLASS TICKET WILL BE ISSUED FOR ALL INVITED GUESTS/SPEAKERS. DR. KOCHENDERFER IS REQUESTING APPROVAL OF ACTUAL SUBSISTENCE FOR SPONSOR IN-KIND LODGING VALUED AT $367 WHICH IS 146% OF THE GOVERNMENT ALLOWANCE OF $251. THIS PERCENTAGE FALLS WITHIN THE 300% THRESHOLD BY THE FTR. THE SPONSOR HAS NOTED THAT ALL OTHER NON-FEDERAL PARTICIPANTS WILL BE PROVIDED WITH THE SAME ACCOMMODATIONS.</t>
  </si>
  <si>
    <t>BETHESDA, MD, US</t>
  </si>
  <si>
    <t>DR. KOCHENDERFER IS INVITED TO SPEAK AT THE FIRST NATIONAL SYMPOSIUM ON CARS BEING HELD IN MADRID, SPAIN ON NOVEMBER 6-8, 2018. IN-KIND: AIRFARE, LODGING (INCLUDES BREAKFAST), AND GROUND TRANSPORTATION IN SPAIN. NO REGISTRATION FEE. AN APPROVED STO WAIVER HAS BEEN INCLUDED FOR THE USE OF BUSINESS CLASS TICKETS.</t>
  </si>
  <si>
    <t>SPANISH SOCIETY FOR BLOOD TRAN</t>
  </si>
  <si>
    <t>DR. KOCHENDERFER IS INVITED FOR AN ONSITE MEETING AT KITE PHARMA IN SANTA MONICA, CA ON FEBRUARY 6-9, 2019.  IN-KIND, AIRFARE, LODGING (NO BREAKFAST)  AND GROUND TRANSPORTATION IN CA.  DR. KOCHENDERFER IS REQUESTING APPROVAL OF ACTUAL SUBSISTENCE FOR SPONSOR IN-KIND LODGING VALUED AT $298.32 WHICH IS 121% OF THE GOVERNMENT ALLOWANCE OF $247.  THIS PERCENTAGE FALLS WITHIN THE 300% THRESHOLD BY THE FTR.   THE SPONSOR HAS NOTED THAT ALL OTHER NON-FEDERAL PARTICIPANTS WILL BE PROVIDED WITH THE SAME ACCOMMODATIONS.</t>
  </si>
  <si>
    <t>02/06/2019 -02/09/2019</t>
  </si>
  <si>
    <t>KOHN, ELISE C</t>
  </si>
  <si>
    <t>DR. KOHN IS INVITED TO SPEAK DURING THE 12TH INTERNATIONAL SYMPOSIUM ON ADVANCED OVARIAN CANCER: OPTIMAL THERAPY, BEING HELD IN VALENCIA, SPAIN ON FEBRUARY 22, 2019.  IN-KIND:  AIRFARE LODGING (INCLUDES BREAKFAST), REGISTRATION (INCLUDES MEALS) AND GROUND TRANSPORTATION IN SPAIN.  
DR. KOHN IS REQUESTING APPROVAL OF ACTUAL SUBSISTENCE FOR SPONSOR IN-KIND LODGING VALUED AT $170.80 WHICH IS 128% OF THE GOVERNMENT ALLOWANCE OF $133. THIS PERCENTAGE FALLS WITHIN THE 300% THRESHOLD ALLOWED BY THE FTR. THE SPONSOR HAS NOTED THAT ALL OTHER NON-FEDERAL PARTICIPANTS WILL BE PROVIDED WITH THE SAME ACCOMMODATION.  AN APPROVED APPENDIX 7 HAS BEEN INCLUDED FOR THE USE OF BUSINESS CLASS TICKETS.</t>
  </si>
  <si>
    <t>VALENCIA, , ESP</t>
  </si>
  <si>
    <t>EUROPEAN SOCIETY FOR MEDICAL O</t>
  </si>
  <si>
    <t>LEAD CLINICAL INVES</t>
  </si>
  <si>
    <t>02/20/2019 -02/23/2019</t>
  </si>
  <si>
    <t>KONG, HEIDI H</t>
  </si>
  <si>
    <t>DR. KONG HAS BEEN INVITED TO GIVE A PRESENTATION REGARDING HER WORK ON THE ROLE OF THE SKIN MICROBIOME IN AUTOIMMUNITY AND IN ATOPIC DERMATITIS DURING THE BASIC SCIENCE COURSE AT THE ANNUAL MEETING ON 11/8/18 - 11/9/18.</t>
  </si>
  <si>
    <t>AMERICAN SOCIETY OF DERMATOLOG</t>
  </si>
  <si>
    <t xml:space="preserve">KOPP, JEFFREY </t>
  </si>
  <si>
    <t>ATTENDING AND MODERATING SESSION AT THE AMERICAN SOCIETY OF NEPHROLOGY KIDNEY WEEK 2018 FROM 10/23/2018 TO 10/28/2018 IN SAN DIEGO, CA, USA. SPONSOR IS PROVIDING COMPLIMENTARY REGISTRATION ($475) FOR ALL INVITED SPEAKERS AND MODERATORS. TRAVELER'S RETURN FLIGHT IS OVERNIGHT AND ARRIVES AFTER MIDNIGHT 10/29. HE DOES NOT NEED LODGING THE NIGHT OF THE 28TH AND WILL RECEIVE THREE QUARTERS PER DIEM ON THE 29TH.</t>
  </si>
  <si>
    <t>KORACH, KENNETH S</t>
  </si>
  <si>
    <t>DR. KORACH IS INVITED TO GIVE A LECTURE AT THE ELEVENTH FOOD SAFETY AND TOXICOLOGY WORKSHOP ON OCTOBER 9-10 AT THE SCHOOL OF BIOLOGICAL SCIENCES, THE UNIVERSITY OF HONG KONG, IN POKFULAM HONG KONG. TRAVEL DATES OCT 6-11, 2018 AND ARRIVING IN HONG KONG OCT 7, 2018 AND MEETING WITH ORGANIZERS ON OCTOBER 8, 2018. THE SPONSOR UNIVERSITY OF HONG KONG WILL PROVIDE AIRFARE AND LODGING, MEALS NOT INCLUDED. THE SPONSOR WILL NOT BE PROVIDING ANY GROUND TRANSPORTATION WHILE IN COUNTRY.  THERE IS NO REGISTRATION FEE. WHEN SPONSOR PAYS FOR AIRLINE TICKET IN KIND AND FLIGHT IS OVER 14 HOURS PREMIUM ECONOMY FOR THE LEGS OF THE TRIP THAT MEETS THIS REQUIREMENT DO NOT REQUIRE AN STO WAIVER PER BARRY KOITZ.  EFFICIENT SPENDING APPROVED ON JULY 26 2018, ETHICS APPROVAL OBTAINED MAY 22 2018 AND ARE UPLOADED IN THE SCANNED PORTION OF THIS AUTHORIZATION. VISA REQUIRED AND HTSOS TRAINING COMPLETE.</t>
  </si>
  <si>
    <t>DIR ENV DISEASES   MED PROG</t>
  </si>
  <si>
    <t>10/06/2018 -10/11/2018</t>
  </si>
  <si>
    <t>DR. KORACH HAS BEEN INVITED TO SERVE AS A FACULTY AND ORGANIZING COMMITTEE MEMBER AT THE XI OVARIAN CLUB MEETING ON 11/1-3/2018 IN PARIS, FRANCE AND SPEAK ON HORMONAL REGULATION OF EMBRYO TRANSPORT.  HE WILL ALSO MEET WITH THE ORGANIZING COMMITTEE ON NOV 4, 2018 TO DISCUSS PLANS FOR A FUTURE MEETING IN PARIS, FRANCE.  HE WILL DEPART RDU ON 10/31 TO ARRIVE IN PARIS ON 11/1. HE WILL RETURN TO RDU ON 11/5. THE SPONSOR CME CONGRESSES WILL PROVIDE IN KIND AIRFARE, 3 DAYS OF LODGING AND WAIVED REGISTRATION FEE $622 OR 540 EURO.  THE FOURTH NIGHT IS NOT SPONSORED IN KIND AND ALL LODGING IS WITHIN PER DIEM.  EFFICIENT SPENDING WAS OBTAINED ON 5/1/2018 AND 10/29/18 AND HAS BEEN UPLOADED INTO THIS DOCUMENT.  A VISA IS REQUIRED AND THE HTSOS TRAINING WAS COMPLETED 6/20/2018.  ETHICS WAS APPROVED 10/19/2018.</t>
  </si>
  <si>
    <t>CME CONGRESSES LIMITED</t>
  </si>
  <si>
    <t>DR. KORACH HAS BEEN INVITED TO PARTICIPATE AS A SYMPOSIUM SPEAKER AND CHAIR OF A SYMPOSIUM ON HORMONE ACTIONS AT THE 2018 INTERNATIONAL CONGRESS OF ENDOCRINOLOGY (ICE 2018) IN CAPE TOWN, SOUTH AFRICA ON 12/1-4/2018.  TRAVELER WILL DEPART ON 11/29 TO ARRIVE IN CAPE TOWN ON 11/30.  HE WILL RETURN ON 12/5 TO ARRIVE AT RDU ON 12/6.  THIS EVENT WILL BE HELD IN CONJUNCTION WITH THE SEMDSA (SOCIETY FOR ENDOCRINOLOGY, METABOLISM AND DIABETES OF SOUTH AFRICA) CONGRESS. THE SPONSOR INTERNATIONAL SOCIETY OF ENDOCRINOLOGY WILL COVER IN KIND AIRFARE, LODGING FOR 4 NIGHTS (EVEN THOUGH LETTER SAYS 3 NIGHTS CONFIRMED WITH SPONSOR THEY ARE PAYING FOR 4), REGISTRATION FEES OF $914.29 WAS WAIVED, AND SOME MEALS (BREAKFAST 12/2, 12/3, 12/4, AND 12/5) AND TRANSPORTATION FROM AIRPORT TO HOTEL AND RETURN.   NIEHS WILL PAY FOR LODGING ON 11/30.  DR. KORACHS WIFE WILL BE TRAVELING AS WELL AT NO COST TO THE GOVERNMENT AND WILL NOT BE ATTENDING ANY OF THE EVENTS. ETHICS APPROVED ON 7/25/18 AND EFFICIENT SPENDING APPROVED ON 6/14/18 BOTH ARE UPLOADED IN THE SCANNED PORTION OF THIS AUTHORIZATION.  A VISA IS REQUIRED AND HTSOS COMPLETED 6/19/18. CGE WILL NOT ALLOW 252W REGISTRATION ALLOCATION.</t>
  </si>
  <si>
    <t>INTERNATIONAL CONGRESS OF ENDO</t>
  </si>
  <si>
    <t>DR. KORACH IS INVITED TO PRESENT A LECTURE AT TULANE UNIVERSITY SCHOOL OF MEDICINE, IN NEW ORLEANS, LA ON FEBRUARY 17-20, 2019.  THE DATES OF TRAVEL ARE FEBRUARY 16-20, 2019.  THE TALK TITLE IS " BIOLOGICAL ACTIONS OF ESTROGEN RECEPTOR FUNCTIONAL DOMAINS."  DR. KORACH WILL ALSO MEET WITH FACULTY MEMBERS TO DISCUSS THEIR STUDIES AND RESEARCH. THE SPONSOR WILL PROVIDE IN KIND AIRFARE AND LODGING.  DR. KORACH IS REQUESTING APPROVAL OF ACTUAL SUBSISTENCE FOR A SPONSOR IN KIND LODGING VALUED AT 189.00 WHICH IS 117.39 PERCENT OF THE GOVERNMENT ALLOWANCE OF 161.00.  THIS PERCENTAGE FALLS WITHIN THE 300 PERCENT THRESHOLD ALLOWED BY THE FTR.  THE SPONSOR HAS NOTED THAT ALL OTHER NON-FEDERAL PARTICIPANTS WILL BE PROVIDED WITH THE SAME ACCOMMODATIONS.   THERE IS NO REGISTRATION FEE AND MEALS ARE NOT INCLUDED.  EFFICIENT SPENDING APPROVED ON 1/15/19 AND ETHICS APPROVED ON 1/14/19.  BOTH FORMS ARE UPLOADED IN THE  SCANNED PORTION OF THIS EMAIL.</t>
  </si>
  <si>
    <t>TULANE UNIVERSITY AT NEW ORLEA</t>
  </si>
  <si>
    <t>02/16/2019 -02/20/2019</t>
  </si>
  <si>
    <t xml:space="preserve">KOSHIOL, JILL </t>
  </si>
  <si>
    <t>DR. KOSHIOL HAS BEEN INVITED TO GIVE A TALK AT THE 2019 CHOLANGIOCARCINOMA FOUNDATION ANNUAL CONFERENCE IN SALT LAKE CITY, UT FROM JANUARY 29 THROUGH FEBRUARY 2 ON BILIARY TRACT CANCERS. IN KIND: FLIGHT, 4 NIGHTS OF LODGING, GROUND TRANSPORTATION IN SALT LAKE CITY. REGISTRATION FEE IS WAIVED AND INCLUDES BREAKFAST, LUNCH AND DINNER ON JANUARY 30TH AND 31ST AND BREAKFAST AND LUNCH ON FEBRUARY 1ST.  DR. KOSHIOL IS REQUESTING APPROVAL OF ACTUAL SUBSISTENCE FOR SPONSOR IN-KIND LODGING VALUED AT 225.00 WHICH IS 180 PERCENT OF THE GOVERNMENT ALLOWANCE OF 125.00.  THE PERCENTAGE FALL WITHIN THE 300 PERCENT THRESHOLD ALLOWED BY THE FTR.  THE SPONSOR HAS NOTED THAT ALL OTHER NON-FEDERAL PARTICIPANTS WILL BE PROVIDED WITH THE SAME ACCOMMODATIONS. TRAVELER WILL STAY AN ADDITIONAL NIGHT ON FEBRUARY 2ND DEPARTING ON FEBRUARY 3RD TO MEET WITH COLLABORATORS IN THE UTAH AREA. SHE WILL BE COVERING HER OWN LODGING.</t>
  </si>
  <si>
    <t>01/29/2019 -02/03/2019</t>
  </si>
  <si>
    <t>KOSHY, MATHAI R</t>
  </si>
  <si>
    <t>SPONSORED TRAVEL
DR RAJEN KOSHY WILL OCTOBER 26 TO 30 2018 TRAVEL TO KYOTO JAPAN TO ATTEND THE 66TH ANNUAL MEETING
OF THE JAPANESE SOCIETY FOR VIROLGY DR KOSHY WILL PRESENT A TALK AND CO CHAIR A SESSION FLIGHT HOTEL MEALS  BOOKED BY SPONSOR ARE IN KIND TRAIN FARE FROM OSAKA TO KYOTO IS SPONSORED IN KIND
SPONSORED TRAVEL</t>
  </si>
  <si>
    <t>KYOTO, , JPN</t>
  </si>
  <si>
    <t>JAPANESE SOCIETY FOR VIROLOGY</t>
  </si>
  <si>
    <t>10/25/2018 -10/31/2018</t>
  </si>
  <si>
    <t>KOUP, RICHARD A</t>
  </si>
  <si>
    <t>TRAVELER IS A PARTICIPANT AT 2018 CROI 10K MEETING HELD IN SAN FRANCISCO, CA, NOV 9-10, 2018. SPONSOR WILL PAY FLIGHT, LODGING, AND MEALS IN-KIND. ALL OTHER EXPENSES WILL BE CHARGED TO TRAVELER CAN.
TRAVELER WILL DEPART SAN FRANCISCO NOV. 10TH TO SERVE ON FACULTY AT 2018 IDA SYMPOSIUM HELD IN CAPE TOWN, SOUTH AFRICA, NOV. 11-17, 2018. ALL EXPENSES WILL BE CHARGED TO TRAVELER CAN.</t>
  </si>
  <si>
    <t>TRAVELER IS A INVITED SPEAKER AT 2018 WORLD VACCINE &amp; IMMUNOTHERAPY CONGRESS HELD IN SAN DIEGO, CA, NOV. 28-30, 2018. REGISTRATION FEE AND HOTEL ARE PAID IN-KIND. MEALS ARE PROVIDED AS A PART OF THE REGISTRATION FEE. AIRFARE AND ALL OTHER EXPENSES WILL BE CHARGED TO TRAVELER CAN.</t>
  </si>
  <si>
    <t>TERRAPINN HOLDINGS</t>
  </si>
  <si>
    <t>TRAVELER IS INVITED TO GIVE A TALK ON FEB. 14TH AT ERASMUS MC SEMINAR SERIES HELD IN NETHERLANDS. TRAVELER WILL ARRIVE THE DAY BEFORE AND DEPART THE DAY AFTER. AIRFARE AND HOTEL PAID IN-KIND. ALL OTHER TRAVEL EXPENSES WILL BE CHARGED TO TRAVELER CAN.</t>
  </si>
  <si>
    <t>ROTTERDAM, , NLD</t>
  </si>
  <si>
    <t>ERASMUS UNIVERSITY MEDICAL CEN</t>
  </si>
  <si>
    <t>TRAVELER ATTENDING CFAR EXTERNAL ADVISORY COMMITTEE SCHEDULED FEB. 28TH. AIRFARE, HOTEL, GROUND TRANSPORTATION AND SOME MEALS PROVIDED IN-KIND. ALL OTHER EXPENSES CHARGED TO TRAVELER CAN.</t>
  </si>
  <si>
    <t>TRAVELER INVITED TO GIVE TALK AT 29TH ANNUAL MEETING OF THE SOCIETY FOR VIROLOGY HELD MARCH 20-23, 2019 IN DUSSELDORF, GERMANY. SPONSOR PAID LODGING IN-KIND. AIRFARE AND ALL OTHER EXPENSES WILL BE CHARGED TO TRAVELER CAN.</t>
  </si>
  <si>
    <t>HEINRICH HEINE UNIVERSITY DUES</t>
  </si>
  <si>
    <t>KRAEMER, KENNETH H</t>
  </si>
  <si>
    <t>SPONSORED TRAVEL: DR. KENNETH KRAEMER IS TRAVELING TO GLENEDEN BEACH, OREGON TO SPEAK AT THE 2018 JOINT MONTAGNA SYMPOSIUM AND PANAMERICAN SOCIETY FOR PIGMENT CELL RESEARCH ANNUAL MEETING, TITLED: MELANOMA TO VITILIGO THE MELANOCYTE IN BIOLOGY AND MEDICINE, TAKING PLACE OCTOBER 17-22, 2018 AT THE SALISHAN RESORT.  AS AN INVITED SPEAKER,  THE REGISTRATION FEE 665.00 WILL BE WAIVED BY THE MEETING SPONSOR. SOME MEALS ARE INCLUDED FOR INVITED SPEAKERS: LUNCH AND DINNER ON 10-17. BREAKFAST, LUNCH AND DINNER ON 10-18 AND ON 10-19. BREAKFAST PROVIDED ON 10-20.  4 NIGHTS LODGING AT THE SALISHAN RESORT AT 165.00 PER NIGHT WHICH IS THE CONFERENCE RATE FOR A TRADITIONAL GUESTROOM. THIS RATE IS 58.00 MORE THAN THE PER DIEM LODGING RATE FOR LINCOLN COUNTY, OR, PLEASE SEE ATTACHED AEA LODGING MEMO. REQUEST TO RENT A CAR FROM PORTLAND AIRPORT, AS THE MEETING SITE IS ABOUT 105 MILES ONE WAY TO GET TO THE SALISHAN RESORT.  SEE ATTACHED RENTAL CAR MEMO.</t>
  </si>
  <si>
    <t>SECTION CHIEF (RESE</t>
  </si>
  <si>
    <t>SPONSORED-FOREIGN TRAVEL:  DR. KENNETH KRAEMER IS TRAVELING TO DOWNING COLLEGE IN CAMBRIDGE, UK TO GIVE A TALK AT THE INTERNATIONAL SYMPOSIUM ON XERODERMA PIGMENTOSUM AND OTHER NUCLEOTIDE EXCISION REPAIR DISORDERS TAKING PLACE MARCH 20-22, 2019.  TITLE OF TALK: FORTY-FIVE YEARS OF RESEARCH ON XERODERMA PIGMENTOSUM AT THE U.S. NATIONAL INSTITUTES OF HEALTH. AS A SPEAKER, REGISTRATION FEE IS WAIVED, 550.00 POUND STERLING WHICH INCLUDES TWO NIGHTS ACCOMMODATION ON MARCH 20-21, BREAKFASTS AND LUNCHES DURING THE MEETING, RECEPTION ON MARCH 20 AND CONFERENCE DINNER ON MARCH 21.  DR. KRAEMER IS THEN STAYING IN LONDON ON MARCH 22-23.  DR. KRAEMER WILL USE TAXIS TO GET TO DULLES AIRPORT FROM HIS RESIDENCE IN POTOMAC, MD AND BACK HOME AFTER THE TRIP. NCI IT REQUEST FOR LOANER LAPTOP HAS BEEN SUBMITTED, TICKET NUMBER NCI-RITM0160321.</t>
  </si>
  <si>
    <t xml:space="preserve">KRAKOFF, JONATHAN </t>
  </si>
  <si>
    <t>TRAVELER RECEIVED INVITATION TO SPEAK AT THE ALBERT EINSTEIN COLLEGE OF MEDICINE, BRONX, NY ON FEBRUARY 8, 2019.  ADDITIONALLY, TRAVELER WILL BE STAYING WITH FAMILY WHILE IN NY AND WILL NOT CLAIM LODGING EXPENSES.  FEBRUARY 9TH IS A NON-DUTY DAY WITH NO EXPENSES TO THE GOVERNMENT.</t>
  </si>
  <si>
    <t>TRAVELER RECEIVED INVITATION TO SPEAK AT THE UNIVERSITY OF MICHIGAN IN ANN ARBOR, MI ON 3/12/19.  THIS IS A SPONSORED TRIP; EXPENSES WILL BE PROVIDED BY THE UNIVERSITY OF MICHIGAN. PLEASE SEE ATTACHED LETTER OF INVITATION FOR SPECIFICS. TRAVELER HAS REQUESTED NO BAGGAGE FEES.  DR. KRAKOFF IS REQUESTING APPROVAL OF ACTUAL SUBSISTENCE FOR SPONSORED IN KIND LODGING VALUED AT $179 WHICH IS 149% OVER THE GOVERNMENT ALLOWANCE OF $120. THIS PERCENTAGE FALLS WITHIN THE 300% THRESHOLD ALLOWED BY THE FTR.</t>
  </si>
  <si>
    <t>KRASHES, MICHAEL J</t>
  </si>
  <si>
    <t>TRAVELER IS INVITED TO PRESENT SEMINAR - NATIONAL ACADEMY OF SCIENCES' THIRTIETH ANNUAL KAVLI FRONTIERS OF SCIENCE SYMPOSIUM ON FEBRUARY 28 - MARCH 2, 2019 IN IRVINE, CA. THE ACADEMY WILL COVER R/T ECONOMY AIRFARE ($470.85), HOTEL ACCOMMODATIONS AT THE GOVERNMENT RATE, GROUND TRANSPORTATION FROM HOTEL TO MEETING, AND SPECIFIED MEALS. THE CONFERENCE ORGANIZER/SPONSOR RESERVED BLOCK OF ROOMS AT HYATT REGENCY NEWPORT BEACH HOTEL FOR SYMPOSIUM PARTICIPANTS. MEALS PROVIDED BY THE SPONSOR INCLUDE: 2/27 RECEPTION DINNER; 2/28 B, L, AND DINNER; 3/1: B, L AND DINNER; 3/2: B, AND LUNCH, BUT TRAVELER WILL NOT BENEFIT FROM LUNCH ON 3/2 AS HE WILL BE IN TRANSIT. CONFERENCE ATTENDANCE IS BY INVITATION ONLY AND NO REGISTRATION FEE IS APPLICABLE. CONFERENCE WAS NOT SELECTED AS IT IS NOT LISTED IN CGE.   CONFERENCE WILL BE ADDED PRIOR TO CREATING A VOUCHER.</t>
  </si>
  <si>
    <t>NATIONAL ACADEMY OF SCIENCES C</t>
  </si>
  <si>
    <t>02/27/2019 -03/02/2019</t>
  </si>
  <si>
    <t>KRAUZLIS, RICHARD J</t>
  </si>
  <si>
    <t>TRAVELER WILL BE PRESENTING A TALK AT THE UNIVERSITY OF PITTSBURGH, MARCH 6 2019 AS PART OF THE DISTINGUISHED LECTURE IN OPHTHALMOLOGY SERIES.
SPONSOR WILL BE PROVIDING AIRFARE AND LODGING IN KIND.  ALL OTHER EXPENSES WILL BE THE RESPONSIBILITY OF THE NIH.
DR. KRAUZLIS IS REQUESTING APPROVAL OF ACTUAL SUBSISTENCE FOR SPONSOR IN-KIND LODGING VALUED AT $169.90 WHICH IS 136% OF THE GOVERNMENT ALLOWANCE OF $125.  THIS PERCENTAGE FALLS WITHIN THE 300% THRESHOLD ALLOWED BY THE FTR.  THE SPONSOR HAS NOTED THAT ALL OTHER NON-FEDERAL PARTICIPANTS WILL BE PROVIDED WITH THE SAME ACCOMMODATIONS.</t>
  </si>
  <si>
    <t>TRAVELER WILL BE GIVING A TALK AT THE COLUMBIA UNIVERSITY NEUROSCIENCE SEMINAR SERIES MARCH 26TH, 2019.
SPONSOR IS PROVIDING RAIL FARE, LODGING, AND MEALS IN NEW YORK IN KIND. THESE EXPENSES WILL BE PAID BY NON-U.S. FEDERAL SOURCES AND NO FEDERAL FUNDS WILL BE USED. NO HONORARIUM WILL BE PAID TO THE TRAVELER.</t>
  </si>
  <si>
    <t>KREIMER, AIMEE R</t>
  </si>
  <si>
    <t>DR KRIEMER TO TRAVEL TO AUSTRALIA TO MEET WITH COLLABORATORS TO DISCUSS ON-GOING STUDIES FROM CANCER MALIGNANCIES ON 10/1 AND TO ATTEND THE IPVC CONFERENCE.  HOTEL DOES SERVE A HOT BREAKFAST. DUE TO DIETARY RESTRICTIONS, TRAVELER WILL NOT BE ACCEPTING LUNCH OFFERED BY SPONSOR.  SPONSOR TO PAY IN-KIND-REGISTRATION FEE ONLY. NCI TO PAY: HOTEL,  MEALS, AND PUBLIC TRANSPORTATION.  DR. KREIMERS CELL IS 410-530-5698. LOANER LAPTOP#NCIRITM034601.  OMEGA WAS ONLY ABLE TO ARRANGE HOTEL FOR DR. KREIMER FROM OCTOBER 1-5, 2018.  DR. KREIMER ARRANGED SAME HOTEL FROM OCTOBER 5-7, 2018.  AEA MEMO ATTACHED.
TRAVELER USING NON-CONTRACT CARRIER BECAUSE THERE WERE NO CONTRACT OPTIONS THAT GOT HER INTO SYDNEY IN TIME FOR HER MORNING MEETING ON 10/1.</t>
  </si>
  <si>
    <t>SYDNEY, , AUS</t>
  </si>
  <si>
    <t>INTERNATIONAL PAPILLOMAVIRUS S</t>
  </si>
  <si>
    <t>KREITMAN, ROBERT J</t>
  </si>
  <si>
    <t>PRESENTING UPDATED CLINICAL RESULTS AT THE 2018 HCL FOUNDATION MEETING IN NEW YORK, NY, OCTOBER 17-20, 2018. IN-KIND: HOTEL, AIRFARE, AND MEALS . TRAVELER IS REQUESTING
APPROVAL OF ACTUAL SUBSISTENCE FOR SPONSORED IN-KIND TRAVEL LODGING ON 10/18 -10/20 VALUED AT $320, WHICH IS 111% OF THE GOVERNMENT ALLOWANCE OF $288. THIS PERCENTAGE FALLS WITHIN
THE 300% THRESHOLD ALLOWED BY THE FTR. THE SPONSOR NOTED THAT ALL INVITED SPEAKERS WILL BE PROVIDED THE SAME ACCOMMODATIONS AT THE SAME COSTS.</t>
  </si>
  <si>
    <t>10/17/2018 -10/21/2018</t>
  </si>
  <si>
    <t>DR. ROBERT KREITMAN HAS BEEN INVITED TO SPEAK AT THE ASTRAZENECA/HEALTH CANADA MEETING, NOVEMBER 13-14, 2018, IN OTTAWA, ONTARIO, CANADA. IN-KIND: HOTEL, AIRFARE, AND MEALS. SPONSOR NOTED THEY OFFER ALL SPEAKERS  THE SAME (OR EQUIVALENT) ACCOMMODATIONS AT THE APPROXIMATELY SAME COST.</t>
  </si>
  <si>
    <t>ASTRAZENECA CANADA</t>
  </si>
  <si>
    <t xml:space="preserve">KUANG, FEI LI </t>
  </si>
  <si>
    <t>DR. KUANG HAS BEEN INVITED TO PARTICIPANT IN THE ALLERGY AND IMMUNOLOGY RESEARCH CONFERENCE ON FRIDAY, NOVEMBER 30, 2018.  THIS TRAVEL IS SPONSORED TO INCLUDE: AIRFARE AND 1 NIGHT OF  LODGING.  DR. KUANG WILL BE LODGING WITH A FRIEND THE NIGHT OF NOVEMBER 30, 2018.</t>
  </si>
  <si>
    <t>FEI LI KUANG WILL PRESENT A POSTER TITLED "EXPLORING A RELATIONSHIP BETWEEN B CELLS AND EOSINOPHILS" AT THE 2019 AMERICAN ACADEMY OF ALLERGY, ASTHMA AND IMMUNOLOGY ANNUAL CONFERENCE IN SAN FRANCISCO FEBRUARY 22-25, 2019.  FEI LI TALK IS ON MONDAY AFTERNOON AND DECIDED TO LEAVE OUT ON TUESDAY THE 26TH INSTEAD OF A LATE FLIGHT ON MONDAY NIGHT.  NO LODGING IS NEEDED FOR THE NIGHT OF FEBRUARY 25TH BECAUSE SHE IS STAYING WITH A FRIEND.  FEI LI IS A MEMBER OF THE AMERICAN ACADEMY OF ALLERGY, ASTHMA &amp; IMMUNOLOGY SO THE REGISTRATION FEE OF $520.00 IS WAIVED.</t>
  </si>
  <si>
    <t>02/21/2019 -02/27/2019</t>
  </si>
  <si>
    <t>KUNOS, CHARLES A</t>
  </si>
  <si>
    <t>DR. KUNOS IS INVITED TO SPEAK AT THE AMERICAN SOCIETY FOR THERAPEUTIC ONCOLOGY (ASTRO) ANNUAL MEETING BEING HELD IN SAN ANTONIO, TX ON OCTOBER 19-22, 2018.  IN-KIND:  REGISTRATION (NO MEALS).</t>
  </si>
  <si>
    <t>ASTRO</t>
  </si>
  <si>
    <t>10/19/2018 -10/22/2018</t>
  </si>
  <si>
    <t>DR. KUNOS IS INVITED TO DELIVER A KEYNOTE LECTURE AT THE PRECISION MEDICAL SYMPOSIUM BEING HELD IN LEXINGTON, KY ON MARCH 8, 2019.  IN-KIND:  AIRFARE, LODGING (NO BREAKFAST), AND GROUND TRANSPORTATION IN KY.  NO REGISTRATION.  DR. KUNOS IS REQUESTING APPROVAL OF ACTUAL SUBSISTENCE FOR SPONSOR IN-KIND LODGING VALUED AT $159 WHICH IS 156% OF THE GOVERNMENT ALLOWANCE OF $102. THIS PERCENTAGE FALLS WITHIN THE 300% THRESHOLD BY THE FTR. THE SPONSOR HAS NOTED THAT ALL OTHER NON-FEDERAL PARTICIPANTS WILL BE PROVIDED WITH THE SAME ACCOMMODATIONS.</t>
  </si>
  <si>
    <t>LEXINGTON, KY, US</t>
  </si>
  <si>
    <t>UNIVERSITY OF KENTUCKY</t>
  </si>
  <si>
    <t xml:space="preserve">KUNOS, GEORGE </t>
  </si>
  <si>
    <t>DR. KUNOS WILL TRAVEL TO NEW ORLEANS, LA TO PARTICIPATE IN THE LOUISIANA STATE UNIVERSITY HEALTH SCIENCE CENTER, DEPARTMENT OF PHYSIOLOGY SEMINAR SERIES.  HE WILL PRESENT A TALK ENTITLED "THE CB1 RECEPTOR AS A THERAPEUTIC TARGET - THERE IS LIFE AFTER DEATH."  ACTIVITY EO APPROVED ON OCTOBER 3.</t>
  </si>
  <si>
    <t>LOUISIANA STATE UNIVERSITY HEA</t>
  </si>
  <si>
    <t>DR. KUNOS WILL TRAVEL TO BUDAPEST, HUNGARY TO PARTICIPATE IN THE ANNUAL STRATEGIC ADVISORY BOARD MEETING OF THE HUNGARIAN ACADEMY OF SCIENCES SCHEDULED FOR DECEMBER 20, 2018.  EO APPROVED ON NOV 23.  ON DECEMBER 19 DR. KUNOS WILL VISIT AND HAVE DISCUSSIONS WITH DR. TAMAS FREUND AT THE INSTITUTE OF EXPERIMENTAL MEDICINE, HUNGARIAN ACADEMY OF SCIENCES.</t>
  </si>
  <si>
    <t>BUDAPEST, , HUN</t>
  </si>
  <si>
    <t>HUNGARIAN ACADEMY OF SCIENCES</t>
  </si>
  <si>
    <t>12/17/2018 -12/21/2018</t>
  </si>
  <si>
    <t>DR. KUNOS WILL TRAVEL TO UNIONDALE, NY TO ATTEND THE 2019 HERMANSKY-PUDLAK SYNDROME CONFERENCE: "MEETING OF THE MINDS."  MEETING WAS NIH APPROVED IN NOVEMBER 2018.</t>
  </si>
  <si>
    <t>KUPFERSCHMIDT, DAVID A</t>
  </si>
  <si>
    <t>DR. KUPFERSCHMIDT WILL BE TRAVELING TO NYC FROM 10/26 TO 10/27. HE WAS INVITED TO GIVE A SEMINAR AT THE ALBERT EINSTEIN COLLEGE OF MEDICINE. HIS TALK TITLE IS, "LONG-RANGE NUEROANL MISCOMMUNICATION IN SCHIZOPHRENIA-RELATED COGNITIVE DEFICITS". SPONSOR IS COVERING LODGING AND TRAIN FARE. SPONSOR HAS INDICATED THAT FEDERAL FUNDS WILL NOT BE USED TO SPONSOR THIS TRIP AND NO HONORARIUM WILL BE PROVIDED. AEA APPROVED AND ATTACHED, SPARC STE SUBMITTED FOR APPROVAL. DR. KUPFERSCHMIDT IS REQUESTING APPROVAL OF ACTUAL SUBSISTENCE FOR SPONSOR IN-KIND LODGING VALUED AT $314.63 WHICH IS 109% OF THE GOVERNMENT ALLOWANCE OF $288. THIS PERCENTAGE FALLS WITHIN THE 300% THRESHOLD ALLOWED BY THE FTR. THE SPONSOR HAS NOTED THAT ALL OTHER NON-FEDERAL PARTICIPANTS WILL BE PROVIDED WITH THE SAME ACCOMMODATIONS</t>
  </si>
  <si>
    <t xml:space="preserve">KUSHCHAYEVA, YEVGENIYA </t>
  </si>
  <si>
    <t>ATTENDING THE18TH ANNUAL AMERICAN COLLEGE OF ENDOCRINOLOGY (ACE) ENDOCRINE UNIVERSITY: DISEASE MANAGEMENT AND TECHNOLOGY SKILL FOR ENDOCRINOLOGY FELLOWS FROM 3/02/2019 TO 03/07/2019 IN ROCHESTER, MN USA. LODGING IS SPONSOR IN-KIND. BREAKFAST IS BEING PROVIDED ON 3/3-3/7, LUNCH IS BEING PROVIDED ON 3/2, 3/3 AND 3/6 AND DINNER IS BEING PROVIDED ON 3/3 AND 3/5 AND IS INCLUDED IN THE REGISTRATION FEE OF $500 THAT WAS PAID WITH OFFICE CREDIT CARD.</t>
  </si>
  <si>
    <t xml:space="preserve">KUTLESIC, VESNA </t>
  </si>
  <si>
    <t>DR. KUTLESIC HAS BEEN INVITED TO CO-CHAIR AND ORGANIZE A PANEL DISCUSSION FOR THE SECTION OF INTERNATIONAL CHILD HEALTH WITHIN THE AMERICAN ACADEMY OF PEDIATRICS DEPARTMENT OF INTERNATIONAL HEALTH THAT LINKS THE RESEARCH, PROGRAM AND POLICY RECOMMENDATIONS WITHIN THE APRIL 2017 NICHD PEDIATRICS JOURNAL SUPPLEMENT AND THE RECENT WHO NURTURING CARE FRAMEWORK INITIATIVE TENTATIVELY TITLED, "PLACING EARLY CHILDHOOD DEVELOPMENT ON THE GLOBAL AGENDA.  THIS TRAVEL SUPPORTS THE MISSION OF NIH AND NICHD.</t>
  </si>
  <si>
    <t>HEALTH SCIENCE POLICY ANALY</t>
  </si>
  <si>
    <t xml:space="preserve">KWOK, RICHARD </t>
  </si>
  <si>
    <t>DR. RICHARD KWOK HAS BEEN INVITED TO PRESENT A SEMINAR AND ATTEND THE SEA GRANT OIL SPILL SCIENCE OUTREACH PROGRAM FROM DECEMBER 4-5, 2018 IN HOUMA, LA. TRAVEL DATES ARE DECEMBER 3-5, 2018. THE SPONSOR, TEXAS SEA GRANT AT TEXAS A AND M UNIVERSITY, WILL PROVIDE IN-KIND AIRFARE AND LODGING. DR. KWOK IS REQUESTING APPROVAL OF ACTUAL SUBSISTENCE FOR SPONSORED IN-KIND LODGING VALUED AT $122 AND $126 WHICH IS 130 PERCENT AND 134 PERCENT OF THE GOVERNMENT ALLOWANCE OF $94.00. THIS PERCENTAGE FALLS WITHIN THE 300 PERCENT THRESHOLD ALLOWED BY THE FTR. THE SPONSOR HAS NOTED THAT ALL OTHER NON-FEDERAL PARTICIPANTS WILL BE PROVIDED WITH THE SAME ACCOMMODATIONS. THERE IS NO REGISTRATION COST FOR THIS MEETING. ETHICS APPROVAL OBTAINED ON 11/27/2018. EFFICIENT SPENDING APPROVAL OBTAINED ON 11/28/2018 AND IS INCLUDED IN THE SCANNED DOCUMENTS PORTION OF THIS AUTHORIZATION (ATTACHMENT G). TAX EXEMPTION FOR LA.</t>
  </si>
  <si>
    <t>HOUMA, LA, US</t>
  </si>
  <si>
    <t>TEXAS ONEGULF CENTER OF EXCELL</t>
  </si>
  <si>
    <t>12/03/2018 -12/05/2018</t>
  </si>
  <si>
    <t>RICHARD KWOK HAS BEEN INVITED TO PRESENT A SEMINAR AND ATTEND THE SEA GRANT OIL SPILL SCIENCE OUTREACH PROGRAM ON FEBRUARY 19-21, 2019 IN ANCHORAGE, AK. TRAVEL DATES ARE FEBRUARY 18-22, 2019. THE SPONSOR, TEXAS SEA GRANT AT TEXAS A AND M UNIVERSITY, WILL PROVIDE IN-KIND STANDARD ECONOMY DISCOUNTED AIRFARE AND LODGING. THERE IS NO REGISTRATION COST FOR THIS MEETING. TRAVELER WILL ARRIVE AFTER MIDNIGHT ON 02/19/19 AND CHECK INTO HOTEL TO REST BEFORE MEETINGS. ETHICS APPROVAL OBTAINED ON 12/21/2018. EFFICIENT SPENDING APPROVAL OBTAINED ON 11/28/2018 AND IS INCLUDED IN THE SCANNED DOCUMENTS PORTION OF THIS AUTHORIZATION (ATTACHMENT G). TAX EXEMPTION FOR AK. ALL AIRLINE ITINERARIES ARE COACH SEATING. EMAIL FROM SPONSOR INCLUDED IN SCANNED DOCUMENTS OF THIS ORDER.</t>
  </si>
  <si>
    <t>NOSC ANCHORAGE, AK, US</t>
  </si>
  <si>
    <t>KWONG, PETER D</t>
  </si>
  <si>
    <t>LEG 1 OF TRAVEL (NON-SPONSORED) OCTOBER 11-14. TRAVEL TO NEW YORK TO COLLABORATE WITH DR. LAWRENCE SHAPIRO AT THE UNIVERSITY OF COLUMBIA. LEG 2 OF TRAVEL (SPONSORED) OCTOBER 14-15-TRAVELER HAS BEEN INVITED TO PRESENT A SEMINAR AT THE UNIVERSITY OF CHICAGO COMMITTEE ON IMMUNOLOGY ON OCTOBER 15, 2015. APPROVED ODA MEMO IS ATTACHED. NO U.S. FEDERAL FUNDS ARE BEING USED OR PROVIDED BY THE SPONSOR TO PAY FOR OR REIMBURSE TRAVEL EXPENSES AND NO HONORARIUM WILL BE PROVIDED TO THE TRAVELER. SPONSOR HAS PROVIDED THE FOLLOWING TRAVEL EXPENSES IN-KIND: DINNER ON 10/14 AND LUNCH ON 10/15, FLIGHTS,1 NIGHT LODGING.</t>
  </si>
  <si>
    <t>MANHATTAN, NY, US</t>
  </si>
  <si>
    <t>10/11/2018 -10/15/2018</t>
  </si>
  <si>
    <t>LEG 1: 11/10-14/2018: GWANAK-GU SEOUL KOREA. TRAVELER HAS BEEN INVITED TO PRESENT A SEMINAR AT THE INTERNATIONAL VACCINE INSTITUTE AND AT THE KCDC AS WELL AS MEET WITH FACULTY AT BOTH LOCATIONS. LODGING FOR 11/11-14 HAS BEEN PROVIDED IN-KIND. NO FEDERAL FUNDS WILL BE USED OR PROVIDED FOR THIS TRAVEL OR REIMBURSEMENT. ODA MEMO PENDING APPROVAL ATTACHED. LEG 2: 11/14-17/2018 HWASUN SEOUL KOREA. TRAVELER HAS BEEN INVITED TO ATTEND AND PRESENT A TALK AT THE HWASUN INTERNATIONAL VACCINE FORUM AND THE ISV ASIA MEETING. SPONSORED FLIGHT ON 11/10 AND LODGING ON 11/14-17 HAS BEEN PROVIDED IN-KIND.  NO FEDERAL FUNDS WILL BE USED OR PROVIDED FOR THIS TRAVEL OR REIMBURSEMENT. ODA MEMO PENDING APPROVAL ATTACHED. NON-CONTRACT FARE IS REQUESTED FOR THE RETURN FLIGHT ON 11/17. THIS IS THE ONLY FLIGHT THAT WILL ALLOW DR. KWONG TO ATTEND ALL MEETINGS THE MORNING OF 11/17 IN HWASUN KOREA AND THEN DEPART IN TIME TO RETURN TO HIS RESIDENCE IN TIME FOR A MEETING ON MONDAY NOVEMBER 19. IF HE LEAVES ON A CONTRACT FLIGHT, HE WILL MISS THE LAST MEETING ON THE MORNING OF 11/17 IN HWASUN KOREA AS THE CONTRACT CARRIER LEAVES AT 1PM AND IT IS THE ONLY FLIGHT OF THE DAY WITH A CONTRACT CARRIER. ALTHOUGH MONEY IS NOT AN ADVANTAGE FOR NON-CONTRACT CARRIER APPROVALS, THIS FLIGHT IS ALSO $100 CHEAPER THAN THE CONTRACT FLIGHT.</t>
  </si>
  <si>
    <t>11/10/2018 -11/17/2018</t>
  </si>
  <si>
    <t>JEOLLANAMDO BIOPHARMACEUTICAL</t>
  </si>
  <si>
    <t>LEG 1: 11/22-25 NYC TRAVELER WILL MEET WITH PROFESSOR LAWRENCE SHAPIRO AT THE UNIVERSITY OF COLUMBIA TO COLLABORATE. LEG 2: 11/25-27- UK LONDON: TRAVELER HAS BEEN INVITED TO ATTEND AND PRESENT A TALK AT THE FRONTIERS IN HUMAN AND VETERINARY ANTIBODY DISCOVERY MEETING AT PIRBRIGHT INSTITUTE FLIGHT &amp; LODGING SPONSORED IN-KIND NO FEDERAL FUNDS WILL BE USED BY THE SPONSOR TO PROVIDE FOR OR REIMBURSE TRAVEL EXPENSES. APPROVED ODA MEMO IS ATTACHED. LEG 3: 11/27-29 ZURICH, SWITZERLAND:TRAVELER HAS BEEN INVITED TO ATTEND AND PRESENT A TALK AT THE UNIVERSITY OF ZURICH, INSTITUTE OF MEDICAL VIROLOGY SEMINARS AND MEET WITH FACULTY. LODGING SPONSORED IN-KIND. NO FEDERAL FUNDS WILL BE USED BY THE SPONSOR TO PROVIDE FOR OR REIMBURSE TRAVEL EXPENSES. APPROVED ODA MEMO IS ATTACHED. LEG 4 11/29-12/1/2018 AMSTERDAM. TRAVELER HAS BEEN INVITED TO JANSSEN TO PRESENT A SEMINAR AND MEET WITH COLLABORATORS INCLUDING HANS LANGEDIJK. NON-SPONSORED. APPROVED AEA MEMO IS ATTACHED FOR LEG 4.</t>
  </si>
  <si>
    <t>11/22/2018 -12/01/2018</t>
  </si>
  <si>
    <t>UNIVERSITY OF ZURICH</t>
  </si>
  <si>
    <t>LEG 1/4- DECEMBER 3-6,2108 TRAVELER HAS BEEN INVITED TO ATTEND THE 13TH ANNUAL CAVD MEETING IN SEATTLE HELD FROM DECEMBER 4-6, 2018 FNIH HAS SPONSORED THE LODGING FOR THE ENTIRE TRAVEL IN SEATTLE. LEG 2/4-DECEMBER 7, 2018. TRAVELER HAS BEEN INVITED TO PRESENT A SEMINAR AT THE FRED HUTCHINSON CANCER RESEARCH CENTER ON DECEMBER 7 AS WELL AS MEET WITH FACULTY. THIS SPONSOR HAS PROVIDED ROUNDTRIP FLIGHTS IN-KIND. ODA MEMO HAS BEEN SUBMITTED AND AWAITING APPROVAL FOR BOTH SPONSORS. NO FEDERAL FUNDS OR HONORARIUM WERE USED OR ACCEPTED FOR THIS TRAVEL. LEG 3/4 DECEMBER 8-10. MANHATTAN, NY. TRAVELER WILL COLLABORATE WITH LAWRENCE SHAPIRO AT COLUMBIA UNIVERSITY. LEG 4/4. DECEMBER 10. PHILADELPHIA, PA. TRAVELER WILL STOP AT ROARK UNIV. ON HIS RETURN TRIP TO ATTEND A MEETING.</t>
  </si>
  <si>
    <t>FOUNDATION FOR THE NATIONAL IN</t>
  </si>
  <si>
    <t>12/03/2018 -12/10/2018</t>
  </si>
  <si>
    <t>TRAVELER HAS BEEN INVITED TO ATTEND AND PRESENT AT THE EVOLVING CONCEPTS IN HIV &amp; EMERGING VIRAL INFECTIONS JANUARY 27-30 IN MIAMI, FLORIDA. SPONSOR HAS PROVIDED R/T FLIGHT, 3 NIGHTS OF LODGING NIGHTS OF THE 26-28 AND GROUND TRANSPORTATION IN-KIND. NO FEDERAL FUNDS OR HONORARIUM WERE USED OR PROVIDED FOR THIS TRAVEL OR TO THE TRAVELER. ODA MEMO HAS BEEN SUBMITTED, AWAITING APPROVAL. APPROVED AEA MEMO IS ATTACHED FOR THE NIGHTS OF JANUARY 29 &amp; 30 AS THE TRAVELER WILL PAY FOR THESE NIGHTS TO STAY AT THE SAME HOTEL SINCE THE SPONSOR CAN ONLY PROVIDE 3 NIGHTS OF LODGING.</t>
  </si>
  <si>
    <t>ELSEVIER LIMITED OXFORD UNITED</t>
  </si>
  <si>
    <t>01/26/2019 -01/31/2019</t>
  </si>
  <si>
    <t>TRAVELER IS THE LEAD ORGANIZER OF THE KEYSTONE SYMPOSIUM MOLECULAR APPROACHES TO VACCINES &amp; IMMUNE MONITORING (J5) FEBRUARY 9-15, 2018. KEYSTONE COLORADO. KEYSTONE HAS PROVIDED A SUBSIDY IN THE AMOUNT OF $1,818 WHICH WILL BE REIMBURSED AFTER THE TRAVEL. A BLANKET WAIVER HAS BEEN CREATED BY NIH FOR KEYSTONE SYMPOSIUM TRAVEL. ODA MEMO IS APPROVED AND ATTACHED. NO FEDERAL GOVERNMENT FUNDS OR HONORARIUM WILL BE USED OR PROVIDED FOR THIS TRAVELER/TRAVEL.</t>
  </si>
  <si>
    <t>LEG 1- MARCH 10-13, 2019, TRAVELER HAS BEEN INVITED TO ATTEND THE ANNUAL NAC MEETING IN LA JOLLA CALIFORNIA MARCH 11-13. GOVERNMENT PER-DIEM RATE HAS BEEN PROVIDED FOR ATTENDEES AT $174 P/N AND AWAITING HOTEL CONFIRMATION RESERVATION NUMBERS FROM HOST. LEG 2- MARCH 13-15, 2019, TRAVELER HAS BEEN INVITED TO ATTEND THE UAB-SERCAT STRUCTURAL BIOLOGY SYMPOSIUM IN BIRMINGHAM, CA. LEG 2 IS PARTIALLY SPONSORED IN-KIND: FLIGHT, HOTEL. APPROVED ODA MEME IS ATTACHED.  NO FEDERAL FUNDS OR HONORARIUM ARE BEING PROVIDED OR USED TO SUPPORT THE TRAVEL EXPENSES.</t>
  </si>
  <si>
    <t xml:space="preserve">KWON, YOUNG  DO </t>
  </si>
  <si>
    <t>TRAVELER HAS BEEN INVITED TO ATTEND THE 13TH ANNUAL CAVD MEETING IN SEATTLE, WA DECEMBER 4-6, 2018. FNIH HAS SPONSORED R/T FLIGHT AND LODGING IN-KIND. ODA MEMO HAS BEEN SUBMITTED AND AWAITING APPROVAL. NO FEDERAL FUNDS OR HONORARIUM WILL BE USED OR PROVIDED FOR THIS TRAVEL.</t>
  </si>
  <si>
    <t>LABER-LAIRD, KATHY E</t>
  </si>
  <si>
    <t>TRAVEL TO THE 69TH ANNUAL AALAS NATIONAL MEETING, BALTIMORE CONVENTION CENTER, BALTIMORE, MD; OCT 28-NOV 1, 2018; DATES OF TRAVEL OCT 27-30, 2018. REGISTRATION FEE WAIVED BY SPONSOR AND DOES NOT INCLUDE MEALS, LODGING (LODGING IS OVER PER DIEM), DR. LABER DID NOT REQUEST AEA MEMO APPROVAL. SHE WILL NOT BE REIMBURSED THE DIFFERENCE IN PER DIEM, TRAVELER WILL NOT REQUEST PAYMENT FOR OVERAGE AND DOES ACCEPT SHE WILL HAVE TO PAY OUT OF POCKET THE DIFFERENCE. AIR TRAVEL WAS BOOKED THROUGH OMEGA TMC AND LODGING WAS BOOKED THROUGH AALAS CONFERENCE ROOMS. ETHICS 9/21/2018 AND CTTS APPROVAL RECEIVED ON MAY 1, 2018. MARYLAND IS NOT TAX EXEMPT. ALL DOCUMENTS ARE UPLOADED IN DOCUMENTS.</t>
  </si>
  <si>
    <t>AMERICAN ASSOCIATION FOR LABOR</t>
  </si>
  <si>
    <t>LAKATTA, EDWARD G</t>
  </si>
  <si>
    <t>DR. LAKATTA HAS BEEN INVITED TO BE A DISTINGUISHED GUEST LECTURER AT THE CENTRE D?¿¿INVESTIGATION CLINIQUE PIERRE DROUIN HOMAGE CORSORTIUM TO BE HELD IN BARCELONA, SPAIN FROM JANUARY 10-11, 2019.  WHILE THERE, HE WILL PRESENT A TALK, ENTITLED ?¿¿WHEN AND WHY YOUR NEXT HEART BEAT WILL OCCUR?¿¿.  HOMAGE IS PROVIDING IN-KIND ROUND-TRIP AIRFARE, GROUND TRANSPORTATION TO AND FROM THE AIRPORT TO THE VENUE, 3 NIGHTS LODGING. SPONSOR WILL PROVIDE BREAKFAST, LUNCH AND DINNER ON JANUARY 9-11, 2019.  THE MEETING ENDS LATER IN THE AFTERNOON ON 1/11/19, THEREFORE, DR. LAKATTA WILL BE FLYING OUT THE MORNING OF 1/12/2019.  THE SPONSOR HAS NOTED THAT ALL OTHER NON-FEDERAL PARTICIPANTS WILL BE PROVIDED WITH THE SAME ACCOMMODATIONS AND BUSINESS CLASS AIRFARE WAS PROVIDED AND OFFERED TO ALL GUEST LECTURERS WITH A MEDICAL NEED.  ETHICS APPROVED.  HTSOS TRAINING HAS BEEN COMPLETED. VISA REQUIRED AND APPLIED FOR.</t>
  </si>
  <si>
    <t>INSERM NANCY UNIVERSITY OF LOR</t>
  </si>
  <si>
    <t>01/08/2019 -01/12/2019</t>
  </si>
  <si>
    <t>DR. LAKATTA HAS BEEN INVITED TO BE A DISTINGUISHED GUEST LECTURER AT THE DEPARTMENT OF PHYSIOLOGY AND MEMBRANE BIOLOGY SCHOOL OF MEDICINE AT THE UNIVERSITY OF CALIFORNIA, DAVIS FROM 01/16/2019 ?¿¿ 01/18/2019.  THE TITLE OF HIS TALK IS ?¿¿WHEN AND WHY WILL YOUR NEXT HEART BEAT OCCUR?¿¿.  UC DAVIS IS PROVIDING IN-KIND ROUND-TRIP AIRFARE, GROUND TRANSPORTATION TO AND FROM THE AIRPORT TO THE VENUE, 2 NIGHTS LODGING, BREAKFAST, LUNCH, AND DINNER ON 1/16, 1/17, AND 1/18 (DEPENDENT ON TRAVEL TIMES).  DR. LAKATTA IS REQUESTING APPROVAL OF ACTUAL SUBSISTENCE FOR SPONSOR-IN-KIND LODGING VALUED AT $184/NIGHT WHICH IS 147.2% OF THE GOVERNMENT ALLOWANCE OF $125.  THIS PERCENTAGE FALLS WITHIN THE 300% THRESHOLD ALLOWED BY THE FTR.  THE SPONSOR HAS NOTED THAT ALL OTHER NON-FEDERAL PARTICIPANTS WILL BE PROVIDED WITH THE SAME ACCOMMODATIONS.  ATTACHED AGENDA WILL NOT BE COMPLETE UNTIL CLOSER TO THE DATE OF THE MEETING.  ETHICS APPROVAL IS INCLUDED.</t>
  </si>
  <si>
    <t>DR. LAKATTA HAS BEEN INVITED TO BE A DISTINGUISHED GUEST LECTURER AT THE UCLA CARDIAC ARRHYTHMIA CENTER &amp; EP PROGRAMS IN LOS ANGELES, CA FROM FEBRUARY 5 - 7, 2018.  THE TITLE OF HIS TALK IS ?¿¿WHEN AND WHY YOUR NEXT HEART BEAT WILL OCCUR?¿¿.  UCLA IS PROVIDING IN-KIND ROUND-TRIP AIRFARE, GROUND TRANSPORTATION TO AND FROM THE AIRPORT TO THE VENUE, 2 NIGHTS LODGING, BREAKFAST (2/6, 2/7), LUNCH (2/6, 2/7) AND DINNER WILL BE PROVIDED ON 2/5, 2/6.  THE SPONSOR HAS NOTED THAT ALL OTHER NON-FEDERAL GUEST LECTURERS WILL BE PROVIDED WITH THE SAME ACCOMMODATIONS.  DR. LAKATTA IS REQUESTING APPROVAL OF ACTUAL SUBSISTENCE FOR SPONSOR-IN-KIND LODGING, VALUED AT $225/NIGHT LODGING WHICH IS 125% OF THE GOVERNMENT ALLOWANCE OF $180.  THIS PERCENTAGE FALLS WITHIN THE 300% THRESHOLD ALLOWED BY THE FTR.  
DR. LAKATTA IS USING A CAR SERVICE FOR THIS TRIP BECAUSE HE WILL BE ARRIVING HOME LATER THAN USUAL.  HOWEVER, SINCE IT IS MORE EXPENSIVE THAN THE TAXIFAREFINDER ESTIMATE, HE HAS AGREED TO PAY THE OUT-OF-POCKET THAT IS OVER THE TAXI COSTS. 
A TENTATIVE AGENDA HAS BEEN INCLUDED.  ETHICS APPROVAL IS ATTACHED.</t>
  </si>
  <si>
    <t>LANDI, MARIA T</t>
  </si>
  <si>
    <t>**PER HOTEL CLERK, ROOM IS TAX EXEMPT SINCE ROSWELL PARK IS COVERING**
&lt;08010-FLK&gt; DR. MARIA LANDI WILL BE PRESENTING A TALK ENTITLED, "INTEGRATIVE ANALYSIS OF EXPOSURES, GENETIC SUSCEPTIBILITY, AND SOMATIC CHANGES IN LUNG CANCER" AT THE POPULATION SCIENCES GRAND ROUNDS SEMINAR SERIES, HELD AT ROSWELL PARK COMPREHENSIVE CANCER CENTER ON OCTOBER 28-29, 2018.  IN KIND:  ROUNDTRIP AIRFARE AND HOTEL FOR 1 NIGHT,  DINNER ON OCTOBER 28, 2018 AND BREAKFAST AND LUNCH ON OCTOBER 29, 2018, GROUND TRANSPORTATION IN BUFFALO, NY.  ITEB WILL COVER GROUND TRANSPORTATION TO AND FROM AIRPORT IN DC AREA AND MISCELLANEOUS EXPENSES.  DR. LANDI IS REQUESTING APPROVAL OF ACTUAL SUBSISTENCE FOR SPONSOR IN-KIND LODGING VALUED AT $108 WHICH IS 104% OF COST OF THE GOVERNMENT ALLOWANCE OF $104.  THE PERCENTAGE FALLS WITHIN THE 300% THRESHOLD ALLOWED BY THE FTR.  THE SPONSOR HAS NOTED THAT ALL OTHER NON-FEDERAL PARTICIPANTS WILL BE PROVIDED WITH THE SAME ACCOMMODATIONS.</t>
  </si>
  <si>
    <t>TENURE TRACK INVESTIGATOR</t>
  </si>
  <si>
    <t>08010-FLK-8037071-TRAVELER WILL ATTEND THE RADCLIFFE INSTITUTE FOR ADVANCE STUDY HARVARD UNIVERSITY SEMINAR, MARCH 20-22, 2019 AS AN INVITED SPEAKER AND WILL DISCUSS THE STATE OF THE SCIENCE LINKING PRE-DIAGNOSTIC RISK FACTORS TO CANCER SUBTYPES AND ADDRESS OPEN QUESTIONS IN THIS AREA. THE SPONSOR IS PROVIDING THE FLIGHT, HOTEL, DINNER ON 3/20, LUNCH AND DINNER ON 3/21 AND LUNCH ON 3/22 IN KIND. 
ITEB WILL COVER GROUND TRANSPORTATION.</t>
  </si>
  <si>
    <t>08010-FLK-8037071-GENERAL ADMIN- 03/31/19 - 04/02/19-TRAVELER WILL ATTEND THE AACR MEETING IN ATLANTA, GA FROM MARCH 31 - APRIL 2, 2019 AND PRESENT A TALK ENTITLED, PREDIAGNOSTIC EXPOSURES AND TUMOR MUTATIONAL SIGNATURES IN POPULATION STUDIES." IN KIND:  AIRFARE AND HOTEL.  ITEB WILL COVER GROUND TRANSPORTATION IN DC AND ATLANTA, GA AREAS.</t>
  </si>
  <si>
    <t xml:space="preserve">LANDSMAN, DAVID </t>
  </si>
  <si>
    <t>10/28/2018-10/30/2018: ATTENDING/PARTICIPATING IN THE KENTUCKY INBRE GRANT EXTERNAL ADVISORY COMMITTEE TO ASSES THE SCIENTIFIC PROGRESS OF THE UNIVERSITIES AND INSTITUTIONS INVOLVED WITH THE GRANT. MEETING HELD IN LOUISVILLE, KY.</t>
  </si>
  <si>
    <t>LOUISVILLE, KY, US</t>
  </si>
  <si>
    <t>UNIVERSITY OF LOUISVILLE</t>
  </si>
  <si>
    <t>LARSON, DANIEL R</t>
  </si>
  <si>
    <t>INVITED SEMINAR SPEAKER AT FOR THE MOLECULAR AND CELLULAR BIOLOGY DEPARTMENT'S WEEKLY SEMINAR SERIES ON OCTOBER 17, 2018 AT BAYLOR COLLEGE OF MEDICINE, HOUSTON, TX. THERE IS NO REGISTRATION FOR ATTENDEES. 
IN-KIND: FLIGHT, LODGING, MEALS 
DR. LARSON IS REQUESTING APPROVAL OF ACTUAL SUBSISTENCE FOR SPONSOR IN-KIND LODGING VALUED AT $172 WHICH IS 132% OF THE GOVERNMENT ALLOWANCE OF $131. THIS PERCENTAGE FALLS WITHIN THE 300% THRESHOLD ALLOWED BY THE FTR. THE SPONSOR HAS NOTED THAT ALL OTHER NON-FEDERAL PARTICIPANTS WILL BE PROVIDED WITH THE SAME ACCOMMODATIONS.</t>
  </si>
  <si>
    <t>10/16/2018 -10/18/2018</t>
  </si>
  <si>
    <t>INVITED SPEAKER AT THE COLD SPRING HARBOR ASIA MEETING ON RNA BIOLOGY DURING OCTOBER 29-NOVEMBER 2, 2018. THE MEETING WILL BE HELD AT THE SUZHOU INDUSTRIAL PARK CONFERENCE CENTER IN SUZHOU, CHINA. REGISTRATION WAIVED FOR SPEAKERS INCLUDES MEALS AND SOCIAL EVENTS. FREE TRANSPORTATION FROM AIRPORT.
IN-KIND: FLIGHT, 4 NIGHTS LODGING, REGISTRATION INCLUDING MEALS.</t>
  </si>
  <si>
    <t>COLD SPRING HARBOR ASIA</t>
  </si>
  <si>
    <t>INVITED SPEAKER AT THE ANNUAL CGC AND ONCODE CONFERENCE DURING NOVEMBER 7-9, 2018 AT THE ROYAL TROPICAL INSTITUTE, AMSTERDAM. THERE IS NO FEE FOR REGISTERING FOR THE MEETING. TRAVELER WILL MEET WITH COLLABORATOR FROM NKI ON NOV 10.
IN-KIND: FLIGHT, 3 NIGHTS LODGING, SOME MEALS</t>
  </si>
  <si>
    <t>11/06/2018 -11/11/2018</t>
  </si>
  <si>
    <t>LAU, ANNA F</t>
  </si>
  <si>
    <t>ANNA LAU WILL TRAVEL TO SAN FRANCISCO, CA FROM 10-4 TO 10-6 TO SPEAK AT THE CLINICAL MYCOLOGY UPDATE SYMPOSIUM</t>
  </si>
  <si>
    <t>IDWEEK</t>
  </si>
  <si>
    <t>DR. LAU WILL BE SPEAKING FOR A SYMPOSIUM PRESENTATION ON THE IDENTIFICATION OF FILAMENTOUS AT THE ANNUAL SEACM MEETING</t>
  </si>
  <si>
    <t>SOUTHEASTERN ASSOCIATION FOR C</t>
  </si>
  <si>
    <t xml:space="preserve">LAUNER, LENORE </t>
  </si>
  <si>
    <t>PARTICIPATE IN DISSERTATION DEFENSE OF LAURA DE JONG ON DEC 11, 2018 IN LEIDEN, NL. SPONSOR IS PAYING IN-KIND FOR RT FLIGHT, 2 NIGHTS HOTEL AND BREAKFAST. NIH IS PAYING THE REST. TRAIN STATION IN LEIDEN TO HOTEL: 7 MINUTE WALK.
DEC 12, 2018 MEET WITH DR. MAJON MULLER IN AMSTERDAM ABOUT MUTUAL COLLABORATIONS.</t>
  </si>
  <si>
    <t>LEIDEN UNIVERSITY MEDICAL CENT</t>
  </si>
  <si>
    <t>12/09/2018 -12/13/2018</t>
  </si>
  <si>
    <t>JANUARY 25-26, 2019 LONDON AND DAY TRIP TO OXFORD: MEET WITH COLLEAGUES ABOUT MUTUAL COLLABORATIONS.
SUNDAY, JANUARY 27: NOT WORKING. SINCE DR. LAUNER IS CONDUCTING BUSINESS THE DAY BEFORE AND THE DAY AFTER THIS NON-DUTY DAY, IT IS NOT COST ADVANTAGEOUS TO THE GOVT NOR IS IT POSSIBLE TO RETURN HER TO THE US ON 1/26 AND FLY HER BACK OUT TO THE UK FOR HER MEETING ON 1/28. ALLOCATING L AND MIE TO SPONSOR FOR 1/27.
JANUARY 28, 2019, LONDON: ATTEND THE DEMENTIAS PLATFORM UK (DPUK) OVERSIGHT BOARD MEETING. DR. LAUNER IS A MEMBER OF THE BOARD.
SPONSOR IS PAYING IN-KIND: RT ECONOMY AIRFARE, 2 NIGHTS HOTEL, TRANSPORTATION TO/FROM LONDON AIRPORT AND TRANSPORT WITHIN LONDON USING THE LONDON UNDERGROUND, UP TO 3 LUNCHES AND 2 DINNERS. NIH WILL PAY THE REST.
NEED: HEATHROW EXPRESS TICKET, LONDON UNDERGROUND TICKET.</t>
  </si>
  <si>
    <t>MEDICAL RESEARCH COUNCIL LONDO</t>
  </si>
  <si>
    <t>01/23/2019 -01/29/2019</t>
  </si>
  <si>
    <t>SPEAKER AND DISCUSSANT AT THE SOUTH TEXAS CONFERENCE ON TRANSFORMATIONAL CARE, RESEARCH AND THERAPEUTICS IN ALZHEIMER'S DISEASE IN SAN ANTONIO, FEB 24-26, 2019.
FEB 27, 2019: EXTERNAL REVIEWER FOR BIGGS INSTITUTE SITE VISIT.
SPONSOR IS PAYING IN-KIND: RT FLIGHT, HOTEL, AND MEALS.
IN-KIND LODGING IS OVER THE GOVT ALLOWANCE. DR LAUNER IS REQUESTING APPROVAL OF ACTUAL SUBSISTENCE FOR SPONSORED IN-KIND LODGING VALUED AT $146/NIGHT WHICH IS 116% OF THE GOVERNMENT ALLOWANCE OF $126/NIGHT. THIS PERCENTAGE FALLS WITHIN THE 300% THRESHOLD ALLOWED BY THE FTR. THE SPONSOR HAS NOTED THAT ALL INVITED SPEAKERS TO THE CONFERENCE ARE BEING PROVIDED WITH THE SAME ACCOMMODATION.
ODA REQUEST TO BE SUBMITTED.</t>
  </si>
  <si>
    <t>02/24/2019 -02/28/2019</t>
  </si>
  <si>
    <t xml:space="preserve">LAZAREVIC, VANJA </t>
  </si>
  <si>
    <t>DR. VANJA LAZAREVIC IS FLYING FROM IAD TO SAN DIEGO AIRPORT ON OCTOBER 23. SHE WILL STAY AT THE LA JOLLA SHORES HOTEL AT 8110 CAMINO DEL ORO ON THE NIGHTS OF OCTOBER 23 AND 24. LA JOLLA INSTITUTE IS PAYING FOR THE LODGING, IN KIND. LODGING IS VALUED AT $169.00 WHICH IS 110.46% OF THE GOVERNMENT ALLOWANCE OF $153.00. THIS PERCENTAGE FALLS WITHIN THE 300% THRESHOLD ALLOWED BY THE FTR. ON OCTOBER 24, SHE WILL MEET WITH LA JOLLA INSTITUTE FACULTY AND POST-DOCS AND WILL GIVE A SEMINAR AT NOON ENTITLED "TRANSCRIPTIONAL REGULATION OF AUTOIMMUNE RESPONSES." ON OCTOBER 25, SHE WILL FLY HOME TO IAD. LA JOLLA INSTITUTE IS PAYING FOR AIRFARE, LODGING, GROUND TRANSPORTATION IN SAN DIEGO, ALL MEALS ON OCTOBER 24, AND BREAKFAST ON OCTOBER 25, IN KIND.</t>
  </si>
  <si>
    <t>LA JOLLA INSTITUTE FOR ALLERGY</t>
  </si>
  <si>
    <t>10/23/2018 -10/25/2018</t>
  </si>
  <si>
    <t>LEBLANC, AMY K</t>
  </si>
  <si>
    <t>DR. LEBLANC WILL PRESENT: A COMPARATIVE IMAGING TALK AND AN NCI-BASED CONSORTIA (CBTC AND CANINE ONCOLOGY TRIALS CONSORTIUM) AT THE PAWS FOR A CURE RESEARCH SYMPOSIUM BEING HELD IN BOSTON, MA ON NOVEMBER 12-13, 2018. IN-KIND: REGISTRATION (NO MEALS), AND LUNCH ON 11/12 AND 11/13.</t>
  </si>
  <si>
    <t>DR. LEBLANC WILL PRESENT: THE NCI COMPARATIVE BRAIN TUMOR CONSORTIUM: MISSION, GOALS AND ACTIVITIES AT THE SOCIETY FOR NEURO-ONCOLOGY (SNO) ANNUAL SCIENTIFIC MEETING BEING HELD IN NEW ORLEANS, LA ON NOVEMBER 15-16, 2018. IN-KIND: LODGING NO BREAKFAST) AND REGISTRATION (INCLUDES B AND L FOR 11/16).
DR. LEBLANC IS REQUESTING APPROVAL OF ACTUAL SUBSISTENCE FOR SPONSORED IN-KIND LODGING VALUED AT $209 WHICH IS 139% OF THE GOVERNMENT ALLOWANCE OF $150.  THIS PERCENTAGE FALLS WITHIN THE 300% THRESHOLD ALLOWED BY THE FTR.  THE SPONSOR HAS NOTED THAT ALL OTHER NON-FEDERAL PARTICIPANTS WILL BE PROVIDED WITH THE SAME ACCOMMODATIONS.</t>
  </si>
  <si>
    <t>SOCIETY FOR NEURO ONCOLOGY</t>
  </si>
  <si>
    <t>DR. LEBLANC WILL PRESENT: THE COMPARATIVE APPROACH TO CANCER DRUG DEVELOPMENT: INTEGRATION OF CANINE MODELS, AT THE OHIO STATE UNIVERSITY COMPREHENSIVE CANCER CENTER GRAND ROUNDS IN COLUMBUS, OH ON FEBRUARY 1, 2019. IN-KIND: AIRFARE, LODGING (NO BREAKFAST), MEALS (D 1/31; BL 2/1), AND GROUND TRANSPORTATION IN OHIO.
DR. LEBLANC IS REQUESTING APPROVAL OF ACTUAL SUBSISTENCE FOR SPONSOR IN-KIND LODGING VALUED AT $149 WHICH IS 122% OF THE GOVERNMENT ALLOWANCE OF $122.  THIS PERCENTAGE FALLS WITHIN THE 300% THRESHOLD ALLOWED BY THE FTR.  THE SPONSOR HAS NOTED THAT ALL OTHER NON-FEDERAL PARTICIPANTS WILL BE PROVIDED WITH THE SAME ACCOMMODATIONS.</t>
  </si>
  <si>
    <t>DR. LEBLANC IS INVITED TO SPEAK AT THE DUKE CANCER INSTITUTE AND NORTH CAROLINA STATE UNIVERSITY?¿¿S 4TH ANNUAL CONSORTIUM FOR CANINE COMPARATIVE ONCOLOGY SYMPOSIUM IN DURHAM, NC ON FEBRUARY 15, 2019. IN-KIND: AIRFARE, LODGING (NO BREAKFAST), SPEAKER?¿¿S DINNER ON 2/14, AND GROUND TRANSPORTATION IN NC. MEETING REGISTRATION IS FOR ATTENDANCE ONLY. THERE IS NO COST TO ANYONE ATTENDING THE MEETING. DR. LEBLANC IS REQUESTING APPROVAL OF ACTUAL SUBSISTENCE FOR SPONSOR IN-KIND LODGING VALUED AT $139 WHICH IS 130% OF THE GOVERNMENT ALLOWANCE OF $107. THIS PERCENTAGE FALLS WITHIN THE 300% THRESHOLD ALLOWED BY THE FTR.  THE SPONSOR HAS NOTED THAT ALL OTHER NON-FEDERAL PARTICIPANTS WILL BE PROVIDED WITH THE SAME ACCOMMODATIONS.</t>
  </si>
  <si>
    <t>LEE, JANICE S</t>
  </si>
  <si>
    <t>DR. JANICE LEE WILL BE GIVING A TALK TITLED ?????THE FUTURE OF RESIDENCY TRAINING PROGRAMS: WHERE THE NEXT 100 YEARS WILL TAKE US????? AT THE 2018 AMERICAN ASSOCIATION OF ORAL AND MAXILLOFACIAL SURGEONS ANNUAL MEETING BEING HELD IN CHICAGO, IL FROM OCTOBER 9-14, 2018. AT THE END OF THE AAOMS ANNUAL MEETING, PARTICIPANTS SHOULD BE BETTER ABLE TO: APPLY EVIDENCED BASED MEDICINE TO ACHIEVE POSITIVE PATIENT-REPORTED OUTCOMES. MANAGE TREATMENT OUTCOMES AND PAIN EXPECTATION/MODULATION. RAISE THE STANDARDS FOR DELIVERY OF SURGICAL PRACTICE AND ANESTHESIA ????? THE TEAM MODEL. DR. LEE HAS CHOSEN A HOTEL OVER THE MAXIMUM GOVERNMENT PER DIEM OF $226.00 PER NIGHT AND HAS BEEN INFORMED THAT SHE WILL BE REIMBURSED THE MAXIMUM GOVERNMENT PER DIEM ONLY (EXCLUDING TAXES). THE REGISTRATION FEE HAS BEEN WAIVED BY THE SPONSOR (SEE ATTACHED).</t>
  </si>
  <si>
    <t>AMERICAN ASSOCIATION OF ORAL A</t>
  </si>
  <si>
    <t>10/09/2018 -10/14/2018</t>
  </si>
  <si>
    <t>SPONSORED:  DR. JANICE LEE  HAS BEEN ACCEPTED AS AN EXAMINER FOR THE AMERICAN BOARD OF ORAL AND MAXILLOFACIAL SURGERY.  THE 2019 ORAL CERTIFYING EXAMINATION IS SCHEDULED FOR FEBRUARY 2-8, 2019 IN DALLAS, TEXAS. DR. LEE WILL BE EXAMINING CANDIDATES TO BE BOARD CERTIFIED IN ORAL AND MAXILLOFACIAL SURGERY.  HOTEL (SATURDAY, FEBRUARY 2-FRIDAY, FEBRUARY 8), MEALS AND GROUND TRANSPORTATION IN DALLAS, TX WILL BE PROVIDED BY THE AMERICAN BOARD OF ORAL AND MAXILLOFACIAL SURGERY (SEE EMAIL INVITATION).  SOME MEALS ARE INCLUDED. THE EMAIL INVITATION INDICATES THERE WILL BE A AN EXAMINATION COMMITTEE DINNER ($28) ON WEDNESDAY FEBRUARY 6.  THE ITINERARY WAS NOT AVAILABLE AT THE TIME TRAVEL WAS BEING PREPARED.  I EMAILED SPONSOR AGAIN ON 1/24/2019 FOR THE ITINERARY WHICH HAS NOT BEEN FORTHCOMING.  THE 2019 ORAL CERTIFYING EXAMINATION WILL BE HELD AT THE RITZ-CARLTON, DALLAS WHERE DR. LEE WILL BE STAYING. GROUND TRANSPORTATION WILL NOT BE REQUESTED FROM FEBRUARY 3-7, 2019.  THERE ARE NOT RESORTS FEE.  HOTEL TAXES: TOURISM (2%); OCCUPANCY STATE TAX (6%); CITY OCCUPANCY TAX (7%).</t>
  </si>
  <si>
    <t>AMERICAN BOARD OF ORAL AND MAX</t>
  </si>
  <si>
    <t xml:space="preserve">LEGGIO, LORENZO </t>
  </si>
  <si>
    <t>DR. LEGGIO HAS BEEN INVITED BY THE WILLIAM J. LIEBIG CENTER FOR TRANSPLANTATION AND REGENERATIVE MEDICINE AT THE MAYO CLINIC IN ROCHESTER, MINNESOTA TO PRESENT THE TRANSPLANT GROUND ROUNDS ON OCTOBER 1, 2018. HIS TALK IS TITLED INTEGRATING THE TREATMENT OF ALCOHOL USE DISORDER IN THE MANAGEMENT OF PATIENTS WITH LIVER DISEASE. EO APPROVED MAY 17, 2018. TANUM0HRKW ????? FY2018 LEG OF TRIP.</t>
  </si>
  <si>
    <t>MAYO CLINIC ROCHESTER</t>
  </si>
  <si>
    <t>DR. LEGGIO WAS INVITED TO PRESENT A TALK TITLED GUT-LIVER-BRAIN AXIS IN ALCOHOL USE DISORDER: PEPTIDES, BUGS AND LANCETS AT THE 2018 ESBRA (EUROPEAN SOCIETY FOR BIOLOGICAL RESEARCH ON ALCOHOLISM) NORDMANN AWARD MEETING IN LOUVAIN-LA-NEUVE, BELGIUM FROM OCTOBER 10-13, 2018.  NIH APPROVED APRIL 18, 2018.</t>
  </si>
  <si>
    <t>[OTHER], , BEL</t>
  </si>
  <si>
    <t>EUROPEAN SOCIETY OF BIOLOGICAL</t>
  </si>
  <si>
    <t>10/10/2018 -10/13/2018</t>
  </si>
  <si>
    <t>DR. LORENZO LEGGIO IS PRESENTING A TALK TITLED, SUBSTANCE AND FOOD ADDICTION: OVERLAP AND DISTINCTIONS, AT THE 2018 OBESITY WEEK MEETING FROM NOVEMBER 11-15, 2018 IN NASHVILLE, TN.  NIH APPROVED MAY 25, 2018.</t>
  </si>
  <si>
    <t>DR. LEGGIO HAS BEEN INVITED TO BE THE KEYNOTE SPEAKER AT THE 2019 NORTH CENTRAL FLORIDA SOCIETY FOR NEUROSCIENCE (NCF) (SFN) CHAPTER CONFERENCE AT THE UNIVERSITY OF FLORIDA IN GAINESVILLE, FLORIDA ON JANUARY 25, 2019.  DR. LEGGIO?¿¿S TALK IS ENTITLED INVESTIGATING THE GUT-LIVER-BRAIN AXIS IN ADDICTION DISORDERS:  PEPTIDES, BUGS AND LANCETS.  THE SPONSOR WILL PROVIDE IN KIND TWO DINNERS AND ONE LUNCH.  NIH APPROVED SEPTEMBER 18, 2018.</t>
  </si>
  <si>
    <t>DR. LORENZO LEGGIO HAS BEEN INVITED TO PRESENT A LECTURE ?¿¿MEDICATION DEVELOPMENT FOR ADDICTION VIA TRANSLATIONAL INVESTIGATION OF THE GUT-BRAIN AXIS?¿¿ AT THE UNIVERSITY OF KENTUCKY SUBSTANCE ABUSE RESEARCH DAY [SURD] ON MARCH 7, 2019 IN LEXINGTON, KENTUCKY. NIH APPROVED AUGUST 10, 2018.</t>
  </si>
  <si>
    <t>DR. LEGGIO WAS INVITED AS SPEAKER AT MOUNT SINAI IN NYC MARCH 11, 2019. THIS IS SPONSORED BY MOUNT SINAI. GIVING THIS SEMINAR IS CONSISTENT WITH DR. LEGGIO'S ROLES IN DISSEMINATING RESEARCH DATA GENERATED IN HIS LAB AT NIH FOR SCIENTIFIC AND EDUCATIONAL PURPOSES.  THE NAME OF HIS TALK IS ?¿¿DEVELOPING NOVEL TREATMENTS FOR ADDICTION VIA GUT-BRAIN PATHWAYS: RECENT TRANSLATIONAL EFFORTS.  EO APPROVED JANUARY 17, 2019.</t>
  </si>
  <si>
    <t>03/10/2019 -03/11/2019</t>
  </si>
  <si>
    <t>DR. LORENZO LEGGIO WILL BE AN INVITED SPEAKER FOR THE 2019 UCLA LUSKIN THOUGHT LEADERSHIP MEETING ON TRANSLATIONAL SCIENCE OF ALCOHOLISM IN LOS ANGELES, CALIFORNIA AT UCLA ON MARCH 19, 2019. HIS TALK IS TITLED MEDICAL DEVELOPMENTS IN ADDICTIONS. NIH APPROVED SEPTEMBER 13, 2018</t>
  </si>
  <si>
    <t>03/18/2019 -03/20/2019</t>
  </si>
  <si>
    <t xml:space="preserve">LEIBENLUFT, ELLEN </t>
  </si>
  <si>
    <t>THE EVENTS IN THIS TA WERE APPROVED AS A NON-NIMH HOSTED CONFERENCE OR MEETING BY THE OFFICE OF FINANCIAL MANAGEMENT ON 8/16/18.
PRESENTING AT THE 6TH ANNUAL UPDATE AND ADVANCES IN PSYCHIATRY MEETING.  WILL ALSO BE MEETING WITH DR. ART WALASZEK AND DR. NED KALIN  ABOUT CURRENT AND FUTURE COLLABORATIONS.DR. ELLEN LEIBENLUFT IS REQUESTING APPROVAL OF ACTUAL SUBSISTENCE FOR SPONSOR IN-KIND LODGING VALUED AT $169. WHICH IS 69% OF THE GOVERNMENT ALLOWANCE OF $122.00. THIS PERCENTAGE FALLS WITHIN THE 300% THRESHOLD ALLOWED BY THE FTR.  THE SPONSOR HAS NOTED THAT ALL OTHER NON-FEDERAL PARTICIPANTS WILL BE PROVIDED WITH THE SAME ACCOMMODATIONS.</t>
  </si>
  <si>
    <t>THE EVENTS IN THIS TA WERE APPROVED AS AN EXEMPTION UNDER THE CATEGORY: TO ATTEND SCIENTIFIC MEETINGS BY THE NIMH EXECUTIVE OFFICER ON 7/24/18.
DR. LEIBENLUFT WILL BE GIVING AN TALK  AT THE GRAND ROUNDS FOR ALPERT MEDICAL SCHOOL OF BROWN UNIVERSITY</t>
  </si>
  <si>
    <t>BROWN ALPERT MEDICAL SCHOOL</t>
  </si>
  <si>
    <t>LEIKIN, SERGEY L</t>
  </si>
  <si>
    <t>3/18/19 - 3/20/19; NASHVILLE, TN; TO PRESENT A TALK ENTITLED, PROCOLLAGEN SORTING AND EXPORT FROM ENDOPLASMIC RETICULUMAT AT THE VANDERBILT UNIVERSITY MEDICAL CENTER. OWT WAS NOT USED FOR AIRFARE OR LODGING AS THE SPONSOR MADE THE AIRFARE AND LODGING ARRANGEMENTS AND IS COVERING BOTH IN KIND. SPONSOR IS COVERING 2 NIGHTS OF LODGING,  LUNCH &amp; DINNER ON 3/19 IN KIND.  GROUND TRANSPORTATION IN NASHVILLE, TN R/T AIRPORT TO HOTEL A  MEMBER OF VANDERBILT UNIVERSITY WILL PICK UP AND DROP OFF 3/18 AND 3/20 AND DRIVE HIM TO AND FROM MEETING LOCATION ON 3/19 .  TRAVELER WILL DRIVE POV R/T AIRPORT TO HOME 3/18 &amp; 3/20 AND AND USE ECONOMY PARKING 3/18-20. NO HONORARIUM AND NO FEDERAL FUNDS STATES ATTACHED.</t>
  </si>
  <si>
    <t>3/27/19 - 3/29/19, NEW YORK, NY, TO PRESENT A TALK ENTITLED "NOVEL TARGETS AND NEW THERAPEUTICS STRATEGIES IN TREATING OI" AT THE HOSPITAL FOR SPECIAL SURGERY CENTER FOR SKELETAL DYSPLASIAS. OWT WAS NOT USED FOR AIRFARE. TRAVELER WILL DRIVE POV R/T HOME TO NEW, NY 3/27 &amp; 3/29. OWT WAS NOT USED FOR LODGING AS THE SPONSOR MADE THE LODGING ARRANGEMENTS AND IS COVERING IN KIND. THE SPONSOR IS COVERING 2 NIGHTS OF LODGING, MEALS BREAKFAST, LUNCH AND DINNER 3/28, AND BREAKFAST 3/29 IN-KIND. ALSO, COMPLIMENTARY PARKING IN BELAIRE GARAGE 3/27-29. THE TRAVELER IS REQUESTING APPROVAL OF ACTUAL SUBSISTENCE FOR SPONSOR IN-KIND LODGING VALUED AT $599, WHICH IS 237% OF THE GOVERNMENT ALLOWANCE OF $253. THIS PERCENTAGE FALLS WITHIN THE 300% THRESHOLD ALLOWED BY THE FTR. THE TRAVELER WILL BE REIMBURSED AT THE COST THAT IS MOST ADVANTAGEOUS TO THE GOVERNMENT WHEN COMPARED TO POV COST VS AIRFARE COST. NO HONORARIUM AND NO FEDERAL FUNDS STATEMENT ATTACHED.</t>
  </si>
  <si>
    <t>HOSPITAL FOR SURGERY</t>
  </si>
  <si>
    <t>LENARDO, MICHAEL J</t>
  </si>
  <si>
    <t>DR. MICHAEL LENARDO HAS BEEN INVITED TO PRESENT SEMINARS IN THREE CITIES IN EUROPE.  IN MILAN, ITALY FROM OCT. 22-23 AT THE UNIV. OF MILAN, IN ZURICH, SWITZERLAND AT THE BELLINZONA INSTITUTE FROM OCT. 23-24 AND AT THE 18 ANNUAL MEETING OF THE EUROPEAN SOCIETY FOR IMMUNODEFICIENCIES IN LISBON, PORTUGAL FROM 10/23-27/2018. "NO FEDERAL FUNDS WILL BE USED BY THE SPONSOR TO PROVIDE FOR OR REIMBURSE TRAVEL EXPENSES.   NO HONORARIUM MAY BE ACCEPTED BY THE EMPLOYEE.?¿¿ MGH</t>
  </si>
  <si>
    <t>ETH ZURICH</t>
  </si>
  <si>
    <t>DR. MICHAEL LENARDO HAS BEEN INVITED TO PRESENT A SEMINAR AT THE KEYSTONE SYMPOSIA: FROM RARE TO CARE: DISCOVERY, MODELING AND TRANSLATION OF RARE DISEASES (S4). IN VIENNA, AUSTRIA. NO FEDERAL FUNDS WILL BE USED BY THE SPONSOR TO PROVIDE FOR OR REIMBURSE TRAVEL EXPENSES.   NO HONORARIUM MAY BE ACCEPTED BY THE EMPLOYEE</t>
  </si>
  <si>
    <t>KEYSTONE CENTER</t>
  </si>
  <si>
    <t>11/11/2018 -11/14/2018</t>
  </si>
  <si>
    <t>DR. MICHAEL LENARDO HAS BEEN INVITED TO PRESENT A SEMINAR AT THE 14TH ANNUAL SYMPOSIUM ON PRIMARY IMMUNODEFICIENCY-MAIN THEME: IMMUNE DEFICIENCIES OF INNATE AND INTRINSIC IMMUNITY IN NEW PORT BEACH, CA. NO FEDERAL FUNDS WILL BE USED BY THE SPONSOR TO PROVIDE FOR OR REIMBURSE TRAVEL EXPENSES.   NO HONORARIUM MAY BE ACCEPTED BY THE EMPLOYEE.</t>
  </si>
  <si>
    <t>DR. LENARDO HAS BEEN INVITED TO PRESENT A SEMINAR ENTITLED: "CAUSATIVE GENE IDENTIFICATION IN PRIMARY IMMUNODEFICIENCIES YIELDS PRECISION MEDICINE THERAPIES" AT THE ION CHANNELS AND IMMUNITY SYMPOSIUM IN NEW YORK, NY. THIS TRAVEL IS SPONSORED AND NO FEDERAL FUNDS WILL BE USED BY THE SPONSOR TO PROVIDE FOR OR REIMBURSE TRAVEL EXPENSES.   NO HONORARIUM MAY BE ACCEPTED BY THE EMPLOYEE.</t>
  </si>
  <si>
    <t>NEW YORK COUNTY, NY, US</t>
  </si>
  <si>
    <t>DR. MICHAEL LENARDO HAS BEEN INVITED TO PRESENT A SEMINAR ENTITLED: GENOMIC APPROACHES TO SOLVING PRIMARY IMMUNE DISORDERS, AT THE TRI-INSTITUTIONAL &amp; MICROBIAL PATHOGENESIS PROGRAM RESEARCH SEMINAR SERIES AT THE SLOAN KETTERING INSTITUTE, IN NEW YORK, NY.  "NO FEDERAL FUNDS WILL BE USED BY THE SPONSOR TO PROVIDE FOR OR REIMBURSE TRAVEL EXPENSES.   NO HONORARIUM MAY BE ACCEPTED BY THE EMPLOYEE."</t>
  </si>
  <si>
    <t>HOWARD HUGHES MEDICAL INSTITUT</t>
  </si>
  <si>
    <t>LEONARD, WARREN J</t>
  </si>
  <si>
    <t>DR. WARREN LEONARD WILL BE TRAVELING TO ZHUNAN TOWN, TAIWAN ON OCTOBER 28, 2018. HE IS AN INVITED SPEAKER AT THE NHRI/IBMS JOINT INTERNATIONAL CONFERENCE ON INFLAMMATION AND DISEASE. AS OF THE SUBMITTAL DATE, THE FLIGHTS ARE YET TO BE PURCHASED AND HOTEL RESERVATION INFORMATION WAS REQUESTED TO THE SPONSOR. I WILL UPDATE ONCE THOSE DOCUMENTS ARE AVAILABLE. DR. LEONARD WILL RETURN ON NOVEMBER 2, 2018. NO VISA IS REQUIRED AND TAIWAN IS NOT ON THE HIGH RISK COUNTRY LIST. CAS APPROVED.</t>
  </si>
  <si>
    <t>[OTHER], , TWN</t>
  </si>
  <si>
    <t>NATIONAL HEALTH RESEARCH INSTI</t>
  </si>
  <si>
    <t>THIS IS NOT A CONFERENCE BECAUSE IT MEETS ONE OF THE OTHER NIH DEFINED MISSION EXEMPTIONS: TRAVELER IS SERVING ON THE COUNCIL OF THE ASSOCIATION OF AMERICAN PHYSICIANS, AND AS PART OF THAT MEMBERSHIP HE IS REQUIRED TO MEET TWICE A YEAR. THIS TRIP IS FOR THE COUNCIL MEETING TO DISCUSS THE YEARLY MEMBERSHIP NOMINATIONS. THIS IS AN APPROVED SPONSORED TRIP, PAPERWORK ATTACHED. SPONSOR COVERS HOTEL FOR 1 NIGHT AND MEALS IN KIND, AND GROUND TRANSPORTATION. NIH WILL PAY FOR FLIGHT AND GROUND TRANSPORTATION; SPONSOR WILL REIMBURSE PER AGREEMENT APPROVED IN 2016. SEE ATTACHED FORMS. HOTEL RESERVATION IS FOR THE GROUP, SO THERE IS NO INDIVIDUAL DOCUMENT.</t>
  </si>
  <si>
    <t>ASSOCIATION OF AMERICAN PHYSIC</t>
  </si>
  <si>
    <t>LEOPOLD, DAVID A</t>
  </si>
  <si>
    <t>THE EVENTS IN THIS TA WERE APPROVED AS AN EXEMPTION UNDER THE CATEGORY: TO ATTEND SCIENTIFIC MEETINGS BY THE NIMH EXECUTIVE OFFICER ON 7/17/18.
DR. DAVID LEOPOLD HAS BEEN INVITED TO GIVE A PRESENTATION OF HIS RESEARCH TO THE BROWN UNIVERSITY NSGP SEMINAR SERIES ON FEB 6 - 8, 2019.  THE EXCHANGE OF RESEARCH DATA IS A CRITICAL COMPONENT OF THE ADVANCEMENT OF SCIENTIFIC KNOWLEDGE AND INNOVATION; AS SUCH, THIS EVENT IS FULLY CONSISTENT WITH THE NIH MISSION.</t>
  </si>
  <si>
    <t>THE EVENTS IN THIS TA WERE APPROVED AS AN EXEMPTION UNDER THE CATEGORY: TO ATTEND SCIENTIFIC MEETINGS BY THE NIMH EXECUTIVE OFFICER ON 7/17/18.
DR. DAVID LEOPOLD HAS BEEN INVITED TO GIVE A PRESENTATION OF HIS RESEARCH TO THE STAFF OF THE SIMONS CENTER FOR THE SOCIAL BRAIN AT MIT IN CAMBRIDGE, MA ON FEB 26 - 28, 2019.  THE EXCHANGE OF SCIENTIFIC RESEARCH IS A PRIMARY DRIVER OF THE ADVANCE OF SCIENTIFIC KNOWLEDGE AND INNOVATION; THUS, THIS ACTIVITY IS FULLY CONSISTENT WITH THE MISSION AND AUTHORITY OF THE NIH.</t>
  </si>
  <si>
    <t>02/26/2019 -02/28/2019</t>
  </si>
  <si>
    <t>LE PICHON, CLAIRE E</t>
  </si>
  <si>
    <t>3/25-26/19; MEMPHIS, TENN:  THE TRAVELER HAS BEEN INVITED TO PRESENT AT THE UNIVERSITY OF TENNESSEE HEALTH SCIENCE CENTER NEUROSCIENCE INSTITUTE SEMINAR SERIES. THE TITLE OF HER TALK WILL BE: COMMON STRESS RESPONSE PATHWAYS FOR NEURODEVELOPMENT, NEURODEVELOPMENT, NEURODEGENERATION AND PAIN. THE SPONSOR WILL PAY FOR THE AIRFARE IN-KIND.  LODGING IS NETG BECAUSE THE TRAVELER IS STAYING WITH THE HOST.</t>
  </si>
  <si>
    <t>UNIVERSITY OF TENNESSEE SCIENC</t>
  </si>
  <si>
    <t>LEVINE, ARIEL J</t>
  </si>
  <si>
    <t>TRAVELER WILL VISIT THE SWISS FEDERAL INSTITUTE OF TECHNOLOGY (EPFL) TO GIVE A TALK ON A PREVIOUSLY PUBLISHED RESEARCH AT ECOLE POLYTECHNIQUE FEDERALE DE LAUSANNE (EPFL) AND DISCUSS AN UPCOMING COLLABORATION WITH THE SCPU LAB IN GENEVA, SWITZERLAND FROM JANUARY 17, 2019 TO JANUARY 22, 2019.  TRAVELER WILL DEPART FROM DC ON 1/16 AND ARRIVE THE NEXT DAY, 1/17 TO GENEVA. TRAVELER WILL DEPART ON 1/22 FROM GENEVA AND ARRIVE THE SAME DAY TO DC. SPONSOR, SWISS FEDERAL INSTITUTE OF TECHNOLOGY, WILL PAY IN-KIND FOR AIRFARE AND LODGING. THE TRAVELER WILL STAY AT HOTEL LE MONTBRILLANT FROM 1/17 TO 1/20 AT THE RATE OF 121USD/NIGHT WHICH IS BELOW THE ALLOWED PER DIEM OF 312USD. THE TRAVELER WILL STAY AT THE HOTEL ALPHA-PALMIERS FROM 1/20 TO 1/22 AT THE RATE OF 126USD/NIGHT WHICH IS BELOW THE PER DIEM ALLOWED OF 312USD. ODA IS APPROVED AND ATTACHED. CONFIRMED WITH THE SPONSOR THAT NO HONORARIUM WILL BE GIVEN AND NO FEDERAL FUNDS WILL BE USED TO SUPPORT THIS TRAVEL. TRAVEL IS STE APPROVED IN SPARC AND APPROVED BY DR. NATH.</t>
  </si>
  <si>
    <t>SWISS FEDERAL INSTITUTE OF TEC</t>
  </si>
  <si>
    <t>01/16/2019 -01/22/2019</t>
  </si>
  <si>
    <t>TRAVELER WILL VISIT THE UT SOUTHWESTERN MEDICAL CENTER IN DALLAS, TEXAS TO BE A SPEAKER AT THE 2018-2019 NEUROSCIENCE SEMINAR SERIES ON FEBRUARY 26, 2019. TRAVELER WILL DEPART FROM DC ON 02/25 AND ARRIVE THE SAME DAY IN DALLAS, TX. TRAVELER WILL RETURN ON 02/27 FROM DALLAS, TX AND ARRIVE THE SAME DAY TO DC. SPONSOR, UT SOUTHWESTERN MEDICAL CENTER, WILL PAY IN-KIND FOR AIRFARE AND LODGING. THE TRAVELER WILL STAY AT WARWICK MELROSE HOTEL- DALLAS FROM 02/25 TO 02/27 AT THE RATE OF 179USD/NIGHT WHICH IS ABOVE THE ALLOWED PER DIEM OF 149USD. TRAVELER IS REQUESTING APPROVAL OF ACTUAL SUBSISTENCE FOR SPONSOR IN-KIND LODGING VALUED AT 179USD WHICH IS 120 PERCENT OF THE GOVERNMENT ALLOWANCE OF 149USD.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NATH</t>
  </si>
  <si>
    <t>TRAVELER WILL SPEAK AT THE HOUSTON METHODIST RESEARCH INSTITUTE IN HOUSTON, TEXAS FROM MARCH 6, 2019 TO MARCH 7, 2019. TITLE OF THE TALK IS ENTITLED, CNS NEUROREGENERATION STRATEGIES: DISCOVERY AND IMPLEMENTATION. TRAVELER WILL DEPART FROM DC ON 03/06 AND ARRIVE THE SAME DAY IN HOUSTON, TX. TRAVELER WILL RETURN ON 03/08 FROM HOUSTON, TX AND ARRIVE THE SAME DAY TO DC. SPONSOR, HOUSTON METHODIST RESEARCH INSTITUTE, WILL PAY IN-KIND FOR AIRFARE AND LODGING. THE TRAVELER WILL STAY AT HOUSTON MARRIOTT TEXAS MEDICAL CENTER FROM 03/06 TO 03/08 AT THE RATE OF 239USD/NIGHT WHICH IS ABOVE THE PER DIEM RATE. TRAVELER  IS REQUESTING APPROVAL OF ACTUAL SUBSISTENCE FOR SPONSOR IN-KIND LODGING VALUED AT 239USD WHICH IS 182 PERCENT OF THE GOVERNMENT ALLOWANCE OF  131USD.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NATH.</t>
  </si>
  <si>
    <t>03/06/2019 -03/08/2019</t>
  </si>
  <si>
    <t xml:space="preserve">LEVY, DANIEL </t>
  </si>
  <si>
    <t>DR. LEVY HAS BEEN INVITED TO SPEAK AT THE CVCT FORUM IN WASHINGTON DC.  A REQUEST HAS BEEN SUBMITTED IN CAS.</t>
  </si>
  <si>
    <t>SUPV MEDICAL OFFICER (C)</t>
  </si>
  <si>
    <t>LEWANDOSKI, MARK B</t>
  </si>
  <si>
    <t>INVITED TO SPEAK AT THE 3RD FIBROBLAST GROWTH FACTORS IN DEVELOPMENT AND REPAIR CONFERENCE 2/15-18/19 IN NASSAU, THE BAHAMAS.  HE WILL ALSO PARTICIPATE IN THE EXCHANGE OF SCIENTIFIC DATA SPECIFIC TO THE LAB'S RESEARCH PROGRAM. SPONSOR IS PROVIDING IN-KIND REGISTRATION FEE IN THE AMOUNT OF $1822, WHICH INCLUDES LODGING 2/15-17/19, AND MEALS FROM LUNCH ON 2/15/19 THROUGH LUNCH ON 2/18/19.  PLEASE NOTE THAT ACTUALS NEEDED TO BE APPLIED FOR MEALS ON 2/15/18 AS THE SYSTEM WOULD NOT CALCULATE CORRECTLY BY XING OUR LUNCH AND DINNER. TRAVELER WILL ARRIVE ON 2.14.19 TO ATTEND ORGANIZATIONAL MEETING NEXT AM.  NOT INCLUDED IN REGISTRATION FEE.</t>
  </si>
  <si>
    <t>NASSAU, , BHS</t>
  </si>
  <si>
    <t>FUSION CONFERENCES LIMITED</t>
  </si>
  <si>
    <t>LIANG, TSANYANG J</t>
  </si>
  <si>
    <t>THIS IS A CONTINUATION OF TA, TANUM0HU1, SPONSORED TRAVEL AUTHORIZATION CROSSING FISCAL YEARS. DR. LIANG WAS INVITED TO THE UPDATE ON BIOLOGY AND CLINICAL IMPACT OF OCCULT HEPATITIS B VIRUS INFECTION MEETING OCT 1 AND 2 2018, IN TAORMINA ITALY. HE WILL PARTICIPATE DISCUSSIONS REGARDING OCCULT HBV INFECTION AND NEW STRATEGIES FOR AN HBV CURE. HE WILL ALSO CHAIR A SESSION CALLED, LIVER DISEASE THERAPEUTIC IMPLICATIONS. THE REG FEE VALUED AT $348.08, BASED ON CONVERSION HAS BEEN WAIVED FOR ALL SPEAKERS, CHAIRS AND MODERATORS. IT INCLUDES LUNCH ON 10/2 AND 3 NIGHTS OF LODGING 09/30 THROUGH 10/02. DR. LIANG WILL STAY IN ITALY TO ATTEND THE 2018 INTERNATIONAL HBV MEETING ON THE MOLECULAR BIOLOGY OF HEPATITIS B VIRUSES OCTOBER 3-6. THE SATELLITE SYMPOSIUM HBV-RELATED LIVER CANCER FEE OF $100 HAS BEEN SPONSORED BY THE HEPATITIS B FOUNDATION.  THE REG FEE OF $475 INCLUDES DINNER ON 10/05 PD VIA POTS. DR. LIANG WILL CO-CHAIR A SESSION CALLED NEW THERAPEUTIC APPROACHES AS WELL MODERATE A PANEL A DISCUSSION.  DR. LIANG WILL BE TAKE A NON-CONTRACT CARRIER TO ITALY WHICH PROVIDES A COST SAVINGS OF 17% AND REDUCES LAYOVERS ABROAD. SEE ATTACHED AIRPORT COMPARISON WITH APPROVED NON-CONTRACT CARRIER JUSTIFICATION. OMEGA WASN?¿¿T USED FOR LODGING IT WAS SECURED BY THE CONF. ORGANIZERS. LODGING MAY NEED TO BE ADJ AT VCHER TIME BASED ON THE FINAL LODGING RECEIPT &amp; CURRENCY CONV. INTL WIRELESS &amp; VOICE SERVICE APPROVED.  DOCUMENT AMENDED TO REFLECT FINAL OVER PER DIEM LODGING.</t>
  </si>
  <si>
    <t>TAORMINA, , ITA</t>
  </si>
  <si>
    <t>SPAZIO CONGRESSI</t>
  </si>
  <si>
    <t>10/01/2018 -10/08/2018</t>
  </si>
  <si>
    <t>DR. LIANG IS INVITED TO SPEAK AND CHAIR THE SESSION IMMUNE MODULATORY THERAPIES AT THE EUROPEAN ASSOCIATION FOR THE STUDY OF THE LIVER/AMERICAN ASSOCIATION FOR THE STUDY OF LIVER DISEASE HBV CURE ENDPOINT CONFERENCE IN LONDON, UK, MARCH 8-9, 2019.  PER THE INVITATION LETTER, THE SPONSOR WILL PROVIDE IN KIND, WAIVED REGISTRATION WHICH INCLUDES LUNCH, ROUNDTRIP AIR AND 3 NIGHTS LODGING ACCOMMODATIONS AT THE GOVERNMENT RATE WHICH INCLUDE BREAKFAST.  WHILE IN THE UK, DR. LIANG WILL ALSO MEET WITH COLLABORATOR, DR. MALA MAINI, OF THE IMPERIAL COLLEGE OF LONDON ON MARCH 7TH TO DISCUSS POTENTIAL COLLABORATIVE PROJECTS.  OMEGA NOT UTILIZED FOR AIR OR LODGING, BOTH PROVIDED BY SPONSOR.</t>
  </si>
  <si>
    <t>DR. LIANG IS INVITED TO SPEAK AT THE RESEARCH CENTER FOR LIVER DISEASES 22ND ANNUAL SYMPOSIUM AT THE KECK SCHOOL OF MEDICINE, USC.  THE SPONSOR WILL PROVIDE IN KIND ONE ROUNDTRIP ECONOMY FLIGHT, 2 NIGHT'S LODGING, DINNER ON MARCH 21ST AND ALL MEALS ON MARCH 22ND AND BREAKFAST ON MARCH 23RD.  TRAVELER IS REQUESTING APPROVAL OF ACTUAL SUBSISTENCE FOR SPONSOR IN-KIND LODGING VALUED AT $225 WHICH IS 125% OF THE GOVERNMENT ALLOWANCE OF $180. THIS PERCENTAGE FALLS WITHIN THE 300% THRESHOLD ALLOWED BY THE FTR. THE SPONSOR HAS NOTED THAT ALL OTHER NON-FEDERAL PARTICIPANTS WILL BE PROVIDED WITH THE SAME ACCOMMODATIONS. OMEGA WASN'T USED TO BOOK AIRFARE OR LODGING BECAUSE THIS IS SPONSORED TRAVEL.</t>
  </si>
  <si>
    <t>LICHTEN, MICHAEL J</t>
  </si>
  <si>
    <t>DR. MICHAEL LICHTEN WILL BE GIVEN A SEMINAR AT THE INDIANA UNIVERSITY DEPT OF BIOLOGY ON OCTOBER 25 AND TO PARTICIPATE IN A THESIS COMMITTEE MEETING ON THE MORNING OF OCTOBER 26, 2018.  IN_KIND:  AIRFARE, GROUND TRANSPORTATION WHILE IN INDIANA, MEALS, AND LODGING FOR THE DURATION OF HIS VISIT.  AEA:   LODGING IS VALUED AT $128.00 WHICH IS 123% OF THE GOVERNMENT ALLOWANCE OF $104.00.  THIS PERCENTAGE FALLS WITHIN THE 300% THRESHOLD ALLOWED BY THE FTR.</t>
  </si>
  <si>
    <t>DR. MICHAEL LICHTEN HAS BEEN INVITED TO SPEAK AT THE 2018 CHROMOSOME STABILITY MEETING AT THE JAWAHARLAL NEHRU CENTER FOR ADVANCED SCIENTIFIC RESEARCH (JNCASR) IN BANGALORE, INDIA ON DECEMBER 14-18, 2018.  IN-KIND:  LODGING, REGISTRATION (INCL. MEALS) AND IN COUNTRY TRANSPORTATION.  NEED AUTHORIZATION FOR NON-REFUNDABLE TICKET AND MUST BE ISSUE BY 01NOV18.</t>
  </si>
  <si>
    <t>12/11/2018 -12/18/2018</t>
  </si>
  <si>
    <t>DR. M. LICHTEN IS INVITED TO SPEAK AT THE UNIVERSITY OF VIENNA SPRING MEETING 2019 ON MARCH 6-8, 2019. AND ON MARCH 9, 2019 TO MEETING DR. KLEIN GROUP FOLLOWING THE CONFERENCE.  IN KIND:  HOTEL; E-TICKETS, MEALS AND IN VIENNA LOCAL TRANSPORTATION.</t>
  </si>
  <si>
    <t>UNIVERSITY OF VIENNA</t>
  </si>
  <si>
    <t>03/05/2019 -03/10/2019</t>
  </si>
  <si>
    <t>DR. M. LICHTEN HAS AGREE TO PARTICIPATE IN A MEETING OF THE SCIENTIFIC ADVISORY BOARD OF THE CENTER FOR CHROMOSOME STABILITY FROM APRIL 1-3, 2019 IN COPENHAGEN, DENMARK.  IN-KIND:  LODIGING, MEALS AND PREMIUM ECONOMY AIRLINE TICKETS.  LODGING IS VALUED AT $258 WHICH IS 110% OF THE GOVERNMENT ALLOWANCE OF $234.00.                                                         
THIS PERCENTAGE FALLS WITHIN THE 300% THRESHOLD ALLOWED BY THE FTR.</t>
  </si>
  <si>
    <t>LINDWASSER, ONN W</t>
  </si>
  <si>
    <t>DR. LINDWASSER IS THE PROGRAM DIRECTOR FOR THE NCI THORACIC MALIGNANCY STEERING COMMITTEE (TMSC).  HE WILL CONDUCT THE TMSC FACE-TO-FACE MEETING IN SANTA MONICA, CA ON 02/20/2018.  THE PURPOSE OF THE MEETING IS TO REVIEW PROGRESS AND DEVELOP/REVISE STRATEGIC PRIORITIES FOR RESEARCH IN THORACIC MALIGNANCIES WITHIN THE NCTN.  ADDITIONAL TOPICS RELATED TO CLINICAL TRIAL DEVELOPMENT WILL BE DISCUSSED.  IN ADDITION, DR. LINDWASSER HAS BEEN INVITED/REQUESTED TO CO-CHAIR THE SCLC SESSION WITH DR. L. EINHORN - AT THE 19TH ANNUAL TARGETED THERAPIES OF THE TREATMENT OF LUNG CANCER MEETING.  THIS MEETING WILL TAKE PLACE AT THE FAIRMONT MIRAMAR HOTEL IN SANTA MONICA FROM THE EVENING OF 02/20/2018 THROUGH 02/23/2018.  IN ADDITION TO HIS CO-CHAIR ROLE, ATTENDANCE AT CLINICAL TRIALS AND TO INTERACT WITH RESEARCHERS IN THE FIELD.  THE SPONSOR (IASLC) HAS OFFERED TO PAY THE FOLLOWING FOR ALL THE INVITED PARTICIPANTS:  THE AIRFARE UP TO $557.62, LODGING $1,237.47 PLUS TAX, AND REGISTRATION FEE:  $950.00 (WHICH INCLUDES MEALS).  ALL COVERED EXPENSES ARE LISTED ON THE LETTER OF INVITATION.  FOR CONVENIENCE, THE SPEAKERS/CHAIRS WILL BE STAYING AT THE FAIRMONT MIRAMAR HOTEL WHERE THE EVENT WILL BE HELD.  THIS HOTEL IS ABOVE PER-DIEM.  DR. LINDWASSER IS REQUESTING APPROVAL OF ACTUAL SUBSISTENCE FOR SPONSOR "IN-KIND" VALUED AT $369.00 FEBRUARY 20 - 22, 2019 WHICH IS 149% OF THE GOVERNMENT ALLOWANCE OF $247.00.  THIS PERCENTAGE FALLS WITHIN THE 300% THRESHOLD ALLOWED BY THE FTR.  HOTEL RATE FOR FEBRUARY 19TH IS $199.00 WHICH IS UNDER PER DIEM.  THE SPONSOR HAS NOTED THAT ALL OTHER NON-FEDERAL PARTICIPANTS WILL BE PROVIDED WITH THE SAME ACCOMMODATIONS. PLEASE NOTE THERE WILL BE NO HONORARIUM GIVEN FOR PARTICIPATING IN THIS INVITE NOR WILL THE SPONSOR USE GOVERNMENT FUNDS TO CONDUCT THIS MEETING AS ALSO STATED IN THE INVITATION LETTER.  MEALS ARE PROVIDED THROUGH THE REGISTRATION.</t>
  </si>
  <si>
    <t>INTERNATIONAL ASSOCIATION FOR</t>
  </si>
  <si>
    <t xml:space="preserve">LIONAKIS, MICHAIL </t>
  </si>
  <si>
    <t>DR. LIONAKIS HAS BEEN INVITED TO SPEAK AT ID WEEK ADVANCING SCIENCE, IMPROVING CARE SYMPOSIUM. FOR THE SESSION ON NOVEL CLINICAL RISKS FOR FUNGAL DISEASES HELD IN SAN FRANCISCO, CA FROM OCT. 3-5, 2018.  HIS TALK TITLE IS: "SMALL MOLECULES, BIG TROUBLE." THE INFECTIOUS DISEASES SOCIETY OF AMERICA WILL PROVIDE THE FOLLOWING IN-KIND: ROUND TRIP AIRFARE, 2 NIGHTS OF LODGING, AND A WAIVED REGISTRATION. REVENUES DERIVED FROM REGISTRATION WILL BE USED TO COVER THESE EXPENSES. IN COMPLIANCE WITH FEDERAL REGULATION, NO FEDERAL FUNDS WILL BE USED BY THE SPONSOR TO SUPPORT THESE TRAVEL EXPENSES AND NO HONORARIUM WILL BE PROVIDED.</t>
  </si>
  <si>
    <t>INFECTIOUS DISEASES SOCIETY OF</t>
  </si>
  <si>
    <t>DR. LIONAKIS HAS BEEN INVITED TO SPEAK AT THE UNIVERSITY OF MICHIGAN DIVISION OF INFECTIOUS DISEASES GRAND ROUNDS HELD IN ANN ARBOR, MI FROM OCT. 9-10, 2018.  HIS TALK TITLE IS ENTITLED: "OF MICE AND HUMANS: FUNDAMENTAL MECHANISMS OF TISSUE-SPECIFIC ANTIFUNGAL."   THE UNIVERSITY OF MICHIGAN INFECTIOUS DISEASES DEVELOPMENT WILL BE PROVIDING THE FOLLOWING IN-KIND: ROUND-TRIP AIRFARE, A TAXI FROM THE AIRPORT TO HOTEL, DINNER ON OCT. 9 AND LUNCH OCT. 10.  THE SPONSOR IS ALSO PROVIDING IN-KIND LODGING OCT. 9 VALUED AT 179.00, WHICH IS 149% PERCENT OVER THE GOVERNMENT LODGING ALLOWANCE OF $120.00. THE SPONSOR HAS CONFIRMED THAT ALL OTHER FEDERAL OR NON-FEDERAL PARTICIPANTS WILL BE PROVIDED WITH THE SAME OR SIMILAR ACCOMMODATIONS.  IN COMPLIANCE WITH FEDERAL REGULATION, NO U.S. FEDERAL FUNDS WILL BE USED BY THE SPONSOR TO REIMBURSE TRAVEL EXPENSES, AND THAT NO HONORARIUM MAY BE ACCEPTED BY THE EMPLOYEE.</t>
  </si>
  <si>
    <t>DR. LIONAKIS HAS BEEN INVITED TO SPEAK AT THE EUROPEAN SOCIETY FOR IMMUNODEFICIENCIES, ESID, HELD IN LISBON, PORTUGAL FROM OCT. 23-27, 2018.  HIS TALK TITLE IS: "REDEFINING APECED SYNDROME."  THE ESID IS PROVIDING THE FOLLOWING IN-KIND: ROUND-TRIP AIRFARE, REGISTRATION, LUNCH FROM OCT. 24 TO 27, AND LODGING OCT. 24-27.  THE SPONSOR IS PROVIDING IN-KIND LODGING VALUED AT $239.65, WHICH IS 139% ABOVE THE GOVERNMENT LODGING ALLOWANCE OF $172.00. THE SPONSOR HAS CONFIRMED THAT ALL OTHER FEDERAL OR NON-FEDERAL PARTICIPANTS WILL BE PROVIDED WITH THE SAME OR SIMILAR ACCOMMODATIONS.  IN COMPLIANCE WITH FEDERAL REGULATION, NO U.S. FEDERAL FUNDS WILL BE USED BY THE SPONSOR TO REIMBURSE TRAVEL EXPENSES, AND THAT NO HONORARIUM MAY BE ACCEPTED BY THE EMPLOYEE. THIS CONFERENCE HAS RECEIVED APPROVAL IN THE NTPS AND DR. LIONAKIS HAS APPROVAL TO ATTEND.</t>
  </si>
  <si>
    <t>DR. MICHAIL LIONAKIS WILL BE TRAVELING TO DURHAM, NC TO SERVE AS A VISITING PROFESSOR FOR DUKE UNIVERSITY.
HE WILL PRESENT HIS TALK, "NOVEL IATROGENIC RISK FACTORS FOR FUNGAL DISEASE." THE SPONSOR WILL PROVIDE IN-KIND LODGING ON JAN. 3, AND A COMMON CARRIER TICKET, COACH CLASS. SPONSOR WILL ALSO PROVIDE
THE FOLLOWING MEALS: L AND D ON JAN. 3, AND B AND L ON JAN. 4. LATE JUSTIFICATION: RECEIVED FLIGHT AND HOTEL INFORMATION FROM SPONSOR ON DEC. 18, 2018. IN COMPLIANCE WITH FEDERAL REGULATION, NO FEDERAL FUNDS ARE BEING USED FOR THIS TRIP AND NO HONORARIUM WILL BE PROVIDED. SPONSOR WILL BE PROVIDING IN-KIND LODGING VALUED AT $209 WHICH IS 195% OF THE GOVERNMENT LODGING ALLOWANCE OF $107 FOR DURHAM, NC. THIS PERCENTAGE FALLS WITHIN THE 300% THRESHOLD ALLOWED BY THE FEDERAL PER DIEM RATE. THE SPONSOR HAS CONFIRMED THAT ALL OTHER FEDERAL OR NON-FEDERAL PARTICIPANTS WILL BE PROVIDED WITH THE SAME OR SIMILAR ACCOMMODATIONS.</t>
  </si>
  <si>
    <t>DR. LIONAKIS WILL BE SPEAKING AT THE GRC IN GALVESTON, TX FROM JAN 13-18, 2018. THE CONFERENCE IS ON THE 2019 APPROVED CONFERENCE LIST. ATTENDANCE AT THIS MEETING IS CRUCIAL FOR LAB COLLABORATION AS WELL AS LEARNING ABOUT THE MOST RECENT UPDATES IN THIS FIELD. A PORTION OF THE REGISTRATION FEE WAS COVERED BY THE SPONSOR. TOTAL REG FEE IS $1390 AND  $448 WAS REFUNDED TO THE TRAVELER'S CREDIT CARD AN IN TURN, COVERED IN KIND BY THE SPONSOR. THE REGISTRATION FEE COVERS LODGING AND ALL MEALS. AS OF 12/21/18 WE ARE STILL WAITING ON ETHICS APPROVAL. LATE JUSTIFICATION: WE WERE WAITING ON THE SPONSOR TO DECIDE HOW MUCH THEY WERE ABLE TO COVER FOR THE REGISTRATION.</t>
  </si>
  <si>
    <t>01/13/2019 -01/18/2019</t>
  </si>
  <si>
    <t>DR. MICHAIL LIONAKIS HAS BEEN INVITED TO GIVE A LECTURE ON RESEARCH AND MEET WITH POTENTIAL COLLABORATORS AT BOSTON UNIVERSITY SCHOOL OF MEDICINE ON THURSDAY, JAN. 31 AND FRIDAY, FEB. 1, 2019.  SPONSOR WILL BE PROVIDING IN-KIND AIRFARE, LODGING, LOCAL TRANSPORTATION, AND THE FOLLOWING MEALS: D ON 1/31, B AND L ON 2/1.  SPONSOR WILL BE PROVIDING IN-KIND LODGING VALUED AT $219 WHICH IS 134% OF THE GOVERNMENT LODGING ALLOWANCE OF $163 FOR BOSTON, MA.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LATE JUSTIFICATION:  RECEIVED SPONSOR LETTER ON JAN. 7, 2019.</t>
  </si>
  <si>
    <t>DR. LIONAKIS HAS BEEN INVITED TO PARTICIPATE AS OPPONENT IN THE DISSERTATION FOR OYVIND BRUSERUD TO BE HELD IN BERGEN, NORWAY FROM FEBRUARY 7-9, 2019. IN COMPLIANCE WITH FEDERAL REGULATION, NO HONORARIUM WILL BE PROVIDED AND NO FEDERAL FUNDS ARE BEING USED FOR THE PAYMENT OF TRAVEL EXPENSES. THE UNIVERSITY OF BERGEN AGREES TO PROVIDE ROUNDTRIP AIRFARE, LODGING AND BREAKFAST LUNCH AND DINNER ON ALL DAYS OF HIS VISIT IN-KIND.  ODA APPROVAL PENDING AS OF 1/17/19.  LATE JUSTIFICATION:  PLANNER RECEIVED TRIP DETAILS IN LATE DECEMBER, IN A TRANSITION PERIOD AFTER A PLANNER VACATED HER POSITION. THIS HAS BEEN APPROVED BY NIAID IN THE NTPS. WAITING ON ODA APPROVAL AND HTSOS CERTIFICATE AS OF 1/18/19.</t>
  </si>
  <si>
    <t>DR. MICHAIL LIONAKIS HAS BEEN INVITED TO GIVE A RESEARCH TALK, "OF MICE AND HUMANS: HOST CONTROL OF FUNGAL DISEASE," FOR THE DIVISION OF PULMONARY, CRITICAL CARE, AND SLEEP MEDICINE AT THE UNIVERSITY OF FLORIDA IN GAINESVILLE, FL FROM FEB. 25-27, 2019.  SPONSOR WILL PROVIDE THE FOLLOWING IN-KIND: 2 NIGHTS LODGING, ROUNDTRIP AIRFARE, AND B/L/D ON 2/26 AND B/L ON 2/27 . IN COMPLIANCE WITH FEDERAL REGULATION, NO HONORARIUM WILL BE PROVIDED AND NO FEDERAL FUNDS WILL BE USED.  LATE JUSTIFICATION:  PLANNER RECEIVED TRIP DETAILS ON JAN. 30, SPONSOR LETTER RECEIVED ON FEB. 8.  ODA APPROVAL GRANTED ON 2/15/19.  TRAVEL APPROVED ON NTPS ON 2/6/19.</t>
  </si>
  <si>
    <t xml:space="preserve">LIPKOWITZ, STANLEY </t>
  </si>
  <si>
    <t>DR. LIPKOWITZ IS INVITED TO PARTICIPATE AS A CHAIR AT THE 30TH EORTC-NCI-AACR SYMPOSIUM ON MOLECULAR TARGETS AND CANCER THERAPEUTICS BEING HELD IN DUBLIN, IRELAND ON NOVEMBER 12-17, 2018.  IN-KIND:  AIRFARE, LODGING (INCLUDES BREAKFAST), AND REGISTRATION.  DR. LIPKOWITZ IS REQUESTING APPROVAL OF ACTUAL SUBSISTENCE FOR SPONSOR IN-KIND LODGING VALUED AT $264 WHICH IS 194% OF THE GOVERNMENT ALLOWANCE OF $136.00.  THIS PERCENTAGE FALLS WITHIN THE 300% THRESHOLD BY THE FTR.  THE SPONSOR HAS NOTED THAT ALL OTHER NON-FEDERAL PARTICIPANTS WILL BE PROVIDED WITH THE SAME ACCOMMODATIONS.</t>
  </si>
  <si>
    <t xml:space="preserve">LIU, AIYI </t>
  </si>
  <si>
    <t>INVITED TO GIVE A SEMINAR IN THE BIOSTATISTICS BRANCH AT THE FRED HUTCHINSON CANCER RESEARCH CENTER ON OCTOBER 31, 2018 IN SEATTLE, WA.  THE SPONSOR WILL PAY FOR THE AIRFARE, TWO NIGHTS HOTEL, LOCAL TRANSPORTATION, AND MEALS IN KIND.</t>
  </si>
  <si>
    <t>INVITED TO GIVE A TALK IN THE DEPARTMENT OF STATISTICS AT THE UNIVERSITY OF SOUTH CAROLINA ON DECEMBER 6, 2018 IN COLUMBIA, SOUTH CAROLINA</t>
  </si>
  <si>
    <t>COLUMBIA, SC, US</t>
  </si>
  <si>
    <t>UNIVERSITY OF SOUTH CAROLINA C</t>
  </si>
  <si>
    <t xml:space="preserve">LIU, DANPING </t>
  </si>
  <si>
    <t>&lt;&lt;CAS ID 003100&gt;&gt; TRAVELER WAS INVITED TO PRESENT SOMATIC COPY NUMBER ANALYSIS OF
SUBCLONES AT THE PERELMAN SCHOOL OF MEDICINE AT THE UNIVERSITY OF PENNSYLVANIA. THE SPONSOR WILL
PROVIDE ROUND-TRIP TRAIN TICKET, DINNER ON 2/20/19, BREAKFAST AND LUNCH ON 2/21/19, LODGING ON
2/20/19, AND GROUND TRANSPORTATION IN PA.
DR. LIU IS REQUESTING APPROVAL OF ACTUAL SUBSISTENCE FOR SPONSOR IN-KIND LODGING VALUED AT $277/ NIGHT WHICH IS 171% OF THE GOVERNMENT ALLOWANCE OF $162/ NIGHT. THIS PERCENTAGE FALLS WITHIN THE 300% THRESHOLD ALLOWED BY THE FTR. THE SPONSOR HAS NOTED THAT ALL OTHER NON-FEDERAL PARTICIPANTS WILL BE PROVIDED WITH THE SAME ACCOMMODATIONS.</t>
  </si>
  <si>
    <t>INVESIGATOR (VP)</t>
  </si>
  <si>
    <t xml:space="preserve">LIU, JIAN </t>
  </si>
  <si>
    <t>DR. LIU WILL BE ATTENDING THE AMERICAN ASSOCIATION FOR CANCER RESEARCH ANNUAL MEETING IN ATLANTA, GA ON MARCH 29, 2019 TO APRIL 3, 2019. TRAVEL DATES ARE 3/29/-4/3/2019. TRAVELER WILL BE PRESENTING A POSTER TITLED ABLATION OF SMAD4 REPRESSION ON ELF3 PROMOTES THE PROGRESSION OF LUNG CANCER IN VIVO AT THE CONFERENCE. AIRFARE AND LODGING WAS RESERVED THROUGH OMEGA.  REGISTRATION FEE OF $345.00 WAS PAID WITH P-CARD AND NO MEALS OR LODGING ARE INCLUDED.   CTTS APPROVED ON 10/25/2018. GEORGIA IS NOT A TAX-EXEMPT STATE.</t>
  </si>
  <si>
    <t xml:space="preserve">LIU, PU </t>
  </si>
  <si>
    <t>CONT. FROM ABOVE????.PART 2-DR. LIU WILL THEN TRAVEL TO UTRECHT, NETHERLANDS OCTOBER 15-17, 2018 TO PRESENT AT THE NEW AGENTS IN LEUKEMIA/LYMPHOMA SYMPOSIUM (10/17).  TITLE: ZEBRAFISH MODELS FOR CHILDHOOD LEUKEMIA.  TRAVELER DEPARTS US 10/13 AND ARRIVES IN GERMANY 10/14.  PART 1-HANNOVER GERMANY. ON THIS FOREIGN SPONSORED TRAVEL, THE FOLLOWING WILL BE PROVIDED IN-KIND:  ONE-WAY AIRFARE-$969.93, ONE NIGHT OF LODGING-$88.02. LODGING INCLUDES BREAKFAST.  THE FOLLOWING MEALS WILL ALSO BE PROVIDED IN-KIND: LUNCH AND DINNER ON 10/15.  PER ETHICS, TRAVELER WILL PAY FOR DINNER ON 10/14. OTHER INVITED GUESTS ARE RECEIVING SIMILAR BENEFITS. THERE IS NO REGISTRATION FOR THIS PORTION.  PART. 2-UTRECHT, NETHERLANDS-THE FOLLOWING WILL BE PROVIDED IN-KIND:  ONE-WAY TRAIN FARE FROM HANNOVER, GERMANY TO UTRECHT, THE NETHERLANDS-$43.41; FOUR NIGHTS OF LODGING-$171.88/NIGHT. LODGING INCLUDES BREAKFAST. THE FOLLOWING MEALS WILL BE PROVIDED IN-KIND: LUNCHES (10/16 AND 10/17); AND ONE-WAY AIRFARE BACK TO DC-$702.46.  THERE IS NO REGISTRATION FEE FOR THIS TRAVEL. ALL INVITED GUESTS RECEIVE SIMILAR BENEFITS. COST COMPARISON NOT COMPLETED AS OMEGA WAS NOT USED FOR EITHER AIRFARE, TRAIN FARE OR LODGING.  AIRFARE, TRAIN FARE AND LODGING WERE ARRANGED AND PROVIDED IN-KIND.   NHGRI PAYS ALL OTHER EXPENSES FOR THIS TRAVEL.  OTHER EXPENSES: BAG FEES-$50; ROUNDTRIP TAXI TO/FROM RESIDENCE-$200; MISC. EXPENSE-$200 FOR UNFORESEEN ISSUES THAT MAY ARISE.  HOTEL TAX EXEMPTIONS DO NOT APPLY TO THIS FOREIGN TRAVEL.  PENDING AVAILABILITY OF FUNDS.</t>
  </si>
  <si>
    <t>HANNOVER MEDICAL SCHOOL</t>
  </si>
  <si>
    <t>**TRAVELER DEPARTS US 10/23 AND ARRIVES IN CHINA 10/24**.    ON THIS FOREIGN SPONSORED TRAVEL, THE FOLLOWING WILL BE PROVIDED IN-KIND:  ROUNDTRIP AIRFARE-$945, FOUR NIGHTS OF LODGING-$55.58/NIGHT (INCLUDES BREAKFAST) AND GROUND TRANSPORTATION TO/FROM AIRPORT-$100. REGISTRATION FEE-$625 IS ALSO PROVIDED IN-KIND AND INCLUDES THE FOLLOWING MEALS: LUNCHES ON 10/24 THRU 10/28; AND DINNERS ON 10/26 AND 10/27.  OTHER INVITED GUESTS ARE RECEIVING SIMILAR BENEFITS.   COST COMPARISON NOT COMPLETED AS OMEGA WAS NOT USED. BOTH AIRFARE AND LODGING WERE ARRANGED AND PROVIDED BY SPONSOR. NHGRI PAYS ALL OTHER EXPENSES:  BAG FEES-$50; ESTIMATED ROUNDTRIP TAXI TO/FROM RESIDENCE-$200 AND MISC. EXPENSE-$200 FOR UNFORESEEN ISSUES THAT MAY ARISE.  LODGING TAX EXEMPTION DOES NOT APPLY TO THIS FOREIGN TRAVEL.  GFE REQUESTED FOR THIS LOCATION. THIS CONFERENCE IS NOT LISTED IN CGE-CONFERENCE ID REQUESTED.</t>
  </si>
  <si>
    <t>SHENZHEN, , CHN</t>
  </si>
  <si>
    <t>ICG ORGANIZING GROUP</t>
  </si>
  <si>
    <t>10/23/2018 -10/29/2018</t>
  </si>
  <si>
    <t>ON THIS SPONSORED DOMESTIC TRAVEL, THE FOLLOWING WILL BE PROVIDED IN-KIND: ROUNDTRIP AIRFARE-$312; THREE NIGHTS OF LODGING-$325/NIGHT PLUS TAX AND ROUNDTRIP GROUND TRANSPORTATION TO/FROM AIRPORT-$117.  CONFERENCE MEALS WILL ALSO BE PROVIDED IN-KIND: LUNCHES ON 11/5 THRU 11/6-$30 EACH AND DINNERS ON 11/4 THRU 11/6-$45 EACH. LODGING RATE INCLUDES BREAKFAST ON CONFERENCE DAYS-11/5-11/6.  THERE IS NO REGISTRATION FEE FOR THIS RETREAT. ALL INVITED GUESTS ARE RECEIVING SIMILAR BENEFITS.  TRAVELER IS REQUESTING APPROVAL OF ACTUAL SUBSISTENCE FOR SPONSOR IN-KIND LODGING VALUED AT $325 WHICH IS 194% OF THE GOVERNMENT ALLOWANCE OF $168. OMEGA WAS NOT USED FOR THIS TRAVEL. BOTH AIRFARE AND LODGING WERE ARRANGED AND PROVIDED IN-KIND.  NHGRI PAYS ALL REMAINING EXPENSES:  ROUNDTRIP TAXI TO/FROM RESIDENCE ESTIMATED-$180; BAG FEES-$50 AND MISC. FEE-$33 FOR M&amp;IE NOT PROVIDED IN-KIND.  CALIFORNIA IS NOT A HOTEL EXEMPT STATE.</t>
  </si>
  <si>
    <t>SANTA BARBARA, CA, US</t>
  </si>
  <si>
    <t>RUNX1</t>
  </si>
  <si>
    <t xml:space="preserve">LIU, YIE </t>
  </si>
  <si>
    <t>TRAVELER WILL PRESENT AT THE 2018 SHIPM MINI SYMPOSIUM FROM OCTOBER 20TH ????? 22ND IN SHANGHAI, CHINA.  REGISTRATION IS NOT REQUIRED.  SPONSOR WILL COVER LODGING ON OCTOBER 20TH AND OCTOBER 21ST AS WELL AS LUNCH AND DINNER ON OCTOBER 21ST.  AFTER THE MINI SYMPOSIUM, THE SPONSOR WILL PROVIDE A BUS TO THE CSHA ASIA TELOMERE MEETING IN SUZHOU, CHINA.  NO US FEDERAL FUNDS WILL BE USED AND NO HONORARIUM IS BEING OFFERED.
TRAVELER WILL THEN ATTEND THE CSHA ASIA TELOMERE MEETING IN SUZHOU, CHINA FROM OCTOBER 22ND ????? OCTOBER 26TH.  REGISTRATION IS BEING WAIVED BY THE SPONSOR AND THE FOLLOWING MEALS ARE INCLUDED IN THE REGISTRATION: DINNER ON 10/23; BREAKFAST, LUNCH &amp; DINNER ON 10/24 THROUGH 10/26.  MIKE O?????DONNELL APPROVED THIS LATE TRAVEL AND THE SUPPORTING DOCUMENTATION HAS BEEN UPLOADED.  NIH WILL PAY FOR MEALS NOT INCLUDED IN REGISTRATION, BWI PARKING AND OR TAXI TO AIRPORT, TAXI'S WHILE IN CHINA, TAV AND TMC FEES.</t>
  </si>
  <si>
    <t xml:space="preserve">LIU, ZHENG GANG </t>
  </si>
  <si>
    <t>DR. LIU WAS INVITED TO PRESENT A SEMINAR TO THE UNIVERSITY OF PITTSBURGH'S DEPARTMENT OF PHARMACOLOGY AND CHEMICAL BIOLOGY. HE WILL DEPART FROM IAD ON 12/05 AND RETURN HOME 12/07. THE UNIVERSITY WILL PROVIDE ROUNDTRIP ECONOMY AIRFARE, LODGING, LUNCH AND DINNER ON 12/06 AND GROUND TRANSPORTATION IN KIND. THERE IS NO REGISTRATION FEE ASSOCIATED WITH THIS EVENT. TRAVELER REQUESTING APPROVAL OF ACTUAL SUBSISTENCE FOR SPONSORED IN-KIND LODGING VALUED AT 149.00 PER NIGHT. THIS RATE IS 119 PERCENT OF THE GOVERNMENT ALLOWED PER DIEM OF 125. THIS PERCENTAGE FALLS WITHIN THE 300 PERCENT THRESHOLD ALLOWED BY THE FTR.</t>
  </si>
  <si>
    <t>DR. LIU WAS INVITED TO VISIT THE RESEARCH CENTER OF TUMOR CELL BIOLOGY AND PROTEOMICS, AT THE NATIONAL CENTER OF BIOMEDICAL ANALYSIS IN BEIJING CHINA, TO DISCUSS CURRENT COLLABORATIONS AND ANALYZE NEW DATA FROM AN ONGOING PROJECT. HE WILL DEPART FROM IAD ON JANUARY 16TH, ARRIVING THE 17TH. HE WILL RETURN ON JANUARY 22ND. THE NATIONAL CENTER OF BIOMEDICAL ANALYSIS WILL COVER IN-KIND ROUNDTRIP ECONOMY AIRFARE, AND 5 NIGHTS LODGING IN BEIJING. THERE IS NO REGISTRATION FEE FOR THIS EVENT.</t>
  </si>
  <si>
    <t>NATIONAL CENTER OF BIOMEDICAL</t>
  </si>
  <si>
    <t>LIVELY, TRACY G</t>
  </si>
  <si>
    <t>DR. LIVELY IS INVITED TO SPEAK AT THE ORGANIZING COMMITTEE OF THE 2018 INNOVATION AND BIOMARKERS IN CANCER DRUG DEVELOPMENT (IBCD) MEETING BEING HELD IN BRUSSELS, BELGIUM ON NOVEMBER 29-30, 2018.   IN-KIND: AIRFARE, LODGING (INCLUDES BREAKFAST) AND REGISTRATION (INCLUDES LUNCH ON 11/29).  LAPTOP HAS BEEN ORDER FOR THIS FOREIGN TRAVEL (NCI-RITM0140856)</t>
  </si>
  <si>
    <t xml:space="preserve">LI, WEI </t>
  </si>
  <si>
    <t>DR. LI WAS INVITED TO PRESENT HIS RESEARCH AT OXYOPIA SEMINAR SERIES AT THE UC BERKELEY, CA ON OCTOBER 8TH, 2018. THE SPONSOR, UC BERKELEY, WILL COVER THE AIRFARE COST AND TWO-NIGHT LODGING, LUNCH AND DINNER (ON OCT 8TH) IN-KIND. DR. LI DEPARTING OCT 7 AND RETURNING OCT 9, 2018.</t>
  </si>
  <si>
    <t>BERKELEY, CA, US</t>
  </si>
  <si>
    <t>UNIVERSITY OF CALIFORNIA BERKE</t>
  </si>
  <si>
    <t>10/07/2018 -10/09/2018</t>
  </si>
  <si>
    <t>DR. WEI LI HAS BEEN INVITED TO SPEAK AT THE 2018 NIH SCHOLARS IN CHINA ANNUAL MEETING IN GUANGZHOU, CHINA FROM NOVEMBER 24-26, 2018. DR. LI WILL DEPART FROM OTTAWA, CANADA DUE TO BEING ON PERSONAL LEAVE. THIS WILL BE A SCIENTIFIC GATHERING OF FORMER NIH ALUMNI TO EXCHANGE IDEAS AND TO FOSTER COLLABORATIONS. THE SPONSOR (SUN YAT-SEN UNIVERSITY) WILL PROVIDE IN-KIND AIRFARE FROM OTTAWA, CANADA TO GUANGZHOU, CHINA, FOUR NIGHTS OF LODGING, AND MEALS FROM 11/24-26. NO FEDERAL FUNDS WILL BE USED OR HONORARIUM WILL BE PROVIDED. CONCLUDING THIS MEETING DR. LI WILL DEPART CHINA ON 11/27 TO SAN FRANCISCO, CA. DR. LI WILL PRESENT HIS SEMINAR ENTITLED "LIVING IN THE COLD - ADAPTIONS DURING HIBERNATION" AT THE BIOMEDICAL SCIENCES DEPARTMENT, UNIVERSITY OF CALIFORNIA SAN FRANCISCO ON NOVEMBER 28, 2018 AND HE WILL ALSO GIVE A TALK AT THE DEPARTMENT OF OPHTHALMOLOGY GRAND ROUNDS ON NOVEMBER 29, 2018.  THE SPONSOR WILL PROVIDE IN-KIND THREE NIGHTS OF LODGING AND RETURN AIRFARE FROM CA TO WAS AND ALL MEALS ON 11/29. NO FEDERAL FUNDS WILL BE USED AND NO HONORARIUM WILL BE PROVIDED.</t>
  </si>
  <si>
    <t>SUN YAT SEN UNIVERSITY</t>
  </si>
  <si>
    <t>11/22/2018 -11/30/2018</t>
  </si>
  <si>
    <t>DR. WEI LI IS INVITED TO PRESENT A SEMINAR IN THE VISITING SCHOLARS PROGRAM RUN BY THE VISION SCIENCES RESEARCH CENTER AT THE UNIVERSITY OF ALABAMA. DR. LI WILL PRESENT HIS TALK ENTITLED, "NEUROBIOLOGY OF THE GROUND SQUIRREL RETINA". THE UNIVERSITY OF ALABAMA WILL PAY IN-KIND FOR DR. LI'S FLIGHTS, TWO NIGHTS OF LODGING (JAN 10-11) AND MEALS ON 1/10 &amp; 1/11.
---------------------------------------
DR. WEI LI IS REQUESTING APPROVAL OF ACTUAL SUBSISTENCE FOR SPONSOR IN-KIND LODGING VALUED AT $169 WHICH IS 158% OF THE GOVERNMENT ALLOWANCE OF $107.  THIS PERCENTAGE FALLS WITHIN THE 300% THRESHOLD ALLOWED BY THE FTR.  THE SPONSOR HAS NOTED THAT ALL OTHER NON-FEDERAL PARTICIPANTS WILL BE PROVIDED WITH THE SAME ACCOMMODATIONS.</t>
  </si>
  <si>
    <t>DR. WEI LI IS INVITED TO PRESENT A SEMINAR AT THE DEPARTMENT OF MOLECULAR PHYSIOLOGY AND BIOPHYSICS AT THE UNIVERSITY OF IOWA, FEBRUARY 12, 2019 IN IOWA CITY, IA. DR. LI WILL PRESENT HIS TALK TITLED " LIVING IN THE COLD ?¿¿ NEUROBIOLOGY OF HIBERNATION". THE UNIVERSITY OF IOWA WILL PAY IN-KIND FOR DR. LI?¿¿S AIRFARE, AND TWO NIGHTS OF LODGING AND MEALS (DINNER ON 2/11/19, ALL MEALS ON 2/12/19 AND BREAKFAST ON 2/13/19). DR. LI IS REQUESTING APPROVAL OF ACTUAL SUBSISTENCE FOR SPONSOR IN-KIND LODGING VALUED AT $145 WHICH IS 154% OF THE GOVERNMENT ALLOWANCE OF $94. THIS PERCENTAGE FALLS WITHIN THE 300% THRESHOLD ALLOWED BY THE FTR. THE SPONSOR HAS NOTED THAT ALL OTHER NON-FEDERAL PARTICIPANTS WILL BE PROVIDED WITH THE SAME ACCOMMODATIONS. NO HONORARIUM WILL BE PROVIDED. NFF WILL BE USED.</t>
  </si>
  <si>
    <t>02/11/2019 -02/13/2019</t>
  </si>
  <si>
    <t>DR. WEI LI IS INVITED TO GIVE A LECTURE AT THE DEPARTMENT OF OPHTHALMOLOGY AT THE UNIVERSITY OF CALIFORNIA, LOS ANGELES ON FEBRUARY 22, 2019. DR. LI WILL PRESENT HIS TALK TITLED "RETINAL ADAPTATIONS DURING HIBERNATION" AS A DISTINGUISHED LECTURER FOR 2019 AT THE JULES STEIN EYE INSTITUTE. THE UNIVERSITY OF CALIFORNIA, LOS ANGELES WILL PAY IN-KIND FOR DR. LI?¿¿S AIRFARE, LODGING AND MEALS. DR. LI'S IN-KIND LODGING IS BELOW THE ALLOWED GOV'T PER DIEM.</t>
  </si>
  <si>
    <t xml:space="preserve">LI, XIAOLING </t>
  </si>
  <si>
    <t>TRAVELER APPROVED TO ATTEND THE 12TH CHINESE BIOLOGICAL INVESTIGATORS SOCIETY MEETING IN SHENZHEN, CHINA DEC 21 - 24, 2018. REGISTRATION FEE OF $400 PAID BY GOVT CHARGE CARD AND DOES NOT INCLUDE MEALS OR LODGING. TRAVELER WILL ALSO VISIT THE DEPT OF BIOLOGY AT SOUTHERN UNIVERSITY OF SCIENCE AND TECHNOLOGY IN SHENZHEN DEC 26-28, 2018 TO GIVE A LECTURE AND MEET WITH PRINCIPAL INVESTIGATORS AND STUDENTS FOR DISCUSSIONS OF RESEARCH.  THE SPONSOR WILL PAY FOR LODGING AND MEALS IN KIND DEC 25-27, 2018. TRAVELER WILL DEPART SHENZHEN AND TRAVEL TO SHANGHAI, CHINA FOR GIVE A LECTURE AND MEET WITH SCIENTISTS AND STUDENTS AT THE SHANGHAI JIAO TONG UNIVERSITY SCHOOL OF MEDICINE DEC 28-31, 2018. THIS SPONSOR WILL PAY FOR TRANSPORTATION AND MEALS DEC 28-31 IN KIND. TRAVELER WILL RESIDE WITH A FRIEND AT NO COST TO SPONSOR OR GOVERNMENT ON DEC 28-31, 2018. TRAVELER WILL DEPART CHAPEL HILL, NC ON DEC 19TH, ARRIVE IN ZHENZHEN, CHN DEC 20 AND DEPART CHINA TO RETURN TO US ON JAN 1, 2018. TRAVELER APPROVED FOR CASH TICKET PURCHASE ON 11/6/2018. CTTS APPROVAL OBTAINED ON MAY 31, 2018 AND IS INCLUDED IN THE SCANNED DOCUMENT SECTION OF THIS AUTHORIZATION.  A VISA IS REQUIRED AND HTSOS IS NOT REQUIRED FOR 2018 BUT TRAVELER DOES HAVE HER CERTIFICATION COMPLETED.</t>
  </si>
  <si>
    <t>SHANGHAI JIAO TONG UNIVERSITY</t>
  </si>
  <si>
    <t>12/19/2018 -01/01/2019</t>
  </si>
  <si>
    <t>SOUTHERN UNIVERSITY OF SCIENCE</t>
  </si>
  <si>
    <t xml:space="preserve">LOH, YOKE PENG </t>
  </si>
  <si>
    <t>12/03/18-12/07/18; BEIJING, CHINA; TO COLLABORATE WITH UNIVERSITY FACULTIES AND STUDENTS AT MINZU UNIVERSITY OF CHINA ON 12/3/18 AND PRESENT A LECTURE ON "ROLE OF CARBOXYPEPTIDASE E/NEUROTROPHIC FACTOR-ALPHA1 IN NEUROPROTECTION AND NEURODEVELOPMENT" AT THE BASIC AND TRANSLATIONAL RESEARCH FOR BRAIN DISEASE SYMPOSIUM TO BE HELD AT MINZU UNIVERSITY OF CHINA ON 12/4-5/18. TRAVELER WILL ALSO DISCUSS RESEARCH PLANS AND WORK ON WRITING A MANUSCRIPT ON THE DATES OF 12/6-7/18. OMEGA WORLD TRAVEL (OWT) WAS NOT USED TO BOOK AIRLINE RESERVATIONS - AIRLINE TICKET PROVIDED IN-KIND BY SPONSOR.  THE SPONSOR - MINZU UNIVERSITY OF CHINA - WILL PROVIDE IN-KIND THE FOLLOWING EXPENSES: ECONOMY CLASS AIRFARE: $915.61, LODGING: $720 ($120/NIGHT FOR 6 NIGHTS), MEALS: $360 ($60/DAY FOR 6 DAYS) DR. LOH IS REQUESTING APPROVAL OF ACTUAL SUBSISTENCE FOR SPONSOR IN-KIND LODGING VALUED AT $120 WHICH IS 101% OF THE GOVERNMENT ALLOWANCE OF $119. THIS PERCENTAGE FALLS WITHIN THE 300% THRESHOLD ALLOWED BY THE FTR.</t>
  </si>
  <si>
    <t>MINZU UNIVERSITY OF CHINA</t>
  </si>
  <si>
    <t>12/01/2018 -12/08/2018</t>
  </si>
  <si>
    <t xml:space="preserve">LONCAREK, JADRANKA </t>
  </si>
  <si>
    <t>GIVE A TALK ON ABSTRACT 11698, RADIAL ORGANIZATION AND PRE-MITOTIC REMODELING OF MAMMALIAN CENTRIOLE DISTAL APPENDAGES, IN THE MINISYMPOSIUM ENTITLED, MINISYMP 21 CENTROSOMES, CILIA AND FLAGELLA UNDER THE TOPIC CENTROSOMES, CILIA AND FLAGELLA, AT THE 2018 ASCB|EMBO MEETING. THE MEETING WILL BE HELD AT THE SAN DIEGO CONVENTION CENTER IN SAN DIEGO, CA, FROM DECEMBER 8-12. SPONSOR WILL PAY HOTEL IN KIND ($760.52) AND WAIVE REGISTRATION FEE ($295.) 
DR. LONCAREK IS REQUESTING APPROVAL OF ACTUAL SUBSISTENCE FOR SPONSOR IN-KIND LODGING VALUED AT $169 WHICH IS 106% OF THE GOVERNMENT ALLOWANCE OF $160.  THIS PERCENTAGE FALLS WITHIN THE 300% THRESHOLD ALLOWED BY THE FTR.  THE SPONSOR HAS NOTED THAT ALL OTHER NON-FEDERAL PARTICIPANTS WILL BE PROVIDED WITH THE SAME ACCOMMODATIONS.</t>
  </si>
  <si>
    <t>LONDON, ROBERT E</t>
  </si>
  <si>
    <t>THE TRAVEL DATES ARE OCTOBER 18-20, 2018.  DR. ROBERT LONDON HAS BEEN INVITED TO PARTICIPATE AND TO CONDUCT AN EXTERNAL REVIEW OF THE EQUIPMENT SUPPORTING THE MARINE MAGNETIC RESONANCE FACILITY IN MOREHEAD CITY, NORTH CAROLINA ON OCTOBER 19, 2018.  THE SPONSOR, NORTH CAROLINA STATE UNIVERSITY WILL PAY IN KIND FOR LODGING AND MEALS.  THE TRAVELER WILL RIDE IN A POV WITH OTHER TRAVELERS. A COST COMPARISON HAS BEEN UPLOADED TO COMPARE THE PRICE OF DRIVING VERSUS FLYING. TRAVELER WILL BE REIMBURSED METHOD OF TRANSPORTATION MOST ADVANTAGEOUS TO THE GOVERNMENT. EFFICIENT SPENDING EXEMPTION FORM, ATTACHMENT G WAS APPROVED ON 9/26/2018 AND IS UPLOADED IN THE SCANNED DOCUMENT SECTION OF THIS TRAVEL.  NORTH CAROLINA IS A NON-TAX EXEMPT STATE.</t>
  </si>
  <si>
    <t>MOREHEAD CITY, NC, US</t>
  </si>
  <si>
    <t>NORTH CAROLINA STATE UNIVERSIT</t>
  </si>
  <si>
    <t>SUPV RESEARCH PHYSICIST</t>
  </si>
  <si>
    <t>LONDON, STEPHANIE J</t>
  </si>
  <si>
    <t>DR. STEPHANIE LONDON HAS BEEN INVITED TO ATTEND THE 2018 AMERICAN THORACIC SOCIETY (ATS) COMMITTEE AND LEADERSHIP SUMMIT IN INDIANAPOLIS, IN FROM OCTOBER 18-20, 2018. TRAVEL DATES ARE OCTOBER 18-20, 2018. THE SPONSOR, AMERICAN THORACIC SOCIETY, WILL PROVIDE IN-KIND AIRFARE, LODGING, MEALS (DINNER ON 10/18 AND BREAKFAST, LUNCH AND DINNER ON 10/19 AND BREAKFAST AND LUNCH ON 10/20), AND GROUND TRANSPORTATION TO/FROM MEETING IN INDIANAPOLIS, IN. THERE IS NO REGISTRATION COST FOR THIS MEETING. DR. LONDON IS REQUESTING APPROVAL OF ACTUAL SUBSISTENCE FOR SPONSOR IN-KIND LODGING VALUED AT $199.00 WHICH IS 63% OF THE GOVERNMENT ALLOWANCE OF $125.00. THIS PERCENTAGE FALLS WITHIN THE 300% THRESHOLD ALLOWED BY THE FTR. THE SPONSOR HAS NOTED THAT ALL OTHER NON-FEDERAL PARTICIPANTS WILL BE PROVIDED WITH THE SAME ACCOMMODATIONS. ETHICS APPROVAL OBTAINED ON 09/12/2018. EFFICIENT SPENDING APPROVAL OBTAINED ON 09/11/2018 AND IS INCLUDED IN THE SCANNED DOCUMENTS PORTION OF THIS AUTHORIZATION (ATTACHMENT G). NO TAX EXEMPTION FOR IN.</t>
  </si>
  <si>
    <t>STEPHANIE LONDON HAS BEEN INVITED TO ATTEND THE 2019 AMERICAN THORACIC SOCIETY (ATS) BOARD OF DIRECTORS AND ASSEMBLY CHAIR FORUM IN DALLAS, TX ON MARCH 6-8, 2019. TRAVEL DATES ARE MARCH 6-8, 2019. THE SPONSOR, AMERICAN THORACIC SOCIETY, WILL PROVIDE IN-KIND ECONOMY CLASS AIRFARE, LODGING, MEALS (DINNER ON 3/6 AND BREAKFAST, LUNCH AND DINNER ON 3/7 AND BREAKFAST AND LUNCH ON 3/8). DR. LONDON IS REQUESTING APPROVAL OF ACTUAL SUBSISTENCE FOR SPONSOR IN-KIND LODGING VALUED AT 243.00 WHICH IS 163 PERCENT OF THE GOVERNMENT ALLOWANCE OF 149.00. THIS PERCENTAGE FALLS WITHIN THE 300 PERCENT THRESHOLD ALLOWED BY THE FTR. THE SPONSOR HAS NOTED THAT ALL OTHER NON-FEDERAL PARTICIPANTS WILL BE PROVIDED WITH THE SAME ACCOMMODATIONS. INDIVIDUAL LODGING CONFIRMATIONS WERE NOT PROVIDED TO THE GROUP MEMBERS, BUT LODGING RATE WAS CONFIRMED VERBALLY, AND INCLUDED ON INVITATION LETTER. THERE IS NO REGISTRATION COST FOR THIS MEETING. ETHICS APPROVAL OBTAINED ON 12/17/2018. EFFICIENT SPENDING APPROVAL OBTAINED ON 11/30/2018 AND IS INCLUDED IN THE SCANNED DOCUMENTS PORTION OF THIS AUTHORIZATION (ATTACHMENT G).</t>
  </si>
  <si>
    <t>LOPEZ, MARSHA F</t>
  </si>
  <si>
    <t>TRAVELER WILL TRAVEL TO OTTAWA, CANADA WHERE TRAVELER WILL PARTICIPATE REPRESENTING NIDA AT THE FINDING CONSENSUS ON CANNABIS DATA MEASURES WORKSHOP BEING HELD NOVEMBER 27-28, 2018 AT OTTAWA CANADIAN INSTITUTES OF HEALTH 160 ELGIN STREET OTTAWA, ONTARIO K1A 0W9</t>
  </si>
  <si>
    <t>11/26/2018 -11/28/2018</t>
  </si>
  <si>
    <t>LOVINGER, DAVID M</t>
  </si>
  <si>
    <t>DR. LOVINGER WILL PARTICIPATE IN THE CHARLESTON ALCOHOL RESEARCH CENTER PROGRAM ADVISORY COMMITTEE MEETING ON OCTOBER 10, 2018 IN CHARLESTON, SC.</t>
  </si>
  <si>
    <t>DR. DAVID LOVINGER WILL BE ATTENDING THE 57TH ANNUAL MEETING OF THE AMERICAN COLLEGE OF NEUROPSYCHOPHARMACOLOGY IN HOLLYWOOD, FL FROM DECEMBER 8 THROUGH 13, 2018.  HIS WIFE WILL DROP HIM OFF AND PICK HIM UP FROM THE AIRPORT.</t>
  </si>
  <si>
    <t>DR. DAVID LOVINGER HAS BEEN INVITED TO PRESENT A SEMINAR AS PART OF THE PHYSIOLOGY AND PHARMACOLOGY SEMINAR SERIES ON FEBRUARY 28, 2019 AT WAKE FOREST SCHOOL OF MEDICINE IN WINSTON SALEM, NC.</t>
  </si>
  <si>
    <t>DR. LOVINGER HAS BEEN INVITED TO PARTICIPATE IN THE PARKINSON'S FOUNDATION'S MEDICAL MARIJUANA IN PARKINSON'S DISEASE WORKSHOP ON MARCH 6 AND 7, 2019 IN DENVER, CO.</t>
  </si>
  <si>
    <t>PARKINSONS DISEASE FOUNDATION</t>
  </si>
  <si>
    <t xml:space="preserve">LUI, CHUN KIN JULIAN </t>
  </si>
  <si>
    <t>12/11/18-12/12/18; FARMINGTON, CONNECTICUT; TO GO TO THE UNIVERSITY OF CONNECTICUT TO GIVE A SEMINAR TO THE DEPARTMENT OF CELL BIOLOGY ON THE REGULATION OF BODY GROWTH. THE SEMINAR TITLE IS ?¿¿BIOLOGY OF HUMAN STATURE AND GROWTH DISORDERS?¿¿. FLIGHT AND LODGING WAS PAID IN-KIND BY SPONSOR. DINNER ON 12/11/2018 AND LUNCH ON 12/12/2018 PAID IN-KIND BY SPONSOR. GROUND TRANSPORTATION TO LOCAL AIRPORT PAID BY NIH.
  AEA: TRAVELER IS REQUESTING APPROVAL OF ACTUAL SUBSISTENCE FOR SPONSOR IN-KIND LODGING VALUED 161.00 WHICH IS 126% OF THE GOVERNMENT ALLOWANCE $128. THIS PERCENTAGE FALLS WITHIN THE 300% THRESHOLD ALLOWED BY THE FTR.</t>
  </si>
  <si>
    <t xml:space="preserve">LUKINOVA, NINA </t>
  </si>
  <si>
    <t>DR. LUKINOVA IS INVITED TO SPEAK AT THE ORGANIZING COMMITTEE OF THE 2018 INNOVATION AND BIOMARKERS IN CANCER DRUG DEVELOPMENT (IBCD) MEETING BEING HELD IN BRUSSELS, BELGIUM ON NOVEMBER 29-30, 2018.   IN-KIND: AIRFARE, LODGING (INCLUDES BREAKFAST) AND REGISTRATION (INCLUDES LUNCH ON 11/29).  A LOANER LAPTOP HAS BEEN REQUEST FOR THIS FOREIGN TRAVEL ( NCI-RITM0140861)</t>
  </si>
  <si>
    <t>LUKSENBURG, HARVEY S</t>
  </si>
  <si>
    <t>THIS TRAVEL IS NOT A CONFERENCE BECAUSE IT MEETS ONE OF THE OTHER NIH DEFINED MISSION EXEMPTIONS: DR. LUKSENBURG IS AN INVITED SPEAKER AT THE DORIS DUKE SICKLE CELL DISEASE/ADVANCING CURES MEETING ON THE TOPIC OF NIH CURE SICKLE CELL DISEASE PROGRAM.</t>
  </si>
  <si>
    <t>DORIS DUKE CHARITABLE FOUNDATI</t>
  </si>
  <si>
    <t>MED OFF CLN TRLAL MONITORIN</t>
  </si>
  <si>
    <t>11/04/2018 -11/05/2018</t>
  </si>
  <si>
    <t>LUNN, RUTH M</t>
  </si>
  <si>
    <t>DR. RUTH LUNN WILL SERVE AS AN INVITED PARTICIPANT IN THE INTERNATIONAL AGENCY FOR RESEARCH ON CANCER ADVISORY GROUP MEETING TO RECOMMEND AN UPDATE TO THE PREAMBLE OF THE IARC MONOGRAPHS, NOVEMBER 12-14, 2018, LYON, FRANCE. TRAVELER WILL DEPART RDU ON NOVEMBER 9 IN THE LATE EVENING AND ARRIVE IN LYON ON NOVEMBER 10 AROUND MID DAY AND RETURN TO RDU ON NOVEMBER 15, 2018. IF TRAVELER HAD DEPARTED ON 11/10 TO ARRIVE ON 11/11 SHE WOULD HAVE HAD A 6 HOUR LAYOVER IN LONDON WHICH WOULD HAVE MADE HER TRAVEL TIME OVER 14 HOURS AND NOT ARRIVING UNTIL EARLY EVENING ON 11/11 AND THE MEETING BEGINS AT 9AM ON 11/12.  SO NIEHS WILL COVER MEALS AND LODGING ON 11/9-10 AND THE SPONSOR EXPENSES WILL BEGIN ON 11/11.   SPONSOR WILL PROVIDE IN KIND ROUND-TRIP ECONOMY AIRFARE,  LODGING FROM NOVEMBER 11-14 AND SOME MEALS. EFFICIENT SPENDING APPROVAL OBTAINED ON OCTOBER 3, 2018, ETHICS APPROVAL OBTAINED ON JULY 25, 2018, OFFICIAL DUTY ACTIVITY APPROVAL OBTAINED ON JULY 26, 2018. ALL DOCUMENTS ARE INCLUDED IN THE SCANNED DOCUMENTS PORTION OF THIS AUTHORIZATION. ENTRY VISA REQUIRED FOR FRANCE. NO HTSOS REQUIRED FOR 2018. PENDING FY2019 FUNDS AVAILABILITY.</t>
  </si>
  <si>
    <t>11/09/2018 -11/15/2018</t>
  </si>
  <si>
    <t>TRAVELER WILL SERVE AS AN INVITED EXTERNAL EXPERT TO ASSIST THE INTERNATIONAL AGENCY FOR RESEARCH ON CANCER (IARC) IN MAKING A COMPREHENSIVE REVIEW OF ITS SECTION OF EVIDENCE SYNTHESIS AND CLASSIFICATION (ESC). THIS IS A TWO-DAY MEETING WITH A PRE-MEETING OF THE REVIEW PANEL. JANUARY 27-29, 2019, IARC, LYON, FRANCE. TRAVELER WILL DEPART RDU ON JANUARY 26 AND ARRIVE IN LYON ON JANUARY 27, AND RETURN TO RDU ON JANUARY 30, 2019. SPONSOR WILL PROVIDE IN KIND ROUND-TRIP ECONOMY AIRFARE, LODGING, AND SOME MEALS. EFFICIENT SPENDING APPROVAL OBTAINED ON DECEMBER 27, 2018. ETHICS APPROVAL OBTAINED ON OCTOBER 22, 2018. BOTH APPROVALS ARE INCLUDED IN THE SCANNED DOCUMENTS PORTION OF THIS AUTHORIZATION. ENTRY VISA REQUIRED FOR FRANCE. HTSOS COMPLETION DATE AUGUST 12, 2018.</t>
  </si>
  <si>
    <t xml:space="preserve">LU, QUANLONG </t>
  </si>
  <si>
    <t>DR. LU HAS BEEN INVITED BY SAMUEL CONNELL FROM 3I TO VISIT THEIR FACILITY IN DENVER, COLORADO FROM OCTOBER 9-11, 2018.  QUANLONG HAS BEEN INVITED BY 3I TO MEET WITH SCIENTISTS ABOUT THEIR WORK ON PRIMARY CILIUM AND TO DISCUSS FUTURE COLLABORATIONS.  THIS MEETING WILL BE OF MUTUAL BENEFIT TO BOTH 3I AND THE NCI AND WILL FURTHER THE RESEARCH OF DR. LU AND HIS LAB.  3I WILL PROVIDE AIRFARE, LODGING AND SOME FOOD IN KIND (SEE ATTACHED INVITATION LETTER).  TRAVELER IS REQUESTING APPROVAL OF ACTUAL SUBSISTENCE FOR SPONSORED IN-KIND LODGING VALUED AT $209 WHICH IS 115% OF GOVT ALLOWANCE OF $181.  THIS PERCENTAGE FALLS WITHIN THE 300% THRESHOLD ALLOWED BY FTR.  THE SPONSOR HAS NOTED THAT ALL OTHER NON-FEDERAL INVITED GUESTS ARE PROVIDED THE SAME ACCOMMODATIONS.</t>
  </si>
  <si>
    <t>3I INTELLIGENT IMAGING INNOVAT</t>
  </si>
  <si>
    <t xml:space="preserve">LU, WEI </t>
  </si>
  <si>
    <t>TRAVELER WAS INVITED TO GIVE A TALK ENTITLED:  "MAKING THE BRAIN'S OWE BRAKE"
AT THE UNIVERSITY OF MANITOBA, HEALTH SCIENCES CENTRE IN WINNIPEG, CANADA.  SPONSOR WILL COVER MEALS, LODGING, AND AIRFARE. (LOCAL GROUND TRANSPORTATION WILL BE COVERED BY TRAVELER).  SPARC ON FILE.</t>
  </si>
  <si>
    <t>UNIVERSITY OF MANITOBA</t>
  </si>
  <si>
    <t xml:space="preserve">LU, YONG-CHEN </t>
  </si>
  <si>
    <t>DR. LU IS INVITED TO PRESENT: TCR-ENGINEERED T-CELLS TO TREAT SOLID TUMORS:  TARGETING MAGE-A3 AND BEYOND, AT THE BIOCANRX'S SUMMIT FOR CANCER IMMUNOTHERAPY MEETING BEING HELD IN BANFF, ALBERTA, CANADA ON OCTOBER 27-30, 2018.    IN-KIND: AIRFARE, LODGING (NO BREAKFAST),  REGISTRATION FEE (INCLUDES MEALS), AND GROUND TRANSPORTATION IN CANADA.  FOREIGN TRAVEL REQUEST TICKET NUMBER:  NCI-RITM0128502</t>
  </si>
  <si>
    <t>BANFF, , CAN</t>
  </si>
  <si>
    <t>BIOCANRX</t>
  </si>
  <si>
    <t xml:space="preserve">LU, ZHIYONG </t>
  </si>
  <si>
    <t>10/24/2018-10/26/2018: INVITED BY THE UNIVERSITY OF CHICAGO TO GIVE A SEMINAR ON THE WEB RESOURCES, TEXT-MINING, AND BIOMEDICAL INFORMATICS RESEARCH BEING CONDUCTED AT NCBI. MEETING HELD IN CHICAGO, IL.</t>
  </si>
  <si>
    <t>12/05/2018-12/08/2018: SPEAKING ON NLM WEB RESOURCES AND TEXT AND DATA-MINING RESEARCH AT THE 16TH ANNUAL ROCKY MOUNTAIN BIOINFORMATICS CONFERENCE (ROCKY 2018), HELD IN SNOWMASS, CO.</t>
  </si>
  <si>
    <t>SNOWMASS, CO, US</t>
  </si>
  <si>
    <t>GOLD LAB FOUNDATION</t>
  </si>
  <si>
    <t>12/05/2018 -12/08/2018</t>
  </si>
  <si>
    <t>LYONS, JONATHAN J</t>
  </si>
  <si>
    <t>TO ATTEND AND PRESENT AT THE AMERICAN ACADEMY OF ALLERGY, ASTHMA AND IMMUNOLOGY ANNUAL MEETING IN SAN FRANCISCO, CA FROM FEBRUARY 22-25, 2019. TRAVELER WILL BE GIVING A TALK ENTITLED MAST CELL TRYPTASES AND ALPHA-TRYPTASEMIA. SPONSOR IS PAYING REGISTRATION FEE ONLY IN-KIND. ALL OTHER TRAVEL RELATED EXPENSES NOT COVERED BY THE SPONSOR WILL BE PAID FROM LABORATORY ALLOCATED TRAVEL FUNDS. NO U.S. FEDERAL FUNDS WILL BE USED BY THE SPONSOR TO REIMBURSE TRAVEL EXPENSES, AND NO HONORARIUM MAY BE ACCEPTED BY THE EMPLOYEE. THE CHEAPEST CONTRACT FARE HAS BEEN SELECTED FOR AIRFARE AND A COPY OF THE AIRLINE CITY PAIRS WAS UPLOADED.</t>
  </si>
  <si>
    <t>02/22/2019 -02/25/2019</t>
  </si>
  <si>
    <t xml:space="preserve">MACFARLAN, TODD </t>
  </si>
  <si>
    <t>10/18/2018 - 10/19/2018; KANSAS CITY, KS AND KANSAS CITY, MO. DR. MACFARLAN WILL PRESENT A TALK ENTITLED: "KRAB-ZINC FINGER PROTEINS AND THEIR TARGET RETROVIRUSES SHAPE MAMMALIAN EVOLUTION" AT THE 2018 15TH ANNUAL GILBERT S. GREENWALD SYMPOSIUM ON REPRODUCTION AND REGENERATIVE MEDICINE. THE SPONSOR WILL PROVIDE THE FOLLOWING IN-KIND: AIRFARE, LUNCH ON 10/18, REGISTRATION FEE (INCLUDES DINNER 10/18, BREAKFAST AND LUNCH 10/19/18), LODGING AND GROUND TRANSPORTATION IN KANSAS CITY. DR. MACFARLAN WILL DRIVE FROM HIS HOME TO BWI AIRPORT, ROUND TRIP AND PARK AT THE ECONOMY LOT. SYMPOSIUM IS IN KANSAS CITY, KS AND THE HOTEL IS IN KANSAS CITY, MO. AEA REQUESTED: APPROVAL IS REQUESTED FOR ACTUAL EXPENSE ALLOWANCE FOR LODGING NTE 144% EXCEEDING GOV'T PER DIEM RATE OF $125.00 PER NIGHT.</t>
  </si>
  <si>
    <t>KANSAS CITY, MO, US</t>
  </si>
  <si>
    <t>12/13/2018 - 12/14/2018; PHILADELPHIA, PA; TO PRESENT A TALK ENTITLED: ?¿¿KRAB -ZINC FINGER PROTEINS AND THEIR TARGET RETROVIRUSES SHAPE MAMMALIAN EVOLUTION?¿¿ AT THE UNIVERSITY OF PENNSYLVANIA, PENN EPIGENETICS INSTITUTE SEMINAR.  OWT WAS NOT USED FOR THIS TRAVEL.  DR. MACFARLAN WILL DRIVE FROM HIS HOME TO THE UNIVERSITY OF PENNSYLVANIA, ROUND TRIP.  SEMINAR HOST WILL PROVIDE ?¿¿IN-KIND?¿¿:  1-DINNER, 1-BREAKFAST, 1-LUNCH, HOTEL ACCOMMODATION, AND HOTEL PARKING.  HOTEL ACCOMMODATION WILL BE AT THE HILTON INN AT PENN UNIVERSITY CITY FOR ONE NIGHT.  TRAVELER IS REQUESTING APPROVAL OF ACTUAL SUBSISTENCE FOR SPONSOR IN-KIND LODGING VALUED AT $243, WHICH IS 150% OF THE GOVERNMENT ALLOWANCE $162. THIS PERCENTAGE FALLS WITHIN THE 300% THRESHOLD ALLOWED BY THE FTR.</t>
  </si>
  <si>
    <t>3/9-3/13/2019: MILAN, ITALY. DR. TODD MACFARLAN WILL PRESENT A PLENARY LECTURE AT RAFFAELE SCIENTIFIC INSTITUTE. SPONSOR PROVIDING LODGING FROM 3/10-3/13/2019 AT $105.51 USD/NIGHT. SPONSOR PROVIDE IN-KIND BREAKFAST 3/11-3/13/19, LUNCH 3/11 AND 3/12/19, DINNER 3/11 AND 3/12/2019. SPONSOR PROVIDING TRAIN FARE FROM MILAN, ITALY TO LAUSANNE, SWITZERLAND IN-KIND. 3/13-3/16/2019, LAUSANNE, SWITZERLAND AS EXTERNAL EXPERT IN THESIS COMMITTEE OF PIERRE-YVES HELLEBOID. SPONSOR WILL PROVIDE ROUND TRIP FLIGHTS FROM DC TO MILAN AND GENEVA TO DC IN-KIND. SPONSOR WILL PROVIDE LODGING IN-KIND. BOTH HOTELS ARE WALKING DISTANCE TO MEETING SITE.</t>
  </si>
  <si>
    <t>ECOLE POLYTECHNIQUE FEDERALE D</t>
  </si>
  <si>
    <t>OSPEDALE SAN RAFFAELE</t>
  </si>
  <si>
    <t>MACHIELA, MITCHELL J</t>
  </si>
  <si>
    <t>&lt;08010-MJM&gt; DR. MITCHELL MACHIELA WILL BE PRESENTING A TALK ENTITLED, "THE AGING GENOME, CLONAL MOSAICISM, AND CANCER RISK????? AT THE DEPARTMENT OF PUBLIC HEALTH SCIENCES AT THE PHS SEMINAR/LECTURE SERIES, HELD AT THE UNIVERSITY OF CHICAGO ON OCTOBER 23-24, 2018. IN KIND: ROUNDTRIP AIRFARE, HOTEL FOR 1 NIGHT, BREAKFAST AND LUNCH ON OCTOBER 24, AND GROUND TRANSPORTATION IN CHICAGO, IL. ITEB WILL COVER GROUND TRANSPORTATION TO AND FROM AIRPORT IN DC AREA AND MISCELLANEOUS EXPENSES. DR. MACHIELA IS DEPARTING CHICAGO ON THE 24TH BUT WILL ARRIVE AT HIS RESIDENCE AFTER MIDNIGHT ON THE 25TH.</t>
  </si>
  <si>
    <t>MADAN, RAVI A</t>
  </si>
  <si>
    <t>DR. MADAN IS INVITED TO ATTEND THE YOUNG INVESTIGATORS PRE-MEETING AND THE 25TH ANNUAL PROSTATE CANCER FOUNDATION SCIENTIFIC RETREAT BEING HELD IN CARLSBAD, CA ON OCTOBER 25-28, 2018. IN-KIND: AIRFARE, LODGING (NO BREAKFAST), AND REGISTRATION (INCLUDES BLD 10/26 AND 10/27). 
DR. MADAN IS REQUESTING APPROVAL OF ACTUAL SUBSISTENCE FOR SPONSORED IN-KIND LODGING VALUED AT $289 WHICH IS 181% OF THE GOVERNMENT ALLOWANCE OF $160.  THIS PERCENTAGE FALLS WITHIN THE 300% THRESHOLD ALLOWED BY THE FTR.  THE SPONSOR HAS NOTED THAT ALL OTHER NON-FEDERAL PARTICIPANTS WILL BE PROVIDED WITH THE SAME ACCOMMODATIONS.</t>
  </si>
  <si>
    <t>10/24/2018 -10/28/2018</t>
  </si>
  <si>
    <t>FOREIGN TRAVEL REQUEST TICKET NUMBER: NCI-RITN0129529
DR. MADAN IS INVITED TO SPEAK AT THE GENITOURINARY GLOBAL SUMMIT IN BANFF, CANADA ON NOVEMBER 1-3, 2018. IN-KIND: AIRFARE, LODGING (BREAKFAST INCLUDED), REGISTRATION (NO MEALS), AND AIRPORT TRANSFERS (CONFERENCE SHUTTLE BUS).</t>
  </si>
  <si>
    <t>ONCOLOGY MEETING INNOVATIONS</t>
  </si>
  <si>
    <t>DR. MADAN WILL PARTICIPATE AS A SPEAKER AT THE 3RD INTERNATIONAL PROSTATE CANCER AND UROLOGIC ONCOLOGY SYMPOSIUM IN NEW YORK, NY ON DECEMBER 13-14, 2018.  IN-KIND: TRAIN FARE, LODGING (NO TAXES; NO BREAKFAST), AND REGISTRATION (INCLUDES BL 12/13 AND 12/14).
DR. MADAN IS REQUESTING APPROVAL OF ACTUAL SUBSISTENCE FOR SPONSOR IN-KIND LODGING VALUED AT $339 WHICH IS 118% OF THE GOVERNMENT ALLOWANCE OF $288.  THIS PERCENTAGE FALLS WITHIN THE 300% THRESHOLD ALLOWED BY THE FTR.  THE SPONSOR HAS NOTED THAT ALL OTHER NON-FEDERAL PARTICIPANTS WILL BE PROVIDED WITH THE SAME ACCOMMODATIONS.</t>
  </si>
  <si>
    <t>DR. MADAN WILL PRESENT: RCC UPDATE: IS IMMUNOTHERAPY FRONT-LINE AGAIN? AND BLADDER CANCER ?¿¿ WHERE DOES IMMUNOTHERAPY FIT IN? AT THE PRACTICAL RECOMMENDATIONS IN IMMUNO AND MOLECULAR ONCOLOGY (PRIMO) MEETING BEING HELD IN MAUI, HAWAII ON JANUARY 31-FEBRUARY 2, 2019. IN-KIND: AIRFARE, LODGING 3 NIGHTS (NO BREAKFAST) AND MEALS (BLD 1/31 AND 2/1; BL 2/2).
DR. MADAN IS REQUESTING APPROVAL OF ACTUAL SUBSISTENCE FOR SPONSOR IN-KIND LODGING VALUED AT $559 WHICH IS 208% OF THE GOVERNMENT ALLOWANCE OF $269.  THIS PERCENTAGE FALLS WITHIN THE 300% THRESHOLD ALLOWED BY THE FTR.  THE SPONSOR HAS NOTED THAT ALL OTHER NON-FEDERAL PARTICIPANTS WILL BE PROVIDED WITH THE SAME ACCOMMODATIONS.</t>
  </si>
  <si>
    <t>ISLE OF MAUI, HI, US</t>
  </si>
  <si>
    <t>PRIMO EDUCATION</t>
  </si>
  <si>
    <t>01/30/2019 -02/03/2019</t>
  </si>
  <si>
    <t>MAGGIO, DOMINIC M</t>
  </si>
  <si>
    <t>SPONSORED REIMBURSABLE TRAVEL.  APPROVED STO, ODA, TA FORM AND SPARC ARE ATTACHED. DR. MAGGIO WAS SELECTED TO PARTICIPATE IN THE AANS AND NREF SPINAL DEFORMITY COURSE FOR SENIOR RESIDENTS BEING HELD IN PHOENIX, AZ FROM FEBRUARY 22 ?¿¿ 24, 2019. THIS IS CONSIDERED NON-HHS CONFERENCE ATTENDANCE AND HAS BEEN APPROVED IN SPARC (SP012085). NO REGISTRATION FEE ASSOCIATED WITH THIS TRAVEL. BECAUSE THIS IS A SPONSORED REIMBURSABLE TRAVEL, THE AANS WILL REIMBURSE THE TRAVELER FOR FLIGHT, BAGGAGE FEES AND GROUND TRANSPORTATION. ADDITIONALLY, THE AANS WILL COVER MEALS DURING THE COURSE AND THE HOTEL IN-KIND. THE GROUND TRANSPORTATION COST IS AN ESTIMATE AND PER SPONSOR E-MAIL, THEY WILL REIMBURSE TRAVELER UP TO ACTUAL AMOUNT UPON RECEIVING RECEIPTS FROM THE TRAVELER. THE SPONSOR STATED THAT THEY WOULD PAY THE FUNDS DIRECTLY TO THE DHHS/NIH WITHIN 10 DAYS AFTER THE EXPENSE REPORT AND RECEIPTS ARE RECEIVED FROM THE TRAVELER AND THAT THIS ENTITLEMENT IS AFFORDED TO THE OTHER COURSE ATTENDEES. ADDITIONALLY, NO HONORARIUM WILL BE PROVIDED, AND NO FEDERAL FUNDING IS BE USED TO SUPPORT THIS TRAVEL. DR. MAGGIO IS REQUESTING APPROVAL OF ACTUAL SUBSISTENCE FOR SPONSOR IN-KIND LODGING VALUED AT $199 WHICH IS 116% OF THE GOVERNMENT ALLOWANCE OF $172. THIS PERCENTAGE FALLS WITHIN THE 300% THRESHOLD ALLOWED BY THE FTR. THE SPONSOR HAS NOTED THAT ALL OTHER NON-FEDERAL PARTICIPANTS WILL BE PROVIDED WITH THE SAME ACCOMMODATIONS. APPROVED ODA, NIH-2854 AND NIH TRAVEL WAIVER REQUEST FORM FOR SENIOR TRAVEL OFFICIAL ARE ATTACHED. AIRPORT COST COMPARISON ATTACHED. THIS TRIP HAS BEEN APPROVED BY DR. HEISS.</t>
  </si>
  <si>
    <t>AMERICAN ASSOCIATION OF NEUROL</t>
  </si>
  <si>
    <t>DR. DOMINIC MAGGIO WILL PARTICIPATE IN THE 5TH ANNUAL COURSE FOR MICROSCOPIC AND ENDOSCOPIC APPROACHES TO THE SKULL BASE BEING HELD FROM MARCH 13-16, 2019 IN DENVER, CO. ATTENDANCE IS SPARC APPROVED (SP011657). THIS IS A SPONSORED REIMBURSABLE TRAVEL IN WHICH THE UNIVERSITY OF COLORADO DENVER DEPARTMENT OF NEUROSURGERY WILL COVER MEALS DURING THE COURSE AND THREE (3) NIGHTS ACCOMMODATIONS (ROOM &amp; TAX) AT THE HALCYON-CHERRY CREEK HOTEL, IN-KIND. THE COST OF THE HOTEL IS $209 PER NIGHT. DR. MAGGIO IS REQUESTING APPROVAL OF ACTUAL SUBSISTENCE FOR SPONSOR IN-KIND LODGING VALUED AT $209 WHICH IS 115% OF THE GOVERNMENT ALLOWANCE OF $181. THIS PERCENTAGE FALLS WITHIN THE 300% THRESHOLD ALLOWED BY THE FTR.  AEA FORM NOT REQUIRED AS LODGING IS COVERED BY SPONSOR. THE SPONSOR HAS NOTED THAT ALL OTHER NON-FEDERAL PARTICIPANTS WILL BE PROVIDED WITH THE SAME ACCOMMODATIONS. ADDITIONALLY, UCDENVER WILL REIMBURSE COURSE PARTICIPANTS FOR ECONOMY-CLASS AIRFARE UP TO $500 AND GROUND TRANSPORTATION TO AND FROM THE COURSE. THE SPONSOR STATED THAT THIS ENTITLEMENT IS AFFORDED TO OTHER TRAINEES IN HIS TRAINING PATH AND ALL FUNDS WILL BE PAID DIRECTLY TO DHHS/NIH. FURTHERMORE, THE SPONSOR SAID DR. MAGGIO WILL NOT BE PROVIDED AN HONORARIUM AND US FEDERAL FUNDS WILL NOT BE USED TO SUPPORT THIS TRIP AND THERE IS NO CONFLICT OF INTEREST. APPROVED STO WAIVER AND ODA ATTACHED. DR. MAGGIO WILL FLY OUT ON THE NEXT AVAILABLE FLIGHT (THAT IS NOT AN OVERNIGHT FLIGHT) ON MARCH 17TH PER OMEGA. HE IS NOT REQUESTING REIMBURSEMENT FOR LODGING ON THE NIGHT OF MARCH 16TH AS HE WILL BE STAYING WITH A COLLEAGUE. AIRPORT COST COMPARISON ATTACHED. THIS TRIP HAS BEEN APPROVED BY DR. HEISS BASED ON THE TRAVEL IS MISSION CRITICAL.</t>
  </si>
  <si>
    <t>03/13/2019 -03/17/2019</t>
  </si>
  <si>
    <t xml:space="preserve">MALDARELLI, FRANK </t>
  </si>
  <si>
    <t>DR. MALDARELLI WILL BE PRESENTING DURING THE HIV TRAINING WORKSHOP SCHEDULED TO BE HELD IN JAKARTA, INDONESIA DECEMBER 5-7, 2018 (NOT SPONSORED). FUNDING SPLIT BETWEEN NCI/NIAID. THE PURPOSE OF THE WORKSHOP IS TO PROVIDE INSTRUCTION ON THE MANAGEMENT OF INDIVIDUALS WHO ARE LIVING WITH HIV TO INDONESIAN HEALTH CARE PROVIDERS. HE WILL ALSO VISIT THE KIRBY INSTITUTE ON SYDNEY AUSTRALIA TO PARTICIPATE IN THEIR SEMINAR SERIES, AND MEET RESEARCHERS AND COLLABORATORS DECEMBER 9-13, 2018 (SPONSORED).  SPONSOR PROVIDING IN KIND ROUND TRIP AIRFARE FROM JAKARTA TO SYDNEY, LODGING 12/8-12/18, WHICH INCLUDES BREAKFAST, DINNER ON 12/11/18, AND GROUND TRANSPORTATION IN SYDNEY.  SPONSOR BOOKED HOTEL ON 12/8/18 IN KIND SO DR. MALDARELLI WOULD HAVE SOME PLACE TO GO AS HIS FLIGHT ARRIVES AT 6:15 AM ON 12/9/18.</t>
  </si>
  <si>
    <t>JAKARTA, , IDN</t>
  </si>
  <si>
    <t>12/03/2018 -12/13/2018</t>
  </si>
  <si>
    <t>3/4-6/19 ATTENDING CONFERENCE ON RETROVIRUSES AND OPPORTUNISTIC INFECTION (CROI) FUNDED BY NCI.  REGISTRATION PAID BY TRAVELER, WHICH INCLUDES BREAKFAST 3/5-7/19.  APPROVED AEA MEMO FOR LODGING ON FILE. NCI PAYING FOR AIRFARE FROM DC TO SEATTLE.  3/7-10/19 ATTENDING 2019 PALM SPRINGS SYMPOSIUM ON HIV/AIDS IN PALM SPRINGS, CA, INVITED SPEAKER (SPONSORED). SPONSOR PROVIDING IN KIND AIRFARE (SEATTLE TO PALMS SPRINGS, CA TO DC).  COMPARISON OF FLIGHT FROM FROM DC TO PALM SPRINGS TO DC IS $861, WHICH IS MORE THAN WHAT THE SPONSOR IS PROVIDING AT $856.30 TO FLY HIM FROM SEATTLE TO PALM SPRINGS TO DC.  SPONSOR ALSO PROVIDING IN KIND REGISTRATION, WHICH INCLUDES BREAKFAST/LUNCH ON 3/8/19, AND BREAKFAST, LUNCH AND DINNER ON 3/9/19, RECEPTION ON 3/7/19, AND LODGING ON 3/7,8,9/2019.</t>
  </si>
  <si>
    <t>UNIVERSITY OF CALIFORNIA AT IR</t>
  </si>
  <si>
    <t>MALECH, HARRY L</t>
  </si>
  <si>
    <t>DR. MALECH HAS BEEN INVITED TO ATTEND THE IN PERSON ORCHARD THERAPEUTICS SCIENTIFIC ADVISORY BOARD MEETING ON THURSDAY NOV 15, 2018, FROM 9AM TO 5PM AND THEN TO MEET WITH ORCHARD STAFF AND/OR OTHER BOARD MEMBERS INFORMALLY TO DISCUSS CLINICAL RESEARCH. THE SAB MEETING WILL BE LOCATED AT THE OFFICE OF ORCHARD THERAPEUTICS IN BOSTON, MA. 
MOST OF THE EXPENSES WILL BE COVERED BY THE SPONSOR IN-KIND. THE FUNDS FOR THESE IN-KIND TRAVEL EXPENSES WILL BE DERIVED FROM ORCHARD THERAPEUTICS WORKING FUND. IN COMPLIANCE WITH FEDERAL REGULATION, NO FEDERAL FUNDS WILL BE USED BY THE SPONSOR TO SUPPORT THESE IN-KIND TRAVEL EXPENSES AND NO HONORARIUM WILL BE ACCEPTED.
ORCHARD THERAPEUTICS WILL BE PROVIDING IN-KIND MY ROUND-TRIP AIRFARE, LODGING AND DINNER ON NOVEMBER 14TH. DR. HARRY MALECH WILL LODGE AT THE RESIDENCE INN BY MARRIOTT BOSTON DOWNTOWN SEAPORT HOTEL, 370 CONGRESS STREET, WATERFRONT, BOSTON, MA 02210, USA WHICH IS CLOSE TO THE ORCHARD OFFICE. THE HOTEL CONFIRMATION NUMBER IS 1006374934. HOTEL CONFIRMATION WILL BE UPLOADED AS SOON AS IT IS RECEIVED FROM THE SPONSOR.</t>
  </si>
  <si>
    <t>ORCHARD THERAPEUTICS</t>
  </si>
  <si>
    <t>11/14/2018 -11/15/2018</t>
  </si>
  <si>
    <t>MALICDAN, MAY CHRISTINE V</t>
  </si>
  <si>
    <t>CONTINUED FROM ABOVE- PRESENTATION TITLE: LYSOSOMAL STORAGE, NEURODEGENERATION, AND ALBINISM DUE TO EFFECTS OF A DE NOVO CLCN7 MUTATION ON LYSOSOMAL ACIDIFICATION.
THIS IS DOMESTIC, SPONSORED TRAVEL FOR AN FTE. TRAVELER WILL DEPART DCA TO SAN ON 11/1/18 AND RETURN ON 11/4/18 ON AN OVERNIGHT FLIGHT, THEREFORE, LODGING IS NOT NEEDED ON 11/3. SPONSOR IS PROVIDING THE FOLLOWING: LODGING IN-KIND FROM 11/1/18 TO 11/3 VALUED AT $199/NIGHT WHICH IS WHY OMEGA WAS NOT USED. THE FOLLOWING MEALS ARE PROVIDED IN-KIND: LUNCH AND DINNER ON 11/2 AND LUNCH ON 11/3. MISC EXPENSES HAVE BEEN ADDED FOR M&amp;IE NOT PROVIDED BY THE SPONSOR. THERE IS NO REGISTRATION FEE FOR THIS EVENT. TRAVELER REQUESTS APPROVAL OF ACTUAL SUBSISTENCE FOR SPONSOR IN-KIND LODGING VALUED @$199 WHICH IS 124% OF GOV'T ALLOWANCE OF $160/NIGHT. SPONSOR NOTED ALL SIMILARLY SITUATED PARTICIPANTS WILL BE PROVIDED WITH THE SAME ACCOMMODATIONS. OMEGA WAS USED FOR AIRFARE ($361.60). NHGRI WILL COVER THE FOLLOWING EXPENSES: RT POV TO DCA $36.52, PARKING AT DCA 11/1 TO 11/4 @$17.00/DAY, RT TAXI FROM AIRPORT TO HOTEL $107.66; RT BAGGAGE FEES $60. CA IS NOT A TAX EXEMPT STATE. PER CITY PAIRS DCA, WHICH HAS THE BEST PRICE ($512), AND WAS SELECTED (BWI $986; IAD $1,010). PENDING AVAILABILITY OF FUNDS.</t>
  </si>
  <si>
    <t>VISION OF CHILDREN FOUNDATION</t>
  </si>
  <si>
    <t>MALIK, SHAKUNTALA M</t>
  </si>
  <si>
    <t>DR. MALIK IS INVITED TO SPEAK DURING THE 19TH ANNUAL TARGETED THERAPIES OF LUNG CANCER MEETING HOSTED BY THE INTERNATIONAL ASSOCIATION FOR THE STUDY OF LUNG CANCER (IASLC) BEING HELD IN SANTA MONICA, CA ON FEBRUARY 20-23, 2019. IN-KIND:
AIRFARE,  3 NIGHTS LODGING (NO BREAKFAST), AND REGISTRATION (INCLUDES MEALS).  DR. MALIK IS REQUESTING APPROVAL OF ACTUAL SUBSISTENCE FOR SPONSOR IN-KIND LODGING VALUED AT $359 WHICH IS 145% OF THE GOVERNMENT ALLOWANCE OF $247. THIS PERCENTAGE FALLS WITHIN THE 300% THRESHOLD ALLOWED BY THE FTR. THE SPONSOR HAS NOTED THAT ALL OTHER NON-FEDERAL PARTICIPANTS WILL BE PROVIDED WITH THE SAME ACCOMMODATION.  DR. MALIK HAS BEEN COUNSELED AND UNDERSTANDS HE WILL NOT RECEIVE REIMBURSEMENT FOR ANY LODGING COST THAT EXCEEDS THE MAX LODGING RATE ON 2/19.</t>
  </si>
  <si>
    <t>MALOZOWSKI, SAUL N</t>
  </si>
  <si>
    <t>DR. MALOZOWSKI WILL TRAVEL TO BUENOS AIRES, ARGENTINA 2/17 - 3/11/2019. HE HAS BEEN INVITED BY CENTRO DE INVESTIGACIONES ENDOCRINOLOGICAS "DR. CESAR BERGADA" (CEDIE) IN THEIR TEACHING PROGRAM AT THE HOSPITAL DE NINOS RICARDO GUTIERREZ IN BUENOS AIRES, ARGENTINA. HE WILL ASSIST AT THE DIFFERENT EDUCATIONAL VENUES, PATIENT CARE AND CONSULTS. AAIRFARE, GROUND TRANSPORTATION, AND MEALS WILL BE PROVIDED IN BUENOS AIRES "IN-KIND". "NO US FEDERAL FUNDS WILL BE USED". LODGING IS NOT NEEDED SINCE DR. MALOZOWSKI WILL BE STAYING WITH FAMILY/FRIENDS.</t>
  </si>
  <si>
    <t>CENTRO DE INVESTIGACIONES ENDO</t>
  </si>
  <si>
    <t>02/17/2019 -03/11/2019</t>
  </si>
  <si>
    <t>MAMMEN, ANDREW L</t>
  </si>
  <si>
    <t>DR. MAMMEN WAS INVITED TO PRESENT A AT THREE SESSIONS TITLED "ACR: HOT TOPICS IN MYOSITIS", "INCLUSION BODY MYOSITIS UPDATE" AND "MEET THE PROFESSOR: WHEN IS MUSCLE BIOPSY HELPFUL IN MYOPATHY EVALUATION &amp; MANAGEMENT" AT THE 2018 ACR/ARHP ANNUAL MEETING BEING HELD AT MCCORMICK PLACE IN CHICAGO, IL FROM OCTOBER 19-24, 2018. THIS SPONSOR WILL COVER THE FOLLOWING EXPENSES: AIRFARE, LODGING (2 NIGHTS ONLY) AND REGISTRATION FEES.</t>
  </si>
  <si>
    <t>DR. MAMMEN WILL BE GIVING A TALK ON NEUROMUSCULAR AT THE NEUROLOGY GRAND ROUNDS AT THE UNIVERSITY OF COLORADO IN DENVER, CO ON NOVEMBER 7, 2018. THE SPONSOR WILL COVER THE FOLLOWING EXPENSES: AIRFARE, LODGING, GROUND TRANSPORTATION AND MEALS.</t>
  </si>
  <si>
    <t>MYOSITIS ASSOCIATION</t>
  </si>
  <si>
    <t>11/06/2018 -11/07/2018</t>
  </si>
  <si>
    <t>DR. MAMMEN WAS INVITED TO SPEAK AT THE 239TH ENMC INTERNATIONAL WORKSHOP ON "CLINICOPATHOLOGICAL CLASSIFICATION OF DERMATOMYOSITIS" HELD IN HOOFDDORP, NETHERLANDS FROM DECEMBER 14-16, 2018. THE SPONSOR WILL COVER THE FOLLOWING EXPENSES: LODGING, MEALS AND GROUND TRANSPORTATION.</t>
  </si>
  <si>
    <t>12/12/2018 -12/17/2018</t>
  </si>
  <si>
    <t>DR. ANDREW MAMMEN HAS BEEN INVITED TO ATTEND AN ABCURO MEDICAL ADVISORY BOARD MEETING FOR HIS EXPERTISE IN IBM IN REGARDS TO THE POTENTIAL USE OF THEIR ANTI-KLRG1 T-CELL DEPLETING DRUG FOR TREATMENT OF INCLUSION BODY MYOSITIS, PRIMARY BILIARY CHOLANGITIS AND LARGE GRANULAR LYMPHOCYTIC LEUKEMIA. THE MEETING WILL BE IN BOSTON, MASSACHUSETTS ON FEBRUARY 22, 2019. 
THE SPONSOR WILL BE COVERING AIRFARE, MEALS AND GROUND TRANSPORTATION FOR DR. MAMMEN'S ATTENDANCE TO THE MEETING. ALSO, DR. MAMMEN WILL BE STAYING WITH DR. STEVEN GREENBERG (OF ABCURO, INC.) WHILE IN NEWTON, MA.
THE ODA HAS BEEN APPROVED FOR THIS TRIP AND A LATE JUSTIFICATION MEMO IS INCLUDED IN THE UPLOADED TRAVEL PACKAGE. ALSO, THE ATTACHMENT G WAS SUBMITTED ON FEBRUARY 6, 2019.</t>
  </si>
  <si>
    <t>NEWTON, MA, US</t>
  </si>
  <si>
    <t>ABCURO</t>
  </si>
  <si>
    <t>AS PART OF THE SCIENTIFIC COMMITTEE OF THE GCOM2019 3RD GLOBAL CONFERENCE ON MYOSITIS, DR. ANDREW MAMMEN WILL BE RUNNING THE "WORKSHOP FOR YOUNG INVESTIGATORS" SESSION DURING THE CONFERENCE ON MARCH 25 - 30, 2019 IN BERLIN, GERMANY.THE LODGING RATE INCLUDES BREAKFAST, SO THE M&amp;IE RATE FOR 3/27- 3/30 WILL EXCLUDE BREAKFAST FOR THOSE DAYS.
OFM APPROVED THE TRAVEL REQUEST ON SEPTEMBER 14, 2018. THE GCOM2019 CONFERENCE ORGANIZING COMMITTEE HAS OFFERED DR. MAMMEN COMPLIMENTARY REGISTRATION TO THIS CONFERENCE, SO THERE IS NO POTS ORDER FOR REGISTRATION FOR THIS TRIP.
DR. MAMMEN WILL BE STAYING THE ENTIRE DURATION OF THE CONFERENCE AND RETURNING ON APRIL 1, 2019, SO HE WILL NOT RECEIVE LODGING OR M&amp;IE PER DIEM FOR 3/31 (SINCE 4/1 WILL BE HIS TRANSIT DAY BACK).</t>
  </si>
  <si>
    <t>GCOM</t>
  </si>
  <si>
    <t>03/25/2019 -04/01/2019</t>
  </si>
  <si>
    <t xml:space="preserve">MANOLI, EIRINI </t>
  </si>
  <si>
    <t>ON THIS SPONSORED DOMESTIC TRAVEL, THE FOLLOWING WILL BE PROVIDED IN-KIND: REGISTRATION FEE-$550 WHICH IN INCLUDES LUNCHES ON 10/26 AND 10/27. TRAVELER WILL NOT ARRIVE IN TIME TO PARTAKE IN LUNCH ON 10/26.  ONE NIGHT OF LODGING IS ALSO BEING PROVIDED IN-KIND-$159. OTHER INVITED GUESTS ARE RECEIVING SIMILAR BENEFITS.  OMEGA WAS NOT USED FOR LODGING AS IT WAS ARRANGED AND PROVIDED IN-KIND. TRAVELER IS REQUESTING APPROVAL FOR ACTUAL SUBSISTENCE SPONSORED LODGING VALUED AT $159, WHICH IS 130% OF THE PER DIEM OF $122. NHGRI WILL PAY THE FOLLOWING EXPENSES: ROUNDTRIP AIRFARE-$244.40, BAG FEES-$50; TAXI TO/ FROM RESIDENCE ESTIMATED-$200; TAXI TO/FROM AIRPORT IN FLORIDA ESTIMATED-$150 AND M&amp;IE NOT PROVIDED IN SPONSORED REGISTRATION FEE.  OMEGA WAS USED FOR FLIGHT AND THE LOWEST OPTION WAS SELECTED FROM DCA COMPARED TO IAD-$514 AND BWI $686. FLORIDA IS HOTEL TAX EXEMPT STATE BUT MAY NOT APPLY TO SPONSOR. PENDING AVAILABLY OF FUNDS.</t>
  </si>
  <si>
    <t>**TRAVELER DEPARTS US  2/26 AND ARRIVES IN ROME 2/27**FOR THIS SPONSORED, FOREIGN TRAVEL, THE FOLLOWING WILL BE PROVIDED, IN-KIND: ROUNDTRIP AIRFARE-$2,145.48 AND THREE NIGHTS OF LODGING-$149.88/NIGHT (INCLUDES BREAKFAST) AND ROUNDTRIP GROUND TRANSPORTATION-$160.17.  LUNCH IS ALSO PROVIDED ON 2/28 AND 3/1.  THERE IS NO REGISTRATION FEE FOR THIS MEETING; HOWEVER REGISTRATION IS REQUIRED.  ALL INVITED GUESTS ARE RECEIVING SIMILAR BENEFITS.  COST COMPARISON NOT NEEDED AS OMEGA WAS NOT USED FOR ANY PORTION OF THIS TRAVEL. BOTH AIRFARE AND LODGING WERE ARRANGED AND PROVIDED IN-KIND.  NHGRI WILL PAY THE FOLLOWING ADDITIONAL EXPENSES: ROUNDTRIP TAXI TO/FROM RESIDENCE ESTIMATED-$300, BAG FEES-$50, MISC. EXPENSE-$164 FOR M&amp;IE NOT PROVIDED IN-KIND AND MISC. EXPRENSE-$200 FOR UNFORESEEN ISSUES THAT MAY OCCUR.  HOTEL TAX EXEMPTIONS DO NOT APPLY TO THIS FOREIGN TRAVEL.</t>
  </si>
  <si>
    <t>ROME, , ITA</t>
  </si>
  <si>
    <t>HCU NETWORK AUSTRALIA</t>
  </si>
  <si>
    <t>MANOLIO, TERI A</t>
  </si>
  <si>
    <t>TRAVELER WILL ATTEND AND SERVE ON THE 2018 ASHG PROGRAM COMMITTEE ON OCT. 16-20, 2018 IN SAN DIEGO, CA. SPONSORED IN-KIND: REGISTRATION FEE OF $420.00, AND LODGING FOR ONE (1) NIGHT. BLOCKED ROOMS IN PLACE. TRAVELER WILL NEED TO SHOW GOVERNMENT ID TO WAIVE THE HOTEL TAX. TRAVELER IS NIH APPROVED TO ATTEND THIS MEETING. AN AIRPORT COST COMPARISON OUTBOUND FROM THE NATIONAL CAPITAL REGION WAS COMPLETED AND THE AIRPORT SELECTED HAS THE LOWEST OVERALL COST. ODA MEMO ATTACHED.</t>
  </si>
  <si>
    <t>DIRECTOR EBP</t>
  </si>
  <si>
    <t>10/15/2018 -10/19/2018</t>
  </si>
  <si>
    <t>TRAVELER WILL SERVE ON THE UK BIOBANK INTERNATIONAL SCIENTIFIC ADVISORY BOARD IN LONDON, UK ON OCT. 29-30, 2018 IN LONDON, UK. TRAVELER IS NIH APPROVED TO ATTEND THIS MEETING. THERE IS NO REGISTRATION FEE. SPONSORED IN-KIND: FLIGHT, HOTEL AND LUNCH ON 10/29. ODA MEMO ATTACHED.</t>
  </si>
  <si>
    <t>UNITED KINGDOM BIOBANK</t>
  </si>
  <si>
    <t>TRAVELER HAS BEEN INVITED TO BE A KEYNOTE SPEAKER ON FEB. 13 AT THE HIGH-LEVEL CONFERENCE, "INTEGRATING GENOMICS INTO PERSONALIZED HEALTHCARE: A SCIENCE-FOR-POLICY PERSPECTIVE". SPONSOR WILL PAY IN-KIND: AIRFARE, LUNCH AND DINNER ON FEB. 13; BREAKFAST AND INCIDENTALS IN MISC. EXPENSES. TRAVELER WILL BE IN BRUSSELS MOST OF FEB. 13 AND WILL PROCEED TO LEUVEN AFTER 5:00 PM. TRAVELER WILL PROCEED TO LEUVEN TO PRESENT NHGRI PROGRAMS TO PIS ON FEB. 13TH; TRAVELER WILL COMMUTE BY TRAIN FROM LEUVEN TO BRUSSELS FOR RETURN HOME. TRAVELER IS NIH APPROVED TO ATTEND BOTH MEETINGS. ODA MEMO ATTACHED. HTSOS ATTACHED.</t>
  </si>
  <si>
    <t>EUROPEAN COMMISSION DIRECTORAT</t>
  </si>
  <si>
    <t>TRAVELER WILL SPEAK AND SERVE ON THE CENTRE FOR BIG DATA AND INTEGRATIVE GENOMIC (C-BIG) SCIENTIFIC ADVISORY GROUP AS AN AD HOC MEMBER FOR THE ADVISORY GROUP MEETING TO BE HELD IN CONJUNCTION WITH THE C-BIG SYMPOSIUM ON GENOMICS IN PRECISION MEDICINE IN SINGAPORE ON MAR. 11TH AND 12TH, 2019. TRAVELER WILL DEPART WASHINGTON, DC ON MAR. 10, ARRIVING IN SINGAPORE ON MAR. 11. THERE IS NO REGISTRATION FEE FOR THIS MEETING. THIS IS A SPONSORED TRAVEL; SPONSOR WILL PAY IN-KIND: ROUND TRIP AIRFARE, LODGING FOR NIGHT OF MAR. 11-13, 2019, DINNER ON MAR. 11 AND MAR. 12. TRAVELER WILL DEPART SINGAPORE TO BANGKOK, THAILAND TO GIVE A TALK ON MAR. 13 TO THE DMSC STAFF, AND ENGAGE IN A CLOSED DISCUSSION, OFFERING COMMENTS AND INSIGHT ON THE PROGRESS OF ?¿¿GENOMICS THAILAND?¿¿. THERE IS NO REGISTRATION FEE FOR THIS MEETING. THIS MEETING IS NOT SPONSORED. THE ROUND-TRIP FLIGHT FROM SINGAPORE TO THAILAND IS ON A FOREIGN CARRIER. TRAVELER WILL DEPART BANGKOK ON MAR. 14 FOR SINGAPORE TO CATCH THE RETURN FLIGHT TO WASHINGTON, DC, ARRIVING ON MAR. 15. TRAVELER IS NIH APPROVED FOR BOTH MEETINGS. ODA MEMO ATTACHED. HTSOS AND FLIGHTS IN TRAVEL AUTHORIZATION SUMMARY AND ATTACHMENTS.</t>
  </si>
  <si>
    <t>GENOME INSTITUTE OF SINGAPORE</t>
  </si>
  <si>
    <t xml:space="preserve">MANTHIRAM, KALPANA </t>
  </si>
  <si>
    <t>THIS IS SPONSORED DOMESTIC TRAVEL. THE SPONSOR IS COVERING THE FOLLOWING EXPENSES IN-KIND: ROUNDTRIP AIRFARE IN THE AMOUNT OF $520.40; 2 NIGHTS OF LODGING ON 10/3-4 AT $276/NIGHT AND $90.80 LODGING TAX. OTHER INVITED GUESTS ARE RECEIVING SIMILAR BENEFITS.  OMEGA WAS NOT USED FOR AIRFARE AS THIS WAS COVERED IN-KIND. OMEGA WAS NOT USED FOR LODGING AS THE SPONSOR COVERED THE NIGHTS OF 10/3-4 IN-KIND AND OMEGA COULD NOT ACCESS THE ROOM BLOCK FOR THE NIGHTS OF 10/5-6 THAT WERE NOT SPONSORED. TRAVELER PAID FOR REGISTRATION IN THE AMOUNT OF $490 WHICH DOES NOT INCLUDE MEALS. THE FOLLOWING EXPENSES HAVE BEEN ADDED:  LODGING ON 10/5-6 AT $276.00 PER NIGHT AND $90.80 LODGING TAX; BAG FEES-$50; TAXI TO/FROM RESIDENCE ESTIMATED-$200; TRANSPORTATION WHILE IN SAN FRANCISCO ESTIMATED-$150; MISC. EXPENSE-$200 ADDED FOR UNFORESEEN ISSUES THAT MAY OCCUR. TRAVELER WILL NOT REQUEST REIMBURSEMENT FOR WIFI.  COST COMPARISON WAS NOT COMPLETED AS AIRFARE IS IN-KIND. TRAVELER DEPARTS SAN FRANCISCO 10/7 AND ARRIVES IN MD 10/8. ** NO LODGING IS REQUIRED DUE TO IN FLIGHT STATUS 10/7. PENDING AVAILABILITY OF FUNDS.</t>
  </si>
  <si>
    <t>PEDIATRIC INFECTIOUS DISEASE S</t>
  </si>
  <si>
    <t xml:space="preserve">MARCHAND, CHRISTOPHE </t>
  </si>
  <si>
    <t>TRAVELER RECEIVED A FORMAL INVITATION FOR YOU TO FACILITATE A WORKSHOP AT ATLANTA AT THE GEORGIA CLINICAL &amp; TRANSLATIONAL SCIENCE ALLIANCE (GEORGIA CTSA, THE NIH-FUNDED CLINICAL AND TRANSLATIONAL SCIENCE AWARD [CTSA]) ON FEBRUARY 21-22, 2019. THE GEORGIA CTSA REPRESENTS A PARTNERSHIP BETWEEN EMORY UNIVERSITY, GEORGIA TECH, MOREHOUSE SCHOOL OF MEDICINE, AND THE UNIVERSITY OF GEORGIA TO CONDUCT TWO SCIENCE OF TEAM SCIENCE (SCITS) WORKSHOPS. THE FIRST WORKSHOP WOULD BE ON FEBRUARY 21, 2019 AT THE MOREHOUSE SCHOOL OF MEDICINE (MSM) AND THE SECOND WORKSHOP WOULD BE HELD ON FEBRUARY 22, 2019 AT THE EMORY CAMPUS FOR OUR GEORGIA CTSA-SUPPORTED TRAINEES GEORGIA CTSA RESEARCH EDUCATION PROGRAM. EMORY HAS PAID AIRFARE, HOTEL, GROUND TRANSPORTATION (TRAVELER WILL SHARE GROUND TRANSPORTATION WITH DR. MICHELLE BENNETT - TANUM017RZ) AND MEALS.  LODGING VALUED AT $189.00 WHICH IS 124% OF THE GOVERNMENT ALLOWANCE OF $152.  THIS PERCENTAGE FALLS WITHIN THE 300% THRESHOLD ALLOWED BY THE FTR.  TRAVELER IS REQUESTING APPROVAL OF ACTUAL SUBSISTENCE FOR LODGING VALUE. THERE IS NO WEBSITE OR REGISTRATION FEE ASSOCIATED WITH THE WORKSHOP.</t>
  </si>
  <si>
    <t>MARCUS, PAMELA M</t>
  </si>
  <si>
    <t>DR. MARCUS IS INVITED TO PARTICIPATE IN THE INTERNATIONAL AGENCY FOR RESEARCH ON CANCER ADVISORY GROUP MEETING TO RECOMMEND AN UPDATE TO THE WORKING PROCEDURES, BEING HELD IN LYON, FRANCE ON FEBRUARY 11-13, 2019.  IN-KIND:  AIRFARE AND LODGING (INCLUDES BREAKFAST).  NO REGISTRATION.</t>
  </si>
  <si>
    <t>02/09/2019 -02/14/2019</t>
  </si>
  <si>
    <t xml:space="preserve">MARIC, DRAGAN </t>
  </si>
  <si>
    <t>DRAGAN MARIC WAS INVITED TO GIVE A TALK AT THE IEEE CONFERENCE IN ANAHEIM, CA ON NOVEMBER 25-29,2018. THE TITLE OF HIS TALK IS "DECIPHERING THE COMPLEX SYSTEMS BIOLOGY OF TISSUE REMODELING AFTER ISCHEMIC AND TRAUMATIC BRAIN INJURY USING MULTISPECTRAL IMAGING AND BIG IMAGE DATA QUANTITATIVE ANALYSIS". SINCE HE IS SPEAKING THE CONFERENCE SPONSORS WAIVED HIS REGISTRATION FEE OF 1300.00. REGISTRATION INCLUDES ADMISSION TO THE TECHNICAL SESSIONS, ONE ADMISSION TO THE WELCOME RECEPTION, COFFEE BREAKS, AND ONE COPY OF THE ELECTRONIC PROCEEDINGS. TRAVEL WAS BOOKED THROUGH OMEGA AND HOTEL IS AT PER DIEM RATE. DR. MARIC WILL TAKE A TAXI TO THE AIRPORT AND BACK HOME. HE WILL NEED A TAXI FROM THE AIRPORT TO THE HOTEL AND BACK. AIRPORT SELECTED HAD THE LOWEST COST OVERALL AND COMPARISON IS ATTACHED. SPARC APPROVED SP 010235. TA APPROVED BY SUPERVISOR, ODA 2155 APPROVED.</t>
  </si>
  <si>
    <t>ANAHEIM, CA, US</t>
  </si>
  <si>
    <t>IEEE</t>
  </si>
  <si>
    <t>MARINI, JOAN C</t>
  </si>
  <si>
    <t>10/12/18 - 10/18/18 ROCHESTER, MN/SAN DIEGO, CA; TO ATTEND THE 11TH MELORHEOSTOSIS ASSOCIATION CONFERENCE IN ROCHESTER, MN ON OCT 12-14 AND ATTENDING THE 2018 ASHG ANNUAL MEETING ON OCT 16-20, TO GIVE A TALK AT BOTH CONFERENCES ENTITLED "SOMATIC MUTATIONS IN MAP2K1 CAUSE MELORHEOSTOSIS".
TRAVEL TO ROCHESTER, MN(OCT 12-14) IS SPONSORED.  SPONSOR IS COVERING LODGING AND REGISTRATION.
REGISTRATION IS COVERING MEALS ON SATURDAY-BREAKFAST, LUNCH, DINNER AND SUNDAY-BREAKFAST, LUNCH.  REGISTRATION FOR ASHG PAID THROUGH POTS.
OWT USED FOR AIRFARE AND HOTEL FOR 2ND LEG OF TRAVEL.  OWT WAS NOT USED FOR LODGING THE 1ST LEG OF TRAVEL AS THE SPONSOR MADE THE LODGING ARRANGEMENTS AND IS COVERING IN KIND. NO FEDERAL FUNDS AND NO HONORARIUM STATEMENT ATTACHED. TRAVELER WILL GO STRAIGHT FROM MN TO CA DUE TO THE EXCESSIVE TRAVEL TIME THAT WOULD RESULT FROM HER RETURNING HOME AND LEAVING IMMEDIATELY FOR CA.</t>
  </si>
  <si>
    <t>MELORHEOSTOSIS ASSOCIATION</t>
  </si>
  <si>
    <t>10/12/2018 -10/18/2018</t>
  </si>
  <si>
    <t xml:space="preserve">MARINO RAMIREZ, LEONARDO </t>
  </si>
  <si>
    <t>01/07/2019-01/10/2019: SPEAKING AT THE FULBRIGHT MIDYEAR REUNION, IN MEXICO CITY, MEXICO.
01/10/2019-02/05/2019: PARTICIPATING IN A FULBRIGHT CORE PROGRAM AT THE UNIVERSIDAD AUTONOMA DE SAN LUIS POTOSI BY DEVELOPING AND TEACHING A BIOINFORMATICS COURSE FOR GRADUATE STUDENTS IN THE FACULTAD DE AGRONOMIA, IN SAN LUIS POTOSI, MEXICO.</t>
  </si>
  <si>
    <t>UNIVERSIDAD AUTONOMA DE SAN LU</t>
  </si>
  <si>
    <t>01/07/2019 -02/05/2019</t>
  </si>
  <si>
    <t>02/6/2019-03/07/2019: PARTICIPATING IN A FULBRIGHT CORE PROGRAM AT THE UNIVERSIDAD AUTONOMA DE SAN LUIS POTOSI BY DEVELOPING AND TEACHING A BIOINFORMATICS COURSE FOR GRADUATE STUDENTS IN THE FACULTAD DE AGRONOMIA IN SAN LUIS POTOSI, MEXICO</t>
  </si>
  <si>
    <t>SAN LUIS POTOSI, , MEX</t>
  </si>
  <si>
    <t>02/06/2019 -03/07/2019</t>
  </si>
  <si>
    <t>03/08/2019-04/06/2019: PARTICIPATING IN A FULBRIGHT CORE PROGRAM AT THE UNIVERSIDAD AUTONOMA DE SAN LUIS POTOSI BY DEVELOPING AND TEACHING A BIOINFORMATICS COURSE FOR GRADUATE STUDENTS IN THE FACULTAD DE AGRONOMIA IN SAN LUIS POTOSI, MEXICO</t>
  </si>
  <si>
    <t>03/08/2019 -04/06/2019</t>
  </si>
  <si>
    <t>MARQUES, ADRIANA R</t>
  </si>
  <si>
    <t>DR. ADRIANA MARQUES HAS BEEN INVITED TO PARTICIPATE IN THE RDI CPS LYME DISEASE ADVISORY BOARD MEETING TO BE HELD IN BOSTON, MA ON DECEMBER 6TH, 2018. RDI AGREES TO PROVIDE THE FOLLOWING GOODS OR SERVICES IN-KIND TO THE NATIONAL INSTITUTES OF HEALTH FOR HER ATTENDANCE AND/OR PARTICIPATION IN THE ABOVE MEETING. ROCHE DIAGNOSTICS INTERNATIONAL WILL PAY IN-KIND FOR HER ROUND-TRIP AIR-FARE, 1 NIGHTS OF LODGING, AND MEALS ARE INCLUDED IN THE SYMPOSIUM UP TO $150.00 PLUS MISC. GRATUITIES OF $50.00. THE CAN 8335413 WILL PAY THE REMAINING EXPENSES. IN COMPLIANCE WITH FEDERAL REGULATION, NO HONORARIUM WILL BE PAID, AND NO US FEDERAL FUNDS WILL BE USED. TRAVEL EXPENSES ARE DERIVED FROM ROCHE DIAGNOSTICS INTERNATIONAL OPERATIONAL FUNDS DERIVED FROM FUNDRAISING EFFORTS AND PERSONAL DONATIONS. THIS MEETING HAS BEEN APPROVED VIA NTPS AND THE TRAVELER IS ALSO APPROVED TO ATTEND. LATE JUSTIFICATION: PLEASE EXCUSE THIS LATE TRAVEL AS THE SPONSOR AND TRAVELER JUST CONFIRMED DETAILS 11/23/18.</t>
  </si>
  <si>
    <t>ROCHE DIAGNOSTICS INTERNATIONA</t>
  </si>
  <si>
    <t>STAFF CLINICIAN (VP)</t>
  </si>
  <si>
    <t>DR. ADRIANA MARQUES HAS BEEN INVITED PARTICIPATE IN THE GLOBAL LYME ALLIANCE (GLA) RESEARCH SYMPOSIUM, TO BE HELD IN TARRYTOWN, NY, FROM MARCH 13-15, 2019.  GLA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GLA OPERATIONAL FUNDS, OBTAINED FROM FUNDRAISING EFFORTS AND PERSONAL DONATIONS.  AS A MEMBER OF THE GLA SCIENTIFIC ADVISORY BOARD, DR. MARQUES WILL PARTICIPATE IN THE RESEARCH SYMPOSIUM WHERE THE GLA GRANTEES WILL PRESENT UPDATES ON THEIR RESEARCH PROJECTS. IT IS IMPORTANT FOR THE NIAID LYME RESEARCH PROGRAM TO HELP ADVISE GROUPS THAT SUPPORT RESEARCH IN THE AREA OF LYME DISEASE AND OTHER TICK-BORNE DISORDERS. GLA WILL PROVIDE THE FOLLOWING IN-KIND: ROUND-TRIP AIRFARE, TWO NIGHTS OFLODGING AT $247 PER NIGHT. AND ROUND-TRIP GROUND TRANSPORTATION IN-KIND FROM THE AIRPORT TO LOCATION VENUE/HOTEL AND BACK TO THE AIRPORT. ESTIMATED AT $188.80. SPONSOR WILL PROVIDE DINNER ON 3/13 IN-KIND AND BREAKFAST, LUNCH AND DINNER IN-KIND ON 3/14. SPONSOR WILL ALSO PROVIDE BREAKFAST, LUNCH ONLY ON 3/15. THIS MEETING AND TRAVELER HAVE BOTH BEEN APPROVED IN NTPS ON 2/11/2019. PLANNER WAS NOTIFIED OF THIS TRAVEL ON 2/5/2019 AND SENT AN EMAIL TO THE SPONSOR ON THE SAME DAY AND WAS AWAITING ON CONFIRMATIONS FROM THE SPONSOR. PLANNER RECEIVED FINAL CONFIRMATION FROM THE SPONSOR ON 3/4/19. SPONSOR WILL BE PROVIDING IN-KIND LODGING VALUED AT $237.00 WHICH IS 170.34 % OF THE GOVERNMENT LODGING ALLOWANCE OF $145.00 FOR TARRYTOWN, NY. THIS PERCENTAGE FALLS WITHIN THE 300% THRESHOLD ALLOWED BY THE FEDERAL PER DIEM RATE. THE SPONSOR HAS CONFIRMED THAT ALL OTHER FEDERAL OR NON-FEDERAL PARTICIPANTS WILL BE PROVIDED WITH THE SAME OR SIMILAR ACCOMMODATIONS.</t>
  </si>
  <si>
    <t>TARRYTOWN, NY, US</t>
  </si>
  <si>
    <t>GLOBAL LYME ALLIANCE</t>
  </si>
  <si>
    <t>MARTINEZ, JENNIFER A</t>
  </si>
  <si>
    <t>TRAVELER IS AN INVITED LECTURER AT COLUMBIA UNIVERSITY TO PRESENT A LECTURE TO THE DEPARTMENT OF MEDICINE AND THE DEPARTMENT OF PATHOLOGY AND CELL BIOLOGY ON FEBRUARY 4, 2019 IN NEW YORK CITY, NY.  HER SEMINAR IS ENTITLED, CROSSING THE RUBICON, NON-CANONICAL AUTOPHAGY AS A REGULATOR OF INFLAMMATION. TRAVELER HAS ALSO BEEN INVITED TO PRESENT AT THE INSTITUTE OF AGING SEMINAR SERIES AT THE ALBERT EINSTEIN COLLEGE OF MEDICINE IN NY ON FEB 4-5, 2019. ACTUAL TRAVEL DATES ARE FEBRUARY 2 TO 6, 2019. TRAVELER WILL BE STAYING WITH FRIENDS, NO LODGING NEEDED ON 02/02-03/19 (WEEKEND NON-DUTY DAYS). SPONSOR, THE DEPARTMENT OF THE DEVELOPMENT AND MOLECULAR BIOLOGY AT ALBERT EINSTEIN COLLEGE OF MEDICINE WILL PROVIDE IN-KIND LODGING FOR TWO NIGHTS, ROUND TRIP AIRFARE (RDU-JFK-RDU), AND DINNER ON 02/05/19. EFFICIENT SPENDING WAS APPROVED ON 08/29/18 FOR THE PRESENTATION AT THE INSTITUTE OF AGING RESEARCH SEMINAR SERIES. EFFICIENT SPENDING FOR THE INVITED LECTURE AT COLUMBIA UNIVERSITY WAS APPROVED ON 01/21/19. BOTH APPROVALS AND ARE UPLOADED IN THE SCANNED PORTION OF THIS DOCUMENT. AMENDMENT, TAXI AMOUNTS WERE ADDED DUE TO VOUCHER FAIL. VOUCHER COST WAS MORE THAN 15% HIGHER THAN THE TA COST, SO AMENDMENT WAS PROCESSED.</t>
  </si>
  <si>
    <t>TRAVELER HAS BEEN INVITED TO SPEAK AT THE UNIVERSITY OF PENNSYLVANIA IMMUNOLOGY GRADUATE GROUP SEMINAR SERIES AND VISIT WITH DEPARTMENT MEMBERS IN PHILIADELPHIA, PA, 3/12/2019. TRAVEL DATES ARE 03/11-13/19. SPONSOR WILL PAY FOR AIRFARE, LODGING FOR 2 NIGHTS, AND SOME MEALS (DINNER ON 3/11, BLD ON 3/12). DR. MARTINEZ IS REQUESTING APPROVAL OF ACTUAL SUBSISTENCE FOR SPONSOR IN-KIND LODGING VALUED AT $259 WHICH IS 160 PERCENT OF THE GOVERNMENT ALLOWANCE OF $162.  THIS PERCENTAGE FALLS WITHIN THE 300 PERCENT THRESHOLD ALLOWED BY THE FTR.  THE SPONSOR HAS NOTED THAT ALL OTHER NON-FEDERAL PARTICIPANTS WILL BE PROVIDED WITH THE SAME ACCOMMODATIONS. ETHICS APPROVED ON 1/23/19. EFFICIENT SPENDING WAS APPROVED ON 8/29/2018 AND IS UPLOADED IN THE SCANNED PORTION OF THIS DOCUMENT.</t>
  </si>
  <si>
    <t>TRAVELER IS INVITED TO PRESENT A SEMINAR AT THE UNIVERSITY OF VIRGINIA, CARTER IMMUNOLOGY CENTER SERIES IN CHARLOTTESVILLE, VA, 4/1/2019. TRAVEL DATES ARE 03/31/19 - 04/02/19. LODGING IS RESERVED FOR 03/31/19 - 04/01/19. EFFICIENT SPENDING WAS APPROVED ON 1/29/2019, ETHICS APPROVAL 12/17/18  AND BOTH DOCUMENTS HAVE BEEN UPLOADED IN THE SCANNED PORTION OF THIS DOCUMENT. VA IS NOT A TAX-EXEMPT STATE. SPONSOR WILL PAY FOR AIRFARE, LODGING, AND SOME MEALS. LODGING IS NOT WITHIN PER DIEM. DR. MARTINEZ IS REQUESTING APPROVAL OF ACTUAL SUBSISTENCE FOR SPONSOR IN-KIND LODGING VALUED AT $181.77 WHICH IS 37.7 PERCENT OF THE GOVERNMENT ALLOWANCE OF $132.  THIS PERCENTAGE FALLS WITHIN THE 300 PERCENT THRESHOLD ALLOWED BY THE FTR.  THE SPONSOR HAS NOTED THAT ALL OTHER NON-FEDERAL PARTICIPANTS WILL BE PROVIDED WITH THE SAME ACCOMMODATIONS.</t>
  </si>
  <si>
    <t>MARUGAN, JUAN J</t>
  </si>
  <si>
    <t>PARTICIPATION IN THE LATE ONSET TAY-SACHS THINK TANK MEETING TO BE HELD IN HILTON HEAD, SOUTH CAROLINA FROM OCTOBER 25-26.</t>
  </si>
  <si>
    <t>HILTON HEAD ISLAND, SC, US</t>
  </si>
  <si>
    <t>NATIONAL TAY SACHS APPLIED DIS</t>
  </si>
  <si>
    <t>MARZI, ANDREA M</t>
  </si>
  <si>
    <t>AMENDING TO SPLIT AIRFARE.  NON REFUNDABLE TICKETS WERE NOT AVAILABLE AT TIME OF TICKETING.  TRAV TO OVERNIGHT IN MISSOULA OCT 12 DUE TO AN EARLY MORNING FLIGHT.  HOTEL WILL BE BOOKED WITH OMEGA AT PER DIEM AS SOON AS FY19 ALLOWS, ITINERARY TO BE UPLOADED. TRAV TO HONGKONG OCT 13 AS AN INVITED SPEAKER FOR THE KEYSTONE SYMPOSIA CONFERENCE, FRAMING THE RESPONSE TO EMERGING VIRUS INFECTIONS.  SPONSOR COVERS REG IN KIND AND REIMBURSES LODGING AND AIR UP TO A 2432USD.  KEYSTONE HAS A BLANKET WAIVER FOR REIMBURSING SPONSORED TRAVEL, NO STO WAIVER REQUIRED.  NO HONORARIUM ACCEPTED, NO FEDERAL FUNDS WILL BE USED FOR EXPENSES.  ODA SUBMITTED TO ETHICS, TO BE UPLOADED UPON RECEIPT.  TRAV PURSUING NON REFUNDABLE TICKETS.  REFUND IS 4994.21 AND NON REFUND 1986.21, A SAVINGS OF 3008, 60 PERCENT.  MEMO UPLOADED.  TRAV RETURNS HOME OCT 18.  THREE QUARTER DAY ADDED ON OCT 19 DUE TO LATE ARRIVAL.</t>
  </si>
  <si>
    <t>MASTEN, SCOTT A</t>
  </si>
  <si>
    <t>DR. SCOTT MASTEN WILL PRESENT AN INVITED TALK TITLED, THE NIH DISASTER RESEARCH RESPONSE PROGRAM, TOXICOLOGY, AND OTHER TOOLS APPLIED IN SUPPORT OF THE PUBLIC HEALTH RESPONSE TO DISASTERS ON NOVEMBER 7, 2018, AT THE 39TH ANNUAL AMERICAN COLLEGE OF TOXICOLOGY (ACT) MEETING, HELD AT THE PALM BEACH CONVENTION CENTER IN WEST PALM BEACH, FLORIDA. TRAVEL DATES ARE NOVEMBER 6 AND 7, 2018. THE SPONSOR, ACT, WILL PROVIDE IN KIND ROUND-TRIP ECONOMY AIRFARE, ONE NIGHT'S LODGING, AND REGISTRATION FEE OF $500.00 (DOES NOT INCLUDE MEALS OR LODGING). EFFICIENT SPENDING APPROVAL OBTAINED ON AUGUST 13, 2018, ETHICS APPROVAL OBTAINED ON SEPTEMBER 10, 2018. BOTH DOCUMENTS INCLUDED IN THE SCANNED DOCUMENTS PORTION OF THIS AUTHORIZATION. FLORIDA IS A TAX EXEMPT STATE. PENDING FY2019 FUNDS AVAILABILITY.</t>
  </si>
  <si>
    <t>WEST PALM BEACH, FL, US</t>
  </si>
  <si>
    <t>AMERICAN COLLEGE OF TOXICOLOGY</t>
  </si>
  <si>
    <t>TRAVELER WILL SERVE AS AN INVITED PARTICIPANT IN THE INTERNATIONAL AGENCY FOR RESEARCH ON CANCER, IARC, ADVISORY GROUP TO RECOMMEND AGENTS TO CONSIDER IN IARC MONOGRAPHS THAT WILL BE DEVELOPED DURING 2020-2024. MEETING DATES MARCH 25-27, 2019, IN LYON, FRANCE. TRAVELER WILL DEPART RDU ON MARCH 23 AND ARRIVE IN LYON ON MARCH 24, AND RETURN TO RDU ON MARCH 28, 2019. SPONSOR WILL PROVIDE IN KIND ROUND-TRIP ECONOMY AIRFARE, LODGING, AND SOME MEALS. EFFICIENT SPENDING APPROVAL OBTAINED ON JANUARY 29, 2019. ETHICS APPROVAL OBTAINED ON DECEMBER 27, 2018. BOTH APPROVALS ARE INCLUDED IN THE SCANNED DOCUMENTS PORTION OF THIS AUTHORIZATION. INFREQUENT TRAVELER, WILL BE USING PERSONAL PASSPORT. HTSOS COMPLETION DATE AUGUST 20, 2018. GFE FOR FOREIGN TRAVEL HELP DESK TICKET SUBMITTED FEBRUARY 8, 2019.</t>
  </si>
  <si>
    <t xml:space="preserve">MASTORAKOS, PANAGIOTIS </t>
  </si>
  <si>
    <t>. DR. MASTORAKOS WAS SELECTED TO PARTICIPATE IN THE AANS AND NREF ENDOVASCULAR AND VASCULAR TECHNIQUES COURSE FOR SENIOR RESIDENTS BEING HELD IN MEMPHIS, TN FROM OCTOBER 11-14, 2018. THIS IS CONSIDERED NON-HHS CONFERENCE ATTENDANCE AND HAS BEEN APPROVED IN SPARC (SP010880). NO REGISTRATION FEE ASSOCIATED WITH THIS TRAVEL. THIS IS A SPONSORED AND SPONSORED/REIMBURSABLE TRAVEL. THE AANS WILL REIMBURSE THE TRAVELER FOR FLIGHT, BAGGAGE FEES, GROUND TRANSPORTATION; AND MEALS DURING THE COURSE AND HOTEL WILL BE SPONSORED-IN-KIND. THE GROUND TRANSPORTATION COST IS AN ESTIMATE AND AS PER SPONSOR E-MAIL, THEY WILL REIMBURSE TRAVELER UP TO ACTUAL AMOUNT UPON RECEIVING RECEIPTS FROM THE TRAVELER.  THE SPONSOR STATED THAT THEY WOULD PAY THE FUNDS DIRECTLY TO THE DHHS/NIH WITHIN 10 DAYS AFTER THE EXPENSE REPORT AND RECEIPTS ARE RECEIVED FROM THE TRAVELER AND THAT THIS ENTITLEMENT IS AFFORDED TO THE OTHER COURSE ATTENDEES. ADDITIONALLY, NO HONORARIUM WILL BE PROVIDED, AND NO FEDERAL FUNDING IS BE USED TO SUPPORT THIS TRAVEL. DR. MASTORAKOS IS REQUESTING APPROVAL OF ACTUAL SUBSISTENCE FOR SPONSOR IN-KIND LODGING VALUED AT $175 WHICH IS 145% OF THE GOVERNMENT ALLOWANCE OF $121. THIS PERCENTAGE FALLS WITHIN THE 300% THRESHOLD ALLOWED BY THE FTR. THE SPONSOR HAS NOTED THAT ALL OTHER NON-FEDERAL PARTICIPANTS WILL BE PROVIDED WITH THE SAME ACCOMMODATIONS. APPROVED ODA AND NIH TRAVEL WAIVER REQUEST FORM FOR SENIOR TRAVEL OFFICIAL ARE ATTACHED. AIRPORT COST COMPARISON ATTACHED. THIS TRIP HAS BEEN APPROVED BY DR. HEISS.</t>
  </si>
  <si>
    <t xml:space="preserve">MASUR, HENRY </t>
  </si>
  <si>
    <t>DR. MASUR WILL BE PRESENTING AT ID WEEK TAKING PLACE IN SAN FRANCISCO, CA.</t>
  </si>
  <si>
    <t>SUPV MEDICAL OFF (INT MED)</t>
  </si>
  <si>
    <t>MATTHEWS, CHARLES E</t>
  </si>
  <si>
    <t>DR. CHARLES MATTHEWS WAS INVITED TO SPEAK AT THE COOPER INSTITUTE IN DALLAS, TX, OCTOBER 4-5, 2018.  IN-KIND-ROUND TRIP ECONOMY FLIGHT AND ONE NIGHT STAY AT THE COOPER HOTEL.  NCI TO PAY ALL GROUND TRANSPORTATION AND ALL MEALS.  HOTEL DOES NOT PROVIDE A HOT BREAKFAST.</t>
  </si>
  <si>
    <t>COOPER INSTITUTE</t>
  </si>
  <si>
    <t>&lt;10605&gt;DR. MATTHEWS WILL BE ATTENDING THE ACSM MEETING IN INDIANAPOLIS, IN, JANUARY 3-JANUARY 5, 2019 TO ASSIST WITH DEVELOPING THE PROGRAM FOR THE 2019 ACSM CONFERENCE IN THE SUMMER OF 2019. IN-KIND-ROUNDTRIP AIRFARE $427.40 AND HOTEL AT $149.00 + TAX PER NIGHT.  NCI TO PAY ALL GROUND TRANSPORTATION AND ALL MEALS. NO REGISTRATION REQUIRED.-AEA STATEMENT-DR. MATTHEWS IS REQUESTING APPROVAL OF ACTUAL SUBSISTENCE EXPENSES FOR LODGING NOT TO EXCEED 119% PER NIGHT OF THE GOVT. RATE FOR INDIANAPOLIS, IN FROM JANUARY 3-5, 2019.  AEA FOR LODGING ONLY, NOT TO EXCEED $149.00 PER NIGHT WHICH IS 119% OF THE PER DIEM RATE AND $56.00 AT 100% FOR MEALS FOR A TOTAL MAXIMUM DAILY EXPENSE OF $205.00.THIS RATE IS GIVEN TO ALL SPONSORED PARTICIPANTS.</t>
  </si>
  <si>
    <t>AMERICAN COLLEGE OF SPORTS MED</t>
  </si>
  <si>
    <t>01/03/2019 -01/05/2019</t>
  </si>
  <si>
    <t xml:space="preserve">MATZINGER, POLLY </t>
  </si>
  <si>
    <t>DR. POLLY MATZINGER WAS INVITED TO DELIVER THE KEYNOTE OPENING LECTURE AND AN ORDINARY LECTURE TO THE COURSE ON T CELL MEMORY ORGANIZED BY THE EFIS-EJI RUGGERO CEPPELLINI ADVANCED SCHOOL OF IMMUNOLOGY. THE COURSE WILL TAKE PLACE IN THE VILLAGE OF ANACAPRI, IN CAPRI ISLAND (NAPLES, ITALY). COURSE SESSIONS WILL BE HELD AT THE 'OSSERVATORIO CULTURA RICERCA FORMAZIONE DIVULGAZIONE (OCRFD), A CONGRESS CENTER OWNED BY THE ITALIAN NATIONAL RESEARCH COUNCIL (CNR). SPONSOR IS COVERING FLIGHT, LODGING, TRANSPORTATION TO THE ISLAND OF CAPRI AND 4 DINNERS, LUNCH IS PROVIDED THROUGHOUT THE MEETING. POLLY'S CELL PHONE IS 240-444-2047, EMAIL IS PMATZINGER@NIAID.NIH.GOV OR PCM@HELIX.NIH.GOV</t>
  </si>
  <si>
    <t>RUGGERO CEPPELLINI ADVANCED SC</t>
  </si>
  <si>
    <t>10/11/2018 -10/16/2018</t>
  </si>
  <si>
    <t>INVITED TO SPEAK IN THE IMMUNOLOGY AND MOLECULAR PATHOGENESIS (IMP) GRADUATE PROGRAM SEMINAR SERIES, AT EMORY UNIVERSITY, ATLANTA, GA, FEBRUARY 19-21, 2019. THE UNIVERSITY AGREES TO PROVIDE ECONOMY ROUNDTRIP AIRFARE, LODGING FOR 2 NIGHTS, ROUNDTRIP AIRPORT GROUND TRANSPORTATION AND SOME MEALS DURING THE VISIT. THE SPONSOR HAS CONFIRMED THAT ALL OTHER FEDERAL OR NON-FEDERAL PARTICIPANTS WILL BE PROVIDED WITH THE SAME OR SIMILAR ACCOMMODATIONS. NO FEDERAL FUNDS WILL BE USED BY THE SPONSOR TO PROVIDE FOR TRAVEL EXPENSES AS WELL AS NO HONORARIUM WILL BE OFFERED OR ACCEPTED.  TRAVEL IS LATE AS TOOK LONGER THAN ANTICIPATED TO CONFIRM DETAILS WITH SPONSOR.</t>
  </si>
  <si>
    <t>MAXWELL, SANDRA M</t>
  </si>
  <si>
    <t>MS. MAXWELL WILL BE SPEAKING AT  THE MODEL AGREEMENTS &amp; GUIDELINES INTERNATIONAL (MAGI)'S CLINICAL RESEARCH CONFERENCE IN SAN DIEGO FROM OCTOBER 20-25, 2018. HER SPEECH IS ENTITLED: "ABOUT "WHAT I HAVE LEARNED IN MY CLINICAL RESEARCH CAREER". THE PURPOSE TO ATTEND THIS MEETING IS TO BE ABREAST OF CURRENT CHANGES AND CHALLENGES WITH CLINICAL TRIALS, IN ADDITION TO LEARNING GOOD CLINICAL PRACTICE IN THE CURRENT ENVIRONMENT. SHE WILL ALSO GAIN KNOWLEDGE IN IMPENDING IMPLEMENTATION OF THE NEW COMMON RULE.  THE REGISTRATION FEE OF $1395 WAS WAIVED FOR SPEAKERS. LUNCH IS INCLUDED IN THE REGISTRATION FEE ON MONDAY AND TUESDAY AND THEN BREAKFAST FROM SUNDAY-WEDNESDAY. THIS TRAVEL WAS APPROVED IN NTPS AND MS. MAXWELL RECEIVED APPROVAL TO ATTEND.</t>
  </si>
  <si>
    <t>MODEL AGREEMENTS AND GUIDELINE</t>
  </si>
  <si>
    <t>10/20/2018 -10/25/2018</t>
  </si>
  <si>
    <t>MAYER-BARBER, KATRIN D</t>
  </si>
  <si>
    <t>TRAVELER WAS INVITED TO SPEAK AT THE 6TH ANNUAL MEETING OF THE INTERNATIONAL CYTOKINE AND INTERFERON SOCIETY OR CYTOKINES 2018. THE FOLLOWING WILL BE THE CENTRAL THEMES FOR THE EVENT; THE TRANSLATIONAL RESEARCH ON THE ROLE OF CYTOKINES, INCLUDING INTERFERONS, CHEMOKINES, AND OTHER REGULATORS OF INFLAMMATION, IN INFECTION, CANCER, ALLERGY AND AUTOIMMUNITY, AS WELL AS OTHER IMMUNE-MEDIATED DISEASES.</t>
  </si>
  <si>
    <t>INTERNATIONAL SOCIETY FOR INTE</t>
  </si>
  <si>
    <t>DR. MAYER-BARBER HAS BEEN INVITED TO SPEAK AT THE 2019 KEYSTONE SYMPOSIA ON TUBERCULOSIS: MECHANISMS, PATHOGENESIS AND TREATMENT FROM JANUARY 17-22, 2019, AT THE FAIRMONT BANFF SPRINGS IN BANFF, ALBERTA CANADA. SHE IS COVERING THE COST OF THE SHUTTLE FOR 3 OTHER TRAVELERS - ANDREA BOHER, MAIKE ASSMANN, AND PAUL BAKER..   A SHUTTLE IS BEING USED DUE TO THE DISTANCE FROM THE AIRPORT TO THE HOTEL. IT IS 2.5 HOURS EACH WAY AND ALONG TOUGH AND SNOWY TERRAIN. THE SPONSOR WILL COVER THE FOLLOWING IN-KIND: REGISTRATION AND A DINNER ON 1/18. ALL OTHER SPONSORED ITEMS ARE COVERED BY REIMBURSEMENT - SPONSOR-PERSONAL PER THE NIH BLANKET WAIVER. TRAVELER HAS BEEN NOTIFIED SUBMIT THE GFE REQUEST AND TO TAKE THE HTSOS TRAINING AND HAS EMAILED SHE INTENDS TO DO SO SOON. THIS TRAVEL HAS RECEIVED APPROVAL IN THE NTPS FOR DR. MAYER-BARBER TO ATTEND. KEYSTONE IS UNDER THE BLANKET WAIVER FOR NIH AND THEREFORE SPONSORED PERSONAL IS ALLOWED. IN COMPLIANCE WITH FEDERAL REGULATION, NO HONORARIUM WILL BE PROVIDED AND NO FEDERAL FUNDS USED.</t>
  </si>
  <si>
    <t>01/17/2019 -01/22/2019</t>
  </si>
  <si>
    <t>DR. MAYER BARBER WAS INVITED TO SPEAK AT THE SIXTH GORDON RESEARCH CONFERENCE ON TROPICAL INFECTIOUS DISEASES, IN GALVESTON, TEXAS, UNDER DR. CAROLINA BARILLAS AND DR. MARIA ELENA BOTTAZZIA FROM MARCH 24-29, 2019. THIS MEETING HAS RECEIVED APPROVAL IN THE NTPS FOR THE TRAVELER TO ATTEND. IT IS SPONSORED DOMESTIC. SHE WILL GIVE A TALK ENTITLED: "PULMONARY INNATE IMMUNE RESPONSES TO MYCOBACTERIUM TUBERCULOSIS". THE SPONSOR WILL PROVIDE THE FOLLOWING IN-KIND: PARTIAL PAYMENT OF THE REGISTRATION, LODGING (INCLUDED IN THE REGISTRATION), AND MEALS (INCLUDED IN THE REGISTRATION DINNER ON 3/24, B/L/D ON 3/25, AND BREAKFAST ON 3/26). IN COMPLIANCE WITH FEDERAL REGULATION, NO HONORARIUM WILL BE PROVIDED AND NO FEDERAL FUNDS ARE BEING USED FOR THE PAYMENT OF TRAVEL EXPENSES. TRAVEL EXPENSES ARE DERIVED FROM GRANTS FROM THE GRC OPERATIONS BUDGET. REGISTRATION FEE OF 160 USD COVERED BY PROCUREMENT AGENT VIA AMBIS SEQ 1947142.</t>
  </si>
  <si>
    <t>03/24/2019 -03/26/2019</t>
  </si>
  <si>
    <t xml:space="preserve">MAYS, JACQUELINE </t>
  </si>
  <si>
    <t>DR. JACQUELINE MAYS WILL TRAVEL TO BROWARD HEALTH ON DECEMBER 6, 2018 (1DAY) TO ATTEND THEIR GRAND ROUNDS SERIES AS A GUEST SPEAKER ON THE IMPORTANCE OF ORAL HEALTH IN COMPREHENSIVE HEALTH CARE.  THIS IS A ONE DAY TRAVEL THE MEETING WILL BE HELD AT THE BROWARD HEALTH MEDICAL LIBRARY LOCATED AT 1600 SOUTH ANDREWS AVENUE, FT. LAUDERDALE, FLORIDA 33316.   THE FLIGHT WILL BE PAID FOR IN-KIND BY THE SPONSOR. 
OCD AGREED TO PAY FOR DR. MAYS TRAVEL USING CAN 8011374.</t>
  </si>
  <si>
    <t>BROWARD HEALTH</t>
  </si>
  <si>
    <t>12/06/2018 -12/06/2018</t>
  </si>
  <si>
    <t>DR. MAYS WILL TRAVEL TO OHIO STATE UNIVERSITY ON FEBRUARY 25-26, 2019 AS AN INVITED GUEST SPEAKER TO THE COLLEGE'S RESEARCH DAY 2019.  DR. MAYS WILL STAY AT  THE BLACKWELL INN AT OHIO STATE UNIVERSITY 2110 TUTTLE PARK PLACE, COLUMBUS, OHIO  43210.  THE SPONSOR WILL PAY FOR LODGING, AIRFARE AND MEALS DURING THE MEETING.  THERE IS NO REGISTRATION FEE, DR. MAYS WILL DRIVE ROUND TRIP TO AND FROM HER RESIDENCE TO BWI AIRPORT AND PARK THERE, SHE WILL ALSO TAKE A TAXI TO/FROM COLUMBUS AIRPORT/HOTEL.  A TAXI TO AND FROM THE COLUMBUS AIRPORT CANNOT BE REIMBURSED AS THE SPONSOR STATED THEY WILL PAY (THIS EXPENSE WILL BE PAID FOR BY DR. MAYS CAN)</t>
  </si>
  <si>
    <t>MCBAIN, CHRISTOPHE J</t>
  </si>
  <si>
    <t>10/16/18 - 10/20/18; LONDON, UK; 10/17-19/18 ATTEND AND PARTICIPATE IN THE WELLCOME TRUST SIR HENRY DALE INTERVIEW COMMITTEE.   OWT NOT USED FOR AIRFARE OR LODGING AS SPONSOR MADE THE AIRFARE AND LODGING ARRANGEMENT AND COVERING BOTH IN KIND.  SPONSOR - WELLCOME TRUST IS PROVIDING ROUNDTRIP AIRFARE, LODGING INKIND, 4 NIGHTS OF LODGING, A LUNCH AT DAILY MEETING FOR 3 DAYS, AND A HEATHROW EXPRESS TICKET.  ALL OTHER MIE IS COVERED BY NIH. . SPONSOR HAS PROVIDED A NO FEDERAL FUNDS, A NO HONORARIUM, AND A NO PREFERENTIAL TREATMENT STATEMENT IN THE INVITATION LETTER ATTACHED.  ON 10/20/18 FLYING BACK TO U.S.</t>
  </si>
  <si>
    <t>WELLCOME TRUST, LONDON, UNITED</t>
  </si>
  <si>
    <t>11/14/18 ?¿¿ 11/24/18; SANTIAGO, CHILE AND PUERTA VARAS, CHILE; ARRIVES 11/15/2018 SANTIAGO. ON 11/16 ATTEND AND GIVE A TALK ENTITLED THE ROLE OF GLUTAMATE RECEPTORS IN CONSTRUCTING CORTICAL INHIBITORY CIRCUITS.... AT ELECTROPHYSIOLOGY BOOT CAMP FOR WOMEN FOR NEUROSCIENCE DOCTORAL PROG, UNIV OF SANTIAGO, CHILE. SAT, 11/17 AT DR. CEA DEL-RIO'S HOME, PARTICIPATE IN AN INFORMAL MEETING W/UNIV. NEUROSCIENCE RESEARCHERS (PREL. LIST ATTACHED) TO DISCUSS CURRENT RESEARCH EFFORTS, FUTURE RESEARCH GOALS, FUTURE POSSIBLE RESEARCH COLLABORATIONS W/NIH, AND NEW MICROSCOPY &amp; IMAGING TECHNIQUES. ON SUN, 11/18 - THIS IS A NON-DUTY DAY. ON MON, 11/19, VISIT UNIV NEUROSCIENCE LABS, MEET W/FACULTY &amp; GRAD STUDENTS, HAVE LUNCH W/STUDENTS, AND GIVE A SEMINAR TALK ON THE ROLE OF GLUTAMATE RECEPTORS IN CONSTRUCTING CORTICAL INHIBITORY CIRCUITS... ON TUES, 11/20 ?¿¿ DEPARTS SANTIAGO; FLY &amp; ARRIVE IN PUERTO VARAS, CHILE.  ON 11/20-22 ATTEND XIV ANNUAL MEETING OF THE CHILEAN SOCIETY FOR NEUROSCIENCE AND ON 11/22 GIVE A TALK ENTITLED THE ROLE OF GLUTAMATE RECEPTORS IN CONSTRUCTING CORTICAL INHIBITORY CIRCUITS ...  ON 11/23 FLY BACK TO SANTIAGO &amp; BACK TO U.S.  OWT IS ONLY USED FOR AIRFARE FROM US TO CHILE AND BACK TO THE US.  OWT WAS NOT USED FOR LODGING AS BOTH SPONSORS MADE THE LODGING ARRANGEMENTS AND COVERED BY BOTH SPONSORS INKIND.  SPONSOR 1 COVERING INKIND - 5 NIGHTS OF LODGING, R/T AIR (SANTIAGO-PUERTO VARAS-SANTIAGO); MEALS ARE LUNCH &amp; DINNER ON 11/17; AND LUNCH ON 11/19. SPONSOR 2 ?¿¿ COVERING INKIND 3 NIGHTS LODGING ; LUNCH FOR 3 DAYS AT MEETING. ALL OTHER TRAVEL EXPENSES ARE COVERED BY NIH - AIRFARE (US - CHILE - US); SOME MIE; AND ALL GROUND ON TRAVEL. BOTH SPONSORS HAVE PROVIDED NO FEDERAL FUNDS AND NO HONORARIUM STATEMENTS.</t>
  </si>
  <si>
    <t>NATIONAL COMMISSION FOR SCIENT</t>
  </si>
  <si>
    <t>11/14/2018 -11/24/2018</t>
  </si>
  <si>
    <t>SOCIEDAD CHILENA DE NEUROCIENC</t>
  </si>
  <si>
    <t>02/26/19  -03/03/19; LONDON AND SURREY, U.K.; TO ATTEND THE WELLCOME TRUST SIR HENRY DALE INTERVIEW COMMITTEE. OWT NOT USED FOR AIRFARE OR LODGING AS THE SPONSOR MADE THE AIRFARE AND LODGING ARRANGEMENTS AND IS COVERING AIRFARE AND 3 NIGHTS OF LODGING IN-KIND; SPONSOR WILL ALSO COVER 3 LUNCHES DURING MEETING.  NO FEDERAL FUNDS AND NO HONORARIUM STATEMENTS ARE ATTACHED. NOTE: ON 03/01/19 AFTER THE COMMITTEE MEETING ENDS, DR. MCBAIN WILL TRAVEL TO SURREY TO STAY WITH MR. J. SERVICE, A FRIEND; HE WILL STAY OVER ON SATURDAY, 03/02/19 (A NON-DUTY DAY) AT NO COST TO THE GOVERNMENT. LODGING AND MIE HAVE BEEN REDUCED ACCORDINGLY.  DR. MCBAIN WILL RETURN TO THE U.S. ON SUNDAY 03/03/19.</t>
  </si>
  <si>
    <t>02/26/2019 -03/03/2019</t>
  </si>
  <si>
    <t>MCDERMOTT, ADRIAN B</t>
  </si>
  <si>
    <t>TRAVELER INVITED TO SPEAK IN MICROBIAL PATHOGENESIS &amp; THERAPEUTIC SEMINAR SERIES HELD AT UNIVERSITY OF MO, ON NOV. 7, 2018. AIRFARE, HOTEL, GROUND TRANSPORTATION, AND SOME MEALS PAID IN-KIND. ALL OTHER EXPENSES WILL BE CHARGED TO TRAVELER CAN.</t>
  </si>
  <si>
    <t>COLUMBIA, MO, US</t>
  </si>
  <si>
    <t>UNIVERSITY OF MISSOURI AT COLU</t>
  </si>
  <si>
    <t>TRAVELER IS INVITED TO SPEAK AT SYMPOSIUM HELD AT HUMAN VACCINES PROJECT LOCATED IN TN ON NOVEMBER 16TH. AIRFARE, HOTEL, AND SOME MEALS PROVIDED IN-KIND. ALL OTHER EXPENSES WILL BE CHARGED TO TRAVELER CAN.</t>
  </si>
  <si>
    <t>HUMAN VACCINES PROJECT</t>
  </si>
  <si>
    <t>TRAVELER IS INVITED TO GIVE TALK AT DREXEL UNIVERSITY COLLEGE OF MEDICINE SCHEDULED NOVEMBER 28, 2018. SPONSOR WILL PAY AIRFARE, HOTEL, AND SOME MEALS IN-KIND. ALL OTHER EXPENSES WILL BE CHARGED TO TRAVELER CAN.</t>
  </si>
  <si>
    <t>DREXEL UNIVERSITY</t>
  </si>
  <si>
    <t>TRAVELER IS INVITED PARTICIPANT AT 2019 KEYSTONE SYMPOSIA: HIV VACCINES HELD IN WHISTLER, CANADA, MARCH 23-28, 2019. REGISTRATION FEE WAIVED AND SOME MEALS PROVIDED IN-KIND. KEYSTONE WILL REIMBURSE UP TO $1782 TOWARD TRAVEL EXPENSES. ALL OTHER COSTS WILL BE CHARGED TO TRAVELER CAN.</t>
  </si>
  <si>
    <t>MCDERMOTT, DAVID H</t>
  </si>
  <si>
    <t>DAVID MCDERMOTT WILL BE SPEAKING AT THE 18TH BIENNUAL  MEETING  OF THE EUROPEAN  SOCIETY FOR IMMUNODEFICIENCIES (ESID 2018) TO BE HELD IN LISBON, PORTUGAL, OCT 24-27, 2018. THE SPONSOR WILL COVER THE AIRFARE, LODGING, BREAKFAST AND LUNCH. THE REGISTRATION FEE OF $883.09 WILL BE WAIVED BY THE MEETING. NO U.S. FEDERAL FUNDS WILL BE USED BY THE SPONSOR TO PROVIDE FOR OR REIMBURSE TRAVEL EXPENSES AND THAT NO HONORARIUM MAY BE ACCEPTED BY THE EMPLOYEE. TRAVELER WILL STAY AN EXTRA DAY AND WILL PAY FOR LODGING ON HIS OWN. THIS TRAVEL MAY BE LATE DUE TO THE TRAVEL SYSTEM SHUTTING DOWN.</t>
  </si>
  <si>
    <t>MCDONALD, CLEMENT J</t>
  </si>
  <si>
    <t>03/16/2019-03/20/2019: SPEAKING AT THE 1ST MOLIT SYMPOSIUM WHERE HE WILL HIGHLIGHT NLM'S RESEARCH IN THE FIELD OF MEDICAL INFORMATICS. MEETING HELD IN FRANKFURT, GERMANY.</t>
  </si>
  <si>
    <t>MOLIT INSTITUTE</t>
  </si>
  <si>
    <t>MCGAVERN, DORIAN B</t>
  </si>
  <si>
    <t>DR. MCGAVERN WAS INVITED TO GIVE A TALK AT 2 DIFFERENT DEPARTMENTS WITHIN THE UNIVERSITY OF CALGARY. ON OCT 4TH HE WILL GO TO THE ALBERTA MS SEMINAR AND ON OCT. 5TH HE WILL GO TO THE HOTCHKISS BRAIN INSTITUTE NEUROSCIENCE SEMINAR. THE TITLES OF HIS TALKS ARE " IMMUNE MECHANISMS UNDERLYING RESTORATION OF INJURED CNS BARRIERS" AND "REGULATION OF IMMUNE CELL DYNAMICS AND FUNCTION IN THE INFECTED CNS". DR. MCGAVERN WILL DRIVE TO THE AIRPORT AND PARK. HE IS FLYING ON OCTOBER 3RD AND RETURNING ON OCTOBER 6TH. THE FLIGHT, HOTEL, AND GROUND TRANSPORTATION IN CANADA ARE SPONSORED IN KIND. THE TOTAL COST FOR THE LODGING FOR 3 DAYS IS $434.46 CANADIAN DOLLARS, WHICH CONVERTS TO $332.55, WHICH IS UNDER PER DIEM RATE AT $110.85 PER NIGHT.  THE SPONSOR HAS CONFIRMED THAT NO HONORARIUM WILL BE GIVEN AND ATTESTED TO THE LODGING STATEMENT. SPONSOR HAS ALSO CONFIRMED THAT OTHER NON-FEDERAL PARTICIPANTS HAVE BEEN PROVIDED THE SAME ACCOMMODATIONS. TRAVEL AUTH APPROVED BY DR. KORETSKY. SPARC APPROVALS, #S SP010616 AND SP010615, ARE ATTACHED. APPROVED ODAS 2089 AND 2081 ARE ATTACHED. NO REGISTRATION FEES NEEDED.</t>
  </si>
  <si>
    <t>CALGARY, , CAN</t>
  </si>
  <si>
    <t>UNIVERSITY OF CALGARY</t>
  </si>
  <si>
    <t>DR. MCGAVERN IS INVITED TO SPEAK AT THE MICROGLIA WORKSHOP IN BOSTON, MA ON OCTOBER 21-23, 2018. THE TITLE OF HIS TALK IS "MICROGLIA DYNAMICS UNDER STEADY STATE AND INFLAMMATORY CONDITIONS". HE WILL FLY OUT ON OCTOBER 21ST EVENING AND RETURN ON OCTOBER 24TH.  HE WILL DRIVE TO THE AIRPORT AND PARK. THERE IS A DINNER ON THE EVENING OF THE 23RD WHICH HE HAS INDICATED THAT HE WILL NOT BE JOINING. THE SPONSOR IS PAYING IN-KIND FOR FLIGHT AND HOTEL ONLY. DR. DORIAN MCGAVERN IS REQUESTING APPROVAL OF ACTUAL SUBSISTENCE FOR SPONSOR IN-KIND LODGING VALUED AT $359. THIS IS 131% ABOVE THE GOVERNMENT ALLOWANCE OF $273. THIS PERCENTAGE FALLS WITHIN THE 300% THRESHOLD ALLOWED BY THE FTR. THE SPONSOR HAS NOTED THAT ALL OTHER NON-FEDERAL PARTICIPANTS WILL BE PROVIDED WITH THE SAME ACCOMMODATIONS. TRANSPORTATION AND MEALS WILL NOT BE INCLUDED. THERE IS NO REGISTRATION FOR THIS WORKSHOP. THE WORKSHOP WILL BE HELD AT THE HOTEL DORIAN IS STAYING AT. HONORARIUM AND LODGING STATEMENT IS ATTACHED. 
SPARC ID SP010626, ODA APPROVED REQUEST 2139. TRAVEL AUTH APPROVED BY SUPERVISOR.</t>
  </si>
  <si>
    <t>CUMMING FOUNDATION</t>
  </si>
  <si>
    <t>10/21/2018 -10/24/2018</t>
  </si>
  <si>
    <t>DR. MCGAVERN HAS BEEN INVITED TO SPEAK AT YALE'S NEUROLOGY AND NEUROSURGERY GRAND ROUNDS ON NOVEMBER 30, 2018. THE TITLE OF HIS TALK IS "IMMUNE RESTORATION OF CNS BARRIERS FOLLOWING BRAIN INJURY". HE WILL MEET WITH FACULTY AFTER THE TALK. YALE'S SPONSORING DORIAN'S TRAVEL. THIS INCLUDES FLIGHT, HOTEL, AND CAR SERVICE TO AND FROM THE AIRPORT. DR. MCGAVERN WILL DRIVE TO THE AIRPORT AND PARK. THE HOTEL HE IS STAYING AT IS ABOVE THE PER DIEM ALLOWANCE AND THE LODGING STATEMENT IS ATTACHED. DR. MCGAVERN IS REQUESTING APPROVAL OF ACTUAL SUBSISTENCE FOR SPONSOR IN-KIND LODGING VALUED AT $213. THIS IS 192% ABOVE THE GOVERNMENT ALLOWANCE OF $111. THIS PERCENTAGE FALLS WITHIN THE 300% THRESHOLD ALLOWED BY THE FTR. THE SPONSOR HAS NOTED THAT ALL OTHER NON-FEDERAL PARTICIPANTS WILL BE PROVIDED WITH THE SAME ACCOMMODATIONS AND NO HONORARIUM WILL BE GIVEN TO DR. MCGAVERN. TRAVEL IS SPARC APPROVED- SP010693, ODA APPROVED 2188, AND TA APPROVED BY DR. NATH. NO REGISTRATION FEES APPLICABLE.</t>
  </si>
  <si>
    <t>11/29/2018 -11/30/2018</t>
  </si>
  <si>
    <t>MCGLYNN, KATHERINE A</t>
  </si>
  <si>
    <t>&lt;10533&gt;DR. KATHERINE MCGLYNN TO SPEAK AT THE COPENHAGEN WORKSHOP ON GERM CELL CANCER FROM OCTOBER 22-28, 2018.  DURING THIS WORKSHOP SHE WILL BE ATTENDING THE FREE WORKSHOP (TECAC) TO MEET WITH FELLOW COLLABORATORS.  SPONSOR TO PAY IN-KIND: R/T AIRFARE FROM IAD TO DK AND RETURN, HOTEL FOR FOUR NIGHTS,OCTOBER 23-26 (MEB PAYING FOR NIGHT OF 10/27 ONLY) AND HAS WAIVED THE REGISTRATION OF $649.82. HOTEL COST INCLUDES BREAKFAST.  DUE TO DIETARY CONSTRAINTS, TRAVELER WILL NOT BE EATING THE MEALS PROVIDED BY REGISTRATION.  NCI TO PAY:  ALL GROUND TRANSPORTATION, ALL MEALS. DR. MCGLYNN CELL#301-825-3379. LOANER LAPTOP#RITM0134603.</t>
  </si>
  <si>
    <t>COPENHAGEN UNIVERSITY HOSPITAL</t>
  </si>
  <si>
    <t>MCGUIRE, PETER J</t>
  </si>
  <si>
    <t>ON THIS DOMESTIC SPONSORED TRAVEL, THE FOLLOWING WILL BE PROVIDED IN-KIND:  TWO NIGHTS OF LODGING-$162/NIGHT PLUS TAX AND THE FOLLOWING MEALS: DINNER ON 1/21 AND LUNCH ON 1/22.  THERE IS NO REGISTRATION ASSOCIATED WITH THIS TRAVEL.  OTHER INVITED GUESTS RECEIVE SIMILAR BENEFITS.  NHGRI PAYS ALL OTHER EXPENSES FOR THIS TRAVEL.  OMEGA WAS NOT USED FOR ANY PORTION OF THIS TRAVEL.  LODGING WAS ARRANGED AND PROVIDED IN-KIND. TRAVELER CHOSE TO DRIVE TO THE VENUE AND PER CITY PAIRS/COST COMPARISON, IT IS MORE ADVANTAGEOUS TO THE GOVERNMENT FOR THE TRAVELER TO DRIVE TO THIS LOCATION THAN FLYING OUT OF THE LOCAL AIRPORTS (BWI-NO CONTRACT FLIGHTS; DCA-$526 AND IAD-$628).  A CONSTRUCTED VOUCHER WILL BE COMPLETED AND TRAVELER UNDERSTANDS HE WILL BE REIMBURSED THE LESSOR OF THE TWO TRAVEL MODES. OTHER EXPENSES ADDED: ROUNDTRIP POV-$142.80; ESTIMATED TOLLS-$30 AND MISC. EXPENSE-$64.75 FOR M&amp;IE NOT PROVIDED IN-KIND. OMEGA WAS NOT USED FOR ANY PORTION OF THIS TRAVEL. PENNSYLVANIA IS A HOTEL TAX EXEMPT LOCATION BUT DOES NOT APPLY TO THIS SPONSORED TRAVEL.</t>
  </si>
  <si>
    <t>CHILDRENS HOSPITAL OF PHILADEL</t>
  </si>
  <si>
    <t>01/21/2019 -01/23/2019</t>
  </si>
  <si>
    <t>ON THIS SPONSORED DOMESTIC TRAVEL, THE FOLLOWING WILL BE PROVIDED IN-KIND:  TWO NIGHTS OF LODGING-$179/NIGHT PLUS TAX AND THE FOLLOWING MEALS: BREAKFAST, LUNCH AND DINNER ON 3/15.  THERE IS NO REGISTRATION FOR THIS SEMINAR AND OTHER INVITED GUESTS ARE RECEIVING SIMILAR BENEFITS.  TRAVELER DECLINED REIMBURSEMENT FOR MILEAGE. TRAVELER IS REQUESTING APPROVAL OF ACTUAL SUBSISTENCE FOR SPONSOR IN-KIND LODGING VALUED AT $179 WHICH IS 190% OF THE GOVERNMENT ALLOWANCE OF $94. THIS PERCENTAGE FALLS WITHIN THE 300% THRESHOLD ALLOWED BY THE FTR. NHGRI PAYS ALL OTHER EXPENSES FOR THIS TRAVEL.  OMEGA WAS NOT USED FOR ANY PORTION OF THIS TRIP AS TRAVELER WILL BE DRIVING AND LODGING WAS ARRANGED AND PROVIDED IN-KIND.  EXPENSES ADDED: POV MILEAGE TO/FROM STORRS, CT-$389.14, TOLLS ESTIMATED-$50, HOTEL PARKING-$17 AND MISC. EXPENSE-$5 FOR INCIDENTALS NOT PROVIDED IN-KIND ON 3/15.  NO OTHER EXPENSES EXPECTED. PER COST COMPARISON, TRAVELER IS CHOOSING THE LOWEST OVERALL COST BY DRIVING VS FLIGHTS OUT OF BWI-$628 AND $549.40. IAD HAS NO CONTRACT FLIGHTS TO THIS LOCATION.  A CONSTRUCTED VOUCHER WILL BE SUBMITTED, AND TRAVELER WILL BE REIMBURSED THE LOWER AMOUNT.  CONNECTICUT IS NOT A HOTEL TAX EXEMPT STATE.</t>
  </si>
  <si>
    <t>03/14/2019 -03/16/2019</t>
  </si>
  <si>
    <t>MCGUIRL, MICHELE A</t>
  </si>
  <si>
    <t>PARTICIPATING IN THE AACR MODERNIZING POPULATION SCIENCES IN THE DIGITAL AGE SPECIAL CONFERENCE IN SAN DIEGO, CA FEB 19-22, 2019.  REGISTRATION FEE WAIVED FOR ALL SPEAKERS.  SPONSORED EXPENSES INCLUDE AIRFARE, LODGING AND SOME MEALS.  BREAKFAST PROVIDED FEB 20, 21, &amp; 22. LUNCH PROVIDED FEB. 21 AND RECEPTION ON FEB.19.  TALK TENTATIVELY SCHEDULED FOR FEBRUARY 20, 2-3PM, TITLED "NCI TRAINING OPPORTUNITIES".</t>
  </si>
  <si>
    <t xml:space="preserve">MCJUNKIN, KATHERINE </t>
  </si>
  <si>
    <t>TRAVELER IS AN INVITED SPEAKER AT THE 2018 APS INTERSOCIETY MEETING COMPARATIVE PHYSIOLOGY: COMPLEXITY AND INTEGRATION TO BE HELD IN NEW ORLEANS, LOUISIANA TO BE HELD OCTOBER 25-28, 2018. SPONSOR HAS WAIVED THE $400 REGISTRATION FEE WHICH INCLUDES MEALS. PENDING STO WAIVER APPROVAL FOR SPONSOR TO REIMBURSE AIRFARE AND LODGING. AMOUNT OF REIMBURSEMENT WILL BE DETERMINED AFTER THE MEETING, BASED ON FUNDING RAISED. LODGING AT $205 IS 137% OF THE ALLOWED GOV. PER DIEM OF $150; SEE ATTACHED AEA MEMO.  HOTEL WAS BOOKED THROUGH CONFERENCE ORGANIZERS.</t>
  </si>
  <si>
    <t>AMERICAN PHYSIOLOGICAL SOCIETY</t>
  </si>
  <si>
    <t>TRAVEL, AS AN INVITED SPEAKER, TO TO GIVE A SEMINAR AT COLGATE UNIVERSITY 11/5-6/2018. SPONSOR PROVIDING FLIGHT, LODGING, MEALS, AND LOCAL GROUND TRANSPORTATION IN-KIND. DR. MCJUNKIN IS REQUESTING APPROVAL OF ACTUAL SUBSISTENCE FOR SPONSOR IN-KIND LODGING VALUED AT $195 WHICH IS 207% OF THE GOVERNMENT ALLOWANCE OF $94. THIS PERCENTAGE FALLS WITHIN THE 300% THRESHOLD ALLOWED BY THE FTR. THE SPONSOR HAS NOTED THAT ALL OTHER NON-FEDERAL PARTICIPANTS WILL BE PROVIDED WITH THE SAME ACCOMMODATIONS.</t>
  </si>
  <si>
    <t>HAMILTON, NY, US</t>
  </si>
  <si>
    <t>COLGATE UNIVERSITY</t>
  </si>
  <si>
    <t>MCMASTER, MARY L</t>
  </si>
  <si>
    <t>(08300-VMS) MARYLOU MCMASTER IS INVITED TO THE 10TH INTERNATIONAL WORKSHOP ON WALDENSTROM'S MACROGLOBULINEMIA (WM) AND 5TH PATIENT-PHYSICIAN SUMMIT AS A FACULTY PRESENTER. NEW YORK CITY OCTOBER 10-14, 2018 (FY-19).  
IN KIND: TRAIN R/T, LODGING 4 NIGHTS, GROUND TRANSPORTATION IN NEW YORK, WAIVED REGISTRATION $1095.00. REGISTRATION INCLUDES: CONTINENTAL BREAKFAST, LUNCH, DINNER RECEPTION ON OCT. 11, DINNER ON OCT. 12 AND DINNER ON OCT. 13. TRAVELING BY TRAIN ROUNDTRIP COST $255.41 IN KIND. DR. MCMASTER IS REQUESTING APPROVAL OF ACTUAL SUBSISTENCE FOR SPONSOR IN-KIND LODGING VALUED AT $302 WHICH IS 105% OF THE GOVERNMENT ALLOWANCE OF $288.??THIS PERCENTAGE FALLS WITHIN THE 300% THRESHOLD ALLOWED BY THE FTR.??THE SPONSOR HAS NOTED THAT ALL OTHER NON-FEDERAL PARTICIPANTS WILL BE PROVIDED WITH THE SAME ACCOMMODATIONS.</t>
  </si>
  <si>
    <t>DANA FARBER CANCER INSTITUTE</t>
  </si>
  <si>
    <t>CLINICAL ASSOCIATE</t>
  </si>
  <si>
    <t>10/10/2018 -10/14/2018</t>
  </si>
  <si>
    <t xml:space="preserve">MCSHANE, LISA </t>
  </si>
  <si>
    <t>DR. MCSHANE IS INVITED TO SPEAK AT THE 2ND WORKSHOP OF TOPIC GROUP 9, HIGH-DIMENSIONAL DATA (TG9), OF THE STRATOS INITIATIVE  BEING HELD IN MUNICH, GERMANY ON DECEMBER 3-7, 2018.    IN-KIND: AIRFARE, AND LODGING (NO BREAKFAST).  NO REGISTRATION.</t>
  </si>
  <si>
    <t>LUDWIG MAXIMILIANS UNIVERSITY</t>
  </si>
  <si>
    <t>MCVICAR, DANIEL W</t>
  </si>
  <si>
    <t>SPONSORED TRAVEL:  PRESENTING: INVITED TO GIVE LECTURE AT MEETING: JOINT 2018 ANNUAL MEETING OF THE SOCIETY FOR LEUKOCYTE BIOLOGY (SLB) AND INTERNATIONAL ENDOTOXIN AND INNATE IMMUNITY SOCIETY (IEIIS), FROM OCTOBER 13-16, 2018, CHANDLER, ARIZONA.  TITLE: "FUELING PHAGOCYTE FUNCTIONS." PARTIAL 348 IN KIND TRAVEL, SPONSOR TO COVER LODGING, PARTIAL MEALS AND WAIVE REGISTRATION FEE ($785) IN KIND.  NCI TO COVER AIRFARE (BOOKED THRU OMEGA AT LOWEST GOVT. RATE), GROUND TRANSPORTATION AND PARTIAL P/D.  NFF VERIFIED BY EMAIL FROM SPONSOR.</t>
  </si>
  <si>
    <t>CHANDLER, AZ, US</t>
  </si>
  <si>
    <t>SOCIETY FOR LEUKOCYTE BIOLOGY</t>
  </si>
  <si>
    <t>SPONSORED TRAVEL: PRESENTING: INVITED TO GIVE LECTURE AT QUARTERLY SEMINAR SERIES: THE CENTER FOR INNATE IMMUNITY &amp; IMMUNE DISEASE (CIIID) AT UNIVERSITY OF WASHINGTON, 01/14-16/2019, SEATTLE, WASHINGTON. PARTIAL 348 IN KIND TRAVEL, SPONSOR TO COVER LODGING, AIRFARE (STANDARD, ECONOMY FLIGHTS AND LODGING), GROUND TRANSPORTATION IN SEATTLE AND PARTIAL P/D. NCI TO COVER PARTIAL GROUND TRANSPORTATION AND P/D. NFF VERIFIED BY EMAIL FROM SPONSOR. THERE IS NO REG. FEE INVOLVED W/THIS MEETING.</t>
  </si>
  <si>
    <t>SPONSORED - INVITED TO GIVE LECTURE AT THE 7TH ANNUAL PUERTO RICO PHYSIOLOGICAL SOCIETY MEETING, 02/14-17/2019, SAN JUAN, PUERTO RICO.  SPONSOR TO COVER AIRFARE, LODGING, GROUND TRANSPORTATION IN PUERTO RICO AND PARTIAL MEALS.  AIRFARE UPGRADE TO ECONOMY PLUS PAID BY DR. MCVICAR.  NCI TO COVER PARTIAL GROUND TRANSPORTATION AND MEALS NOT PROVIDED IN KIND.  NFF VERIFIED IN LETTER OF INVITE.  REGISTRATION FEE ($20.00) COVERS BREAKFAST AND LUNCH ON 2/15/2019 WAIVED IN KIND FOR SPEAKERS. TRAVELER WILL REMAIN ON 2/16/2019 TO MEET W/FACULTY AND HIGH SCHOOL STUDENTS (AGENDA ATTACHED). TRAVELER IS REQUESTING APPROVAL OF ACTUAL SUBSISTENCE FOR SPONSORED IN-KIND LODGING VALUED AT $153.60 PER NIGHT WHICH IS 163% OF THE GOVERNMENT ALLOWANCE OF $94.00.  THIS PERCENTAGE FALLS WITHIN THE 300% THRESHOLD ALLOWED BY THE FTR.  THE SPONSOR HAS NOTED THAT ALL OTHER NON-FEDERAL PARTICIPANTS WILL BE PROVIDED WITH THE SAME ACCOMMODATIONS.</t>
  </si>
  <si>
    <t>ALL PLACES NOT LISTED (CONUS), US, US</t>
  </si>
  <si>
    <t>TRAVELER INVITED TO GIVE LECTURE AT THE AACR ANNUAL MEETING, ATLANTA, GEORGIA, 03/29 - 04/03/2019. TITLE OF EDUCATIONAL SESSION: "ED26. DIVERSE FUNCTIONS OF NEUTROPHILS IN CANCER." SPONSOR TO PROVIDE "IN KIND": R/T ECONOMY AIRFARE, LODGING AND WAIVED REGISTRATION FEE ($755, NO MEALS/LODGING INCLUDED).  NCI TO COVER GROUND TRANSPORTATION AND MEALS. NFF VERIFIED IN LETTER OF INVITE.</t>
  </si>
  <si>
    <t>MEHTA, NEHAL N</t>
  </si>
  <si>
    <t>DR. NEHAL MEHTA WILL BE PARTICIPATING IN THE MEDICAL BOARD MEETING OF THE NATIONAL PSORIASIS FOUNDATION. THIS TRIP IS SPONSORED, AND THE SPONSOR WILL BE PAYING FOR THE AIRFARE. THIS IS A ONE DAY TURN AROUND TRIP, THERE IS NO HOTEL NEEDED. NIH WILL BE COVERING THE ADDITIONAL TRAVEL COST. THERE IS NO REGISTRATION FOR THIS MEETING.</t>
  </si>
  <si>
    <t>NATIONAL PSORIASIS FOUNDATION</t>
  </si>
  <si>
    <t>SUPERVISORY MEDICAL OFFICER</t>
  </si>
  <si>
    <t>DR. NEHAL MEHTA HAS BEEN INVITED TO GIVE A TALK TITLED ?¿¿HUMAN TRANSLATIONAL STUDIES OF INFLAMMATION AND CARDIOMETABOLIC DISEASE?¿¿ AT THE KAROLINSKA INSTITUTE?¿¿S CENTER FOR MOLECULAR MEDICINE IN STOCKHOLM, NOVEMBER 7-10, 2018. IN ADDITION TO HIS TALK, HE WILL BE MEETING WITH TWO PROFESSORS TO DISCUSS POTENTIAL COLLABORATIONS. THE SPONSOR IS COVERING DR. MEHTA'S HOTEL'S EXPENSES, NIH WILL COVER ALL OTHER EXPENSES. THERE IS NO LODGING FOR 11/7/2018 AS HE WILL BE IN FLIGHT, SO LODGING HAS BEEN ZEROED OUT FOR THAT DAY. **TRAVELER IS REQUESTING ADVANCED TICKETING**</t>
  </si>
  <si>
    <t>KAROLINSKA INSTITUTET STOCKHOL</t>
  </si>
  <si>
    <t>DR. NEHAL MEHTA HAS BEEN INVITED TO JOIN THE IPC THINK TANK TAKING PLACE IN MIAMI, FL 11/29/18-12/1/18. THIS IS AN ANNUAL EVENT WHERE THE IPC MEMBERS, PARTNERS AND COUNCILORS GET TOGETHER TO DISCUSS CURRENT GLOBAL ISSUES FACING PSORIASIS. DR. MEHTA'S ROLE WILL BE TO GIVE HIS INPUT BASED ON HIS RESEARCH AND STUDIES HERE AT THE NIH. THE SPONSOR WILL BE COVERING THE AIRFARE AND REGISTRATION COST. NIH WILL BE PROVIDING ALL OF THE OTHER FUNDING FOR THIS TRAVEL. THE HOTEL THAT DR. MEHTA HAS SELECTED FOR THIS TRIP IS OVER PER DIEM, BUT HE HAS AGREED TO PAY THE ADDITIONAL COST PER NIGHT AFTER THE PER DIEM COVERAGE.  THE SPONSOR IS PROVIDING MEALS FOR ATTENDEES BUT DUE TO DIETARY NEEDS, THE TRAVELER IS NOT ACCEPTING THE MEALS, AN EMAIL HAS BEEN UPLOADED STATING THAT HE IS NOT ACCEPTING ANY MEALS FROM THE SPONSOR; THEREFORE, NIH WILL BE PROVIDING MIE.</t>
  </si>
  <si>
    <t>INTERNATIONAL PSORIASIS COUNCI</t>
  </si>
  <si>
    <t>MEIER, JORDAN L</t>
  </si>
  <si>
    <t>INVITED SPEAKER: ILLUMINATING ACETYLATION?????S DARK MATTER USING CHEMOPROTEOMICS, STELLENCOA 2018: COENZYME A IN HEALTH, DISEASE AND BIOSCIENCE CONFERENCE, AT STELLENBOSCH INST FOR ADV STUDY (STIAS), STELLENBOSCH, SOUTH AFRICA, 10/28-11/1/2018. STELLENBOSCH UNIVERSITY PROVIDING IN KIND REG FEE 523.70, INCLDS WELCOME FUNCTION 10/28-TRAVELER WILL NOT ATTEND DUE TO FLIGHT SCHEDULE, LUNCH 10/29 - 11/1 (NOTE 10/31 LUNCH CANNOT BE X'D OUT DUE TO CGE, BUT AMOUNT IS DEDUCTED FROM MEAL ALLOWANCE), DINNER 10/29, DINNER IN KIND 10/31 (NOT INCLD IN REG), AND LODG AT THE BONNE ESPERANCE GUEST HOUSE 10/28-31.  NO LODGING NEEDED FOR 11/1-2/18 AS HE IS STAYING WITH A FRIEND. NOV 2 WILL MEET THE WASHBURN LAB AT STIAS TO DISCUSS A CURRENT CO-AUTHOR MANUSCRIPT AS WELL AS PLAN FUTURE DIRECTIONS IN THEIR ONGOING COLLABORATION. ALL OTHER EXPENSES PAID BY NIH. TRAVELER DEPARTS IAD 10/27 AT 6:05PM, ARRIVE CAPE TOWN, SA 10/28 AT 10:10PM. NO LODGING REQUIRED 10/27. DEPARTS CAPE TOWN 11/3 AT 12:30AM, ARR IAD 4:50PM SAME DAY. TRAVELER DOES NOT REQUIRE REIMB FOR LOCAL AP MILEAGE NOR AUTH PERSONAL CALLS, WILL USE GOV PROVIDED TEL. TRAVEL PENDING AVAILABILITY OF FUNDS.</t>
  </si>
  <si>
    <t>STELLENBOSCH UNIVERSITY</t>
  </si>
  <si>
    <t>10/27/2018 -11/04/2018</t>
  </si>
  <si>
    <t>INVITED TO DELIVER A KEYNOTE LECTURE AT THE FIRST SYMPOSIUM SERIES IN CHEMICAL BIOLOGY IN THE DEPT OF CHEMISTRY AT THE UNIV OF HONG KONG, 12/14-15, AND INVITED TO VISIT DR. LI IN THE DEPT OF CHEMISTRY TO DISCUSS POSSIBLE COLLABORATIVE STUDIES TO USE CHEMOPROTEOMICS TO DEFINE EPIGENETIC MECHANISMS 12/16. TRAVELER WILL PREPARE TALK FOR KEYNOTE LECTURE AND COLLABORATION DISCUSSIONS 12/13. THE UNIV OF HONG KONG PAYING IN KIND LODGING AT THE HOTEL JEN HONG KONG INLCDS HOT BREAKFAST AND COMPLIMENTARY WIFI, LUNCH AND DINNER 12/14-15, GROUND TRANSPORTATION BETWEEN HKG AP AND HOTEL 12/12 AND 12/17. TRAVELER DEPARTS IAD 12/11 AT 11:50AM, ARRIVE HONG KONG 12/12 AT 11:10PM, ARRIVING HOTEL 12:30PM AFTER GOING THROUGH CUSTOMS. NO LODGING REQUIRED 12/11. DEPARTS HONG KONG 12/17 AT 12:35PM, ARR IAD 9:24PM SAME DAY. TRAVELER DOES NOT REQUIRE REIMB FOR LOCAL AP MILEAGE NOR AUTH PERSONAL CALLS, WILL USE GOV PROVIDED TEL.</t>
  </si>
  <si>
    <t xml:space="preserve">MEIER-SCHELLERSHEIM, MARTIN </t>
  </si>
  <si>
    <t>OCT 9 - OCT 11 2018 PITTSBURGH PA - SPONSORED
DR. MEIER-SCHELLERSHEIM WILL ATTEND/PARTICIPATE AT THE EXTERNAL ADVISORY BOARD MEETING AT THE UNIVERSITY OF PITTSBURGH
SPONSOR - U PITT - DEPARTMENT OF COMPUTATIONAL &amp; SYSTEMS BIOLOGY - SCHOOL OF MEDICINE - NO FEDERAL FUNDS WILL BE USED BY THE SPONSOR TO PROVIDE FOR OR REIMBURSE TRAVEL EXPENSES.   NO HONORARIUM MAY BE ACCEPTED BY THE EMPLOYEE.
AIRFARE/LODGING:  SPONSOR WILL PAY FOR AIRFARE AND LODGING - RESIDENCE INN BY MARRIOTT OAKLAND UNIVERSITY
M&amp;IE - SPONSOR WILL PROVIDE DINNER ON OCT 9TH AND BREAKFAST, LUNCH AND DINNER ON OCT 10TH 
GROUND TRANSPORTATION - SPONSOR WILL PROVIDE ROUNDTRIP CAR SERVICE FROM THE AIRPORT TO THE HOTEL.</t>
  </si>
  <si>
    <t>12/2-12/3/18  SPONSORED TRAVEL - NYU SCHOOL OF MEDICINE - NY, NEW YORK
DR. MEIER-SCHELLERHEIM HAS AGREED TO PARTICIPATE IN STEPHANIE LAO'S SECOND THESIS COMMITTEE MEETING.
SPONSOR: NYU SCHOOL OF MEDICINE AGREES TO PROVIDE TRANSPORTATION VIA VAMOOSE BUS (SPONSOR LETTER ATTACHED) AND ONE NIGHT LODGING AT THE NYU GUEST HOUSE. (EMAIL AND CONFIRMATION ATTACHED)
NO FEDERAL FUNDS ARE BEING USED FOR THE PAYMENT OF TRAVEL EXPENSES AND NO HONORARIUM WILL BE PROVIDED.</t>
  </si>
  <si>
    <t>12/02/2018 -12/03/2018</t>
  </si>
  <si>
    <t>SPONSORED INTERNATIONAL TRAVEL 
MARCH 19 - MARCH 25, 2019
SAN SERVOLO VENICE, ITALY
DR. MEIER-SCHELLERSHEIM WILL GIVE A TALK TITLED, "MODELING SIGNALING PATHWAYS AND PARTICIPATE IN DISCUSSIONS ON COMBINING PATIENT DATA WITH MOUSE MODELS
SPONSOR:  GOETHE UNIVERSITY WILL PAY FOR AIRFARE $2090.54 EURO EQUAL $2371.65 FROM DC TO GERMANY 15MAR19 - 21MAR19 AND FROM GERMANY TO VENICE 21MAR19 DEPARTING FOR DC 24MAR19, LODGING AT $89 EURO EQUAL $101USD/NIGHT INCLUDING BREAKFAST, AND ALL MEALS. 
LODGING:  CONFIRMATION FORTHCOMING
ODA - IS FORTHCOMING
STO WAIVER:  IS FORTHCOMING.  DR. MEIER-SCHELLERSHEIM REQUESTED SPECIAL PERMISSION TO TAKE ANNUAL LEAVE 15MAR19 - 21MAR19 IN CONNECTION WITH THIS TRAVEL SINCE IT IS ONE OF THE FEW TIMES HE CAN TRAVEL TO EUROPE AND SEE HIS PARENTS WHO, BOTH, ARE STRUGGLING WITH HEALTH ISSUES. THE SPONSOR WILL PAY FOR BOTH LEGS OF THE TRIP.DUE TO A SEVERE ILLNESS OF THE MAIN ADMINISTRATIVE ORGANIZER OF THE CONFERENCE (MS. MILDENBERGER, GOETHE UNIVERSITY) THE INFORMATION REGARDING FLIGHTS AND ACCOMMODATION WAS PROVIDED NOT BEFORE FEBRUARY 22.</t>
  </si>
  <si>
    <t>GOETHE UNIVERSITY</t>
  </si>
  <si>
    <t>03/15/2019 -03/24/2019</t>
  </si>
  <si>
    <t>MEILLEUR, KATHERINE G</t>
  </si>
  <si>
    <t>TO SPEAK AT THE 2019 DELTA THETA CHAPTER RESEARCH SYMPOSIUM ON FRIDAY MARCH 8TH AT THE UNIVERSITY OF TEXAS ARLINGTON (UTA) OF THE DELTA THETA CHAPTER OF SIGMA THEA TAU INTERNATIONAL HONOR SOCIETY OF NURSING. HOTEL AND FLIGHT WILL BE SPONSORED IN-KIND. NO AGENDA ON WEBSITE. ALSO, THERE IS NO REGISTRATION FOR THIS SYMPOSIUM.</t>
  </si>
  <si>
    <t>ARLINGTON, TX, US</t>
  </si>
  <si>
    <t>UNIVERSITY OF TEXAS AT ARLINGT</t>
  </si>
  <si>
    <t>MELTZER, PAUL S</t>
  </si>
  <si>
    <t>DR. MELTZER IS INVITED TO SPEAK AT THE THE 2ND TIANFU ONCOLOGY INTERNATIONAL FORUM BEING HELD IN CHENGDU, CHINA ON NOVEMBER 16-20, 2018.  IN-KIND:  AIRFARE, LODGING (NO BREAKFAST), MEALS, AND GROUND TRANSPORTATION IN CHINA.  REGISTRATION FEE WAIVED FOR ALL SPEAKERS AND PRESENTERS.   AN APPROVED APPENDIX 8 HAS BEEN INCLUDED FOR THE USE OF BUSINESS CLASS TICKETS.</t>
  </si>
  <si>
    <t>CHENGDU, , CHN</t>
  </si>
  <si>
    <t>WEST CHINA SOCIETY OF THERAPEU</t>
  </si>
  <si>
    <t>THE 6TH RETT NEARBURG INTERNATIONAL EWINGS'S SARCOMA SYMPOSIUM - PASADENA CA.  THIS IS A SPONSORED TRAVEL. AIRFARE; HOTEL; MEALS ARE ALL SPONSORED IN-KIND. NO REGISTRATION FEE. LODGING IS VALUED AT $219 WHICH IS 136.02% OF THE GOVERNMENT ALLOWANCE OF $161. THIS PERCENTAGE FALLS WITHIN THE 300% THRESHOLD ALLOWED BY THE FTR.</t>
  </si>
  <si>
    <t>DR. MELTZER HAS BEEN INVITED TO PRESENT A SEMINAR AT THE UCLA DEPARTMENT OF ORTHOPAEDIC SURGERY JANUARY 17, 2019.  HE WILL DEPART ON JANUARY 16 LATE AFTERNOON AND RETURN MORNING OF JANUARY 18.  THIS IS A SPONSORED TRAVEL. UCLA WILL BE PROVIDING HOUSING AT THE UCLA MEYER &amp; RENEE LUSKIN  CONFERENCE CENTER ON CAMPUS.  INVITATION LETTER ATTACHED.  HIS VISIT IS PART OF THE 2018-2019 MUSCULOSKELETAL RESEARCH SEMINAR SERIES.  SPONSOR IS COVERING LODGING AND ONE DINNER. IN KIND LODGING IS VALUED $239.00 WHICH IS 132% FO GOVERNMENT ALLOWANCE OF $180.00. THIS AMOUNT FOLLOWS WITHIN THE 300% FTR THRESHOLD</t>
  </si>
  <si>
    <t>DR. MELTZER WILL BE ATTENDING THE CHILDHOOD CANCER:  RESEARCH CHALLENGE &amp; FUTURE OF THERAPY SYMPOSIUM HOSTED BY GREEHEY CHILDREN'S CANCER RESEARCH INSTITUTE IN SAN ANTONIO, TX.  DR. MELTZER WILL BE PRESENTING. SPONSOR PROVIDING IN KIND LODGING IS VALUED AT $249.00 WHICH IS 198% OF THE GOVERNMENT ALLOWANCE OF  $126.00.  THIS AMOUNT FALLS WITHIN THE 300% FTR THRESHOLD. THE REGISTRATION FEE IS WAIVED FOR ALL SPEAKERS AND INCLUDES MEALS. SPONSOR WAS GOING TO PROVIDE IN-KIND ROUNDTRIP ECONOMY AIRFARE, BUT TRAVELER DECLINED.</t>
  </si>
  <si>
    <t>03/03/2019 -03/06/2019</t>
  </si>
  <si>
    <t xml:space="preserve">MENDEZ, SUSANA </t>
  </si>
  <si>
    <t>DR. SUSANA MENDEZ WILL BE ATTENDING ICOMOS CONFERENCE IN CHIANG MAI. DR. MENDEZ IS PARTICIPATING AND IS RESPONSIBLE FOR A WORKSHOP ON FEBRUARY 11-14, 2019, ENTITLED:  NEW INTERVENTIONS AGAINST INFECTIOUS DISEASES AND WILL BE MAKING CONTRIBUTION OF SPEAKERS AND IDEAS TO OVERALL ICOMOS CONFERENCE. DR. MENDEZ REGISTRATION FEE AND HOTEL ACCOMMODATION PAID IN-KIND BY FACILITY OF VETERINARY OF THE MEDICINE CHIANG MAI UNIVERSITY.  WORKSHOP ENTITLED NEW INTERVENTIONS ON ONE MEDICINE SCIENCE (ICOMOS) CONFERENCE AT THE UNIVERSITY OF CHIANG MAI WILL BE PAYING FOR DR. MENDEZ HOTEL ACCOMMODATION OF $735.00 AND REGISTRATION FEE OF $450.00   USD. DR. MENDEZ IS REQUESTING A CASH ADVANCE  TO COVER M&amp;IE.</t>
  </si>
  <si>
    <t>02/08/2019 -02/16/2019</t>
  </si>
  <si>
    <t xml:space="preserve">MENDOLA, PAULINE </t>
  </si>
  <si>
    <t>INVITED TO GIVE THE TALK, DOES THE AMBIENT ENVIRONMENT IMPACT FERTILITY? FINDINGS FROM THE AIR QUALITY AND REPRODUCTIVE HEALTH STUDY, AT THE DEPARTMENT OF EPIDEMIOLOGY AND BIOSTATISTICS, MICHIGAN STATE UNIVERSITY ON MARCH 28, 2019 IN EAST LANSING, MI.  THE SPONSOR WILL PAY THE FLIGHTS, HOTEL, LOCAL GROUND TRANSPORTATION, AND ALL MEALS IN KIND.</t>
  </si>
  <si>
    <t>EAST LANSING, MI, US</t>
  </si>
  <si>
    <t>03/27/2019 -03/28/2019</t>
  </si>
  <si>
    <t>MERIDETH, MELISSA A</t>
  </si>
  <si>
    <t>THIS IS A DOMESTIC, SPONSORED TRAVEL. THE SPONSOR IS COVERING THE FOLLOWING EXPENSES IN-KIND: ROUND TRIP AIRFARE IN THE AMOUNT OF $287.96.  LODGING ON 1/9 AND 1/10 IN THE AMOUNT OF $109. LODGING TAX - $18.97/PER NIGHT.  THERE IS NO REGISTRATION OR REGISTRATION FEE REQUIRED FOR THIS MEETING.  MEALS ARE BEING INCLUDED AS FOLLOWS: 1/9 - DINNER; 1/10 - BREAKFAST, LUNCH, DINNER; 1/11 - BREAKFAST, LUNCH.  TRANSPORTATION BETWEEN AIRPORT/HOTEL IN CHICAGO  - APPROXIMATELY $25/EACH WAY. OTHER INVITED PARTICIPANTS HAVE BEEN OFFERED THE SAME OR SIMILAR BENEFITS.  OMEGA WAS NOT USED FOR AIRFARE OR HOTEL RESERVATIONS BECAUSE THE SPONSOR HAS COVERED THESE EXPENSES IN-KIND.  NIH WILL COVER THESE ADDITIONAL EXPENSES:  POV - HOME/BWI - $19.62/EACH WAY; BWI PARKING - $12/PER DAY X THREE DAYS.  NO BAGGAGE FEES WITH SOUTHWEST. INTERNET FEES ARE INCLUDED IN ROOM RATE PER HOTEL FRONT DESK EMPLOYEE. AIRPORT COST COMPARISON NOT REQUIRED SINCE SPONSOR IS COVERING AIRFARE IN-KIND.</t>
  </si>
  <si>
    <t>ACCREDITATION COUNCIL FOR GRAD</t>
  </si>
  <si>
    <t>ROG OFFICER - CLINI</t>
  </si>
  <si>
    <t>01/09/2019 -01/11/2019</t>
  </si>
  <si>
    <t>THIS IS A SPONSORED DOMESTIC TRAVEL.  THE SPONSOR IS COVERING THE FOLLOWING EXPENSES IN-KIND: LODGING ON 3/8 AND 3/9 AT $159/NIGHT PLUS $36.97/NIGHT IN TAX; WAIVED REGISTRATION OF $125 THAT INCLUDES ALL MEALS, AS FOLLOWS: 3/8-D; 3/9-B, L, D; 3/10-B, L.  TRAVELER WILL DEPART PRIOR TO DINNER ON 3/10 THEREFORE IT WILL NOT BE MARKED AS PROVIDED. ALL OTHER INVITED PARTICIPANTS HAVE BEEN OFFERED THE SAME OR SIMILAR BENEFITS. TRAVELER IS REQUESTING APPROVAL OF ACTUAL SUBSISTENCE FOR SPONSOR IN-KIND LODGING VALUED AT $159 WHICH IS 107% ABOVE THE GOVERNMENT ALLOWANCE OF $149. THIS PERCENTAGE FALLS WITHIN THE 300% THRESHOLD ALLOWED BY THE FTR. OMEGA WAS NOT USED FOR HOTEL RESERVATIONS BECAUSE THE SPONSOR HAS COVERED THIS EXPENSE IN-KIND. DUE TO PERSONAL REASONS, TRAVELER IS DECLINING THE OFFER OF IN-KIND AIRFARE AND IS REQUESTING THE USE OF POV, THE REQUEST HAS BEEN APPROVED BY THE SUPERVISOR, DR. WILLIAM GAHL.  THE COST OF DRIVING IS $295.80 (510 MILES ROUND TRIP)+ TOLLS OF APPROXIMATELY $84.14 (USING LAST YEAR'S COSTS) = $379.94 TOTAL. TRAVELER IS AWARE THAT SHE WILL BE REIMBURSED FOR THE LESSER OF THE TWO MODES OF TRAVEL (AIR VS. POV) PARKING IS COMPLIMENTARY AT THE HOTEL/MEETING VENUE.  THE FOLLOWING EXPENSE HAS BEEN ADDED: INTERNET ACCESS FEE: $9.95/DAY.  A CONSTRUCTED VOUCHER WILL BE COMPLETED.</t>
  </si>
  <si>
    <t>MERIKANGAS, KATHLEEN R</t>
  </si>
  <si>
    <t>THE EVENTS IN THIS TA FOR THE INTERNATIONAL YOUTH MENTAL HEALTH RESEARCH NETWORK (IYMHRN) ADVISORY BOARD AND FORUM ON DEVELOPING AN INTERNATIONAL CONSENSUS STATEMENT ON CLINICAL STAGING WERE APPROVED AS EXEMPTIONS UNDER THE CATEGORY: TO ATTEND SCIENTIFIC MEETINGS BY THE NIMH EXECUTIVE OFFICER ON 7/17/18.
THE EVENTS IN THIS TA FOR THE JAMA PSYCHIATRY EDITORIAL BOARD MEETING WERE APPROVED AS EXEMPTIONS UNDER THE CATEGORY: TO ATTEND SCIENTIFIC MEETINGS BY THE NIMH EXECUTIVE OFFICER ON 7/27/18.
INTERNATIONAL YOUTH MENTAL HEALTH RESEARCH NETWORK (IYMHRN) ADVISORY BOARD 06/OCT/2018, COLLABORATIVE MEETINGS WITH DR. IAN HICKIE 08-10/OCT/2018, AND FORUM ON DEVELOPING AN INTERNATIONAL CONSENSUS STATEMENT ON CLINICAL STAGING 11/OCT/2018, BOSTON, MA- DR. KATHLEEN MERIKANGAS WOULD LIKE TO ATTEND THESE ACTIVITIES TO ADVANCE THE EDUCATION OF THE GENERAL MEMBERSHIP IN ADVANCES IN CLINICAL AND BASIC SCIENCE. THE OTHER GOAL OF THE MEETING IS TO INTERACT WITH SCIENTISTS WITH EXPERTISE IN NEUROBIOLOGY WHO CAN PROVIDE INPUT ON OUR ONGOING RESEARCH AT THE NIMH IN A RANGE OF DOMAINS IN ORDER TO IDENTIFY THE BIOLOGIC PROCESSES UNDERLYING BIPOLAR DISORDER.
JAMA PSYCHIATRY EDITORIAL BOARD MEETING, CHICAGO - DR. KATHLEEN MERIKANGAS' GOAL IS TO PARTICIPATE AS A CONSULTANT ON ESTABLISHING PRIORITIES FOR PUBLICATIONS FOR ONE OF THE MAJOR JOURNALS IN PSYCHIATRY AND TO DEVELOP PLANS FOR EDITORIALS AND TOPICAL ISSUES TO ADVANCE RESEARCH IN MENTAL HEALTH IN THE JAMA PSYCHIATRY EDITORIAL BOARD MEETING.
BENEFIT TO NIH MISSION: PARTICIPATING IN THE EDITORIAL PROCESS WILL HELP TO MAINTAIN STANDARDS FOR NIMH RESEARCH WITH RESPECT TO NON-NIH RESEARCH IN INTERNATIONAL SETTINGS, AND IMPROVE HER ABILITY TO DIRECT FELLOWS AND TRAINEES IN THE PUBLICATION PROCESS.</t>
  </si>
  <si>
    <t>MEMBER NACDA</t>
  </si>
  <si>
    <t>10/05/2018 -10/12/2018</t>
  </si>
  <si>
    <t>THE EVENTS IN THIS TA WERE APPROVED AS A NON-NIMH HOSTED CONFERENCE OR MEETING BY THE OFFICE OF FINANCIAL MANAGEMENT ON 7/31/18.
TRAVELER CELL:301-310-4714 
DR. KATHLEEN MERIKANGAS????? BENEFIT TO ATTEND THESE ACTIVITIES AND DELIVER AN INVITED KEYNOTE LECTURE IS TO FURTHER THE EDUCATION OF THE GENERAL MEMBERSHIP OF THE INTERNATIONAL SOCIETY FOR BIPOLAR DISORDERS IN ADVANCES IN CLINICAL AND BASIC SCIENCE, AND PROMOTE DIVERSITY OF MEMBERSHIP THROUGH IDENTIFYING YOUNG PEOPLE EARLY IN THEIR CAREER FOR MENTORSHIP. THE OTHER GOAL OF THE MEETING IS TO INTERACT WITH SCIENTISTS WITH EXPERTISE IN NEUROBIOLOGY WHO CAN PROVIDE INPUT ON HER ONGOING RESEARCH AT THE NIMH IN A RANGE OF DOMAINS IN ORDER TO IDENTIFY THE BIOLOGICAL PROCESSES UNDERLYING BIPOLAR DISORDER.</t>
  </si>
  <si>
    <t>BRASILIA, , BRA</t>
  </si>
  <si>
    <t>BRAZILIAN ASSOCIATION OF PSYCH</t>
  </si>
  <si>
    <t>10/16/2018 -10/22/2018</t>
  </si>
  <si>
    <t>THE EVENTS IN THIS TA WERE APPROVED AS AN EXEMPTION UNDER THE CATEGORY: TO ATTEND SCIENTIFIC MEETINGS BY THE NIMH EXECUTIVE OFFICER ON 11/19/2018.
DR. KATHLEEN MERIKANGAS' BENEFIT IS TO GIVE A GRAND ROUNDS LECTURE TO ADVANCE THE EDUCATION OF UTHEALTH SCIENCE CENTER AT HOUSTON IN CLINICAL AND BASIC SCIENCE. A SECOND GOAL OF THIS TRAVEL IS TO INTERACT WITH SCIENTISTS WITH EXPERTISE IN PSYCHIATRIC DISORDERS WHO CAN PROVIDE INPUT ON HER ONGOING RESEARCH AT THE NIMH IN A RANGE OF DOMAINS IN ORDER TO IDENTIFY THE BIOLOGIC PROCESSES UNDERLYING BIPOLAR AND OTHER PSYCHIATRIC DISORDERS.</t>
  </si>
  <si>
    <t>01/15/2019 -01/17/2019</t>
  </si>
  <si>
    <t>THE EVENTS IN THIS TA FOR GRAND ROUNDS WERE APPROVED AS AN EXEMPTION UNDER THE CATEGORY: TO ATTEND SCIENTIFIC MEETINGS BY THE NIMH EXECUTIVE OFFICER ON 1/24/19.
THE EVENTS IN THIS TA FOR COLLABORATION MEETINGS WAS APPROVED AS AN EXEMPTION BY THE NIMH EXECUTIVE OFFICER ON 1/30/2019.
DR. KATHLEEN MERIKANGAS' BENEFIT IS TO GIVE A GRAND ROUNDS LECTURE TO ADVANCE THE EDUCATION OF NEW YORK UNIVERSITY CHILD STUDY CENTER IN CLINICAL AND BASIC SCIENCE. A SECOND GOAL OF THIS TRAVEL IS TO INTERACT WITH SCIENTISTS WITH EXPERTISE IN PSYCHIATRIC DISORDERS WHO CAN PROVIDE INPUT ON HER ONGOING RESEARCH AT THE NIMH IN A RANGE OF DOMAINS IN ORDER TO IDENTIFY THE BIOLOGIC PROCESSES UNDERLYING BIPOLAR AND OTHER PSYCHIATRIC DISORDERS.
DR. MERIKANGAS WILL THEN MEET WITH COLLABORATORS OF PROJECTS WITH THE HEALTHY BRAIN NETWORK IN CHILD AND ADOLESCENT PSYCHIATRY, PSYCHOLOGY AND DEVELOPMENTAL NEUROSCIENCE. WHERE SHE IS WORKING WITH A LARGE RESEARCH TEAM AND HAS BEEN PLAYING THE LEADING ROLE IN DOING THE ANALYSES, REPORTING THE FINDINGS IN SCIENTIFIC JOURNALS AND PRESENTING THE FINDINGS AT SCIENTIFIC MEETINGS. THIS WORK IS BENEFICIAL TO THE WORK AT THE NIH BECAUSE IT AFFORDS THE OPPORTUNITY TO EXPAND STUDIES TO OTHER SITES AND SAMPLES, AND WE GAIN INSIGHT FROM THEIR EXPERTISE.</t>
  </si>
  <si>
    <t>THE EVENTS IN THIS TA FOR THE INTERNATIONAL SOCIETY OF BIPOLAR DISORDER ANNUAL CONFERENCE WERE APPROVED AS A NON-NIMH HOSTED CONFERENCE OR MEETING BY THE OFFICE OF FINANCIAL MANAGEMENT ON 9/14/18.
THE EVENTS IN THIS TA FOR THE CHRONOBIOLOGY SYMPOSIUM WERE APPROVED AS AN EXEMPTION UNDER THE CATEGROY: TO ATTEND SCIENTIFIC MEETINGS BY THE NIMH EXECUTIVE OFFICER ON 9/14/18.
TRAVELER CELL:  301-310-4714
DR. KATHLEEN MERIKANGAS WILL ATTEND AND PRESENT A LECTURE AT THE INTERNATIONAL SOCIETY OF BIPOLAR DISORDER ANNUAL CONFERENCE, AND THEN ATTEND AND SPEAK AT A CHRONOBIOLOGY SYMPOSIUM HOSTED BY DR. IAN HICKIE AT THE UNIVERSITY OF SYDNEY, SYDNEY AUSTRALIA.  THE PURPOSES OF THESE EVENTS ARE TO FURTHER THE EDUCATION OF THE GENERAL MEMBERSHIP IN ADVANCES IN CLINICAL AND BASIC SCIENCE, AND PROMOTE DIVERSITY OF MEMBERSHIP THROUGH IDENTIFYING YOUNG PEOPLE EARLY IN THEIR CAREER FOR MENTORSHIP. THE OTHER GOAL OF THE MEETINGS ARE TO INTERACT WITH SCIENTISTS WITH EXPERTISE IN NEUROBIOLOGY WHO CAN PROVIDE INPUT ON HER ONGOING RESEARCH AT THE NIMH IN A RANGE OF DOMAINS IN ORDER TO IDENTIFY THE BIOLOGICAL PROCESSES UNDERLYING BIPOLAR DISORDER.</t>
  </si>
  <si>
    <t>03/16/2019 -03/30/2019</t>
  </si>
  <si>
    <t xml:space="preserve">MERINO NEUMANN, MARIA </t>
  </si>
  <si>
    <t>DR. MERINO IS INVITED TO SPEAK AT THE NATIONAL CONGRESS OF THE FEDERATION OF MEXICAN PATHOLOGISTS DIVISION OF IAP IN PUEBLA, MEXICO ON OCTOBER 31-NOVEMBER 4, 2018. IN-KIND: AIRFARE, LODGING (INCLUDES BREAKFAST), AND REGISTRATION (NO MEALS).</t>
  </si>
  <si>
    <t>PUEBLA, , MEX</t>
  </si>
  <si>
    <t>FEDERATION DE ANATOMIA PATOLOG</t>
  </si>
  <si>
    <t>MEDICAL OFFICER PATHOLOGY</t>
  </si>
  <si>
    <t>MERKE, DEBORAH P</t>
  </si>
  <si>
    <t>TO ATTEND THE SYMPOSIUM LECTURE AT THE INTERNATIONAL CONGRESS OF ENDOCRINOLOGY 2018 IN SOUTH AFRICA FROM NOVEMBER 29-DECEMBER 4/2018.</t>
  </si>
  <si>
    <t>SENIOR CLINICAL SPE</t>
  </si>
  <si>
    <t>11/29/2018 -12/04/2018</t>
  </si>
  <si>
    <t>TO ATTEND A PROTOCOL REVIEW MEETING IN ANN ARBOR, MICHIGAN ON JANUARY 12, 2019.</t>
  </si>
  <si>
    <t>SPRUCE BIOSCIENCES</t>
  </si>
  <si>
    <t>MERLINO, GLENN T</t>
  </si>
  <si>
    <t>TRAVELER SERVES AS THE CHAIR OF THE MELANOMA RESEARCH FOUNDATION BOARD COMMITTEE (MRF).  THE BOARD WILL HAVE AN IN PERSON MEETING HELD AT  NEW YORK UNIVERSITY 10/11-12/18.  THE MRF BOARD IS IN ASSOCIATION WITH THE GEORGETOWN-LOMBARDI COMPREHENSIVE CANCER CENTER AT GEORGETOWN UNIVERSITY MEDICAL CENTER.  THE SPONSOR HAS OFFERED TO PAY AIRFARE AND HOTEL IN-KIND. DR. MERLINO IS REQUESTING APPROVAL OF ACTUAL SUBSISTENCE FOR SPONSOR IN-KIND LODGING VALUED AT $291 WHICH IS 101% OF THE GOVERNMENT ALLOWANCE OF $288.?? THIS PERCENTAGE FALLS WITHIN THE 300% THRESHOLD ALLOWED BY THE FTR.?? THE SPONSOR HAS NOTED THAT ALL OTHER NON-FEDERAL PARTICIPANTS WILL BE PROVIDED WITH THE SAME ACCOMMODATIONS.  THE SPONSOR HAS AGREED TO COVER THE TICKET COST OF $250 FOR THE WINGS OF HOPE NEW YORK GALA AT CAPITALE AND GROUND TRANSPORTATION (TOTAL OF $40) TO AND FROM THE GALA ON OCTOBER 11, 2018 IN-KIND.</t>
  </si>
  <si>
    <t>MELANOMA RESEARCH FOUNDATION W</t>
  </si>
  <si>
    <t>TRAVELER HAS BEEN INVITED TO SPEAK AT THE 13TH INTERNATIONAL SKIN CARCINOGENESIS CONF. IN AUSTIN TEXAS 10/28-30/18. THIS INTERNATIONAL CONFERENCE WILL BE HELD AT THE AT&amp;T HOTEL AND CONFERENCE CENTER AT THE UNIVERSITY OF TEXAS AT AUSTIN.  THIS  CONFERENCE IS INTENDED TO BRING TOGETHER INDIVIDUALS FROM MAJOR LABORATORIES FROM AROUND THE WORLD THAT ARE ACTIVELY ENGAGED IN RESEARCH ON THE MECHANISMS OF SKIN CANCER DEVELOPMENT IN ORDER TO FOSTER GREATER INTERACTION, COMMUNICATION AND COLLABORATION.  ALTHOUGH THIS TA IS A NON-SPONSORED TRAVEL, THE SPONSOR HAS AGREED TO COVER 2 NIGHTS HOTEL IN-KIND...DOES NOT MEET $500 MINIMUM TO SUBMIT AS SPONSORED TRAVEL, PER ETHICS OFFICE</t>
  </si>
  <si>
    <t>DR. MERLINO HAS BEEN INVITED TO SPEAK AT THE MOLECULAR CELLULAR ONCOLOGY AND CENTERS FOR BIOLOGICAL PATHWAYS DISTINGUISHED SCIENTIST SEMINAR SERIES AT THE UNIVERSITY OF TEXAS M.D. ANDERSON CANCER CENTER HOUSTON TEXAS ON FEBRUARY 12-13, 2019.  HOUSTON MARRIOTT MEDICAL CENTER/MUSEUM DISTRICT ONE NIGHT 2/12/19.</t>
  </si>
  <si>
    <t>METCALFE, DEAN D</t>
  </si>
  <si>
    <t>TO ATTEND AND PRESENT AT THE AMERICAN ACADEMY OF ALLERGY, ASTHMA AND IMMUNOLOGY ANNUAL MEETING, AAAAI, WAO JOINT CONGRESS IN SAN FRANCISCO, CA FROM FEBRUARY 22-25, 2019. TRAVELER WILL BE PRESENTING IN TWO SESSIONS WITH THE FOLLOWING TITLES - MAST CELL AND EOSINOPHILIC DISEASE: THE VALUE OF A HEMATOLOGY CONSULT AND MAST CELL TRYPTASES AND ALPHA-TRYPTASEMIA. SPONSOR IS PAYING REGISTRATION FEE ONLY. ALL OTHER EXPENSES COVERED BY NIH. NO U.S. FEDERAL FUNDS WILL BE USED BY THE SPONSOR TO REIMBURSE TRAVEL EXPENSES, AND NO HONORARIUM MAY BE ACCEPTED BY THE EMPLOYEE. THE CONFERENCE WAS NOT AVAILABLE TO SELECT IN CGE. THEREFORE, SELECTING DOMESTIC AS THE PURPOSE OF THE TRIP. THERE IS NO PROGRAM AVAILABLE YET. TRAVELER INVOKES THE FOLLOWING- NON-FEDERAL ORGANIZATION SPONSORS A CONFERENCE AND ARRANGES FOR A BLOCK OF ROOMS TO BE AVAILABLE FOR FEDERAL ATTENDEES AT A SPECIFIED RATE IN ONE OR MORE SPECIFIC HOTELS, THE TRAVELER OR THEIR OFFICE MAY MAKE THE RESERVATION DIRECTLY WITH THE CONTRACTED HOTEL FOR THE CONFERENCE OR THE CONFERENCE ORGANIZER. ANY AMOUNT OF LODGING EXPENSE THAT IS OVER PER DIEM THE TRAVELER HAS CHOSEN TO PAY FOR HIMSELF. TRAVELER HAS REQUESTED  BAGGAGE FEES AND TAXIS, BUT REQUESTS NO REIMBURSEMENT FOR INTERNET CONNECTIVITY OR BUSINESS PHONE CALLS. ODA MAY NOT BE SUBMITTED UNTIL NOV. 22, 2018 AT THE EARLIEST. ODA WILL BE SUBMITTED AS SOON AS PERMITTED. AMD SPOKE TO TRAVEL AGENT TINA AT OMEGA ON 19NOV2018 AND SHE CONFIRMED THAT TRAVELER HAS SELECTED THE DISCOUNTED CONTRACT FARE. PER TINA THE REGULAR CONTRACT FARES ARE AS FOLLOWS- IAD 770.40USD, DCA 701.40USD, BWI 808.40USD</t>
  </si>
  <si>
    <t>MEYERS, ABBY G</t>
  </si>
  <si>
    <t>TRAVELER IS INVITED TO ATTEND AND PARTICIPATE IN THE 6TH ANNUAL PRE-CONFERENCE - ENDOCRINE FELLOWS SERIES: TYPE 1 DIABETES CARE MANAGEMENT PROGRAM, MARCH 19-21, AND THE ENDOCRINE SOCIETY 2019 CONFERENCE BEING HELD ON MARCH 23-26 IN NEW ORLEANS, LA. TRAVELER PREPARE FOR ENDO 2019 ON MAR 22ND AND WILL ATTEND A PORTION OF THIS MEETING RETURNING MARCH 23RD. THE ENDOCRINE SOCIETY HAS OFFERED SPONSORED IN-KIND R/T ECONOMY AIRFARE, THREE NIGHTS OF LODGING AND WAIVED REGISTRATION. PARTICIPATION TO THE 6TH ANNUAL PRE-CONFERENCE - ENDOCRINE FELLOWS SERIES: TYPE 1 DIABETES CARE MANAGEMENT PROGRAM IS BY INVITATION IT INCLUDES COMPLIMENTARY REGISTRATION TO ENDO 2019. REGISTRATION FEE OF $369 (IN-TRAINING MEMBER) HAS BEEN WAIVED. LODGING ARRANGEMENTS WILL BE MADE BY THE SPONSOR AT $220.13 (15.82% LODGING TAX), APPROXIMATELY 137% ABOVE THE GOVERNMENT ALLOWED RATE. THE NIGHT OF MAR 22 WILL BE PAID BY NIH AT THE GOVERNMENT RATE.  ALL SERVICES PROVIDED ARE COMPARABLE IN VALUE TO THAT OFFERED TO OTHER INVITED PARTICIPANTS.</t>
  </si>
  <si>
    <t>03/19/2019 -03/23/2019</t>
  </si>
  <si>
    <t>MICHAEL, HELEN T</t>
  </si>
  <si>
    <t>HELEN MICHAEL, PH.D. WILL ATTEND AND PRESENT AT THE 2018 JOINT MONTAGNA SYMPOSIUM OF THE BIOLOGY OF SKIN &amp; PANAMERICAN SOCIETY FOR PIGMENT CELL RESEARCH CONFERENCE IN PORTLAND OR FROM OCT 17-22, 2018.  THE SPONSOR WILL PROVIDE LODGING, AIRFARE AND MEALS DURING THE CONFERENCE. THE TRAVELER WILL ARRIVE ON OCT 16 AND LODGE WITH FAMILY AT NO COST.</t>
  </si>
  <si>
    <t xml:space="preserve">MICHAELIDES, MICHAEL </t>
  </si>
  <si>
    <t>DR. MICHAEL MICHAELIDES HAS BEEN INVITED TO PRESENT AT SEMINAR TALK AT THE DEPT. OF NEUROSCIENCE AT THE ALBERT EINSTEIN COLLEGE OF MEDICINE IN BRONX, NY ON OCTOBER 17TH, 2018. HE WILL DEPART HOME ON OCTOBER 16TH, 2018 AND RETURN HOME ON OCTOBER 18TH, 2018.</t>
  </si>
  <si>
    <t>MIDDLEBROOKS, CANDACE D</t>
  </si>
  <si>
    <t>THIS IS A FOREIGN SPONSORED TRIP. TRAVELER WILL DEPART MARYLAND ON MARCH 3RD AND ARRIVE THE NEXT DAY IN TOKYO, THEREFORE NO LODGING IS NEEDED FOR THE EVENING OF MARCH 3RD. TMC WAS NOT USED TO BOOK FLIGHT ($2901) OR LODGING ($109.73 PER NIGHT) AS THEY ARE BOTH BEING PROVIDED IN-KIND. AIRPORT COST COMPARISON DOES NOT APPLY FOR SPONSORED TRAVEL AND HOTEL TAX EXEMPTION DOES NOT APPLY TO FOREIGN TRAVEL. SPONSOR IS ALSO PROVIDING THE FOLLOWING MEALS: BREAKFAST, LUNCH AND DINNER ON MARCH 5, 6 AND 7 AS STATED IN THE INVITATION LETTER. OTHER EXPENSES BEING CLAIMED IN THIS TA: $70 BAGGAGE FEES; $300 GROUND TRANSPORTATION. EMPLOYEE REQUESTING TO EARN CTT ON SUNDAY, MARCH 3. DUE TO THE FACT THAT THE TRAVELER IS CROSSING THE INTERNATIONAL DATE LINE, THERE IS NO M&amp;IE ON MARCH 4 AND 1.75 DAYS WORTH OF M&amp;IE CALCULATED AUTOMATICALLY BY CGE FOR THE RETURN DATE OF MARCH 8. SPONSOR HAS CONFIRMED THAT ALL OTHER PARTICIPANTS ARE PROVIDED WITH THE SAME OR SIMILAR BENEFITS. NHGRI PAYS ALL OTHER EXPENSES ASSOCIATED WITH THIS TRAVEL.</t>
  </si>
  <si>
    <t>MIKHAIL, ANDREW S</t>
  </si>
  <si>
    <t>HE HAS BEEN SELECTED FOR THE RSNA'S INTRODUCTION TO ACADEMIC RADIOLOGY FOR SCIENTISTS (ITARSC).</t>
  </si>
  <si>
    <t>RADIOLOGICAL SOCIETY OF NORTH</t>
  </si>
  <si>
    <t>11/25/2018 -12/02/2018</t>
  </si>
  <si>
    <t>MILLER, AUBREY K</t>
  </si>
  <si>
    <t>TRAVELER WILL PARTICIPATE IN THE REGINAL EDUCATION AND RESEARCH CENTER SYMPOSIUM AT THE UNIVERSITY OF CINCINNATI. THE SYMPOSIUM WILL TAKE PLACE ON MARCH 22, 2019. TRAVEL DATES ARE MARCH 21-22, 2019. EFFICIENT SPENDING APPROVED ON 2/7/19. SPONSOR WILL COVER IN-KIND AIRFARE, LODGING AND SOME MEALS. LODGING IS WITHIN PER DIEM. THERE IS NO REGISTRATION. ETHICS APPROVAL FEB 1, 2019.</t>
  </si>
  <si>
    <t>SUPERVISORY PUBLIC HEAL</t>
  </si>
  <si>
    <t>MILLER, BENJAMIN T</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</si>
  <si>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DECEMBER 2-4, 2018, TEMPE, ARIZONA. LODGING, AIRFARE, DINNER ON DECEMBER 2, BREAKFAST AND LUNCH ON DECEMBER 3 PAID IN-KIND. TRAVELER IS REQUESTING APPROVAL OF SPONSORED IN-KIND ACTUAL LODGING AND MEALS.  LODGING IS VALUED AT $165 PER NIGHT WHICH IS 136% ABOVE GOVERNMENT ALLOWANCE OF $121 PER NIGHT. MEALS ARE VALUED AT $30 FOR BREAKFAST, $40 FOR LUNCH, AND $70 FOR DINNER, WHICH IS 231%, 267%, AND 269% OVER THE GOVERNMENT ALLOWANCE OF $13 FOR BREAKFAST, $15 FOR LUNCH, AND $26 FOR DINNER. THESE PERCENTAGES FALL WITHIN THE 300% THRESHOLD ALLOWED BY THE FTR. THE SPONSOR HAS NOTED THAT ALL OTHER NON-FEDERAL PARTICIPANTS WILL BE PROVIDED WITH THE SAME ACCOMMODATIONS. ALTHOUGH THE MEETING ENDS THE AFTERNOON OF DECEMBER 3, DEPARTING AFTER THE MEETING WOULD REQUIRE TRAVELING ON THE RED EYE FLIGHT WHICH WOULD HAVE A NEGATIVE IMPACT ON THE TRAVELER'S WORK PRODUCTIVITY THE FOLLOWING DAY BECAUSE OF LACK OF SLEEP. IT IS ADVANTAGEOUS FOR THE TRAVELER TO RETURN ON DECEMBER 4 RATHER THAN THE RED-EYE FLIGHT ON DECEMBER 3.</t>
  </si>
  <si>
    <t>TEMPE, AZ, US</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</si>
  <si>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MARCH 3-4, 2019, LOS ANGELES. LODGING, AIRFARE, DINNER ON MARCH 3, BREAKFAST AND LUNCH ON MARCH 4 PAID IN-KIND. TRAVELER IS REQUESTING APPROVAL OF SPONSORED IN-KIND ACTUAL MEALS. MEALS ARE VALUED AT $30 FOR BREAKFAST, $38 FOR LUNCH, AND $70 FOR DINNER, WHICH IS 185%, 224%, AND 250% OVER THE GOVERNMENT ALLOWANCE OF $16 FOR BREAKFAST, $17 FOR LUNCH, AND $28 FOR DINNER. THESE PERCENTAGES FALL WITHIN THE 300% THRESHOLD ALLOWED BY THE FTR. THE SPONSOR HAS NOTED THAT ALL OTHER NON-FEDERAL PARTICIPANTS WILL BE PROVIDED WITH THE SAME ACCOMMODATIONS.</t>
  </si>
  <si>
    <t>MILLUM, JOSEPH R</t>
  </si>
  <si>
    <t>JOE MILLUM, PHD HAS BEEN INVITED TO CHILDREN'S MERCY HOSPITAL TO GIVE A TALK. HIS TALK WILL BE ON THE MORAL FOUNDATIONS OF PARENTHOOD.</t>
  </si>
  <si>
    <t>CHILDRENS MERCY HOSPITAL KANSA</t>
  </si>
  <si>
    <t>03/03/2019 -03/04/2019</t>
  </si>
  <si>
    <t>MILNER, JOSHUA D</t>
  </si>
  <si>
    <t>TO ATTEND AND PRESENT A TALK ENTITLED WHAT DO MAST CELLS HAVE TO DO WITH IT AT THE 2018 ACR ARHP ANNUAL MEETING TO BE HELD AT MCCORMICK PLACE IN CHICAGO, IL ON OCTOBER 21-22, 2018. THE SPONSOR WILL PROVIDE REGISTRATION FEE, ROUNDTRIP ECONOMY AIRFARE, AND ONE NIGHT OF LODGING AT THE HILTON CHICAGO HOTEL IN-KIND. ALL OTHER TRAVEL RELATED EXPENSES NOT COVERED BY THE SPONSOR WILL BE PAID FROM LABORATORY ALLOCATED TRAVEL FUNDS. NO U.S. FEDERAL FUNDS WILL BE USED BY THE SPONSOR TO REIMBURSE TRAVEL EXPENSES, AND NO HONORARIUM MAY BE ACCEPTED BY THE EMPLOYEE. THE CONFERENCE WAS NOT AVAILABLE TO SELECT IN CGE. THEREFORE, SELECTING DOMESTIC AS THE PURPOSE OF THE TRIP.</t>
  </si>
  <si>
    <t>10/21/2018 -10/22/2018</t>
  </si>
  <si>
    <t>TO ATTEND AND PRESENT A TALK ENTITLED MONOGENIC SKIN ATOPY AT THE 18TH BIENNUAL MEETING OF THE EUROPEAN SOCIETY FOR IMMUNODEFICIENCIES TO BE HELD IN LISBON, PORTUGAL ON OCTOBER 24-28, 2018. THE SPONSOR WAIVED THE REGISTRATION FEE AND WILL PAY FOR ROUNDTRIP ECONOMY AIRFARE, THREE NIGHTS OF LODGING AT THE PESTANA PALACE HOTEL, ROUNDTRIP TAXIFARE, AND SOME MEALS IN-KIND. ALL OTHER TRAVEL RELATED EXPENSES NOT COVERED BY THE SPONSOR WILL BE PAID FROM LABORATORY ALLOCATED TRAVEL FUNDS. NO U.S. FEDERAL FUNDS WILL BE USED BY THE SPONSOR TO REIMBURSE TRAVEL EXPENSES, AND NO HONORARIUM MAY BE ACCEPTED BY THE EMPLOYEE. THE CONFERENCE WAS NOT AVAILABLE TO SELECT IN CGE. THEREFORE, SELECTING FOREIGN AS THE PURPOSE OF THE TRIP.</t>
  </si>
  <si>
    <t>LATE JUSTIFICATION, TRAVEL SUBMITTED SEPT 21, BUT DIDN'T GET FULLY PROCESSED BEFORE CGE SHUT DOWN SEPT 29 FOR FISCAL YEAR END. CGE BACK ON-LINE OCT 22. PARTICIPATION IN THE SYMPOSIUM IMMUNODEFICIENCIES AND IMMUNE DYSREGULATION FROM TRANSLATIONAL IMMUNOLOGY TO PERSONALIZED MEDICINE WHERE DR. MILNER WILL GIVE A TALK ENTITLED NOVEL INHERITABLE IMMUNE DEFECTS WITH DYSREGULATED IGE PRODUCTION OR ATOPY MIMICKING ALLERGIC DISEASES TO BE HELD IN SANTIAGO, CHILE ON NOVEMBER 4-7, 2018. SPONSOR IS PAYING FOR ROUNDTRIP ECONOMY AIRFARE, 2 NIGHTS OF LODGING, GROUND TRANSPORTATION, AND SOME MEALS IN-KIND. ALL OTHER TRAVEL RELATED EXPENSES NOT
COVERED BY THE SPONSOR WILL BE PAID FROM LABORATORY ALLOCATED TRAVEL FUNDS. NO U.S. FEDERAL FUNDS WILL BE USED BY THE SPONSOR TO REIMBURSE TRAVEL EXPENSES, AND NO HONORARIUM MAY BE ACCEPTED BY THE EMPLOYEE. AWAITING SIGNED TA AND ODA MEMO FROM DR. HOLLAND.</t>
  </si>
  <si>
    <t>JEFFREY MODELL FOUNDATION</t>
  </si>
  <si>
    <t>TO ATTEND AND PRESENT A TALK AT THE 14TH ANNUAL SYMPOSIUM ON PRIMARY IMMUNODEFICIENCY MAIN THEME INNATE AND INTRINSIC IMMUNITY TO BE HELD IN NEWPORT CALIFORNIA ON NOVEMBER 15-18, 2018. THE SPONSOR WAIVED THE REGISTRATION AND WILL PAY FOR ROUNDTRIP ECONOMY AIRFARE, THREE NIGHTS OF LODGING AT THE FASHION ISLAND HOTEL, ROUNDTRIP GROUND TRANSPORTATION, AND SOME MEALS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219 PER NIGHT WHICH IS 136 PERCENT OF THE GOVERNMENT LODGING ALLOWANCE OF 161 FOR NEWPORT, CA.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THE ODA MEMO AND TA IS AWAITING A SIGNATURE FROM DR. HOLLAND.</t>
  </si>
  <si>
    <t>TO GIVE A TALK ENTITLED MONOGENIC ALLERGIC DISEASE- NOTHING TO SNEEZE HOSTED BY THE DEPARTMENT OF PEDIATRICS ON DECEMBER 6TH, AND PEDIATRIC DEPARTMENT GRAND ROUNDS TO BE HELD ON DECEMBER 7TH, 2018 AT COLUMBIA UNIVERSITY, VAGELOS COLLEGE OF PHYSICIANS AND SURGEONS, IN NEW YORK, NY. THE SPONSOR WILL PROVIDE ROUNDTRIP AMTRAK FARE, ONE NIGHT OF LODGING AT THE CQ CLUB QUARTERS HOTEL, GROUND TRANSPORTATION, AND SOME MEALS IN KIND. ALL OTHER TRAVEL RELATED EXPENSES NOT COVERED BY THE SPONSOR WILL BE PAID FROM LABORATORY ALLOCATED TRAVEL FUNDS. NO U.S. FEDERAL FUNDS WILL BE USED BY THE SPONSOR TO REIMBURSE TRAVEL EXPENSES, AND NO HONORARIUM MAY BE ACCEPTED BY THE EMPLOYEE. SPONSOR WILL BE PROVIDING IN KIND LODGING VALUED AT 429 PER NIGHT WHICH IS 149 PERCENT OF THE GOVERNMENT LODGING ALLOWANCE OF 288 FOR NEW YORK, NY.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LATE JUSTIFICATION THE LETTER OF INVITATION DID NOT MEET ETHICS STANDARDS AND WASN'T SENT UNTIL NOVEMBER 13, 2018. THEREFORE, THERE WAS A DELAY IN PREPARING THE TRAVEL. THE ODA WAS SUBMITTED TO ETHICS FOR APPROVAL ON NOVEMBER 14, 2018.</t>
  </si>
  <si>
    <t>DR. JOSHUA MILNER IS ATTENDING THE TRI-INSTITUTIONAL IMMUNOLOGY AND MICROBIAL PATHOGENESIS PROGRAM RESEARCH SEMINAR SERIES TO BE HELD IN NEW YORK, NY ON JANUARY 27-28, 2019. DR. MILNER WILL GIVE A TALK ENTITLED INSIGHT INTO FUNDAMENTAL IMMUNOLOGIC PATHWAYS FROM MONOGENIC ATOPY. THE SPONSOR IS PAYING FOR ROUNDTRIP TRAIN FARE, ONE NIGHT OF LODGING AT THE SUTTON TERRACE, AND DINNER ON JANUARY 27TH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220 PER NIGHT WHICH IS 133 PERCENT OF THE GOVERNMENT LODGING ALLOWANCE OF 165 FOR NEW YORK, NY.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LATE JUSTIFICATION THE LETTER OF INVITATION WAS DELAYED DUE TO SPONSORSHIP FUNDING. THEREFORE, THERE WAS A DELAY IN PREPARING THE TRAVEL.</t>
  </si>
  <si>
    <t>TO ATTEND AND PRESENT TWO SESSIONS WITH THE FOLLOWING TITLES, UNDERSTANDING THE LINK BETWEEN IMMNUNODEFICIENCY AND AUTO-INFLAMMATION AND THERAPY IN THE TREATMENT OF PRIMARY IMMUNODYSREGULATORY DISEASES HAS ERA OF PRECISION MEDICINE ARRIVED YET AT THE AAAAI ANNUAL MEETING IN SAN FRANCISCO, CA ON FEBRUARY 22-25, 2019. THE SPONSOR IS PAYING FOR THE REGISTRATION FEE,
ROUNDTRIP AIRFARE, THREE NIGHTS OF LODGING AT THE MARRIOT MARQUIS, AND LUNCH ON FEBRUARY 22ND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474 PER NIGHT WHICH IS 175 
PERCENT OF THE GOVERNMENT LODGING ALLOWANCE OF 270 FOR SAN FRANCISCO, CA. THIS PERCENTAGE FALLS WITHIN THE 
300 PERCENT THRESHOLD ALLOWED BY THE FEDERAL PER DIEM RATE. THE SPONSOR HAS CONFIRMED THAT ALL OTHER FEDERAL 
OR NON-FEDERAL PARTICIPANTS WILL BE PROVIDED WITH THE SAME OR SIMILAR ACCOMMODATIONS. PLEASE SEE THE ATTACHED E-MAIL FROM THE SPONSOR. TRAVELER WILL RECEIVE THE HOTEL CONFIRMATION IN EARLY FEBRUARY.</t>
  </si>
  <si>
    <t>DR. JOSHUA MILNER WILL ATTEND AND PRESENT A TALK ENTITLED PRIMARY AND TOPIC DISORDERS AT THE JEFFREY MODELL PEDIATRIC TRANSLATIONAL IMMUNOLOGY SEMINAR AND THE DAVID GILSTRAP MEMORIAL GRAND ROUNDS TO BE HELD IN ST. LOUIS, MISSOURI, ON MARCH 28TH AND 29TH. THE SPONSOR IS PAYING FOR ROUNDTRIP ECONOMY AIRFARE, ONE NIGHT OF LODGING AT THE ROYAL SONESTA CHASE PARK PLAZA, AND SOME MEALS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168 PER NIGHT WHICH IS 126 PERCENT OF THE GOVERNMENT LODGING ALLOWANCE OF 133 FOR ST. LOUIS, MISSOURI. THIS PERCENTAGE FALLS WITHIN THE 300 PERCENT THRESHOLD ALLOWED BY THE FEDERAL PER DIEM RATE. THE SPONSOR HAS CONFIRMED THAT ALL OTHER FEDERAL OR NON-FEDERAL PARTICIPANTS WILL BE PROVIDED WITH THE SAME OR SIMILAR ACCOMMODATIONS.</t>
  </si>
  <si>
    <t>MILUTINOVIC, PAVLE S</t>
  </si>
  <si>
    <t>MINDELL, JOSEPH A</t>
  </si>
  <si>
    <t>JOSEPH MINDELL WILL BE TRAVELING TO ANN ARBOR, MI TO PRESENT A SEMINAR TITLED "PATIENTS TO PROTONS" FROM DISEASE FROM 10/18 TO 10/20. THE UNIVERSITY OF MICHIGAN WILL PAY HIS FLIGHT, LODGING, AND SOME MEALS IN-KIND THIS HAS BEEN APPROVED IN SPARC. DR. AVI NATH HAS APPROVED THIS TRAVEL.</t>
  </si>
  <si>
    <t>UNIVERSITY OF MICHIGAN CENTER</t>
  </si>
  <si>
    <t>INVESTIGATOR (TENURE-TRACK)</t>
  </si>
  <si>
    <t>JOSEPH MINDELL WILL BE TRAVELING TO WALTMAN, MA TO DO A SPEAKING EVENT AT BRANDEIS UNIVERSITY FROM 10/24 TO 10/27. BRANDEIS UNIVERSITY WILL PAY HIS FLIGHT IN-KIND, AND HE WILL NOT NEED LODGING BECAUSE HE IS STAYING WITH A COLLEAGUE.  THIS HAS BEEN APPROVED IN SPARC. DR. AVI NATH HAS APPROVED THIS TRAVEL. A RENTAL CAR IS REQUIRED FOR TRANSPORTATION FROM BOSTON TO WALTHAM AND BACK. ADDITIONALLY, THE CAR IS NEEDED TO TRAVEL IN WALTHAM BETWEEN COLLABORATIONS. THE TOTAL COST OF TAXI FARE WOULD BE LESS ADVANTAGEOUS TO THE GOVERNMENT.</t>
  </si>
  <si>
    <t>BRANDEIS UNIVERSITY</t>
  </si>
  <si>
    <t>10/24/2018 -10/27/2018</t>
  </si>
  <si>
    <t>DR. MINDELL WILL BE TRAVELING TO NASHVILLE, TN TO ATTEND A SEMINAR FROM 11/14 TO 11/16. HE WILL BE SPEAKING AT AND HIS SEMINAR IS TITLED"PROTONS TO PATIENTS, EVALUATING THE ROLE OF THE CHLORIDE TRANSPORTER CLC-7 IN LYSOSOMAL FUNCTION". TRAVEL DATES ARE 11/14 TO 11/16. NO REGISTRATION FEES, AIRFARE AND LODGING WILL BE SPONSORED IN-KIND. MEALS NOT INCLUDED. THIS HAS BEEN APPROVED IN SPARC. AND DR. NATH APPROVED THIS TRAVEL.  PENDING ODA APPROVAL.</t>
  </si>
  <si>
    <t>MISTELI, THOMAS A</t>
  </si>
  <si>
    <t>DR. MISTELI IS INVITED TO SPEAK AT THE GENOME ARCHITECTURE AND CELL FATE REGULATION MEETING AT THE UNIVERSITY OF HYDERABAD IN HYDERABAD, INDIA ON DECEMBER 3-6, 2018. IN-KIND: LODGING (INCLUDES BREAKFAST), REGISTRATION (INCLUDES LUNCH), AND GROUND TRANSPORTATION IN INDIA.  DR. MISTELI WILL MEET WITH DR. JAGAN PONGUBALA, CONFERENCE ORGANIZER, ON DECEMBER 2. TO DISCUSS FUTURE COLLABORATION.  DR. MISTELI WILL MEET WITH COLLEAGUES ON DECEMBER 7 TO DISCUSS THE OUTCOMES OF THE CONFERENCE AND HE WILL MEET WITH DR. VIVEK SHARMA OF BITS-PILANIM ON DECEMBER 11-12 TO DISCUSS ONGOING COLLABORATIONS.  DR. MISTELI PURCHASED HIS OWN PLANE TICKET AND IS NOT SEEKING REIMBURSEMENT.</t>
  </si>
  <si>
    <t>HYDERABAD, , IND</t>
  </si>
  <si>
    <t>UNIVERSITY OF HYDERABAD</t>
  </si>
  <si>
    <t>INVESTIGATOR  VP</t>
  </si>
  <si>
    <t>11/30/2018 -12/12/2018</t>
  </si>
  <si>
    <t>DR. MISTELI IS AN INVITED SPEAKER AT THE DISTINGUISHED SCIENTIST SEMINAR SERIES OF THE MOLECULAR CELLULAR ONCOLOGY AND CENTER FOR BIOLOGICAL PATHWAYS, AT THE UNIVERSITY OF TEXAS M.D. ANDERSON CANCER CENTER IN HOUSTON, TEXAS ON FEBRUARY 6, 2019. THERE IS NO REGISTRATION FOR ATTENDEES OF THE SEMINAR.
IN-KIND: FLIGHT, LODGING, MEALS, GROUND TRANSPORTATION TO HOTEL</t>
  </si>
  <si>
    <t>DR. MISTELI IS AN INVITED PLENARY SPEAKER AT THE SPATIAL GENOME ORGANIZATION CONFERENCE MELIA NASSAU BEACH, NASSAU, BAHAMAS DURING FEBRUARY 25-28, 2019. REGISTRATION WAIVED FOR SPEAKERS INCLUDES MEALS AND LODGING. 2/24 LODGING ON NIH.
IN-KIND: REGISTRATION (MEALS AND LODGING 25-28)</t>
  </si>
  <si>
    <t>MIZRACHI, ILENE B</t>
  </si>
  <si>
    <t>10/12/2018-10/17/2018: ATTENDING/SPEAKING AT THE 2ND SCIENTIFIC ADVISORY BOARD BEIJING INSTITUTE OF GENOMES DATA CENTER MEETING, IN BEIJING, CHINA.</t>
  </si>
  <si>
    <t>10/12/2018 -10/17/2018</t>
  </si>
  <si>
    <t xml:space="preserve">MOADDEL, RUIN </t>
  </si>
  <si>
    <t>DR. RUIN MOADDEL HAS BEEN INVITED TO SPEAK AT JINAN UNIVERSITY IN GUANGZHOU, CHINA ON THE 15TH OF NOVEMBER UNTIL THE 21ST OF NOVEMBER, 2018.  AGENDA IS ATTACHED.  JINAN UNIVERSITY WILL PAY FOR HOTEL, AIRLINE, AND MEALS FROM NOVEMBER 15 - 20, 2018.</t>
  </si>
  <si>
    <t>JINAN UNIVERSITY</t>
  </si>
  <si>
    <t>11/15/2018 -11/21/2018</t>
  </si>
  <si>
    <t>DR. MOADDEL HAS BEEN INVITED TO SPEAK AT THE 2ND PEP FISHING SEMINAR SCHEDULED TO BE HELD ON THE 4TH AND 5TH OF FEBRUARY 2019 IN COPENHAGEN, DENMARK.  THE SEMINAR WILL BE HELD AT THE DEPARTMENT OF DRUG DESIGN AND PHARMACOLOGY, UNIVERSITY OF COPENHAGEN.  THERE IS NO VISA REQUIREMENT FOR COPENHAGEN, DENMARK.  RUIN COMPLETED HIS SECURITY TRAINING FOR THIS TRIP.  DOCUMENTATION IS UPLOADED.  NOFIMA, SPONSOR, WILL COVER AIFARE, HOTEL, AND ALL MEALS AS OF ARRIVAL IN DENMARK, 2/3/2019 - UNTIL DEPARTURE 02/06/2019.</t>
  </si>
  <si>
    <t>NORWEGIAN INSTITUTE OF FISHERI</t>
  </si>
  <si>
    <t>MO, ANNIE X</t>
  </si>
  <si>
    <t>DR ANNIE MO WILL TRAVEL TO HEIDBERG GERMANY FROM NOV 19 TO 22 2018  DR MO IS AN INVITED SPEAKER AT THE EUROPEAN VACCINE INITIATIVE SYMPOSIUM EVI  SHE WILL EXCHANGE PROGRESS ON THE CURRENT STATE OF VACCINE RESEARCH AND IS ALSO INVITED TO PRESENT PERSPECTIVES ON CONTROLLED HUMAN MALARIA MODELS IN THE SESSION ENTITLED ACCELERATED EFFICACY TESTING INNOVATIVE CLINICAL TRIAL DESIGNS AND HUMAN CHALLENGE MODELS  EVI WILL SPONSOR ALL AIR FARE LODGING AND MEALS</t>
  </si>
  <si>
    <t>EUROPEAN VACCINE INITIATIVE</t>
  </si>
  <si>
    <t>11/18/2018 -11/22/2018</t>
  </si>
  <si>
    <t xml:space="preserve">MOHASSEL, PAYAM </t>
  </si>
  <si>
    <t>TRAVELER DR. MOHASSEL HAS BEEN INVITED GIVE A SEMINAR AT OHIO STATE UNIVERSITY NEUROLOGY DEPARTMENT GROUND ROUNDS, IN COLUMBUS OHIO, ON MARCH 19, 2019.
LECTURE ENTITLED: ANTI-HMGCR MYOPATHY MAY RESEMBLE LIMB-GIRDLE MUSCULAR DYSTROPHY 
THE TRAVELER WILL DEPART FROM WASHINGTON AREA ON MAR 18, WILL ARRIVE IN COLUMBUS OH ON THAT SAME DAY. WILL LEAVE FROM COLUMBUS OH ON MAR 19 ARRIVING IN DC AREA ON THAT SAME DAY.
TRAVEL EXPENSES COVERED BY NIH AND SPONSOR
SPONSOR, OHIO STATE UNIVERSITY HAS PAID IN-KIND FOR AIRFARE AND HOTEL ON THE NIGHT OF MAR18 AT THE BLACKWELL INN, HOTEL RATE IS OVER THE PERDIEM RATE ALLOWED 149.00USD.
DR. MOHASSEL IS REQUESTING THE REQUESTING APPROVAL OF ACTUAL SUBSISTENCE FOR SPONSOR IN-KIND LODGING VALUED AT 149.00USD WHICH IS 122.13% OF THE GOVERNMENT ALLOWANCE OF 12200USD. THIS PERCENTAGE FALLS WITHIN THE 300% THRESHOLD ALLOWED BY THE FTR.
 IT?¿¿S BEEN CONFIRMED WITH THE SPONSOR THAT NO HONORARIUM WILL BE GIVEN TO THE TRAVELER AND NO FEDERAL FUNDS ARE BEING USED TO SUPPORT THIS TRAVEL.
DR. MOHASSEL IS THE ONLY INVITED SPEAKER FOR THIS DATE; HOWEVER, FOR ALL OTHER NON-FEDERAL INVITEES TO THIS ACTIVITY, THE SAME ACCOMMODATIONS ARE PROVIDED.
ODA/ SPONSOR TRAVEL HAS BEEN CLEARED/APPROVED, THE ACCEPTANCE OF SPONSOR TRAVEL EXPENSES FOR THIS TRAVEL. (APPROVED ODA UPLOADED)
NO COST COMPARISON NEEDED, AIRFARE NOT COVERED BY NIH, AIRFARE IS PAID-IN-KIND BY THE SPONSOR.
APPROVALS FOR THIS TRAVEL, SPARC IDS SP012430 SINGLE TRAVEL EVENT (STE), ODA 2348 AND TRAVEL APPROVED BY SUPERVISOR.</t>
  </si>
  <si>
    <t>03/18/2019 -03/19/2019</t>
  </si>
  <si>
    <t xml:space="preserve">MOIR, SUSAN </t>
  </si>
  <si>
    <t>DR. MOIR WILL GIVE A TALK TITLED: "MECHANISMS OF B-CELL REGULATION IN HIV INFECTION", AT THE UNIVERSITY OF PITTSBURGH, DEPARTMENT OF IMMUNOLOGY, SEMINAR SERIES, PITTSBURGH, PA, JANUARY 17, 2019.  THIS IS SPONSORED TRAVEL. NO US FEDERAL FUNDS ARE BEING USED BY SPONSOR TO PAY FOR THESE TRAVEL EXPENSES AND NO HONORARIUM IS BEING GIVEN. SPONSOR IS PAYING INKIND THE FOLLOWING: ROUNDTRIP AIRFARE FROM WASHINGTON, D.C. TO PITTSBURGH, PA, LODGING FOR 2 NIGHTS - 1/16 &amp; 1/17, B,L,D ON 1/17/19, AND  GROUND TRANSPORTATION TO AND FROM AIRPORT IN PITTSBURGH, PA.  ALL OTHER EXPENSES WILL BE CHARGED TO LAB CAN.</t>
  </si>
  <si>
    <t>DR. MOIR WILL GIVE A PRESENTATION ENTITLED: " A REGULATORY ROLE FOR IGG3 IN HIV INFECTION", AT THE 52ND MIAMI WINTER SYMPOSIUM: EVOLVING CONCEPTS IN HIV AND EMERGING VIRAL INFECTIONS, JANUARY 28-30, 2019, MIAMI, FL.  THIS IS SPONSORED TRAVEL.  NO US FEDERAL FUNDS ARE BEING USED BY SPONSOR TO PAY FOR THESE TRAVEL EXPENSES AND NO HONORARIUM IS BEING GIVEN. SPONSOR IN PAYING INKIND THE FOLLOWING: ROUNDTRIP AIRFARE FROM WASHINGTON, D.C. TO MIAMI, FL, GROUND TRANSPORTATION TO AND FROM AIRPORT IN MIAMI, FL, 3 NIGHTS OF LODGING EXPENSES 1/27 - 1/29, DINNER 1/28 AND BL 1/28, &amp; 1/29.  REGISTRATION FEE HAS BEEN WAIVED.  ALL OTHER EXPENSES WILL BE CHARGED TO LAB CAN.</t>
  </si>
  <si>
    <t>01/27/2019 -01/30/2019</t>
  </si>
  <si>
    <t>MONTOYA, IVAN D</t>
  </si>
  <si>
    <t>DOCUMENT DETAILS: INVITED BY THE PRESIDENT OF SOCIDROGALCOHOL (SPANISH SOCIETY OF SCIENTIFIC STUDIES ON ALCOHOL AND ADDICTIONS) TO ATTEND AND PARTICIPATE IN THEIR 46TH NATIONAL CONFERENCE OF THEIR SOCIETY, MARCH 7-9, IN MALAGA, SPAIN AND OTHER RELATED SCIENTIFIC ACTIVITIES. WILL GIVE PLENARY LECTURE AT SOCIDROGALCOHOL TITLED: "CRAVING AS A TREATMENT TARGET FOR OPIOID AND OTHER SUBSTANCE USE DISORDERS." WILL TRAVEL TO VALENCIA, SPAIN ON MARCH 10 AND GIVE GRAND ROUNDS LECTURE AT THE UNIVERSITY OF VALENCIA TITLED: "THE OPIOID CRISIS IN AMERICA" ON THE 11TH. MARCH 12-15, WILL TEACH A COURSE AT THE UNIVERSITY OF VALENCIA TITLED: "PHARMACOLOGICAL TREATMENT AND OTHER SUBSTANCE USE DISORDERS." PERSONAL EMAIL ADDRESS: IVAND.2004@GMAIL.COM; CELL PHONE NUMBER: 240-460-5101.</t>
  </si>
  <si>
    <t>MALAGA, , ESP</t>
  </si>
  <si>
    <t>SOCIDROGALCOHOL VALENCIA SPAIN</t>
  </si>
  <si>
    <t>03/06/2019 -03/16/2019</t>
  </si>
  <si>
    <t>MOONEY, MARGARET M</t>
  </si>
  <si>
    <t>DR. MARGARET MOONEY IS INVITED TO SPEAK AT AN ASSEMBLY AT THE UNIVERSITY OF ALBERTA AND GAIRDNER FOUNDATION SYMPOSIUM IN EDMONTON, ALBERTA, CANADA, FROM NOVEMBER 14-16, 2018. 
IN-KIND: AIRFARE, LODGING (BREAKFAST NOT INCLUDED), MEALS, GROUND TRANSPORTATION IN CANADA.
NO REGISTRATION FEE. DR. MOONEY IS REQUESTING APPROVAL OF ACTUAL SUBSISTENCE FOR SPONSOR IN-KIND LODGING VALUED AT $176 WHICH IS 102% OF THE GOVERNMENT ALLOWANCE OF $172.  THIS PERCENTAGE FALLS WITHIN THE 300% THRESHOLD BY THE FTR.  THE SPONSOR HAS NOTED THAT ALL OTHER NON-FEDERAL PARTICIPANTS WILL BE PROVIDED WITH THE SAME ACCOMMODATIONS.</t>
  </si>
  <si>
    <t>MOORE, HELEN M</t>
  </si>
  <si>
    <t>DR. MOORE IS INVITED TO SPEAK AT THE 2018 LEADERS IN BIOBANKING CONGRESS BEING HELD IN CLEVELAND, OH ON OCTOBER 14-16, 2018.  DR. MOORE WILL SHARE HER RESEARCH ON THE CANCER MOONSHOT BIOBANK.  IN-KIND:  REGISTRATION (NO MEALS).</t>
  </si>
  <si>
    <t>CLEVELAND, OH, US</t>
  </si>
  <si>
    <t>BIOSPECIMEN RSCH NTWK PROG</t>
  </si>
  <si>
    <t>HELEN MOORE WILL TRAVEL TO SAN DIEGO, CA TO SPEAK AT THE PRIM&amp;R 2018 ANNUAL MEETING FOR THE DATES OF NOVEMBER 14-17, 2018.  THE SPONSOR WILL BE WAIVING THE REGISTRATION FEE IN THE AMOUNT OF $760.00, WHICH INCLUDES BREAKFAST (ONCE) AND LUNCH (ALL DAYS).</t>
  </si>
  <si>
    <t>DR. MOORE IS INVITED TO SPEAK AT THE ORGANIZING COMMITTEE OF THE 2018 INNOVATION AND BIOMARKERS IN CANCER DRUG DEVELOPMENT (IBCD) MEETING BEING HELD IN BRUSSELS, BELGIUM ON NOVEMBER 29-30, 2018.   IN-KIND: AIRFARE, LODGING (INCLUDES BREAKFAST) AND REGISTRATION (INCLUDES LUNCH ON 11/29).   LAPTOP HAS BEEN ORDERED (NCI-RITM0140863.</t>
  </si>
  <si>
    <t>DR. MOORE IS INVITED TO SPEAK AT THE INTERNATIONAL SOCIETY FOR BIOLOGICAL AND ENVIRONMENTAL REPOSITORIES (ISBER) BEING HELD IN BERLIN, GERMANY ON FEBRUARY 5-6, 2019.   SHE WILL ALSO BE ATTENDING ADDITIONAL MEETINGS IN BERLIN ON 2/4 AND THE ANTICIPATED MEETINGS INCLUDE A VISIT TO THE LOCAL BIOBANK, THE CENTRAL BIOMATERIAL BANK CHARITE AND A MEETING WITH UWE OELMUELLER, CHAIR OF THE EU-FUNDED SPIDIA4P PROJECT, TO DISCUSS PROGRESS OF THIS BIO SPECIMEN SCIENCE RESEARCH NETWORK.    
IN-KIND AIRFARE, LODGING FOR 2 NIGHTS ( NO BREAKFAST) AND REGISTRATION (INCLUDES LUNCH AND DINNER ON 2/5 AND  LUNCH ON 2/6).  TRAVELER WILL PAY FOR LODGING AND MEALS ON 2/2, DUE TO EARLY ARRIVAL IN BERLIN.  DR. MOORE'S CELL PHONE NUMBER IS 301-326-5683.  LAPTOP HAS BEEN ORDERED (NCI-RITM0152300).</t>
  </si>
  <si>
    <t>02/01/2019 -02/07/2019</t>
  </si>
  <si>
    <t>DR. MOORE IS INVITED TO SPEAK AT THE MOLECULAR MED TRICON CONFERENCE, BEING HELD IN SAN FRANCISCO, CA ON MARCH 11-13, 2019.  IN-KIND: AIRFARE, 2-DAYS LODGING (NO BREAKFAST) AND REGISTRATION (NO MEALS).   DR. MOORE IS REQUESTING APPROVAL OF ACTUAL SUBSISTENCE FOR SPONSOR IN-KIND LODGING VALUED AT $289 WHICH IS 107% OF THE GOVERNMENT ALLOWANCE OF $270.  THIS PERCENTAGE FALLS WITHIN THE 300% THRESHOLD ALLOWED BY THE FTR.  THE SPONSOR HAS NOTED THAT ALL OTHER NON-FEDERAL PARTICIPANTS WILL BE PROVIDED WITH THE SAME ACCOMMODATIONS.  AN APPROVED AEA MEMO HAS BEEN INCLUDED FOR THE LODGING COSTS ON 3/13.  REASON FOR AMENDMENT: ON THE ORIGINAL TRAVEL AUTHORIZATION, THE CAMBRIDGE INNOVATION INSTITUTE SPONSORED OUR TRAVELER FOR  2  NIGHTS: MARCH 11TH AND 12TH (IN-KIND) AND THE PROGRAM WAS TO COVER THE LAST NIGHT MARCH 13TH. HOWEVER, WHEN THE TRAVELER  ARRIVED AT THE HOTEL, THE HOTEL INADVERTENTLY  CHARGED THE CAMBRIDGE INNOVATION INSTITUTE FOR ALL 3 NIGHTS. THE HOTEL HAS REFUNDED THE CAMBRIDGE INNOVATION INSTITUTE AND THEREFORE, HAS PROVIDED THE LAST NIGHT AS COMPLIMENTARY DUE TO THE MISTAKE.</t>
  </si>
  <si>
    <t>03/11/2019 -03/14/2019</t>
  </si>
  <si>
    <t>MORALES, MARISELA F</t>
  </si>
  <si>
    <t>TRAVELER WAS INVITED TO ATTEND AND GIVE A SEMINAR AT THE UNIVERSITY OF TEXAS AT SAN ANTONIO (UTSA) ON OCTOBER 4, 2018 IN SAN ANTONIO, TEXAS.  DR. MORALES WILL ALSO BE PARTICIPATING IN THE DOPAMINE CLUB ON OCTOBER 5, 2018.  TRAVELER WILL ARRIVE ON OCTOBER 3RD AND DEPART OCTOBER 6TH.  SPONSOR WILL PAY IN KIND AIRFARE, HOTEL, AND LUNCH WILL BE PROVIDED ON OCT 4TH.</t>
  </si>
  <si>
    <t>TRAVELER WAS INVITED TO ATTEND AND PRESENT FROM OCTOBER 24-26, 2018 IN STANFORD, CALIFORNIA. THIS TRAVEL WAS LATE BECAUSE SPONSOR SENT INVITATION LETTER, FLIGHT, ETC OUTSIDE OF WHEN FY19 TRAVEL COULD STILL BE SUBMITTED.  TRAVEL WAS SUBMITTED ON THE 1ST DAY THAT NBS WAS AVAILABLE.</t>
  </si>
  <si>
    <t>PALO ALTO, CA, US</t>
  </si>
  <si>
    <t>DR. MORALES WAS INVITED TO ATTEND AND BE A SPEAKER AT THE 2018 SFN MEETING IN SAN DIEGO, CA FROM NOVEMBER 3-8, 2018.  SHE WILL ALSO BE ATTENDING THE MINI-CONVENTION ON NOVEMBER 2ND.  THE SPONSOR IS PAYING FOR THE 1ST 2 NIGHTS OF THE LODGING, AIRFARE, AND COMPLIMENTARY REGISTRATION.</t>
  </si>
  <si>
    <t>DR. MORALES WAS INVITED TO ATTEND AND PRESENT AT THE CONCORDIA UNIVERSITY, CENTER FOR STUDIES IN BEHAVIORAL NEUROBIOLOGY ON MARCH 28-29, 2019 IN MONTREAL, CANADA.  THE SPONSOR WILL PAY FOR AIRFARE, LODGING, AND INDICATED MEALS.  NIH WILL PAY ALL OTHER COSTS.</t>
  </si>
  <si>
    <t>CONCORDIA UNIVERSITY</t>
  </si>
  <si>
    <t>MORASSO, MARIA I</t>
  </si>
  <si>
    <t>DR. MORASSO WILL BE GIVING A TALK TITLED "PRIMING FOR HEALING: A TALE OF INFLAMMATORY RESPONSE IN ORAL AND SKIN EPITHELIUM" AT THE 5TH ANNUAL INNOVATIONS IN WOUND HEALING MEETING BEING HELD ON DEC. 6-9, 2018 IN KEY WEST, FL. THE SPONSOR WILL COVER THE FOLLOWING EXPENSES: AIRFARE, LODGING, GROUND TRANSPORTATION, MEALS AND REGISTRATION FEE.</t>
  </si>
  <si>
    <t>KEY WEST, FL, US</t>
  </si>
  <si>
    <t>INNOVATIONS IN WOUND HEALING</t>
  </si>
  <si>
    <t>INVESTIGATOR TENURE TRACK</t>
  </si>
  <si>
    <t>MORRISON, DEBORAH K</t>
  </si>
  <si>
    <t>DR. MORRISON HAS BEEN INVITED TO GIVE A TALK AT MASS. GENERAL HOSPITAL ON 3/5-6 AND NOVARTIS ON 3/7/19.  SPONSOR #1- MGH WILL PROVIDE LODGING IN KIND AND DINNER ON 3/5; SPONSOR #2-NOVARTIS WILL PROVIDE AIRFARE IN KIND AND DINNER ON 3/6.  TRAVELER IS REQUESTING APPROVAL OF ACTUAL SUBSISTENCE FOR SPONSORED IN KIND LODGING VALUED AT $335 WHICH IS 123% OF GOVT ALLOWANCE OF $273.  THIS PERCENTAGE FALLS WITHIN THE 300% THRESHOLD ALLOWED BY FTR.  THE SPONSOR HAS NOTED THAT ALL OTHER NON-FEDERAL SPEAKERS ARE PROVIDED WITH SAME ACCOMMODATIONS.  THERE IS NO REGISTRATION FEE ASSOCIATED WITH EITHER SEMINAR.</t>
  </si>
  <si>
    <t>NOVARTIS CAMBRIDGE MASSACHUSET</t>
  </si>
  <si>
    <t>MORTON, LINDSAY M</t>
  </si>
  <si>
    <t>10810 LMM.  I HAVE BEEN INVITED TO GIVE TWO TALKS AT THE 11TH INTERNATIONAL SYMPOSIUM ON HODGKIN LYMPHOMA IN COLOGNE, GERMANY FROM OCT. 27-29, 2018. FIRST, ON OCT. 27 I HAVE BEEN INVITED TO PRESENT ON "GENETIC SUSCEPTIBILITY FOR TREATMENT-RELATED ADVERSE EFFECTS: HOW CAN WE MAKE SIGNIFICANT PROGRESS??????" IN THE SURVIVORSHIP WORKSHOP. SECOND, I HAVE BEEN INVITED TO SPEAK ON "GENETIC SUSCEPTIBILITY" MORE BROADLY DURING THE SCIENTIFIC SESSION ON "SURVIVORSHIP AND PATIENT PERSPECTIVES." THIS WILL BE A VALUABLE OPPORTUNITY TO PRESENT CURRENT RESEARCH AND TO MEET WITH LEADERS OF THE GERMAN HODGKIN STUDY GROUP, THE WORLD'S LEADING GROUP ON TREATMENT AND SURVIVORSHIP ISSUES FOR HODGKIN LYMPHOMA SURVIVORS. IN KIND: REGISTRATION WAIVED, HOTEL INCLUDING BREAKFAST FOR 3 NIGHTS, AND LUNCH AND DINNER ON 10/27. NIH PAYS, AIRFARE, PROCESSING FEE, REMAINING MEALS, VOUCHER FEE, BAGGAGE, AND GROUND TRANSPORTATION.</t>
  </si>
  <si>
    <t>UNIVERSITY HOSPITAL OF COLOGNE</t>
  </si>
  <si>
    <t>10/26/2018 -10/30/2018</t>
  </si>
  <si>
    <t xml:space="preserve">MOSS, JOEL </t>
  </si>
  <si>
    <t>THIS TRAVEL IS NOT A CONFERENCE BECAUSE IT MEETS THE FOLLOWING MISSION EXEMPTION: SCIENTIFIC MEETINGS WITH A SPECIFIC INVESTIGATOR OR TEAM REGARDING A SPECIFIC AREA OF SCIENTIFIC INQUIRY, OR PUBLIC HEALTH NEED:DR. MOSS WILL BE ATTENDING THE ATS DRUG/DEVICE DISCOVERY AND DEVELOPMENT COMMITTEE MEETING FROM OCTOBER 18-19, 2018 IN INDIANAPOLIS, IN. THE AMERICAN THORACIC SOCIETY IS SPONSORING ROUND TRIP AIRFARE, LODGING, GROUND TRANSPORTATION BETWEEN THE AIRPORT AND HOTEL, AND MEALS (DINNER ON OCTOBER 18TH AND BREAKFAST, LUNCH, AND DINNER ON OCTOBER 19TH).</t>
  </si>
  <si>
    <t>MOTSINGER-REIF, ALISON A</t>
  </si>
  <si>
    <t>ALISON MOTSINGER HAS BEEN INVITED BY NEW YORK UNIVERSITY ABU DHABI INSTITUTE TO TEACH A STATISTICAL GENETICS MODULE AND TAKE PART OF THE TRAINING ACTIVITIES OF THE 2ND WINTER INSTITUTE OF STATISTICAL GENETICS  WISG IN JANUARY 19 THRU 26, 2019. THE SPONSOR WILL COVER IN-KIND  AIRFARE AND GROUND TRANSPORTATION TO AND FROM AIRPORT AND  CAMPUS LODGING AT THE SHERATON ON CAMPUS  JANUARY 19 THRU 26, 2019. PER SPONSOR POLICY, NO COST CAN BE PROVIDED FOR IN-KIND SPONSORED ITEMS EMAIL ATTACHED AND OMEGA WORLD TRAVEL ITINERARY ATTACHED FOR PRICING, NOT FOR ACTUAL USE IN TRAVEL.  TRAVEL DATES JAN 17 THRU 26, 2019.  HTSOS TRAINING COMPLETED DEC 19, 2018.  ETHICS APPROVAL RECEIVED DEC 26, 2018. CTTS APPROVAL RECEIVED OCT 29, 2018.  GFE COMPLETED ON TICKET INC4106434.  TRAVELER IS NEW TO THE GOVERNMENT SO THERE WAS NOT ENOUGH TIME TO HAVE A GOVERNMENT PASSPORT ISSUED THEREFORE THE TRAVELER IS IN AGREEMENT AND USING A PERSONAL PASSPORT.</t>
  </si>
  <si>
    <t>01/17/2019 -01/26/2019</t>
  </si>
  <si>
    <t>MOUTSOPOULOS, NIKI M</t>
  </si>
  <si>
    <t>INVITED BY THE UNIVERSITY OF CALIFORNIA SAN FRANCISCO TO PARTICIPATE IN THE IMMUNOLOGY SEMINAR SERIES HELD AT UCSF ON MARCH 18, 2019 AND INVITED BY GENENTECH TO VISIT AND GIVE A TALK ON MARCH 19, 2019. SPONSORED TRAVEL.</t>
  </si>
  <si>
    <t>GENENTECH SF CALIFORNIA</t>
  </si>
  <si>
    <t>MOWATT, MICHAEL R</t>
  </si>
  <si>
    <t>MICHAEL MOWATT WAS INVITED TO SPEAKER AT THE MEDICAL SCHOOL UNIVERSITY OF MICHIGAN, OCT. 12-16-2018</t>
  </si>
  <si>
    <t>DIRECTOR OTD</t>
  </si>
  <si>
    <t>DR. MICHAEL MOWATT ATTENDING THE WORLD VACCINE &amp; IMMUNOTHERAPY CONGRESS 2018 NOV. 28-30,2018</t>
  </si>
  <si>
    <t xml:space="preserve">MUALLEM, SHMUEL </t>
  </si>
  <si>
    <t>TO PRESENT A LECTURE ENTITLED ?????CORRECTING DUCTAL CFTR CORRECTS SECRETORY GLANDS ACINAR CELLS AND GLANDULAR FUNCTION????? AT THE DEPARTMENT OF CELL BIOLOGY AND PHYSIOLOGY, UNIVERSITY OF NORTH CAROLING, CHAPEL HILL ON NOVEMBER 5, 2018</t>
  </si>
  <si>
    <t xml:space="preserve">MUENKE, MAXIMILIAN </t>
  </si>
  <si>
    <t>THIS IS AN FTE FOREIGN SPONSORED TRAVEL. DR. MUENKE HAS BEEN INVITED TO SPEAK AT THE 2018 PETER BOWEN LECTURESHIP IN MEDICAL GENETICS AT THE UNIVERSITY OF ALBERTA. HE WILL ALSO GIVE GRAND ROUNDS FOR THE DEPARTMENT OF PEDIATRICS OCTOBER 2-4, 2018. THERE IS NO REGISTRATION FEE FOR GRAND ROUNDS, NOR WILL ANY MEALS BE PROVIDED. OMEGA WAS NOT USED FOR AIRFARE OR LODGING AS SPONSOR IS PROVIDING THESE EXPENSES IN-KIND. THE SPONSOR, UNIVERSITY OF ALBERTA, IS COVERING THE FOLLOWING EXPENSE: ROUNDTRIP AIRFARE FROM WASHINGTON DC TO ALBERTA IN THE AMOUNT OF $529.96 USD AND LODGING FOR 2 NIGHTS AT $129.96 USD PER NIGHT. COMPLIMENTARY WI-FI IS PROVIDED AT HOTEL. TRAVELER IS RECEIVING SAME BENEFITS AS THOSE OFFERED TO SIMILARLY SITUATED TRAVELERS. THE FOLLOWING EXPENSES HAVE BEEN ADDED: 10/02 $11.99 POV FROM HOME TO REAGAN NATIONAL AIRPORT; $35.10 EST. TAXI FROM AIRPORT TO UNIVERSITY OF ALBERTA; 10/04 $35.10 EST. TAXI FROM UNIVERSITY OF ALBERTA TO AIRPORT, $11.99 POV FROM HOME TO REAGAN NATIONAL AIRPORT, $75 ESTIMATED PARKING FOR 3 DAYS AT REAGAN NATIONAL AIRPORT. NO TAX EXEMPTION FORMS ARE REQUIRED FOR THIS FOREIGN TRAVEL. DR. MUENKE HAS COMPLETED THE HT401 HIGHT THREAT SECURITY OVERSEAS SEMINAR ON 5/16/2014. THE CERTIFICATE IS VALID FOR 5 YEARS. TRAVELER HAS NOT AND WILL NOT SPEND MORE THAN 45 DAYS IN DESIGNATED HIGH THREAT, HIGH RISK/FACT (FOREIGN AFFAIRS COUNTER THREAT) ????? MANDATORY COUNTRIES WITHIN LAST 365 DAYS. HTSOS CERTIFICATE ATTACHED. FLIGHT ITINERARY AND HOTEL CONFIRMATION HAVE BEEN UPLOADED TO CGE.</t>
  </si>
  <si>
    <t>CHIEF MEDICAL GENETICS BR</t>
  </si>
  <si>
    <t>THIS IS A 2-TIERED FTE SPONSORED DOMESTIC TRAVEL. 1ST TIER: DR. MUENKE WILL ATTEND THE 2018 ASHG MEETING IN SAN DIEGO, CA OCTOBER 15-18, 2018. OMEGA WAS USED FOR AIRFARE, BUT NOT HOTEL ACCOMMODATIONS, AS THEY WERE UNABLE TO FIND A HOTEL WITHIN A 10 MILE RADIUS FOR THE ASHG CONFERENCE, SO TRAVELER RESERVED A HOTEL UNDER THE CONFERENCE ROOM BLOCK. TRAVELER IS REQUESTING APPROVAL OF ACTUAL SUBSISTENCE FOR LODGING FOR 10/15 TO 18/2018 VALUED AT $295 WHICH IS 184.38% OF THE GOVERNMENT ALLOWANCE OF $160. THIS PERCENTAGE FALLS WITHIN THE 300% THRESHOLD ALLOWED BY THE FTR. $485 REGISTRATION FEE WAS PAID BY TRAVELER, REGISTRATION DOESN?????T INCLUDE MEALS. 2ND TIER: DR. MUENKE HAS BEEN INVITED TO GIVE GRAND ROUNDS AT THE UNIVERSITY OF CALIFORNIA SAN DIEGO, DEPARTMENT OF PEDIATRICS OCTOBER 18-20, 2018. THERE IS NO REGISTRATION FEE FOR GRAND ROUNDS, NOR WILL ANY MEALS BE PROVIDED. THE SPONSOR IS COVERING THE FOLLOWING EXPENSE: LODGING FOR 2 NIGHTS AT $199 PER NIGHT, TAXES NOT INCLUDED OCTOBER 18-20. COMPLIMENTARY WI-FI PROVIDED AT HOTEL. TRAVELER IS RECEIVING SAME BENEFITS AS THOSE OFFERED TO SIMILARLY SITUATED TRAVELERS. THE FOLLOWING EXPENSES HAVE BEEN ADDED: 10/15 $485 REGISTRATION FEE; $58.83 ESTIMATED TAXIFARE FROM HOME TO AIRPORT, $25 BAGGAGE FEE, $18.41 ESTIMATED TAXIFARE FROM AIRPORT TO HOTEL; 10/16 $15.28 ESTIMATED ROUNDTRIP FROM HOTEL TO CONFERENCE; 10/17 $15.28 ESTIMATED ROUNDTRIP FROM HOTEL TO CONFERENCE; 10/18 $113.01 ESTIMATED HOTEL ROOM TAX AT $37.67 PER NIGHT FOR OCTOBER 15-18; $15.28 ESTIMATED ROUNDTRIP FROM HOTEL TO ASHG; $43.32 ESTIMATED TAXI FROM HOTEL IN SAN DIEGO TO UCSD; 10/20 $48.14 ESTIMATED TAXI FROM UCSD TO AIRPORT, $25 BAGGAGE FEE, $58.83 ESTIMATED TAXIFARE FROM AIRPORT TO HOME. LODGING TAX EXEMPTION FORM IS NOT INCLUDED AS CALIFORNIA IS NOT A TAX-EXEMPT STATE. AN AIRPORT COST COMPARISON NOT INCLUDED AS DCA IS THE LEAST EXPENSIVE AIRFARE. THIS TRAVEL IS PENDING AVAILABILITY OF FUNDS.</t>
  </si>
  <si>
    <t>THIS IS AN FTE FOREIGN SPONSORED TRAVEL. DR. MUENKE WILL TRAVEL TO FREIBURG INSTITUTE FOR ADVANCED STUDIES (FRIAS), TO PARTICIPATE IN THE EVALUATION OF PROJECT PROPOSALS FROM FCFP RESEARCH FELLOWS FEBRUARY 06-12, 2019. HE WILL ALSO MEET WITH THE FRIAS FELLOWS ON FEBRUARY 11. HE WILL FLY OVERNIGHT FEBRUARY 6 FROM DULLES TO FRANKFURT, ARRIVING THE MORNING OF FEBRUARY 7, SO NO LODGING NEEDED FEBRUARY 6. HE WILL TAKE THE TRAIN FROM FRANKFURT TO FREIBURG. OMEGA WAS NOT USED FOR AIRFARE OR TRAINFARE AS SPONSOR COVERED THESE EXPENSES IN-KIND. NO LODGING NEEDED, AS DR. MUENKE HAS A RESIDENCE IN FREIBURG, SO OMEGA WAS NOT USED FOR LODGING. NO M&amp;IE NEEDED FEBRUARY 7-11, AS ALL MEALS WILL BE EATEN AT RESIDENCE. THE SPONSOR (FRIAS) IS COVERING THE FOLLOWING EXPENSE: ROUNDTRIP AIRFARE FROM WASHINGTON DC TO FRANKFURT IN THE AMOUNT OF $1,481.59 USD AND ROUNDTRIP TRAINFARE FROM FRANKFURT TO FREIBURG IN THE AMOUNT OF $151.38. TRAVELER IS RECEIVING SAME BENEFITS AS THOSE OFFERED TO SIMILARLY SITUATED TRAVELERS. THE FOLLOWING EXPENSES HAVE BEEN ADDED: 02/06 $62.64 EST. TAXI FROM HOME TO IAD; 02/12 $62.64 EST. TAXI FROM IAD TO HOME. DR. MUENKE HAS COMPLETED THE HT401 HIGHT THREAT SECURITY OVERSEAS SEMINAR ON 5/16/2014. THE CERTIFICATE IS VALID FOR 5 YEARS. TRAVELER HAS NOT AND WILL NOT SPEND MORE THAN 45 DAYS IN DESIGNATED HIGH THREAT, HIGH RISK/FACT (FOREIGN AFFAIRS COUNTER THREAT) ?¿¿ MANDATORY COUNTRIES WITHIN LAST 365 DAYS. HTSOS CERTIFICATE ATTACHED.</t>
  </si>
  <si>
    <t>ALBERT LUDWIGS UNIVERSITY OF F</t>
  </si>
  <si>
    <t>02/06/2019 -02/12/2019</t>
  </si>
  <si>
    <t xml:space="preserve">MU, JIANBING </t>
  </si>
  <si>
    <t>DR. MU HAS BEEN INVITED BY THE NAGASAKI UNIVERSITY INSTITUTE OF TROPICAL INFECTIOUS DISEASES TO PARTICIPATE IN THE 88TH ANNUAL MEETING OF THE JAPANESE SOCIETY OF PARASITOLOGY BEING HELD ON 3/15/19 - 3/16/19 IN NAGASAKI, JAPAN. SCIENTISTS FROM DIFFERENT COUNTRIES WILL DISCUSS CURRENT PROGRESS ON PLASMODIUM GENOME STUDIES AND MALARIA DRUG RESISTANCE. DR. MU WILL GIVE AN ORAL PRESENTATION TITLED "FUNCTIONAL GENOMICS OF PLASMODIUM" TO HIGHLIGHT THE RECENT PROGRESS ON FUNCTIONAL ANALYSIS OF PLASMODIUM GENOME USING DIFFERENT GENETIC APPROACHES. SPONSOR TO PAY IN-KIND FOR AIRFARE, LODGING, AND REGISTRATION FEE. NIH TO FUND GROUND TRANSPORTATION AND M&amp;IE NOT COVERED BY REGISTRATION FEE AND SPONSORED LODGING RATE.  NO US FEDERAL FUNDS WILL BE USED BY THE SPONSOR TO PROVIDE FOR OR REIMBURSE TRAVEL EXPENSES. NO HONORARIUM WILL BE ACCEPTED BY DR. MU.</t>
  </si>
  <si>
    <t>NAGASAKI, , JPN</t>
  </si>
  <si>
    <t>NAGASAKI UNIVERSITY BUNKYO CAM</t>
  </si>
  <si>
    <t xml:space="preserve">MUKOYAMA, YOSUKE </t>
  </si>
  <si>
    <t>DR. MUKOYAMA WILL TRAVEL TO MUENSTER, GERMANY TO  PARTICIPATE ON THE REVIEW PANEL OF THE RESEARCH UNIT FOR  2325 INTERACTIONS AT THE NEUROVASCULAR INTERFACE BY PROFESSOR DR. RALF H. ADAMS, MUENSTER, GERMANY, ON OCTOBER 15 AND 16, 2018. THE GERMAN RESEARCH FOUNDATION WILL PROVIDE ROUNDTRIP AIRFARE, HOTEL TWO NIGHTS AND MEALS OF BREAKFAST AND LUNCH ON OCTOBER 16, 2018 FOR PARTICIPATION ON THE REVIEW PANEL.  THIS IS NOT A CONFERENCE BECAUSE IT MEETS THE FOLLOWING MISSION EXEMPTION: B) SITE AND TECHNICAL ASSISTANCE VISITS OF A SPECIFIC SITE OR SERIES OF SITES TO FULFILL A SPECIFIC PROGRAM?????S OVERSIGHT OR ASSISTANCE REQUIREMENT. DR. MUKOYAMA IS TRAVELING TO PARTICIPATE ON THE REVIEW PANEL AND COLLABORATE WITH RESEARCHERS WITH THE . THERE WILL BE NO ANNUAL LEAVE TAKEN AND THIS TRIP WILL REQUIRE TWO NIGHT(S) OF HOTEL ACCOMMODATIONS. OFFICIAL DUTY ACTIVITY. DR. MUKOYAMA WILL TRAVEL TO OXFORD, GBR TO PRESENT SEMINAR FOR OXFORD UNIVERSITY ON OCTOBER 17, 2018. OXFORD UNIVERSITY WILL PROVIDE HOUSING FOR TWO NIGHTS OCTOBER 16 AND OCTOBER 17, 2018. B) SITE AND TECHNICAL ASSISTANCE VISITS OF A SPECIFIC SITE OR SERIES OF SITES TO FULFILL A SPECIFIC PROGRAM?????S OVERSIGHT OR ASSISTANCE REQUIREMENT. DR. MUKOYAMA WILL BE PRESENT A LECTURE ENTITLED SOLUBLE APP FUNCTIONS AS A VASCULAR NICHE SIGNAL THAT CONTROLS ADULT NEURAL STEM CELL NUMBER AND COLLABORATE WITH RESEARCHERS AS PART OF A SEMINAR SERIES FOR OXFORD UNIVERSITY, GBR ON OCTOBER 17, 2018. THERE WILL BE NO ANNUAL LEAVE TAKEN AND THIS TRIP WILL REQUIRE TWO NIGHT(S) OF HOTEL ACCOMMODATIONS.  OFFICIAL DUTY ACTIVITY.</t>
  </si>
  <si>
    <t>DEUTSCHE FORSCHUNGSMEMEINSCHAF</t>
  </si>
  <si>
    <t>DR. MUKOYAMA WILL TRAVEL TO THE UNIVERSITY OF KANSAS, DEPARTMENT OF MOLECULAR BIOSCIENCES, LAWRENCE,
KANSAS ON DECEMBER 02-04, 2018 AND PRESENT A LECTURE ENTITLED SOLUBLE APP FUNCTIONS AS A VASCULAR
NICHE SIGNAL THAT CONTROLS ADULT NEURAL STEM CELL NUMBER. THE UNIVERSITY OF KANSAS WILL PROVIDE ROUNDTRIP AIRFARE, LODGING AND MEALS DURING THE SEMINAR. THIS IS NOT A CONFERENCE BECAUSE IT MEETS THE FOLLOWING MISSION EXEMPTION: B) SITE AND TECHNICAL ASSISTANCE VISITS OF A SPECIFIC SITE OR SERIES OF SITES TO FULFILL A SPECIFIC PROGRAM?¿¿S OVERSIGHT OR ASSISTANCE REQUIREMENT. DR. MUKOYAMA IS TRAVELING TO PRESENT A LECTURE AND COLLABORATE WITH RESEARCHERS AS PART OF A SEMINAR SERIES INVITATION FROM THE UNIVERSITY OF KANSAS. THERE WILL BE NO ANNUAL LEAVE TAKEN AND THIS TRIP WILL REQUIRE TWO NIGHT(S) OF HOTEL ACCOMMODATIONS. OFFICIAL DUTY ACTIVITY.</t>
  </si>
  <si>
    <t>2/5-7/2019: CHAPEL HILL, NC : THIS TRAVEL IS NOT A CONFERENCE BECAUSE IT MEETS THE FOLLOWING MISSION EXEMPTION: SCIENTIFIC MEETINGS WITH A SPECIFIC INVESTIGATOR OR TEAM REGARDING A SPECIFIC AREA OF SCIENTIFIC INQUIRY, OR PUBLIC HEALTH NEED. DR. MUKOYAMA IS INVITED TO GIVE A SEMINAR AT DEPARTMENT OF PATHOLOGY AND LABORATORY MEDICINE
MCALLISTER HEART INSTITUTE, UNIVERSITY OF NORTH CAROLINA AT CHAPEL HILL.
OWT IS NOT USED FOR AIR FARE AND LODGING BECAUSE SPONSOR IN-KIND.</t>
  </si>
  <si>
    <t xml:space="preserve">MUNIYAPPA, RANGANATH </t>
  </si>
  <si>
    <t>TRAVELER HAS BEEN INVITED TO PRESENT AT THE NEW JERSEY -AMERICAN ASSOCIATION OF CLINICAL ENDOCRINOLOGISTS (AACE) 11TH ANNUAL MEETING BEING HELD IN PRINCETON, NJ ON OCTOBER 6-, 2018. THIS TRAVEL WILL BE SPONSORED IN-KIND WHICH WILL INCLUDE TWO NIGHTS LODGING AT THE WESTIN PRINCETON FORRESTAL VILLAGE FOR $177 PER NIGHT (137% ABOVE THE GOVERNMENT ALLOWED RATE). REGISTRATION IS BEING WAIVED FOR A VALUE OF $250 AND INCLUDES MEALS (1 LUNCH AND 1 DINNER). TRAVELER HAS DECLINED REIMBURSEMENT FOR MEALS OUTSIDE THE MEETING DATE. TRAVELER WAS ALSO OFFERED IN-KIND TRANSPORTATION VIA AIR OR REIMBURSEMENT FOR POV, BUT TRAVELER ALSO DECLINED REIMBURSEMENT FOR POV. TRAVELER OPTED TO DRIVE POV AND WILL CLAIM MILEAGE REIMBURSEMENT FROM NIH. TRAVELER WILL BE REIMBURSED NO MORE THAN $309.76 AS SUPPORTED BY THE CONSTRUCTIVE COST COMPARISON FOR THE TRIP (SEE COST COMPARISON ATTACHED). ALL SERVICES OFFERED BY THE SPONSOR ARE COMPARABLE IN VALUE TO THAT OFFER TO OTHER SPEAKER AND PREFERENTIAL TREATMENT IS BEING PROVIDED.</t>
  </si>
  <si>
    <t>AMERICAN ASSOCIATION OF CLINIC</t>
  </si>
  <si>
    <t>10/05/2018 -10/07/2018</t>
  </si>
  <si>
    <t>TRAVELER IS ATTENDING AND PRESENTING AT THE 2019 EARLY CAREER FORUM, MARCH 22, 2019 AND AT THE ENDOCRINE SOCIETY?¿¿S ANNUAL CONFERENCE (ENDO2019) MARCH 22, 2019 BEING HELD IN NEW ORLEANS, LA FROM. ROUND-TRIP ECONOMY AIRFARE FROM DCA IS $436.60. REGISTRATION FEE OF $95.00 2019 EARLY CAREER FORUM, AND $1,469 REGISTRATION FEE TO THE ENDO2019 WAS WAIVED. LODGING WAS BOOKED THROUGH CONFERENCE ORGANIZERS AT $239 PER NIGHT, 148% OF THE GOVERNMENT ALLOWED RATE OF $161. AN AEA IS ATTACHED.</t>
  </si>
  <si>
    <t>MUNRO, NANCY L</t>
  </si>
  <si>
    <t>NANCY WILL BE SPEAKING AT THE ADVANCED CRITICAL CARE AND EMERGENCY NURSING CONFERENCE TAKING PLACE IN LAS VEGAS, NV.</t>
  </si>
  <si>
    <t>CONTEMPORARY FORUMS</t>
  </si>
  <si>
    <t>NANCY MUNRO WILL BE SPEAKING AT THE HEMATOLOGIC COMPLICATIONS IN THE ACUTE &amp; CRITICALLY ILL AT THE NATIONAL CONFERENCE FOR THE NURSE PRACTITIONERS IN ACUTE CARE</t>
  </si>
  <si>
    <t>BARKLEY ASSOCIATES</t>
  </si>
  <si>
    <t>MUNSTER, VINCENT J</t>
  </si>
  <si>
    <t>TRAVELER TO DRIVE WITH POV NOV 12 TO BOZEMAN, MT TO PRESENT AT THE MICROBIOLOGY AND IMMUNOLOGY DEPARTMENTAL SEMINAR ON NOV 13 AT MONTANA STATE UNIVERSITY.  TRAVELER TO RETURN HOME NOV 14.  DRIVING VS FLYING IS ADVANTAGES TO GOVT.  COMPARISON MEMO UPLOADED.  SPONSOR TO PROVIDE IN KIND LODGING AND SOME MEALS.  NO HONORARIUM WILL BE ACCEPTED AND NO FEDERAL FUNDS WILL BE USED FOR EXPENSES.  SPONSOR PROVIDING IN KIND LODGING VALUED AT 225, WHICH IS 236 PERCENT OF THE GOVERNMENT LODGING ALLOWANCE OF 95.  THE SPONSOR HAS CONFIRMED THAT ALL OTHER FEDERAL OR NON FEDERAL PARTICIPANTS WILL BE PROVIDED WITH THE SAME OR SIMILAR ACCOMMODATIONS.  AWAITING HOTEL CONFIRMATION FROM SPONSOR.  WILL UPLOAD WHEN AVAILABLE.</t>
  </si>
  <si>
    <t>BOZEMAN, MT, US</t>
  </si>
  <si>
    <t>MONTANA STATE UNIVERSITY</t>
  </si>
  <si>
    <t xml:space="preserve">MURPHY, ELIZABETH </t>
  </si>
  <si>
    <t>DR. ELIZABETH MURPHY WILL BE SPEAKING AT THE 16TH ANNUAL MEETING OF THE SOCIETY FOR HEART AND VASCULAR METABOLISM (SHVM) ON THE TOPIC, ?????USING UNBIASED DISCOVERY APPROACHES FOR IDENTIFYING NOVEL MECHANISMS MODULATING CARDIOVASCULAR METABOLISM????? BECAUSE OF HER WORK IN PROTEOMICS. THE MEETING TAKES PLACE AT THE WILD DUNES RESORT ON THE ISLE OF PALMS (CHARLESTON), SOUTH CAROLINA FROM SEPTEMBER 30, 2018 TO OCTOBER 3, 2018. DR. MURPHY?????S REGISTRATION AND LODGING COSTS WILL BE COVERED BY THE SPONSOR. PART OF THIS TRAVEL TAKES PLACE IN FISCAL YEAR 2018 AND THE REMAINDER OF THE TRAVEL TAKES PLACE IN FISCAL YEAR 2019. THEREFORE, THERE ARE 2 TANUMS. THIS DOCUMENT DETAIL IS FOR THE PORTION OF THIS TRIP THAT TAKES PLACE IN FISCAL YEAR 2019 AND HAS THE TANUM# TRIP FOR FISCAL YEAR 2018 HAS THE TANUM# 0HF2L. THE PORTION OF THE TRIP THAT TAKES PLACE IN FISCAL YEAR 2018 HAS THE TANUM# 0EWAE. FARES FOR THIS TRIP WILL BE SUBMITTED TO CGE WHEN OMEGA HAS THE CONTRACT FARE RATES AVAILABLE.</t>
  </si>
  <si>
    <t>CASE WESTERN RESERVE UNIVERSIT</t>
  </si>
  <si>
    <t>RESEARCH PHYSIOLOGIST</t>
  </si>
  <si>
    <t>DR. ELIZABETH MURPHY WILL BE SPEAKING AT THE AMERICAN HEART ASSOCIATION (AHA) SCIENTIFIC SESSIONS 2018 AT MCCORMICK PLACE IN CHICAGO, ILLINOIS. THE AHA SCIENTIFIC SESSIONS 2018 TAKE PLACE FROM NOVEMBER 10 THROUGH NOVEMBER 12, 2018. THE AHA MEETING IS SPONSORED, DR. MURPHY?¿¿S REGISTRATION FEE IS WAIVED BECAUSE SHE IS A SPEAKER AT THE MEETING. DR. MURPHY WILL THEN TRAVEL TO THE SOCIETY FOR REDOX BIOLOGY AND MEDICINE (SFRBM) ON NOVEMBER 14, 2018, WHICH IS AT THE PALMER HOUSE HILTON HOTEL IN CHICAGO. AT THE SFRBM, DR. MURPHY WILL GIVE A 30 MINUTE TALK ON THE TOPIC, ?¿¿THIOL OXIDATION, NITROSATION, AND SULFHYDRATION. THE SFRBM TRAVEL IS SPONSORED AS WELL. THE SPONSOR WILL PROVIDE DR. MURPHY?¿¿S REGISTRATION AND TWO NIGHTS?¿¿ STAY AT A HOTEL.</t>
  </si>
  <si>
    <t>11/09/2018 -11/14/2018</t>
  </si>
  <si>
    <t>DR. ELIZABETH MURPHY HAS BEEN INVITED TO SPEAK AT THE 3RD NEW FRONTIERS IN CELL DEATH SIGNALING AND HEART FAILURE IN HONOLULU, HAWAII FROM FEBRUARY 6 ?¿¿ 7, 2019. DR. MURPHY WILL ARRIVE IN HONOLULU ON FEBRUARY 5. THE TRAVEL IS SPONSORED. THE SPONSOR WILL PROVIDE TRANSPORTATION TO AND FROM THE HOTEL TO THE MEETING SITE AND REGISTRATION IS WAIVED. THE PRESENTATION TITLE IS ?¿¿THE ROLE OF MITOCHONDRIA IN CELL DEATH SIGNALING.?¿¿ TRAVELER HAS REQUESTED A HOTEL RATE ABOVE PER DIEM. AEA MEMO IS ATTACHED. TRIP PURPOSE IS LISTED AS DOMESTIC BECAUSE THE CONFERENCE IS NOT LISTED IN THE CGE DATABASE. THE MEETING TITLE CHANGED FROM 3RD NEW FRONTIERS IN CELL DEATH SIGNALING AND HEART FAILURE TO THE 2019 INTERNATIONAL HAWAII CARDIOVASCULAR SYMPOSIUM (IHCVS). EMAIL CONFIRMATION OF THIS FROM THE CONFERENCE ORGANIZER INCLUDED WITH TRAVEL DOCUMENTS. PLEASE NOTE: LODGING IS BEING PAID BY NHLBI WITH LAB FUNDS AND IS NOT SPONSORED, BUT THE SPONSOR OF THIS TRIP HAS INSISTED ON MAKING BOOKINGS ON BEHALF OF EACH SPEAKER AND HAS NOT PROVIDED THE NIH PLANNER WITH THE SPECIFIC HOTEL CONTACT INFORMATION FOR THEIR ROOM BLOCK. AEA ATTACHED PERTAINS TO THE QUOTED RATE FROM THE SPONSOR FOR THE HOTEL. HOTEL RESERVATION WILL BE UPLOADED AND ANY EXPENSES ADJUSTED (IF NECESSARY) ONCE AVAILABLE FROM THE SPONSOR.</t>
  </si>
  <si>
    <t>UNIVERSITY OF HAWAII AT MANOA</t>
  </si>
  <si>
    <t>DR. ELIZABETH MURPHY HAS BEEN INVITED TO PARTICIPATE IN A MEETING OF THE CIRCULATION RESEARCH EDITOR SEARCH COMMITTEE ON FEBRUARY 15, 2019 AT THE HILTON CHICAGO O?¿¿HARE IN CHICAGO, ILLINOIS. THIS TRAVEL IS NOT A CONFERENCE BECAUSE IT MEETS ONE OF THE OTHER NIH DEFINED MISSION EXEMPTIONS: GENERAL MEETING REGARDING FOR THE PUBLICATION CIRCULATION RESEARCH. THE TRAVELER WILL FLY INTO CHICAGO, IL ON FEBRUARY 14, 2019 AND DEPART ON FEBRUARY 15, 2019.  THE TRAVEL IS SPONSORED. THE SPONSOR IS THE AMERICAN HEART ASSOCIATION. THE SPONSORING ORGANIZATION WILL PROVIDE THE TRAVELER WITH ROUNDTRIP AIRFARE, ONE NIGHT OF LODGING AND THE FOLLOWING MEALS: FEBRUARY 14, 2019 ?¿¿ DINNER AND FEBRUARY 15, 2019 ?¿¿ BREAKFAST, LUNCH, AND DINNER. CONFIRMATION OF AIRFARE HAS BEEN ATTACHED. CURRENTLY WAITING FOR HOTEL CONFIRMATION FROM SPONSOR. HOTEL CONFIRMATION WILL BE UPLOADED ONCE IT IS RECEIVED. FEBRUARY 6 - HOTEL CONFIRMATION RECEIVED FROM THE SPONSOR AND UPLOADED SEPARATELY.</t>
  </si>
  <si>
    <t>AMERICAN HEART ASSOCIATION HOU</t>
  </si>
  <si>
    <t>DR. ELIZABETH MURPHY IS TRAVELING TO THE UNIVERSITY OF NORTH CAROLINA AT CHAPEL HILL IN CHAPEL HILL, NORTH CAROLINA TO PRESENT A SEMINAR AT THE UNIVERSITY?¿¿S MCALLISTER HEART INSTITUTE. THE SEMINAR AT THE UNIVERSITY OF NORTH CAROLINA AT CHAPEL HILL?¿¿S MCALLISTER HEART INSTITUTE TAKES PLACE ON FEBRUARY 20, 2019. THIS SEMINAR IS NOT A CONFERENCE, BUT IT IS A SCIENTIFIC SEMINAR REGARDING CARDIOVASCULAR BIOLOGY. THERE IS NO AGENDA FOR THIS SEMINAR. THE TITLE OF DR. MURPHY?¿¿S PRESENTATION IS ?¿¿NOVEL MECHANISMS OF CARDIOPROTECTION.?¿¿ TRAVELER IS DRIVING POV TO/FROM THE DESTINATION GIVEN THE CHEAPEST FLIGHT OPTION IS OUT OF BWI AND TAXIS TO/FROM THAT AIRPORT APPROACH THE COST OF DRIVING THE ENTIRE DISTANCE. SPONSOR IS PROVIDING LODGING FOR 2 NIGHTS AND MEALS ALL 3 DAYS.</t>
  </si>
  <si>
    <t>MURPHY, TERENCE D</t>
  </si>
  <si>
    <t>12/09/2018-12/13/2018: ATTENDING THE HUGO GENE NOMENCLATURE COMMITTEE (HGNC) EUROPEAN BIOINFORMATICS INSTITUTE (EBI) TRANSCRIPT MEETING, IN HINXTON, UK</t>
  </si>
  <si>
    <t>EUROPEAN MOLECULAR BIOLOGY LAB</t>
  </si>
  <si>
    <t>MURRAY, ELISABETH A</t>
  </si>
  <si>
    <t>THE EVENTS IN THIS TA WERE APPROVED AS AN EXEMPTION UNDER THE CATEGORY: TO ATTEND SCIENTIFIC MEETINGS BY THE NIMH EXECUTIVE OFFICER ON 4/13/18.
TRAVELER CELL: 301-335-7872
DR. ELISABETH MURRAY WILL TRAVEL TO OXFORD, UK BY WAY OF LONDON, ON NOV 11 - 15, 2018, TO ATTEND THE ANNUAL MEETING OF THE EXTERNAL ADVISORY BOARD FOR THE WELLCOME CENTRE FOR INTEGRATIVE NEUROIMAGING, OF WHICH SHE IS A MEMBER.  PARTICIPATION IN SCIENTIFIC ADVISORY BOARDS ALLOWS EXPERTS TO CONTRIBUTE TO THE DEVELOPMENT OF INSTITUTIONS THAT ENGAGE IN BIOMEDICAL RESEARCH, THUS SUPPORTING THE NIH MISSION.</t>
  </si>
  <si>
    <t>JOHN RADCLIFFE HOSPITAL</t>
  </si>
  <si>
    <t>THE EVENTS IN THIS TA WERE APPROVED AS AN EXEMPTION UNDER THE CATEGORY: TO ATTEND SCIENTIFIC MEETINGS BY THE NIMH EXECUTIVE OFFICER ON 5/15/18.
DR. ELISABETH MURRAY HAS BEEN INVITED TO GIVE A PRESENTATION OF HER RESEARCH AT THE CENTER FOR THE NEURAL BASIS OF COGNITION COLLOQUIUM IN PITTSBURGH, PA, ON DEC 5 - 7, 2018.  THE EXCHANGE AND DISCUSSION OF SCIENTIFIC DATA IS AN INTEGRAL COMPONENT OF THE ADVANCEMENT OF SCIENTIFIC KNOWLEDGE AND INNOVATION; THUS, THIS ACTIVITY IS FULLY CONSISTENT WITH THE NIH MISSION.</t>
  </si>
  <si>
    <t>THE EVENTS IN THIS TA WERE APPROVED AS AN EXEMPTION UNDER THE CATEGORY: TO ATTEND SCIENTIFIC MEETINGS BY THE NIMH EXECUTIVE OFFICER ON 6/20/18.
TRAVELER CELL: 301-355-7872 
DR. ELISABETH MURRAY HAS BEEN INVITED BY THE UNIVERSITY OF LETHBRIDGE IN LETHBRIDGE, ALBERTA, CANADA TO GIVE THE HOTCHKISS MEMORIAL LECTURE ON JAN 23 - 25, 2019.  THE DISSEMINATION OF RESEARCH DATA TO LARGE AUDIENCES FOSTERS THE DEVELOPMENT OF SCIENTIFIC KNOWLEDGE AND INNOVATION, THUS SUPPORTING THE MISSION OF THE NIH.</t>
  </si>
  <si>
    <t>[OTHER], , CAN</t>
  </si>
  <si>
    <t>UNIVERSITY OF LETHBRIDGE</t>
  </si>
  <si>
    <t>THE EVENTS IN THIS TA WERE APPROVED AS AN EXEMPTION UNDER THE CATEGORY: TO ATTEND SCIENTIFIC MEETINGS BY THE NIMH EXECUTIVE OFFICER ON 9/6/18.
DR. ELISABETH MURRAY WILL TRAVEL TO THE OREGON NATIONAL PRIMATE RESEARCH CENTER / OHSU, IN BEAVERTON, OR, ON FEB 6 - 8, 2019, TO ATTEND THE NATIONAL SCIENTIFIC ADVISORY BOARD ANNUAL MEETING, OF WHICH SHE IS A MEMBER.  SCIENTIFIC ADVISORY BOARDS PLAY A CRUCIAL ROLE IN THE OPERATION OF THE PROGRAMS THAT THEY OVERSEE, IN THIS CASE THE ONPRC, AND DR. MURRAY'S EXPERTISE IN NOHUMAN PRIMATE RESEARCH IS INTEGRAL TO THIS PROGRAM AND ORGANIZATION.  THE EVENTS IN THIS TA WERE PRE-APPROVED ON SEP 6, 2018.</t>
  </si>
  <si>
    <t>BEAVERTON, OR, US</t>
  </si>
  <si>
    <t>OREGON NATIONAL PRIMATE RESEAR</t>
  </si>
  <si>
    <t>THE EVENTS IN THIS TA WERE APPROVED AS AN EXEMPTION UNDER THE CATEGORY: TO ATTEND SCIENTIFIC MEETINGS BY THE NIMH EXECUTIVE OFFICER ON 8/23/18.
DR. ELISABETH MURRAY HAS BEEN INVITED BY DR. STEVE CHANG OF THE KAVLI INSTITUTE OF NEUROSCIENCE AT YALE, UNIVERSITY TO GIVE A PRESENTATION OF HER RESEARCH TO THE INSTITUTE FACULTY ON MAR 29, 2019.  THE EXCHANGE OF RESEARCH DATA IS A PRIME DRIVER OF SCIENTIFIC INNOVATION AND DISCOVERY; THUS, THIS EVENT IS FULLY CONSISTENT WITH THE NIH MISSION.</t>
  </si>
  <si>
    <t>KAVLI FOUNDATION</t>
  </si>
  <si>
    <t>03/28/2019 -03/30/2019</t>
  </si>
  <si>
    <t xml:space="preserve">NAGAO, KEISUKE </t>
  </si>
  <si>
    <t>DR. NAGAO HAS BEEN INVITED TO BE A KEYNOTE SPEAKER FOR PENN STATE HEALTH'S DERMATOLOGY GRAND ROUNDS ON 11-2-18 AS WELL AS ATTEND THE ANNUAL DERMATOLOGY RESEARCH DAY ON 11-3-18.</t>
  </si>
  <si>
    <t>DR. NAGAO HAS BEEN INVITED TO DISCUSS A COLLABORATIVE DRUG HYPERSENSITIVITY PROJECT.  THE MEETING WILL BE HELD BY THE DIVISION OF DERMATOLOGY AT NIIGATA UNIVERSITY SCHOOL OF MEDICAL AND DENTAL SCIENCES IN NIIGATA, JAPAN ON 12-6-18 - 12-7-18.</t>
  </si>
  <si>
    <t>NIIGATA UNIVERSITY</t>
  </si>
  <si>
    <t>12/04/2018 -12/08/2018</t>
  </si>
  <si>
    <t>NARVA, ANDREW S</t>
  </si>
  <si>
    <t>SPEAKER AT THE 19TH ANNUAL SOUTHWEST NEPHROLOGY CONFERENCE &amp; 6TH ANNUAL CARDIO RENAL METABOLIC CONFERENCE HELD OCTOBER 5-6, 2018 IN PHOENIX, ARIZONA.  THE NATIONAL KIDNEY FOUNDATION OF ARIZONA IS SPONSORING DR.NARVA?????S ROUND TRIP COACH AIRFARE ($674.41); AND PRE-PAID HOTEL FOR 2 NIGHTS ($189/NIGHT WITH FEES AND TAXES OF $54 PER NIGHT).  THIS HOTEL RATE IS HIGHER THAN THE ALLOWED GOVERNMENT RATE OF $121 PER NIGHT (154% OF PER DIEM).  THE SPONSOR SELECTED THIS HOTEL FROM THE NEGOTIATED CONFERENCE ROOM BLOCK. THERE IS NO PREFERENTIAL ACCOMMODATIONS FOR FEDERAL PARTICIPANTS. TRAVELER WILL ARRIVE ON THURSDAY, OCTOBER 4, ATTEND THE CONFERENCE, GIVE TALK ON OCTOBER 5, AND DEPART THE MORNING OF OCTOBER 6.  THERE IS NO REGISTRATION FEE ON THE DAY OF HIS TALK.  BREAKFAST, LUNCH AND DINNER WILL BE PROVIDED BY THE SPONSOR ON FRIDAY, OCTOBER 5.  NO OTHER MEALS WILL BE PROVIDED.  NO HONORARIUM TO BE PAID.  GOVERNMENT WILL PAY FOR ALL GROUND TRANSPORTATION AND ANY REMAINING M&amp;IE, NOT PAID BY THE SPONSOR.</t>
  </si>
  <si>
    <t>NATIONAL KIDNEY FOUNDATION OF</t>
  </si>
  <si>
    <t>DIRECTOR, NKDEP</t>
  </si>
  <si>
    <t xml:space="preserve">NATH, AVINDRA </t>
  </si>
  <si>
    <t>TRAVELER IS INVITED TO SPEAK AT THE 2018 INTERNATIONAL TROPICAL NEUROLOGY CONGRESS CONFERENCE IN SAO PAULO, BRAZIL FROM OCTOBER 11, 2018 TO OCTOBER 14, 2018. TRAVELER WILL PRESENT ON THE FOLLOWING TOPICS: COGNITIVE IMPAIRMENT IN HIV, AN APPROACH TO UNDIAGNOSED CNS INFECTIONS AND ARBOVIRUSES. TRAVELER WILL DEPART WASHINGTON DULLES (IAD) ON 10/10 AND ARRIVE THE FOLLOWING DAY IN SAO PAULO, BRAZIL ON 10/11. TRAVELER WILL DEPART SAN PAULO ON 10/14 AND ARRIVE THE FOLLOWING DAY TO IAD ON 10/15. THE SPONSOR, CCM WORLDWIDE MEDICAL CONGRESSES, HAS AGREED TO PAY IN-KIND FOR LODGING AND HAS WAIVED THE REGISTRATION FEE SINCE THE TRAVELER WILL BE GIVING PRESENTATIONS WHICH IS DONE FOR ALL THOSE THAT ARE PRESENTING AT THE CONFERENCE. TRAVELER WILL STAY AT THE TRANSAMERICA SAO PAOLO HOTEL AT THE PER DIEM RATE. ODA IS APPROVED AND ATTACHED FOR THIS TRAVEL. CONFIRMED WITH THE SPONSOR THAT NO HONORARIUM WILL BE GIVEN AND NO FEDERAL FUNDS WILL BE USED TO SUPPORT THE TRAVEL. THE TRAVEL IS APPROVED BY DR. KOROSHETZ AND IT'S STE APPROVED IN SPARC.</t>
  </si>
  <si>
    <t>TRAVELER HAS BEEN INVITED TO GIVE A GRAND ROUNDS TALK ENTITLED "HUMAN ENDOGENOUS RETROVIRUS-K" AS WELL AS MEET WITH RESIDENTS AT THE UNIVERSITY OF MISSOURI - SCHOOL OF MEDICINE IN COLUMBIA, MO ON MARCH 11, 2019. TRAVELER WILL DEPART BWI ON 3/10 AND ARRIVE THE SAME DAY TO ST. LOUIS. TRAVELER WILL DEPART ST. LOUIS ON 3/11 AND ARRIVE THE SAME DAY TO BWI. SPONSOR, UNIVERSITY OF MISSOURI, WILL PAY IN-KIND FOR AIRFARE AND GROUND TRANSPORTATION (TO AND FROM THE AIRPORT IN COLUMBIA).  LODGING IS NOT REQUIRED WHICH IS A COST SAVINGS TO THE GOVERNMENT. TRAVELER WILL STAY THE HOME OF THE HOST. ODA IS APPROVED AND ATTACHED. CONFIRMED WITH THE SPONSOR THAT NO HONORARIUM WILL BE GIVEN AND NO FEDERAL FUNDS WILL BE USED TO SUPPORT THE TRAVEL. DR. KOROSHETZ APPROVED THE TRAVEL AND IT'S STE APPROVED IN SPARC.</t>
  </si>
  <si>
    <t>DR. NATH HAS BEEN INVITED TO GIVE A TALK ENTITLED "NEUROIMMUNE ACTIVATION BY HIV AND OTHER RETROVIRUSES" AS WELL AS MEET WITH RESIDENTS AT THE HARVARD MEDICAL SCHOOL'S RAGON NEURO-IMMUNE SYMPOSIUM FROM MARCH 28, 2019 TO MARCH 29, 2019 IN BOSTON, MA. TRAVELER WILL DEPART FROM BWI ON 3/27 AND ARRIVE THE SAME DAY TO BOSTON. TRAVELER WILL DEPART FROM BOSTON ON 3/29 AND ARRIVE THE SAME DAY TO BWI. THE SPONSOR, RAGON INSTITUTE, WILL PAY IN-KIND FOR AIRFARE, GROUND TRANSPORTATION (TO AND FROM THE AIRPORT), LODGING AND MIE FOR 3/28 AND 3/29.  THE SPONSORS WILL PROVIDE IN-KIND TRANSPORTATION AND LODGING. HE WILL DEPART ON MARCH 27 AND ARRIVE THE SAME DAY IN BOSTON, MA. HE WILL DEPART ON MARCH 30 AND RETURN HOME ON THE SAME DAY. ALL OTHER INCURRED COSTS INCLUDING BUT NOT LIMITED TO M&amp;IE, GROUND TRANSPORTATION AND PARKING WILL BE COVERED BY OCD FUNDS. TRAVELER WILL STAY AT THE MARRIOTT AT 239USD PER NIGHT WHICH IS BELOW THE PER DIEM RATE ALLOWED OF 273USD. ODA IS APPROVED AND ATTACHED. CONFIRMED WITH THE SPONSOR THAT NO HONORARIUM WILL BE GIVEN AND NO FEDERAL FUNDS WILL BE USED TO SUPPORT THIS TRAVEL. AT THE ODA IS APPROVED AND ATTACHED. DR. KOROSHETZ APPROVED THE TRAVEL AND IT'S STE APPROVED IN SPARC.</t>
  </si>
  <si>
    <t>RAGON INSTITUTE CAMBRIDGE MA</t>
  </si>
  <si>
    <t>NDUOM, EDJAH K</t>
  </si>
  <si>
    <t>DR. NDUOM WILL BE ATTENDING THE AANS BOARD OF DIRECTORS MEETING, 11/15-16/2018 AS AN EX-OFFICIO MEMBER OF THE BOARD OF DIRECTORS OF AANS AND A MEMBER OF THE STRATEGIC PLANNING COMMITTEE, CHICAGO, ILLINOIS. THIS TRIP IS PARTIALLY SPONSORED BY AANS WHO WILL PAY IN-KIND, HIS ROUND TRIP AIRFARE AND ONE NIGHT OF HOTEL. DR. NDUOM IS REQUESTING APPROVAL OF ACTUAL SUBSISTENCE FOR SPONSOR-IN-KIND LODGING VALUED AT $475 WHICH IS 213% OF THE GOVERNMENT ALLOWANCE OF $223. THIS PERCENTAGE FALLS WITHIN THE 300% THRESHOLD ALLOWED BY THE FTR. THE SPONSOR HAS NOTED THAT ALL OTHER NON-FEDERAL PARTICIPANTS WILL BE PROVIDED WIT THE SAME ACCOMMODATIONS. DR. HEISS HAS APPROVED HIS TRAVEL AUTHORIZATION. THERE IS NO REGISTRATION FEE.
THEN DR. NDUOM WILL ATTEND THE 2018 23RD ANNUAL SCIENTIFIC MEETING AND EDUCATION DAY OF THE SOCIETY FOR NEURO-ONCOLOGY (SNO), 11/16-18/2018, NEW ORLEANS, LOUISIANA. POSTER "GLIOMA-261 LUCIFERASE-EXPRESSING CELL LINE STIMULATES AN IMMUNOGENIC RESPONSE SIGNATURE IN AN IMMUNOCOMPETENT MURINE MODEL" BEING PRESENTED BY GIFTY DOMINAH AND VICTORIA SANCHEZ, WHOM HE MENTORS. NO REGISTRATION FEE REQUIRED BECAUSE HE WAS A 2017 POSTER AWARD WINNER.  BECAUSE HE HAS TO TRAVEL FROM AANS BOARD MEETING TO SNO CONFERENCE AND SPONSOR WAS UNABLE TO SPONSOR THE FIRST LEG OF THE TRIP TO SEND HIM STRAIGHT TO SNO CONFERENCE, DR. NDUOM HAS TO RETURN TO IAD AND LEAVE IMMEDIATELY FROM IAD.  THEREFORE THE FLIGHT USED FOR THE 2ND LEG OF THE TRIP WAS NEITHER THE LOWEST COST NOR WAS IT WITHIN $100 OF THE LOWEST COST AIRPORT, WITH DIFFERENCE OF $114. TRAVEL APPROVED BY DR. HEISS AND BOTH HAVE BEEN APPROVED IN SPARC SP010850 AND SP010796. APPROVED ODA ATTACHED FOR THE SPONSORED TRAVEL.</t>
  </si>
  <si>
    <t>DR. NDUOM WAS INVITED TO PRESENT THE "CYTOKINE MICRO DIALYSIS FOR IMMUNE MONITORING OF GBM PATIENTS" ON MARCH 15, 2019 AT THE 2019 MOFFITT BRAIN AND SPINAL TUMORS CONFERENCE, TAMPA, FLORIDA, MARCH 14-15, 2019. THIS TRIP IS PARTIALLY SPONSORED-IN-KIND WITH ROUND-TRIP AIRFARE, LODGING FOR ONE NIGHT (3/14/19). TRAVEL APPROVED IN SPARC SP012273. THERE IS NO REGISTRATION FEE. TRAVEL APPROVED BY DR. HEISS. APPROVED ODA IS ATTACHED.
DR. NDUOM IS REQUESTING APPROVAL OF ACTUAL SUBSISTENCE FOR SPONSOR IN-KIND LODGING VALUED AT $199 WHICH IS 128% OF THE GOVERNMENT ALLOWANCE OF $155. THIS PERCENTAGE FALLS WITHIN THE 300% THRESHOLD ALLOWED BY THE FTR. THE SPONSOR HAS NOTED THAT ALL OTHER NON-FEDERAL PARTICIPANTS WILL BE PROVIDED WITH THE SAME ACCOMMODATIONS.</t>
  </si>
  <si>
    <t>03/14/2019 -03/15/2019</t>
  </si>
  <si>
    <t xml:space="preserve">NEGISHI, MASAHIKO </t>
  </si>
  <si>
    <t>DR. NEGISHI HAS BEEN INVITED TO SPEAK AT THE 50TH ANNIVERSARY SYMPOSIUM IN THE 22ND INTERNATIONAL SYMPOSIUM ON MICROSOMES AND DRUG OXIDATIONS WHICH IS A JOINT MEETING WITH THE 33RD JAPANESE SOCIETY FOR THE STUDY OF XENOBIOTICS ON 10/1-5/2018 IN KANAZAWA, JAPAN. TRAVELER WILL DEPART ON 9/27 TO ARRIVE IN TOKYO ON 9/28 WHERE HE WILL TAKE THE TRAIN (4 HOUR RIDE)  FROM THE AIRPORT TO KANAZAWA AND WILL NOT ARRIVE UNTIL AROUND 8PM EVENING.  SATURDAY AND SUNDAY ARE NON DUTY DAYS 9/29-30 AND HE WILL BE STAYING WITH FAMILY AT NO COST TO GOVERNMENT OR SPONSOR UNTIL 10/1 WHEN SPONSOR WILL PAY IN KIND FOR LODGING, ROUND TRIP GROUND TRANSPORTATION (TRAIN) FROM AIRPORT TO KANAZAWA. REGISTRATION FEE $222.60 HAS BEEN WAIVED BY THE SPONSOR AND DOES NOT INCLUDE MEALS OR LODGING. AIRFARE BOOKED BY OMEGA.  EFFICIENT SPENDING APPROVED ON JULY 18 2018 AND ETHICS APPROVED ON JULY 23 2018 BOTH FORMS ARE UPLOADED IN THE SCANNED PORTION OF THIS AUTHORIZATION.  VISA REQUIRED FOR JAPAN. HTSOS TRAINING COMPLETED. REFERENCE CROSSOVER TRAVEL TO PART 1 TANUM0GKA3.</t>
  </si>
  <si>
    <t>DR. NEGISHI IS INVITED TO PRESENT VARIOUS GROUP OF  LECTURES AT TOYAMA PREFECTURAL UNIVERSITY IN TOYAMA, JAPAN ON MARCH 4-15, 2019.  THE DATES OF TRAVEL ARE MARCH 3-16, 2019. HIS TALK TITLE IS NUCLEAR RECEPTOR PHOSHORYLATION.  THE SPONSOR WILL PROVIDE IN KIND AIRFARE, 10 NIGHTS OF LODGING, NIH WILL PAY FOR ONE NIGHT MARCH 15 OF LODGING.  LODGING IS WITHIN THE PER DIEM RATE.  THE SPONSOR WILL ALSO PROVIDE IN KIND, SOME MEALS MARCH 6-15, B, L, D, AND GROUND TRANSPORTATION FROM NRT AIRPORT TO HOTEL AND RETURN. NO REGISTRATION FEE ASSOCIATED WITH THIS TRAVEL.  EFFICIENT SPENDING APPROVED ON NOVEMBER 5, 2018 AND ETHICS APPROVAL OBTAINED ON FEB 13, 2019. BOTH DOCUMENTS ARE INCLUDED IN THE SCANNED DOCUMENTS PORTION OF THIS AUTHORIZATION.   HTSOS TRAINING COMPLETED JUNE 2018. VISA REQUIRED, TRAVELER WILL USE HIS JAPANESE PASSPORT. NO GOVERNMENT FURNISHED EQUIPMENT WILL BE TAKEN. PREMIUM CLASS AIRFARE APPROVED 3/1/2019</t>
  </si>
  <si>
    <t>TOYAMA, , JPN</t>
  </si>
  <si>
    <t>TOYAMA PREFECTURAL UNIVERSITY</t>
  </si>
  <si>
    <t>03/03/2019 -03/16/2019</t>
  </si>
  <si>
    <t>NESS, ELIZABETH A</t>
  </si>
  <si>
    <t>SPONSOR: MS. NESS WILL PRESENT: A WORKSHOP DISCUSSION OF ASPECTS OF THE ROLE OF THE RESEARCH NURSE AND A TALK TITLED: THE CHANGING WORLD OF CLINICAL RESEARCH NURSING AT THE IRISH RESEARCH NURSE NETWORK (IRNN) 11TH ANNUAL CONFERENCE BEING HELD IN DUBLIN, IRELAND ON NOVEMBER 7-8, 2018. IN-KIND: AIRFARE, 3 NIGHTS LODGING (INCLUDES BREAKFAST), MEALS (D 11/6 AND 11/8), AND GROUND TRANSPORTATION IN IN DUBLIN.  NO REGISTRATION. 
NON-SPONSOR: MS. NESS WILL MEET WITH EIBHLIN MULROE?¿¿S CANCER TRIALS GROUP AND HOSPITAL RESEARCH NURSES IN DUBLIN, IRELAND ON NOVEMBER 9, 2018.  SHE WILL REMAIN IN DUBLIN AT HER OWN EXPENSE FOR NOVEMBER 10-12 AS THEY ARE NON-DUTY DAYS.</t>
  </si>
  <si>
    <t>ROYAL COLLEGE OF SURGEONS IN I</t>
  </si>
  <si>
    <t>SENIOR NURSE SPEC (RESEARCH</t>
  </si>
  <si>
    <t>11/05/2018 -11/12/2018</t>
  </si>
  <si>
    <t>NETA, GILA I</t>
  </si>
  <si>
    <t>DR. NETA IS INVITED TO BE  A PLENARY SPEAKER AT THE SOCIETY FOR INTEGRATIVE ONCOLOGY?????S ANNUAL MEETING BEING HELD IN PHOENIX, AZ ON OCTOBER 27-28, 2018. IN-KIND: AIRFARE, ONE NIGHT OF LODGING (NO BREAKFAST), REGISTRATION (INCLUDES MEALS), AND GROUND TRANSPORTATION IN AZ.  
DR. NETA IS REQUESTING APPROVAL OF ACTUAL SUBSISTENCE FOR SPONSOR IN-KIND LODGING VALUED AT $195 WHICH IS 161% OF THE GOVERNMENT ALLOWANCE OF $121.  THIS PERCENTAGE FALLS WITHIN THE 300% THRESHOLD BY THE FTR.  THE SPONSOR HAS NOTED THAT ALL OTHER NON-FEDERAL PARTICIPANTS WILL BE PROVIDED WITH THE SAME ACCOMMODATIONS.</t>
  </si>
  <si>
    <t>SOCIETY FOR INTEGRATIVE ONCOLO</t>
  </si>
  <si>
    <t>10/27/2018 -10/28/2018</t>
  </si>
  <si>
    <t>NEUMAN, KEIR C</t>
  </si>
  <si>
    <t>THIS TRAVEL IS NOT A CONFERENCE BECAUSE IT MEETS THE FOLLOWING MISSION EXEMPTION: B) SCIENTIFIC MEETING WITH A SPECIFIC INVESTIGATOR OR TEAM REGARDING A SPECIFIC AREA OF SCIENTIFIC INQUIRY. DR. KEIR NEUMAN HAS BEEN INVITED TO PRESENT A WORKSHOP AT THE UNIVERSITY OF ALABAMA AT BIRMINGHAM (UAB) IN BIRMINGHAM, ALABAMA ON MARCH 21, 2019. THE WORKSHOP/PRESENTATION TITLE IS ?¿¿MECHANISMS OF ILLEGITIMATE RECOMBINATION SUPPRESSION BY RECQ HELICASES?¿¿.THE SPONSOR WILL PROVIDE ROUND-TRIP ECONOMY AIRFARE AND LODGING ON MARCH 20 AND 21, 2019. DINNER WILL BE PROVIDED ON MARCH 20. LUNCH AND DINNER WILL BE PROVIDED ON MARCH 21. HOTEL AND AIRFARE WERE BOOKED BY SPONSOR. TRAVELER WILL NOT REQUIRE DAILY TAXI AS THE HOTEL IS WALKING DISTANCE FROM UAB.</t>
  </si>
  <si>
    <t>NICHOLS-VINUEZA, DIANA X</t>
  </si>
  <si>
    <t>TRAVEL TO SAN FRANCISCO, CA FROM 2.21.19 - 2.25.19 TO ATTEND THE 2019 AAAAI ANNUAL MEETING AS A CLINICAL FELLOW.  THIS MEETING IS THE PREMIER EDUCATIONAL EVENT FOR ALLERGISTS, IMMUNOLOGISTS, OTHER MEDICAL SPECIALISTS, ALLIED HEALTH AND RELATED HEALTHCARE PROFESSIONALS AROUND THE WORLD, DRAWING THOUSANDS OF DELEGATES EACH YEAR. IT OFFERS AN UNPARALLELED OPPORTUNITY TO EXCHANGE IDEAS WITH LEADING ALLERGISTS, IMMUNOLOGISTS AND OTHER ATTENDEES ON THE NATIONAL AND INTERNATIONAL LEVEL. HER REPRESENTATION AT THIS KEY NATIONAL CONFERENCE WILL HELP THE GOVERNMENT IN SHARING OUR KNOWLEDGE IN INFECTIOUS DISEASES. THIS IS CONSISTENT WITH THE MISSION OF THE NIAID, NIH, AND DHHS. HOTEL RESERVATIONS RESERVED THROUGH THE CONFERENCE. TRAVELER IS A CLINICAL FELLOW IN TRAINING REGISTRATION IS FREE. TRAVELER RECEIVED TRAVEL GRANT IN THE AMOUNT OF 1100 DOLLARS. SPONSORED TRAVEL FROM AAAAI SUBMITTED TO THE NIH ETHICS OFFICE ON 1.29.19. NO FEDERAL FUNDS WILL BE USED BY THE SPONSOR TO PROVIDE FOR OR REIMBURSE TRAVEL EXPENSES. NO HONORARIUM WILL BE PROVIDED.</t>
  </si>
  <si>
    <t>NIEMAN, LYNNETTE K</t>
  </si>
  <si>
    <t>TRAVELER IS SPEAKING THE CME (CONTINUING MEDICAL EDUCATION SERVICES) LECTURES FOR THE 2018 BARROW PITUITARY SYMPOSIUM BEING HELD ON OCT 27, 2018 IN PHOENIX, ARIZONA. THE SPONSOR, BARROW NEUROLOGICAL INSTITUTE IS OFFERING IN-KIND: R/T ECONOMY AIRFARE FOR $450.61, ONE NIGHT OF LODGING AT $189 (156% ABOVE THE GOVERNMENT ALLOWED RATE), AND WAIVED REGISTRATION WITH A VALUE OF $200. REGISTRATION FEE INCLUDES L BREAKFAST(CONTINENTAL) AND LUNCH ON OCT 27TH. TRAVELER WILL NOT BENEFIT FROM THE LUNCH PROVIDED AS SHE WILL BE IN TRANSIT TO THE AIRPORT. ALL SERVICES PROVIDED BY THE SPONSOR ARE COMPARABLE IN VALUE TO THAT OFFERED TO OTHER SPEAKERS AND NO PREFERENTIAL ACCOMMODATIONS ARE BEING PROVIDED.</t>
  </si>
  <si>
    <t>BARROW NEUROLOGICAL INSTITUTE</t>
  </si>
  <si>
    <t>NITA-LAZAR, ALEKSANDRA U</t>
  </si>
  <si>
    <t>SPONSORED TRAVEL - MARCH 23 - MARCH 28, 2019 - POTSDAM, GERMANY - DR. ALEKSANDRA NITA-LAZAR WILL ATTEND AND PARTICIPATE BY PRESENTING HER ABSTRACT TITLED, TARGETED PROTEOMICS-DRIVEN COMPUTATIONAL MODELING OF THE MOUSE MACROPHAGE TOLL-LIKE RECEPTOR SIGNALING PATHWAY AT THE PROTEOMIC FORUM 2019 - XIII ANNUAL CONGRESS OF THE EUROPEAN PROTEOMICS ASSOCIATION - FROM GENES VIA PROTEINS AND THEIR INTERACTIONS TO FUNCTIONS. SPONSOR - ELSEVIER B.V.  ELSEVIER WILL BE RESPONSIBLE FOR THE REGISTRATION FEE FOR THE CONFERENCE IN THE AMOUNT OF 550 EURO EQUAL 622 USD. ODA - APPROVAL IS FORTHCOMING. LODGING - AVENDI HOTEL AM GRIEBNITZSEE. LODGING WAS BOOKED DIRECTLY BY THE HOTEL TO GUARANTEE THE GROUP RATE OF 99 EURO, WHICH EQUALS 112 USD IN BERLIN, GERMANY. POTSDAM, GERMANY WAS NOT LISTED, SO THE CLOSEST LOCATION 20 MIN. AWAY VIA TRAIN WAS SELECTED. AIRFARE - BOOKED BY OMEGA</t>
  </si>
  <si>
    <t>ELSEVIER NETHERLANDS</t>
  </si>
  <si>
    <t xml:space="preserve">NITKIN, RALPH </t>
  </si>
  <si>
    <t>RALPH NITKIN WILL BE SPEAKING AT THE 72ND ANNUAL MEETING OF THE AMERICAN ACADEMY FOR CEREBRAL PALSY AND DEVELOPMENTAL MEDICINE (AACPDM) IN CINCINNATI, OH ON 10/10/18-10/13/18</t>
  </si>
  <si>
    <t>HLTH SCNTST ADMR</t>
  </si>
  <si>
    <t>NOGUCHI, AUDREY C</t>
  </si>
  <si>
    <t>AUDREY NOGUCHI WILL BE PRESENTING AT THE 69TH AMERICAN ASSOCIATION FOR LABORATORY ANIMAL SCIENCE (AALAS) NATIONAL MEETING AS A FACULTY MEMBER TEACHING THE MICROSURGERY SKILLS TRAINING USING SURGICAL LOUPES WORKSHOPS ON OCTOBER 29, 2018 AT THE BALTIMORE CONVENTION CENTER IN BALTIMORE, MD. THE WORKSHOP DESCRIPTION IS ATTACHED. THE CONFERENCE RUNS FROM OCTOBER 28 TO NOVEMBER 1, BUT AUDREY WILL ONLY BE DRIVING TO/FROM THE CONFERENCE FOR HER WORKSHOP DAY. AALAS IS WAIVING HER REGISTRATION, AND NIH WILL COVER MILEAGE AND OTHER COSTS. SINCE THIS IS A LOCAL TRAVEL, THE ETHICS OFFICE DOES NOT NEED TO APPROVE THIS TRAVEL.</t>
  </si>
  <si>
    <t>10/29/2018 -10/29/2018</t>
  </si>
  <si>
    <t>NOTARANGELO, LUIGI D</t>
  </si>
  <si>
    <t>DR. NOTARANGELO HAS BEEN INVITED TO PARTICIPATE IN THE CIS 2018 SCHOOL IN PRIMARY IMMUNODEFICIENCY DISEASES TO BE HELD IN FORT LAUDERDALE, FLORIDA, FROM OCTOBER 11-14, 2018.  HE WILL BE MODERATING AND SPEAKING AT THE MEETING. DR. NOTARANGELO IS CONFIRMING WHAT PRESENTATION/SPEECH HE WILL BE GIVING WITH THE CID. WHEN THAT IS CONFIRMED, THE TITLE WILL BE UPDATED ON THIS TRAVEL. THE CLINICAL IMMUNOLOGY SOCIETY AGREES TO PROVIDE THE FOLLOWING GOODS OR SERVICES IN-KIND TO THE NATIONAL INSTITUTES OF HEALTH FOR HIS ATTENDANCE AND/OR PARTICIPATION IN THE ABOVE MEETING. CIS WILL PROVIDE THE FOLLOWING IN-KIND: ROUND-TRIP AIR-FARE, 3 NIGHTS OF LODGING, AND BREAKFAST/LUNCH/DINNER ON FRIDAY AND SATURDAY; BREAKFAST/LUNCH ON SUNDAY. ALSO, UP TO $75 IN GROUND TRANSPORTATION FROM AND TO THE AIRPORT IN FLORIDA. THE CAN 8024889 WILL PAY THE REMAINING EXPENSES. IN COMPLIANCE WITH FEDERAL REGULATIONS, NO HONORARIUM WILL BE PAID, AND NO US FEDERAL FUNDS WILL BE USED. SPONSOR WILL BE PROVIDING IN-KIND LODGING VALUED AT $249 WHICH IS 168.24% OF THE GOVERNMENT LODGING ALLOWANCE OF $148.00 FOR FT. LAUDERDALE, FL. THIS PERCENTAGE FALLS WITHIN THE 300% THRESHOLD ALLOWED BY THE FEDERAL PER DIEM RATE. THE SPONSOR HAS CONFIRMED THAT ALL OTHER FEDERAL OR NON-FEDERAL PARTICIPANTS WILL BE PROVIDED WITH THE SAME OR SIMILAR ACCOMMODATIONS. HE HAS RECEIVED APPROVAL TO ATTEND IN NTPS.</t>
  </si>
  <si>
    <t>DR. NOTARANGELO HAS BEEN INVITED TO PARTICIPATE IN THE 18TH BIENNUAL MEETING OF THE EUROPEAN SOCIETY FOR IMMUNODEFICIENCIES (ESID 2018) TO BE HELD IN LISBON, PORTUGAL, FROM OCTOBER 24-27, 2018. DR. NOTARANGELO, WILL BE CHAIRING THE FOLLOWING SESSION: NOVEL TREATMENTS IN PID. HE WILL ALSO SERVE AS A PANELIST IN: WP 4-ESID JUNIOR INTERACTIVE WORKSHOP: "EXPECT THE UNEXPECTED" AND HE WILL ALSO BE PRESENTING ON THE FOLLOWING: "HYPOMORPHIC MUTATIONS IN PID - FROM BIOLOGY TO CLINICS AND OLD AND NOVEL SYNDROMIC PIDS. STATE OF THE ART."  KENES INTERNATIONAL AGREES TO PROVIDE THE FOLLOWING GOODS OR SERVICES IN-KIND TO THE NATIONAL INSTITUTES OF HEALTH. ESID WILL PAY IN-KIND FOR ROUND-TRIP AIR-FARE, 3 NIGHTS OF LODGING, ALONG WITH BREAKFAST AND LUNCH FROM 10/24 - 10/27, UP TO $243.00. ALSO, ROUND-TRIP GROUND TRANSPORTATION FROM AND TO THE AIRPORT IN SPAIN, AND REGISTRATION FEE WILL BE PAID FOR IN-KIND. THE CAN 8024889 WILL PAY THE REMAINING EXPENSES. IN COMPLIANCE WITH FEDERAL REGULATION, NO HONORARIUM WILL BE PAID, AND NO US FEDERAL FUNDS WILL BE USED. TRAVEL EXPENSES ARE DERIVED FROM A GENERAL ESID OPERATING FUNDS ACCOUNT. SPONSOR WILL BE PROVIDING IN-KIND LODGING VALUED AT $250 WHICH IS 145.35% OF THE GOVERNMENT LODGING ALLOWANCE OF $172.00 FOR LISBON, PORTUGAL.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CONFERENCE AND TRAVELER IS APPROVED VIA NTPS, AND DOES NOT SHOW ON THE LIST AS NTPS WAS CHANGING ITS SYSTEM. TRAVELER WILL HAVE ACCESS TO EMAIL AND PHONE WHICH IS: (617)-777-4750 AND LDNOTAR@GMAIL.COM</t>
  </si>
  <si>
    <t>DR. NOTARANGELO HAS BEEN INVITED TO PARTICIPATE IN THE IN THE DEFENSE CEREMONY FOR LISA OTT DE BRUIN AT THE UNIVERSITY HALL, DOMPLEIN 29, UTRECHT THE NETHERLANDS WEDNESDAY NOVEMBER 14, 2018, AT 12.45 PM. UNIVERSITY MEDICAL CENTRE UTRECHT AGREES TO PROVIDE THE FOLLOWING GOODS OR SERVICES IN-KIND TO THE NATIONAL INSTITUTES OF HEALTH FOR HIS ATTENDANCE AND/OR PARTICIPATION IN THE ABOVE MEETING. UMC UTRECHT WILL PAY IN-KIND FOR HIS ROUND-TRIP AIR-FARE, 2 NIGHTS OF LODGING, ALONG WITH BREAKFAST AND LUNCH IN-KIND. THE CAN 8024889 WILL PAY THE REMAINING EXPENSES. NO HONORARIUM WILL BE PAID, AND NO US FEDERAL FUNDS WILL BE USED. TRAVEL EXPENSES ARE DERIVED FROM A GENERAL UMUC OPERATING FUNDS ACCOUNT.THIS TRAVEL HAS BEEN APPROVED VIA NTPS. TRAVELER WILL HAVE ACCESS TO THE FOLLOWING CELL PHONE NUMBER 617-777-4750 AND PERSONAL EMAIL LDNOTAR@GMAIL.COM
DR. NOTARANGELO WILL DEPART THE US ON 11/12 AND ARRIVE IN THE NETHERLANDS ON 11/13 AS IT IS A OVERNIGHT FLIGHT, ON 11/13 DR. NOTARANGELO WILL ALSO GIVE SEMINAR ON TUESDAY NOVEMBER 13, 2018 THAT WILL TAKE PLACE AT THE WILHELMINA CHILDREN?¿¿S HOSPITAL, UNIVERSITY MEDICAL CENTER UTRECHT, THE NETHERLANDS; SINCE THE DEFENSE CEREMONY IS ON 11/14.</t>
  </si>
  <si>
    <t>UTRECHT, , NLD</t>
  </si>
  <si>
    <t>UNIVERSITY MEDICAL CENTER UTRE</t>
  </si>
  <si>
    <t>DR. NOTARANGELO HAS BEEN INVITED TO PARTICIPATE IN THE CENTER FOR GENETIC IMMUNE DISEASES-CGID- SCIENTIFIC ADVISORY BOARD MEETING TO BE HELD AT THE LORRY LOKEY STEM CELL RESEARCH BUILDING, ON FEBRUARY 1, 2019. STANFORD UNIV. HAS AGREED TO PROVIDE GOODS OR SERVICES IN-KIND TO THE NATIONAL INSTITUTES OF HEALTH FOR HIS PARTICIPATION IN THE ABOVE VISIT ON JANUARY 31, 2019 TO FEBRUARY 2, 2019. STANFORD WILL PAY IN-KIND FOR ROUND-TRIP AIR-FARE, 2 NIGHTS OF LODGING, AND THE FOLLOWING MEALS WILL BE PROVIDED; JANUARY 31 DINNER, FEBRUARY1 - ALL MEALS , AND FEBRUARY 2- BREAKFAST.. THE CAN 8024889 WILL PAY THE REMAINING EXPENSES. IN COMPLIANCE WITH FEDERAL REGULATION, NO HONORARIUM WILL BE PAID, AND NO US FEDERAL FUNDS WILL BE USED. TRAVEL EXPENSES ARE DERIVED FROM STANFORD INTERNAL FUNDING. THIS MEETING AND TRAVELER HAS BEEN APPROVED VIA NTPS SITE.  DR. NOTARANGELO WILL STAY THE EVENING OF 2/2 (SATURDAY) AND HIS LODGING WILL BE AT NETG. LATE JUSTIFICATION - THERE WERE REASSIGNMENTS AMONGST THE LABORATORY AND TRAVEL WAS NOT ASSIGNED TO NEW PLANNERS. THE PLANNER IS PREPARING THIS TRAVEL AS WELL AS PREPARING MULTIPLE OTHER TRIPS AND COMPLETED THIS AS SOON AS POSSIBLE.</t>
  </si>
  <si>
    <t>DR. NOTARANGELO HAS BEEN INVITED  TO SPEAK AT THE 5TH INTERNATIONAL CONFERENCE ON PRIMARY IMMUNODEFICIENCY DISEASES TO BE HELD AT THE LEELA IN MUMBAI, INDIA FROM THE 9-11TH MARCH, 2019. IN COMPLIANCE WITH FEDERAL REGULATION, NO HONORARIUM WILL BE PROVIDED, AND NO FEDERAL FUNDS ARE BEING USED FOR THE PAYMENT OF TRAVEL EXPENSES.  ALL EXPENSES PAID BY FPID ARE DERIVED FROM ITS ANNUAL GALA FUNDRAISER EVENT CONTRIBUTED BY PRIVATE DONORS AND FRIENDS.  THE SPONSOR AGREES TO PAY THE FOLLOWING IN-KIND: R/T AIRFARE, LODGING FOR 3 NIGHTS, LUNCH PROVIDED ON ALL 3 DAYS DINNER  PROVIDED ON 3-9 AND 3-10. THEY ALSO AGREE TO PAY THE GROUND TRANSPORTATION FROM AIRPORT TO HOTEL IN MUMBAI. THEY ARE WAIVING THE $450 REGISTRATION FEE.</t>
  </si>
  <si>
    <t>03/07/2019 -03/12/2019</t>
  </si>
  <si>
    <t>DR. NOTARANGELO HAS BEEN INVITED TO CHAIR AND TO SPEAK AT THE 2019 HENRY KUNKEL SOCIETY MEETING TO BE HELD AT THE ROCKEFELLER UNIVERSITY IN NEW YORK, NY ON MARCH 22, 2019.  THE HENRY KUNKEL SOCIETY HAS AGREED TO PROVIDE THE FOLLOWING GOODS OR SERVICES IN-KIND TO THE NATIONAL INSTITUTES OF HEALTH FOR HIS PARTICIPATION IN THE ABOVE VISIT FROM MARCH 21, 2019 TO MARCH 23, 2019.  THE HKS WILL PROVIDE THE FOLLOWING IN-KIND: ROUND-TRIP TRAIN FARE, 2 NIGHTS OF LODGING, REGISTRATION, AND THE FOLLOWING MEALS:  MARCH 21ST LUNCH; MARCH 22ND ALL MEALS; AND MARCH 23RD BREAKFAST. THE CAN 8024889 WILL PAY THE REMAINING EXPENSES.  TRAVEL EXPENSES ARE DERIVED FROM PRIVATE, NON-FEDERAL FUNDS AND REGISTRATION FEES. THIS MEETING AND THE TRAVELER HAVE BEEN APPROVED VIA THE NTPS SITE.  IN COMPLIANCE WITH FEDERAL REGULATION, NO FEDERAL FUNDS WILL BE USED AND NON HONORARIUM WILL BE PROVIDED. THIS MEETING WILL ALLOW DR. NOTARANGELO TO MEET WITH COLLEAGUES IN THE FIELD OF IN-BORNE ERRORS OF IMMUNITY, AND HELP KEEP HIM ABREAST ON HIS FIELD OF RESEARCH WITHIN THE LAB. LATE JUSTIFICATION - THERE WERE REASSIGNMENTS AMONGST THE LABORATORY AND THIS TRAVEL WAS ASSIGNED TO THIS PLANNER ON 1/29/19. THE PLANNER RECEIVED ODA APPROVAL LATE ON 2/5/19.  THE TRAVEL PLANNER ENTERED THIS TRAVEL ON 2/8/19.</t>
  </si>
  <si>
    <t>HENRY KUNKEL SOCIETY NEW YORK</t>
  </si>
  <si>
    <t xml:space="preserve">NUSSENZWEIG, ANDRE </t>
  </si>
  <si>
    <t>OCT. 1ST. ATTENDS THE THINK THANK ON UNDERSTANDING SEQUENCE AT MEMORIAL SLOAN CANCER CENTER IN NY. OCT. 2ND. IN THE MORNING HE WILL MEET WITH DR. ALEX KENTSIS COLLEAGUES TO DISCUSS MUTUAL RESEARCH INTERESTS. OCT.2ND. IN THE EVENING HE TRAVELS EWR TO BARCELONA. HE ARRIVES TO BARCELONA OCT.3 IN THE MORNING BUT WE RESERVED THE ROOM OCT. 2ND. SO WHEN HE GETS TO BARCELONA THE ROOM IS READY. OCT.3RD HE MEETS WITH SEVERAL OF THE INSTITUTE FOR RESEARCH FOR BIOMEDICINE IRB. OCT. 4TH. HE GIVES A SEMINAR TO THE ONCOLOGY PROGRAMME OF THE IRB IN BARCELONA. OCTOBER 5TH HE TRAVELS FROM BARCELONA TO MADRID BY TRAIN. OCT. 5-7 HE HAS BEEN INVITED TO VISIT THE GENOMIC INSTABILITY GROUP LABORATORY AT THE SPANISH NATIONAL CANCER RESEARCH CENTER IN MADRID. I BOOK ON LINE THE ROOM OCT.5-6 WITH A HOTEL THAT IS CLOSE TO THE MADRID TRAIN STATION. WHEN I FOUND OUT IT SHOULD HAVE BEEN BOOKED WITH OMEGA I CALLED THEM BUT THE HOTEL WAS SOLD OUT. SO I KEPT MY RESERVATION. OCT.7TH. HE WILL TRAVEL BY TRAIN FROM MADRID TO BAEZA TO ATTEND THE WORKSHOP CHROMOSOME ARCHITECTURE AND TOPOLOGICAL STRESS SPONSORED BY UNIVERSIDAD INT.DE ANDALUC??A UNIA. THIS SPONSOR IS PROVIDES A BUS THAT DEPARTS MADRID AIRPORT AT 3.00 PM TO TAKE PARTICIPANTS TO BAEZA.  DR. NUSSENZWEIG WON'T BE ABLE TO TAKE THIS BUS BECAUSE HAS MEETINGS WITH COLLEAGUES THE SAME DATE UNTIL AROUND 3.00 PM. HE WILL TAKE THE TRAIN INSTEAD ROUNDTRIP. OCT.7TH EVENING TO OCT.10TH AFTERNOON ATTENDING THE WORKSHOP CHROMOSOME ARCHITECTURE AND TOPOLOGICAL STRESS IN BAEZA. OCT. 10TH IN THE AFTERNOON TAKING THE TRAIN BACK TO MADRID. OCT.11TH. FLY BACK TO WASHINGTON DC. PART 1 OF CROSSOVER IS ON TANUM0HNYF. ADEMDUM: DR. NUSSENZWEIG HAD TO BOOK &amp; PAY HIMSELF A HOTEL FOR THE PERIOD IN BAEZA, OCT.7-9.THE SPONSOR OFFERED LODGING IN THE FACILITIES RESIDENCY, BUT THEY DIDN?¿¿T TELL US HE WAS GOING TO SHARE THE ROOM WITH ANOTHER ATTENDEE.
DR. NUSSENZWEIG HAD TO CATCH UP WITH WORK UNTIL LATE AT NIGHT &amp; NEEDED QUIET SPACE. THE SPONSOR WOULD NOT PAY FOR IT.</t>
  </si>
  <si>
    <t>INSTITUTE FOR RESEARCH IN BIOM</t>
  </si>
  <si>
    <t>10/01/2018 -10/11/2018</t>
  </si>
  <si>
    <t>UNIVERSIDAD INTERNACIONAL DE A</t>
  </si>
  <si>
    <t>DR. NUSSENZWEIG HAS BEEN INVITED TO ATTEND THE SU2C T-CELL LYMPHOMA DREAM TEAM RESEARCH GRANT SELECTION MEETING AT THE HEADQUARTER OF THE AMERICAN ASSOCIATION FOR CANCER RESEARCH (AACR) IN PHILADELPHIA, NOVEMBER 14-15, 2018. THE SPONSOR DOESN'T MEET THE $500.00 MINIMUM SO THE LABORATORY WILL PAY ALL THE EXPENSES: R/T TRAIN, HOTEL ROOM AND MEALS.</t>
  </si>
  <si>
    <t>PHILADELPHIA COUNTY, PA, US</t>
  </si>
  <si>
    <t>STAND UP TO CANCER NEW YORK</t>
  </si>
  <si>
    <t>FEB. 6-7 TRAVELER INVITED TO PROVIDE A LECTURE FOR THE DEPARTMENT OF CELLULAR AND MOLECULAR MEDICINE?¿¿S 2019 WINTER SEMINAR SERIES, TO BE HELD AT UC SAN DIEGO IN LA JOLLA. IN-KIND: FLIGHT DC-SAN DIEGO FEB. 6 AND FLIGHT SAN DIEGO-LOS ANGELES FEB. 9, ACCOMMODATION FEB. 6-7, GROUND TRANSPORTATION IN SAN DIEGO AND MEALS (FEB. 6 DINNER-FEB. 7 BREAKFAST, LUNCH AND DINNER). TRAVELER REQUESTS APPROVAL OF ACTUARIAL SUBSISTENCE FOR SPONSOR IN KIND LODGING VALUED AT DAILY RATE FOR TWO NIGHTS WHICH IS 119.41% OF THE GOVERNMENT ALLOWANCE OF $174.00 THIS PERCENTAGE FALLS WITHIN THE 300% THRESHOLD ALLOWED BY THE FTR. STEPS ENTERED 9/25/18. FEB. 8 TRAVELER INVITED BY DR. KEES MURRE (UCSD) TO DISCUSS POTENTIAL COLLABORATION. HOTEL FEB. 8 BOOKED WITH OMEGA, LAB PAYS IT. FEB. 9 TRAVELER INVITED BY DR. MICHAEL R. LIEBER TO DISCUSS MUTUAL RESEARCH ON DNA REPAIR. HOTEL FEB. 9 BOOKED WITH OMEGA, LAB PAYS IT. FEB. 10-14 TRAVELER INVITED AS A KEYNOTE SPEAKER AT THE GORDON RESEARCH CONFERENCE IN VENTURA, CA. IN-KIND: REGISTRATION FEE THAT INCLUDES LODGING AND MEALS. CTPS APPROVAL ATTACHED. FEB. 15-16 TRAVELER INVITED BY DR. ALESSANDRO VINDIGNI TO DISCUSS MUTUAL COLLABORATION. HOTEL BOOKED WITH OMEGA, LAB PAYS IT. FEB. 17-18 TRAVELER INVITED TO GIVE A SEMINAR AT SAINT LOUIS UNIVERSITY. IN-KIND: FLIGHT FROM LOS ANGELES TO ST. LOUIS FEB. 15 AND FLIGHT FROM ST. LOUIS TO DC FEB. 19, ACCOMMODATION FEB. 17-18, MEALS (LUNCH AND DINNER FEB. 18). ENTERED IN STEPS 8/6/18.</t>
  </si>
  <si>
    <t>02/06/2019 -02/19/2019</t>
  </si>
  <si>
    <t>ST LOUIS UNIVERSITY</t>
  </si>
  <si>
    <t>DR. ANDRE NUSSENZWEIG HAS BEEN INVITED TO SPEAK AT THE 3RD. EXPLORING DNA REPAIR PATHWAYS AS TARGETS FOR CANCER THERAPY CONFERENCE TO BE HELD AT NASSAU, BAHAMAS FROM FEBRUARY 23-26, 2019. REGISTRATION FEE PAID IN-KIND BY SPONSOR INCLUDES ACCOMMODATION FOR FEBRUARY 23, 24 AND 25, DINNER FEBRUARY 23, BREAKFAST, LUNCH AND DINNER FOR FEBRUARY 24 AND 25 AND BREAKFAST FOR FEBRUARY 26. THEY WILL PROVIDE THE HOTEL CONFIRMATION TWO WEEKS BEFORE THE CONFERENCE (E-MAIL ATTACHED) AIRFARE NOT SPONSORED, BOOKED WITH OMEGA (E-MAIL ATTACHED). OUTBOUND FLIGHT ON FEBRUARY 23RD IS WITH A NON CONTRACT CARRIER. DUE TO A WORK MEETING THAT DR. NUSSENZWEIG HAS ON THE TRAVEL DAY UNTIL 8:30 AM HE WON?¿¿T BE ABLE TO TAKE THE CONTRACT CARRIER FLIGHT THAT DEPARTS AT 6:00 AM. THE NEXT FLIGHT AVAILABLE IS A NON-CONTRACT CARRIER JETBLUE, DEPARTING DCA AT 10:00 AM AND ARRIVING TO NASSAU AT 12:43 PM. HE WILL NEED TO TAKE THIS FLIGHT TO BE ON TIME IN NASSAU TO ACCOMPLISH THE OFFICIAL BUSINESS (MEMORANDUM ATTACHED). AIRPORT COST COMPARISON AS WELL ATTACHED.</t>
  </si>
  <si>
    <t>02/23/2019 -02/26/2019</t>
  </si>
  <si>
    <t>NUTMAN, THOMAS B</t>
  </si>
  <si>
    <t>TO ATTEND AND PRESENT A SEMINAR AT THE ID WEEK 2018 FOR INFECTIOUS DISEASES SOCIETY OF AMERICA IN SAN FRANCISCO, CA.
DATES:  10/3/18 TO 10/7/18
SPONSOR WILL COVER, AIRFARE AND 2 NIGHTS LODGINGS.
ANY EXPENSES NOT COVERED BY SPONSOR WILL BE COVERED BY LAB CAN.
REGISTRATION WAS PAID FOR WITH GOV. CREDIT CARD - SEE UPLOADED COPY.</t>
  </si>
  <si>
    <t>PEDIATRIC INFECTIOUS DISEASES</t>
  </si>
  <si>
    <t>SECTION CHIEF (CLIN</t>
  </si>
  <si>
    <t>TO GIVE FEATURED ADDRESS ENTITLED "THE HUMAN IMMUNE RESPONSE TO FILARIAL INFECTION" AT THE ANNUAL CEND SYMPOSIUM AT UC BERKELEY, BERKELEY, CA.
DATE:  1/11/18
SPONSOR COVERING:  AIRFARE, LODGINGS AND MEALS ON THE DAY OF THE SYMPOSIUM - IN KIND.  ALL OTHER EXPENSES WILL GO TO THE LAB CAN.
LODGING CONFIRMATION WILL BE SENT AT A LATER TIME.  SEE EMAIL UPLOADED FOR ESTIMATE OF HOTEL RATE. (RECEIVED HOTEL CONF. ON 12/7 - UPLOADED).   
SPONSOR AGREES:  SPONSOR WILL BE PROVING IN-KIND LODGINGS VALUED AT $215.00 WHICH IS 122.85% OVER THE GOVERNMENT LOADING ALLOWANCE OF $175.00 FOR BERKELEY, CA.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NO U.S. FEDERAL FUNDS WILL BE USED BY THE SPONSOR TO PROVIDE FOR OR REIMBURSE TRAVEL EXPENSES AND THAT NO HONORARIUM MAY BE ACCEPTED BY THE EMPLOYEE.</t>
  </si>
  <si>
    <t>TO PARTICIPATE IN THE "THIRD MEETING OF THE ONCHOCERCIASIS TECHNICAL ADVISORY SUBGROUP (OTS) AT THE WHO DEPARTMENT OF CONTROL OF NEGLECTED TROPICAL DISEASES (NTD) IN GENEVA, SWITZERLAND.
DATES:  2/25/19 TO 2/27/19.
SPONSOR WILL COVER AIRFARE, LODGINGS, MEALS, SOME TAXI'S/LOCAL TRANSPORT) - IN KIND. SPOKE WITH ANNE GARVEY, THE TRAVEL FALLS UNDER THE ADVISORY SERVICES AUTHORITY 42.  ANY EXPENSES NOT COVERED BY THE SPONSOR WILL BE COVERED BY HIS LAB CAN.</t>
  </si>
  <si>
    <t>02/23/2019 -02/28/2019</t>
  </si>
  <si>
    <t>TO ATTEND AND PARTICIPATE IN THE 61ST MEC MEETING IN PARIS FRANCE.
DATES OF MEETING:  4/2/19 TO 4/3/19
SPONSOR COVERING AIRFARE, LODGINGS, AND MOST MEALS - IN KIND.
EXPENSES NOT COVERED BY SPONSOR WILL BE COVERED BY LAB CAN.
SPONSOR WILL FORWARD HIS HOTEL CONFIRMATION MID MARCH (SEE EMAIL UPLOADED).</t>
  </si>
  <si>
    <t xml:space="preserve">OBERDOERFFER, PHILIPP </t>
  </si>
  <si>
    <t>TO GIVE A TALK AT THE UNIVERSITY OF ZURICH 12/3-4/18. SPONSOR IS PAYING FOR ONE WAY FLIGHT AND HOTEL. TAKING A TRAIN TO FREIBURG TO PRESENT POSTER/ABSTRACT AT THE 2018 MAX PLANCK FREIBURG EPIGENETICS MEETING IN FREIBURG GERMANY ON 12/5-7/18. TRAVELER IS TAKING TRAIN FROM MEETING TO FRANKFURT AIRPORT. TRAVELER IS STAYING WITH FAMILY ON 12/8/18.</t>
  </si>
  <si>
    <t>TO GIVE A TALK AT TULANE UNIVERSITY SCHOOL OF MEDICINE IN NEW ORLEANS, LA ON 3/17-18/2019. SPONSOR IS PAYING IN-KIND FOR MEALS, LODGING AND GROUND TRANSPORTATION.</t>
  </si>
  <si>
    <t>TULANE UNIVERSITY NEW ORLEANS</t>
  </si>
  <si>
    <t>03/17/2019 -03/18/2019</t>
  </si>
  <si>
    <t>O GRADY, NAOMI P</t>
  </si>
  <si>
    <t>TO PRESENT A LECTURE AT MEDICAL GRAND ROUNDS FROM 2/5-6/2019 IN BIRMINGHAM, AL.</t>
  </si>
  <si>
    <t>OKEEFE, BARRY R</t>
  </si>
  <si>
    <t>DR. O'KEEFE HAS BEEN INVITED BY THE UNIVERSITY OF MISSISSIPPI, NATIONAL CENTER FOR NATURAL PRODUCTS RESEARCH, TO PRESENT A SEMINAR ON TUESDAY, 10/23/2018.  THE UNIVERSITY OF MISSISSIPPI WILL PAY IN-KIND FOR DR. O'KEEFE'S ROUND TRIP ECONOMY AIRFARE AND LODGING.  PLEASE NOTE THAT THE UNIVERSITY OF MISSISSIPPI IS TAX EXEMPT; THEIR INVITATION LETTER REFLECTS THEIR TAX EXEMPT STATUS.</t>
  </si>
  <si>
    <t>OXFORD, MS, US</t>
  </si>
  <si>
    <t>UNIVERSITY OF MISSISSIPPI AT U</t>
  </si>
  <si>
    <t>10/22/2018 -10/23/2018</t>
  </si>
  <si>
    <t>OLIVEIRA, LUIZ F</t>
  </si>
  <si>
    <t>DR. OLIVEIRA REQUESTS TRAVEL TO BELO HORIZONTE, BRAZIL FROM 11/4 - 11/17/2018 FOR HIS 7TH AND FINAL TRIP TO DO COLLABORATIVE FIELDWORK AT THE RENE RACHOU RESEARCH INSTITUTE AS PART OF HIS SPECIAL VISITING SCIENTIST AWARD THROUGH THE SCIENCE WITHOUT BORDERS PROGRAM. THIS AWARD ALLOWS HIM TO STUDY THE ROLE OF LUTZOMYIA MIGONEI AND LUTZOMYIA UMBRATILIS AS VECTORS OF LEISHMANIASIS IN BRAZIL. THIS IS A JOINT PROJECT BETWEEN NIH AND THE RRRI-FIOCRUZ. THE AWARD WAS INITIALLY FOR 6TH TRIPS BUT THERE ARE FUNDS REMAINING TO PARTIALLY-SPONSOR A 7TH TRIP OF SHORTER DURATION. SPONSOR TO PAY IN-KIND FOR AIRFARE, LODGING, AND GROUND TRANSPORTATION IN BRAZIL. NIH TO FUND ALL M&amp;IE AND DC GROUND TRANSPORTATION. NO U.S. FEDERAL FUNDS WILL BE USED BY THE SPONSOR TO PROVIDE FOR OR REIMBURSE TRAVEL EXPENSES. NO HONORARIUM WILL BE ACCEPTED BY DR. OLIVEIRA. THIS TRAVEL FALLS UNDER THE ADVISORY SERVICES AUTHORITY FOR SPONSORED TRAVEL.</t>
  </si>
  <si>
    <t>BELO HORIZONTE, , BRA</t>
  </si>
  <si>
    <t>FIOCRUZ CENTRO DE PESQUISA REN</t>
  </si>
  <si>
    <t>11/03/2018 -11/18/2018</t>
  </si>
  <si>
    <t>OLIVE, MICHELLE M</t>
  </si>
  <si>
    <t>TRAVELER TO ATTEND AND PARTICIPATE AT THE 2018 AMERICAN HEART ASSOCIATION SCIENTIFIC SESSIONS 2018. MICHELLE HAS BEEN INVITED BY THE AHA AS A MODERATOR. SHE WILL BE RECEIVING COMPLIMENTARY REGISTRATION.</t>
  </si>
  <si>
    <t>11/09/2018 -11/12/2018</t>
  </si>
  <si>
    <t>OLIVER, BRIAN C</t>
  </si>
  <si>
    <t>TRAVEL TO PRESENT A SEMINAR, IN THE BIOMEDICAL SCIENCES DEPARTMENT SEMINAR SERIES, AT FLORIDA STATE UNIVERSITY ON 10/31/2018. ON 11/1/2018, BEFORE DEPARTURE, WILL INTERACT ON COMMON RESEARCH INTERESTS. SPONSOR PROVIDING AIRFARE, LODGING, AND MEALS (DINNER ON 10/30, 3 MEALS ON 10/31, AND 2 MEALS ON 11/1). DR. OLIVER IS REQUESTING APPROVAL OF ACTUAL SUBSISTENCE FOR SPONSOR IN-KIND LODGING VALUED AT $129 WHICH IS 126% OF THE GOVERNMENT ALLOWANCE OF $102. THIS PERCENTAGE FALLS WITHIN THE 300% THRESHOLD ALLOWED BY THE FTR. THE SPONSOR HAS NOTED THAT ALL OTHER NON-FEDERAL PARTICIPANTS WILL BE PROVIDED WITH THE SAME ACCOMMODATIONS.</t>
  </si>
  <si>
    <t>TALLAHASSEE, FL, US</t>
  </si>
  <si>
    <t>FLORIDA STATE UNIVERSITY</t>
  </si>
  <si>
    <t>TRAVELER INVITED TO SPEAK AT A SEMINAR HELD AT THE UNIVERSITY OF BRITISH COLUMBIA, IN BRITISH COLUMBIA, VANCOUVER, CANADA ON FEBRUARY 28, 2019. THIS TRAVEL IS A SPONSORED TRAVEL. SPONSOR PROVIDING FLIGHT, LODGING AND MEALS (2/27-D, 2/28-B,L,D, 3/1-B) IN-KIND. THE RETURN FLIGHT IS ON A FOREIGN FLAG CARRIER, HOWEVER IT IS SPONSORED IN-KIND.</t>
  </si>
  <si>
    <t>UNIVERSITY OF BRITISH COLUMBIA</t>
  </si>
  <si>
    <t>OLIVIER, KENNETH N</t>
  </si>
  <si>
    <t>DR. KENNETH OLIVIER HAS BEEN INVITED TO PARTICIPATE AS A SPEAKER OF A SYMPOSIUM AT ID WEEK 2018 TO BE HELD IN SAN FRANCISCO, CALIFORNIA ON OCTOBER 3 - 5, 2018.  THE INFECTIOUS DISEASES SOCIETY OF AMERICA (SPONSOR) IS PAYING FOR RT AIRFARE, TWO NIGHTS OF LODGING, REGISTRATION FEES (WAIVED) AND SOME MEALS FROM OCTOBER 4 - 5, 2018. TAXI?????S DURING THE VISIT WILL NOT BE NEEDED AS DR. OLIVIER WILL BE LODGING AT THE SAME LOCATION OF THE CONFERENCE. THE MEALS THAT ARE COVERED BY THE SPONSOR INCLUDE LUNCHES ON 10/3 AND 10/4; PLEASE NOTE THIS HAS CHANGED FROM THE ORIGINAL LOI AS THE TRIP IS NOW FROM 10/3-5 AND NOT 10/4-6, AND TRAVELER IS LEAVING TOO EARLY ON 10/5 TO EAT SPONSORED MEALS (DEPARTING CA AT 9AM).  IDWEEK IS THE COMBINED ANNUAL MEETING OF THE IDSA, SHEA, HIVMA, AND PIDS, WHERE INFECTIOUS DISEASES PROFESSIONALS CAN MEET, SHARE EXPERIENCES, AND DEVELOP COLLABORATIONS FOR THE IMPROVEMENT OF PATIENT CARE AND PUBLIC HEALTH. CAS APPROVAL PENDING. PLEASE NOTE - CGE CONFERENCE TRAVEL SUBTAB CURRENTLY NOT SHOWING NAMES OF CONFERENCES, ONLY MONTH/YEAR OF MEETING GIVEN FY19 IS NOT YET STARTED; WILL UPDATE WITH NAME WHEN POSSIBLE.</t>
  </si>
  <si>
    <t>DR. KENNETH OLIVIER HAS BEEN INVITED TO SPEAK AT THE TENTH UNIVERSITY OF MIAMI CYSTIC FIBROSIS SYMPOSIUM TO BE HELD IN MIAMI, FLORIDA ON OCTOBER 14 - 15, 2018. UM/BATCHELOR FOUNDATION (SPONSOR) IS PAYING FOR RT AIRFARE, ONE NIGHT OF LODGING, AND MEALS ON OCTOBER 14TH AND 15TH. PRE-ARRANGED TAXIS HAVE BEEN SCHEDULED TO TAKE DR. OLIVIER BACK AND FORTH TO THE CONFERENCE DURING THIS TRAVEL. THE MEALS THAT ARE COVERED BY THE SPONSOR INCLUDE DINNER ON OCTOBER 14TH, AND BREAKFAST AND LUNCH ON OCTOBER 15TH. SPONSOR HAD OFFERED ORIGINALLY TO PAY IN-KIND FOR DINNER ON 10/15, BUT TRAVELER IS LEAVING FOR THE AIRPORT AROUND 4PM AND WILL NOT BE ABLE TO PARTICIPATE. THERE ARE NO REGISTRATION FEES FOR THIS SYMPOSIUM. CAS APPROVED. CONFERENCE NAME NOT IN CGE, SO DOMESTIC TRIP PURPOSE IS SELECTED. THE SYMPOSIUM WILL FEATURE AN EXCITING SCIENTIFIC PROGRAM COVERING A WIDE RANGE OF TOPICS, INCLUDING: AND MULTI-RESISTANT PSEUDOMONAS AERUGINOSA IN CF; MECHANISMS, NOVEL THERAPIES, AND LESSONS LEARNED.</t>
  </si>
  <si>
    <t>DR. KENNETH OLIVIER HAS BEEN INVITED TO PRESENT AT THE BRONCHIECTASIS AND NON-TUBERCULOUS MYCOBACTERIA SYMPOSIUM TO BE HELD IN NEW YORK, NY ON DECEMBER 4, 2018. NYU SCHOOL OF MEDICINE (SPONSOR) IS PAYING FOR RT TRAIN FARE, ONE NIGHT OF LODGING, AND SOME MEALS ON 12/4 (BREAKFAST AND LUNCH). TAXI?¿¿S DURING THE VISIT BETWEEN THE HOTEL AND THE MEETING SITE WILL BE PAID FOR IN-KIND BY NYU SCHOOL OF MEDICINE (SPONSOR). TAXI EXPENSES FROM THE AIRPORT AND BACK WILL BE REIMBURSED TO DR. OLIVIER USING LAB FUNDS. THE MEALS THAT ARE COVERED BY THE SPONSOR INCLUDE BREAKFAST AND LUNCH ON 12/4/18, MEALS ON 12/3/18 AND DINNER ON 12/4 WILL BE REIMBURSED BY NHLBI. REGISTRATION FEES ARE WAIVED FOR DR. OLIVIER AS A PRESENTER AT THIS SYMPOSIUM. CAS APPROVAL IS IN ?¿¿CLOSED FOR REVIEW?¿¿ STATUS. CONFERENCE NAME NOT IN CGE DROPDOWN AS THIS IS OVER TWO MONTHS OUT, DOMESTIC TRIP PURPOSE SELECTED.  THIS CONFERENCE PROVIDES FACULTY AND PHYSICIANS IN TRAINING AN OVERVIEW AND UPDATE ON THE EPIDEMIOLOGY, PATHOGENESIS, DIAGNOSIS, MANAGEMENT AND TREATMENT OF NON-TUBERCULOUS MYCOBACTERIA (NTM), CYSTIC FIBROSIS, AND BRONCHIECTASIS. IT WILL PROVIDE A FORUM TO INCREASE AWARENESS OF THESE CONDITIONS IN ORDER TO BETTER MANAGE THESE PATIENTS.</t>
  </si>
  <si>
    <t>NEW YORK SCHOOL OF MEDICINE</t>
  </si>
  <si>
    <t>12/03/2018 -12/04/2018</t>
  </si>
  <si>
    <t>THIS TRAVEL IS NOT A CONFERENCE BECAUSE IT MEETS THE FOLLOWING MISSION EXEMPTION: SCIENTIFIC MEETINGS WITH A SPECIFIC INVESTIGATOR OR TEAM REGARDING A SPECIFIC AREA OF SCIENTIFIC INQUIRY, OR PUBLIC HEALTH NEED. DR. KENNETH OLIVIER HAS BEEN INVITED TO ATTEND AN IN-PERSON DESIGN DAY MEETING FOCUSED ON A STUDY OF SAFETY AND ACTIVITY OF BEDAQUILINE FOR TREATMENT OF NTM, A CF FOUNDATION SUPPORTED CLINICAL TRIAL.  THE DESIGN DAY MEETING WILL BE HELD AT THE TDN COORDINATING CENTER IN SEATTLE, WA ON FEBRUARY 28, 2019. SEATTLE CHILDREN?¿¿S RESEARCH INSTITUTE (SPONSOR) IS PAYING FOR RT AIR FARE, TWO NIGHTS OF LODGING, AND MEALS ON 2/27 (BREAKFAST, LUNCH &amp; DINNER), 2/28 (BREAKFAST, LUNCH &amp; DINNER), AND 3/1 (BREAKFAST AND LUNCH ONLY). DINNER ON 3/1/19 WILL BE REIMBURSED TO DR. OLIVIER USING LAB FUNDS.  ALL TAXI EXPENSES THROUGHOUT THE DURATION OF THIS TRAVEL WILL BE REIMBURSED TO DR. OLIVIER USING LAB FUNDS AS WELL. THERE ARE NO REGISTRATION FEES FOR THIS MEETING AND DUE TO THE MEETING STATUS OF THIS TRAVEL, NO CAS ENTRY IS REQUIRED. AT THE IN-PERSON DESIGN DAY MEETING, THE GOAL WILL BE TO DISCUSS POTENTIAL STUDY DESIGNS AND ULTIMATELY SELECT ONE TO MOVE FORWARD WITH. THE STUDY TEAM WILL THEN CRAFT A STUDY PROTOCOL SYNOPSIS, WHICH WILL BE SCIENTIFICALLY REVIEWED BY THE TDN CLINICAL RESEARCH EXECUTIVE COMMITTEE (CREC) AND THE CF FOUNDATION.</t>
  </si>
  <si>
    <t>SEATTLE CHILDRENS RESEARCH INS</t>
  </si>
  <si>
    <t xml:space="preserve">OMALLEY, JAMES </t>
  </si>
  <si>
    <t>DR. O'MALLEY WILL BE VISITING NEW YORK TO CONDUCT A REVIEW OF A FACILITY AND PROVIDING ADVICE REGARDING THEIR APPLICATION FOR RE-ACCREDITATION BY AAALAC INTERNATIONAL. AAALAC WILL SPONSOR HIM. DR. O'MALLEY WILL BE DRIVING HIS POV TO NEW CARROLTON METRO STATION AND THEN TAKE A TRAIN TO NEW YORK CITY. THE SPONSOR HAS COVERED LODGING FOR 10/02/2018 THROUGH 10/05/2018. DR. O'MALLEY IS REQUESTING APPROVAL OF ACTUAL SUBSISTENCE FOR SPONSOR IN-KIND LODGING VALUED AT $323.00 WHICH IS 112% OF THE GOVERNMENT ALLOWANCE OF $288.00. THIS PERCENTAGE FALLS WITHIN THE 300% THRESHOLD ALLOWED BY THE FTR. THE SPONSOR HAS NOTED THAT ALL OTHER NON-FEDERAL PARTICIPANTS WILL BE PROVIDED WITH THE SAME ACCOMMODATIONS. THIS TRAVEL IS APPROVED BY DR. AVI NATH, THERE IS AN ODA DOCUMENT ATTACHED.</t>
  </si>
  <si>
    <t>ASSOCIATION FOR ASSESSMENT AND</t>
  </si>
  <si>
    <t>10/02/2018 -10/05/2018</t>
  </si>
  <si>
    <t>OMBRELLO, AMANDA K</t>
  </si>
  <si>
    <t>THIS IS SPONSORED FOREIGN TRAVEL. TRAVELER IS REQUESTING APPROVAL OF ACTUAL SUBSISTENCE FOR LODGING VALUED AT $240.93 WHICH IS 141% ABOVE GOVERNMENT ALLOWANCE OF $172.  THE SPONSOR IS COVERING THE FOLLOWING EXPENSES IN-KIND: ROUNDTRIP AIRFARE IN THE AMOUNT OF $1,452.21; LODGING ON 10/24, 10/25, 10/26 IN THE AMOUNT OF $722.79 (621 EUROS); REGISTRATION IN THE AMOUNT OF $763.22 (650 EUROS), WHICH INCLUDES LUNCHES FOR ALL MEETING ATTENDEES ON 10/25, 10/26; BREAKFAST PROVIDED BY HOTEL ON 10/25, 10/26, AND 10/27.  THE SPONSOR HAS NOTED THAT ALL SIMILARLY SITUATED PARTICIPANTS ARE RECEIVING THE SAME BENEFITS. THE FOLLOWING EXPENSES HAVE BEEN ADDED TAXI FROM RESIDENCE TO AIRPORT ON 10/23 $65, AND TAXI FROM AIRPORT TO RESIDENCE ON 10/27 $65.  REGISTRATION FEE OF $763.22 IS WAIVED.  OMEGA NOT USED FOR AIRFARE RESERVATIONS BECAUSE THE SPONSOR HAS COVERED THIS EXPENSE IN-KIND.  OMEGA WAS NOT USED FOR HOTEL RESERVATIONS BECAUSE THE SPONSOR HAS COVERED THIS EXPENSE IN-KIND.  AIRPORT COST COMPARISON NOT NEEDED SINCE SPONSOR PROVIDING IN-KIND.  THE OUTBOUND FLIGHT ON 10/23 IS AN OVERNIGHT FLIGHT, THEREFORE NO HOTEL IS NEEDED. PENDING AVAILABILITY OF FUNDS.</t>
  </si>
  <si>
    <t>OMBRELLO, MICHAEL J</t>
  </si>
  <si>
    <t>DR. OMBRELLO SERVING ON THE ACR ANNUAL MEETING PLANNING COMMITTEE (AMPC) WHICH IS TASKED TO DEVELOP A COMPREHENSIVE PROGRAM THAT WILL ADDRESS DIVERSE EDUCATION NEEDS OF ITS MEMBERSHIP AND CONSTITUENTS.  DR. OMBRELLO SERVING ON THE ACR ANNUAL MEETING PLANNING COMMITTEE (AMPC) WHICH IS TASKED TO DEVELOP A COMPREHENSIVE PROGRAM THAT WILL ADDRESS DIVERSE EDUCATION NEEDS OF ITS MEMBERSHIP AND CONSTITUENTS.  HE IS REQUESTING APPROVAL OF ACTUAL SUBSISTENCE FOR SPONSOR-IN-KIND LODGING VALUED AT $219 WHICH IS 144% OF THE GOVERNMENT ALLOWANCE OF $152.  THIS PERCENTAGE FALLS WITHIN THE 300% THRESHOLD ALLOWED BY THE FTR.  THE SPONSOR HAS  NOTED THAT ALL OTHER NON-FEDERAL PARTICIPANTS WILL BE PROVIDED WITH THE SAME ACCOMMODATIONS</t>
  </si>
  <si>
    <t>OPPENHEIM, JOOST J</t>
  </si>
  <si>
    <t>SPONSORED TRAVEL:  PRESENTING: INVITED TO GIVE LECTURE AT 2018 AUTUMN IMMUNOLOGY CONFERENCE (AIC), FROM NOVEMBER 16-19, 2018, CHICAGO, ILLINOIS. TITLE: "ALARMINS, TLRS AND OTHER RECEPTORS IN CANCER IMMUNITY." PARTIAL 348 IN KIND TRAVEL, SPONSOR TO COVER LODGING, AIRFARE, PARTIAL MEALS, PARTIAL GROUND TRANSPORTATION AND WAIVE REGISTRATION FEE ($150) IN KIND WHICH INCLUDES A WINE/CHEESE RECEPTION 11/16. NCI TO COVER PARTIAL P/D AND GROUND TRANSPORTATION. NFF VERIFIED BY EMAIL FROM SPONSOR. TRAVELER IS REQUESTING APPROVAL OF ACTUAL SUBSISTENCE FOR SPONSORED IN-KIND LODGING VALUED AT $224 WHICH IS 101% OF THE GOVERNMENT ALLOWANCE OF $223.  THIS PERCENTAGE FALLS WITHIN THE 300% THRESHOLD ALLOWED BY THE FTR.  THE SPONSOR HAS NOTED THAT ALL OTHER NON-FEDERAL PARTICIPANTS WILL BE PROVIDED WITH THE SAME ACCOMMODATIONS.</t>
  </si>
  <si>
    <t>ORGANIZING COMMITTEE AUTUMN IM</t>
  </si>
  <si>
    <t>CHIEF LMI</t>
  </si>
  <si>
    <t>11/16/2018 -11/19/2018</t>
  </si>
  <si>
    <t>OSHEA, JOHN J</t>
  </si>
  <si>
    <t>DR. O'SHEA HAS BEEN INVITED TO GIVE A TALK AT THE 2018 AMERICAN COLLEGE OF RHEUMATOLOGY MEETING IN CHICAGO, IL, 10/19-24/2018.  TALK:  EPIGENETICS ON T-CELLS.  SPONSOR WILL COVER 3 NIGHTS HOTEL, ONE-WAY AIRFARE AND REGISTRATION IN-KIND.</t>
  </si>
  <si>
    <t>DR. O'SHEA WILL BE SPEAKING AT THE CYTOKINES 2018 6TH ANNUAL MEETING OF THE INTERNATIONAL CYTOKINE AND INTERFERON SOCIETY (ICIS) TO BE HELD IN BOSTON, MA, OCTOBER 27-30, 2018.  SPONSOR WILL PAY REGISTRATION FEE OF $650, AIR TICKET, 1 NIGHT HOTEL, AND DINNER CRUISE IN-KIND.  TALK: ADVANCES IN PATHOGENIC TH17 AXIS OF EVIL.  "PENDING AVAILABILITY OF FUNDS."</t>
  </si>
  <si>
    <t>INTERNATIONAL CYTOKINES SOCIET</t>
  </si>
  <si>
    <t>DR. O'SHEA WILL BE GIVING A TALK AT IAR'S BIOLOGY OF INFLAMMATION CENTER'S MONTHLY RESEARCH SEMINAR, AT THE BAYLOR COLLEGE OF MEDICINE, HOUSTON, TX, NOVEMBER 5-6, 2018.  "PENDING CONTINUING RESOLUTION."</t>
  </si>
  <si>
    <t>DR. O'SHEA HAS BEEN INVITED TO GIVE THE ZIFF LECTURE IN MEMORY OF DR. MORRIS ZIFF, THE FOUNDING DIRECTOR OF THE RHEUMATIC DISEASES DIVISION AS PART OF THEIR WEEKLY INTERNAL MEDICINE GRAND ROUNDS SERIES, FEBRUARY 21, 2019.  TITLE OF HIS TALK: "CYTOKINE SIGNALING: FROM JAKINIBS TO THE EPIGENOME."</t>
  </si>
  <si>
    <t>DR. O'SHEA HAS BEEN INVITED TO PARTICIPATE AS FACULTY FOR RHEUMNOW LIVE AT THE WORTHINGTON RENAISSANCE HOTEL, FORT WORTH, TX, MARCH 22, 2019.  HIS WILL GIVE A TALK "THE DEVELOPMENT &amp; CLINICAL APPLICATION OF JAK INHIBITION." SPONSOR PROVIDED AIRFARE AND SOME MEALS IN-KIND.</t>
  </si>
  <si>
    <t>RHEUMNOW LIVE</t>
  </si>
  <si>
    <t>03/22/2019 -03/22/2019</t>
  </si>
  <si>
    <t>OSTRANDER, ELAINE A</t>
  </si>
  <si>
    <t>THIS IS SPONSORED DOMESTIC TRAVEL.  TRAVELER ARRIVES  10/30 AND DEPARTS 10/31. THE FOLLOWING ARE PROVIDED IN-KIND: ROUNDTRIP AIRFARE AT $349.40 AND ONE NIGHT OF LODGING IN THE AMOUNT OF
$112.00. HOTEL ROOM TAXES IN THE AMOUNT OF $12.20 THE FOLLOWING MEALS ARE PROVIDED IN-KIND: LUNCH AND DINNER ON 10/30, BREAKFAST ON
10/31.TRAVELER IS UNABLE TO ATTEND BREAKFAST ON 10/31 DUE TO DEPARTURE FLIGHT TIMES. COST
COMPARISON NOT NEEDED, AS, OMEGA WAS NOT USED FOR AIRFARE OR LODGING AS THESE ARE COVERED
DIRECTLY BY THE SPONSOR. NHGRI WILL PAY ALL OTHER EXPENSES ASSOCIATED WITH THIS TRAVEL. ROUND
TRIP TAXI TO/FROM RESIDENCE ESTIMATED AT $130. ROUND TRIP TAXI WHILE IN VERMONT ESTIMATED AT
$100. ROUND TRIP BAGS-$60. SPONSOR HAS NOTED ALL INVITED PARTICIPANTS WILL RECEIVE THE SAME OR SIMILAR BENEFITS. FEDERAL FUNDS WILL NOT BE USED, AND NO HONORARIUM WILL BE GIVEN.TRAVELER IS REQUESTING COMP TIME FOR TRAVEL.</t>
  </si>
  <si>
    <t>BURLINGTON, VT, US</t>
  </si>
  <si>
    <t>UNIVERSITY OF VERMONT</t>
  </si>
  <si>
    <t>CHIEF, CGB</t>
  </si>
  <si>
    <t>THIS IS SPONSORED DOMESTIC TRAVEL. . THE FOLLOWING MEALS ARE PROVIDED IN-KIND: 11/6 DINNER AND 11/7 BREAKFAST. TRAVELER IS UNABLE TO ATTEND LUNCH OR DINNER ON 11/7 DUE TO DEPARTURE FLIGHT TIME. THE FOLLOWING ARE PROVIDED IN-KIND: ROUNDTRIP AIRFARE AT $418.40 AND ONE NIGHT OF LODGING IN THE AMOUNT OF $246.34. OMEGA WAS NOT USED FOR AIRFARE AND LODGING AS THIS HAS BEEN COVERED DIRECTLY BY THE SPONSOR. COST COMPARISON NOT PROVIDED BECAUSE OMEGA WAS NOT USED FOR AIRFARE OR LODGING AS THESE ARE COVERED DIRECTLY BY THE SPONSOR. TRAVELER IS REQUESTING APPROVAL OF ACTUAL SUBSISTENCE FOR SPONSOR IN-KIND LODGING VALUED AT $218 WHICH IS 180% OF THE GOVERNMENT ALLOWANCE OF $121. THIS PERCENTAGE FALLS WITHIN THE 300% THRESHOLD ALLOWED BY THE FTR. NHGRI WILL PAY ALL OTHER EXPENSES ASSOCIATED WITH THIS TRAVEL. BAGGAGE FEES - $60; ROUND TRIP TAXI TO/FROM RESIDENCE ESTIMATED AT $150; ROUND TRIP TAXI WHILE IN FLORIDA ESTIMATED AT $150. SPONSOR HAS NOTED ALL INVITED PARTICIPANTS WILL RECEIVE THE SAME OR SIMILAR BENEFITS. FEDERAL FUNDS WILL NOT BE USED, AND NO HONORARIUM WILL BE GIVEN. FLORIDA IS A TAX-EXEMPT STATE, HOWEVER IT DOES NOT APPLY TO THIS TRAVEL. TRAVELER IS REQUESTING COMP TIME FOR TRAVEL.</t>
  </si>
  <si>
    <t>THIS IS SAME DAY SPONSORED DOMESTIC TRAVEL. COMP TIME IS BEING REQUESTED. THE FOLLOWING ARE PROVIDED IN-KIND: REGISTRATION - $949. NIH WILL COVER ALL OTHER EXPENSES: AIRFARE - $145.40; ROUNDTRIP TAXI TO/FROM AIRPORT - $150; ROUNDTRIP TAXIS WHILE IN MAINE - $112. PER COST COMPARISON, TRAVELER CHOSE THE AIRPORT WITH THE LOWEST COST FLIGHT OUT OF BWI-$145.40 COMPARED TO DCA-$198.40 AND IAD-$188.40. AIRFARE COST COMPARISON SHEET IS INCLUDED. SPONSOR HAS NOTED ALL INVITED PARTICIPANTS WILL RECEIVE THE SAME OR SIMILAR BENEFITS.</t>
  </si>
  <si>
    <t>CANINES N KIDS FOUNDATION</t>
  </si>
  <si>
    <t>11/12/2018 -11/12/2018</t>
  </si>
  <si>
    <t xml:space="preserve">OTA WANG, VIVIAN </t>
  </si>
  <si>
    <t>TRAVELER WILL BE TRAVELING FROM DC AREA TO HOUSTON, TX ON DECEMBER 17TH AND RETURNING TO THE DC ARE ON DECEMBER 19TH. THE TRAVELER HAS BEEN INVITED TO SPEAK AT THE UNIVERSITY OF HOUSTON MEDICAL SCHOOL ON THE TOPIC OF DATA ACCESS AND SHARING BARRIERS AND OPPORTUNITIES TO ENABLE EVIDENCE-GENERATING PRACTICES TO IMPROVE HEALTH AND COMMUNITY-WIDE OUTCOMES. UNIVERSITY OF HOUSTON WILL BE PAYING FOR TRAVELER AIRFARE AND GROUND TRANSPORTATION. TRAVELER WILL BE STAYING WITH FRIENDS AND WILL NOT REQUIRE LODGING</t>
  </si>
  <si>
    <t>UNIVERSITY OF HOUSTON</t>
  </si>
  <si>
    <t>12/17/2018 -12/19/2018</t>
  </si>
  <si>
    <t xml:space="preserve">OTTO, MICHAEL </t>
  </si>
  <si>
    <t>DR. OTTO HAS BEEN INVITED TO SPEAK AT 2 EVENTS IN PITTSBURGH, PA, BOTH EVENTS ARE SPONSORED, BY TWO SEPARATE SPONSORS.  OCT 30TH, HE WILL GIVE PRESENTATION MECHANISMS CONTRIBUTING TO THE FORMATION OF FLOATING BIOFILMS IN STAPH. AUREUS ORTHOPEDIC INFECTIONS AT THE AM INSTITUTE FOR CHEMICAL ENGINEERS, AICHE 2018 ANNUAL MTNG. SPONSOR AICHE FOUNDATION WILL PAY FOR HIS 1-DAY REGISTRATION FEE.  ON OCT 31ST, HE WILL GIVE PRESENTATION PATHOGEN ELIMINATION BY PROBIOTIC BACILLUS VIA SIGNALING INTERFERENCE AT THE UNIV. OF PITTSBURGH MICROBIOLOGY AND MOLECULAR GENETICS FALL 2018 SEMINAR SERIES. SPONSOR UNIV. WILL PAY FOR HIS LODGING ON OCT 30TH. LODGING IS AT 149, 119 PERCENT ABOVE ALLOWED PD.  HOTEL CHOSEN BY AND PAID FOR BY SPONSOR, AND IS THE SAME HOTEL OR COMPARABLE TO LODGING PROVIDED TO ALL INVITED SPEAKERS. TRAVELER WILL DRIVE HIS POV TO-FROM THESE EVENTS, OCT 30TH AND 31ST, WHICH IS ADVANTAGEOUS TO THE GOVT., MILEAGE IS LESS EXPENSIVE, AND SAVES ADDL COSTS OF GROUND TRANSPORTATION AND EXTRA NIGHT'S LODGING. NO HONORARIA WILL BE RECEIVED AND NO FEDERAL FUNDS WILL BE USED TO COVER SPONSORED TRAVEL EXPENSES. QUOTE FROM OMEGA FOR AIRFARE IS UPLOADED FOR COMPARISON.  ATTENDANCE AT BOTH EVENTS HAS BEEN APPROVED. ODAS FOR BOTH EVENTS HAVE BEEN SUBMITTED TO ETHICS FOR REVIEW AND WILL BE UPLOADED WHEN APPROVED.</t>
  </si>
  <si>
    <t>AMERICAN INSTITUTE OF CHEMICAL</t>
  </si>
  <si>
    <t>DR. OTTO IS AN INVITED SPEAKER FOR THE KENDRICK MEMORIAL SEMINAR AT OHIO STATE UNIV. DEPT. OF MICROBIOLOGY, ON JAN. 30, 2019. TITLE OF PRESENTATION IS PATHOGN ELIMINATION BY PROBIOTIC BACILLUS VIA SIGNALING INTERFERENCE. SPONSORED TRAVEL, WITH OSU TO PAY FOR AIRFARE, LODGING AND SOME MEALS. LATE JUSTIFICATION - PLANNER WAS ADVISED OF THIS TRIP ON 01-03-2019. IT WAS ENTERED INTO NTPS, TA WAS STARTED, LOI WAS SENT OUT FOR SIGNATURES AND ODA WAS SUBMITTED ON THAT DATE. LODGING BEING PROVIDED IS AT 149.00 PER NIGHT, PLUS TAXES, WHICH IS 122 PERCENT OF THE ALLOWED LODGING.  THE ACCOMMODATIONS PROVIDED ARE COMPARABLE IN VALUE TO THAT OFFERED OR PROVIDED TO OTHER INVITED PARTICIPANTS.  NO HONORARIUM WILL BE PAID AND NO U.S. FEDERAL FUNDS ARE BEING USED FOR THE TRAVEL EXPENSES. TRIP NOT APPROVED IN NTPS WHEN TA SUBMITTED FOR REVIEW.  ODA ALSO NOT APPROVED YET.  THESE WILL BE UPLOADED WHEN RECEIVED.</t>
  </si>
  <si>
    <t>01/29/2019 -01/31/2019</t>
  </si>
  <si>
    <t xml:space="preserve">OUWERKERK, RONALD </t>
  </si>
  <si>
    <t>THIS IS A SPONSORED TRAVEL. DR. OUWERKERK HAS BEEN INVITED TO PARTICIPATE IN THE ISMRM ANNUAL MEETING PROGRAM COMMITTEE (AMPC) CONSTRUCTION MEETING TO BE HELD IN SAN DIEGO, CA, ON 11?¿¿14 JANUARY 2019. THE SPONSOR WILL PAY FOR LODGING, FLIGHT, AND SOME MEALS. AN AEA MEMO IS NOT REQUIRED BECAUSE THE LODGING IS SPONSORED IN-KIND. HOTEL CONFIRMATION NOT PROVIDE YET. DR. OUWERKERK IS REQUESTING APPROVAL OF ACTUAL SUBSISTENCE FOR SPONSORED IN KIND LODGING VALUED AT $224.41 WHICH IS 129% OVER THE GOVERNMENT ALLOWANCE OF $174. THIS PERCENTAGE FALLS WITHIN THE 300% THRESHOLD ALLOWED BY THE FTR.   MEALS ACCEPTED AT THE GOVERNMENT RATE.</t>
  </si>
  <si>
    <t>INTERNATIONAL SOCIETY FOR MAGN</t>
  </si>
  <si>
    <t xml:space="preserve">PACAK, KAREL </t>
  </si>
  <si>
    <t>10/14/2018 TO 10/22/2018 PACAK, K; PRAGUE, CZECH REPUBLIC; DR. PACAK IS TO BE THE RECIPIENT OF THE JAN EVANGELISTA PURKYNE MEDAL AWARDED BY THE CZECH MEDICAL ASSOCIATION ON OCTOBER 16, 2018 AT 2.00 PM AT SOKOLSKA 31, PRAGUE 2. THE CEREMONY WILL BE FOLLOWED BY DR. PACAK?????S LECTURE, FOCUSING ON HIS MOST SIGNIFICANT DISCOVERIES IN CLINICAL MEDICINE. OWT NOT USED FOR AIRFARE OR LODGING. LODGING WILL BE AT PERSONAL APARTMENT IN PRAGUE. AIRFARE PROVIDED IN KIND BY CZECH SOCIETY OF HYPERTENSION WHOSE ANNUAL CONFERENCE WILL BE HELD OCT 18TH-20TH IN CESKY KRUMLOV, CZECH REPUBLIC. DR. PACAK WILL BE TRAVELING THERE ON OCTOBER 17 BY BUS FROM PRAGUE, WHICH IS A THREE-HOUR TRIP AND RETURN TO PRAGUE ON 10/20/18. HE'LL PRESENT A LECTURE ON PHEOCHROMOCYTOMA AND PARAGANGLIOMA (CURRENT DIAGNOSTIC APPROACHES TO PHEOCHROMOCYTOMA AND PARAGANGLIOMA) ON OCTOBER 19 AT 10:30 AM. THE SPONSOR (CSH) WILL COVER THE FOLLOWING EXPENSES: ECONOMY CLASS AIR TICKET ($1,557.41), ACCOMMODATION IN A HOTEL IN CESKY KRUMLOV (3 NIGHTS FOR $202 A NIGHT), AND REGISTRATION FEE ($50). APPROVAL IS REQUESTED FOR AEA REQUESTED FOR LODGING IN-KIND NOT TO EXCEED 149% OF THE GOVERNMENT LODGING RATE OF $136 FOR CESKY KRUMLOV, CZECH REPUBLIC. THIS PERCENTAGE FALLS WITHIN THE 300% THRESHOLD ALLOWED BY THE FTR. NO PREFERENTIAL TREATMENT IS BEING GIVEN TO THE TRAVELER BY THE SPONSOR AND IS IN LINE WITH ALL LODGING BEING PROVIDED FOR ALL INVITED SPEAKERS. ON 10/21/18, DR. PACAK WILL COLLABORATE WITH DR. TOMAS ZELINKA AT CHARLES UNIVERSITY AND THEY WILL DISCUSS THE MOST CURRENT TREATMENTS FOR PATIENTS WITH PHEOCHROMOCYTOMA. DR. PACAK WILL RETURN TO THE US ON 10/22/18.</t>
  </si>
  <si>
    <t>CZECH SOCIETY FOR HYPERTENSION</t>
  </si>
  <si>
    <t>10/24 - 10/25/2018 PACAK, K; BIRMINGHAM, ALA; DR. PACAK HAS BEEN INVITED TO PRESENT ASPECTS OF HIS WORK IN PHEOCHROMOCYTOMA ON WED. OCT. 24, 2018; BETWEEN 9 AM AND 5 PM. AT THE PHEO SUMMIT UAB. OMEGA WORLD TRAVEL WAS USED FOR FLIGHT, BUT SPONSOR WILL PROVIDE LODGING IN-KIND. APPROVAL OF AEA IS REQUESTED FOR IN-KIND LODGING AT $121 PER NIGHT NOT TO EXCEED 114% OF THE GOVERNMENT LODGING RATE OF $107 FOR BIRMINGHAM, AL. THIS PERCENTAGE FALLS WITHIN THE 300% THRESHOLD ALLOWED BY THE FTR. NO PREFERENTIAL TREATMENT IS BEING GIVEN TO TRAVELER BY SPONSOR AND IS IN LINE WITH ALL LODGING BEING PROVIDED FOR ALL INVITED SPEAKERS.????? DISCUSSION WILL CONTINUE OVER DINNER. HE WILL NEED TO TRAVEL TO THE UNIV. OF ALABAMA AT BIRMINGHAM BY WED. OCT. 24, 2018 AND WILL RETURN TO THE WASHINGTON, DC AREA OCT 25, 2018. SPONSOR TO PROVIDE IN-KIND 1-NIGHT LODGING (142.18/NIGHT W/TAX) CONFIRM #90236697, SOME MEALS (1 BREAKFAST/1 LUNCH/1 DINNER 51 USD). GROUND TRANS. TO AND FROM THE AIRPORT IS PROVIDED BY CAR SERVICE FOR ALL UAB DEPT. OF SURGERY SPEAKERS AT A NEGOTIATED REDUCED FARE. (PER SPONSOR ?????THE DENSE URBAN LOCATION OF THE UNIVERSITY MEDICAL DISTRICT MAKES THIS A NECESSITY.?????). ALABAMA SEDAN SERVICE COST IS 50 USD PER LEG. OWT USED FOR AIRFARE.</t>
  </si>
  <si>
    <t>11/02/2018 TO 11/08/2018 PACAK, K; PIESTANY, KOSICE, SLOVAKIA; DR. PACAK WILL BE SERVE AS AN INVITED SPEAKER AT XXIII CONGRESS OF SLOVAK SOCIETY OF CLINICAL BIOCHEMISTRY.  OMEGA WORLD TRAVEL WAS NOT USED FOR AIRFARE OR LODGING BECAUSE THEY ARE PROVIDED IN-KIND BY SPONSOR.  THE SPONSOR WILL PROVIDE GROUND TRANS BY CAR FROM VIENNA AIRPORT, AUSTRIA. REGISTRATION FEE WILL BE COVERED IN-KIND. APPROVAL IS REQUESTED FOR AEA REQUESTED FOR LODGING NOT TO EXCEED 190% OF THE GOVERNMENT LODGING RATE OF $ 117 FOR SLOVAKIA.  IN ACKNOWLEDGEMENT OF THE US GOVERNMENT?¿¿S POLICY REGARDING THE LODGING ACCOMMODATIONS NOT TO EXCEED 300% OF THE GOVERNMENTS PER DIEM, DR. PACAK IS NOT RECEIVING ANY PREFERENTIAL ACCOMMODATION.  HE WILL PRESENT THE OPENING PLENARY LECTURE, LABORATORY DIAGNOSIS OF NEUROENDOCRINE  TUMORS, THAT IS CLOSELY RELATED TO HIS WORK, SCHEDULED FOR SUNDAY, NOV 4, 2018. ALL MEALS WILL BE PROVIDED IN-KIND ON NOV 4TH AND 5TH.THERE WILL BE A SHORT VISIT IN KOSICE NOV 6-8.  DR. PACAK WILL BE A FACULTY SPEAKER  FOR THE KOSICE MEDICAL ASSOCIATION.  HE WILL PRESENT A LECTURE ENTITLED "CURRENT DIAGNOSTIC, GENETIC AND IMAGING APPROACHES TO PHOECHROMOCYTOMA AND PARAGANGLIOMA"  ON NOV. 7TH. NO HONORARIUM WILL BE PROVIDED, AND NO FEDERAL FUNDS WILL BE USED TO SPONSOR THIS PART OF THE TRAVEL.    ON 11/6/2018 SPONSOR WILL PROVIDE ONE-WAY GROUND TRANS. AND 2 NIGHTS LODGING IN KOSICE (NOV 6 AND 7, 2018).  BREAKFAST AND DINNER WILL BE PROVIDED IN-KIND ON NOV 7TH. THE SPONSOR WILL PROVIDE IN-KIND TRANSPORTATION BY CAR FROM PIESTANY, SLOVAKIA, TO TAKE DR. PACAK TO KOSICE, SLOVAKIA ON NOV. 6, 2018 (OVER 228 MILES).  THE SPONSOR WILL FLY DR. PACAK BACK FROM KOSICE TO VIENNA TO CATCH HIS FLIGHT BACK TO DULLES AIRPORT.</t>
  </si>
  <si>
    <t>[OTHER], , SVK</t>
  </si>
  <si>
    <t>SLOVAK SOCIETY OF CLINICAL BIO</t>
  </si>
  <si>
    <t>SLOVAK SOCIETY OF LABORATORY M</t>
  </si>
  <si>
    <t>11/13-11/20/2018, BHUBANESWAR, INDIA: DR. PACAK HAS BEEN INVITED TO SERVE AS FACULTY SPEAKER FOR THE 48TH ANNUAL CONFERENCE OF ENDOCRINE SOCIETY OF INDIA CONFERENCE 2018, TO BE PRESENTED AT THE ESICON 2018, BHUBANESWAR. OMEGA WORLD TRAVEL WAS NOT USED FOR AIRFARE OR LODGING, THEY ARE PROVIDED IN-KIND BY SPONSOR. STO APPROVAL IS REQUESTED FOR BUSINESS CLASS UNDER THE 14HR RULE AND FIRST CLASS AIRFARE ON THE DOMESTIC PORTION. TRAVELER IS STILL IN TRANSIT SO NO LODGING ON NOV 14. HE WILL STAY IN LOUNGE IN INDIRA GANDHI INTL, DELHI AIRPORT LOUNGE TO AWAIT EARLY MORNING FLIGHT TO BHUBANESWAR, ODISHA (EST 21 USD FEE) FOR USE OF THE AIRPORT LOUNGE. LODGING PROVIDED IN-KIND (4 NIGHTS TOTAL - PER NIGHT 232.45 USD). APPROVAL IS REQUESTED FOR AEA REQUESTED FOR LODGING NOT TO EXCEED $232.45 WHICH IS 118% OF THE GOVERNMENT LODGING RATE OF $196 FOR BHUBANESWAR. THIS PERCENTAGE FALLS WITHIN THE 300% THRESHOLD ALLOWED BY THE FTR. NO PREFERENTIAL TREATMENT IS BEING GIVEN BY THE SPONSOR TO THE TRAVELER AND IS IN LINE WITH ALL LODGING BEING PROVIDED FOR ALL INVITED SPEAKERS. NO HONORARIUM WILL BE PROVIDED, AND NO FEDERAL FUNDS WILL BE USED TO SPONSOR THIS TRAVEL. COMPLIMENTARY REGISTRATION OF $300 WILL BE PROVIDED BY THE ESICON COMMITTEE (300 USD). LUNCH &amp; DINNER IS INCLUDED IN REGISTRATION (4 DAYS-300 USD WAIVED).</t>
  </si>
  <si>
    <t>ENDOCRINE SOCIETY OF INDIA</t>
  </si>
  <si>
    <t>11/27/18-12/02/2018; PACAK, K; PRAGUE, CZECH REPUBLIC; DR. PACAK HAS BEEN INVITED TO THE NEXT MEETING OF THE INTERNATIONAL ADVISORY PANEL OF THE BOARD FOR RESEARCH, DEVELOPMENT, AND INNOVATION (RVVI) OF THE GOVERNMENT OF THE CZECH REPUBLIC, WHICH WILL BE HELD ON NOV 29-30, 2018, IN PRAGUE, CZECH REPUBLIC. EVEN THOUGH HIS ROLE ON THE PANEL IS ONLY ADVISORY, TO PROVIDE HIS OPINION ON SCIENCE AND RESEARCH ISSUES, HIS PRESENCE IS VERY ESSENTIAL FOR THE PROCEEDINGS. OMEGA WORLD TRAVEL WAS NOT USED FOR AIRFARE OR LODGING AS AIRFARE WAS PROVIDED IN-KIND BY THE SPONSOR, THE GOVERNMENT OF THE CZECH REPUBLIC AND DR. PACAK WILL BE STAYING AT HIS OWN APARTMENT IN PRAGUE. SPONSOR WILL PROVIDE IN-KIND ECONOMY AIRFARE (1557.24 USD); 1 LUNCH AND 1 DINNER PROVIDED IN-KIND ON NOV 29TH. THERE ARE NO REGISTRATION FEES AND NO WEBSITE FOR THESE GOVERNMENT OF THE CZECH REPUBLIC R &amp; D COUNCIL MEETINGS. WHILE IN THE CZECH REPUBLIC GROUND TRANSPORTATION (EST 50 USD) ROUNDTRIP TO/FROM AIRPORT TO LOCAL APARTMENT, PLUS US LOCAL GROUND TRANSPORTATION, ROUND TRIP, TO DULLES AIRPORT (EST 108 USD) AND MOST M&amp;IE WILL BE PROVIDED BY NIH.  12/1 IS A NON-DUTY DAY AND TRAVELER IS RETURNING ON SUNDAY 12/2/18.</t>
  </si>
  <si>
    <t>GOVERNMENT OF THE CZECH REPUBL</t>
  </si>
  <si>
    <t>02/05 - 09/2019; PACAK, K; NOORDWIJKERHOUT, THE NETHERLANDS. DR. PACAK HAS BEEN INVITED TO SERVE AS FACULTY SPEAKER AT THE DUTCH ENDOCRINE MEETING 2019 FOR THE ADRENAL GLAND; TO PRESENT ASPECTS OF HIS WORK IN NOORDWIJKERHOUT, THE NETHERLANDS ON THURS, FEB 7, 2019; AT 2.30 PM. OMEGA WORLD TRAVEL WAS NOT USED FOR AIRFARE. OMEGA WORLD TRAVEL WAS NOT USED FOR LODGING, THEY ARE PROVIDED IN-KIND BY SPONSOR.  THE SPONSOR WILL PROVIDE COMPLIMENTARY REGISTRATION, ROUND-TRIP GROUND TRANSPORTATION FROM LODGING TO MTG. LOCATION (TAXI SCHIPHOL AIRPORT ?¿¿ CONFERENCE CENTRE DE LEEUWENHORST, $60).  REGISTRATION FEE INCLUDES TWO LUNCHES ON FEB 7 AND 8TH AND ONE DINNER ON FEB 8TH.  ALSO, ROUND TRIP AIRFARE TO HOTEL NH NOORDWIJK CONFERENCE CENTRE LEEUWENHORST FOR THE DUTCH ENDOCRINE 2019 MEETING.  LODGING SUPPORT FOR 3 NIGHTS ($100,- ROOM RATE/NIGHT AND TAX) AND SOME MEALS PROVIDED.  THERE IS NO DIRECT PHARMACEUTICAL COMPANY INVOLVEMENT OR NIH GRANT SUPPORT PAYING FOR THIS LECTURE SERIES. NO HONORARIUM WILL BE PROVIDED, AND NO FEDERAL FUNDS WILL BE USED TO SPONSOR YOUR TRAVEL.  THE CONFERENCE SERVICES PROVIDED IN KIND WILL BE ARRANGED BY THE DUTCH ENDO. SOCIETY</t>
  </si>
  <si>
    <t>NOORDWIJK, , NLD</t>
  </si>
  <si>
    <t>DUTCH ENDOCRINE SOCIETY</t>
  </si>
  <si>
    <t xml:space="preserve">PACHER, PAL </t>
  </si>
  <si>
    <t>DR. PACHER WILL TRAVEL TO SCOTTSDALE, AZ TO PARTICIPATE IN THE 2018 SCOTTSDALE HEADACHE SYMPOSIUM. HE WILL PRESENT A TALK ENTITLED "ENDOCANNABINOIDS, INFLAMMATION AND TISSUE INJURY: THEY ARE MORE THAN PSYCHEDELIC."  CONFERENCE ATTENDANCE APPROVED SEPT 13, 2018.  REGISTRATION FEE WAIVED FOR ALL SPEAKERS.</t>
  </si>
  <si>
    <t>AMERICAN HEADACHE SOCIETY</t>
  </si>
  <si>
    <t>DR. PACHER WILL TRAVEL TO VENTURA, CA TO PARTICIPATE IN THE GORDON RESEARCH CONFERENCE: ALCOHOL INDUCED END ORGAN DISEASES.  HE WILL PRESENT A TALK ENTITLED "ENDOCANNABINOID-CB1-R SIGNALING CONTRIBUTES TO THE ACUTE CARDIOVASCULAR EFFECTS OF ALCOHOL: ROLE OF GUT-LIVER-HEART CONNECTION."  MEETING NIH APPROVED SEPT 2018.</t>
  </si>
  <si>
    <t>PALMORE, TARA N</t>
  </si>
  <si>
    <t>TO ATTEND THE ID WEEK IN SAN FRANCISCO, CA FROM 10/3-7/2018.</t>
  </si>
  <si>
    <t>PANCHENKO, ANNA R</t>
  </si>
  <si>
    <t>03/29/2019-04/07/2019: ATTENDING THE MULTISCALE MODELING OF CHROMATIN: BRIDGING EXPERIMENT WITH THEORY MEETING, IN LES HOUCHES, FRANCE.
04/09/2019-04/11/2019: GIVING A SEMINAR INTEGRATIVE BIOPHYSICS APPROACHES TO CHARACTERIZE NUCLEOSOME STRUCTURE AND DYNAMICS WITH HIGH PRECISION AT THE HEIDELBERG INSTITUTE OF THEORETICAL STUDIES, IN HEIDELBERG, GERMANY.
 04/11/2019-04/14/2019: INVITED TO ATTEND THE SATELLITE MEETING ON THE MOLECULAR BIOLOGY EVOLUTION (SMBE) OF CANCER, IN NEW HAVEN, CT.</t>
  </si>
  <si>
    <t>BIOPHYSICAL SOCIETY ROCKVILLE</t>
  </si>
  <si>
    <t>03/29/2019 -04/14/2019</t>
  </si>
  <si>
    <t>HEIDELBERG INSTITUTE FOR THEOR</t>
  </si>
  <si>
    <t xml:space="preserve">PARK, EUN CHUNG </t>
  </si>
  <si>
    <t>DR EUN CHUNG PARK WILL ATTEND THE GORDON RESEARCH SEMINAR ON PHYSICAL VIROLOGY AS A PANELIST IN A CAREER IN VIROLOGY PANEL DISCUSSION  DR PARK WILL SHOWCASE WHAT NIAID DOES AS WELL AS THE DUTIES AND QUALITIES OF A PROGRAM OFFICER DR  PARKS PARTICIPATION WILL ADVANCE THE INTERESTS OF NIAID BY COMMUNICATING WITH GRANTEES AND HELP THEM FOR GRANT APPLICATION AS WELL AS POSSIBLY FOR SEEKING CAREERS JANUARY 19 TO 21 2019 SAT AND SUN  VENTURA  CA  SPONSORED  NTSP APPROVED LATE MEMO UPLOADED</t>
  </si>
  <si>
    <t>01/19/2019 -01/21/2019</t>
  </si>
  <si>
    <t xml:space="preserve">PARK, JUNG HYUN </t>
  </si>
  <si>
    <t>DR. JUNG-HYUN PARK IS LEAVING IAD ON NOVEMBER 5, ARRIVING AT ICN ON NOVEMBER 6. ON THE EVENING OF NOVEMBER 6, HE IS STAYING WITH A COLLEAGUE IN THE AREA, AND WILL NOT REQUIRE A HOTEL. THE KOREAN ASSOCIATION OF IMMUNOLOGY INTERNATIONAL MEETING 2018 BEGINS NOVEMBER 7. AND RUNS THROUGH NOVEMBER 9. DR. PARK'S TALK IS ON NOVEMBER 8 AND IS ENTITLED, CYTOKINE-CONTROLLED MECHANISMS OF INKT CELL LINEAGE COMMITMENT. ON NOVEMBER 10, HE IS FLYING FROM ICN TO IAD. THE KOREAN ASSOCIATION OF IMMUNOLOGISTS IS SPONSORING DR. PARK'S TRAVEL AND PROVIDING HIS FLIGHT, HIS HOTEL FOR THE EVENINGS OF NOVEMBER 7TH, 8TH, AND 9TH, HIS BREAKFAST AND LUNCH ON NOVEMBER 8, HIS BREAKFAST AND LUNCH ON NOVEMBER 9, AND HIS BREAKFAST ON NOVEMBER 10, IN KIND. THEY ARE NOT PROVIDING HIS REGISTRATION FEE, AS THERE IS NO REGISTRATION FEE FOR SPEAKERS.</t>
  </si>
  <si>
    <t>KOREAN ASSOCIATION OF IMMUNOLO</t>
  </si>
  <si>
    <t>11/05/2018 -11/10/2018</t>
  </si>
  <si>
    <t xml:space="preserve">PASTOR, RICHARD </t>
  </si>
  <si>
    <t>THIS TRAVEL IS NOT A CONFERENCE BECAUSE IT MEETS THE FOLLOWING MISSIONS EXEMPTION: SCIENTIFIC MEETING WITH A SPECIFIC TEAM REGARDING A SPECIFIC AREA OF SCIENTIFIC INQUIRY. PRESENTATION ENTITLED "DIFFUSION IN LIPID BILAYERS:  LIPIDS AND PERMEANTS" AT THE CECAM WORKSHOP ON STATISTICAL MECHANICS OF INTERFACES:  DYNAMIC PHENOMENA, OCTOBER 4-6, 2018, BERLIN, GERMANY. AIRFARE, LODGING, AND MEALS PAID IN-KIND. TRAVELER IS USING OFFICIAL PASSPORT.</t>
  </si>
  <si>
    <t>FREIE UNIVERSITAET BERLIN</t>
  </si>
  <si>
    <t>PAU, ALICE K</t>
  </si>
  <si>
    <t>TRAVELER HAS BEEN INVITED TO SPEAK AT THE 2018 AMERICAN COLLEGE OF CLINICAL PHARMACY (ACCP) GLOBAL CONFERENCE WHICH WILL TAKE PLACE IN SEATTLE, WA FROM 10/20/18 - 10/22/18.  SPONSOR (ACCP) WILL PROVIDE IN KIND COMPLIMENTARY CONFERENCE REGISTRATION ($0) AND AN ECONOMY CLASS TRAVEL TICKET FROM DC TO SEATTLE UP TO $400 IN KIND. INDIVIDUAL IS RESPONSIBLE FOR ANY ADDITIONAL EXPENSE GREATER THAN ALLOTTED AMOUNT WITH NIH CAN 8365376. FLIGHTS BOOKED THROUGH SPONSOR. HOTEL RESERVED DIRECTLY BY TRAVELER. NO FEDERAL FUNDS WILL BE USED BY THE SPONSOR TO
PROVIDE FOR OR REIMBURSE TRAVEL EXPENSES. NO HONORARIUM WILL BE PROVIDED.</t>
  </si>
  <si>
    <t>AMERICAN COLLEGE OF CLINICAL P</t>
  </si>
  <si>
    <t>PHARMACIST</t>
  </si>
  <si>
    <t>PAULES, RICHARD S</t>
  </si>
  <si>
    <t>TRAVELER INVITED TO SPEAK AT THE 14TH INTERNATIONAL CONFERENCE ON TOXICOGENOMICS IN SEOUL, SOUTH KOREA (ICN) ON NOV 1, 2018. DR. PAULES WILL MEET WITH MEMBERS OF THE KOREAN MINISTRY OF THE ENVIRONMENT ON NOVEMBER 2, 2018. TRAVELER DEPARTS RDU ON 10/30 AND ARRIVES IN SOUTH KOREA (ICN) 10/31 AND WILL DEPART ICN FOR RDU ON 11/3 WITH ARRIVAL SAME DAY DUE TO INTERNATIONAL DATE LINE. THE SPONSOR, THE KOREAN SOCIETY OF TOXICOGENOMICS AND TOXICOPROTEOMICS WILL PROVIDE IN-KIND AIRFARE, 3 NIGHTS LODGING, WAIVED THE REGISTRATION FEE WHICH DOES INCLUDE SOME MEALS AND GROUND TRANSPORTATION (PICKED UP IN PERSONAL CAR BY MEETING INVITEE.  EFFICIENT SPENDING WAS OBTAINED ON 07/31/2018 AND 10/29/2018 AND ETHICS APPROVAL WAS RECEIVED ON 4/26/2018 AND REVISED ON 10/29/2018. BOTH DOCUMENTS HAVE BEEN INCLUDED IN THE SCANNED DOCUMENTS PORTION OF THIS TRAVEL AUTHORIZATION.  VISA IS REQUIRED FOR TRAVEL AND NO HTSOS REQUIRED AT THIS TIME.</t>
  </si>
  <si>
    <t>KOREAN SOCIETY OF TOXICOGENOMI</t>
  </si>
  <si>
    <t>10/30/2018 -11/03/2018</t>
  </si>
  <si>
    <t>TRAVELER HAS BEEN INVITED TO PARTICIPATE AS A MEMBER OF THE EU-TOXRISK SCIENTIFIC ADVISORY BOARD AT THE 5TH GENERAL ASSEMBLY MEETING (GAM) 2/12-14/19, WHICH INCLUDES MEETINGS ON 2/11, IN EGMOND AAN ZEE, NETHERLANDS. PRIOR TO EVENT, TRAVELER IS MEETING WITH PROFESSOR BOB VAN DE WATER TO DISCUSS HUMAN VARIABILITY OF STRESS RESPONSES IN HUMAN PRIMARY HEPATOCYTES. THIS MEETING FALLS UNDER TRAVELERS ODA REGARDING THIS COLLABORATION. TRAVELER DEPARTS RDU ON 2/8 AND ARRIVES IN THE NETHERLANDS ON 2/9/19.  TRAVELER WILL STAY IN AMSTERDAM ON 2/9-2/11 TO MEET WITH  PROFESSOR BOB VAN DE WATER.  TRAVELER WILL DEPART ON 2/11 FOR EGMOND AAN ZEE TO ATTEND THE GAM AND SAB MEETINGS FROM 2/11-2/14.  TRAVELER WILL DEPART FOR AMSTERDAM ON 2/14 TO BE CLOSER TO THE AIRPORT AND THEN DEPART FOR RDU ON 2/15. THE SPONSOR, ARTTIC INTERNATIONAL WILL PROVIDE IN-KIND AIRFARE, 6 NIGHTS LODGING, MEALS AND GROUND TRANSPORT COSTS. CTTS APPROVAL OBTAINED ON 11/15/18, ATTACHMENT G ON 1/10/19, AND FINAL ETHICS APPROVAL ON 1/24/19 AND ALL HAVE BEEN UPLOADED IN THE SCANNED DOCUMENTS PORTION FOR THIS TRAVEL AUTHORIZATION. A COPY OF TRAVELERS APPROVED ODA REFLECTING ONGOING COLLABORATION OF THE NTP AND THE EU-TOXRISK PROJECT WHICH INCLUDES MEMBERSHIP OF THE SCIENTIFIC ADVISORY BOARD, HAVE ALSO BEEN UPLOADED. NO VISA REQUIRED.  HTSOS COMPLETED 3/27/18. GFE FOREIGN TRAVEL IT REQUEST SUBMITTED ON 1/2/19.</t>
  </si>
  <si>
    <t>ARTTIC INTERNATIONAL MANAGEMEN</t>
  </si>
  <si>
    <t>02/08/2019 -02/15/2019</t>
  </si>
  <si>
    <t>PAUL, SCOTT M</t>
  </si>
  <si>
    <t>SPEAKING AT A LECTURE AT GEORGIA TECH ON FEBRUARY 10TH TO FEBRUARY 11TH. SPONSORED TRAVEL</t>
  </si>
  <si>
    <t>PAVAN, WILLIAM J</t>
  </si>
  <si>
    <t>ON THIS SPONSORED DOMESTIC TRAVEL, THE FOLLOWING IS PROVIDED IN-KIND:  ROUNDTRIP AIRFARE-$489.90 AND TWO NIGHTS OF LODGING-$119/NIGHT PLUS TAX.  LUNCH ON 10/11 IS ALSO BEING PROVIDED IN-KIND.  OTHER INVITED GUESTS ARE RECEIVING SIMILAR BENEFITS.  COST COMPARISON WAS NOT COMPLETED AS OMEGA WAS NOT USED.  BOTH AIRFARE AND LODGING WAS PROVIDED IN-KIND.  NHGRI PAYS ALL OTHER EXPENSES ASSOCIATED WITH THIS TRAVEL: ESTIMATED ROUNDTRIP TAXI TO/FROM RESIDENCE-$150; ESTIMATED TAXI TO/FROM AIRPORT IN MAINE ESTIMATED-$180; M&amp;IE NOT PROVIDED IN-KIND; AND BAG FEES-$50. MAINE IS NOT A TAX-EXEMPT STATE.  PENDING AVAILABILITY OF FUNDS.</t>
  </si>
  <si>
    <t>BAR HARBOR, ME, US</t>
  </si>
  <si>
    <t>JACKSON LABORATORY BAR HARBOR</t>
  </si>
  <si>
    <t>**AMENDMENT-AIRFARE CHANGED DUE TO SCHEDULE CONFLICT. NEW 2019 OMEGA RATES INCREASED AND THIS AMENDMENT IS DUE TO NEW FLIGHT COSTS EXCEEDING $100 FROM ORIGINAL FLIGHT. AIRFARE-$615.60. FLIGHT CHANGED TO RETURN  EVENING 10/22 INSTEAD OF OVERNIGHT FLIGHT RETURNING THE MORNING OF 10/23. WITH THE NEW 2019 OMEGA RATES, PER COST COMPARISON, NEW FLIGHT WAS WITHIN THE $100 TOLERANCE OUT OF IAD COMPARED TO BWI-$598 AND DCA-$609. NO OTHER CHANGES TO WERE MADE TO THIS AUTHORIZATION. PRESENTATION TITLE: TITLE: GENETIC APPROACHES TO PIGMENTATION. **ON THE THIS SPONSORED DOMESTIC TRAVEL
THE FOLLOWING WILL BE PROVIDED IN-KIND: FIVE NIGHTS OF LODGING-$165/NIGHT PLUS TAX/FEES TOTAL-$1082.25),
GROUND TRANSPORTATION IN OREGON-$75 AND WAIVED REGISTRATION FEE-$655. REGISTRATION FEE INCLUDES THE
FOLLOWING MEALS: BREAKFASTS-10/18 THRU 10/22; LUNCHES ON 10/18, 10/19 AND 10/21 AND DINNERS ON 10/20 AND 10/21. OTHER INVITED GUESTS ARE RECEIVING SIMILAR BENEFITS. TRAVELER IS REQUESTING APPROVAL OF ACTUAL SUBSISTENCE FOR SPONSOR IN-KIND LODGING VALUED AT $165 WHICH IS 154% OF THE GOVERNMENT ALLOWANCE OF $107. OMEGA WAS NOT USED FOR LODGING AS THIS WAS ARRANGED AND PROVIDED IN-KIND. NHGRI PAYS ALL REMINING EXPENSES. ROUNDTRIP AIRFARE-$449.60; ROUNDTRIP TAXI TO/FROM RESIDENCE ESTIMATED-$150; BAG FEES-$50 AND M&amp;IE NOT PROVIDED IN THE REGISTRATION FEE. OMEGA WAS USED FOR AIRFARE AND PER COST COMPARISON THE TRAVELER CHOSE THE LOWEST COST FLIGHT OUT OF DCA COMPARED TO BWI-$598 AND IAD-$1028. OREGON IS A HOTEL TAX EXEMPT STATE BUT MAY NOT APPLY TO SPONSOR. TRAVELER DEPARTS OREGON 10/22 AND ARRIVES BACK IN DC ON 10/23.</t>
  </si>
  <si>
    <t>10/17/2018 -10/22/2018</t>
  </si>
  <si>
    <t>PAVLAKIS, GEORGE N</t>
  </si>
  <si>
    <t>INVITED TO SERVE ON THE IDLV-HIV RESEARCH AND DESIGN (HIVRAD) SCIENTIFIC ADVISORY BOARD (SAB) REVIEW MEETING ON NOVEMBER 12-14, 2018. SPONSOR IN KIND INCLUDES: SHARED LODGING W/DR. FELBER ON 11/12 AND 11/13; RT AIRFARE; TAXI IN NC; DINNER 11/12; BREAKFAST, LUNCH &amp; DINNER ON 11/13, BREAKFAST &amp; LUNCH ON 11/14. GOVT PORTION IS IE AND TAXIS IN MD.</t>
  </si>
  <si>
    <t>PAVLETIC, STEVEN Z</t>
  </si>
  <si>
    <t>TRIP 1 SPONSORED:  DR. PAVLETIC WAS INVITED TO PARTICIPATE IN THE 4TH CHRONIC GRAFT-VERSUS-HOST DISEASE INTERNATIONAL SYMPOSIUM &amp; EBMT TRANSPLANT COMPLICATIONS WORKING PART (TCWP) EDUCATION COURSE IN ZAGREB, CROATIA ON NOVEMBER 8-10, 2018.  IN KIND: 
SPONSOR WILL PROVIDE AIRFARE, MEALS, AND WAIVED REGISTRATION (VALUED 100 EURO).  DR. PAVLETIC WILL NOT NEED ANY LODGING FOR HE WILL BE STAYING WITH RELATIVES IN ZAGREB.
TRIP 2 NON-SPONSORED:  DR. PAVLETIC WAS INVITED TO SPEAK AND COLLABORATE AT THE UNIVERSITY OF ZAGREB HOSPITAL CENTER ON NOVEMBER 12-13, 2018.  SPONSOR WILL NOT COVER ANY TRAVEL EXPENSE FOR THIS MEETING.  TRAVEL EXPENSE WILL BE PAID BY DR. PAVLETIC LILY CRADA CAN.  NO LODGING IS NEEDED FOR THIS MEETING FOR TRAVELER WILL BE STAYING WITH RELATIVES IN ZAGREB.</t>
  </si>
  <si>
    <t>ZAGREB, , HRV</t>
  </si>
  <si>
    <t>11/06/2018 -11/14/2018</t>
  </si>
  <si>
    <t>PENZO, MARIO A</t>
  </si>
  <si>
    <t>THE EVENTS IN THIS TA WERE APPROVED AS AN EXEMPTION UNDER THE CATEGORY: TO ATTEND SCIENTIFIC MEETINGS BY THE NIMH EXECUTIVE OFFICER ON 9/20/18.
PI OF UNAM DR. MARIO PENZO TO GIVE A SEMINAR " IDENTIFICATION??OF??AN??AROUSAL??MODULATED??DOMAIN??IN??THE??PVT" AT THE UNIVERSITY OF TEXAS HEALTH SCIENCE CENTER FEB 19-21, 2019.</t>
  </si>
  <si>
    <t>THE EVENTS IN THIS TA WERE APPROVED AS AN EXEMPTION UNDER THE CATEGORY: TO ATTEND SCIENTIFIC MEETINGS BY THE NIMH EXECUTIVE OFFICER ON 1/30/19.
TO PRESENT ORIGINAL SCIENTIFIC WORK AND DISCUSS POTENTIAL COLLABORATIONS WITH SCIENTISTS AT THE MEDICAL UNIVERSITY OF SOUTH CAROLINA. THROUGH HIS ATTENDANCE, THE TRAVELER SEEKS TO BENEFIT THE SCIENTIFIC AGENDA OF HIS GROUP BY 1) GATHERING
COMMENTS ON THE SCIENTIFIC WORK PERFORMED BY THE UNIT ON THE NEUROBIOLOGY OF AFFECTIVE MEMORY (UNAM) OF NIMH, AND 2) ESTABLISHING SCIENTIFIC COLLABORATIONS AIMED AT BOLSTERING THE WORK CONDUCTED BY UNAM.</t>
  </si>
  <si>
    <t>PEREZ CONSTANZA, LILIAN G</t>
  </si>
  <si>
    <t>DR. PEREZ-CONSTANZA IS INVITED TO SPEAK AT THE 4-DAY COURSE HOSTED BY THE COLOMBIAN ADMINISTRATIVE DEPARTMENT OF SPORT, RECREATION, AND PHYSICAL ACTIVITY-COLDEPORTES BEING HELD IN BOGOTA, COLUMBIA ON OCTOBER 22-25, 2018.  
DR. PEREZ-CONSTANZA WILL PRESENT: ON THE  DETERMINANTS OF PHYSICAL ACTIVITY AND PHYSICAL ACTIVITY AND CANCER.   IN-KIND:  AIRFARE, LODGING (NO BREAKFAST), MEALS, AND GROUND TRANSPORTATION IN COLUMBIA.  NO REGISTRATION FEE.</t>
  </si>
  <si>
    <t>COLDEPORTES</t>
  </si>
  <si>
    <t>10/22/2018 -10/25/2018</t>
  </si>
  <si>
    <t xml:space="preserve">PERIWAL, VIPUL </t>
  </si>
  <si>
    <t>SEOUL, SOUTH KOREA, 10/15-18/2018:  TO ATTEND THE 2018 QUANTITATIVE LIFE SCIENCES WORKSHOP AT THE KOREA INSTITUTE FOR ADVANCED STUDY AND TO GIVE HIS TALK ENTITLED, BIOLOGICAL SYSTEM INFERENCE WITH SMALL SAMPLE SIZES.  AIRFARE, LODGING AND MEALS WILL BE PROVIDED IN-KIND BY THE SPONSOR.  HIS PLANE WILL DEPART ON 10/13 AND WILL ARRIVE IN SEOUL ON 10/14.  NO LODGING IS NEEDED FOR THE NIGHT OF 10/13.</t>
  </si>
  <si>
    <t>10/13/2018 -10/19/2018</t>
  </si>
  <si>
    <t>PERSKY, SUSAN J</t>
  </si>
  <si>
    <t>THIS IS A 2-LEG SPONSORED FOREIGN TRAVEL. LEG-1(NON-SPONSORED): (11/07-11/09) OMEGA WAS USED TO BOOK THE HOTEL AND ONE-WAY FLIGHT FROM IAD TO SFO. CA IS NOT A TAX-EXEMPT STATE. NO REGISTRATION IS ASSOCIATED WITH THIS MEETING. AN AGENDA IS NOT ASSOCIATED WITH THIS MEETING.  WI-FI IS PROVIDED AT THE HOTEL. COST COMPARISON: IAD ($252.20) WHICH HAS THE BEST PRICE WAS SELECTED, DCA $445.44, BWI $545.64. LEG-2 (SPONSORED): (11/09-11/13) TRAVELER WILL BE IN TRANSIT ON 11/09 AND WON?¿¿T ARRIVE UNTIL 11/10. OMEGA WAS NOT USED TO BOOK THE FLIGHT OR HOTEL BECAUSE IT WAS PURCHASED IN-KIND BY SPONSOR. REGISTRATION IS REQUIRED; HOWEVER NO COST IS ASSOCIATED. THE FOLLOWING MEALS ARE BEING PROVIDED AND MARKED ON THE TA: 11/10 DINNER, HOWEVER TRAVELER WILL NOT ACCEPT BECAUSE SHE WILL STILL BE IN TRANSIT; 11/11-11/12 BREAKFAST, LUNCH, AND DINNER. AN AGENDA IS ASSOCIATED WITH THE TRAVEL AND INCLUDED. THE SPONSOR IS COVERING THE FOLLOWING EXPENSES IN-KIND: R/T FLIGHT FROM SFO, TO DUBAI, THEN IAD $1,705.30; HOTEL (11/11-11/13) $773.18 PER NIGHT. THE SPONSOR HAS NOTED THAT SIMILARLY SITUATED PARTICIPANTS ARE RECEIVING THE SAME BENEFITS. TRAVELER IS REQUESTING APPROVAL OF ACTUAL SUBSISTENCE FOR SPONSOR IN-KIND LODGING VALUED AT $773.16 WHICH IS 201% OF THE GOVERNMENT ALLOWANCE OF $385.00. TRAVELER HAS NOT AND WILL NOT SPEND MORE THAN 45 DAYS IN DESIGNATED HIGH THREAT, HIGH-RISK/FACT-MANDATORY COUNTRIES WITHIN THE LAST 365 DAYS. COMPLETION CERTIFICATE IS INCLUDED IN THE TRAVEL. THE FOLLOWING EXPENSES HAVE BEEN ADDED: 11/7 UNITED BAGGAGE FEES $25.00. TAXI FROM RESIDENCE TO IAD $ 64.57, SFO TO HOTEL $59.02, R/T HOTEL TO UNIVERSITY $20.84;11/8 TAXI RT HOTEL TO UNIVERSITY $20.84; 11/9 TAXI FROM HOTEL TO AIRPORT $59.02, 11/11 TAXI FROM AIRPORT TO HOTEL $42.87, 11/11 R/T TAXI FROM HOTEL TO CONFERENCE HOTEL LOCATION $8.54; 11/12 R/T TAXI FROM HOTEL TO CONFERENCE HOTEL LOCATION $8.54;</t>
  </si>
  <si>
    <t>WORLD ECONOMIC FORUM SWITZERLA</t>
  </si>
  <si>
    <t>11/07/2018 -11/13/2018</t>
  </si>
  <si>
    <t>ON THIS SPONSORED DOMESTIC TRAVEL, THE FOLLOWING WILL BE PROVIDED IN-KIND: A REGISTRATION FEE IN THE AMOUNT OF $999.00 IS WAIVED AND INCLUDES BREAKFAST AND LUNCH ON MARCH 7-8, THEREFORE THE MEALS HAVE BEEN MARKED AS PROVIDED. TRAVELER WILL DEPART BEFORE LUNCH ON 3/8 THEREFORE THAT MEAL HAS NOT BEEN MARKED AS PROVIDED. THE SPONSOR HAS NOTED THAT OTHER INVITED GUEST IS RECEIVING THE SIMILAR BENEFITS. OMEGA WAS USED TO BOOK THE FLIGHT BUT NOT THE HOTEL. OMEGA WAS ORIGINALLY USED TO BOOK THE HOTEL HOWEVER THEY COULD NOT OBTAIN THE GOVERNMENT RATE DUE TO A ROOM BLOCK; THEREFORE THE HOTEL WAS RE-BOOKED DIRECTLY WITH THE HOTEL AND OMEGA WAS NOT USED. THE FOLLOWING EXPENSES HAVE BEEN ADDED 3/6 AMERICAN AIRLINES BAGGAGE FEES $25.00; TAXI FROM RESIDENCE TO DCA $58.72, TAXI TUS TO HOTEL $25.07; 3/7 R/T TAXI FROM HOTEL TO CONFERENCE $6.58; 3/8 AMERICAN AIRLINES BAGGAGE FEE $25.00, TAXI FROM HOTEL TO TUS $25.07, TAXI DCA TO RESIDENCE $58.72; 3/6-3/8 HOTEL $218.65. THE HOTEL OFFERS FREE WIFI. COST COMPARISON: DCA, WHICH HAS THE BEST PRICE, WAS SELECTED $422.00, BWI $494.00, IAD $676.00. ARIZONA IS NOT A TAX-EXEMPT STATE.</t>
  </si>
  <si>
    <t>COOL BLUE MEDIA</t>
  </si>
  <si>
    <t>PETERSON, KARIN E</t>
  </si>
  <si>
    <t>DR. KARIN PETERSON HAS BEEN INVITED TO PARTICIPATE IN THE SEMINAR SERIES AT TULANE NATIONAL PRIMATE RESEARCH CENTER NOVEMBER 9, 2018 IN COVINGTON, LA.  TITLE OF TALK- ZIKA VIRUS TRANSMISSION AND MICROCEPHALY IN MICE.  AIRFARE, 2 NIGHTS LODGING, AND MEALS WILL BE PROVIDED IN-KIND BY THE TULANE PRIMATE CENTER.  NO U.S. FEDERAL FUNDS WILL BE USED BY ANY OF THE SPONSORS FOR OR REIMBURSE TRAVEL EXPENSES AND THAT NO HONORARIUM MAY BE ACCEPTED BY THE EMPLOYEE.   DR. PETERSON WILL TRAVEL TO BATON ROUGE ON 11-6 AND HAS MEETINGS AT THE LOUISIANA STATE UNIVERSITY.  11-7 MEETING WITH KEVIN MACALUSO DISCUSSING ONGOING PROJECT STUDYING EFFECT OF VECTOR ON VIRUS TRANSMISSION,DISSEMINATION,HOST RESPONSE.  11-8 MEETING WITH STEPHANIA CORMIER DISCUSSING ONGOING PROJECT ON ZIKA VIRUS.   NO LODGING REQUIRED, STAYING WITH COLLEAGUES.  11-10 NETG.
RENTAL CAR REQUESTED AS DR. PETERSON WILL BE TRAVELING FROM NEW ORLEANS TO BATON ROUGE, THEN BATON ROUGE TO COVINGTON, COVINGTON TO BATON ROUGE, AND THEN BARON ROUGE BACK TO NEW ORLEANS.  THE COST OF THE RENTAL CAR, INCLUDING FUEL, IS MORE ECONOMICAL TO THE GOVERNMENT. DR. PETERSON WILL BE RECRUITING WHILE IN LA.
LATE JUSTIFICATION-DUE TO A LATE INVITATION THIS TA IS LATE.  TRAVELER RECEIVED INVITE ON 8-29, THE SPONSOR LOI WAS REQUESTED THE SAME DAY.  IT WAS THEN RETURNED ON 9-10 AND THE ODA WAS SUBMITTED TO ETHICS ON 9-12.  ETHICS APPROVAL IS STILL PENDING.  THE REQUIRED DOCUMENTS WERE PREPARED AND FORWARDED TO IAMB PROMPTLY.</t>
  </si>
  <si>
    <t>COVINGTON, LA, US</t>
  </si>
  <si>
    <t>TULANE UNIVERSITY COVINGTON</t>
  </si>
  <si>
    <t xml:space="preserve">PETROVAS, CONSTANTINOS </t>
  </si>
  <si>
    <t>TRAVELER IS INVITED PARTICIPANT AT 2018 KUMAMOTO AIDS SEMINAR HELD NOV. 6-7, 2018 IN KUMAMOTO, JAPAN. AIRFARE, HOTEL, AND SOME MEALS ARE PROVIDED IN-KIND. ALL OTHER EXPENSES WILL BE CHARGED TO TRAVELER CAN. TRAVELER WILL STAY OVER THE WEEKEND PAYING HOTEL AND ADDITIONAL EXPENSES OUT-OF-POCKET.</t>
  </si>
  <si>
    <t>KUMAMOTO, , JPN</t>
  </si>
  <si>
    <t>KUMAMOTO UNIVERSITY</t>
  </si>
  <si>
    <t>11/03/2018 -11/11/2018</t>
  </si>
  <si>
    <t>PETRUS, EMILY R</t>
  </si>
  <si>
    <t>TRAVELER WILL BE ATTEND THIS SPONSORED TRAVEL CONFERENCE AS A POSTER PRESENTER. THE TRAVELER WILL DEPART FROM BWI ON 3/3/19 ARRIVING TO WEST PALM BEACH FLORIDA THE SAME DAY. THE CONFERENCE WILL TAKE PLACE 3/4 - 3/6/19. SHE WILL BE RETURNING BACK TO BWI ON THE MORNING OF 3/7/19. THE SPONSOR WILL BE COVERING AIRFARE, WELCOME DINNER, MEALS, LODGING, GROUND TRANSPORTATION AND OTHER TRAVEL RELATED EXPENSES. THE REGISTRATION WAS PAID BY THE IMPAC CARD FOR THE AMOUNT OF $200.00. THE TRAVELER WILL BE STAYING AT THE HILTON IN WEST PALM BEACH FROM 3/3 - 3/7/19. THIS TRAVEL WAS APPROVED BY DR. KORETSKY AND APPROVED IN SPARC.</t>
  </si>
  <si>
    <t>Max Planck Florida Institute f</t>
  </si>
  <si>
    <t>PFEIFFER, RUTH M</t>
  </si>
  <si>
    <t>CAS 00310- RP- CAN 8037879- BB BRANCH NON-PERSONNEL GENERAL ADMINISTRATION.  TRAVELER WILL SPEAK AT THE 2019 ANNUAL MEETING OF THE AMERICAN ASSOCIATION FOR CANCER RESEARCH (AACR).  THE SPONSOR WILL PROVIDE ROUND TRIP AIRFARE AND LODGING FROM MAR. 28 - 31.  THE SPONSOR HAS WAIVED THE REGISTRATION FEE. 
DR. RUTH PFEIFFER IS REQUESTING APPROVAL OF ACTUAL SUBSISTENCE FOR SPONSOR IN-KIND LODGING VALUED AT $249/ NIGHT WHICH IS 164% OF THE GOVERNMENT ALLOWANCE OF $152/ NIGHT. THIS PERCENTAGE FALLS WITHIN THE 300% THRESHOLD ALLOWED BY THE FTR. THE SPONSOR HAS NOTED THAT ALL OTHER NON-FEDERAL PARTICIPANTS WILL BE PROVIDED WITH THE SAME ACCOMMODATIONS.</t>
  </si>
  <si>
    <t>03/28/2019 -03/31/2019</t>
  </si>
  <si>
    <t>PHAN, LON D</t>
  </si>
  <si>
    <t>11/28/2018-12/02/2018: SERVING AS A SCIENTIFIC ADVISOR FOR THE EUROPEAN BIOINFORMATICS INSTITUTE (EMBL-EBI) VARIATION ARCHIVE (EVA), IN CAMBRIDGE, U.K.</t>
  </si>
  <si>
    <t>PHILLIPPY, ADAM M</t>
  </si>
  <si>
    <t>CONT. DILTHEY IN DUESSELDORF, GERMANY TO WORK ON PROJECTS AND RETURN TO THE US ON FEBRUARY 2, 2019. 
TALK TITLE: NANOPORE SEQUENCING FOR HAPLOTYPE-RESOLVED GENOME ASSEMBLY
THIS IS A FOREIGN SPONSORED TRIP. PLEASE NOTE TRAVELER WILL DEPART THE US ON 1/28 AND ARRIVE IN GERMANY ON 1/29. COLOGNE LEG 1 SPONSORED (1/29-1/31): TMC WAS NOT USED FOR THE OUTBOUND FLIGHT ($1260.68) FROM WASHINGTON DC TO FRANKFURT, AS IT WAS PROVIDED IN-KIND BY SPONSOR. HOTEL ($84.38) WAS ALSO NOT BOOKED THROUGH TMC FOR THE EVENINGS OF 1/29-1/30 AS IT WAS PROVIDED IN-KIND BY SPONSOR. THERE IS ALSO A TRAIN PROVIDED IN-KIND BY SPONSOR FROM FRANKFURT TO COLOGNE ($90.48). THE FOLLOWING MEALS ARE PROVIDED: BREAKFAST, LUNCH AND DINNER ON 1/30.  DUESSELDORF LEG 2 NON-SPONSORED (1/31-2/2): TMC WAS USED TO BOOK RETURN FLIGHT ($571.43) AND AS SHOWN ON COST COMPARISON IS WITHIN THE $100 THRESHOLD AS BEING THE LEAST EXPENSIVE OPTION FOR THIS CITY PAIR. TMC WAS ALSO USED TO BOOK HOTEL FOR 1/31 - 2/2 AND IS WELL UNDER THE PER DIEM RATE OF $238 PER NIGHT WITH A RATE OF $128.47 FOR THE 1ST NIGHT AND $96.35 FOR THE 2ND NIGHT AS SHOWN ON THE OMEGA ITINERARY. OTHER EXPENSES BEING CLAIMED ON THIS TRIP: $300 GROUND TRANSPORTATION; $50 PARKING AND $42.92 IN POV MILEAGE. HOTEL TAX EXEMPTION DOES NOT APPLY TO FOREIGN TRIPS. NO BAGGAGE FEES APPLY TO THIS INTERNATIONAL TRIP.</t>
  </si>
  <si>
    <t>MAX PLANCK INSTITUTE FOR PLANT</t>
  </si>
  <si>
    <t>01/28/2019 -02/02/2019</t>
  </si>
  <si>
    <t>PHILPOTT, CAROLINE C</t>
  </si>
  <si>
    <t>DR. CAROLINE PHILPOTT IS APPROVED TO TRAVEL AND PRESENT AT THE AMERICAN SOCIETY OF HEMATOLOGY 60TH ANNUAL MEETING AND EXPOSITION DECEMBER 1-4, 2018 IN SAN DIEGO, CA. TOPIC OF PRESENTATION: SWINGING THE IRON PENDULUM: LOSS AND GAIN THROUGH BLOOD DONATION AND TRANSFUSION. THE SPONSOR WILL PROVIDE THE FOLLOWING ITEMS IN KIND: PAID CONF REG VALUED AT $750, 1 COACH ROUND-TRIP AIRLINE TICKET VALUED AT $842.14, 3 NIGHTS LODGING VALUED AT $459.00 WHICH IS LESS THAN THE GOVERNMENT LODGING RATE, 3 DAYS MEALS VALUED GOVERNMENT PER DIEM RATE AND GROUND TRANSPORTATION VALUED AT $38.14.</t>
  </si>
  <si>
    <t>PICHARD, DOMINIQUE C</t>
  </si>
  <si>
    <t>DR. PICHARD WILL BE SPEAKING AT THE CONFERENCE ON
NEUROFIBROMATOSIS 1.  THE EVENT WILL BE HELD IN PARIS FRANCE ON 10/31/18 - 11/7/18.</t>
  </si>
  <si>
    <t>JOHNS HOPKINS UNIVERSITY</t>
  </si>
  <si>
    <t>10/31/2018 -11/07/2018</t>
  </si>
  <si>
    <t>PIEKARZ, RICHARD L</t>
  </si>
  <si>
    <t>DR. PIEKARZ IS INVITED TO SPEAK AT THE 9TH BIENNIAL WORKSHOP ON THE CLINICAL TRANSLATION OF EPIGENETICS IN CANCER THERAPY BEING HELD IN LITCHFIELD PARK, AZ  ON JANUARY 18-21, 2019.  IN-KIND: LODGING (NO BREAKFAST) AND MEALS.  NO REGISTRATION.  DR. PIEKARZ IS REQUESTING APPROVAL OF ACTUAL SUBSISTENCE FOR SPONSOR IN-KIND LODGING VALUED AT $215 WHICH IS 125% OF THE GOVERNMENT ALLOWANCE OF $172. THIS PERCENTAGE FALLS WITHIN THE 300% THRESHOLD BY THE FTR. THE SPONSOR HAS NOTED THAT ALL OTHER NON-FEDERAL PARTICIPANTS WILL BE PROVIDED WITH THE SAME ACCOMMODATIONS.</t>
  </si>
  <si>
    <t>JONATHAN WOOD ASSOCIATES</t>
  </si>
  <si>
    <t>01/18/2019 -01/21/2019</t>
  </si>
  <si>
    <t>PIERCE, SUSAN K</t>
  </si>
  <si>
    <t>INVITED TO SPEAK AT THE NEUROIMMUNE COMMUNICATION IN HEALTH AND DISEASE GORDON RESEARCH CONFERENCE IN VENTURA, CA, JANUARY 13-18, 2019. WILL PRESENT, HOW MUCH DO WE NEED TO KNOW ABOUT P. FALCIPARUM CEREBRAL MALARIA TO TREAT IT. REGISTRATION IS IN-KIND AND INCLUDES 5 NIGHTS LODGING AND MEALS DURING THE MEETING. NO HONORARIUM PROVIDED AND NO FEDERAL FUNDS WILL BE USED TO REIMBURSE TRAVEL EXPENSES. RENTAL CAR IS REQUESTED AS COST ADVANTAGEOUS TO THE GOVERNMENT AS TRAVELER WILL DRIVE HERSELF AND BRITTANY RIGGLE FROM LAX AIRPORT TO VENTURA (APPX. 1 H 40 M DRIVE ONE-WAY) AND RETURN. LOWEST COST CITY PAIR AIRFARE CHOSEN.</t>
  </si>
  <si>
    <t xml:space="preserve">PIERPAOLI, CARLO </t>
  </si>
  <si>
    <t>DR. CARLO PIERPAOLI WILL REVIEW AND ANALYZE DATA WITH COLLABORATORS AND GIVE A TALK AT KING'S COLLEGE, LONDON, UK, DECEMBER 3-5, 2018. HE WILL ALSO REVIEW AND ANALYZE DATA AND GIVE A TALK WITH THE NEURORADIOLOGY DEPARTMENT, VERONA HOSPITAL, VERONA, ITALY, DECEMBER 6-7, 2018. DURING DR. PIERPAOLI'S TIME IN MILAN, ITALY, HE HAS BEEN INVITED TO VISIT THE NEURORADIOLOGY DEPARTMENT AT VITA-SALUTE SAN RAFFAELE UNIVERSITY, DECEMBER 10-11, 2018.  THEN, DR. PIERPAOLI HAS BEEN INVITED TO VISIT THE NEURORADIOLOGY DEPARTMENT AT THE PEDIATRIC HOSPITAL BUZZI, DECEMBER 12, 2018.
DR. PIERPAOLI WILL STAY WITH RELATIVES IN MILAN, ITALY WHILE ATTENDING MEETINGS.
- ODAS APPROVED BY JASON FORD ON 11/14/18, ITALY, AND 11/15/18, UK.
- KING'S COLLEGE WILL COVER LODGING FOR TWO NIGHTS.
- VERONA HOSPITAL WILL COVER LODGING FOR TWO NIGHTS.</t>
  </si>
  <si>
    <t>12/02/2018 -12/13/2018</t>
  </si>
  <si>
    <t>VERONA HOSPITAL</t>
  </si>
  <si>
    <t>PIKE, VICTOR W</t>
  </si>
  <si>
    <t>THE EVENTS IN THIS TA WERE APPROVED AS AN EXEMPTION UNDER THE CATEGORY: TO ATTEND SCIENTIFIC MEETINGS BY THE NIMH EXECUTIVE OFFICER ON 10/15/18.
TRAVELER INFO:CELL: 413-992-9985 AND PERSONAL EMAIL: VICWPIKE@AOL.COM.
TO ATTEND THE 5TH ISOTOPICS MEETING, TO BE HELD AT THE UNIVERSITY OF OXFORD, AS AN ADVISORY BOARD MEMBER TO HEAR AND CRITIQUE SCIENTIFIC PROGRESS AND TO DISCUSS PROJECT IMPLEMENTATION, AND ON THIS OCCASION TO GIVE A PLENARY LECTURE. THE MAIN OBJECTIVE OF THE ISOTOPICS PROJECT IS TO DEVELOP INNOVATIVE AND GENERAL ISOTOPIC LABELING CHEMISTRY AND RADIOCHEMISTRY, AND TO TRAIN 15 EARLY STAGE RESEARCHERS IN THIS AREA. ISOTOPICS IS EXPECTED TO SERVE THE NEEDS OF ACADEMIA AND INDUSTRY BY PROVIDING NEW RESEARCHERS FROM A DUAL ACADEMIC/INDUSTRIAL CULTURE WHO ARE SPECIALIZED IN RADIOLABELING CHEMISTRY. THE SPONSOR IS PAYING FOR THE AIRFARE, 3 NIGHTS LODGING AND MEALS.</t>
  </si>
  <si>
    <t>FRENCH ALTERNATIVE AND ATOMIC</t>
  </si>
  <si>
    <t xml:space="preserve">PIKNOVA, BARBORA </t>
  </si>
  <si>
    <t>DR. PIKNOVA WILL GIVE A SPONSORED TALK AT THE 11TH BIENNIAL CAROLINA BIOPHYSICS SYMPOSIUM AT CAROLINA INN, CHAPEL HILL, NC 10/25-26/18.  SPEAKERS ARE NOT CHARGED A REGISTRATION FEE. SHE WILL SPEAK IN PLACE OF DR. ALAN SCHECHTER, WHO WAS ALREADY APPROVED TO GIVE THIS SPONSORED TALK AT THE SYMPOSIUM.  THE CONFERENCE IS ALREADY APPROVED ON THE TRAVEL TOOL.  THE TALK IS "NITRIC OXIDE PRODUCTION FROM NITRITE IONS BY RED CELLS MODULATE PLATELET REACTIVITY".  THE SPONSOR PROVIDES AIRLINE TICKET, HOTEL, MEALS: 10/24-DINNER; 10/25 BLD, &amp; 10/26 BKFST., PLUS 2 TAXIS IN NC IN KIND.  NIDDK WILL REIMBURSE ALL OTHER EXPENSES.</t>
  </si>
  <si>
    <t>PINE, DANIEL S</t>
  </si>
  <si>
    <t>THE EVENTS IN THIS TA WERE APPROVED AS AN EXEMPTION UNDER THE CATEGORY: TO ATTEND SCIENTIFIC MEETINGS BY THE NIMH EXECUTIVE OFFICER ON 5/10/18.
TRAVELER CELL:240-271-8400
DR. PINE WILL MEET WITH COLLABORATORS IN THE NEUROPSYCHIATRIC GENETICS GROUP AT CARDIFF UNIVERSITY AND OTHER RESEARCH GROUPS TO OFFER SCIENTIFIC ADVICE AND DISCUSSION ON 10/03-10/18 IN WALES, UK. DR. PINE WILL BE LODGING WITH PROFESSOR ANITA THAPAR AT HER PLACE OF RESIDENCE, 94 HAYES APARTMENTS, THE HAYES CARDIFF, CF10 1BL ON 10/03-07/18.</t>
  </si>
  <si>
    <t>CARDIFF, WALES, , GBR</t>
  </si>
  <si>
    <t>CARDIFF UNIVERSITY</t>
  </si>
  <si>
    <t>10/02/2018 -10/09/2018</t>
  </si>
  <si>
    <t>THE EVENTS IN THIS TA WERE APPROVED AS AN EXEMPTION UNDER THE CATEGORY: TO ATTEND SCIENTIFIC MEETINGS BY THE NIMH EXECUTIVE OFFICER ON 12/18/18.
DR. PINE HAS BEEN INVITED TO VISIT PITTSBURGH UNIVERSITY AND SERVE AS A DISTINGUISHED SCIENTIST SPEAKER AS PART OF THE DEPARTMENT OF PSYCHIATRY LECTURE SERIES FOR THE 2019 LECTURE SEASON ON 03/12-13/19 IN PITTSBURGH, PA. MY RESEARCH CENTERS ON THE BRAIN MECHANISMS MEDIATING DEVELOPMENT AND AFFECTIVE NEUROSCIENCE IN YOUTH, AND ON THE IMPLICATIONS OF THESE MECHANISMS FOR TREATMENT DEVELOPMENT OF AFFECTIVE NEUROSCIENCE ARE AMONGST THE MOST COMMON AND IMPAIRING MOOD DISORDERS IN YOUTH PRESENTING FOR PSYCHIATRIC CARE. THEREFORE, THIS TOPIC IS OF CONSIDERABLE INTEREST TO BOTH CLINICIANS AND RESEARCHERS AT THIS INSTITUTION. DURING MY VISIT, I WILL GIVE A PRESENTATION TO EDUCATE BOTH CLINICIANS AND RESEARCHERS ABOUT THE CAUSES FOR THESE SEVERE DISORDERS. I WILL ALSO MEET WITH RESEARCHERS TO ADVISE THEM ON THEIR OWN RESEARCH PROJECTS DESIGNED TO ELUCIDATE CAUSES AND TREATMENTS OF MOOD AND ANXIETY DISORDERS IN YOUTH. THESE ACTIVITIES WILL BE OF BENEFIT TO THE CONFERENCE. THESE ACTIVITIES WILL ALSO BE OF BENEFIT TO THE GOVERNMENT BECAUSE OF THE PUBLIC HEALTH NEED REPRESENTED BY CHILDREN WITH SEVERE MOOD DISORDERS. GIVEN THIS PUBLIC HEALTH NEED, THE GOVERNMENT HAS AN INTEREST IN BOTH ENSURING THAT CLINICIANS ARE WELL-EDUCATED ABOUT THESE CONDITIONS AND IN FOSTERING PSYCHIATRIC RESEARCH THAT WILL ULTIMATELY RESULT IN IMPROVED DIAGNOSIS AND TREATMENT FOR THESE SEVERELY IMPAIRED YOUTHS.
DR. PINE IS REQUESTING APPROVAL OF ACTUAL SUBSISTENCE FOR SPONSOR IN-KIND LODGING VALUED AT $169.86 WHICH IS 136% OF THE GOVERNMENT ALLOWANCE OF $125. THIS PERCENTAGE FALLS WITHIN THE 300% THRESHOLD ALLOWED BY THE FTR. THE SPONSOR HAS NOTED THAT ALL OTHER NON-FEDERAL PARTICIPANTS WILL BE PROVIDED WITH THE SAME ACCOMMODATIONS.</t>
  </si>
  <si>
    <t>PINTO, PETER A</t>
  </si>
  <si>
    <t>DR. PINTO IS INVITED TO SPEAK AT THE 11TH ANNUAL EXCELLENCE IN UROLOGY SEMINAR BEING HELD IN PARK CITY, UTAH ON FEBRUARY 21-23, 2019. IN-KIND: , AIRFARE, LODGING (NO BREAKFAST), REGISTRATION (INCLUDES BREAKFAST ON 2/22), AND GROUND TRANSPORTATION IN UT.  
DR. PINTO IS REQUESTING APPROVAL OF ACTUAL SUBSISTENCE FOR SPONSOR IN-KIND LODGING VALUED AT $519 WHICH IS 200% OF THE GOVERNMENT ALLOWANCE OF $259.  THIS PERCENTAGE FALLS WITHIN THE 300% THRESHOLD ALLOWED BY THE FTR.  THE SPONSOR HAS NOTED THAT ALL OTHER NON-FEDERAL PARTICIPANTS WILL BE PROVIDED WITH THE SAME ACCOMMODATIONS.</t>
  </si>
  <si>
    <t>PARK CITY, UT, US</t>
  </si>
  <si>
    <t>INTERMOUNTAIN HEALTHCARE</t>
  </si>
  <si>
    <t xml:space="preserve">PLENZ, DIETMAR </t>
  </si>
  <si>
    <t>THE EVENTS IN THIS TA IN HAMBURG, GERMANY WERE APPROVED AS AN EXEMPTION UNDER THE CATEGORY: TO ATTEND SCIENTIFIC MEETINGS BY THE NIMH EXECUTIVE OFFICER ON 11/9/18.
THE EVENTS IN THIS TA IN HANNOVER, GERMANY WERE APPROVED AS A NON-NIMH HOSTED CONFERENCE OR MEETING BY THE OFFICE OF FINANCIAL MANAGEMENT ON 8/28/18.
DR. PLENZ CELL PHONE NUMBER IS (301) 675-5311. 
FROM DECEMBER 15-17, DR. PLENZ WILL BE TRAVELING TO HAMBURG, GERMANY TO ATTEND COLLABORATIVE RESEARCH CENTER 936 MULTI-SITE COMMUNICATION IN THE BRAIN. DR. PLENZ HAS BEEN INVITED TO LECTURE ABOUT NEURONAL AVALANCHES WHICH WILL DISSEMINATE NIMHS LATEST RESEARCH AND WILL STIMULATE POTENTIAL RESEARCH DIRECTIONS TO ALLEVIATE OR POTENTIALLY CURE BRAIN DISEASES. FROM DECEMBER 18-20, DR PLENZ WILL TRAVEL TO HANNOVER, GERMANY TO ATTEND 2018 COGNITIVE COMPUTING: MERGING CONCEPTS WITH HARDWARE. DR. PLENZ WILL PRESENT THE LATEST RESULTS FROM RESEARCH ON AVALANCHES IN THE CONTEXT OF COGNITION AND COMPUTATION.  SPONSOR FOR HAMBURG WILL PAY IN-KIND FOR ROUND TRIP AIRFARE AND LODGING. TR APPROVED 11/28 AND ODA APPROVED BY ETHICS 11/28. TR APPROVED 11/28 AND ODA APPROVED 11/27/18. OMEGA RESERVED LODGING FOR HANNOVER.. FOR DEC 18-21ST AND THEN IN HAMBURG ON THE 21ST BECAUSE DR. PLENZ WILL FLY OUT OF HAMBURG ON THE 22ND.</t>
  </si>
  <si>
    <t>UNIVERSITY MEDICAL CENTER HAMB</t>
  </si>
  <si>
    <t>INVESTIGATOR VP</t>
  </si>
  <si>
    <t>12/14/2018 -12/23/2018</t>
  </si>
  <si>
    <t xml:space="preserve">POMMIER, YVES </t>
  </si>
  <si>
    <t>DR. POMMIER IS INVITED TO SPEAK AT THE ASTRAZENECA/MSD SYMPOSIUM AT THE 2018 EUROPEAN SOCIETY OF GYNECOLOGICAL ONCOLOGY (ESGO) LYON STATE OF THE ART CONFERENCE BEING HELD IN LYON, FRANCE ON OCTOBER 4-6, 2018.  DR. POMMIER WILL PRESENT: PARP TRAPPING ON SCHLAFEN 11.   IN-KIND:  AIRFARE, TRAIN FARE, AND REGISTRATION (NO MEALS).  
CONTACT: 301-219-2584 GOVT CELL; POMMIER@NIH.GOV</t>
  </si>
  <si>
    <t>ASTRAZENECA CAMBRIDGE UK</t>
  </si>
  <si>
    <t>DR. POMMIER IS INVITED TO SPEAK AT THE  ANNUAL MEETING OF CLUB DE RECHERCHE CLINIQUES DU QUEBEC (CRCQ), BEING HELD IN BROMONT, QUEBEC, CANADA ON OCTOBER 11-13, 2018.  DR. POMMIER WILL PRESENT:  PRECISION THERAPEUTICS WITH DNA TARGETED AGENTS.  IN-KIND: AIRFARE, AND LODGING (NO BREAKFAST).  NO REGISTRATION FEE.  DR. POMMIER IS REQUESTING APPROVAL OF ACTUAL SUBSISTENCE FOR SPONSOR IN-KIND LODGING VALUED AT $247 WHICH IS 109% OF THE GOVERNMENT ALLOWANCE OF $227.  THIS PERCENTAGE FALLS WITHIN THE 300% THRESHOLD BY THE FTR.  THE SPONSOR HAS NOTED THAT ALL OTHER NON-FEDERAL PARTICIPANTS WILL BE PROVIDED WITH THE SAME ACCOMMODATIONS.</t>
  </si>
  <si>
    <t>QUEBEC, , CAN</t>
  </si>
  <si>
    <t>CLUB DE RECHERCHES CLINIQUES D</t>
  </si>
  <si>
    <t>DR. POMMIER IS INVITED TO SPEAK AT THE 30TH EORTC-NCI-AACR SYMPOSIUM ON MOLECULAR TARGETS AND CANCER THERAPEUTICS, BEING HELD IN DUBLIN, IRELAND ON NOVEMBER 13-16, 2018.  DR. POMMIER WILL PRESENT: NEW TWISTS WITH TOPOISOMERASE INHIBITORS.   IN-KIND: LODGING (INCLUDES BREAKFAST), AND REGISTRATION (NO MEALS).   DR. POMMIER IS REQUESTING APPROVAL OF ACTUAL SUBSISTENCE FOR SPONSOR IN-KIND LODGING VALUED AT $268 WHICH IS 110% OF THE GOVERNMENT ALLOWANCE OF $244.  THIS PERCENTAGE FALLS WITHIN THE 300% THRESHOLD BY THE FTR.  THE SPONSOR HAS NOTED THAT ALL OTHER NON-FEDERAL PARTICIPANTS WILL BE PROVIDED WITH THE SAME ACCOMMODATIONS.</t>
  </si>
  <si>
    <t>DR. POMMIER IS INVITED TO SPEAK AT THE JAPANESE FOUNDATION FOR CANCER RESEARCH (JFCR) INTERNATIONAL SYMPOSIUM ON CANCER CHEMOTHERAPY (JFCR-ISCC), BEING HELD IN TOKYO, JAPAN ON DECEMBER 13-14, 2018.  DR. POMMIER WILL PRESENT: DNA DAMAGE RESPONSE INHIBITORS.  IN-KIND:  AIRFARE, LODGING (INCLUDES BREAKFAST), AND REGISTRATION (NO MEALS).  AN APPROVED STO WAIVER IS INCLUDED FOR THE USE OF BUSINESS CLASS TICKETS.  CONTACT: (301) 219-2584-GOVT CELL; POMMIER@NIH.GOV-EMAIL</t>
  </si>
  <si>
    <t>JAPANESE FOUNDATION FOR CANCER</t>
  </si>
  <si>
    <t>DR. POMMIER IS INVITED TO SPEAK AT THE KEYSTONE SYMPOSIA; DNA REPLICATION AND GENOME INSTABILITY: FROM MECHANISM TO DISEASE, BEING HELD IN SNOWBIRD, UT ON JANUARY 13-18, 2019  DR. POMMIER WILL PRESENT: SCHLAFEN 11 (SLFN11), REPLICATION STRESS EXECUTIONER.  IN KIND: REGISTRATION (INCLUDES BREAKFAST).  REIMBURSABLE: LODGING (NO BREAKFAST) AND GROUND TRANSPORTATION IN UT.   DR. POMMIER IS REQUESTING APPROVAL OF ACTUAL SUBSISTENCE FOR SPONSOR REIMBURSABLE LODGING VALUED AT $189 WHICH IS 152% OF THE GOVERNMENT ALLOWANCE OF $125.  THIS PERCENTAGE FALLS WITHIN THE 300% THRESHOLD BY THE FTR.  THE SPONSOR HAS NOTED THAT ALL OTHER NON-FEDERAL PARTICIPANTS WILL BE PROVIDED WITH THE SAME ACCOMMODATIONS.</t>
  </si>
  <si>
    <t>PORTNOY, MATTHEW E</t>
  </si>
  <si>
    <t>DR. PORTNOY WILL BE SPEAKING AT TWO DIFFERENT BACK-TO-BACK MEETINGS.  THE FIRST MEETING: HE WILL BE SPEAKING AT THE CALIFORNIA STATE UNIVERSITY, LONG BEACH COLLEGE OF ENGINEERING TAKING PLACE ON FEBRUARY 21, 2019 IN LONG BEACH, CA THIS IS ON AN APPROVED ATTACHMENT G; HE WILL BE FLYING TO LAX ON FEBRUARY 20TH AND STAYING NEAR THE CONFERENCE SITE AT THE HAMPTON IN SEAL BEACH, CA.  ON FEBRUARY 21ST HE WILL BE STAYING IN A HOTEL IN LA NEAR LAX. ON FEBRUARY 23RD HE WILL BE FLYING FROM LAX TO CANBERRA AUSTRALIA ARRIVING IN CANBERRA ON FEBRUARY 25TH, WHERE HE WILL BE PRESENTING AT THE AUSTRALIAN GOVERNMENT?¿¿S DEPARTMENT OF INDUSTRY, INNOVATION AND SCIENCE CHALLENGE-BASED INNOVATION FORUM; HE WILL BE FLYING BACK TO BWI ON MARCH 1ST, ARRIVING ON MARCH 2ND.  THE AUSTRALIAN GOVERNMENT'S DEPARTMENT OF INDUSTRY, INNOVATION AND SCIENCE IS HAS OFFERED TO PAY IN-KIND FOR THE FOLLOWING EXPENSES (AIRFARE FROM LAX TO CANBERRA, AIRFARE FROM CANBERRA TO BWI; LODGING ON THE NIGHTS OF FEBRUARY 25, 26, 27, 28, 2019, WAIVED REGISTRATION, AND DINNER ON THE NIGHTS OF FEBRUARY 26TH AND 27TH 2019.</t>
  </si>
  <si>
    <t>SEAL BEACH NWS, CA, US</t>
  </si>
  <si>
    <t>AUSTRALIAN GOVERNMENT</t>
  </si>
  <si>
    <t>HEALTH SCI ADMIN (BIO SCI)</t>
  </si>
  <si>
    <t>02/20/2019 -03/02/2019</t>
  </si>
  <si>
    <t>POWELL WILEY, TIFFANY M</t>
  </si>
  <si>
    <t>DR. TIFFANY POWELL-WILEY HAS BEEN INVITED TO SPEAK AT THE NUTRITION OBESITY RESEARCH CENTER (NORC) AT THE UNIVERSITY OF ALABAMA AT BIRMINGHAM 12/3/18-12/4/18. DR. POWELL-WILEY WILL SPEAK ABOUT HER RESEARCH ON THE INTERPLAY OF SOCIAL, BEHAVIORAL, AND ENVIRONMENTAL FACTS THAT CONTRIBUTE TO THE OBESITY EPIDEMIC AND RELATED CARDIOMETABOLIC DISEASES AS WELL AS THE FOCUS ON MINORITY HEALTH. THIS TRAVEL IS NOT A CONFERENCE AND IS A SEMINAR SERIES FOR THE UNIVERSITY OF ALABAMA AT BIRMINGHAM NORC SCIENTISTS WHOSE RESEARCH CORRELATES WITH DR. POWELL-WILEY?¿¿S. THE SEMINAR TAKES PLACE THE MORNING OF DECEMBER 4, 2018 AT THE UNIVERSITY OF ALABAMA AT BIRMINGHAM.  THE TRIP TO THE SEMINAR IS SPONSORED BY THE UNIVERSITY OF ALABAMA. THE SPONSOR PROVIDES ROUNDTRIP AIRFARE FROM DCA TO BHM (BIRMINGHAM AIRPORT), HOTEL ACCOMMODATIONS FOR ONE NIGHT, AND DINNER ON DECEMBER 3, 2018. TRAVEL IS SUBMITTED LATE DUE TO CHANGES IN WHAT THE SPONSOR WOULD PROVIDE FOR THE TRAVELER. WE ARE CURRENTLY WAITING FOR THE FLIGHT CONFIRMATION FROM THE SPONSOR. IT IS EXPECT BY CLOSE OF BUSINESS TODAY. I WILL UPLOAD THE FLIGHT CONFIRMATION WHEN IT IS RECEIVED. THIS TRAVEL IS NOT A CONFERENCE BECAUSE IT MEETS THE FOLLOWING MISSION EXEMPTION: SCIENTIFIC MEETINGS WITH A SPECIFIC INVESTIGATOR OR TEAM REGARDING A SPECIFIC AREA OF SCIENTIFIC INQUIRY, OR PUBLIC HEALTH NEED. 11/20/2018 - FLIGHT CONFIRMATION HAS BEEN UPLOADED.</t>
  </si>
  <si>
    <t>ASST CL INVESTIGATOR</t>
  </si>
  <si>
    <t>DR. POWELL-WILEY IS TRAVELING TO EMORY UNIVERSITY?¿¿S ROLLINS SCHOOL OF PUBLIC HEALTH IN ATLANTA, GEORGIA TO GIVE A LECTURE FOR THE UNIVERSITY?¿¿S CARDIOVASCULAR SEMINAR SERIES ON JANUARY 18, 2019. THIS TRAVEL IS NOT A CONFERENCE BECAUSE IT MEETS THE FOLLOWING MISSION EXEMPTION: SCIENTIFIC MEETING WITH A SPECIFIC TEAM REGARDING CARDIOVASCULAR HEALTH. THE TRAVEL IS SPONSORED BY EMORY UNIVERSITY. THE UNIVERSITY WILL PROVIDE AIRFARE, ONE NIGHT OF LODGING, AND THE FOLLOWING MEALS:  JANUARY 17, 2019 ?¿¿ DINNER
AND JANUARY 18, 2019 ?¿¿ BREAKFAST AND LUNCH. DR. POWELL-WILEY?¿¿S LECTURE WILL BE TITLED: ?¿¿SYSTEMS SCIENCE APPROACHES TO EVALUATE THE IMPACT OF SOCIAL DETERMINANTS OF HEALTH ON CARDIOMETABOLIC RISK.?¿¿ FLIGHT CONFIRMATION WILL BE UPLOADED WHEN IT IS RECEIVED FROM THE SPONSOR.</t>
  </si>
  <si>
    <t xml:space="preserve">PRAKASH, GYAN </t>
  </si>
  <si>
    <t>TRAVELER IS INVITED AS THE GUEST OF HONOR AT THE ALL INDIA OPHTHALMOLOGY SOCIETY CONFERENCE TO BE HELD IN INDORE INDIA FEB 13-17, 2019. AS AN INVITED SPEAKER, THE HOSTING ORGANIZATION IS PROVIDING IN-KIND REGISTRATION AND HOTEL FOR FEB 13-17, 2019. ETHICS HAS REVIEWED AND THE ODA MEMO IS ATTACHED.  THE CONFERENCE IS NOT IN THE CGE DROP DOWN MENU SO THE TRIP IS CLASSIFIED AS FOREIGN.  TRAVELER WILL SPEAK AT THE EVENT.  TRAVELER IS INVITED TO PARTICIPATE IN THE GEGC RESEARCH COLLABORATION SYMPOSIUM PART 1 FEB 10-12, 2019 IN NEW DELHI, INDIA AND PART 2 FEB 18-19, 2019 IN MUMBAI, INDIA. THE FINAL SET OF MEETINGS AT THE US EMBASSY AND DBT OCCUR IN NEW DELHI, INDIA FEB 21-22, 2019.  AN INVITATION LETTER AND APPROVAL FOR EACH IS INCLUDED IN THE TA.  TRAVELER HAS PASSED THE HTSOS COURSE AND HIS CERTIFICATE IS INCLUDED IN THE TA.  TRAVEL HAS REQUESTED GFE FOR HIS TECHNOLOGY NEEDS.  TRAVEL EXCEEDS 14 HOURS, AN APPENDIX 8 FOR BUSINESS CLASS TRAVEL IS INCLUDED.  TAXI FARES ARE ESTIMATES.  MISCELLANEOUS IS INCLUDED TO COVER CHANGES IN EXCHANGE RATES BETWEEN NOW AND TRAVEL.  ONCE APPROVED TRIP NEEDS TO BE TICKETED IMMEDIATELY IN ORDER TO SECURE THE INTERNAL FLIGHTS IN INDIA.</t>
  </si>
  <si>
    <t>ALL INDIA OPHTHALMOLOGICAL SOC</t>
  </si>
  <si>
    <t>02/07/2019 -02/23/2019</t>
  </si>
  <si>
    <t xml:space="preserve">PREVOTS, D REBECCA </t>
  </si>
  <si>
    <t>DR. PREVOTS BEEN INVITED TO GIVE A PRESENTATION TITLED "THE EPIDEMIOLOGY OF NTM AND BRONCIECTASIS" AT THE UPCOMING CONTINUING MEDICAL EDUCATION (CME) CONFERENCE, BRONCHIECTASIS AND NON-TUBERCULOUS MYCOBACTERIA SYMPOSIUM AT THE NEW YORK UNIVERSITY SCHOOL OF MEDICINE ON DECEMBER 4, 2018. 
MOST OF HER EXPENSES WILL BE COVERED BY THE SPONSOR IN-KIND. THE FUNDS FOR THESE IN-KIND TRAVEL EXPENSES WILL BE DERIVED FROM REGISTRATION FEES. IN COMPLIANCE WITH FEDERAL REGULATION, NO FEDERAL FUNDS WILL BE USED BY THE SPONSOR TO SUPPORT THESE IN-KIND TRAVEL EXPENSES AND NO HONORARIUM WILL BE ACCEPTED.
NEW YORK UNIVERSITY SCHOOL OF MEDICINE WILL BE PROVIDING IN-KIND THE ROUND-TRIP AIRFARE/TRAIN FARE, LODGING, TAXIS IN NY AND SOME MEALS (BREAKFAST AND LUNCH ON DECEMBER 4TH).
IT IS ADVANTAGEOUS TO BOTH THE SPONSOR AND THE TRAVELER TO TAKE THE ACELA TRAIN SINCE SHE WILL HAVE PRE-MEETINGS WITH COLLABORATORS WHEN SHE ARRIVES ON THE 3RD AND MEETINGS WITH COLLABORATORS PRIOR TO HER DEPARTURE ON THE 4TH.</t>
  </si>
  <si>
    <t xml:space="preserve">PRINZ, WILLIAM </t>
  </si>
  <si>
    <t>TRAVELER SPEAKING AT THE SFB 1218 MITOCHONDRIAL REGULATION OF CELLULAR FUNCTION MEETING AT THE COLOGNE UNIVERSITY IN COLOGNE, GERMANY FROM OCTOBER 10-12, 2018.  TALK IS ENTITLED "LIPID TRANSPORT FROM THE ER TO MITOCHONDRIA" DURING THE MEETING ENTITLED "MITOCHONDRIAL PLASTICITY IN METABOLISM AND SIGNALING". SPONSOR IS PAYING IN-KIND FOR THE TRAVELER'S AIRLINE TICKET AND FOUR NIGHT'S LODGING.  LODGING PROVIDED IS UNDER PER DIEM. 
THE SAME ACCOMMODATIONS ARE BEING PROVIDED FOR ALL INVITED SPEAKERS.  TRAVELER WILL BE PROVIDED BREAKFAST DAILY THROUGH THE HOTEL, SEE ATTACHED HOTEL CONFIRMATION.  TRAVELER HAS DECLINED THE MEALS FROM THE SPONSOR DURING THE CONFERENCE DUE TO DIETARY RESTRICTIONS, THEREFORE HE WILL BE RECEIVING THE GOVERNMENT PER DIEM FOR M&amp;IE.  SPONSORED IN-KIND FLIGHT BEING PROVIDED VIA AER LINGUS, A FOREIGN FLAG CARRIER.  THE USE OF AER LINGUS IS PERMITTED VIA THE OPEN SKIES AGREEMENT.</t>
  </si>
  <si>
    <t>UNIVERSITY OF COLOGNE</t>
  </si>
  <si>
    <t>PRIOLA, SUZETTE A</t>
  </si>
  <si>
    <t>DATE CHANGE TO 11-13 TO 11-15.  HTSOS SCHEDULED TO BE COMPLETED 10-29-18. DR. SUZETTE PRIOLA HAS BEEN INVITED TO PARTICIPATE IN THE 2018 ADVISORY BOARD MEETING FOR APRI CORE GRANT IN CALGARY ON NOVEMBER 15, 2018. AIRFARE, LODGING, AND SOME MEALS WILL BE PROVIDED IN-KIND BY THE UNIVERSITY OF CALGARY.  NO U.S. FEDERAL FUNDS WILL BE USED BY ANY OF THE SPONSORS FOR, OR REIMBURSE TRAVEL EXPENSES AND THAT NO HONORARIUM MAY BE ACCEPTED BY THE EMPLOYEE.  
LATE JUSTIFICATION- THE INVITATION WAS RECEIVED AND THE PLANNER WAS NOTIFIED OF THIS TRIP ON 9-17.  THE SPONSOR LOI WAS REQUESTED ON 9-18.  IT WAS THEN RETURNED ON 9-19 AND THE ODA WAS SUBMITTED TO ETHICS ON 9-20.  ETHICS APPROVED 9-27 UPLOADED.  THE REQUIRED DOCUMENTS WERE PREPARED AND FORWARDED TO IAMB PROMPTLY.</t>
  </si>
  <si>
    <t xml:space="preserve">PROKUNINA, LIUDMILA </t>
  </si>
  <si>
    <t>{LUP-10571} TRAVELER WAS INVITED TO ATTEND AND GIVE A LECTURE ON "FUNCTIONALIZING GWAS HITS" AT THE 44TH ANNUAL INDIAN SOCIETY OF HUMAN GENETICS-2019: GENOMICS FOR HEALTH AND PRECISION MEDICINE CONFERENCE FROM 01/30/19-02/01/19 IN KALYANI, WEST BENGAL, INDIA.  TRAVELER WILL BE MEETING WITH A JOINT COLLABORATOR DR. CHINNASWAMY ON 02/02/19. THE SPONSOR IS THE NATIONAL INSTITUTE OF BIOMEDICAL GENOMICS, KALYANI.  THE REGISTRATION FEE IS BEING WAIVED AND IS NON-INCLUSIVE.  ALL MEALS FROM 01/30-02/02 WILL BE SPONSORED IN-KIND. TRAVELER ARRIVES LATE ON 01/29, THEREFORE MEALS WILL BE AT HER EXPENSE ON THIS DAY. TRANSPORTATION IN KOLKATA, INDIA WILL BE SPONSORED IN-KIND.  LODGING FOR 01/29-02/02 WILL BE SPONSORED IN-KIND.  NIH WILL COVER FLIGHTS, LOCAL TRANSPORTATION, AIRPORT HOTEL ON 01/28, AND REMAINING MEALS AS WELL AS ALL PARIS RELATED EXPENSES.  TRAVELER IS ARRIVING IN NEW DELHI AT 11:15PM ON 1/28 AFTER TRAVELING FOR 18 HRS 20 MIN (INCLUDING OVERSEAS LAYOVER TIME). SHE WILL TAKE AN OVERNIGHT REST STOP IN NEW DELHI BEFORE CONTINUING HER TRAVEL TO KALYANI. CONFERENCE IS NOT LISTED IN DROP-DOWN.  LATE INVITATION-LATE CTPS REQUEST SUBMITTED.  NON-SPONSORED - IN PARIS, DR. PROKUNINA WILL GIVE TWO TALKS TO STAFF AT THE INSTITUTE CURIE AND THE INSTITUTE PASTEUR.  ON 02/04 AT THE INSTITUTE CURIE HER TALK IS ENTITLED "APOBEC MUTAGENESIS IN BLADDER CANCER: CAUSES, CONSEQUENCES AND THERAPEUTIC OPPORTUNITIES."  02/05, AT THE INSTITUTE PASTEUR ALSO A TALK ENTITLED APOBEC MUTAGENESIS IN BLADDER CANCER: CAUSES, CONSEQUENCES AND THERAPEUTIC OPPORTUNITIES" AS WELL AS MEET WITH A DR. INGERSOLL, A COLLABORATOR.  THERE IS NO REGISTRATION INVOLVED WITH THE LAST TWO MEETINGS/COLLABORATIONS.
DR. PROKUNINA'S PERSONAL EMAIL: MILA_PROK@HOTMAIL.COM CELL: 301-602-1592.</t>
  </si>
  <si>
    <t>NATIONAL INSTITUTE OF BIOMEDIC</t>
  </si>
  <si>
    <t>01/27/2019 -02/06/2019</t>
  </si>
  <si>
    <t xml:space="preserve">PUERTOLLANO MORO, ROSA </t>
  </si>
  <si>
    <t>THIS TRAVEL IS NOT A CONFERENCE BECAUSE IT MEETS OTHER NIH DEFINE MISSION EXEMPTIONS.
DR. PUERTOLLANO IS INVITED TO GIVE A TALK AT DEPARTMENT OF PHYSIOLOGY AND BIOPHYSICS, DALHOUSIE UNIVERSITY IN HALIFAX, NOVA SCOTIA, CANADA ON NOVEMBER 29TH, 2018.
OWT IS NOT USED FOR AIRFARE AND LODGING, SPONSOR PROVIDED IN-KIND.
AIRFARE AND HOTEL WILL FORWARD LATER--SPONSOR IS NOT SENDING THEM OVER YET. PLEASE NOTE THAT TRAVEL ITINERARY ATTACHED IS A SAMPLE AND IS NOT FINAL RESERVATION SENT BY SPONSOR, SIMPLY ATTACHED AS DOCUMENTATION OF ESTIMATED FLIGHTS EXPENSE. SPONSOR ALSO PROVIDING IN-KIND GROUND TRANSPORTATION IN CANADA AND SOME MEALS (PLEASE NOTE THAT LOI INDICATES MEALS COVERED ON 11/27, BUT DATES FOR TRIP HAVE SINCE CHANGED AND SPONSOR WILL ONLY COVER MEALS ON 11/28 AND 11/29). 
TRAVELER WILL TAKE HTSOS SOON, TRAINING IS ALREADY SUBMITTED IN POTS.</t>
  </si>
  <si>
    <t>DALHOUSIE UNIVERSITY</t>
  </si>
  <si>
    <t xml:space="preserve">PURI, ANU </t>
  </si>
  <si>
    <t>SPONSOR 1 MEMBER OF ADVISORY COMMITTEE AND INVITED SPEAKER (NAI-BASED CANCER THERAPEUTICS AN UPDATE ON STIMULI-SENSITIVE NANOMEDICINE) FOR INTERNATIONAL CONFERENCE ON LIFE SCIENCE RESEARCH AND ITS INTERFACE WITH ENGINEERING AND ALLIED SCIENCES AT BITS PILANI, PILANI CAMPUS INDIA 11/1-3/2018. SPONSRO PROVIDING IN KIND TRANSPORTATION BETWEEN DELHI AND PILANI, AND 3 NIGHTS LODGING DURING CONFERENCE. REGISTRATION IS WAIVED AND INCLUDES 3 LUNCHES AND 2 DINNERS. SPONSOR 2 INVITED SPEAKER (GIVING 2 TALKS A NOVEL BINARY LIPID SYSTEM FOR DELIVERY OF HYDROPHOBIC DRUGS AND
RNAI THERAPEUTICS FOR CANCER AND INFECTIOUS DISEASES CURRENT AND FUTURE PERSPECTIVES) AT NATIONAL INSTITUTE OF PHARMACEUTICAL EDUCATION AND RESEARCH (NIPER) IN LUCKNOW, INDIA 11/4-5/18. SPONSOR PROVIDING 2 NIGHTS LODGING AND GROUND TRANSPORTATION FROM PILANI TO LUCKNOW AND LUCKNOW TO DELHI. SPONSOR 3 INVITED SPEAKER AT IGIB (STIMULI-SENSITIVE NANOPARTICLES FOR SITE SPECIFIC DELIVERY OF ANTICANCER AGENTS AND SIRNA) IN DELHI INDIA 11/8. SPONSOR PROVIDING LUNCH AND TAXI BETWEEN LODGING AND INSTITUTE. WHILE IN DELHI TRAVELER WILL BE STAYING WITH FAMILY MEMBER AT NO COST TO THE GOVERNMENT. SPONSOR 4 INVITED SPEAKER (RNAI THERAPEUTICS FOR CANCER AND INFECTIOUS DISEASES: CURRENT AND FUTURE PERSPECTIVES) AND MEETING WITH COLLABORATORS HAU, HISAR 11/8-9. PROVIDING LODGING FOR ONE NIGHT AND TRANSPORTATION BETWEEN HISAR AND DELHI.  11/10/18 COULD HAVE TRAVEL DAY HOME, 11/11/18 IS THE WEEKEND, AND 11/12/18 IS A HOLIDAY.</t>
  </si>
  <si>
    <t>BIRLA INSTITUTE OF TECHNOLOGY</t>
  </si>
  <si>
    <t>10/29/2018 -11/12/2018</t>
  </si>
  <si>
    <t>NATIONAL INSTITUTE OF PHARMACE</t>
  </si>
  <si>
    <t>PUTNICK, DIANE L</t>
  </si>
  <si>
    <t>11/4/18-11/15/18, LONDON, UK:  DR. PUTNICK WAS INVITED TO THE INSTITUTE FOR FISCAL STUDIES (IFS) TO A SERIES OF RESEARCH MEETINGS. THE FOCUS OF THE MEETINGS WILL BE IN COLLABORATION WITH IFS RESEARCHERS ON COMPLETING A PAPER ON THE PROMOTING ADOLESCENT ENGAGEMENT, KNOWLEDGE AND HEALTH EVALUATION (PANKH PROJECT), AS WELL AS TO FINALIZE A CHILD DEVELOPMENT PROJECT FOLLOWING PAMELA JERVIS?¿¿S VISIT TO YOUR LAB IN MARCH. THE IFS INSTITUTE WILL COVER THE COST OF ROUND TRIP TICKETS, MEALS AND LODGING ACCOMMODATIONS. OMEGA WORLD TRAVEL WAS NOT USED.</t>
  </si>
  <si>
    <t>INSTITUTE FOR FISCAL STUDIES</t>
  </si>
  <si>
    <t>STATISTICIAN</t>
  </si>
  <si>
    <t>11/04/2018 -11/15/2018</t>
  </si>
  <si>
    <t>RACE, BRENT L</t>
  </si>
  <si>
    <t>AMENDING TO ADD CTT. DR. BRENT RACE WILL BE PARTICIPATING IN THE SOUTHEAST DEER STUDY GROUP MEETING BEING HELD IN LOUISVILLE, KY ON FEBRUARY 16-20, 2019.  AIRFARE, 2 NIGHTS LODGING, REGISTRATION, MEALS, AND AIRPORT TRANSPORTATION WILL BE PROVIDED IN-KIND BY THE KENTUCKY FISH AND WILDLIFE FOUNDATION.  NO U.S. FEDERAL FUNDS WILL BE USED BY ANY OF THE SPONSORS FOR OR REIMBURSE TRAVEL EXPENSES AND THAT NO HONORARIUM MAY BE ACCEPTED BY THE EMPLOYEE.  SPONSOR PROVIDING IN-KIND LODGING VALUED AT 200 DOLLARS WHICH IS 147 PERCENT OF THE GOVERNMENT LODGING ALLOWANCE OF 136 DOLLARS.  THE SPONSOR HAS CONFIRMED THAT ALL OTHER FEDERAL OR NON-FEDERAL PARTICIPANTS WILL BE PROVIDED WITH THE SAME OR SIMILAR ACCOMMODATIONS.</t>
  </si>
  <si>
    <t>KENTUCKY DEPARTMENT OF FISH AN</t>
  </si>
  <si>
    <t>02/17/2019 -02/19/2019</t>
  </si>
  <si>
    <t xml:space="preserve">RAFFELD, MARK </t>
  </si>
  <si>
    <t>DR. RAFFELD IS INVITED TO PARTICIPATE IN A PANEL DISCUSSION REGARDING THE USE OF CTDNA IN MONITORING RESPONSE TO IMMUNOTHERAPY AT THE PRECISION MEDICINE WORLD CONFERENCE BEING HELD IN SANTA CLARA, CA ON JANUARY 20-24, 2019. IN-KIND: AIRFARE, LODGING (NO BREAKFAST), AND REGISTRATION (NO MEALS). DR. RAFFELD WILL NOT ACCEPT THE GROUND TRANSPORTATION IN CA.    DR. RAFFELD IS REQUESTING APPROVAL OF ACTUAL SUBSISTENCE FOR SPONSORED IN-KIND LODGING VALUED AT $379 WHICH IS 159% OF THE GOVERNMENT ALLOWANCE OF $239.  THIS PERCENTAGE FALLS WITHIN THE 300% THRESHOLD ALLOWED BY THE FTR.  THE SPONSOR HAS NOTED THAT ALL OTHER NON-FEDERAL PARTICIPANTS WILL BE PROVIDED WITH THE SAME ACCOMMODATIONS. TRAVEL IS BEING RE-ROUTED PER ETHICS( DIMETRIA BUMBAUGH) DUE TO CHANGE OF SPONSOR.</t>
  </si>
  <si>
    <t>SANTA CLARA, CA, US</t>
  </si>
  <si>
    <t>PERSONALIZED MEDICINE WORLD CO</t>
  </si>
  <si>
    <t>MEDICAL OFFICER (PATHOLOGY)</t>
  </si>
  <si>
    <t>01/20/2019 -01/24/2019</t>
  </si>
  <si>
    <t xml:space="preserve">RAJAN, ARUN </t>
  </si>
  <si>
    <t>DR. RAJAN IS INVITED TO SPEAK AT THE 9TH INTERNATIONAL THYMIC MALIGNANCIES INTEREST GROUP MEETING BEING HELD IN SEOUL, KOREA ON OCTOBER 25-27, 2018. IN-KIND: LODGING (NO BREAKFAST) AND REGISTRATION (INCLUDES LUNCH 10/26 AND 10/27).
DR. RAJAN IS REQUESTING APPROVAL OF ACTUAL SUBSISTENCE FOR SPONSOR IN-KIND LODGING VALUED AT $250 WHICH IS 109% OF THE GOVERNMENT ALLOWANCE OF $230. THIS PERCENTAGE FALLS WITHIN THE 300% THRESHOLD ALLOWED BY THE FTR. THE SPONSOR HAS NOTED THAT ALL OTHER NON-FEDERAL PARTICIPANTS WILL BE PROVIDED WITH THE SAME ACCOMMODATIONS.</t>
  </si>
  <si>
    <t>INTERNATIONAL THYMIC MALIGNANC</t>
  </si>
  <si>
    <t>RAMAMURTHI, KUMARAN S</t>
  </si>
  <si>
    <t>TRAVELER HAS BEEN INVITED TO GIVE A TALK AS PART OF THE DEPARTMENT OF BIOLOGY'S SPRING 2019 SEMINAR SERIES AT TEXAS A AN M UNIVERSITY'S COLLEGE OF SCIENCE IN COLLEGE STATION TEXAS. THE TITLE OF THE TALK IS "SYNTHETIC BACTERIA DELIVER THE GOODS." THE TRAVELER WILL DEPART FEB 4 AT 12:40PM ARRIVING AT COLLEGE STATION AT 5:42PM. TRAVELER WILL STAY AT THE CALVARY COURT HOTEL FOR 2 NIGHTS. THE ADDRESS OF THE HOTEL IS 200 CENTURY COURT COLLEGE STATION TEXAS 77840. COMPLIMENTARY BREAKFAST IS INCLUDED WITH LODGING. SPONSOR WILL PAY IN-KIND 2 NIGHTS LODGING, ECONOMY CLASS AIRFARE AND ALL MEALS STARTING EVENING OF FEB 4 TO MORNING OF FEB 6. TRAVELER WILL DEPART BACK TO WASHINGTON DC FEB 6 AT 5:55AM ARRIVING AT IAD AT 11:36AM.</t>
  </si>
  <si>
    <t>COLLEGE STATION, TX, US</t>
  </si>
  <si>
    <t>TEXAS AM UNIVERSITY COLLEGE ST</t>
  </si>
  <si>
    <t>RAMSDEN, CHRISTOPHER E</t>
  </si>
  <si>
    <t>INVITED SPEAKER AND ATTENDANCE AT THE SYMPOSIUM ON FATTY ACIDS AND THEIR OXIDIZED DRIVATIVES IN PREGNANCY AND DEVELOPMENT ON OCTOBER 28 - OCTOBER 31, 2018.  THE SPONSOR WILL COVER ROUND TRIP AIRFARE AND HOTEL.  THERE ARE NO REGISTRATION FEES.
THE CONFERENCE WILL TAKE PLACE AT THE UNIVERSITY OF CALIFORNIA, DAVIS. DAVIS, CALFIORNIA.</t>
  </si>
  <si>
    <t>UNIVERSITY OF ADELAIDE WAITE C</t>
  </si>
  <si>
    <t>CLINICAL INVESTIGATOR</t>
  </si>
  <si>
    <t>10/28/2018 -10/31/2018</t>
  </si>
  <si>
    <t>INVITED SPEAKER AT THE SOUTHERN HEADACHE SOCIETY PRE MEETING AND THE 2019 SCOTTSDALE SYMPOSIUM OF THE AMERICAN HEADACHE SOCIETY ON NOVEMBER 15-16, 2018. AIRFARE COVERED BY SPONSOR.
REGISTRATION FEE WAIVED FOR ALL SPEAKERS.  TRAVELER WILL NOT ACCEPT ANY ALCOHOL INCLUDED INT HE REGISTRATION.</t>
  </si>
  <si>
    <t xml:space="preserve">RANE, SUSHIL </t>
  </si>
  <si>
    <t>TRAVELER IS INVITED TO PRESENT A TALK ON "INTEGRATING CELL GROWTH AND DEVELOPMENT WITH ENERGY HOMEOSTASIS AND METABOLISM" AT THE CENTER ON DIABETES, OBESITY AND METABOLISM SEMINAR SERIES AT WAKE FOREST SCHOOL OF MEDICINE ON MARCH 18TH IN WINSTON-SALEM, NC. THE SPONSOR HAS OFFERED TO COVER R/T ECONOMY AIRFARE ($601.35), TWO NIGHTS LODGING AT $124.01 PER NIGHT (APPROXIMATELY 132% ABOVE GOVERNMENT ALLOWED RATE), LUNCH AND DINNER ON MARCH 18TH, AND RENTAL CAR FOR GROUND TRANSPORTATION IN NC ($97.95). RENTAL CAR COST WAS OPTED BY THE SPONSOR AS THEIR COST-EFFICIENT MODE OF GROUND TRANSPORTATION FOR THE TRAVELER. THE RENTAL CAR WILL BE BILLED DIRECTLY TO WAKE FOREST SCHOOL OF MEDICINE. ALL SERVICES PROVIDED BY THE SPONSOR ARE COMPARABLE IN VALUE TO THAT OFFERED OR PROVIDED TO OTHER INVITED PARTICIPANTS.</t>
  </si>
  <si>
    <t>RAPP, PETER R</t>
  </si>
  <si>
    <t>DR. RAPP HAS BEEN INVITED TO PRESENT A SEMINAR TITLED ?¿¿NEUROCOGNITIVE AGING: SYNAPSES TO NEURAL NETWORKS?¿¿ AT THE UNIVERSITY OF WISCONSIN-MILWAUKEE, AS PART OF THE PSYCHOLOGY DEPARTMENT COLLOQUIUM SERIES IN MILWAUKEE, WISCONSIN ON MARCH 29, 2019.  THE SPONSOR HAS OFFERED TO PROVIDE IN-KIND THE AIRFARE, LODGING AND TAX FOR 2 NIGHTS, ALL TRANSPORTATION TO/FROM THE AIRPORT AND TO/FROM THE HOTEL AND BREAKFAST/LUNCH AND DINNER ON MARCH 29, 2019.  THERE IS NOT A REGISTRATION FEE FOR THIS SEMINAR.
ODA APPROVAL ADDED TO TA ON 1/15/19. THE ODA REQUEST WILL BE SUBMITTED AND ONCE APPROVED, THE APPROVAL WILL BE ADDED TO THE AUTHORIZATION.
CONTINUING RESOLUTION FUNDING.</t>
  </si>
  <si>
    <t>RASOOLY, MARJOHN M</t>
  </si>
  <si>
    <t>TO ATTEND AND PRESENT AND AN ABSTRACT ABOUT THE IMPACT OF FOOD ALLERGY ON THE GROWTH OF A CHILDREN WITH MODERATE-SEVERE ATOPIC DERMATITIS AT THE AAAAI ANNUAL MEETING IN SAN FRANCISCO, CA ON FEBRUARY 21-24, 2019. THE SPONSOR WAIVED THE REGISTRATION FEE AND IS PAYING UP TO 750 IN HOTEL EXPENSES AT THE HILTON SAN FRANCISCO UNION SQUARE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285 PER NIGHT WHICH IS 105 PERCENT OF THE GOVERNMENT LODGING ALLOWANCE OF 270 FOR SAN FRANCISCO, CA. THIS PERCENTAGE FALLS WITHIN THE 300 PERCENT THRESHOLD ALLOWED BY THE FEDERAL PER DIEM RATE. THE SPONSOR HAS CONFIRMED THAT ALL OTHER FEDERAL OR NON-FEDERAL PARTICIPANTS WILL BE PROVIDED WITH THE SAME OR SIMILAR ACCOMMODATIONS. PLEASE SEE ATTACHED E-MAIL FROM SPONSOR. AWAITING THE HOTEL CONFIRMATION FROM THE SPONSOR. THE CHEAPEST CONTRACT FARE HAS BEEN SELECTED FOR AIRFARE AND A COPY OF THE AIRLINE CITY PAIRS WAS UPLOADED.</t>
  </si>
  <si>
    <t xml:space="preserve">RAY-CHAUDHURY, ABHIK </t>
  </si>
  <si>
    <t>DR. RAY-CHAUDHURY WILL BE PARTICIPATING WITH THE INSTITUTE OF NEUROSCIENCE KOLDATA IN CLINICAL TRAINING AND EDUCATING THE NEUROPATHOLOGISTS, OTHER LABORATORY PERSONNEL AND ALSO GIVE LECTURES ON PERTINENT TOPICS ON NEUROPATHOLOGY TO THE FACULTY, FELLOWS AND SUPPORT STAFF OF THE INSTITUTE, 12/8/18 - 1/6/2019.THE SPONSOR WILL BE PAYING IN-KIND HIS AIRFARE AND LODGING EXPENSES. DR. RAY-CHAUDHURY REQUESTED ONLY $25 PER DAY FOR M&amp;IE WHILE IN INDIA. APPROVED ODA IS ATTACHED. THERE IS NO REGISTRATION FEE. TRAVEL IS NOT LONGER THAN 30 DAYS.</t>
  </si>
  <si>
    <t>INSTITUTE OF NEUROSCIENCES KOL</t>
  </si>
  <si>
    <t>12/08/2018 -01/06/2019</t>
  </si>
  <si>
    <t>RAZNAHAN, ARMIN N</t>
  </si>
  <si>
    <t>THE EVENTS IN THIS TA WERE APPROVED AS AN EXEMPTION UNDER THE CATEGORY:TO ATTEND SCIENTIFIC MEETINGS BY THE NIMH EXECUTIVE OFFICER ON 12/18/18.
TRAVELER CELL: 240-447-4259.  
 TRIP PURPOSE IS OF CRITICAL SCIENTIFIC IMPORTANCE FOR MY LAB AND COMBINES A SPONSORED RESEARCH SHARING TRIP TO DENMARK WITH A PERIOD OF (UN-SPONSORED) TIME IN THE UK WHEN I WOULD BE COMPLETING RESEARCH SHARING MEETINGS.  MY RESEARCH CONTACT IN DENMARK (PROF THOMAS WERGE) WOULD BE PROVIDING SUPPORT THROUGH HIS INSTITUTION (NON- NIH FUNDS) FOR MY FLIGHTS, AND FOR ACCOMMODATION WHILE I AM IN DENMARK. THE SPECIFIC FLIGHT DETAILS AND ACCOMMODATION RATES/ADDRESS ETC. ARE YET TO BE FINALIZED, BUT I AM IN CORRESPONDENCE WITH HIS INSTITUTION AND DETAILS SHOULD BE AVAILABLE V SHORTLY. THE JUSTIFICATION FOR THIS VISIT TO COPENHAGEN IS THAT IT WILL ENABLE ME TO PLAN, AND BEGIN EXECUTING RESEARCH ON THE EPIDEMIOLOGY AND CLINICAL COURSE OF SEX CHROMOSOME ANEUPLOIDIES - WHICH ARE CORE TO MY LAB'S SCIENTIFIC GOALS AS APPROVED BY MY RECENT BSC.  NON-CONTRACT FLIGHTS HAVE BEEN CHOSEN BECAUSE DR. RAZNAHAN CONTACTED OMEGA SOLICITING CONTRACT FLIGHTS THAT CORRELATE WITH HIS SCHEDULE AND COULD FIND NONE.  NANCY GEBHART SEARCHED THE CGE BOOKING SYSTEM GENERATING A LIST OF CONTRACT FLIGHT FOR DR. RAZNAHAN'S REVIEW, BUT NONE MATCHED HIS TRAVEL REQUIREMENTS.</t>
  </si>
  <si>
    <t>01/05/2019 -01/13/2019</t>
  </si>
  <si>
    <t xml:space="preserve">REDMOND, NICOLE </t>
  </si>
  <si>
    <t>TRAVELER WILL BE PARTICIPATING IN THE AHA SCIENTIFIC SESSIONS CONFERENCE IN CHICAGO, IL NOV 9-12, 2018</t>
  </si>
  <si>
    <t>REDMOND, THOMAS M</t>
  </si>
  <si>
    <t>TRAVELER IS INVITED TO ATTEND THE FALL ARVO BOARD OF TRUSTEES MEETING IN CHICAGO, IL. MEETING WILL BE OCTOBER 31, 2018. TRAVELER WILL REPRESENT ARVO AS A MEMBER OF THE BOARD OF TRUSTEES.  SPONSOR WILL COVER IN-KIND AIRFARE, LODGING FOR ONE NIGHT AND LUNCH ON OCT 31.  TRAVELER IS REQUESTING APPROVAL OF ACTUAL SUBSISTENCE FOR SPONSORED IN-KIND LODGING VALUED AT $295, WHICH IS 132% OF THE GOVERNMENT ALLOWANCE OF $223.  THIS PERCENTAGE FALLS WITHIN THE 300% THRESHOLD ALLOWED BY THE FTR.  THE SPONSOR HAS NOTED THAT ALL OTHER NON-FEDERAL PARTICIPANTS WILL BE PROVIDED WITH THE SAME ACCOMMODATIONS. BREAKFAST THAT SPONSOR IS PROVIDING IS CONTINENTAL, ACCORDING TO THE ALM.  NO HONORARIUM OR FEDERAL FUNDS WILL BE USED FOR THIS TRAVEL.  THIS TRAVEL WAS ENTERED AND APPROVED IN THE NEI TRAVEL TRACKER SITE. APPROVAL ATTACHED. SIGNED AND APPROVED ODA LETTER ATTACHED</t>
  </si>
  <si>
    <t>ARVO</t>
  </si>
  <si>
    <t xml:space="preserve">REHERMANN, BARBARA </t>
  </si>
  <si>
    <t>DR. REHERMANN HAS BEEN INVITED TO PRESENT AT THE EUROPEAN CLUB FOR LIVER CELL BIOLOGY ECLCB OCTOBER 4-6 IN BONN, GERMANY.  SPONSOR, UNIVERSITY HOSPITAL OF BONN AND ECLCB8 CONFERENCE WILL PROVIDE IN-KIND AIRFARE-DUBLIN TO DUSSELDORF, 2 NIGHTS OF LODGING AT PER DIEM ON 10/4 AND 10/5, LUNCH AND DINNER. OCTOBER 6TH IS A NON DUTY DAY, DR. REHERMANN DOESN?????T REQUIRE LODGING BECAUSE SHE WILL STAY WITH RELATIVES AND WILL NOT BE REIMBURSED FOR LODGING. ON OCTOBER 7TH, DR. REHERMANN WILL TRAVEL FROM DUSSELDORF, GERMANY TO DUBLIN, IRELAND BECAUSE SHE WAS INITIALLY INVITED TO SPEAK AT THE 25TH INTERNATIONAL SYMPOSIUM ON HEPATITIS C VIRUS AND RELATED VIRUSES, OCT. 8-11, 2018. THE SPONSOR, HCV2018, WILL PROVIDE IN-KIND ROUNDTRIP AIRFARE;U.S. TO DUBLIN, LODGING AT PER DIEM, GALA DINNER ON 10/10 AND THE REGISTRATION FEE WHICH IS VALUED AT $766.06. BOTH SPONSORS PROVIDED FLIGHTS AND LODGING INKIND THEREFORE OMEGA WASN?????T NEEDED. APPROVAL FOR USE OF FOREIGN FLAG CARRIERS ARE NOT NEEDED BECAUSE BOTH FLIGHTS ARE SPONSORED IN-KIND.</t>
  </si>
  <si>
    <t>BONN, , DEU</t>
  </si>
  <si>
    <t>EUROPEAN CLUB FOR LIVER CELL B</t>
  </si>
  <si>
    <t>10/03/2018 -10/11/2018</t>
  </si>
  <si>
    <t>HCV CONFERENCES CLG</t>
  </si>
  <si>
    <t>UNIVERSITY HOSPITAL BONN</t>
  </si>
  <si>
    <t>DR. BARBARA REHERMANN HAS RECEIVED SUPERVISORY AND ETHICS APPROVAL TO PRESENT AT THE FRONTIERS IN DIGESTIVE DISEASE SYMPOSIUM SPONSORED BY THE TEXAS MEDICAL CENTER DIGESTIVE DISEASES CENTER AT BAYLOR COLLEGE OF MEDICINE IN HOUSTON, TX, MARCH 2, 2019.  THE TOPIC OF HER PRESENTATION IS "REGULATION OF IMMUNE RESPONSES TO HEPATITIS B AND C VIRUS INFECTION:.  THIS IS SPONSORED TRAVEL. PER THE INVITATION LETTER THE SPONSOR WILL PROVIDE COMPLEMENTARY ROUNDTRIP AIRLINE TICKET, 2 NIGHTS LODGING ACCOMMODATIONS, DINNER ON MARCH 2ND, AND ROUNDTRIP GROUND TRANSPORTATION FROM THE AIRPORT TO THE CONFERENCE.  DR. REHERMANN IS REQUESTING APPROVAL OF ACTUAL SUBSISTENCE FOR SPONSOR IN-KIND LODGING VALUED AT $179 WHICH IS 137% OF THE GOVERNMENT ALLOWANCE OF $131.  THIS PERCENTAGE FALLS WITHIN THE 300% THRESHOLD ALLOWED BY THE FTR.  THE SPONSOR HAS NOTED THAT ALL OTHER NON-FEDERAL PARTICIPANTS WILL BE PROVIDED WITH THE SAME ACCOMMODATIONS.  THERE IS NO REGISTRATION FEE ATTACHED TO THIS CONFERENCE.</t>
  </si>
  <si>
    <t>03/01/2019 -03/03/2019</t>
  </si>
  <si>
    <t>REICH, DANIEL S</t>
  </si>
  <si>
    <t>DR. REICH HAS BEEN INVITED TO ATTEND THE ECTRIMS 2018 CONFERENCE IN BERLIN, GERMANY ON OCTOBER 10-12, 2018.  THIS TRIP IS SPONSORED BY THE CONGRESS SECRETARIAT, ECTRIMS 2018.  THEY ARE PROVIDING AIRFARE, LODGING, SOME MEALS, AND THE REGISTRATION FEE IN KIND.  DR. REICH WILL DEPART FOR BERLIN ON OCTOBER 8, 2018 AND ARRIVE OCTOBER 9.  HE WILL RETURN HOME ON OCTOBER 13, 2018.  THIS TRIP HAS BEEN APPROVED IN SPARC.</t>
  </si>
  <si>
    <t>ECTRIMS SWITZERLAND</t>
  </si>
  <si>
    <t>DR. REICH HAS BEEN INVITED TO ATTEND THE MICROGLIA WORKSHOP: MS &amp; AD IN BOSTON, MA ON OCTOBER 21-23, 2018.  THIS TRIP IS SPONSORED BY THE CUMMINGS FOUNDATION AND THEY WILL PROVIDE AIRFARE, 3 NIGHTS OF LODGING, AND SOME MEALS IN KIND.  HE WILL ARRIVE OCTOBER 21, 2018 AND DEPART OCTOBER 24, 2018.  THERE IS NO REGISTRATION FEE.  THIS TRIP HAS BEEN APPROVED IN SPARC.</t>
  </si>
  <si>
    <t>DR. REICH HAS BEEN INVITED TO ATTEND THE CWW NMSS MEETING IN LOS ANGELES, CA ON OCTOBER 28-30, 2018.  HE WILL DEPART OCTOBER 29TH AND ARRIVE HOME ON OCTOBER 30TH.  THIS TRIP IS SPONSORED BY THE NATIONAL MULTIPLE SCLEROSIS SOCIETY AND THEY WILL PROVIDE AIRFARE AND LODGING IN KIND.  HE WILL BE STAYING ONE NIGHT AT THE BEVERLY HILTON.  THERE IS NO REGISTRATION FEE.  THIS TRIP HAS BEEN APPROVED IN SPARC.</t>
  </si>
  <si>
    <t>NANCY DAVIS FOUNDATION</t>
  </si>
  <si>
    <t>DR. REICH HAS BEEN INVITED TO ATTEND THE APNRR/APND MEETING  IN LAS VEGAS, NV ON NOVEMBER 7-9, 2018.  THIS TRIP IS SPONSORED BY THE DR. MIRIAM AND SHELDON G. ADELSON MEDICAL RESEARCH FOUNDATION AND THEY WILL PROVIDE AIRFARE, LODGING, AND SOME MEALS IN KIND.  THERE IS NO REGISTRATION FEE.  THIS TRIP HAS BEEN APPROVED IN SPARC.  DR. REICH WILL TRAVEL TO NV ON NOV. 7, 2018.  HE WILL DEPART NV ON NOV. 9 AND ARRIVE IN DC ON NOV. 10, 2018.</t>
  </si>
  <si>
    <t>ADELSON MEDICAL RESEARCH FOUND</t>
  </si>
  <si>
    <t>DR. REICH HAS BEEN INVITED TO ATTEND THE WEDNESDAY COLLOQUIUM OF THE CENTER OF NEUROLOGICAL DISEASES AT THE UNIVERSITY OF GOTTINGEN, IN GOTTINGEN, GERMANY FROM DEC. 11-13, 2018.  UNIVERSITY OF GOTTINGEN IS SPONSORING DR. REICH'S LODGING IN GERMANY FOR 2 NIGHTS, IN KIND.  APPROVED ODA IS ATTACHED.  DR. REICH IS ALSO INVITED TO ATTEND THE WORKSHOP: GUIDELINES FOR THE ASSESSMENT OF LESIONS IN MULTIPLE SCLEROSIS IN MILAN, ITALY FROM DEC. 13-15, 2018.  BIOMEDIA S.R.L. IS SPONSORING ALL OF HIS FLIGHTS FOR THE TRIP AND LODGING IN MILAN FOR 2 NIGHTS.  APPROVED ODA ATTACHED.  HE WILL DEPART ON DEC. 10, AND ARRIVE DEC. 11.  HE RETURNS TO THE US ON DEC. 15.  SPARC IS APPROVED.  DR. REICH CAN BE REACHED AT 301-655-5480.</t>
  </si>
  <si>
    <t>UNIVERSITY MEDICAL CENTER GOET</t>
  </si>
  <si>
    <t>DR. REICH HAS BEEN INVITED TO SPEAK AT THE 12TH ANNUAL SOCAL SYMPOSIUM ON GLIAL-NEURONAL INTERACTIONS IN HEALTH AND DISEASE IN RIVERSIDE, CA FROM JAN. 10-11, 2019.  UC RIVERSIDE WILL SPONSOR THIS TRIP IN KIND BY PROVIDING RT FLIGHTS, SOME MEALS, AND LODGING ON JAN 10-11, 2019.  DR. REICH WILL PAY FOR LODGING ON THE 12TH. DR. REICH WILL THEN ATTEND THE GORDON RESEARCH CONFERENCE 2019 NEUROIMMUNE COMMUNICATION IN HEALTH AND DISEASE IN VENTURA, CA ON JAN. 13-18, 2019.  GRC IS SPONSORING A PART OF THIS TRIP IN KIND BY PROVIDING THE REGISTRATION FEE, WHICH INCLUDES LODGING AND MEALS.  DR. REICH WILL DEPART ON JAN. 17TH BUT ARRIVE IN DC THE MORNING OF JAN. 18TH.  BOTH TRIPS HAVE BEEN APPROVED IN SPARC AND HAVE APPROVED ODAS ATTACHED.  DR. REICH WILL BE USING A RENTAL CAR TO DRIVE TO EACH LOCATION DURING THIS TRIP.  JUSTIFICATION ATTACHED.</t>
  </si>
  <si>
    <t>RIVERSIDE, CA, US</t>
  </si>
  <si>
    <t>01/10/2019 -01/18/2019</t>
  </si>
  <si>
    <t>UNIVERSITY OF CALIFORNIA AT RI</t>
  </si>
  <si>
    <t>DR. REICH HAS BEEN INVITED TO ATTEND THE PURETECH BIG 2019 CONFERENCE IN ARUBA ON JAN. 30 TO FEB. 1, 2019.  THIS TRIP IS SPONSORED BY PURETECH AND THEY WILL PROVIDE AIRFARE, MEALS, AND THE REGISTRATION FEE IN KIND, WHICH INCLUDES LODGING.  THIS TRIP HAS BEEN APPROVED IN SPARC AND THE APPROVED ODA IS ATTACHED.  HE CAN BE REACHED AT 301-655-5480.</t>
  </si>
  <si>
    <t>ARUBA, , ANT</t>
  </si>
  <si>
    <t>PURETECH HEALTH</t>
  </si>
  <si>
    <t>01/30/2019 -02/01/2019</t>
  </si>
  <si>
    <t>DR. REICH HAS BEEN INVITED TO ATTEND THE ACTRIMS 2019 CONFERENCE IN DALLAS, TX ON FEBRUARY 27-MARCH 2, 2019.  DR. REICH WILL ARRIVE IN DALLAS ON FEBRUARY 26TH AND DEPART MARCH 2ND, ARRIVING BACK IN DC ON MARCH 3RD.  THIS TRIP IS SPONSORED IN KIND BY ACTRIMS.  ACTRIMS WILL PROVIDE AIRFARE, LODGING, REGISTRATION FEE, AND SOME MEALS IN KIND.  THIS TRIP HAS BEEN APPROVED IN SPARC AND APPROVED ODA IS ATTACHED.</t>
  </si>
  <si>
    <t>REILLY, KARLYNE R</t>
  </si>
  <si>
    <t>DR. REILLY WILL SERVE AS A PLENARY SESSION CHAIR AT THE FIRST JOINT GLOBAL NF CONFERENCE BEING HELD IN PARIS, FRANCE ON NOVEMBER 2-6, 2018. IN-KIND: AIRFARE, REGISTRATION (INCLUDES D 11/5), AND MEALS (L 11/2 - 11/5).</t>
  </si>
  <si>
    <t>CHILDRENS TUMOR FOUNDATION NEW</t>
  </si>
  <si>
    <t>REINLIB, LESLIE J</t>
  </si>
  <si>
    <t>DR. REINLIB WILL ATTEND THE THINK TANK MEETING ON OCTOBER 7, 2018 TO BE HELD IN CONJUNCTION WITH THE  INTERNATIONAL SYMPOSIUM ON BREAST CANCER PREVENTION: ENGINEERING, TECHNOLOGY AND DATA SCIENCE ON OCTOBER 8-9, 2018 AT PURDUE UNIVERSITY IN WEST LAFAYETTE, IN. ES APPROVED ON JUNE 29, 2018. SPONSOR IS COVERING REGISTRATION FEE OF $175.00 IN-KIND, ROUNDTRIP AIRFARE, LODGING, AND MEALS. DR. REINLIB IS REQUESTING APPROVAL OF ACTUAL SUBSISTENCE FOR SPONSOR IN-KIND LODGING VALUED AT $127 WHICH IS 121% OF THE GOVERNMENT ALLOWANCE OF $106.  THIS PERCENTAGE FALLS WITHIN THE 300% THRESHOLD ALLOWED BY THE FTR.  THE SPONSOR HAS NOTED THAT ALL OTHER NON-FEDERAL PARTICIPANTS WILL BE PROVIDED WITH THE SAME ACCOMMODATIONS AND NO PREFERENTIAL TREATMENT IS GIVEN TO ANY TRAVELER.</t>
  </si>
  <si>
    <t>10/06/2018 -10/10/2018</t>
  </si>
  <si>
    <t>REITMAN, MARC L</t>
  </si>
  <si>
    <t>TRAVELER WILL PARTICIPATE IN THE ANNUAL AMERICAN DIABETES ASSOCIATION (ADA) GRANT REVIEW MEETING AS PART OF AN OFFICIAL DUTY ACTIVITY BEING HELD ON OCTOBER 12-13, 2018 IN ROSEMONT, IL. AN ACTIVE APPROVAL OF OFFICIAL DUTY ACTIVITY EXISTS. THE SPONSOR IS OFFERING TO PAY IN-KIND: R/T ECONOMY AIRFARE, AND ONE NIGHT OF LODGING ESTIMATED TO BE AT THE GOVERNMENT ALLOWED NIGHTLY RATE OF $115. THE SPONSOR HAS OFFERED IN-KIND BREAKFAST AND LUNCH ON OCT 13TH.THE HOTEL PROVIDES A COMPLIMENTARY SHUTTLE WHICH IS AVAILABLE 24HRS TO AND FROM O?????HARE AIRPORT. TRAVELER IS EXPECTED TO USE COMPLIMENTARY SHUTTLE.</t>
  </si>
  <si>
    <t>AMERICAN DIABETES ASSOCIATION</t>
  </si>
  <si>
    <t>10/12/2018 -10/13/2018</t>
  </si>
  <si>
    <t>REMALEY, ALAN T</t>
  </si>
  <si>
    <t>THIS TRAVEL IS NOT A CONFERENCE BECAUSE IT MEETS THE FOLLOWING MISSION EXEMPTION: D. SCIENTIFIC MEETINGS WITH A SPECIFIC INVESTIGATOR OR TEAM REGARDING A SPECIFIC AREA OF SCIENTIFIC INQUIRY, OR PUBLIC HEALTH NEED. DR. ALAN REMALEY WILL BE PRESENTING HIS MESA DATA AT A SATELLITE MEETING ENTITLED "NEW CLINICAL APPLICATION DATA FOR SMALL DENSE LDL CHOLESTEROL."  THIS SATELLITE MEETING WILL BE HELD AT THE AMERICAN HEART ASSOCIATION SCIENTIFIC SESSIONS 2018 IN CHICAGO, IL ON NOVEMBER, 11, 2018.  DENKA SEIKEN WILL SPONSOR IN-KIND AIRFARE, LODGING AND SOME MEALS. LATE TRAVEL BECAUSE THE TRAVELER ADDED DATES TO THE TRIP IN ORDER TO HOLD MEETINGS WITH COLLABORATORS.</t>
  </si>
  <si>
    <t>DENKA SEIKEN</t>
  </si>
  <si>
    <t>CLINICAL SPECIALTY</t>
  </si>
  <si>
    <t>DR. ALAN REMALEY WILL BE SPEAKING AT THE ANNUAL DAVID ROVNER ENDOCRINE SYMPOSIUM IN EAST LANSING, MI ON NOVEMBER 17, 2018.  AIR/TRAIN FARE AND LODGING INFORMATION HAS NOT BEEN RECEIVED FROM SPONSOR YET. CAS APPROVED. CONFERENCE NOT IN CGE</t>
  </si>
  <si>
    <t>11/16/2018 -11/17/2018</t>
  </si>
  <si>
    <t>THIS TRAVEL IS NOT A CONFERENCE BECAUSE IT MEETS THE FOLLOWING MISSION EXEMPTION:  D. SCIENTIFIC MEETINGS WITH A SPECIFIC INVESTIGATOR OR TEAM REGARDING A SPECIFIC AREA OF SCIENTIFIC INQUIRY, OR PUBLIC HEALTH NEED: DR. ALAN REMALEY HAS BEEN INVITED TO GIVE A SCIENTIFIC PRESENTATION AT THE UNIVERSITY OF NORTH TEXAS HEALTH SCIENCE CENTER IN FORT WORTH, TX ON DECEMBER 7, 2018.  HIS PRESENTATION IS ENTITLED ?¿¿APOC-II MIMETIC PEPTIDES FOR THE TREATMENT OF HYPERTRIGLYCERIDEMIA.?¿¿  NO HOTEL OR TRANSPORTATION RESERVATIONS WILL BE MADE AS TRAVEL EXPENSES, LODGING AND SOME MEALS WILL BE SPONSORED IN-KIND BY THE DEPARTMENT OF PHYSIOLOGY &amp; ANATOMY AT THE UNIVERSITY OF NORTH TEXAS HEALTH SCIENCE CENTER.  THIS SEMINAR IS CONSIDERED NON-CONFERENCE TRAVEL, AS DR. REMALEY HAS BEEN INVITED TO SPEAK TO GRADUATE STUDENTS DURING THE 2018 FALL SEMESTER AT UNTSC.</t>
  </si>
  <si>
    <t>UNIVERSITY OF NORTH TEXAS</t>
  </si>
  <si>
    <t>THIS TRAVEL IS NOT A CONFERENCE BECAUSE IT MEETS THE FOLLOWING MISSION EXEMPTION: D. SCIENTIFIC MEETINGS WITH A SPECIFIC INVESTIGATOR OR TEAM REGARDING A SPECIFIC AREA OF SCIENTIFIC INQUIRY, OR PUBLIC HEALTH NEED: DR. ALAN REMALEY WILL BE PRESENTING A SEMINAR TO THE STUDENTS OF THE PHD PROGRAM AT THE UNIVERSITY OF MILANO IN MILAN, ITALY ON JANUARY 31, 2019.  DR. REMALEY WILL THEN ATTEND THE WORKSHOP "HDL - BEYOND ATHEROPROTECTION" IN MILAN, ITALY ON FEBRUARY 1, 2019.</t>
  </si>
  <si>
    <t>CARLO SITORI FOUNDATION</t>
  </si>
  <si>
    <t>DR. ALAN REMALEY HAS BEEN INVITED TO GIVE TWO SCIENTIFIC PRESENTATIONS AT THE MAYO CLINIC IN ROCHESTER, MN ON MARCH 21, 2019.  HIS FIRST PRESENTATION IS ENTITLED ?¿¿LIPOPROTEIN CARDIOVASCULAR BIOMARKER TESTING: NMR AND BEYOND", AND WILL BE PRESENTED AT THE CLINICAL CHEMISTRY SEMINAR ON THE MORNING OF 3/21. DR. REMALEY WILL ALSO BE GIVING A SECOND TALK DURING THE CARDIOVASCULAR RESEARCH ROUNDS LATER THAT DAY.  NO HOTEL OR TRANSPORTATION RESERVATIONS WILL BE MADE AS TRAVEL EXPENSES, LODGING AND SOME MEALS WILL BE SPONSORED IN-KIND BY THE DEPARTMENT OF LABORATORY MEDICINE AND PATHOLOGY AT THE MAYO CLINIC. THIS SEMINAR IS CONSIDERED NON-CONFERENCE TRAVEL, AS DR. REMALEY HAS BEEN INVITED TO SPEAK TO CLINICAL LAB DIRECTORS, TECHNOLOGISTS, RESEARCHERS AND CLINICIANS ON THIS TOPIC.</t>
  </si>
  <si>
    <t>RESNICK, SUSAN M</t>
  </si>
  <si>
    <t>INVITED TO ATTEND THE EXTERNAL SCIENTIFIC ADVISORY BOARD MEETING (ESAB) FOR THE HARVARD AGING BRAIN STUDY PROGRAM PROJECT AT THE MASSACHUSETTS GENERAL HOSPITAL ON FEBRUARY 25-26, 2019.  THE SPONSOR HAS OFFERED TO PAY IN-KIND FOR THE AIRFARE, LODGING FOR ONE NIGHT, TRANSPORTATION TO AND FROM THE AIRPORT AND TO AND FROM THE HOTEL.  THERE IS NOT A REGISTRATION FEE FOR THIS MEETING.  THE APPROVED ODA IS ATTACHED. 
DR. RESNICK IS REQUESTING APPROVAL OF ACTUAL SUBSISTENCE FOR SPONSOR IN-KIND LODGING VALUED AT $235 WHICH IS 144.5% OF THE GOVERNMENT ALLOWANCE OF $163.  THIS PERCENTAGE FALLS WITHIN THE 300% THRESHOLD ALLOWED BY THE FTR.  THE SPONSOR HAS NOTED THAT ALL OTHER NON-FEDERAL PARTICIPANTS WILL BE PROVIDED WITH THE SAME ACCOMMODATIONS.  
CONTINUING RESOLUTION FUNDING.</t>
  </si>
  <si>
    <t>INVESTIAGTOR</t>
  </si>
  <si>
    <t>REUSCH, JESSICA A</t>
  </si>
  <si>
    <t>DR. REUSCH HAS BEEN APPROVED TO ATTEND THE JR SCIENTIST MEETING AS PART OF A SYMPOSIUM PANEL MEMBER ON MARCH 18. DATES OF TRAVEL: MAR 17-18. THIS SPONSORED OFFICIAL DUTY ACTIVITY WAS APPROVED VIA THE OD ETHICS OFFICE. AIRFARE AND LODGING HAVE BEEN ARRANGED AND PAID IN-KIND BY THE SPONSOR, THEREFORE A COST COMPARISON WAS NOT NEEDED. SUPPORTING DOCUMENTATION IS ATTACHED.  THERE IS NO REGISTRATION FEE ASSOCIATED WITH THIS MEETING. WIFI IS COMPLIMENTARY. CTT IS BEING REQUESTED. DR. REUSCH WILL BE UNABLE TO ATTEND THE DINNER DUE TO ANOTHER MEETING AND THEREFORE WILL NOT BE ACCEPTING THIS AS A SPONSORED ITEM.</t>
  </si>
  <si>
    <t>REZNICK, JEFFREY S</t>
  </si>
  <si>
    <t>11/06/2018-11/08/2018: ATTENDING THE ANNUAL MEETING OF THE BOARD OF CURATORS OF THE OSLER LIBRARY OF THE HISTORY OF MEDICINE, MCGILL UNIVERSITY, IN MONTREAL, CANADA.</t>
  </si>
  <si>
    <t>SUPERVISORY HISTORIAN</t>
  </si>
  <si>
    <t>02/05/2019-02/09/2019: GIVING AN INVITED TALK ABOUT NLM'S WORLD WAR I- RELATED HISTORICAL COLLECTIONS AT THE 1918 INFLUENZA PANDEMIC: HISTORICAL AND BIOMEDICAL REFLECTIONS MEETING, IN YPRES, BELGIUM.</t>
  </si>
  <si>
    <t>BRUGGE, , BEL</t>
  </si>
  <si>
    <t>FLEMISH LIFE SCIENCES INSTITUT</t>
  </si>
  <si>
    <t>RICHIE, CHRISTOPHER T</t>
  </si>
  <si>
    <t>RICHMOND, BARRY J</t>
  </si>
  <si>
    <t>THE EVENTS IN THIS TA WERE APPROVED AS AN EXEMPTION UNDER THE CATEGORY: TO ATTEND SCIENTIFIC MEETINGS BY THE NIMH EXECUTIVE OFFICER ON 7/24/18.
TRAVELER CELL: 202-262-0681
DR. BARRY RICHMOND WILL TRAVEL TO JAPAN TO CONTINUE WORKING ON A COLLABORATIVE PROJECT WITH DR. TAKAFUMI MINAMIMOTO, DEPT OF FUNCTIONAL BRAIN IMAGING AT THE NATIONAL INSTITUTE OF RADIOLOGICAL SCIENCES.  THEIR WORK WILL MICROINJECTIONS OF MOLECULAR VECTORS, WHICH WILL TAKE PLACE IN CHIBA, JAPAN FROM OCT 18 - 25, THEN THEY WILL GO TO THE ADVANCED INSTITUTE FOR SCIENCE AND TECHNOLOGY IN TSUKUBA, JAPAN OCT 25 - 28, 2018 TO COMPLETE THE NONHUMAN PRIMATE SURGERIES.  THE EVENTS IN THIS TA WERE PRE-APPROVED ON JULY 24, 2018</t>
  </si>
  <si>
    <t>NATIONAL INSTITUTE OF RADIOLOG</t>
  </si>
  <si>
    <t>LEAD RESEARCH INVES</t>
  </si>
  <si>
    <t>10/17/2018 -10/28/2018</t>
  </si>
  <si>
    <t>THE EVENTS IN THIS TA WERE APPROVED AS AN EXEMPTION UNDER THE CATEGORY: TO ATTEND SCIENTIFIC MEETINGS BY THE NIMH EXECUTIVE OFFICER ON 12/18/18.
TRAVELER CELL: 301-897-5647
DR. BARRY RICHMOND WILL TRAVEL TO TSUKUBA, JAPAN ON FEB 2 - 8, 2019, TO MEET WITH SCIENTISTS AT THE HUMAN INFORMATICS RESEARCH INSTITUTE, NATIONAL INSTITUTE OF ADVANCED INDUSTRIAL SCIENCE TECHNOLOGY TO WORK ON A JOINT PROJECT INVOLVING PREPARING MATERIALS FOR PUBLICATION AND SURGERIES ON NONHUMAN PRIMATES.</t>
  </si>
  <si>
    <t>THE EVENTS IN THIS TA IN BEIJING WERE APPROVED AS AN EXEMPTION UNDER THE CATEGORY: TO ATTEND SCIENTIFIC MEETINGS BY THE NIMH EXECUTIVE OFFICER ON 12/20/18.
THE EVENTS IN THIS TA IN HANGZHOU WERE APPROVED AS AN EXEMPTION UNDER THE CATEGORY: TO ATTEND SCIENTIFIC MEETINGS BY THE NIMH EXECUTIVE OFFICER ON 12/26/18.
TRAVELER CELL: 301-897-5647
DR. BARRY RICHMOND WILL TRAVEL TO BEIJING, CHINA, ON MAR 15, 2019 TO MEET WITH DR. MINGSHA ZHANG TO DISCUSS A POSSIBLE FUTURE COLLABORATIVE PROJECT AND TO GIVE A PRESENTATION TO DR. ZHANG'S LAB.  WHILE IN CHINA, DR. RICHMOND WILL TRAVEL TO HANGZHOU TO ATTEND THE FORUM ON COGNITIVE NEURODYNAMICS AND APPLICATION ON MAR 19 - 22, 2019, AT WHICH HE WILL GIVE ANOTHER PRESENTATION.  DR. RICHMOND WILL THEN TRAVEL BACK TO BEIJING TO FINISH HIS WORK WITH DR. ZHANG BEFORE RETURNING TO THE US ON MAR 25, 2019.</t>
  </si>
  <si>
    <t>BEIJING NORMAL UNIVERSITY</t>
  </si>
  <si>
    <t>HANGZHOU DIANZI UNIVERSITY</t>
  </si>
  <si>
    <t>RIDER, CYNTHIA V</t>
  </si>
  <si>
    <t>TRAVELER INVITED TO SPEAK AND SERVE AS PANELIST AT AMERICAN COLLEGE OF TOXICOLOGY (ACT) ANNUAL MEETING 2018 IN WEST PALM BEACH, FLORIDA. MEETING DATES, NOVEMBER 4-7, 2018. TRAVELER IS ONLY ATTENDING MEETING NOVEMBER 7. TRAVEL DATES, NOVEMBER 6 AND NOVEMBER 7, 2018.  THE SPONSOR, AMERICAN COLLEGE OF TOXICOLOGY WILL PROVIDE IN-KIND ROUND-TRIP ECONOMY AIRFARE, LODGING AND REGISTRATION FEE OF $500 WAS WAIVED AND ONLY BREAKFAST PROVIDED THROUGH LODGING. DR. RIDER IS REQUESTING APPROVAL OF ACTUAL SUBSISTENCE FOR SPONSOR IN-KIND LODGING VALUED AT $136.00 WHICH IS 112 PERCENT OF THE GOVERNMENT ALLOWANCE OF $121.00. THIS PERCENTAGE FALLS WITHIN THE 300 PERCENT THRESHOLD ALLOWED BY THE FTR. THE SPONSOR HAS NOTED THAT ALL OTHER NON-FEDERAL PARTICIPANTS WILL BE PROVIDED WITH THE SAME ACCOMMODATIONS. EFFICIENT SPENDING APPROVAL OBTAINED AUGUST 13, 2018. ETHICS APPROVAL OBTAINED JULY 24, 2018. BOTH APPROVALS ARE INCLUDED IN THE SCANNED DOCUMENTS PORTION OF THIS AUTHORIZATION. FLORIDA IS A TAX EXEMPT STATE.</t>
  </si>
  <si>
    <t>DR. CYNTHIA RIDER WILL PARTICIPATE AS AN INVITED SPEAKER DURING SESSION 2: "THE FOOD SUPPLY CHAIN: A COMPLEX MIXTURE," TALK TITLED, "GETTING TO THE ROOT OF THE MATTER: ASSESSING THE SAFETY OF BOTANICAL DIETARY SUPPLEMENTS," AT THE CENTER FOR RESEARCH ON INGREDIENT SAFETY'S (CRIS) 2018 ANNUAL MEETING, NOVEMBER 13-14, 2018, MICHIGAN STATE UNIVERSITY, EAST LANSING, MI. TRAVEL DATES, NOVEMBER 13 AND NOVEMBER 14.  THE SPONSOR, MICHIGAN STATE UNIVERSITY WILL PROVIDE IN-KIND ROUND TRIP ECONOMY AIRFARE, LODGING, AND SOME MEALS. NO REGISTRATION FEE. EFFICIENT SPENDING APPROVAL WAS OBTAINED ON JULY 31, 2018; ETHICS APPROVAL WAS OBTAINED ON OCTOBER 2, 2018. BOTH DOCUMENTS ARE INCLUDED IN THE SCANNED DOCUMENTS PORTION OF THIS AUTHORIZATION. MICHIGAN IS NOT A TAX EXEMPT STATE. THIS TRIP WILL BE AUTHORIZED PENDING FUNDS AVAILABILITY.</t>
  </si>
  <si>
    <t>TRAVELER WILL PARTICIPATE IN THE CANCER AND ENVIRONMENTAL MIXTURES COMMITTEE MEETING, AT THE UNIVERSITY OF CALIFORNIA, SCHOOL OF PUBLIC HEALTH IN BERKELEY, CALIFORNIA ON 02/07/2019 AND 02/08/2019. 
 TRAVEL DATES ARE 2/6/2019 AND 2/9/2019.  THE SPONSOR, UNIVERSITY OF CALIFORNIA, SCHOOL OF PUBLIC HEALTH, WILL PAY IN-KIND AIRFARE, LODGING, AND SOME MEALS. ATTACHMENT G APPROVAL WAS OBTAINED ON 12/27/2018, AND IS INCLUDED IN THE SCANNED DOCUMENTS PORTION OF THIS AUTHORIZATION. ETHICS APPROVAL OBTAINED ON 1/15/2019, AND IS INCLUDED IN THE SCANNED DOCUMENTS PORTION OF THIS AUTHORIZATION. CALIFORNIA IS NOT A TAX EXEMPT STATE.</t>
  </si>
  <si>
    <t>DR. CYNTHIA RIDER WILL PARTICIPATE AS AN ELECTED COUNCIL MEMBER ON MARCH 9TH, AND AN INVITED SPEAKER DURING THE CONTINUING EDUCATION COURSE ON MARCH 10, 2019 TITLED, ?¿¿COMPLEX MIXTURES AND UVCBS: ANALYSIS, TESTING AND RISK ASSESSMENT?¿¿ AT THE 58TH ANNUAL MEETING OF THE SOCIETY OF TOXICOLOGY IN BALTIMORE, MD MARCH 10TH TO 14TH, 2019.  TRAVEL DATES, MARCH 8TH AND MARCH 14TH, 2019.  TRAVELER WILL FLY TO BALTIMORE, MD ON MARCH 8TH, AND WILL RIDE AS A PASSENGER IN A GOVERNMENT VEHICLE FROM BALTIMORE TO NIH, AND BACK TO NC ON MARCH 14TH; THE CARPOOL DETAILS ARE WITHIN THE UPLOADED DOCUMENTS IN THIS TRAVEL AUTHORIZATION. TRAVELER WILL ARRIVE ON THE 8TH TO ATTEND AN ORIENTATION ON THE 9TH FOR ALL COUNCIL MEMBERS.  THE SPONSOR, THE SOCIETY OF TOXICOLOGY, RESTON VA, WILL PROVIDE IN-KIND ONE NIGHT OF LODGING TO OFFSET THE TRAVEL COSTS TO SERVE AS AN ELECTED COUNCIL MEMBER, AND $500 IN-KIND FOR LODGING TO OFFSET THE TRAVEL COSTS FOR SERVING AS AN INVITED SPEAKER.  TRAVELER BOOKED LODGING THROUGH SOT HOUSING WEBSITE, NOT THROUGH TMC.  EFFICIENT SPENDING APPROVAL OBTAINED ON 10/2/2018.  ETHICS APPROVAL OBTAINED ON 2/12/19.  BOTH ARE INCLUDED IN THE SCANNED DOCUMENTS OF THIS TRAVEL AUTHORIZATION.  REGISTRATION FEE OF $340.00 WAS PAID WITH IMPAC PURCHASE CARD AND DOES NOT INCLUDE MEALS OR LODGING. MD IS NOT A TAX-EXEMPT STATE.</t>
  </si>
  <si>
    <t>03/08/2019 -03/14/2019</t>
  </si>
  <si>
    <t>ROBERTS, DAVID D</t>
  </si>
  <si>
    <t>DR. ROBERTS WILL PRESENT: THROMBOSPONDIN-1 AND ITS RECEPTOR CD47 FROM MOLECULAR MECHANISMS TO CANCER THERAPY AT THE UNIVERSITY OF ARIZONA IN TUCSON, AZ ON NOVEMBER 8-11, 2018. IN-KIND: AIRFARE AND LODGING (NO BREAKFAST). THERE?¿¿S NO REGISTRATION AND NO MEALS ARE BEING PROVIDED. TRANSPORTATION FROM HOTEL TO MEETING SITE WILL BE PROVIDED BY HOST POV. 
DR. ROBERTS IS REQUESTING APPROVAL OF ACTUAL SUBSISTENCE FOR SPONSORED IN-KIND LODGING VALUED AT $139 WHICH IS 148% OF THE GOVERNMENT ALLOWANCE OF $94.  THIS PERCENTAGE FALLS WITHIN THE 300% THRESHOLD ALLOWED BY THE FTR.  THE SPONSOR HAS NOTED THAT ALL OTHER NON-FEDERAL PARTICIPANTS WILL BE PROVIDED WITH THE SAME ACCOMMODATIONS.</t>
  </si>
  <si>
    <t>ROBEY, PAMELA G</t>
  </si>
  <si>
    <t>DR. ROBEY HAS BEEN INVITED TO SPEAK AT THE AABB ON 10/12/18 IN BOSTON, MA. SHE WILL BE DRIVEN TO AND FROM DCA, AND IS REQUESTING TO NOT REIMBURSED FOR MILEAGE. THERE ARE NO BAGGAGE OR INTERNET FEES. THE AABB WILL BE PAYING FOR DR. ROBEY'S FLIGHT, THERE IS NO LODGING ASSOCIATED WITH THIS TRAVEL AS SHE RETURNS THE SAME DAY. THE AABB HAS ALSO PAID FOR REGISTRATION IN KIND.</t>
  </si>
  <si>
    <t>AMERICAN ASSOCIATION OF BLOOD</t>
  </si>
  <si>
    <t>CHIEF  CSDB</t>
  </si>
  <si>
    <t>10/12/2018 -10/12/2018</t>
  </si>
  <si>
    <t>DR. PAMELA ROBEY WILL BE ATTENDING THE 3RD HERBERT FLEISCH WORKSHOP IN BELGIUM BRUGGE. DR. ROBEY WILL BE GIVEN A TALK "TBD".  DR. ROBEY WILL DEPART ON MARCH 15, 2019 AND RETURN ON MARCH 20, 2019.  IFMRS WILL PROVIDE  LUNCH ON MARCH 16 THROUGH MARCH 19. IFMRS WILL ALSO PAY FOR DR. ROBEY FLIGHT AND LODGING. DR. ROBEY'S HUSBAND WILL DROP HER OFF AND PICK HER UP FROM THE AIRPORT, SO NO PARKING NEEDED.</t>
  </si>
  <si>
    <t>INTERNATIONAL FEDERATION OF MU</t>
  </si>
  <si>
    <t>ROCHE, KATHERINE W</t>
  </si>
  <si>
    <t>DR. ROCHE WILL BE PARTICIPATING AS A MEMBER OF THE SCIENTIFIC ADVISORY REVIEW PANEL FOR THE WELLCOME TRUST COMMITTEE THAT WILL TAKE PLACE IN LONDON.  SPONSOR IS COVERING AIRFARE AND LODGING.  DR. ROCHE WILL BE DEPARTING ON NOVEMBER 25TH AND RETURNING NOVEMBER 30TH. THIS IS A SPONSORED TRAVEL, THE SPONSOR WILL BE COVERING AIR FARE AND HOTEL. DR. ROCHE WILL BE STAYING AT PULLMAN LONDON ST PANCRAS AND LODGING RATE OF $231 IS LOWER THAN THE PER DIEM RATE OF $299. THE SPONSOR HAS INDICATED NO HONORARIUM WOULD BE PAID, FEDERAL FUNDS WOULD NOT BE USED TO FUND THIS TRIP, AND ACCOMMODATION BEING OFFERED ARE THE SAME OR SIMILAR TO PAST INVITED GUEST. SPARC APPROVAL IS ATTACHED AND ODA APPROVAL IS ATTACHED.</t>
  </si>
  <si>
    <t>WELLCOME TRUST CENTRE FOR CELL</t>
  </si>
  <si>
    <t>INVESTIGATOR(TENURE TRACK)</t>
  </si>
  <si>
    <t>DR. ROCHE WILL BE PRESENTING AND ATTENDING THE 2018 AMERICAN COLLEGE OF NEUROPSYCHOPHARMACOLOG ANNUAL MEETING ON DECEMBER 9-13 IN HOLLYWOOD, FL. THIS IS A SPONSORED TRAVEL, THE SPONSOR IS COVERING HOTEL, LUNCH MEALS AND REGISTRATION FEE HAS BEEN WAIVED. DR. ROCHE IS REQUESTING APPROVAL OF ACTUAL SUBSISTENCE FOR SPONSOR IN-KIND LODGING VALUED AT $254.00 WHICH IS 161% OF THE GOVERNMENT ALLOWANCE OF $157. THIS PERCENTAGE FALLS WITHIN THE 300% THRESHOLD ALLOWED BY THE FTR. THE SPONSOR HAS NOTED THAT ALL OTHER NON-FEDERAL PARTICIPANTS WILL BE PROVIDED WITH THE SAME ACCOMMODATIONS. THE SPONSOR HAS STATED THAT NO HONORARIUM WILL BE PAID TO TRAVELER AND NO FEDERAL FUNDS WILL BE USED TO SPONSOR THIS TRIP. THE SPONSOR HAS INDICATED NO HONORARIUM WOULD BE PAID, FEDERAL FUNDS WOULD NOT BE USED TO FUND THIS TRIP, AND ACCOMMODATION BEING OFFERED ARE THE SAME OR SIMILAR TO PAST INVITED GUEST.  SPARC APPROVAL IS ATTACHED AND ODA APPROVAL IS ATTACHED.</t>
  </si>
  <si>
    <t>DR. ROCHE WILL BE PARTICIPATING AS A MEMBER OF THE SCIENTIFIC ADVISORY REVIEW PANEL FOR THE WELLCOME TRUST COMMITTEE THAT WILL TAKE PLACE IN LONDON, FROM APRIL 1ST THRU APRIL 5TH.  DR. ROCHE WILL BE DEPARTING ON MARCH 31ST AND RETURNING APRIL 5TH. THIS IS A SPONSORED TRAVEL, THE SPONSOR WILL BE PROVIDING, AIRFARE, A TRAIN TO AND FROM AIRPORT TO THE MEETING LOCATION, LUNCH, AND HOTEL. DR. ROCHE WILL BE STAYING AT PULLMAN LONDON ST PANCRAS AT AN NIGHTLY RATE OF $256 WHICH FALLS WITHIN PER DIEM.  THE SPONSOR WILL BE COVERING LUNCH AT THE PRICE OF $33.48 FOR THE FIRST DAY, LUNCH/DINNER AT $95.70 THE SECOND DAY AND LUNCH ON THE THIRD DAY IS $22.05. THE SPONSOR HAS INDICATED NO HONORARIUM WOULD BE PAID, FEDERAL FUNDS WOULD NOT BE USED TO FUND THIS TRIP, AND ACCOMMODATION BEING OFFERED ARE THE SAME OR SIMILAR TO PAST INVITED GUEST. TRAVEL HAS BEEN APPROVED IN SPARC (IE# SP012630), GFE IS ATTACHED AND ODA APPROVAL IS ATTACHED. FOREIGN TRAVEL TRAINING CERTIFICATE IS ATTACHED.</t>
  </si>
  <si>
    <t>RODGERS, GRIFFIN P</t>
  </si>
  <si>
    <t>DR. RODGERS IS TRAVELING FROM DC TO ATLANTA, GA ON OCTOBER 16, 2018 TO KNOXVILLE, TN ON OCTOBER 18, 2018, THEN RETURNING TO DC ON OCTOBER 20, 2018.
IN ATLANTA DR. RODGERS WILL BE THE KEYNOTE SPEAKER AT THE MOREHOUSE DEPARTMENT OF MEDICINE 9TH ANNUAL JAMES REED LECTURESHIP.  THIS IS AN APPROVED SINGLE TRAVEL EVENT.
IN KNOXVILLE DR. RODGERS WILL BE THE KEYNOTE SPEAKER FOR THE INAUGURAL CONVOCATION FOR ROSS UNIVERSITY SCHOOL OF MEDICINE.  RUSM IS SPONSORING IN-KIND TWO NIGHTS HOTEL AND A DINNER ON OCTOBER 19. 
 THIS IS AN APPROVED SINGLE TRAVEL EVENT.</t>
  </si>
  <si>
    <t>ROSS UNIVERSITY</t>
  </si>
  <si>
    <t>DEPUTY INSTITUTE DI</t>
  </si>
  <si>
    <t>DR. RODGERS IS TRAVELING TO SAN DIEGO ON OCTOBER 23 - 28 TO ATTEND THE AMERICAN SOCIETY OF NEPHROLOGY'S KIDNEY WEEK CONFERENCE.  THIS IS AN APPROVED CONFERENCE THAT WILL BE HELD AT THE SAN DIEGO CONVENTION CENTER IN SAN DIEGO, CA.  ASN IS PAYING IN-KIND FOR 2 HOTEL NIGHTS, AS BOOKED THROUGH THEIR SYSTEM.  DR. RODGERS WILL BE ATTENDING AN ASN LUNCH AND DINNER ON 10/26.</t>
  </si>
  <si>
    <t>DR. RODGERS IS TRAVELING TO AUSTIN, TX NOVEMBER 4-6, 2018 TO PRESENT THE HERBERT W. NICKENS LECTURE AT AAMC'S LEARN SERVE LEAD 2018: THE AAMC ANNUAL MEETING (LSL).  DR. RODGERS HAS BEEN NAMED THIS YEAR?¿¿S HERBERT W. NICKENS AWARD RECIPIENT.  ETHICS HAS APPROVED, INCLUDING DINNER ON NOVEMBER 5.  DR. RODGERS DECLINED THE OFFER OF SPONSORED HOTEL NIGHTS. A BLOCK OF ROOMS WERE RESERVED BY THE AAMC, THEREFORE, THE HOTEL WAS NOT RESERVED THROUGH OMEGA.  THIS IS AN APPROVED CONFERENCE THAT WILL BE HELD AT THE AUSTIN CONVENTION CENTER.
UPDATE: SPONSOR PAID FOR THE HOTEL NIGHTS ALTHOUGH THE REQUEST WAS DECLINED BY THE TRAVELER.</t>
  </si>
  <si>
    <t>ASSOCIATION OF AMERICAN MEDICA</t>
  </si>
  <si>
    <t>11/04/2018 -11/06/2018</t>
  </si>
  <si>
    <t>DR. RODGERS IS TRAVELING TO ORLANDO, FLORIDA ON MARCH 7 - 9, 2019 TO SPEAK AT THE ACCREDITATION COUNCIL FOR GRADUATE MEDICAL EDUCATION'S ANNUAL EDUCATIONAL CONFERENCE.  THIS IS AN APPROVED CONFERENCE THAT WILL BE HELD AT THE ROSEN SHINGLE CREEK IN ORLANDO, FL. CONFERENCE REGISTRATION FEES HAVE BEEN WAIVED, AS DR. RODGERS IS SPEAKING AT THE CONFERENCE.  --- DR. RODGERS HAS AN APPENDIX 7 APPROVAL FROM OMS FOR PREMIUM CLASS ACCOMMODATIONS FOR ALL FLIGHTS 6 HOURS OR MORE AND COACH PLUS FOR FLIGHTS LESS THAN 6 HOURS. AS PER OMEGA, COACH PLUS ACCOMMODATIONS ARE MADE AFTER THE FLIGHTS ARE TICKETED.  THEREFORE, ADDITIONAL AMOUNTS HAVE BEEN ADDED FOR THESE COSTS AND AN ADDITIONAL TMC FEE. APPROVAL IS ATTACHED.  --- HOTELS WERE NOT BOOKED THROUGH OMEGA, AS THEY WERE ARRANGED BY THE MEETING PLANNER.  HOTEL ACCOMMODATIONS AND ALL ASSOCIATED FEES WILL BE PAID BY THE SPONSOR AND IS 166% OF GOVERNMENT PER DIEM.  --  DINNER ON MARCH 8 WILL BE PAID BY THE SPONSOR.  ALL OTHER SPONSORED ITEMS WERE DECLINED BY THE TRAVELER.  ETHICS HAS APPROVED SPONSORSHIP USING DR. RODGERS' BLANKET ODA, ATTACHED.</t>
  </si>
  <si>
    <t xml:space="preserve">RODRIGUEZ, HENRY </t>
  </si>
  <si>
    <t>DR. RODRIGUEZ WILL VISIT THE SHANGHAI INSTITUTE OF MATERIA MEDICA (GIVE A LECTURE ON CLINICAL PROTEOGENOMICS) AND VISIT FUDAN UNIVERSITY AFFILIATED HOSPITALS THAT WILL BENEFIT THE NCI AND FOSTER VARIOUS COLLABORATIONS IN CANCER CLINICAL PROTEOMICS. IN ADDITION, DR. RODRIGUEZ WILL EXPLORE THE ESTABLISHMENT OF CLIA-EQUIVALENT LABORATORY THAT RUNS TARGETED PROTEOMIC MASS SPECTROMETRY FIT-FOR-PURPOSE ASSAYS DEVELOPED IN PART THE NATIONAL CANCER INSTITUTE CLINICAL PROTEOMIC TUMOR ANALYSIS CONSORTIUM (CPTAC). THIS VISIT IS IN ACCORDANCE WITH THE MEMORANDUM OF UNDERSTANDING IN PROTEOGENOMICS BETWEEN THE U.S. NATIONAL CANCER INSTITUTE, SHANGHAI INSTITUTE OF MATERIA MEDICA, AND FUDAN UNIVERSITY. PENDING AVAILABILITY OF FUNDS.</t>
  </si>
  <si>
    <t>CANCER PROTEOMICS TECH PRG</t>
  </si>
  <si>
    <t>10/20/2018 -10/30/2018</t>
  </si>
  <si>
    <t>SPONSOR I:  DR. RODRIGUEZ IS INVITED TO SPEAK AT THE B-DEBATE CLINICAL PROTEOMICS TOWARDS PERSONALIZED MEDICINE AND HEALTH SYMPOSIUM BEING HELD IN BARCELONA, SPAIN ON NOVEMBER 7-8, 2018.   IN-KIND:  AIRFARE, REGISTRATION (INCLUDES LUNCHES), GROUND TRANSPORTATION DURING SYMPOSIUM.  SPONSOR II:  DR. RODRIGUEZ IS INVITED TO SPEAK AT THE EUROPEAN MOLECULAR BIOLOGY ORGANIZATION (EMBO) PRACTICAL COURSE ON TARGETED PROTEOMICS, EXPERIMENTAL DESIGN AND DATA ANALYSIS BEING HELD IN BARCELONA, SPAIN ON NOVEMBER 11-15, 2018.  IN-KIND:  LODGING (INCLUDES BREAKFAST) AND REGISTRATION (INCLUDES MEALS).</t>
  </si>
  <si>
    <t>BIOCAT</t>
  </si>
  <si>
    <t>11/05/2018 -11/15/2018</t>
  </si>
  <si>
    <t>CENTRE FOR GENOMIC REGULATION</t>
  </si>
  <si>
    <t>DR. HENRY RODRIGUEZ WILL TRAVEL TO MUMBAI, INDIA ON DEC 5-11, 2018 AND TAIPEI, TAIWAN ON DEC 11-15, 2018.  DR. RODRIGUEZ WILL GIVE TWO LECTURES ONE AT A WORKSHOP SYMPOSIUM AND ALSO MEET AND DISCUSS UPDATES REGARDING INDIA'S CANCER MOONSHOT PROGRAM WITH NCI. DR. RODRIGUEZ IS ALSO INVITED TO SPEAK AT THE ACADEMIA SINICA ON TAIWAN CANCER MOONSHOT IN TAIWAN. TRAVELERS LODGING IN SPONSORED IN-KIND FOR ALL NIGHTS OF LODGING. NO REG. FEE.</t>
  </si>
  <si>
    <t>12/05/2018 -12/15/2018</t>
  </si>
  <si>
    <t>INDIAN INSTITUTE OF TECHNOLOGY</t>
  </si>
  <si>
    <t>DR. HENRY RODRIGUEZ WILL TRAVEL TO THE UNIVERSITY OF ROCHESTER MEDICAL CENTER FEB. 10-12, 2019 TO GIVE A TALK AT GROUND  ROUNDS ON "MULTI-OMICS RESEARCH - PROTEOMICS JOINS FORCES WITH GENOMICS TO ADVANCE BASIC AND TRANSLATIONAL CANCER RESEARCH. SPONSORED TRAVEL WILL COVER AIRFARE AND ACCOMMODATIONS. NIH WILL COVER ALL GROUND TRANSPORTATION AND MEALS. STEPS TRAVEL. NO REG. FEE. ?¿¿DR. RODRIGUEZ IS REQUESTING APPROVAL OF ACTUAL SUBSISTENCE FOR SPONSOR IN-KIND LODGING VALUED AT $156 WHICH IS141% OF THE GOVERNMENT ALLOWANCE OF $110.  THIS PERCENTAGE FALLS WITHIN THE 300% THRESHOLD ALLOWED BY THE FTR.  THE SPONSOR HAS NOTED THAT ALL OTHER NON-FEDERAL PARTICIPANTS WILL BE PROVIDED WITH THE SAME ACCOMMODATIONS.?¿¿</t>
  </si>
  <si>
    <t>02/10/2019 -02/13/2019</t>
  </si>
  <si>
    <t>DR. HENRY RODRIGUEZ WILL TRAVEL TO POTSDAM, GERMANY MARCH 22-27,2018 TO SPEAK AT THE ANNUAL CONGRESS OF THE EUROPEAN PROTEOMICS ASSOCIATION PROTEOMIC FORUM 2019 CONFERENCE. TRAVEL APPROVED IN LATE CTPS. TRAVELERS LODGING FOR ALL NIGHTS, AIRFARE AND REGISTRATION FEE IS SPONSORED IN-KIND.</t>
  </si>
  <si>
    <t>03/22/2019 -03/27/2019</t>
  </si>
  <si>
    <t>RODRIGUEZ, LAURA L</t>
  </si>
  <si>
    <t>DR RODRIGUEZ HAS BEEN APPROVED TO ATTEND THIS SYMPOSIUM ON MARCH 22 IN SALT LAKE CITY, UTAH. THIS IS SPONSORED TRAVEL AND THE APPROVED ODA IS ATTACHED. DR RODRIGUEZ IS PART OF A PANEL OF SPEAKERS. THERE IS NO REGISTRATION FEE ASSOCIATED WITH THIS MEETING.  AIRFARE AND LODGING HAVE BEEN ARRANGED AND PAID IN-KIND BY THE SPONSOR. TRAVELER IS REQUESTING APPROVAL OF ACTUAL SUBSISTENCE FOR SPONSORED IN-KIND LODGING VALUED AT $186 WHICH IS 149% OF THE GOVERNMENT ALLOWANCE OF $125.  THIS PERCENTAGE FALLS WITHIN THE 300% THRESHOLD ALLOWED BY THE FTR.  THE SPONSOR HAS NOTED THAT OTHER PARTICIPANTS WILL BE PROVIDED WITH THE SAME OR SIMILAR ACCOMMODATIONS. TRAVELER'S FLIGHT GETS IN AFTER THE START OF THE DINNER; AND SHE WILL NOT BE PARTICIPATING.  THERE IS NO INTERNET FEE ASSOCIATED WITH LODGING. CTT IS BEING REQUESTED.</t>
  </si>
  <si>
    <t>HEALTH SCI POLICY ANALYST</t>
  </si>
  <si>
    <t>ROLL MECAK, ANTONINA I</t>
  </si>
  <si>
    <t>ANTONINA ROLL-MECAK, PH.D. WAS ASKED TO SERVE ON THE COMMITTEE THAT WILL EVALUATE THE THESIS AND CONDUCT THE FINAL EXAMINATION FOR MR. ZHEN CHEN, A STUDENT ATTENDING THE ROCKFELLER UNIVERSITY.  SHE WILL BE LEAVING 10/22/2018 BY TRAIN AND STAYING AT THE SUTTON TERRACE, 430 EAST 63RD ST, NY.  THE SPONSOR WILL BE PAYING FOR THE TRANSPORTATION AND THE HOTEL.  TRANSPORTATION IS $303 ON THE TRAIN AND THE HOTEL IS $220/NIGHT.  SHE BOOKED THE ACELA BECAUSE SHE HAS A MEETING IN BUILDING 1 FOR A TRANS NIH COMMITTEE MEETING ON MONDAY UNTIL 5:00PM.  THIS WAS THE ONLY WAS TO GET TO NYC AT A DECENT HOUR. TRAVEL WAS APPROVED IN SPARC.  THIS WAS A PAPER TRAVEL APPROVED BY MARYANN SOFRANKO (SEE ATTACHED APPROVAL)</t>
  </si>
  <si>
    <t>DR. ROLL-MECAK INVITED TO GIVE A TALK ENTITLED: "THE TUBULIN CODE: HOW CELLS BUILD SPECIFICITY INTO THEIR MICROTUBULE NETWORKS" AT THE HENRY EYRING CENTER FOR CELL AND GENOME SCIENCE SEMINAR IN SALT LAKE CITY, UTAH ON NOVEMBER 14, 2018. SPONSOR WILL COVER AIRFARE, LODGING, AND SOME MEALS IN KIND.  SPARC APPROVAL ON FILE.</t>
  </si>
  <si>
    <t>DR. ROLL-MECAK WILL BE VISITING WASHINGTON UNIVERSITY SCHOOL OF MEDICINE IN ST. LOUIS MO FROM FEBRUARY 11 TO FEBRUARY 13 2019. EVENT IS HOSTED BY DR. DAVID PISTON AND DR. SUSAN DUTCHER. DR. ROLL-MECAK IS SCHEDULED TO PRESENT A SEMINAR ON TUESDAY FEBRUARY 12, 2019. SPONSOR WILL COVER COST OF ROUND TRIP AIRFARE AND LODGING. NO FEDERAL FUNDS WILL BE USED BY THE SPONSOR TO COVER TRIP. SPARC AUTHORIZATION SP012202. APPROVED ODA ATTACHED.</t>
  </si>
  <si>
    <t>DR. ROLL-MECAK HAS BEEN INVITED TO GIVE A SEMINAR IN THE BASIC SCIENCE SEMINAR SERIES AT COLUMBIA UNIVERSITY IRVING MEDICAL CENTER. SPONSOR WILL PAY FOR  TRAVELING BY TRAIN AND LODGING AT THE LUCERNE.  DR. ROLL-MECAK WILL BE TAKING THE ACELA. THE JUSTIFICATION FOR THIS IS THAT TO LEAVE AT THE DESIRED TIME, TO HAVE A RESERVED SEAT, AND TO HAVE AN ELECTRICAL PLUG TO COMPLETE WORK WHILE TRAVELING. IN ADDITION, OTHER SPEAKERS ARE OFFERED THE SAME ACCOMMODATIONS. SPARK APPROVED SP012326.  APPROVED ODA ATTACHED. NO HONORARIUM PROVIDED AND NO FEDERAL FUNDS WILL BE USED TO SPONSOR.</t>
  </si>
  <si>
    <t>DR. ROLL-MECAK WAS INVITED BY YALE UNIVERSITY SCHOOL OF MEDICINE TO GIVE A TALK IN OUR YALE CYTOSKELETON CLUB SEMINAR SERIES ON TUESDAY, MARCH 26, 2019 TO GIVE A LECTURE ON "MICROTUBULE DYNAMICS: NOT ONLY AT THE TIPS.?¿¿  SHE WILL TAKE THE AMTRAK TO GET THERE.  ONCE THERE, SHE WILL STAY AT THE "THE STUDY AT YALE"  SPARC STE APPROVED ON SP011476.</t>
  </si>
  <si>
    <t>ROMERO, ROBERTO J</t>
  </si>
  <si>
    <t>10/08-10/10/18; PITTSBURGH, PA: TRAVELER HAS BEEN INVITED TO ATTEND AND PARTICIPATE IN THE MAGEE SUMMIT. DR. ROMERO WILL CONTRIBUTE TO NUMEROUS PANEL DISCUSSIONS DURING THE MEETING. SPONSOR WILL PROVIDE REGISTRATION, AIRFARE AND LODGING IN-KIND. TRAVELER IS REQUESTING APPROVAL OF ACTUAL SUBSISTENCE FOR SPONSOR IN-KIND LODGING VALUE AT $129, WHICH IS 103% OF THE GOVERNMENT ALLOWANCE $125. THIS PERCENTAGE FALLS WITHIN THE 300% THRESHOLD ALLOWED BY THE FTR. NO HONORARIUM PROVIDED AND NO FEDERAL FUNDS ARE USED.</t>
  </si>
  <si>
    <t>10/11-10/21/18; RIO DE JANEIRO, BRAZIL: TRAVELER IS PART OF THE SCIENTIFIC COMMITTEE OF FIGO AND HAS BEEN INVITED TO ATTEND AND SPEAK AT THE FIGO WORLD CONGRESS IN BRAZIL. ON 10/12, TRAVELER WILL MEET WITH COMMITTEE MEMBERS OF FIGO AND ON 10/13 HE WILL MEET DR. OFFER EREZ.  DR. ROMERO WILL GIVE SEVERAL TALKS AND CHAIR SESSIONS AT THE CONFERENCE.  THE TALKS ARE ENTITLED, SCREENING AND PREVENTION OF PRETERM BIRTH AND TWINS; PRETERM LABOR AS A SYNDROME; AND ROUTINE CERVICOMETRIA FOR PRETERM LABOR PREVENTION.  THE SESSIONS ARE ENTITLED INNOVATION: EVIDENCE-BASED SURGICAL TECHNIQUE FOR THE MOST COMMON OPERATION IN THE WORLD; CESAREAN DELIVERY, AND TWIN PREGNANCY; CONTROVERSIES IN THE MANAGEMENT OF LABOR.  SPONSOR WILL PROVIDE ROUNDTRIP AIRFARE IN BUSINESS CLASS, LODGING AND TRANSPORTATION IN BRAZIL IN-KIND. AN APPROVED APPENDIX 7 IS ATTACHED.  NO HONORARIUM PROVIDED, AND NO FEDERAL FUNDS USED.</t>
  </si>
  <si>
    <t>RIO DE JANEIRO, , BRA</t>
  </si>
  <si>
    <t>INTERNATIONAL FEDERATION OF GY</t>
  </si>
  <si>
    <t>10/11/2018 -10/21/2018</t>
  </si>
  <si>
    <t>10/31-11/2/18, WASHINGTON, DC: TRAVELER HAS BEEN INVITED TO ATTEND AND SPEAK AT THE 3RD ANNUAL INTERNATIONAL SYMPOSIUM ON THE FETAL BRAIN. ON 11/1, HE WILL GIVE A TALK ENTITLED, PRETERM BIRTH, INFLAMMATION, AND CEREBRAL PALSY: MOLECULAR IMAGING AND NANOTECHNOLOGY. SPONSOR IS PROVIDING AIRFARE AND LODGING IN-KIND. DR. ROMERO IS REQUESTING APPROVAL OF ACTUAL SUBSISTENCE FOR SPONSOR IN-KIND LODGING VALUED AT $299, WHICH IS 119% OF THE GOVERNMENT ALLOWANCE $251. THIS PERCENTAGE FALLS WITHIN THE 300% THRESHOLD ALLOWED BY THE FTR. NO HONORARIUM PROVIDED AND NO FEDERAL FUNDS USED.</t>
  </si>
  <si>
    <t>CHILDRENS NATIONAL MEDICAL CEN</t>
  </si>
  <si>
    <t>11/12-11/28/18; VENICE, ITALY; BARCELONA AND MADRID, SPAIN: TRAVELER WILL BE GOING TO VENICE FOR THE BIRTH MEETING, AND FROM THERE TO BARCELONA FOR THE DEXEUS MEETING WHERE HE WILL RECEIVE AN AWARD (APPROVAL ATTACHED), AND LASTLY WILL GIVE A LECTURE AT A HOSPITAL IN MADRID. MCA SCIENTIFIC EVENTS IS PROVIDING ROUNDTRIP AIRFARE IN BUSINESS CLASS FROM DETROIT TO VENICE AND FROM MADRID TO DETROIT (APPROVED APPENDIX 7 ATTACHED), AND LODGING IN VENICE IN-KIND. DEXEUS IS PROVIDING LODGING IN BARCELONA IN-KIND. ELSEVIER IS PROVIDING AIRFARE FROM VENICE TO BARCELONA, TRAIN FROM BARCELONA TO MADRID, AND LODGING IN MADRID IN-KIND. NO HONORARIUMS WILL BE PROVIDED AND NO GOVERNMENT FUNDS ARE USED. FOR BARCELONA, TRAVELER IS REQUESTING APPROVAL OF ACTUAL SUBSISTENCE FOR SPONSOR IN-KIND LODGING VALUED AT $318.85, WHICH IS 129% OF THE GOVERNMENT ALLOWANCE $247. THIS PERCENTAGE FALLS WITHIN THE 300% THRESHOLD ALLOWED BY THE FTR. FOR MADRID, TRAVELER IS REQUESTING APPROVAL OF ACTUAL SUBSISTENCE FOR SPONSOR IN-KIND LODGING VALUED AT $429.48, WHICH IS 181% OF THE GOVERNMENT ALLOWANCE $237. THIS PERCENTAGE FALLS WITHIN THE 300% THRESHOLD ALLOWED BY THE FTR. FOR DETAILED INFORMATION ON TRAVELER?¿¿S COMMITMENTS DURING THIS TRAVEL, PLEASE SEE LAST PAGE OF ATTACHMENTS.</t>
  </si>
  <si>
    <t>VENICE, , ITA</t>
  </si>
  <si>
    <t>DEXEUS</t>
  </si>
  <si>
    <t>11/12/2018 -11/28/2018</t>
  </si>
  <si>
    <t>ELSEVIER PHILADELPHIA PA</t>
  </si>
  <si>
    <t>MCA EVENTS</t>
  </si>
  <si>
    <t>12/4-12/6/2018; WASHINGTON, D.C.: TRAVELER HAS BEEN INVITED TO ATTEND AND SPEAK AT THE HOT TOPICS MEETING. DR. ROMERO WILL GIVE A TALK REGARDING STERILE INFLAMMATION AND THE INFLAMMASOME. SPONSOR IS PROVIDING AIRFARE AND LODGING IN-KIND. NO HONORARIUM PROVIDED, AND NO FEDERAL FUNDS USED. TRAVELER IS REQUESTING APPROVAL OF ACTUAL SUBSISTENCE FOR SPONSOR IN-KIND LODGING VALUED AT $282.00 AND $399, WHICH IS 156% AND 220% RESPECTIVELY, OF THE GOVERNMENT ALLOWANCE $181. THIS PERCENTAGE FALLS WITHIN THE 300% THRESHOLD ALLOWED BY THE FTR. TRAVELER STAYED AN ADDITIONAL NIGHT AS HE MET WITH THE AFFINITY GROUP IN THE AFTERNOON ON 12/5 AND ATTENDED DR. BIANCHI'S INTERVIEW WITH MS. EILEEN MCNAMARA ON 12/6. TRAVELER DEPARTED FROM D.C. TO PHILADELPHIA RIGHT AFTER AS THE AJOG EDITORS MEETING BEGAN THAT EVENING.</t>
  </si>
  <si>
    <t>NEMOURS ALFRED I DUPONT HOSPIT</t>
  </si>
  <si>
    <t>12/6-12/8/18; PHILADELPHIA, PA: TRAVELER IS EDITOR-IN-CHIEF FOR OBSTETRICS OF THE AMERICAN JOURNAL OF OBSTETRICS AND GYNECOLOGY. THEREFORE, HE ATTENDS AND PARTICIPATES IN THE EDITORS MEETING EVERY YEAR TO REVIEW PAST PERFORMANCE, DISCUSS THE FUTURE OF THE JOURNAL AND OTHER ITEMS. THIS YEAR, THE MEETING WILL ALSO FOCUS ON THE 150TH ANNIVERSARY OF THE JOURNAL IN 2019. SPONSOR IS PROVIDING AIRFARE, LODGING AND TRANSPORTATION IN-KIND. NO HONORARIUM PROVIDED AND NO FEDERAL FUNDS ARE USED. TRAVELER IS A DELTA PLATINUM MEDALLION MEMBER AND RECEIVES COMPLIMENTARY UPGRADES WHEN AVAILABLE. TRAVELER IS REQUESTING APPROVAL OF ACTUAL SUBSISTENCE FOR SPONSOR IN-KIND LODGING VALUED AT $299, WHICH IS 185% OF THE GOVERNMENT ALLOWANCE $162. THIS PERCENTAGE FALLS WITHIN THE 300% THRESHOLD ALLOWED BY THE FTR.</t>
  </si>
  <si>
    <t>2/11-2/20/19; LAS VEGAS, NV: TRAVELER HAS BEEN INVITED TO ATTEND AND SPEAK AT THE ANNUAL SMFM MEETING. ON 2/12, DR. ROMERO WILL GIVE A LECTURE ENTITLED, PLACENTAL DISORDERS: FROM PATHOLOGY TO CLINICAL MANIFESTATIONS AND WILL PARTICIPATE IN A COURSE ENTITLED, JOURNAL REVIEWER COURSE. ON 2/13, DR. ROMERO WILL GIVE TWO LECTURES ENTITLED, SINGLE CELL TRANSCRIPTOMICS TO IDENTIFY PLACENTAL BIOMARKERS FOR PRETERM LABOR AND SIMULATION TO LEARN FETAL ECHOCARDIOGRAPHY: THE NORMAL AND ABNORMAL HEART. ON 2/15, TRAVELER WILL GIVE A LECTURE ENTITLED, THE USE OF VAGINAL PROGESTERONE AND CERCLAGE FOR THE PREVENTION OF PRETERM BIRTH AND WILL BE PRESENTING IN THE EVENING FOR THE AMERICAN JOURNAL OF OBSTETRICS AND GYNECOLOGY'S 150TH ANNIVERSARY. ON 2/16, DR. ROMERO WILL MEET WITH EDITORS OF AJOG. SPONSOR IS PROVIDING REGISTRATION, AIRFARE, LODGING AND TRANSPORTATION IN DETROIT IN-KIND. NO FEDERAL FUNDS ARE USED AND NO HONORARIUM WILL BE GIVEN. TRAVELER IS REQUESTING APPROVAL OF ACTUAL SUBSISTENCE FOR SPONSOR IN-KIND LODGING VALUED BETWEEN$194 - $299, WHICH IS BETWEEN 150%-230% OF THE GOVERNMENT ALLOWANCE $130.  THE LODGING RATE VARIES FOR EACH NIGHT. THIS PERCENTAGE FALLS WITHIN THE 300% THRESHOLD ALLOWED BY THE FTR. DR. ROMERO WAS VERY ILL AND UNABLE TO TAKE HIS FLIGHT ON 2/17. THEREFORE, HE RETURNED ON 2/20. ON 2/19, THE WYNN HOTEL INFORMED DR. ROMERO THAT HIS LODGING WOULD INCREASE TO OVER $1000/NIGHT, WHICH REQUIRED HIM TO RELOCATE TO ANOTHER HOTEL LAST MINUTE. THE LAST MINUTE RESERVATION RESULTED IN A LODGING RATE ABOVE PER DIEM.</t>
  </si>
  <si>
    <t>02/11/2019 -02/20/2019</t>
  </si>
  <si>
    <t>3/12-3/18/19; PARIS, FRANCE: TRAVELER HAS BEEN INVITED TO ATTEND AND SPEAK AT THE SRI ANNUAL MEETING. HE WILL BE GIVING THE CALVIN HOBEL KEYNOTE LECTURE, WHICH WILL BE HONORING DR. CALVIN HOBEL AS THE FOUNDING PRESIDENT OF PREBIC ON 3/13. ON 3/17, DR. ROMERO WILL MEET WITH PROFESSOR YVES VILLE TO DISCUSS MANUSCRIPTS. NO HONORARIUM WILL BE PROVIDED AND NO FEDERAL FUNDS ARE USED.</t>
  </si>
  <si>
    <t>ROONEY, ANDREW A</t>
  </si>
  <si>
    <t>TO PARTICIPATE AS AN INVITED SPEAKER AT THE NATIONAL ACADEMIES OF SCIENCES WORKSHOP ON STRATEGIES AND TOOLS FOR CONDUCTING SYSTEMATIC REVIEWS OF MECHANISTIC DATA TO SUPPORT CHEMICAL ASSESSMENTS, DECEMBER 10-11, 2018, IN WASHINGTON, DC. TRAVELER WILL DEPART RDU AND ARRIVE AT DCA ON DECEMBER 10 AND RETURN TO RDU ON DECEMBER 11. THE SPONSOR, THE NATIONAL ACADEMIES OF SCIENCES, WILL PROVIDE IN-KIND ROUND TRIP ECONOMY AIRFARE, LODGING, AND SOME MEALS. NO REGISTRATION FEE. EFFICIENT SPENDING APPROVAL WAS OBTAINED ON 10/15/18 AND ETHICS APPROVAL WAS OBTAINED ON 10/1/18. BOTH DOCUMENTS ARE INCLUDED IN THE SCANNED DOCUMENTS PORTION OF THIS AUTHORIZATION. WASHINGTON, DC IS NOT TAX EXEMPT. THIS TRIP WILL BE AUTHORIZED PENDING FUNDS AVAILABILITY.</t>
  </si>
  <si>
    <t>12/10/2018 -12/11/2018</t>
  </si>
  <si>
    <t>TRAVELER WILL GIVE AN INVITED PRESENTATION ON NEW APPROACH METHODOLOGIES IN WEIGHT OF EVIDENCE EVALUATION IN THE WORKSHOP ON THE DEVELOPMENT OF AN EVIDENCE BASED RISK ASSESSMENT FRAMEWORK AT THE UNIVERSITY OF OTTAWA, DECEMBER 17-18, 2018, OTTAWA, CANADA. TRAVEL DATES ARE DECEMBER 16 AND DECEMBER 18, 2018. THE SPONSOR, UNIVERSITY OF OTTAWA, WILL PROVIDE IN-KIND ROUND-TRIP ECONOMY AIRFARE, LODGING, AND SOME MEALS. NO REGISTRATION FEE. EFFICIENT SPENDING APPROVAL WAS OBTAINED ON NOVEMBER 19, 2018; ETHICS APPROVAL WAS OBTAINED ON NOVEMBER 19, 2018. BOTH DOCUMENTS ARE INCLUDED IN THE SCANNED DOCUMENTS PORTION OF THIS AUTHORIZATION. VISA NOT REQUIRED FOR CANADA. HTSOS TRAINING COMPLETED 12/5/18. THIS TRIP WILL BE AUTHORIZED PENDING FUNDS AVAILABILITY.</t>
  </si>
  <si>
    <t>UNIVERSITY OF OTTAWA</t>
  </si>
  <si>
    <t>12/16/2018 -12/18/2018</t>
  </si>
  <si>
    <t>ROSCHEWSKI, MARK J</t>
  </si>
  <si>
    <t>DR. ROSCHEWSKI IS INVITED TO  SPEAK AT THE 11TH HODGKIN SYMPOSIUM, BEING HELD IN COLOGNE, GERMANY ON OCTOBER 27-29, 2018.  
IN-KIND:  ALL MEALS AND SOCIAL EVENTS ARE INCLUDED IN THE REGISTRATION FEE.
REQUEST FOR FOREIGN TRAVEL SUBMITTED-NCI-RITM0133062.
AMENDMENT DEC 10, 2018. A VOUCHER WAS CREATED FOR THIS TRAVEL, HOWEVER, THE TRAVELER WAS UNABLE TO CERTIFY DUE TO A SPECIAL CHARACTER IN THE ADDRESS ON THE NFT. CONTACTED THE HELPDESK AND WAS INSTRUCTED TO DELETE THE VOUCHER THEN AMEND THE AUTHORIZATION TO DELETE THE SPECIAL CHARACTER FROM THE NFT AND TO RE-ROUTE THE AUTHORIZATION FOR APPROVAL.</t>
  </si>
  <si>
    <t xml:space="preserve">ROSEMOND, ERICA </t>
  </si>
  <si>
    <t>DR. ROSEMOND HAS BEEN INVITED TO SPEAK AT THE AMERIAN ASSOCIATION OF COLLEGES AND PHARMACY (AACP) ON FEBRUARY 23, 2019. THIS IS SPONSORED TRAVEL
THE $135 MEETING REGISTRATION FEE HAS BEEN WAIVED FOR THE SPEAKER</t>
  </si>
  <si>
    <t>AMERICAN ASSOCIATION OF COLLEG</t>
  </si>
  <si>
    <t xml:space="preserve">ROSENBERG, HELENE </t>
  </si>
  <si>
    <t>TO ATTEND AND PRESENT A TALK ENTITLED EOSINOPHILS CHANGING PERSPECTIVES IN HEALTH AND
DISEASE AS PART OF THE WEEKLY SEMINAR SERIES AT THE DEPARTMENT OF ALLERGY AND IMMUNOLOGY AT NORTHWESTERN UNIVERSITY FEINBERG SCHOOL OF MEDICINE IN CHICAGO, IL ON MARCH 21-24, 2019. THE SPONSOR WILL PAY UP TO ONE NIGHT OF LODGING AT THE WARWICK ALLERTON HOTEL ON THURSDAY, MARCH 21, 2019, ROUNDTRIP AIRFARE, AND ROUNDTRIP TAXI FARE IN-KIND. ALL 
OTHER TRAVEL RELATED EXPENSES NOT COVERED BY THE SPONSOR WILL BE PAID FROM LABORATORY ALLOCATED TRAVEL FUNDS. 
NO U.S. FEDERAL FUNDS WILL BE USED BY THE SPONSOR TO REIMBURSE TRAVEL EXPENSES, AND NO HONORARIUM MAY BE ACCEPTED BY THE EMPLOYEE.</t>
  </si>
  <si>
    <t>ROSENBERG, STEVEN A</t>
  </si>
  <si>
    <t>FISCAL YEAR CROSSOVER TRAVEL:  DR. ROSENBERG IS INVITED TO SPEAK AT THE CRI-CMIT-EATI-AACR INTERNATIONAL CANCER IMMUNOTHERAPY CONFERENCE BEING HELD IN NEW YORK, NY ON SEPTEMBER 30 - OCTOBER 3, 2018.   IN-KIND:  AIRFARE, LODGING (NO BREAKFAST), AND REGISTRATION (INCLUDES BREAKFAST AND LUNCH).  DR. ROSENBERG IS REQUESTING APPROVAL OF ACTUAL SUBSISTENCE FOR SPONSOR IN-KIND LODGING VALUED AT $291 WHICH IS 101% OF THE GOVERNMENT ALLOWANCE OF $288.  THIS PERCENTAGE FALLS WITHIN THE 300% THRESHOLD BY THE FTR.  THE SPONSOR HAS NOTED THAT ALL OTHER NON-FEDERAL PARTICIPANTS WILL BE PROVIDED WITH THE SAME ACCOMMODATIONS.</t>
  </si>
  <si>
    <t>MEDICAL OFFICER (GEN SURG)</t>
  </si>
  <si>
    <t>DR. ROSENBERG IS INVITED TO SPEAK AT THE WAYNE STATE UNIVERSITY SCHOOL OF MEDICINE'S SESQUICENTENNIAL SYMPOSIUM ON FRONTIERS IN MEDICINE AND SCIENCE BEING HELD IN DETROIT, MI ON OCTOBER 17, 2018.   IN-KIND: AIRFARE AND LODGING (NO BREAKFAST).  NO REGISTRATION FEE.  DR. ROSENBERG WILL NOT ATTEND THE RECEPTION ON OCTOBER 16 AND OCTOBER 17.
DR. ROSENBERG IS REQUESTING APPROVAL OF ACTUAL SUBSISTENCE FOR SPONSOR IN-KIND LODGING VALUED AT $275 WHICH IS 210% OF THE GOVERNMENT ALLOWANCE OF $131.  THIS PERCENTAGE FALLS WITHIN THE 300% THRESHOLD BY THE FTR.  THE SPONSOR HAS NOTED THAT ALL OTHER NON-FEDERAL PARTICIPANTS WILL BE PROVIDED WITH THE SAME ACCOMMODATIONS.</t>
  </si>
  <si>
    <t>10/16/2018 -10/17/2018</t>
  </si>
  <si>
    <t>ROSENTHAL, ALEXANDER I</t>
  </si>
  <si>
    <t>IN ROMANIA WE WILL ATTEND AN ANNUAL TB STEERING COMMITTEE MEETING. THE ROMANIA TB PORTAL PROGRAM IS ONE OF THE MOST RECENT ADDITIONS TO THE TB PORTALS NETWORK, AND IT IS VERY IMPORTANT AS
ROMANIA IS STRUGGLING WITH SIGNIFICANT BURDEN OF DRUG-RESISTANT TUBERCULOSIS. WE MONITOR CLOSELY THE
PROGRESS OF OUR COLLABORATORS IN ROMANIA AND WILL DISCUSS MOST PRESSING ISSUES TO ENSURE SUCCESSFUL START OF ROMANIA TB PORTAL. ADDITIONALLY, WE WILL DISCUSS HOW TO IMPROVE LATERAL COLLABORATIONS WITHIN TB PORTALS COUNTRIES AND EDUCATIONAL ASPECTS OF THE PROGRAM.</t>
  </si>
  <si>
    <t>NAZARBAYEV UNIVERSITY</t>
  </si>
  <si>
    <t>SUPVY COMP SPEC (DIR DECA)</t>
  </si>
  <si>
    <t>10/13/2018 -10/26/2018</t>
  </si>
  <si>
    <t>ROSENZWEIG, SERGIO D</t>
  </si>
  <si>
    <t>DR. ROSENZWEIG WILL PRESENT HIS RESEARCH ABOUT GENETIC SUSCEPTIBILITY TO PCP, AND PARTICIPATE AT ROUND TABLES DISCUSSING PRIMARY IMMUNODEFICIENT CASES.</t>
  </si>
  <si>
    <t>SOCIEDAD ARGENTINA DE PEDIATRI</t>
  </si>
  <si>
    <t>RESEARCH FELLOW VP</t>
  </si>
  <si>
    <t>10/30/2018 -11/02/2018</t>
  </si>
  <si>
    <t>DR. ROSENZWEIG WILL PRESENT HIS RESEARCH ON DIAGNOSIS OF PRIMARY IMMUNODEFICIENCY DISORDERS AND HIS RESEARCH ON IKAROS AND IMMUNE REGULATION IN TUUSULA, FINLAND FROM 01/17-01/20/2019.</t>
  </si>
  <si>
    <t>DR. ROSENZWEIG WILL PRESENT HIS EXPERIENCE ON PRIMARY IMMUNODEFICIENCY LAB TESTING (E.G., FLOW CYTOMETRY AND GENETIC TESTING), AS WELL AS HIS RESEARCH ON IKAROS.  HE WILL PRESENT THIS RESEARCH AT TWO MEETINGS.  SEMINAR HALL ON 03/07-08/19 AND THE LEELA HOTEL ON 03/09-11/2019.</t>
  </si>
  <si>
    <t>INDIAN COUNCIL OF MEDICAL RESE</t>
  </si>
  <si>
    <t>03/05/2019 -03/12/2019</t>
  </si>
  <si>
    <t>DR. ROSENZWEIG WILL SPEAK AND GIVE GRAND ROUNDS AT THE 2019 - 4TH BIENNIAL WILLIAM T. SHEARER, ?¿¿INNOVATIONS IN PRIMARY IMMUNODEFICIENCY AND CLINICAL IMMUNOLOGY?¿¿ SYMPOSIUM IN HOUSTON, TEXAS FROM 3/21-22/2019</t>
  </si>
  <si>
    <t>ROSS, SHARON A</t>
  </si>
  <si>
    <t>DR. ROSS IS INVITED TO SPEAK AT THE INTERNATIONAL BREAST CANCER NETWORK'S (IBCN) EIGHTH INTERNATIONAL BREAST CANCER PREVENTION SYMPOSIUM: ENGINEERING, TECHNOLOGY AND DATA SCIENCE FOR PRIMARY PREVENTION BEING HELD AT PURDUE UNIVERSITY IN WEST LAFAYETTE, IN ON OCTOBER 8-9, 2018.  DR. ROSS HAS BEEN ASKED TO ARRIVE ON 10/6 FOR A THINK TANK DINNER THAT EVENING AND THE THINK TANK WILL RECONVENE ON 10/7.   IN-KIND:  AIRFARE, LODGING (NO BREAKFAST) AND REGISTRATION (INCLUDES MEALS).</t>
  </si>
  <si>
    <t>INTERNATIONAL BREAST CANCER AN</t>
  </si>
  <si>
    <t>NUTRITIONIST</t>
  </si>
  <si>
    <t>ROSZKO, KELLY B</t>
  </si>
  <si>
    <t>TO PRESENT A LECTURE AT THE 11TH INTERNATIONAL CONFERENCE ON HYPOPARATHYROIDISM TO BE HELD IN CHICAGO, ILLINOIS ON OCTOBER 19-20, 2018. THE SPONSOR HAS AGREED TO PROVIDE IN-KIND LODGING FOR 1 NIGHTS, SEP. 19, 2018, ROUND TRIP AIRFARE, AND DINNER ON THE 19TH.  TRAVEL APPROVED ON SEP 10, 2018.</t>
  </si>
  <si>
    <t>HYPOPARATHYROIDISM ASSOCIATION</t>
  </si>
  <si>
    <t>10/19/2018 -10/20/2018</t>
  </si>
  <si>
    <t>ROTIMI, CHARLES N</t>
  </si>
  <si>
    <t>DR. ROTIMI WILL ATTEND AND SERVE AS A SPEAKER AT THE KEYSTONE SYMPOSIA ON LEVERAGING GENOMIC DIVERSITY TO PROMOTE ANIMAL AND HUMAN HEALTH IN KAMPALA, UGANDA ON NOVEMBER 25-29, 2018. DR. ROTIMI WILL ATTEND AND SERVE AS A SPEAKER AT THE 2018 INTERNATIONAL CONGRESS OF ENDOCRINOLOGY IN CAPE TOWN, SOUTH AFRICA ON DECEMBER 1-2, 2018. 
DR. ROTIMI WILL CONDUCT SITE VISITS AND TRAINING WITH STAFF OF ONGOING GENETICS OF TYPE 2 DIABETES PROJECT AND CONDUCT A SITE VISIT AND TRAINING WITH STAFF OF NEW PROJECT ON CHRONIC KIDNEY DISEASE IN LAGOS, NIGERIA ON DECEMBER 4-8, 2018. DR. ROTIMI WILL ATTEND THE GENERAL ASSEMBLY MEETING FOR THE AFRICAN ACADEMY OF SCIENCES AS A NEWLY ELECTED MEMBER TO RECEIVE HIS CERTIFICATE OF FELLOWSHIP INTO THE ACADEMY IN PRETORIA, SOUTH AFRICA ON DECEMBER 10-11, 2018.THIS IS A FTE FOREIGN SPONSORED TRAVEL. OMEGA WAS USED TO BOOK THE FLIGHT. NO LODGING IS NEEDED ON 11/23/18 AS THE TRAVELER WILL BE IN FLIGHT STATUS AND LANDING ON 11/24/18. NO LODGING IS NEEDED THE NIGHT OF 12/12/18, TRAVELER WILL BE IN TRAVEL STATUS AND WILL NOT ARRIVE AT A US AIRPORT UNTIL 12/13/18. THERE ARE TWO SPONSORS FOR THIS TRAVEL; KEYSTONE SYMPOSIA AND INTERNATIONAL SOCIETY OF ENDOCRINOLOGY. HOTEL IN UGANDA WAS NOT BOOKED THROUGH OMEGA OR CGE BECAUSE IT WAS BOOKED THROUGH THE CONFERENCE?¿¿S ROOM BLOCK. KEYSTONE WILL PROVIDE REIMBURSEMENT UP TO $2526. THIS WILL BE USED TO COVER FLIGHT, LODGING AND AIRPORT TRANSFER.REGISTRATION FOR KEYSTONE SYMPOSIA IS PROVIDED IN-KIND IN THE AMOUNT OF $845. HOTEL IN SOUTH AFRICA WAS NOT BOOKED THROUGH OMEGA OR CGE BECAUSE IT WAS BOOKED BY THE SPONSOR. THE SPONSOR WILL PROVIDE THREE NIGHTS OF LODGING IN-KIND (11/30/18-12/02/18). AIRPORT TRANSFERS ON 11/30/18 AND 12/03/18 WILL BE PROVIDED IN-KIND IN THE AMOUNT OF $60. REGISTRATION IS PROVIDED IN-KIND IN THE AMOUNT OF $799.06.THE SPONSORS HAVE NOTED THAT ALL THOSE INVITED WILL RECEIVE THE SAME OR SIMILAR BENEFITS.</t>
  </si>
  <si>
    <t>KAMPALA, , UGA</t>
  </si>
  <si>
    <t>INTERNATIONAL SOCIETY OF ENDOC</t>
  </si>
  <si>
    <t>11/23/2018 -12/13/2018</t>
  </si>
  <si>
    <t>THIS IS A DOMESTIC SPONSORED TRAVEL. THE SPONSOR IS COVERING THE FOLLOWING EXPENSES IN-KIND: ROUND-TRIP AIRFARE IN THE AMOUNT OF $238.96; LODGING FOR 2 NIGHTS ON 02/11/19-02/12/19. BREAKFAST AND DINNER WILL BE PROVIDED IN-KIND ON 02/12/19. LUNCH WILL BE PROVIDED IN-KIND ON 02/13/19. ROUNDTRIP GROUND TRANSPORTATION FROM THE AIRPORT TO THE HOTEL WILL BE PAID IN-KIND BY THE SPONSOR IN THE AMOUNT OF $100, HOWEVER PROOF OF THE RESERVATION COST COULD NOT BE OBTAINED FROM THE SPONSOR.
OMEGA WAS NOT USED FOR AIRFARE RESERVATIONS OR HOTEL BECAUSE THE SPONSOR HAS COVERED THESE EXPENSES IN KIND. TRAVELER IS REQUESTING APPROVAL OF ACTUAL SUBSISTENCE FOR SPONSOR IN-KIND LODGING VALUED AT $269, WHICH IS 148% OF THE GOVERNMENT ALLOWANCE OF $181. THE SPONSOR HAS NOTED THAT ALL OTHER NON-FEDERAL PARTICIPANTS WILL BE PROVIDED WITH THE SAME ACCOMMODATIONS. THE FOLLOWING EXPENSES HAVE BEEN ADDED: 02/11/19 $61.36 TAXI TO AIRPORT, $50 TAXI TO HOTEL; 02/13/19- $50 TAXI TO AIRPORT, $61.36 TAXI TO RESIDENCE. CO IS NOT A TAX EXEMPT STATE AND DOES NOT APPLY TO THIS TRAVEL.</t>
  </si>
  <si>
    <t>THIS IS A DOMESTIC SPONSORED TRAVEL. THE SPONSOR IS COVERING THE FOLLOWING EXPENSES IN-KIND: ROUND-TRIP AIRFARE IN THE AMOUNT OF $419.60; LODGING FOR 1 NIGHT ON 03/03/19 INCLUDING LODGING TAX. ROUNDTRIP GROUND TRANSPORTATION FROM THE AIRPORT TO THE HOTEL, ESTIMATED AT $24 EACH WAY, WILL BE PAID IN-KIND BY THE SPONSOR, HOWEVER PROOF OF THE RESERVATION COST COULD NOT BE OBTAINED FROM THE SPONSOR. A REGISTRATION FEE IS NOT REQUIRED AND MEALS WILL NOT BE PROVIDED. OMEGA WAS NOT USED FOR AIRFARE RESERVATIONS OR HOTEL BECAUSE THE SPONSOR HAS COVERED THESE EXPENSES IN KIND. TRAVELER IS REQUESTING APPROVAL OF ACTUAL SUBSISTENCE FOR SPONSOR IN-KIND LODGING VALUED AT $121, WHICH IS 113% OF THE GOVERNMENT ALLOWANCE OF $107. THE SPONSOR HAS NOTED THAT ALL OTHER NON-FEDERAL PARTICIPANTS WILL BE PROVIDED WITH THE SAME ACCOMMODATIONS. THE FOLLOWING EXPENSES HAVE BEEN ADDED: 03/03/19 $124.51 TAXI TO AIRPORT, 03/04/19 $124.51 TAXI TO RESIDENCE. AL IS NOT TAX-EXEMPT.</t>
  </si>
  <si>
    <t>ROY, SUSAN L</t>
  </si>
  <si>
    <t>10/12/2018-10/21/2018: ATTENDING/PARTICIPATING IN THE SNOMED BUSINESS MEETING AND CT EXPO, IN VANCOUVER, CANADA.</t>
  </si>
  <si>
    <t>10/12/2018 -10/21/2018</t>
  </si>
  <si>
    <t xml:space="preserve">RUPPIN, EYTAN </t>
  </si>
  <si>
    <t>TRAVELER WILL PRESENT AT THE AACR MEETING IN ATLANTA, GA MARCH 31TH-APRIL 2ND, 2019. AACR WILL COVER REGISTRATION, LODGING AND FLIGHT IN-KIND. LODGING IS ABOVE PER DIEM. ALL OTHER LODGING IN THE AREA IS SOLD OUT AND ALSO ABOVE PER DIEM.
?¿¿DR. RUPPIN IS REQUESTING APPROVAL OF ACTUAL SUBSISTENCE FOR SPONSOR IN-KIND LODGING VALUED AT $242 WHICH IS 159.2% OF THE GOVERNMENT ALLOWANCE OF $152. THIS PERCENTAGE FALLS WITHIN THE 300% THRESHOLD ALLOWED BY THE FTR. THE SPONSOR HAS NOTED THAT ALL OTHER NON-FEDERAL PARTICIPANTS WILL BE PROVIDED WITH THE SAME ACCOMMODATIONS.?¿¿</t>
  </si>
  <si>
    <t>RYAN, BRID M</t>
  </si>
  <si>
    <t>DR. RYAN WILL BE SPEAKING AT THE SCIENTIFIC SYMPOSIUM ON CURRENT AND FUTURE CANCER RESEARCH: LIVER AND LUNG CANCER, 1/8 -10/2019 IN CHULABHORN CONVENTION CENTER, BANGKOK, THAILAND THE SPONSOR WILL BE COVERING HER FLIGHT, LODGING FOR 5 NIGHTS, AND MEALS DURING THE MEETING. SEE INVITE AND CLARIFICATION INCLUDED.REGISTRATION OF $250 WAIVED, SPONSOR IS PROVIDING LODGING AT THE MIRACLE GRAND HOTEL FOR SPEAKERS. THIS IS BELOW PER DIEM, THE SPONSOR HAS NOTED THAT ALL OTHER NON-FEDERAL PARTICIPANTS WILL BE PROVIDED WITH THE SAME ACCOMMODATIONS. DR. RYAN IS REQUESTING TO FLY ON 1/5 ARRIVING LATE 1/6 TO ALLOW FOR SUFFICIENT REST PRIOR TO THE START OF THE MEETING. BREAKFAST PROVIDED IN LODGING.  SPONSOR WILL COVER OTHER MEALS IN-KIND.</t>
  </si>
  <si>
    <t>01/05/2019 -01/12/2019</t>
  </si>
  <si>
    <t xml:space="preserve">RYBA, NICHOLAS </t>
  </si>
  <si>
    <t>DR. RYBA WILL TRAVEL TO PURDUE UNIVERSITY ON FEBRUARY 5-8, 2019 AS AN INVITED GUEST SPEAKER FOR A GRADUATE COURSE CALLED "SPECIAL LECTURES IN  NEUROSCIENCE".  THE LODGING, FLIGHT AND MEALS WERE ALL PAID FOR IN-KIND BY THE SPONSOR.  DR. RYBA WILL TAKE A SHUTTLE FROM NIH TO AND FROM REAGAN AIRPORT AT NO COST.  DR. RYBA WILL STAY AT THE UNION CLUB HOTEL LOCATED AT PURDUE (101 N. GRANT STREET, WEST LAFAYETTE IN, 47906  765-494-8900) DR. RYBA WILL TAKE A SHUTTLE TO AND FROM THE INDIANAPOLIS AIRPORT/HOTEL AT NO COST TO HIM.  THERE ARE NO REGISTRATION FEES FOR THIS TRAVEL.  TRAVEL REQUEST WAS APPROVED ON MAY 1, 2018</t>
  </si>
  <si>
    <t>LAFAYETTE, IN, US</t>
  </si>
  <si>
    <t>SACCO, KEITH A</t>
  </si>
  <si>
    <t>TRAVEL TO SAN FRANCISCO, CA FROM 2.21.19 - 2.25.19 TO ATTEND THE 2019 AAAAI ANNUAL MEETING AS A CLINICAL FELLOW.  THIS MEETING
IS THE PREMIER EDUCATIONAL EVENT FOR ALLERGISTS, IMMUNOLOGISTS, OTHER MEDICAL SPECIALISTS, ALLIED HEALTH AND RELATED HEALTHCARE PROFESSIONALS AROUND THE WORLD, DRAWING THOUSANDS OF DELEGATES EACH YEAR. IT OFFERS AN UNPARALLELED OPPORTUNITY TO EXCHANGE IDEAS WITH LEADING ALLERGISTS, IMMUNOLOGISTS, AND OTHER ATTENDEES ON THE
NATIONAL AND INTERNATIONAL LEVEL. HIS REPRESENTATION AT THIS KEY NATIONAL CONFERENCE WILL HELP THE GOVERNMENT IN SHARING OUR KNOWLEDGE IN INFECTIOUS DISEASES. THIS IS CONSISTENT WITH THE MISSION OF THE NIAID, NIH, AND DHHS. HOTEL RESERVATIONS RESERVED THROUGH THE CONFERENCE BLOCK. TRAVELER IS A CLINICAL FELLOW IN TRAINING REGISTRATION IS FREE. TRAVELER RECEIVED TRAVEL GRANT IN THE AMOUNT OF 800 DOLLARS.  SPONSORED TRAVEL FROM AAAAI SUBMITTED TO THE NIH ETHICS OFFICE ON 1.29.19. NO FEDERAL FUNDS WILL BE USED BY THE SPONSOR TO PROVIDE FOR OR REIMBURSE TRAVEL EXPENSES. NO HONORARIUM WILL BE PROVIDED.</t>
  </si>
  <si>
    <t xml:space="preserve">SACKS, DAVID </t>
  </si>
  <si>
    <t>DAVID SACKS HAVE BEEN INVITED TO GIVE A RESEARCH SEMINAR ON "THE BIOLOGY OF MATING IN LEISHMANIA" AND SPEAK WITH STUDENTS ABOUT THEIR ONGOING RESEARCH AT OREGON HEALTH AND SCIENCES UNIVERSITY IN PORTLAND, OREGON. ODA MEMO SENT TO ETHICS ON SEPTEMBER 7TH AND WAITING ON APPROVAL.</t>
  </si>
  <si>
    <t>DAVID SACKS HAVE BEEN INVITED BY THE FAPESP TO PARTICIPATE IN THE PANEL OF EVALUATION OF PROPOSALS OF THE UK-SAO PAULO/BRAZIL: NEGLECTED DISEASES JOINT CENTER PARTNERSHIP CALL FOR PROPOSALS MEETING BEING HELD IN LONDON, UK NOVEMBER 26-30, 2018.</t>
  </si>
  <si>
    <t>SAO PAULO RESEARCH FOUNDATION</t>
  </si>
  <si>
    <t>DAVID SACKS HAVE BEEN INVITED TO PARTICIPATE IN THE GLOBAL INITIATIVES OF ACADEMIC WEEK ACTIVITIES AT THE SAVIRIBAI PHULE PUNE UNIVERSITY AND TO SPECIFICALLY TEACH A LECTURE COURSE TITLED "IMMUNOLOGY AND VECTOR BIOLOGY LEISHANIASIS" FEBRUARY 17-22, 2019.  HE DID A LAYOVER IN MUMBAI AND TRAVEL HAD TO BE AMENDED DUE TO ISSUES WITH THE EMBASSY AND VISA WASN'T ISSUED UNTIL FEBRUARY 14 SO TRAVELER WASN'T ABLE TO TAKE THE FIRST PART OF HIS TRIP BUT WAS ABLE TO COMPLETE THE SECOND PART ON HIS TRIP.</t>
  </si>
  <si>
    <t>UNIVERSITY OF PUNE</t>
  </si>
  <si>
    <t>02/15/2019 -02/23/2019</t>
  </si>
  <si>
    <t>SACKS, DAVID B</t>
  </si>
  <si>
    <t>DAVID SACKS WILL TRAVEL TO MONTREAL, CAN FROM 10-5 TO 10-7 TO REVIEW PROFICIENCY TEST RESULTS FOR GENERAL CHEMISTRY.</t>
  </si>
  <si>
    <t>COLLEGE OF AMERICAN PATHOLOGIS</t>
  </si>
  <si>
    <t>DAVID SACKS WILL TRAVEL TO HYDERABAD, IND FROM 10-11 TO 10-14 TO SPEAK AT THE 44TH ANNUAL CONFERENCE OF ISPAD</t>
  </si>
  <si>
    <t>INTERNATIONAL SOCIETY FOR PEDI</t>
  </si>
  <si>
    <t>DR. SACKS IS PRESENTING AT THE 18TH INTERNATIONAL ENDOCRINOLOGY CONFERENCE ON "DIAGNOSIS - WHY THE CONTROVERSY?" AS PART OF THE GESTATIONAL DIABETES SYMPOSIUM.</t>
  </si>
  <si>
    <t>DR.SACKS IS A CHAIR OF THE SCIENTIFIC PROGRAM AND SPEAKER AT INTERNATIONAL SYMPOSIUM.</t>
  </si>
  <si>
    <t>TRINITY BIOTECH</t>
  </si>
  <si>
    <t>02/15/2019 -02/24/2019</t>
  </si>
  <si>
    <t>DR. SACKS WILL BE ATTENDING THE CAP COMMITTEE MEETING CLINICAL CHEMISTRY COMMITTEE IN SAN FRANCISCO, CA FROM 03/08-10/2019.</t>
  </si>
  <si>
    <t>SADHU, MERU J</t>
  </si>
  <si>
    <t>ON THIS SPONSORED DOMESTIC TRAVEL, THE FOLLOWING WILL BE PROVIDED IN-KIND: AIRFARE FOR ONE WAY-$59 AND TWO NIGHTS OF LODGING-$149/NIGHT PLUS TAX. THE FOLLOWING MEALS WILL ALSO BE PROVIDED IN-KIND: DINNER ON 2/7; BREAKFAST, LUNCH AND DINNER ON 2/8 AND BREAKFAST ON 2/9. BOTH OFFERED DINNERS ARE VALUED AT $20. OTHER INVITED GUESTS RECEIVE SIMILAR BENEFITS. THERE IS NO REGISTRATION FEE FOR THIS MEETING.  COST COMPARISON NOT NEEDED AS OMEGA WAS NOT USED FOR ANY PORTION OF THIS TRAVEL. BOTH LODGING AND AIRFARE WAS ARRANGED AND PROVIDED IN-KIND. TRAVELER IS REQUESTING APPROVAL OF ACTUAL SUBSISTENCE FOR SPONSOR IN-KIND LODGING VALUED AT $149 WHICH IS 154% OF THE GOVERNMENT ALLOWANCE OF $97.  NHGRI PAYS ALL OTHER EXPENSES FOR THIS TRAVEL:  TAXI TO AIRPORT-ESTIMATED-$80. TAXI FROM AIRPORT TO VENUE/HOTEL IN WV ESTIMATED-$80. WV FACULTY MEMBER WILL BE DRIVING BACK TO BETHESDA FOR A MEETING AND TRAVELER WILL SHARE COSTS ON THE RETURN TRIP; THEREFORE ONE WAY MILEAGE BACK TO BETHESDA ($113.68) IS ADDED. WV IS NOT A HOTEL TAX EXEMPT STATE.</t>
  </si>
  <si>
    <t>MORGANTOWN, WV, US</t>
  </si>
  <si>
    <t>WEST VIRGINIA UNIVERSITY</t>
  </si>
  <si>
    <t>02/07/2019 -02/09/2019</t>
  </si>
  <si>
    <t>SADOWSKI, SAMIRA M</t>
  </si>
  <si>
    <t>DR. SADOWSKI WILL PRESENT: OBSERVATIONAL STUDIES OF TUMOR GROWTH, AT THE MEN 2019: 16TH INTERNATIONAL WORKSHOP ON MULTIPLE ENDOCRINE NEOPLASIA BEING HELD IN HOUSTON, TX ON MARCH 27-29, 2019. IN-KIND: AIRFARE, LODGING (NO BREAKFAST), AND REGISTRATION (INCLUDES BL 3/27; BLD 3/28; B 3/29).
DR. SADOWSKI IS REQUESTING APPROVAL OF ACTUAL SUBSISTENCE FOR SPONSOR IN-KIND LODGING VALUED AT $179 WHICH IS 137% OF THE GOVERNMENT ALLOWANCE OF $131. THIS PERCENTAGE FALLS WITHIN THE 300% THRESHOLD ALLOWED BY THE FTR.  THE SPONSOR HAS NOTED THAT ALL OTHER NON-FEDERAL PARTICIPANTS WILL BE PROVIDED WITH THE SAME ACCOMMODATIONS.</t>
  </si>
  <si>
    <t xml:space="preserve">SALGALLER, MICHAEL </t>
  </si>
  <si>
    <t>MR. SALGALLER IS INVITED TO SPEAK AT A BIOFIT INTERNATIONAL EVENT DEDICATED TO TECHNOLOGY TRANSFER, ACADEMIA-INDUSTRY COLLABORATIONS, EARLY INNOVATIONS AND SEED INVESTMENTS IN THE FIELD OF LIFE SCIENCES BEING HELD IN LILLE, FRANCE ON DECEMBER 4-5, 2018.  IN-KIND:  LODGING ON 12/3-12/5 (NO BREAKFAST), AND REGISTRATION (INCLUDES MEALS ON 12/4 AND 12/5).  ADDITIONALLY, MR. SALGALLER WILL ATTEND A MEETING IN PARIS ON 12/3, AND HAS ANOTHER MEETING IN LYON ON 12/7.  MR. SALGALLER WILL ATTEND A CONFERENCE IN SAN DIEGO, CA THAT ENDS ON 11/30, THEREFORE, IT WOULD NOT BE PRACTICAL FOR HIM TO RETURN TO DC PRIOR TO DEPARTING FOR FRANCE.</t>
  </si>
  <si>
    <t>EURASANTE</t>
  </si>
  <si>
    <t>SALIGAN, LEOREY N</t>
  </si>
  <si>
    <t>DR. LEO SALIGAN WAS INVITED TO SPEAK AT THE UNIVERSITY OF TEXAS MEDICAL BRANCH (UTMB), CONNECTING BIG DATA TO PATIENT CARE CONFERENCE ON OCTOBER 8, 2018. DR. SALIGAN WILL LEAVE ON OCTOBER 7 AND RETURN ON OCTOBER 8, 2018. UTMB WILL SPONSOR IN-KIND FLIGHT, HOTEL AND GROUND TRANSPORTATION AND MEALS.</t>
  </si>
  <si>
    <t>UNIVERSITY OF TEXAS MEDICAL BR</t>
  </si>
  <si>
    <t xml:space="preserve">SAMIMI, GOLI </t>
  </si>
  <si>
    <t>DR. SAMIMI IS INVITED TO SPEAK AT THE AMERICAN ASSOCIATION FOR CANCER RESEARCH (AACR) TRANSLATIONAL CANCER RESEARCH FOR BASIC SCIENTISTS WORKSHOP BEING HELD IN BOSTON, MA ON NOVEMBER 4-9, 2018.  IN-KIND:  AIRFARE, LODGING (NO BREAKFAST), AND MEALS.  NO REGISTRATION FEE.</t>
  </si>
  <si>
    <t>SANDERSON, PHILIP E</t>
  </si>
  <si>
    <t>DUE TO BAD WEATHER IN THE WASHINGTON METRO, TRAVELER PURCHASED A CASH TRAIN TICKET TO RETURN HOME. - TO SPEAK/ATTEND THE 2N?¿?1 ANNUAL REGIONAL ACADEMIC DRUG DISCOVERY
CONFERENCE TO BE HELD ON THURSDAY NOVEMBER 15, 2018 AT THE RUTGERS UNIVERSITY ERNEST MARIO SCHOOL OF
PHARMACY SPONSORED BY RUTGERS OFFICE OF RESEARCH AND ECONOMIC DEVELOPMENT</t>
  </si>
  <si>
    <t>PISCATAWAY, NJ, US</t>
  </si>
  <si>
    <t>STATE UNIVERSITY OF NEW JERSEY</t>
  </si>
  <si>
    <t xml:space="preserve">SARTORELLI, VITTORIO </t>
  </si>
  <si>
    <t>DR. SARTORELLI HAS BEEN INVITED TO GIVE A TALK TITLED "EPIGENETICS OF MYOGENESIS" AT THE ?????MOLECULAR MECHANISMS OF MUSCLE WASTING DURING AGING AND DISEASE CONFERENCE BEING HELD IN ASCONA, SWITZERLAND FROM SEPT. 23-28, 2018. HE WILL ALSO BE PRESENTING A TALK TITLED "SINGLE CELL SEQUENCING" AT THE REGINA ELENA CANCER INSTITUTE FROM SEPT. 28- OCT. 3, 2018 IN ROME, ITALY. BOTH THESE TRIPS WILL BE SPONSORED AND THE FOLLOWING EXPENSES WILL BE COVERED: AIRFARE, LODGING, GROUND TRANSPORTATION, MEALS AND REGISTRATION FEE.</t>
  </si>
  <si>
    <t>REGINA ELENA CANCER INSTITUTE</t>
  </si>
  <si>
    <t>DR. VITTORIO SARTORELLI HAS BEEN INVITED TO SPEAK AT THE UNIVERSITY OF PENNSYLVANIA'S "ADVANCES IN MUSCULOSKELETAL REGENERATION" SEMINAR SERIES ON NOVEMBER 9, 2018. THE TITLE OF DR. SARTORELLI'S TALK WILL BE "ENHANCING EXPRESSION BY ENHANCER RNAS". THE UNIVERSITY OF PENNSYLVANIA WILL SPONSOR THIS TRIP AND WILL BE COVERING LODGING, TRAIN FARE, GROUND TRANSPORTATION AND MEALS (DINNER ON 11/8 AND BREAKFAST AND LUNCH ON 11/9).
AN ATTACHMENT G AND A LATE JUSTIFICATION HAS BEEN PREPARED FOR THIS TRAVEL DUE TO RECEIVING THE INVITATION AND DOCUMENTATION FROM THE SPONSOR LATE.</t>
  </si>
  <si>
    <t xml:space="preserve">SATI, PASCAL </t>
  </si>
  <si>
    <t>PASCAL SATI HAS BEEN INVITED TO PARTICIPATE IN THE ARSEP MRI WORKSHOP HELD BY THE FRENCH MS RESEARCH SOCIETY ON JANUARY 31 TO FEBRUARY 2, 2019. HE WILL TRAVEL ON JANUARY 30TH, TO ARRIVE JANUARY 31.  HE WILL DEPART FRANCE AND ARRIVE IN THE UNITED STATES ON FEB. 2ND.  ARSEP IS SPONSORING THIS TRIP IN KIND BY PROVIDING AIRFARE, LODGING, AND SOME MEALS.  THIS TRIP HAS BEEN APPROVED IN SPARC AND THE APPROVED ODA IS ATTACHED.  PASCAL CAN BE REACHED AT SATIP@MAIL.NIH.GOV.</t>
  </si>
  <si>
    <t>FONDATION ARSEP PARIS FRANCE</t>
  </si>
  <si>
    <t>01/30/2019 -02/02/2019</t>
  </si>
  <si>
    <t>PASCAL SATI HAS BEEN INVITED TO ATTEND THE ACTRIMS 2019 CONFERENCE IN DALLAS, TX ON FEB. 26 - MARCH 2, 2019.  THE REGISTRATION FEE HAS BEEN SPONSORED IN KIND BY ACTRIMS AND INCLUDES SOME MEALS.  THE ODA IS ATTACHED.  THIS TRIP HAS BEEN APPROVED IN SPARC.  LODGING IS WITHIN PER DIEM.</t>
  </si>
  <si>
    <t>SAVAGE, SHARON A</t>
  </si>
  <si>
    <t>{CO-SPONSOR-DOMESTIC}
&lt;10374-SVV&gt; TRAVELER WILL ATTEND THE PEDIATRIC GRAND ROUNDS AT MSKCC AND WILL GIVE A TALK, ENTITLED: ?¿¿THE EXPANDING SPECTRUM OF TELOMERE BIOLOGY DISORDERS ?¿¿ ETIOLOGY AND MANAGEMENT THAT WILL BE HELD IN NEW YORK, NY ON JAN 17.
 IN KIND EXPENSES - ROUND TRIP REGIONAL AMTRAK $205, ONE NIGHT OF LODGING, ROUND TRIP CAR SERVICE FROM PENN STATION TO THE BENTLEY HOTEL $60 AND
MEALS (JAN 16 DINNER AND JAN 17 LUNCH).
THERE IS NO REGISTRATION FEE TO ATTEND THIS MEETING.
CGB WILL COVER HER GROUND TRANSPORTATION FROM HOME TO MEETING AREA. 
?¿¿TRAVELER IS REQUESTING APPROVAL OF ACTUAL SUBSISTENCE FOR SPONSOR IN-KIND LODGING VALUED AT $236.55 WHICH IS 143% OF THE GOVERNMENT ALLOWANCE OF $165.  THIS PERCENTAGE FALLS WITHIN THE 300% THRESHOLD ALLOWED BY THE FTR.  THE SPONSOR HAS NOTED THAT ALL OTHER NON-FEDERAL PARTICIPANTS WILL BE PROVIDED WITH THE SAME ACCOMMODATIONS.?¿¿</t>
  </si>
  <si>
    <t>SCHECHTER, ALAN N</t>
  </si>
  <si>
    <t>DR. SCHECHTER INVITED SPEAKER (SPONSORED) AT GRC ON NITRIC OXIDE FROM 2/3-8/19 AT VENTURA BEACH MARRIOTT, VENTURA, CA.  SPONSOR (GRC) TO PROVIDE REGISTRATION IN-KIND WHICH INCLUDES LODGING AND MEALS. ALL OTHER COSTS WILL BE PAID THROUGH MMB, NIDDK.  TRIP APPROVED BY ETHICS AND IN THE TRAVEL TOOL.  HE WILL TALK ON: NITRATE METABOLISM IN RODENT AND HUMAN SKELETAL MUSCLE AND THE CENTURY-LONG SEARCH OF THE CONTROL OF MUSCLE BLOOD FLOW.  
RENTAL CAR JUSTIFICATION: DR. SCHECHTER WILL DRIVE FROM LOS ANGELES AIRPORT TO THE HOTEL/CONFERENCE SITE ?¿¿ VENTURA BEACH MARRIOTT IN VENTURA, CA. THE TOTAL COST OF THE RENTAL CAR ($317.62) IS LESS EXPENSIVE THAN A TAXI (SMART SHUTTLE) $197.47 EACH WAY - $394.94 TOTAL; MAKING THE RENTAL CAR THE MOST COST EFFECTIVE MODE OF ROUND TRIP GROUND TRANSPORTATION FROM LAX TO VENTURA FOR THE GOVERNMENT FOR THIS TRAVEL.</t>
  </si>
  <si>
    <t>02/03/2019 -02/08/2019</t>
  </si>
  <si>
    <t xml:space="preserve">SCHEINERT, RACHEL </t>
  </si>
  <si>
    <t>AS AN INVITED SPEAKER, I WILL REPRESENT THE NIH, NIMH, AND OSPPC, IN PRESENTING THEIR MISSIONS, SCIENTIFIC AND POLICY OPPORTUNITIES, AND MY PERSONAL CAREER PATH. PARTICIPATION IN THIS ACTIVITY WILL ALSO CONTRIBUTE TO MY CONTINUING
PROFESSIONAL AND SCIENTIFIC DEVELOPMENT AS AN NIH EMPLOYEE. ----- ?¿¿TRAVELER IS REQUESTING APPROVAL OF ACTUAL SUBSISTENCE FOR SPONSOR IN-KIND LODGING VALUED AT $229 WHICH IS 216% OF THE GOVERNMENT ALLOWANCE OF $106. THIS PERCENTAGE FALLS WITHIN THE 300% THRESHOLD ALLOWED BY THE FTR. THE SPONSOR HAS NOTED THAT ALL OTHER NON-FEDERAL PARTICIPANTS WILL BE PROVIDED WITH THE SAME ACCOMMODATIONS.</t>
  </si>
  <si>
    <t>UNIVERSITY OF FLORIDA HEALTH</t>
  </si>
  <si>
    <t>SCHIFFMAN, MARK H</t>
  </si>
  <si>
    <t>**NON-REFUNDABLE BUSINESS TICKET WAS CHOSEN.**
LOANER REQUEST NUMBERNCI-RITM0131320
240 620 8266        
MARK.W.SCHIFFMAN@GMAIL.COM  {CO-SPONSOR- FOREIGN}.
&lt;10791-GOY&gt; TRAVELER WILL ATTEND THE 32ND INTERNATIONAL PAPILLOMAVIRUS CONFERENCE AND HAS BEEN INVITED TO GIVE A PLENARY LECTURE ON HIS RESEARCH. HE WILL ALSO BE MEETING WITH MULTIPLE COLLABORATORS, ARRANGING DATA, SHARING AGREEMENTS WITH NEW COLLABORATORS, CHAIRING A SESSION, AND ATTENDING LECTURES AND UPDATES ON HIS RESEARCH AREA. THE PLENARY PRESENTATION WILL BE ENTITLED ACCELERATED CONTROL OF CERVICAL CANCER - ROLE OF NOVEL AUTOMATED VISUAL EVALUATION BASED ON DEEP LEARNING THAT WILL BE HELD IN SYDNEY AUSTRALIA ON OCT 2 ????? 6.
REGISTRATION FEE WAS WAIVED. LUNCH IS INCLUDED IN FEE.
2 NIGHTS OF HOTEL ARE IN KIND. BREAKFAST INCLUDED IN IN KIND HOTEL.
?????TRAVELER IS REQUESTING APPROVAL OF ACTUAL SUBSISTENCE FOR SPONSOR IN-KIND LODGING VALUED AT $244.36 WHICH IS 106% OF THE GOVERNMENT ALLOWANCE OF $240.  THIS PERCENTAGE FALLS WITHIN THE 300% THRESHOLD ALLOWED BY THE FTR.  THE SPONSOR HAS NOTED THAT ALL OTHER NON-FEDERAL PARTICIPANTS WILL BE PROVIDED WITH THE SAME ACCOMMODATIONS.?????
EMERGENCY CONTACT NICOLAS WENTZENSEN AT 17 LITTLE PIER STREET DARLING HARBOUR SW 2000 AU
TEL 61 282174000.
CGB WILL COVER HIS TICKET HOTEL AND GROUND TRANSPORTATION FROM HOME TO MEETING AREA. CROSSOVER TRAVEL WITH TANUM0HFEA.</t>
  </si>
  <si>
    <t>SCHILLER, JOHN T</t>
  </si>
  <si>
    <t>DR. SCHILLER WAS INVITED TO SPEAK AT MD ANDERSON CANCER CENTER'S DISTINGUISHED SEMINAR SERIES IN EXPERIMENTAL THERAPEUTICS ON WEDNESDAY OCTOBER 23RD, 2018. THE TITLE OF SEMINAR IS ?????HPV VLPS, NATURES NANOPARTICLES FOR CANCER PREVENTION AND TREATMENT.????? MD ANDERSON WILL PROVIDE ROUNDTRIP ECONOMY FLIGHT, HOTEL PLUS TAX, TAXI AND SOME MEALS IN-KIND.</t>
  </si>
  <si>
    <t>10/23/2018 -10/24/2018</t>
  </si>
  <si>
    <t>DR. SCHILLER IS INVITED TO SPEAK AT THE ACADEMY COLLOQUIUM AT THE ROYAL NETHERLANDS ACADEMY OF ARTS AND SCIENCES BEING HELD IN AMSTERDAM, NETHERLANDS ON NOVEMBER 28-30, 2018.   IN-KIND:  LODGING (NO BREAKFAST), DINNER ON 11/29 AND GROUND TRANSPORTATION IN THE NETHERLANDS. THE REGISTRATION FEE OF 150 EURO IS WAIVED FOR ALL INVITED SPEAKERS. IT DOES NOT INCLUDE LODGING OR MEALS.</t>
  </si>
  <si>
    <t>ROYAL NETHERLANDS ACADEMY OF A</t>
  </si>
  <si>
    <t>DR. SCHILLER WILL BE PRESENTING BY INVITATION, AT THE CASE COMPREHENSIVE CANCER SEMINAR SERIES AT CASE WESTERN UNIV. CLEVELAND, OH ON 03.28.19. SPONSOR PROVIDING AIRFARE, ONE DINNER ON 3/28 AND HOTEL. THE SPONSOR IS TAX EXEMPT THEREFORE NO LODGING TAXES ALLOCATED TO SPONSORED EXPENSES. TRAVELER REQUESTING APPROVAL OF ACTUAL SUBSISTENCE FOR SPONSORED IN-KIND LODGING VALUED AT 229.00 PER NIGHT. THIS RATE IS 174 PERCENT OF THE GOVERNMENT ALLOWED AMOUNT OF 131 PER NIGHT. THIS FALLS WITHIN THE 300 PERCENT THRESHOLD ALLOWED BY THE FTR.</t>
  </si>
  <si>
    <t>SCHMIDT, PETER J</t>
  </si>
  <si>
    <t>TRAVELER DID NOT RECEIVE APPROVAL PRIOR TO TRAVEL. TRAVEL PREPARER, AO AND PI HAVE BEEN COUNSELED REGARDING THIS TRAVEL TO PREVENT THIS FROM HAPPENING AGAIN. 
THE EVENTS IN THIS TA WERE APPROVED AS A NON-NIMH HOSTED CONFERENCE OR MEETING BY THE OFFICE OF FINANCIAL MANAGEMENT ON 9/24/18.  THE OFFICIAL DUTY FOR THE TRAVEL WAS APPROVED BYTHE NIMH  ETHICS OFFICE ON 7/9/18.
DR. PETER SCHMIDT IS AN INVITED KEYNOTE SPEAKER AT THE TACKLING DEPRESSION CONFERENCE: CELEBRATING 30 YEARS OF SERVICE &amp; ACADEMIC
EXCELLENCE OF THE WOMEN?¿¿S HEALTH CONCERNS CLINIC?¿¿, SCHEDULED FRIDAY, NOVEMBER 2, 2018 AT THE ART GALLERY OF HAMILTON.
THIS CONFERENCE WILL MARK 30 YEARS OF THE WOMEN?¿¿S HEALTH CONCERNS CLINIC, THE FIRST WOMEN'S MENTAL HEALTH CLINIC IN CANADA.
CELL NUMBER IS 301-605-5829</t>
  </si>
  <si>
    <t>ST JOSEPHS HEALTHCARE HAMILTON</t>
  </si>
  <si>
    <t>SCHNAPPAUF, OSKAR G</t>
  </si>
  <si>
    <t>THIS IS A NON-FTE SPONSORED FOREIGN TRAVEL. ACCEPTANCE LETTER PROCESS IS BEING USED.  NHGRI WILL PAY FOR MOST OF THIS TRAVEL AND DEUTSCHE FORSCHUNGSGEMEINSCHAFT (DFG)SPONSOR WILL PAY FOR AIRFARE.TRAVELER IS RECEIVING SAME BENEFITS AS THOSE OFFERED TO SIMILARLY SITUATED TRAVELERS.  SPONSOR DFG HAS AGREED TO COVER UP TO $781.83 OF AIRFARE. TOTAL SPONSORED IN-KIND EXPENSES: $841.83. REGISTRATION FEE WILL BE PAID BY TRAVELER OF $373.47. REGISTRATION FEE COULD NOT BE PAID WITH NIH PURCHASE CARD. CONFERENCE COORDINATOR STATED, THEY CANNOT ACCEPT CREDIT CARDS. REGISTRATION FEE WILL COVER CONFERENCE ATTENDANCE ONLY. OWT WAS NOT UTILIZED. LODGING, DR. SCHNAPPAUF WILL LODGE AT A FRIEND?¿¿S HOUSE. COST COMPARISON WORKSHEET NOT NEEDED SINCE AIRFARE IS SPONSORED IN-KIND. CONFERENCE IS BEING HELD IN WEIMAR, GERMANY, HOWEVER, WE HAD TO ELECT ERFURT, GERMANY WHICH IS 15 MILES FROM CONFERENCE VIA NIH ?¿¿HELP DESK?¿¿. HT401 HIGH THREAT OVERSEAS CERTIFICATE IS ATTACHED TO THIS TRAVEL.</t>
  </si>
  <si>
    <t>SCHNEEKLOTH, JOHN S</t>
  </si>
  <si>
    <t>SPONSORED TRAVEL: INVITED SPEAKER, TARGETING STRUCTURALLY AND FUNCTIONALLY DIVERSE NUCLEIC ACIDS WITH DRUG-LIKE SMALL MOLECULES, AT THE RNA-TARGETED DRUG DISCOVERY SUMMIT 2018, AND TO ATTEND THE PRE-CONFERENCE WORKSHOP AT THE DOUBLETREE SUITES, BOSTON, MA, 12/3-5/2018. HANSON WADE PROVIDING IN KIND REG FEE 2,598.00 INCLDS BREAKFAST AND LUNCH 12/4-5. LODGING AT THE DOUBLETREE SUITES INCLDS COMPLIMENTARY WIFI, CONFIRMED W/HOTEL 10/25. TRAVELER REQUESTING APPROVAL OF ACTUAL SUBSISTENCE FOR LODG FOR THE NIGHTS OF 12/3-5 VALUED AT 203.00 WHICH IS 126% OF THE GOV ALLOWANCE OF 163.00. THIS PERCENTAGE FALLS WITHIN THE 300% THRESHOLD ALLOWED BY THE FTR. AEA MEMO ON FILE. TRAVELER DOES NOT REQUIRE REIMBURSEMENT FOR LOCAL AP MILEAGE.</t>
  </si>
  <si>
    <t>HANSON WADE</t>
  </si>
  <si>
    <t>INVITED SEMINAR SPEAKER, TARGETING DIVERSE NUCLEIC ACIDS WITH DRUGLIKE SMALL MOLECULES, AT MEMORIAL SLOAN KETTERING CANCER CENTER, 2/25-27/2019, IN NEW YORK, NY. MEET W/DR. YATES 2/25 TO DISCUSS POSSIBLE COLLABORATION. SLOAN KETTERING WILL PROVIDE IN KIND RT TRAIN FARE, LODG AT THE GARDENS SUITES HOTEL (BRKFST/WIFI NOT INCLUDED), AND MEALS (LUNCH AND DINNER 2/26). TRAVELER IS REQUESTING APPROVAL OF ACTUAL SUBSISTENCE FOR SPONSOR IN-KIND LODG VALUED AT $199 WHICH IS 21% OF THE GOV ALLOWANCE OF $165. THIS PERCENTAGE FALLS WITHIN THE 300% THRESHOLD ALLOWED BY THE FTR. THE SPONSOR HAS NOTED THAT ALL OTHER NON-FEDERAL PARTICIPANTS WILL BE PROVIDED WITH THE SAME ACCOMMODATIONS. TRAVELER DECLINED REIMBURSEMENT FOR LOCAL MILEAGE BTWN RESIDENCE AND BALT PENN STA. REQUEST APPROVAL FOR THE IN-KIND ACELA TRAIN. DR. SCHNEEKLOTH MUST TAKE THE ACELA TRAIN FROM DC TO NYC BECAUSE IT ARRIVES AT 3:46PM, AND HIS MTG WITH DR. YATES IN NYC BEGINS AT 5:30PM. HE WOULD NOT BE ABLE TO GET TO HIS MEETING ON TIME IF HE TOOK ANY OF THE AMTRAK NORTHEAST REGIONAL TRAINS, WHICH ARRIVE AT 4:30 OR AFTER. HE WOULD NEED TO TAKE A TAXI FROM THE TRAIN STATION TO THE HOTEL, CHECK-IN, THEN TAKE THE COMPLIMENTARY SHUTTLE FROM THE HOTEL TO SLOAN KETTERING. HE MUST ALSO TAKE THE ACELA TRAIN FROM NYC TO DC ON 2/27 TO PREPARE FOR A MEETING WITH SCIENTIFIC STAFF REGARDING TENURE ON 2/28.</t>
  </si>
  <si>
    <t>INVITED TO VISIT AND ATTEND THE RIBOMETRIX SCIENTIFIC ADVISORY BOARD (SAB) MEETINGS/DISCUSSIONS AND GIVE A SEMINAR AT RIBOMETRIX IN DURHAM, NC 3/24-26/2019. RIBOMETRIX PROVIDING IN KIND RT AIRFARE, LODG AT THE HILTON GARDEN INN DURHAM INCLDS COMPLIMENTARY WIFI, AND DINNER 3/24, BREAKFAST, LUNCH AND DINNER 3/25. TRAVELER IS REQUESTING APPROVAL OF ACTUAL SUBSISTENCE FOR SPONSOR IN-KIND LODG VALUED AT 149.00 WHICH IS 39.25% OF THE GOV ALLOWANCE OF 107.00. THIS PERCENTAGE FALLS WITHIN THE 300% THRESHOLD ALLOWED BY THE FTR. THE SPONSOR HAS NOTED THAT ALL PARTICIPANTS WILL BE PROVIDED WITH THE SAME ACCOMMODATIONS. TRAVELER DOES NOT REQUIRE REIMB FOR LOCAL AP MILEAGE NOR AUTH PERSONAL CALLS, WILL USE GOV PROVIDED TEL.</t>
  </si>
  <si>
    <t>RIBOMETRIX</t>
  </si>
  <si>
    <t>SCHNEIDER, JOEL P</t>
  </si>
  <si>
    <t>SPONSORED TRAVEL: INVITED SPEAKER, THE DESIGN AND APPLICATION OF PEPTIDE HYDROGELS, 13TH PEPTIDE THERAPEUTICS SYMPOSIUM, SALK INSTITUTE, LA JOLLA, CA, 10/25-26/2018. THE PEPTIDE THERAPEUTICS FOUNDATION (PTF) WILL PROVIDE IN KIND AIRFARE, LODGING AT THE ESTANCIA LA JOLLA HOTEL &amp; SPA INCLDS COMPLIMENTARY WIFI, R/T GROUND TRANSPORTATION BETWEEN SAN AP AND HOTEL AND REGISTRATION FEE, INCLDS OPENING AND CLOSING RECEPTIONS 10/25 AND 10/26 W/HORS D?????OEUVRES, AFTERNOON BREAK 10/25, BREAKFAST/LUNCH AND MORNING/AFTERNOON BREAKS 10/26. NO OTHER MEALS PROVIDED OTHER THAN BREAKFAST AND LUNCH COVERED BY REGISTRATION. TRAVELER IS REQUESTING APPROVAL OF ACTUAL SUBSISTENCE FOR SPONSOR IN-KIND LODG VALUED AT $219 WHICH IS 43% OF THE GOV ALLOWANCE OF $153. THIS PERCENTAGE FALLS WITHIN THE 300% THRESHOLD ALLOWED BY THE FTR. TRAVELER DOES NOT REQUIRE REIMBURSEMENT FOR LOCAL AP MILEAGE. TRAVEL PENDING AVAILABILITY OF FY 2019 FUNDS.</t>
  </si>
  <si>
    <t>PEPTIDE THERAPEUTIC FOUNDATION</t>
  </si>
  <si>
    <t>INVITED TO SERVE ON THE INTERNATIONAL PROGRAM COMMITTEE FOR PEM 8, UNIVERSITY OF BERLIN, BERLIN, GERMANY 11/8-10/2018. UNIV BERLIN PROVIDING IN KIND, LODG AT SEMINARIS CAMPUS HOTEL 11/7 INCLDS HOT BREAKFAST, AND HARNACK-HAUS 11/8-11 INCLDS HOT BREAKFAST, COMPLEMENTARY WIFI.  ACTUAL REGISTRATION COST PAID BY TRAVELER IS $425.04.  DINNER COST WAS PAID SEPARATELY BY TRAVELER, WHICH WILL BE ACCOUNTED FOR UNDER THE M&amp;IE ALLOWANCE REIMBURSEMENT FOR 11/8/12. 
REGISTRATION INCLUDES LUNCH 11/8-10. TRAVELER WILL NOT PARTAKE IN BREAKFAST 11/8. TRAVELER WILL NOT PARTICIPATE IN ALCOHOLIC BEVERAGES. DEPART BERLIN 11/11, ARRIVE LUND, SWEDEN. INVITED SPEAKER, DEPT OF BIOCHEMISTRY AND STRUCTURAL BIOLOGY SEMINAR SERIES AT LUND UNIV 11/12 IN LUND, SWEDEN. LUND UNIV PROVIDING IN KIND AIRFARE GERMANY-SWEDEN AND SWEDEN-IAD, LODG AT THE ELITE HOTEL IDEON 11/11-14 INCLDS HOT BREAKFAST, COMPLIMENTARY WIFI, LUNCH AND DINNER 11/12. TRAVELER DEPARTS IAD TUES 11/6 AT 6:25PM, ARRIVE BERLIN 11/7 AT 11:45PM; DEPARTS BERLIN 11/11 AT 2:00PM, ARR IAD 7:10PM. NO LODG NIGHT OF 11/6 REQUIRED. TRAVELER DOES NOT REQUIRE REIMBURSEMENT FOR LOCAL AP MILEAGE. TRAVEL PENDING AVAILABILITY OF FUNDS.</t>
  </si>
  <si>
    <t>FREE UNIVERSITY OF BERLIN</t>
  </si>
  <si>
    <t>LUND UNIVERSITY LUND</t>
  </si>
  <si>
    <t>INVITED SPEAKER AND SERVE ON THE INTERNATL ORGANIZING COMMITTEE FOR THE 10TH INTERNATL PEPTIDE SYMP AT THE ROHM THEATER KYOTO AND MIYAKOMESSE, DEC 3-7, INVITED SPEAKER AT THE POST-SYMP, 24TH PEPTIDE FORUM, UNIV KYOTO DEC 8, KYOTO, JAPAN. DEC 2 PREP FOR THE 10TH INTERNATL PEPTIDE SYMP AS PART OF THE ORGANIZING COMMITTEE. THE JAPANESE PEPTIDE SOC REPRESENTED BY A&amp;E PLANNING CO LIMITED PROVIDING IN KIND, REG FEES PEPTIDE SYMP AND POST SYMP, PEPTIDE SYMP INCLDS RECEPTION HORS D'OEUVRES AND DRINKS 12/3 (WILL NOT PARTICIPATE IN ALCOHOLIC BEVERAGES), BANQUET ON 12/7, BUT DR. SCHNEIDER WILL NOT ATTEND DINNER 12/8, LODG AT DAIWA ROYNET HOTEL 12/2-9. LODG PAID BY TRAVELER NIGHT OF 12/1. DAIWA HOTEL INCLDS COMPLIMENTARY WIFI. REQUEST USE OF A NON-REFUNDABLE NON-CONTRACT CARRIER R/T BTWN BWI AND NRT TOKYO AP. THE COST OF THE NON-CONTRACT CARRIER, AA IS 1032.23, CONTRACT CARRIER UA IS 2359.33. CONFIRMED W/LIZ AT OMEGA. UTILIZING THE NON-CONTRACT CARRIER IS 56.25 PERCENT COST SAVINGS TO THE GOVT. UA TOTAL FLIGHT TIME DC TO TOKYO (WILL TAKE AP BUS TO KYOTO) 17HRS 30MIN. THIS FLIGHT DEPARTS BWI FRI 11/30 6:50AM, ARRV TOKYO SAT 12/1 3:30PM. TOTAL FLIGHT TIME TOKYO TO DC 16HRS. 36MIN. THIS FLIGHT DEPARTS TOKYO 5:30PM SUN 12/9, ARRV BWI NEXT DAY MON 12/10 5:29AM. AA TOTAL FLIGHT TIME FROM DC TO TOKYO IS 15HRS 54MIN. THIS FLIGHT DEPARTS BWI FRI 11/30 6:45AM ARRV TOKYO SAT 12/1 3:30PM. TOTAL FLIGHT TIME FROM TOKYO TO DC IS 13HRS 3MIN. THIS FLIGHT DEPARTS TOKYO FRI 12/9 4:35PM, ARRV BWI 7:33PM SAME DAY. UTILIZING THE NON-CONTRACT CARRIER IS NOT ONLY A SAVINGS TO THE GOV, IT IS ALSO LESS TRAVEL TIME AND WILL ENABLE DR. SCHNEIDER TO RETURN TO HIS DEPUTY DIRECTOR DUTIES ON MON, 12/10 TO CONSULT WITH OTHER DEPUTY DIRECTORS/STAFF TO DISCUSS ONGOING ISSUES AND/OR PROGRESS THAT OCCURRED IN HIS ABSENCE. IN FLIGHT STATUS 11/30, NO LODGING REQUIRED. TRAVELER DOES NOT REQUIRE REIMBURSEMENT FOR LOCAL AP MILEAGE.</t>
  </si>
  <si>
    <t>JAPANESE PEPTIDE SOCIETY</t>
  </si>
  <si>
    <t>SPONSORED TRAVEL: PARTICIPATING IN THE EXTERNAL EVALUATION OF PROF. REIN ULIJN AND THE NANOSCIENCE INITIATIVE AT THE GRADUATE CENTER'S ADVANCED SCIENCE RESEARCH CENTER (ASRC). TRAVELER WILL BE IN NEW YORK, NEW YORK ON THE DATES OF FEB. 6 -8, 2019, THE SITE VISIT WILL BE CONDUCTED ON FEB. 7 - 8TH. THE GRADUATE CENTER, CUNY WILL BE PROVIDE IN-KIND RT TRAIN FARE (TAX EXEMPT), TWO-NIGHT ACCOMMODATIONS AT THE GREGORY HOTEL (TAX EXEMPT), LUNCH AND DINNER WILL BE PROVIDED ON FEB. 7TH. NCI WILL PROVIDE M&amp;IE ON THE REMAINING TRAVEL DATES (EXCLUDING 2/7/19 LUNCH &amp; DINNER), PARKING AT BWI TRAIN STATION, TAXIS, SUBWAY TICKETS, AND MILEAGE TO/FROM RESIDENCE AND AIRPORT.</t>
  </si>
  <si>
    <t>CITY UNIVERSITY OF NEW YORK AT</t>
  </si>
  <si>
    <t>SCHNERMANN, MARTIN J</t>
  </si>
  <si>
    <t>SPONSORED TRAVEL: INVITED SEMINAR SPEAKER, HARNESSING CYANINE REACTIVITY FOR IMAGING AND DRUG DELIVERY, 11/1/2018, UCLA DEPT OF CHEMISTRY AND BIOCHEMISTRY, LOS ANGELES, CA. UCLA PROVIDING IN KIND, RT AIRFARE; LODG AT UCLA TIVERTON HOUSE-TAX EXEMPT; LUNCH, DINNER 11/1. LODG INCLDS COMPLIMENTARY WI-FI AND SHUTTLE BETWEEN HOTEL AND LOCATIONS ON THE UCLA CAMPUS. ALL SEMINAR SPEAKERS ARE PROVIDED THE SAME ACCOMMODATIONS. NO REGISTRATION FEE INVOLVED. NO HONORARIUM WILL BE ACCEPTED. TRAVELER DOES NOT REQUIRE REIMBURSEMENT FOR LOCAL AP MILEAGE. TRAVEL PENDING AVAILABILITY OF FY 2019 FUNDS.</t>
  </si>
  <si>
    <t>INVITED SEMINAR SPEAKER, HARNESSING CYANINE REACTIVITY FOR IMAGING AND DRUG DELIVERY, 11/9/2018, DEPT OF CHEMISTRY FALL COLLOQUIUM SERIES, UNIV NEBRASKA, LINCOLN, NE. THIS SEMINAR WAS PREVIOUSLY SCHEDULED FOR 9/13-15/2018. UNIV NE PROVIDING IN KIND, RT AIRFARE; LODG AT EMBASSY SUITES HOTEL (THE SPONSOR HAS CONFIRMED UNIV NE IS TAX EXEMPT); MIE (LUNCH, DINNER 11/9); POV BETWEEN HOTEL AND UNIV NE 11/9. LODG INCLDS HOT BREAKFAST, COMPLIMENTARY WI-FI AND SHUTTLE BETWEEN AIRPORT AND HOTEL. TRAVELER REQUESTING APPROVAL OF ACTUAL SUBSISTENCE FOR SPONSOR IN-KIND LODGING VALUED AT 129.00 NIGHT OF 11/8 WHICH IS 137% OF THE GOV ALLOWANCE OF 94.00, AND 279.00 NIGHT OF 11/9 WHICH IS 297% OF THE GOV ALLOWANCE OF 94.00. THIS PERCENTAGE FALLS WITHIN THE 300% THRESHOLD ALLOWED BY THE FTR. THE SPONSOR HAS NOTED THAT ALL OTHER NON-FEDERAL PARTICIPANTS ARE PROVIDED THE SAME ACCOMMODATIONS. NO REGISTRATION FEE INVOLVED. NO HONORARIUM WILL BE ACCEPTED. TRAVELER DOES NOT REQUIRE REIMBURSEMENT FOR LOCAL AP MILEAGE. TRAVEL PENDING AVAILABILITY OF FY 2019 FUNDS.</t>
  </si>
  <si>
    <t>LINCOLN, NE, US</t>
  </si>
  <si>
    <t>UNIVERSITY OF NEBRASKA LINCOLN</t>
  </si>
  <si>
    <t>AMENDMENT: TRAVEL TO SAN DIEGO CANCELLED DUE TO ILLNESS. INVITED TO DELIVER KEYNOTE LECTURE AT THE FIRST SYMP SERIES IN CHEMICAL BIOL, DEPT OF CHEMISTRY, UNIV OF HONG KONG, 12/14-15, AND VISIT DR. LI IN THE DEPT OF CHEMISTRY TO DISCUSS POSSIBLE COLLABORATIVE STUDIES TO USE FLUORESCENCE TO STUDY MECHANISM OF ACTION OF EPIGENETIC MODIFIERS 12/16. TRAVELER WILL PREPARE TALK FOR KEYNOTE LECTURE AND COLLABORATION DISCUSSIONS 12/13. THE UNIV OF HONG KONG PAYING IN KIND LODGING AT THE HOTEL JEN HONG KONG INLCDS HOT BREAKFAST AND COMPLIMENTARY WIFI, LUNCH AND DINNER 12/14-15, GROUND TRANSPORTATION BETWEEN HKG AP AND HOTEL 12/12 AND 12/17. SPONSOR HAS NOTED ALL SPEAKERS PROVIDED THE SAME ACCOMMODATIONS. TRAVELER DEPARTS IAD AP 12/11 AT 11:50AM, ARRIVE HONG KONG 12/12 AT 11:10PM, ARRIVING HOTEL 12:30AM AFTER GOING THROUGH CUSTOMS. NO LODGING REQUIRED 12/11. DEPARTS HONG KONG 12/17 AT 12:35PM, ARR IAD 9:24PM SAME DAY. TRAVELER DOES NOT REQUIRE REIMB FOR LOCAL AP MILEAGE.</t>
  </si>
  <si>
    <t>SCHOENBAUM, GEOFFREY M</t>
  </si>
  <si>
    <t>DR. GEOFFREY SCHOENBAUM WILL BE ATTENDING/PRESENTING AT THE 48TH ANNUAL SOCIETY FOR NEUROSCIENCE CONFERENCE IN SAN DIEGO, CA, NOVEMBER 3-7, 2018 [TRAVEL DATES NOVEMBER 3-7, 2018]. REGISTRATION FEE SUBMITTED AND PAID THROUGH POTS. LODGING OBTAINED THROUGH CONFERENCE WEBSITE FOR GOVERNMENT RATE. SPONSOR PAID FOR BUSINESS CLASS AIRFARE, PREMIUM MEDICAL WAIVER ON RECORD.</t>
  </si>
  <si>
    <t>DR. SCHOENBAUM HAS BEEN INVITED BY MICHAEL MAUK, PH.D., AT THE UNIVERSITY OF TEXAS AT AUSTIN, ON DECEMBER 3, 2018 TO GIVE A SEMINAR. TRAVEL DATES DECEMBER 2-4, 2018. SPONSOR WILL COVER TRAVEL COMPARABLE IN VALUE TO THOSE PROVIDED TO OTHER SIMILARLY SITUATED NON-NIH TRAVELERS.</t>
  </si>
  <si>
    <t>DR. SCHOENBAUM HAS BEEN INVITED BY PETER DAYAN, DIRECTOR OF THE MAX PLANCK INSTITUTE TO GIVE A SEMINAR AND VISIT WITH LAB ON DECEMBER 10-11, 2018 [TRAVEL DATES DECEMBER 8-12,2018]. SPONSOR WILL COVER BUSINESS CLASS TRAVEL COMPARABLE IN VALUE TO THOSE PROVIDE TO OTHER SIMILARLY SITUATED NON-NIH TRAVELERS.</t>
  </si>
  <si>
    <t>TUEBINGEN, , DEU</t>
  </si>
  <si>
    <t>MAX PLANCK INSTITUTE FOR BIOLO</t>
  </si>
  <si>
    <t>DR. SCHOENBAUM HAS BEEN INVITED BY DR. ALY AND TERRACE TO SPEAK AT COLUMBIA UNIVERSITY ON MARCH 28TH [TRAVEL DATES MARCH 28-29]</t>
  </si>
  <si>
    <t>SCHOLZ, SONJA W</t>
  </si>
  <si>
    <t>DR. SCHOLZ WILL ATTEND AND PRESENT THE 2018 OXFORD PARKINSON?¿¿S DISEASE CENTRE SEMINAR SERIES IN OXFORD, ENGLAND FROM DECEMBER 11, 2018 TO DECEMBER 12, 2018. TITLE OF THE TALK IS CHALLENGES AND OPPORTUNITIES OF TRANSLATIONAL NEUROGENOMICS. TRAVELER WILL DEPART FROM DC ON 12/10 AND ARRIVE THE NEXT DAY TO LONDON. TRAVELER WILL DEPART FROM LONDON ON 12/13 AND ARRIVE THE SAME DAY TO LONDON. THE SPONSOR, UNIVERSITY OF OXFORD, WILL PAID IN-KIND FOR AIRFARE, LODGING, MIE (12/11-12/12) AND GROUND TRANSPORTATION IN UK. TRAVELER WILL STAY AT THE CHRIST CHURCH COLLEGE OXFORD BELOW THE PER DIEM RATE ALLOWED. CONFIRMED WITH THE SPONSOR THAT NO HONORARIUM WILL BE GIVEN AND NO FEDERAL FUNDS WILL BE USED TO SUPPORT THIS TRAVEL. ODA IS APPROVED AND ATTACHED. DR. FISCHBECK APPROVED THE TRAVEL AND IT?¿¿S STE APPROVED IN SPARC.</t>
  </si>
  <si>
    <t>SCHOR, NINA F</t>
  </si>
  <si>
    <t>DR. NINA SCHOR WILL BE ATTENDING THE AMERICAN BOARD OF PSYCHIATRY AND NEUROLOGY WINTER POLICY MEETING IN RANCHO MIRAGE, CA ON FEBRUARY 6-11, 2019. THE HOTEL WAS SECURED AND WILL BE PAID BY THE AMERICAN BOARD OF PSYCHIATRY AND NEUROLOGY FOR THE RATE OF $399/NIGHT. THE FLIGHT WAS SECURED THROUGH OMEGA FOR $549.60. SEE COST COMPARISON WORKSHEET. THERE IS NO REGISTRATION FEE. MEETING WAS STE APPROVED.</t>
  </si>
  <si>
    <t>RANCHO MIRAGE, CA, US</t>
  </si>
  <si>
    <t>AMERICAN BOARD OF PSYCHIATRY A</t>
  </si>
  <si>
    <t>02/06/2019 -02/11/2019</t>
  </si>
  <si>
    <t>SCHUG, THADDEUS T</t>
  </si>
  <si>
    <t>TRAVELER WILL ATTEND THE SOCIETY OF TOXICOLOGY (SOT) 58TH ANNUAL MEETING AND TOXEXPO IN BALTIMORE, MD ON MARCH 10-14, 2019. TRAVELER WILL GIVE A PRESENTATION AT SOT ON MARCH 14, DURING THE SESSION ON "PRECONCEPTION EXPOSURE TO TOXICANTS: ASSESSING GAMETE QUALITY AND REPRODUCTIVE OUTCOMES. HOTEL RESERVATIONS MADE THROUGH DERT/SOT ROOM BLOCK AT THE HYATT REGENCY BALTIMORE INNER HARBOR. THERE IS NO HOTEL TAX EXEMPTION FOR MARYLAND. SPONSOR: WAIVED REGISTRATION FEE. ETHIC APPROVAL REC'D ON FEBRUARY 11, 2019. EFFICIENT SPENDING: CTTS (ATTACHMENT C) APPROVED ON JANUARY 3, 2019.</t>
  </si>
  <si>
    <t>SCHWARTZBERG, PAMELA L</t>
  </si>
  <si>
    <t>AMEND - DR. SCHWARTZBERG DID NOT VISIT NORTHWESTERN UNIVERSITY TO ATTEND A MEETING WITH COLLABORATORS.DR. PAM SCHWARTZBERG WILL BE TRAVELING TO CHICAGO, IL TO ATTEND THE ANNUAL ON ADVISORY BOARD MEETING WHERE SHE WILL DISCUSS APPLICANTS AND MAKE RECOMMENDATIONS TO THE CHICAGO COMMUNITY TRUST/SEARLE SCHOLAR?¿¿S PROGRAM. THE SPONSOR WILL COVER ROUND TRIP FLIGHTS, TAXI TO AND FROM AIRPORT, LODGING AT THE LANGHAM HOTEL, AND SOME MEALS. THIS CONFERENCE HAS BEEN APPROVED BY NIH. THE TRAVELER WILL BE REIMBURSED FOR REMAINING RELEVANT COSTS BY THE NIH. PREPARE IS UNABLE TO LOCATE CONFERENCE ON THE LIST, THEREFORE THIS TRAVEL HAS BEEN MARKED AS DOMESTIC. PAM WILL STAY AN EXTRA DAY AND VISIT NORTHWESTERN UNIVERSITY TO ATTEND A MEETING WITH COLLABORATORS. LOI-SPONSOR PROVIDED IN KIND LODGING VALUED AT 265.00, WHICH IS 202 PERCENT OF THE GOVERNMENT LODGING ALLOWANCE OF 131.00. THE SPONSOR HAS CONFIRMED, THAT ALL OTHER FEDERAL OR NON-FEDERAL PARTICIPANTS WILL BE PROVIDED WITH THE SAME OR SIMILAR ACCOMMODATION.</t>
  </si>
  <si>
    <t>SEARLE SCHOLARS PROGRAM</t>
  </si>
  <si>
    <t>SCHWARTZ, CINDI L</t>
  </si>
  <si>
    <t>CINDI SCHWARTZ IS ATTENDING THE SCILIFELAB CRYO-EM COURSE ON TOMOGRAPHY IN UMEA, SWEDEN FROM MAR 22- APR 4, 2019. SHE DEPARTS THE AFTERNOON OF MAR 22 AND ARRIVES IN SWEDEN ON THE MAR 23. TRAVELER HAS A DAY TO ADJUST TO TIME ZONE AND PREPARE FOR CLASSES. SHE WILL BE TEACHING MAR 25-29, LEARNING CRYO-FIB TOMOGRAPHY APR 1-3, AND DEPARTS FOR HOME ON THE APR 4TH. UMEA UNIVERSITY WILL BE SPONSORING ROUNDTRIP FLIGHT, GROUND TRANSPORTATION, LODGING, AND ALL MEALS IN KIND. NO FEDERAL FUNDS WILL BE USED BY THE SPONSOR AND NO HONORARIUM MAY BE ACCEPTED BY THE EMPLOYEE. CONFERENCE NOT AVAILABLE TO SELECT IN CGE THEREFORE SELECTED FOREIGN FOR THE TRIP PURPOSE.</t>
  </si>
  <si>
    <t>[OTHER], , SWE</t>
  </si>
  <si>
    <t>UMEA UNIVERSITY</t>
  </si>
  <si>
    <t>03/22/2019 -04/04/2019</t>
  </si>
  <si>
    <t>SCHWARTZ, DANIELLA M</t>
  </si>
  <si>
    <t>TO ATTEND AND PRESENT A TALK ENTITLED IL-9 PRODUCING CELLS IN THE PATHOGENESIS OF PSORIASIS AT THE NATIONAL PSORIASIS FOUNDATION RESEARCH TRAINEE SYMPOSIUM TO BE HELD IN PORTLAND, OREGON ON OCTOBER 15-17, 2018. THE SPONSOR WILL PROVIDE FULL COST OF ABSTRACT POSTER, ROUND-TRIP ECONOMY AIRFARE, TWO NIGHTS OF LODGING AT THE MARK SPENCER HOTEL, ROUND-TRIP TAXIFARE, AND SOME MEALS IN-KIND. NO US FEDERAL GOVERNMENT FUNDS WILL BE USED TO PAY FOR TRAVEL-RELATED EXPENSES COVERED BY THE SPONSOR. NO HONORARIUM WILL BE OFFERED. ALL OTHER TRAVEL RELATED EXPENSES NOT COVERED BY THE SPONSOR WILL BE PAID FROM LABORATORY ALLOCATED TRAVEL FUNDS. SPONSOR WILL BE PROVIDING IN KIND LODGING VALUED AT 199 PER NIGHT WHICH IS 109 PERCENT OF THE GOVERNMENT LODGING ALLOWANCE OF 182 FOR PORTLAND, OR.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THE ROOM RESERVATION WILL BE TO SENT TO THE TRAVELER IN EARLY SEPTEMBER.</t>
  </si>
  <si>
    <t>10/15/2018 -10/17/2018</t>
  </si>
  <si>
    <t>SCHWIETERS, CHARLES D</t>
  </si>
  <si>
    <t>TO PRESENT A LECTURE ON XPLOR-NIH FOR THE PURPOSE OF TRAINING STUDENTS AND OTHER ATTENDEES.</t>
  </si>
  <si>
    <t>CITY COLLEGE OF NEW YORK</t>
  </si>
  <si>
    <t>TO PRESENT A LECTURE AND MEET WITH SCIENTIST AT THE BECKMAN INSTITUTES FOR ADVANCED SCIENCE AND TECHNOLOGY, UNIVERSITY OF ILLINOIS AT URBANA-CHAMPAIGN TO RESEARCH USING NMR AND OTHER DATA TO DETERMINE THE STRUCTURE AND DYNAMICS OF BIOLOGICAL MOLECULAR.</t>
  </si>
  <si>
    <t>URBANA, IL, US</t>
  </si>
  <si>
    <t>SEDER, ROBERT A</t>
  </si>
  <si>
    <t>INVITED TO THE BILL &amp; MELINDA GATES FOUNDATION IN SEATTLE, WA TO PARTICIPATE IN THE CONVENING ON MONOCLONAL ANTIBODIES TARGETING P. FALCIPARUM MALARIA: USE CASES FOR PASSIVE IMMUNIZATION TAKING PLACE NOVEMBER 26-27, 2018.</t>
  </si>
  <si>
    <t>SPEAKING AT THE ANTIBODY ENGINEERING AND THERAPEUTICS CONFERENCE TAKING PLACE IN SAN DIEGO, CA DECEMBER 10-13, 2018.  
TALK TITLE: MALARIA PREVENTION BY PASSIVE ADMINISTRATION OF A MONOCLONAL ANTIBODY TO A UNIQUE JUNCTIONAL EPITOPE ON THE P. FALCIPARUM CIRCUMSPOROZOITE PROTEIN.</t>
  </si>
  <si>
    <t>KNECT365 NEW YORK OFFICE</t>
  </si>
  <si>
    <t>12/11/2018 -12/13/2018</t>
  </si>
  <si>
    <t>TRAVELING TO VANCOUVER, CANADA AS A SPEAKER AND MEETING ORGANIZER FOR THE KEYSTONE SYMPOSIA (L2) CANCER VACCINES CONFERENCE.</t>
  </si>
  <si>
    <t>INVITED TO SPEAK AT THE UNIVERSITY OF IOWA, INTERDISCIPLINARY GRADUATE PROGRAM IN IMMUNOLOGY SEMINAR SERIES ON FEBRUARY 5, 2019.</t>
  </si>
  <si>
    <t>02/04/2019 -02/05/2019</t>
  </si>
  <si>
    <t>INVITED TO AUSTRALIA AS PART OF THE AUSTRALASIAN SOCIETY FOR IMMUNOLOGY'S VISITING SPEAKER PROGRAM.  DR. SEDER WILL PRESENT TALKS AT 5 LOCATIONS IN AUSTRALIA INCLUDING QIMR BERGHOFER MEDICAL RESEARCH INSTITUTE IN BRISBANE, JCSMR IN CANBERRA, THE PETER MACCALLUM CANCER CENTER IN MELBOURNE, LORNE INFECTION AND IMMUNITY 2019 CONFERENCE, AND DOHERTY INSTITUTE FOR INFECTION AND IMMUNITY IN MELBOURNE.</t>
  </si>
  <si>
    <t>AUSTRALASIAN SOCIETY FOR IMMUN</t>
  </si>
  <si>
    <t>TRAVELER WILL BE TRAVELING TO THE BILL AND MELINDA GATES  2ND GENERATION CSP MALARIA CONSORTIUM MEETING IN SEATTLE, WA TAKING PLACE ON MARCH 20-21, 2019</t>
  </si>
  <si>
    <t>SEGRE, JULIA A</t>
  </si>
  <si>
    <t>ON THIS FOREIGN SPONSORED TRAVEL, THE FOLLOWING ARE BEING PROVIDED IN-KIND:  ROUNDTRIP AIRFARE-$810.03; THREE NIGHTS OF LODGING-$258.36/NIGHT (INCLUDES BREAKFAST); ROUNDTRIP GROUND TRANSPORTATION-$275.02 AND WAIVED REGISTRATION FEES-$327.04. REGISTRATION FEES INCLUDE CONFERENCE LUNCHES (12/5-12/7) AND DINNERS (12/5-12/6). OTHER INVITED GUESTS ARE RECEIVING SIMILAR BENEFITS.  COST COMPARISON NOT NEEDED AS OMEGA WAS NOT USED. BOTH AIRFARE AND LODGING WERE ARRANGED AND PROVIDE IN-KIND. NHGRI PAYS ALL OTHER EXPENSES.  OTHER EXPENSE ADDED: BAG FEES-$50; ROUNDTRIP TAXI TO/FROM RESIDENCE ESTIMATED-$200 AND MISC. FEE-$200 OR UNFORESEEN ISSUES THAT MAY OCCUR.  LODGING TAX EXEMPTION DOES NOT APPLY TO THIS FOREIGN TRAVEL.</t>
  </si>
  <si>
    <t>INVESTIGATOR - TT</t>
  </si>
  <si>
    <t>12/04/2018 -12/07/2018</t>
  </si>
  <si>
    <t>FOR THIS FOREIGN SPONSOR TRAVEL, THE FOLLOWING EXPENSES ARE PROVIDED IN KIND. ROUNDTRIP AIRFARE-$333.35 AND LODGING FOR 2 NIGHTS-$164.28/NIGHT. THE FOLLOWING MEALS WILL BE PROVIDED IN-KIND:  BREAKFAST, LUNCH AND DINNER ON 2/14; BREAKFAST AND LUNCH ON 2/15.  TRAVELER DOES NOT ARRIVE IN TIME TO PARTAKE IN DINNER OFFERED ON 2/13. THERE IS NO REGISTRATION FEE FOR THIS MEETING. OTHER INVITED GUESTS ARE RECEIVING SIMILAR BENEFITS. COST COMPARISON NOT NEEDED AS OMEGA WAS NOT USED FOR ANY PORTION OF THIS TRAVEL.  BOTH AIRFARE AND LODGING WERE ARRANGED AND PROVIDED IN-KIND. NHGRI PAYS ALL OTHER EXPENSES:  BAG FEES-$50.00, ROUNDTRIP TAXI TO/FROM RESIDENCE ESTIMATED-$150; ROUNDTRIP TAXI TO/FROM AIRPORT IN ONTARIO ESTIMATED-$150; MISC. EXPENSE-$61 FOR M&amp;IE NOT PROVIDED IN-KIND; AND MISC. EXPENSE-$200 FOR UNFORESEEN ISSUES THAT MAY ARISE.  HOTEL TAX EXEMPTIONS DO NOT APPLY TO THIS TRAVEL.</t>
  </si>
  <si>
    <t>GENOME CANADA</t>
  </si>
  <si>
    <t>**TRAVELER DEPARTS US 3/23 AND ARRIVES IN BELGIUM 3/24** FOR THIS FOREIGN SPONSOR TRAVEL, THE FOLLOWING EXPENSES ARE PROVIDED IN KIND. ROUNDTRIP AIRFARE-$2,514.07; LODGING FOR 2 NIGHTS-$150.42/NIGHT AND WAIVED REGISTRATION-$564.03 (INCLUDES LUNCH ON 3/25).  TRAVELER DEPARTS BEFORE REGISTRATION PROVIDED LUNCH ON 3/26.  OTHER INVITED GUESTS ARE RECEIVING SIMILAR BENEFITS. COST COMPARISON NOT NEEDED AS OMEGA WAS NOT USED FOR ANY PORTION OF THIS TRAVEL. BOTH AIRFARE AND LODGING WERE ARRANGED AND PROVIDED IN-KIND.  NHGRI PAYS ALL OTHER EXPENSES: ROUND TRIP TAXI TO/FROM RESIDENCE ESTIMATED-$180; ROUNDTRIP TAXI TO/FROM AIRPORT IN BRUSSELS ESTIMATED-$180; AND MISC. EXPENSE-$200 FOR UNFORESEEN ISSUES THAT MAY ARISE. HOTEL TAX EXEMPTIONS DO NOT APPLY TO THIS FOREIGN TRAVEL.</t>
  </si>
  <si>
    <t>ANTWERP, , BEL</t>
  </si>
  <si>
    <t>FLANDERS INSTITUTE OF BIOTECHN</t>
  </si>
  <si>
    <t>03/23/2019 -03/26/2019</t>
  </si>
  <si>
    <t>SEIDMAN, MICHAEL M</t>
  </si>
  <si>
    <t>TRAVELER HAS BEEN INVITED TO GIVE A TALK AT THE UNIVERSITY OF SASKATCHEWAN IN SASKATOON, CN ON OCTOBER 31, 2018. SPONSOR WILL COVER IN KIND R/T AIRFARE, LODGING OCT. 30-31ST, AND THE FOLLOWING MEALS...DINNER ON OCT. 30TH, BREAKFAST, LUNCH AND DINNER ON OCT. 31ST AND BREAKFAST ON NOV. 1ST. NO US FEDERAL FUNDS ARE BEING USED AND NO HONORARIUM IS BEING OFFERED.
NIH WILL PAY FOR MEALS NOT COVERED BY SPONSOR, LOCAL GROUND TRANSPORTATION AND TAV FEES. THERE IS NO REGISTRATION OR AGENDA ASSOCIATED WITH THIS TALK.
THIS TRAVEL REQUIRES THE TRAVELER TO TAKE THE MANDATORY HTSOS TRAINING. HTSOS CERTIFICATION HAS BEEN UPLOADED AND DOCUMENTED IN THE NFT.</t>
  </si>
  <si>
    <t>SASKATOON, SASKATCHEWAN, , CAN</t>
  </si>
  <si>
    <t>UNIVERSITY OF SASKATCHEWAN AT</t>
  </si>
  <si>
    <t>TRAVELER INVITED TO SPEAK AT THE GORDON RESEARCH CONFERENCE TITLED "GENOME MAINTENANCE: MECHANISMS OF REPAIR, CONSEQUENCES OF FAILURE FOR HUMAN DISEASE AND OPPORTUNITIES FOR THERAPEUTIC INTERVENTION" FROM FEBRUARY 10-15, 2019.  SPONSOR WILL COVER REGISTRATION IN-KIND.  REGISTRATION INCLUDES LODGING FOR 5 NIGHTS FROM FEB 10TH THROUGH FEB 14TH; MEAL INCLUDE:2/10-DINNER; BREAKFAST, LUNCH AND DINNER FROM 2/11 THROUGH 2/14; BREAKFAST ON 2/15.  NO US FEDERAL FUNDS AND NO HONORARIUM IS BEING USED. OWT USED FOR TRAVEL FROM DCA-LAX-DCA. NIH WILL PAY FOR AIRFARE, MEALS NOT INCLUDED IN REGISTRATION, TAXI/SHUTTLE WHILE IN CA, TAV FEE AND TMC FEES.</t>
  </si>
  <si>
    <t xml:space="preserve">SEKIZKARDES, HILAL </t>
  </si>
  <si>
    <t>TRAVELER (NICHD CLINICAL ROTATOR) WILL ATTEND AND PRESENT AT THE ENDOCRINE SOCIETY 2019 CONFERENCE IN BEING HELD IN NEW ORLEANS, LA ON MARCH 23 ????? 26, 2019. ROUND-TRIP ECONOMY AIRFARE FROM DCA&gt;MSY IS $338.60. ENDOCRINE SOCIETY AWARDED TRAVELER $1,000 TO USE TOWARDS THIS TRIP. TRAVELER WORKED WITH THE SPONSOR TO OBTAIN LODGING ARRANGEMENTS IN-KIND. THE SPONSOR HAS OFFERED IN-KIND LODGING AT $209 P/N AT HYATT CENTRIC (APPROXIMATELY 130% OVER THE GOVERNMENT ALLOWED RATE, NO AEA IS REQUIRED. FUNDS FOR HER TRAVEL ARE BEING PROVIDED BY LILLY THROUGH AN UNRESTRICTED EDUCATIONAL GRANT. NO FEDERAL FUNDS ARE BEING USED FOR THE TRAVEL AND NO HONORARIUM WILL BE PAID. REGISTRATION FEE OF $359 WAS PAID USING GOVERNMENT CREDIT CARD. REGISTRATION FEE DOES NOT INCLUDE MEALS. **SPONSOR AGREED TO SEND LODGING CONFIRMATION FOR MAR 23-26, 2019, THE WEEK BEFORE THE MEETING. TRAVELER IS HOLDING CURRENT LODGING RESERVATIONS WITH OMEGA UNTIL SHE RECEIVES LODGING CONFIRMATION FROM THE SPONSOR. IF THE SPONSOR DOES NOT HONOR THE OFFERED LODGING, THE TA WILL BE AMENDED THE WEEK BEFORE THE MEETING. TRAVELER RECEIVED HOTEL CONFIRMATION FROM SPONSOR.</t>
  </si>
  <si>
    <t>LILLY RESEARCH LABORATORIES</t>
  </si>
  <si>
    <t>SELLERS, JAMES R</t>
  </si>
  <si>
    <t>THIS TRAVEL IS NOT A CONFERENCE BECAUSE IT MEETS THE FOLLOWING MISSION EXEMPTION: D. SCIENTIFIC MEETINGS WITH A SPECIFIC INVESTIGATOR OR TEAM REGARDING A SPECIFIC AREA OF SCIENTIFIC INQUIRY, OR PUBLIC HEALTH NEED: DR. SELLERS WILL BE ATTENDING THE RECONSTITUTION OF CELL CYTOSKELETON IN VITRO WORKSHOP AND GIVING A TALK.  THE SPONSOR WILL BE PAYING FOR HIS FLIGHT  HOTEL AND M&amp;IE IS INCLUDED IN REGISTRATION.</t>
  </si>
  <si>
    <t>INSTITUTE OF METALS IN BIOLOGY</t>
  </si>
  <si>
    <t>SEN, HATICE N</t>
  </si>
  <si>
    <t>TRAVELER WILL BE TRAVELING TO CHICAGO, IL FROM OCT. 24 - 30, 2018, TO PARTICIPATE IN EXPLORATION OF IL-23 MECHANISM IN RHEUMATOLOGY ADVISOR BOARD MEETING ON THURSDAY, OCTOBER 25, 2018 AND ATTEND THE AMERICAN ACADEMY OF OPHTHALMOLOGY FROM FRIDAY, OCTOBER 26, 2018 - TUESDAY, OCTOBER 30, 2018. 
THIS TRAVEL IS PARTIALLY SPONSORED BY JANSSEN GLOBAL SERVICES, LLC AND EYEVENSYS CLINICAL ADVISORY BOARD.  JANSSEN GLOBAL SERVICES, LLC WILL PROVIDE: ASSOCIATED GROUND TRANSPORTATION TO AND FROM THE MEETING, LODGING (OCTOBER 24, 2018), AND BREAKFAST AND LUNCH ON OCTOBER 25, 2018. EYEVENSYS WILL PROVIDE ONE-NIGHT HOTEL ACCOMMODATIONS IN CHICAGO FOR THE NIGHT OF OCTOBER 25, 2018. LODGING ON OCTOBER 26 - 30, 2018 WILL BE PAID BY TRAVELER. ODA MEMOS ARE ATTACHED.</t>
  </si>
  <si>
    <t>EYEVENSYS</t>
  </si>
  <si>
    <t>10/24/2018 -10/30/2018</t>
  </si>
  <si>
    <t>JANSSEN GLOBAL SERVICES HORSHA</t>
  </si>
  <si>
    <t>TRAVELER IS AN INVITED SPEAKER AT THE IUSG CONFERENCE IN TEL AVIV, ISRAEL FROM NOV. 27 - 29, 2018. THIS IS A SPONSORED TRAVEL. THE SPONSOR IS IUSG, INTERNATIONAL UVEITIS STUDY GROUP AND WILL COVER REGISTRATION FEE AND GALA DINNER ON NOV. 28TH, ALSO THREE NIGHTS OF LODGING (NOV 26-29).</t>
  </si>
  <si>
    <t>11/25/2018 -12/01/2018</t>
  </si>
  <si>
    <t>INVITED SPEAKER AT THE UCLA/AUS WORKSHOP ON OBJECTIVE MEASURES OF INTRACULAR INFLAMMATION FOR USE IN CLINICAL TRAILS, MARCH 22-23, 2019 IN LOS ANGELES, CA. UCLA STEIN EYE INSTITUTE WILL PROVIDE ECONOMY ROUNDTRIP AIRPLANE TICKET, GROUND TRANSPORTATION FROM LA AIRPORT TO HOTEL, AND FROM THE HOTEL TO THE UCLA STEIN EYE INSTITUTE. THEY WILL ALSO COVER HOTEL COST FOR TWO NIGHTS BEGINNING MARCH 21ST- MARCH 23RD.</t>
  </si>
  <si>
    <t xml:space="preserve">SEN, RANJAN </t>
  </si>
  <si>
    <t>DR. SEN WILL ATTEND CONFERENCE GENOME ARCHITECTURE AND CELL FATE REGULATION (GACFR) AT U. OF HYDERABAD FROM 12/4 TO 12/6, WHERE HE WILL GIVE AN INVITED TALK.  HE WILL VISIT INDIAN INSTITUTE OF SCIENCE EDUCATION AND RESEARCH (IISER) IN PUNE FROM 12/10 TO 12/14, WHERE HE WILL GIVE RESEARCH TALKS; MEET WITH FACULTY, POSTDOCS AND STUDENTS; AND GIVE INPUT REGARDING IISER?¿¿S RESEARCH PROGRAMS.  GACFR MEETING ORGANIZER INDICATES IN EMAIL THAT CONF. REG. FEE INCLUDES ALL LUNCHES AND DINNERS FROM 12/3 THROUGH LUNCH ON 12/6 FOR ALL ATTENDEES; DR. SEN?¿¿S INCLUDED MEALS WILL START WITH LUNCH ON 12/4.
___DR. SEN COMPLETED HTSOS TRAINING ON 3/23/17; CERT. ATTACHED.  VISA APPLICATION SUBMITTED TO FIC AND IS PENDING.
___THIS IS SPONSORED TRAVEL.  CONF. SPONSOR U. OF HYDERABAD WILL PROVIDE WAIVED REG. FEE ($500), 3 NIGHTS LODGING 12/4 TO 12/6 IN HYDERABAD (NIGHTLY RATE EQUIV. TO $70), AND GROUND TRANSPORT IN HYDERABAD INCL. BETWEEN AIRPORT AND MEETING LOC. (EST. $150 TOTAL).  SPONSOR IISER WILL PROVIDE ECONOMY CLASS AIR TRAVEL FROM HYDERABAD TO PUNE, AND FROM PUNE TO DELHI FOR DEPARTURE (EST. $171.03), 8 NIGHTS LODGING 12/7 TO 12/14 AT IISER GUEST HOUSE (NIGHTLY RATE EQUIV. TO $40), AIRPORT GROUND TRANSPORT IN PUNE (EST. $100 TOTAL), AND ALL MEALS FROM DINNER ON 12/7 THROUGH DINNER ON 12/15, INCL. WEEKEND DAYS.  BOTH SPONSORS WILL PROVIDE ALL BENEFITS IN KIND.
___ROUTING: DR. SEN WILL USE CONTRACT CITY-PAIR FARE FROM WASH. DC AREA TO HYDERABAD.  THERE IS NO CONTRACT CITY-PAIR FARE FROM PUNE TO WASH. DC AREA, SO HE WILL ACCEPT SPONSORED IN-KIND AIRFARE FROM PUNE TO DELHI AND THEN USE CONTRACT CITY-PAIR FLIGHTS FROM DELHI TO WASH. DC AREA.  THIS RESULTS IN A SAVINGS FOR THE GOVT. COMPARED WITH FLYING BACK FROM HYDERABAD ON CONTRACT CITY-PAIR FLIGHTS.  SEE AIRPORT COST COMPARISON WORKSHEET.
___OMEGA: XQBCP2; AMERICAN AIRLINES: MIMVSF, DELTA: GGUY2A.</t>
  </si>
  <si>
    <t>INDIAN INSTITUTE OF SCIENCE ED</t>
  </si>
  <si>
    <t>12/02/2018 -12/16/2018</t>
  </si>
  <si>
    <t xml:space="preserve">SEQUEIRA TROVAO, NIDIA ISABEL </t>
  </si>
  <si>
    <t>TO ATTEND THE ANNUAL CVISB SYSTEMS BIOLOLGY OF INFECTIOUS DISEASES WORKSHOP, FEBRUARY 20-22, 2019 IN LA JOLLA, CA.  THE WORKSHOP FOCUS ON VIRAL SYSTEMS BIOLOGY AND THE APPLICATION OF PHYLOGENETIC METHODS OF STUDYING VIRUSES.  TRAVELER WAS AN INVITED SPEAKER TO THE EVENT.</t>
  </si>
  <si>
    <t xml:space="preserve">SERETI, IRINI </t>
  </si>
  <si>
    <t>DR. SERETI HAS BEEN INVITED TO PRESENT THE KEYNOTE ADDRESS AT THE OPENING OF THE 36TH ANNUAL MEETING OF NON-HUMAN PRIMATE MODELS FOR AIDS CONFERENCE, OCTOBER 2-5, 2018, SEATTLE, WASHINGTON.  THIS IS SPONSORED TRAVEL AND NO US FEDERAL FUNDS ARE BEING USED BY SPONSOR TO PAY FOR THIS TRAVEL AND NO HONORARIUM IS BEING GIVEN.  SPONSOR IS PAYING INKIND THE FOLLOW: REGISTRATION FEES; ROUNDTRIP AIRFARE AND FEES FROM WASHINGTON, D.C. TO SEATTLE WA; 2 NIGHTS LODGING AT THE EDGEWATER HOTEL, SEATTLE, WASHINGTON.  ALL M&amp;IE, ALL GROUND TRANSPORTATION AND ALL OTHER EXPENSES ARE CHARGED TO LAB CAN. DR. SERETI WILL DEPART SEATTLE, WASHINGTON THE NIGHT OF OCTOBER 4.  SHE ARRIVES IN WASHINGTON D.C. MORNING OF OCTOBER 5.  NO LODGING REQUIRED OCTOBER 4 SHE IS IN TRAVEL STATUS. LUNCH INCLUDED IN REGISTRATION 10/3 &amp; 10/4.  LATE JUSTIFICATION:  TECHNICAL DIFFICULTIES CAN  DID NOT ROLL OVER IN CGE WITH FY 19 FUNDS AVAILABLE.  PROBLEM COULD NOT BE SOLVED WITH HELP DESK, BUDGET ISSUE NEEDS TO BE RESOLVED IN BUDGET OFFICE.  TRAVEL HAS BEEN CHARGED TO RESERVE CAN FOR APPROVAL.</t>
  </si>
  <si>
    <t>DR. SERETI WILL ATTEND THE UNIVERSITY OF MINNESOTA HENNEPIN HEALTHCARE RESEARCH INSTITUTE ANNUAL TACTICAL MEETING.  THE MEETING WILL TAKE PLACE AT THE UNIVERSITY OF NORTH CAROLINA CHAPEL HILL, CHAPEL HILL, NC, OCTOBER 11, 2018.  THIS IS SPONSORED TRAVEL AND NO US FEDERAL FUNDS ARE BEING USED BY THE SPONSOR TO PAY FOR THESE TRAVEL EXPENSES AND NO HONORARIUM IS BEING GIVEN. THE SPONSOR IS PAYING INKIND THE FOLLOWING:  ROUNDTRIP AIRFARE FROM WASHINGTON, D.C. TO CHAPEL HILL, NC; 1 NIGHT OF LODGING EXPENSES 10/10/18; AND GROUND TRANSPORTATION TO AND FROM AIRPORT IN CHAPEL HILL, NC.    ALL M&amp;IE , GROUND TRANSPORTATION FROM RESIDENCE TO LOCAL AIRPORT IN WASHINGTON, D.C. AND ALL OTHER EXPENSE WILL BE CHARGED TO LAB CAN.  THE GOVERNMENT LODGING MAX FOR LODGING CHAPEL HILL, N.C. IS $116/PER NIGHT.  DR. SERETI HOTEL IS $199/PER NIGHT WHICH IS 172% OVER THE GOVERNMENT MAX PERDIEM RATE.  LATE MEMO IS ATTACHED TO THE TRAVEL AUTHORIZATION.</t>
  </si>
  <si>
    <t>HENNEPIN COUNTY MEDICAL CENTER</t>
  </si>
  <si>
    <t>10/10/2018 -10/11/2018</t>
  </si>
  <si>
    <t>DR. SERETI WILL GIVE AN UPDATE ON "TB IRIS IN HIV" AT THE RAGON INSTITUTE WORKSHOP ON THE INNATE SYSTEM ROLE OF HIV/TB CO-INFECTIONS, ORGANIZED BY THE RAGON INSTITUTE AT HARVARD UNIVERSITY, NOVEMBER 1-2, 2018, CAMBRIDGE, MA.  THIS IS SPONSORED TRAVEL.  NO US FEDERAL FUNDS ARE BEING USED BY SPONSOR TO PAY FOR THESE TRAVEL EXPENSES AND NO HONORARIUM IS BEING GIVEN. SPONSOR IS PAYING INKIND ALL LODGING EXPENSES ONLY. ROUNDTRIP AIRFARE FROM WASHINGTON, D.C. TO BOSTON, MA, ALL M&amp;IE, ALL GROUND TRANSPORTATION, AND ALL OTHER EXPENSES WILL BE CHARGED TO LAB CAN. SPONSOR HAS MADE RESERVATIONS FOR DR. SERETI TO STAY AT THE WYNDHAM BOSTON BEACON HILL, 5 BLOSSOM M. STREET, BOSTON, MA AT A RATE OF $243/USD PER NIGHT + TAX.</t>
  </si>
  <si>
    <t>DR. SERETI HAS BEEN INVITED TO GIVE A PLENARY TALK TITLED: "INFLAMMATION IN HIV: TAMING THE FLAMES" AT THE 2019 CONFERENCE ON RETROVIRUSES AND OPPORTUNISTIC INFECTIONS, CROI, SEATTLE, WASHINGTON, MARCH 4-7, 2019.  THIS IS SPONSORED TRAVEL AND NO US FEDERAL FUNDS ARE BEING USED BY SPONSOR TO PAY FOR THESE TRAVEL EXPENSES AND NO HONORARIUM IS BEING GIVEN. SPONSOR HAS PAID INKIND THE FOLLOWING:  ROUNDTRIP AIRFARE FROM WASHINGTON, D.C. TO SEATTLE, WASHINGTON, $750 REGISTRATION FEE, AND  ALL 3 NIGHTS OF LODGING EXPENSES. BREAKFAST DURING THE CONFERENCE IS INCLUDED IN REGISTRATION COST.  ALL OTHER EXPENSES CHARGED TO LAB CAN.</t>
  </si>
  <si>
    <t>CONFERENCE ON RETROVIRUSES AND</t>
  </si>
  <si>
    <t xml:space="preserve">SERPE, MIHAELA </t>
  </si>
  <si>
    <t>LEG 1 10/19 - 24/18 TAIPEI, TAWAIN - TO COLLABORATE WITH DR. CHAU-TI TING ON EVOLUTIONARY GENOMICS AND BIOINFORMATICS. ALSO, PRESENT A TALK ENTITLED, "MOLECULAR MECHANISMS OF SYNAPSE ASSEMBLY AND HOMEOSTASIS" AT THE UNIVERSITY OF TAIPEI. 
OWT WAS NOT USED FOR LODGING AS SPONSOR IS PROVIDING INKIND.
LEG 2 10/24 - 29/18 TOKYO, JAPAN ????? TO PRESENT AN ABSTRACT AT THE 12TH ANNUAL BMP CONFERENCE.
OWT NOT USED FOR LODGING AS THE RESERVATION WAS BOOKED THROUGH THE CONFERENCE BUREAU. 
10/30 /18 TOKYO, JAPAN -  TO MEET AND COLLABORATE WITH SCIENTISTS DR.  YUKIKO GODA AND DR. ADRIAN MOORE AT THE RIKEN INSTITUTE IN TOKYO, JAPAN. PLEASE NOTE TRAVELER WILL STAY AT THE SAME HOTEL FROM THE CONFERENCE (THE CONTACT INFORMATION WILL BE IN THE NFT) 
THIS IS CONTACT INFORMATION WHILE AT RIKEN INSTITUTE:  ADDRESS 2-1 HIROSAWA, WAKO, SAITAMA 351-0198, JAPAN, PHONE: 81-(0)48-462-1111 EMAIL: YUKIKO.GODA@RIKEN.JP</t>
  </si>
  <si>
    <t>10/19/2018 -10/30/2018</t>
  </si>
  <si>
    <t>NOVEMBER 12 - 14, 2018:  TUCSON, AZ; TO PRESENT A LECTURE ENTITLED, "MOLECULAR MECHANISMS FOR SYNAPSE ASSEMBLY AND MATURATION," AT THE UNIVERSITY OF ARIZONA.  OWT WAS NOT USED FOR THE AIRFARE OR LODGING.  SPONSOR IS PROVIDING AIRFARE AND LODGING IN KIND.  SPONSOR IS PROVIDING BREAKFAST, LUNCH AND DINNER IN KIND.
TRAVELER IS REQUESTING APPROVAL OF ACTUAL SUBSTANCE FOR LODGING VALUED AT $135.00 WHICH IS 144% OF THE GOVERNMENT ALLOWANCE OF $94.00.  THE PERCENTAGE FALLS WITHIN THE 300% THRESHOLD ALLOWED BY THE FTR.  (LODGING PAID FOR BY SPONSOR).</t>
  </si>
  <si>
    <t>MARCH 10-12, 2019 TO GIVE A SEMINAR ON FINDINGS ON ?¿¿MOLECULAR MECHANISMS OF SYNAPSE ASSEMBLY?¿¿ AT THE CMBB SEMINAR SERIES AT FLORIDA ATLANTIC UNIVERSITY. TRAVELER WILL MEET WITH NEUROSCIENTISTS AT FLORIDA ATLANTIC UNIVERSITY, MAX PLANCK FLORIDA INSTITUTE, AND SCRIPPS NEUROSCIENCE DEPARTMENT IN THE JUPITER CAMPUS.
OWT NOT USED AS SPONSOR WILL BE COVERING IN-KIND, AIRFARE, GROUND TRANSPORTATION, LODGING, AND MEALS.
TRAVELER IS REQUESTING APPROVAL OF ACTUAL SUBSISTENCE FOR SPONSOR IN-KIND LODGING VALUED AT $298.40, WHICH IS 150% OF THE GOVERNMENT ALLOWANCE $199. THIS PERCENTAGE FALLS WITHIN THE 300% THRESHOLD ALLOWED BY THE FTR.</t>
  </si>
  <si>
    <t>JUPITER, FL, US</t>
  </si>
  <si>
    <t>FLORIDA ATLANTIC UNIVERSITY JU</t>
  </si>
  <si>
    <t xml:space="preserve">SHAHAM, YAVIN </t>
  </si>
  <si>
    <t>INVITED TO GIVE A LECTURE ENTITLE RELAPSE AFTER RELAPSE AFTER VOLUNTARY ABSTINENCE: BEHAVIOR AND CIRCUITS, VISITING LABS, AND DISCUSS RESEARCH PROJECTS WITH GRADUATE STUDENTS, POST DOCS, AND FACULTY AT THE DEPARTMENTS OF PHARMACOLOGY AND PSYCHIATRY, UNIVERSITY OF WASHINGTON IN SEATTLE, WA FROM OCTOBER 14 TO 16, 2018. 
TRAVELER WILL LEAVE THE RESIDENCE ON SATURDAY, 10/13.  UNIVERSITY OF WASHINGTON WILL COVER IN-KIND: RT FLIGHT. TRAVELER WILL STAY WITH A FAMILY MEMBER AT THE TDY SO NO LODGING REQUIRED FOR TRAVELER. TRAVELER WILL RETURN TO THE RESIDENCE ON TUESDAY, 10/16.
PLEASE SEE ATTACHED AND NECESSARY DOCUMENTS.</t>
  </si>
  <si>
    <t>10/13/2018 -10/16/2018</t>
  </si>
  <si>
    <t>INVITED AS ASSOCIATE EDITOR OF NEUROPSYCHOPHARMACOLOGY, THE OFFICIAL JOURNAL OF THE COLLEGE TO ATTEND THE EDITORS?¿¿ MEETING, THE EDITORIAL BOARD MEETING, AND ITS ANNUAL MEETING 2018 OF AMERICAN COLLEGE OF NEUROPSYCHOPHARMACOLOGY IN HOLLYWOOD, FL FROM DECEMBER 8 TO 13, 2018. 
TRAVELER WILL LEAVE THE RESIDENCE ON SATURDAY, 12/8.  THE ACNP WILL COVER IN-KIND: RT FLIGHT, LODGING FROM NIGHTS OF 12/8 TO 12/12, MEAL EXPENSES DURING THE VISITING, AND REGISTRATION FEE WAIVED. TRAVELER WILL ARRIVE IN TDY IN THE LATE MORNING ON 12/8 SO ONLY LUNCH AND DINNER WILL BE COVERED IN-KIND BY SPONSOR ON THIS DATE. THE REGISTRATION FEE INCLUDES DINNER ON 12/9 AND LUNCH FROM 12/10 TO 12/13. TRAVELER WILL LEAVE THE CONFERENCE IN THE AFTERNOON ON 12/13 SO ONLY BREAKFAST WILL BE COVERED IN KIND BY SPONSOR AND LUNCH INCLUDED IN CONFERENCE REGISTRATION FEE. THIS IS CONFERENCE, SO TRAVELER IS ENTITLED TO BE REIMBURSED WITH MEAL INCIDENTALS EVERY DAY DURING CONFERENCE. PLEASE SEE ATTACHED INVITATION LETTER AND REGISTRATION INCLUSION. IN EXPENSES TAB, THE MEAL PROVIDED SELECTION FOR MEALS INCLUDING IN CONFERENCE REGISTRATION FEE AND ACTUAL MEAL SELECTION FOR SPONSORED MEAL EXPENSES CAN?¿¿T BE USED AT THE SAME TIME SO ONLY ACTUAL MEAL SELECTION WILL BE USED IN THIS TA. TRAVELER WILL RETURN TO THE RESIDENCE ON THURSDAY, 12/13.  
THE LODGING RATE SPONSOR PROVIDES IS OVER GOVERNMENT RATE BUT THE SPONSOR PROVIDES THE SAME RATE TO ALL INVITED SPEAKERS. PLEASE SEE ATTACHED PROOF EMAIL OF CONFIRMATION FOR LODGING RATE.   
THIS TA IS SUBMITTED LATE BECAUSE THE SPONSOR?¿¿S CONFIRMATION FOR LODGING RATE WAS RECEIVED ON 11/5 WHICH IS CLOSE TO REQUIRED 30 DAYS FOR REVIEWING DOMESTIC SPONSOR TRAVEL. 
PLEASE SEE ATTACHED AND NECESSARY DOCUMENTS.</t>
  </si>
  <si>
    <t>THIS TA RE-ROUTED FOR TRAVELER TO CERTIFY BECAUSE SPONSOR INFO CHANGED AND NEED TO FILL OUT ETHICS CHECKLIST AGAIN. INVITED TO GIVE A LECTURE ENTITLED INCUBATION OF DRUG CRAVING AFTER VOLUNTARY ABSTINENCE AT THE ISRAEL SOCIETY FOR NEUROSCIENCE 2019 ANNUAL MEETING EILAT, ISRAEL FROM JANUARY 6 TO 8, 2019. TRAVELER IS ALSO INVITED TO DISCUSS THE RESEARCH COLLABORATION FUNDED BY THE US?¿¿ISRAEL BINATIONAL SCIENCE FOUNDATION-BSF AND TO GIVE A LECTURE ENTITLE BRAIN MECHANISMS OF DRUG RELAPSE AT THE FACULTY OF LIFE SCIENCE, BEN GURION UNIVERSITY IN BEER SHABA, ISRAEL ON JANUARY 9, 2019. TRAVELER IS ALSO INVITED TO GIVE A LECTURE ENTITLED INCUBATION OF CRAVING AFTER VOLUNTARY ABSTINENCE: BEHAVIORAL AND NEURONAL MECHANISMS AT THE DEPARTMENT OF NEUROBIOLOGY, HAIFA UNIVERSITY IN HAIFA, ISRAEL ON JANUARY 11, 2019. THIS TA IS SUBMITTED LATE BECAUSE HOTEL CONFIRMATION RECEIVED ON 12/7 WHICH IS LESS THAN REQUIRED 45 DAYS FOR REVIEW FOREIGN SPONSOR TRAVEL. TRIP DETAILS BOX HAS LIMITATION FOR NUMBER OF TEXTS. PLEASE SEE ATTACHED TRIP DETAILS. PLEASE SEE ATTACHED AND NECESSARY DOCUMENTS.</t>
  </si>
  <si>
    <t>UNITED STATES ISRAEL BINATIONA</t>
  </si>
  <si>
    <t>01/03/2019 -01/13/2019</t>
  </si>
  <si>
    <t>INVITED AS CHAIR OF GRC TO ATTEND THE GORDON RESEARCH CONFERENCE CHAIR TRAINING SESSION IN ORLANDO, FL ON JANUARY 19, 2019. 
TRAVELER WILL LEAVE THE RESIDENCE ON FRIDAY, JANUARY 18.  THE GRC WILL COVER IN-KIND RT FLIGHT AND LODGING FROM NIGHT OF JANUARY 18 TO 19 DURING THE VISITING. TRAVELER NEEDS TO REGISTER TO RESERVE THE SEAT FOR ATTENDANCE, BUT THE MEETING DOES NOT CHARGE REGISTRATION FEE. TRAVELER WILL RETURN TO THE RESIDENCE ON SUNDAY, JANUARY 20.  
THE LODGING RATE SPONSOR PROVIDES IS OVER GOVERNMENT RATE, BUT THE SPONSOR PROVIDES THE SAME RATE TO ALL INVITED ATTENDANCE. PLEASE SEE ATTACHED PROOF EMAIL FROM SPONSOR FOR LODGING RATE.   
THIS TA IS SUBMITTED LATE BECAUSE THE SPONSOR CONFIRMATION FOR LODGING RATE WAS RECEIVED ON JANUARY 2 WHICH IS LESS THAN REQUIRED 30 DAYS FOR REVIEWING DOMESTIC SPONSOR TRAVEL. 
PLEASE SEE ATTACHED AND NECESSARY DOCUMENTS.</t>
  </si>
  <si>
    <t>01/18/2019 -01/20/2019</t>
  </si>
  <si>
    <t>INVITED TO GIVE A LECTURE ENTITLE RELAPSE AFTER VOLUNTARY ABSTINENCE: BEHAVIOR AND CIRCUITS FOR THE NEUROSCIENCE SEMINAR SERIES, VISITING LABS, AND DISCUSS RESEARCH PROJECTS WITH GRADUATE STUDENTS, POST DOCS, AND FACULTY AT THE UNIVERSITY OF COLORADO BOULDER IN BOULDER, CO ON FEBRUARY 12, 2019. 
TRAVELER WILL LEAVE THE RESIDENCE ON MONDAY, 2/11. UNIVERSITY OF COLORADO BOULDER WILL COVER IN-KIND: RT FLIGHT, GROUND TRANSPORTATION FROM AIRPORT TO TDY, LODGING ON NIGHT OF 2/11 AND 2/12, AND MEAL EXPENSES DURING THE VISIT. TRAVELER WILL ARRIVE EARLY AFTERNOON ON 2/11, SO ONLY DINNER WILL BE COVERED IN KIND BY SPONSOR ON THIS DATE. SPONSOR CANNOT PROVIDE THE SHUTTLE INFORMATION FROM DEN AIRPORT TO HOTEL UNTIL CLOSE TO THE TRAVEL DATE, SO THE SHUTTLE INFO AND COST IS ESTIMATED ONLY. TRAVELER WILL CONTINUE TO DISCUSS RESEARCH PROJECTS WITH GRADUATE STUDENTS, POST DOC, AND FACULTY AT UNIVERSITY OF COLORADO BOULDER AND MEET WITH COLLEAGUES TO DISCUSS RESEARCH PROJECTS ON 2/13, SO HE WILL TAKE THE EVENING FLIGHT. TRAVELER WILL RETURN TO THE RESIDENCE ON WEDNESDAY, 2/13.
THIS TA SUBMITTED LATE BECAUSE HOTEL CONFIRMATION RECEIVED ON 1/8 WHICH IS LESS THAN REQUIRED 45 DAYS FOR REVIEW SPONSOR TRAVEL. 
PLEASE SEE ATTACHED AND NECESSARY DOCUMENTS.</t>
  </si>
  <si>
    <t>UNIVERSITY OF COLORADO AT BOUL</t>
  </si>
  <si>
    <t>INVITED TO GIVE A LECTURE ENTITLE RELAPSE AFTER VOLUNTARY ABSTINENCE: BEHAVIOR AND CIRCUITS, VISITING LABS, AND DISCUSS RESEARCH PROJECTS WITH GRADUATE STUDENTS, POST DOCS, AND FACULTY AT THE DEPARTMENT OF NEUROBIOLOGY AND ANATOMY, DREXEL UNIVERSITY COLLEGE OF MEDICINE IN PHILADELPHIA, PA ON FEBRUARY 20, 2019. 
TRAVELER WILL LEAVE THE RESIDENCE ON TUESDAY, 2/19.  DREXEL UNIVERSITY WILL COVER IN-KIND: RT TRAIN, LODGING ON NIGHT OF 2/19, AND MEAL EXPENSES DURING THE VISIT. TRAVELER WILL ARRIVE LATER IN MORNING ON 2/19, SO ONLY LUNCH AND DINNER WILL BE COVERED IN KIND BY SPONSOR ON THIS DATE. TRAVELER WILL RETURN TO THE RESIDENCE ON WEDNESDAY, 2/20.
THIS TA SUBMITTED LATE BECAUSE HOTEL CONFIRMATION RECEIVED ON 1/4 WHICH IS CLOSE TO REQUIRED 45 DAYS FOR REVIEW SPONSOR TRAVEL. 
PLEASE SEE ATTACHED AND NECESSARY DOCUMENTS.</t>
  </si>
  <si>
    <t>SHAH, NIRALI N</t>
  </si>
  <si>
    <t>DR. SHAH IS INVITED TO SPEAK AT THE SAYAO/CHOC LEUKEMIA SYMPOSIUM BEING HELD IN NEWPORT BEACH, CA ON NOVEMBER 4-6, 2018. IN-KIND: AIRFARE, LODGING (NO BREAKFAST), AND REGISTRATION (INCLUDES MEALS L 11/5; BL 11/6), AND MEALS (D 11/4 AND 11/5). TRAVELER IS NOT ACCEPTING GROUND TRANSPORTATION.
DR. SHAH IS REQUESTING APPROVAL OF ACTUAL SUBSISTENCE FOR SPONSORED IN-KIND LODGING VALUED AT $285 WHICH IS 177% OF THE GOVERNMENT ALLOWANCE OF $161.  THIS PERCENTAGE FALLS WITHIN THE 300% THRESHOLD ALLOWED BY THE FTR.  THE SPONSOR HAS NOTED THAT ALL OTHER NON-FEDERAL PARTICIPANTS WILL BE PROVIDED WITH THE SAME ACCOMMODATIONS.</t>
  </si>
  <si>
    <t>CHOC CHILDRENS HOSPITAL MAIN C</t>
  </si>
  <si>
    <t>DR. SHAH WILL SERVE ON THE CIBMTR WORKING COMMITTEE AND IS INVITED FACULTY AT THE TRANSPLANTATION &amp; CELLULAR THERAPY MEETINGS OF ASBMT AND CIBMTR BEING HELD IN HOUSTON, TX ON FEBRUARY 21-23, 2019. IN-KIND: LODGING AND REGISTRATION (INCLUDES L 2/21; BL 2/22; BL 2/23).
DR. SHAH IS REQUESTING APPROVAL OF ACTUAL SUBSISTENCE FOR SPONSOR IN-KIND LODGING VALUED AT $249 WHICH IS 190% OF THE GOVERNMENT ALLOWANCE OF $131. THIS PERCENTAGE FALLS WITHIN THE 300% THRESHOLD ALLOWED BY THE FTR.  THE SPONSOR HAS NOTED THAT ALL OTHER NON-FEDERAL PARTICIPANTS WILL BE PROVIDED WITH THE SAME ACCOMMODATIONS.</t>
  </si>
  <si>
    <t>CENTER FOR INTERNATIONAL BLOOD</t>
  </si>
  <si>
    <t>DR. SHAH WILL PRESENT: THE EVOLUTION OF CART T CELL BASED IMMUNOTHERAPY IN HEMATOLOGIC MALIGNANCIES, AT THE AMERICAN ASSOCIATION FOR CANCER RESEARCH ANNUAL MEETING BEING HELD IN ATLANTA, GA ON MARCH 31-APRIL 1, 2019. IN-KIND: AIRFARE, LODGING (NO BREAKFAST) , AND REGISTRATION (NO MEALS).  DR. SHAH IS REQUESTING APPROVAL OF ACTUAL SUBSISTENCE FOR SPONSOR IN-KIND LODGING VALUED AT $255, WHICH IS 168% OF THE GOVERNMENT ALLOWANCE OF $152. THIS PERCENTAGE FALLS WITHIN THE 300% THRESHOLD ALLOWED BY THE FTR. THE SPONSOR HAS NOTED THAT ALL OTHER NON-FEDERAL PARTICIPANTS WILL BE PROVIDED WITH THE SAME ACCOMMODATIONS.</t>
  </si>
  <si>
    <t>03/31/2019 -04/01/2019</t>
  </si>
  <si>
    <t xml:space="preserve">SHAINER MELAMED, REUT </t>
  </si>
  <si>
    <t>REUT WILL BE PRESENTING AT THE ANNUAL MEETING FOR THE AMERICAN SOCIETY FOR MATRIX BIOLOGY IN LAS VEGAS, NV 10/13-10/17/18. TRAVELER WILL TAKE TAXI TO AND FROM IAD. INTERNET INCLUDED IN LODGING FEE.REGISTRATION IS BEING SPONSORED BY ASMB. 
AEA MEMO APPROVED.</t>
  </si>
  <si>
    <t>AMERICAN SOCIETY OF MATRIX BIO</t>
  </si>
  <si>
    <t>SHAPIRO, BRUCE A</t>
  </si>
  <si>
    <t>1/13-18/2019; DR. BRUCE SHAPIRO WILL BE A SPEAKER AT THE RNA NANOTECHNOLOGY GORDON RESEARCH CONFERENCE GRC IN VENTURA, CA. THE CONFERENCE PROMOTES SCIENTIFIC EXCHANGE AND FOSTERS INTERDISCIPLINARY COLLABORATIONS BETWEEN SCIENTISTS WORKING IN DIVERSE DISCIPLINES. GRC IS WAIVING $500 OF THE TOTAL REG OF $1,360 FOR ALL SPEAKERS. REMAINING $860 PAID WITH GOVT PURCHASE CARD. REG COVERS LODGING 1/13-17/19; DINNER ON 1/13/19, BREAKFAST, LUNCH AND DINNER ON 1/14-17/19 AND BREAKFAST ON 1/18/19. NCI WILL PAY FOR ALL MEALS NOT INCLUDED IN REG, GROUND TRANSPORTATION IN MD, A RENTAL CAR IN CA IN THE AMOUNT OF $336.37 PLUS $100 FOR GAS FOR A TOTAL COST OF RENTAL CAR/FUEL $436.37.  IN COMPARISON, NCI WOULD HAVE HAD TO PAY FOR RT SHUTTLE FARES FROM LAX AIRPORT TO THE GRC MEETING FOR 4 EMPLOYEES (WHO WILL BE SHARING THE RENTAL CAR TO THE MEETING) AT $90X4=$360, PLUS 2 ADDITIONAL EMPLOYEES RETURNING IN THE RENTAL CAR ON THE TRAVEL DAY HOME.  THIS WOULD COST AN ADDITIONAL $90( 2X$45 FOR ONE-WAY SHUTTLE FEE).  THE TOTAL COST OF THE SHUTTLE FOR ALL TRAVELERS WOULD BE $450.00. THE RENTAL CAR IS A SAVINGS OF $14.00 TO THE GOVT.</t>
  </si>
  <si>
    <t>COMPUTER SPECIALIST</t>
  </si>
  <si>
    <t xml:space="preserve">SHARON, ELAD </t>
  </si>
  <si>
    <t>DR. SHARON IS INVITED TO SPEAK AT THE 2019 AMERICAN ASSOCIATION FOR CANCER RESEARCH (AACR) MEETING BEING HELD IN ATLANTA, GA ON MARCH 30 - APRIL 4, 2019.  IN-KIND:  REGISTRATION (NO MEALS).</t>
  </si>
  <si>
    <t>03/30/2019 -04/04/2019</t>
  </si>
  <si>
    <t>SHAW, WALLACE P</t>
  </si>
  <si>
    <t>THIS IS A SPONSORED TRAVEL. OMEGA WAS NOT USED TO BOOK THE FLIGHT OR THE HOTEL BECAUSE THEY WERE COVERED BY THE SPONSOR IN-KIND. THE SPONSOR IS COVERING THE FOLLOWING EXPENSES IN-KIND: ROUNDTRIP AIRFARE IN THE AMOUNT OF $300.05; LODGING 10/25-10/27 $546.17, AND THE FOLLOWING MEALS:  DINNER RECEPTION ON 10/25, BREAKFAST, LUNCH, AND DINNER ON 10/26, BREAKFAST AND LUNCH ON 10/27. ACCORDING TO THE SPONSOR THERE IS NO COST FOR REGISTRATION. SEE ATTACHED EMAIL. AN AGENDA IS ASSOCIATED WITH THIS MEETING AND INCLUDED IN THE TRAVEL. THE SPONSOR HAS STATED THAT THE SAME OR SIMILAR BENEFITS ARE PROVIDED TO ALL. THE FOLLOWING EXPENSES HAVE BEEN ADDED: 10/25 UNITED AIRLINES BAGGAGE FEE $25.00, TAXI FROM RESIDENCE TO DCA $22.67, ORD TO HOTEL $45.34; 10/26 R/T TAXI FROM HOTEL TO MEETING $12.12; 10/27 R/T TAXI FROM HOTEL TO MEETING $12.12; 10/28 UNITED AIRLINE BAGGAGE FEES $25.00, TAXI FROM HOTEL TO ORD $45.34, TAXI FROM DCA TO RESIDENCE $22.67. THE HOTEL OFFERS FREE WIFI. A COST COMPARISON IS NOT NEEDED BECAUSE THE FLIGHTS WERE PURCHASED IN-KIND BY THE SPONSOR. PENDING AVAILABILITY OF FY19 FUNDS. IL IS NOT A TAX EXEMPT STATE.</t>
  </si>
  <si>
    <t>EVANSTON, IL, US</t>
  </si>
  <si>
    <t>NORTHWESTERN UNIVERSITY EVANST</t>
  </si>
  <si>
    <t>THIS IS A SPONSORED FOREIGN TRAVEL. TRAVELER WILL BE IN TRANSIT ON 11/03 ARRIVING 11/04, NO LODGING REQUIRED. THE SPONSOR IS COVERING THE FOLLOWING EXPENSES IN-KIND: R/T AIRFARE IN THE AMOUNT OF $1,422.43; 3 NIGHTS LODGING ON 11/07-11/10; MEALS PROVIDED-11/07 BREAKFAST INCLUDED IN HOTEL RATE, 11/08-09 BREAKFAST (INCLUDED IN HOTEL RATE), LUNCH AND DINNER PROVIDED AT MEETING.  NO REGISTRATION FEE IS ASSOCIATED WITH THIS MEETING.  AN AGENDA ASSOCIATED WITH THIS MEETING IS INCLUDED IN THE TRAVEL. OMEGA WAS NOT USED FOR AIRFARE BECAUSE THE SPONSOR HAS COVERED THIS EXPENSE IN-KIND. THE SPONSOR HAS NOTED THAT SIMILARLY SITUATED PARTICIPANTS ARE RECEIVING THE SAME BENEFITS. OMEGA WAS USED TO BOOK LODGING FOR 11/04-11/07. DUE TO FOREIGN CURRENCY FLUCTUATION, THE PER DIEM IS LEFT AS IS AND WILL BE ADJUSTED AT VOUCHERING. THE FOLLOWING EXPENSES HAVE BEEN ADDED: 11/3 UNITED BAGGAGE FEES $25.00. TAXI FROM RESIDENCE TO IAD $66.79,11/4 TAXI FROM AIRPORT TO HOTEL $25.57. 11/5 TAXI FROM HOTEL TO CONFERENCE HOTEL LOCATION $101.66; 11/7 RT HOTEL/CONFERENCE $8.48; 11/8 RT HOTEL/CONFERENCE $8.48; 11/9 RT HOTEL/CONFERENCE $8.48; 11/7 RT HOTEL/CONFERENCE $8.48 11/10 BAGGAGE FEES $25.00 R/T TAXI FROM HOTEL TO AIRPORT $85.14, TAXI FROM IAD TO RESIDENCE $66.79. INTERNET FEES HAVE NOT BEEN ADDED BECAUSE THE HOTEL OFFERS FREE WI-FI. A COST COMPARISON IS NOT NEEDED BECAUSE THIS IS A FOREIGN TRAVEL AND THE FLIGHT WAS PURCHASED IN-KIND BY SPONSOR. PENDING AVAILABILITY OF FY 19 FUNDS. A TAX-EXEMPT FORM IS NOT NEEDED FOR FOREIGN TRAVEL.</t>
  </si>
  <si>
    <t>SOPHIA CHILDRENS HOSPITAL FOUN</t>
  </si>
  <si>
    <t>11/03/2018 -11/10/2018</t>
  </si>
  <si>
    <t>ON THIS SPONSORED FOREIGN TRAVEL, THE FOLLOWING WILL BE PROVIDED IN-KIND: ROUNDTRIP AIRFARE-$885.38 AND THREE NIGHTS OF LODGING (2/6-2/8)-$171.92/NIGHT AND WAIVED REGISTRATION FEE-$260. REGISTRATION FEE INCLUDES LUNCHES
ON 2/7 AND 2/8. SPONSOR CONFIRMED COST OF AIRFARE WAS THE SAME IF TRAVELER DEPARTED ON 2/5 OR 2/6 AND/OR RETURNED ON 2/9. OTHER INVITED GUESTS ARE RECEIVING SIMILAR BENEFITS. COST COMPARISON NOT NEEDED AS OMEGA WAS NOT USED. BOTH AIRFARE AND LODGING WERE ARRANGED AND PROVIDED IN-KIND BY SPONSOR OR IS AT NO EXPENSE TO THE GOVERNMENT. NHGRI PAYS ALL OTHER EXPENSES. **NOTE: TRAVEL WILL NOT NEED LODGING ON THE FOLLOWING DATES: 2/4, 2/5, OR 2/9 AS HE WILL BE STAYING WITH FAMILY AT NO EXPENSE TO THE GOVERNMENT. TRAVELER RETURNING ON 2/10 AS 2/9 IS A NON-DUTY DAY. THE FOLLOWING EXPENSES HAVE BEEN ADDED: 2/4 UNITED BAGGAGE FEES $25.00; TAXI FROM RESIDENCE TO IAD $ 66.79, 2/6 UNIVERSITY TO HOTEL $29.54; 2/7 TAXI RT HOTEL TO UNIVERSITY $43.48; 2/8 TAXI RT HOTEL TO UNIVERSITY $43.48; 2/10 UNITED BAGGAGE FEES $25.00, TAXI FROM LODGING TO AIRPORT $69.22, TAXI FROM IAD TO RESIDENCE $ 66.79, MISC EXPENSE $200 FOR UNFORESEEN COSTS. HOTEL TAX EXEMPTIONS DO NOT APPLY TO THIS TRAVEL.</t>
  </si>
  <si>
    <t>MQ TRANSFORMING MENTAL HEALTH</t>
  </si>
  <si>
    <t>02/04/2019 -02/10/2019</t>
  </si>
  <si>
    <t>THIS IS A MULTILEG, PARTIALLY SPONSORED, FOREIGN TRAVEL. LEG 1- AMSTERDAM/ ROTTERDAM (NON-SPONSORED 3/10-13)- TRAVELER WILL DEPART ON 3/10 AND ARRIVE ON 3/11, THEREFORE LODGING IS NOT NEEDED ON 3/10. DUE TO ARRIVAL TIME AND DISTANCE BETWEEN LOCATIONS, TRAVELER WILL TAKE A TRAIN ($20.38) AND TAXI ($10.48) TO HOTEL AND STAY IN AMSTERDAM ON 3/11 ($196.71/NIGHT). TRAVELER WILL THEN DEPART VIA TRAIN ($20.38) TO ROTTERDAM ON 3/12 FOR COLLABORATION MEETING AND SPEND THE NIGHT IN ROTTERDAM ($134.30/ NIGHT) ON 3/12. ON 3/13, TRAVELER WILL DEPART FOR NIJMEGEN VIA TRAIN ($25.38). OMEGA WAS USED FOR LODGING. REGISTRATION OR AN AGENDA ARE NOT ASSOCIATED WITH THIS MEETING AND MEALS ARE NOT PROVIDED. LEG 2- NIJMEGEN/ AMSTERDAM (SPONSORED 3/13-17)- THE SPONSOR HAS COVERED THE FOLLOWING EXPENSES IN-KIND: R/T AIRFARE FROM/TO IAD ($997.79), LODGING FROM 3/13-15 AT $154.10/ NIGHT, AND LUNCHES ON 3/13-14 (OFFERED DINNERS HAVE BEEN DECLINED). REGISTRATION IS NOT ASSOCIATED WITH THIS MEETING THEREFORE THE LUNCHES WILL BE LISTED AS IN-KIND; MIE FOR BREAKFAST WILL BE REMOVED ON 3/14 AND MARKED AS PROVIDED ON 3/15 AND 3/16 AS BREAKFAST IS INCLUDED IN THE LODGING RATE. TRAVELER WILL NOT ARRIVE IN TIME FOR BREAKFAST ON 3/13. THE SPONSOR HAS NOTED THAT ALL SIMILARLY SITUATED PARTICIPANTS HAVE BEEN OFFERED THE SAME BENEFITS. OMEGA WAS NOT USED FOR THE AIRFARE AND HOTEL BECAUSE THE SPONSOR HAS COVERED THESE EXPENSES IN-KIND THEREFORE THE AIRPORT COST COMPARISON IS ALSO NOT NEEDED. TRAVELER WILL DEPART NIJMEGEN ON 3/16 FOR AMSTERDAM AND STAY OVERNIGHT ($227.28/ NIGHT). ON 3/17, TRAVELER WILL TAKE A TAXI ($14.29) AND TRAIN ($20.38) TO THE AIRPORT. HOTEL TAX-EXEMPTION DOES NOT APPLY TO ANY PART OF THIS TRAVEL. THE FOLLOWING EXPENSES HAVE BEEN ADDED: R/T BAGGAGE FEES $50, R/T TAXIS IN MD $66.79/EA., MISC EXPENSE OF $200 FOR UNFORESEEN COSTS, MISC EXPENSES FOR MIE NOT PROVIDED BY SPONSOR, AND FOR VARIOUS GROUND TRANSPORTATION IN THE NETHERLANDS.</t>
  </si>
  <si>
    <t>RADBOUD UNIVERSITY NIJMEGEN</t>
  </si>
  <si>
    <t>03/10/2019 -03/17/2019</t>
  </si>
  <si>
    <t>SHEARS, STEPHEN B</t>
  </si>
  <si>
    <t>TTRAVELER WAS INVITED TO PARTICIPATE AS A PLATFORM SPEAKER AT THE 59TH INTERNATIONAL SYMPOSIUM  ON BIOLOGICAL REGULATION AND ENZYME ACTIVITY IN NORMAL AND NEOPLASTIC TISSUES, OCT 1 - 2, 2018 AT THE UNIVERSITY OF BOLOGNA, ITALY.  TRAVELER WILL DEPART RDU 09/28 ARRIVING BOLOGNA, ITALY ON 9/29 IN THE LATE EVENING.  HE WILL RETURN TO RDU ON 9/3/18.   SPONSOR UNIV OF BOLOGNA, WILL PAY LODGING AND MEALS 9/29-10/2.  NO REGISTRATION FEE FOR THIS EVENT. EFFICIENT SPENDING APPROVAL OBTAINED ON JUN 14, 2018 FOR CTTS AND IS INCLUDED IN THE SCANNED DOCUMENTS PORTION OF THIS AUTHORIZATION. NO VISA IS REQUIRED AND HTSOS CERTIFICATION HAS BEEN COMPLETED.  REFERENCE CROSSOVER TRAVEL PART 1 TANUM0HJ90.</t>
  </si>
  <si>
    <t>BOLOGNA, , ITA</t>
  </si>
  <si>
    <t>UNIVERSITY OF BOLOGNA</t>
  </si>
  <si>
    <t xml:space="preserve">SHEKHAR, SKAND </t>
  </si>
  <si>
    <t>03/22/2019-03/26/2019; SHEKHAR, S; NEW ORLEANS,LA; DR. SHEKHAR WILL ATTEND THE ENDOCRINE SOCIETY MEETING AND PRESENT THREE ABSTRACTS  ON SPONTANEOUS RECOVERY OF THE HYPOTHALAMIC -PITUITARY-GONADAL., HYPOTHYROIDISM IN ERDHEIM CHESTER DISEASE AND PITUITARY-GONADAL (HPG) AND HYPOTHALAMIC-PITUITARY THYROID(HPT) AXES IN CUSHING SYNDROME. OWT WAS USED FOR AIRFARE AND LODGING. POTS WAS USED TO PAY FOR THE REGISTRATION ORDER. POTS # WAS 19-006683.</t>
  </si>
  <si>
    <t>03/20/2019 -03/26/2019</t>
  </si>
  <si>
    <t xml:space="preserve">SHENG, ZUHANG </t>
  </si>
  <si>
    <t>DR, SHENG WILL BE GIVING A TALK AT THE 2018 CELL BIOLOGY OF THE NEURON GORDON RESEARCH SEMINAR ENTITLED "ENERGY HOMEOSTASIS IN HEALTH AND DISEASE: IMPORTANCE OF REMOBILIZING MITOCHONDRIA IN DISTAL AXONS"., IN SAN DIEGO, CA ON 10/8/2018-10/10/218. THIS TRAVEL IS SPONSORED HAS PAID FOR HIS LODGING AND FLIGHT IN-KIND. ATTACHED EMAIL THAT STATES NO GOVERNMENT FUNDS HAS BEEN USED AND NO HONORARIUM WILL BE GIVING AND NO SPECIAL TREATMENT. FLIGHT AND LODGING CONFIRMATIONS ARE ALSO ATTACHED.  THIS TRAVEL HAS BEEN APPROVED IN SPARC AND BY DR. NATH ON 9/6/2018.</t>
  </si>
  <si>
    <t>DR. SHENG WILL BE GIVING A TALK ON HIS RECENT WORK ON NEURONAL MITOCHONDRIA AT CINCINNATI CHILDREN?¿¿S HOSPITAL MEDICAL CENTER ON 11/28-11/30. THIS TRAVEL IS SPONSORED IN-KIND AND THEY WILL BE PAYING FOR LODGING AND HIS FLIGHT. THEY WILL ALSO BE PROVIDING DINNER ON 11/28 AND LUNCH ON 11/29. APPROVED IN SPARC. ODA HAS BEEN APPROVED AND APPROVED BY DR. NATH.</t>
  </si>
  <si>
    <t>SHER, FRANKLIN A</t>
  </si>
  <si>
    <t>CROSS OVER FY TRAVEL - SEE TANUM0HRC0.
TO ATTEND AND PRESENT A SEMINAR AT THE FRANCES CRICK MEETING IN LONDON, ENGLAND, UK
DATES:  10/1/18 TO 10/2/18
LATE JUSTIFICATION:  WAITING FOR SPONSOR ETHICS ANSWERS.  RECEIVED ANSWERS ON 9/20.
SPONSOR WILL BE PROVIDING IN-KIND LODGING VALUED AT $302.48 PER NIGHT WHICH IS 101%  OF THE GOVERNMENT LODGING ALLOWANCE OF $299 FOR LONDON, ENGLAND. THE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</si>
  <si>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SUPERVISORY MICROBIOLOGIST</t>
  </si>
  <si>
    <t>TO ATTEND AND PRESENT A SEMINAR ENTITLED "IRON DEPENDENT TARGETS FOR HOST-DIRECTED THERAPY OF TB" FOR THE MEAKINS-CHRISTIE SEMINAR SERIES TO BE HELD IN MONTREAL, QUEBEC, CANADA.
DATE OF SEMINAR:  10/15/18
SPONSOR WILL COVER AIRFARE, LODGINGS, REGISTRATION (WAIVED), AND SOME MEALS - IN KIND.  EXPENSES NOT COVERED BY THE SPONSOR WILL BE COVERED BY THE LAB CAN.
9/18/18 - STILL AWAITING AIRFARE CONFIRMATION FROM SPONSOR.  WILL UPLOAD ONCE I RECEIVE IT.</t>
  </si>
  <si>
    <t>TO PARTICIPATE IN AN INTERACTIVE WORKSHOP ENTITLED ?¿¿PERSPECTIVES AND CHALLENGES IN MTB/HIV INNATE IMMUNITY?¿¿ AT THE RAGON INSTITUTE OF MGH, MIT, AND HARVARD IN CAMBRIDGE, MASSACHUSETTS.
DATES:  10/31/18 TO 11/2/18
SPONSOR WILL COVER LODGINGS AND SOME MEALS - IN KIND.
ANY EXPENSES NOT COVERED BY THE SPONSOR WILL BE PAID FOR BY THE LAB CAN.
LATE JUSTIFICATION:  WE RECEIVED THE INFORMATION FROM THE SPONSOR ON 10/26 NEEDED TO SUBMIT TO ETHICS AND THE TRAVEL LIAISON.  ALL DETAILS ARE NOW FINALIZED.</t>
  </si>
  <si>
    <t>THIS IS A RESCHEDULED TRIP FROM 1/21/18 - DUE TO GOV. SHUT DOWN.
TO ATTEND AND PRESENT A SEMINAR ENTITLED IRON METABOLISM AS A TARGET FOR HOST-DIRECTED THERAPY OF TUBERCULOSIS, AT THE UNIVERSITY OF TORONTO?¿¿S CHARLES GOULD EASTON SEMINAR SERIES IN TORONTO, CANADA.
NEW DATE:  11/12/18 
SPONSOR WILL COVER AIRFARE, HOTEL AND SOME MEALS - IN KIND.  EXPENSES NOT COVERED BY SPONSOR WILL BE COVERED BY THE LAB CAN.
SPONSOR WILL BE PROVIDING IN-KIND LODGINGS VALUED AT $228.01 WHICH IS 140.74% OVER THE GOVERNMENT LOADING ALLOWANCE OF $162.00 FOR TORONTO, CA.  THIS PERCENTAGE FALLS WITHIN THE 300% THRESHOLD ALLOWED BY THE FEDERAL PERDEIM RATE.  THE SPONSOR HAS CONFIRMED THAT ALL OTHER FEDERAL OR NON-FEDERAL PARTICIPANTS WILL BE PROVIDED WITH THE SAME OR SIMILAR ACCOMMODATIONS.  NO US FEDERAL FUNDS WILL BE USED AND NO HONORARIUM WILL BE PROVIDED.
LATE JUSTIFICATION:  WE JUST RECEIVED THE FINAL DOCUMENTS FROM THE SPONSOR NEED TO SUBMIT THIS SPONSORED TRAVEL.</t>
  </si>
  <si>
    <t>TO PRESENT A SEMINAR AT TSINGHUA UNIVERSITY, BEIJING (3-7-19 TO 3-8-19). SPONSOR WILL COVER AIRFARE  AND LODGING- IN KIND  MEALS ON CAN.
TO ATTEND AND PRESENT SEMINAR AT THE KEYSTONE M1) - INNATE IMMUNE RECEPTORS:  ROLES IN IMMUNOLOGY AND BEYOND (3/10/19 TO 3/15/19). KEYSTONE WILL COVER AIRFARE, LODGINGS, AND SOME MEALS - IN CASH TO THE APPROPRIATION. ($,2890.00)
ANY EXPENSES NOT COVERED BY THE SPONSORS WILL BE COVERED BY THE LAB CAN.</t>
  </si>
  <si>
    <t>03/06/2019 -03/15/2019</t>
  </si>
  <si>
    <t>NATIONAL INSTITUTE OF BIOLOGIC</t>
  </si>
  <si>
    <t>TO ATTEND AND PRESENT A SEMINAR AT THE GORDON RESEARCH CONFERENCE IN GALVESTON, TX
DATES:  3/24/19 TO 3/27/19
SPONSOR COVERING HIS REGISTRATION FEE - IN CASH TO THE APPROPRIATION.  EXPENSES NOT COVERED BY SPONSOR WILL BE COVERED THE LAB CAN
TO ATTEND SERVE ON SITE AS SCIENTIFIC ADVISORY BOARD MEMBER FOR THE WEATHERALL INSTITUTE OF MOLECULAR MEDICINE.
DATES:  3/29/19
SPONSOR WILL COVER AIRFARE, LODGINGS, PREPAID LOCAL TRANSPORTATION AND SOME MEALS.  EXPENSES NOT COVERED BY SPONSOR WILL BE COVERED BY THE LAB CAN.
SEE AEA STATEMENT UNDER EXCEPTIONS TAB</t>
  </si>
  <si>
    <t>03/24/2019 -03/30/2019</t>
  </si>
  <si>
    <t>SHERMAN, ARTHUR S</t>
  </si>
  <si>
    <t>PISA, ITALY, 10/8-12/2018: TO ATTEND THE CONFERENCE, CENTRO DI RICERCA MATEMATICA ENNIO DE GIORGI - NANOSCALE MATHEMATICAL MODELING OF SYNAPTIC TRANSMISSION, CALCIUM DYNAMICS, TRANSDUCTION AND CELL SENSING WORKSHOP AND TO GIVE HIS TALK ENTITLED THE INTEGRATED OSCILLATOR MODEL FOR BETA CELLS.  LODGING AND MEALS DURING THE CONFERENCE WILL BE COVERED IN-KIND BY THE SPONSOR.  NO REGISTRATION FEE FOR THE CONFERENCE.  LODGING RATE IS ESTIMATED AT 50 EUROS WHICH IS LESS THAN THE GOVERNMENT LODGING RATE.</t>
  </si>
  <si>
    <t>PISA, , ITA</t>
  </si>
  <si>
    <t>SCUOLA NORMALE SUPERIORE</t>
  </si>
  <si>
    <t>RESEARCH MATHEMATICIAN</t>
  </si>
  <si>
    <t>10/06/2018 -10/13/2018</t>
  </si>
  <si>
    <t>SHERRY, RICHARD M</t>
  </si>
  <si>
    <t>DR. SHERRY IS INVITED TO SPEAK AT THE 67TH ANNUAL CLINICAL SYMPOSIUM BEING HELD IN WOODBRIDGE NJ ON DECEMBER 1, 2018. IN-KIND:  AIRFARE, LODGING (NO BREAKFAST), REGISTRATION (INCLUDES BREAKFAST), AND GROUND TRANSPORTATION IN NJ.</t>
  </si>
  <si>
    <t>MORRISTOWN, NJ, US</t>
  </si>
  <si>
    <t>AMERICAN COLLEGE OF SURGEONS N</t>
  </si>
  <si>
    <t>11/30/2018 -12/01/2018</t>
  </si>
  <si>
    <t>SHET, ARUN S</t>
  </si>
  <si>
    <t>DR. ARUN SHET WILL TRAVEL TO UNC-CHAPEL HILL IN DURHAM, NORTH CAROLINA, FROM 02/25/2019 - 02/26/2019, TO DISCUSS COLLABORATIVE OPPORTUNITIES AND PROVIDE A TALK ON "EVIDENCE BASED MANAGEMENT OF THROMBOSIS IN SICKLE CELL DISEASE." UNC-CHAPEL HILL WILL BE PROVIDING LODGING FOR ONE NIGHT ($174) AND GROUND TRANSPORTATION ($135). THIS TRAVEL IS NOT A CONFERENCE BECAUSE IT MEETS THE FOLLOWING MISSION EXEMPTION: SCIENTIFIC MEETINGS WITH A SPECIFIC INVESTIGATOR OR TEAM REGARDING SPECIFIC AREA OF SCIENTIFIC INQUIRY OR PUBLIC HEALTH NEED (IN THIS CASE, SICKLE CELL DISEASE).</t>
  </si>
  <si>
    <t>STAFF CLINICIAN1(VP)</t>
  </si>
  <si>
    <t>SHEVACH, ETHAN M</t>
  </si>
  <si>
    <t>SPONSORED TRIP.
TRAVELER IS GIVING A PRESENTATION ON THE MECHANISM OF ACTION OF T REGULATORY CELLS AT THE IMB SCIENTIFIC SYMPOSIUM.
MEALS AND AIRPORT TRANSPORTATION ARE BEING COVERED BY THE SPONSOR.
TRAVEL DATES NOVEMBER 17-23,2018</t>
  </si>
  <si>
    <t>11/17/2018 -11/23/2018</t>
  </si>
  <si>
    <t>SPONSORED TRIP
SPONSOR IS PAYING FOR THE REGISTRATION FEE, LODGING AND LUNCH DURING THE TRIP
TRIP DATES DECEMBER 8- 12TH, 2018
TRAVELER IS GIVING A WORKSHOP ON THE STANDARDIZATION CONSIDERATIONS FOR THERAPEUTIC ANTIGEN-SPECIFIC TOLEROGENIC STRATEGIES.</t>
  </si>
  <si>
    <t>SPONSORED TRIP TO WAYNE STATE UNIVERSITY TO SPEAK AT THE IMMUNOLOGY FOCUS GROUP. SPONSOR IS PAYING FOR AIRFARE,LODGING AND CAR SERVICE DURING DR. SHEVACH'S TIME IN DETROIT.
TRAVEL DATES : JANUARY 7-8TH 2019</t>
  </si>
  <si>
    <t xml:space="preserve">SHI, JIANXIN </t>
  </si>
  <si>
    <t>&lt;&lt;CAS ID 00310&gt;&gt; TRAVELER WILL PRESENT ESTIMATING OVERALL CONTRIBUTION OF ORAL MICROBIOME TO RISK OF CANCER AT THE BANFF INTERNATIONAL RESEARCH STATION (BIRS) WORKSHOP.  THE SPONSOR WILL PROVIDE LODGING ON FEBRUARY 3 THROUGH 7, 2019.  THE SPONSOR WILL PROVIDE DINNER ON FEBRUARY 3, BREAKFAST, LUNCH AND DINNER ON FEBRUARY 4 THROUGH 7; AND BREAKFAST AND LUNCH ON FEBRUARY 8,  PER THE SPONSOR, THE AGENDA AND HOTEL RESERVATION CONFIRMATIONS ARE FORTHCOMING. AN EMAIL LISTING THE HOTEL COST PER NIGHT IS INCLUDED.</t>
  </si>
  <si>
    <t>BANFF INTERNATIONAL RESEARCH S</t>
  </si>
  <si>
    <t>INVESTIGATOR ( VP)</t>
  </si>
  <si>
    <t xml:space="preserve">SHI, LEI </t>
  </si>
  <si>
    <t>DR. SHI HAS BEEN INVITED TO SERVE AS AN EXTERNAL EXAMINER FOR THE DISSERTATION OF DEFENSE OF A DOCTORAL STUDENT, AT HARVARD MEDICAL SCHOOL. THE TRIP IS SPONSORED, BUT THERE WILL BE NO HONORARIUM.</t>
  </si>
  <si>
    <t xml:space="preserve">SHI, YUN BO </t>
  </si>
  <si>
    <t>11/03/18-11/11/18 SHI YUNBO CHANGESHA, CHINA; NANJING, CHINA 
SPONSOR 1: CENTRAL SOUTH UNIVERSITY
SPONSOR 2: NANJING UNIVERSITY
LEG 1)  11/05/2018 - 11/07/2018, CHANGSHA, CHINA: TO PRESENT A TALK ENTITLED ?¿¿THYROID HARMONE REGULATION OF ADULT ORGAN DEVELOPMENT' AT THE UNIVERSITY. 
LEG 2)11/08-11/11/2018; NANJING, CHINA: TO PRESENT A TALK ENTITLED ?¿¿THYROID HORMONE REGULATION OF XENOPUS DEVELOPMENT.?¿¿ AT NANJING UNIVERSITY, CHINA. SPONSOR 2 COVERS 3-NIGHT LODGING, TRAIN FARE FROM CHANGSHA TO NANJING AND LOCAL TRANSPORTATION.
GROUNDS IN WDC $120.</t>
  </si>
  <si>
    <t>[OTHER], , CHN</t>
  </si>
  <si>
    <t>NANJING UNIVERSITY</t>
  </si>
  <si>
    <t>11/24/18-12/02/18 SHI YUNBO CHENGDU, CHINA; CHONGQING, CHINA 
SPONSOR 1: CHENGDU INSTITUTE OF BIOLOGY, CHINESE ACADEMY OF SCIENCES
SPONSOR 2: SOUTHWEST UNIVERSITY, SCHOOL OF LIFE SCIENCES
LEG 1)  11/25/2018 - 11/28/2018, CHENGDU, CHINA: TO PARTICIPATE IN LAB FELLOW, SHOUHONG WANG'S PHD THESIS DEFENSE AS THE MENTOR; AND MEET WITH STUDENTS AND FACULTIES IN THE INSTITUTE AND PRESENT A TALK ENTITLED ?¿¿GENE REGULATION BY THYROID HORMONE DURING XENOPUS DEVELOPMENT.'. 
LEG 2)11/29-12/02/2018; CHONGQING, CHINA: TO PRESENT A TALK ENTITLED ?¿¿FROG METAMORPHOSIS' AT THE UNIVERSITY, AND MEET WITH STUDENTS &amp; FACULTIES.
SPONSOR 1 COVERS INTERNATIONAL ECONOMY AIRFARE AND 4-NIGHT LODGING AT INSTITUTE GUEST HOUSE. 
SPONSOR 2 COVERS 3-NIGHT LODGING, TRAIN FARE FROM CHENGDU TO CHONGQING AND LOCAL TRANSPORTATION.
GROUNDS: IN WDC, TAXI FARE $120.</t>
  </si>
  <si>
    <t>CHINESE ACADEMY OF SCIENCES CH</t>
  </si>
  <si>
    <t xml:space="preserve">SHROFF, HARI </t>
  </si>
  <si>
    <t>DR. HARI SHROFF HAS BEEN INVITED TO GIVE A LECTURE AT THE NEURO PROBES CONFERENCE:  STAINING BRAINS FOR GAIN, OCTOBER 10-12, 2018, WOODS HOLE, MA.
- ODA HAS BEEN APPROVED BY TRACI MELVIN ON
- SPONSOR WILL COVER AIRFARE, LOCAL GROUND TRANSPORTATION, LODGING AND MEALS DURING MEETING.</t>
  </si>
  <si>
    <t>DR. HARI SHROFF HAS BEEN INVITED TO GIVE A SEMINAR TO THE DEPARTMENT OF MECHANICAL ENGINEERING, UNIVERSITY OF WASHINGTON.  HE WILL ALSO MEET WITH COLLABORATORS TO DISCUSS A COLLABORATIVE PROJECT.
- SPONSOR WILL COVER AIRFARE AND ALL MEALS ON 11/13/18. DR. SHROFF WILL STAY WITH RELATIVES WHILE IN SEATTLE.
- ODA HAS BEEN APPROVED BY JASON FORD ON 11/6/18.</t>
  </si>
  <si>
    <t>11/10/2018 -11/14/2018</t>
  </si>
  <si>
    <t>DR. HARI SHROFF  HAS BEEN INVITED TO PARTICIPATE IN A SCIENTIFIC MEETING AT THE MARINE BIOLOGICAL LABORATORY IN WOODS HOLE, MA, NOVEMBER 26-28, 2018.
- ODA APPROVED BY KEVETTE BURWELL ON 11/1/18.
- SPONSOR WILL COVER AIRFARE LODGING AND ALL MEALS ON 11/27/18.</t>
  </si>
  <si>
    <t>MARINE BIOLOGICAL LABORATORY</t>
  </si>
  <si>
    <t>SICO, COLLEEN M</t>
  </si>
  <si>
    <t>CELL 240 762 0813 COLLEEN SICO WILL BE DEPARTING SEPTEMBER 29  TO ARRIVE ON OCTOBER 1ST FOR HER SITE VISIT WITH COALITION FOR EPIDEMIC PREPAREDNESS INNOVATIONS CEPI THIS IS SPONSORED TRAVEL WHICH WILL BE PROVIDED IN KIND BY CEPI AND NO HONORARIUM WILL BE ACCEPTED BRISBANE AUSTRALIA OCT 2 TO 6.  COLLEEN WILL BE CONDUCING A CEPI DUE DILIGENCE SITE VISIT FOR SELECTED AWARDEES OF CEPI'S CFP-2 FROM OCT 2-5.  SHE SERVES ON THE CMC CHEMISTRY MANUFACTURING CONTROL TEAM MEMBER FOR CEPI.    WHILE THERE COLLEEN SICO WILL ALSO PERFORM AUDIT AND TECHNICAL REVIEW VISIT FOR THE VAXINE CONTRACT ON OCTOBER 7 TO 12 MELBOURNE AUSTRALIA CROSSOVER TRAVEL TANUM01468</t>
  </si>
  <si>
    <t>COALITION FOR EPIDEMIC PREPARE</t>
  </si>
  <si>
    <t xml:space="preserve">SIDRANSKY, ELLEN </t>
  </si>
  <si>
    <t>TRAVELER DEPARTS 9/29 AND ARRIVES TO TDY 9/30. ** NO LODGING IS REQUIRED DUE TO IN FLIGHT STATUS
9/29. CONTINUATION OF TA#: 0HTTH. OMEGA WAS USED FOR ROUNDTRIP AIRFARE BUT NOT LODGING. LODGING WAS SECURED BY SPONSOR AND HOST. ON 10/01 TRAVELER WILL SPEAK AT RAMBAM GENETICS INSTITUTE. TRAVELER WILL NOT NEED LODGING ON 10/01 AS TRAVELER WILL STAY WITH FAMILY AT NETG. 10/02-10/05 TRAVELER WILL ATTEND/SPEAK AT GENOMICS 2018 CONFERENCE. SPONSOR HAS AGREED TO COVER THE FOLLOWING IN KIND: REGISTRATION FEE $600, 3 LODGING NIGHTS (10/02-10/04) AT $285/NIGHT. OTHER INVITED GUESTS ARE RECEIVING SIMILAR BENEFITS. NIH PAYS ALL OTHER EXPENSES. REGISTRATION FEES INCLUDES LUNCHES ON 10/03-10/04. LODGING INCLUDES BREAKFAST THE MORNINGS OF 10/03-10/05. THE CONFERENCE ENDS ON 10/05, IT IS MORE ADVANTAGEOUS TO THE GOV?????T FOR THE TRAVELER TO STAY THE WEEKEND 10/06-10/07 THAN FLY BACK TO THE US.  LODGING FOR THE NIGHTS OF 10/05-10/07 AT $260/NIGHT. ON 10/08-10/09 TRAVELER WILL ATTEND/SPEAK AT THE GAUCHER CLINIC AT SHARE TZEDEK. TRAVELER WILL NOT NEED LODGING THE NIGHT OF 10/08 AS TRAVELER WILL STAY WITH FAMILY AT NETG. TRAVELER DEPARTS ON 10/09 AT THE END OF THE MEETING AND WILL RETURN HOME ON 10/10. NO LODGING NEEDED ON 10/09 AS TRAVELER WILL BE IN FLIGHT STATUS. EXPENSES ADDED: BAG FEES-$25; TAXI FROM AIRPORT TO RESIDENCE ESTIMATED-$100; TRANSPORTATION IN ISRAEL ESTIMATED-$150.00; MISC. EXPENSE-$200 ADDED FOR UNFORESEEN ISSUES THAT MAY OCCUR. HOTEL TAX EXEMPTION DOES NOT APPLY TO THIS FOREIGN TRAVEL.</t>
  </si>
  <si>
    <t>HAIFA, , ISR</t>
  </si>
  <si>
    <t>TARGET CONFERENCES LIMITED</t>
  </si>
  <si>
    <t>SIEVING, PAUL A</t>
  </si>
  <si>
    <t>TRAVEL TO SIENA, ITALY FROM OCTOBER 3-10, 2018 TO ATTEND THE MONACIANO SYMPOSIUM AS AN INVITED PARTICIPANT. THE SYMPOSIUM IS ORGANIZED BY MONACIANO II COMMITTEE MEMBERS FROM BOTH DUKE UNIVERSITY AND THE UNIVERSITY OF MICHIGAN. THIS MEETING WAS APPROVED BY THE NEI/EO. THIS TRIP IS ALSO PARTIALLY SPONSORED. TRANSPORTATION TO/FROM THE AIRPORT IN ITALY AND LODGING WILL BE SPONSORED IN-KIND FROM THE OWNERS OF THE PRIVATE ESTATE WHERE THE MEETING IS BEING HELD, AT NO EXPENSE TO ALL ATTENDEES. TRAVELER IS LEAVING ON 10/3 BECAUSE HE HAS COLLABORATION MEETINGS WITH OTHER SYMPOSIUM PARTICIPANTS.</t>
  </si>
  <si>
    <t>DIRECTOR NEI</t>
  </si>
  <si>
    <t>SILLS, ROBERT C</t>
  </si>
  <si>
    <t>TRAVELER WILL SERVE AS A MEMBER OF THE EXTERNAL ADVISORY COMMITTEE (EAC) FOR THE MICHIGAN STATE UNIVERSITY'S CENTER FOR RESEARCH ON INGREDIENT SAFETY'S 2018 ANNUAL MEETING FROM NOVEMBER 12-14, 2018 IN EAST LANSING, MICHIGAN. ACTUAL DATES OF TRAVEL ARE ALSO NOVEMBER 12-14, 2018. NO REGISTRATION FEE IS ASSOCIATED WITH THIS TRAVEL. THE SPONSOR, MICHIGAN STATE UNIVERSITY WILL PROVIDE AIRFARE, LODGING AND SOME MEALS IN-KIND. EFFICIENT SPENDING (ATTACHMENT G) APPROVAL  WAS OBTAINED ON JULY 26, 2018 AND ETHICS APPROVAL WAS OBTAINED ON JULY 26, 2018. BOTH ARE UPLOADED IN THE SCANNED DOCUMENTS PORTION OF THIS AUTHORIZATION. NO TAX EXEMPTION FOR MI.</t>
  </si>
  <si>
    <t>SILVA, AFONSO C</t>
  </si>
  <si>
    <t>THE TRAVELER HAS BEEN INVITED TO PRESENT A LECTURE AT THE PERSPECTIVES IN NEUROSCIENCE SPEAKER SERIES-UNIVERSITY OF WESTERN ONTARIO, TO BE HELD IN ONTARIO, CANADA ON 11/26-27/2018.
LECTURE ENTITLED- IMAGING BRAIN ANATOMY, FUNCTION AND DYSFUNCTION IN MARMOSETS 
ITINERARY AS FOLLOW- DEPART FROM WASHINGTON, DC, ON 11/26. ARRIVE IN ONTARIO, CAD ON 11/27. ATTEND MEETING FROM 11/26 TO11/27.  DEPART FROM ONTARIO, CAD, ON 11/27. ARRIVE IN WASHINGTON, DC, ON THE SAME DAY 11/27.
NIH WILL COVER FOR TRAVELS RELATE EXPENSES. NOT COVERED BY SPONSOR.
SPONSOR, UNIVERSITY OF WESTERN ONTARIO WILL PAY IN-KIND FOR AIRFARE, GROUND TRANSPORTATION, MEAL, (DINNER ON 11/26), LODGING ON 11/26 IS WITH AN ESTIMATED OF 120.00 CAD AT A CONV. OF 100.50 USD PER NIGHT AND IS WITHIN THE GOVERNMENT RATE. 
CONFIRMED WITH THE SPONSOR THAT NO HONORARIUM WILL BE GIVEN, AND NO FEDERAL FUNDS ARE BEING USED TO SUPPORT THIS TRAVEL. 
DR. SILVA IS THE ONLY INVITEE TO THIS MEETING, THERE WILL BE NOT BE OTHER NON-FEDERAL PARTICIPANTS. 
ODA/ SPONSOR TRAVEL-NINDS ETHICS OFFICE, HAS CLEARED/APPROVED, THE ACCEPTANCE OF SPONSOR TRAVEL EXPENSES FOR THIS TRAVEL. 
NO COST COMPARISON NEEDED, AIRFARE NOT COVERED BY NIH, AIRFARE IS BEING PAID IN-KIND BY SPONSOR.
UPLOADED APPROVALS SPARC I SP011717 AS (STE), ODA 2192, GOVERN. FURNISHED EQUIP (GFE), HTSO 401 CERTIFICATE AND TRAVEL HAS BEEN APPROVAL BASED ON CRITERIA 3.</t>
  </si>
  <si>
    <t>UNIVERSITY OF WESTERN ONTARIO</t>
  </si>
  <si>
    <t>SIMEONOV, ANTON M</t>
  </si>
  <si>
    <t>INVITED TO GIVE A LECTURE AT THE INSTITUTE FOR RESEARCH IN IMMUNOLOGY AND CANCER, MONTREAL UNIVERSITY ON DECEMBER 10, 2018.
PLEASE NOTE, THIS IS AN AFTER THE FACT TRAVEL AUTHORIZATION; APPROVED BY ETHICS ON OCT 2, 2018. DOCUMENTATION ATTACHED.</t>
  </si>
  <si>
    <t>UNIVERSITY OF MONTREAL</t>
  </si>
  <si>
    <t>SIMMONETT, ANDREW C</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</si>
  <si>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DECEMBER 2-3, 2018, TEMPE, ARIZONA. LODGING, AIRFARE, DINNER ON DECEMBER 2, BREAKFAST AND LUNCH ON DECEMBER 3 PAID IN-KIND. TRAVELER IS REQUESTING APPROVAL OF SPONSORED IN-KIND ACTUAL LODGING AND MEALS.  LODGING IS VALUED AT $165 PER NIGHT WHICH IS 136% ABOVE GOVERNMENT ALLOWANCE OF $121 PER NIGHT. MEALS ARE VALUED AT $30 FOR BREAKFAST, $40 FOR LUNCH, AND $70 FOR DINNER, WHICH IS 231%, 267%, AND 269% OVER THE GOVERNMENT ALLOWANCE OF $13 FOR BREAKFAST, $15 FOR LUNCH, AND $26 FOR DINNER. THESE PERCENTAGES FALL WITHIN THE 300% THRESHOLD ALLOWED BY THE FTR. THE SPONSOR HAS NOTED THAT ALL OTHER NON-FEDERAL PARTICIPANTS WILL BE PROVIDED WITH THE SAME ACCOMMODATIONS. TRAVELER WILL DEPART FROM ATLANTA, GEORGIA, AND RETURN TO HOME.</t>
  </si>
  <si>
    <t>SIMON, STEVEN L</t>
  </si>
  <si>
    <t>(00010-W$H)DR. SIMON HAS BEEN INVITED TO UCSF TO BE A CONSULTANT IN A MEETING TO REVIEW DOSIMETRY IN THE CANADIAN FLUOROSCOPY COHORT STUDY (CFCS). DR. SIMON IS LEAVING EARLY ON 1/12 AND WILL COVER HIS OWN EXPENSES FOR LODGING AND MEALS.  THE SPONSOR IS COVERING ROUNDTRIP AIRFARE AND LODGING FROM 1/13-1/16.  IN ADDITION WILL COVER MEALS (BREAKFAST, LUNCH AND DINNER ON 1/14/19 AND BREAKFAST AND LUNCH ON 1/15/19).  NCI WILL COVER ALL ADDITIONAL MEALS ON TRAVEL.  NO REGISTRATION FEE ASSOCIATED WITH THIS MEETING.</t>
  </si>
  <si>
    <t>SINGLETON, ANDREW B</t>
  </si>
  <si>
    <t>DR SINGLETON WILL ATTEND THE 13TH INTERNATIONAL MEETING ON GENETIC EPIDEMIOLOGY OF PARKINSON?¿¿S DISEASE IN PARIS FR ON 14 DECEMBER, 2018. REGISTRATION FEE OF 180 EUR (204 53 USD) WAS WAIVED FOR ALL INVITED SPEAKERS. REGISTRATION DOES NOT INCLUDE LODGING OR MEALS. SPONSOR IS PROVIDING RT AIRFARE FROM IAD TO PARIS AIRPORT AT 3096 87 USD, AS WELL AS BREAKFAST, LUNCH AND DINNER FOR DEC 14 AT 137 USD. THE SPONSOR HAS INDICATED THE SAME ACCOMMODATIONS HAVE BEEN GIVEN TO ALL FEDERAL ATTENDEES. NIH WILL REIMBURSE TRAVELER RT TAXI FROM HOME TO IAD AT 196 98 USD, RT TAXI FROM PARIS DE GAULLE AIRPORT TO LODGING AT 80 36 USD, RT TAXI FROM LODGING TO VENUE ON 14 DEC AT 29 86 USD, LODGING AT 372 76 USD, MIE AT 494 50 USD. HAS EO APPROVAL, SIGNED TA AND APPROVED ODA 2018-1499.</t>
  </si>
  <si>
    <t>DR. SINGLETON WILL ATTEND THE FOUNDIN-PD MEETING IN PITTSBURGH, PA FROM JAN 3 - JAN 4, 2019. THERE IS NO FORMAL AGENDA FOR THIS MEETING. SPONSOR IS PAYING "IN-KIND" FOR RT AIRFARE FROM IAD TO PIT AT 267 40 USD, LODGING FOR THE NIGHT OF 3 JAN AT 119 USD, LUNCH AND DINNER ON 3 JAN AT 38 USD, AS WELL AS BREAKFAST AND LUNCH AT 28 USD ON 4 JAN. SPONSOR HAS INDICATED THE SAME ACCOMMODATIONS HAVE BEEN PROVIDED TO ALL INVITED SPEAKERS. NIH WILL REIMBURSE THE TRAVELER RT TAXI FROM HOME TO IAD AT 196 98 USD, TAXI FROM PIT AIRPORT TO LODGING AT 39 68 USD, RT TAXI FROM LODGING TO VENUE AT 8 88 USD ON 3 JAN, ONE WAY TAXI FROM LODGING TO VENUE ON 4 JAN AT 4 44 USD, TAXI FROM VENUE TO PIT AIRPORT AT 38 88 USD, REMAINING MIE AT 34 50 USD. HAS SIGNED TA, EO APPROVAL AND APPROVED ODA 2018-1509.</t>
  </si>
  <si>
    <t>DR. SINGLETON HAS BEEN INVITED TO PARTICIPATE IN THE PREUSS FOUNDATION SEMINAR ENTITLED "STATE OF THE ART PARKINSON'S DISEASE RESEARCH" TO BE HELD IN LA JOLLA, CA FROM FEB 27 - MAR 1, 2019. SPONSOR IS PROVIDING ?¿¿IN-KIND?¿¿ - ROUND TRIP AIRFARE FROM IAD TO SAN AIRPORT AT 1706 70 USD, BREAKFAST, LUNCH AND DINNER 27-1 MAR AT AN EST TOTAL OF 350 USD, COMPLIMENTARY GROUND TRANSPORT TO AND FROM SAN AIRPORT, AS WELL BETWEEN LODGING AND MEETING VENUE WHILE IN SAN DIEGO; LODGING AT 600 USD FOR THE NIGHTS OF FEB 27-28. DR. SINGLETON IS REQUESTING APPROVAL OF ACTUAL SUBSISTENCE FOR SPONSOR IN-KIND LODGING VALUED AT 300 USD WHICH IS 172 PERCENT OF THE GOVERNMENT ALLOWANCE OF 174 USD. THIS PERCENTAGE FALLS WITHIN THE 300 PERCENT THRESHOLD ALLOWED BY THE FTR. THE SPONSOR HAS NOTED THAT ALL OTHER NON-FEDERAL PARTICIPANTS WILL BE PROVIDED WITH THE SAME ACCOMMODATIONS. NIH WILL REIMBURSE TRAVELER RT POV MILEAGE FROM HOME TO IAD AT 34 22 USD, AND PARKING AT IAD AIRPORT FROM 27-1 MAR AT 30 USD, REMAINING MIE AT 32 USD. HAS SIGNED TA AND APPROVED ODA 2019-1529.</t>
  </si>
  <si>
    <t>PREUSS FOUNDATION</t>
  </si>
  <si>
    <t xml:space="preserve">SINHA, RASHMI </t>
  </si>
  <si>
    <t>CAS/STUDY CODE &lt;10673&gt; DR. SINHA WILL BE TRAVELING TO SOUTH KOREA ON OCTOBER  31-NOVEMBER 2, 2018 TO SPEAK AT THE KOREAN SOCIETY OF FOOD SCIENCE AND NUTRITION (KFN) ANNUAL MEETING. KFN WILL PAY IN KIND FLIGHT FROM DC TO SOUTH KOREA THEN A ONE-WAY TICKET TO VIETNAM FOR AN ADVISORY MEETING WITH COLLABORATORS FROM NOVEMBER 3-11, 2018.  KFN THEN WILL PAY ONE-WAY AIRFARE FROM SOUTH KOREA TO DC ON 11/11/18.  KFN TO ALSO PAY IN-KIND-HOTEL STAY. THE KFN INCLUDES 2 FREE GIFT EVENTS (AFTER CONFERENCE TOURS) SHE WILL  NOT BE ACCEPTING THESE EVENTS. THE REGISTRATION FEE IS WAIVED WHICH INCLUDES LUNCH ON 11/1-2 AND DINNER ON 11/1. FOR STAY IN VIETNAM, HANOI MEDICAL UNIVERSITY WILL PAY IN-KIND-R/T AIRFARE BETWEEN SOUTH KOREA AND VIETNAM AND HOTEL STAY.  NCI TO PAY FOR MOST MEALS (OTHERWISE NOTED) AND ALL GROUND TRANSPORTATION.  NCI LAPTOP LOANER ID#NCI-RITM0134495, DR. SINHA CELL-301-728-1996. SINHA WILL BE TAKING COMP TIME, BUT NOT SURE WHICH DAYS.</t>
  </si>
  <si>
    <t>BUSAN, , KOR</t>
  </si>
  <si>
    <t>HANOI MEDICAL UNIVERSITY</t>
  </si>
  <si>
    <t>RESEARCH EPIDEMIOLOGIST</t>
  </si>
  <si>
    <t>10/29/2018 -11/11/2018</t>
  </si>
  <si>
    <t>KOREAN SOCIETY OF FOOD SCIENCE</t>
  </si>
  <si>
    <t>DR. SINHA HAS BEEN INVITED TO ATTEND THE PLANNING MEETINGS FOR THE MICROBIOME PILOT STUDY ON 19-21ST MARCH 2019 IN MELBOURNE, AUSTRALIA, WHICH AIMS TO FINALIZE THE SAMPLE COLLECTION, PROCESSING AND STORAGE PROTOCOLS AND THE DESIGN OF THE PILOT STUDY.  IN-KIND:  R/T AIRFARE, HOTEL RATE + TAX. NO REGISTRATION FEE FOR THIS MEETING.  NCI TO PAY:  ALL MEAL EXPENSES, ALL GROUND TRANSPORTATION. DR. SINHA'S CELL:  301-728-5981,  CBIIT#RITM0159261. HOTEL DOES NOT HAVE A HOT BREAKFAST. &lt;10673-SR6-8037441-STUDY OF MICROBIOME&gt;</t>
  </si>
  <si>
    <t>CANCER COUNCIL VICTORIA</t>
  </si>
  <si>
    <t>03/16/2019 -03/22/2019</t>
  </si>
  <si>
    <t>DR. SINHA HAS BEEN INVITED TO SPEAK AT THE ANNUAL AMERICAN ASSOCIATION FOR CANCER RESEARCH (AACR), IN ATLANTA, GA, MARCH 29-APRIL 1, 2019.  IN-KIND-3 NIGHTS-HOTEL + TAX, ROUNDTRIP FLIGHT, MEETING REGISTRATION OF $755.00 WAIVED. NCI TO PAY-ALL MEALS AND GROUND TRANSPORTATION.  &lt;10673-SR6&gt;.AEA FOR LODGING ONLY, NOT TO EXCEED $249.00 NIGHTLY, WHICH IS 163% OF THE PER DIEM LODGING RATE, IS REQUESTED FOR (MARCH 29-APRIL 1, 2019) AND $66.00 AT 100% FOR M&amp;IE FOR TOTAL MAXIMUM DAILY EXPENSE OF $315 PER DAY IS REQUESTED FOR THE ABOVE DATES.  SPONSOR OFFERED ALL INVITEES THE SAME RATE.</t>
  </si>
  <si>
    <t>03/29/2019 -04/01/2019</t>
  </si>
  <si>
    <t>SINK, BONNIE L</t>
  </si>
  <si>
    <t>TRAVELER WILL BE AN ASSESSOR AT THE AMERICAN RED CROSS BLOOD SERVICES IN FORT WAYNE, IN ON OCTOBER 28-30, 2018.</t>
  </si>
  <si>
    <t>FORT WAYNE, IN, US</t>
  </si>
  <si>
    <t>ADVANCING TRANSFUSION AND CELL</t>
  </si>
  <si>
    <t>NURSE EDUCATOR</t>
  </si>
  <si>
    <t xml:space="preserve">SIVARAM, SUDHA </t>
  </si>
  <si>
    <t>SPONSORED: OCTOBER 8-9, 2018 - 8TH THE ?????INTERNATIONAL SYMPOSIUM ON BREAST CANCER PREVENTION: ENGINEERING, TECHNOLOGY AND DATA SCIENCE????? TO BE HELD IN WEST LAFAYETTE, INDIANA.  
SPONSORED IN KIND: FLIGHT AND THREE NIGHT OF LODGING(INCLUDING TAX), BREAKFAST ON OCTOBER 8TH&amp;9TH, LUNCH ON OCTOBER 8TH, AND DINNER ON OCTOBER 8TH&amp;9TH. ALSO TRANSPORTATION IS IN-KIND FROM AIRPORT TO HOTEL</t>
  </si>
  <si>
    <t>HEALTH SCIENCE ANALYST</t>
  </si>
  <si>
    <t>SMITH WHITE, BRIAN J</t>
  </si>
  <si>
    <t>01/11/2019-01/17/2019: PARTICIPATING AS AN ORGANIZER AT THE INTERNATIONAL PLANT AND ANIMAL GENOME XXVII CONFERENCE, IN SAN DIEGO, CA.</t>
  </si>
  <si>
    <t>SHERAGO INTERNATIONAL</t>
  </si>
  <si>
    <t>01/11/2019 -01/17/2019</t>
  </si>
  <si>
    <t>SOKOL, KRISTIN C</t>
  </si>
  <si>
    <t>DR. KRISTIN SOKOL WILL DISCUSS TRAINING EXAMINATION QUESTIONS FOR ALLERGY IMMUNOLOGY FELLOWS AT THE AMERICAN ACADEMY OF ALLERGY, ASTHMA AND  IMMUNOLOGY IN TRAINING EXAM COMMITTEE MEETING TO BE HELD IN DALLAS, TX ON JANUARY 10-11, 2019.  THE SPONSOR WILL PROVIDE ROUNDTRIP ECONOMY AIRFARE, ONE NIGHT OF LODGING, AND SOME MEALS IN-KIND. ALL OTHER TRAVEL RELATED EXPENSES NOT COVERED BY THE SPONSOR WILL BE PAID FROM LABORATORY ALLOCATED TRAVEL FUNDS. NO U.S. FEDERAL FUNDS WILL BE USED BY THE SPONSOR TO REIMBURSE TRAVEL EXPENSES, AND NO HONORARIUM MAY BE ACCEPTED BY THE EMPLOYEE. PLEASE SEE EMAIL FROM SPONSOR. THERE CURRENTLY IS NO AGENDA FOR THE MEETING AND HOUSING INFORMATION IS NOT PROVIDED UNTIL A FEW WEEKS BEFORE THE MEETING.</t>
  </si>
  <si>
    <t>TO ATTEND AND PRESENT AT THE AMERICAN ACADEMY OF ALLERGY, ASTHMA AND IMMUNOLOGY ANNUAL MEETING IN SAN FRANCISCO, CA FROM FEBRUARY 22-25, 2019. TRAVELER WILL BE GIVING A TALK ENTITLED NUTRITIONAL CONCERNS IN CHILDREN WITH IGE-MEDIATED FOOD ALLERGIES. SPONSOR IS PAYING REGISTRATION FEE ONLY IN-KIND. ALL OTHER TRAVEL RELATED EXPENSES NOT COVERED BY THE SPONSOR WILL BE PAID FROM LABORATORY ALLOCATED TRAVEL FUNDS. NO U.S. FEDERAL FUNDS WILL BE USED BY THE SPONSOR TO REIMBURSE TRAVEL EXPENSES, AND NO HONORARIUM MAY BE ACCEPTED BY THE EMPLOYEE. DR. SOKOL HAS REQUESTED TO STAY AT THE BLOCK OF ROOMS AVAILABLE FOR THE CONFERENCE ATTENDEES. TRAVELER HAS AGREED TO PAY THE DIFFERENCE AND IS NOT REQUESTING REIMBURSEMENT. THE CHEAPEST
CONTRACT FARE HAS BEEN SELECTED FOR AIRFARE AND A COPY OF THE AIRLINE CITY PAIRS WAS UPLOADED.</t>
  </si>
  <si>
    <t xml:space="preserve">SOLDATOS, ARIANE </t>
  </si>
  <si>
    <t>TRAVELER IS INVITED TO PARTICIPATE AS A PANELIST AT THE 2018 INFECTIOUS DISEASE (ID) WEEK CONFERENCE FROM OCTOBER 3, 2018 TO OCTOBER 7, 2018 IN SAN FRANCISCO, CALIFORNIA. PANEL IS CALLED BRAIN ON FIRE: CHALLENGING CASES IN INFECTIOUS AND INFLAMMATORY ENCEPHALITIS TRAVELER WILL DEPART IAD ON 10/3 AND ARRIVE THE SAME DAY IN SFO. TRAVELER WILL DEPART SFO ON 10/5 AND ARRIVE THE SAME DAY TO IAD. THE SPONSOR, INFECTIOUS DISEASE SOCIETY, WILL PAY IN-KIND FOR LODGING. TRAVELER WILL STAY AT THE HYATT REGENCY SAN FRANCISCO HOTEL AT 276USD PER NIGHT WHICH IS BELOW THE PER DIEM RATE ALLOWED OF 302USD. THE REGISTRATION FEE IS WAIVED TO ALL PANELIST PARTICIPATES. ODA IS APPROVED AND ATTACHED. CONFIRMED WITH THE SPONSOR THAT NO HONORARIUM WILL BE GIVEN AND NO FEDERAL FUNDS WILL BE USED TO SUPPORT THIS TRAVEL. THE TRAVEL IS NIH APPROVED IN SPARC AND APPROVED BY DR. NATH.</t>
  </si>
  <si>
    <t>INFECTIOUS DISEASES SOCIETY FO</t>
  </si>
  <si>
    <t>SOLDIN, STEVEN J</t>
  </si>
  <si>
    <t>STEVEN SOLDIN WILL TRAVEL TO MONTERREY, MEX FROM 10-4 TO 10-6 TO LEAD A COURSE ON MASS SPECTOMETRY.</t>
  </si>
  <si>
    <t>MONTERREY, , MEX</t>
  </si>
  <si>
    <t>FACULTA DE MEDICINA Y HOSPITAL</t>
  </si>
  <si>
    <t>SOMERMAN, MARTHA J</t>
  </si>
  <si>
    <t>DR. SOMERMAN HAS BEEN INVITED TO VISIT THE STATE KEY LABORATORY OF ORAL DISEASES, WEST CHINA SCHOOL OF STOMATOLOGY, SICHUAN UNIVERSITY, CHENGDU, SICHUAN FROM 21TH OCTOBER, TO 25TH OCTOBER, 2018.  DURING HER VISIT, SHE WILL BE ONE OF THE KEYNOTE SPEAKERS FOR THE 111 ANNIVERSARY CELEBRATIONAL INTERNATIONAL SYMPOSIUM WHICH WILL BE ON 23RD, OCTOBER, 2018.  THIS HAS BEEN APPROVED BY ETHICS FOR SPONSORED TRAVEL AND THE NECESSARY PAPERWORK FOR AN OFFICIAL DUTY ACTIVITY REQUEST, WITH THE REQUIRED INFORMATION, FOR DR. MARTHA SOMERMAN (NIDCR) HAS BEEN ENTERED INTO EMIS.</t>
  </si>
  <si>
    <t>SICHUAN UNIVERSITY</t>
  </si>
  <si>
    <t>MEMBER NADCRC</t>
  </si>
  <si>
    <t>10/21/2018 -10/25/2018</t>
  </si>
  <si>
    <t>SONG, BYOUNG J</t>
  </si>
  <si>
    <t>DR. BJ SONG HAS BEEN INVITED TO PARTICIPATE IN THE INTERNATIONAL CONFERENCE ON NEUROCHEMISTRY AND NEUROPPHARMACOLOGY FROM MARCH 9-13AND THE 32ND ANNUAL MEETING OF THE INDIAN SOCIETY FOR NEUROCHEMISTRY FROM MARCH 14-16, 2019 IN MYSURU, INDIA.  TALK TITLE - MOLECULAR MECHANISMS OF ALCOHOL-INDUCED MITOCHONDRIAL DYSFUNCTION AND ORGAN DAMAGE BY THE GUT-LIVER-BRAIN AXIS. NIH APPROVED.</t>
  </si>
  <si>
    <t>JSS COLLEGE OF PHARMACY MYSURU</t>
  </si>
  <si>
    <t>SUPVY PHARMACOLOGIST</t>
  </si>
  <si>
    <t>03/11/2019 -03/17/2019</t>
  </si>
  <si>
    <t xml:space="preserve">SONG, MIN KYUNG </t>
  </si>
  <si>
    <t>DR. SONG IS INVITED TO SPEAK AT THE WORLD VACCINE &amp; IMMUNOTHERAPY CONGRESS MEETING BEING HELD IN SAN DIEGO, CA ON NOVEMBER 28-30, 2018.  IN-KIND: REGISTRATION (INCLUDES LUNCHES).</t>
  </si>
  <si>
    <t xml:space="preserve">SOPKO, GEORGE </t>
  </si>
  <si>
    <t>TO PARTICIPATE IN THE AMERICAN HEART ASSOCIATION RESUSCITATION SCIENCE SYMPOSIUM. TRAVELER WILL BE RECEIVING THE 2018 RESUSCITATION CHAMPION AWARD. GEORGE WILL TRAVEL TO RESS ON NOVEMBER 10-11, 2018 IN CHICAGO, IL AND WILL BE STAYING AT THE HYATT REGENCY, CHICAGO. IN ACCEPTANCE OF THIS INVITATION, COMPLIMENTARY REGISTRATION IS OFFERED BY THE SPONSOR, AHA 450.00. CONFERENCE APPROVAL IN CAS AUGUST 13-2018.</t>
  </si>
  <si>
    <t>11/09/2018 -11/11/2018</t>
  </si>
  <si>
    <t>SOWALSKY, ADAM G</t>
  </si>
  <si>
    <t>DR. SOWALSKY WILL SPEAK AT THE PROSTATE CANCER CANADA DISCOVERY GRANT PANEL BEING HELD IN TORONTO, CANADA ON MARCH 7, 2019. IN-KIND: AIRFARE, LODGING (NO BREAKFAST), BREAKFAST AND LUNCH ON 3/7, AND GROUND TRANSPORTATION IN CANADA.
DR. SOWALSKY IS REQUESTING APPROVAL OF ACTUAL SUBSISTENCE FOR SPONSOR IN-KIND LODGING VALUED AT $233.50 WHICH IS 150% OF THE GOVERNMENT ALLOWANCE OF $156. THIS PERCENTAGE FALLS WITHIN THE 300 PERCENT THRESHOLD ALLOWED BY THE FTR. THE SPONSOR HAS NOTED THAT ALL OTHER NON-FEDERAL PARTICIPANTS WILL BE PROVIDED WITH THE SAME ACCOMMODATIONS.</t>
  </si>
  <si>
    <t>PROSTATE CANCER CANADA</t>
  </si>
  <si>
    <t xml:space="preserve">SRINIVASAN, RAMAPRASAD </t>
  </si>
  <si>
    <t>DR. SRINIVASAN IS INVITED TO SPEAK AT THE GENITOURINARY GLOBAL SUMMIT IN BANFF, CANADA ON NOVEMBER 1-3, 2018. IN-KIND: AIRFARE, LODGING (INCLUDES BREAKFAST), REGISTRATION (NO MEALS), AND AIRPORT TRANSFERS (CONFERENCE SHUTTLE BUS).</t>
  </si>
  <si>
    <t>DR. SRINIVASAN WILL SPEAK AT THE SUO2018 CONFERENCE IN PHOENIX, AZ ON NOVEMBER 28-30, 2018. IN-KIND: LODGING (NO BREAKFAST) AND REGISTRATION (INCLUDES MEALS BUT DUE TO DR. SRINIVASAN?¿¿S VEGETARIAN DIETARY RESTRICTIONS HE WILL NOT BE ACCEPTING MEALS). 
DR. SRINIVASAN IS REQUESTING APPROVAL OF ACTUAL SUBSISTENCE FOR SPONSORED IN-KIND LODGING VALUED AT $209 WHICH IS 173% OF THE GOVERNMENT ALLOWANCE OF $121.  THIS PERCENTAGE FALLS WITHIN THE 300% THRESHOLD ALLOWED BY THE FTR.  THE SPONSOR HAS NOTED THAT ALL OTHER NON-FEDERAL PARTICIPANTS WILL BE PROVIDED WITH THE SAME ACCOMMODATIONS.</t>
  </si>
  <si>
    <t>SOCIETY OF UROLOGIC ONCOLOGY</t>
  </si>
  <si>
    <t xml:space="preserve">SRIVASTAVA, SUDHIR </t>
  </si>
  <si>
    <t>DR. SRIVASTAVA IS INVITED TO SPEAK AT THE 2018 BEIJING LIVER CANCER INTERNATIONAL CONFERENCE BEING HELD IN BEIJING, CHINA ON NOVEMBER 2-4,2018.  IN-KIND:  AIRFARE, LODGING (NO BREAKFAST), REGISTRATION (NO MEALS), AND GROUND TRANSPORTATION IN CHINA.</t>
  </si>
  <si>
    <t>HLTH SCIENCE ADMINISTRATOR</t>
  </si>
  <si>
    <t xml:space="preserve">STAGNO, JASON </t>
  </si>
  <si>
    <t>DR. STAGNO WILL PRESENT AN ABSTRACT AT THE 17TH INTERNATIONAL CONFERENCE ON THE CRYSTALLIZATION OF BIOLOGICAL MACROMOLECULES (ICCBM) AT THE SHANGHAITECH UNIVERSITY IN SHANGHAI, CHINA FROM 10/29-11/2/18. DR. STAGNO WILL PAY HIS REGISTRATION OF $480 AT THE MEETING. HE WILL THEN VISIT AND GIVE A TALK AT THE SCHOOL OF LIFE SCIENCES AND BIOTECHNOLOGY (LSB), SJTU FROM 11/3-11/5/18. LSB WILL COVER HIS LODGING FROM 11/2-11/5/18. HE WILL THEN VISIT AND GIVE A TALK AT THE SCHOOL OF LIFE SCIENCES AT TSINGHUA UNIV IN BEIJING, CHINA FROM 11/6-11/9/18. TSINGHUA UNIV WILL COVER HIS FLIGHT FROM SHANGHAI TO BEIJING, HIS LODGING FROM 11/6-11/8, ALL MEALS, AND GROUND TRANSPORTATION.</t>
  </si>
  <si>
    <t>10/28/2018 -11/09/2018</t>
  </si>
  <si>
    <t>STAR, ROBERT A</t>
  </si>
  <si>
    <t>TO ATTEND AND PARTICIPATE AS A SPEAKER AT THE PHARMACOLOGY 2018 CONFERENCE ON DECEMBER 18-20, 2018 IN LONDON, ENGLAND UK.  THE BRITISH PHARMACOLOGICAL SOCIETY IS PROVIDING THE FOLLOWING GOODS AND SERVICES IN KIND: AIRFARE ($1200.76USD); LODGING FOR 2 NIGHTS TOTAL ($354.26USD) AND COMPLIMENTARY REGISTRATION ON DECEMBER 19TH THE DAY OF HIS SPEECH. THERE IS NO PREFERENTIAL ACCOMMODATIONS FOR FEDERAL PARTICIPANTS. TRAVELER WILL DEPART THE WASHINGTON AREA ON THE 17TH AND ARRIVE ON THE 18TH. REGISTRATION PAID USING GOVERNMENT CREDIT CARD ON POTS ORDER# 19-001549 FOR DECEMBER 18 &amp; 20TH FOR $147USD PER DAY. BREAKFAST INCLUDED IN REGISTRATION. NO HONORARIUM OR REMAINING MEALS INCLUDED OR PAID BY SPONSOR. TRAVEL APPROVED IN TRAVEL TOOL.  11/26: FAIL (LODGING ACTUALS) WAS NOT RELAYED TO PROGRAM TO CORRECT, THEREFORE TT MADE THE CORRECTIONS.  NO FAILS REMAIN, STAMPED RECEIVED. PL.</t>
  </si>
  <si>
    <t>BRITISH PHARMACOLOGICAL SOCIET</t>
  </si>
  <si>
    <t>12/17/2018 -12/20/2018</t>
  </si>
  <si>
    <t>STAUDT, LOUIS M</t>
  </si>
  <si>
    <t>PRESENTING "STRATEGIES TO OVERCOME RESISTANCE TO TARGETED THERAPY OF LYMPHOMA BASED ON FUNCTIONAL GENOMIC AND CHEMICAL SCREENS" AT MAJOR SYMPOSIUM SESSION SY42 NEXTGEN STARS PROGRAM AT THE AMERICAN ASSOCIATION OF CANCER RESEARCH 2019 ANNUAL MEETING IN ATLANTA, GA MARCH 29-APRIL 2, 2019.
WILL BE PRESENTED THE FELLOWS OF THE AACR ACADEMY CLASS OF 2019 AWARD AT GEORGIA AQUARIUM IN ATLANTA, GA ON MARCH 29, 2019.
ATTENDING THE SPECIAL 
IN KIND: AIRFARE, HOTEL, AWARD DINNER 3/29, REGISTRATION WAIVED. 
TRAVELER IS REQUESTING APPROVAL OF ACTUAL SUBSISTENCE FOR SPONSORED IN KIND LODGING VALUED AT $249 WHICH IS 164% OF THE GOVERNMENT ALLOWANCE OF $152. THIS PERCENTAGE FALLS WITHIN THE 300% THRESHOLD ALLOWED BY THE FTR.  THE SPONSOR HAS NOTED THAT ALL OTHER NON-FEDERAL PARTICIPANTS WILL BE PROVIDED WITH THE SAME ACCOMMODATIONS.</t>
  </si>
  <si>
    <t>ST CROIX, BRADLEY D</t>
  </si>
  <si>
    <t>INVITED SPEAKER, "BOLSTERING CANCER THERAPY THROUGH ANTIBODY-DRUG CONJUGATE (ADC) TARGETING OF TUMOR-ASSOCIATED STROMA" AT THE CURRENT TOPICS IN THE MOLECULAR LIFE SCIENCES SEMINAR FOR THE DEPT. OF CHEMISTRY AND BIOCHEMISTRY AT BRIGHAM YOUNG UNIVERSITY IN PROVO, UT FROM 1/30-2/1/2019.  THE SPONSOR IS PROVIDING AIRFARE, HOTEL AND GROUND TRANSPORTATION IN KIND.  NCI WILL PAY FOR AIRPORT PARKING AND MILEAGE.  NO U.S. FEDERAL FUNDS WILL BE USED FOR TRAVEL EXPENSES.  THERE IS NO REGISTRATION FEE ASSOCIATED WITH SEMINAR.  TRAVELER IS REQUESTING APPROVAL OF ACTUAL SUBSISTENCE FOR SPONSOR IN-KIND LODGING VALUED AT $107 WHICH 106% OF THE GOVERNMENT ALLOWANCE OF $101.  THIS PERCENTAGE FALLS WITHIN THE 300% THRESHOLD ALLOWED BY THE FTR.  THE SPONSOR HAS NOTED THAT ALL OTHER NON-FEDERAL PARTICIPANTS WILL BE PROVIDED WITH THE SAME ACCOMMODATIONS.</t>
  </si>
  <si>
    <t>PROVO, UT, US</t>
  </si>
  <si>
    <t>BRIGHAM YOUNG UNIVERSITY</t>
  </si>
  <si>
    <t>STEEG, PATRICIA S</t>
  </si>
  <si>
    <t>DR. STEEG IS INVITED TO SPEAK AT THE 2019 ANNUAL BLOOD-BRAIN BARRIER CONSORTIUM MEETING BEING HELD IN PORTLAND, OR ON MARCH 7-8, 2019.  IN-KIND: LODGING (NO BREAKFAST), AND REGISTRATION (INCLUDES MEALS).  DR. STEEG IS REQUESTING APPROVAL OF ACTUAL SUBSISTENCE FOR SPONSOR IN-KIND LODGING VALUED AT $188 WHICH IS 125% OF THE GOVERNMENT ALLOWANCE OF $150.  THIS PERCENTAGE FALLS WITHIN THE 300% THRESHOLD BY THE FTR.  THE SPONSOR HAS NOTED THAT ALL OTHER NON-FEDERAL PARTICIPANTS WILL BE PROVIDED WITH THE SAME ACCOMMODATIONS.</t>
  </si>
  <si>
    <t>OREGON HEALTH SCIENCE UNIVERSI</t>
  </si>
  <si>
    <t xml:space="preserve">STEELE-MORTIMER, OLIVIA </t>
  </si>
  <si>
    <t>TO PRESENT A TALK AT THE UNIVERSITY OF KENTUCKY ENTITLED INTRACELLULAR SALMONELLA,A TALE OF TWO POPULATIONS ON NOV. 13, 2018.  THIS TRAVEL IS BEING SUBMITTED LATE DUE TO A LATE INVITATION, AND THE TRAVEL SYSTEM BEING DOWN. THE APPROVED ODA IS ATTACHED.  SPONSOR WILL PROVIDE AIRFARE, HOTEL ON NOV 12 AND NOV 13, AND SOME MEALS IN KIND. TRAVELER WILL BE ON PERSONAL TIME NOV 10 AND NOV 11 AT NETG. SPONSOR PROVIDING IN KIND LODGING VALUED AT 150 PER NIGHT, WHICH IS 148 PERCENT OF THE GOVERNMENT LODGING ALLOWANCE OF 102</t>
  </si>
  <si>
    <t>UNIVERSITY OF UTAH TO PRESENT A TALK AT THE MICROBIAL PATHOGENESIS SEMINAR SERIES ON FRIDAY, FEBRUARY 8, 2019.  THIS TRAVEL IS BEING SUBMITTED LATE DUE TO THE HOLIDAYS AND AN EMERGENCY ON THE PART OF THE MEETING ORGANIZER, AS WELL AS  THE WORK LOAD IN LB.  THE INFORMATION FROM THE SPONSOR WAS RECEIVED ON JAN. 10.  SPONSOR WILL PROVIDE AIRFARE, HOTEL FOR 2 NIGHTS, AND MEALS VALUED AT APPROX. 100.00 FOR 1 DINNER AND 1 LUNCH AT APPROX. 25.00 .  THE SPONSOR FORM WAS COMPLETED INCORRECTLY AND EMAIL CONFIRMATION FROM THE SPONSOR HAS BEEN PROVIDED TO VERIFY THE AMOUNTS TO BE PROVIDED IN KIND FOR MEALS.  SPONSOR PROVIDING IN KIND MEALS ON FEB 8 IN THE AMOUNT OF APPROX 125.00 WHICH IS 223 PERCENT OF THE GOVERNMENT MEAL ALLOWANCE OF 56.00. THE SPONSOR HAS CONFIRMED THAT ALL OTHER FEDERAL OR NON-FEDERAL PARTICIPANTS WILL BE PROVIDED WITH THE SAME OR SIMILAR MEALS. NO FEDERAL FUNDS WILL BE USED BY THE SPONSOR TO PROVIDE THE TRAVEL COSTS AND NO HONORARIUM WILL BE PROVIDED. SPONSOR HAS NOT YET PROVIDED AIRFARE AND HOTEL CONFIRMATION. TRAVELER IS OUT OF THE COUNTRY AND UNABLE TO CERTIFY ELECTRONICALLY. CERTIFICATION HAS BEEN DONE VIA APPENDIX 10B  CERTIFICATION CHECKLIST FOR SPONSORED TRAVEL OF NON FTE</t>
  </si>
  <si>
    <t>STEIN, ELLIOT A</t>
  </si>
  <si>
    <t>DR. ELLIOT STEIN WILL TRAVEL TO CHARLESTON, SC TO PARTICIPATE IN THE CHARLESTON ALCOHOL RESEARCH CENTER PROGRAM ADVISORY COMMITTEE MEETING TO BE HELD ON OCTOBER 10TH,2018. HE WILL DEPART BALTIMORE ON OCTOBER 9TH AND RETURN HOME ON OCTOBER 11TH, 2018. THE MEDICAL UNIVERSITY OF SOUTH CAROLINA WILL BE SPONSORING DR. STEIN LODGING, AIRFARE, AND SOME MEALS IN KIND.</t>
  </si>
  <si>
    <t>CHIEF NEUROIMAGING BRANCH</t>
  </si>
  <si>
    <t>DR. STEIN WILL BE ATTENDING 3RD INTERNATIONAL BRAIN STIMULATION CONFERENCE TO BE HELD IN VANCOUVER, CANADA FROM FEBRUARY 24TH-27TH, 2019. HE WILL DEPART FROM SAN JOSE, CA ON FEBRUARY 24TH. HE WILL THEN TRAVEL TO PORTLAND, OR TO GIVE A PRESENTATION AT THE LEGACY RESEARCH INSTITUTE. HE WILL RETURN HOME ON MARCH 1ST, 2019.  TRAVEL PACKAGE SUBMISSION IS DELAYED DUE TO SIGNIFICANT SETBACKS IN RESERVING PERMISSIBLE FLIGHT ARRANGEMENTS FOR TRAVELER AND RECEIVING AUTHORIZATION TO DEPART FROM A NON-DUTY STATION.</t>
  </si>
  <si>
    <t>LEGACY RESEARCH INSTITUTE</t>
  </si>
  <si>
    <t>DR. ELLIOT STEIN HAS BEEN INVITED TO SERVE ON THE REVIEW PANEL FOR THE TRANSREGIONAL COLLABORATIVE RESEARCH CENTRE (TRR) 265 PROPOSAL: LOSING AND REGAINING CONTROL OVER DRUG INTAKE: FROM TRAJECTORIES TO MECHANISMS TO INTERVENTIONS". HE WILL DEPART HOME ON MARCH 26TH AND RETURN HOME ON MARCH 30TH, 2019.</t>
  </si>
  <si>
    <t>GERMAN RESEARCH FOUNDATION HEI</t>
  </si>
  <si>
    <t xml:space="preserve">STETLERSTEVENSON, MARYALICE </t>
  </si>
  <si>
    <t>FISCAL YEAR CROSS-OVER TRAVEL:  DR. DR. STETLER-STEVENSON WILL PRESENT: PLASMA CELL NEOPLASMS AND T/NK CELL LYMPHOMAS, AT THE INTERNATIONAL CLINICAL CYTOMETRY SOCIETY ANNUAL COURSE BEING HELD IN IN PORTLAND, OREGON ON SEPTEMBER 28-OCTOBER 2, 2018. IN-KIND: AIRFARE, LODGING (NO BREAKFAST), AND REGISTRATION (NO MEALS). 
DR. STETLER-STEVENSON IS REQUESTING APPROVAL OF ACTUAL SUBSISTENCE FOR SPONSOR IN-KIND LODGING VALUED AT $189 WHICH IS 104% OF THE GOVERNMENT ALLOWANCE OF $182. THIS PERCENTAGE FALLS WITHIN THE 300% THRESHOLD ALLOWED BY THE FTR. THE SPONSOR HAS NOTED THAT ALL OTHER NON-FEDERAL PARTICIPANTS WILL BE PROVIDED WITH THE SAME ACCOMMODATIONS.</t>
  </si>
  <si>
    <t>INTERNATIONAL CLINICAL CYTOMET</t>
  </si>
  <si>
    <t>STEVENS, LISA M</t>
  </si>
  <si>
    <t>TRAVELER WILL BE ON LOCATION IN KUALA LUMPUR, MALAYSIA ATTENDING THE WCC FROM 9/29/2018-10/5/2018 (APPROVED IN CTPS).  TRAVELER WILL ATTEND THE SYMPOSIUM ON CANCER CHALLENGES IN HONG KONG OCTOBER 5-7, 2018.  THIS IS A SPONSORED CROSSOVER TRAVEL ASSOCIATED WITH TRIP00EQIW (TANUM0GAEY). LODGING COVERED BY UICC SPONSOR 10/1-5/2018.  UICC OFFERED TO COVER LODGING ON 10/4 AS THE MEETING IN KUALA LUMPUR WILL NOT END UNTIL THE END OF THE DAY ON 10/4 AND TRAVELER WILL LEAVE KUALA LUMPUR ON 10/5 TO TRAVEL TO SECOND SPONSORED LOCATION IN HONG KONG.  AEA STATEMENT: LISA STEVENS IS REQUESTING APPROVAL OF ACTUAL SUBSISTENCE FOR SPONSOR IN-KIND LODGING VALUED AT $210 WHICH IS 113% OF THE GOVERNMENT ALLOWANCE OF $186. THIS PERCENTAGE FALLS WITHIN THE 300% THRESHOLD ALLOWED BY THE FTR. THE SPONSOR HAS NOTED THAT ALL OTHER NON-FEDERAL PARTICIPANTS WILL BE PROVIDED THE SAME ACCOMMODATIONS. TRAVELER WILL BE ON OFFICIAL DUTY IN HONG KONG ON 10/6.  LODGING COVERED BY HONG KONG ANTI CANCER SOCIETY 10/5-7/2018.  UICC COVERING BREAKFAST AND LUNCH 10/1-4/2018 AND DINNER 10/1-3/2018.  HONG KONG ANTI CANCER SOCIETY COVERING FLIGHT ON 10/5-7/2018.  HONG KONG ANTI CANCER SOCIETY HAS OFFERED BUSINESS CLASS FARE ON THE RETURN FLIGHT.  STO WAIVER APPROVED ON 9/14/18.  HKACS COVERING BREAKFAST 10/6-7/2018 AND LUNCH AND DINNER ON 10/6.  REGISTRATION WAIVED.   LOANER REQUEST NCI-RITM0132811.</t>
  </si>
  <si>
    <t>KUALA LUMPUR, , MYS</t>
  </si>
  <si>
    <t>HONG KONG ANTI CANCER SOCIETY</t>
  </si>
  <si>
    <t>SCIENTIFIC PROJECTS MANAGER</t>
  </si>
  <si>
    <t>UNION FOR INTERNATIONAL CANCER</t>
  </si>
  <si>
    <t>STEWART, DOUGLAS R</t>
  </si>
  <si>
    <t>3019786639        CORDRAYSTEWART@GMAIL.COM LOANER REQUESTNCI-RITM0139597
{CO-SPONSOR- FOREIGN}
&lt;10567-DOS&gt; TRAVELER WILL ATTEND THE 2018 JOINT GLOBAL NF CONFERENCE AS A SESSION CO CHAIR THAT WILL BE HELD IN PARIS FRANCE AT MAISON DE LA CHIMIE ON NOVEMBER 2 TO 6, 2018.
FLIGHT ICKET IS IN KIND.
REGISTRATION FEE IS WAIVED AND INCLUDES MONDAY DINNER NOV 5.
TRAVELER WILL STAY AT LES JARDINS D EIFFEL AT 8 RUE AMELIE PARIS 75007 FR TEL 33147054621.
EMERGENCY CONTACT JUNG KIM AT LES JARDINS D EIFFEL AT 8 RUE AMELIE PARIS 75007 FR TEL 33147054621.
CGB WILL COVER HIS HOTEL MEALS AND GROUND TRANSPORTATION FROM HOME TO MEETING AREA.</t>
  </si>
  <si>
    <t>{CO-SPONSOR-DOMESTIC} 
&lt;10567-DOS&gt; TRAVELER WILL ATTEND THE NF CONFERENCE AND WILL GIVE A TALK, ENTITLED: ?¿¿RECENT PROGRESS IN NEUROFIBROMATOSIS TYPE 1?¿¿ AT THE MOFFITT CANCER CENTER GRAND ROUNDS ON FEBRUARY 8, 2019 AND AT THE NF CONFERENCE ON FEBRUARY 9, 2019, BOTH HELD AT THE MOFFITT CANCER CENTER, 10920 NORTH MCKINLEY DRIVE, TAMPA, FL. 
TICKET IS IN KIND.
TWO NIGHTS OF LODGING IS IN KIND.
THERE IS NO REGISTRATION FEE TO ATTEND THIS MEETING.
MEALS IS IN KIND (DINNER 2/8 AND LUNCH 2/9).
CGB WILL COVER HIS GROUND TRANSPORTATION FROM HOME TO MEETING AREA.
?¿¿TRAVELER IS REQUESTING APPROVAL OF ACTUAL SUBSISTENCE FOR SPONSOR IN-KIND LODGING VALUED AT $169.00 WHICH IS 109% OF THE GOVERNMENT ALLOWANCE OF $155.  THIS PERCENTAGE FALLS WITHIN THE 300% THRESHOLD ALLOWED BY THE FTR.  THE SPONSOR HAS NOTED THAT ALL OTHER NON-FEDERAL PARTICIPANTS WILL BE PROVIDED WITH THE SAME ACCOMMODATIONS.?¿¿</t>
  </si>
  <si>
    <t>STOECKEL, LUKE E</t>
  </si>
  <si>
    <t>DR. LUKE STOECKEL IS ATTENDING THE ?????UAB PSYCHOLOGY ALUMNI SCHOLAR AWARD CEREMONY????? FROM NOVEMBER 16-18, 2018 IN BIRMINGHAM, AL. THIS TRIP WAS APPROVED IN THE NIDDK TRAVEL TOOL.  NO REGISTRATION FEE. THIS IS A SPONSORED TRIP, SPONSORED WILL BE PAYING FOR AIRFARE AND LODGING ONLY. ALL SPEAKERS HAVE BEEN OFFERED SIMILAR ACCOMMODATIONS BY THE SPONSOR.  LODGING IS AT 157.42% PER DIEM. TRAVEL WILL NOT RECEIVE HONORARIUM.</t>
  </si>
  <si>
    <t>STONE, KELLY D</t>
  </si>
  <si>
    <t>LATE JUSTIFICATION, CGE CAME BACK ONLINE ON OCTOBER 22, 2018 WHICH DELAYED THE COMPLETION OF THIS TRAVEL. DR. KELLY STONE WILL BE SERVING ON THE ACCREDITATION COUNCIL FOR GRADUATE MEDICAL EDUCATION ACGME ALLERGY AND IMMUNOLOGY MILESTONES DEVELOPMENT COMMITTEE TO REVISE GUIDELINES FOR EVALUATION OF FELLOWS IN TRAINING IN CHICAGO, IL ON DECEMBER 7-9, 2018. THE SPONSOR WILL PROVIDE ROUNDTRIP ECONOMY AIRFARE, 2 NIGHTS OF LODGING AT THE INTERCONTINENTAL CHICAGO MAGNIFICENT MILE, AND SOME MEALS IN KIND.
ALL OTHER TRAVEL RELATED EXPENSES NOT
COVERED BY THE SPONSOR WILL BE PAID FROM LABORATORY ALLOCATED TRAVEL FUNDS. NO U.S. FEDERAL FUNDS WILL BE USED BY THE SPONSOR TO REIMBURSE TRAVEL EXPENSES, AND NO HONORARIUM MAY BE ACCEPTED BY THE EMPLOYEE. PLEASE SEE EMAIL FROM SPONSOR. THE HOTEL RESERVATION IS NOT AVAILABLE UNTIL NEXT WEEK. SPONSOR WILL BE PROVIDING IN KIND LODGING VALUED AT 139 PER NIGHT WHICH IS 106 PERCENT OF THE GOVERNMENT LODGING ALLOWANCE OF 131 FOR CHICAGO, IL.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</si>
  <si>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DR. STONE WILL BE  ATTENDING THE ACGME ALLERGY AND IMMUNOLOGY REVIEW COMMITTEE MEETING AS A MEMBER OF THE COMMITTEE.  FROM JANUARY 9-10,2019 IN TO CHICAGO, II, HE WILL BE LEAVING THIS MEETING ON JANUARY 11 AND FLYING DIRECTLY TO DALLAS FOR THE AAAAI PROGRAM DIRECTORS AND DIVISION DIRECTORS RETREAT. THIS RETREAT IS FROM JANUARY 11-13, 2019.NO U.S. FEDERAL FUNDS WILL BE USED BY THE SPONSOR TO REIMBURSE TRAVEL EXPENSES, AND NO HONORARIUM MAY BE ACCEPTED BY THE EMPLOYEE. DR. STONE IS A MEMBER OF THE ACGME ALLERGY AND IMMUNOLOGY REVIEW COMMITTEE. 
11-27-2018 SPONSORS HAVE NOT PROVIDED OFFICIAL LODGING CONFIRMATIONS, BUT THE LODGING INFORMATION IS ON BOTH LOIS.
TRAVELER DOES NOT REQUEST PARKING, INTERNET CONNECTIVITY AND PHONE CALLS.
LATE JUSTIFICATION-THIS TA HAS TWO SPONSORS AND I WAS AWAITING THE HOTEL CONFIRMATIONS AND INFORMATION FROM THE SPONSORS. 
AWAITING LAB CHIEF SIGNATURE WHO IS OUT OF THE OFFICE ON TRAVEL.WILL UPLOAD AS SOON THE SIGNED TA IS AVAILABLE.</t>
  </si>
  <si>
    <t>DR. STONE WILL BE ATTENDING THE ACGME ALLERGY AND IMMUNOLOGY MILESTONES DEVELOPMENT COMMITTEE MILESTONE 2.0 WORK GROUP IN CHICAGO, ILLINOIS FROM FEBRUARY 9- 10, 2019.  DR. STONE WHO IS A FULLY PARTICIPATING MEMBER OF THE COMMITTEE WILL FULFILL THESE DUTIES TO THE ACGME AS PART OF MY OFFICIAL DUTIES AS A FEDERAL EMPLOYEE. NO U.S. FEDERAL FUNDS WILL BE USED BY THE SPONSOR TO REIMBURSE TRAVEL EXPENSES, AND NO HONORARIUM MAY BE ACCEPTED BY THE EMPLOYEE.
TRAVELER DOES NOT REQUEST PARKING, INTERNET CONNECTIVITY AND PHONE CALLS
12-13-2019 SPONSOR HAS NOT PROVIDED OFFICIAL LODGING CONFIRMATION AND FLIGHT ITINERARY BUT HAS INDICATED ON THE LOI THAT THEY ACGME WILL BE PAYING FOR BOTH LODGING AND FLIGHT IN KIND.
 SUBMITTED ODA TO ETHICS AND IS AWAITING APPROVAL.
LATE JUSTIFICATION SPONSOR HAS NOT PROVIDED THE CONFIRMATION FOR BOTH HOTEL AND FLIGHT  WHICH HAS CAUSE A DELAY IN SUBMITTING THE TA
SPONSOR IS PROVIDING IN KIND LODGING VALUED AT 168USD PER NIGHT STATED IN THE LOI, WHICH IS 28 PERCENT INCREASE OF THE GOVERNMENT LODGING ALLOWANCE OF 131USD</t>
  </si>
  <si>
    <t>DR. STONE WILL BE ATTENDING THE ACGME ALLERGY AND IMMUNOLOGY REVIEW COMMITTEE MEETING AS A MEMBER OF THE COMMITTEE.  AS A COMMITTEE MEMBER, HE WILL REVIEW NATIONAL TRAINING PROGRAMS AND ASSIST THE ACGME WITH ACCREDITATION AND POLICY DECISIONS. DR. STONE WILL BE LEAVING FOR THIS MEETING ON THURSDAY MARCH 28, 2019 AND RETURN FRIDAY MARCH 29TH . FLIGHT, HOTEL AND MIE IS BEING COVERED BY THE SPONSOR ACGME.
DR. STONE WAS ELECTED TO A 6-YEAR TERM ON THE ACGME ALLERGY AND IMMUNOLOGY REVIEW COMMITTEE TO ASSIST THE ACGME IN SETTING NATIONAL ACCREDITATION STANDARDS AND EVALUATING COMPLIANCE OF PROGRAMS IN THE US.  THIS ACTIVITY BENEFITS THE NIH ALLERGY AND IMMUNOLOGY PROGRAM, NIH AND FEDERAL GOVERNMENT THROUGH NATIONAL ENGAGEMENT IN GRADUATE MEDICAL EDUCATION AND ENSURING ROBUST NATIONAL STANDARDS FOR GRADUATE MEDICAL EDUCATION IN ALLERGY AND CLINICAL IMMUNOLOGY.   NO U.S FEDERAL FUNDS WILL BE USED BY THE SPONSOR TO REIMBURSE TRAVEL EXPENSE, AND NO HONORARIUM MAY BE ACCEPTED BY THE EMPLOYEE.
LATE JUSTIFICATION : TRAVEL AUTHORIZATION WAS LATE BECAUSE THE SPONSOR ORGANIZATION DIDN'T SEND THE LOI AND AGENDA FOR THE TRAVEL UNTIL LATE FEBRUARY
SPONSOR PROVIDING IN-KIND LODGING VALUED AT 149 USD WHICH IS 119.2 PERCENT  OF THE GOVERNMENT LODGING ALLOWANCE OF 131 USD.  THE SPONSOR HAS CONFIRMED THAT ALL OTHER FEDERAL OR NON-FEDERAL PARTICIPANTS WILL BE PROVIDED WITH THE SAME OR SIMILAR ACCOMMODATIONS.</t>
  </si>
  <si>
    <t>STOPFER, MARK A</t>
  </si>
  <si>
    <t>3/20/19 - 3/23/19;  ITHACA, NY;  TO PRESENT A TALK ENTITLED NEURAL CODES FOR THE SENSE OF TASTE TO FACULTY AND GRAD STUDENTS AT CORNELL UNIVERSITY, DEPT OF PSYCHOLOGY AND THE DEPT. OF NEUROBIOLOGY AND BEHAVIOR.  ON 3/21 DR. STOPFER WILL BE MEETING WITH VARIOUS FACULTY FROM BOTH DEPARTMENTS ON THIS DAY. ON 3/21 WIFE OF DR. STOPFER - DR. SACHIKO MURASE, FROM UNIVERSITY OF MARYLAND WILL BE GIVING A TALK FOR THE DEPT. OF NEUROBIOLOGY AND BEHAVIOR TO FACULTY AND GRADUATE STUDENTS;  ON 3/22, HE WILL HAVE BREAKFAST WITH A FACULTY MEMBER AT HOTEL WHO WILL TRANSPORT HIM TO CORNELL UNIVERSITY FOR A MEETING; HE WILL HAVE LUNCH WITH GRAD STUDENTS AND POSTDOCS; HE WILL HAVE MORE MEETINGS IN THE AFTERNOON WITH MEMBERS OF FACULTY; THEN DINNER WITH SOME MEMBERS OF FACULTY.  OWT WAS NOT USED FOR AIRFARE OR LODGING AS THE SPONSOR MADE THE AIRFARE AND LODGING ARRANGEMENTS AND IS COVERING BOTH IN KIND. SPONSOR IS COVERING ROUNDTRIP AIRFARE, 3 NIGHTS OF LODGING, AND MEALS FOR 3/22 (BREAKFAST, LUNCH, AND DINNER) IN KIND.  SOME MIE AND ALL GROUND TRANSPORTATION WILL BE COVERED BY NIH.  PLEASE NOTE - INKIND LODGING EXPENSE COVERED WILL BE SPLIT IN HALF WITH WIFE TO SHOW EXACTLY WHAT THE DEPT. OF PSYCHOLOGY IS COVERING FOR DR. STOPFER.  NO HONORARIUM AND NO FEDERAL FUNDS STATEMENTS HAVE BEEN PROVIDED.</t>
  </si>
  <si>
    <t>ITHACA, NY, US</t>
  </si>
  <si>
    <t>CORNELL UNIVERSITY ITHACA</t>
  </si>
  <si>
    <t>03/20/2019 -03/23/2019</t>
  </si>
  <si>
    <t xml:space="preserve">STORZ, GISELA </t>
  </si>
  <si>
    <t>03/03/19 ?¿¿ 03/06/19; SYLT, GERMANY; TRAVELER WILL PRESENT SEMINAR TENTATIVELY ENTITLED ?¿¿SMALL PROTEINS IN E. COLI: THE GOOD, THE BAD AND THE UGLY?¿¿ AT THE SPP 2002 IN SYLT AT THE AKADEMIE AM MEER ON MARCH 5, 2019. TRAVELER WILL INTERACT WITH OTHER SPEAKERS AND ATTENDEES TO LEARN ABOUT THE MOST UP-TO-DATE RESEARCH ON SMALL PROTEINS.  03/06/19 ?¿¿ 03/07/19; KIEL, GERMANY; TRAVELER WILL PRESENT A TALK ENTITLED ?¿¿ASTONISHING DIVERSITY AND REDUNDANCY IN SMALL RNA-MEDIATED REGULATION?¿¿ AT THE MICROBIOLOGY, UNIVERSITY OF KIEL ON MARCH 6, 2019.  03/07/19 ?¿¿ 03/08/19; HAMBURG, MUNICH; TRAVELER WILL NOT BE ABLE TO TAKE A TRAIN IN ORDER TO MAKE THE DEPARTING FLIGHT FROM HAMBURG ON MARCH 7TH, TRAVELER WILL LODGE WITH COLLEAGUES AND TAKE EARLY MORNING FLIGHT LEAVING HAMBURG ON MARCH 8TH.  SPONSOR WILL COVER IN KIND AIRFARE, LODGING, GROUND TRANSPORTATION IN GERMANY, SOME MEALS. MEALS SPONSORED IN-KIND BREAKFAST (MARCH 5-7), LUNCH (MARCH 5TH), DINNER (MARCH 4-5). TRAVELER IS REQUESTING APPROVAL OF ACTUAL SUBSISTENCE FOR SPONSOR IN-KIND LODGING VALUED AT $93.79, WHICH IS 200% OF THE GOVERNMENT ALLOWANCE $47. THIS PERCENTAGE FALLS WITHIN THE 300% THRESHOLD ALLOWED BY THE FTR.  THE TRAVELER WILL BE ON LEAVE IN FLORIDA PRIOR TO THIS TRIP.  THE SPONSOR HAS PROVIDED AN IN-KIND PREMIUM ECONOMY TICKET COSTING $2,705.78 FROM MIAMI TO MUNICH TO WASHINGTON DULLES WHICH IS LESS THAN THE R/T TICKET BETWEEN IAD AND GERMANY COSTING $2, 719.45.  ALL OTHER COACH CLASS SEATS ON THE FLIGHT WERE SOLD OUT.</t>
  </si>
  <si>
    <t>OTHER FOREIGN LOCALITIES, , OTH</t>
  </si>
  <si>
    <t>KIEL UNIVERSITY</t>
  </si>
  <si>
    <t>3/21/19 ?¿¿ 3/22/19; ALBANY, NEW YORK; TRAVELER WILL PRESENT A SEMINAR TENTATIVELY ENTITLED ?¿¿AMAZING SMALL RNA NETWORKS CONTROLLING METABOLISM?¿¿ AT THE 2019 6TH ANNUAL RNA SYMPOSIUM THE LANGUAGE OF RNA IN DISEASE AND DEVELOPMENT AND WILL INTERACT WITH OTHER SPEAKERS AND ATTENDEES TO LEARN ABOUT THE MOST UP-TO-DATE RESEARCH ON REGULATORY RNAS AND THEIR APPLICATIONS. SPONSOR WILL BE COVERING AIRFARE, LODGING, MEALS AND GROUND TRANSPORTATION ROUNDTRIP FROM THE AIRPORT.</t>
  </si>
  <si>
    <t>03/24/2019 - 03/26/2019; NEW YORK, NY; TO PRESENT A TALK ENTITLED THE HIDDEN SECRETS OF SMALL GENES AT THE NYU SCHOOL OF MEDICINE HONORS PROGRAM LECTURE SERIES ON MARCH 25, 2019.  SPONSOR WILL COVER LODGING, TRAIN FARE, MEALS(MARCH 25, 2019) IN KIND.  DR. STORZ IS REQUESTING APPROVAL OF ACTUAL SUBSISTENCE FOR SPONSOR IN-KIND LODGING VALUED AT $305 WHICH IS 121% OF THE GOVERNMENT ALLOWANCE OF $253.  THIS PERCENTAGE FALLS WITHIN THE 300% THRESHOLD ALLOWED BY THE FTR.  THE SPONSOR HAS NOTED THAT ALL OTHER NON-FEDERAL PARTICIPANTS WILL BE PROVIDED WITH THE SAME ACCOMMODATIONS.</t>
  </si>
  <si>
    <t>STRATAKIS, CONSTANTINE A</t>
  </si>
  <si>
    <t>10/9-14/18 - TORONTO, CANADA; ATHENS, GREECE; AND BUCHAREST, ROMANIA. ????? LEG#1 10/9-10; TORONTO, CANADA; DR. STRATAKIS WILL PRESENT A LECTURE ENTITLED, NEW GENES AND SYNDROMES IN ENDOCRINE ONCOLOGY DURING THE GRAND ROUNDS AT THE HOSPITAL OF SICK CHILDREN. OWT WAS NOT USED FOR AIRFARE AND LODGING, SPONSOR PROVIDING IN KIND, AS WELL AS GROUND TRANSPORTATION 1 DINNER, 1 BFAST AND 1 LUNCH. LEG#2 10/13-14; BUCHAREST, ROMANIA; DR. STRATAKIS WILL PRESENT A TALK ENTITLED, GENETICS OF THE HUMAN PITUITARY ADRENAL AXIS: NEUROENDOCRINOLOGY AND ENDOCRINE ONCOLOGY AT THE 6TH ROMANIAN CONGRESS OF NEUROENDOCRINOLOGY. OWT WAS NOT USED FOR LODGING AND AIRFARE, SPONSOR PROVIDING IN KIND, REGISTRATION FEE, AND GROUND TRANSPORTATION. LEG#3 10/12-13; ATHENS, GREECE; DR. STRATAKIS IS BRIEFLY LEAVING THE CONFERENCE IN BUCHAREST, ROMANIA AND WILL PRESENT A LECTURE DURING THE ANNUAL SCIENTIFIC SESSION OF THE HELLENIC SOCIETY OF PERIODONTOLOGY. OWT WAS NOT USED FOR AIRFARE AND LODGING, SPONSOR PROVIDING IN KIND. LEG#4 10/13-14; BUCHAREST, ROMANIA; DR. STRATAKIS IS RETURNING TO THE 6TH ROMANIAN CONGRESS OF NEUROENDOCRINOLOGY TO PRESENT A TALK ENTITLED, GENETICS OF THE HUMAN PITUITARY ADRENAL AXIS: NEUROENDOCRINOLOGY AND ENDOCRINE ONCOLOGY. OWT WAS NOT USED FOR LODGING AND AIRFARE, SPONSOR PROVIDING IN KIND, AS WELL AS LODGING, REGISTRATION FEE, AND GROUND TRANSPORTATION. ROMANIAN ACADEMY OF MED SC IS COVERING AIRFARE IN-KIND FROM CANADA TO BUCHAREST AND FROM BUCHAREST TO DULLES. THEY ARE ALSO PROVIDING TRANSPORTATION BETWEEN BUCHAREST AND GREECE.</t>
  </si>
  <si>
    <t>HELLENIC SOCIETY OF PERIODONTO</t>
  </si>
  <si>
    <t>ROMANIAN ACADEMY OF MEDICAL SC</t>
  </si>
  <si>
    <t>THE HOSPITAL OF SICK CHILDREN</t>
  </si>
  <si>
    <t>10/26-11/4/18, MUNICH, GERMANY AND PARIS, FRANCE. LEG#1 MUNICH, GERMANY; 10/26-30/18. DR. STRATAKIS AND THE EXPERTS ON THE SCIENTIFIC FIELD OF ENDOCRINOLOGY AND RESEARCH WILL ATTEND "IMPROCUSH-3: IMPROVING OUTCOME OF CUSHING'S SYNDROME" CONFERENCE TO PRESENT THE MOST RECENT DATA ON IMPROCUSH OR CUSHING'S SYNDROME. OWT WAS ONLY USED FOR AIRFARE, SPONSOR PROVIDED LODGING, 1 LUNCH AND 2 DINNERS. NICHD WILL COVER THE REMAINING MEALS, INCIDENTALS AND GROUND TRANSPORTATION. THERE IS NO REGISTRATION FEE FOR THIS CONFERENCE. THE SPONSOR WILL BE REIMBURSING NICHD $1,251.06 TOWARDS THE AIRFARE OF THE ENTIRE TRIP. LEG#2 PARIS, FRANCE; 10/30-11/4/18. DR. STRATAKIS WILL ATTEND THE "THE 7TH CONGRESS OF THE EUROPEAN ACADEMY OF PAEDIATRIC SOCIETIES 2018" TO ENGAGE IN A RESEARCH FORUM THAT WILL CELEBRATE OUTSTANDING SCIENCE IN ALL AREAS OF PEDIATRICS. OWT WAS USED FOR AIRFARE AND LODGING. NICHD WILL COVER ALL MEALS EXCEPT ONE (1) DINNER, INCIDENTALS, AND ALL THE REMAINING EXPENSES. SPONSOR PROVIDED COMPLIMENTARY REGISTRATION AND 1 DINNER MEAL DURING THE CONFERENCE NETWORKING EVENT. 
AMENDMENT DONE TO SPLIT THE COST OF THE AIRFARE BETWEEN NICHD AND UNIVERSITY OF MUNICH.  ACTUAL REIMBURSEMENT OF $1541 WAS HIGHER THAN ORIGINAL ESTIMATE BECAUSE OF FLUCTUATIONS IN THE EXCHANGE RATE.  
AMENDED AS SPONSOR DID NOT PROVIDE IN-KIND LODGING WHILE TRAVELER WAS IN GERMANY AND TRAVELER PAID THIS EXPENSE INSTEAD.</t>
  </si>
  <si>
    <t>EUROPEAN SOCIETY FOR PAEDIATRI</t>
  </si>
  <si>
    <t>10/26/2018 -11/04/2018</t>
  </si>
  <si>
    <t>MEDICAL UNIVERSITY OF MUNICH Z</t>
  </si>
  <si>
    <t>11/14-21/2018 - PARIS, FRANCE &amp; BELGRADE, SERBIA - LEG#1: 11/14-18/2018; PARIS, FRANCE; DR. STRATAKIS IS PRESENTING HIS RESEARCH UPDATES IN CARNEY COMPLEX NETWORK MEETING (DEVMICAR PROJECT) THAT WAS ORGANIZED BY COCHIN RESEARCH INSTITUTE. HIS PARTICIPATION WAS NECESSARY FOR INTERNATIONAL COLLABORATION AND SERVING AS AN EXTENSION OF HIS SIGNIFICANT WORK (AND NICHD) ON ENDOCRINE TUMORS AND CARNEY COMPLEX. OWT WAS NOT USED FOR AIRFARE AND LODGING. NICHD WILL COVER GROUND TRANSPORTATION, INCIDENTALS, AND ALL REMAINING EXPENSES. SPONSOR WILL PROVIDE AIRFARE, LODGING, AND ALL MEALS. THERE IS NO REGISTRATION FEE FOR ALL PARTICIPANTS. --LEG#2: 11/18-21/2018; BUCHAREST, SERBIA; DR. STRATAKIS IS ATTENDING THE 6TH SERBIAN CONGRESS OF ENDOCRINOLOGY WITH INTERNATIONAL PARTICIPATION (KES 2018) TO PRESENT A LECTURE ENTITLED, "AN UPDATE ON THE GENETICS OF DIABETES INSIPIDUS". OWT WAS NOT USED FOR AIRFARE AND LODGING. NICHD WILL COVER INCIDENTALS AND ALL REMAINING EXPENSES. SPONSOR WILL PROVIDE AIRFARE, LODGING, GROUND TRANSPORTATION, COMPLIMENTARY REGISTRATION, AND ALL MEALS. NO PREFERENTIAL TREATMENT AND NO FEDERAL FUNDS OR HONORARIUMS WILL BE USED OR PROVIDED IN ALL THE ABOVE TRAVELS.</t>
  </si>
  <si>
    <t>EUROPEAN SOCIETY OF ENDOCRINOL</t>
  </si>
  <si>
    <t>11/14/2018 -11/21/2018</t>
  </si>
  <si>
    <t>LABORATOIRE GRED CNRS CLERMONT</t>
  </si>
  <si>
    <t>CAPE TOWN, SOUTH AFRICA.  NOVEMBER 30-DECEMBER 3.  TO ATTEND THE 18TH INTERNATIONAL CONGRESS OF ENDOCRINOLOGY IN CAPE TOWN, SOUTH AFRICA AND GIVE A PRESENTATION ON "GENETICS OF CHILDHOOD CUSHING'S SYNDROME".  OMEGA USED FOR AIRFARE BUT NOT LODGING, WHICH IS BEING PROVIDED BY THE SPONSOR IN-KIND.  BUSINESS CLASS TICKET IS REQUESTED, APPROVAL ATTACHED.  SPONSOR WILL BE REIMBURSING $1000 FOR THE FLIGHT, APPROVED STO IS ATTACHED.  AN AMENDMENT WILL BE SUBMITTED TO ACCOUNT FOR THIS REIMBURSEMENT AFTER OMEGA HAS ISSUED THE TICKETS.  SPONSOR IS ALSO WAIVING THE REGISTRATION FEE FOR INVITED SPEAKERS.</t>
  </si>
  <si>
    <t>SCATTERLINGS CONFERENCES AND E</t>
  </si>
  <si>
    <t>11/29/2018 -12/03/2018</t>
  </si>
  <si>
    <t>1/9/19-1/13/19.  ATHENS, GREECE.  TO ATTEND THE IOLIFE-IASO 2ND SCIENTIFIC SYMPOSIUM ON ASSISTED REPRODUCTION - NEW HORIZONS IN IVF AND GIVE A TALK ENTITLED "THE MODERN GENETICS AND REPRODUCTIVE MEDICINE: THE NEW FRONTIER."  THE IOLIFE WAS CREATED WITHIN THE PREMISES OF IASO, THE LARGEST MATERNITY HOSPITAL IN GREECE AND ONE OF THE LARGEST IN EUROPE. OWT WASN'T USED FOR AIRFARE OR LODGING, BOTH WAS SPONSORED IN KIND, THE GROUND TRANSPORTATION IN GREECE WILL BE SPONSORED IN KIND. TRAVELER IS REQUESTING APPROVAL OF ACTUAL SUBSISTENCE FOR SPONSOR IN-KIND LODGING VALUED AT $204.81, WHICH IS 103% OF THE GOVERNMENT ALLOWANCE $200. THIS PERCENTAGE FALLS WITHIN THE 300% THRESHOLD ALLOWED BY THE FTR.</t>
  </si>
  <si>
    <t>ATHENS, , GRC</t>
  </si>
  <si>
    <t>ERA TRAVEL AGENCY GREECE</t>
  </si>
  <si>
    <t>3/1/19-3/2/19.  PHOENIX, ARIZONA.  TO ATTEND THE MAGIC FOUNDATION'S 13TH ANNUAL CONVENTION FOR ADULTS WITH ENDOCRINE DISORDERS AND GIVE A TALK ENTITLED "BEYOND AGHD AND CUSHINGS: FAMILIAL AND GENETIC FACTORS". OMEGA NOT USED FOR FLIGHTS OR LODGING AS SPONSOR MADE RESERVATIONS AND IS PROVIDING THESE IN-KIND.  SPONSOR ALSO WAIVED THE REGISTRATION FEE FOR ALL SPEAKERS AND WILL BE PROVIDING GROUND TRANSPORTATION IN PHOENIX AS WELL AS LUNCH ON 3/2.</t>
  </si>
  <si>
    <t>3/22-26/2019. NEW ORLEANS, LA. TO ATTEND THE 2019 ENDO CONFERENCE 3/23-3/26 WHERE MEMBERS OF THE STRATAKIS LAB WILL BE GIVING ORAL AND POSTER PRESENTATIONS. NICHD WILL BE PAYING ALL EXPENSES. OMEGA USED FOR FLIGHT TO AND LODGING IN NEW ORLEANS. THE REGISTRATION FEE WAS PAID VIA POTS. DR. STRATAKIS IS REQUESTING AFTER THE FACT APPROVAL OF ACTUAL SUBSISTENCE FOR LODGING ON 3/24 VALUED AT $169, WHICH IS 104.9% OF THE GOVERNMENT ALLOWANCE OF $161. THIS PERCENTAGE FALLS WITHIN THE 300% THRESHOLD ALLOWED BY THE FTR. NEW ORLEANS, LA. HE ARRIVED AT HIS ORIGINAL HOTEL BOOKED AND FOUND OUT HIS LODGING WAS NO LONGER AVAILABLE, HE HAD TO FIND A ROOM ON HIS OWN, WHICH RESULTED IN PAYING OVER PER DIEM. THERE WAS NO HOTELS AVAILABLE WITHIN PER DIEM. HOUSTON, TX. TO ATTEND THE 16TH INTERNATIONAL WORKSHOP ON MULTIPLE ENDOCRINE NEOPLASIA 3/27-3/29. THE SPONSOR WILL BE COVERING THE COST OF THE REGISTRATION FEE, AIRFARE, AND LODGING IN-KIND AND HAS MADE THE AIR AND LODGING RESERVATIONS. OWT NOT USED FOR LODGING AND AIRFARE SPONSORED COVERED IN KIND. DR. STRATAKIS IS REQUESTING APPROVAL OF ACTUAL SUBSISTENCE FOR SPONSOR IN-KIND LODGING VALUED AT $165, WHICH IS 125.9% OF THE GOVERNMENT ALLOWANCE OF $131. THIS PERCENTAGE FALLS WITHIN THE 300% THRESHOLD ALLOWED BY THE FTR.</t>
  </si>
  <si>
    <t>STRONCEK, DAVID F</t>
  </si>
  <si>
    <t>DR. DAVID STRONCEK WILL BE TRAVELING TO NEWPORT, RI ON OCTOBER 9-11, 2018 TO LECTURE AT THE BIOMEDICAL EXCELLENCE FOR SAFER TRANSFUSION (BEST) COLLABORATION MEETING, SPONSORED-REIMBURSABLE TRAVEL AND TO TRAVEL TO BOSTON, MA TO PARTICIPATE IN THE AABB ANNUAL MEETING ON OCTOBER 12-16, 2018, NON-SPONSORED TRAVEL.</t>
  </si>
  <si>
    <t>BIOMEDICAL EXCELLENCE FOR SAFE</t>
  </si>
  <si>
    <t>10/09/2018 -10/16/2018</t>
  </si>
  <si>
    <t>INVITED SPEAKER AT THE AABB ANNUAL MEETING HIGHLIGHTS CONFERENCE AND EXHIBITION IN THE MIDDLE EAST JANUARY 23-27, 2019.</t>
  </si>
  <si>
    <t>01/23/2019 -01/27/2019</t>
  </si>
  <si>
    <t>DR. DAVID STRONCEK WILL BE TRAVELING TO NEW YORK TO ATTEND THE CLINICAL APPLICATION OF CAR T CELLS CONFERENCE AT THE MEMORIAL SLOAN KETTERING CANCER CENTER.</t>
  </si>
  <si>
    <t>STURKE, RACHEL M</t>
  </si>
  <si>
    <t>THE SAO PAULO RESEARCH FOUNDATION (FAPESP) IN COLLABORATION WITH THE GLOBAL ALLIANCE FOR CHRONIC DISEASES (GACD)  WILL BE HOLDING A 5-DAY IMPLEMENTATION SCIENCE RESEARCH TRAINING SCHOOL AT UNICAMP IN CAMPINAS, BRAZIL FROM 6-10, NOVEMBER 2018.  DR. STURKE WILL BE SERVING AS FACULTY FOR THIS SCHOOL. TRAVEL SPONSORED BY FAPESP.</t>
  </si>
  <si>
    <t>[OTHER], , BRA</t>
  </si>
  <si>
    <t>PUBLIC HEALTH ANALYST</t>
  </si>
  <si>
    <t>11/04/2018 -11/11/2018</t>
  </si>
  <si>
    <t>SU, HELEN C</t>
  </si>
  <si>
    <t>DR. SU WILL GIVE A TALK ENTITLED ?¿¿SUSCEPTIBILITY TO RESPIRATORY VIRUSES?¿¿ ON OCTOBER 25TH, 2018 AT THE ESID CONFERENCE IN LISBON, PORTUGAL. FROM 10/24 - 10/27/18. THIS REQUEST HAS RECEIVED APPROVAL IN NTPS. THE KENES INTERNATIONAL WILL PROVIDE THE FOLLOWING IN-KIND: ECONOMY/COACH CLASS ROUND TRIP AIRFARE; TAXI FARE BETWEEN AIRPORT AND VENUE; LODGING UP TO 3 NIGHTS IN THE HEADQUARTER HOTEL (PESTANA PALACE LISBOA); BREAKFAST, LUNCH AND REFRESHMENTS; AND REGISTRATION FEE. NO FEDERAL FUNDS WILL BE USED BY THE SPONSOR TO SUPPORT THESE TRAVEL EXPENSES. SPONSOR WILL BE PROVIDING IN-KIND LODGING VALUED AT $241.87 WHICH IS 156% OF THE GOVERNMENT LODGING ALLOWANCE OF $155.00 FOR LISBON, PORTUGAL.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</si>
  <si>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DR. SU WILL PRESENT HER RESEARCH TO THE DEPARTMENT OF PEDIATRICS RANGOS RESEARCH SEMINAR SERIES AT CHILDREN'S HOSPITAL OF PITTSBURGH OF UPMC ON MARCH 12, 2019. THE TALK IS TITLED ELUCIDATING MOLECULAR MECHANISMS OF NOVEL IMMUNODEFICIENCY-IMMUNODYSREGULATION DISORDER. SHE WILL TRAVEL TO PITTSBURGH ON MARCH 11 AND DEPART ON TUESDAY MARCH 12 AFTER SHE SPEAKS. SHE WILL ALSO MEET WITH FACULTY MEMBERS IN THE DEPARTMENT. THIS WILL BENEFIT THE GOVERNMENT BY ALLOWING HER TO MEET WITH IMMUNOLOGISTS TO DISCUSS CUTTING EDGE RESEARCH IN THE FIELD OF IMMUNOLOGY, PUBLICIZE HER RESEARCH FINDINGS IN THE NEW DISEASE SHE HAS DISCOVERED, AND ESTABLISH NEW SCIENTIFIC COLLABORATIONS WITH OTHER ATTENDEES. ROUND TRIP AIRFARE, TRANSPORTATION TO/FROM THE AIRPORT IN PITTSBURGH, 1 NIGHT OF LODGING, AND DINNER ON 3/11 AND LUNCH ON 3/12 WILL BE PROVIDED IN-KIND. IN COMPLIANCE WITH FEDERAL REGULATION, NO FEDERAL FUNDS WILL BE USED BY THE SPONSOR TO SUPPORT THESE TRAVEL EXPENSES AND NO HONORARIUM WILL BE PROVIDED. DR. SU WAS APPROVED TO ATTEND THIS CONFERENCE IN NTPS.</t>
  </si>
  <si>
    <t>CHILDRENS HOSPITAL OF PITTSBUR</t>
  </si>
  <si>
    <t>DR. SU WILL TRAVEL TO NEW YORK FROM 3/18 - 3/23/19. FIRST, DR. SU WAS SELECTED AS THE RECIPIENT OF THE FOURTH ANNUAL GALE AND IRA DRUKIER PRIZE IN CHILDREN'S HEALTH RESEARCH, AND WILL DELIVER A LECTURE ENTITLED: UNDERSTANDING THE IMMUNE SYSTEM BY STUDYING CHILDREN WITH INHERITED IMMUNE DEFICIENCIES", IN NEW YORK, NY ON MARCH 19, 2019. THE SPONSOR WILL PROVIDE THE FOLLOWING: ROUND TRIP ACELA TRAIN FARE, LUNCH AND DINNER ON THE 19TH, AND 2 NIGHTS LODGING WILL BE PROVIDED IN-KIND. IT IS ADVANTAGEOUS FOR THE TRAVELER TO TAKE THE ACELA TRAIN SINCE SHE WILL HAVE A PRE-MEETING WITH DR. JEANINE BAISCH WHEN SHE ARRIVES ON 3/18. DR. SU IS RETURNING HOME ON 3/23 INSTEAD OF 3/20 BECAUSE SHE HAS OTHER MEETINGS IN NEW YORK. ON 3/20 SHE WILL GIVE A LECTURE ENTITLED: "ELUCIDATING THE MOLECULAR PATHOGENESIS OF A NOVEL IMMUNODEFICIENCYIMMUNODYSREGULATION DISEASE", AT COLUMBIA UNIVERSITY. FROM 3/21 TO 3/23 SHE WILL PRESENT AT THE 2019 HENRY KUNKEL SOCIETY MEETING AT THE ROCKEFELLER UNIVERSITY. THIS LEG IS SPONSORED TRAVEL. THE SPONSOR WILL PROVIDE THE FOLLOWING IN-KIND: WAIVED REGISTRATION, AND TRANSPORTATION TO AND FROM THE MEETING. IN COMPLIANCE WITH FEDERAL REGULATION, NO FEDERAL FUNDS WILL BE USED BY THE SPONSOR TO SUPPORT THESE TRAVEL EXPENSES AND NO HONORARIUM WILL BE PROVIDED. DR. SU WAS AUTHORIZED TO ATTEND IN NTPS. LATE JUSTIFICATION ATTACHED IN THE RECEIPTS OF THE TRAVEL.</t>
  </si>
  <si>
    <t>03/18/2019 -03/23/2019</t>
  </si>
  <si>
    <t>SULLIVAN, NANCY J</t>
  </si>
  <si>
    <t>TRAVELER IS PRESENTING AT THE ANNUAL INFECTION AND IMMUNITY (I&amp;I) MASTER SYMPOSIUM: TROPICAL DISEASES IN UTRECHT, NETHERLANDS ON NOVEMBER 22 AND 23, 2018</t>
  </si>
  <si>
    <t>11/20/2018 -11/24/2018</t>
  </si>
  <si>
    <t>SUMMERS, RONALD M</t>
  </si>
  <si>
    <t>AIRFARE BOOKED THRU OMEGA; HOTEL ACCOMMODATION FOR 6 NIGHTS, REGISTRATION AND GROUND TRANSPORTATION IN SAN DIEGO PAID IN-KIND BY THE SPONSOR SPIE. MEAL AND GROUND TRANSPORTATION IN WASHINGTON PAID BY NIH.  DR. SUMMERS WILL SERVE AS SYMPOSIUM CHAIR FOR THE ENTIRE SOCIETY FOR OPTICS AND PHOTONICS (SPIE) CONFERENCE. HE DEPARTS ON FEB 16, 2019 AND RETURNS ON FEB. 22, 2019.</t>
  </si>
  <si>
    <t>02/16/2019 -02/22/2019</t>
  </si>
  <si>
    <t>SUMNER, ANNE E</t>
  </si>
  <si>
    <t>TRAVELER HAS BEEN INVITED TO PRESENT SEMINAR AT TUFTS UNIVERSITY - JEAN MAYER NUTRITION RESEARCH CENTER ON AGING IN BOSTON, MA ON FEBRUARY 25, 2019. THE HUMAN NUTRITION RESEARCH CENTER ON AGING (HNRCA) WILL COVER THE COST OF ECONOMY AIRFARE ($303.61), ONE NIGHT OF LODGING AT $ 136.85 P/N (BELOW THE GOVERNMENT ALLOWED RATE), MEALS, AND GROUND TRANSPORTATION IN BOSTON. ALL SERVICES PROVIDED BY THE SPONSOR ARE COMPARABLE IN VALUE TO THAT OFFERED OR PROVIDED TO OTHER INVITED PARTICIPANTS.***THIS TA IS AMENDED, TRAVELER WAS NOTIFIED ON THE WAY TO THE AIRPORT THAT THE FLIGHT TO BOSTON WAS CANCELLED DUE TO EXTREME WINDS, THUS TRAVELER FLEW ROUNDTRIP TO BOSTON NEXT DAY 2/25.  NO LODGING.***</t>
  </si>
  <si>
    <t>TUFTS UNIVERSITY BOSTON</t>
  </si>
  <si>
    <t>02/25/2019 -02/25/2019</t>
  </si>
  <si>
    <t xml:space="preserve">SUNDARAM, RAJESHWARI </t>
  </si>
  <si>
    <t>INVITED TO GIVE A TALK AT THE DIVISION OF EPIDEMIOLOGY AND BIOSTATISTICS, UNIVERSITY OF ILLINOIS AT CHICAGO ON FRIDAY, NOVEMBER 30, 2018, AS WELL AS HAVE A RESEARCH MEETING WITH FACULTY ON SATURDAY, DECEMBER 1.  INVITED TO GIVE A TALK AT THE BIOSTATISTICS DIVISION OF THE DEPARTMENT OF PREVENTIVE MEDICINE AT NORTHWESTERN UNIVERSITY ON MONDAY, DECEMBER 3, AS WELL AS MEET WITH FACULTY ON SUNDAY, DECEMBER 2.  THE UNIVERSITY OF ILLINOIS WILL PAY TWO NIGHTS LODGING AND ALL MEALS IN KIND ON NOVEMBER 30 THROUGH DECEMBER 1.  NORTHWESTERN UNIVERSITY WILL PAY FOR THE ROUND TRIP AIRFARE, ONE NIGHT LODGING, AND ALL MEALS IN KIND ON DECEMBER 2-3.</t>
  </si>
  <si>
    <t>ADJUNCT INVESTIGATOR (VP)</t>
  </si>
  <si>
    <t>UNIVERSITY OF ILLINOIS AT CHIC</t>
  </si>
  <si>
    <t xml:space="preserve">SU, XINZHUAN </t>
  </si>
  <si>
    <t>TO PARTICIPATE IN THE SCIENTIFIC ADVISORY BOARD MEETING FOR THE NIAID FUNDED PROJECT (GRANT) ENTITLED ?????HARNESSING THE POWER OF EXPERIMENTAL GENETIC CROSSES AND SYSTEMS GENETICS TO PROBE DRUG RESISTANCE IN MALARIA????? TO BE HELD IN SAN ANTONIO, TX, ON OCTOBER 15-16, 2018. NO U.S. FEDERAL FUNDS WILL BE USED BY THE SPONSOR TO PROVIDE FOR OR REIMBURSE TRAVEL EXPENSES AND THAT NO HONORARIUM MAY BE ACCEPTED BY THE EMPLOYEE.</t>
  </si>
  <si>
    <t>UNIVERSITY OF NOTRE DAME</t>
  </si>
  <si>
    <t>PROGRAM TRAVEL IN PHNOM PENH, CAMBODIA FROM 12/09 - 12/12 TO WORK WITH LMVR/NIAID
CLINICAL FELLOW DR. JESSICA MANNING AND LMVR STAFF SCIENTIST DR. CHANAKI AMARATUNGA IN
LMVR'S ONGOING COLLABORATIVE PROGRAM OF VECTOR AND MALARIA CONTROL RESEARCH WITH
CAMBODIAN COLLABORATORS AT THE NATIONAL MALARIA CENTER (CNM). WILL ALSO MEET WITH THE
CNM LEADERSHIP REGARDING THESE RESEARCH COLLABORATIONS. PROGRAM AND CONFERENCE TRAVEL IN BANGKOK, THAILAND FROM 12/12 - 12/14 TO MEET ABOUT ONGOING RESEARCH WITH MAHIDOL-OXFORD RESEARCH UNIT (MORU) AND MAHIDOL UNIVERSITY COLLABORATORS ON DRUG THERAPY AND OTHER NEW MALARIA CONTROL NEEDS. WILL PARTICIPATE AND PRESENT LMVR/NIH RESEARCH AT THE JOINT INTERNATIONAL TROPICAL MEDICINE MEETING (JITMM 2018) - TITLE OF TALK IS " IMMUNOGENETICS: STUDYING HOST-MALARIA PARASITE GENETIC INTERACTIONS USING TRANS-SPECIES EXPRESSION QUANTITATIVE TRAIT LOCI (TS-EQTL) ANALYSIS ". REGISTRATION FEE AND HOTEL WILL BE FUNDED BY THE MEETING ORGANIZERS. SPONSORED TRAVEL TO GUANGZHOU, CHINA, FROM 12/14 TO 12/20, TO MEET ABOUT COLLABORATIVE PROGRESS ON ONGOING COLLABORATIONS ON DRUG THERAPY AND HOST PARASITE INTERACTION RESEARCH WITH SCIENTISTS AT THE KEY LABORATORY OF TROPICAL DISEASES CONTROL (SUN YAT-SEN UNIVERSITY), THE OF GUANGZHOU MEDICAL UNIVERSITY, THE SOUTH CHINA AGRICULTURAL UNIVERSITY, AND THE GUANGZHOU UNIVERSITY OF CHINESE MEDICINE. DELIVER RESEARCH SEMINARS AT ON ?¿¿GENETIC AND GENOMIC APPROACHES TO STUDY INTERACTIONS OF HOST AND MALARIA PARASITE GENES?¿¿.
MY PERSONAL CELL 240-449-6180 AND EMAIL XSU46@HOTMAIL.COM</t>
  </si>
  <si>
    <t>PHNOM PENH, , KHM</t>
  </si>
  <si>
    <t>12/08/2018 -12/24/2018</t>
  </si>
  <si>
    <t xml:space="preserve">SUZUKI, MARI </t>
  </si>
  <si>
    <t>TRAVELER IS ATTENDING THE ENDOCRINE UNIVERSITY 2019 CONFERENCE BEING HELD MARCH 02-07, 2019 IN
ROCHESTER, MN. SPONSOR HAS OFFERED IN-KIND LODGING ARRANGEMENTS AT THE GOVERNMENT RATE FOR SIX NIGHTS AND WILL BE PROVIDING THE
FOLLOWING MEALS: MAR 2-3- LUNCH AND DINNER; MAR 5- DINNER; MAR 6- LUNCH., LUNCH. ALL SERVICES PROVIDED BY
THE SPONSOR ARE COMPARABLE IN VALUE TO THAT OFFERED OR PROVIDED TO OTHER INVITED PARTICIPANTS. REGISTRATION FEE OF $500 WAS PAID WITH A GOVERNMENT CREDIT CARD. MEETING REGISTRATION IS BY INVITATION ONLY.</t>
  </si>
  <si>
    <t xml:space="preserve">SWAROOP, ANAND </t>
  </si>
  <si>
    <t>ANAND SWAROOP WAS INVITED AS THE KEYNOTE SPEAKER FOR USF'S UPCOMING 4TH ANNUAL SYMPOSIUM ?¿¿VISION FLORIDA 2019?¿¿ ON JANUARY 24, 2019. PER THE INVITATION LETTER, THE UNIV. OF SOUTH FLORIDA WILL PROVIDE AIRFARE AND LODGING FOR ONE NIGHT (NIGHT BEFORE THE MEETING). THERE IS NO HOTEL TAX AS FLORIDA IS A TAX EXEMPT STATE. SHUTTLE SERVICE FROM HOTEL TO USF WILL BE PROVIDED BY THE SPONSOR.</t>
  </si>
  <si>
    <t>DR. ANAND SWAROOP WAS INVITED BY DR. NARSING RAO TO GIVE A TALK AT THE 2018-19 DISTINGUISHED LECTURE SERIES AT THE USC ROSKI EYE INSTITUTE, DEPARTMENT OF OPHTHALMOLOGY AT THE KECK SCHOOL OF MEDICINE, UNIV. OF SOUTHERN CALIFORNIA IN LA ON JANUARY 29TH. WHILE IN LA, HE WAS ALSO INVITED BY  DR. SURAJ BHAT TO GIVE A TALK AT  THE JULES STEIN EYE INSTITUTE AT UCLA ON JANUARY 28, 2019. USC WILL PROVIDE AIRFARE AND LODGING FOR 3 NIGHTS, IN-KIND. DR. SWAROOP IS REQUESTING APPROVAL OF ACTUAL SUBSISTENCE FOR SPONSORED IN-KIND LODGING VALUED AT $205, WHICH IS 114% OF THE GOVERNMENT ALLOWANCE OF $180. THIS PERCENTAGE FALLS WITHIN THE 300% THRESHOLD ALLOWED BY THE FTR. THE SPONSOR HAS NOTED THAT ALL OTHER NON-FEDERAL PARTICIPANTS ARE PROVIDED WITH THE SAME ACCOMMODATIONS. TRAVELER WILL DEPART DC ON 1/27 AND ARRIVE BACK IN DC ON 1/30.</t>
  </si>
  <si>
    <t>DR. ANAND SWAROOP WILL BE TRAVELING TO PHILADELPHIA, PA ON THE AMTRAK ON FEBRUARY 7, 2019 TO GIVE AN INVITED TALK IN THE DEPT. OF BIOENGINEERING.  HE WAS INVITED BY DR. PETER LELKES, PROFESSOR AND CHAIR.  TEMPLE UNIVERSITY HAS PROVIDED TRAIN FARE AND ONE NIGHT OF LODGING, IN-KIND. NO REIMBURSEMENTS WILL BE GIVEN. TRAVELER CHOSE TO TRAVEL BY TRAIN CONSIDERING SCHEDULE AND TIME AS HE CAN WORK WHILE ON THE TRAIN. SPONSOR IS PROVIDING AN ACELA BUSINESS CLASS TRAIN TICKET AND APPROVAL FORM IS UPLOADED.  THE COST OF THE TRAIN IS ALSO MUCH LESS EXPENSIVE THAN A FLIGHT. A FORMAL ITINERARY HAS NOT BEEN MADE AVAILABLE YET.</t>
  </si>
  <si>
    <t>SWARTZ, KENTON J</t>
  </si>
  <si>
    <t>THIS TRAVEL WAS APPROVED ON AN HHS-1 PAPER AUTHORIZATION WHILE THE CGE SYSTEM WAS DOWN AT THE BEGINNING OF THE FISCAL YEAR.  IT IS BEING ENTERED NOW SO THAT A VOUCHER CAN BE DONE.  DR. KENTON SWARTZ WILL BE TRAVELING TO VIENNA, AUSTRIA TO ATTEND A REVIEW HEARING. TRAVEL DATES ARE FROM 10-6-2018 TO 10-9-2018. THE SPONSOR WILL PROVIDE IN-KIND FLIGHTS, LODGING AND SOME MEALS. THIS HAS BEEN APPROVED IN SPARC AND DR. NATH HAS APPROVED THIS TRAVEL.</t>
  </si>
  <si>
    <t>AUSTRIAN SCIENCE FUND</t>
  </si>
  <si>
    <t>DR. KENTON SWARTZ WILL BE TRAVELING TO THE UNIVERSITY OF MIAMI. TRAVELER WILL BE SPEAKING AT THE MILLER SCHOOL OF MEDICINE. THIS IS A SPONSOR TRIP, FLIGHTS AND LODGING HAVE BEEN PAID FOR.</t>
  </si>
  <si>
    <t>DR. SWARTZ WILL BE TRAVELING TO JAPAN FROM 3/9 TO 3/19, WITHIN THAT TIME HE WILL BE MAKING TWO TRIPS, ONE TO TOKYO TO MEET WITH TETSUYA KITAGUCHI FROM TOKYO INSTITUTE OF TECHNOLOGY. DR. SWARTZ WILL BE THERE FROM 3/9 TO 3/13. THE SECOND LEG OF THE TRIP WILL BE FROM 3/13 TO 3/19 WHERE DR. SWARTZ WILL ATTEND THE ANNUAL MEETING OF THE JAPANESE PHARMACOLOGICAL SOCIETY 3/14 TO 3/19. THEY WILL SPONSOR THIS LEG OF THE TRIP (INITIAL FLIGHT, HOTEL).DR. SWARTZ WILL BE SPEAKING AT THE MEETING. REGISTRATION FEE HAS BEEN WAIVED. THIS HAS BEEN APPROVED IN SPARC AND DR. NATH HAS APPROVED THIS TRAVEL.</t>
  </si>
  <si>
    <t>KYOTO UNIVERSITY</t>
  </si>
  <si>
    <t>03/08/2019 -03/19/2019</t>
  </si>
  <si>
    <t>SWEDO, SUSAN E</t>
  </si>
  <si>
    <t>THE EVENTS IN THIS TA FOR THE PEDIATRIC GRAND ROUNDS WERE APPROVED AS AN EXEMPTION UNDER THE CATEGORY: TO ATTEND SCIENTIFIC MEETINGS BY THE NIMH EXECUTIVE OFFICER ON 6/5/18.
THE EVENTS IN THIS TA FOR THE PSYCHIATRY GRAND ROUNDS WERE APPROVED AS AN EXEMPTION UNDER THE CATEGORY: TO ATTEND SCIENTIFIC MEETINGS BY THE NIMH EXECUTIVE OFFICER ON 8/2/18.
10/4/2018:  DR. SWEDO IS INVITED TO PRESENT AT SIU SCHOOL OF MEDICINE'S PEDIATRIC GRAND ROUNDS.  TR APPROVED 7/9/18. OFFICIAL DUTY APPROVED BY ETHICS 6/1/18
10/5/2018:  DR. SWEDO IS INVITED TO MAKE A PRESENTATION ON PANDAS AT SIU MEDICINE NEUROSCIENCE INSTITUTE PSYCHIATRY GRAND ROUNDS.  SPONSORS PAY FOR THE FOLLOWING EXPENSES IN KIND:  ROUNDTRIP COACH AIRFARE, LODGING FOR OCTOBER 3 AND 4TH, BREAKFAST, LUNCH AND DINNER OCTOBER 4 AND BREAKFAST AND LUNCH OCTOBER 5. TR APPROVED 8/3/18. OFFICIAL DUTY APPROVED BY ETHICS 8/1/18.</t>
  </si>
  <si>
    <t>MEDICAL OFFICER (PEDS)</t>
  </si>
  <si>
    <t>THE EVENTS IN THIS TA WERE APPROVED AS AN EXEMPTION UNDER THE CATEGORY: TO ATTEND SCIENTIFIC MEETINGS BY THE NIH EXECUTIVE OFFICER ON 4/26/18.
DR. SWEDO IS INVITED TO MAKE A PRESENTATION ON PANDAS AT KANSAS UNIVERSITY SCHOOL OF MEDICINE OCTOBER 8TH-10TH 2018.  SPONSOR PAYS THE FOLLOWING EXPENSES IN KIND:  ROUNDTRIP AIRFARE, LODGING FOR OCTOBER 8 AND 9 AS WELL AS THE FOLLOWING MEALS:  OCTOBER 8:  BREAKFAST $9.75, LUNCH $11.25, DINNER $19.50; OCTOBER 9TH:  BREAKFAST $13.00, LUNCH $15.00, DINNER $26.00, OCTOBER 10TH:  BREAKFAST $9.75, LUNCH $11.25.  NIH PAYS ALL OTHER EXPENSES. NON-NIH CONFERENCE PREAPPROVAL OBTAINED FROM HHS/OFM/EO/STS 4/26/18. TR APPROVED 7/9/18. OFFICIAL DUTY APPROVED BY ETHICS 4/26/18.</t>
  </si>
  <si>
    <t>WICHITA, KS, US</t>
  </si>
  <si>
    <t>KANSAS UNIVERSITY WICHITA</t>
  </si>
  <si>
    <t>AMENDMENT REQUIRED TO REFLECT SPONSOR PAYS FOR LODGING JANUARY 16 AND 17, 2019 IN KIND.  THE EVENTS IN THIS TA WERE APPROVED AS AN EXEMPTION UNDER THE CATEGORY: TO ATTEND SCIENTIFIC MEETINGS BY THE NIMH EXECUTIVE OFFICER ON 9/20/18.
TRAVELER INFO:E-MAIL: SUESWEDO@GMAIL.COM CELL NUMBER: 703-862-5350
DR. SWEDO IS INVITED TO CONSULT WITH PRIMARY CARE PROVIDERS IN GENEVA, SWITZERLAND AS WELL AS ENGAGE IN EDUCATIONAL SESSIONS WITH FACULTY AND TRAINEES AT THE OFFICE MEDICO-PEDAGOGIQUE.  SHE WILL PRESENT A SEMINAR FOR CHILD PSYCHIATRISTS AND PEDIATRICIANS ON JANUARY 17, 2019 FROM 12:15 TO 1:45 P.M. AND THEN PRESENT AT A CONFERENCE FOR FAMILIES AFFECTED BY AUTISM AND OTHER DEVELOPMENTAL DISORDERS THAT SAME DATE FROM 6:30 P.M. - 8:00 P.M.    NOTE:  DR. SWEDO IS AUTHORIZED TO TRAVEL VIA PREMIUM CLASS COMMON CARRIER TRAVEL ACCOMMODATIONS BECAUSE OF A MEDICAL CONDITION. SHE WILL UPGRADE USING HER OWN AIRLINE MILE POINTS. LODGING SECURED THROUGH MEETING ORGANIZERS.</t>
  </si>
  <si>
    <t>UNIVERSITE DE GENEVE</t>
  </si>
  <si>
    <t>01/15/2019 -01/18/2019</t>
  </si>
  <si>
    <t>THE EVENTS IN THIS TA WERE APPROVED AS AN EXEMPTION UNDER THE CATEGORY: TO ATTEND SCIENTIFIC MEETINGS BY THE NIMH EXECUTIVE OFFICER ON 9/20/18.
DR. SWEDO IS INVITED TO PRESENT AT PSYCHIATRY GRAND ROUNDS AT STANFORD UNIVERSITY SCHOOL OF MEDICINE ON JANUARY 23, 2019.  STANFORD PAYS FOR ROUNDTRIP AIRFARE, TWO NIGHTS LODGING AND ROUND TRIP GROUND TRANSPORTATION FROM AIRPORT TO HOTEL IN KIND.  NON NIMH  CONFERENCE PREAPPROVAL OBTAINED 9/20/2018 FROM HHS/OFM/STS/EO; TR APPROVED 12/13/2018; ODA APPROVED BY ETHICS 9/27/2018.</t>
  </si>
  <si>
    <t>THE EVENTS IN THIS TA WERE APPROVED AS A NON-NIMH HOSTED CONFERENCE OR MEETING BY THE OFFICE OF FINANCIAL MANAGEMENT ON 10/30/18.
DR. SWEDO IS INVITED TO MAKE A PRESENTATION ENTITLED "AN UPDATE ON PANDAS, PANS AND RELATED DISORDERS" AT THE NORTHERN CALIFORNIA REGIONAL ORGANIZATION FOR CHILD PSYCHIATRISTS (NCROCAP.  NCROCAP PROVIDES ROUNDTRIP AIRFARE, LODGING FOR TWO NIGHTS IN KIND.  NIH PAYS ALL OTHER EXPENSES.  $300.00 REGISTRATION IS WAIVED BY NCROCAP.  NON-NIMH CONFERENCE PREAPPROVAL OBTAINED  10/30/2018 FROM HHS/OFM/EO; ODA APPROVED BY ETHICS 12/6/2018; TR APPROVED 12/11/2018. DR. SWEDO IS REQUESTING SPONSORED IN-KIND AEA. MEMO FROM BARRY KOITZ UPLOADED.</t>
  </si>
  <si>
    <t>CARMEL-BY-THE-SEA, CA, US</t>
  </si>
  <si>
    <t>NORTHERN CALIFORNIA REGIONAL O</t>
  </si>
  <si>
    <t>01/25/2019 -01/27/2019</t>
  </si>
  <si>
    <t>THE EVENTS IN THIS TA WERE APPROVED AS AN EXEMPTION UNDER THE CATEGORY: TO ATTEND SCIENTIFIC MEETINGS BY THE NIMH EXECUTIVE OFFICER ON 2/4/19.
DR. SWEDO IS INVITED TO ATTEND THE GLOBAL LYME ALLIANCE RESEARCH SYMPOSIUM WHICH WILL BE HELD IN TARRYTOWN, NY MARCH 13-15, 2019.  SHE WILL BE ATTENDING AND PARTICIPATING/LEADING DISCUSSIONS AS A MEMBER OF THE SCIENTIFIC ADVISORY BOARD, INCLUDING GLAS ADVISORY BOARD MEMBERS, GLA GRANTEES, ACADEMIC PARTNERS AND GLA LEADERSHIP
NOTE:  DELAY IN SUBMITTING TRAVEL AUTHORIZATION CAUSED BY DELAY IN GLOBAL LYME ALLIANCE PROVIDING LODGING DETAILS (I.E., COST, ETC. UNTIL MARCH 4, 2019.
CONFERENCE WAS NOT LISTED IN THE CGE DROP DOWN.</t>
  </si>
  <si>
    <t xml:space="preserve">SZABO, EVA </t>
  </si>
  <si>
    <t>DR. SZABO IS INVITED TO SPEAK AT THE 19TH ANNUAL TARGETED THERAPIES OF LUNG CANCER MEETING BEING HOSTED BY THE INTERNATIONAL ASSOCIATION FOR THE STUDY OF LUNG CANCER (IASLC) IN SANTA MONICA, CA ON FEBRUARY 20-23, 2019.  IN-KIND:  AIRFARE, 3 NIGHTS LODGING (NO BREAKFAST), AND REGISTRATION (INCLUDES MEALS).  DR. SZABO IS REQUESTING APPROVAL OF ACTUAL SUBSISTENCE FOR SPONSOR IN-KIND LODGING VALUED AT $359 WHICH IS 145% OF THE GOVERNMENT ALLOWANCE OF $247.  THIS PERCENTAGE FALLS WITHIN THE 300% THRESHOLD BY THE FTR.  THE SPONSOR HAS NOTED THAT ALL OTHER NON-FEDERAL PARTICIPANTS WILL BE PROVIDED WITH THE SAME ACCOMMODATIONS.</t>
  </si>
  <si>
    <t>02/20/2019 -02/24/2019</t>
  </si>
  <si>
    <t>TAGLE, DANILO A</t>
  </si>
  <si>
    <t>DR. TAGLE HAS BEEN INVITED TO SPEAK AT THE 2018 RARE PATIENT ADVOCACY SUMMIT IN IRVINE, CA ON OCTOBER 3, 2018. FROM IRVINE, CA DR. TAGLE WILL DRIVE TO CORONADO ISLAND, CA TO SPEAK AT THE SELECTBIO ORGAN ON A CHIP WORLD CONGRESS ON OCTOBER 4-5, 2018. BOTH CONFERENCE HAVE BEEN APPROVED BY NIH.</t>
  </si>
  <si>
    <t>GLOBAL GENES PROJECT</t>
  </si>
  <si>
    <t>SELECTBIO</t>
  </si>
  <si>
    <t>DR. TAGLE HAS BEEN INVITED TO SPEAK AT THE 2018 INDIANA LIVE SCIENCES SUMMIT IN INDIANAPOLIS, IN ON OCTOBER 9-10, 2018. 
THIS CONFERENCE HAS BEEN EO APPROVED AS THERE IS NOT ANYONE ELSE FROM THE NIH ATTENDING.
SPONSOR WILL COVER AIRFARE AND LODGING.</t>
  </si>
  <si>
    <t>BIOCROSSROADS</t>
  </si>
  <si>
    <t>DR. TAGLE HAS BEEN INVITED TO SPEAK AT THE INSERM WORKSHOP 253, ON OCTOBER 15-17, 2018 IN BORDEAUX, FRANCE. THIS CONFERENCE HAS BEEN EO APPROVED. THE SPONSOR WILL COVER AIRFARE, LODGING, AND REGISTRATION.  SOME MEALS ARE COVERED WITH THE REGISTRATION.</t>
  </si>
  <si>
    <t>DR. TAGLE HAS BEEN INVITED TO SPEAK AT THE ASN KIDNEY WEEK 2018 ON OCTOBER 23-28, 2018 IN SAN DIEGO, CA. THIS CONFERENCE HAS BEEN APPROVED BY NIH. SPONSOR WILL COVER LODGING AND REGISTRATION IN KIND.  TRAVELER WILL TAKE A RED-EYE FLIGHT HOME ON 10/25 ARRIVING THE MORNING OF 10/26.  NO LODGING FOR 10/25 NEEDED.</t>
  </si>
  <si>
    <t>10/23/2018 -10/26/2018</t>
  </si>
  <si>
    <t>DR. TAGLE HAS BEEN INVITED A PRESENTATION AT THE KONECT 2018 CONFERENCE IN CONRAD SEOUL, SOUTH KOREA ON OCTOBER 31-NOVEMBER 2, 2018. THIS CONFERENCE HAS BEEN APPROVED BY NIH.  SPONSOR WILL COVER AIRFARE, LODGING (INCLUDES BREAKFAST) AND REGISTRATION (INCLUDES LUNCH).</t>
  </si>
  <si>
    <t>KOREA NATIONAL ENTERPRISE FOR</t>
  </si>
  <si>
    <t>DR. TAGLE HAS BEEN INVITED AS A SPEAKER AT THE WORLD ORPHAN DRUG CONGRESS ON NOVEMBER 6-8, 2018 IN BARCELONA, SPAIN. THIS CONFERENCE HAS BEEN APPROVED BY NIH. SPONSOR WILL COVER THE REGISTRATION COSTS AND 2 NIGHTS LODGING.  FOREIGN FLAG CARRIER HAS BEEN APPROVED AND IS ATTACHED, AS THERE IS NOT ANY CONTRACT FLIGHTS AVAILABLE FROM BARCELONA SPAIN ON NOVEMBER 9TH.</t>
  </si>
  <si>
    <t>DR. TAGLE  HAS BEEN INVITED TO PARTICIPATE IN THE WORLDSYMPOSIUM 2019 IN ORLANDO, FL ON FEBRUARY 4-8, 2019  BY PROVIDING HIS EXPERTISE AS AN ABSTRACT REVIEWER AND SESSION CO-CHAIR FOR THE 2019 PROGRAM. DR. TAGLE WILL ALSO BE THE RECIPIENT OF 2019 ROSCOE O BRADY AWARD FOR INNOVATION AND ACCOMPLISHMENT (CLEARED THROUGH ETHICS) FLIGHT, REGISTRATION AND LODGING COVERED BY SPONSOR IN-KIND. THIS CONFERENCE HAS BEEN APPROVED BY NIH.</t>
  </si>
  <si>
    <t>WORLDSYMPOSIA</t>
  </si>
  <si>
    <t>DR. TAGLE HAS BEEN INVITED TO SPEAK AT THE INTERNATIONAL WORKSHOP ON MICROFLUIDIC CHIPS AND TISSUE ENGINEERING HOSTED BY THE SCHOOL OF BIOLOGICAL SCIENCE &amp; MEDICAL ENGINEERING AT THE SOUTHEAST UNIVERSITY IN NANJING, CHINA ON MARCH 28-30, 2019. DR. TAGLE WILL DO A SITE VISIT TO SU ZHOU BIOTECH ON MARCH 3, 2019. SPONSOR WILL COVER FLIGHT AND LODGING.</t>
  </si>
  <si>
    <t>NANJING, , CHN</t>
  </si>
  <si>
    <t>SOUTHEAST UNIVERSITY</t>
  </si>
  <si>
    <t>03/26/2019 -04/01/2019</t>
  </si>
  <si>
    <t xml:space="preserve">TAI, CHIN HSIEN </t>
  </si>
  <si>
    <t>TRAVELER HAS BEEN INVITED TO ATTEND THE CASP 13 CONFERENCE BEING HELD AT PARAISO MAYA, PUERTO JUAREZ MEXICO DEC 1 TO DEC 4. TRAVELER WILL DEPART AT 11AM DEC 1 AND WILL ARRIVE IN CANCUN AT 4:42PM SAME DAY. THE SPONSOR WILL WAIVE MEETING REGISTRATION AT $700 IN KIND. THE TRAVELER WILL PAY 3 NIGHTS LODGING AT THE IBEROSTAR PARAISO MAYA AT $190 PER NIGHT, WHICH INCLUDES ALL MEALS. THE ADDRESS OF THE HOTEL IS CARRETERA CHETUMAL PUERTO JUAREZ KM. 309 77710 PLAYA PARAISO QUINTANA ROO, MEXICO. TRAVELER WILL THEN DEPART AFTER THE MEETINGS CONCLUSION DEC 4 AT 1:30PM ARRIVING AT IAD AT 7:29PM SAME DAY.</t>
  </si>
  <si>
    <t>CANCUN, , MEX</t>
  </si>
  <si>
    <t>12/01/2018 -12/04/2018</t>
  </si>
  <si>
    <t xml:space="preserve">TAKAHAMA, YOUSUKE </t>
  </si>
  <si>
    <t>DR. YOUSUKE TAKAHAMA IS TRAVELING TO BEIJING, CHINA ON FRIDAY OCTOBER 12, ARRIVING SATURDAY OCTOBER 13. ON SUNDAY, OCTOBER 14, HE IS MEETING WITH THE CONFERENCE ORGANIZERS.  ON MONDAY OCTOBER 15, HE IS GIVING A RESEARCH SEMINAR ON LYMPHOCYTE DEVELOPMENT AT THE INSTITUTE OF IMMUNOLOGY, TSINGHUA UNIVERSITY, IN BEIJING. ON OCTOBER 16, HE IS ATTENDING THE 2018 SYMPOSIUM ON LYMPHOID TISSUE MICROENVIRONMENT AND IMMUNE CELL TRAFFICKING AT THE INSTITUTE OF BIOPHYSICS CHINESE ACADEMY OF SCIENCES. HE IS A GUEST SPEAKER AND WILL GIVE A PRESENTATION ENTITLED, THE THYMIC MICROENVIRONMENTS THAT GOVERN T CELL REPERTOIRE SELECTION. THE CHINESE ACADEMY OF SCIENCES IS SPONSORING HIS TRIP AND WILL BE PAYING FOR HIS AIRFARE AND LODGING, IN KIND. HE WILL BE STAYING AT THE BEST WESTERN OL STADIUM HOTEL IN BEIJING, WHICH IS WITHIN PER DIEM. A COLLEAGUE WILL BE DRIVING HIM TO AND FROM THE AIRPORT IN BEIJING. HE FLYING HOME OCTOBER 17.</t>
  </si>
  <si>
    <t>DR. TAKAHAMA HAS BEEN INVITED TO SPEAK AT THE FIMSA, FEDERATION OF IMMUNOLOGICAL SOCIETIES IN ASIA-OCEANIA, 2018 CONGRESS AS A GUEST SPEAKER. HE WILL BE LEAVING IAD ON THURSDAY NOVEMBER 8 AND ARRIVING AT BKK ON FRIDAY NOVEMBER 9. FIMSA'S 2018 CONGRESS BEGINS ON SATURDAY NOVEMBER 10. DR. TAKAHAMA WILL STAY AT THE MANDARIN HOTEL BANGKOK AT 662 RAMA IV ROAD, BANG RAK, BANGKOK, 10500 THAILAND, ON THE EVENINGS ON THE 9TH, 10TH AND 11TH. HE WILL ATTEND THE CONFERENCE ON THE 10TH, 11TH, AND 12TH, LEAVING BKK LATE IN THE EVENING ON THE 12TH AND RETURNING TO IAD ON THE 13TH. HIS TALK IS ON SUNDAY NOVEMBER 11 AND IS ENTITLED, TCR REPERTOIRE SELECTION OF CD8 T CELLS IN THE THYMUS. FIMSA IS SPONSORING DR. TAKAHAMA AND PAYING FOR LODGING ON THE NIGHTS OF THE 9TH, 10TH, AND 11TH, GROUND TRANSPORTATION BETWEEN THE AIRPORT AND THE HOTEL ON ARRIVAL AND DEPARTURE, ALL MEALS ON THE 10TH, BREAKFAST AND LUNCH ON THE 11TH, AND ALL MEALS ON THE 12TH, IN KIND. PLEASE NOTE THAT THE WELCOME RECEPTION IS THE DINNER THAT THE SPONSOR IS PROVIDING ON NOV 10.</t>
  </si>
  <si>
    <t>VNU EXHIBITIONS ASIA PACIFIC C</t>
  </si>
  <si>
    <t>11/08/2018 -11/13/2018</t>
  </si>
  <si>
    <t>SPONSOR II:  DR. TAKAHAMA IS INVITED TO SPEAK AT THE 41ST ANNUAL MEETING OF THE MOLECULAR BIOLOGY SOCIETY OF JAPAN BEING HELD IN YOKOHAMA, JAPAN ON NOVEMBER 28-30, 2018.  IN-KIND:  LODGING (INCLUDES BREAKFAST), AND DINNER ON 11/27.    SPONSOR I:  DR. TAKAHAMA WILL COLLABORATE WITH AND SPEAK AT THE DIVISION OF EXPERIMENTAL IMMUNOLOGY, INSTITUTE OF ADVANCED MEDICAL SCIENCES, TOKUSHIMA UNIVERSITY IN TOKUSHIMA, JAPAN ON DECEMBER 1-4, 2018.  IN-KIND:  AIRFARE.  NO REGISTRATION FEE.</t>
  </si>
  <si>
    <t>MOLECULAR BIOLOGY SOCIETY OF J</t>
  </si>
  <si>
    <t>11/26/2018 -12/05/2018</t>
  </si>
  <si>
    <t>UNIVERSITY OF TOKUSHIMA</t>
  </si>
  <si>
    <t xml:space="preserve">TAKEBE, NAOKO </t>
  </si>
  <si>
    <t>DR. TAKEBE IS INVITED TO SPEAK AT THE 4TH AMED WORKSHOP FOR YOUNG CANCER RESEARCHERS BEING HELD IN TOKYO, JAPAN ON JANUARY 17, 2019.   DR. TAKEBE WILL HAVE TWO POST WORKSHOP MEETINGS ON 1/18 AND 1/19 ALSO IN TOKYO.  AN AGENDA FOR THOSE MEETINGS IS INCLUDED.  IN-KIND:  AIRFARE, LODGING (INCLUDES BREAKFAST), LUNCH ON 1/17, AND GROUND TRANSPORTATION IN JAPAN.  NO REGISTRATION.  AN APPROVED STO WAIVER HAS BEEN INCLUDED FOR THE USE OF BUSINESS CLASS TICKETS.</t>
  </si>
  <si>
    <t>JAPAN AGENCY FOR MEDICAL RESEA</t>
  </si>
  <si>
    <t>HEALTH SCIENCE PROGRAM OFFI</t>
  </si>
  <si>
    <t>TALIAFERRO, LANYN P</t>
  </si>
  <si>
    <t>THIS TRAVEL ORDER WAS SUBMITTED LATE BECAUSE LANYN GOT THE AIRFARE AND HOTEL CONFIRMATION ON 11/27/18.
LANYN TALIAFERRO WILL ATTEND THE SECOND ANNUAL DIVERSITY IN SCIENCE SEMINAR IN ROCHESTER, NY ON DECEMBER 6-8, 2018. LANYN WAS INVITED TO THE MEDICAL CENTER TO PRESENT THE WORK SHE CURRENTLY CONDUCT AS A HEALTH SCIENTIST ADMINISTRATOR/PROGRAM OFFICER FOR THE NATIONAL INSTITUTE OF ALLERGY AND INFECTIOUS DISEASES. THIS MEETING WILL BE ATTENDED BY YOUNG SCIENTISTS INCLUDING POST-BACS,
GRADUATE STUDENTS AND POST-DOCS. IN PARTICULAR, THE PREP PROGRAM
STRIVES TO INCREASE THE NUMBER OF GRADUATE STUDENTS CURRENTLY
UNDERREPRESENTED IN THE BIOMEDICAL AND HEALTH SCIENCES. AS FUTURE
STAKEHOLDERS IN THE RESEARCH COMMUNITY THIS WILL PROVIDE THEM WITH
GREATER VISIBILITY OF NIAID?¿¿S MISSION AND OPPORTUNITIES AT NIH, SERVING AS
A RECRUITMENT TOOL FOR TALENTED SCIENTISTS. TRAVEL AND HOTEL ACCOMMODATIONS WILL BE PAID FOR BY THE OFFICE OF GRADUATE EDUCATION AND POSTDOCTORAL AFFAIRS.</t>
  </si>
  <si>
    <t>TAM, JOHNNY C</t>
  </si>
  <si>
    <t>DR. TAM WILL ATTEND THE 2018 ALCON SCIENTIFIC SYMPOSIUM IN CHICAGO, IL ON 10/6/2018 AND PRESENT A TALK ENTITLED: VISUALIZATION AND ANALYSIS OF THE BREAKDOWN OF THE PHOTORECEPTOR-RPE-CHORIOCAPILLARIS COMPLEX IN DISEASE.  ALCON RESEARCH, LTD. IS PROVIDING AIRFARE, LODGING, TRANSPORTATION TO/FROM ORD IN-KIND. MEALS ARE PROVIDED AT MEETING. ATTENDANCE IS BY INVITATION; THERE IS NO REGISTRATION FEE.</t>
  </si>
  <si>
    <t>ALCON RESEARCH INSTITUTE</t>
  </si>
  <si>
    <t>DR. TAM WILL TRAVEL TO LAKE ARROWHEAD, CA TO SPEAK AT THE CENTER FOR ADAPTIVE OPTICS FALL RETREAT, 11/1-5/2018 AND SHARE HIS LATEST RESEARCH. THE CENTER FOR ADAPTIVE OPTICS WILL PROVIDE
LODGING AND MEALS IN-KIND. $300 REGISTRATION FEE IS WAIVED FOR INVITED PARTICIPANTS.  DR. TAM WILL STAY WITH RELATIVES NEAR LAX ON 11/1 AND 11/4 @ NETG. RENTAL CAR REQUESTED.</t>
  </si>
  <si>
    <t>LAKE ARROWHEAD, CA, US</t>
  </si>
  <si>
    <t>UNIVERSITY OF CALIFORNIA AT SA</t>
  </si>
  <si>
    <t>11/01/2018 -11/05/2018</t>
  </si>
  <si>
    <t xml:space="preserve">TANDON, PUSHPA </t>
  </si>
  <si>
    <t>DR. TANDON IS INVITED TO SPEAK AT THE 8TH WORLD AYURVEDA CONGRESS BEING HELD IN AHMEDABAD, INDIA ON DECEMBER 14-17, 2018.  IN-KIND:  AIRFARE, LODGING (NO BREAKFAST), REGISTRATION (INCLUDES MEALS), AND GROUND TRANSPORTATION IN INDIA.  A REQUEST, NCI-RITM0148087, FOR FOREIGN TRAVEL HAS BEEN SUBMITTED FOR PUSHPA TANDON. THIS TRIP WAS DEEMED HIGH RISK AND A FOREIGN TRAVEL COMPUTER IS REQUIRED INSTEAD OF TRAVELING WITH HIS/HER WORK COMPUTER. TRAVELER HAS NOT AND WILL NOT HAVE SPENT MORE THAN 45 DAYS IN DESIGNATED HIGH THREAT, HIGH RISK/FACT-MANDATORY COUNTRIES WITHIN THE CALENDAR YEAR. HIGH THREAT SECURITY OVERSEAS SEMINAR COMPLETED ON FEB 21 2017 TANDONP@MAIL.NIH.</t>
  </si>
  <si>
    <t>TANNER, KANDICE D</t>
  </si>
  <si>
    <t>TO PRESENT HER RESEARCH AT THE CHEMICAL MACHINERY OF THE CELL CONFERENCE IN TUCSON, AZ. OCTOBER 18-21, 2018. NO REGISTRATION FEE.TRAVELER IS REQUESTING APPROVAL OF ACTUAL SUBSISTENCE FOR SPONSOR IN-KIND LODGING VALUED AT $149 WHICH IS 159% OF THE GOVERNMENT ALLOWANCE OF $94. THIS PERCENTAGE FALLS WITHIN THE 300% THRESHOLD ALLOWED BY THE FTR. THE SPONSOR HAS NOTED THAT ALL OTHER NON-FEDERAL PARTICIPANTS WILL BE PROVIDED WITH THE SAME ACCOMMODATIONS. ECONOMY ROUND TRIP AIRFARE, LODGING AND MEALS STARTING WITH DINNER 10/18/2018 AND ENDING WITH LUNCH ON 10/21/2018 ARE PROVIDED IN-KIND. AGENDA WILL BE PROVIDED AT A LATER DATE.</t>
  </si>
  <si>
    <t>RESEARCH CORPORATION FOR SCIEN</t>
  </si>
  <si>
    <t>10/18/2018 -10/21/2018</t>
  </si>
  <si>
    <t>TO DELIVER THE LECTURE, "HOW DOES THE PHYSICAL MICROENVIRONMENT REGULATE CANCER PROGRESSION?" AT THE VANDERBILT UNIVERSITY COLLOQUIA IN NASHVILLE, TN AND VISITING THE UNIVERSITY MEMBERS; OCTOBER 31, 2018 - NOVEMBER 2, 2018. NO REGISTRATION FEE FOR THIS EVENT. ROUND TRIP COACH AIRFARE, TWO NIGHTS LODGING INCLUDING TAXES, AND MEALS FROM ARRIVAL TO DEPARTURE ARE PROVIDED IN-KIND.</t>
  </si>
  <si>
    <t>DR. TANNER IS INVITED TO SPEAK AT THE 15TH CONFERENCE ON OPTICS WITHIN LIFE SCIENCES (OWLS) BEING HELD AT ROTTNEST ISLAND, AUSTRALIA ON NOVEMBER 25-28, 2018.  IN-KIND:  REGISTRATION (INCLUDES MEALS).  PERSONAL CELL #914-241-4902.</t>
  </si>
  <si>
    <t>[OTHER], , AUS</t>
  </si>
  <si>
    <t>INTERNATIONAL SOCIETY ON OPTIC</t>
  </si>
  <si>
    <t>11/22/2018 -11/29/2018</t>
  </si>
  <si>
    <t>TARASKA, JUSTIN W</t>
  </si>
  <si>
    <t>TRAVELER WILL BE GIVING A SEMINAR AT THE OREGON HEALTH AND SCIENCE UNIVERSITY IN PORTLAND, OREGON ON OCTOBER 19TH, 2018.  TRAVELER WILL BE PRESENTING HIS RESEARCH, "IMAGING THE NANO-SCALE STRUCTURE OF THE PLASMA MEMBRANE WITH EM AND SUPER-RESOLUTION FLUORESCENCE."  THE TRAVELER WILL ARRIVE THE DAY BEFORE THE SEMINAR, AND LEAVE THE MORNING FOLLOWING THE SEMINAR, MAKING THE TRAVEL DATES 10/18-20/18.  THE SPONSOR WILL PROVIDE AIRFARE, LODGING, AND SOME MEALS.  THE NIH WILL COVER ALL OTHER EXPENSES INCLUDING GROUND TRANSPORTATION AND REMAINING M&amp;IE.  TRAVELER WILL TAKE A TAXI ROUND-TRIP FROM RESIDENCE TO AIRPORT AND FROM AIRPORT TO LODGING.  TRAVELER WILL TAKE A TAXI FROM LODGING TO THE MEETING SITE.</t>
  </si>
  <si>
    <t>THIS IS NOT A CONFERENCE BECAUSE IT MEETS THE FOLLOWING MISSION EXEMPTION: B) SITE AND TECHNICAL ASSISTANCE VISITS OF A SPECIFIC SITE OR SERIES OF SITES TO FULFILL A SPECIFIC PROGRAM?¿¿S OR ASSISTANCE REQUIREMENT. DR. JUSTIN TARASKA HAS BEEN INVITED TO PARTICIPATE IN THE MARTHE-VOGT SEMINAR HOSTED BY THE LEIBNIZ-FORSCHUNGINSTITUT FUR MOLEKULARE PHARMAKOLOGIE (FMP) AT THE HUMBOLDT UNIVERSITY OF BERLIN ON NOVEMBER 16 2018 IN BERLIN, GERMANY. THE TITLE OF HIS PRESENTATION IS ?¿¿IMAGING THE NANOSCALE STRUCTURE OF THE PLASMA MEMBRANE WITH LIGHT AND ELECTRON MICROSCOPY?¿¿. THE SPONSOR WILL PROVIDE ROUND-TRIP ECONOMY AIRFARE AND LODGING ON NOVEMBER 15 AND 16. NO MEALS WILL BE PROVIDED DURING THIS TRIP. DAILY TAXIS WILL BE REQUIRED TO AND FROM THE HOTEL AND SEMINAR LOCATION. DR. TARASKA WILL FLY OUT OF BWI ON 11/14 AND ARRIVE IN BERLIN ON 11/15. LODGING IS NOT PROVIDED ON 11/14 BECAUSE DR. TARASKA IS STILL IN FLIGHT. HOTEL AND AIRFARE WERE BOOKED BY SPONSOR. DR. TARASKA WILL BE USING HIS OFFICIAL PASSPORT AND DOES NOT REQUIRE LOANER EQUIPMENT.</t>
  </si>
  <si>
    <t>LEIBNIZ FORSCHUNGINSTITUT FUR</t>
  </si>
  <si>
    <t>11/14/2018 -11/17/2018</t>
  </si>
  <si>
    <t>?¿¿THIS TRAVEL IS NOT A CONFERENCE BECAUSE IT MEETS THE FOLLOWING MISSION EXEMPTION: SCIENTIFIC MEETINGS WITH A SPECIFIC INVESTIGATOR OR TEAM REGARDING A SPECIFIC AREA OF SCIENTIFIC INQUIRY, OR PUBLIC HEALTH NEED."
DR. JUSTIN TARASKA WILL PRESENT A SEMINAR AT THE LIFE SCIENCES INSTITUTE OF THE UNIVERSITY OF MICHIGAN IN ANN ARBOR, MI ON JANUARY 10, 2019, REGARDING, "IMAGING THE NANO-SCALE STRUCTURE OF THE PLASMA MEMBRANE WITH EM AND SUPER-RESOLUTION FLUORESCENCE."  THE TRAVELER WILL ARRIVE THE EVENING BEFORE THE SEMINAR, AND LEAVE THE MORNING AFTER, MAKING THE TOTAL TRIP LENGTH FROM 1/9-11/19.  THE SPONSOR WILL PROVIDE AIRFARE, LODGING, SOME MEALS, AND GROUND TRANSPORTATION IN ANN ARBOR, MI.  RECEIPTS WILL BE UPLOADED INTO CGE ONCE WE RECEIVE THEM.  THE NIH WILL COVER REMAINING EXPENSES INCLUDING REMAINING M&amp;IE AND GROUND TRANSPORTATION.  THE TRAVELER WILL TAKE A TAXI ROUND TRIP FROM RESIDENCE TO AIRPORT.</t>
  </si>
  <si>
    <t>?¿¿THIS TRAVEL IS NOT A CONFERENCE BECAUSE IT MEETS THE FOLLOWING MISSION EXEMPTION: SCIENTIFIC MEETINGS WITH A SPECIFIC INVESTIGATOR OR TEAM REGARDING A SPECIFIC AREA OF SCIENTIFIC INQUIRY, OR PUBLIC HEALTH NEED. TRAVELER WILL PRESENT A SEMINAR AT DUKE UNIVERSITY??IN DURHAM, NC??ON MARCH??12, 2019. THE TITLE OF HIS SEMINAR??IS, "IMAGING THE NANO-SCALE STRUCTURE OF THE PLASMA MEMBRANE WITH EM AND SUPER-RESOLUTION FLUORESCENCE."?? THE TRAVELER WILL ARRIVE THE EVENING BEFORE HIS SEMINAR, AND LEAVE THE FOLLOWING MORNING, MAKING THE TOTAL TRAVEL FORM 3/11-13/19.  THE SPONSOR WILL PROVIDE AIRFARE, LODGING, SOME MEALS AND SOME GROUND TRANSPORTATION. ??NIH WILL PAY FOR ALL OTHER ASSOCIATED TRAVEL COSTS, INCLUDING REMAINING GROUND TRANSPORTATION AND M&amp;IE.  TRAVELER WILL TAKE TAXIS ROUND TRIP BETWEEN RESIDENCE AND THE AIRPORT. NOTE: SPONSOR HAS NOT YET PROVIDED HOTEL RESERVATION, PLANNER TO UPLOAD ONCE RECEIVED.</t>
  </si>
  <si>
    <t xml:space="preserve">TARTAKOVSKY, MICHAEL </t>
  </si>
  <si>
    <t>IN ROMANIA WE WILL ATTEND AN ANNUAL TB STEERING COMMITTEE MEETING. THE ROMANIA TB PORTAL PROGRAM IS
ONE OF THE MOST RECENT ADDITIONS TO THE TB PORTALS NETWORK, AND IT IS VERY IMPORTANT AS ROMANIA IS
STRUGGLING WITH SIGNIFICANT BURDEN OF DRUG-RESISTANT TUBERCULOSIS. WE MONITOR CLOSELY THE PROGRESS OF OUR
COLLABORATORS IN ROMANIA AND WILL DISCUSS MOST PRESSING ISSUES TO ENSURE SUCCESSFUL START OF ROMANIA TB
PORTAL. ADDITIONALLY, WE WILL DISCUSS HOW TO IMPROVE LATERAL COLLABORATIONS WITHIN TB PORTALS COUNTRIES AND
EDUCATIONAL ASPECTS OF THE PROGRAM.</t>
  </si>
  <si>
    <t>SUPERVISORY COMPUTER SPEC</t>
  </si>
  <si>
    <t>TAUBENBERGER, JEFFERY K</t>
  </si>
  <si>
    <t>DR. JEFFERY TAUBENBERGER RECEIVED AN INVITATION FROM DR. MARCIA DAY CHILDRESS TO PARTICIPATE/SPEAK AT THE 2018 HAYDEN-FARR LECTURE IN EPIDEMIOLOGY AND VIROLOGY AT THE UNIVERSITY OF VIRGINIA (UV) SCHOOL OF MEDICINE ON OCTOBER 31, IN CHARLOTTESVILLE, VA.- TRAVEL IS LATE BECAUSE OF CGE DOWNTIME</t>
  </si>
  <si>
    <t>10/31/2018 -10/31/2018</t>
  </si>
  <si>
    <t xml:space="preserve">TAYLOR, NAOMI </t>
  </si>
  <si>
    <t>DR. TAYLOR IS INVITED TO SPEAK ON THE STEERING COMMITTEES FOR COLLABORATION CONSORTIUM BEING HELD IN BUENOS ARIES, ARGENTINA ON NOVEMBER 12-13, 2018, AND WILL SPEAK AT THE ANNUAL MEETING OF THE ARGENTINE SOCIETY FOR IMMUNOLOGY IN MAR DEL PLATA, ARGENTINA ON NOVEMBER 14, 2018. IN-KIND: AIRFARE, LODGING (BREAKFAST INCLUDED AT ALL LOCATIONS), REGISTRATION (NO MEALS) AND MEALS (LD 11/12-11/14). ORGANIZERS HAVE BOOKED DR. TAYLOR A ROOM FOR NIGHT OF 11/11 SO THAT WHEN SHE ARRIVES THE MORNING OF 11/12 SHE CAN SHOWER AND REST BEFORE HER FIRST MEETING OF THE DAY.</t>
  </si>
  <si>
    <t>SOCIEDAD ARGENTINA DE FISIOLOG</t>
  </si>
  <si>
    <t>TAYLOR, PAUL A</t>
  </si>
  <si>
    <t>THE EVENTS IN THIS TA WERE APPROVED AS AN EXEMPTION UNDER THE CATEGORY: TO ATTEND SCIENTIFIC MEETINGS BY THE NIMH EXECUTIVE OFFICER ON 10/18/18.
TRAVELER INFO: 202-368-4463 NEON.TAYLOR@GMAIL.COM 
AFNI BOOTCAMP, UNIVERSITY OF GUANGZHOU, CHINA</t>
  </si>
  <si>
    <t>TEJEDA, HUGO A</t>
  </si>
  <si>
    <t>THE EVENTS IN THIS TA WERE APPROVED AS A NON-NIMH HOSTED CONFERENCE OR MEETING BY THE OFFICE OF FINANCIAL MANAGEMENT ON 6/27/18.
PRESENTING AT ACNP 2018 HELD IN HOLLYWOOD FL FROM 8-13 DEC 2018.  PREAPPROVAL OBTAINED\ATTACHED.</t>
  </si>
  <si>
    <t>TEN HAGEN, KELLY G</t>
  </si>
  <si>
    <t>INVITED TO PRESENT A SEMINAR AT LOUISIANA STATE UNIVERSITY IN BATON ROUGE, LA ON OCTOBER 22, 2018. SPONSORED TRAVEL.</t>
  </si>
  <si>
    <t>BATON ROUGE, LA, US</t>
  </si>
  <si>
    <t>LOUISIANA STATE UNIVERSITY AT</t>
  </si>
  <si>
    <t xml:space="preserve">THEIN, SWEE LAY </t>
  </si>
  <si>
    <t>DR. SWEE LAY THEIN WILL TRAVEL TO MONTE VERIT??, ASCONA, SWITZERLAND, TO ATTEND AND GIVE A TALK AT THE EUROPEAN RED CELL RESEARCH SOCIETY 22ND MEETING "RED CELL RESEARCH ON THE MOUNT OF TRUTH" FROM MARCH 7 - 13, 2019. THIS IS A CONFERENCE, BUT IT HAS NOT YET APPEARED IN THE CONFERENCE SYSTEM YET. THE SPONSOR WILL BE PROVIDING MEALS ON 3/8 - 3/11 (DINNER ON 3/8, THEN LUNCH AND DINNER FROM 3/9 - 3/11), AS WELL AS LODGING ON 3/8-3/11 (FOUR NIGHTS) VALUED AT $80 (SEE ATTACHED EMAIL FROM EVENT PLANNER FOR CONFIRMATION). ON HER RETURN TRIP TO WASHINGTON, DC, SHE WILL HAVE A ONE-NIGHT LAYOVER IN DENMARK ON 3/12 AND WE ARE PAYING FOR THIS PORTION OF THE TRIP.</t>
  </si>
  <si>
    <t>03/07/2019 -03/13/2019</t>
  </si>
  <si>
    <t>THIS TRAVEL IS NOT A CONFERENCE BECAUSE IT MEETS THE FOLLOWING MISSION EXEMPTION: SCIENTIFIC MEETINGS WITH A SPECIFIC INVESTIGATOR OR TEAM REGARDING A SPECIFIC AREA OF SCIENTIFIC INQUIRY, OR PUBLIC HEALTH NEED. DR. SWEE LAY THEIN WILL TRAVEL TO CAMBRIDGE, MA, TO ATTEND THE AGIOS RARE GENETIC DISEASE NATIONAL ADVISORY BOARD, FROM MARCH 29 - 30, 2019. THE SPONSOR WILL PROVIDE, IN-KIND, SOME MEALS, $300 IN GROUND TRANSPORTATION, LODGING FOR 2 NIGHTS, AND UP TO $750 TOWARDS ECONOMY AIRFARE. NIH WILL COVER ADDITIONAL GROUND TRANSPORTATION AND MISC EXPENSES. THE SPONSOR UNDERSTANDS THAT DR. THEIN CANNOT ACCEPT AN HONORARIUM.</t>
  </si>
  <si>
    <t>AGIOS PHARMACEUTICALS INCORPOR</t>
  </si>
  <si>
    <t>THEODORE, WILLIAM H</t>
  </si>
  <si>
    <t>INVITED TO PARTICIPATE IN A TRAINING COURSE "THE SECOND INTERNATIONAL EPILEPSY TRAINING COURSE", TITLE "INFLAMMATION IN EPILEPSY",  ORGANIZED BY PEDIATRIC NEUROLOGY, SHENZHEN CHILDREN'S HOSPITAL, AFFILIATED CHINA MEDICAL UNIVERSITY, NOVEMBER 8 TO 11, 2018, SHENZHEN CHINA AND  INVITED SPEAKER, TITLE "ANTIEPILEPTIC DRUGS", AT THE TRAINING COURSE ?¿¿1ST SINO-US INTERNATIONAL EPILEPSY TRAINING COURSE?¿¿, SANBO BRAIN HOSPITAL CAPITAL MEDICAL UNIVERSITY, BEIJING CHINA, NOVEMBER 12-14, 2018. SPONSORS WILL COVER PIK AIRFARE, LODGING, MEALS, AND IN COUNTRY LOCAL TRANSPORTATION. NO HONORARIUM WILL BE PAID, AND NO FEDERAL FUNDING IS BEING USED TO SUPPORT THE SPONSOR TRAVEL EXPENSES. NIH WILL COVER AIRPORT TAXIS RESIDENCE TO AIRPORT, FIRST LUGGAGE, AND INCIDENTALS NOT COVERED BY SPONSORS.</t>
  </si>
  <si>
    <t>SANBO BRAIN HOSPITAL</t>
  </si>
  <si>
    <t>11/07/2018 -11/15/2018</t>
  </si>
  <si>
    <t>SHENZHEN CHILDRENS HOSPITAL</t>
  </si>
  <si>
    <t>DR. THEODORE WILL PARTICIPATE A WORKSHOP TO DISCUSS AND ORGANIZE THE FIFTH EDITION OF JASPER'S BASIC MECHANISMS OF THE EPILEPSIES. THE SPONSOR WILL PAY IN-KIND FOR LODGING AND MEALS FROM 03/04/2019-03/08/2019. HE IS LEAVING THE WASHINGTON DC AREA TO SAN FRANCISCO FROM IAD ON 03/01/2019, WHICH IS A TRAVEL DAY AND HE WILL STAY IN SAN FRANCISCO SATURDAY AND SUNDAY 03/2-3/19, NON-DUTY DAYS. HE WILL PAY FOR HIS OWN LODGING AND MEALS ON THOSE DAYS. ON MONDAY 3/04/19 HE WILL TAKE A RENTAL CAR FROM SAN FRANCISCO TO YOSEMITE VILLAGE, CA, PER THE HOST?¿¿S RECOMMENDATION. THE COSTS TO FLY FROM SFO TO MAMMOTH LAKES, CA IS APPROXIMATELY $400.00 ROUND TRIP, AND THEN A TAXI FROM THE MAMMOTH LAKES AIRPORT TO THE EVENT LOCATIONS IS APPROXIMATELY $150 ROUND TRIP, FOR A GRAND TOTAL ESTIMATE OF $550 FROM SFO TO MAMMOTH LAKES AIRPORT. ADDITIONALLY, OMEGA WON'T MAKE ANY RESERVATIONS FOR SMALL AIRPORTS. OTHER MODES OF TRANSPORTATION ARE JUST AS EXPENSIVE AND MORE TIME CONSUMING. A RENTAL CAR WILL COST $305.22 FROM 03/4/2019- 03/8/2019. THE RENTAL CAR SAVES THE GOVERNMENT MONEY AND THE TRAVELER TRAVEL TIME. ATTACHED COST COMPARISON INFORMATION FOR THE RENTAL CAR. HIS MEETING WILL START FROM 03/04/2019- 03/08/2019 AND HE IS RENTING THE CAR FROM 03/04/-- 03/08/2019.  03/04/19 HE WILL DRIVE RENTAL CAR FROM 
SAN FRANCISCO TO YOSEMITE, CA. ON 03/8/2019 FROM YOSEMITE HE WILL DRIVE THE RENTAL CAR TO SAN FRANCISCO AND DROP THE RENTAL CAR AT SAN FRANCISCO..</t>
  </si>
  <si>
    <t>YOSEMITE VILLAGE, CA, US</t>
  </si>
  <si>
    <t>03/01/2019 -03/08/2019</t>
  </si>
  <si>
    <t xml:space="preserve">THOMAS, ANISH </t>
  </si>
  <si>
    <t>DR. THOMAS IS INVITED TO SPEAK AT THE EXPERT FORUM ON THORACIC MALIGNANCIES BEING HELD IN DALLAS, TX ON NOVEMBER 16 -17, 2018. IN-KIND: AIRFARE, LODGING (NO BREAKFAST), MEALS, AND GROUND TRANSPORTATION IN TX.  NO REGISTRATION.  DR. THOMAS IS REQUESTING APPROVAL OF ACTUAL SUBSISTENCE FOR SPONSOR IN-KIND LODGING VALUED AT $159 WHICH IS 101% OF THE GOVERNMENT ALLOWANCE OF $157.  THIS PERCENTAGE FALLS WITHIN THE 300% THRESHOLD BY THE FTR.  THE SPONSOR HAS NOTED THAT ALL OTHER NON-FEDERAL PARTICIPANTS WILL BE PROVIDED WITH THE SAME ACCOMMODATIONS.</t>
  </si>
  <si>
    <t>DAVA ONCOLOGY</t>
  </si>
  <si>
    <t>THOMAS, DAVID A</t>
  </si>
  <si>
    <t>DAVE THOMAS TRAVEL TO SANTA CRUZ, CA FROM FEBUARY 28, 2019 - MARCH 2, 2019 PRESENTING AT THE CALCIANO MEMORIAL YOUTH SYMPOSIUM.</t>
  </si>
  <si>
    <t>SUPVY HEALTH SCIENTIST ADMI</t>
  </si>
  <si>
    <t>THURM, AUDREY E</t>
  </si>
  <si>
    <t>DR. THURM IS INVITED TO MAKE A PRESENTATION AT THE UNDER RESEARCHED COMMUNITIES IN ASD MEETING.  WORK PRESENTED AT THE CONFERENCE WILL BE RELEVANT TO WORK BEING CONDUCTED IN NBPS REGARDING MEASURES FOR INTELLECTUAL DISABILITY.
SPONSOR PAYS ROUNDTRIP AMTRAK FARE $98.00 AND LODGING $165.00 IN KIND.
JANUARY 23 AND 24:  SPONSOR PAYS BREAKFAST $13.50, LUNCH $14.25 AND DINNER $25.50 IN KIND.  NIH PAYS INCIDENTALS $3.75</t>
  </si>
  <si>
    <t>AUTISM SCIENCE FOUNDATION</t>
  </si>
  <si>
    <t>PSYCHOLOGIST</t>
  </si>
  <si>
    <t>TIFFT, CYNTHIA J</t>
  </si>
  <si>
    <t>THIS IS SPONSORED, FOREIGN, FTE TRAVEL. THE SPONSOR WILL PROVIDE THE FOLLOWING EXPENSES IN-KIND: R/T AIRPORT TRANSPORTATION (APPROXIMATELY 36.04 EURO OR $41.33 USD/EACH WAY) LODGING FROM 1/23/19 TO 1/24/19 AT THE BEST WESTERN PLUS HOTEL GENOVA (VIA PAOLO SACCHI 14/B - 10128 - TURIN- 95EURO/NIGHT) WHICH IS WHY OMEGA WAS NOT USED TO BOOK HOTEL; LODGING COSTS WILL BE UPDATED ON VOUCHER FOR ACTUAL CURRENCY CONVERSION. REGISTRATION FEE OF 60EURO OR $68.63USD WAS WAIVED FOR ALL INVITED SPEAKERS. LUNCHES ARE COVED BY THE REGISTRATION FEE SO, LUNCH WAS DEDUCTED ON 1/23 AND BREAKFAST IS INCLUDED IN THE PRICE OF THE LODGING SO, BREAKFAST WAS DEDUCTED ON 1/23. ALTHOUGH SPONSOR OFFERED TO PROVIDE AIRFARE IN-KIND, THE COST EXCEEDED THEIR COVERAGE AND OFFERED TO REIMBURSE THE NIH AT THE US GOV CONTRACTED RATE SO, CGE WAS USED TO BOOK R/T AIRFARE ($1,408.63) HOWEVER, OUR PROGRAM WILL NOT REQUEST REIMBURSEMENT FROM SPONSOR. TRAVELER WILL DEPART IAD AIRPORT TO TURIN, ITALY ON 1/21/19 AND ARRIVE ON 1/22/19 THEREFORE, LODGING IS NOT NEEDED ON 1/21. THE SPONSOR HAS NOTED THAT ALL SIMILARLY SITUATED PARTICIPANTS WILL BE PROVIDED WITH THE SAME ACCOMMODATIONS. COST COMPARISON WORKSHEET NOT INCLUDED BECAUSE AIRFARE COST IS SAME AT ALL 3 AIRPORTS WITHIN NATIONAL CAPITAL REGION AND IAD WAS SELECTED. THE FOLLOWING EXPENSES HAVE BEEN ADDED: R/T TAXI FROM NIH TO IAD ($73.63/EACH WAY), R/T BAGGAGE FEES @$60/EACH WAY.</t>
  </si>
  <si>
    <t>AMSTERDAM, N/A, NL</t>
  </si>
  <si>
    <t>UNIVERSITY OF TURIN</t>
  </si>
  <si>
    <t>01/21/2019 -01/24/2019</t>
  </si>
  <si>
    <t>THIS IS SPONSORED, DOMESTIC TRAVEL OF AN FTE. THE SPONSOR WILL PROVIDE THE FOLLOWING EXPENSES IN-KIND: REGISTRATION FEE VALUED AT ($640), R/T AIRFARE ($437.95), LODGING FROM 2/4/19 TO 2/8/19 THE HYATT REGENCY ORLANDO (9801 INTERNATIONAL DR, ORLANDO, FL 32819) AT THE GOVERNMENT PER DIEM RATE OF $152/NIGHT WHICH IS WHY OMEGA WAS NOT USED TO BOOK HOTEL AND FLIGHTS. CONTINENTAL BREAKFAST IS NOT CONSIDERED A MEAL PER THE NIH MANUAL AND WAS NOT DEDUCTED FROM THE PER DIEM.  THE SPONSOR HAS NOTED THAT ALL SIMILARLY SITUATED PARTICIPANTS WILL BE PROVIDED WITH THE SAME ACCOMMODATIONS. THE FOLLOWING EXPENSES HAVE BEEN ADDED: POV - $13.92/RT; PARKING (BWI) - $8/DAY ($40); BAGGAGE FEE - SW AIRLINES @$25/EACH WAY ($50), AIRPORT TRANSPORTATION ($51.18 ONE WAY). FL IS A TAX-EXEMPT STATE HOWEVER, TRAVELER WILL NOT BE PROVIDED WITH A FLORIDA EXEMPTION CERTIFICATE SINCE LODGING WILL BE PAID FOR IN-KIND.</t>
  </si>
  <si>
    <t>02/04/2019 -02/08/2019</t>
  </si>
  <si>
    <t>TINGEN, CANDACE M</t>
  </si>
  <si>
    <t>DR. CANDACE TINGEN WILL ATTEND THE INTERNATIONAL PELVIC PAIN SOCIETY (IPPS) ANNUAL MEETING AS AN INVITED SPEAKER OCT 18-22, 2018. SHE WILL SPEAK ABOUT THE GYNECOLOGIC PELVIC PAIN PORTFOLIO, AS WELL AS "MEET THE EXPERT" PANEL ON NIH GRANTSMANSHIP AND GRANT FUNDING PROCESS. THIS TRAVEL WILL BE PARTIALLY SPONSORED BY IPPS WHO ARE COVERING THE COST OF AIRFARE FOR THE TRAVELER AS WELL AS ONE NIGHT OF LODGING. ACTUAL EXPENSE ALLOWANCE REQUESTED DUE TO NO HOTEL IN THE IMMEDIATE AREA WITH A RATE LOWER THAN $299 PER NIGHT. AEA JUSTIFICATION FORM IS ATTACHED.</t>
  </si>
  <si>
    <t>INTERNATIONAL PELVIC PAIN SOCI</t>
  </si>
  <si>
    <t>OFFICE AUTOMATION CLERK</t>
  </si>
  <si>
    <t>10/18/2018 -10/22/2018</t>
  </si>
  <si>
    <t>TISDALE, JOHN F</t>
  </si>
  <si>
    <t>THIS TRAVEL IS NOT A CONFERENCE BECAUSE IT MEETS THE FOLLOWING MISSION EXEMPTION: SCIENTIFIC MEETINGS WITH A SPECIFIC INVESTIGATOR OR TEAM REGARDING A SPECIFIC AREA OF SCIENTIFIC INQUIRY, OR PUBLIC HEALTH NEED. DR. TISDALE WILL BE TRAVELING TO COLUMBIA UNIVERSITY MEDICAL CENTER IN NEW YORK, NY TO GIVE THEIR WEDNESDAY MEDICINE GRAND ROUNDS ON GENE THERAPY AS A CURATIVE STRATEGY FOR SICKLE CELL DISEASE FROM OCTOBER 2 TO OCTOBER 3, 2018. COLUMBIA UNIVERSITY MEDICAL CENTER WILL BE PROVIDING DR. TISDALE WITH ECONOMY, ROUNDTRIP AIRFARE ONE, NIGHT OF HOTEL, DINNER ON OCTOBER 2ND, AND BREAKFAST AND LUNCH ON OCTOBER 3RD. THIS TRAVEL IS NOT A CONFERENCE BECAUSE IT MEETS THE FOLLOWING EXCEPTION: SCIENTIFIC MEETINGS WITH A SPECIFIC INVESTIGATOR REGARDING A SPECIFIC AREA OF SCIENTIFIC INQUIRY: DR. TISDALE WILL GIVE GRAND ROUNDS TITLED "THE ROAD TO CURATIVE THERAPIES FOR PATIENTS WITH SICKLE CELL DISEASE".</t>
  </si>
  <si>
    <t>THIS TRAVEL IS NOT A CONFERENCE BECAUSE IT MEETS THE FOLLOWING MISSION EXEMPTION: SCIENTIFIC MEETINGS WITH A SPECIFIC INVESTIGATOR OR TEAM REGARDING A SPECIFIC AREA OF SCIENTIFIC INQUIRY, OR PUBLIC HEALTH NEED. DR. TISDALE WILL BE GIVING A TALK AT 2 DIFFERENT SESSIONS OF THE ANNUAL ASSOCIATION OF AMERICAN BLOOD BANKS MEETING TAKING PLACE IN BOSTON OCTOBER 13-16, 2018. THE AABB WILL BE PROVIDING DR. TISDALE WILL WAIVED REGISTRATION FEES FOR THE DAY OF HIS TALKS, OCTOBER 13, AND ROUND TRIP ECONOMY AIRFARE. HE WILL BE TAKING THE FREE SHUTTLE FROM NIH TO DCA.</t>
  </si>
  <si>
    <t>AMERICAN ASSOCIATION FOR BLOOD</t>
  </si>
  <si>
    <t>THIS TRAVEL IS NOT A CONFERENCE BECAUSE IT MEETS THE FOLLOWING MISSION EXEMPTION: SCIENTIFIC MEETINGS WITH A SPECIFIC INVESTIGATOR OR TEAM REGARDING A SPECIFIC AREA OF SCIENTIFIC INQUIRY, OR PUBLIC HEALTH NEED. DR. TISDALE IS GIVING THE JASON BENNETTE MEMORIAL LECTURE AT THE COHEN CHILDREN'S MEDICAL CENTER ON OCTOBER 19TH IN NEW HYDE PARK, NY. SPONSOR COVERING ROUND-TRIP AIRFARE, ONE-NIGHT LODGING, GROUND TRANSPORT IN TDY, AND SOME MEALS (DINNER 10/18 AND BREAKFAST/LUNCH ON 10/19).</t>
  </si>
  <si>
    <t>NEW HYDE PARK, NY, US</t>
  </si>
  <si>
    <t>COHEN CHILDRENS MEDICAL CENTER</t>
  </si>
  <si>
    <t>DR. JOHN TISDALE WILL ATTEND THE ANNUAL AMERICAN SOCIETY OF HEMATOLOGY MEETING TO TAKE PLACE IN SAN FRANCISCO, CA FROM DECEMBER 1-4, 2018. HE WILL ALSO BE SPEAKING AT A SPECIAL INTEREST SESSION ON NOVEMBER 30TH ABOUT NEW CLINICAL PRACTICE GUIDELINES FOR PATIENTS WITH SICKLE CELL DISEASE. ASH WILL BE SPONSORING THE COST OF HIS ROUNDTRIP, ECONOMY AIRFARE AND REGISTRATION FEE. ON 11/29, DR. TISDALE WILL PAY ABOVE PER DIEM RATE FOR HIS HOTEL ROOM ($302). ON SUBSEQUENT NIGHTS, DR. TISDALE WILL BE SPLITTING HIS HOTEL ROOM WITH DR. MITCHELL HORWITZ FROM DUKE. WE HAVE COMPLETED AN AEA MEMO FOR 11/29 AS WELL AS POTENTIALLY THE OTHER NIGHTS IN THE CASE THERE ARE UNFORESEEN CIRCUMSTANCES THAT DELAY OR CANCEL DR. HOROWITZ'S TRIP. THERE WAS NO DECEMBER 2018 LISTED IN THE CONFERENCE TRAVEL TAB SO THAT WILL BE ADDED AT A LATER DATE ONCE IT BECOMES AVAILABLE. REGISTRATION FEE COVERS LUNCH ON 12/2 AND 12/3.</t>
  </si>
  <si>
    <t>THIS TRAVEL IS NOT A CONFERENCE BECAUSE IT MEETS THE FOLLOWING MISSION EXEMPTION: SCIENTIFIC MEETINGS WITH A SPECIFIC INVESTIGATOR OR TEAM REGARDING A SPECIFIC AREA OF SCIENTIFIC INQUIRY, OR PUBLIC HEALTH NEED: DR. JOHN TISDALE WILL BE TRAVELING TO BOSTON, MA ON 03/13/2019 TO GIVE THE TRANSFUSION MEDICINE GRAND ROUNDS TO AN AUDIENCE OF HARVARD HOSPITAL PROFESSIONALS ON RECENT STUDIES ON TRANSPLANTATION AND OTHER THERAPIES FOR SICKLE CELL DISEASE.</t>
  </si>
  <si>
    <t>BRIGHAM AND WOMENS HOSPITAL</t>
  </si>
  <si>
    <t>03/13/2019 -03/13/2019</t>
  </si>
  <si>
    <t xml:space="preserve">TJANDRA, NICO </t>
  </si>
  <si>
    <t>THIS TRAVEL IS NOT A CONFERENCE BECAUSE IT MEETS THE FOLLOWING MISSION EXEMPTION: SCIENTIFIC MEETINGS WITH A
SPECIFIC INVESTIGATOR OR TEAM REGARDING A SPECIFIC AREA OF SCIENTIFIC INQUIRY, OR PUBLIC HEALTH NEED.  TRAVELER IS AN INVITED SEMINAR SPEAKER AT THE UNIVERSITY OF MICHIGAN??IN ANN ARBOR, MI??ON NOVEMBER??9TH, 2018. THE TITLE OF HIS PRESENTATION IS, "DISCOVERING A NEW BRAND ANTIVIRAL INHIBITOR."?? THE TRAVELER WILL ARRIVE THE DAY BEFORE THE SEMINAR, AND LEAVE THE MORNING AFTER, MAKING THE TOTAL  TRIP LENGTH FROM 11/8-10/18.  THE TRAVELER WILL BE SPONSORED BY THE UNIVERSITY, WHICH WILL PROVIDE??AIRFARE, LODGING, SOME GROUND TRANSPORTATION, AND SOME MEALS. NIH WILL PAY FOR ALL OTHER ASSOCIATED TRAVEL COSTS, INCLUDING REMAINING GROUND TRANSPORTATION, AND REMAINING M&amp;IE. ??TRAVELER WILL TAKE A TAXI ROUND TRIP FROM RESIDENCE TO THE AIRPORT.  SPONSORED AIRFARE AND HOTEL CONFIRMATIONS WILL BE ATTACHED WHEN THEY BECOME AVAILABLE.</t>
  </si>
  <si>
    <t>TJURMINA, OLGA A</t>
  </si>
  <si>
    <t>THIS IS A CONFERENCE : TO ATTEND THE AMERICAN HEART ASSOCIATION ANNUAL SCIENTIFIC SESSIONS ON NOVEMBER 9-13, 2018 IN CHICAGO, IL. TRAVELER HAS BEEN INVITED TO SPEAK IN A CARDIOVASCULAR SEMINAR ENTITLED EPIGENETICS OF CARDIAC RESILIENCE TO STRESS SCHEDULED TO START NOV 12 2018 10:45AM  REGISTRATION WAIVED IN THE AMOUNT OF 495.00 PER SPONSOR ON LETTER OF INTENT SENT, BUT REGISTRATION CONFIRMATION SEND FROM AHA STATS 0 DOLLAR AMOUNT. NO MEALS WILL BE OFFERED FOR THIS MEETING.</t>
  </si>
  <si>
    <t>RESEARCH FELLOW (SF)</t>
  </si>
  <si>
    <t>11/09/2018 -11/13/2018</t>
  </si>
  <si>
    <t xml:space="preserve">TOGIAS, ALKIS </t>
  </si>
  <si>
    <t>INVITED BY THE ARIA (ALLERGIC RHINITIS AND ITS IMPACT ON ASTHMA) AND FONDATION FMC VIA-LR ORGANIZATIONS TO ATTEND A MEETING ENTITLED NEXT-GENERATION CARE PATHWAYS FOR ALLERGIC RHINITIS AND ASTHMA MULTIMORBIDITY: A MODEL FOR MULTIMORBID NON-COMMUNICABLE DISEASES. ALKIS WILL FLY ON NOVEMBER 30TH TO PARIS, FRANCE, AND WILL RETURN HOME ON DECEMBER 5TH. THE ETHICS OFFICE APPROVED THE ODA MEMO.</t>
  </si>
  <si>
    <t>ALLERGIC RHINITIS AND ITS IMPA</t>
  </si>
  <si>
    <t>11/30/2018 -12/05/2018</t>
  </si>
  <si>
    <t xml:space="preserve">TORABI PARIZI, PARIZAD </t>
  </si>
  <si>
    <t>DR. TORABI-PARIZI WILL BE SPEAKING AT THE 2019 INFLAMMATION &amp; IMMUNITY DEPT SEMINAR SERIES</t>
  </si>
  <si>
    <t>CLEVELAND CLINIC</t>
  </si>
  <si>
    <t xml:space="preserve">TRINCHIERI, GIORGIO </t>
  </si>
  <si>
    <t>INVITED SPEAKER TRAVELER INVITED TO SPEAK AT THE CYTOKINES 2018 CONFERENCE FROM 10/27-30/18 IN BOSTON, MA. TRAVELER IS INVITED TO GIVE A SEMINAR AT HARVARD MEDICAL SCHOOL FROM 10/30-31/18. ICIS WILL PROVIDE IN KIND AIRFARE TO BOSTON, LODGING 10/27-30/18, REGISTRATION FEE ($575) INCLUDES RECEPTION/DINNER 10/27/18, AND LUNCHES ON 10/28-30/18. HARVARD WILL PROVIDE IN KIND RETURN AIRFARE TO IAD, LODGING 10/30/18, REGISTRATION FEE ($630) GROUND TRANSPORTATION TO HOTEL IN BOSTON AND DINNER 10/30. BOTH SPONSORS STATED THAT ALL NON-FEDERAL PARTICIPANTS WILL RECEIVE THE SAME ACCOMMODATIONS. NO FEDERAL FUNDS CONFIRMED.</t>
  </si>
  <si>
    <t>INVITED SPEAKER: TRAVELER INVITED TO SPEAK AT THE II GADEA SCIENTIFIC SYMPOSIUM FROM 11/3-11/7 IN MADRID, SPAIN. SPONSOR WILL PROVIDE IN KIND R/T AIRFARE, LODGING 11/4-11/6, REGISTRATION FEE ($294.08), BREAKFAST INC IN LODGING RATE, DINNER 11/5-11/6, AND GROUND TRANSPORTATION TO AND FROM THE CONFERENCE. SPONSOR CONFIRMED THAT ALL NONFEDERAL PARTICIPANTS WILL RECEIVE THE SAME ACCOMMODATIONS. NO FEDERAL FUNDS CONFIRMED.</t>
  </si>
  <si>
    <t>FUNDACION GADEA POR LA CIENCIA</t>
  </si>
  <si>
    <t>INVITED COMMITTEE MEMBER: TRAVELER INVITED TO PARTICIPATE IN THE CRI FELLOWSHIP REVIEW COMMITTEE MEETING IN NEW YORK CITY, NY FROM 12/05-12/06. SPONSOR WILL PROVIDE IN KIND R/T TRAIN, LODGING 12/05, AND BREAKFAST AND LUNCH ON 12/06. CRI IS TAX EXEMPT - NO LODGING TAXES. THERE ARE NO REGISTRATION FEES ASSOCIATED WITH THIS MEETING. TRAVELER IS REQUESTING APPROVAL OF ACTUAL SUBSISTENCE FOR SPONSOR IN KIND LODGING VALUED AT $289 WHICH IS 100.3% OF THE GOVERNMENT ALLOWANCE $288. THIS PERCENTAGE FALLS WITHIN THE 300% THRESHOLD ALLOWED BY THE FTR. SPONSOR CONFIRMED THAT ALL NON FEDERAL PARTICIPANTS WILL RECEIVE THE SAME ACCOMMODATIONS. NO FEDERAL FUNDS CONFIRMED.</t>
  </si>
  <si>
    <t>ADVISORY BOARD: TRAVELER INVITED TO PARTICIPATE IN THE TORINO-LUMIERE ANNUAL MEETING FROM 12/15-12/18 IN PARIS, FRANCE. SPONSOR WILL PROVIDE IN-KIND R/T AIRFARE AND LODGING 12/16-12/18. THERE ARE NO REGISTRATION FEES ASSOCIATED WITH THIS MEETING. SPONSOR STATED THAT ALL NONFEDERAL PARTICIPANTS WILL RECEIVE THE SAME ACCOMMODATIONS. NO FEDERAL FUNDS CONFIRMED.</t>
  </si>
  <si>
    <t>CANCER INSTITUTE GUSTAVE ROUSS</t>
  </si>
  <si>
    <t>12/15/2018 -12/18/2018</t>
  </si>
  <si>
    <t>TRAVELER WILL BE ON VACATION AT VIA AURELIA, 117.A12 LOCALITA VARIGOTTI 17024, FINALE LIGURE, ITALY (PHONE: 39-196-98090).  HE WAS INVITED TO PRESENT A KEYNOTE LECTURE AND CO-CHAIR A SESSION AT THE IMPACT OF THE MICROBIOME ON CANCER GROWTH AND THERAPY MEETING IN MUNICH, GERMANY, FEBRUARY 15-16, 2019 AFTER HIS PLANNED VACATION..  TITLE OF LECTURE: THE ROLE OF THE MICROBIOME ON ANTICANCER THERAPY.  SPONSOR WILL PROVIDE AIRFARE FROM ITALY TO MUNICH, GERMANY.  IT IS MORE COST ADVANTAGEOUS TO THE GOVT THAN FLYING HIM HOME AND RETURNING TO GERMANY FOR OFFICIAL BUSINESS.  SPONSOR WILL ALSO COVER REGISTRATION FEE AND LODGING WHILE IN GERMANY.  NCI WILL COVER ALL OTHER EXPENSES.</t>
  </si>
  <si>
    <t>CANCER DRUG DEVELOPMENT FORUM</t>
  </si>
  <si>
    <t>INVITED TO SPEAK/PRESENT/CHAIR AT THE CANCER IMMUNOTHERAPY: WHERE TO GO NEXT MEETING, BEING HELD AT THE BANDBURY CENTER/COLD SPRING HARBOR LABORATORY IN LONG ISLAND, NY.  SPONSOR COVERING IN KIND: RT AIRFARE, 3 NIGHTS LODGING, MEALS (3/16 - DINNER; 3/17-18/19 - BREAKFAST, LUNCH AND DINNER; 3/19/19 - BREAKFAST AND LUNCH) AND GROUND TRANSPORTATION FROM NY AIRPORT TO VENUE TO NY AIRPORT.  THERE IS NO REGISTRATION FEE ASSOCIATED WITH THE MEETING.  NCI COVERING ALL OTHER EXPENSES.</t>
  </si>
  <si>
    <t>NOSC LONG ISLAND, NY, US</t>
  </si>
  <si>
    <t>03/16/2019 -03/19/2019</t>
  </si>
  <si>
    <t>INVITED TO PRESENT AND AND CHAIR A SESSION AT THE 2019 AACR MEETING IN ATLANTA, GA, MARCH 29 - APRIL 3, 2019.  TITLE OF TALK:  THE MICROBIOME IN CANCER THERAPY" HELD ON APRIL 1, 2019.  SPONSOR IN KIND: RT AIRFARE, LODGING (3/31) AND REGISTRATION FEE ($660).  DR. TRINCHIERI IS REQUESTING APPROVAL OF ACTUAL SUBSISTENCE FOR SPONSOR IN-KIND LODGING VALUED AT $249 WHICH IS 164% OF THE GOVERNMENT ALLOWANCE OF $152.  THIS PERCENTAGE FALLS WITHIN THE 300% THRESHOLD ALLOWED BY THE FTR.  THE SPONSOR HAS NOTED THAT ALL OTHER NON-FEDERAL PARTICIPANTS WILL BE PROVIDED WITH THE SAME ACCOMMODATIONS.  NCI COVERING ALL OTHER COSTS.</t>
  </si>
  <si>
    <t>TSANG, JOHN S</t>
  </si>
  <si>
    <t>INVITED SEMINAR AT THE UNIVERSITY OF HONG KONG ?¿¿ SYSTEMS IMMUNOLOGY APPROACHES TO INFLUENZA VACCINATION &amp; HIV VACCINE TRIALS NETWORK MEETING IN SEATTLE WASHINGTON
DOMESTIC LEG OF THE TRIP IS NON SPONSORED
FOREIGN LEG OF THE TRIP IS SPONSORED
LOWEST AIRFARE SELECTED
STO WAIVERS INCLUDED
TRIP DATES 11/5-17/18
TRAVELER WILL BE ON ANNUAL LEAVE FROM 11/13-17/18</t>
  </si>
  <si>
    <t>11/05/2018 -11/17/2018</t>
  </si>
  <si>
    <t>DR. TSANG WILL PRESENT HIS WORK AT UNIVERSITY OF PITTSBURGH?¿¿S IMMUNOLOGY DEPARTMENT SEMINAR SERIES. THIS WILL PROVIDE AN OPPORTUNITY TO COMMUNICATE AND INTERACT WITH RESEARCHERS AND STUDENTS ABOUT THE WORK IN DR. TSANG?¿¿S LABORATORY INVOLVING SYSTEMS HUMAN IMMUNOLOGY. SPECIFICALLY, THE RESULTS AND CONCEPTUAL ADVANCES MADE BY HIS TEAM AT THE TRANS-NIH CENTER FOR HUMAN IMMUNOLOGY AND THE LABORATORY OF IMMUNE SYSTEM BIOLOGY IN THE AREA OF VACCINATION WILL BE DISCUSSED AND THE USE OF OMICC TO ENABLE THE NIH OMICC JAMBOREE WILL BE HIGHLIGHTED TO ILLUSTRATE HOW CROWDSOURCING CAN BE USED TO REUSE DATA AND GENERATE NEW HYPOTHESES. THROUGH THIS PRESENTATION AND DISCUSSION WITH COLLEAGUES, HE WILL HELP DISSEMINATE IMPORTANT NEW KNOWLEDGE THAT CAN HELP ADVANCE THE RESEARCH ACTIVITIES OF THE FIELD AND IN PARTICULAR ON NEW APPROACHES AND CONCEPTS THAT MAY BE PRODUCTIVELY APPLIED TO TACKLE IMPORTANT IMMUNOLOGICAL PROBLEMS.
SPONSORED TRAVEL
TRAVEL DATES: JANUARY 30TH - FEBRUARY 1ST
LATE JUSTIFICATION WILL BE PROVIDED.
ODA AS OF 1/25/19 IS STILL WITH DIR PENDING APPROVAL, WILL BE UPLOADED ONCE IT'S APPROVED. 
SPONSOR PROVIDING IN-KIND LODGING VALUED AT $139.00 WHICH IS 111% OF THE GOVERNMENT LODGING ALLOWANCE OF $125. THE SPONSOR HAS CONFIRMED THAT ALL OTHER FEDERAL OR NON-FEDERAL PARTICIPANTS WILL BE PROVIDED WITH THE SAME OR SIMILAR ACCOMMODATIONS.</t>
  </si>
  <si>
    <t>SPONSORED TRAVEL
DR. TSANG WILL PRESENT HIS WORK AT UCSF. THIS WILL PROVIDE AN OPPORTUNITY TO COMMUNICATE AND INTERACT WITH RESEARCHERS AND STUDENTS ABOUT THE WORK IN DR. TSANG?¿¿S LABORATORY INVOLVING SYSTEMS HUMAN IMMUNOLOGY. SPECIFICALLY, THE RESULTS AND CONCEPTUAL ADVANCES MADE BY HIS TEAM AT THE TRANS-NIH CENTER FOR HUMAN IMMUNOLOGY AND THE LABORATORY OF IMMUNE SYSTEM BIOLOGY IN THE AREA OF VACCINATION WILL BE DISCUSSED AND THE USE OF OMICC TO ENABLE THE NIH OMICC JAMBOREE WILL BE HIGHLIGHTED TO ILLUSTRATE HOW CROWDSOURCING CAN BE USED TO REUSE DATA AND GENERATE NEW HYPOTHESES. THROUGH THIS PRESENTATION AND DISCUSSION WITH COLLEAGUES,HE WILL HELP DISSEMINATE IMPORTANT NEW KNOWLEDGE THAT CAN HELP ADVANCE THE RESEARCH ACTIVITIES OF THE FIELDAND IN PARTICULAR ON NEW APPROACHES AND CONCEPTS THAT MAY BE PRODUCTIVELY APPLIED TO TACKLE IMPORTANT IMMUNOLOGICAL PROBLEMS.
TRAVEL DATES: 2/10/19-2/12/19
THE SPONSOR HAS CONFIRMED THAT ALL OTHER FEDERAL OR NON-FEDERAL PARTICIPANTS WILL BE PROVIDED WITH THE SAME OR SIMILAR ACCOMMODATIONS.</t>
  </si>
  <si>
    <t>DR. TSANG WILL PRESENT HIS WORK AT IIT, CHENNAI, INDIA. THIS WILL PROVIDE AN OPPORTUNITY TO COMMUNICATE AND INTERACT WITH RESEARCHERS AND STUDENTS ABOUT THE WORK IN DR. TSANG?¿¿S LABORATORY INVOLVING SYSTEMS HUMAN IMMUNOLOGY. SPONSOR IS PAYING $70 WORTH OF MEALS FOR 5 DAYS 
TRAVEL DATES: MARCH 6-11, 2019
ODA WILL BE UPDATED ONCE APPROVED.</t>
  </si>
  <si>
    <t>CHENNAI, , IND</t>
  </si>
  <si>
    <t>03/05/2019 -03/11/2019</t>
  </si>
  <si>
    <t>COLD SPRING HARBOR SYSTEMS IMMUNOLOGY- DR. TSANG IS GOING TO BE A CO-ORGANIZING THIS CONFERENCE. THE ORGANIZATION IS HAS WAVED HIS REGISTRATION FEE, PROVIDING LODGING &amp; MEALS FROM MARCH 13-16TH. THEY ALSO WILL NOT BE PAYING FOR AIRFARE OR TAXI FARES. 
TRAVEL DATES: MARCH 13-16TH 
ODA WILL BE UPLOADED ONCE APPROVED.
TRAVELER WILL BE DRIVING TO NEW YORK FOR THIS TRIP.</t>
  </si>
  <si>
    <t>SPONSORED TRAVEL: SPONSOR PROVIDING IN-KIND LODGING VALUED AT $166.88 WHICH IS 106.97% OF THE GOVERNMENT LODGING ALLOWANCE OF $156.00. THE SPONSOR HAS CONFIRMED THAT ALL OTHER FEDERAL OR NON-FEDERAL PARTICIPANTS WILL BE PROVIDED WITH THE SAME OR SIMILAR ACCOMMODATIONS.
DR. TSANG - I WILL PRESENT OUR RESEARCH ON SYSTEMS HUMAN IMMUNOLOGY, IN PARTICULAR ON BUILDING PREDICTIVE MODELS OF IMMUNE RESPONSIVENESS. I WILL ALSO PROVIDE A PERSPECTIVE ON SYSTEMS HUMAN IMMUNOLOGY RESEARCH, INCLUDING CHALLENGES AND OPPORTUNITIES GOING FORWARD. THIS WILL PROVIDE AN OPPORTUNITY TO INTERACT WITH THE CANADIAN RESEARCH COMMUNITY ON HUMAN IMMUNOLOGY AND RECEIVE FEEDBACK ON OUR RESEARCH PROGRAM.
THE TRAVEL CHANGED HIS DATES AND MISSED HIS FLIGHT DUE TO HIM LEAVING HIS PASSPORT AT HOME. THE SPONSOR ONLY PAID ONE NIGHT OF LODGING, TAXI FEES TO AND FROM THE AIRPORT IN THEIR COUNTRY. THE TRAVEL STAYED IN CANADA FROM THE 28TH-31ST AND ACKNOWLEDGE NOT BEING REFUNDED THE DAYS HE WASN'T THERE FOR THE ORIGINAL MEETING DATES AND FROM THE 29TH-31ST.</t>
  </si>
  <si>
    <t xml:space="preserve">TYCKO, ROBERT </t>
  </si>
  <si>
    <t>INVITED TO PRESENT LECTURE ?¿¿SOLID STATE NMR AND MRI AT VERY LOW TEMPERATURES?¿¿ AT THE 3RD GATEWAY NMR CONFERENCE AT THE UNIVERSITY OF PITTSBURGH, PITTSBURGH, PA, NOVEMBER 2-3, 2018.
SPONSOR TO PROVIDE IN-KIND AIRLINE TICKET AND IN-KIND LODGING FOR THE NIGHT OF 11/2.  PIK LODGING IS 120% OF GOV PER DIEM AND DOES NOT INCLUDE BREAKFAST. 
 THIS PERCENTAGE FALLS WITHIN THE 300% THRESHOLD ALLOWED BY THE FTR. HOTEL: HILTON GARDEN UNIVERSITY PLACE, 3454 FORBES AVENUE, PITTSBURGH, PA 15213.?¿¿ ETHICS CLEARANCE ATTACHED.  FREE REGISTRATION TO THE PUBLIC FOR THIS EVENT.</t>
  </si>
  <si>
    <t>CHF SOLID STATE NMR BIO SEC</t>
  </si>
  <si>
    <t>INVITED TO PRESENT LECTURE ?¿¿SOLID STATE NMR AND MRI AT VERY LOW TEMPERATURES?¿¿ AT THE UNIVERSITY OF CENTRAL FLORIDA PHYSICS DEPT., ORLANDO, FL, NOVEMBER 8-10, 2018. NO REGISTRATION TO ATTEND.
SPONSOR TO PROVIDE IN-KIND AIRLINE TICKET AND IN-KIND LODGING FOR THE NIGHTS OF 11/8 AND 11/9 BELOW PER DIEM AND INCLUDES FREE BREAKFAST 11/9 AND 11/10.  HOTEL: HAMPTON INN &amp; SUITES ORLANDO/EAST UCF AREA, 3450 QUADRANGLE BLVD, ORLANDO, FL 32817.
ETHICS CLEARANCE ATTACHED.</t>
  </si>
  <si>
    <t>INVITED TO PRESENT LECTURE ?¿¿SELF-ASSEMBLY OF LOW-COMPLEXITY PROTEINS?¿¿ AT THE BANBURY CENTER CONFERENCE ON PHASE SEPARATED ASSEMBLIES IN CELL BIOLOGY, DECEMBER 16-19, 2018, LLOYD HARBOR, NY.
SPONSOR TO PROVIDE LODGING AT THE CENTER IN-KIND AND WILL PROVIDE MEALS IN-KIND FROM DINNER ON 12/16 THRU LUNCH ON 12/19.
TRAVELER WILL DRIVE POV ESTIMATED AT 540 MILES ROUND TRIP ($294), WHICH IS LESS EXPENSIVE THAN FLYING WITH THE COMBINATION OF AIRFARE, TAXIS, AND PARKING.  THERE IS NO REGISTRATION FEE ASSOCIATED WITH THIS EVENT.  THE IN-KIND LODGING IS VALUED AT THE LOCAL PER DIEM RATE PER THE CONFERENCE COORDINATOR.
ETHICS CLEARANCE ATTACHED.  TRAVELER WILL NOT ACCEPT THE $450 TOWARDS TRAVEL EXPENSES.</t>
  </si>
  <si>
    <t>12/16/2018 -12/19/2018</t>
  </si>
  <si>
    <t>URV, TIINA K</t>
  </si>
  <si>
    <t>TIINA URV HAS BEEN INVITED TO SPEAK AT THE BIOFIT STEERING COMMITTEE MEETING. SHE'LL BE GIVING A KEYSTONE PRESENTATION. ETHICS APPROVED.</t>
  </si>
  <si>
    <t>LILLE, , FRA</t>
  </si>
  <si>
    <t>HEALTH SCI ADMIN (BEHAV)</t>
  </si>
  <si>
    <t>17TH  EVOLUTION SUMMIT   ...   MEETING DATES: SUNDAY, 02/24/2019 - TUESDAY, 02/26/2019   ...   TRAVEL DATES:  SATURDAY, 02/23/2019 - TUESDAY, 02/26/2019   ...   SPONSOR WILL PAY FOR 3 NIGHTS LODGING AND MEALS.   ?¿?   REGISTRATION FEE HAS BEEN WAIVED FOR ALL CHAIRPERSONS.   ?¿?   THIS TRIP HAS BEEN HHS, SUPERVISOR, EO, AND ETHICS APPROVED.</t>
  </si>
  <si>
    <t>MARCUS EVANS GROUP BARBADOS</t>
  </si>
  <si>
    <t xml:space="preserve">UZEL, GULBU </t>
  </si>
  <si>
    <t>DR. GULBU UZEL HAS BEEN INVITED TO THE ORGANIZING COMMITTEE OF THE CLINICAL IMMUNOLOGY SOCIETY TO SPEAK AT THE 5TH CLINICAL IMMUNOLOGY CONGRESS TO BE HELD FROM MARCH 20-23, 2019 IN ANTALYA, TURKEY. DR. UZEL WILL FIRST START HER ACTIVITIES ON MARCH 18TH, AFTER 2 DAYS OF TRAVEL BY GIVING GRAND ROUNDS IN ANKARA AT THE DR. SAMI ULUS CHILDREN?¿¿S HOSPITAL ON THE TOPIC, RECENT ADVANCES IN IMMUNOLOGY. DR. UZEL, WILL THEN TRAVEL TO ANTALYA FROM MARCH 20TH TO MARCH 23RD TO GIVE HER TALK AT CLINICAL IMMUNOLOGY OF CONGRESS ON LYMPHOMA AND IMMUNODEFICIENCY. DR. UZEL WILL STAY WITH  FRIENDS IN ANKARA AND ISTANBUL; THEREFORE, A HOTEL ROOM IS NOT NEEDED. THE SPONSOR WILL PROVIDE THE FOLLOWING IN-KIND: ROUND TRIP AIRFARES FROM DC TO ISTANBUL-ANKARA-ANTALYA, REGISTRATION, GROUND TRANSPORTATION TO/FROM ANTALYA AIRPORT AND CONFERENCE HOTEL, THREE NIGHTS OF LODGING, L/D ON 3/20, B/L/D ON 3/21, AND B/L ON 3/22.  IN COMPLIANCE WITH FEDERAL REGULATION, NO FEDERAL FUNDS WILL BE USED, AND NO HONORARIUM WILL BE OFFERED. THIS CONFERENCE WAS APPROVED IN NTPS AND DR. UZEL HAS APPROVAL TO ATTEND. HER PERSONAL EMAIL IS GULBU@ICLOUD.COM AND HER CELL NUMBER IS 240 678 2572. LATE JUSTIFICATION: THE PLANNER HAS BEEN TRYING FOR SEVERAL MONTHS TO OBTAIN INFORMATION FROM THE TRAVELER IN REGARDS TO THIS TRIP. THE TRAVELER/SPONSOR PROVIDED THE NEEDED DOCUMENTATION ON 3/1/19. HTSOS CERTIFICATE AND APPROVED ODA WILL BE UPLOADED WHEN RECEIVED FROM TRAVELER AND THE OE.</t>
  </si>
  <si>
    <t>ANKARA, , TUR</t>
  </si>
  <si>
    <t>03/16/2019 -03/24/2019</t>
  </si>
  <si>
    <t xml:space="preserve">VACCARI, MONICA </t>
  </si>
  <si>
    <t>TRAVEL OCTOBER 20-26, TO PARTICIPATE IN MADRID RESEARCH FOR PREVENTION CONFERENCE, OCT. 21-25.THE TRAVELER WILL DEPART FROM DCA OCTOBER 20, AND RETURN FROM MADRID MAD OCTOBER 26. THE SPONSOR WILL PAY FOR THE FOLLOWING IN-KIND: HOTEL ACCOMODATION OCT. 20-25, CONFERENCE REGISTRATION, ROUNDRIP AIRFARE, BREAKFAST OCT. 20-25.  LUNCH IS PROVIDED OCT. 23-25.  NIH WILL PAY ALL GROUND TRANSPORTATION, OTHER MEALS, AND M&amp;IE.</t>
  </si>
  <si>
    <t>10/19/2018 -10/26/2018</t>
  </si>
  <si>
    <t>VALENCIA, JULIO C</t>
  </si>
  <si>
    <t>10/27-30/18 CYTOKINES 2018 MEETING. WILL PRESENT ABSTRACT ENTITLED CROSS-REGULATION OF IFNG AND IL-27 ENHANCES IMMUNOTHERAPY-INDUCED IMMUNE-RELATED ADVERSE EVENTS IN A PRE-CLINICAL MOUSE MODEL OF AUTOIMMUNE DISEASE.  SPONSOR, ICIS WILL PROVIDE $500 IN KIND TOWARD LODGING.  REGISTRATION PAID BY GOVERNMENT PURCHASE CARD AT $650, WHICH INCLUDES WELCOME RECEPTION (DINNER X'D OUT - HEAVY HORDERVES) ON 10/27/18, AND LUNCHES 10/28-29/18.</t>
  </si>
  <si>
    <t>VALENTINO, RITA J</t>
  </si>
  <si>
    <t>TRAVELER IS INVITED TO PRESENT A TALK BY THE CHAIRPERSON OF THE DEPARTMENT OF ANATOMY AND NEUROSCIENCE AT THE UNIVERSITY OF MELBOURNE.  DEPARTING ON FROM HOME ON 10/25 AND ARRIVING ON 10/27 IN MELBOURNE.    OCTOBER 28 IS A NON-DUTY DAY, (SUNDAY).  ON MONDAY, OCTOBER 29 . WILL BE VISITING THE LABORATORY AND TO DISCUSS AREAS WHERE RESEARCH INTEREST INTERSECTS, SUCH AS CENTRAL CONTROL OF VISCERAL FUNCTION. ALSO MEETING WITH LAB CO-DIRECTOR, DR. PEREGRINE OSBORNE, HAS A BACKGROUND IN OPIOID PHARMACOLOGY AND MECHANISMS OF ADDITION.  NO MEETING ON TUESDAY, OCTOBER 30TH.  TRAVEL IS INVITED TO PRESENT AT THE MELBOURNE BRAIN SYMPOSIUM ON WEDNESDAY, OCT 31 ?¿¿ THURSDAY, NOV 1ST.  TRAVELER WILL SPEAK ABOUT SEX DIFFERENCES IN THE INTERSECTION OF STRESS AND OPIOIDS.   DEPARTING FROM MELBOURNE TO HOME ON FRIDAY, NOV 2ND, TRAVELER WILL LEAVE FROM MELBOURNE, AUS ON NOV 2ND TO TRAVEL TO SAN DIEGO, CA TO ATTEND THE SFN CONFERENCE, CONFERENCE DATES ARE NOV 3RD-7TH TRAVELER WILL BE IN STAYING WITH FAMILY MEMBERS ON NOV 2ND-3RD, TRAVELER WILL BE IN SAN DIEGO FROM NOV 2ND-4TH.
HOTEL:
PARK HYATT MELBOURNE
1 PARLIAMENT SQUARE, 
OFF PARLIAMENT PLACE
MELBOURNE, VICTORIA, 3002
TELE: 61 3 9224 1234</t>
  </si>
  <si>
    <t>UNIVERSITY OF MELBOURNE PARKVI</t>
  </si>
  <si>
    <t>10/25/2018 -11/04/2018</t>
  </si>
  <si>
    <t>VAN RYZIN, CAROL A</t>
  </si>
  <si>
    <t>ON THIS SPONSORED DOMESTIC TRAVEL, THE FOLLOWING WILL BE PROVIDED IN-KIND: REGISTRATION FEE-$550 WHICH INCLUDES LUNCHES ON 10/26 AND 10/27. THREE NIGHTS OF LODGING-$61/NIGHT PLUS TAX WILL ALSO BE PROVIDED IN-KIND. OTHER INVITED GUESTS ARE RECEIVING SIMILAR BENEFITS.  OMEGA WAS NOT USED FOR LODGING AS THIS WAS ARRANGED AND PROVIDED IN-KIND. NHGRI WILL PAY ALL ARE REMAINING EXPENSE. ROUNDTRIP AIRFARE-$314.40; BAG FEES; M&amp;IE NOT PROVIDED IN REGISTRATION FEE; TAXI TO/FROM RESIDENCE ESTIMATED-$200; AND TAXI TO/FROM AIRPORT IN FLORIDA ESTIMATED-$150.  OMEGA WAS USED FOR FLIGHT AND THE LOWEST OPTION WAS SELECTED BETWEEN DCA COMPARED TO IAD-$514 AND BWI-$686. TRAVELER WILL BE SHARING ROOM WITH COLLEAGUE SUSAN FERRY-TANUM0I1GY AND SPLITTING THE ROOM COSTS OF $159/NIGHT EVENLY. TRAVELER IS REQUESTING COMP TIME FOR THIS TRAVEL. PENDING AVAILABILITY OF FUNDS.</t>
  </si>
  <si>
    <t>CLINICAL RESEARCH NURSE</t>
  </si>
  <si>
    <t>VENDITTI, CHARLES P</t>
  </si>
  <si>
    <t>PRESENTATION TITLES: FOR THE GENE THERAPY SERIES: "GENE THERAPY FOR HEREDITARY METHYLMALONIC ACIDEMIA: LESSONS FROM PATIENTS AND MICE" AND FOR THE PEDIATRIC GRAND ROUNDS: "GENETICS, PATHOPHYSIOLOGY, AND TREATMENT OF THE HEREDITARY DISORDERS OF PROPIONATE METABOLISM: METHYLMALONIC (MMA) AND PROPIONIC ACIDEMIA (PA)" ON THIS SPONSORED DOMESTIC TRAVEL, THE FOLLOWING WILL BE PROVIDED IN-KIND:  ROUNDTRIP AIRFARE-$329.40, LODGING FOR 2 NIGHTS-$168/NIGHT PLUS TAX AND GROUND TRANSPORTATION TO/FROM AIRPORT IN BOSTON-$308.  BREAKFAST AND LUNCH WILL BE PROVIDED IN-KIND ON 10/11-10/12. PER ETHICS, TRAVELER WILL NOT ACCEPT OFFERED DINNERS AND WILL PAY HIMSELF.  OTHER INVITED GUESTS ARE RECEIVING SIMILAR BENEFITS.  COST COMPARISON NOT NEEDED AS OMEGA WAS NOT USED. BOTH AIRFARE AND LODGING WERE ARRANGED AND PROVIDED IN-KIND.  THERE IS NO REGISTRATION FEE ASSOCIATED WITH THIS TRAVEL. NHGRI PAYS ALL OTHER EXPENSES.  ESTIMATED ROUNDTRIP TAXI TO/FROM RESIDENCE ESTIMATED-$200 AND BAG FEES-$50.  TRAVELER WILL STAY WITH FAMILY THE NIGHT OF 10/12-10/13 AT NO EXPENSE TO THE GOVERNMENT. TRAVELER WOULD NORMALLY RETURN ON SATURDAY, 10/13.  TRAVELER WILL REMAIN IN BOSTON OVER THE WEEKEND (NON-DUTY DAYS) AT NO EXPENSE TO THE GOVERNMENT.  NO PER DIEM OR LODGING WILL BE SHOWN ON 10/13. TRAVEL DAY PER DIEM IS SHOWN ON 10/14 WHEN TRAVELER RETURNS HOME.  SPONSOR HAS CONFIRMED THERE IS NO PRICE INCREASE FOR RETURN FLIGHT TO BE ON 10/14. FOR MASSACHUSETTS IS A LODGING TAX EXEMPT STATE BUT DOES NOT APPLY TO THIS SPONSORED TRAVEL. PENDING AVAILABILITY OF FUNDS.</t>
  </si>
  <si>
    <t>PHYSICIAN SCIENTIST</t>
  </si>
  <si>
    <t>ON THIS SPONSORED DOMESTIC TRAVEL, THE FOLLOWING WILL BE PROVIDED IN-KIND: ROUNDTRIP AIRFARE-$536.40; TWO NIGHTS OF LODGING-$192/NIGHT PLUS TAX AND DINNER ON 10/18 VALUE AT $80. ALL INVITED GUESTS ARE RECEIVING SIMILAR BENEFITS. THERE IS NO REGISTRATION FEE FOR THIS SYMPOSIUM.  TRAVELER IS REQUESTING APPROVAL FOR ACTUAL SUBSISTENCE SPONSORED LODGING VALUED AT $192, WHICH IS 105% OF THE PER DIEM RATE OF $182 AND FOR SPONSORED DINNER ON 10/18 VALUED AT $80, WHICH IS 121% OF THE PER DIEM RATE OF $28. COST COMPARISON IS NOT NEEDED AS OMEGA WAS NOT USED. BOTH AIRFARE AND LODGING WERE ARRANGED AND PROVIDED IN-KIND.  NHGRI PAYS ALL REMAINING EXPENSES.  ESTIMATED TAXI TO/FROM RESIDENCE-$200; TAXI TO/FROM AIRPORT IN OREGON ESTIMATED-$200; BAG FEES-$50 AND M&amp;IE NOT COVERED IN-KIND.  OREGON IS A TAX-EXEMPT STATE BUT DOES NOT APPLY TO SPONSOR.</t>
  </si>
  <si>
    <t>**TRAVELER DEPARTS US 3/12 AND ARRIVES IN GERMANY 3/13.** ON THIS FOREIGN SPONSORED TRAVEL, THE FOLLOWING IS PROVIDED IN-KIND: ROUND TRIP AIRFARE-$2733.49; TWO NIGHTS OF LODGING-$95/NIGHT, ROUNDTRIP TRAIN FROM FRANKFURT TO FULDA-$96.16 AND WAIVED REGISTRATION-$141.41.  REGISTRATION INCLUDES LUNCHES ON 3/14-3/15 AND DINNER ON 3/14. OTHER INVITED GUESTS ARE RECEIVING SIMILAR BENEFITS.  COST COMPARISON NOT NEEDED AS OMEGA WAS NOT USED. BOTH AIRFARE AND LODGING WERE ARRANGED AND PROVIDED IN-KIND.  NHGRI PAYS ALL OTHER EXPENSES.  ROUNDTRIP TAXI TO/FROM RESIDENCE ESTIMATED-$180; ROUNDTRIP TAXI TO/FROM TRAIN STATION IN FULDA, GERMANY ESTIMATED-$200, BAG FEES-$50, AND MISC. EXPENSE-$200 FOR UNFORESEEN ISSUES THAT MAY ARISE.  TRAVELER IS REQUESTING REIMBURSEMENT FOR INTERNET FEES ESTIMATED-$15/DAY FOR WORK RELATED BUSINESS. HOTEL TAX EXEMPTIONS DO NOT APPLY TO THIS FOREIGN TRAVEL.</t>
  </si>
  <si>
    <t>UNIVERSITY CHILDRENS HOSPITAL</t>
  </si>
  <si>
    <t>VENDRUSCOLO, LEANDRO F</t>
  </si>
  <si>
    <t>LEANDRO VENDRUSCOLO WILL BE PRESENTING "GLUCOCORTICOID RECEPTORS PLAY A CRITICAL ROLE IN COMPULSIVE-LIKE OPIOID
INTAKE" AT THE 57TH ANNUAL MEETING OF THE AMERICAN COLLEGE OF NEUROPSYCHOPHARMACOLOGY IN HOLLYWOOD, FLORIDA FROM DECEMBER 8-13, 2018. SPONSOR PAID FOR AIRLINE TICKETS AND REGISTRATION FEE WAS WAIVED BY SPONSOR FOR ALL PARTICIPANTS. REGISTRATION INCLUDES LUNCHEONS MONDAY THRU THURSDAY.</t>
  </si>
  <si>
    <t>VIBOUD, CECILE G</t>
  </si>
  <si>
    <t>TO PARTICIPATE IN THE KICK-OFF MEETING OF THE BIRD RESPIRATORY VIRUS PROJECT IN PARIS, FRANCE, NOVEMBER 13-14, 2018.  MEETING AIMS TO LAYOUT A WORK PLAN FOR THE PROJECT, AND IDENTIFY DATASETS AND ANALYTICAL APPROACHES.</t>
  </si>
  <si>
    <t>OPENHEALTH</t>
  </si>
  <si>
    <t>TRAVELER WILL TRAVEL TO JOHANNESBURG, SOUTH AFRICA DECEMBER 2-7, TO ATTEND THE MISMS TRAINING WORKSHOP WITH THE NATIONAL INSTITUTE FOR COMMUNICABLE DISEASES.  THIS WORKSHOP IS DEDICATED TO WORKING WITH THE NICD FLU TEAM ON THEIR DEEP SEQUENCING STUDY.</t>
  </si>
  <si>
    <t>JOHANNESBURG, , ZAF</t>
  </si>
  <si>
    <t>11/25/2018 -12/08/2018</t>
  </si>
  <si>
    <t>TO ATTEND A MODELING MEETING ON THE BIRD PROJECT, IN EDINBURGH, SCOTLAND, JANUARY 16-17, 2019.  THIS PROJECT IS FOCUSED ON GLOBAL DISEASE BURDEN ON RESPIRATORY SYNCYTIAL VIRUS (RSV).</t>
  </si>
  <si>
    <t>EDINBURGH, , GBR</t>
  </si>
  <si>
    <t>01/14/2019 -01/18/2019</t>
  </si>
  <si>
    <t>TRAVELER WAS INVITED TO PARTICIPATE IN THE ADVISORY BOARD OF A NEW PROSPECTIVE FLU STUDY IN SEATTLE, WASHINGTON, MARCH 26, 2019.  THIS MEETING IS AIMED AT UNDERSTANDING THE MICROSCALE DIFFUSION OF FLU IN A LARGE CITY, USING A COMBINATION OF REAL-TIME EPIDEMIOLOGICAL AND PATHOGEN SEQUENCE DATA. THE STUDY INVOLVES KEY COLLABORATORS OF EPS.</t>
  </si>
  <si>
    <t>GATES VENTURES</t>
  </si>
  <si>
    <t>VINSON, CYNTHIA A</t>
  </si>
  <si>
    <t>DR. VINSON IS INVITED TO SPEAK AT THE UNIVERSITY COLLEGE CORK (UCC) AND THE IMPLEMENTATION OF SCIENCE SEMINAR BEING HELD IN CORK, IRELAND ON NOVEMBER 26-28, 2018.  IN-KIND:  AIRFARE, LODGING (NO BREAKFAST), MEALS AND GROUND TRANSPORTATION R/T AIRPORT IN IRELAND.</t>
  </si>
  <si>
    <t>CORK, , IRL</t>
  </si>
  <si>
    <t>UNIVERSITY COLLEGE CORK</t>
  </si>
  <si>
    <t>PROGRAM ANALYST</t>
  </si>
  <si>
    <t>11/24/2018 -11/29/2018</t>
  </si>
  <si>
    <t>VOGEL, STEVEN S</t>
  </si>
  <si>
    <t>DR. STEVEN VOGEL HAS BEEN INVITED TO GIVE A BIOLOGICAL PHYSICS SEMINAR AT THE UNIVERSITY OF MINNESOTA ON DECEMBER 6, 2018.  THE TITLE OF HIS TALK IS VENUSA206 DIMERS BEHAVE COHERENTLY AT ROOM TEMPERATURE.</t>
  </si>
  <si>
    <t>DR. STEVEN VOGEL HAS BEEN INVITED TO SPEAK AT THE 16TH ANNUAL ADVANCED IMAGING METHODS WORKSHOP AIM 2019 IN BERKELEY, CA FROM JANUARY 30 THROUGH FEBRUARY 1, 2019.  HE WILL TRAVEL TO SAN FRANCISCO, CA ON FEBRUARY 2, 2019 TO BE ON THE CONFERENCE COMMITTEE AND BE A SESSION CHAIR AT THE SPIE PHOTONICS WEST CONFERENCE FROM FEBRUARY 2 THROUGH 7, 2019.</t>
  </si>
  <si>
    <t>01/29/2019 -02/07/2019</t>
  </si>
  <si>
    <t>DR. STEVEN VOGEL HAS BEEN INVITED TO PARTICIPATE IN THE 18TH ANNUAL WORKSHOP ON FLIM AND FRET MICROSCOPY IMAGING PROTEIN TO PROTEIN INTERACTIONS FROM MARCH 11 THROUGH 15, 2019 AT THE UNIVERSITY OF VIRGINIA IN CHARLOTTESVILLE, VA.  LEFT THE AFTERNOON OF MARCH 15 INSTEAD OF THE ORIGINAL DATE OF MARCH 16.</t>
  </si>
  <si>
    <t>03/11/2019 -03/15/2019</t>
  </si>
  <si>
    <t>WALDMANN, THOMAS A</t>
  </si>
  <si>
    <t>SPONSOR: DR. WALDMANN IS INVITED TO CHAIR A SESSION AT THE 14TH ANNUAL SYMPOSIUM ON PRIMARY IMMUNODEFICIENCY BEING HELD IN NEWPORT BEACH, CA ON NOVEMBER 16-17, 2018.  IN-KIND: AIRFARE, LODGING (NO BREAKFAST), REGISTRATION (INCLUDES MEALS) AND GROUND TRANSPORTATION IN CA.  DR. WALDMANN IS REQUESTING APPROVAL OF ACTUAL SUBSISTENCE FOR SPONSORED IN-KIND LODGING VALUED AT $219 WHICH IS 137% OF THE GOVERNMENT ALLOWANCE OF $161. THIS PERCENTAGE FALLS WITHIN THE 300% THRESHOLD ALLOWED BY THE FTR.  THE SPONSOR HAS NOTED THAT ALL OTHER NON-FEDERAL PARTICIPANTS WILL BE PROVIDED WITH THE SAME ACCOMMODATIONS. NON-SPONSOR: DR. WALDMANN IS INVITED TO ATTEND BIONIZ THERAPEUTICS' SCIENTIFIC ADVISORY MEETING ON NOVEMBER 19, 2018.  AN APPROVED AEA MEMO IS INCLUDED FOR THE NCI LODGING EXPENSES.</t>
  </si>
  <si>
    <t>WALKER, VICKIE R</t>
  </si>
  <si>
    <t>TRAVELER INVITED TO PARTICIPATE DURING SOTS 58TH ANNUAL MEETING AS A CO-CHAIR IN CONTINUING EDUCATION COURSE TITLED CONTINUING SYSTEMATIC REVIEW IN TOXICOLOGY, WHY, WHEN, HOW,AND ATTEND THE ENTIRE SOT EVENT MAR 10-14, 2019 IN BALTIMORE, MD. TRAVEL DATES ARE MAR 9 AND MAR 14, 2019. THE SPONSOR, THE SOCIETY OF TOXICOLOGY, WILL WAIVE THE $700 NON-MEMBER REGISTRATION FEE WHICH DOES NOT INCLUDE LODGING OR MEALS, AND $100 IN KIND TOWARD HOTEL ROOM. LODGING OBTAINED THROUGH THE SOT HOUSING BUREAU AND IS WITHIN GOVERNMENT PER DIEM. ROUND-TRIP CONTRACT AIRFARE BOOKED THROUGH OMEGA WORLD TRAVEL. EFFICIENT SPENDING APPROVAL OBTAINED ON OCTOBER 2, 2018, ETHICS APPROVAL OBTAINED ON JAN 27, 2019. BOTH DOCUMENTS ARE INCLUDED IN THE SCANNED DOCUMENTS PORTION OF THIS AUTHORIZATION. MARYLAND IS NOT A TAX-EXEMPT STATE. AUTHORIZATION AMENDED TO ADD TRAVEL ADVANCE THAT WAS REQUESTED ON TRAVEL REQUEST FORM.</t>
  </si>
  <si>
    <t xml:space="preserve">WANG, HAO-WEI </t>
  </si>
  <si>
    <t>FISCAL YEAR CROSS-OVER TRAVEL: 
DR. WANG WILL PRESENT: PLASMA CELL NEOPLASMS AND T/NK CELL LYMPHOMAS, AT THE INTERNATIONAL CLINICAL CYTOMETRY SOCIETY ANNUAL COURSE BEING HELD IN PORTLAND, OREGON ON SEPTEMBER 28-OCTOBER 2, 2018. IN-KIND: AIRFARE, LODGING (NO BREAKFAST), AND REGISTRATION (NO MEALS).</t>
  </si>
  <si>
    <t>WANG, HUI SHAN A</t>
  </si>
  <si>
    <t>AMENDMENT. TRAVELERS RETURN FLIGHT ON FEBRUARY 8 WAS DELAYED DUE TO HEAVY RAIN STORMS CAUSING HER TO MISS HER CONNECTING FLIGHT IN CHICAGO. SHE COULD NOT GET ANOTHER FLIGHT TO RDU ON FEBRUARY 8 SO SHE HAD TO SPEND THE NIGHT IN CHICAGO INCURRING LODGING AND M AND IE COSTS. SHE RETURNED TO RDU ON FEBRUARY 9. TRAVELER WILL MEET WITH CALIFORNIA EPA STAFF ON STUDIES OF INTEREST TO THE OFFICE OF THE REPORT ON CARCINOGENS, FEBRUARY 6, 2019, AT THE CALIFORNIA EPA HEADQUARTERS, SACRAMENTO, CA. TRAVELER WILL SERVE AS AN INVITED PARTICIPANT IN THE CANCER AND ENVIRONMENTAL MIXTURES COMMITTEE MEETING, UNIVERSITY OF CALIFORNIA, BERKELEY SCHOOL OF PUBLIC HEALTH, BERKELEY, CA, ON FEB 7-8, 2019. TRAVEL DATES ARE FEB 5 AND FEB 8, 2019. THE SPONSOR, UNIVERSITY OF CALIFORNIA, BERKELEY SCHOOL OF PUBLIC HEALTH, WILL PROVIDE IN KIND AIRFARE FROM RDU TO SACRAMENTO, CA ON FEB 5, AND FROM SAN FRANCISCO, CA TO RDU ON FEB 8, TWO NIGHTS LODGING, AND SOME MEALS. TRAVELER WILL STAY WITH A CALIFORNIA EPA COLLEAGUE IN SACRAMENTO ON FEB 5 INCURRING NO LODGING COST. SHE WILL TAKE PUBLIC TRANSPORTATION FROM SACRAMENTO TO BERKELEY ON FEB 6 AFTER CONCLUSION OF MEETING. EFFICIENT SPENDING APPROVALS WERE OBTAINED ON DEC 23, 2018, AND JAN 23, 2019. ETHICS APPROVAL WAS OBTAINED ON DEC 27, 2018. ALL DOCUMENTS ARE INCLUDED IN THE SCANNED DOCUMENTS PORTION OF THIS AUTHORIZATION. CALIFORNIA IS NOT A TAX-EXEMPT STATE.</t>
  </si>
  <si>
    <t xml:space="preserve">WANG, JI MING </t>
  </si>
  <si>
    <t>DR. WANG WILL PRESENT A SEMINAR ENTITLED THE ROLE OF GPCRS IN REGULATION OF LEUKOCYTE TRAFFICKING DURING INFLAMMATION, WILL PARTICIPATE IN ROUND TABLE DISCUSSION AND WILL MEET WITH OTHER SCIENTISTS AT THE BEIJING JIAOTONG UNIVERSITY AND WILL OFFER HIS EXPERTISE DURING A COURSE OF MOLECULAR IMMUNOLOGY FOR OUR GRADUATE SCHOOL STUDENTS.  SPONSOR PROVIDING ROUNDTRIP AIRFARE, LODGING, AND POV MILEAGE IN BEIJING.</t>
  </si>
  <si>
    <t>BEIJING JIAOTONG UNIVERSITY</t>
  </si>
  <si>
    <t>12/01/2018 -12/14/2018</t>
  </si>
  <si>
    <t xml:space="preserve">WANG, WEIDONG </t>
  </si>
  <si>
    <t>TRAVELER WILL GIVE A TALK AT PEKING UNIVERSITY SHENZHEN GRADUATE SCHOOL FROM 10/29 TO 10/31 IN SHENZHEN, CHINA. HE WILL ALSO PRESENT/ATTEND THE 7 INTERNATIONAL CONFERENCE ON BIOMEDICAL AND ENVIRONMENTAL SCIENCES &amp; TECHNOLOGY (ICBEST 2018) FROM 11/1 TO 11/4 IN SHENZHEN, CHINA. LASTLY, TRAVELER WILL SPEAK AT PEKING UNIVERSITY SCHOOL OF LIFE SCIENCES FROM 11/5 TO 11/7 IN BEIJING, CHINA. TRAVELER WILL DRIVE POV TO IAD AIRPORT ON 10/27 AND ARRIVE IN HONG KONG, CHINA ON 10/28 AT 10:50PM. TRAVELER WILL SPEND THE NIGHT OF 10/28 IN HONG KONG AND DEPART FOR SHENZHEN 10/29. HE WILL TAKE A TAXI FROM HONG KONG TO SHENZHEN ON 10/29. TRAVELER WILL STAY IN SHENZHEN FROM 10/29 TO 11/4. HE WILL FLY FROM SHENZHEN AND ARRIVE IN BEIJING 11/5. TRAVELER WILL DEPART BEIJING AND ARRIVE AT IAD ON 11/7, THEN DRIVE POV HOME. SPONSOR FROM PEKING UNIVERSITY SHENZHEN GRADUATE SCHOOL PROVIDED LODGING FROM 10/29 TO 10/31, AND MEALS (BREAKFAST, LUNCH, AND DINNER) FROM 10/29 TO 10/31. THERE IS NO REGISTRATION FEE FOR THIS MEETING. SPONSOR FROM ICBEST 2018 PROVIDED LODGING FROM 11/1 TO 11/4, AND REGISTRATION FEES (330 DOLLARS) FOR THE CONFERENCE. REGISTRATION FEE INCLUDES DINNER ON 11/1, LUNCH ON 11/3 AND LUNCH AND DINNER ON 11/2 AND 11/4. SPONSOR FROM PEKING UNIVERSITY SCHOOL OF LIFE SCIENCES PROVIDED LODGING FROM 11/5 TO 11/7, AND MEALS (BREAKFAST, LUNCH, AND DINNER) FROM 11/5 TO 11/7. THERE IS NO REGISTRATION FEE FOR THIS MEETING. NIA WILL COVER FLIGHTS, PER DIEM, TRANSPORTATION, PARKING. HTSOS TRAINING IS REQUIRED AND WAS COMPLETED ON 3/23/2018. CHINESE VISA IS ALSO REQUIRED AND HAS BEEN OBTAINED. TRAVELER WILL NOT ACCEPT ANY ALCOHOLIC DRINKS. PENDING FY 19 FUNDS.</t>
  </si>
  <si>
    <t>10/27/2018 -11/07/2018</t>
  </si>
  <si>
    <t>PEKING UNIVERSITY SHENZHEN CAM</t>
  </si>
  <si>
    <t>SHENZHEN UNIVERSITY</t>
  </si>
  <si>
    <t>WANG, XIN W</t>
  </si>
  <si>
    <t>DR. XIN WANG HAS BEEN INVITED TO ATTEND THE 60TH ANNIVERSARY OF THE CHINESE ACADEMY OF MEDICAL SCIENCES IN BEIJING, CHINA FROM OCTOBER 19-20, 2018 AT THE BEIJING INTERNATIONAL HOTEL AND THE ADDRESS IS NO. 9 JIAN GUO MEN NEI DA JIE 100005, BEIJING, P.R. CHINA.  HE WILL GIVE A TALK ENTITLED...THE SPONSOR WILL COVER HIS AIRLINE TICKET, HOTEL, MEALS 18-20, LHC WILL COVER MEALS 17TH AND 21ST AND GROUND TRANSPORTATION AND INCIDENTALS.  STO WAIVER APPROVED FOR BUSINESS CLASS TICKETS ON SEPT 5, 2018.</t>
  </si>
  <si>
    <t>CANCER INSTITUTE HOSPITAL CHIN</t>
  </si>
  <si>
    <t>DR. WANG HAS BEEN INVITED TO BE A GUEST LECTURER AT THE RUTGERS CANCER INSTITUTE OF NEW JERSEY ON DECEMBER 12, 2018.  THEY WILL COVER HIS TRAIN TICKET, LODGING, GROUND TRANSPORTATION AND MEALS.  THE SPONSOR WILL PAY IN-KIND FOR THE ACELA BUSINESS CLASS TICKET FOR DR. WANG'S TRIO TO RUTGERS, DR. WANG NEEDS TO BE AT RUTGERS BY 4:00PM TO GIVE HIS TALK AT 5:15PM AND IF HE WAS TO COME BY COACH HE WOULD NOT HAVE ENOUGH TIME TO GET TO RUTGERS TO GIVE HIS TALK AT 5:15PM.  HE ALSO CANNOT LEAVE ANY EARLIER, AS HE HAS A MEETING ON CAMPUS UNTIL 12:30PM. ON HIS RETURN TRIP HOME HE WILL TRAVEL BY COACH. TRAVELER IS REQUESTING APPROVAL FOR ACTUAL SUBSISTENCE FOR SPONSORED IN-KIND LODGING VALUED AT $155 PER NIGHT. THIS RATE IS 143% OF THE GOVERNMENT ALLOWED AMOUNT OF $108. THIS PERCENTAGE FALLS WITHIN THE 300% THRESHOLD ALLOWED BY THE FTR.</t>
  </si>
  <si>
    <t>DR. XIN WANG WAS INVITED BY DR. MATHUROS RUCHIRAWAT OF THE CHULABHORN RESEARCH INSTITUTE TO ATTEND THE SCIENTIFIC SYMPOSIUM ON CURRENT AND FUTURE CANCER RESEARCH FROM JANUARY 8-10 AT THE CHULABHORN CONVENTION CENTER IN BANGKOK, THAILAND, THEY WILL COVER HIS FLIGHT, HOTEL AND WAIVE THE REGISTRATION FEE. BREAKFAST PROVIDED THROUGH HOTEL, AND LUNCH PROVIDED THROUGH REGISTRATION.  WE WILL COVER GROUND TRANPORTATION.  DR. WANG WILL ALSO VISIT THE INSTITUTE OF CLINICAL MEDICINE NATIONAL YANG-MING UNIVERSITY WHICH HE WAS INVITED TO GIVE A TALK AND VISIT THE FACILITY FROM JANUARY 12-15, 2019.  THEY WILL COVER HIS HOTEL. COMPLIMENTARY BREAKFAST INCLUDED IN HOTEL. DR. WANG WILL BE RESPONSIBLE FOR HIS TRANSPORTATION FROM HOTEL TO AIRPORT AT THE MELLOW FIELDS HOTEL IN TAIPEI.</t>
  </si>
  <si>
    <t>01/06/2019 -01/15/2019</t>
  </si>
  <si>
    <t>DR. XIN WANG HAS BEEN INVITED TO THE EASL SUMMIT CONFERENCE TO GIVE A TALK IN LISBON, PORTUGAL FROM 2/13-16/2019.  THE SPONSOR WILL COVER HIS AIRLINE TICKET, HOTEL, MEALS.  THE REGISTRATION COST $ 515.47 WHICH WAS WAIVED AND THE REGISTRATION  WILL COVER THE LUNCHES FROM 2/14-15/2019.  WE WILL COVER GROUND TRANSPORTATION FROM HOME TO AIRPORT AND BACK HOME FROM AIRPORT AND DINNERS FROM 2/14-15/2019.</t>
  </si>
  <si>
    <t xml:space="preserve">WAN, QIN </t>
  </si>
  <si>
    <t>DR. WAN WILL TRAVEL TO SHENZHEN, CHINA TO PRESENT A TALK AT THE RETINAL, ORBITAL AND STEM CELL SYMPOSIUM AT THE SHENZHEN INTERNATIONAL PRECISION MEDICINE IN GLAUCOMA CONFERENCE  FROM 11/2-6/2018. DR. WAN WILL VISIT SHENZHEN EYE HOSPITAL 11/7-9/2018 TO MEET WITH RESEARCHERS/POTENTIAL COLLABORATORS TO DISCUSS HER RESEARCH AND ADVISE ON STEM CELL CULTURE TECHNIQUES. SHENZHEN EYE HOSPITAL, JINAN UNIVERSITY IS PROVIDING AIRFARE, LODGING, GROUND TRANSPORTATION IN SHENZHEN, AND MEALS DURING HER STAY IN SHENZHEN. REGISTRATION FEE $140 IS WAIVED FOR INVITED SPEAKERS.</t>
  </si>
  <si>
    <t>SHENZHEN EYE HOSPITAL</t>
  </si>
  <si>
    <t>10/31/2018 -11/10/2018</t>
  </si>
  <si>
    <t>WARD, MICHAEL E</t>
  </si>
  <si>
    <t>TRAVELER WILL PRESENT A TALK AT THE STANFORD UNIVERSITY BRAIN REJUVENATION SYMPOSIUM 2019 IN SAN FRANCISCO, CA  ON FEBRUARY 1, 2019. TALK IS ENTITLED CONVERGING MECHANISMS OF FTD AND ALS. TRAVELER WILL DEPART FROM DC ON 1/31 AND ARRIVE THE SAME DAY TO SAN FRANCISCO, CA. TRAVELER WILL DEPART SAN FRANCISCO ON 2/2 AND ARRIVE THE SAME DAY TO DC. SPONSOR, STANFORD UNIVERSITY, WILL PAY IN-KIND FOR AIRFARE, LODGING. MIE (2/1) AND GROUND TRANSPORTATION TO AND FROM THE AIRPORT IN SAN FRANCISCO. TRAVELER WILL STAY AT THE HOTEL LUCENT AT 187USD PER NIGHT WHICH IS BELOW THE ALLOWED PER DIEM RATE OF 270USD. ODA IS APPROVED AND ATTACHED. CONFIRMED WITH THE SPONSOR THAT NO HONORARIUM WILL BE GIVEN AND NO FEDERAL FUNDS WILL BE USED TO SUPPORT THIS TRAVEL. TRAVEL IS APPROVED BY DR. FISCHBECK AND STE APPROVED IN SPARC.</t>
  </si>
  <si>
    <t>01/31/2019 -02/02/2019</t>
  </si>
  <si>
    <t>TRAVELER WILL GIVE A LECTURE AT THE 2019 SEMINAR SERIES (CENTER FOR NEUROGENERATIVE DISEASE SERIES) AT THE EMORY UNIVERSITY IN ATLANTA, GA ON FEBRUARY 14, 2019. THE TITLE OF THE TALK IS CONVERGING MECHANISMS OF FTD AND ALS. TRAVELER WILL DEPART FROM DC ON 2/13 AND ARRIVE THE SAME DAY TO ATLANTA, GA. TRAVELER WILL DEPART FROM ATLANTA ON 2/14 AND ARRIVE THE SAME DAY TO DC.
SPONSOR, , WILL PAY IN-KIND FOR AIRFARE, LODGING, MIE ON 2/13 AND GROUND TRANSPORTATION IN ATLANTA. TRAVELER WILL STAY AT THE EMORY CONFERENCE CENTER HOTEL AT 187USD PER NIGHT WHICH IS OVER THE PER DIEM RATE. TRAVELER IS REQUESTING APPROVAL OF ACTUAL SUBSISTENCE FOR SPONSOR IN-KIND LODGING VALUED AT 187USD WHICH IS 123 PERCENT OF THE GOVERNMENT ALLOWANCE OF 152USD.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DR. FISCHBECK APPROVED THE TRAVEL AND STE APPROVED IN SPARC.</t>
  </si>
  <si>
    <t>WARREN, KATHERINE E</t>
  </si>
  <si>
    <t>DR. WARREN WILL CO-LEAD A THINK TANK AND WORKGROUP SESSION ON PEDIATRIC IMMUNOTHERAPY AT THE UNIVERSITY OF FLORIDA?¿¿S REMISSION SUMMIT FOR BRAIN CANCER IN ORLANDO, FL, ON FEBRUARY 23-24, 2019. ON 2/22 DR. WARREN WILL MEET WITH HER CO-LEADER TO PREP THEIR WORKGROUP IN PERSON. IN-KIND: AIRFARE, LODGING (NO BREAKFAST), AND MEALS (BLD 2/23; BL 2/24. THERE IS NO REGISTRATION FEE FOR ANYONE TO ATTEND THE MEETING.
DR. WARREN IS REQUESTING APPROVAL OF ACTUAL SUBSISTENCE FOR SPONSOR IN-KIND LODGING VALUED AT $169 WHICH IS 111% OF THE GOVERNMENT ALLOWANCE OF $152.  THIS PERCENTAGE FALLS WITHIN THE 300% THRESHOLD ALLOWED BY THE FTR.  THE SPONSOR HAS NOTED THAT ALL OTHER NON-FEDERAL PARTICIPANTS WILL BE PROVIDED WITH THE SAME ACCOMMODATIONS.</t>
  </si>
  <si>
    <t>STAFF PHYSICIAN</t>
  </si>
  <si>
    <t>DR. WARREN IS INVITED TO SPEAK ABOUT HER DIPG RESEARCH AT THE DIPG RESEARCH INAUGURAL GALA BEING HELD IN MOBILE, AL ON MARCH 28, 2019. IN-KIND: AIRFARE, LODGING (INCLUDES L 3/28), REGISTRATION (INCLUDES D 3/28), AND GROUND TRANSPORTATION IN AL (SPONSOR WILL PRE-ORDER UBER SERVICE VIA SPONSOR ACCOUNT).
DR. WARREN IS REQUESTING APPROVAL OF ACTUAL SUBSISTENCE FOR SPONSOR IN-KIND LODGING VALUED AT $215 WHICH IS 229% OF THE GOVERNMENT ALLOWANCE OF $94. THIS PERCENTAGE FALLS WITHIN THE 300% THRESHOLD ALLOWED BY THE FTR.  THE SPONSOR HAS NOTED THAT ALL OTHER NON-FEDERAL PARTICIPANTS WILL BE PROVIDED WITH THE SAME ACCOMMODATIONS.</t>
  </si>
  <si>
    <t>MOBILE, AL, US</t>
  </si>
  <si>
    <t>AUBREIGHS ARMY FOUNDATION 328</t>
  </si>
  <si>
    <t xml:space="preserve">WASSERMANN, ERIC </t>
  </si>
  <si>
    <t>TO ATTEND AS A GUEST SPEAKER ON BEHALF IFCN THIRD MEETING TO UPDATE THE SAFETY GUIDELINES FOR TMS US TO GIVE A TALK ON TMS TREATMENT AT SIENA, ITALY FROM 10/16/2018-10/20/2018. SPONSOR WILL PAY IN KIND FOR LODGING AND MEALS. REIMBURSE 1000  EUROS TO TRAVEL. WILL WORK ON THAT AFTER THE TRAVEL AT THE VOUCHER TIME.</t>
  </si>
  <si>
    <t>UNIVERSITY OF SIENA</t>
  </si>
  <si>
    <t>WATERMAN, CLARE M</t>
  </si>
  <si>
    <t>THIS TRAVEL IS NOT A CONFERENCE BECAUSE IT MEETS THE FOLLOWING MISSION EXEMPTION: SCIENTIFIC MEETINGS WITH A SPECIFIC INVESTIGATOR OR TEAM REGARDING A SPECIFIC AREA OF SCIENTIFIC INQUIRY, OR PUBLIC HEALTH NEED. DR. WATERMAN WILL BE SERVING AS EXTERNAL ADVISOR ON CORNELL?¿¿S U54 PHYSICAL SCIENCES ONCOLOGY CENTER ON THE PHYSICS OF CANCER METABOLISM.</t>
  </si>
  <si>
    <t xml:space="preserve">WEIGERT, ROBERTO </t>
  </si>
  <si>
    <t>TRAVELER HAS BEEN INVITED TO GIVE A TALK AT THE 2018-2019 SEMINAR SERIES FOR THE DIVISION OF CELL PATHOLOGY AT THE CHILDREN'S HOSPITAL OF PHILADELPHIA. SEMINAR IS SCHEDULED ON JANUARY 30 2019.  THE CHILDREN'S HOSPITAL OF PHILADELPHIA WILL COVER IN KIND FOR ROUND TRIP TRAIN AND 2 NIGHTS LODGING ALONG WITH BREAKFAST LUNCH AND DINNER THE DAY OF THE SEMINAR. NCI WILL COVER MIE DURING TRAVEL, TAXIS AND ANY OTHER TRAVEL EXPENSE THAT MAY INCUR.</t>
  </si>
  <si>
    <t>TRAVELER HAS BEEN INVITED TO PRESENT AT THE CELL AND DEVELOPMENTAL BIOLOGY'S SEMINAR SERIES ON WEDNESDAY MARCH 20 2019 AT THE UNIVERSITY OF MICHIGAN MEDICAL SCHOOL.  TRAVELER WILL DEPART ON MARCH 19 AND RETURN ON MARCH 21 2019.  THE UNIVERSITY OF MICHIGAN WILL COVER IN-KIND ROUND TRIP AIRFARE, GROUND TRANSPORT, ONE NIGHT LODGING AND ONE LUNCH.  NCI WILL COVER MIE, BAGGAGE FEES AND ANY OTHER TRAVEL EXPENSE THAT MAY INCUR. TRAVELER REQUESTS APPROVAL OF ACTUARIAL SUBSISTENCE FOR SPONSOR IN KIND LODGING VALUED AT $184 DAILY RATE FOR ONE NIGHT WHICH IS 154% OF THE GOVERNMENT ALLOWANCE OF $120 THIS PERCENTAGE FALLS WITHIN THE 300% THRESHOLD ALLOWED BY THE FTR.  THE SPONSOR HAS NOTED THAT ALL OTHER NON FEDERAL PARTICIPANTS WILL BE PROVIDED WITH THE SAME ACCOMMODATIONS.</t>
  </si>
  <si>
    <t>WEIL, CAROL J</t>
  </si>
  <si>
    <t>THE TRAVELER WILL TRAVEL TO SAN DIEGO, CA TO PARTICIPATE AS A PANELIST IN THE PRIM&amp;R 2018 ANNUAL MEETING FOR THE DATES OF NOVEMBER 14-17, 2018.  THE SPONSOR WILL BE RESPONSIBLE FOR 2 DAYS OF LODGING, AIRFARE AND WAIVING THE REGISTRATION FEE IN THE AMOUNT OF 750.00. 
INCLUDED IN THE REGISTRATION ONE BREAKFAST AND THREE LUNCHES FOR SPEAKERS.</t>
  </si>
  <si>
    <t>WEIS, CHRISTOPHER P</t>
  </si>
  <si>
    <t>TO ATTEND AND PRESENT KEYNOTE TALK FOR THE INTERNATIONAL CONFERENCE ON ENDOCRINE DISRUPTING CHEMICALS. MEETING DATES ARE DECEMBER 12-14, 2018. TRAVEL DATES ARE DECEMBER 9-16, 2018. TRAVELER IS DEPARTING ON 9TH BECAUSE THERE ARE NO AVAILABLE FLIGHTS ON THE 10TH, AND 12-11-2018.  THE NEXT AVAILABLE FLIGHT WOULD BE ON 12-12-2018 WHICH WOULD RESULT IN THE TRAVELER MISSING THE CONFERENCE.    EFFICIENT SPENDING APPROVED ON 11/28/2018. SPONSOR WILL COVER AIRFARE, LODGING, MEALS AND GROUND TRANSPORTATION WHILE IN INDIA.</t>
  </si>
  <si>
    <t>NATIONAL INSTITUTE OF NUTRITIO</t>
  </si>
  <si>
    <t>12/09/2018 -12/16/2018</t>
  </si>
  <si>
    <t xml:space="preserve">WEI, SHAU-MING </t>
  </si>
  <si>
    <t>THE EVENTS IN THIS TA WERE APPROVED AS AN EXEMPTION UNDER THE CATEGORY: TO ATTEND SCIENTIFIC MEETINGS BY THE NIMH EXECUTIVE OFFICER ON 9/6/18.
DR. WEI WAS INVITED TO SPEAK AT THE UNIVERSITY OF NORTH CAROLINA GRAND ROUNDS. TOPIC TITLED:?¿¿OVARIAN STEROIDS AND THE BRAIN: GENETIC MODIFIERS AND CLINICAL RELEVANCE FOR WOMEN?¿¿.  THIS PRESENTATION WILL HIGHLIGHT DR. WEI'S WORK IN THE FIELD AND ALSO SERVE AS A COLLABORATION OPPORTUNITY.
PER YOLANDA IN ETHICS OD REMAINS THE SAME AS THE ONLY CHANGE WAS DATES.</t>
  </si>
  <si>
    <t>WEISSMAN, ALLAN M</t>
  </si>
  <si>
    <t>TRAVELER HAS BEEN INVITED TO SERVE ON THE ISRAEL CANCER RESEARCH FUND SCIENTIFIC REVIEW PANEL 3/11/2019 IN NEW YORK.   TRAVELER WILL ARRIVE EVENING OF 3/10 AS PANEL MEETS EARLY 3/11 AND ALL DAY WITH TRAVELER DEPARTING ON 3/12.  SPONSOR WILL PAY IN KIND: HOTEL (2 NIGHTS) AT $244 PER NIGHT, R/T TRAIN TICKET: $135; BREAKFAST AND LUNCH ON 3/11/19. SPONSOR IS TAX EXEMPT.  NO FEDERAL FUNDS CONFIRMED.</t>
  </si>
  <si>
    <t>ISRAEL CANCER RESEARCH FUND</t>
  </si>
  <si>
    <t>WEISZ, CATHERINE J</t>
  </si>
  <si>
    <t>GIVE AN INVITED LECTURE AND MEET WITH FACULTY AND STUDENTS AS PART OF THE UNIVERSITY OF CONNECTICUT (UCONN) NEUROSCIENCE SEMINAR SERIES AT THE UCONN'S DEPARTMENT OF NEUROSCIENCE.  TRIP DATES: OCTOBER 29, 2018 TO OCTOBER 31, 2018.</t>
  </si>
  <si>
    <t>10/29/2018 -10/31/2018</t>
  </si>
  <si>
    <t>WELLEMS, THOMAS E</t>
  </si>
  <si>
    <t>DR. WELLEMS HAS BEEN INVITED BY THE EASTERN PENNSYLVANIA BRANCH OF THE AMERICAN SOCIETY FOR MICROBIOLOGY (EPA-ASM)-STUDENT CHAPTER TO PARTICIPATE AT THE 27TH ANNUAL PHILADELPHIA INFECTION AND IMMUNITY FORUM BEING HELD ON 12/07/2018 AT THE DREXEL UNIVERSITY COLLEGE OF MEDICINE. HE WILL DELIVER A KEYNOTE ADDRESS ENTITLED: "GENETIC STUDIES OF PLASMODIUM MALARIA PARASITES". HE WILL ALSO BE RECOGNIZED AS THIS YEAR'S SYDNEY PESTKA AWARD WINNER. THE EPA-ASM WILL PAY IN-KIND FOR 1 NIGHT OF LODGING, CERTAIN MEALS, AND HOTEL PARKING. NIH TO FUND POV MILEAGE AND M&amp;IE NOT COVERED BY SPONSOR. NO U.S. FEDERAL FUNDS WILL BE USED BY THE SPONSOR TO PROVIDE FOR OR REIMBURSE TRAVEL EXPENSES. NO HONORARIUM WILL BE ACCEPTED BY DR. WELLEMS FOR HIS PARTICIPATION.</t>
  </si>
  <si>
    <t>AMERICAN SOCIETY FOR MICROBIOL</t>
  </si>
  <si>
    <t>PROGRAM TRAVEL IN PHNOM PENH, CAMBODIA 12/08 - 12/12, SPONSORED CONFERENCE(JITMM2018)  AND PROGRAM TRAVEL IN BANGKOK, THAILAND 12/12 - 12/14, AND SPONSORED PROGRAM/SEMINAR TRAVEL TO GUANGZHOU, CHINA 12/14 - 12/21.  PHNOM PENH 12/08-12/12: WILL WORK WITH LMVR/NIAID CLINICAL FELLOW DR. JESSICA MANNING IN LMVR'S ONGOING COLLABORATIVE PROGRAM OF VECTOR AND MALARIA CONTROL RESEARCH WITH CAMBODIAN COLLABORATORS AT THE NATIONAL MALARIA CENTER (CNM). WILL ALSO MEET WITH CNM LEADERSHIP REGARDING THESE RESEARCH COLLABORATIONS. BANGKOK 12/12-12/14: TO MEET ABOUT ONGOING RESEARCH WITH MAHIDOL-OXFORD RESEARCH UNIT (MORU) AND MAHIDOL UNIVERSITY COLLABORATORS ON DRUG THERAPY AND OTHER NEW MALARIA CONTROL NEEDS. WILL PRESENT LMVR/NIH RESEARCH AT THE JOINT INTERNATIONAL TROPICAL MEDICINE MEETING(JITMM2018). TITLE OF TALK IS "GENETICS OF THE PLASMODIUM FALCIPARUM, PLASMODIUM VIVAX, AND PLASMODIUM KNOWLESI MALARIAS". GUANGZHOU, SPONSORED BY SUN YAT-SEN UNIVERSITY: 12/15-16 -INVITED BY DR. JIANPING SONG TO VISIT QINGHAO FARM WHERE ARTEMISININ IS PRODUCED. 12/17-12/19: WILL MEET ABOUT COLLABORATIVE PROGRESS ON ONGOING DRUG THERAPY AND MALARIA CONTROL RESEARCH WITH SCIENTISTS AT THE KEY LABORATORY OF TROPICAL DISEASES CONTROL(SUN YAT-SEN UNIV), THE GUANGZHOU MEDICAL UNIVERSITY, THE SOUTH CHINA AGRICULTURAL UNIVERSITY, AND THE GUANGZHOU UNIVERSITY OF CHINESE MEDICINE. WILL ALSO DELIVER LECTURES AT THESE INSTITUTES ON THERAPY AND DRUG RESISTANCE OF THE PLASMODIUM FALCIPARUM AND PLASMODIUM VIVAX MALARIAS. 12/20-INVITED BY DR. ZHIYONG XI TO VISIT THE MOSQUITO FACTORY AT SUN YAT-SEN UNIV. SEE OTHER AUTHORIZATION FOR ADDITIONAL TRIP DETAILS AND LATE JUSTIFICATION.</t>
  </si>
  <si>
    <t>MAHIDOL UNIVERSITY</t>
  </si>
  <si>
    <t>12/08/2018 -12/21/2018</t>
  </si>
  <si>
    <t xml:space="preserve">WENTZENSEN, NICOLAS </t>
  </si>
  <si>
    <t>***BECAUSE HIS FLIGHT OUT OF DULLES WAS CANCELLED, AND HE GOT TO SYDNEY A DAY LATE AND THEREFORE HAD TO RESCHEDULE MEETINGS ETC FOR THAT SATURDAY, SO HE PUSHED HIS FLIGHT TO SUNDAY INSTEAD. ***
{ LOANER REQUEST NUMBERNCI-RITM0129940
{CO-SPONSOR- FOREIGN}
 (240) 688-1121        
NWENTZENSEN@HOTMAIL.COM
&lt;10631-NW1&gt; TRAVELER WILL ATTEND THE 32ND INTERNATIONAL PAPILLOMAVIRUS CONFERENCE AND HAVE BEEN INVITED TO GIVE A PLENARY TALK AT THE MEETING THAT WILL BE HELD IN SYDNEY AUSTRALIA ON OCT 2 6 
IN ADDITION BOTH HIS ABSTRACTS WERE ACCEPTED AS TALKS IN THE SCIENTIFIC PROGRAM
REGISTRATION FEE WAS WAIVED LUNCH INCLUDED OCT 2 TO 6
2 NIGHT OF HOTELS IN KIND
?¿¿TRAVELER IS REQUESTING APPROVAL OF ACTUAL SUBSISTENCE FOR SPONSOR IN-KIND LODGING VALUED AT $244.36 WHICH IS 102% OF THE GOVERNMENT ALLOWANCE OF $240.  THIS PERCENTAGE FALLS WITHIN THE 300% THRESHOLD ALLOWED BY THE FTR.  THE SPONSOR HAS NOTED THAT ALL OTHER NON-FEDERAL PARTICIPANTS WILL BE PROVIDED WITH THE SAME ACCOMMODATIONS.?¿¿
EMERGENCY CONTACT MEGAN CLARKS AT 17 LITTLE PIER STREET DARLING HARBOUR SW 2000 AU
TEL 61 282174000
CGB WILL COVER HIS TICKET 2 NIGHT HOTELS AND GROUND TRANSPORTATION FROM HOME TO MEETING AREA</t>
  </si>
  <si>
    <t>LOANER REQUEST NCI-RITM0135159
{CO-SPONSOR- FOREIGN}
 (240) 688-1121        
NWENTZENSEN@HOTMAIL.COM
&lt;10631-NW1&gt; TRAVELER WILL BE INVITED TO THE 4TH MEETING OF THE  DATA STEERING AND MONITORING BOARD  DSMB  OF THE ESTAMPA STUDY ON 29 OCTOBER 2018 AT IARC LYON, FRANCE. HE WILL ALSO BE ATTENDING MEETINGS TO DISCUSS COLLABORATIVE PROJECTS ON OCT. 30. 
IN KIND: FLIGHT, HOTEL AND LUNCH AND DINNER ON OCT 29 AND OCT 30.
THERE IS NO REGISTRATION FEE TO ATTEND THE MEETING.
CGB WILL COVER HIS GROUND TRANSPORTATION FROM HOME TO MEETING AREA.</t>
  </si>
  <si>
    <t>LOANER REQUEST NCI-RITM0144926
{CO-SPONSOR- FOREIGN}
 (240) 688-1121        
NWENTZENSEN@HOTMAIL.COM
&lt;10631-NW1&gt; TRAVELER WILL BE INVITED TO GIVE SEVERAL TALKS AT THE MEETING AND WILL BE PART OF THE SCIENTIFIC COMMITTEE OF EUROGIN THAT WILL BE HELD IN LISBON, PORTUGAL ON DEC 2 TO 5.
FOUR NIGHT OF HOTEL IS IN KIND EUR 640 TAX INCLUDED.
WAIVED REGISTRATION FEE EUR 780 - USA 895. MEALS ARE NOT INCLUDED IN THE FEE.
TRAVELER WILL STAY PESTANA PALACE LISBOA AT R. JAU 54 1300 314 LISBOA, PORTUGAL.
PHONE 351 21 361 5600.
EMERGENCY CONTACT MEGAN CLARKS AT HOTEL MARQUES DE POMBAL AT AVENIDA DA LIBERDADE 243 SANTO ANTONIO 1250 143 LISBONNE TEL 351 21 319 7900.
CGB WILL COVER HIS TICKET AND GROUND TRANSPORTATION FROM HOME TO MEETING AREA.
?¿¿TRAVELER IS REQUESTING APPROVAL OF ACTUAL SUBSISTENCE FOR SPONSOR IN-KIND LODGING VALUED AT $189.99 WHICH IS 110% OF THE GOVERNMENT ALLOWANCE OF $172.  THIS PERCENTAGE FALLS WITHIN THE 300% THRESHOLD ALLOWED BY THE FTR.  THE SPONSOR HAS NOTED THAT ALL OTHER NON-FEDERAL PARTICIPANTS WILL BE PROVIDED WITH THE SAME ACCOMMODATIONS.?¿¿</t>
  </si>
  <si>
    <t>&lt;10631-NW1&gt; [8038811-OF HPV-POSITIVE WOMEN]
{CO-SPONSOR- DOMESTIC}
 TRAVELER WILL BE INVITED TO ATTEND THE 2ND ANNUAL VANDERBILT HPV SYMPOSIUM ON HPV INFECTION AND ASSOCIATED CANCERS AND WILL GIVE A TALK, ENTITLED: ?¿¿STRATEGIES TO IMPROVE SPECIFICITY OF PRIMARY HPV SCREENING IN CERVICAL CANCER?¿¿ THAT WILL BE HELD IN NASHVILLE, TN ON MARCH 1ST 2019.
TICKET ?¿¿ IN KIND
MEALS ?¿¿ IN KIND (DINNER 2/28 AND WORKING LUNCH AFTER THE SYMPOSIUM ON 3/1) [HOTEL PROVIDED FREE HOT BREAKFAST]
LODGING ?¿¿ IN KIND
GROUND TRANSPORTATION FROM AIRPORT TO HOTEL ?¿¿ IN KIND
CGB WILL COVER HIS GROUND TRANSPORTATION FROM HOME TO AIRPORT.</t>
  </si>
  <si>
    <t>02/28/2019 -03/01/2019</t>
  </si>
  <si>
    <t xml:space="preserve">WESS, HANS JURGEN </t>
  </si>
  <si>
    <t>TRAVELER WILL GIVE A TALK AT THE UNIVERSITY OF CALIFORNIA, SAN DIEGO, SCHOOL OF MEDICINE, DEPARTMENT OF PHARMACOLOGY WINTER QUARTER SEMINAR COURSE ENTITLED: "PATHWAYS FROM PROTEINS TO DISEASE".
HOTEL: HILTON LA JOLLA TORREY PINES, 10950 NORTH TORREY PINES RD., LA JOLLA, CA 92037;TEL:858-558-1500. THERE IS NO REGISTRATION FEE ASSOCIATED WITH THIS EVENT.
SPONSOR WILL PROVIDE IN-KIND ROUND TRIP AIRFARE, LODGING AND MEALS DURING THE DAY OF THE VISIT (1/29/2019).  LODGING IS PROVIDED AT 118% ABOVE THE GOVERNMENT PER DIEM RATE.  THE SPONSOR HAS NOTED THAT ALL OTHER NON-FEDERAL PARTICIPANTS WILL BE PROVIDED WITH THE SAME ACCOMMODATIONS.</t>
  </si>
  <si>
    <t>02/10/-15/2019: TRAVELER WILL GIVE A TALK AT THE 2019 GORDON RESEARCH CONFERENCE: MOLECULAR PHARMACOLOGY AT THE VENTURA BEACH MARRIOTT IN VENTURA, CA.
HOTEL: VENTURA BEACH MARRIOTT, 2055 HARBOR BLVD., VENTURA, CA.93001,TEL:805-643-6000
REGISTRATION FEE  IS $1,360.00 AND INCLUDES LODGING AND MEALS DURING THE CONFERENCE. SPONSOR PAID IN-KIND  $448.00 OF THE REGISTRATION FEE. THE REMAINING $912.00 WAS PAID BY GOVERNMENT PURCHASE CARD.  SPONSOR WILL ALSO PROVIDE REIMBURSEMENT TOWARDS REMAINING REGISTRATION FEE/TRAVEL EXPENSES, DEPENDING UPON THE LEVEL OF SUPPORT RECEIVED VIA REGISTRATION FEES.</t>
  </si>
  <si>
    <t>WEST, ERIN E</t>
  </si>
  <si>
    <t>DR. ERIN WEST WILL BE TRAVELING TO BERLIN, GERMANY ON NOVEMBER 30, 2018 TO PRESENT AT THE FOCIS MEETING TRENDS IN IMMUNOLOGY IN HORIZON 2020 AND BEYOND (12/2 - 12/4) AND TO ASSIST DR. CLAUDIA KEMPER WITH HER PRESENTATION AT THE FOCIS EUROPEAN ADVANCED COURSE IN BASIC &amp; CLINICAL IMMUNOLOGY (12/4 - 12/7). DR. WEST WILL BE SHARING A HOTEL ROOM WITH DR. CLAUDIA KEMPER, THEREFORE THE HOTEL COST IS ALL UNDER DR. KEMPER'S AUTHORIZATION. THE SPONSOR IS PROVIDING LODGING AND MEALS ON DECEMBER 2-4, 2018. DR. WEST WILL RETURN ON DECEMBER 7, 2018 AT IAD. HTSOS TRAINING NOT REQUIRED THIS YEAR FOR GERMANY AND IT IS NOT ON THE HIGH-RISK COUNTRY LIST FOR GFE.</t>
  </si>
  <si>
    <t>WESTLAKE, CHRISTOPHER J</t>
  </si>
  <si>
    <t>DR. WESTLAKE HAS BEEN INVITED BY DAVID BRESLOW TO GIVE A SEMINAR FOR THEIR DEPT. OF MOLECULAR CELLULAR AND DEVELOPMENTAL BIOLOGY SEMINAR SERIES.  THE TALK WILL BE ON DECEMBER 5, 2018, TRAVEL DAYS ARE 12/4-6/18. SPONSOR IS PROVIDING FLIGHT, GROUND TRANSPORTATION, SOME MEALS AND LODGING IN KIND.  TRAVELER IS REQUESTING APPROVAL OF ACTUAL SUBSISTENCE FOR SPONSORED IN-KIND LODGING VALUED AT $180 WHICH IS 164% OF GOVERNMENT ALLOWANCE OF $110.  THIS PERCENTAGE FALLS WITHIN THE 300% THRESHOLD ALLOWED BY FTR.  THE SPONSOR HAS NOTED THAT ALL OTHER NON-FEDERAL SPEAKERS ARE PROVIDED SAME ACCOMMODATIONS.  THERE IS NO REGISTRATION FEE.</t>
  </si>
  <si>
    <t>WHITE, ALEXANDRA J</t>
  </si>
  <si>
    <t>ALEXANDRA WHITE WILL ATTEND AND PRESENT AT THE 2019 43RD ANNUAL AMERICAN SOCIETY OF PREVENTIVE ONCOLOGY (ASPO) MEETING IN TAMPA, FL ON MARCH 10-12, 2019. TRAVEL DATES ARE MARCH 10-12, 2019. THE SPONSOR, AMERICAN SOCIETY OF PREVENTIVE ONCOLOGY WAIVED REGISTRATION FEE IN THE AMOUNT OF $575 WHICH INCLUDES SOME MEALS (BL ON 3/11-12). LODGING WAS BOOKED THROUGH THE BLOCK OF ROOMS HELD BY THE CONFERENCE AND TRAVELER WILL BE SHARING ROOM WITH KATIE OBRIEN TO SPLIT THE COST. ETHICS APPROVAL OBTAINED ON 02/15/2019. EFFICIENT SPENDING APPROVAL OBTAINED ON 08/28/2018 AND IS INCLUDED IN THE SCANNED DOCUMENTS PORTION OF THE AUTHORIZATION. FL IS TAX EXEMPT AND FORM WILL BE GIVEN TO TRAVELER.</t>
  </si>
  <si>
    <t>AMERICAN SOCIETY OF PREVENTIVE</t>
  </si>
  <si>
    <t>WHITEHEAD, STEPHEN S</t>
  </si>
  <si>
    <t>*****LATE JUSTIFICATION - TRAVELER RECEIVED LATE INVITE (LATE AUGUST) TO PARTICIPATE. DIFFICULTIES COMMUNICATING WITH SPONSOR DUE TO TIME DIFFERENCE (CHINA). ******DR. WHITEHEAD IS INVITED TO A SPONSORED TRIP TO HONG KONG. THE MEETING WILL BE HELD FROM 10/14-10/19. SPONSOR WILL BE REIMBURSING FOR AIRFARE, LODGING, AND GROUND TRANSPORTATION. KEYSTONE BLANKET WAIVER FOR REIMBURSEMENT.</t>
  </si>
  <si>
    <t>STEPHEN WHITEHEAD HAS BEEN INVITED TO PARTICIPATE AS A MEMBER OF THE PHD DISSERTATION DEFENSE COMMITTEE FOR CANDIDATE MARK BAILEY IN NEW YORK CITY. SPONSOR WILL PROVIDE LODGING, TRAIN AND GROUND TRANSPORTATION. NIH WILL PAY FOR ALL OTHER EXPENSES. THE SEMINAR WILL TAKE PLACE ON MARCH 1,2019. HIS TRAVEL DATES ARE FEB 28-MARCH 2,2019. SPONSOR PROVIDING IN-KIND LODGING VALUED AT $250 WHICH IS 152% OF THE GOVERNMENT LODGING ALLOWANCE OF $165 FOR THE FIRST NIGHT. PER DIEM INCREASES ON 3/1/19, LODGING WILL BE UNDER PER DIEM.  THE SPONSOR HAS CONFIRMED THAT ALL OTHER FEDERAL OR NON-FEDERAL PARTICIPANTS WILL BE PROVIDED WITH THE SAME OR SIMILAR ACCOMMODATIONS. ODA IS IN ROUTE. LATE JUSTIFICATION IS INVITATION WAS RECEIVED ON FEB 4, 2019.</t>
  </si>
  <si>
    <t>DR. WHITEHEAD WILL BE ATTENDING AND PARTICIPATING IN A NIAID MEETING, RESEARCH SITE VISIT, NIAID TRAINING, AND SPONSORED MEETING. THIS TRIP WILL HAVE THREE PARTS WITH ONE BEING SPONSORED. HE WILL BEGIN IN PHNOM PENG, CAMBODIA FOR A NIAID MEETING/RESEARCH SITE VISIT FROM 3/12-3/15. THE SECOND PART WILL BE A NIH TRAINING FROM 3/17-3/19. THE THIRD PART WILL BE SPONSORED BY MEDIGEN IN TAIPEI, TAIWAN FROM 3/20-3/29. SPONSOR WILL PAY FOR LODGING, ONE-WAY AIRFARE (TAIPEI TO DC), AND GROUND TRANSPORTATION. DUE TO COST EFFICIENCY, NIH WILL PAY FOR LODGING ON 3/15 AND 3/16 SINCE HE WILL NEED TO REMAIN IN THE AREA FOR HIS FOLLOWING SPONSORED TRAVEL. OMEGA USED FOR AIRFARE EXCEPT FOR SPONSORED RETURN FLIGHT. LODGING IN PHNOM PEHN PROVIDED BY NIAID/EMBASSY COORDINATOR AND LODGING IN TAIWAN PROVIDED BY SPONSOR. TRAVELER?¿¿S ACTUAL LOCATION 3/15-3/17 WILL BE SIEM REAP, CAMBODIA FOR PERSONAL TRAVEL (NIH WILL REIMBURSE AT PHNOM PEHN PER DIEM). ODA APPROVED AND UPLOADED.  HTSOS UPLOADED. SPONSOR PROVIDING IN-KIND LODGING VALUED AT $211/NIGHT WHICH IS 121% OF THE GOVERNMENT LODGING ALLOWANCE OF $174/NIGHT.</t>
  </si>
  <si>
    <t>MEDIGEN VACCINE BIOLOGICS COMP</t>
  </si>
  <si>
    <t>03/11/2019 -03/29/2019</t>
  </si>
  <si>
    <t>WICKSTROM, JORDAN F</t>
  </si>
  <si>
    <t>JORDAN WAS INVITED AS POSTDOC WITH DR. DAMIANO TO ATTEND THE ANNUAL CONFERENCE FUNCTION FOR LIFE IN PEDIATRIC (FLIP). GIVEN TALK ABOUT NIH RESEARCH IN POSTURE AND MOTOR DEVELOPMENT IN INDIVIDUALS WITH AUTISM SPECTRUM DISORDER AN AUDIENCE OF CLINICIANS AND FACULTY. THE SPONSOR WILL PAY FOR TWO NIGHTS LODGING AND MEALS DURING CONFERENCE. THE RMD WILL PAY FOR POV AND ANY MEALS NOT COVERED BY CONFERENCE.</t>
  </si>
  <si>
    <t>WIDEMANN, BRIGITTE C</t>
  </si>
  <si>
    <t>DR. WIDEMANN WILL PRESENT: CLINICAL CHARACTERIZATION AND MANAGEMENT OF PERIPHERAL NERVE SHEATH TUMORS IN NEUROFIBROMATOSIS TYPE 1, AT THE 2018 INTERNATIONAL SOCIETY FOR PEDIATRIC NEUROSURGERY MEETING BEING HELD IN TEL AVIV, ISRAEL ON OCTOBER 7-10, 2018. IN-KIND: LODGING (INCLUDES BREAKFAST) AND REGISTRATION (NO MEALS).</t>
  </si>
  <si>
    <t>KENES INTERNATIONAL ISRAEL</t>
  </si>
  <si>
    <t>10/05/2018 -10/10/2018</t>
  </si>
  <si>
    <t>FOREIGN TRAVEL REQUEST TICKET NUMBER: NCI-RITM0141678
DR. WIDEMANN WILL PRESENT: MEK INHIBITION FOR NF1 ASSOCIATED PLEXIFORM NEUROFIBROMAS AT THE INTERNATIONAL SOCIETY OF PAEDIATRIC ONCOLOGY (SIOP) CONGRESS BEING HELD IN KYOTO, JAPAN ON NOVEMBER 16-19, 2018. IN-KIND: LODGING (NO BREAKFAST) AND REGISTRATION (NO MEALS).
DR. WIDEMANN IS REQUESTING APPROVAL OF ACTUAL SUBSISTENCE FOR SPONSORED IN-KIND LODGING VALUED AT $455 WHICH IS 137% OF THE GOVERNMENT ALLOWANCE OF $333.  THIS PERCENTAGE FALLS WITHIN THE 300% THRESHOLD ALLOWED BY THE FTR.  THE SPONSOR HAS NOTED THAT ALL OTHER NON-FEDERAL PARTICIPANTS WILL BE PROVIDED WITH THE SAME ACCOMMODATIONS.</t>
  </si>
  <si>
    <t>INTERNATIONAL SOCIETY OF PAEDI</t>
  </si>
  <si>
    <t>11/14/2018 -11/20/2018</t>
  </si>
  <si>
    <t>DR. WIDEMANN WILL SPEAK ON THE DEVELOPMENT OF NF TYPE 1 AND OTHER RAS DRIVEN CANCERS AT THE 2018 AACR SPECIAL CONFERENCE TARGETING RAS-DRIVEN CANCERS BEING HELD IN SAN DIEGO, CA ON DECEMBER 9-12, 2018. IN-KIND: AIRFARE, LODGING (NO BREAKFAST), AND REGISTRATION (INCLUDES MEALS: D 12/9; BL 12/10; B 12/11 AND 12/12).</t>
  </si>
  <si>
    <t>DR. WIDEMANN WILL PRESENT A KEYNOTE LECTURE ON OPTIMIZING THE DEVELOPMENT OF EFFECTIVE THERAPIES FOR CHILDREN AND YOUNG ADULTS WITH CANCERS OR GENETIC TUMOR PREDISPOSITION SYNDROMES, AT THE CHILDHOOD CANCER: RESEARCH CHALLENGES AND THE FUTURE OF THERAPY SYMPOSIUM BEING HELD IN SAN ANTONIO, TX ON MARCH 4-6, 2019. IN-KIND: AIRFARE, LODGING (NO BREAKFAST), AND REGISTRATION (INCLUDES L 3/5).  DR. WIDEMANN IS REQUESTING APPROVAL OF ACTUAL SUBSISTENCE FOR SPONSOR IN-KIND LODGING VALUED AT $249 WHICH IS 198% OF THE GOVERNMENT ALLOWANCE OF $126.  THIS PERCENTAGE FALLS WITHIN THE 300% THRESHOLD ALLOWED BY THE FTR.  THE SPONSOR HAS NOTED THAT ALL OTHER NON-FEDERAL PARTICIPANTS WILL BE PROVIDED WITH THE SAME ACCOMMODATIONS.</t>
  </si>
  <si>
    <t xml:space="preserve">WIENER, LORI </t>
  </si>
  <si>
    <t>DR. WEINER WILL LEAD A WORKSHOP AT THE 4TH CONGRESS ON PEDIATRIC PALLIATIVE CARE BEING HELD IN ROME, ITALY ON OCTOBER 24-26, 2018. IN-KIND: AIRFARE, LODGING (INCLUDES BREAKFAST), AND REGISTRATION (NO MEALS). FLIGHT IS ONLY ONE-WAY SINCE BEGINNING 10/27 DR. WEINER WILL TAKE PERSONAL LEAVE NOT IN CONJUNCTION WITH SPONSORED TRAVEL AS LEAVE LOCATION IS IN NORTHERN ITALY (LAKE COMO). TRAVELER WILL PERSONALLY COVER ALL EXPENSES BEGINNING 10/27.</t>
  </si>
  <si>
    <t>MARUZZA FOUNDATION</t>
  </si>
  <si>
    <t>PSYCHOSOCIAL RESEARCH SPEC</t>
  </si>
  <si>
    <t>WIERS, CORINDE E</t>
  </si>
  <si>
    <t>DR. CORINDE WIERS HAS BEEN INVITED TO ATTEND THE 2018 AMERICAN COLLEGE OF NEUROPSYCHOPHARMACOLOGY ACNP ANNUAL MEETING TO GIVE A TALK TITLED: HIGHER PLASMA CHOLESTEROL LEVEL IN ALCOHOL USE DISORDER ARE ASSOCIATED WITH TSPO POLYMORPHISM AND WITHDRAWAL SEVERITY  ON 12/9-13/2018 IN HOLLYWOOD, FLORIDA. NIH APPROVED JUNE 25, 2018.</t>
  </si>
  <si>
    <t>WIESTNER, ADRIAN U</t>
  </si>
  <si>
    <t>DR. ADRIAN WIESTNER HAS BEEN INVITED AS A FACULTY MEMBER AND SPEAKER TO THE 10TH INTERNATIONAL WORKSHOP ON WALDENSTR??M?????S MACROGLOBULINEMIA IN NEW YORK CITY, NEW YORK FROM OCTOBER 11-13, AND THE PATIENT PHYSICIAN SUMMIT ON THE 14TH. SPONSOR WILL BE PAYING IN-KIND FOR THE BUS TICKET, LODGING, MOST OF PER DIEM, AND SOME GROUND TRANSPORTATION. REG FEE WAIVED SINCE DR. WIESTNER IS A GUEST SPEAKER. THE CONFERENCE WILL BE TAKING PLACE AT THE HOTEL,SO NO TAXIS WILL BE NEEDED WHILE IN NYC, EXCEPT TO GET FROM THE HOTEL TO THE BUS STATION, ROUND TRIP. DR. WIESTNER WILL BE TALKING A VAMOOSE BUS TICKET ROUND TRIP TO NYC, BUT THE SCHEDULE IS NOT OUT YET, SO THE BUS TICKET WILL NOT BE RESERVED UNTIL AROUND SEPTEMBER. APPROX. COST $60-75 ROUND TRIP. CAS APPROVAL CLOSED FOR REVIEW AS OF 8/8/2018. CONFERENCE NOT IN CGE YET.</t>
  </si>
  <si>
    <t>DR. ADRIAN WIESTNER HAS BEEN INVITED TO ATTEND THE ERIC INTERNATIONAL MEETING, NEW FRONTIERS IN CLL RESEARCH, WHICH WILL BE HELD AT THE WORLD TRADE CENTER IN BARCELONA FROM 25-27 OCTOBER 2018. THE SPONSOR WILL BE PAYING FOR AIRFARE, LODGING, MOST OF PER DIEM. REGISTRATION FEE WAIVED. CAS APPROVED. CONFERENCE NOT IN CGE.</t>
  </si>
  <si>
    <t>EUROPEAN RESEARCH INITIATIVE O</t>
  </si>
  <si>
    <t>THIS TRAVEL IS NOT A CONFERENCE BECAUSE IT MEETS ONE OF THE OTHER NIH DEFINED MISSION EXEMPTIONS: PROGRAM REVIEW/HIGHLIGHTS. DR. ADRIAN WIESTNER HAS AGREED TO PRESENT ON ?¿¿ CHRONIC LEUKEMIA LYMPHOMA?¿¿ AT THE 2019 HIGHLIGHTS OF ASH IN NORTH AMERICA (?¿¿HOA NA?¿¿) SERIES FOR THE ASH (HOA) STEERING SUBCOMMITTEE IN NEW YORK CITY, NEW YORK FROM JANUARY 25-26. THE MEETING AND LODGING BY BE TAKING PLACE AT THE SAME HOTEL (CONRAD NEW YORK). SPONSOR PAYING FOR LODGING, SOME MEALS, AND REGISTRATION FEE IN KIND. NIH WILL BE PAYING FOR ALL OTHER MEALS AND GROUND TRANSPORTATION. DR. WIESTNER WILL TAKING A VAMOOSE BUS TO AND FROM NYC.</t>
  </si>
  <si>
    <t>CONFERENCE TRIP -- CAN'T FIND CONFERENCE NAME IN CGE.  CAS APPROVED. DR. ADRIAN WIESTNER HAS BEEN INVITED TO PRESENT AT THE CANADIAN CONFERENCE OF LYMPHOPROLIFERATIVE DISORDERS (CCOLD) IN BANFF, ALBERTA CANADA FROM MARCH 22-25, 2019. TRIP IS SPONSORED. THE SPONSOR WILL BE PAYING FOR THE LODGING  REGISTRATION AND MOST MEALS. NLHBI WILL BE PAYING ALL OTHER MEALS, AIRFARE, INCIDENTAL EXPENSES AND GROUND TRANSPORTATION. CONFERENCE WILL TAKE PLACE AT THE FARIMONT BANFF SPRINGS HOTEL, WHERE DR. WIESTNER WILL ALSO BE STAYING. PLEASE SEE EMAIL FROM SPONSOR REGARDING HOTEL RESERVATION (I HAVE THE RESERVATION NUMBER; ACTUAL RESERVATION FORTHCOMING). CAS APPROVAL UPLOADED INTO CGE.  PURCHASING AGENTS ARE MARK DODGE AND TERESA NEWMAN. MOBILE NUMBER- 301-222-3026</t>
  </si>
  <si>
    <t>ISLAND EVENTS</t>
  </si>
  <si>
    <t>WILCOX, ALLEN J</t>
  </si>
  <si>
    <t>DR. ALLEN WILCOX HAS BEEN INVITED TO GIVE A SEMINAR AND TAKE PART IN OFFICIAL DUTIES AT THE CENTRE FOR FERTILITY AND HEALTH AT THE NORWEGIAN INSTITUTE OF PUBLIC HEALTH IN OSLO, NORWAY FROM OCTOBER 1-5, 2018. DR. WILCOX WILL HAVE COLLABORATIVE MEETINGS AT THE UNIVERSITY OF BERGEN IN BERGEN, NORWAY FROM SEPTEMBER 23-30, 2018. PART 1 ( TANUM 011QX) TRAVEL DATES ARE SEPTEMBER 22-OCTOBER 6, 2018. TRAVELER WILL ARRIVE IN OSLO, NORWAY ON SEPTEMBER 30 BY TRAIN. TRAVELER WILL START THE SPONSORED PART OF THIS TRIP ON OCTOBER 1. TRAVELER WILL DEPART OSLO, NORWAY ON OCTOBER 6. THE SPONSOR, NORWEGIAN INSTITUTE OF PUBLIC, WILL PROVIDE IN-KIND, AIRFARE, LODGING AND MEALS. THERE IS NOT REGISTRATION FOR THIS MEETING. ETHICS APPROVAL OBTAINED ON 09/17/2018. EFFICIENT SPENDING APPROVAL WAS OBTAINED ON 09/18/2018 AND IS INCLUDED IN THE SCANNED DOCUMENTS PORTION OF THIS AUTHORIZATION (ATTACHMENT G). NO VISA REQUIRED FOR NORWAY. HTSOS CERTIFICATE ATTACHED.  FOREIGN FLAG CARRIER DOES NOT APPLY FOR IN- KIND AIR TRAVEL. SPOUSE WILL BE GOING ALONG WITH THE TRAVELER AT NO ADDITIONAL COST TO THE GOVERNMENT OR SPONSOR.</t>
  </si>
  <si>
    <t>OSLO, , NOR</t>
  </si>
  <si>
    <t>NORWEGIAN INSTITUTE OF PUBLIC</t>
  </si>
  <si>
    <t>10/01/2018 -10/06/2018</t>
  </si>
  <si>
    <t>WILLIAMS, CARMEN J</t>
  </si>
  <si>
    <t>DR. WILLIAMS IS INVITED TO GIVE A SEMINAR IN GROUND ROUNDS AND MEET WITH FACULTY AND TRAINEES AT THE UNIVERSITY OF ROCHESTER ON MARCH 8, 2019 IN ROCHESTER, NEW YORK. TRAVEL DATES MARCH 7-8, 2019.  THE TITLE OF HER TALK IS " EPIGENETIC REPROGRAMMING BY DEVELOPMENTAL EXPOSURE TO ESTROGENIC CHEMICALS."  THE SPONSOR WILL PROVIDE IN KIND AIRFARE, LODGING, SOME MEALS  3/7 DINNER, 3/8 BREAKFAST AND LUNCH, AND TRANSPORTATION FROM AIRPORT TO HOTEL AND RETURN. DR. WILLIAMS IS REQUESTING APPROVAL OF ACTUAL SUBSISTENCE FOR A SPONSOR IN KIND LODGING VALUED AT 184.00 WHICH IS 167.27 %  OF THE GOVERNMENT ALLOWANCE OF 110.00.  THIS PERCENTAGE FALLS WITHIN THE 300 %  THRESHOLD ALLOWED BY THE FTR.  THE SPONSOR HAS NOTED THAT ALL OTHER NON-FEDERAL PARTICIPANTS WILL BE PROVIDED WITH THE SAME ACCOMMODATIONS.  NO REGISTRATION FEE ASSOCIATED WITH THIS TRAVEL.  EFFICIENT SPENDING APPROVED ON 9/24/18.  ETHICS APPROVED ON 11/30/18 AND IS UPLOADED IN THE SCANNED PORTION OF THIS EMAIL.  AMENDED TA FLIGHT DELAY OVER NIGHT AT JFK DUE TO TROUBLES WITH THE AIRPLANE.</t>
  </si>
  <si>
    <t>WILLIAMSON, PETER R</t>
  </si>
  <si>
    <t>PETER WILLIAMSON WILL GIVE A LECTURE ENTITLED "CAN WE MAKE CRYTOCOCCAL MENINGITIS A (MORE) BENIGN DISEASE?" AND MEET WITH POTENTIAL COLLABORATORS/FACULTY TO BE HELD AT BOSTON UNIVERSITY SCHOOL OF MEDICINE IN BOSTON, MA NOVEMBER 28-29, 2018.  THE TRAVELER HAS BEEN CONFIRMED IN NTP S TO ATTEND THIS MEETING.  THE SPONSOR WILL BE PAYING FOR AIRFARE, LODGING, DINNER ON 11/28, AND BREAKFAST AND LUNCH ON 11/29, AND LOCAL TRAVEL TO.FROM RESTAURANT, TO/FROM HOTEL/UMSM, AND AIRPORT/HOTEL.  
LATE JUSTIFICATION:  THE LAB WAS NOTIFIED OF THIS TRAVEL ON 11/7/18.  ODA APPROVAL WAS RECEIVED ON 11/14/18.  THE TRAVEL WAS ENTERED AS SOON AS THE LAB RECEIVED NOTIFICATION OF THE UPCOMING TRAVEL.  SORRY FOR ANY INCONVENIENCE CAUSED BY THIS.</t>
  </si>
  <si>
    <t>DR. PETER WILLIAMSON WILL BE GIVING AN INFECTIOUS DISEASES GRAND ROUNDS AT RUTGERS' ROBERT WOOD JOHNSON MEDICAL SCHOOL ON DECEMBER 6, 2018.  THE SPONSOR IS PROVIDING DR. WILLIAMSON THE FOLLOWING IN-KIND: R/T AIRFARE, LODGING, DINNER ON DECEMBER 6, 2018, AND GROUND TRANSPORTATION FROM THE NEWARK AIRPORT TO DR. WILLIAMSON'S HOTEL AND BACK.  PLEASE NOTE THAT THIS IS AN UNUSUAL PER DIEM LOCATION IN THAT THE SPONSOR ADD COVERS 2 DIFFERENT CITIES:  NEW BRUNSWICK AND PISCATAWAY. 
ACCORDING TO THE GSA, THE PER DIEM FOR THE ROBERT WOOD JOHNSON CAMPUS IS CONTROLLED BY PISCATAWAY INSTEAD OF NEW BRUNSWICK, NJ.  
JUSTIFICATION FOR AEA LODGING:  HOTEL ACCOMMODATIONS AT THE MAXIMUM (I.E., GOVERNMENT) LODGING RATE CANNOT BE OBTAINED WITHIN A FIVE-MILE RADIUS OF THE TDY LOCATION/MEETING SITE IN NEW BRUNSWICK, NJ.  THE SPONSOR RECOGNIZES THIS, AND HAS OBTAINED LODGING FOR DR. WILLIAMSON THAT WILL ALLOW HIM TO STAY IN A SAFE PLACE WITHIN A REASONABLE COMMUTE OF THE MEETING SITE.  THIS LODGING WILL BE AT NO EXPENSE TO THE GOVERNMENT. THE SPONSOR HAS CONFIRMED THAT ALL PARTICIPANTS WILL BE RECEIVING SIMILAR ACCOMMODATIONS. THIS TRAVEL IS LATE DUE TO THE TRAVEL BEING RECEIVED ON 11/7 BY THE LCIM, AND THEN BEING APPROVED ON 11/8 BY THE ETHICS OFFICE. THE PLANNER PREPARED THIS AS QUICKLY AS POSSIBLE TO PROVIDE TO THE ADMINISTRATIVE OFFICE.</t>
  </si>
  <si>
    <t>WILLIAMS, ROBERT S</t>
  </si>
  <si>
    <t>TRAVELER INVITED TO PRESENT HIS WORK AND MEET WITH SCIENTISTS AT THE REPARE THERAPEUTICS MONTREAL FACILITY, DECEMBER 4, 2018, IN ST-LAURENT, QUEBEC, CANADA. OFFICIAL TRAVEL WILL BEGIN ON DECEMBER 3, 2018 AND RETURN TO RDU ON DECEMBER 5, 2018. THERE IS NO REGISTRATION FEE. THE SPONSOR, REPARE THERAPEUTICS, WILL PAY IN KIND ROUNDTRIP AIRFARE FROM RALEIGH DURHAM AIRPORT TO MONTREAL?¿¿PIERRE ELLIOTT TRUDEAU INTERNATIONAL AIRPORT AND RETURN, LODGING FOR TWO NIGHTS FROM DECEMBER 3 - 4, 2018 THAT IS WITHIN PER DIEM, AND MEALS (DECEMBER 3 - DINNER, DECEMBER 4 - BREAKFAST, LUNCH AND DINNER, DECEMBER 5 - BREAKFAST). A VISA IS NOT REQUIRED FOR CANADA. HTSOS TRAINING IS REQUIRED FOR CANADA AND WAS COMPLETED BY THE TRAVELER ON FEBRUARY 9, 2018. ETHICS APPROVAL OBTAINED ON OCTOBER 25, 2018. EFFICIENT SPENDING APPROVAL IN THE FORM OF AN ATTACHMENT G OBTAINED ON OCTOBER 18, 2018 AND IS UPLOADED IN THE SCANNED DOCUMENT SECTION OF THIS TRAVEL AUTHORIZATION.</t>
  </si>
  <si>
    <t>REPARE THERAPEUTICS</t>
  </si>
  <si>
    <t>TRAVELER INVITED TO SPEAK AT THE UNIVERSITY OF TEXAS HEALTH SCIENCE CENTER ON FEBRUARY 8, 2019 IN SAN ANTONIO, TEXAS AND GORDON RESEARCH CONFERENCE ON MAMMALIAN DNA REPAIR FROM FEBRUARY 10 TO 15, 2019 IN VENTURA, CALIFORNIA. OFFICIAL TRAVEL WILL BEGIN ON FEBRUARY 7, 2019 AND END ON FEBRUARY 15, 2019. THE FIRST SPONSOR, UNIVERSITY OF TEXAS HEALTH SCIENCE CENTER, WILL PROVIDE IN KIND AIRFARE FROM NC TO TX, LODGING FOR TWO NIGHTS FROM FEBRUARY 7  TO 8 THAT IS WITHIN PER DIEM, AND SOME MEALS (LUNCH AND DINNER ON FEB 8). THERE IS NO REGISTRATION FEE FOR THIS MEETING. TEXAS IS TAX EXEMPT. ETHICS APPROVAL OBTAINED ON DECEMBER 27, 2018. EFFICIENT SPENDING APPROVAL IN THE FORM OF AN ATTACHMENT G APPROVED ON JANUARY 14, 2019. TRAVELER WILL DEPART TX AND ARRIVE TO CA ON FEB 9. THE SECOND SPONSOR, GORDON RESEARCH CONFERENCE, WILL WAIVE THE REGISTRATION FEE OF $1360 AND REIMBURSE PARTIAL AIRFARE COST. THE GORDON RESEARCH CONFERENCE REGISTRATION FEE INCLUDES ALL MEALS (FEBRUARY 10 - DINNER, FEBRUARY 11 TO 14 BREAKFAST, LUNCH AND DINNER, FEBRUARY 15 - BREAKFAST) AND LODGING ACCOMMODATIONS FOR THE DURATION OF THE MEETING. ACCOMMODATIONS BEGIN ON SUNDAY EVENING, FEBRUARY 10, WITH A FRIDAY MORNING CHECK-OUT ON FEBRUARY 15. SPONSOR HAS AN EXISTING WAIVER THAT PERMITS REIMBURSEMENT TO NIH. NIEHS WILL COVER LODGING AND MEALS FOR THE NIGHT OF FEBRUARY 9. TRAVELER WILL USE A RENTAL CAR TO DRIVE FROM LOS ANGELES INTERNATIONAL AIRPORT TO MEETING SITE IN VENTURA, CA AND RETURN. TWO COWORKERS, DENISE APPEL AND TEJAS PATEL WILL ALSO RIDE IN THE RENTAL CAR.  RENTAL CAR APPROVAL ATTACHED - MEMO AUTHORIZED BY AO ON 1/14/19 AND APPROVED BY THE DIVISION DIRECTOR ON THE TRAVEL REQUEST FORM ON 1/31/2019. CALIFORNIA IS NOT TAX EXEMPT. ETHICS APPROVAL OBTAINED ON DECEMBER 26, 2018. EFFICIENT SPENDING APPROVAL OBTAINED ON SEPTEMBER 17, 2018.</t>
  </si>
  <si>
    <t>02/07/2019 -02/15/2019</t>
  </si>
  <si>
    <t>WILSON, AMANDA J</t>
  </si>
  <si>
    <t>12/01/2018-12/07/2018: ATTENDING/PARTICIPATING AT THE 10TH REGIONAL CONGRESS ON HEALTH SCIENCES INFORMATION-CRICS10, IN SAO PAULO, BRAZIL..</t>
  </si>
  <si>
    <t>BIREME</t>
  </si>
  <si>
    <t>12/01/2018 -12/07/2018</t>
  </si>
  <si>
    <t>WILSON, SAMUEL H</t>
  </si>
  <si>
    <t>TRAVELER APPROVED TO GIVE A LECTURE FOR THE UNIVERSITY BASEL COURSE FUNCTIONAL ORGANIZATION OF THE CELL NUCLEUS, OCTOBER 26, 2018, AT THE THE FRIEDRICH MIESCHER INSTITUTE IN BASEL, SWITZERLAND. OFFICIAL TRAVEL WILL BEGIN ON OCTOBER 24, 2018 AND RETURN TO RDU ON OCTOBER 27, 2018. THERE IS NO REGISTRATION FEE. SPONSOR WILL PAY IN KIND LODGING FOR 2 NIGHTS WHICH IS UNDER PER DIEM AND DINNER ON 10/25 AND BLD ON 10/26 AND BREAKFAST ON 10/27.  EFFICIENT SPENDING APPROVAL IN THE FORM OF AN ATTACHMENT G OBTAINED ON OCTOBER 16, 2018 AND IS UPLOADED IN THE SCANNED DOCUMENT SECTION OF THIS TRAVEL AUTHORIZATION. A VISA IS NOT REQUIRED FOR SWITZERLAND AND THE HTSOS IS NOT REQUIRED FOR 2018.</t>
  </si>
  <si>
    <t>BASEL, , CHE</t>
  </si>
  <si>
    <t>FRIEDRICH MIESCHER INSTITUTE</t>
  </si>
  <si>
    <t>DEPUTY DIRECTOR NIEHS</t>
  </si>
  <si>
    <t>TRAVELER INVITED TO PARTICIPATE IN A ONE DAY RETREAT OF THE P01 LABS, GIVE A TALK AND MEET WITH SCIENTISTS AT BRANDEIS UNIVERSITY FROM JANUARY 7 ?¿¿ 9, 2019 IN WALTHAM, MASSACHUSETTS. OFFICIAL TRAVEL WILL BEGIN ON JANUARY 7, 2019 AND RETURN TO RDU ON JANUARY 9, 2019. THE SPONSOR, BRANDEIS UNIVERSITY, WILL PAY IN KIND: ROUNDTRIP AIRFARE AND LODGING FOR TWO NIGHTS FROM JANUARY 7 ?¿¿ 8, 2019. TRAVELER IS REQUESTING ACTUAL SUBSISTENCE LODGING AT A RATE OF $209.00 PER NIGHT, WHICH IS 128 PERCENT OF THE GOVERNMENT PER DIEM RATE OF $163.00 PER NIGHT. THIS FALLS WITHIN THE 300 PERCENT THRESHOLD ALLOWED BY THE FTR. TRAVELER IS NOT RECEIVING PREFERENTIAL TREATMENT AND ALL OTHER TRAVELERS ARE GIVEN THE SAME ACCOMMODATION. NO REGISTRATION IS REQUIRED FOR THIS MEETING. MASSACHUSETTS IS TAX EXEMPT. ETHICS APPROVAL OBTAINED ON DECEMBER 14, 2018. EFFICIENT SPENDING APPROVAL IN THE FORM OF AN ATTACHMENT G OBTAINED ON NOVEMBER 30, 2018 AND IS UPLOADED IN THE SCANNED DOCUMENT SECTION OF THIS TRAVEL AUTHORIZATION.</t>
  </si>
  <si>
    <t>01/07/2019 -01/09/2019</t>
  </si>
  <si>
    <t>TRAVELER INVITED TO SPEAK AT THE GORDON RESEARCH CONFERENCE ON MAMMALIAN DNA REPAIR FROM FEBRUARY 10 TO 15, 2019 IN VENTURA, CALIFORNIA. OFFICIAL TRAVEL WILL BEGIN ON FEBRUARY 10, 2019 AND RETURN TO RDU ON FEBRUARY 16, 2019. THE SPONSOR, GORDON RESEARCH CONFERENCE, WILL WAIVE THE REGISTRATION FEE OF $1360 AND REIMBURSE PARTIAL AIRFARE COST. THE GORDON RESEARCH CONFERENCE REGISTRATION FEE INCLUDES ALL MEALS (FEBRUARY 10 - DINNER, FEBRUARY 11 TO 14 - BREAKFAST, LUNCH AND DINNER, FEBRUARY 15 - BREAKFAST) AND ACCOMMODATIONS FOR THE DURATION OF THE MEETING. ACCOMMODATIONS BEGIN ON SUNDAY EVENING, FEBRUARY 10, WITH A FRIDAY MORNING CHECK-OUT ON FEBRUARY 15. SPONSOR HAS AN EXISTING WAIVER THAT PERMITS REIMBURSEMENT TO NIH. FOLLOWING THE CONCLUSION OF THE CONFERENCE THE TRAVELER WILL BE MEETING WITH COLLABORATORS ON FEBRUARY 15. NIEHS WILL COVER THE EXTRA DAY OF LODGING AND PER DIEM. CALIFORNIA IS NOT TAX EXEMPT. ETHICS APPROVAL OBTAINED ON DECEMBER 26, 2018. EFFICIENT SPENDING APPROVAL FOR THE GRC CONFERENCE OBTAINED ON DECEMBER 18, 2018 AND EXEMPTION FORM, ATTACHMENT G WAS APPROVED ON JANUARY 15, 2019 FOR THE COLLABORATION ON FEB 15TH.</t>
  </si>
  <si>
    <t xml:space="preserve">WILSON, WYNDHAM </t>
  </si>
  <si>
    <t>NON-SPONSOR: DR. WILSON WILL TRAVEL FROM SAN FRANCISCO, CA TO BETHESDA, MD FOR MEETINGS WITH HIS CLINICAL GROUP FROM MARCH 7-11, 2019. SPONSOR:  DR. WILSON IS INVITED TO SPEAK AT THE  5TH POSTGRADUATE LYMPHOMA CONFERENCE BEING HELD IN ROME, ITALY ON MARCH 14-15, 2019.  DR. WILSON WILL PRESENT:  FEW PEARLS ON DLBCL: DOUBLE HIT LYMPHOMA. IN KIND: AIRFARE, LODGING (INCLUDES BREAKFAST), AND MEALS.   NO REGISTRATION.
DR. WILSON HAS AN APPROVED REMOTE WORKER AGREEMENT ASSIGNING HIS PDS AS SAN FRANCISCO, CA AND HE HAS AN APPROVED APPENDIX 7 FOR THE USE OF BUSINESS CLASS TICKETS.</t>
  </si>
  <si>
    <t>STUDIO ER CONGRESSI GRUPPO TRI</t>
  </si>
  <si>
    <t>WINK, DAVID A</t>
  </si>
  <si>
    <t>INVITED TO SPEAK AT THE 3RD MEETING OF THE INTERNATIONAL SOCIETY OF PRECISION CANCER MEDICINE (ISPCM) BEING HELD IN SEOUL, KOREA, MARCH 12-15, 2019.  TITLE OF TALK  MECHANISM OF NITRIC OXIDE'S IN POOR PROGNOSIS OF BREAST CANCER.  SPONSOR PAYING IN KIND:  REGISTRATION ($230), MEALS (INCLUDED IN REGISTRATION FEE FROM 3/12-15/19) AND LODGING FOR 5 NIGHTS AT $136 PER NIGHT.  NCI COVERING ALL OTHER EXPENSES.</t>
  </si>
  <si>
    <t>ORGANIZING COMMITTEE INTERNATI</t>
  </si>
  <si>
    <t>CHEMIST</t>
  </si>
  <si>
    <t>03/10/2019 -03/16/2019</t>
  </si>
  <si>
    <t>WITHROW, DIANA R</t>
  </si>
  <si>
    <t>04010 Y2B. INVITED TO UNIVERSITIES IN INDIA AND OMAN TO TEACH 3 (CHENNAI AND VELLORE, INDIA) AND 2 (MUSCAT, OMAN) DAY COURSES IN CANCER EPIDEMIOLOGY, RESPECTIVELY.  TEACHING MODULES WILL INCLUDE, 1 CANCER ETIOLOGY, 2 CANCER SURVEILLANCE AND 3 SURVIVAL ANALYSIS. OCTOBER 10TH WILL BE ORIENTATION AND COURSE PLANNING WITH LOCAL HOSTS. CHRISTIAN MEDICAL COLLEGE WILL PROVIDE IN KIND AIRFARE, HOTEL ON OCT. 9 IN CHENNAI AND GUEST HOUSE IN VELLORE FROM OCT. 10 TO 12, INTERNAL TRANSPORTATION AND MEALS. BREAKFAST IS INCLUDED IN THE CHENNAI HOTEL. SULTAN QABOOS UNIVERSITY HOSPITAL WILL PROVIDE IN KIND HOTEL, MEALS AND SPONSOR WILL PICK AND PAY INTERNAL TRANSPORTATION. BREAKFAST IS INCLUDED IN OMAN HOTEL. NIH PAYS REMAINING MEALS, VOUCHER FEE, BAGGAGE FEE, AND OUTBOUND TRANSPORTATION.</t>
  </si>
  <si>
    <t>CHRISTIAN MEDICAL COLLEGE VELL</t>
  </si>
  <si>
    <t>10/08/2018 -10/18/2018</t>
  </si>
  <si>
    <t>SULTAN QABOOS UNIVERSITY HOSPI</t>
  </si>
  <si>
    <t>WITT, KRISTINE L</t>
  </si>
  <si>
    <t>TRAVELER IS INVITED TO PARTICIPATE IN THE DEVELOPMENT OF AN UPDATED GUIDANCE ON EVALUATION OF GENTOXICITY OF CHEMICAL SUBANCES WITHIN THE CONTEXT OF A JOINT FOOD AND AGRICULTURE ORGANIZATION (FAO)/WORLD HEALTH ORGANIZATION (WHO) PROJECT IN ANN ARBOR, MICHIGAN FROM OCTOBER 8-10,2018.  TRAVEL DATES ARE OCTOBER 7-11, 2018. THE MEETING ENDS ON THE EVENING ON THE 10TH AND TRAVELER WILL RETURN THE MORNING ON THE 11TH. THE SPONSOR, WORLD HEALTH ORGANIZATION (WHO), WILL PROVIDE IN-KIND AIRFARE AND LODGING.  EFFICIENT SPENDING APPROVAL OBTAINED ON 6/15/2018 AND ETHICS APPROVAL OBTAINED ON 7/26/2018.  BOTH APPROVALS ARE INCLUDED IN THE SCANNED DOCUMENTS PORTION OF THIS TRAVEL AUTHORIZATION.  MICHIGAN IS NOT A TAX EXEMPT STATE.</t>
  </si>
  <si>
    <t>10/07/2018 -10/11/2018</t>
  </si>
  <si>
    <t>WOLIN, SANDRA L</t>
  </si>
  <si>
    <t>INVITED SPEAKER UNIVERSITY OF CALIFORNIA, SANTA CRUZ 10/21-23/2018. SPONSOR PROVIDING AIRFARE, HOTEL, GROUND TRANSPORTATION IN CALIFORNIA, BREAKFAST, LUNCH AND DINNER ON 10/22/18.DR. WOLIN IS REQUESTING APPROVAL OF ACTUAL SUBSISTENCE FOR SPONSOR IN-KIND LODGING VALUED AT $127 WHICH IS 104% OF THE GOVERNMENT ALLOWANCE OF $122. THE PERCENTAGE FALLS WITHIN THE 300% THRESHOLD ALLOWED BY THE FTR. THE SPONSOR NOTED THAT ALL NON-PARTICIPANTS WILL BE PROVIDED WITH THE SAME ACCOMMODATIONS.</t>
  </si>
  <si>
    <t>INVITED SPEAKER (Y RNAS TETHERS, TRNA MIMICS AND TRIGGERS OF AUTOIMMUNITY) FOR CSH ASIA CONFERENCE ON RNA BIOLOGY, SUZHOU, CHINA 10/28-11/2/2018. SPONSOR PROVIDING IN KIND REGISTRATION, WHICH INCLUDES MEALS INCLUDING DINNER ON 10/29/18 THROUGH LUNCH ON 11/2/18 AND SOCIAL EVENTS, AIRFARE, LODGING, AND GROUND TRANSPORTATION IN CHINA. HOTEL RATE INCLUDES BREAKFAST.</t>
  </si>
  <si>
    <t>WONG, WAI T</t>
  </si>
  <si>
    <t>DR. WAI WONG IS INVITED TO PRESENT A RESEARCH SEMINAR TITLED ?¿¿MICROGLIA IN THE RETINA:  ROLES IN HEALTH, AGING, AND DISEASE.?¿¿ ON MARCH 7, 2019 AT THE DEPARTMENT OF OPHTHALMOLOGY, EMORY UNIVERSITY SCHOOL OF MEDICINE. THE SPONSOR (EMORY UNIVERSITY) IS PROVIDING IN KIND AIRFARE, LODGING AND MEALS (ALL MEALS ON 3/7, BREAKFAST AND LUNCH ON 3/8). DR. WONG WILL RECEIVE HIS (3/4) PER DIEM ON 3/8 AS THIS WOULD HAVE BEEN HIS ORIGINAL GETTING BACK HOME TRAVEL DAY. DR. WONG WILL USE TWO NON-DUTY DAYS MARCH 9-10, 2019 AT NO EXPENSE TO THE GOVERNMENT.</t>
  </si>
  <si>
    <t>DR. WAI WONG TO SERVE AS A TASK GROUP CO-CHAIR AT THE 11TH ANNUAL RIMR CONFERENCE, MARCH 13-15, 2019 IN LOS ANGELES, CA. THE 11TH ANNUAL CONFERENCE ATTENDANCE IS BY INVITATION ONLY. THE SPONSOR (DOHENY EYE INSTITUTE) WILL PROVIDE IN-KIND AIRFARE AND LODGING. DR. WONG WILL RETURN ON A RED-EYE FLIGHT AND ARRIVE AT IAD THE NEXT MORNING 3/16. MEETING REGISTRATION HAS NO COST.</t>
  </si>
  <si>
    <t>WOOD, BRADFORD J</t>
  </si>
  <si>
    <t>DR. BRAD WOOD WILL PARTICIPATE AS A FACULTY MEMBER AT THE SPECTRUM 2018 CONFERENCE COURSE.</t>
  </si>
  <si>
    <t>COMPLETE CONFERENCE MANAGEMENT</t>
  </si>
  <si>
    <t>INVITED TO PARTICIPATE IN THE CONSENSUS MEETING I (FOLLOW-UP STRATEGY AFTER PROSTATE FT).</t>
  </si>
  <si>
    <t>CONGRESS ORGANIZING BUREAU ERA</t>
  </si>
  <si>
    <t>02/07/2019 -02/11/2019</t>
  </si>
  <si>
    <t>INVITED TO PARTICIPATE AS A PANELIST AT THE SIR FOUNDATION RESEARCH SUMMIT AND ON AN EXPERT
MULTIDISCIPLINARY RESEARCH COMMITTEE FOR THE TOPIC: IMMUNOTHERAPY AND IR; AND, CHAIR A SESSION TITLE: ECS : SIR CONNECT LIVE ROUNDTABLE</t>
  </si>
  <si>
    <t>SOCIETY OF INTERVENTIONAL RADI</t>
  </si>
  <si>
    <t xml:space="preserve">WOODGATE, ROGER </t>
  </si>
  <si>
    <t>12/08/2018 - 12/11/2018, ULSAN, KOREA.  DR. WOODGATE HAS BEEN INVITED TO THE BOARD SCIENTIFIC COUNSELOR MEETING AND SITE VISIT OF THE CENTER FOR GENOMIC INTEGRITY, INSTITUTE FOR BASIC SCIENCE.  HE HAS BEEN ASKED TO EVALUATE THE PROGRESS OF THE CENTER AND GIVE CONSTRUCTIVE CRITICISM FOR SCIENTIFIC DIRECTIONS.  THE SPONSOR WILL PAY ROUND TRIP BUSINESS AIRFARE AS WELL AS COVER FOUR NIGHTS OF LODGING.</t>
  </si>
  <si>
    <t xml:space="preserve">WU, CHUAN </t>
  </si>
  <si>
    <t>DR. CHUAN WU HAS BEEN INVITED BY DR. HONGBO CHI TO GIVE A SEMINAR AT THE ST. JUDE CHILDREN'S RESEARCH HOSPITAL DEPARTMENT OF IMMUNOLOGY. ST. JUDE WILL BE PROVIDING AIRFARE, LODGING, AND ALL MEALS ON FEBRUARY 20 IN-KIND. PLEASE NOTE THAT LODGING IS VALUED AT $171.00 WHICH IS 142.% OF THE GOVERNMENT ALLOWANCE OF $121.00. THIS PERCENTAGE FALLS WITHIN THE 300% THRESHOLD ALLOWED BY THE FTR. ON FEBRUARY 19, DR. WU WILL FLY FROM DCA TO MEM, ARRIVING IN THE EVENING. ON THE EVENINGS OF FEBRUARY 19 AND 20, HE WILL STAY AT THE RIVER INN OF HARBOR TOWN AT 50 HARBOR TOWN SQUARE, MEMPHIS, TN 38103. ON FEBRUARY 20, HE WILL MEET WITH FACULTY IN THE MORNING, GIVE HIS SEMINAR, ENTITLED FOXO1 REGULATES COMMENSALISM VIA MODULATING GOBLET CELL MUCUS SECRETION, AND THEN MEET WITH ADDITIONAL DEPARTMENT OF IMMUNOLOGY FACULTY IN AFTERNOON. ON FEBRUARY 21, HE WILL FLY HOME. PLEASE NOTE THAT THE DOCUMENTATION OF HIS SCHEDULE IS ON THE INVITATION LETTER.</t>
  </si>
  <si>
    <t>ST JUDE CHILDRENS RESEARCH HOS</t>
  </si>
  <si>
    <t xml:space="preserve">WU, LING GANG </t>
  </si>
  <si>
    <t>DR. WU WILL BE GOING TO UNIVERSITY OF TORONTO ON OCT. 16-18TH. HE WILL BE GIVING A TALK ENTAILED " ILLUMINATING MEMBRANE STRUCTURAL REMODELING OF FUSION AND FISSION". THIS TRAVEL WILL BE SPONSORED  TRAVEL. THE SPONSOR WILL PAY FOR HIS FLIGHT , LODGING AND ALL MEAL ON OCT. 17TH. HIS LODGING IS BELOW PERDIEM AT $189.00 PER NIGHT. NO GOVERNMENT FUND COVERED THIS TRAVEL AND NO HONORARIUM WILL BE GIVING. ODA ATTACHED. THIS TRAVEL HAS BEEN APPROVED IN SPARC AND BY DR. NATH ON 9/11/2018.</t>
  </si>
  <si>
    <t>UNIVERSITY HEALTH NETWORK TORO</t>
  </si>
  <si>
    <t>XIE, YINGDA L</t>
  </si>
  <si>
    <t>DR. XIE WAS INVITED TO SPEAK AT ID WEEK IN A SESSION CALLED, TUBERCULOSIS AND OTHER MYCOBACTERIAL INFECTIONS, WITH A PRESENTATION TITLED, IMPROVING PREDICTIVE VALUE OF PHASE 2A TB DRUG DEVELOPMENT MODELS THROUGH PET-CT IMAGING NEXGEN EBA, IN SAN FRANCISCO, CA AT THE MOSCONE CONVENTION CENTER FROM OCTOBER 3-7, 2018. TRAVELER WAS AWARDED THE TRAINEE TRAVEL GRANT OF 1250 USD, WHICH SHE WILL PICK UP AT THE CONFERENCE. TRAVELER WILL ARRIVE A DAY EARLIER, OCTOBER 2ND TO ENSURE SHE ARRIVES ON TIME FOR THE MEETING. TRAVELER WILL USE THE HOLIDAY OF OCT 8 AT NETG AND RETURN ON 10/9. IN COMPLIANCE WITH FEDERAL REGULATION, NO FEDERAL FUNDS WILL BE USED BY THE SPONSOR TO PROVIDE FOR OR REIMBURSE TRAVEL EXPENSES AND NO HONORARIUM WILL BE PROVIDED. TRAVELER TO USE OCT 8 AS HER WEEKEND DAY AND WILL RETURN ON THAT DAY TO WDC AREA. THE LODGING IS ABOVE THE ALLOWED PER DIEM - APPROVED AEA ATTACHED IN THE RECEIPTS.</t>
  </si>
  <si>
    <t>DR. XIE IS INVITED TO ATTEND TWO EVENTS IN BERLIN IN OCTOBER. THE GRAND CHALLENGES MEETING, LED BY THE BILL AND MELINDA GATES FOUNDATION WHICH WILL BE HELD AT THE ESTREL CONGRESS CENTER IN BERLIN, GERMANY FROM OCTOBER 15-18. SHE WILL ATTEND FROM OCTOBER 15 TO 17 AND THEN WILL ATTEND THE FOLLOWING EVENT. TRAVELER WAS INVITED TO SPEAK AT THE 2018 KEYSTONE SYMPOSIA ON 21ST CENTURY DRUG DISCOVERY AND DEVELOPMENT FOR GLOBAL HEALTH.  THIS MEETING WILL BE HELD OCTOBER 17 TO 21, 2018, AT THE HOTEL PALACE BERLIN IN BERLIN, GERMANY.  IT IS FOR PROGRAM SUPPORT TO MEET AND DISCUSS COLLABORATIONS FOR THE RESEARCH OF TUBERCULOSIS. ETHICS PACKET FOR BOTH OF THESE TRIPS WERE APPROVED ON SEPT 10, 2018.  STO IS NOT NEEDED FOR KEYSTONE EVENT. BOTH REQUESTS WERE SUBMITTED LATE TO NTPS DUE TO THE TRAVELER RECEIVING AN INVITATION LATE. IN COMPLIANCE WITH FEDERAL REGULATION, NO FEDERAL FUNDS WILL BE USED BY THE SPONSOR TO PROVIDE FOR OR REIMBURSE TRAVEL EXPENSES AND NO HONORARIUM MAY BE ACCEPTED BY THE EMPLOYEE. THE SPONSOR WILL BE PROVIDING IN-KIND LODGING VALUED AT USD 293.33 WHICH IS 119 PERCENT OF THE GOVERNMENT LODGING ALLOWANCE OF USD 293.33 FOR BERLIN, GERMANY. THIS PERCENTAGE FALLS WITHIN THE 300% THRESHOLD ALLOWED BY THE FEDERAL PER DIEM RATE. THE SPONSOR HAS CONFIRMED THAT ALL OTHER FEDERAL OR NON-FEDERAL PARTICIPANTS WILL BE PROVIDED WITH THE SAME OR SIMILAR ACCOMMODATIONS. THE SPONSOR HAS CONFIRMED IN THE RECEIPTS THEY WILL EMAIL DR. XIE HER HOTEL CONFIRMATION FROM 10/15 - 10/18, 1 WEEK BEFORE HER DEPARTURE. AT THE TIME IF CGE IS UP AND RUNNING, IT WILL BE UPLOADED INTO THE DOCUMENTATION.</t>
  </si>
  <si>
    <t>10/14/2018 -10/21/2018</t>
  </si>
  <si>
    <t>YAMADA, KENNETH M</t>
  </si>
  <si>
    <t>TRAVELER IS INVITED TO PRESENT A TALK ON ?¿¿CELL-MATRIX DYNAMICS IN 3D MIGRATION AND MORPHOGENESIS?¿¿  ON DECEMBER 17, 2018 AT VANDERBILT UNIVERSITY IN NASHVILLE, TENNESSEE, HOSTED BY THE VANDERBILT UNIVERSITY CENTER FOR MATRIX BIOLOGY AND PROGRAM IN DEVELOPMENTAL BIOLOGY</t>
  </si>
  <si>
    <t>LABORATORY CHIEF</t>
  </si>
  <si>
    <t>YANG, JAMES C</t>
  </si>
  <si>
    <t>DR. JAMES YANG IS INVITED TO SPEAK AT THE AACR SPECIAL CONFERENCE: TARGETING RAS-DRIVEN CANCER BEING HELD AT THE HILTON SAN DIEGO BAYFRONT IN SAN DIEGO, CA DEC 9-12, 2018. IN-KIND, LODGING, AIRFARE, NO TRANSPORTATION. MEALS INCLUDED IN THE REGISTRATION B, 10-12 L, 10 D, 9-11. REGISTRATION FEE OF $1,125 IS WAIVED. DR. YANG WILL BE STAYING ONE MORE EVENING ON THE 12TH HE WILL BE NETWORKING AFTER THE MEETING AND DUE TO THE TIME DIFFERENCE, THERE WAS NO FLIGHT THAT EVENING. HE WILL BE DRIVING TO AND FROM THE AIRPORT IN DC AND PARKING AT THE AIRPORT. TAKING A TAXI IN SAN DIEGO TO AND FROM THE AIRPORT TO THE HOTEL.</t>
  </si>
  <si>
    <t>MEDICAL OFFICER (GEN SUR)</t>
  </si>
  <si>
    <t xml:space="preserve">YANG, WEI </t>
  </si>
  <si>
    <t>AMTRAK TRAIN FROM BWI AIRPORT STATION, TO NEW HAVEN, CT ON 10/28/19. PIK TRAIN ITINERARY CURRENTLY UNAVAILABLE. WILL ATTACH LATER OR WHEN REC'VD. INVITED TO GIVE THE PAUL SIGLER LECTURE, IN THE (DEPT OF MOLEC. BIOPHYSICS &amp; BIOCHEM), AT YALE UNIVERSITY, ON (10/29/18). LODGING AND MEALS: (PIK) AT OMNI HOTELS NEW HAVEN, 155 TEMPLE STREET, NEW HAVEN, CT.  THE HOTEL CONFIRMATION HAS NOT YET BEEN REC'VD, TO ATTACH AT THIS TIME. CONTACT: SHANA DICKINSON. PH: 203/ 785-4901. SHE WILL RET'N ON 10/30/18.  LODGING RATE IS SPONSORED IN KIND AT THE GOVERNMENT RATE.</t>
  </si>
  <si>
    <t>THIS TRIP HAS (2) DESTINATIONS:  (1) IAD TO SHENZHEN, CHINA, (VIA HONG KONG), ON 10/31, (ARRIVING LATE EVENING OF 11/1/18). ITINERARY ATTACHED. SHE WILL ATTEND AND SPEAK AT THE 7TH ICBET INT'L CONF., "ON BIOMEDICAL AND ENVIRONMENTAL SCIENCES AND TECHNOLGY", 11/1-4/18. REG. FEE IS PIK, ($350 FOR FACULTY), AND WILL INCLUDE THE FOLLOWING MEALS: (LUNCH ON NOV 3RD; AND LUNCH AND DINNER, ON NOV 2ND AND 4TH). THE PIK LODGING WILL (PROBABLY BE),(OR IS EXPECTED TO BE), AT KEMPINSKI HOTEL SHENZHEN, HAI DE SAN DAO HOU HAI BIN RD., NNSHAN DISTRICT, SHENZHEN GUANGDONG 518000 CHINA, 11/1-4/18.  PH: 86-755 888 888. NO CONFIRMED DOCUMENT IS AVAILABLE AT THIS TIME. CONTACT: PROF. XINGZHI (XAVIER) XU.  PH: 86 755-86930275. NOTE: EARLY NEXT A.M., SHE WILL TRAVEL (VIA TRAIN), FROM SHENZHA TO CHANGSHA, CHINA, FOR THE 2ND SPEAKING-EVENT (STEP, EXEMPT). TRAIN RECEIPT WILL BE SUBMITTED AT THE TIME THAT THE VCHR IS PREPARED.  (2). CHANGSHA, CHINA, 11/5-8/18.   RECEIVED A (NON-SPONSORED INVITATION), TO BE A KEYNOTE SPEAKER, AT THE XIANGYA MEDICAL FORUM 2018 - INTERNATIONAL WORKSHOP ON DNA REPAIR IN RADIATION ONCOLOGY AT THE MEDICAL COLLEGE OF XIANGYA.  LODGING, MEALS AND GRNDTRNSP WILL ALL BE PD BY TRAVELER, IN CHANGSHA, (TO BE REIMBURSED). LODGING:(11/5-8), AT SHERATON CHANGSHA HOTEL, YUNDA INT'L PLAZA, 478 FURONG ZHONG LU, KAIFU, CHANGSHA, CHINA. PH: 86 7318488.888. RATE EXPECTED TO BE ($110 PER/NIGHT), PER TRAVELER. RECEIPT WILL BE SUBMITTED W/ VCHR, (IF NOT EARLIER). CONTACT: DR. LUN-QUAN SUN, PH.D. PH: 86 13908454347. SHE WILL DEPART CHANGSHA, ON A.M. OF 11/9/18, TO RET'N TO THE STATES.</t>
  </si>
  <si>
    <t>10/31/2018 -11/09/2018</t>
  </si>
  <si>
    <t>2-DESTINATION-TRIP, W/ (3 EVENTS). IAD TO VENTURA, CA., (VIA LAX), ON 2/9/19. SHE WILL UTILIZE R/T GRNDTRNSP, FROM ALL AIRPORTS. (1) SHE WILL SPEAK AT 2 EVENTS IN VENTURA,CA. (1A): SHE WILL LEAD THE DISCUSSIONS ON THE MENTORSHIP-PANEL, FOR THE CAREER FORUM, SENIOR SCIENTISTS', 2019 MAMMALIAN DNA REPAIR,(GORDON RESEARCH SYMPOSIUM), (GRS), 2/9-10/19. THE GRS REG. FEE, ($285), (INCL LODG &amp; MEALS), AND WAS PD W/ PERS. CREDIT CARD AND MAY BE REIMBURSED BY ORGANIZERS. RECEIPT IS ATTACHED. CONTACT: DRS. AMY WHITAKER OR JOHN REYNOLDS (CO-CHAIRS). PH: 913/588-5740. (2). SHE WILL SPEAK AT THE GORDON RESEARCH CONFERENCE, (GRC), ON 'MAMMALIAN DNA REPAIR', FROM (2/10-13/19), IMMEDIATELY FOLLOWING THE GRS. HOWEVER, THE GRC WILL NOT ACTUALLY "END", UNTIL 2/15/19. BOTH THE GRS AND GRC WILL BE HELD AT THE FOUR POINT SHERATON /HOLIDAY INN, 1050 SCHOONER DR., VENTURA, CA., (WHICH IS ALSO THE PLACE OF LODGING). THE GRC REG. FEE, ($1,360), WHICH (INCL LODG AND MEALS), HAS ALSO BEEN PD W/ PERS. CREDIT CARD AND MAY BE REIMBURSED BY THE ORGANIZERS. THIS RECEIPT IS ALSO ATTACHED. THE GRC AND GRS EXPECTS TO REIMBURSE A PORTION OF HER EXPENSES, AFTER THE CONFERENCES END. THE REIMBURSEMENT-AMOUNTS, WILL DEPEND UPON THE FUNDING, THAT THE CONF RECEIVES. THE ETHICS APPROVAL, IS ATTACHED FOR BOTH THE GRS AND GRC. NOTE: SHE WILL LEAVE VENTURA, CA AT 12AM, ON 2/13/19 FROM LAX TO GO TO NASSAU, BAHAMAS. (3). SHE WILL BE AN INVITED TO SPEAKER AT THE 6TH NUCLEIC ACIDS CONF., IN NASSAU BAHAMAS, (2/13-15/19). CONF WILL BE HELD AT MELIA NASSAU BEACH HOTEL, WEST BAY ST., NASSAU BAHAMAS. IMPORTANT: INITIALLY, TRAVELER ACCEPTED THIS INVITATION, WHICH INCLUDED AN OFFER OF FULL SPONSORSHIP OF ALL EXPENSES FROM FUSION CONFERENCES LIMITED. HOWEVER, THE ETHICS OFFICE, HAS DENIED APPROVAL, AND THE DENIAL-DOCUMENT IS ATTACHED. ALL EXPENSES INCURRED, FOR NASSAU, WILL BE PAID BY NIH. THE REG. FEE FOR THE FUSION CONF IS ($1,822), AND INCLUDES LODGE AND MEALS, WHICH HAS NOW BEEN PD BY TRAVELER. WILL RET'N TO U.S 2/16/19</t>
  </si>
  <si>
    <t xml:space="preserve">YANG, YIHONG </t>
  </si>
  <si>
    <t>DR. YANG HAS BEEN INVITED TO SPEAK AT THE INSTITUTE OF SCIENCE AND TECHNOLOGY FOR BRAIN-INSPIRED INTELLIGENCE (ISTBI)'S SYMPOSIUM ON FUNCTIONAL AND MOLECULAR IMAGING AT FUDAN UNIVERSITY ON DECEMBER 16-17TH, 2018. IN ADDITION, DR. YANG HAS BEEN INVITED TO VISIT   ZHEJIANG UNIVERSITY'S PSYCHOLOGY DEPARTMENT TO GIVE A SEMINAR TALK TO FACULTY MEMBERS AND GRADUATE STUDENTS ON ?¿¿THE ADVANCES OF NEUROIMAGING IN NEUROPSYCHOLOGY AND NEUROPSYCHIATRY?¿¿ ON DECEMBER 19, 2018 IN HANGZHOU, CHINA. HE WILL DEPART HOME ON DECEMBER 14TH AND RETURN HOME ON DEC. 20TH, 2018.</t>
  </si>
  <si>
    <t>FUDAN UNIVERSITY</t>
  </si>
  <si>
    <t>12/14/2018 -12/20/2018</t>
  </si>
  <si>
    <t xml:space="preserve">YANO, HIDEAKI </t>
  </si>
  <si>
    <t>DR. YANO IS ATTENDING THE 2019 TOHOKU UNIVERSITY MEETING FOR YOUNG SCIENTISTS IN FUTURE MEDICINE, AT TOHOKU UNIVESITY IN SENDAI, JAPAN FROM MARCH 5TH - 7TH 2019. THIS TRIP IS SPONSORED, BUT THERE IS NO HONORARIUM.  THEN ON MARCH 8TH DR. HIDEAKI IS MEETING IN TOKYO WITH A COLLEAGUE DR. SUMIYOSHI FROM THE NATIONAL INSTITUTE OF RADIOLOGICAL SCIENCES (NIRS); THE SPONSOR IS FLYING DR. YANO OUT OF TOKYO ON THE 9TH OF MARCH.</t>
  </si>
  <si>
    <t>YANOVSKI, JACK A</t>
  </si>
  <si>
    <t>11/12-15/2018; NASHVILLE, TN. DR. YANOVSKI TO SPEAK AT OBESITY WEEK IN NASHVILLE, TN. TO PRESENT AT CME SESSION ?¿¿THE SORTING HAT: PEDIATRIC PRECISION MEASURES?¿¿ ON 11/14/2018, TALK IS TITLED ?¿¿TOWARD PRECISION APPROACHES FOR PREVENTION AND TREATMENT OF OBESITY IN CHILDREN?¿¿ AT OBESITY WEEK 2018. OWT WAS NOT USED FOR AIRFARE TO NASHVILLE, TN BECAUSE TRAVELER WILL BE IN THE AREA ON PERSONAL BUSINESS AND WILL TRAVEL TO THE CONFERENCE ON HIS OWN.  OWT WAS USED FOR THE FLIGHT FROM NASHVILLE TO DCA. OWT WAS NOT USED FOR LODGING AS HE WILL SHARE TOS CONF. HOTEL ROOM WITH ANOTHER FED. EMPLOYEE, SUSAN YANOVSKI (WITH EACH PAYING HALF THE HOTEL BILL), SEE ATTACHED RESERVATION FROM NOV 12-15, ROOM RATE IS $249.00/NIGHT. REGISTRATION IS WAIVED HE WILL BE A SPEAKER ?¿¿ SEE ATTACHED DOC. (MEMBER -SCIENTISTS, PHYSICIANS, SURGEONS $620 MEMBER # 097051). SOME MEALS AND GROUND TRANS. WILL BE FUNDED BY NIH.  LUNCHES PROVIDED IN REGISTRATION FOR TU, WE, TH. HE?¿¿LL TAKE A TAXI FROM DCA TO HOME, ESTIMATED COST $50.32.</t>
  </si>
  <si>
    <t>3/26-27/2019; JACKSONVILLE, FL. DR. YANOVSKI TO PRESENT ASPECTS OF HIS WORK IN CHILDHOOD OBESITY AT NEMOURS CHILDREN?¿¿S SPECIALTY CARE?¿¿S REGULARLY SCHEDULED SEMINAR SERIES, TITLED, ?¿¿LECTURES ON PEDIATRIC RESEARCH?¿¿ ON MARCH 27, 2019. OMEGA WORLD TRAVEL WAS NOT USED FOR AIRFARE OR LODGING ?¿¿ PROVIDED IN-KIND. TRAVELER IS REQUESTING APPROVAL OF ACTUAL SUBSISTENCE FOR SPONSOR IN-KIND LODGING VALUED AT $119, WHICH IS 128% OF THE GOVERNMENT ALLOWANCE $94. THIS PERCENTAGE FALLS WITHIN THE 300% THRESHOLD ALLOWED BY THE FTR. THE FUNDS FOR THIS TRAVEL WILL COME FROM NEMOURS BIOMEDICAL RESEARCH ADMINISTRATION DEPARTMENT. IN-KIND COVERAGES INCLUDE ROUND TRIP AIRFARE, LODGING, SOME MEALS (DINNER MARCH 26TH AND BREAKFAST/LUNCH ON MARCH 27TH), AND ALL GROUND TRANSPORTATION PROVIDED BY SPONSOR.</t>
  </si>
  <si>
    <t>NEMOURS CHILDRENS SPECIALTY CA</t>
  </si>
  <si>
    <t>YAO, HUMPHREY H</t>
  </si>
  <si>
    <t>DR. YAO HAS BEEN INVITED TO PARTICIPATE AND LECTURE AT THE BIOMEDICAL SCIENCES SEMINAR SERIES IN ITHACA, NEW YORK ON NOVEMBER 6, 2018. DR. YAO WILL MEET WITH FACULTY, STAFF AND STUDENTS ON NOVEMBER 6 &amp; 7, 2018 WHILE AT CORNELL UNIVERSITY.   THE DATES OF TRAVEL ARE NOVEMBER 5-7, 2018.  THE SPONSOR CORNELL UNIVERSITY WILL PROVIDE IN KIND AIRFARE, LODGING, SOME MEALS, AND GROUND TRANSPORTATION TO AND FROM AIRPORT AND LODGING.  DR. YAO IS REQUESTING APPROVAL OF ACTUAL SUBSISTENCE FOR SPONSOR IN-KIND LODGING VALUED AT $233 WHICH IS 185% OF THE GOVERNMENT ALLOWANCE OF $126.  THIS PERCENTAGE FALLS WITHIN THE 300% THRESHOLD ALLOWED BY THE FTR.  THE SPONSOR HAS NOTED THAT ALL OTHER NON-FEDERAL PARTICIPANTS WILL BE PROVIDED WITH THE SAME ACCOMMODATIONS. MEALS PROVIDED ON 11/5/18 DINNER, 11/6/18 BREAKFAST, LUNCH AND DINNER, AND ON 11/7/18 BREAKFAST. EFFICIENT SPENDING APPROVED ON 4/17/18 AND ETHICS APPROVED ON 10/15/18 AND IS UPLOADING IN THE SCANNED PORTION OF THIS AUTHORIZATION.</t>
  </si>
  <si>
    <t>COLLEGE VET MED CORNELL UNIV</t>
  </si>
  <si>
    <t xml:space="preserve">YARCHOAN, ROBERT </t>
  </si>
  <si>
    <t>DR. YARCHOAN IS AN ABSTRACT REVIEWER FOR THE INTERNATIONAL ANTIVIRAL SOCIETY-USA (IAS-USA) AT THE CONFERENCE ON RETROVIRUSES AND OPPORTUNISTIC INFECTIONS (CROI) BEING HELD IN SEATTLE, WA ON MARCH 4-7, 2019. IN-KIND: REGISTRATION (NO MEALS). 
RETURN DATE CHANGED TO MARCH 7.</t>
  </si>
  <si>
    <t>03/04/2019 -03/07/2019</t>
  </si>
  <si>
    <t>YEE, LAURA M</t>
  </si>
  <si>
    <t>DR. YEE IS INVITED TO SPEAK AT THE ORGANIZING COMMITTEE OF THE 2018 INNOVATION AND BIOMARKERS IN CANCER DRUG DEVELOPMENT (IBCD) MEETING BEING HELD IN BRUSSELS, BELGIUM ON NOVEMBER 29-30, 2018.   IN-KIND: AIRFARE, LODGING (INCLUDES BREAKFAST) AND REGISTRATION (INCLUDES LUNCH ON 11/29).  LAPTOP HAS BEEN ORDER FOR FOREIGN TRAVEL (NCI-RITM0140865)</t>
  </si>
  <si>
    <t>YELISEEV, ALEXEI A</t>
  </si>
  <si>
    <t>DR. ALEXEI YELISEEV WILL BE PRESENTING A TALK APPLICATION OF A SMALL EF AFFINITY TAG FOR EXPRESSION, PURIFICATION AND SPR STUDIES OF G PROTEIN-COUPLED MEMBRANE RECEPTORS AS PART OF THE 2018 PEPTALK - THE PROTEIN INFORMATION WEEK  PROTEIN PURIFICATION AND RECOVERY - INNOVATING AND IMPROVING PURIFICATION PROCESSES FROM JANUARY 15-16, 2018.  NIH APPROVED   REGISTRATION FEE WAIVED - REG FEE INCLUDES ALL LUNCHES BUT ONLY ONE LUNCH ON JANUARY 16TH THAT DR. YELISEEV CAN ATTEND.</t>
  </si>
  <si>
    <t xml:space="preserve">YEWDELL, JONATHAN </t>
  </si>
  <si>
    <t>JONATHAN YEWDELL HAS BEEN INVITED TO THE GORDON RESEARCH CONFERENCE-TRANSLATION MACHINERY IN HEALTH AND DISEASES IN GALVESTON TEXAS. THE CONFERENCE DATES ARE 2/17/19-2/22/19 AND THE TRAVEL DATES ARE 2/17/19-2/22/19. HOTEL AND MEALS WERE INCLUDED IN THE REGISTRATION FEE. SPONSOR IS COVERING $700.00 OF THE $1390 REGISTRATION FEE, THE REMAINDER WHICH IS $690.00 WAS PAID WITH THE LABCARD. LOWEST COST CITY PAIR FARE WAS SELECTED. ODA HAS BEEN ROUTED, APPROVED AND UPLOADED.</t>
  </si>
  <si>
    <t>YOULE, RICHARD J</t>
  </si>
  <si>
    <t>TRAVELER WILL PRESENT A SEMINAR AT THE MITOCHONDRIAL PLASTICITY IN METABOLISM AND SIGNALING AT THE UNIVERSITY OF COLOGNE IN COLOGNE, GERMANY FROM OCTOBER 10, 2018 TO OCTOBER 12, 2018. TRAVELER WILL DEPART FROM DC ON 10/9 AND ARRIVE THE NEXT DAY TO FRANKFURT. TRAVELER WILL DEPART FROM KOLN ON 10/12 AND ARRIVE TO DC THE SAME DAY (LAYOVER IN FRANKFURT). SPONSOR, UNIVERSITY OF COLOGNE, WILL PAY IN-KIND FOR AIRFARE, LODGING AND GROUND TRANSPORTATION IN GERMANY. TRAVELER WILL STAY AT THE HOTEL HOPPER ET CETERA HOTEL AT AN ESTIMATED 121.30USD PER NIGHT WHICH IS BELOW THE PER DIEM RATE ALLOWED OF 256USD. ODA IS APPROVED AND ATTACHED. CONFIRMED WITH THE SPONSOR THAT NO HONORARIUM WILL BE GIVEN AND NO FEDERAL FUNDS WILL BE USED TO SUPPORT THIS TRAVEL. DR. SCHOR APPROVED THE TRAVEL AND STE APPROVED IN SPAC.</t>
  </si>
  <si>
    <t>SUPVSRY RESEARCH CHEMIST</t>
  </si>
  <si>
    <t>10/09/2018 -10/12/2018</t>
  </si>
  <si>
    <t>DR. YOULE WILL BE TRAVELING TO COLD SPRING HARBOR LABORATORY, NEW YORK AS AN INVITED SPEAKER FOR THE EVOLVING CONCEPT OF MITOCHONDRIA: FROM SYMBIOTIC ORIGINS TO THERAPEUTIC OPPORTUNITIES MEETING WHICH WILL BE HELD FROM OCTOBER 18, 2018 TO OCTOBER 20, 2018. TRAVELER WILL DEPART DC ON 10/18 AND ARRIVE THE SAME DAY TO NY. TRAVELER WILL DEPART FROM NY ON 10/21. SPONSOR, COLD SPRING HARBOR LABORATORY, WILL PAY IN-KIND FOR REGISTRATION FEE OF 1190USD WHICH INCLUDES THE LODGING AND MEALS. CONFIRMED THAT THE REGISTRATION FEE CAN?????T BE SPILT FROM THE LODGING OR MEALS. ODA IS APPROVED AND ATTACHED. CONFIRMED WITH THE SPONSOR THAT NO HONORARIUM WILL BE GIVEN AND NO FEDERAL FUNDS WILL BE USED TO SUPPORT THIS TRAVEL. TRAVEL IS APPROVED BY DR. NATH AND IT?????S NIH APPROVED IN SPARC.</t>
  </si>
  <si>
    <t>DR. YOULE WILL BE GIVING ME THE KEYNOTE SPEECH FOR BRAIN HEALTH INSTITUTE ANNUAL SYMPOSIUM AT RUTGERS UNIVERSITY IN NEW JERSEY ON NOVEMBER 30, 2018. TRAVELER WILL DEPART FROM DC ON 11/29 AND ARRIVE THE SAME DAY TO NEWARK VIA TRAIN. TRAVELER WILL DEPART NEWARK ON 12/1 AND ARRIVE THE SAME DAY TO DC.THE SPONSOR, RUTGERS UNIVERSITY, WILL PAY IN-KIND FOR TRAIN, LODGING AND MIE. TRAVELER WILL STAY AT THE EMBASSY SUITES AT 145USD AND 119USD PER NIGHT.  DR. YOULE IS REQUESTING APPROVAL OF ACTUAL SUBSISTENCE FOR SPONSOR IN-KIND LODGING VALUED AT 145USD ON NOVEMBER 29TH WHICH IS 134PERCENT OF THE GOVERNMENT ALLOWANCE OF 108USD. HE WILL ALSO NEED ACTUAL SUBSISTENCE FOR SPONSOR IN-KIND LODGING VALUED AT 119USD ON NOVEMBER 30TH WHICH IS 110PERCENT OF THE GOVERNMENT ALLOWANCE OF 108USD. THIS PERCENTAGE FALLS WITHIN THE 300PERCENT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THE TRAVEL. APPROVED BY DR. NATH AND STE APPROVED IN SPARC.</t>
  </si>
  <si>
    <t>DR. YOULE IS AN INVITED SPEAKER FOR THE 2018 REDUCED PENETRANCE CONFERENCE IN LUBECK, GERMANY FROM DECEMBER 10, 2018 TO DECEMBER 12, 2018 IN LUBECK, GERMANY. DR. YOULE WILL DEPART ON 12/9 AND ARRIVE INTO HAMBURG, DE THE MORNING OF 12/10. HE WILL DEPART HAMBURG, GERMANY ON 12/12 AND ARRIVE THE SAME DAY TO DC. THE SPONSOR, UNIVERSITY OF LUEBECK, WILL PAY IN-KIND FOR AIRFARE AND LODGING. TRAVELER WILL STAY AT THE RADISSON BLU HOTEL AT AN ESTIMATED 197.92USD WHICH IS BELOW THE ALLOWED PER DIEM RATE OF 227USD. ODA IS APPROVED AND ATTACHED. CONFIRMED WITH THE SPONSOR THAT NO HONORARIUM WILL BE GIVEN AND NO FEDERAL FUNDS WILL BE USED TO SUPPORT THIS TRAVEL. TRAVEL IS APPROVED BY DR. NATH AND NIH APPROVED IN SPARC.</t>
  </si>
  <si>
    <t>UNIVERSITY OF LUEBECK</t>
  </si>
  <si>
    <t>DR. YOULE WILL BE SPEAKING AT THE JOINT 2019 KEYSTONE SYMPOSIA ON MITOCHONDRIAL BIOLOGY IN HEART AND SKELETAL MUSCLE/ MITOCHONDRIA IN AGING AND AGE-RELATED DISEASE FROM JANUARY 13, 2019 TO JANUARY 18, 2019 IN KEYSTONE, COLORADO. 
TRAVELER WILL DEPART FROM DC ON 1/13 AND ARRIVE THE SAME DAY TO DENVER. TRAVELER WILL DEPART FROM DENVER ON 1/18 AND ARRIVE THE SAME DAY TO DC. SPONSOR, KEYSTONE, WILL REIMBURSE NIH UP TO 1582USD FOR AIRFARE, LODGING AND GROUND TRANSPORTATION AND PAY IN-KIND FOR REGISTRATION SINCE DR. YOULE IS AN INVITED SPEAKER. KEYSTONE IS ONE OF THE THREE ORGANIZERS WHO DON?¿¿T NEED STO APPROVAL FOR REIMBURSEMENTS. TRAVELER WILL STAY AT THE KEYSTONE RESORT AT 158.52USD PER NIGHT WHICH IS BELOW THE PER DIEM RATE ALLOWED OF 181USD.ODA IS APPROVED AND ATTACHED. CONFIRMED WITH THE SPONSOR THAT NO HONORARIUM WILL BE GIVEN AND NO FEDERAL FUNDS WILL BE USED TO SUPPORT THIS TRAVEL. DR. NATH HAS APPROVED THE TRAVEL AND IT?¿¿S NIH APPROVED IN SPARC.</t>
  </si>
  <si>
    <t>TRAVEL IS INVITED SPEAKER AT THE UNIVERSITY OF TEXAS ?¿¿ SOUTHWESTER CELL BIOLOGY SEMINAR SERIES ON JANUARY 22, 2019 IN DALLAS, TEXAS AND THEN HE WILL SPEAK AT THE DISTINGUISHED LECTURE SERIES OF THE MOLECULAR BASIS OF DISEASE (MBD) PROGRAM AT GEORGIA STATE UNIVERSITY IN ATLANTA, GA ON JANUARY 24, 2019.  TRAVELER WILL DEPART DC ON 1/21 AND ARRIVE THE SAME DAY TO DALLAS. TRAVELER WILL DEPART DALLAS ON 1/23 AND ARRIVE THE SAME DAY TO ATLANTA. TRAVELER WILL THEN DEPART ATLANTA ON 1/24 AND ARRIVE THE SAME DAY TO DC. SPONSOR, UT SOUTHWESTERN, WILL PAY IN-KIND FOR AIRFARE (FROM DC TO DALLAS TO ATLANTA) AND LODGING. TRAVELER WILL STAY AT THE LE MERIDIEN HOTEL AT 215USD PER NIGHT WHICH IS OVER THE PER DIEM RATE ALLOWED OF 149USD. DR. YOULE IS REQUESTING APPROVAL OF ACTUAL SUBSISTENCE FOR SPONSOR IN-KIND LODGING VALUED AT 215USD WHICH IS 144 PERCENT OF THE GOVERNMENT ALLOWANCE OF 149USD. THIS PERCENTAGE FALLS WITHIN THE 300 PERCENT THRESHOLD ALLOWED BY THE FTR. THE SPONSOR HAS NOTED THAT ALL OTHER NON-FEDERAL PARTICIPANTS WILL BE PROVIDED WITH THE SAME ACCOMMODATIONS. SPONSOR, GEORGIA STATE UNIVERSITY, WILL PAY IN-KIND FOR AIRFARE (FROM ATLANTA TO DC) AND LODGING. TRAVELER WILL STAY IN THE RESIDENCE INN AT 142USD PER NIGHT WHICH IS BELOW THE ALLOWED PER DIEM RATE OF 152USD. ODA IS APPROVED AND ATTACHED. CONFIRMED WITH THE SPONSOR THAT NO HONORARIUM WILL BE GIVEN AND NO FEDERAL FUNDS WILL BE USED TO SUPPORT THIS TRAVEL. TRAVEL IS STE APPROVED IN SPARC AND APPROVED BY DR. NATH.</t>
  </si>
  <si>
    <t>GEORGIA STATE UNIVERSITY</t>
  </si>
  <si>
    <t>DR. YOULE IS INVITED TO GIVE A SEMINAR AT THE DEPARTMENT OF BIOCHEMISTRY AND MOLECULAR BIOLOGY AT THE LOUISIANA STATE UNIVERSITY ?¿¿ SCHOOL OF MEDICINE IN NEW ORLEANS, LA ON FEBRUARY 8, 2019 AND WILL ALSO HAVE A COLLABORATION MEETING WITH DR. SHYAMAL DESAI AT LSU. TRAVELER WILL DEPART FROM DC ON 2/7 AND ARRIVE THE SAME DAY TO NEW ORLEANS. TRAVELER WILL DEPART FROM NEW ORLEANS ON 2/9 AND ARRIVE THE SAME DAY TO DC. SPONSOR, LSU, WILL PAY IN-KIND FOR AIRFARE, LODGING AND MIE ON 2/8.  TRAVELER WILL STAY AT THE COURTYARD NEW ORLEANS AT 149USD PER NIGHT WHICH IS BELOW THE ALLOWED PER DIEM OF 161USD. ODA IS APPROVED AND ATTACHED. CONFIRMED WITH THE SPONSOR THAT NO HONORARIUM WILL BE GIVEN AND NO FEDERAL FUNDS WILL BE USED FOR THIS TRAVEL. DR. NATH HAS APPROVED THIS TRAVEL AND STE APPROVED IN SPARC.</t>
  </si>
  <si>
    <t>DR. YOULE WILL BE GIVING A TALK TITLED "?¿¿NEUROINFLAMMATION STEMMING FROM MITOCHONDRIAL DAMPS LINKED TO PARKINSON?¿¿S DISEASE GENES AND MITOPHAGY DEFECTS" AT MERCK RESEARCH LABORATORIES IN BOSTON, MA ON MARCH 5, 2019. TRAVELER WILL ARRIVE IN BOSTON, MA THE AFTERNOON OF 3/4 AND DEPART THE EVENING OF 3/5. SPONSOR, MERCK, WILL PAY IN-KIND FOR AIRFARE, LODGING AND GROUND TRANSPORTATION IN BOSTON. TRAVELER WILL STAY AT THE HOTEL COMMONWEALTH AT 207USD PER NIGHT WHICH IS BELOW THE ALLOWED PER DIEM RATE. ODA IS APPROVED AND ATTACHED. THE SPONSOR HAS INDICATED NO HONORARIUM WOULD BE PAID, FEDERAL FUNDS WOULD NOT BE USED TO FUND THIS TRIP, AND ACCOMMODATION BEING OFFERED ARE THE SAME OR SIMILAR TO PAST INVITED GUEST. DR. NATH APPROVED THIS TRAVEL AND IT?¿¿S SPARC APPROVED.</t>
  </si>
  <si>
    <t>MERCK BOSTON MASSACHUSETTS</t>
  </si>
  <si>
    <t>DR. YOULE HAS BEEN INVITED TO SPEAKER AT THE HOGG DISTINGUISHED LECTURE SEMINAR SERIES AT THE UNIVERSITY OF TEXAS MD ANDERSON CANCER CENTER IN AUSTIN, TX ON MARCH 13, 2019. TRAVELER WILL DEPART FROM DC ON 3/12 AND ARRIVE THE SAME DAY TO AUSTIN, TX. TRAVELER WILL DEPART FROM AUSTIN ON 3/14 AND ARRIVE THE SAME DAY TO DC.  SPONSOR, UNIVERSITY OF TEXAS, WILL PAY IN-KIND FOR AIRFARE, LODGING AND MIE (ON 3/13). TRAVELER WILL STAY AT THE HYATT LOST PINES HOTEL AT 364.15USD WHICH IS OVER THE PER DIEM RATE. DR. YOULE IS REQUESTING APPROVAL OF ACTUAL SUBSISTENCE FOR SPONSOR IN-KIND LODGING VALUED AT 364.15USD WHICH IS 228 PERCENT OF THE GOVERNMENT ALLOWANCE OF 160USD. THIS PERCENTAGE FALLS WITHIN THE 300PERCENT THRESHOLD ALLOWED BY THE FTR. THE SPONSOR HAS NOTED THAT ALL OTHER NON-FEDERAL PARTICIPANTS WILL BE PROVIDED WITH THE SAME ACCOMMODATIONS. ODA IS APPROVED AND ATTACHED. THE SPONSOR HAS INDICATED NO HONORARIUM WOULD BE PAID, FEDERAL FUNDS WOULD NOT BE USED TO FUND THIS TRIP, AND ACCOMMODATION BEING OFFERED ARE THE SAME OR SIMILAR TO PAST INVITED GUEST. TRAVEL IS STE APPROVED IN SPARC AND APPROVED BY DR. NATH.</t>
  </si>
  <si>
    <t>YOUNG, MATTHEW R</t>
  </si>
  <si>
    <t>DR. YOUNG IS INVITED TO SPEAK AT THE JAPAN BIO MEASUREMENT AND ANALYSIS CONSORTIUM (JMAC) SYMPOSIUM ON AMED MIRNA PROJECT, INTERNATIONAL STANDARDS, AND LIQUID BIOPSY, BEING HELD IN TOKYO, JAPAN ON JANUARY 22-26, 2019.  IN-KIND:  AIRFARE, LODGING (INCLUDES BREAKFAST), MEALS, AND GROUND TRANSPORTATION IN JAPAN.   NO REGISTRATION.  AN APPROVED STO WAIVER HAS BEEN INCLUDED FOR THE USE OF BUSINESS CLASS TICKETS.</t>
  </si>
  <si>
    <t>JAPAN MULTIPLEX BIO ANALYSIS C</t>
  </si>
  <si>
    <t>01/21/2019 -01/26/2019</t>
  </si>
  <si>
    <t>YOUNG, NEAL S</t>
  </si>
  <si>
    <t>1-TIANJIN, CHINA: PRESENT TALK AT INTERNATIONAL FORUM OF STEM CELLS CONFERENCE (CAS APPROVED). 2-SHANGHAI, CHINA: THIS TRAVEL IS NOT A CONFERENCE BECAUSE IT MEETS THE FOLLOWING MISSION EXEMPTION: SCIENTIFIC MEETINGS WITH A SPECIFIC INVESTIGATOR OR TEAM REGARDING A SPECIFIC AREA OF SCIENTIFIC INQUIRY, OR PUBLIC HEALTH NEED. TRAVELER WILL PRESENT A TALK TO AND MEET WITH FUDAN UNIVERSITY AND ZHONGSHAN HOSPITAL SCIENTIFIC STAFF AND FELLOWS AND VISIT PATIENTS AT ZHONGSHAN HOSPITAL. 3-KOCHI, INDIA: SERVE AS FACULTY AT HAEMATOCON 2018, 59TH ANNUAL MEETING OF THE INDIAN SOCIETY OF HAEMATOLOGY (CAS APPROVAL PENDING). TRAVELER WILL BEGIN TRAVEL TO FIRST TDY ON OCT 16 DEPARTING FROM PRIVATE RESIDENCE LOCATED NEAR BOLOGNA, ITALY, SEE APPROVAL EMAIL ATTACHED FROM AO MARIA GONZALEZ STOLTZFUS DATED JUNE 28, 2018. TIANJIN SPONSOR PROVIDING CAR TRANSPORT FROM PEK (BEIJING AIRPORT) TO TIANJIN HOTEL.  SHANGHAI SPONSOR PROVIDING CAR TRANSPORT FROM AIRPORT-HOTEL ROUNDTRIP. TRAVELER IS APPROVED FOR PREMIUM CLASS TRAVEL NIH-2945 ATTACHED  COMPLIMENTARY WIFI AT ALL 3 HOTELS: SHANGRI-LA HOTEL TIANJIN WWW.SHANGRI-LA.COM/TIANJIN/SHANGRILA/, SHANGHAI:  WWW.LEEGARDENSHANGHAI.COM, KOCHI:  KOCHIBOLGATTY.GRAND.HYATT.COM.   DOCUMENTS FORTHCOMING FROM SPONSORS: LEE GARDENS SHANGHAI HOTEL CONFIRMATION FROM SHANGHAI SPONSOR.  PLEASE ALSO NOTE: PER DAN FOGARTY, STO WAIVER FORM FOR SINGLE TRIPS OVER $10,000 NOT NECESSARY FOR THIS TRIP, AS ONLY $1,155 OF TRIP COSTS ARE COVERED BY NIH FUNDS (REST IS COVERED BY 3 SEPARATE SPONSORS).</t>
  </si>
  <si>
    <t>TIANJIN, , CHN</t>
  </si>
  <si>
    <t>10/16/2018 -10/29/2018</t>
  </si>
  <si>
    <t>INDIAN SOCIETY OF HAEMATOLOGY</t>
  </si>
  <si>
    <t>PRESENT TALK ON CLONAL HEMATOPOIESIS AT RUNX1 RESEARCH PROGRAM CONFERENCE.  SPONSOR PAYING AIRFARE AND MEALS AT TDY.  HOWEVER, TRAVELER WON'T ARRIVE IN TIME TO EAT SPONSORED BREAKFAST AND LUNCH ON 11/4.  TRAVELER LODGING AT RELATIVE'S RESIDENCE WITH INTERNET.  NO REGISTRATION FOR THIS CONFERENCE.  CAS APPROVED.  TRAVEL LISTED AS DOMESTIC SINCE CONFERENCE NAME NOT IN DROPDOWN.</t>
  </si>
  <si>
    <t>ATTEND AND PRESENT ERNEST BUETLER LECTURE AT THE 60TH ASH ANNUAL  MEETING AND EXPOSITION. SPONSOR PAYING LODGING NIGHTS OF 11/30-12/3/2018, BREAKFAST, LUNCH AND DINNER 11/30-12/3/2018, AIRFARE, AIRPORT TRANSFERS ROUNDTRIP FROM AIRPORT TO HOTEL, AND REGISTRATION.  TRAVELER WILL NOT ARRIVE IN TIME ON 11/30 TO EAT SPONSORED INKIND BREAKFAST OR LUNCH.  MIE ADJUSTED ON THAT DAY.  INTERNET IN ROOM $12.95 PER DAY, SEE HOTEL SERVICES SCREENSHOT.</t>
  </si>
  <si>
    <t>THIS TRAVEL IS NOT A CONFERENCE BECAUSE IT MEETS THE FOLLOWING MISSION EXEMPTION- SCIENTIFIC MEETINGS WITH A SPECIFIC INVESTIGATOR OR TEAM REGARDING A SPECIFIC AREA OF SCIENTIFIC INQUIRY, OR PUBLIC HEALTH NEED. DR. YOUNG HAS BEEN INVITED TO BE A GUEST LECTURER AT MEMORIAL SLOAN KETTERING CANCER CENTER (MSKCC) HEMATOLOGIC MALIGNANCIES GRAND ROUNDS. HE WILL ALSO MEET WITH FACULTY, FELLOWS AND RESIDENTS. SPONSOR IS COVERING TRAIN TICKET, GROUND TRANSPORTATION IN NYC, DINNER 2/25/19, BREAKFAST AND LUNCH ON 2/26, AND 2 NIGHT'S OF LODGING AT PER-DIEM.</t>
  </si>
  <si>
    <t>1)  DUBAI, UAE (3/5-12/2018) PRESENT 2 TALKS AT 9TH EMIRATES HAEMATOLOGY CONFERENCE (EHC)
2)  SEOUL, KOREA (3/12-17/2018) PRESENT TALK AT 2019 KOREAN SOCIETY OF HEMATOLOY INTERNATIONAL CONFERENCE AND 60TH ANNUAL MEETING (ICKSH 2019).  TRAVELER HAS AO APPROVAL TO REMAIN IN DUBAI EXTRA DAYS AND ARRIVE IN SEOUL A DAY EARLY TO AVOID HAVING TO TURN AROUND AND TRAVEL BACK TO THE REGION.  DUBAI SPONSOR PAYING 6 NIGHTS LODGING 5/6-11, BREAKFAST 5/7-12, AIRPORT TRANSFERS AND CONFERENCE REGISTRATION.  SEOUL SPONSOR PAYING 5 NIGHTS LODGING 5/12-16, BREAKFAST 5/14-17, LUNCH 5/13-16, DINNER 5/13-16, AIRPORT TRANSFERS AND REGISTRATION.  AS OF DATE OF SUBMISSION OF TRAVEL AUTHORIZATION (12/20/2018), BOTH CONFERENCES NOT APPROVED IN THE CONFERENCE APPROVAL SYSTEM AND HOTEL INFORMATION NOT RECEIVED FROM SPONSOR DESPITE REPEATED REQUESTS.  TRAVEL PLANNER TO ADD HOTEL INFORMATION INTO NFT AS SOON AS RECEIVED.  FDA LEAN AND SIX SIGMA CONFERENCE SELECTED IN CONFERENCE TRAVEL SCREEN AS EHC AND ICKSH WERE NOT IN DROP DOWN MENU. CAS ENTRIES IN "SUBMITTED" STATUS AS OF 1/10/2019.</t>
  </si>
  <si>
    <t>DUBAI, , ARE</t>
  </si>
  <si>
    <t>EMIRATES SOCIETY OF HAEMATOLGO</t>
  </si>
  <si>
    <t>03/05/2019 -03/17/2019</t>
  </si>
  <si>
    <t>KOREAN SOCIETY OF HEMATOLOGY</t>
  </si>
  <si>
    <t>YUSPA, STUART H</t>
  </si>
  <si>
    <t>DR. STUART YUSPA HAS BEEN INVITED AS A GUEST SPEAKER AT THE 13TH INTERNATIONAL SKIN CARCINOGENESIS CONFERENCE IN AUSTIN, TX  FROM OCT 28-30, 2018. THE SPONSOR WILL PROVIDE REGISTRATION FEE, LODGING AND MEALS DURING THE MEETING IN-KIND. THE REGISTRATION FEE INCLUDES ALL MEALS AND SOCIAL EVENTS.  BREAKFAST, LUNCH AND DINNER ON 10/29 AND BREAKFAST AND LUNCH ON 10/30. 
DR. STUART YUSPA IS REQUESTING APPROVAL OF ACTUAL SUBSISTENCE FOR SPONSOR IN-KIND LODGING VALUED AT $189.00 WHICH IS 129 PERCENT OF THE GOVERNMENT ALLOWANCE OF $146.00.  THIS PERCENTAGE FALLS WITHIN THE 300 PERCENT THRESHOLD ALLOWED BY THE FTR.  THE SPONSOR HAS NOTED THAT ALL OTHER NON-FEDERAL PARTICIPANTS WILL BE PROVIDED WITH THE SAME ACCOMMODATIONS. DR. YUSPA WILL REQUIRE LODGING ON OCT 30 AS THE MEETING OFFICIALY ENDS AT 310PM HOWEVER, DR. YUSPA WILL PARTICIPATE IN INFORMAL MEETINGS WITH COLLEAGUES AND ALUMNI FOR THE REMAINDER OF THE EVENING AND THEN DEPART THE FOLLOWING MORNING OF OCT 31.</t>
  </si>
  <si>
    <t xml:space="preserve">YU, YI KUO </t>
  </si>
  <si>
    <t>11/24/2018-12/01/2018: VISITING ACADEMIA SINICA TO KICK START A PROJECT, ENHANCING HYDROGEN PRODUCTION/STORAGE IN GREEN ENERGY PLANTS AND MICROBES. ALSO, DISCUSSING HOW DEEP LEARNING AND ARTIFICIAL INTELLIGENCE CAN BE APPLIED TO SPEED UP SOME PARTS OF THE RESEARCH GOAL. MEETING IS HELD IN TAIPEI, TAIWAN.</t>
  </si>
  <si>
    <t>11/24/2018 -12/01/2018</t>
  </si>
  <si>
    <t>02/18/2019-02/22/2019: INVITED TO PARTICIPATE IN A KICKOFF MEETING FOR THE NATIONAL RESEARCH AGENCY PROJECT "HIGH PERFORMANCE MS-BASED PROTEOMICS BY REDUCING STABLE ISOTOPES COMPLEXITY IN VIVO". MEETING ARRANGED BY A FRENCH PROTEOMICS RESEARCH GROUP AND THE MEETING WILL BE HELD IN PARIS, FRANCE.</t>
  </si>
  <si>
    <t>UNIVERSITY OF PARIS DIDEROT VI</t>
  </si>
  <si>
    <t>ZACHARIAS, MARIA C</t>
  </si>
  <si>
    <t>AS COMMUNICATIONS DIRECTOR FOR NEI, MARIA ZACHARIAS WAS INVITED BY AUPO TO SPEAK AT THE ?¿¿EDUCATING THE EDUCATORS?¿¿ SESSION AT THE AUPO?¿¿ S ANNUAL MEETING IN FT. LAUDERDALE IN JANUARY 2019 ON THE TOPIC OF THE NATIONAL EYE HEALTH EDUCATION PROGRAM. THIS IS AN OPPORTUNITY TO TELL A GROUP OF OPHTHALMOLOGY EDUCATORS AND TRAINEES ABOUT THE PATIENT-CENTERED RESOURCES THAT ARE AVAILABLE TO THEM THROUGH NEHEP. AT OUR STRATEGIC PLANNING COMMITTEE MEETING THE NEHEP ADVISORY COMMITTEE MEMBERS ADVISED THAT THIS WAS A KEY GROUP TO MAKE AWARE OF NEHEP. THIS WILL BENEFIT THE GOVERNMENT BY MAKING AN IMPORTANT AUDIENCE FOR NEI/NEHEP?¿¿S MESSAGING AND MATERIALS AWARE OF HOW WE CAN HELP THEM.</t>
  </si>
  <si>
    <t>ASSOCIATION OF UNIVERSITY PROF</t>
  </si>
  <si>
    <t>ZALEWSKI, CHRISTOPHE K</t>
  </si>
  <si>
    <t>TRAVELER IS AN INVITED SPEAKER AT THE 25TH ANNIVERSARY NOVA SOUTHEASTERN AUDIOLOGY CONFERENCE. HE WILL PRESENT 2 PRESENTATION ON "HERALDING OF THE SIXTH SENSE: FROM ANIMAL SPIRITS TO THE NOBEL PRIZE" AND THE SILVER TSUNAMI: THE AGING (VESTIBULAR) POPULATION" AT NOVA SOUTHEASTERN UNIVERSITY.</t>
  </si>
  <si>
    <t>NOVA SOUTHEASTERN UNIVERSITY</t>
  </si>
  <si>
    <t>ZANETTI, KRISTA A</t>
  </si>
  <si>
    <t>DR.ZANETTI IS INVITED TO SPEAK AT THE AMERICAN SOCIETY OF MASS SPECTROMETRY (ASMS) FALL WORKSHOP BEING HELD IN SAN FRANCISCO, CA ON NOVEMBER 29-30,2018.  IN-KIND:  LODGING (NO BREAKFAST), REGISTRATION (INCLUDES LUNCHES), AND DINNER ON 11/28.</t>
  </si>
  <si>
    <t>AMERICAN SOCIETY FOR MASS SPEC</t>
  </si>
  <si>
    <t>11/28/2018 -12/01/2018</t>
  </si>
  <si>
    <t>ZARATE, CARLOS A</t>
  </si>
  <si>
    <t>THE EVENTS IN THIS TA WERE APPROVED AS AN EXEMPTION UNDER THE CATEGORY: TO ATTEND SCIENTIFIC MEETINGS BY THE NIMH EXECUTIVE OFFICER ON 3/16/18.
TRAVELER CELL: 301-326-5836. 
BY INVITATION OF DR. TOMI RANTAMAKI FROM THE LABORATORY OF NEUROTHERAPEUTICS AT THE UNIVERSITY OF HELSINKI, TO GIVE A TALK: "NOVEL TREATMENT OPTIONS AGAINST MAJOR DEPRESSION," AND MEET WITH FACULTY REGARDING POTENTIAL FUTURE COLLABORATIONS WITH THE NIMH.  MEETINGS WITH FACULTY WILL BE INFORMAL AND MERELY TO EXCHANGE IDEAS, NO FORMAL COLLABORATION EXIST. THE UNIVERSITY OF HELSINKI WILL PROVIDE SPONSORED IN-KIND ROUNDTRIP ECONOMY CLASS AIRFARE AND HOTEL. TRAVELER WAS OFM APPROVED ON 3-16-18 AND ETHICS ODR APPROVED FOR SPONSORED IN-KIND TRAVEL ON 9-4-18.</t>
  </si>
  <si>
    <t>THE EVENTS IN THIS TA AT THE UNIVERSIDAD DE VALPARAISO WERE APPROVED AS AN EXEMPTION UNDER THE CATEGORY: TO ATTEND SCEINTIFIC MEETINGS BY THE NIMH EXECUTIVE OFFICER ON 10/4/18.
THE EVENTS IN THIS TA TO ATTEND THE 73RD CHILEAN SOCIETY IN NEUROLOGY, PSYCHIATRY AND NEUROSURGERY ANNUAL MEETING WERE APPROVED AS A NON-NIMH HOSTED CONFERENCE OR MEEITNG BY THE OFFICE OF FINANCIAL MANAGEMENT ON 6/27/18.
TRAVELER MOBILE NUMBER IS 301-326-5836.
(1) BY INVITATION, TO GIVE A PRESENTATION ENTITLED: RAPID IMPROVEMENT OF SUICIDAL IDEATION AND SEVERE DEPRESSION WITHIN HOURS: FROM SYNAPSES TO SYMPTOMS TO NEW TREATMENTS,AND MEET WITH FACULTY AT THE CINV, UNIVERSIDAD DE VALPARAISO IN VALPARAISO, CHILE, NOV. 6-7, 2018. SPONSORED IN-KIND RESERVED LOCAL GROUND TRANSPORTATION PROVIDED. TRAVELER WAS OFM APPROVED FOR THIS EVENT ON 10-4-2018.  (2)  BY INVITATION, TO ATTEND THE 73RD CHILEAN SOCIETY IN NEUROLOGY, PSYCHIATRY AND NEUROSURGERY ANNUAL MEETING AND GIVE A PRESENTATION ENTITLED: CURRENT AND FUTURE APPLICATIONS OF GENOMIC MEDICINE IN NEUROLOGY AND PSYCHIATRY, IN PUCON, CHILE, NOV. 8-10, 2018. SPONSORED IN-KIND HOTEL STAY AND RETURN ECONOMY CLASS AIRFARE PROVIDED. TRAVELER WAS OFM APPROVED FOR THIS EVENT ON 6-27-2018. LATE JUSTIFICATION: SPONSORED IN-KIND OFFICIAL DUTY REQUESTS FOR THIS TRAVEL WERE NOT ETHICS APPROVED UNTIL OCTOBER AFTER NBS HAD ALREADY GONE OFF-LINE BACK ON 9-30-18. SPONSORED IN-KIND FOREIGN TRAVEL AUTHORIZATION COULD ONLY BE SUBMITTED AFTER NBS RETURNED TO ACTIVITY. EMERGENCY CONTACT PERSON, DR. PABLO MOYA, WILL BE PART OF THE UNIVERSIDAD DE VALPARAISO  AND THE THE 73RD CHILEAN SOCIETY CONFERENCE.</t>
  </si>
  <si>
    <t>11/05/2018 -11/11/2018</t>
  </si>
  <si>
    <t>UNIVERSIDAD DE VALPARAISO</t>
  </si>
  <si>
    <t>THE EVENTS IN THIS TA WERE APPROVED AS A NON-NIMH HOSTED CONFERENCE OR MEETING BY THE OFFICE OF FINANCIAL MANAGEMENT ON 6/27/18.
TO ATTEND THE 57TH ANNUAL MEETING OF THE AMERICAN COLLEGE OF NEUROPSYCHOPHARMACOLOGY (ACNP) AND SERVE ON TWO PANELS ENTITLED: DEVELOPMENT IN NEUROSCIENCE BRIDGING INDUSTRY, ACADEMIA, AND GOVERNMENT AND NOVEL CELLULAR, CIRCUIT, AND BRAIN REGION SPECIFIC MECHANISMS OF RAPID ACTING ANTIDEPRESSANTS. DR. CARLOS ZARATE IS ALSO A MEMBER ON THE ACNP MEMBERSHIP COMMITTEE WHEREBY THE ACNP WILL COVER HIS HOTEL ROOM (SPONSORED IN-KIND) FOR FRIDAY, DECEMBER 7TH IN ORDER TO ATTEND A MANDATORY ACNP MEMBERSHIP COMMITTEE MEETING ON SATURDAY, DECEMBER 8TH. TRAVELER WAS OFM APPROVED ON 6-27-18 AND ETHICS APPROVED FOR SPONSORED IN-KIND LODGINGS ON 11-6-18.</t>
  </si>
  <si>
    <t>12/07/2018 -12/14/2018</t>
  </si>
  <si>
    <t>ZELAZNY, ADRIAN M</t>
  </si>
  <si>
    <t>DR. ZELAZNY  PLANS ON ATTENDING THIS MEETING TO SHARE HIS CLINICAL EXPERIENCE WITH THE MEDICAL AND SCIENTIFIC COMMUNITY AND ASSURE QUALITY STANDARDS IN CLINICAL MICROBIOLOGY LABORATORIES.</t>
  </si>
  <si>
    <t>SAINT AUGUSTINE, FL, US</t>
  </si>
  <si>
    <t>CLINICAL AND LABORATORY STANDA</t>
  </si>
  <si>
    <t>ZELDIN, DARRYL C</t>
  </si>
  <si>
    <t>DR. ZELDIN HAS BEEN INVITED TO GIVE A TALK ON BASIC TRANSLATIONAL MEDICINE AT THE 11TH ANNUAL CONFERENCE OF YAT-SEN INTERNATIONAL CARDIOVASCULAR FORUM 2018, HELD IN GUANGZHOU, CHINA, NOVEMBER 29 - DECEMBER 1, 2018. TRAVELER WILL DEPART RDU ON 11/27 TO ARRIVE IN CHINA ON 11/28. TRAVELER WILL RETURN TO RDU ON 12/2. THE SPONSOR, YAT-SEN UNIVERSITY WILL PROVIDE AIRFARE, LODGING, COMPLIMENTARY REGISTRATION $220, AND LOCAL GROUND TRANSPORTATION, IN-KIND. REGISTRATION DOES NOT INCLUDE LODGING OR ANY MEALS. ETHICS APPROVAL BY OFFICIAL DUTY MEMO, APPROVED AND ATTACHED. AN OFFICIAL PASSPORT WILL BE USED TO TRAVEL TO CHINA/VISA OBTAINED THROUGH THE PROPER CHANNEL. HTSOS TRAINING HAS BEEN COMPLETED AND A COPY OF THE CERTIFICATE IS ON FILE. BUSINESS CLASS TICKET WAS PURCHASED DUE TO GREATER THAN 14 HOUR LENGTH OF FLIGHT. SPONSOR HAS NOTED THAT ALL OTHER INVITED PARTICIPANTS WILL BE PROVIDED WITH THE SAME ACCOMMODATIONS. APPENDIX 8 APPROVED 10/29. EFFICIENT SPENDING APPROVAL OBTAINED 7/31/2018.</t>
  </si>
  <si>
    <t>FIRST AFFILIATED HOSPITAL SUN</t>
  </si>
  <si>
    <t xml:space="preserve">ZENKLUSEN, JEAN CLAUDE </t>
  </si>
  <si>
    <t>DR. ZENKLUSEN IS INVITED TO SPEAK AT THE BIODATA WORLD CONGRESS BEING HELD IN BASEL, SWITZERLAND ON NOVEMBER 28-29, 2018.  IN-KIND:  AIRFARE, LODGING (NO BREAKFAST), REGISTRATION (INCLUDES LUNCH) AND GROUND TRANSPORTATION IN SWITZERLAND.  DR. ZENKLUSEN IS REQUESTING APPROVAL OF ACTUAL SUBSISTENCE FOR SPONSOR IN-KIND LODGING VALUED AT $241 WHICH IS 105% OF THE GOVERNMENT ALLOWANCE OF $230.  THIS PERCENTAGE FALLS WITHIN THE 300% THRESHOLD BY THE FTR.  THE SPONSOR HAS NOTED THAT ALL OTHER NON-FEDERAL PARTICIPANTS WILL BE PROVIDED WITH THE SAME ACCOMMODATIONS.</t>
  </si>
  <si>
    <t>DR. ZENKLUSEN IS INVITED O SPEAK AT THE CLINICAL TRIALS CONGRESS BEING HELD IN SAN DIEGO, CA ON MARCH 4-5, 2019.  IN-KIND:  AIRFARE, LODGING (NO BREAKFAST), AND REGISTRATION (LUNCH HAS BEEN DECLINED).   DR. ZENKLUSEN IS REQUESTING APPROVAL OF ACTUAL SUBSISTENCE FOR SPONSOR IN-KIND LODGING VALUED AT $289 WHICH IS 166% OF THE GOVERNMENT ALLOWANCE OF $174.  THIS PERCENTAGE FALLS WITHIN THE 300% THRESHOLD BY THE FTR.  THE SPONSOR HAS NOTED THAT ALL OTHER NON-FEDERAL PARTICIPANTS WILL BE PROVIDED WITH THE SAME ACCOMMODATIONS.</t>
  </si>
  <si>
    <t xml:space="preserve">ZERBE, CHRISTA </t>
  </si>
  <si>
    <t>DR. ZERBE HAS BEEN INVITED TO TO SPEAK IN THE PEDIATRIC GRAND ROUNDS TO BE HELD IN CHICAGO, IL ON MARCH 1, 2019.  ANN &amp; ROBERT H. LURIE CHILDREN?¿¿S HOSPITAL OF CHICAGO AGREES TO PROVIDE THE FOLLOWING GOODS OR SERVICES IN-KIND TO THE NATIONAL INSTITUTES OF HEALTH FOR HER ATTENDANCE AND/OR PARTICIPATION IN THE ABOVE MEETING. ANN &amp; ROBERT H. LURIE CHILDREN?¿¿S HOSPITAL OF CHICAGO WILL PROVIDE ROUND-TRIP AIR-FARE UP TO $500, UP TO 
1-NIGHT OF LODGING, DINNER ON 2/28; BREAKFAST AND LUNCH ON 3/1; AND GROUND TRANSPORTATION TO AND FROM THE AIRPORT AND HOTEL IN CHICAGO, ESTIMATED AT $100. THE CAN 8033923 WILL PAY THE REMAINING EXPENSES. NO HONORARIUM WILL BE PAID, AND NO US FEDERAL FUNDS WILL BE USED. TRAVEL EXPENSES ARE DERIVED FROM AN UNRESTRICTED EDUCATIONAL GRANT FROM HORIZON PHARMACEUTICALS. THIS MEETING AND TRAVELER HAVE BOTH BEEN APPROVED IN NTPS.</t>
  </si>
  <si>
    <t>ANN ROBERT H LURIE CHILDRENS H</t>
  </si>
  <si>
    <t xml:space="preserve">ZHANG, CUILIN </t>
  </si>
  <si>
    <t>ASDFINVITED TO GIVE THE TALK, YOU ARE WHAT YOUR MOM ATE, AT THE 54TH EUROPEAN ASSOCIATION FOR THE STUDY OF DIABETES (EASD) ANNUAL MEETING ON OCTOBER 1-5, 2018 IN BERLIN, GERMANY.  THE SPONSOR WILL PAY FOR THE FLIGHTS, HOTEL, REGISTRATION, AND PUBLIC TRANSPORTATION TO THE MEETING IN KIND.  FY18 TRAVEL - TANUM0HJDF, FY19 TRAVEL - TANUM0HJE6.</t>
  </si>
  <si>
    <t xml:space="preserve">ZHANG, LIPING </t>
  </si>
  <si>
    <t>INVITED TO GIVE A TALK AT THE SOCIETY FOR GLYCOBIOLOGY ANNUAL MEETING HELD IN NEW ORLEANS, LA FROM NOVEMBER 5-8, 2018. SPONSORED TRAVEL</t>
  </si>
  <si>
    <t>SOCIETY FOR GLYCOBIOLOGY NEW O</t>
  </si>
  <si>
    <t>11/05/2018 -11/08/2018</t>
  </si>
  <si>
    <t xml:space="preserve">ZHANG, XINZHI </t>
  </si>
  <si>
    <t>AS A MEMBER OF PREVENT BLINDNESS'S STRATEGIC PLANNING COMMITTEE FOR THE CENTER FOR VISION AND POPULATION HEALTH, DR. ZHANG HAS BEEN INVITED TO JOIN A PANEL OF EXPERTS TO DISCUSS CRITICAL TOPIS WITH REGARD TO VISION AND EYE HEALTH . THIS MEETING WILL BE HELD AT THE PREVENT BLINDNESS OFFICE IN DALLAS, TEXAS ON FEBRUARY 11, 2019.  THE TRAVELER WILL PAY FOR HIS TAXI FROM HOME TO AIRPORT R/T AND WILL USE THE SHUTTLE FROM AIRPORT TO HOTEL, PROVIDED BY THE HOTEL.  HE MAY NOT USE THE ONE-WAY $15 GROUND TRANSPORTATION ON THE SPONSOR MEMO.</t>
  </si>
  <si>
    <t>PREVENT BLINDNESS AMERICA CHIC</t>
  </si>
  <si>
    <t xml:space="preserve">ZHANG, YING </t>
  </si>
  <si>
    <t>TRAVELER HAS BEEN INVITED TO GIVE A PRESENTATION ON FEBRUARY 12, 2019 IN THE SEMINAR SERIES OF THE BIOLOGY DEPARTMENT AT PENN STATE UNIVERSITY.  SPONSOR WILL COVER IN KIND ROUNDTRIP AIRFARE, 2 NIGHTS LODGING AND MEALS DURING STAY.  NCI WILL COVER MIE DURING TRAVEL, TAXIS, BAGGAGE FEES AND ANY OTHER TRAVEL EXPENSE THAT MAY INCUR.  TRAVELER REQUESTS APPROVAL OF ACTUARIAL SUBSISTENCE FOR SPONSOR IN KIND LODGING VALUED AT  DAILY RATE FOR 2 NIGHTS WHICH IS 124% OF THE GOVERNMENT ALLOWANCE OF  $101 THIS PERCENTAGE FALLS WITHIN THE 300% THRESHOLD ALLOWED BY THE FTR.  THE SPONSOR HAS NOTED THAT ALL OTHER NON FEDERAL PARTICIPANTS WILL BE PROVIDED WITH THE SAME ACCOMMODATIONS.</t>
  </si>
  <si>
    <t xml:space="preserve">ZHAO, HUAYING </t>
  </si>
  <si>
    <t>DR. HUAYING ZHAO WILL PRESENT LECTURES AND SERVE AS INSTRUCTOR AT FEBS PRACTICAL COURSE, PRAGUE, CZECH REPUBLIC, SEPTEMBER 23-28, 2018.  DR. ZHAO WILL ALSO PARTICIPATE IN THE POST-WORKSHOP ANALYSIS IN THE CHARLES UNIVERSITY LABORATORY, SEPTEMBER 29, 2018.
- ODA APPROVED BY TRACI MELVIN ON 7/5/18.
- SPONSOR WILL COVER AIRFARE, LODGING, DINNER ON 9/23/18, ALL MEALS 9/24-29/18, AND BREAKFAST ON 9/30/18.
- TRIP 2 OF 2, DR. ZHAO'S ORIGINAL RETURN DATE WAS 9/30/18. DUE TO AIRLINE'S ERROR OF CANCELLING RETURN FLIGHT, DR. ZHAO WAS PROVIDED LODGING FOR ONE NIGHT AND DINNER ON 9/30, AND BREAKFAST ON 10/1/18.</t>
  </si>
  <si>
    <t>CHARLES UNIVERSITY IN PRAGUE</t>
  </si>
  <si>
    <t>10/01/2018 -10/01/2018</t>
  </si>
  <si>
    <t xml:space="preserve">ZHAO, KEJI </t>
  </si>
  <si>
    <t>CAS APPROVAL SUBMITTED. CONFERENCE NOT IN CGE YET. ODA APPROVAL INITIATED- AWAITING APPROVAL, WILL UPLOAD APPROVED ODA UPON RECEIVING. DR. ZHAO WILL BE KEYNOTE SPEAKER AT THE 3RD INTERNATIONAL SYMPOSIUM OF EPIGENETIC MECHANISMS AND HUMAN HEALTH, SCHEDULED OCTOBER 24-26, 2018 IN SHENZHEN, CHINA, AND HAVE COLLABORATIVE MEETINGS WITH SUST RESEARCH SCIENTISTS THROUGH 10/29. REGISTRATION, AIRFARE, HOTEL AND MEALS WILL BE PROVIDED BY SPONSOR 1 -  SOUTHERN UNIVERSITY OF SCIENCE AND TECHNOLOGY (SUST) IN SHENZHEN, CHINA.  SYMPOSIUM ORGANIZER CONTACT IS ZHIBIN WANG, PH.D., WITH JOHNS HOPKINS UNIVERSITY. DR. ZHAO WILL ALSO PRESENT A SEMINAR AT BGI RESEARCH INSTITUTE ON OCTOBER 30. BGI RESEARCH INSITUTE WILL BE SPONSOR 2, TO PROVIDE FOR HOTEL, MEALS AND LOCAL TRANSPORT FOR THIS TRIP SEGMENT.</t>
  </si>
  <si>
    <t>10/21/2018 -10/31/2018</t>
  </si>
  <si>
    <t>THIS TRAVEL IS NOT A CONFERENCE BECAUSE IT MEETS THE FOLLOWING MISSION EXEMPTION: D. SCIENTIFIC MEETINGS WITH A SPECIFIC INVESTIGATOR OR TEAM REGARDING A SPECIFIC AREA OF SCIENTIFIC INQUIRY OR PUBLIC HEALTH NEED. DR. ZHAO WILL PRESENT A LECTURE ON CELLULAR HETEROGENEITY REVEALED BY SINGLE-CELL CHROMATIN ORGANIZATION AT THE INDIANA UNIVERSITY SCHOOL OF MEDICINE, CENTER FOR COMPUTATIONAL BIOLOGY AND BIOINFORMATICS (CCBB) ON NOVEMBER 19, IN INDIANAPOLIS, INDIANA.  THE SPONSOR, CCBB,  WILL PROVIDE R/T AIRFARE COACH CLASS, 2 NIGHTS LODGING LOCAL TRANSPORT, AND SOME MEALS, IN-KIND. .</t>
  </si>
  <si>
    <t xml:space="preserve">ZHAO, MING </t>
  </si>
  <si>
    <t>TRAVELER HAS BEEN INVITED TO PRESENT THE KEYNOTE SPEECH AT THE DEPARTMENT OF BIOLOGICAL SCIENCES ANNUAL DEPARTMENTAL RETREAT ON SATURDAY, NOVEMBER 10, 2018 AT WAYNE STATE UNIVERSITY, DETROIT, MI. 
SPONSOR HAS AGREED TO PAY FOR; ONE NIGHT OF LODGING AT $174 PER NIGHT, MEALS, AIRFARE AND GROUND TRANSPORTATION TO AND FROM AIRPORT IN MI. 
AEA FOR LODGING; HOTELS IN THE VICINITY; COURTYARD BY MARRIOTT $188, HILTON GARDEN INN $195 AND THE DOUBLE TREE $213 PER NIGHT.   
DR. ZHAO IS REQUESTING APPROVAL OF ACTUAL SUBSISTENCE FOR SPONSOR IN-KIND LODGING AT $174 WHICH DOES NOT EXCEED 133% OF GOVT., ALLOWANCE $131. THIS PERCENTAGE FALLS WITHIN THE 300% THRESHOLD ALLOWED BY THE FTR.  THE SPONSOR HAS NOTED THAT ALL OTHER NON-FEDERAL PARTICIPANTS WILL BE PROVIDED THE SAME ACCOMMODATIONS.
TRAVELER'S FLIGHT DOES NOT GET BACK UNTIL AFTER 10:30 PM THUS CAUSING THE TRAVELER TO GET TO HIS RESIDENCE AFTER MIDNIGHT, THUS GRANTING TRAVELER ANOTHER DAY OF MI&amp;E. MEETING APPROVED BY NIH/HHS</t>
  </si>
  <si>
    <t xml:space="preserve">ZHAO, SHANSHAN </t>
  </si>
  <si>
    <t>DR. SHANSHAN ZHAO WILL PRESENT SEMINARS AND MEET WITH FACULTY AND TRAINEES AT TEXAS A AND M UNIVERSITY IN HOUSTON, TEXAS, FEBRUARY 18, 2019. DR. ZHAO WILL ALSO DELIVER A SEMINAR AND MEET WITH FACULTY AND STUDENTS AT THE INSTITUTE OF CLINICAL AND TRANSLATIONAL MEDICINE OF BAYLOR COLLEGE OF MEDICINE ON FEBRUARY 19, 2019. TRAVEL DATES ARE FEBRUARY 17-19, 2019. THE SPONSOR (TEXAS A AND M) WILL PROVIDE LODGING IN KIND FOR TWO NIGHTS, A ONE-WAY FLIGHT FROM RDU TO IAH IN HOUSTON, SOME MEALS AS SPECIFIED IN THE UPLOADED LETTER OF INVITATION, AND A RENTAL VEHICLE FOR FEBRUARY 17-19, 2019 (AS IT IS OVER AN HOUR DISTANCE AND WOULD BE MORE ADVANTAGEOUS TO THE SPONSOR). BAYLOR COLLEGE OF MEDICINE WILL PROVIDE A ONE-WAY FLIGHT DEPARTING IAH IN HOUSTON BACK TO RDU AS STATED IN THE UPLOADED LETTER OF INVITATION AND BL MEALS. ORIGINALLY BAYLOR WAS SPONSORING IN-KIND LODGING ON FEBRUARY 19, 2019 BUT THE TRAVELER PLANS TO RETURN ON THE 19TH. THERE IS NO REGISTRATION FEE. ETHICS APPROVAL FOR TEXAS A AND M 12/27/2018 AND BAYLOR 01/31/2019 AND IS INCLUDED IN THE SCANNED DOCUMENTS PORTION OF THIS AUTHORIZATION. EFFICIENT SPENDING AG APPROVAL 02/01/2019.</t>
  </si>
  <si>
    <t xml:space="preserve">ZHENG, ZHI MING </t>
  </si>
  <si>
    <t>FY18 TANUM0GWCU COVERS FLIGHT DC TO AUSTRALIA AND IN KIND REG (9/29-30/18). FY19 PORTION 10/1-13/18.  1) 10/2-6/18 SPEAKING AT 32ND INTL PAPILLOMAVIRUS CONF, SYDNEY AUSTRALIA PARTIALLY SPONSORED BY IPVC AND FUNDED BY NCI. IPVC WILL PROVIDE IN KIND REG AT $580.00, WHICH INCLUDES LUNCHES 10/2-6/18, AND LODGING 10/2-3/18.  BREAKFAST IS INCLUDED IN LODGING 10/2-7/18, BUT HE WILL NOT BE PARTAKING OF BREAKFAST AT THE HOTEL ON 10/7/18 AS HE WILL BE STARTING HIS NEXT MEETING. ANNUAL MTG. BRINGS TOGETHER LEADING SCIENTISTS TO CATALYZE AND ADVANCE SCIENTIFIC KNOWLEDGE OF PAPILLOMAVIRUS.  2) 10/7-10/18. DEPARTS SYDNEY, AUSTRALIA 10/7/18 VIA AIR TO SHANGHAI, CHINA, THEN WILL TAKE TRAIN TO NANJING, CHINA FOR SPONSORED TRAVEL WITH NANJING MEDICAL UNIVERSITY (NMU).  LECTURE - RNA GRANULES AND VIRUS INFECTIONS AND MEET WITH PI?????S AND DISCUSS AN ONGOING PROJECT ON KSHV. NMU PROVIDING IK RT TRAIN SHANGHAI TO NANJING AND RETURN, LODGING 10/7-10/18 AND MEALS B,L,D ON 10/7-10/18.  3) 10/11-12/18 SHANGHAI, CHINA ATTENDING THE EMERGING MICROBES AND INFECTIONS (EMI) BOARD MEETING TO DISCUSS FUTURE PLANS AND DEVELOP STRATEGIES TO RECRUIT MORE OUTSTANDING ARTICLES AND REVIEWS. ALSO VISITING KEY LAB ON MEDICAL MOLECULAR VIROLOGY, FUDAN UNIV. TO REVIEW STUDIES ON HEPATITIS B VIRUS AND GIVE A SEMINAR ON RNA VIROLOGY.  FUDAN WILL COVER AIRFARE FROM AUSTRALIA TO SHANGHAI, CHINA ON 10/7/18 AND SHANGHAI TO US ON 10/13/18, WHICH IS LESS EXPENSIVE THAT FLYING HIM FROM THE US TO SHANGHAI AND RETURN TO US.  SEE COMPARISON IN PKG.  IK MEALS AND LODGING 10/11-12/18.  NCI WILL COVER MEALS ON 10/13/18.</t>
  </si>
  <si>
    <t>NANJING MEDICAL UNIVERSITY</t>
  </si>
  <si>
    <t>10/27-11/8/18 3 MEETINGS. 1) 10/29-11/2/18, ATTENDING AND PRESENTING AT THE COLD SPRING HARBOR ASIA CONFERENCE (CSH) ON RNA BIOLOGY IN SUZHOU. THE CONFERENCE WILL COVER THE LATEST FINDINGS ACROSS MANY TOPICS IN RNA BIOLOGY AND WILL BRING TOGETHER LEADING SCIENTIST IN THE RNA BIOLOGY FIELD. 11/2/18, MEETING WITH ORGANIZERS FOR FUTURE MEETING ON RNA BIOLOGY. CSH WILL COVER IN KIND LODGING 10/28-11/2/18, REG OF $850, WHICH INCLUDES ALL MEALS AND SOCIAL EVENTS (APPROVED BY SUPERVISOR) FROM DINNER ON 10/29 THROUGH LUNCH ON 11/2/18. NCI WILL COVER DINNER ON 11/2/18 AND LODGING ON 11/2/18.  2) 11/3-5/18, DEPARTS SUZHOU AND TRAVELS VIA TRAIN TO SHANGHAI, CHINA TO THE 6TH CHINESE HERPESVIRUS WORKSHOP AT THE FUDAN UNIVERSITY.  FUDAN UNIV KEY LABORATORY OF MEDICAL MOLECULAR VIROLOGY WILL PROVIDE IN KIND LODGING AND MEALS ON 11/3-5/18, AND POV MILEAGE. THIS CONFERENCE BRINGS TOGETHER SCIENTISTS FROM CLOSELY-RELATED RESEARCH COMMUNITIES IN HERPESVIRUS FIELD. 3) 11/6-8/18, TRAVEL TO OB/GY HOSPITAL OF FUDAN UNIVERSITY, SHANGHAI, TO GIVE A LECTURE, TITLE CERVICAL HPV INFECTIONS, RNA SPLICING AND HOST MIRNAS. SPONSOR IS FUDAN UNIVERSITY, SHANGHAI PUBLIC HEALTH CENTER, WHO WILL PROVIDE IN KIND RT AIRFARE FROM THE US TO SHANGHAI, CHINA, LODGING AND MEALS 11/6-7/18 AND GROUND TRANSPORTATION IN SHANGHAI. NCI WILL COVER TRAVEL DAY MEALS 10/27-28/18 AND 11/8/18, SHUTTLE FROM FROM SHANGHAI TO SUZHOU ON 10/28/18, TRAIN FROM SUZHOU TO SHANGHAI, ON 11/3/18, AND GROUND TRANSPORTATION IN MD.</t>
  </si>
  <si>
    <t>10/27/2018 -11/08/2018</t>
  </si>
  <si>
    <t>MOE SHANGHAI KEY LABORATORY OF</t>
  </si>
  <si>
    <t>3/26-28/2019 INVITED SEMINAR SPEAKER AT THE DEPARTMENT OF GENETICS, CELL BIOLOGY AND ANATOMY, UNIVERSITY OF NEBRASKA MEDICAL CENTER.  TITLE OF TALK - HPV RNA SPLICING, MIRNAS AND CERVICAL CANCER. DR. ZHENG WILL MEET WITH INDIVIDUAL STUDENTS AND FACULTY FOLLOWING THE SEMINAR INTO THE EVENING. THE DEPARTMENT OF GENETICS, CELL BIOLOGY AND ANATOMY MISSION IS TO HELP TRAIN OUTSTANDING PHYSICIANS AND SCIENTISTS IN MEDICAL AND GRADUATE EDUCATION, AND TO PREPARE FUTURE LEADERS IN BIOMEDICINE. THE SPONSOR, UNIVERSITY OF NEBRASKA MEDICAL CENTER WILL PROVIDE IN KIND LODGING (3/26-27/19),  DINNER ON 3/26, ALL MEALS ON 3/27, AND AIRFARE $287.96. GROUND TRANSPORTATION IN NE IS VIA FREE (COMPLIMENTARY) HOTEL SHUTTLE AS PER HOTEL WEBSITE.  TRAVELER IS REQUESTING APPROVAL OF ACTUAL SUBSISTENCE FOR SPONSOR IN-KIND LODGING VALUED AT $145.00 WHICH IS 133% OF THE GOVERNMENT ALLOWANCE OF $109.00.  THIS PERCENTAGE FALLS WITHIN THE 300% THRESHOLD ALLOWED BY THE FTR.  THE SPONSOR HAS NOTED THAT ALL OTHER NON-FEDERAL PARTICIPANTS WILL BE PROVIDED WITH THE SAME ACCOMMODATIONS. NCI IS COVERING GROUND TRANSPORTATION IN MD AT $200.00 AND PARTIAL MEALS AND INCIDENTALS NOT PROVIDED IN KIND BY SPONSOR.</t>
  </si>
  <si>
    <t xml:space="preserve">ZHOU, TONGQING </t>
  </si>
  <si>
    <t>TRAVELER HAS BEEN INVITED TO ATTEND AND PRESENT A TALK AT THE KEYSTONE SYMPOSIA HIV VACCINES/FUNCTIONAL CURE AND THE ERADICATION OF HIV MARCH 24-29, 2019 IN WHISTLER, CANADA. NIH WILL RECEIVE A SUBSIDY CHECK FOR SPONSORED-PERSONAL TRAVEL EXPENSES RELATED TO THE TRAVELERS TRAVEL EXPENSES. NO FEDERAL FUNDS OR HONORARIUM WILL BE USED OR PROVIDED. ODA MEMO HAS BEEN SUBMITTED AND IS CURRENTLY BEING REVIEWED FOR APPROVAL.</t>
  </si>
  <si>
    <t xml:space="preserve">ZHU, BIN </t>
  </si>
  <si>
    <t>&lt;&lt;CAS ID 00310&gt;&gt;  TRAVELER HAS BEEN INVITED BY THE SPONSOR FRED HUTCHINSON CANCER RESEARCH CENTER, TO PRESENT A TALK AND MEET WITH FACULTY.  SPONSOR WILL PROVIDE ROUNDTRIP AIRFARE FROM DC TO SEATTLE, LODGING ON  NOV. 6 AND NOV. 7, DINNER ON NOV. 6.  SPONSOR WILL ALSO PROVIDE BREAKFAST, LUNCH, AND DINNER ON NOV. 7, BREAKFAST AND LUNCH ON NOV. 8 AND GROUND TRANSPORTATION IN SEATTLE. DR. BIN ZHU IS REQUESTING APPROVAL OF ACTUAL SUBSISTENCE FOR SPONSOR IN-KIND LODGING VALUED AT $260.95/ NIGHT WHICH IS 146% OF THE GOVERNMENT ALLOWANCE OF $179/ NIGHT. THIS PERCENTAGE FALLS WITHIN THE 300% THRESHOLD ALLOWED BY THE FTR. THE SPONSOR HAS NOTED THAT ALL OTHER NON-FEDERAL PARTICIPANTS WILL BE PROVIDED WITH THE SAME ACCOMMODATIONS.</t>
  </si>
  <si>
    <t>&lt;&lt;CAS ID 003100&gt;&gt; TRAVELER WAS INVITED TO PRESENT SOMATIC COPY NUMBER ANALYSIS OF SUBCLONES AT THE PERELMAN SCHOOL OF MEDICINE AT THE UNIVERSITY OF PENNSYLVANIA.  THE SPONSOR WILL PROVIDE ROUND-TRIP TRAIN TICKET, DINNER ON 1/30/19, BREAKFAST AND LUNCH ON 1/31/19, AND LODGING ON 1/30/19. DR. STEVENS IS REQUESTING APPROVAL OF ACTUAL SUBSISTENCE FOR SPONSOR IN-KIND LODGING VALUED AT $277 WHICH IS 171% OF THE GOVERNMENT ALLOWANCE OF $162.  THIS PERCENTAGE FALLS WITHIN THE 300% THRESHOLD ALLOWED BY THE FTR.  THE SPONSOR HAS NOTED THAT ALL OTHER NON-FEDERAL PARTICIPANTS WILL BE PROVIDED WITH THE SAME ACCOMMODATIONS.</t>
  </si>
  <si>
    <t>01/30/2019 -01/31/2019</t>
  </si>
  <si>
    <t xml:space="preserve">ZHU, JINFANG </t>
  </si>
  <si>
    <t>1ST VISIT - SPONSORED TRAVEL TO SHANGHAI CHINA AND VISIT AT THE SIBCB. TRIP IS BEING PAID BY THE NATIONAL NATURAL SCIENCE FOUNDATION OF CHINA
SPONSOR IS PAYING FOR DINNER ON THE 8TH
2ND VISIT- VISITING A LAB THE THE SII IN SHANGHAI ON OCT 15-16 FOR A MEETING/TOUR
SPONSOR IS PAYING FOR TWO NIGHTS OF LODGING A ONE DINNER. 
2ND SPONSORS POC: MR. RUI LIANG
NUMBER: 86 15221580010
EMAIL: RUILIANG2017@163.COM
TRAVEL DATES OCT 8-16TH</t>
  </si>
  <si>
    <t>NATIONAL NATURAL SCIENCE FOUND</t>
  </si>
  <si>
    <t>10/07/2018 -10/17/2018</t>
  </si>
  <si>
    <t>ZIMMERBERG, JOSHUA J</t>
  </si>
  <si>
    <t>: NOVEMBER 7 ?¿¿ 9, 2018 TO DALLAS, TX TO THE UNIVERSITY OF TEXAS SOUTHWESTERN MEDICAL CENTER TO SPEAK AT THE BIOPHYSICS SEMINAR. SPONSORED TRAVEL. LODGING 11/7 AND 11/8 SPONSORED IN KIND AIR FARE IS SPONSORED IN KIND. GROUND TRANSPORTATION TO AND FROM THE AIRPORT IS SPONSORED IN KIND. SPONSOR WILL GIVE TRAVELER ROUND TRIP RIDES FROM LODGING TO SEMINAR. .MEALS PROVIDED IN KIND ARE: B L AND D ON 11/8, B ON 11/9. TRAVELER IS REQUESTING AEA FOR SPONSOR IN-KIND LODGING NOT TO EXCEED $291.13 WHICH IS 186% OF THE GOVERNMENT RATE OF $157 FOR DALLAS, TX.  FEDERAL EMPLOYEES ARE NOT RECEIVING ANY PREFERENTIAL ACCOMMODATIONS NOT ALSO BEING PROVIDED TO OTHER NON-FEDERAL PARTICIPANTS.</t>
  </si>
  <si>
    <t xml:space="preserve">      HHSN NIH National Institutes of Health</t>
  </si>
  <si>
    <t>Baryy Koitz                                      koitzb@od.nih.gov</t>
  </si>
  <si>
    <t>HHSPM SAMHSA</t>
  </si>
  <si>
    <t>Melissa Rahmoeller</t>
  </si>
  <si>
    <t>melissa.rahmoeller@samhsa.hhs.gov</t>
  </si>
  <si>
    <t>Karen Hearod</t>
  </si>
  <si>
    <t>Mental Health of the US Workforce </t>
  </si>
  <si>
    <t>American Heart Association</t>
  </si>
  <si>
    <t xml:space="preserve">Aiifare </t>
  </si>
  <si>
    <t>Regional Administrator</t>
  </si>
  <si>
    <t>12/12/2018-12/13/2018</t>
  </si>
  <si>
    <t>Jean Bennett</t>
  </si>
  <si>
    <t>12th Annual Credible Partner Conf</t>
  </si>
  <si>
    <t>Arlington, VA</t>
  </si>
  <si>
    <t xml:space="preserve">CREDIBLE BEHAVIORAL HEALTH </t>
  </si>
  <si>
    <t>2/26/2019-2/28/2019</t>
  </si>
  <si>
    <t>Total</t>
  </si>
  <si>
    <t>Others</t>
  </si>
  <si>
    <t>02/19/2019 - 02/21/2019</t>
  </si>
  <si>
    <t>SABIN VACCINE INSTITUTE</t>
  </si>
  <si>
    <t>BUENOS AIRES, ARGENTINA</t>
  </si>
  <si>
    <t xml:space="preserve">To meet with stakeholders regarding the Latin American Pertussis Project </t>
  </si>
  <si>
    <t>HARIRI, SUSAN H</t>
  </si>
  <si>
    <t>TANUM0JOCT</t>
  </si>
  <si>
    <t>11/03/2018 - 11/06/2018</t>
  </si>
  <si>
    <t>CDC FOUNDATION</t>
  </si>
  <si>
    <t>MEDICAL OFFICER IV</t>
  </si>
  <si>
    <t>SEATTLE, WASHINGTON</t>
  </si>
  <si>
    <t>The purpose is to discuss the future of the MenAfriNet project with the Bill and Melinda Gates foundation including strategic priorities, impact and outcomes to date, and continued resources to sustain the surveillance capacity in West Africa.</t>
  </si>
  <si>
    <t>FOX, LEANNE MICHELLE</t>
  </si>
  <si>
    <t>TANUM0ICMS</t>
  </si>
  <si>
    <t>02/26/2019 - 03/02/2019</t>
  </si>
  <si>
    <t>[OTHER], UNITED KINGDOM</t>
  </si>
  <si>
    <t>Invited to provide scientific expertise in meningitis to WHO's Global Action Plan to Defeat Meningitis by 2030</t>
  </si>
  <si>
    <t>FOX, LEANNE M</t>
  </si>
  <si>
    <t>TANUM0JHQL</t>
  </si>
  <si>
    <t>12/08/2018 - 12/13/2018</t>
  </si>
  <si>
    <t>GENEVA, SWITZERLAND</t>
  </si>
  <si>
    <t xml:space="preserve">To participate in an Expert Advisory Panel for Lymphatic Filariasis as a WHO temporary advisor. </t>
  </si>
  <si>
    <t>TANUM0IW89</t>
  </si>
  <si>
    <t>10/13/2018 - 10/20/2018</t>
  </si>
  <si>
    <t>DAKAR, SENEGAL</t>
  </si>
  <si>
    <t xml:space="preserve">Participate in the 15th Annual meeting on Surveillance and response to meningitis outbreaks in Africa/5th MenAfriNet Partners' meeting
</t>
  </si>
  <si>
    <t>TANUM0HSNA</t>
  </si>
  <si>
    <t>03/23/2019 - 04/06/2019</t>
  </si>
  <si>
    <t>LLS FELLOW</t>
  </si>
  <si>
    <t>ABUJA, NIGERIA</t>
  </si>
  <si>
    <t>The mission of this trip is to strengthen laboratory capacity at the National Reference and State Laboratories through the implementation and training of staff on culture-based methods for detection of bacterial meningitis pathogens.</t>
  </si>
  <si>
    <t>Buono, Sean</t>
  </si>
  <si>
    <t>TANUM0JZA7</t>
  </si>
  <si>
    <t>02/22/2019 - 02/28/2019</t>
  </si>
  <si>
    <t>MEDICAL OFFICER (PUB</t>
  </si>
  <si>
    <t>[OTHER], ARGENTINA</t>
  </si>
  <si>
    <t>To meet with a Latin American Pertussis Project partner in order to work on an analytic collaboration.</t>
  </si>
  <si>
    <t>Acosta, Anna M</t>
  </si>
  <si>
    <t>TANUM0JGTQ</t>
  </si>
  <si>
    <t>03/16/2019 - 03/20/2019</t>
  </si>
  <si>
    <t>PUBLIC HEALTH ENGLAND</t>
  </si>
  <si>
    <t>SUPV RESEARCH MICROB</t>
  </si>
  <si>
    <t>LONDON, UNITED KINGDOM</t>
  </si>
  <si>
    <t>Invited Keynote speaker for the International Mycoplasma Conference at Public Health England</t>
  </si>
  <si>
    <t>WINCHELL, JONAS M</t>
  </si>
  <si>
    <t>TANUM0JQ1D</t>
  </si>
  <si>
    <t>02/08/2019 - 02/16/2019</t>
  </si>
  <si>
    <t>ASSOCIATE SERVICE FE</t>
  </si>
  <si>
    <t>[OTHER], INDIA</t>
  </si>
  <si>
    <t>To provide technical assistance with pneumococcal serotyping project to evaluate impact of pneumococcal conjugate vaccine in India and to cnduct  training workshop.</t>
  </si>
  <si>
    <t>Velusamy, Srinivasan</t>
  </si>
  <si>
    <t>TANUM0JC0Y</t>
  </si>
  <si>
    <t>02/08/2019 - 02/15/2019</t>
  </si>
  <si>
    <t>Lead Research Microbiologist</t>
  </si>
  <si>
    <t>MAPUTO, MOZAMBIQUE</t>
  </si>
  <si>
    <t xml:space="preserve">to provide technical assistance on the implementation of activities in Mozambique to evaluate pneumococcal vaccine schedule </t>
  </si>
  <si>
    <t>SIQUEIRA CARVALHO, MARIA DA GLORIA</t>
  </si>
  <si>
    <t>TANUM0JAM0</t>
  </si>
  <si>
    <t>10/11/2018 - 10/13/2018</t>
  </si>
  <si>
    <t>RESEARCH MICROBIOLOG</t>
  </si>
  <si>
    <t>NOSC NEW YORK CITY, NEW YORK</t>
  </si>
  <si>
    <t>Present research finding on Legionella and the microbiomes of cooling towers.</t>
  </si>
  <si>
    <t>RAPHAEL, BRIAN Howard</t>
  </si>
  <si>
    <t>TANUM0IB2H</t>
  </si>
  <si>
    <t>01/26/2019 - 02/02/2019</t>
  </si>
  <si>
    <t>FELLOW</t>
  </si>
  <si>
    <t>Laboratory training for the molecular characterization of bacterial meningitis pathogens</t>
  </si>
  <si>
    <t>Ouattara, Mahamoudou</t>
  </si>
  <si>
    <t>TANUM0J5HC</t>
  </si>
  <si>
    <t>10/14/2018 - 10/19/2018</t>
  </si>
  <si>
    <t>MenAfriNet Partners Meeting 2018</t>
  </si>
  <si>
    <t>TANUM0HTTY</t>
  </si>
  <si>
    <t>01/22/2019 - 02/02/2019</t>
  </si>
  <si>
    <t>[OTHER], GHANA</t>
  </si>
  <si>
    <t>To assist with the training and launch of an economic burden and pneumonia and meningitis burden study.</t>
  </si>
  <si>
    <t>Milucky, Jennifer L</t>
  </si>
  <si>
    <t>TANUM0J23Q</t>
  </si>
  <si>
    <t>02/06/2019 - 02/15/2019</t>
  </si>
  <si>
    <t xml:space="preserve">New Delhi- To provide technical assistance with pneumococcal serotyping project to evaluate impact of pneumococcal conjugate vaccine in India. </t>
  </si>
  <si>
    <t>McGee, Lesley</t>
  </si>
  <si>
    <t>TANUM0JC9A</t>
  </si>
  <si>
    <t>Participate in the fifth annual MenAfriNet Partners Meeting in conjunction with WHOâ??s annual Meningitis meeting.</t>
  </si>
  <si>
    <t>TANUM0HSO9</t>
  </si>
  <si>
    <t>12/04/2018 - 12/06/2018</t>
  </si>
  <si>
    <t>PAN AMERICAN HEALTH ORGANIZATI</t>
  </si>
  <si>
    <t>SENIOR SERVICE FELLO</t>
  </si>
  <si>
    <t>WASHINGTON, DISTRICT OF COLUMBIA</t>
  </si>
  <si>
    <t>Presenting on the use of administrative data to evaluate PCV impact in limited resource settings.</t>
  </si>
  <si>
    <t>LESSA, FERNANDA C</t>
  </si>
  <si>
    <t>TANUM0IWKU</t>
  </si>
  <si>
    <t>01/19/2019 - 02/05/2019</t>
  </si>
  <si>
    <t xml:space="preserve">To provide technical assistance with a launch of a survey to assess economic burden of pneumococcal disease  To train study personnel on study methodology  To monitor the quality of data collection and to troubleshoot any logistical issues that may arise To provide regular updates to Ghana Health Service </t>
  </si>
  <si>
    <t>Kobayashi, Miwako</t>
  </si>
  <si>
    <t>TANUM0J0NS</t>
  </si>
  <si>
    <t>12/08/2018 - 12/22/2018</t>
  </si>
  <si>
    <t>EIS OFFICER</t>
  </si>
  <si>
    <t>Joint mission with the World Health Organization to assess invasive bacterial disease surveillance in Senegal and validate the use of administrative data to evaluate the impact of Pneumococcal Conjugate Vaccine on pneumonia and meningitis.</t>
  </si>
  <si>
    <t>Idubor, Osatohamwen I</t>
  </si>
  <si>
    <t>TANUM0IENM</t>
  </si>
  <si>
    <t xml:space="preserve">To participate in a technical meeting to provide subject matter expertise
and discuss the results of the study on the "Impact of pneumococcal conjugate vaccines
</t>
  </si>
  <si>
    <t>Farrar, Jennifer Loo</t>
  </si>
  <si>
    <t>TANUM0IWM3</t>
  </si>
  <si>
    <t>12/07/2018 - 12/16/2018</t>
  </si>
  <si>
    <t>Farrar, Jennifer L</t>
  </si>
  <si>
    <t>TANUM0IHIP</t>
  </si>
  <si>
    <t>11/15/2018 - 11/16/2018</t>
  </si>
  <si>
    <t>UNIVERSITY OF MINNESOTA</t>
  </si>
  <si>
    <t>MEDICAL OFFICER III</t>
  </si>
  <si>
    <t>BLOOMINGTON, MINNESOTA</t>
  </si>
  <si>
    <t>Going to MN Emerging Infections in Clinical Practice meeting as Legionella SME</t>
  </si>
  <si>
    <t>Cooley, Laura Avary</t>
  </si>
  <si>
    <t>TANUM0IJDJ</t>
  </si>
  <si>
    <t>01/28/2019 - 02/01/2019</t>
  </si>
  <si>
    <t>PAEDIATRIC INFECTIOUS DISEASES</t>
  </si>
  <si>
    <t xml:space="preserve">Purpose: Meeting of international consortium on Group B Streptococcus on assay standardization and coordination of methods for multi-country study of correlates of protection against disease </t>
  </si>
  <si>
    <t>Spiller III, Michael WINBURY</t>
  </si>
  <si>
    <t>TANUM0J4U9</t>
  </si>
  <si>
    <t>10/06/2018 - 10/10/2018</t>
  </si>
  <si>
    <t>LEAD RESEARCH MICROB</t>
  </si>
  <si>
    <t>TEMPE, ARIZONA</t>
  </si>
  <si>
    <t>Vinje - Tempe - sponsored in-kind</t>
  </si>
  <si>
    <t>VINJE, JAN</t>
  </si>
  <si>
    <t>TANUM0I5YC</t>
  </si>
  <si>
    <t>02/03/2019 - 02/06/2019</t>
  </si>
  <si>
    <t>RESEARCH SCIENTIST</t>
  </si>
  <si>
    <t>[OTHER], NORWAY</t>
  </si>
  <si>
    <t>To review rotavirus vaccine efficacy data.</t>
  </si>
  <si>
    <t>Tate, Jacqueline E</t>
  </si>
  <si>
    <t>TANUM0J6OW</t>
  </si>
  <si>
    <t>11/08/2018 - 11/15/2018</t>
  </si>
  <si>
    <t>CENTRE FOR RESEARCH IN ENVIRON</t>
  </si>
  <si>
    <t>NEW DELHI, INDIA</t>
  </si>
  <si>
    <t>Review data from rotavirus vaccine impact and safety evaluation.</t>
  </si>
  <si>
    <t>TANUM0IB1Z</t>
  </si>
  <si>
    <t>02/27/2019 - 03/02/2019</t>
  </si>
  <si>
    <t>ALBERTA PROVINCIAL PEDIATRIC E</t>
  </si>
  <si>
    <t>[OTHER], CANADA</t>
  </si>
  <si>
    <t xml:space="preserve">As part of the international steering committee for the Alberta Province Pediatric Enteric Infection Team, Dr. Payne is invited to present on US surveillance activities and contribute to scientific and strategy sessions on Canadian pediatric infectious disease surveillance. </t>
  </si>
  <si>
    <t>PAYNE, DANIEL C</t>
  </si>
  <si>
    <t>TANUM0JM4G</t>
  </si>
  <si>
    <t>01/13/2019 - 01/18/2019</t>
  </si>
  <si>
    <t>JOHN HOPKINS UNIVERSITY</t>
  </si>
  <si>
    <t>BANGKOK, THAILAND</t>
  </si>
  <si>
    <t xml:space="preserve">In my role as technical consultant to the Rotavirus Accelerated Vaccine Introduction Network (RAVIN), I will identify actionable strategies and interventions that can be implemented by SE Asian country representatives and stakeholders in collaboration with RAVIN staff to ensure high quality RVV introduction as part of a strengthened routine immunization system; </t>
  </si>
  <si>
    <t>TANUM0J6H0</t>
  </si>
  <si>
    <t>10/07/2018 - 10/14/2018</t>
  </si>
  <si>
    <t>THE KOREAN SOCIETY OF FOOD HYG</t>
  </si>
  <si>
    <t>[OTHER], KOREA, SOUTH</t>
  </si>
  <si>
    <t>Invited as a speaker for 32 nd annual meeting of the Korean Society of Food Hygiene and Safety: Oral presentation is scheduled on 10/11/2018.</t>
  </si>
  <si>
    <t>PARK, GEUN W</t>
  </si>
  <si>
    <t>TANUM0HWCK</t>
  </si>
  <si>
    <t>10/17/2018 - 10/18/2018</t>
  </si>
  <si>
    <t>LEAD MEDICAL OFFICER</t>
  </si>
  <si>
    <t>BOSTON, MASSACHUSETTS</t>
  </si>
  <si>
    <t>Provide technical assistance for vaccine evaluations</t>
  </si>
  <si>
    <t>PARASHAR, UMESH D</t>
  </si>
  <si>
    <t>TANUM0ICKN</t>
  </si>
  <si>
    <t>11/25/2018 - 12/01/2018</t>
  </si>
  <si>
    <t>CAPE TOWN, SOUTH AFRICA</t>
  </si>
  <si>
    <t>To provide technical assistance to World Health Organization on rotavirus surveillance.</t>
  </si>
  <si>
    <t>TANUM0I9RY</t>
  </si>
  <si>
    <t>11/08/2018 - 11/16/2018</t>
  </si>
  <si>
    <t>WHOCSRWPRO</t>
  </si>
  <si>
    <t>Provide technical assistance for rotavirus vaccine evaluations.</t>
  </si>
  <si>
    <t>TANUM0I7RV</t>
  </si>
  <si>
    <t>To attend and present at the 5th annual APPETITE (Alberta Provincial Pediatric Enteric Infection TEam) Symposium</t>
  </si>
  <si>
    <t>HALL, ARON J</t>
  </si>
  <si>
    <t>TANUM0JC0E</t>
  </si>
  <si>
    <t>10/21/2018 - 10/26/2018</t>
  </si>
  <si>
    <t>ABU DHABI, UNITED ARAB EMIRATES</t>
  </si>
  <si>
    <t>To provide technical support to WHO for the Training Workshop for establishing a global pool of experts on MERS</t>
  </si>
  <si>
    <t>Watson, John T</t>
  </si>
  <si>
    <t>TANUM0HWL6</t>
  </si>
  <si>
    <t>10/21/2018 - 11/02/2018</t>
  </si>
  <si>
    <t>To attend a World Health Organization meeting to provide technical consultation regarding Respiratory Syncytial Virus (RSV) surveillance pilot project. The proposed consultation will bring together representatives from participating countries, international experts and other stakeholders to review and share the final outcomes of the pilot and discuss the post-pilot issues and actions including sustainability of the RSV surveillance.</t>
  </si>
  <si>
    <t>LINDSTROM, STEPHEN E</t>
  </si>
  <si>
    <t>TANUM0IE6F</t>
  </si>
  <si>
    <t>02/28/2019 - 03/01/2019</t>
  </si>
  <si>
    <t>NASHVILLE, TENNESSEE</t>
  </si>
  <si>
    <t>Invited speaker, Vanderbilt Symposium on HPV and Associated Cancers, Assessing Effectiveness of the HPV Vaccine in the US - Where Do We Stand?</t>
  </si>
  <si>
    <t>Gargano, Julia M</t>
  </si>
  <si>
    <t>TANUM0JABU</t>
  </si>
  <si>
    <t>11/07/2018 - 11/08/2018</t>
  </si>
  <si>
    <t>MARYVILLE UNIVERSITY OF ST LOU</t>
  </si>
  <si>
    <t>ST. LOUIS, MISSOURI</t>
  </si>
  <si>
    <t>Jessica is invited as a keynote speaker at the 1918 World War I and the great influenza outbreak event held at Maryville University in St. Louis Mo.</t>
  </si>
  <si>
    <t>Belser, Jessica A</t>
  </si>
  <si>
    <t>TANUM0IFMR</t>
  </si>
  <si>
    <t>10/15/2018 - 10/18/2018</t>
  </si>
  <si>
    <t>GEORGETOWN UNIVERSITY</t>
  </si>
  <si>
    <t>Traveler is giving two invited lectures at Georgetown University on Microbiology and Immunology seminar series.</t>
  </si>
  <si>
    <t>TANUM0I61O</t>
  </si>
  <si>
    <t>PFIZER INC</t>
  </si>
  <si>
    <t>DISTINGUISHED CONSUL</t>
  </si>
  <si>
    <t>PEARL RIVER, NEW YORK</t>
  </si>
  <si>
    <t xml:space="preserve">Traveler has been invited to participate in the annual Pfizer Pearl River Science and Culture Day as a keynote speaker.  Traveler will speak to the Pfizer Oncology Research and Development and vaccines Research and Development groups about improving global influenza virus control.  </t>
  </si>
  <si>
    <t>Wentworth, David E</t>
  </si>
  <si>
    <t>TANUM0HZHM</t>
  </si>
  <si>
    <t>01/14/2019 - 01/19/2019</t>
  </si>
  <si>
    <t>EUROPEAN CENTRE FOR DISEASE PR</t>
  </si>
  <si>
    <t>STOCKHOLM, SWEDEN</t>
  </si>
  <si>
    <t xml:space="preserve"> was invited to Stockholm, Sweden to present work on estimating influenza disease burden at an Influenza and Other Respiratory Viruses Meeting on Severity and Burden of Influenza Disease. </t>
  </si>
  <si>
    <t>Reed, Carrie</t>
  </si>
  <si>
    <t>TANUM0J2GK</t>
  </si>
  <si>
    <t>11/25/2018 - 11/30/2018</t>
  </si>
  <si>
    <t xml:space="preserve">Give technical assistance on seasonal influenza epidemic forecasts and seasonal severity assessment methodology </t>
  </si>
  <si>
    <t>TANUM0IIK2</t>
  </si>
  <si>
    <t>10/31/2018 - 11/01/2018</t>
  </si>
  <si>
    <t>STATE OF VERMONT</t>
  </si>
  <si>
    <t>MANCHESTER, VERMONT</t>
  </si>
  <si>
    <t>Traveler will present at an invited plenary session "100 Years Since 1918" at the Northeast Epidemiology Conference, sponsored by the Vermont Department of Health.</t>
  </si>
  <si>
    <t>TANUM0IDE8</t>
  </si>
  <si>
    <t>03/17/2019 - 03/22/2019</t>
  </si>
  <si>
    <t>SENIOR EPIDEMIOLOGI</t>
  </si>
  <si>
    <t xml:space="preserve"> I am traveling to Geneva to work with the WHO Global Influenza Programme for a meeting to estimate the disease burden pyramid for influenza (essentially community, outpatient, inpatient, and death burden) using existing data sources. </t>
  </si>
  <si>
    <t>Iuliano, Angela D</t>
  </si>
  <si>
    <t>TANUM0JQ5L</t>
  </si>
  <si>
    <t xml:space="preserve">I was invited to Stockholm, Sweden to present work on estimating influenza disease burden at an Influenza and Other Respiratory Viruses Meeting on Severity and Burden of Influenza Disease. </t>
  </si>
  <si>
    <t>TANUM0IY3V</t>
  </si>
  <si>
    <t>11/12/2018 - 11/16/2018</t>
  </si>
  <si>
    <t xml:space="preserve">I am traveling to Geneva to work with the WHO Global Influenza Programme for a meeting to estimate the disease burden pyramid for influenza (essentially community, outpatient, inpatient, and death burden) using existing data sources. </t>
  </si>
  <si>
    <t>TANUM0IMGK</t>
  </si>
  <si>
    <t>10/13/2018 - 10/17/2018</t>
  </si>
  <si>
    <t>FOUNDATION FOR INFLUENZA EPIDE</t>
  </si>
  <si>
    <t>PARIS, FRANCE</t>
  </si>
  <si>
    <t>Performance of Steering Committee technical advisory duties for Global Influenza Hospital Surveillance Network</t>
  </si>
  <si>
    <t>Ferdinands, Jill M</t>
  </si>
  <si>
    <t>TANUM0I5GV</t>
  </si>
  <si>
    <t>10/17/2018 - 10/21/2018</t>
  </si>
  <si>
    <t>UNIVERSITY OF SOUTH DAKOTA</t>
  </si>
  <si>
    <t>SIOUX FALLS, SOUTH DAKOTA</t>
  </si>
  <si>
    <t>Traveler has been invited to give Grand Rounds lecture at University of South Dakota Sanford School of Medicine; traveler will discuss influenza in children, including CDC vaccine and antiviral recommendations; traveler will also discuss career options with groups of pediatric residents at Sanford and undergraduate students at Augustana University; traveler's dates of official travel ends 10/19 however, she will stay through the weekend and return to ATL on 10/21.</t>
  </si>
  <si>
    <t>Campbell, Angela J</t>
  </si>
  <si>
    <t>TANUM0ICQC</t>
  </si>
  <si>
    <t>03/20/2019 - 03/23/2019</t>
  </si>
  <si>
    <t>RESEARCH EPIDEMIOLOG</t>
  </si>
  <si>
    <t>Give technical assistance on the INSURE (Infectious hazards Susceptibility REduction) project for WHO</t>
  </si>
  <si>
    <t>Biggerstaff, Matthew S</t>
  </si>
  <si>
    <t>TANUM0JUSU</t>
  </si>
  <si>
    <t xml:space="preserve">Present "Seasonal influenza forecasting in the United States" at the incidence, Severity, and Impact of Influenza Conference </t>
  </si>
  <si>
    <t>TANUM0J1G4</t>
  </si>
  <si>
    <t>11/01/2018 - 11/03/2018</t>
  </si>
  <si>
    <t>SOUTH DAKOTA STATE UNIVERSITY</t>
  </si>
  <si>
    <t>SENIOR SERVICE FELLOW</t>
  </si>
  <si>
    <t>BROOKINGS, SOUTH DAKOTA</t>
  </si>
  <si>
    <t>Traveler is invited by the Dept of Biology &amp; Microbiology of South Dakota State University to give a presentation on influenza vaccine and will introduce  production process of Candidate Vaccine Virus in the CDC Influenza Div and meet individual PIs to establish potentialinfluenza vaccine research.  CDC will pay expenses not provided in-kind by SDSU, and meals outside LOI dates. CDC will fund car rental from airport, due to TDY is 56 mi &amp; SDSU policy cant book cars.  CDC will fund airport parking in ATL.</t>
  </si>
  <si>
    <t>Zhou, Bin</t>
  </si>
  <si>
    <t>TANUM0IIP4</t>
  </si>
  <si>
    <t>10/26/2018 - 11/02/2018</t>
  </si>
  <si>
    <t>MUSCAT, OMAN</t>
  </si>
  <si>
    <t>PMO Exempted conference_(Training): [Sponsored Travel]_*In collaboration with WHO and the support of the Pan American Health Organization (PAHO), traveler will conduct a regional training course for advanced laboratory molecular diagnostic methods for influenza detection and characterization. Paid, In-kind for lodging and lunch during (4) days of training only ...</t>
  </si>
  <si>
    <t>Berman, LaShondra L</t>
  </si>
  <si>
    <t>TANUM0I6ZT</t>
  </si>
  <si>
    <t>11/07/2018 - 11/10/2018</t>
  </si>
  <si>
    <t>PUBLIC HEALTH ADVISOR</t>
  </si>
  <si>
    <t>PAHO will be responsible for hotel accommodation, in-kind, meals and a round trip economy class ticket</t>
  </si>
  <si>
    <t>Zureick, Kinda</t>
  </si>
  <si>
    <t>TANUM0I6VA</t>
  </si>
  <si>
    <t>Sponsor is paying for r/t economy airfare, lodging &amp; meals.</t>
  </si>
  <si>
    <t>Veguilla, Vic Muniz</t>
  </si>
  <si>
    <t>TANUM0I6XK</t>
  </si>
  <si>
    <t>03/17/2019 - 03/21/2019</t>
  </si>
  <si>
    <t>GOVERNMENT OF JAPAN</t>
  </si>
  <si>
    <t>TOKYO CITY, JAPAN</t>
  </si>
  <si>
    <t xml:space="preserve">The Chief Medical Officer was invited to participate as an observer for a Japanese government pandemic influenza preparedness exercise, and to give an invited presentation on current pandemic influenza threats and pandemic preparedness in Tokyo, Japan during March 18-20, 2019. </t>
  </si>
  <si>
    <t>UYEKI, TIMOTHY M</t>
  </si>
  <si>
    <t>TANUM0JZ55</t>
  </si>
  <si>
    <t>02/14/2019 - 02/23/2019</t>
  </si>
  <si>
    <t>NATIONAL INSTITUTE OF INFECTIO</t>
  </si>
  <si>
    <t>OSAKA-KOBE, JAPAN</t>
  </si>
  <si>
    <t>The traveler was invited give a presentation on "Influenza Testing in Clinical Practice" for an Influenza Symposium at the University of Tokyo, February 18-20, 2019, and invited to speak on pandemic influenza preparedness at the National Institute of Infectious Diseases, Tokyo on February 18, 2019; and invited to speak on pandemic influenza at Osaka City University, Department of Public Health, February 21-22, 2019</t>
  </si>
  <si>
    <t>TANUM0JISW</t>
  </si>
  <si>
    <t xml:space="preserve">The traveler was invited be a presenter and a moderator for an International Society for Influenza and Other Respiratory Virus Disease - European Centre for Disease Prevention and Control (ECDC) Epidemiology Group meeting on "Incidence, Severity and Impact of Influenza," January 16-18, 2019 in Stockholm, Sweden. </t>
  </si>
  <si>
    <t>TANUM0J0OO</t>
  </si>
  <si>
    <t>02/15/2019 - 02/24/2019</t>
  </si>
  <si>
    <t>BEIJING, CHINA</t>
  </si>
  <si>
    <t>Traveler will be attending the WHO Consultation and Information Meeting on the Composition of Influenza Virus Vaccines for Use in the 2019-20 Northern Hemisphere Influenza Season, Beijing, China, February 17-23, 2019.</t>
  </si>
  <si>
    <t>KATZ, JACQUELINE M</t>
  </si>
  <si>
    <t>TANUM0K5ME</t>
  </si>
  <si>
    <t>11/26/2018 - 11/27/2018</t>
  </si>
  <si>
    <t>THE NATIONAL ACADEMIES</t>
  </si>
  <si>
    <t>The National Academies of Sciences forum on Microbial Threats, A century after the 1918 influenza pandemic, Washington, DC, November 26-27, 2018</t>
  </si>
  <si>
    <t>TANUM0IOXY</t>
  </si>
  <si>
    <t>11/14/2018 - 11/16/2018</t>
  </si>
  <si>
    <t>HUMAN VACCINES PROJECT INC</t>
  </si>
  <si>
    <t>Traveler will be speaking at meeting "Towards a Universal Influenza Vaccine Lessons from the Great Influenza Pandemic of 1918 to Now" at the Kimpton Aertson Hotel in Nashville, November 15-16, 2018.</t>
  </si>
  <si>
    <t>TANUM0IBQD</t>
  </si>
  <si>
    <t>TASK FORCE FOR GLOBAL HEALTH</t>
  </si>
  <si>
    <t>Dr Bresee will be meeting with officials from the academic and non-governmental organizations to discuss the creation of a universal influenza vaccine road map, a USG priority.  The meeting will be held at the Sabin Vaccine Institute..</t>
  </si>
  <si>
    <t>BRESEE, JOSEPH Sewell</t>
  </si>
  <si>
    <t>TANUM0JJJL</t>
  </si>
  <si>
    <t>01/14/2019 - 01/21/2019</t>
  </si>
  <si>
    <t>BERLIN, GERMANY</t>
  </si>
  <si>
    <t>TECHNICAL MEETING: To attend and serve as Chair for the WHO Consultation on Health Care worker influenza vaccination</t>
  </si>
  <si>
    <t>BRESEE, JOSEPH S</t>
  </si>
  <si>
    <t>TANUM0J32R</t>
  </si>
  <si>
    <t>11/26/2018 - 12/01/2018</t>
  </si>
  <si>
    <t>Dr. Joseph Bresee will chair the World Health Organization (WHO) Meetings on Using Influenza Data for Severity and Burden Estimation. The purpose of this meeting is to: Pandemic Influenza Severity Assessment - to review the roll out, to agree on proposed global outputs and to plan for further developments. â?¢ Burden of influenza Disease: to define next steps for work plan and linkages with PISA work.</t>
  </si>
  <si>
    <t>TANUM0IOFK</t>
  </si>
  <si>
    <t>11/07/2018 - 11/09/2018</t>
  </si>
  <si>
    <t>MEDICAL OFFICER (PH)</t>
  </si>
  <si>
    <t>BALTIMORE (CITY), MARYLAND</t>
  </si>
  <si>
    <t>To participate in symposium and panel discussion on the future of doctoral education in epidemiology, representing CDC's workforce needs.</t>
  </si>
  <si>
    <t>Mahon, Barbara Elder</t>
  </si>
  <si>
    <t>TANUM0IB8Z</t>
  </si>
  <si>
    <t>01/26/2019 - 01/29/2019</t>
  </si>
  <si>
    <t>SAINT AUGUSTINE, FLORIDA</t>
  </si>
  <si>
    <t>Attending the Subcommittee meeting on Antimicrobial Susceptibility Testing.</t>
  </si>
  <si>
    <t>LIMBAGO, BRANDI Michelle</t>
  </si>
  <si>
    <t>TANUM0IX8D</t>
  </si>
  <si>
    <t>10/22/2018 - 10/26/2018</t>
  </si>
  <si>
    <t>SANTO DOMINGO, DOMINICAN REPUBLIC</t>
  </si>
  <si>
    <t>To provide technical consultation on the following: To review the national annual reports on the documentation of polio eradication status; To review the updated poliovirus containment reports; and To meet with representatives from the Ministries of Health and the National Certification Commissions of the Dominican Republic and Haiti to discuss the status of polio eradication, including challenges and risk mitigation strategies.</t>
  </si>
  <si>
    <t>Pallansch, Mark A</t>
  </si>
  <si>
    <t>TANUM0IA12</t>
  </si>
  <si>
    <t>03/25/2019 - 03/27/2019</t>
  </si>
  <si>
    <t>KIRKLAND, WASHINGTON</t>
  </si>
  <si>
    <t>Dr. Daniel Jernigan is invited to join the Advisory Committee  Meeting for the Seattle Flu Study. The purpose of his attendance is to provide insight based on his expertise in influenza.</t>
  </si>
  <si>
    <t>JERNIGAN, DANIEL Bruce</t>
  </si>
  <si>
    <t>TANUM0K3YL</t>
  </si>
  <si>
    <t>02/28/2019 - 03/02/2019</t>
  </si>
  <si>
    <t>STATE OF HAWAII</t>
  </si>
  <si>
    <t>HONOLULU, HAWAII</t>
  </si>
  <si>
    <t xml:space="preserve">Dr. Daniel Jernigan traveling tp Honolulu, HI to present at the Ensuring Infection
Control in the Pacific: Reflecting on the Past to Prepare for the Future Conference
</t>
  </si>
  <si>
    <t>TANUM0JBO4</t>
  </si>
  <si>
    <t>11/09/2018 - 11/10/2018</t>
  </si>
  <si>
    <t>NATIONAL FOUNDATION FOR INFECT</t>
  </si>
  <si>
    <t>BETHESDA, MARYLAND</t>
  </si>
  <si>
    <t xml:space="preserve">Dr. Cohn will be attending the National Foundation for Infectious Diseases (NFID) Meeting. </t>
  </si>
  <si>
    <t>COHN, AMANDA COOPER</t>
  </si>
  <si>
    <t>TANUM0IP54</t>
  </si>
  <si>
    <t>12/06/2018 - 12/09/2018</t>
  </si>
  <si>
    <t>MEDICAL OFFICER (RES</t>
  </si>
  <si>
    <t>LOS ANGELES, CALIFORNIA</t>
  </si>
  <si>
    <t>Dr, Muehlenbachs will present to students, residents, fellows and faculty in the CLIA department of pathology and laboratory medicine, disseminate information on the activities of our CLIA programs, and interact with experts in the field of clinical diagnostics.</t>
  </si>
  <si>
    <t>Muehlenbachs, Atis</t>
  </si>
  <si>
    <t>TANUM0IROE</t>
  </si>
  <si>
    <t>10/04/2018 - 10/06/2018</t>
  </si>
  <si>
    <t>To provide expertise on placental malaria histology for BMGF-sponsored study.</t>
  </si>
  <si>
    <t>TANUM0I7BM</t>
  </si>
  <si>
    <t>10/03/2018 - 10/04/2018</t>
  </si>
  <si>
    <t>NASHVILLE AREA METROPOLITAN PL</t>
  </si>
  <si>
    <t>PREVENTION EFFECTIVE</t>
  </si>
  <si>
    <t>Ketra Rice, Economist for NCIPC/DARPI/SPEB is the guest speaker for the Center for Health Policy's Current Issues in Health Policy Series at Meharry Medical College in Nashville, TN. The series is hosted by the Center for Health Policy at Meharry and is designed for prominent health policy and social science experts to lecture on current health concerns and/or health policy education. The lodging and airfare is sponsored in-kind.  LOI is attached. Lodging:  POC: Mariah L. Cole 615-327-6202  Ketra's cell: 404-771-8005</t>
  </si>
  <si>
    <t>Rice, Ketra L</t>
  </si>
  <si>
    <t>TANUM0HWCR</t>
  </si>
  <si>
    <t>12/15/2018 - 12/20/2018</t>
  </si>
  <si>
    <t>MEXICO CITY, D.F., MEXICO</t>
  </si>
  <si>
    <t xml:space="preserve">Conduct a training on the Swedish Traffic Conflict Technique to staff at a local non-Governmental Organization (Institution for Transportation and Development Policy). </t>
  </si>
  <si>
    <t>Roehler, Douglas R</t>
  </si>
  <si>
    <t>TANUM0IZ08</t>
  </si>
  <si>
    <t>12/03/2018 - 12/09/2018</t>
  </si>
  <si>
    <t>[OTHER], SWEDEN</t>
  </si>
  <si>
    <t xml:space="preserve">Attending a training to learn the Swedish Traffic Conflict Technique from experts at Lund University. </t>
  </si>
  <si>
    <t>TANUM0IXER</t>
  </si>
  <si>
    <t>YUKONKUSKOKWIM HEALTH CORPORAT</t>
  </si>
  <si>
    <t>ENVIR HEALTH SPEC I</t>
  </si>
  <si>
    <t>BETHEL, ALASKA</t>
  </si>
  <si>
    <t>Traveler Serves as the IHS Liaison for the Division of Unintentional Injury Prevention and will attend the Introduction to Injury Prevention Course to serve as an instructor oTraveler will serve as a lead instructor for an IHS Introduction to Injury Prevention Course in Bethel, AK on 11/27-11/30.   11/26/18-12/1/18.  POC:Teresa Markham. Jason's cell: 859-620-9166.  Flight and hotel will be booked and paid In Kind by YKHC.
Lodging: Bentley's  624 Front Street Bethel Alaska (907) 543-3552.</t>
  </si>
  <si>
    <t>HYMER, JASON D</t>
  </si>
  <si>
    <t>TANUM0IT82</t>
  </si>
  <si>
    <t>11/27/2018 - 11/29/2018</t>
  </si>
  <si>
    <t>AMERICAN BOARD OF EMERGENCY ME</t>
  </si>
  <si>
    <t>EAST LANSING, MICHIGAN</t>
  </si>
  <si>
    <t xml:space="preserve">Traveler Serves as Chair, ABEM Med Tox SubBoard and CDC/ATSDR representative for the Division of Unintentional Injury Prevention and will attend the American Board of Emergency medicine Medical Toxicology SubBoard Meeting to conduct various credentialing activities for Physicians applying for Certification in Medical Toxicology on Nov 27-29, 2018.  Why itâ??s critical to attend, I am an appointed member (4 year term) to the ABEM Med Tox SubBoard to develop the certification examination. We have one in-person meeting per year.  Point of contact: Kelly R. Johnston at 517.332.4800.  Sponsor Travel In-kind Airfare; Meals and Hotel information: Hyatt Place Lansing; 2401 Showtime Drive; Lansing MI 48912; Telephone 517 679 7600.  
Confirmation # 30825731; Rate $139
dinner on Tuesday, November 27; breakfast, lunch, and dinner on Wednesday, November 28; breakfast and lunch on Thursday, November 29. See attached documents on Summary Tab.
</t>
  </si>
  <si>
    <t>SCHIER, JOSHUA GILES</t>
  </si>
  <si>
    <t>TANUM0IV26</t>
  </si>
  <si>
    <t>12/02/2018 - 12/07/2018</t>
  </si>
  <si>
    <t>KAMPALA, UGANDA</t>
  </si>
  <si>
    <t xml:space="preserve">Traveler serves as Deputy ADS for DUIP and will travel to Kampala Uganda for the Phase 2 planning visit for the CDC Foundation/Bloomberg drowning project from December 2-December 8, 2018. The purpose of the visit will be to meet with partners at Makerere University to review data/results from Phase 1 data collection (from police, marine police, mortuary records) and develop protocol for Phase 2 data collection (identification of additional deaths and interviews with friends/family/witnesses). Why it critical to attend, CDC Foundation has funding from Bloomberg foundation to support drowning work in Uganda. Dr. Parker is the primary point of contact for this project in NCIPC will join the visit in order to provide technical assistance on project plans. </t>
  </si>
  <si>
    <t>Parker, Erin M</t>
  </si>
  <si>
    <t>TANUM0IO17</t>
  </si>
  <si>
    <t>11/13/2018 - 11/14/2018</t>
  </si>
  <si>
    <t>UNIVERSITY OF MICHIGAN</t>
  </si>
  <si>
    <t>SUPERVISORY BEHAVIOR</t>
  </si>
  <si>
    <t>ANN ARBOR, MICHIGAN</t>
  </si>
  <si>
    <t xml:space="preserve">Dr. Grant Baldwin is the Director or the Division of Unintentional Injury Prevention, going to the University of Michigan ICRC and give an invited lecture to an undergraduate class at the University of Michigan on opioid overdose prevention.  The UM ICRC is a key CDC partner and is doing ground-breaking work in most areas of unintentional injury prevention - especially opioid overdose prevention.   In-kind Sponsor travel.   This travel is reference to CDC Paid travel to Philadelphia, PA Nov. 12-13, 2018 for TANUM0IQBZ.   Contact Jillian McConville at 734.936.1258 and Grant Baldwin cell at 404.643.0139.  In Kind hotel on November 13 at Graduate Ann Arbor; 615 East Huron Street; Ann Arbor, MI 48104; Telephone 734.769.2200; Confirmation #102241211; Rate $179.  LOI and In Kind Receipts for airfare and hotel attached to Concur on Summary tab.  Per Angela Avery, Travel Fata requested its best to separate travel orders for Sponsor expenses Nov. 13 â?? 14, 2018.  The sponsor travel for Ann Arbor, MI on another TA # TANUM0IQHD due to traveler is out of the country in Thailand and is not able to sign Ethic checklist yet.  Dinner and $5 incidental for Nov. 13 will be included on the sponsor travel order.  Parking airport for Nov. 12 - 13 on travel order TANUM0IQBZ; only Parking for Nov. 14 with be on Ann Arbor, MI TA
</t>
  </si>
  <si>
    <t>BALDWIN, GRANT Thomas</t>
  </si>
  <si>
    <t>TANUM0IQHD</t>
  </si>
  <si>
    <t>03/19/2019 - 03/19/2019</t>
  </si>
  <si>
    <t>CALIFORNIA DEPARTMENT OF PUBLI</t>
  </si>
  <si>
    <t>LEAD PUBLIC HEALTH A</t>
  </si>
  <si>
    <t>Preparer: Erica Campbell - Ms. Neiman ASK# J2RL555836 {HCVJDJ/93905S4}(SPONSOR)  March 19th, 2019  Los Angeles CA for the purpose of providing technical assistance to the Los Angeles and Long Beach STD and HIV programs. The California Department of Public Health will purchase the flight to and from Los Angeles; no lodging will be required as she will fly and return on the same day. Letter is attached</t>
  </si>
  <si>
    <t>NEIMAN, ROMNI Aleisa</t>
  </si>
  <si>
    <t>TANUM0K2ZR</t>
  </si>
  <si>
    <t>10/24/2018 - 10/26/2018</t>
  </si>
  <si>
    <t>NORTH CAROLINA DEPARTMENT OF H</t>
  </si>
  <si>
    <t>PUBLIC HEALTH ADVISO</t>
  </si>
  <si>
    <t>CAROLINA BEACH, NORTH CAROLINA</t>
  </si>
  <si>
    <t xml:space="preserve">Preparer: MaeDean Noble Mercurio Michael C HCVJDJ 10/24 10/26 Meeting/LOI/POV Indian Trial, NC Carolina Beach, NC - CDC field assignee to the State of North Carolina, this letter is to request that I attend the annual Communicable Disease Branch Field Services Seminar in Wilmington, NC on October 24th through October 26th, 2018. This is sponsored travel and since I responsibilities for managing various Field Services activities, I need to be present in order to gain valuable information and training pertaining to my job duties. At this seminar I will receive training on HIV and STD outbreak response, receiving information on field infection control, harm reduction for IDU's, human trafficking  and updates on the NC electronic disease surveillance system ( NCEDSS). 
The hotel has been pre-payed by the State of North Carolina and I will drive my personal car for transportation. I will be seeking reimbursement for certain meals the State of North Carolina does not cover
</t>
  </si>
  <si>
    <t>MERCURIO, MICHAEL Costantino</t>
  </si>
  <si>
    <t>TANUM0IDTV</t>
  </si>
  <si>
    <t>03/31/2019 - 04/05/2019</t>
  </si>
  <si>
    <t>MISSISSIPPI STATE</t>
  </si>
  <si>
    <t>GULFPORT, MISSISSIPPI</t>
  </si>
  <si>
    <t>Providing technical assistance and advisement services on behalf of the Mississippi State Department of Health.</t>
  </si>
  <si>
    <t>JEFFERSON, RANDY</t>
  </si>
  <si>
    <t>TANUM0K76D</t>
  </si>
  <si>
    <t>Preparer: Erica Campbell - RANDY JEFFERSON  ASK# J37E433242 {HCVJDJ / 93905S4} March 17-22, 2019 (POV) Gulfport, MS  invitational travel on behalf of the Mississippi State Department of Health under title 42. I will be providing technical assistance to region nine to assist with training of new staff and responding to disease increases. I will be based out of the Harrison County Health Department, 1102 45th ave Gulfport, Mississippi.</t>
  </si>
  <si>
    <t>TANUM0K1OP</t>
  </si>
  <si>
    <t>10/30/2018 - 11/02/2018</t>
  </si>
  <si>
    <t>LOUISIANA DEPARTMENT OF HEALTH</t>
  </si>
  <si>
    <t>BATON ROUGE, LOUISIANA</t>
  </si>
  <si>
    <t>. The State of Louisiana Department of Health (LDH), Office of Public Health (OPH), STD/HIV Program is sponsoring travel that is critical to the mission of the Louisiana STD/HIV Program in providing DIS training and technical assistance to the STD/HIV Program in the</t>
  </si>
  <si>
    <t>GRAY, TERRI B</t>
  </si>
  <si>
    <t>TANUM0IIVK</t>
  </si>
  <si>
    <t>12/11/2018 - 12/12/2018</t>
  </si>
  <si>
    <t>SHREVEPORT, LOUISIANA</t>
  </si>
  <si>
    <t xml:space="preserve">Preparer: Erica Campbell - Joy Ewell  ASK# IBUM551861  Dec 11-12, 2018 Shreveport, LA  ...This is a request to travel to Shreveport Louisiana, departing December 11 and returning to New Orleans Louisiana December 12th, 2018.  This is a sponsored trip supported by the State of Louisiana STDHIV Program  The purpose of this travel is to support the programâ??s STD/HIV Reduction Strategy by providing STD/HIV expertise and technical assistance to the local Regional Medical Director/Administrator, Assistant Regional Administrator, Nursing Manager regarding CDC STD testing and treatment recommendations, and the Chexout web-based STD results notification system. Also to provide technical support to DIS Manager related to providing STD results and educational information to patients via a new electronic messaging system.   .  One night stay will be necessary for this trip.  You will travel with other program staff, and will not require a rental car or gasoline reimbursement.  The State of Louisiana will pay for hotel cost and Per Diem (includes meals), as sponsored travel. </t>
  </si>
  <si>
    <t>EWELL, JOY D</t>
  </si>
  <si>
    <t>TANUM0IZTZ</t>
  </si>
  <si>
    <t>11/08/2018 - 11/08/2018</t>
  </si>
  <si>
    <t>LAKE CHARLES, LOUISIANA</t>
  </si>
  <si>
    <t xml:space="preserve"> IAVJ612995 Joy Ewell. Lake Charles, Louisiana November 8, 2018. This is a request to travel to Lake Charles, La. on November 8, 2018 on behalf of the State of Louisiana Office of Public Health STD/HIV Program to provide technical support and assistance to the local Acting Regional Medical Director/Administrator, and newly hired Task Force Coordinator regarding CDC recommendations related to syphilis and congenital syphilis; and to provide technical support in discussing STD Surveillance data reports to private medical providers.  </t>
  </si>
  <si>
    <t>TANUM0IPKJ</t>
  </si>
  <si>
    <t>10/17/2018 - 10/19/2018</t>
  </si>
  <si>
    <t xml:space="preserve"> IA4P51235A Preparer: Eileen Bell/Traveler Joy Ewell Shreveport, Louisiana  sponsored TRAVEL 62115|0000076406 - his is a request to travel from New Orleans to Shreveport Louisiana, from October 17-October 19, returning to New Orleans October 19th, 2018,  to provide technical support/assistance and coordination of a training session for healthcare providers. Also to support  the Louisiana Reduction Strategy to reduce the increasing rates of congenital syphilis and promote the new congenital syphilis campaign.  
hotel reservations with the Shreveport Hilton . </t>
  </si>
  <si>
    <t>TANUM0IANW</t>
  </si>
  <si>
    <t>03/05/2019 - 03/07/2019</t>
  </si>
  <si>
    <t>GREENVILLE, NORTH CAROLINA</t>
  </si>
  <si>
    <t>For my travel to Greenville in March, I will be providing technical assistance to community based organizations, health departments and health care organizations that wish to enhance their knowledge about PrEP.  I will provide  input on PrEP implementation strategies which include marketing of PrEP; counseling and linking clients to PrEP services; PrEP guidelines and State procedures; and quality assurance of PrEP activities.
.LASKEW-ASK#JIEG385A83-RDU-GRE-03-5-03-07-19-EISENBERG</t>
  </si>
  <si>
    <t>EISENBERG, MARTI G</t>
  </si>
  <si>
    <t>TANUM0JAB1</t>
  </si>
  <si>
    <t>11/13/2018 - 11/16/2018</t>
  </si>
  <si>
    <t>STATE OF TN DEPT OF HEALTH</t>
  </si>
  <si>
    <t>MEMPHIS, TENNESSEE</t>
  </si>
  <si>
    <t xml:space="preserve">As a CDC field assignee to Nashville, this letter is to request you to travel to Memphis Tennessee (Region 9) on November 13-16, 2018; to provide technical assistance and consultation on STD programmatic intervention and prevention activities to the newly hired State Regional Consultant; You will provide training on navigating and processing positive STI laboratory reports in the state data collection system, the Patient Reporting Investigating Surveillance Manager.ã??ã??You will demonstrate how to create a client profile, attach investigative field records to the profile and link positive labs to the investigative field records. ã??LASKEW-ASK#IAU8682424-BNA-MEM-11-13-11-16-18COLE-Sponsored Travel.ã??ã??
</t>
  </si>
  <si>
    <t>COLE, LAVONNE A</t>
  </si>
  <si>
    <t>TANUM0IMS5</t>
  </si>
  <si>
    <t>03/11/2019 - 03/13/2019</t>
  </si>
  <si>
    <t>FLORIDA DEPARTMENT OF HEALTH</t>
  </si>
  <si>
    <t>SARASOTA, FLORIDA</t>
  </si>
  <si>
    <t xml:space="preserve">Preparer: Erica Campbell - Thomas Burns ASK# J2KG36429A {HCVJDJ / 93905S4}Sarasota, FL  March 11â??13, 2019 .. to provide technical assistance and advisement to Florida Department of Health in Sarasota County, Sexually Transmitted Disease (STD) Control Program. The program review is scheduled for March 12-13. I will be part of the STD Quality Assessment Team from the State STD Program Office and meet with local officials to provide technical assistance in planning, developing, implementing and evaluating disease intervention strategies and techniques. I will provide recommendations for improvement and discuss training needs. I will travel to the Florida Department of Health - Sarasota County, at 2200 Ringling Blvd., Sarasota, Florida 34237. 
This is Sponsored travel under Title 42.
</t>
  </si>
  <si>
    <t>BURNS, THOMAS E</t>
  </si>
  <si>
    <t>TANUM0JVLN</t>
  </si>
  <si>
    <t>ARIZONA DEPARTMENT OF HEALTH S</t>
  </si>
  <si>
    <t>LAKE HAVASU CITY, ARIZONA</t>
  </si>
  <si>
    <t>IAPG332451 Preparer: MaeDean Noble Browne Katherine HCVJDJ 11/13 11/16 Training/POV/LOI         Tucson, AZ Lake Havasu City, AZ I will need to travel from Tucson, AZ to Lake Havasu City, AZ on 11/13/18 until 11/16/18 to provide technical assistance and consultation on syphilis staging, STD case management, and disease investigation best practices.  She will also identify disease intervention gaps and potential strategies to address.  Also, She will provide TA to supervisory staff on disease investigation best practices.â? Quality Inn &amp; Suites-271 S. Lake Havasu Ave.Lake Havasu City, AZ 86403-(928) 855-1111</t>
  </si>
  <si>
    <t>BROWNE, KATHERINE A</t>
  </si>
  <si>
    <t>TANUM0IJON</t>
  </si>
  <si>
    <t>10/02/2018 - 10/07/2018</t>
  </si>
  <si>
    <t>INFECTIOUS DISEASE ASSOCIATION</t>
  </si>
  <si>
    <t>SAN FRANCISCO, CALIFORNIA</t>
  </si>
  <si>
    <t>ASK TICKET:  I8FE483345  Laura Quilter - San Francisco October 2- 7, 2018. Traveler will participate in the Infectious Disease Society of America  and give an oral presentation on the preliminary findings of the enhanced gonococcal isolate surveillance project (eGISP). I was given a travel award by IDSA.  I was given a travel award by IDSA they have already made reservations for me from October 2-7. ROOM RESERVED VIA ROOM BLOCK AT Hilton San Francisco Union Square, 333 O'Farrell Street, San Francisco CA 941</t>
  </si>
  <si>
    <t>Quilter, Laura Ann</t>
  </si>
  <si>
    <t>TANUM0HWYJ</t>
  </si>
  <si>
    <t xml:space="preserve">Preparer: Erica Campbell- Demeatrice Simmons  ASK# IA3D481135 Carolina Beach, NC  October 24th-26th, 2018 (Sponsor/POV) ...for the purpose to receive training on HIV/STD outbreak response, receiving information on infection control and updates on North Carolina's Electronic Disease Surveillance System (NCEDSS).  
Please note that this is sponsored travel and the traveler is only seeking reimbursement for lunch and dinner on October 24th, dinner on October 25th and lunch on October 26th.  The hotel accommodations have been pre-paid by the State of North Carolina.  The traveler has attached the LOI from the State of North Carolina. The hotel has been pre-payed by the state of North Carolina. Transportation will be via a rental car paid directly by the State of NC. If gasoline is needed, a State credit card will be provided...***Traveler is driving her own Vehicle instead of Rental Car***
</t>
  </si>
  <si>
    <t>SIMMONS, DEMEATRICE</t>
  </si>
  <si>
    <t>TANUM0IFJF</t>
  </si>
  <si>
    <t>CALIFORNIA DEPARTMENT OF HEALT</t>
  </si>
  <si>
    <t>BAKERSFIELD, CALIFORNIA</t>
  </si>
  <si>
    <t>ASK TICKET#: IAGF135776 Raquel Paz - Bakersfield, CA (Oct 28 - 29) and Fresno (Oct 29-30);  October 28 - 30, 2018. Due to the steep increases of syphilis among women and congenital syphilis (CS) cases throughout California, as a CDC assignee to California Department of Public Health (CDPH) STD Control Branch, the traveler is the lead for technical assistance and training to local health jurisdictions regarding (CS). For this travel request, the traveler will be responsible for providing technical assistance and assist with local capacity building by providing quality assurance review training of CS cases, CS case management and CDPH CalREDIE surveillance requirements for CS.  TRAVELER WILL BE CARPOOLING WITH COLLEAGUES.</t>
  </si>
  <si>
    <t>PAZ, RAQUEL</t>
  </si>
  <si>
    <t>TANUM0IET1</t>
  </si>
  <si>
    <t>12/10/2018 - 12/12/2018</t>
  </si>
  <si>
    <t>SACRAMENTO, CALIFORNIA</t>
  </si>
  <si>
    <t xml:space="preserve">IBVA474154 Romni Neiman  Sacramento December 10-12, 2018 HCVJDJ. Romni Neiman is requested by the California Project Area to travel from her duty station, Richmond, to Sacramento to provide technical assistance on behalf of the California STD Control Branch, from December 10-12, 2018. 
This trip is mission critical, as Ms. Neiman will be acting in a leadership role for the CDPH STD Control Branch in a joint all staff meeting of 250 CDPH STD and HIV staff; Her subject matter expertise in STD and technical assistance in guiding the CDPH STDCB through this transition are essential. The previous ask ticket for this trip was closed, however Ms. Neiman's attendance in person is imperative, given the departure of the current STDCB Branch Chief and the leadership role of Ms. Neiman, as the Interim Acting Branch Chief. 
This trip and all associated travel will be sponsored by the CDPH STD Control Branch; no federal funds will be used to pay for the travel of the CDC employee.
Lodging has been reserved at: 
Inn Off Capitol Park, an Ascend Hotel Collection Member 1530 N Street, Sacramento, CA, US, 95814 +1 (916) 447-8100
</t>
  </si>
  <si>
    <t>TANUM0IZQG</t>
  </si>
  <si>
    <t>11/05/2018 - 11/06/2018</t>
  </si>
  <si>
    <t xml:space="preserve">I7GN451575 Preparer: Eileen Bell/Traveler Romni A Neiman Sponsored POV   Sacramento, CA - Romni Neiman is requested by the California Project Area to travel from her duty station, Richmond, to Sacramento to provide technical assistance on behalf of the California STD Control Branch, from November 5-6, 2018.  The CDPH Center for Infectious Disease is exploring programmatic integration of the Office of AIDS and STD Control Branch.  There will be a series of strategic planning sessions to explore program integration and potential organizational structure. </t>
  </si>
  <si>
    <t>TANUM0HN5U</t>
  </si>
  <si>
    <t>01/16/2019 - 02/28/2019</t>
  </si>
  <si>
    <t>JACKSON, MISSISSIPPI</t>
  </si>
  <si>
    <t>Local invitational travel under title 42 providing assistance to Gulfport Mississippi due to staffing shortage and the need to train new staff. This is an extension to the TDY I performed in November and December 2018. All costs will be paid for by the Mississippi Department of Health.LASKEW#ASK J18D351785-GPT-JAX-01-16-18-02-18-19-JEFFERSON</t>
  </si>
  <si>
    <t>TANUM0J8AP</t>
  </si>
  <si>
    <t>11/26/2018 - 12/31/2018</t>
  </si>
  <si>
    <t>IB9G452953 RANDY  JEFFERSON Gulfport Mississippi November 26- December 31, 2018. 
Local invitational travel traveling from Jackson to Gulfport Mississippi to support employee training on behalf of the Mississippi state department of health. This travel is being paid for by the Mississippi department health under title 42 technical assistance. The sponsor is paying for the lodging as well as booked the lodging. 
Holiday Inn Express Long Beach
300 Beach Blvd W, Long Beach, MS 39560
(228) 864-5440</t>
  </si>
  <si>
    <t>TANUM0IUDP</t>
  </si>
  <si>
    <t>10/22/2018 - 11/09/2018</t>
  </si>
  <si>
    <t>KENTUCKY OCCUPATIONAL AND ENVI</t>
  </si>
  <si>
    <t>FLORENCE, KENTUCKY</t>
  </si>
  <si>
    <t>ASK TICKET#:  IAI9265751 KIM HONER - FLORENCE , KY (POV) EPI-AID; October 22 - November 9, 2018.  I'm traveling to Northern Kentucky to provide Technical Assistance &amp; Guidance to the STD\HIV Programs.</t>
  </si>
  <si>
    <t>HONER, KIM MANARD</t>
  </si>
  <si>
    <t>TANUM0IFVL</t>
  </si>
  <si>
    <t>10/16/2018 - 10/18/2018</t>
  </si>
  <si>
    <t>TAMPA, FLORIDA</t>
  </si>
  <si>
    <t>IA5E311987 Preparer:  Eileen Bell/Traveler THOMAS E BURNS - Travel on October 16 - 18, 2018, to provide technical assistance and advisement to Florida Department of Health in Hillsborough County, Sexually Transmitted Disease (STD) Control Program. The program review is scheduled for October 17-18, 2018. I will be part of the STD Quality Assessment Team from the State STD Program Office and meet with local officials to provide technical assistance in planning, developing, implementing and evaluating disease intervention strategies and techniques. I will provide recommendations for improvement and discuss training needs. I will travel to the Florida Department of Health - Hillsborough County, at 13601 North 22nd Street, Tampa, Florida 33613.</t>
  </si>
  <si>
    <t>BURNS, THOMAS Eugene</t>
  </si>
  <si>
    <t>TANUM0ICWN</t>
  </si>
  <si>
    <t>10/31/2018 - 11/02/2018</t>
  </si>
  <si>
    <t>I will be part of the STD Quality Assessment Team from the State STD Program Office and meet with local officials to provide technical assistance in planning, developing, implementing and evaluating disease intervention strategies and techniques. I will provide recommendations for improvement and discuss training needs.</t>
  </si>
  <si>
    <t>TANUM0IFN0</t>
  </si>
  <si>
    <t>11/28/2018 - 11/30/2018</t>
  </si>
  <si>
    <t>NEW YORK CITY DEPARTMENT OF HE</t>
  </si>
  <si>
    <t>ATLANTA, GEORGIA</t>
  </si>
  <si>
    <t xml:space="preserve">Preparer: Erica Campbell -Julia A. Schillinger   ASK# IB1G524412  sponsored  Atlanta on November 28th  attend the annual "SURRG" meeting. NYC Department of Health and Mental Hygiene is sponsoring my travel - I have attached a letter from CDC describing the meeting, and a letter of invitation for me to travel on for the purposes of the NYC Department of Health and Mental Hygiene. I am also attaching the booked air travel and hotel reservations. </t>
  </si>
  <si>
    <t>SCHILLINGER, JULIA Ann</t>
  </si>
  <si>
    <t>TANUM0ITI7</t>
  </si>
  <si>
    <t>11/27/2018 - 11/30/2018</t>
  </si>
  <si>
    <t>INDIANA STATE DEPARTMENT OF HE</t>
  </si>
  <si>
    <t>ASSOCIATE SERVICE FELLOW</t>
  </si>
  <si>
    <t xml:space="preserve">ASK TICKET#:  IAJC163945 Justin Holderman - Atlanta, GA; November 28-30, 2018. Traveling from Indianapolis, IN to Atlanta, GA for the mandatory SURRG Grantees Meeting from November 28-30, 2018. All expenses are paid for through the Indiana State Department of Health. Traveler will reside at Courtyard Atlanta Executive Park/Emory, 1236 Executive Park Drive Atlanta Georgia 30329. Tele:  
404-728-0708.
</t>
  </si>
  <si>
    <t>Holderman, Justin</t>
  </si>
  <si>
    <t>TANUM0IHLN</t>
  </si>
  <si>
    <t>12/11/2018 - 12/13/2018</t>
  </si>
  <si>
    <t>HEALTHCARE EDUCATION AND TRAIN</t>
  </si>
  <si>
    <t>MADISON, WISCONSIN</t>
  </si>
  <si>
    <t xml:space="preserve">Preparer: Erica Campbell - Bruce Furness ASK# IB2F471142 (SPONSOR)  Dec 11-13, 2018 Madison, WI   have been invited - and approved - to speak at a symposium entitled â??Dual Protection: A Symposium on Preventing Pregnancy and STIsâ? being held in Madison, WI Wednesday, December 12 from 8am-4:30pm.
The host is the Wisconsin STD Control Program and the travel is being organized by Health Care Education and Training (HCET).  HCET will pay in-kind Roundtrip airfare and lodging Dec 11-12th and ground transportation to &amp; from airport in Madison, the hotel and meeting location.
</t>
  </si>
  <si>
    <t>FURNESS, BRUCE Webster</t>
  </si>
  <si>
    <t>TANUM0IYIU</t>
  </si>
  <si>
    <t>EPIDEMOLOGIST</t>
  </si>
  <si>
    <t>IA1G256AA7 Anna Cope Carolina Beach, NC October 24-26. Traveler is stationed in Raleigh, North Carolina at the state health department, which is why she is getting the full amount for lodging. The state of North Carolina will pay for her lodging, per diem, and mileage.
Courtyard Carolina Beach Oceanfront
100 Charlotte Avenue Carolina Beach North Carolina 28428 USA
910-458-2030</t>
  </si>
  <si>
    <t>Cope, Anna Barry</t>
  </si>
  <si>
    <t>TANUM0IFPR</t>
  </si>
  <si>
    <t xml:space="preserve"> IAHF591553 Chang Lee October 22- November, 8. The traveler will be part of the EPI-AID response team that will be working in Hamilton County, Ohio and Northern Kentucky Health District. He will be apart of the local liaison team to provide assistance to CDC EPI-AID team during their assignment.  He will be staying at Best Western Inn, Florence KY, 41042 PH: (859) 525-0090). Also, the traveler said the government vehicle is available for these dates, so I reduced the cost of the miles. </t>
  </si>
  <si>
    <t>LEE, CHANG K</t>
  </si>
  <si>
    <t>TANUM0IFMZ</t>
  </si>
  <si>
    <t>01/22/2019 - 01/23/2019</t>
  </si>
  <si>
    <t>UNIVERSITY OF FLORIDA</t>
  </si>
  <si>
    <t>GAINESVILLE, GEORGIA</t>
  </si>
  <si>
    <t xml:space="preserve">ASK TICKET#: ICLD55375A William Switzer HCVJCG - Gainesville, FL X1DNTG; JANUARY 22 - 23, 2019.  As an expert in HIV bioinformatics I have been invited to participate in a focus group to assess software being developed at the University of Florida called HIV Dynamic Modelling for Identification of Transmission Epicenters (HIV-DYNAMITE). </t>
  </si>
  <si>
    <t>SWITZER, WILLIAM M</t>
  </si>
  <si>
    <t>TANUM0J6LD</t>
  </si>
  <si>
    <t>11/01/2018 - 11/02/2018</t>
  </si>
  <si>
    <t>GAINESVILLE, FLORIDA</t>
  </si>
  <si>
    <t>As an expert in HIV bioinformatics I have been invited to participate in a focus group to assess software being developed at the University of Florida called HIV Dynamic Modelling for Identification of Transmission Epicenters (HIV-DYNAMITE). This software will be developed for real-time tracking of epidemic transmission based on HIV sequence analysis that can guide the most impactful prospective targeting of public health resources, for Florida as well as all other states.
Due to problems and hardfails in CGE all sponsored allocations had to be changed to personal.</t>
  </si>
  <si>
    <t>TANUM0I9N2</t>
  </si>
  <si>
    <t>12/06/2018 - 12/07/2018</t>
  </si>
  <si>
    <t>PAN AMERICAN SOCIETY FOR CLINI</t>
  </si>
  <si>
    <t>HOUSTON, TEXAS</t>
  </si>
  <si>
    <t>Preparer: Erica Campbell- Silvina Masciotra ASK# IBJD246252 (SPONSOR) Houston in Dec 6- 7th 2018    invited to participate as a speaker at Diagnostic Testing for HIV: Current State of the Diagnostic Algorithm and Future Directions. HIV diagnostics are now a staple in the clinical laboratory held in Houston in December 7th of 2018.</t>
  </si>
  <si>
    <t>MASCIOTRA, SILVINA Vanesa</t>
  </si>
  <si>
    <t>TANUM0IUWT</t>
  </si>
  <si>
    <t>11/15/2018 - 11/17/2018</t>
  </si>
  <si>
    <t>SAN DIEGO, CALIFORNIA</t>
  </si>
  <si>
    <t>I will participate as an invited speaker at the Diagnostic Testing for HIV: Current State of the Diagnostic Algorithm and Future Directions in San Diego, CA November 16th. The ICAP memo has been submitted but it's not available until November 2nd. I am starting the travel request today because I'm 10 days away from the trip and I'll upload the memo as soon as it is received. The hotel reservation at the San Diego Marriott La Jolla is 77085538</t>
  </si>
  <si>
    <t>TANUM0IP8H</t>
  </si>
  <si>
    <t>11/05/2018 - 11/07/2018</t>
  </si>
  <si>
    <t>LOUISVILLE, KENTUCKY</t>
  </si>
  <si>
    <t xml:space="preserve">IABE632179 Preparer: MaeDean Noble	Guenthner Patricia HCVJCG 11/5 11/7 Meeting/LOI ATL Louisville,KY -This travel is for the annual meeting for the National Institutes of Health grant (5-U19-AI113182-04) entitled â??Griffithsin-Based Rectal Microbicides for Prevention of Viral Entry (PREVENT)â?. It is important that the key personnel in the PREVENT program attend this meeting, as we need to review Year 3 activities and discuss important scientific and strategic issues related to achieving program goals for Year 4 and beyond. The non-human primate studies that my group is conducting are crucial to success of this program, and the whole PREVENT Program would benefit greatly from my participation in the meeting.  I do not need a flight or a hotel room, as my trip is being sponsored by the organizer. I have attached the invitation, the itinerary, and the invoice. The hotel I am staying at and where the meeting is taking place at is AC Hotel Louisville Downtown, 727 East Market Street, Louisville, Kentucky 40202 USA,  +1 502-568-6880. </t>
  </si>
  <si>
    <t>GUENTHNER, PATRICIA C</t>
  </si>
  <si>
    <t>TANUM0IEO1</t>
  </si>
  <si>
    <t xml:space="preserve">Sponsored travel to Louisville, KY is to enable Dr. Garber to attend the annual investigators' meeting for the U19 project 'Griffithsin-based Rectal Microbicides for the Prevention of Viral Entry (PREVENT)', and to provide technical assistance and guidance to the project.  </t>
  </si>
  <si>
    <t>Garber, David Andrew</t>
  </si>
  <si>
    <t>TANUM0IHPI</t>
  </si>
  <si>
    <t xml:space="preserve">ASSOCIATION OF NURSES IN AIDS </t>
  </si>
  <si>
    <t>DENVER, COLORADO</t>
  </si>
  <si>
    <t>You are an invited Plenary speaker for the Association of Nurses in AIDS Careâ??s (ANAC) Annual Conference entitled ANAC2018: Denver November 8-10</t>
  </si>
  <si>
    <t>Weiser, John K</t>
  </si>
  <si>
    <t>TANUM0IIIB</t>
  </si>
  <si>
    <t>12/02/2018 - 12/03/2018</t>
  </si>
  <si>
    <t>INTERNATIONAL ASSOCIATION OF P</t>
  </si>
  <si>
    <t>ASK TICKET#:  IBJG231988 Mary Tanner - Baton Rouge, LA. December 2 - 3, 2018. Invited speaker for a PrEP implementation workshop in Baton Rouge, LA.</t>
  </si>
  <si>
    <t>Tanner, Mary Rae</t>
  </si>
  <si>
    <t>TANUM0IV6K</t>
  </si>
  <si>
    <t>01/31/2019 - 02/09/2019</t>
  </si>
  <si>
    <t>BEHAVIORAL SCIENTIST</t>
  </si>
  <si>
    <t>[OTHER], KENYA</t>
  </si>
  <si>
    <t>Conduct meeting for the CDC/Emory Clinical Trials Unit, and provide training and technical assistance for trial activities not involving direct engagement with study participants or their identifiable data. Emphasis will also be on study implementation of the Phase IIa, 90-Day Safety, Adherence, and Acceptability Study of Intravaginal Rings Releasing Tenofovir with and without Levonorgestrel among Women in Western Kenya. Will meet with in-country principal investigators from University of Washington and</t>
  </si>
  <si>
    <t>MCLELLAN-LEMAL, ELEANOR</t>
  </si>
  <si>
    <t>TANUM0J3K2</t>
  </si>
  <si>
    <t>01/21/2019 - 01/26/2019</t>
  </si>
  <si>
    <t xml:space="preserve">ICIL115656        Preparer: MaeDean Noble Dunne Eileen P. HCVJC5X7 21-Jan 26-Jan Meeting Bangkok Geneva This is an INTERNATIONAL travel request for Dr. Eileen F. Dunne, Program Director, DHAP, Thailand.Travel Justification: Dr. Eileen F. Dunne is required to attend a WHO meeting as the PI (Principal Investigator) of the Zoliflodacin Clinical trial for the Silom Community Clinic, and to provide expert input on discussions to prepare for potential future vaccine studies on HIV and STD prevention. The meeting dates are Jan 23rd and 24th, 2019 in Geneva, Switzerland.  This trip is sponsored by WHO (World Health Organization). </t>
  </si>
  <si>
    <t>DUNNE, EILEEN F</t>
  </si>
  <si>
    <t>TANUM0J5N5</t>
  </si>
  <si>
    <t>11/13/2018 - 11/17/2018</t>
  </si>
  <si>
    <t>NEW YORK COUNTY, NEW YORK</t>
  </si>
  <si>
    <t xml:space="preserve">IAUA5A4637 Preparer: MaeDean Noble Brooks John  HCVJC1 11/13 11/17  Meeting/LOI  ATL DCA/LGA/ATL1st part CDC pays, 2nd part I-IN-KIND.DCA 11/13for NIDA's HIV/AIDS &amp; Drug Abuse Research Planning Workshop, Rockville, MD. Attend with Dr. McCray to hear presentations for program staff-progress and future plans. ICAP and Agenda attached. Hotel info attached. 11/14-15- NIDAâ??s Office of Aids Research Advisory Council (OARAC) in Rockville, MD. OARAC orientation and the meeting. No ICAP is necessary for this meeting-NYC-he is staying with a colleague). </t>
  </si>
  <si>
    <t>BROOKS, JOHN Trow</t>
  </si>
  <si>
    <t>TANUM0IM9L</t>
  </si>
  <si>
    <t>11/26/2018 - 11/28/2018</t>
  </si>
  <si>
    <t>TEXAS DEPARTMENT OF STATE HEAL</t>
  </si>
  <si>
    <t>SOCIAL SCIENTIST</t>
  </si>
  <si>
    <t>AUSTIN, TEXAS</t>
  </si>
  <si>
    <t>Dr. David Purcell - 11/26/2018, Texas, # IABG32238A: will be traveling to the ICAP approved 2018 Texas HIV/STD Conference in Austin, TX.    Dr. Purcell is attending as an invited speaker regarding the science of viral suppression and related messaging to consumers and providers. This travel is in-kind.  Round trip coach airfare from Atlanta, GA to Austin, TX and back along with lodging at the JW Marriott in Austin is covered.</t>
  </si>
  <si>
    <t>PURCELL, DAVID WILLIAM</t>
  </si>
  <si>
    <t>TANUM0IF0I</t>
  </si>
  <si>
    <t>01/29/2019 - 02/02/2019</t>
  </si>
  <si>
    <t>SUPERVISORY MEDICAL</t>
  </si>
  <si>
    <t>MIAMI, FLORIDA</t>
  </si>
  <si>
    <t xml:space="preserve">John Ward 1/29/19-2/2/19 Miami, FL. traveling to Miami at the end of the month for a series of meetings with in kind support of the Task Force. The letter of invitation is attached. Please note that as part of this trip he will be presenting at the EASL/AASLD Conference on HCV Elimination.  Lodging and airline ticket has been paid for by the Task Force. No federal funds will be used for this trip. </t>
  </si>
  <si>
    <t>WARD, JOHN Webb</t>
  </si>
  <si>
    <t>TANUM0JCXG</t>
  </si>
  <si>
    <t>03/24/2019 - 03/29/2019</t>
  </si>
  <si>
    <t>DAR ES SALAAM, TANZANIA</t>
  </si>
  <si>
    <t xml:space="preserve">Join with WHO AFRO and Tanzanian MOH in evaluating the viral hepatitis surveillance and other information systems and propose plan for improvements. 
</t>
  </si>
  <si>
    <t>WARD, JOHN W</t>
  </si>
  <si>
    <t>TANUM0K48R</t>
  </si>
  <si>
    <t>02/25/2019 - 03/01/2019</t>
  </si>
  <si>
    <t>Traveler will advise the World Health Organization by identifying synergies with the Task Force Coalition of Global Hepatitis Elimination in development leadership</t>
  </si>
  <si>
    <t>TANUM0JDZ4</t>
  </si>
  <si>
    <t>WORLD INNOVATION SUMMIT FOR HE</t>
  </si>
  <si>
    <t>DOHA, QATAR</t>
  </si>
  <si>
    <t>Present at World Innovation Summit for Health 2018</t>
  </si>
  <si>
    <t>TANUM0IMGZ</t>
  </si>
  <si>
    <t>12/05/2018 - 12/09/2018</t>
  </si>
  <si>
    <t>AMSTERDAM, NETHERLANDS</t>
  </si>
  <si>
    <t xml:space="preserve"> Traveler will deliver a key-note lecture on the elimination of viral hepatitis movement </t>
  </si>
  <si>
    <t>TANUM0II02</t>
  </si>
  <si>
    <t>10/02/2018 - 10/08/2018</t>
  </si>
  <si>
    <t xml:space="preserve">Dr. Gail Bolan - 10/2/2018- San Francisco, CA, #  I9JD486544. Dr. Bolan has been invited to participate in the conference as a guest speaker at IDWeek. she has been asked to be the speaker of the session "meet-the-professors, in which she will be doing a presentation.
Rooms have already been reserved via the conference from October 4 â?? October 7 as they are blocked rooms that needed to be reserved by the deadline date at: 
Westin St. Francis Hotel
 335 Powell St 
 San Francisco, CA 94102-1804
 415-397-7000
Note: Traveler has home in San Francisco and will stay there for the first 2 nights and the last.
</t>
  </si>
  <si>
    <t>Bolan, Gail Ann</t>
  </si>
  <si>
    <t>TANUM0I5OD</t>
  </si>
  <si>
    <t>Attend and present at the defeating meningitis by 2030 meeting</t>
  </si>
  <si>
    <t>Wang, Xin</t>
  </si>
  <si>
    <t>TANUM0JFKK</t>
  </si>
  <si>
    <t>11/27/2018 - 12/05/2018</t>
  </si>
  <si>
    <t>MENINGITIS RESEARCH FOUNDATION</t>
  </si>
  <si>
    <t>OXFORD, UNITED KINGDOM</t>
  </si>
  <si>
    <t>Attend and present at the panel discussion in Oxford UK on global meningococcal genome library as a key pillar to the new Global Roadmap for Defeating Meningitis by 2030</t>
  </si>
  <si>
    <t>TANUM0IM1I</t>
  </si>
  <si>
    <t>participate in the fifth annual MenAfriNet Partners Meeting in conjunction with WHOâ??s annual Meningitis meeting.</t>
  </si>
  <si>
    <t>TANUM0HSXQ</t>
  </si>
  <si>
    <t>12/15/2018 - 12/21/2018</t>
  </si>
  <si>
    <t>LABORATORY TECHNICIAN</t>
  </si>
  <si>
    <t>Provide laboratory support for meningitis activities.</t>
  </si>
  <si>
    <t>Vuong, Jeni T</t>
  </si>
  <si>
    <t>TANUM0IWK3</t>
  </si>
  <si>
    <t>fifth annual MenAfriNet Partners Meeting in conjunction with WHOâ??s annual Meningitis meeting.</t>
  </si>
  <si>
    <t>TANUM0HSTO</t>
  </si>
  <si>
    <t>02/16/2019 - 02/24/2019</t>
  </si>
  <si>
    <t>Investigation into the 2 Pertussis Reference Laboratory and to meet with Sabin Vaccine Institute and LAPP partners</t>
  </si>
  <si>
    <t>TONDELLA, MARIA L</t>
  </si>
  <si>
    <t>TANUM0JDCV</t>
  </si>
  <si>
    <t>SENIOR RESEARCH SCI</t>
  </si>
  <si>
    <t>Attend and present at 15th Annual meeting on surveillance and response to meningitis outbreaks in Africa/5th MenAfriNet Partners' meeting</t>
  </si>
  <si>
    <t>Soeters, Heidi M</t>
  </si>
  <si>
    <t>TANUM0HSZ0</t>
  </si>
  <si>
    <t>01/29/2019 - 02/01/2019</t>
  </si>
  <si>
    <t>LEAD HEALTH SCIENTIS</t>
  </si>
  <si>
    <t xml:space="preserve"> Meeting with Group B Strep Laboratory Consortium on assay standardization and correlates of protection study design. </t>
  </si>
  <si>
    <t>SCHIFFER, JARAD M</t>
  </si>
  <si>
    <t>TANUM0J32L</t>
  </si>
  <si>
    <t xml:space="preserve">Represent CDC's meningitis surveillance and detection subject matter expertise, review the 2018 epidemic situation in the region and provide technical support in preparing for the 2019 epidemic season in partnership with WHO, Ministries of Health, and other organizations; and attend side meetings </t>
  </si>
  <si>
    <t>Sanogo, Yibayiri O</t>
  </si>
  <si>
    <t>TANUM0HSSF</t>
  </si>
  <si>
    <t xml:space="preserve">MICROBIOLOGIST </t>
  </si>
  <si>
    <t>Potts, Caelin C</t>
  </si>
  <si>
    <t>TANUM0IWDS</t>
  </si>
  <si>
    <t>02/16/2019 - 02/23/2019</t>
  </si>
  <si>
    <t xml:space="preserve">Analysis on two laboratories and attending LAPP/Sabin meeting with participating countries. </t>
  </si>
  <si>
    <t>Pawloski, Lucia C</t>
  </si>
  <si>
    <t>TANUM0JDD1</t>
  </si>
  <si>
    <t>DIRECTOR EPIDEMIOLO</t>
  </si>
  <si>
    <t>To discuss the future of the MenAfriNet project with the Bill and Melinda Gates foundation including strategic priorities, impact and outcomes to date, and continued resources to sustain the surveillance capacity in West Africa.</t>
  </si>
  <si>
    <t>NOVAK, RYAN THOMAS</t>
  </si>
  <si>
    <t>TANUM0ICNM</t>
  </si>
  <si>
    <t>03/11/2019 - 03/22/2019</t>
  </si>
  <si>
    <t>OUAGADOUGOU, BURKINA FASO</t>
  </si>
  <si>
    <t xml:space="preserve">Meet with World Health Organization Africa Regional Office Davycas International and other country partners to develop a MenAfriNet work plan to support prevention detection and response to epidemic meningitis in sub Saharan Africa </t>
  </si>
  <si>
    <t>NOVAK, RYAN T</t>
  </si>
  <si>
    <t>TANUM0JQJD</t>
  </si>
  <si>
    <t>02/22/2019 - 03/02/2019</t>
  </si>
  <si>
    <t>Invited to attend the event, Defeating Meningitis by 2030--Development of a Global Roadmap at Wilton Park to collaborate with global partners on the development of the roadmap.</t>
  </si>
  <si>
    <t>TANUM0JJST</t>
  </si>
  <si>
    <t>10/09/2018 - 10/20/2018</t>
  </si>
  <si>
    <t>Prepare for and participate in the 15th Annual meeting on surveillance and response to meningitis outbreaks in Africa/5th MenAfriNet Partners' meeting</t>
  </si>
  <si>
    <t>TANUM0HSIF</t>
  </si>
  <si>
    <t>12/11/2018 - 12/14/2018</t>
  </si>
  <si>
    <t>RIO DE JANEIRO, BRAZIL</t>
  </si>
  <si>
    <t xml:space="preserve"> Attend and speak at Latin American meningococcal workshop </t>
  </si>
  <si>
    <t>McNamara, Lucy A</t>
  </si>
  <si>
    <t>TANUM0IUNO</t>
  </si>
  <si>
    <t>Participate in a consortium meeting for Group B streptococcus to establish assay standardization and correlates of protection</t>
  </si>
  <si>
    <t>Maniatis, Panagiotis G</t>
  </si>
  <si>
    <t>TANUM0J468</t>
  </si>
  <si>
    <t xml:space="preserve">Attend the 15th Annual meeting on surveillance and response to meningitis outbreaks in Africa and 5th MenAfriNet Partners' meeting on behalf of CDC and present "Cost of Case-based surveillance implementation in Burkina Faso" and "MenAfriNet Tool Kit: way forward for improved data management tools". </t>
  </si>
  <si>
    <t>Hatcher, CYNTHIA P</t>
  </si>
  <si>
    <t>TANUM0HRZW</t>
  </si>
  <si>
    <t>PRAESIDIUM INC</t>
  </si>
  <si>
    <t>ARLINGTON, TEXAS</t>
  </si>
  <si>
    <t>Division of Violence Prevention (DVP) representation on the Praesidium Advisory Council will provide the Council with expertise related to the development of Praesidium's sexual abuse prevention products and services to the entire Y (YMCA)-USA community. This work is highly relevant to CDC/DVP's child sexual abuse prevention efforts and aligns with DVP's priority to prevent Adverse Childhood Experiences (ACEs). Child Sexual Abuse is an ACE. In particular, participation on the Praesidium Advisory Council provides CDC with opportunities to further engage with national stakeholders in prevention of child sexual abuse. TDY POC: Britt Darwin, Looney (817-801-7779)/ CDC POC: L. Francis (nbi2@cdc.gov) (404) 498-1478</t>
  </si>
  <si>
    <t>Brown, Pamela B</t>
  </si>
  <si>
    <t>TANUM0IF0S</t>
  </si>
  <si>
    <t>01/14/2019 - 01/15/2019</t>
  </si>
  <si>
    <t>THE RABEN GROUP</t>
  </si>
  <si>
    <t>Traveler is invite to speak about the complex factors that lead to suicide. Twin Cities PBS is developing a documentary and national impact campaign to raise awareness around the problem of suicide. POC: Josilyn Sacks,202-466-8585.The Willard Intercontinental Hotel,77551651</t>
  </si>
  <si>
    <t>Stone, Deborah Michele</t>
  </si>
  <si>
    <t>TANUM0J7OZ</t>
  </si>
  <si>
    <t>10/31/2018 - 11/08/2018</t>
  </si>
  <si>
    <t>Behavioral Scientist</t>
  </si>
  <si>
    <t xml:space="preserve">The purpose of this trip is for Andres Villaveces to present research findings at a professional scientific conference, the SAFETY 2018 World Injury Conference (World Conference on Injury Prevention and Safety). Dr. Villaveces will present findings from the VACS surveys on the issue of mental health consequences of violence at the SAFETY 2018 conference in Bangkok, Thailand. </t>
  </si>
  <si>
    <t>Villaveces, Andres</t>
  </si>
  <si>
    <t>TANUM0IFKM</t>
  </si>
  <si>
    <t>11/28/2018 - 11/29/2018</t>
  </si>
  <si>
    <t>CASEY FAMILY PROGRAMS</t>
  </si>
  <si>
    <t>WORCESTER, MASSACHUSETTS</t>
  </si>
  <si>
    <t xml:space="preserve">Dr. Merrick has been invited to serve as the keynote speaker on Adverse Childhood Experiences(ACE) and ACE prevention at the Essentials for Childhood state and ahs been working on implementing multi-sectoral primary prevention of child abuse and neglect with CDC technical assistance and partnership for several years. </t>
  </si>
  <si>
    <t>Merrick, Melissa Teresa</t>
  </si>
  <si>
    <t>TANUM0ISWZ</t>
  </si>
  <si>
    <t>10/14/2018 - 10/18/2018</t>
  </si>
  <si>
    <t>CENTER FOR HEALTH EDUCATION</t>
  </si>
  <si>
    <t xml:space="preserve">Hotel </t>
  </si>
  <si>
    <t>Dr. Melissa T. Merrick, Ph.D. serves as Senior Epidemiologist in the Division of Violence and Prevention. Dr. Merrick will travel to San Francisco, CA on October 14-18, 2018 to attend the Third Biennial Adverse Childhood Experienceâ??s (ACE) Conference This conference will bring together participants from health care, education, law enforcement, juvenile justice, child welfare, and early childhood from across the country to address the impact of early adversity on individuals and communities, and improve future outcomes for all. The Center for Youth Wellness will purchase airfare to and from San Francisco and book and pay for hotel accommodations. The conference will be held at the Hyatt Regency Embarcadero in San Francisco, CA. POC: Leah Medoff (415) 690-2670. Traveler cell is (305) 710-4378. Hotel information: Hyatt Regency Embarcadero at 5 Embarcadero Ctr, San Francisco, CA 94111.</t>
  </si>
  <si>
    <t>TANUM0I5JU</t>
  </si>
  <si>
    <t>UNIVERSITY OF JOHANNESBURG</t>
  </si>
  <si>
    <t>JOHANNESBURG, SOUTH AFRICA</t>
  </si>
  <si>
    <t>Dr. Mercy have been invited to attended the South African Medical Research (SAMRC). Dr. Mercy will participate as a panelist that will conduct the 5-yearly review of the Intramural Violence, Injury and Peace Research Unit (VIPRU). This travel is sponsored by the SAMRC. The traveler actually travel dates are November 26 - December 1, 2018. The letter of invitational is attached.</t>
  </si>
  <si>
    <t>MERCY, JAMES A</t>
  </si>
  <si>
    <t>TANUM0IIV0</t>
  </si>
  <si>
    <t>02/21/2019 - 02/22/2019</t>
  </si>
  <si>
    <t xml:space="preserve">RANBAXY RESEARCH LABORATORIES </t>
  </si>
  <si>
    <t>LEAD BEHAVIORAL SCIE</t>
  </si>
  <si>
    <t>Traveler will be attending a Sexual Violence and Sports Meeting hosted by Raliance and the Center for Gender Equity and Health (GEH). The meeting aims to bring together a small group of researchers who study SV/domestic violence and sports, to discuss key topics related to sports as a protective factors and measurement efforts, and to identify opportunities to disseminate information on topics related to sports and SV prevention. This is a sponsored travel, ICAP not required. TDY POC: Brian Pinero (202) 464-4811; CDC Travel Preparer: Linda Francis (nbi2@cdc.gov) (404) 498-1478.</t>
  </si>
  <si>
    <t>BASILE, KATHLEEN C</t>
  </si>
  <si>
    <t>TANUM0JNAP</t>
  </si>
  <si>
    <t>Registration Fee</t>
  </si>
  <si>
    <t>03/05/2019 - 03/06/2019</t>
  </si>
  <si>
    <t>PREVENT CHILD ABUSE NORTH CARO</t>
  </si>
  <si>
    <t>RALEIGH, NORTH CAROLINA</t>
  </si>
  <si>
    <t>SPONSORED TRAVEL: Dr. Melissa Merrick has been invited to speak at the Prevent Child Abuse North Carolina (PCANC) Learning &amp; Leadership Summit Award Luncheon on March 5-6, 2019, in Raleigh, NC.  Sponsor paying: Roundtrip airfare on Delta from Atlanta to Raleigh, 1 night lodging, meals at the meeting, and ground transportation in Atlanta and Raleigh.  POC: Dawn LeBlanc, PH: 919.239.5702. Traveler 305-710-4378.</t>
  </si>
  <si>
    <t>TANUM0JQPX</t>
  </si>
  <si>
    <t>11/13/2018 - 11/15/2018</t>
  </si>
  <si>
    <t>SPOKEN CENTER FOR THE SPOKEN W</t>
  </si>
  <si>
    <t>Medical Officer MD MPH</t>
  </si>
  <si>
    <t>LAS VEGAS, NEVADA</t>
  </si>
  <si>
    <t>Travel to Las Vegas, NV on 11/13-15/18. Will speak to The Moth Mainstage about EIS experiences to tie into other attendee stories.
El Cortez Hotel &amp; Casino  600 Fremont in Las Vegas.</t>
  </si>
  <si>
    <t>Krishnasamy, Vikram P</t>
  </si>
  <si>
    <t>TANUM0IPQ5</t>
  </si>
  <si>
    <t>03/20/2019 - 03/22/2019</t>
  </si>
  <si>
    <t>UNIVERSITY OF MASSACHUSETTS</t>
  </si>
  <si>
    <t>Division Director of Science Data Polic</t>
  </si>
  <si>
    <t xml:space="preserve">Hotel plus $80 hotel tax added </t>
  </si>
  <si>
    <t>Dr. Chris Jones is being sponsored by the University of Massachusetts to be the keynote speaker at the Academic and Health Policy Conference on Correctional Health in Las Vegas on March 21, 2019.  His keynote presentation will be "The Public Health Response to the Opioid Crisis- Opportunities for Criminal Justice".  Sponsor paying: 2 nights lodging, round trip airfare, ground transportation in NV, breakfast and lunch on 3/21 and 3/22.  Event held in the Lotus Ballroom at the Luxor Hotel &amp; Casino located at 3900 S. Las Vegas Blvd, Las Vegas, NV 89119.  POC: Marlena Eastty, Phone 508-793-1214. Traveler 404-747-5988.</t>
  </si>
  <si>
    <t>Jones, Christopher McCall</t>
  </si>
  <si>
    <t>TANUM0JTCN</t>
  </si>
  <si>
    <t>03/18/2019 - 03/19/2019</t>
  </si>
  <si>
    <t>RAND CORP</t>
  </si>
  <si>
    <t>ARLINGTON, VIRGINIA</t>
  </si>
  <si>
    <t>Dr. Chris Jones will serve on the Advisory Board for RAND Opioid Policy Tools and Informatics Center (OPTIC) P50 Center, March 19, 2019 in their Arlington, VA office.  Sponsor is paying: 1 night lodging, round trip airfare, and 2 meals on 3/19.  POC: Hilary Peterson, Phone: 412-683-2300. Traveler 404-747-5988.</t>
  </si>
  <si>
    <t>TANUM0JOBU</t>
  </si>
  <si>
    <t>03/11/2019 - 03/12/2019</t>
  </si>
  <si>
    <t>NEW YORK, NEW YORK</t>
  </si>
  <si>
    <t>SPONSORED - Dr. Chris Jones has been invited to give a plenary talk at the Center for Drug Use and HIV Research (CDUHR) symposium in NY on March 12, 2019. This symposium will explore the epidemiology of the current epidemic and the status of existing and novel surveillance, prevention and management strategies and public health policies. The target audience includes investigators, community stakeholders, public health professionals and policymakers. POC: David C. Perlman, MD, CDUHR, 212-844-8549. Traveler 404-747-5988.</t>
  </si>
  <si>
    <t>TANUM0JJYM</t>
  </si>
  <si>
    <t>02/13/2019 - 02/14/2019</t>
  </si>
  <si>
    <t>PEW CHARITABLE TRUSTS</t>
  </si>
  <si>
    <t>PRINCETON, NEW JERSEY</t>
  </si>
  <si>
    <t>Dr. Chris Jones was invited to participate in the Community Opioid Response and Evaluation (CORE) Projectâ??s National Advisory Committee Meeting.  This is a sponsored meeting scheduled in Princeton, NJ, February 13-14, 2019.  The sponsor will provide in-kind: Round-trip airfare from Atlanta to Newark, NJ (EWR), one night lodging (2/13/19), rental car for the duration of the trip, and breakfast and lunch on the day of the event (2/14/19). POC: Lauren Wood, Project Coordinator, 202-540-6679. Traveler 404-747-5988.</t>
  </si>
  <si>
    <t>TANUM0JDZS</t>
  </si>
  <si>
    <t>11/14/2018 - 11/15/2018</t>
  </si>
  <si>
    <t>AMERICAN CORRECTIONAL ASSOCIAT</t>
  </si>
  <si>
    <t>SAN ANTONIO, TEXAS</t>
  </si>
  <si>
    <t>Dr. Chris Jones, Senior Advisor and Director of Strategic Priorities and Innovation, National Center for Injury Prevention and Control (NCIPC), is an invited member and being partially sponsored to speak on â??Federal Efforts to Treat Substance Use Disordersâ? at the All Health Authority Training Symposium in San Antonio, TX on November 14, 2018.  Sponsor paying for RT airfare, one night lodging, one meal. Lodging Hyatt Regency San Antonio, 123 Losoya St., San Antonio, TX 78205, Ph: 210-222-1234.  Onsite POC: Mike Miskell, 703-224-0048, MichaelM@aca.org. Traveler 404-747-5988.</t>
  </si>
  <si>
    <t>TANUM0ILAV</t>
  </si>
  <si>
    <t>11/20/2018 - 11/23/2018</t>
  </si>
  <si>
    <t xml:space="preserve">UNIVERSIDAD NACIONAL AVTONOMA </t>
  </si>
  <si>
    <t xml:space="preserve"> Dr. Adela Salame- Alfie received invitation to provide training to Faculty and recent Family Medicine graduates. The invitation is to present the topic â??Introduction to Radiological Preparedness for Family Physiciansâ? on November 22, at the School of Medicine. Dr. Adela Salame- Alfie serves as an Subject Matter Experts (SME) for radiation and CDC. </t>
  </si>
  <si>
    <t>Salame-Alfie, Adela</t>
  </si>
  <si>
    <t>TANUM0IJV9</t>
  </si>
  <si>
    <t>11/12/2018 - 11/13/2018</t>
  </si>
  <si>
    <t>PHILADELPHIA, PENNSYLVANIA</t>
  </si>
  <si>
    <t xml:space="preserve">Traveler has been approved per memo to attend the Novel Psychoactive Substances Symposium (NPS) to present on Trends, Data, and Resources for Tracking novel psychoactive substances (NPS); approved memo has been uploaded. Sponsor has waived the registration fee for the conference and will provide lodging and airfare in-kind. Continental breakfast will also be provided on November 13th. CDC is responsible for paying all other expenses. The conference will be held November 13 - 14, 2018; travel dates are November 12 - 13, 2018. Letter of Invitation has been attached. </t>
  </si>
  <si>
    <t>BOEHMER, TEGAN K</t>
  </si>
  <si>
    <t>TANUM0IRAT</t>
  </si>
  <si>
    <t>TUI CRUISES GMBH</t>
  </si>
  <si>
    <t>[OTHER], PORTUGAL</t>
  </si>
  <si>
    <t>Purpose of travel is to conduct final construction inspection and remark closing on cruise vessel, Mein Schiff 1. Construction inspections provide technical assistance to ship-building industry in order to develop framework of consistent construction and design guidelines that will protect passenger and crew health. Inspectors will board vessel in Las Palmas, Spain on FEB 24, disembark vessel in Fuchal, Portugal on FEB 27th after finalizing inspection.</t>
  </si>
  <si>
    <t>WAMSLEY, JACOB Haigler</t>
  </si>
  <si>
    <t>TANUM0JAS3</t>
  </si>
  <si>
    <t>03/14/2019 - 03/20/2019</t>
  </si>
  <si>
    <t>MEYER WERFT</t>
  </si>
  <si>
    <t>[OTHER], SPAIN</t>
  </si>
  <si>
    <t>Purpose of travel to conduct a construction inspection on the cruise vessel S.696 Aida Nova in Canaries Island, Spain on 03/16 â??03/19/2019 with Meyer Werft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</si>
  <si>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RODRIGUEZ, LUIS O</t>
  </si>
  <si>
    <t>TANUM0JL7Z</t>
  </si>
  <si>
    <t>LAS PALMAS DE GRAN CANARIA, SPAIN</t>
  </si>
  <si>
    <t xml:space="preserve">Purpose of travel is to conduct final construction inspection and remark closing on cruise vessel, Mein Schiff 1. Construction inspections provide technical assistance to ship-building industry in order to develop framework of consistent construction and design guidelines that will protect passenger and crew health. Inspectors will board vessel in Las Palmas, Spain on FEB 24, disembark vessel in Fuchal, Portugal on FEB 27th after finalizing inspection. </t>
  </si>
  <si>
    <t>TANUM0JC19</t>
  </si>
  <si>
    <t>01/07/2019 - 01/11/2019</t>
  </si>
  <si>
    <t>FINCANTIERI</t>
  </si>
  <si>
    <t>[OTHER], ITALY</t>
  </si>
  <si>
    <t xml:space="preserve">Purpose of travel to conduct a construction inspection on the cruise vessel Viking Jupiter H.6254 in Ancona, Italy on 01/07-01/11/2018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
  </si>
  <si>
    <t>TANUM0J0E1</t>
  </si>
  <si>
    <t>11/24/2018 - 11/30/2018</t>
  </si>
  <si>
    <t>MEYER TURKU OY</t>
  </si>
  <si>
    <t>[OTHER], FINLAND</t>
  </si>
  <si>
    <t xml:space="preserve">Purpose of travel to conduct a construction inspection on the cruise vessel Mein Schiff 2 (NB1393) in Turku, Finland with Meyer Turku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
  </si>
  <si>
    <t>TANUM0ILWH</t>
  </si>
  <si>
    <t>11/05/2018 - 11/09/2018</t>
  </si>
  <si>
    <t>BRODOSPLIT SHIPYARD</t>
  </si>
  <si>
    <t>[OTHER], CROATIA</t>
  </si>
  <si>
    <t>Purpose of travel to conduct a construction inspection on the cruise vessel Flying Clipper in Croatia, Rijeka in Viktor Lenac with Brodosplit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</si>
  <si>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TANUM0IJ6B</t>
  </si>
  <si>
    <t>KLEVEN MARITIME AS</t>
  </si>
  <si>
    <t>ENVIRONMENTAL HEALT</t>
  </si>
  <si>
    <t xml:space="preserve">Purpose of travel to conduct a construction inspection on the cruise vessel Roald Ammundsen in Ulsteinvik ,Norway on 03/19 -03/22/2019 with KLEVEN shipyard. This construction inspection will provide technical assistance to ship-building industry in order to develop a framework of consistent construction and design guidelines that will protect passenger and crew health. The construction inspections meet the department goals in illness prevention by ensuring sanitary construction and engineered controls are in place to reduce risks and prevent illness. </t>
  </si>
  <si>
    <t>RAY, MISTIN LEEAN</t>
  </si>
  <si>
    <t>TANUM0JKB2</t>
  </si>
  <si>
    <t>01/27/2019 - 02/01/2019</t>
  </si>
  <si>
    <t>Purpose of travel to conduct a construction inspection on the cruise vessel Costa Venezia H.6271 in Monfalcone, Italy on 01/29 â?? 02/01/2019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</si>
  <si>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TANUM0J8AO</t>
  </si>
  <si>
    <t>11/12/2018 - 11/17/2018</t>
  </si>
  <si>
    <t>VENICE, ITALY</t>
  </si>
  <si>
    <t>Purpose of travel to conduct a construction inspection on the cruise vessel Holland America Nieuw Statendam H. 6244 in Marghera, Italy with Meyer Fincantieri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</si>
  <si>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RAY, MISTIN L</t>
  </si>
  <si>
    <t>TANUM0IDCN</t>
  </si>
  <si>
    <t>03/19/2019 - 03/22/2019</t>
  </si>
  <si>
    <t>VARD LANGSTEN</t>
  </si>
  <si>
    <t>Environ Health Specialist</t>
  </si>
  <si>
    <t xml:space="preserve">Purpose of travel to conduct a construction inspection on the cruise vessel Le Bougainville in Sovik,Norway on 03/20 â??03/22/2019 with VARD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
  </si>
  <si>
    <t>Miller, James Scott</t>
  </si>
  <si>
    <t>TANUM0JL8N</t>
  </si>
  <si>
    <t>Purpose of travel to conduct a construction inspection on the cruise vessel Mein Schiff 2 (NB1393) in Turku, Finland with Meyer Turku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</si>
  <si>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TANUM0IJTQ</t>
  </si>
  <si>
    <t>02/11/2019 - 02/17/2019</t>
  </si>
  <si>
    <t>CHANTIERS DE LATLANTIQUE YARDS</t>
  </si>
  <si>
    <t>SENIOR REGULATORY M</t>
  </si>
  <si>
    <t>[OTHER], FRANCE</t>
  </si>
  <si>
    <t xml:space="preserve">Purpose of travel to conduct a construction inspection on the cruise vessel MSC BELLISSIMA in Nazaire, France on 02/11 â?? 02/17/2019 with Chantiers De Lâ??Atlantique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
  </si>
  <si>
    <t>KING, RONAN FRANCIS</t>
  </si>
  <si>
    <t>TANUM0JG33</t>
  </si>
  <si>
    <t>Purpose of travel to conduct a construction inspection on the cruise vessel Viking Jupiter H.6254 in Ancona, Italy on 01/07-01/11/2018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</si>
  <si>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TANUM0J053</t>
  </si>
  <si>
    <t>MSC CRUSIES (MEDITERRANEAN SHI</t>
  </si>
  <si>
    <t>CAYMAN ISLANDS, CAYMAN ISLANDS</t>
  </si>
  <si>
    <t>Purpose of travel to conduct a construction inspection on the cruise vessel MSC Armonia in Montego Bay Jamaica and George Town, Cayman Island with MSC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Traveler will be riding along with the ship for SEA Trails, so no lodging is required</t>
  </si>
  <si>
    <t>TANUM0IK56</t>
  </si>
  <si>
    <t>BAGGAGE FEES</t>
  </si>
  <si>
    <t>02/27/2019 - 03/03/2019</t>
  </si>
  <si>
    <t>Environ Health Officer III</t>
  </si>
  <si>
    <t>TRIESTE, ITALY</t>
  </si>
  <si>
    <t>Purpose of travel is to conduct a final construction inspection on the cruise vessel 'Costa Venezia at Trieste Italy Construction inspections provide technical assistance to the industry in order to develop framework of consistent construction and design guidelines that will protect passenger and crew health The construction inspections meet the department's goals in ensuring sanitary construction and engineered controls are in place to reduce risks and prevent illness</t>
  </si>
  <si>
    <t>Kincaid, Erin G</t>
  </si>
  <si>
    <t>TANUM0JIDJ</t>
  </si>
  <si>
    <t>02/12/2019 - 02/17/2019</t>
  </si>
  <si>
    <t xml:space="preserve">Purpose of travel to conduct a construction inspection on the cruise vessel MSC BELLISSIMA in Nazaire, France on 02/11 â?? 02/17/2019 with Chantiers De Lâ??Atlantique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 </t>
  </si>
  <si>
    <t>Daly, Scott M</t>
  </si>
  <si>
    <t>TANUM0JBKB</t>
  </si>
  <si>
    <t>Environmental Health Officer/Sanitarin</t>
  </si>
  <si>
    <t>Annetta, Laura Katherine</t>
  </si>
  <si>
    <t>TANUM0IDFG</t>
  </si>
  <si>
    <t>03/10/2019 - 03/12/2019</t>
  </si>
  <si>
    <t>SUPERVISORY RESEARCH</t>
  </si>
  <si>
    <t>OAKLAND, CALIFORNIA</t>
  </si>
  <si>
    <t>MNF Advisory Committee Micronutrients Assessment meeting, Oakland CA; March 10-11 2019.  Purpose: Meeting to address several key issues in the collection, processing and analysis of blood for use in micronutrient status assessment.  Sponsor: will cover roundtrip airfare $391.97 + 58 tax = 449.97, lodging $157.20/night (per diem is $175/night) and some meals in-kind see attached LOI.  Traveler will drive POV from residence to and from airport and take a taxi to and from airport in TDY city/Oakland</t>
  </si>
  <si>
    <t>PFEIFFER, CHRISTINE MARGARETE</t>
  </si>
  <si>
    <t>TANUM0JOPA</t>
  </si>
  <si>
    <t>10/12/2018 - 10/18/2018</t>
  </si>
  <si>
    <t>INTERNATIONAL SOCIETY FOR NEON</t>
  </si>
  <si>
    <t>LEAD RESEARCH CHEMIS</t>
  </si>
  <si>
    <t>BRATISLAVA, SLOVAKIA</t>
  </si>
  <si>
    <t xml:space="preserve">Dr. Mei has been invited to present "Risk Assessment Methods used in Dried Blood Spot Newborn Screening - Role of Cutoffs and Other Methods for Data Analysis" at the 11rh ISNS European Regional Meeting, Bratislava, Slovakia </t>
  </si>
  <si>
    <t>MEI, JOANNE V</t>
  </si>
  <si>
    <t>TANUM0I89E</t>
  </si>
  <si>
    <t>02/08/2019 - 02/14/2019</t>
  </si>
  <si>
    <t>ENVIRONMENT AND HEALTH FUND</t>
  </si>
  <si>
    <t>JERUSALEM, JERUSALEM</t>
  </si>
  <si>
    <t xml:space="preserve">Traveler was invited to speak and give presentation describing CDCs biomonitoring program at the Israel Scientific Advisory Committee (SAC) for the Human Biomonitoring Laboratory. </t>
  </si>
  <si>
    <t>CALAFAT, ANTONIA M</t>
  </si>
  <si>
    <t>TANUM0J4MR</t>
  </si>
  <si>
    <t>03/08/2019 - 03/09/2019</t>
  </si>
  <si>
    <t>AACC</t>
  </si>
  <si>
    <t>HERNDON, VIRGINIA</t>
  </si>
  <si>
    <t>As a committee member, traveler will review and discuss activities to advance the practice and profession of clinical laboratory science and medicine</t>
  </si>
  <si>
    <t>VESPER, HUBERT W</t>
  </si>
  <si>
    <t>TANUM0JU1V</t>
  </si>
  <si>
    <t>PALM SPRINGS, CALIFORNIA</t>
  </si>
  <si>
    <t>Traveler will chair the CDC forum and give an update on CDC Lipids Standardization Programs. Traveler will advance CDC's clinical standardization programs by discussing with experts the importance of standardization</t>
  </si>
  <si>
    <t>TANUM0JNXE</t>
  </si>
  <si>
    <t>03/22/2019 - 03/26/2019</t>
  </si>
  <si>
    <t>NEW ORLEANS, LOUISIANA</t>
  </si>
  <si>
    <t>Traveler will meet with ES leadership to discuss CDC hormone standardization programs and to plan new collaboration between ES and CDC on standardizing steroid hormone tests</t>
  </si>
  <si>
    <t>TANUM0JBA7</t>
  </si>
  <si>
    <t>02/07/2019 - 02/09/2019</t>
  </si>
  <si>
    <t>LAGUNA BEACH, CALIFORNIA</t>
  </si>
  <si>
    <t>College of American Pathologists/Accuracy Based Surveys Committee Meeting: Traveler discusses the CDC Standardization Program and collaborations to further establish CDC programs for improving chronic disease biomarker testing.</t>
  </si>
  <si>
    <t>TANUM0J9MV</t>
  </si>
  <si>
    <t>10/25/2018 - 10/26/2018</t>
  </si>
  <si>
    <t>CHICAGO, ILLINOIS</t>
  </si>
  <si>
    <t xml:space="preserve"> Traveler discusses the CDC Standardization Program and collaborations to further establish CDC programs for improving chronic disease biomarker testing.</t>
  </si>
  <si>
    <t>TANUM0IBSZ</t>
  </si>
  <si>
    <t>Traveler will give a presentation in the Parathyroid Hormone, Skeletal Metabolism, and Calcium and Phosphate Metabolism section on updated developments to PTH reference method to increase analyte sensitivity and will enhance CDC's programs by discussing with international experts new collaborations to standardize parathyroid hormone tests</t>
  </si>
  <si>
    <t>Ulmer, Candice Zena</t>
  </si>
  <si>
    <t>TANUM0JB8W</t>
  </si>
  <si>
    <t>10/02/2018 - 10/04/2018</t>
  </si>
  <si>
    <t>STATE UNIVERSITY OF NEW YORK</t>
  </si>
  <si>
    <t>BINGHAMTON, NEW YORK</t>
  </si>
  <si>
    <t>The traveller will present a seminar entitled "Development of Alternative Potency Assays for Influenza Vaccines" by the invitiation of Professor Yetrib Hathout</t>
  </si>
  <si>
    <t>BUNDY, JONATHAN L</t>
  </si>
  <si>
    <t>TANUM0I6XW</t>
  </si>
  <si>
    <t>10/12/2018 - 10/20/2018</t>
  </si>
  <si>
    <t>MINISTERIO DE SANIDAD SERVICIO</t>
  </si>
  <si>
    <t>Purpose of travel to attend a training for ShipSan in Spain. This training will provide technical assistance to ship-building industry in order to develop a framework of consistent construction and design guidelines that will protect passenger and crew health. The training will meet the departmentâ??s goals in illness prevention by ensuring sanitary construction and engineered controls are in place to reduce risks and prevent illness.</t>
  </si>
  <si>
    <t>TANUM0I5PJ</t>
  </si>
  <si>
    <t>Purpose of travel to conduct a construction inspection on the cruise vessel Holland America Nieuw Statendam H. 6244 in Venice-Marghera, Italy with Fincantieri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</si>
  <si>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Miller, James S</t>
  </si>
  <si>
    <t>TANUM0I5C5</t>
  </si>
  <si>
    <t>10/13/2018 - 10/18/2018</t>
  </si>
  <si>
    <t>Purpose of travel to conduct a construction inspection on the cruise vessel Celebrity Edge I5 in Nazaire, France with Chantiers DE Lâ??Atlantique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</si>
  <si>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TANUM0I0SR</t>
  </si>
  <si>
    <t>KING, RONAN F</t>
  </si>
  <si>
    <t>TANUM0I47C</t>
  </si>
  <si>
    <t>Purpose of travel to conduct a construction inspection on the cruise vessel Celebrity Edge I5 in Saint Nazaire, France with Chantiers DE Lâ??Atlantique shipyard. This construction inspection will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</si>
  <si>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TANUM0I0XV</t>
  </si>
  <si>
    <t>Purpose of travel to conduct a construction inspection on the cruise vessel "Celebrity Edge I" taking place in Saint Nazaire, France. Construction inspections provide technical assistance to ship-building industry in order to develop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</si>
  <si>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TANUM0I3GS</t>
  </si>
  <si>
    <t>11/28/2018 - 12/09/2018</t>
  </si>
  <si>
    <t>NATIONAL POISON CENTER</t>
  </si>
  <si>
    <t>TAIPEI, TAIWAN</t>
  </si>
  <si>
    <t xml:space="preserve">Traveler is invited to speak at the 2018 2018 International Workshop for Clinical Toxicology. Presentation topics includes â??Dabigatran â?? Idarucizumab-facilitated intravenous thrombolysis â?? Hemorrhagic transformationâ? and â??Vitamin K-dependent antagonist coagulopathy - Synthetic cannabinoids use â?? An unusual outbreak of drug abuseâ?. Travel will also attend workshops and round tables discussions at Taipei Veterans General Hospital as well as Taichung Veterans General Hospital. </t>
  </si>
  <si>
    <t>Yip, Luke</t>
  </si>
  <si>
    <t>TANUM0IXCH</t>
  </si>
  <si>
    <t>02/20/2019 - 02/22/2019</t>
  </si>
  <si>
    <t>AMERICAN COLLEGE OF VETERINARY</t>
  </si>
  <si>
    <t>VETERINARY EPIDEMIO</t>
  </si>
  <si>
    <t>YULEE, FLORIDA</t>
  </si>
  <si>
    <t>2/20-22 - Yulee, Florida - Traveler has been invited by the American College of Veterinary Preventive Medicine (ACVPM) to participate in the Exam Committee Meeting. Her knowledge and expertise in veterinary preventive medicine and environmental and occupational health will be very important in the discussion.
Letter of Invitation is uploaded in the travel authorization.</t>
  </si>
  <si>
    <t>FUNK, RENEE HEATHER</t>
  </si>
  <si>
    <t>TANUM0JLA7</t>
  </si>
  <si>
    <t>UNIVERSITY OF CALIFORNIA AT BE</t>
  </si>
  <si>
    <t>BERKELEY, CALIFORNIA</t>
  </si>
  <si>
    <t xml:space="preserve">SPONSORED TRAVEL - Sarah Sliwa will travel to San Francisco CA on November 28 - 29, 2018 to join a stake holder meeting to review and discuss finding from University of California, Berkeley randomized controlled trial of the Body Mass Index screening and reporting in schools. </t>
  </si>
  <si>
    <t>Sliwa, Sarah Anna</t>
  </si>
  <si>
    <t>TANUM0IA86</t>
  </si>
  <si>
    <t>03/15/2019 - 03/18/2019</t>
  </si>
  <si>
    <t>ASCD</t>
  </si>
  <si>
    <t>SUPERVISORY HEALTH S</t>
  </si>
  <si>
    <t>Holly Hunt will travel to Chicago IL on March 15-18, 2019 to serve as an expert panelist at teh ASCD Annual Conferne e Empower 19. The panel brings together key leaders to discuss the Whole School, Whole Community, Whole Child Model (WSCC) 5 years since its launch. The WSCC Model was jointly developed and launched by ASCD and the US Centers for Disease Control &amp; Prevention (CDC) in 2014. Her Registration is paid in kind by host.</t>
  </si>
  <si>
    <t>HUNT, HOLLY B</t>
  </si>
  <si>
    <t>TANUM0JE8O</t>
  </si>
  <si>
    <t>12/04/2018 - 12/05/2018</t>
  </si>
  <si>
    <t>WISCONSIN DIVISION OF PUBLIC H</t>
  </si>
  <si>
    <t>WISCONSIN DELLS, WISCONSIN</t>
  </si>
  <si>
    <t>Holly Hunt has been invited to travel to Wisconsin-Dells, Wisconsin to present on the Whole School Whole Community, Whole Child approach and key resources at the Healthier Schools Workshop .</t>
  </si>
  <si>
    <t>TANUM0IK6Z</t>
  </si>
  <si>
    <t>10/19/2018 - 10/24/2018</t>
  </si>
  <si>
    <t>I will be speaking, moderating, and possibly present posters at this meeting, which is the main scientific meeting for arthritis scientists. Besides sharing our work I will
learn what else is happening in national and international rheumatology, public health, and related pain issues, which will help the CDC Arthritis Program efforts to
address arthritis, lupus, and pain.in Chicago, Il Oct.19-24, 2018</t>
  </si>
  <si>
    <t>HELMICK, CHARLES GARDINER</t>
  </si>
  <si>
    <t>TANUM0ID77</t>
  </si>
  <si>
    <t>03/25/2019 - 03/26/2019</t>
  </si>
  <si>
    <t>WV BUREAU OF SENIOR SERVICES</t>
  </si>
  <si>
    <t>CHARLESTON, WEST VIRGINIA</t>
  </si>
  <si>
    <t>Heidi will give the keynote speech during the one day workshop called Delivering Dementia-Friendly Services, Building Dementia-Capable Communities on Tuesday, March 25, 2019 in Charleston, WV.  Heidi's presence at the event will further the mission of the Branch by promoting cognitive health, delivering messages about the Public Health Roadmap, and spurring interest among WV Public Health entities for Systematic, sustainable approaches in completing Road map Actions.  Heidi will be interacting with the WV Aging Services Department, Dementia Friendly communities grantees (WV), and the WV Alzheimer's Association Chapter.  Heidi's insight as a leader in dementia and aging is very important to this work.  This is a sponsored travel with sponsor paying for round-trip economy airline ticket and one nights lodging in-kind.  Please see letter of invitation.</t>
  </si>
  <si>
    <t>Holt, Heidi L</t>
  </si>
  <si>
    <t>TANUM0JQ7G</t>
  </si>
  <si>
    <t>01/23/2019 - 01/24/2019</t>
  </si>
  <si>
    <t>NATIONAL ALLIANCE FOR CAREGIVI</t>
  </si>
  <si>
    <t>Heidi Holt will co-chair this working meeting held by National Council for Aging (NAC). Her expertise in Public Health, Alzheimer's disease and Caregiving provide a unique prespective which will provide strategic direction to the meeting participants as well as be certain meeting goals are met.  This is a sponsored trip.  The Letter of Invitation is attached.  The sponsor will pay for airfare, lodging, and ground transportation.  The Branch will pay for incidentals and travel to the ATL airport.</t>
  </si>
  <si>
    <t>TANUM0J8AJ</t>
  </si>
  <si>
    <t>EIS FELLOW</t>
  </si>
  <si>
    <t>MONTEVIDEO, URUGUAY</t>
  </si>
  <si>
    <t xml:space="preserve">Dr. Twentyman will lead a Data to Action Training of Trainers Workshop in Montevideo, Uruguay from February 17th through February 21st to enhance capacity to transform data to action to improve tobacco control with 7 countries from South America. Her presence at this meeting is vital as she must both emcee the event and provide 6 different presentations over three and a half days. Additionally, she must work one-on-one with country attendees to help them construct their Tobacco Control Briefs and build their skills to teach others to do the same in their home countries. Following Montevideo, Dr. Twentyman must travel to San Francisco to present Global Adult Tobacco data from 23 countries depicting the exposure of women of reproductive age to secondhand smoke within their homes. </t>
  </si>
  <si>
    <t>Twentyman, Evelyn Rebecca Ford</t>
  </si>
  <si>
    <t>TANUM0JFV7</t>
  </si>
  <si>
    <t>11/09/2018 - 11/16/2018</t>
  </si>
  <si>
    <t>ANKARA, TURKEY</t>
  </si>
  <si>
    <t xml:space="preserve">Leading workshop to enhance capacity among Ministries to strengthen tobacco control. Dr. Twentyman will be leading a workshop for Ministry of Health Officials and representatives of National Statistical Offices from 20 countries within the Organization of Islamic Countries toward successful use of their Tobacco Questions for Surveys data they have collected toward effective tobacco control in each of their country contexts. In her leadership role, she will be delivering multiple lectures and leading multiple activities toward building capacity to enhance tobacco control within these 20 countries. </t>
  </si>
  <si>
    <t>Twentyman, Evelyn R</t>
  </si>
  <si>
    <t>TANUM0IK0N</t>
  </si>
  <si>
    <t>02/25/2019 - 02/28/2019</t>
  </si>
  <si>
    <t xml:space="preserve">Indu will attend the annual Bloomberg Partners Meeting. She will be presenting progress update for the GATS surveys and advancment of tobacco control globally. She will also participate in strategic discussions with partners to develop tobacco surveillance and control strategies for the future. Meeting dates 26-28 of February.
</t>
  </si>
  <si>
    <t>AHLUWALIA, INDU Bala</t>
  </si>
  <si>
    <t>TANUM0JJTW</t>
  </si>
  <si>
    <t>11/12/2018 - 11/15/2018</t>
  </si>
  <si>
    <t>STATE OF ALASKA  DEPT OF HEALT</t>
  </si>
  <si>
    <t>ANCHORAGE [INCL NAV RES], ALASKA</t>
  </si>
  <si>
    <t>Traveler will serve as the keynote speaker at a November 12 â?? 15, 2018 grantee meeting in Anchorage, Alaska. The event is hosted by the State of Alaska Tobacco Prevention and Control (TPC) Program. The mission of the TPC is to provide leadership, effectively coordinate resources, and promote efforts that support Alaskans in living healthy and tobacco-free lives. The meeting is an important opportunity to provide information to grantees on evidence based strategies for tobacco control that can be applied in their communities. CDC will benefit in that content discussed is related to OSHâ??s tobacco prevention and control goals. The meeting provides an opportunity for the traveler to enhance relationships with state level practitioners. Traveler was name requested to make this presentation given his leadership role and subject matter expertise. Kelly Howard is the travel preparer 770.488.5755. Traveler will be staying at Residence Inn Anchorage 1025 35th Avenue Anchorage, AK 99508. 907.563.9844</t>
  </si>
  <si>
    <t>King, Brian Alexander</t>
  </si>
  <si>
    <t>TANUM0I1EL</t>
  </si>
  <si>
    <t>PREVENTION RESOURCES INC</t>
  </si>
  <si>
    <t>NEWARK, NEW JERSEY</t>
  </si>
  <si>
    <t>Traveler will represent CDCÃ¢â?¬â?¢s Office on Smoking and Health (OSH) as a speaker at a professional conference hosted by Prevention Resources and the Safe Communities Coalition of Hunterdon and Somerset, New Jersey to be held Friday, October 16, 2018 at the Raritan Valley Community College in Flemington, NJ. will be staying at Hotel 123 Hotel Street Newark, NJ. 212.122.1212. Kelly Howard is the travel preparer 770.488.5755.</t>
  </si>
  <si>
    <t>TANUM0HHEI</t>
  </si>
  <si>
    <t>10/08/2018 - 10/09/2018</t>
  </si>
  <si>
    <t>PREVENTION FIRST</t>
  </si>
  <si>
    <t>MASON, OHIO</t>
  </si>
  <si>
    <t>Dr. Brian King will represent CDCâ??s Office on Smoking and Health at the annual Coalition Academy Conference, hosted byPreventionFIRST! to be held at the Great Wolf Lodge on October 9, 2018, in Mason, OH. PreventionFIRST! is a regionally based non-profit health coalition in the Greater Cincinnati area representing southwestern Ohio, southeastern Indiana and northern Kentucky. Each year, the group hosts this one day conference designed to bring members of prevention coalitions and prevention professionals together to share knowledge and best practices toward comprehensively addressing substance use/misuse by youth within its communities. The group has invited Dr. King to speak about the health implications of electronic cigarette use and the potential health impact of emerging products, specifically among youth. Dr. Kingâ??s attendance at the meeting will keep the CDC at the forefront of educating the public on the health consequences of tobacco use, including electronic cigarette and emerging product use. Attendance also keeps CDC abreast of activities at the state and local level regarding tobacco control policy and practice challenges and successes. Dr. King is the most senior representative from OSH to attend this meeting and convey the current state of the science on emerging tobacco product use and its potential impact on our youth.  Traveler will be staying at Great Wolf Lodge 2501 Great Wolf Dr, Mason, OH 45040 Phone: (800) 913-9653.</t>
  </si>
  <si>
    <t>TANUM0HGNP</t>
  </si>
  <si>
    <t>10/09/2018 - 10/11/2018</t>
  </si>
  <si>
    <t>OKLAHOMA TOBACCO SETTLEMENT EN</t>
  </si>
  <si>
    <t>OKLAHOMA CITY, OKLAHOMA</t>
  </si>
  <si>
    <t>Dr. Brian King will represent CDCâ??s Office on Smoking and Health at the Tobacco Stops with Me 10th Anniversary: Targeting Tobacco Control Policies and Programs for a Tobacco Free Future Conference. The meeting will be held at the Oklahoma History Center, Oklahoma City, OK on October 10, 2018. The Tobacco Settlement Endowment Trust (TSET) is a state grant making trust devoted to preventing cancer and cardiovascular disease, Oklahoma's leading causes of death. By awarding grants to schools, communities, state agencies and partner organizations, TSET works to improve the health of Oklahoma's citizens. This event will celebrate 10 years of having a fully-funded comprehensive tobacco control and prevention program and will be the platform to announce the 10-year plan to reduce the adult smoke rate in Oklahoma by 50% through implementation of evidence-based strategies. Dr. King has been invited to present that evidence base and best practices in order to inspire the audience to reach this goal. Dr. Kingâ??s attendance at the meeting will keep the CDC at the forefront of educating the public on evidence-based tobacco control policy and practice. Attendance also keeps CDC abreast of activities at the state and local level regarding tobacco control challenges and successes As the Deputy Director for Research Translation in CDCâ??s Office on Smoking and Health (OSH), Dr. King is the most senior representative from OSH to attend this meeting and convey the current state of the science on approaching, meeting and combatting the tobacco epidemic in Oklahoma. Traveler will be staying at Hotel 123 Hotel Street Oklahoma, City, OK 212.121.1212. Kelly Howard is the travel preparer at 770.488.5755</t>
  </si>
  <si>
    <t>TANUM0HGLS</t>
  </si>
  <si>
    <t>10/15/2018 - 10/17/2018</t>
  </si>
  <si>
    <t>HEALTH EDUCATION COUNCIL</t>
  </si>
  <si>
    <t>Dr. Brian King will represent CDC Office on Smoking and Health at the National Summit on Smokeless Tobacco Prevention, an event coordinated by the Health Education Council.The mission of the Health Education Council is cultivate health and well-being in under-served communities by leveraging the power of collaboration. Traveler will be staying at  SHERATON GRAND SACRAMENTO HOTEL
1230 J Street, 13th and J Street Sacramento, CA 95814 (916) 447-1700. Kelly Howard is the travel preparer at 770.488.5755.</t>
  </si>
  <si>
    <t>TANUM0HFUL</t>
  </si>
  <si>
    <t>02/03/2019 - 02/11/2019</t>
  </si>
  <si>
    <t>MUMBAI, INDIA</t>
  </si>
  <si>
    <t xml:space="preserve">Purpose: Krishna Palipudi as a team lead on Global Tobacco Surveillance System (GTSS), will travel to Mumbai, India to attend 4th National Conference on Tobacco or Health (8-10 Feb), and GTSS related meetings (6-7 Feb) in India. During this visit, I will represent Global Tobacco Control branch (GTCB) in the CDCâ??s Office on Smoking and Health (OSH). </t>
  </si>
  <si>
    <t>Palipudi, Krishna Mohan V</t>
  </si>
  <si>
    <t>TANUM0J4AU</t>
  </si>
  <si>
    <t>11/24/2018 - 12/13/2018</t>
  </si>
  <si>
    <t>LEAD EPIDEMIOLOGIST</t>
  </si>
  <si>
    <t>Dr. Serbanescu will travel to Geneva, Switzerland to attend the Mother and Newborn Information for Tracking Outcomes and Results (MoNITOR) technical advisory group meeting, acting as an advisory body to WHO on matters of measurement, metrics and monitoring of maternal and newborn health for the Departments of Maternal, Newborn, Child and Adolescent Health (MCA) and Reproductive Health and Research (RHR). Objectives are to: review new evidence and metrics work for maternal and newborn health; review ongoing</t>
  </si>
  <si>
    <t>SERBANESCU, FLORINA I</t>
  </si>
  <si>
    <t>TANUM0IRW8</t>
  </si>
  <si>
    <t>12/09/2018 - 12/10/2018</t>
  </si>
  <si>
    <t>INSTITUTE FOR HEALTHCARE IMPRO</t>
  </si>
  <si>
    <t>ORLANDO, FLORIDA</t>
  </si>
  <si>
    <t>Dr. Manning has been invited by the Institute for Healthcare Improvement to present a Methods session on racial equity work she is doing as the assignee to the Massachusetts Department of Public Health at the pre-conference Scientific Symposium in Orlando, FL.</t>
  </si>
  <si>
    <t>MANNING, SUSAN E</t>
  </si>
  <si>
    <t>TANUM0IS9D</t>
  </si>
  <si>
    <t>ASSOCIATION OF MATERNAL AND CH</t>
  </si>
  <si>
    <t xml:space="preserve">Dr. Kasehagen must travel to D.C to renew her Smart Card in Hyattsville, MD on 10/17/18 and attend the Maternal Mortality Summit in Arlington, VA, on 10/18/2018-10/19/2018. Renewing her smart card during this select time and location is the most convenient and cost effective way to approach. </t>
  </si>
  <si>
    <t>Kasehagen, Laurin J</t>
  </si>
  <si>
    <t>TANUM0IEAX</t>
  </si>
  <si>
    <t>02/04/2019 - 02/05/2019</t>
  </si>
  <si>
    <t>RUSH UNIVERSITY MEDICAL CENTER</t>
  </si>
  <si>
    <t>I have been invited to present at Pediatric Grand Rounds and for a meeting with pediatric residents at Rush University on February 5, 2019.</t>
  </si>
  <si>
    <t>SHAPIRO-MENDOZA, CARRIE Kimberly</t>
  </si>
  <si>
    <t>TANUM0J7YD</t>
  </si>
  <si>
    <t>11/25/2018 - 11/27/2018</t>
  </si>
  <si>
    <t>HARVARD UNIVERSITY</t>
  </si>
  <si>
    <t>I was invited as a recognized international expert to participate in this invitation-only meeting. The aim of the meeting is to achieve international consensus in diagnostic nomenclature for sudden unexpected deaths in the pediatric age range.  With this consensus, meeting organizers will recommend a diagnostic coding rationale for potential incorporation into the ICD-11 cause-of-death codes, specifically for sudden unexpected/unexplained infant and childhood deaths. Hotel: Sheraton Commander at 16 Garden Street in Cambridge, Boston MA. Confirmation: 788649.</t>
  </si>
  <si>
    <t>TANUM0IBBS</t>
  </si>
  <si>
    <t>03/04/2019 - 03/04/2019</t>
  </si>
  <si>
    <t>JOINT COMMISSION RESOURCES</t>
  </si>
  <si>
    <t xml:space="preserve">Dr. Petersen will provide subject matter expertise on improving obstetric care quality and recommendations in hospitals, thus decreasing maternal mortality which is a major goal of HHS. </t>
  </si>
  <si>
    <t>PETERSEN, EMILY E</t>
  </si>
  <si>
    <t>TANUM0JS6G</t>
  </si>
  <si>
    <t>02/05/2019 - 02/06/2019</t>
  </si>
  <si>
    <t>HENRY FORD HEALTH SYSTEM</t>
  </si>
  <si>
    <t>DETROIT, MICHIGAN</t>
  </si>
  <si>
    <t>The purpose of this travel is to give an invited presentation at the Henry Ford Hospital Department of Obstetrics &amp; Gynecology Grand Rounds. Dr. Petersen will be presenting on CDC's work on maternal mortality including surveillance, maternal mortality review committees, and discuss other federal efforts. This presentation will facilitate meeting key partners and stakeholders, sharing knowledge and experiences, reporting on research, and discussing innovative strategies for addressing maternal mortality. The traveler will lead and contribute to key discussions with partners on maternal mortality, specifically maternal fetal medicine specialists, obstetricians, gynecologists, other obstetric providers, and other clinicians. Attending this meeting will provide the traveler with an opportunity to provide information on the latest
clinical and public health developments and activities in regards to maternal mortality, discuss and raise awareness on the challenges of measuring maternal mortality, and meet with key partners to further implement activities and innovative strategies which will inform NCCDPHPâ??s investments in maternal mortality reduction activities.</t>
  </si>
  <si>
    <t>TANUM0JCVV</t>
  </si>
  <si>
    <t>11/04/2018 - 11/05/2018</t>
  </si>
  <si>
    <t>FIRST CANDLE</t>
  </si>
  <si>
    <t>Public Health Advisor</t>
  </si>
  <si>
    <t>WESTCHESTER COUNTY, NEW YORK</t>
  </si>
  <si>
    <t>The goal of the First Candle roundtable forum is to better understand the initiatives surrounding safe infant sleep messaging and best practices for moving forward collaboratively with federal organizations and regional practitioners. Emily Johnston's attendance is critical as a representative for CDC working in safe sleep messaging.</t>
  </si>
  <si>
    <t>Johnston, Emily O</t>
  </si>
  <si>
    <t>TANUM0ILC6</t>
  </si>
  <si>
    <t>02/25/2019 - 02/25/2019</t>
  </si>
  <si>
    <t>AMERICAN COLLEGE OF OBSTETRICI</t>
  </si>
  <si>
    <t>Dr. Henderson has been invited to participate in the AIM meeting to present on current activities of the National Network of Perinatal Quality Collaboratives (NNPQC).  AIM is a key partner for the NNPQC and this partner meeting is important for developing plans for further collaboraiton between AIM and the NNPQC.
Dr. Henderson has been invited to participate in the AIM meeting to present on current activities of the National Network of Perinatal Quality Collaboratives (NNPQC).  AIM is a key partner for the NNPQC and this partner meeting is important for developing plans for further collaboraiton between AIM and the NNPQC.</t>
  </si>
  <si>
    <t>HENDERSON, ZSAKEBA T</t>
  </si>
  <si>
    <t>TANUM0JNOW</t>
  </si>
  <si>
    <t>Dr. Goodman will be co-leading a Maternal Mortality Review Committee Summit among the 8 Region IV states ï´¾AL, FL, GA, KY, MS, NC, SC, TNï´¿; including reviewing regional analyses of their MMRIA data. In addition, Dr. Goodman will participate in partner meetings with representatives of NAPHSIS, HRSA/MHCB, and AMCHP.</t>
  </si>
  <si>
    <t>GOODMAN, DAVID Alan</t>
  </si>
  <si>
    <t>TANUM0JSXK</t>
  </si>
  <si>
    <t>The purpose of this travel is to provide updates on DRH progress related to maternal mortality review committees, meet with state Department of Public Health staff and leadership of state maternal mortality review committees on the Building US Capacity to Review and Prevent Maternal Deaths initiative. Dr. Goodman will lead a 1.5 day regional TA meeting for HHS Region VIII ï´¾CO, MT, ND, SD, UT, and WYï´¿. Attending these meetings provides the traveler with an opportunity to learn about the state maternal mortality review committee priorities, which will inform the NCCDPHP's investments in state and national public health efforts related to reducing maternal mortality. In addition, these meetings provide an opportunity for Dr. Goodman to increase awareness of resources currently available, and soon to be available to Review Committees, increasing the use and impact of these resources.</t>
  </si>
  <si>
    <t>TANUM0IQL3</t>
  </si>
  <si>
    <t>ALEXANDRIA, VIRGINIA</t>
  </si>
  <si>
    <t>The purpose of this travel is to provide updates on DRH progress related to maternal mortality review committees during a plenary presentation, a 3 hour training building data use capacity among SSDI and Title V staff. Dr. Goodman will also meet with state Department of Public Health staff and representatives of national partner
organizations on the Building US Capacity to Review and Prevent Maternal Deaths imitative. In addition, Dr. Goodman will coâ?lead a 1.5 day regional TA meeting for the New England region ï´¾CT, MA, ME, NH, RI, VTï´¿. Attending these meetings provides the traveler with an opportunity to learn about the state maternal mortality review committee priorities, which will inform the NCCDPHP's investments in state and national public health efforts related to reducing maternal mortality. In addition, these meetings provide an opportunity for Dr. Goodman to increase awareness of resources currently available, and soon to be available to Review Committees, increasing the use and impact of these resources.</t>
  </si>
  <si>
    <t>TANUM0IBR7</t>
  </si>
  <si>
    <t>02/02/2019 - 02/05/2019</t>
  </si>
  <si>
    <t>PHOENIX, ARIZONA</t>
  </si>
  <si>
    <t>The purpose of this travel is to provide technical assistance to the Arizona Maternal Mortality Review Committee and meet with Arizona Department of Public Health and Vital Statistics staff. Technical assistance will include highlighting the unique role of maternal mortality review committees,  training abstractors on how to abstract data into the maternal mortality review information application,  discussing how to overcome challenges with maternal mortality data,  discussing how to use MMRC data for action, and  discussing how to partner with organizations to implement recommendations from the MMRC. The traveler will also present findings of the recently released Report from Nine Maternal Mortality Review Committees. In addition, the traveler will communicate DRH's priorities with representatives of the Arizona Department of Public Health. Attending this meeting will provide the traveler with an opportunity to learn about the state maternal mortality review committee priorities, which will inform the NCCDPHP's investments in state and national public health efforts
related to reducing maternal mortality.</t>
  </si>
  <si>
    <t>Davis, Nicole L</t>
  </si>
  <si>
    <t>TANUM0JCZN</t>
  </si>
  <si>
    <t>The purpose of this travel is to provide technical assistance to the Texas Maternal Mortality Review Task Force and meet with Texas Department of Public Health and Vital Statistics staff. Technical assistance will include 1) highlighting the unique role of MMRCs, 2) training abstractors on how to abstract data into the maternal mortality review information application, 3) discussing how to overcome challenges with maternal mortality data, 4) discussing how to use MMRC data for action, and 5) discussing how to partner with organizations to implement recommendations from the MMRC. The traveler will also present findings of the recently released Report from Nine Maternal Mortality Review Committees. In addition, the traveler will communicate DRH's priorities with representatives of the Texas Department of Public Health. Attending this meeting will provide the traveler with an opportunity to learn about the state maternal mortality review committee priorities, which will inform the NCCDPHP's investments in state and national public health efforts related to reducing maternal mortality.</t>
  </si>
  <si>
    <t>TANUM0J155</t>
  </si>
  <si>
    <t>To strengthen the Federalâ?State Maternal and Child Health ï´¾MCHï´¿ partnership in addressing maternal mortality and severe maternal morbidity through crossâ?state sharing of maternal health program efforts, comparable data collection, review processes and reporting methodologies, and evidenceâ?based and/or â?informed public health approaches. I will present as part of a panel presentation aimed at increasing awareness of State Title V leaders around capacity building efforts and tools to strengthen data reporting and data to action efforts at State and National levels, and will coâ?lead a three hour symposium on the role of maternal mortality review committees. Objectives for the Region I Maternal Mortality Summit meeting include 1. Explain the prevalence &amp; etiologies of maternal mortality in the US and within Region 1; 2. Summarize the maternal mortality review process and how MMRIA supports this process; 3. Identify best practices in and resources for the maternal mortality review process that can be applied to or used in your home state; 4. Recognize challenges specific to the maternal mortality review process in Region 1 states; and 5. Identify and craft a shared commitment to the policy and practice changes that can be adopted to improve the maternal mortality process within and between Region 1 states, including cross border data sharing.</t>
  </si>
  <si>
    <t>TANUM0IB3Z</t>
  </si>
  <si>
    <t>03/03/2019 - 03/04/2019</t>
  </si>
  <si>
    <t>RADM Barfield has been invited to the Harvard T.H. Chan School of Public Health "Deaths from Pregnancy and Childbirth: Why Are More U.S. Mothers Dying and What Can Be Done?" live webcast forum in Boston, MA.  The sponsor has paid, in'kind, for her lodging and flight expenses.  She is set to lodge at the Residence Inn Boston Back Bay/Fenway located at 125 Brookline Avenue Boston, Massachusetts 02215.  Their number is 617-236-8787.</t>
  </si>
  <si>
    <t>BARFIELD, WANDA DENISE</t>
  </si>
  <si>
    <t>TANUM0JRB0</t>
  </si>
  <si>
    <t>10/19/2018 - 11/03/2018</t>
  </si>
  <si>
    <t>Meeting Attendee: The traveler has been invited by the CDC Foundation to travel to Kisumu, Kenya to attend meetings, provide expertise and coordination, and provide training as co-investigator for evaluation of the precision and acceptability of the use of 3D technology for anthrometropometric assessments of child growth in population based surveys. Meetings will take place October 19-November 2, 2018, in Kisumu. The travel supports CDC's Health Protection Goal of Healthy People in a Healthy World, and the Division of Nutrition, Physical Activity, and Obesity's work to improve micronutrient malnutrition. This travel is critical to prepare and train in country project leadership and staff on the appropriate methods for implementing the evaluation. It supports CDC's Health Protection Goal of Healthy People in a Healthy World, and the Division of Nutrition, Physical Activity, and Obesity's work to improve micronutrient malnutrition.</t>
  </si>
  <si>
    <t>MEI, ZUGUO</t>
  </si>
  <si>
    <t>TANUM0I42J</t>
  </si>
  <si>
    <t>10/19/2018 - 10/30/2018</t>
  </si>
  <si>
    <t>Meeting Attendee: The traveler has been invited by the CDC Foundation to travel to Kisumu, Kenya to provide expertise, coordination and training as principal investigator for evaluation of the precision and acceptability of the use of 3D technology for anthrometropometric assessments of child growth in population based surveys. Meetings will take place October 20-29, 2018. The travel supports CDC's Health Protection Goal of Healthy People in a Healthy World, and the Division of Nutrition, Physical Activity, and Obesity's work to improve micronutrient malnutrition. This travel is critical to prepare and train in country project leadership and staff on the appropriate methods for implementing the evaluation. It supports CDC's Health Protection Goal of Healthy People in a Healthy World, and the Division of Nutrition, Physical Activity, and Obesity's work to improve micronutrient malnutrition.</t>
  </si>
  <si>
    <t>JEFFERDS, MARIA ELENA D</t>
  </si>
  <si>
    <t>TANUM0I26E</t>
  </si>
  <si>
    <t>12/09/2018 - 12/14/2018</t>
  </si>
  <si>
    <t>WORLD HEALTH ORGANIZATION (WHO</t>
  </si>
  <si>
    <t xml:space="preserve">New Delhi: On December 12-13 the Partnership for Maternal, Newborn, &amp; Child Health will bring together 1,200 partners dedicated to the Every Woman Every Child (EWEC) movement and the achievement of the UN Secretary Generalâ??s Global Strategy for Womenâ??s, Childrenâ??s and Adolescentsâ?? Health (Global Strategy) in New Delhi, India. The 2018 Forum will share these case studies and capture the best practices and knowledge within and among the health sector and related sectors. The American Heart Association applied to highlight the Voices for Healthy Kids project and was selected. AHA has requested that a representative from CDC attend the Partnersâ?? Forum along with representatives from AHA and RWJF. Traveler will also participate in pre meetings. This travel is critical to support an important initiative to prevent childhood obesity in the U.S. Childhood obesity prevention is a priority for the Division of Nutrition, Physical Activity, and Obesity and AHA and RWJF are critical partners that assist with this effort nationally. I am the Deputy in the Policy, Partnerships, and Communications office and am responsible for supporting and maintaining partnerships with key external groups and foundations. </t>
  </si>
  <si>
    <t>Voetsch, KAREN Pilliod</t>
  </si>
  <si>
    <t>TANUM0IUJ9</t>
  </si>
  <si>
    <t>10/31/2018 - 11/11/2018</t>
  </si>
  <si>
    <t>CALIFORNIA AGRICULTURAL LEADER</t>
  </si>
  <si>
    <t>DIVISON DIRECTOR</t>
  </si>
  <si>
    <t>Traveler departs by air from Oakland to Los Angeles for pre-meeting with California Agricultural Leadership Foundation. Traveler will travel by ground transportation to San Diego. San Diego, California (11/4-11/11/18) Sponsored in-kind - Dr. Ruth Petersen was selected to participate in the California Agriculture Leadership Foundationâ??s Washington D.C. Educational Fellowship Program (D.C. Exchange). Participants will tour various facilities and attend several meetings daily. Topics will generally cover water</t>
  </si>
  <si>
    <t>Petersen, Ruth</t>
  </si>
  <si>
    <t>TANUM0IEO2</t>
  </si>
  <si>
    <t>Misc. Expense</t>
  </si>
  <si>
    <t>03/22/2019 - 03/24/2019</t>
  </si>
  <si>
    <t>SUBSTAINABLE HEALTH COMMUNITIE</t>
  </si>
  <si>
    <t>: The goal of the training program is to teach community champions about the importance of screening for prediabetes and diabetes and implementing the appropriate interventions. You will be presenting on topics such as team care, the Social Determinants of Health and Community Engagement, and the importance of communication â?? provider-patient, practice team, practice to leadership, practice with the community, and community with stake-holders.</t>
  </si>
  <si>
    <t>Allweiss, Pamela</t>
  </si>
  <si>
    <t>TANUM0JY94</t>
  </si>
  <si>
    <t>Registration</t>
  </si>
  <si>
    <t>AMERICAN ACADEMY OF OPTOMETRY</t>
  </si>
  <si>
    <t>Traveler will be attending the American Academy of Optometry Meeting to be held in San Antonio, TX on Nov. 8th, 2018. She is invited to speak during the Paper Session: Public Health and Eye Care Delivery. Traveler is the team lead/Vision  and this meeting will give the opportunity to share the work she has been doing in the public health priorities.</t>
  </si>
  <si>
    <t>SAADDINE, JINAN B</t>
  </si>
  <si>
    <t>TANUM0IART</t>
  </si>
  <si>
    <t>02/20/2019 - 02/24/2019</t>
  </si>
  <si>
    <t>NAGOYA UNIVERSITY</t>
  </si>
  <si>
    <t>NAGOYA, JAPAN</t>
  </si>
  <si>
    <t>Traveler is invited to give a special lecture at The 8th CKD Frontier Meeting which will be held on February 22nd and 23rd, 2019, in Nagoya, Japan.</t>
  </si>
  <si>
    <t>Pavkov, Meda E</t>
  </si>
  <si>
    <t>TANUM0JGQE</t>
  </si>
  <si>
    <t>11/04/2018 - 11/10/2018</t>
  </si>
  <si>
    <t>SAO PAULO, BRAZIL</t>
  </si>
  <si>
    <t>Edward Gregg has been invited by the SÃ£o Paulo Research Foundation (FAPESP) and the Global Alliance for Chronic Diseases (GACD) to journey to Campinas, Sao Paulo, Brazil, to attend the 1st FAPESP-GACD Implementation Science Research Training School that will run from 6 â?? 10 November 2018.</t>
  </si>
  <si>
    <t>GREGG, EDWARD W</t>
  </si>
  <si>
    <t>TANUM0IIXJ</t>
  </si>
  <si>
    <t>11/26/2018 - 11/30/2018</t>
  </si>
  <si>
    <t>CHINESE DIABETES SOCIETY</t>
  </si>
  <si>
    <t>[OTHER], CHINA</t>
  </si>
  <si>
    <t xml:space="preserve">Traveler is an Invited speaker at the 22nd Scientific Meeting of the Chinese Diabetes Society that will be held from November 28th to December 1st,2018 </t>
  </si>
  <si>
    <t>TANUM0IICZ</t>
  </si>
  <si>
    <t>11/09/2018 - 11/15/2018</t>
  </si>
  <si>
    <t xml:space="preserve">WORLD HEALTH ORGANIZATION FOR </t>
  </si>
  <si>
    <t>SUPV EPIDEMIOLOGIST</t>
  </si>
  <si>
    <t>LYON, FRANCE</t>
  </si>
  <si>
    <t>Dr. Mary White will participate in the Advisory Group meeting to recommend an update to the Preamble. The Preamble discusses the principles and procedures used in developing IARC Monographs on the Evaluation of Carcinogenic Risks to Humans, including the scientific criteria that guide the evaluations</t>
  </si>
  <si>
    <t>WHITE, MARY Claire</t>
  </si>
  <si>
    <t>TANUM0IBP2</t>
  </si>
  <si>
    <t>01/07/2019 - 01/09/2019</t>
  </si>
  <si>
    <t xml:space="preserve">NORTH AMERICAN ASSOCIATION OF </t>
  </si>
  <si>
    <t>Dr.Hannah Weir has been ICAP approval to attend this sponsored meeting in Philadelphia, PA on 1/7/2019-1/9/2019. Dr. Weir is the co-chair of the NAACCR Research and Data Use (RDU) Steering Committee. Dr. Weir has been invited to attend the annual board/chairs meeting to discuss goals and objectives for the 2019 RDU Steering Committee.</t>
  </si>
  <si>
    <t>WEIR, HANNAH KATE</t>
  </si>
  <si>
    <t>TANUM0J5RK</t>
  </si>
  <si>
    <t>CANADIAN CANCER SOCIETY</t>
  </si>
  <si>
    <t>LONDON, ONTARIO, CANADA</t>
  </si>
  <si>
    <t xml:space="preserve">Dr. Weir has ICAP approval to attend 12/11/2018-12/14/2018 Canadian Cancer Society and the Canadian Cancer Statistics Advisory Committee in Toronto, Canada.  Dr. Weir is the CDC representative on the Canadian Cancer Statistics Steering Committee.   Dr. Weir will provide cancer surveillance subject matter expertise in the analysis and interpretation of Canadian cancer incidence, mortality and survival data.  Dr. Weir  will meet to review the data for the 2019 CCS publication and begin drafting the report.  Dr. Weir is lead author on the survival chapter.  </t>
  </si>
  <si>
    <t>WEIR, HANNAH K</t>
  </si>
  <si>
    <t>TANUM0IOWV</t>
  </si>
  <si>
    <t>11/02/2018 - 11/05/2018</t>
  </si>
  <si>
    <t>HEALTH SCIENTIST (LE</t>
  </si>
  <si>
    <t xml:space="preserve">Dr. Judith Lee Smith has been ICAP approved to attend the partial sponsored travel for the AACR conference on 11/2-11/5, 2018 in New Orleans, LA. Dr. Smith has been invited to speak at the AACR on "Improving Outcomes for All Colorectal Cancer Survivors".  </t>
  </si>
  <si>
    <t>SMITH, JUDITH LEE</t>
  </si>
  <si>
    <t>TANUM0II39</t>
  </si>
  <si>
    <t>02/10/2019 - 02/12/2019</t>
  </si>
  <si>
    <t>NATIONAL ACADEMIES</t>
  </si>
  <si>
    <t>Dr. David A. Siegel had been invited to attend the National Cancer Policy Forum (NCPF): Developing and Sustaining an Effective and Resilient Oncology Care force: A Workshop NCPF (2/11/19-2/12/19). As a part of the planning committee Dr. Siegel will participate in discussions examining how advances in cancer research, new technological innovations, the expanding clinical evidence base, and changing demographics are transforming the landscape of cancer care. As a CDC representative Dr. Siegel will be able to represent division and agency priorities during discussions of opportunities to enhance patient care through improved development and support of the cancer careforce, including the spectrum of health care professionals taking care of patients with cancer, as well as home care workers and family. *This meeting was previously approved in ICAP, but is not reflected in the conference list. DCPC attendees have been added to the attached approved attendee list.</t>
  </si>
  <si>
    <t>Siegel, David Asher</t>
  </si>
  <si>
    <t>TANUM0JGB5</t>
  </si>
  <si>
    <t>10/01/2018 - 10/06/2018</t>
  </si>
  <si>
    <t>KUALA LUMPUR, MALAYSIA</t>
  </si>
  <si>
    <t xml:space="preserve">Dr. Saraiya is attending the World Cancer Congress as a steering committee member of the primary prevention track. Dr. Saraiya will also use this opportunity to learn about best practices related to primary and secondary prevention that may be useful for the United States. Dr. Saraiya has been invited to the World Cancer Congress in Kuala Lumpur, Malaysia from October 1 - 5 and this trip is sponsored and ICAP approved. This is a crossover fiscal year trip and requires 2 TA's. Traveler is aware that the lodging rate for her hotel is $186 but the hotel she booked is at $210; a $24 difference. Traveler is aware of the cost difference and she has agreed to pay the difference for the nights not paid by the sponsor. </t>
  </si>
  <si>
    <t>SARAIYA, MONA</t>
  </si>
  <si>
    <t>TANUM0HBI8</t>
  </si>
  <si>
    <t>NATIONAL HEMOPHILIA FOUNDATION</t>
  </si>
  <si>
    <t>Traveler will present at the 70th National Hemophilia Foundation (NHF) Bleeding Disorders Conference. This conference is targeted towards people affected by bleeding disorders and their families. Traveler will present updates and information from the Community Counts surveillance project at the HTC Staff Meeting.</t>
  </si>
  <si>
    <t>BYAMS, VANESSA Renee</t>
  </si>
  <si>
    <t>TANUM0I813</t>
  </si>
  <si>
    <t>KENNEDY KRIEGER INSTITUTE</t>
  </si>
  <si>
    <t>BALTIMORE, MARYLAND</t>
  </si>
  <si>
    <t>Lisa Wiggins, behavioral scientist of CDC/NCBDDD/DCDD/DDB has been invited to attend and speak at the 18th Annual Autism Conference in Baltimore, MD from Oct 10-12, 2018. her talk will be on "Understanding ASD at the CDC: Over 2 decades of Innovation and Achievement". Hotel: Red Lion Hotel; 2004 Greenspring Ave; Lutherville-Timonium, MD Con #33203990</t>
  </si>
  <si>
    <t>WIGGINS, LISA D</t>
  </si>
  <si>
    <t>TANUM0IAOU</t>
  </si>
  <si>
    <t>11/03/2018 - 11/04/2018</t>
  </si>
  <si>
    <t xml:space="preserve">SUPERVISORY MEDICAL </t>
  </si>
  <si>
    <t>Dr. Moore will be traveling to Orlando Florida as an invitational traveler to present at the American Academy of Pediatrics Annual Conference as an invitational speaker.  Presentation is titled: Zika: Developmental Effects, Care, and Services for Children and Family.</t>
  </si>
  <si>
    <t>MOORE, CYNTHIA A</t>
  </si>
  <si>
    <t>TANUM0ICRT</t>
  </si>
  <si>
    <t>10/05/2018 - 10/07/2018</t>
  </si>
  <si>
    <t>Director</t>
  </si>
  <si>
    <t xml:space="preserve">Peggy Honein will be traveling as the Director for the Division of Congenital and Developmental Disorders to San Francisco to present at ID week on Neonatal Infectious Disease. </t>
  </si>
  <si>
    <t>Honein, Margaret Ann</t>
  </si>
  <si>
    <t>TANUM0HNUR</t>
  </si>
  <si>
    <t>CYSTIC FIBROSIS FOUNDATION</t>
  </si>
  <si>
    <t>RESEARCH ECONOMIST</t>
  </si>
  <si>
    <t xml:space="preserve">Traveler has been invited by the Cystic Fibrosis Foundation (CFF) to do a presentation on the Cost, Coverage, Access:  Preparing for a New Healthcare Landscapeâ? symposium to be held on Thursday, October 18, 2018, in Denver, CO at the North American Cystic Fibrosis Foundation (CFF) Conference.  Traveler will discuss how high prices for orphan drugs may affect access to treatment for Americans with rare diseases.  Non-Federal sponsor as inkind. Non-Federal Sponsor will cover airfare and hotel as inkind.  POC: Lisa Feng: (240) 200-3792.  Letter of Invitation from sponsor has been uploaded.  MO approval e-mail uploaded.  Approved as EXEMPT.  ICAP approval not required.  Invitation only meeting. Approved in 1st quarter travel projections. </t>
  </si>
  <si>
    <t>GROSSE, SCOTT D</t>
  </si>
  <si>
    <t>TANUM0I8Z9</t>
  </si>
  <si>
    <t>02/13/2019 - 02/15/2019</t>
  </si>
  <si>
    <t>CUMBERLAND VALLEY DISTRICT HEA</t>
  </si>
  <si>
    <t>Public Health Associate</t>
  </si>
  <si>
    <t>The confernce is critical for the associate's assignment as the PHAP will be learning from regional stakeholders about managing and sustaning syringe services programs (SSPs) and research updates on infectious diseases related to the drug use/opioid epidemic ; all of which are mission-critical components to the PHAP's assignment on harm reduction/syringe exchange and STD.</t>
  </si>
  <si>
    <t>Gyimah, Querida</t>
  </si>
  <si>
    <t>TANUM0JEX1</t>
  </si>
  <si>
    <t>MICHIGAN DEPARTMENT OF COMMUNI</t>
  </si>
  <si>
    <t>BAY CITY, MICHIGAN</t>
  </si>
  <si>
    <t xml:space="preserve">To attend the Michigan Premier Public Health Conference to be held at the Doubletree Hotel in Bay City, MI. Traveler will be co-facilitating a presentation on the work the health department has done in regards to an opiate surveillance system. travel and all miles, transportation, lodging sponsored by host site. Traveler will carpool with coworkers in HS county vehicle. </t>
  </si>
  <si>
    <t>Bosch, Mirissa</t>
  </si>
  <si>
    <t>TANUM0I8XT</t>
  </si>
  <si>
    <t>NATIONAL ASSOCIATION OF COUNTY</t>
  </si>
  <si>
    <t>Publi Health Associate</t>
  </si>
  <si>
    <t>Traveler will be attend the Project Public Health ready (PPHR) National Review Meeting in Austin, TX to perform work directly related to her CDC approved PHAP work. She will participate in the PPHR annual National Review Meeting by providing technical assistance to national reviewers and help lead informational sessions. Traveler's airfare and lodging will be sponsored in-kind by host site. Some meals provided at meeting to all and will be deducted from MIE.  CDC will pay MIE expenses that cannot be provided inkind by HS.</t>
  </si>
  <si>
    <t>Blau, Emily</t>
  </si>
  <si>
    <t>TANUM0I958</t>
  </si>
  <si>
    <t>02/20/2019 - 02/21/2019</t>
  </si>
  <si>
    <t>INDIANA UNIVERSITY</t>
  </si>
  <si>
    <t>PUBLIC HEALTH ANALYS</t>
  </si>
  <si>
    <t>INDIANAPOLIS, INDIANA</t>
  </si>
  <si>
    <t>â??Tara Ramanathan from the Public Health Law program, has been requested to do a training to  provide a workshop featuring tools and practice-based techniques for legal epidemiology on emerging public health issues. This is a core area of her work and expertise, and this workshop will be used for future collaboration with a research team at Indiana University. Travel preparer David Glover</t>
  </si>
  <si>
    <t>Ramanathan, Tara</t>
  </si>
  <si>
    <t>TANUM0JOOW</t>
  </si>
  <si>
    <t>01/24/2019 - 02/03/2019</t>
  </si>
  <si>
    <t>SANTE PUBLIQUE FRANCE</t>
  </si>
  <si>
    <t>OSTLTS Director/CDC Deputy Director</t>
  </si>
  <si>
    <t xml:space="preserve">Traveler Serves as the Director in Center for State, Tribal, Local and Territorial Support (CSTLTS), and was invited to participate in the IANPHI Peer to Peer Review of SantÃ© Publique France, from January 24 â?? February 3, 2019, in Saint-Maurice, France. This is a sponsored travel. The traveler will participate to help lead and identify the key achievements and progress made, suggest improvements to increase the relevance, quality, usefulness, and utility of the advice and services provided to the health authorities and to the population. Travel </t>
  </si>
  <si>
    <t>Montero, Jose T</t>
  </si>
  <si>
    <t>TANUM0J47I</t>
  </si>
  <si>
    <t>10/16/2018 - 10/17/2018</t>
  </si>
  <si>
    <t xml:space="preserve">Attendee has been invited to serve on an advisory committee as a subject matter expert and representative of CDC and OSTLTS. Tyeece Marshall is the travel preparer.  </t>
  </si>
  <si>
    <t>LIPSHUTZ, JUDITH A</t>
  </si>
  <si>
    <t>TANUM0I8C8</t>
  </si>
  <si>
    <t>01/28/2019 - 02/02/2019</t>
  </si>
  <si>
    <t>INTERNATIONAL SOCIETY FOR DISE</t>
  </si>
  <si>
    <t>HEALTH SCIENTIST (IN</t>
  </si>
  <si>
    <t>Peter Hicks serves as a Division of Health Informatics and Surveillance/Surveillance and Data Branchâ??s Health Scientist and will attend The International Society for Disease Surveillance Conference (ISDS) in San Diego, California on January 28-February 2, 2019. This conference is essential to the advancement of public health/disease surveillance at CDC The conference allows attendees to network with other public health professionals through committees and workgroups providing a forum to discuss tools, technologies, and process that we might apply at CDC. Further, our staff will be able to see what is in development for future technologies and innovations in disease surveillance and forecast how CDC might benefit from these future solutions. Mr. Hicks will be presenting an abstract titled: Updates to the HL7 2.5.1 Implementation Guide for Syndromic Surveillance. Travelerâ??s cell: # 505-980-1539. Hotel Info: San Diego Marriott Mission Valley, 8757 Rio San Diego Drive, San Diego, CA 92108. (619) 692-3800. Airline ticket and lodging will be sponsored by ISDS in-kind, Confirmation # 70517324. Lodging booked outside of Concur, exception #1.</t>
  </si>
  <si>
    <t>Hicks, Peter A</t>
  </si>
  <si>
    <t>TANUM0JBBU</t>
  </si>
  <si>
    <t>02/03/2019 - 02/05/2019</t>
  </si>
  <si>
    <t>AMERICAN BOARD OF PREVENTIVE M</t>
  </si>
  <si>
    <t>MEDICAL EPIDEMIOLOG</t>
  </si>
  <si>
    <t xml:space="preserve">Traveler will attend American Board of Preventive Medicine Exam Committee meeting to discuss the Public Health and General Preventative Medicine Examination Content. </t>
  </si>
  <si>
    <t>NERI, ANTONIO JAMES</t>
  </si>
  <si>
    <t>TANUM0JGR9</t>
  </si>
  <si>
    <t>10/21/2018 - 10/25/2018</t>
  </si>
  <si>
    <t>GEORGIA DEPARTMENT OF PUBLIC H</t>
  </si>
  <si>
    <t>Commission Corp. Officer</t>
  </si>
  <si>
    <t xml:space="preserve">Traveler will attend Academy Health Policy Orientation and CDC Washington Orientation. </t>
  </si>
  <si>
    <t>Murthy, Neil Chandra</t>
  </si>
  <si>
    <t>TANUM0IF6P</t>
  </si>
  <si>
    <t>10/09/2018 - 10/12/2018</t>
  </si>
  <si>
    <t>Employee is invited to attend the ACGME 2018 Strategic Advisory Group Workshop and is approved on the ICAP list to attend this event. Sponsor is providing airfare, lodging, meals, and ground transportation in kind.</t>
  </si>
  <si>
    <t>Kasowski, Eric J</t>
  </si>
  <si>
    <t>TANUM0I858</t>
  </si>
  <si>
    <t>ATLANTA HEALTH ASSOCIATES, INC</t>
  </si>
  <si>
    <t>EIS Officer</t>
  </si>
  <si>
    <t xml:space="preserve">Traveler will attend the 2018 Health Policy Orientation Conference. </t>
  </si>
  <si>
    <t>Issa, Anindita Nanda Devanath</t>
  </si>
  <si>
    <t>TANUM0IFA7</t>
  </si>
  <si>
    <t>03/01/2019 - 03/03/2019</t>
  </si>
  <si>
    <t>SEDONA, ARIZONA</t>
  </si>
  <si>
    <t>SScott-Arizona Infectious Diseases Society Annual meeting.  Travel Preparer P. Priest</t>
  </si>
  <si>
    <t>Scott, Sarah Elizabeth</t>
  </si>
  <si>
    <t>TANUM0JUT7</t>
  </si>
  <si>
    <t>CONNECTICUT HOSPITAL ASSOCIATI</t>
  </si>
  <si>
    <t>Present syndromic surveillance use case and attend scientific conference</t>
  </si>
  <si>
    <t>Jones, Sydney Allison</t>
  </si>
  <si>
    <t>TANUM0IF6M</t>
  </si>
  <si>
    <t>11/04/2018 - 11/09/2018</t>
  </si>
  <si>
    <t>WASHINGTON STATE DEPARTMENT OF</t>
  </si>
  <si>
    <t>ORCAS, WASHINGTON</t>
  </si>
  <si>
    <t>Outbreak response: Varicella and Tick Borne Relapsing Fever</t>
  </si>
  <si>
    <t>Holshue, Michelle Lee</t>
  </si>
  <si>
    <t>TANUM0IOGO</t>
  </si>
  <si>
    <t>PENNSYLVANIA DEPT OF HEALTH</t>
  </si>
  <si>
    <t>Attend NE Epi</t>
  </si>
  <si>
    <t>Gruber, Joann</t>
  </si>
  <si>
    <t>TANUM0IDOG</t>
  </si>
  <si>
    <t>01/19/2019 - 01/30/2019</t>
  </si>
  <si>
    <t>NORTHERN ARIZONA UNIVERSITY</t>
  </si>
  <si>
    <t>ST. JOHN, VIRGIN ISLANDS (U.S.)</t>
  </si>
  <si>
    <t>Technical assistance for collaborative melioidosis research project at St. Thomas and St. John, USVI. Lodging will be provided in-kind.</t>
  </si>
  <si>
    <t>Browne, Andrew S</t>
  </si>
  <si>
    <t>TANUM0J98C</t>
  </si>
  <si>
    <t>10/01/2018 - 10/03/2018</t>
  </si>
  <si>
    <t>THE FH FOUNDATION</t>
  </si>
  <si>
    <t>MARINA, CALIFORNIA</t>
  </si>
  <si>
    <t xml:space="preserve">Dr. Khoury will be presenting at the 2018 Familial Hypercholesterolemia Global Summit Steering Committee: Navigating Familial Hypercholesterolemia: Diagnosis, Care and Access in subpopulations.. He will moderator for the opening ceremony as well as participate in panel discussion. Dr. Khoury will join other national, international clinicians, and researchers experts who will share their expertise's for the advancing the treatment of FH through translational medicine in observance of their 20 year anniversary. </t>
  </si>
  <si>
    <t>KHOURY, MUIN JOSEPH</t>
  </si>
  <si>
    <t>TANUM0GLAZ</t>
  </si>
  <si>
    <t>03/03/2019 - 03/09/2019</t>
  </si>
  <si>
    <t>AMERICAN BIOLOGICAL SAFETY ASS</t>
  </si>
  <si>
    <t>Traveler will serve as instructor for national comprehensive interactive 5 day course for laboratorians and biosafety professionals</t>
  </si>
  <si>
    <t>WEIRICH, ELIZABETH G</t>
  </si>
  <si>
    <t>TANUM0JQ12</t>
  </si>
  <si>
    <t>01/24/2019 - 01/28/2019</t>
  </si>
  <si>
    <t>CLINICAL LABORATORY MANAGEMENT</t>
  </si>
  <si>
    <t xml:space="preserve">Traveler is a member of the Clinical and Laboratory Standards Institute which meets quarterly to review and prioritize new and existing guidelines that support clinical and public health testing. </t>
  </si>
  <si>
    <t>ASTLES, JOHN Rex</t>
  </si>
  <si>
    <t>TANUM0JA91</t>
  </si>
  <si>
    <t>10/30/2018 - 11/01/2018</t>
  </si>
  <si>
    <t>AMERICAN INSTITUTE OF BIOLOGIC</t>
  </si>
  <si>
    <t>Microbiologist</t>
  </si>
  <si>
    <t>UPPERVILLE, VIRGINIA</t>
  </si>
  <si>
    <t xml:space="preserve">Traveler will participate as a SME in data stewardship to discuss strategic planning of collections data for next generation initiatives. </t>
  </si>
  <si>
    <t>Revelez, Marcia A</t>
  </si>
  <si>
    <t>TANUM0IHLZ</t>
  </si>
  <si>
    <t>03/19/2019 - 03/21/2019</t>
  </si>
  <si>
    <t>ST. LOUIS (CITY), MISSOURI</t>
  </si>
  <si>
    <t>Traveler is a member of the CLSI Board of Directors and will participate in the semiâ?annual meeting as part of her official CDC duties. Meeting is primarily sponsored by CLSI inâ?kind.</t>
  </si>
  <si>
    <t>ANDERSON, NANCY Lee</t>
  </si>
  <si>
    <t>TANUM0JOUN</t>
  </si>
  <si>
    <t>03/07/2019 - 03/08/2019</t>
  </si>
  <si>
    <t>UNICEF</t>
  </si>
  <si>
    <t>Associate Service Fellow</t>
  </si>
  <si>
    <t>The intent of the meeting is to present and inform UNICEF staff about cognitive interviewing. UNICEF is prepaying train and lodging cost and dinner March 7, lunch March 8.  LOI, train and lodging attached. all other meals, incidentals and ground expenses paid by CDC/NCHS/OD</t>
  </si>
  <si>
    <t>Vickers, Jonathan Brent</t>
  </si>
  <si>
    <t>TANUM0JRZD</t>
  </si>
  <si>
    <t>01/19/2019 - 01/27/2019</t>
  </si>
  <si>
    <t>LUSAKA, ZAMBIA</t>
  </si>
  <si>
    <t xml:space="preserve">Support and conduct cognitive assessment of WHO verbal autopsy questionnaire being implemented in Zambia under the Bloomberg D4H project January 19 - 26, 2019. Sponsored Travel: Sponsored by CDC Foundation. CDC foundation is paying for entire travel (Airfare, Hotel, Meals, Ground transportation, etc). Letter of invitations and CDC Travel Authorization request Attached.. </t>
  </si>
  <si>
    <t>Vickers, Jonathan B</t>
  </si>
  <si>
    <t>TANUM0J3EL</t>
  </si>
  <si>
    <t>RABAT, MOROCCO</t>
  </si>
  <si>
    <t>CDC Foundation is prepaying Airfare, Hotel. All other expenses will be paid CDC foundation Can #9390BXE. To help CDC foundation to provide technical assistance to the Moroccan Ministry of Health as part of the Bloomberg Data for Health Initiative.</t>
  </si>
  <si>
    <t>Scanlon, Paul J</t>
  </si>
  <si>
    <t>TANUM0JDPX</t>
  </si>
  <si>
    <t>01/19/2019 - 01/26/2019</t>
  </si>
  <si>
    <t xml:space="preserve">To lead the training of a team of cognitive interviewers for the ongoing evaluation of the WHOâ??s Verbal Autopsy instrument in Lusaka Zambia. I will be leading a two-day course on cognitive interviewing and then oversee the first three rounds of data collection for VA on brought-in-dead at area hospitals. </t>
  </si>
  <si>
    <t>TANUM0J6WY</t>
  </si>
  <si>
    <t>CDC foundation is prepaying Airfare and Lodging. All other expenses being paid for under CDC foundation funds 9390BXE. To help CDC foundation to provide technical assistance to the Moroccan Ministry of Health as part of the Bloomberg Data for Health Initiative.</t>
  </si>
  <si>
    <t>Massey, Meredith</t>
  </si>
  <si>
    <t>TANUM0JDR2</t>
  </si>
  <si>
    <t>12/09/2018 - 12/15/2018</t>
  </si>
  <si>
    <t>MELBOURNE, AUSTRALIA</t>
  </si>
  <si>
    <t>To provide technical assistance and contribution on verbal autopsy data analysis and interpretation</t>
  </si>
  <si>
    <t>HE, YULEI</t>
  </si>
  <si>
    <t>TANUM0IV96</t>
  </si>
  <si>
    <t>DARTMOUTH COLLEGE</t>
  </si>
  <si>
    <t>LEBANON, NEW HAMPSHIRE</t>
  </si>
  <si>
    <t>Employee does not have a government credit card. Employee has been invited to speak at Dartmouth University for the purpose of giving two talks , one general talk about NHANES and another on my research.  Presentation title:  NHANES:  An Overview, and Short and Sweet:  The Measurement and Epidemiology of Added Sugars/Sugar-Sweetened Beverages.</t>
  </si>
  <si>
    <t>Herrick, Kirsten A</t>
  </si>
  <si>
    <t>TANUM0JBQA</t>
  </si>
  <si>
    <t>ROBERT WOOD JOHNSON FOUNDATION</t>
  </si>
  <si>
    <t>DVS Deputy Director invited to attend the Robert Wood Johnson Foundation's Healthy Communities Roundtable.Sponsored travel provided</t>
  </si>
  <si>
    <t>SUTTON, PAUL D</t>
  </si>
  <si>
    <t>TANUM0ISQJ</t>
  </si>
  <si>
    <t>SURVEY STATISTICIAN</t>
  </si>
  <si>
    <t>I have been invited to give a seminar at the University of Michiganâ??s Department of Epidemiology, School of Public Health for their seminar series titled â??Applications of Novel Methods in Epidemiology.â? I will be informing the Department about the NCHS Data Linkage Program.</t>
  </si>
  <si>
    <t>MIREL, LISA B</t>
  </si>
  <si>
    <t>TANUM0JNDU</t>
  </si>
  <si>
    <t>02/17/2019 - 02/22/2019</t>
  </si>
  <si>
    <t>SUPV STATISTICIAN (H</t>
  </si>
  <si>
    <t xml:space="preserve">To facilitate and present in a training workshop on disability data collections for National Statistical Offices (NSOs) from French-speaking Africa. The implementation workshop is planned for 12-14 February 2019. We provided technical assistance and capacity building to NSOs as they begin their disability data collections in the form of censuses and surveys, as well as provide assistance/training in data analysis and interpretation. </t>
  </si>
  <si>
    <t>WEEKS, JULIE A</t>
  </si>
  <si>
    <t>TANUM0JDZG</t>
  </si>
  <si>
    <t>Purpose: As a representative of the Washington Group on Disability Statistics, I will be attending meetings with Liquid Light (web designer) for the redesign of the Washington Group website.</t>
  </si>
  <si>
    <t>LOEB, MITCHELL E</t>
  </si>
  <si>
    <t>TANUM0JZ4B</t>
  </si>
  <si>
    <t>To facilitate and present in a training workshop on disability data collections for National Statistical Offices NSOs from French-speaking Africa. The implementation workshop is planned for 12-14 February 2019. We provided technical assistance and capacity building to NSOs as they begin their disability data collections in the form of censuses and surveys, as well as provide assistance/training in data analysis and interpretation</t>
  </si>
  <si>
    <t>TANUM0JDZH</t>
  </si>
  <si>
    <t>11/17/2018 - 11/21/2018</t>
  </si>
  <si>
    <t>HELSINKI, FINLAND</t>
  </si>
  <si>
    <t xml:space="preserve">Purpose:  To conduct a training in disability statistics for the Department for Development Policy in the Ministry for Foreign Affairs of Finland. 
</t>
  </si>
  <si>
    <t>TANUM0IHTS</t>
  </si>
  <si>
    <t>03/16/2019 - 03/28/2019</t>
  </si>
  <si>
    <t>STATISTICIAN (HEALTH</t>
  </si>
  <si>
    <t>Provide technical assistance on civil registration and vital statistics to Moroccan Ministry of Health.</t>
  </si>
  <si>
    <t>Notzon, Francis C</t>
  </si>
  <si>
    <t>TANUM0JOPH</t>
  </si>
  <si>
    <t>To participate in the Global CRVS meeting.</t>
  </si>
  <si>
    <t>TANUM0JNP2</t>
  </si>
  <si>
    <t>TANUM0JCQ5</t>
  </si>
  <si>
    <t>01/09/2019 - 01/18/2019</t>
  </si>
  <si>
    <t>To Provide Technical Assistance on Civil Registration and Vital Statistics to Moroccan Ministry of Health</t>
  </si>
  <si>
    <t>TANUM0J0T6</t>
  </si>
  <si>
    <t>SALVADOR DA BAHIA, BRAZIL</t>
  </si>
  <si>
    <t>To provide technical assistance to the Ministry of Health of Brazil.</t>
  </si>
  <si>
    <t>TANUM0ILAL</t>
  </si>
  <si>
    <t>11/14/2018 - 11/20/2018</t>
  </si>
  <si>
    <t>COLOGNE, GERMANY</t>
  </si>
  <si>
    <t>To provide technical assistance on civil registration and vital statistic to the Iris Institute.
Providing advisory service.</t>
  </si>
  <si>
    <t>TANUM0IGDD</t>
  </si>
  <si>
    <t>10/13/2018 - 10/27/2018</t>
  </si>
  <si>
    <t>To provide technical assistance on civil registration and vital statistics to Moroccan Ministry of Health.</t>
  </si>
  <si>
    <t>TANUM0IAUF</t>
  </si>
  <si>
    <t>I. Apata invited to present CDC activities in antibiotic stewardship in hemodialysis at the Infectious Diseases (ID) Week 2018 Conference. ICAP approved and attached.</t>
  </si>
  <si>
    <t>Apata, Ibironke Wambui</t>
  </si>
  <si>
    <t>TANUM0I70D</t>
  </si>
  <si>
    <t>10/31/2018 - 11/04/2018</t>
  </si>
  <si>
    <t>Branch Chief</t>
  </si>
  <si>
    <t>SEOUL, KOREA, SOUTH</t>
  </si>
  <si>
    <t xml:space="preserve">Traveler will be presenting the keynote talk to kick-off the symposium. </t>
  </si>
  <si>
    <t>ELKINS, CHRISTOPHER A</t>
  </si>
  <si>
    <t>TANUM0IGFP</t>
  </si>
  <si>
    <t>10/04/2018 - 10/07/2018</t>
  </si>
  <si>
    <t>Doctoral Epidemiologist</t>
  </si>
  <si>
    <t>I am an invited speaker (faculty) at this year's ID Week. I will be a speaker at a symposium entitles "Controlling Antimicrobial Resistance Across Borders". A portion of my travel (2 hotel nights and up to 1500 airfare) will be paid in kind by meeting organizers.</t>
  </si>
  <si>
    <t>Brown, Allison Cory</t>
  </si>
  <si>
    <t>TANUM0I2SU</t>
  </si>
  <si>
    <t>Dr. Jean Patel, science team lead, for AR Coordination and Strategy Unit, will be presenting at the Economist, Antimicrobial Resistance Summit: Preventing an antibiotic apocalypse March 26th, 2019 in London, England. HHS Conf. Exemption: Scientific meetings with a specific investigator or investigating team regarding a specific item, area of scientific inquiry or public health need.</t>
  </si>
  <si>
    <t>PATEL, JEAN Baldus</t>
  </si>
  <si>
    <t>TANUM0JTF7</t>
  </si>
  <si>
    <t>11/16/2018 - 11/21/2018</t>
  </si>
  <si>
    <t>UNITED NATIONS FOUNDATION</t>
  </si>
  <si>
    <t>ACCRA, GHANA</t>
  </si>
  <si>
    <t xml:space="preserve">Jean Patel is participating in the SEDRIC Board meeting, November 18th in Accra and the Call to Action Conference also in Accra on Nov 19th &amp; 20th, which aims to tackle AMR across national governments, multilateral institutions, civil society, private sector and experts to focus on the most critical gaps in the current approach to global antimicrobial resistance surveillance, with focus on low and middle income countries, and purpose to address solutions; linking data to improve tracking, sharing and use of information. </t>
  </si>
  <si>
    <t>TANUM0IKU4</t>
  </si>
  <si>
    <t>WELLCOME TRUST</t>
  </si>
  <si>
    <t xml:space="preserve">Jean Patel is participating in the Surveillance and Epidemiology of Drug-Resistant Infections Consortium (SEDRIC) antimicrobial resistance (AMR) Data Working Group meeting, November 6th at the Wellcome Trust office; which aims to identify gaps in the current approach to global antimicrobial resistance surveillance, with focus on low and middle income countries, and purpose to address solutions; linking data to improve tracking, sharing and use of information. </t>
  </si>
  <si>
    <t>TANUM0IDHE</t>
  </si>
  <si>
    <t>02/23/2019 - 03/01/2019</t>
  </si>
  <si>
    <t>Epidemiologist</t>
  </si>
  <si>
    <t>CASABLANCA, MOROCCO</t>
  </si>
  <si>
    <t xml:space="preserve">Attend sub-regional training workshop to support countries to establish national antimicrobial resistance surveillance systems </t>
  </si>
  <si>
    <t>Westercamp, Matthew D</t>
  </si>
  <si>
    <t>TANUM0JMD4</t>
  </si>
  <si>
    <t>12/16/2018 - 12/17/2018</t>
  </si>
  <si>
    <t>PHILADELPHIA DEPARTMENT OF PUB</t>
  </si>
  <si>
    <t>Traveler will be going to the Jefferson school of nursing in Philadelphia on Sunday evening for a talk on Monday morning on antibiotic stewardship and the role of nurses. This is exempt from ICAP due to: Federal Employees day-to-day operational or managerial activities that may in certain instances involve limited travel.</t>
  </si>
  <si>
    <t>SRINIVASAN, ARJUN</t>
  </si>
  <si>
    <t>TANUM0J32O</t>
  </si>
  <si>
    <t>BAYLOR SCOTT  WHITE</t>
  </si>
  <si>
    <t>DALLAS, TEXAS</t>
  </si>
  <si>
    <t xml:space="preserve">Traveler will be going to meet with Baylor hospital for grand rounds. This is exempt from ICAP due to: Scientific meetings with a specific investigator or investigating team regarding a specific item, area of scientific inquiry, or public health need.
</t>
  </si>
  <si>
    <t>TANUM0IRUA</t>
  </si>
  <si>
    <t>ACSHEALTH NET</t>
  </si>
  <si>
    <t xml:space="preserve">Traveler will be attending Aetna Physicianâ??s Advisory Board meeting to speak on antibiotic use and resistance. Aetna Physicianâ??s Advisory Board meeting in Miami, FL to speak on antibiotic use and resistance. This is exempt from ICAP due to: Scientific meetings with a specific investigator or investigating team regarding a specific item, area of scientific inquiry, or public health need.
</t>
  </si>
  <si>
    <t>TANUM0IRSR</t>
  </si>
  <si>
    <t>11/11/2018 - 11/14/2018</t>
  </si>
  <si>
    <t xml:space="preserve">ASSOCIATION FOR PROFESSIONALS </t>
  </si>
  <si>
    <t>Traveler will be attending the Association for Professionals in Infection Control and Epidemiology conference (APIC). ICAP approval attached.</t>
  </si>
  <si>
    <t>TANUM0IGG8</t>
  </si>
  <si>
    <t>10/02/2018 - 10/05/2018</t>
  </si>
  <si>
    <t>Traveler will be attending ID Week to give 2 talks on Antibiotic Stewardship. ICAP approval attached.</t>
  </si>
  <si>
    <t>TANUM0I77L</t>
  </si>
  <si>
    <t>10/24/2018 - 10/29/2018</t>
  </si>
  <si>
    <t>AMRITA INSTITUTE OF MEDICAL SE</t>
  </si>
  <si>
    <t>I will speak at a conference on antimicrobial resistance.</t>
  </si>
  <si>
    <t>TANUM0HQSN</t>
  </si>
  <si>
    <t>02/15/2019 - 02/22/2019</t>
  </si>
  <si>
    <t>CAIRO, EGYPT</t>
  </si>
  <si>
    <t>To attend two meetings hosted by the World Health Organization on antibiotic resistance and healthcare acquired infection surveillance.</t>
  </si>
  <si>
    <t>Smith, Rachel M</t>
  </si>
  <si>
    <t>TANUM0JAWA</t>
  </si>
  <si>
    <t>10/03/2018 - 10/07/2018</t>
  </si>
  <si>
    <t xml:space="preserve">Co-lead a poster discussion rounds at the 2018 Infectious Disease Week Conference. </t>
  </si>
  <si>
    <t>MCDONALD, LAWRENCE CLIFFORD</t>
  </si>
  <si>
    <t>TANUM0HYRN</t>
  </si>
  <si>
    <t>01/20/2019 - 01/25/2019</t>
  </si>
  <si>
    <t>HONG KONG, HONG KONG</t>
  </si>
  <si>
    <t xml:space="preserve">Purpose: The School of Public Health at The University of Hong Kong, in partnership with the Wellcome Trust, has invited Dr. McDonald to a meeting to discuss the design, methodology and implementation of a study on the epidemiology and etiology of antimicrobial resistance (AMR). The meeting will involve a small group of invited experts, potential partners and institutional representatives </t>
  </si>
  <si>
    <t>MCDONALD, LAWRENCE C</t>
  </si>
  <si>
    <t>TANUM0J6ST</t>
  </si>
  <si>
    <t>10/20/2018 - 10/25/2018</t>
  </si>
  <si>
    <t>[OTHER], TAIWAN</t>
  </si>
  <si>
    <t xml:space="preserve">NHRI is going to hold the scientific review for our National Institute of Infectious Diseases and Vaccinology (NIIDV) in the autumn of 2018. This review is going to review the performance of PIs and the Institute during the past three years as well as to provide recommendations for their future directions. Dr. McDonald has been invited to serve as a member for the review committee. PLEASE USE PERSONAL PASSPORT INFO FOR PROCESSING </t>
  </si>
  <si>
    <t>TANUM0HZX8</t>
  </si>
  <si>
    <t>SAN FRANCISCO PUBLIC HEALTH FO</t>
  </si>
  <si>
    <t>Medical Officer CCS</t>
  </si>
  <si>
    <t>Attending the California Tuberculosis Controllers Association Conference.</t>
  </si>
  <si>
    <t>Jones, Jefferson M</t>
  </si>
  <si>
    <t>TANUM0J142</t>
  </si>
  <si>
    <t>ROYAL COLLEGE OF PEDIATRICIANS</t>
  </si>
  <si>
    <t xml:space="preserve">Attend and present on the Global Challenge for AMR at the 2nd Bangkok International Pediatrics Update (BIPU 2018) </t>
  </si>
  <si>
    <t>Chea, Nora</t>
  </si>
  <si>
    <t>TANUM0IO48</t>
  </si>
  <si>
    <t>03/18/2019 - 03/20/2019</t>
  </si>
  <si>
    <t>ROYAL SOCIETY OF LONDON</t>
  </si>
  <si>
    <t>SUPV MEDICAL OFFICER</t>
  </si>
  <si>
    <t xml:space="preserve">To attend Royal Society antimicrobial resistance meeting on 19 March 2019 in London, UK, where they will be examining the scope of developing a scenario building process to explore the future of antimicrobial resistance (AMR). The meeting will work with key individuals to:Identify a shared view on the current state of AMR â?? boundaries of knowledge and perception 2. Identify the gaps to action â?? the incentives to inaction 3. Understand the key issues going forward 4. Agree on the critical question to pose (and reply to) including in drug discovery, social messaging, public health and more. </t>
  </si>
  <si>
    <t>CARDO, DENISE M</t>
  </si>
  <si>
    <t>TANUM0K0TD</t>
  </si>
  <si>
    <t>11/06/2018 - 11/10/2018</t>
  </si>
  <si>
    <t>BRAZILIAN CONGRESS OF INFECTIO</t>
  </si>
  <si>
    <t>PORTO ALEGRE, BRAZIL</t>
  </si>
  <si>
    <t>To participate in theXVI BRAZILIAN CONGRESS OF INFECTION CONTROL AND HOSPITAL EPIDEMIOLOGY where she will give a talk Control of multiresistant microorganisms outside the hospital setting.</t>
  </si>
  <si>
    <t>TANUM0IMO8</t>
  </si>
  <si>
    <t>COLEGIO DE TECHNOLOGOS MEDICOS</t>
  </si>
  <si>
    <t xml:space="preserve">To participate at the in the Second International Week on Regulatory Science and Good Regulatory Practices where she will be presenting on the antimicrobial resistance as an emerging threat for health. This will show the relevance of antimicrobial resistance as a global threat experiences from experts </t>
  </si>
  <si>
    <t>TANUM0IMHN</t>
  </si>
  <si>
    <t>10/10/2018 - 10/13/2018</t>
  </si>
  <si>
    <t>Presentation at the Invited Alumni Seminar of the University of Illinois at Urbana-Champaign Women Chemists Committee</t>
  </si>
  <si>
    <t>Bumpus, Stefanie Brynn</t>
  </si>
  <si>
    <t>TANUM0I8KT</t>
  </si>
  <si>
    <t>02/27/2019 - 02/27/2019</t>
  </si>
  <si>
    <t>COMMONWEALTH OF KENTUCKY</t>
  </si>
  <si>
    <t>LEXINGTON, KENTUCKY</t>
  </si>
  <si>
    <t xml:space="preserve">To serve as the Keynote speaker at the 2019 Kentucky Infection Prevention Conference . At this conference they will identify specific areas for prevention emphasis and also explore some new ideas and opportunities that have emerged across the U.S. </t>
  </si>
  <si>
    <t>BELL, MICHAEL Ray</t>
  </si>
  <si>
    <t>TANUM0JMT5</t>
  </si>
  <si>
    <t>10/18/2018 - 10/19/2018</t>
  </si>
  <si>
    <t>APIC CHAPTER 068</t>
  </si>
  <si>
    <t>KANSAS CITY, KANSAS</t>
  </si>
  <si>
    <t>To Speak to Infection Preventionists about preventing HAIs associated thru water mgt.</t>
  </si>
  <si>
    <t>ARDUINO, MATTHEW J</t>
  </si>
  <si>
    <t>TANUM0I9HY</t>
  </si>
  <si>
    <t>02/24/2019 - 02/28/2019</t>
  </si>
  <si>
    <t xml:space="preserve">Attend First guideline development group (GDG) meeting for the revision of WHO International Travel and Health (ITH) Regulations </t>
  </si>
  <si>
    <t>Brunette, Gary W</t>
  </si>
  <si>
    <t>TANUM0JKS3</t>
  </si>
  <si>
    <t>BURKINA FIELD EPIDEMIOLOGY AND</t>
  </si>
  <si>
    <t>Train Burkina Faso Field Epidemiology and Laboratory Training Program residents on cross-border surveillance/investigation.</t>
  </si>
  <si>
    <t>WARD, SARAH E</t>
  </si>
  <si>
    <t>TANUM0J97W</t>
  </si>
  <si>
    <t>10/24/2018 - 10/27/2018</t>
  </si>
  <si>
    <t>ASSOCIATION OF PRIMATE VETERIN</t>
  </si>
  <si>
    <t>traveler will present at the Association of Primate Veterinarians Workshop.  Hotel will be paid for by the sponsor</t>
  </si>
  <si>
    <t>MULLAN, ROBERT JOHN</t>
  </si>
  <si>
    <t>TANUM0ID6A</t>
  </si>
  <si>
    <t>Provide technical assistance to the World Health Organization as they develop guidelines to improve border health surveillance</t>
  </si>
  <si>
    <t>Merrill, Rebecca D</t>
  </si>
  <si>
    <t>TANUM0ID3N</t>
  </si>
  <si>
    <t>CDC Branch Chief (Traveler) is giving technical advice for advancing the World Health Organization (WHO) draft technical guidance on public health capacity development at ground crossings and cross border collaborations</t>
  </si>
  <si>
    <t>BROWN, CLIVE M</t>
  </si>
  <si>
    <t>TANUM0IG9I</t>
  </si>
  <si>
    <t>EUROPEAN COMMISSION</t>
  </si>
  <si>
    <t>SUPERVISORY QUARANT</t>
  </si>
  <si>
    <t>LUXEMBOURG, LUXEMBOURG</t>
  </si>
  <si>
    <t>Provide technical assistance to European Union countries about traveler entry and exit screening and on border health risk assessment and mitigation against communicable disease threats.</t>
  </si>
  <si>
    <t>ALVARADORAMY, FRANCISCO J</t>
  </si>
  <si>
    <t>TANUM0J2W3</t>
  </si>
  <si>
    <t>03/14/2019 - 03/15/2019</t>
  </si>
  <si>
    <t>COLORADO SCHOOL OF PUBLIC HEAL</t>
  </si>
  <si>
    <t>HEALTH COMM SPECIALIST</t>
  </si>
  <si>
    <t>Present at the University of Colorado School of Public Health "Communicating Public Health lecture series", 3/14.  HOTEL/In-Kind Hyatt Regency, .13200 E 14th St, $181/ngt, conf. # 24703825, tel: 303-365-1234. Federal Employee's day-to-day operational or managerial activities that may in certain instances involve limited travel</t>
  </si>
  <si>
    <t>Whitlock, Laura Christine</t>
  </si>
  <si>
    <t>TANUM0JXVQ</t>
  </si>
  <si>
    <t>03/27/2019 - 03/31/2019</t>
  </si>
  <si>
    <t>TEIKYO UNIVERSITY</t>
  </si>
  <si>
    <t xml:space="preserve">Traveler will be meeting with colleagues to discuss the current impact of Candida auris internationally and in the US. Traveler will speak at the 1st workshop on Candida auris outbreak prevention at Teikyo University in Tokyo, Japan. ICAP Exemption: Scientific meetings with a specific investigator or investigating team regarding a specific item, area of scientific inquiry, or public health need. ?Traveler will be meeting with colleagues to discuss the current impact of Candida auris internationally and in the US. Traveler will speak at the 1st workshop on Candida auris outbreak prevention at Teikyo University in Tokyo, Japan. ICAP Exemption: Scientific meetings with a specific investigator or investigating team regarding a specific item, area of scientific inquiry, or public health need. Exemption added by FATA, </t>
  </si>
  <si>
    <t>Toda, Mitsuru</t>
  </si>
  <si>
    <t>TANUM0JSWT</t>
  </si>
  <si>
    <t>10/03/2018 - 10/06/2018</t>
  </si>
  <si>
    <t xml:space="preserve">Presenting a poster at IDWeek 2018. The presentation will cover an emerging topic of invasive aspergillosis in severe influenza patients, and attending the IDWeek conference will help support CDC's mission through discussing this issue with infectious disease specialists on how to prevent and control this emerging issue.
</t>
  </si>
  <si>
    <t>TANUM0I7DW</t>
  </si>
  <si>
    <t>11/08/2018 - 11/11/2018</t>
  </si>
  <si>
    <t>IMPRIMIS PHARMACEUTICALS INC</t>
  </si>
  <si>
    <t>NORMAN, OKLAHOMA</t>
  </si>
  <si>
    <t>â??Meeting with IMMY staff to discuss the rapid diagnostics for fungal disease. ICAP Exemption: Scientific meetings with a specific investigator or investigating team regarding a specific item, area of scientific inquiry, or public health need. Exemption added by FATA, STodd</t>
  </si>
  <si>
    <t>McCotter, Orion Zello</t>
  </si>
  <si>
    <t>TANUM0INRW</t>
  </si>
  <si>
    <t>01/25/2019 - 01/27/2019</t>
  </si>
  <si>
    <t>SAINT AUGUSTINE BEACH, FLORIDA</t>
  </si>
  <si>
    <t>â??To attend the Clinical and Laboratory Standards Institute Committee Meeting (CLSI) meeting as a chairperson and serve as an SME for antifungal susceptibility testing.
Sponsor will provide lodging. Information is below:
Renaissance World Golf Village Hotel
500 South Legacy Trail
St. Augustine, Florida 
Confirmation #- 77510394
â??</t>
  </si>
  <si>
    <t>Lockhart, Shawn R</t>
  </si>
  <si>
    <t>TANUM0J747</t>
  </si>
  <si>
    <t>10/04/2018 - 10/05/2018</t>
  </si>
  <si>
    <t xml:space="preserve">Giving an SME talk at IDWeek.
â??This talk is an important part of our public health messaging around the emergence of antimicrobial resistant organisms
</t>
  </si>
  <si>
    <t>TANUM0I7Q9</t>
  </si>
  <si>
    <t>Meeting with IMMY staff and team from CDC  Mycotics Diseases Branch (MDB) colleagues to discuss serology assays. ICAP Exemption: Scientific meetings with a specific investigator or investigating team regarding a specific item, area of scientific inquiry, or public health need. Added by FATA, STodd</t>
  </si>
  <si>
    <t>LINDSLEY, MARK Douglas</t>
  </si>
  <si>
    <t>TANUM0INOR</t>
  </si>
  <si>
    <t>Associate Service Fellow FTE</t>
  </si>
  <si>
    <t>Traveler will meet with IMMY staff to discuss current state of fungal diagnostics and strategize on how to promote effective and rapid diagnosis of fungal diseases. Exemption added by FATA, STodd - Scientific meetings with a specific investigator or investigating team regarding a specific item, area of scientific inquiry, or public health need.</t>
  </si>
  <si>
    <t>Chow, Nancy Ann Marie</t>
  </si>
  <si>
    <t>TANUM0INED</t>
  </si>
  <si>
    <t xml:space="preserve"> Traveler will be meeting with colleauges to discuss the current impact of Candida auris internationally and in the US. Traveler will speak at the 1st workshop on Candida auris outbreak prevention at Teikyo University in Tokyo, Japan. </t>
  </si>
  <si>
    <t>CHILLER, TOM M</t>
  </si>
  <si>
    <t>TANUM0JSTZ</t>
  </si>
  <si>
    <t>03/14/2019 - 03/17/2019</t>
  </si>
  <si>
    <t>BABYLON  GALLERY</t>
  </si>
  <si>
    <t>WESTMINSTER, CITY OF, UNITED KINGDOM</t>
  </si>
  <si>
    <t>Traveler will be speaking at the 14th Annual Fundal Update Conference. This trip supports CDC's mission by brining awareness to emerging fungal infections and provide updates about the prevention and detection of fungal illnesses.</t>
  </si>
  <si>
    <t>TANUM0JSCF</t>
  </si>
  <si>
    <t>02/18/2019 - 03/02/2019</t>
  </si>
  <si>
    <t xml:space="preserve">ROYAL COLLEGE OF PATHOLOGISTS </t>
  </si>
  <si>
    <t>ADELAIDE, AUSTRALIA</t>
  </si>
  <si>
    <t xml:space="preserve">Traveler will be presenting on The prevention and control of fungal infections during the Royal College of Pathologists of Australasia annual scientific meeting pathology update 2019 </t>
  </si>
  <si>
    <t>TANUM0JGI2</t>
  </si>
  <si>
    <t>COLOMBIAN CONFERENCE ON INFECT</t>
  </si>
  <si>
    <t>BOGOTA, COLOMBIA</t>
  </si>
  <si>
    <t>Traveler will be meeting with colleagues in Bogota, Colombia to discuss advancements in fungal disease detection. Traveler will also be serving as co-chair and speaking at the 16th INFOCUS conference in Cali, Colombia.</t>
  </si>
  <si>
    <t>TANUM0IIOU</t>
  </si>
  <si>
    <t>03/22/2019 - 04/06/2019</t>
  </si>
  <si>
    <t>FOOD AND AGRICULTURE ORGANIZAT</t>
  </si>
  <si>
    <t>Env Engineer</t>
  </si>
  <si>
    <t>JAKARTA, INDONESIA</t>
  </si>
  <si>
    <t xml:space="preserve">Technical support, including training, on environmental antibiotic resistance monitoring including lab and bioinformatic methods
</t>
  </si>
  <si>
    <t>Voth Gaeddert, Lee E</t>
  </si>
  <si>
    <t>TANUM0K5D9</t>
  </si>
  <si>
    <t>03/10/2019 - 03/15/2019</t>
  </si>
  <si>
    <t>Assoc Service Fellow Title 42</t>
  </si>
  <si>
    <t>I will attend a three day partners' meeting for our water, sanitation, and hygiene (WASH) in health facilities work.</t>
  </si>
  <si>
    <t>Person, Margaret T</t>
  </si>
  <si>
    <t>TANUM0JXRP</t>
  </si>
  <si>
    <t>02/18/2019 - 02/28/2019</t>
  </si>
  <si>
    <t>FORT PORTAL, UGANDA</t>
  </si>
  <si>
    <t>Will work with IRC and the DHO to plan WASH in HCFs implementation</t>
  </si>
  <si>
    <t>TANUM0JIHT</t>
  </si>
  <si>
    <t>03/22/2019 - 03/29/2019</t>
  </si>
  <si>
    <t>HANOI, VIETNAM</t>
  </si>
  <si>
    <t>To attend a meeting of the Scientific Advisory Board for two projects funded by the Bill and Melinda Gates Foundation and to participate as a speaker in the 11th International Conference on Typhoid Fever and Invasive Salmonelloses.</t>
  </si>
  <si>
    <t>MINTZ, ERIC D</t>
  </si>
  <si>
    <t>TANUM0JG6O</t>
  </si>
  <si>
    <t>02/18/2019 - 02/20/2019</t>
  </si>
  <si>
    <t>ENVIRONMENTAL ENGINE</t>
  </si>
  <si>
    <t>I am serving on an External Advisory Committee (EAC) for a Bill &amp; Melinda Gates Foundation project focused on improving methods for environmental sampling to detect Salmonella Typhi (causative agent for typhoid). The Foundation is sponsoring a 1-day project meeting in London on February 18th and have requested that EAC members attend.</t>
  </si>
  <si>
    <t>HILL, VINCENT R</t>
  </si>
  <si>
    <t>TANUM0JICX</t>
  </si>
  <si>
    <t>03/30/2019 - 04/17/2019</t>
  </si>
  <si>
    <t>Fellow Title 42</t>
  </si>
  <si>
    <t>HARARE, ZIMBABWE</t>
  </si>
  <si>
    <t>Conducting post-campaign coverage survey.</t>
  </si>
  <si>
    <t>Gharpure, Radhika V</t>
  </si>
  <si>
    <t>TANUM0K6HT</t>
  </si>
  <si>
    <t>01/20/2019 - 01/24/2019</t>
  </si>
  <si>
    <t>UNIVERSITY OF LONDON</t>
  </si>
  <si>
    <t xml:space="preserve">Invited by Wellcome Trust and the Zvitambo Institute for Maternal and Child Health to attend a â??One Health and Stuntingâ? meeting in Harare on January 22-23. The purpose of this meeting is to bring together academic and non-profit partners to discuss potential interventions at the human-animal interface to decrease household environmental contamination and improve child growth outcomes. </t>
  </si>
  <si>
    <t>TANUM0J5R9</t>
  </si>
  <si>
    <t>01/12/2019 - 01/26/2019</t>
  </si>
  <si>
    <t>Health  Scientist Fellow FTE</t>
  </si>
  <si>
    <t xml:space="preserve">Purpose: To  provide technical support for data management activities for a Typhoid Conjugate Vaccine Project in India. To train research officers and the data manager on the project SOPs, QA measures, and how to use data collection software. </t>
  </si>
  <si>
    <t>Fagerli, Kirsten P</t>
  </si>
  <si>
    <t>TANUM0J4FK</t>
  </si>
  <si>
    <t>03/30/2019 - 04/14/2019</t>
  </si>
  <si>
    <t xml:space="preserve"> The purpose of the trip is to conduct the first trial of a rapidly implemented sanitation intervention in healthcare facilities, the results of which will provide essential data on behalf of the WHO/UNICEF Global Action Plan on WASH in Healthcare Facilities. The crisis of inadequate WASH in healthcare facilities has been identified by both the UN Secretary General and the WHO Director General as requiring urgent, global action. </t>
  </si>
  <si>
    <t>Berendes, David M</t>
  </si>
  <si>
    <t>TANUM0JQGE</t>
  </si>
  <si>
    <t xml:space="preserve">Meetings and trainings for ongoing project
Layover in Kampala night of Feb. 19 before driving to Fort Portal duty station the following morning </t>
  </si>
  <si>
    <t>TANUM0JHVH</t>
  </si>
  <si>
    <t>Meetings with collaborators in-country</t>
  </si>
  <si>
    <t>TANUM0J2N3</t>
  </si>
  <si>
    <t>03/04/2019 - 03/05/2019</t>
  </si>
  <si>
    <t>ILSI NORTH AMERICA TECHNICAL C</t>
  </si>
  <si>
    <t>Invited to attend the spring business meeting of the International Life Sciences Institute (ILSI) North America Food Microbiology Committee.</t>
  </si>
  <si>
    <t>GERNERSMIDT, PETER</t>
  </si>
  <si>
    <t>TANUM0JQ48</t>
  </si>
  <si>
    <t>02/05/2019 - 02/09/2019</t>
  </si>
  <si>
    <t>Invited speaker at the 9th Food-and Waterborne Diseases and Zoonoses Network meeting, 6-8 February 2019, Stockholm</t>
  </si>
  <si>
    <t>TANUM0J6KY</t>
  </si>
  <si>
    <t>01/09/2019 - 01/11/2019</t>
  </si>
  <si>
    <t>Invited speaker to the 2019 International Life Sciences Institute Annual Meeting.</t>
  </si>
  <si>
    <t>TANUM0IYF5</t>
  </si>
  <si>
    <t>11/06/2018 - 11/09/2018</t>
  </si>
  <si>
    <t>[OTHER], MEXICO</t>
  </si>
  <si>
    <t xml:space="preserve">To participate in the 5th annual regional meeting of INFOSAN in the Americas (STRENGTHENING INFOSAN IN THE AMERICAS). CLOSED MEETING, BY INVITATION ONLY, Excempt from ICAP approval </t>
  </si>
  <si>
    <t>TANUM0IEFK</t>
  </si>
  <si>
    <t>10/27/2018 - 11/01/2018</t>
  </si>
  <si>
    <t>GOVERNMENT OF DUBAI</t>
  </si>
  <si>
    <t>DUBAI, UNITED ARAB EMIRATES</t>
  </si>
  <si>
    <t xml:space="preserve"> To participate as invited speaker at the 12th Dubai International Food Safety Conference and to train employees from the Dubai Municipality in good foodborne infection surveillance practices and methods </t>
  </si>
  <si>
    <t>TANUM0IDQC</t>
  </si>
  <si>
    <t>10/22/2018 - 10/28/2018</t>
  </si>
  <si>
    <t>INTERNATIONAL LIFE DCIENCES IN</t>
  </si>
  <si>
    <t>Invited speaker at the 19th World Food Science and Technology congress (IUFoST 2018)</t>
  </si>
  <si>
    <t>TANUM0I1GR</t>
  </si>
  <si>
    <t>03/28/2019 - 03/30/2019</t>
  </si>
  <si>
    <t>UNIVERSITY OF WISCONSINMADISON</t>
  </si>
  <si>
    <t>Invited to present a seminar on PulseNet's whole genome sequencing for enteric disease surveillance and outbreak detection.</t>
  </si>
  <si>
    <t>Carleton, Heather Ann</t>
  </si>
  <si>
    <t>TANUM0K31K</t>
  </si>
  <si>
    <t>INNOVATIVE PUBLISHING CO. LLC</t>
  </si>
  <si>
    <t>SCHAUMBURG, ILLINOIS</t>
  </si>
  <si>
    <t>Invited speaker on Meta Genomics at the Food Safety Consortium Conference and Expo.</t>
  </si>
  <si>
    <t>Besser, John Mitchell</t>
  </si>
  <si>
    <t>TANUM0IPAW</t>
  </si>
  <si>
    <t>Invited speaker at Infectious Disease Society of America 2018 conference, communicating CDC needs and issues to this national organization of infectious disease physicians.</t>
  </si>
  <si>
    <t>TANUM0I1FE</t>
  </si>
  <si>
    <t>02/28/2019 - 03/16/2019</t>
  </si>
  <si>
    <t>KIGALI, RWANDA</t>
  </si>
  <si>
    <t xml:space="preserve">Travel to Rwanda as an instructor for a two week Data To Policy course, as part of CDCF and Bloomberg Foundations work. </t>
  </si>
  <si>
    <t>Whitham, Hilary</t>
  </si>
  <si>
    <t>TANUM0JDYE</t>
  </si>
  <si>
    <t>Invited Talk at the Infectious Diseases Society of America Conference (IDWeek2018).  Lodging at the Hyatt Regency San Francisco 5 Embarcadero Ctr. San Francisco, CA 94111.  Phone: 415-788-1234</t>
  </si>
  <si>
    <t>Laughlin, Mark Edward</t>
  </si>
  <si>
    <t>TANUM0I5CX</t>
  </si>
  <si>
    <t>12/06/2018 - 12/08/2018</t>
  </si>
  <si>
    <t>Invited to participate in the IDWeek 2019 December Planning Meeting on December 7-8 at the
Ritz Carlton in Arlington, VA. 1250 S Hayes St, Arlington, VA 22202  (703) 415-5000</t>
  </si>
  <si>
    <t>GRIFFIN, PATRICIA M</t>
  </si>
  <si>
    <t>TANUM0IULI</t>
  </si>
  <si>
    <t>10/25/2018 - 10/28/2018</t>
  </si>
  <si>
    <t xml:space="preserve">VANDERBILT UNIVERSITY MEDICAL </t>
  </si>
  <si>
    <t>Invited talk for the Vanderbilt Translational Research Forum in Nashville, TN.  Traveler will be staying with Relative - Dr. Marie Griffin, 1809 Laurel Ridge Dr. Nashville TN 37215.</t>
  </si>
  <si>
    <t>TANUM0IEKZ</t>
  </si>
  <si>
    <t>Invited talk and Moderator for the Symposia at the  Infectious Disease Society of America (IDWeek 2018) in San Francisco, CA on October 3-7, 2018. Lodging is at the Hilton San Francisco Union Square 333 O'Farrell St. San Francisco, CA 94102.  Phone:415-771-1400</t>
  </si>
  <si>
    <t>TANUM0I4PX</t>
  </si>
  <si>
    <t>ROCHE DIAGNOSTICS</t>
  </si>
  <si>
    <t>Invited to speak about antimicrobial resistance in a One Health setting for world Antibiotics Awareness week at an event sponsored by Roche pharmaceuticals.</t>
  </si>
  <si>
    <t>Francois Watkins, Louise Kathleene</t>
  </si>
  <si>
    <t>TANUM0IR7D</t>
  </si>
  <si>
    <t>Invited Speaker of a Symposium at the Infectious Diseases Society of America (IDWeek2018) in San Francisco, CA. Lodging is at the Hyatt Regency San Francisco 5 Embarcadero Center, CA 94111. Phone:  415-788-1213</t>
  </si>
  <si>
    <t>TANUM0I6DT</t>
  </si>
  <si>
    <t>Regisatration Fee</t>
  </si>
  <si>
    <t>Presenting in a poster session at the Infectious Diseases Society of America (IDWeek2018) conference in San Francisco, CA.</t>
  </si>
  <si>
    <t>Collins, Jennifer Pfau</t>
  </si>
  <si>
    <t>TANUM0I7EO</t>
  </si>
  <si>
    <t>Director of DFWED request to attend and present at the ID Week 2018 Symposium</t>
  </si>
  <si>
    <t>TAUXE, ROBERT VICTOR</t>
  </si>
  <si>
    <t>TANUM0I649</t>
  </si>
  <si>
    <t>10/20/2018 - 11/04/2018</t>
  </si>
  <si>
    <t>NEW ZEALAND FOOD SAFETY SCIENC</t>
  </si>
  <si>
    <t>[OTHER], NEW ZEALAND</t>
  </si>
  <si>
    <t>New Zealand Food Safety Science &amp; Research Centre lecture tour engaged with the general public giving lectures aimed at scientific audiences in areas of public health care needs</t>
  </si>
  <si>
    <t>TAUXE, ROBERT V</t>
  </si>
  <si>
    <t>TANUM0HZLN</t>
  </si>
  <si>
    <t>11/06/2018 - 11/16/2018</t>
  </si>
  <si>
    <t xml:space="preserve">Provide technical assistance at the Pan American Health Organization for International Food Safety Authorities Network (INFOSAN) priority activities for strengthening outbreak detection. </t>
  </si>
  <si>
    <t>Edwards, Brion C</t>
  </si>
  <si>
    <t>TANUM0IB9Q</t>
  </si>
  <si>
    <t>Fellow FTE</t>
  </si>
  <si>
    <t xml:space="preserve">The purpose of the visit is to participate in the Dubai International Food Safety Conference and engage in discussion with the Dubai Municipality on their interest of partnering with CDC to facilitate capacity building workshops/technical assistance for the region in foodborne outbreak response. </t>
  </si>
  <si>
    <t>TANUM0IAPX</t>
  </si>
  <si>
    <t>03/22/2019 - 03/30/2019</t>
  </si>
  <si>
    <t xml:space="preserve">WORLD ORGANIZATION FOR ANIMAL </t>
  </si>
  <si>
    <t>QUARANTINE VETERINA</t>
  </si>
  <si>
    <t>PVS Pathway Advanced Experts Training Workshop and meetings with OIE programmers Department and world fund.</t>
  </si>
  <si>
    <t>SINCLAIR, JULIE R</t>
  </si>
  <si>
    <t>TANUM0JQ2G</t>
  </si>
  <si>
    <t>03/31/2019 - 04/04/2019</t>
  </si>
  <si>
    <t>UNIVERSITY OF SOUTH FLORIDA</t>
  </si>
  <si>
    <t>HEALTH COMMUNICATION</t>
  </si>
  <si>
    <t>DR PRUE IS INVITED TO GIVE LECTURE ON RISK COMMUNICATION AND COMMUNITY ENGAGEMENT TO RISING LEADERS AT COLLEGE OF PUBLIC HEALTH, UNIVERSITY OF SOUTH FLORIDA.</t>
  </si>
  <si>
    <t>PRUE, CHRISTINE Ellen</t>
  </si>
  <si>
    <t>TANUM0K0NM</t>
  </si>
  <si>
    <t>UNIVERSITY OF ILLINOIS</t>
  </si>
  <si>
    <t>SUPV HEALTH EDUCATIO</t>
  </si>
  <si>
    <t>BLOOMINGTON, ILLINOIS</t>
  </si>
  <si>
    <t>Preparer: Erica Campbell - William Potts-Datema   ASK# I9KG344713 SPONSORED IN-KIND -  Bloomington, IL -- 10/16-18/2018 to receive the 2018 Ann E. Nolte Scholar in Health Education Award and to present a lecture.   Illinois State University will purchase round trip airline tickets and provide meals and pre-pay lodging.  CDC will cover any other incidental e xpenses, parking and POV.</t>
  </si>
  <si>
    <t>POTTSDATEMA, WILLIAM H</t>
  </si>
  <si>
    <t>TANUM0IC0X</t>
  </si>
  <si>
    <t>10/26/2018 - 10/31/2018</t>
  </si>
  <si>
    <t>Saleem Kamili will provide technical consultation on WHO prequalification requirements for Hepatitis C Rapid Test and Enzyme Immunoassays</t>
  </si>
  <si>
    <t>KAMILI, SALEEM S</t>
  </si>
  <si>
    <t>TANUM0I5RG</t>
  </si>
  <si>
    <t>11/08/2018 - 11/10/2018</t>
  </si>
  <si>
    <t xml:space="preserve">IAJD236677 Preparer: Micha Ghertner Traveler: Aaron Harris 11/08/2018-11/10/2018 ATL-DCA
Aaron Harris will be speaking at the 2018 Clinical Vaccinology Course in Bethesda, MD from November 08-10, 2018. </t>
  </si>
  <si>
    <t>Harris, Aaron Michael</t>
  </si>
  <si>
    <t>TANUM0IPD7</t>
  </si>
  <si>
    <t>10/23/2018 - 10/25/2018</t>
  </si>
  <si>
    <t>UNIVERSITY OF CALIFORNIA AT DA</t>
  </si>
  <si>
    <t>DAVIS, CALIFORNIA</t>
  </si>
  <si>
    <t>IACD235656 Preparer: Micha Ghertner Traveler: Aaron Harris 10/23/2018-10/25/2018 ATL-Sacremento
Aaron Harris will be speaking at the 4th Annual UC Davis Liver Research Day in Sacramento, CA from October 23-25. He will be speaking at the training session on HCC: A Population Perspective.</t>
  </si>
  <si>
    <t>TANUM0IDHR</t>
  </si>
  <si>
    <t>11/25/2018 - 12/07/2018</t>
  </si>
  <si>
    <t>HEPATITIS B FOUNDATION</t>
  </si>
  <si>
    <t>TBILISI, GEORGIA, REPUBLIC OF</t>
  </si>
  <si>
    <t xml:space="preserve">Attend the annual Hepatitis C Technical Advisory Group Meeting (TAG) to provide technical assistance and to meet with partners involved. </t>
  </si>
  <si>
    <t>AVERHOFF, FRANCISCO M</t>
  </si>
  <si>
    <t>TANUM0IM4H</t>
  </si>
  <si>
    <t>11/10/2018 - 11/14/2018</t>
  </si>
  <si>
    <t>MEDICAL RESEARCH COUNCIL</t>
  </si>
  <si>
    <t>To serve on the International Scientific Advisory Committee (ISAC) of the British Medical Research Council's Clinical Trials Unit. The purpose of ISAC is to give mid- advice to the Director on the research carried out in the MRC CTU at UCL, on the strategic directions of the unit. MRC is collaborating with TBTC on an imminent trial, and is thus a critical partner. The review is set for 12-13 November.</t>
  </si>
  <si>
    <t>VERNON, ANDREW A</t>
  </si>
  <si>
    <t>TANUM0IOCR</t>
  </si>
  <si>
    <t>12/16/2018 - 12/18/2018</t>
  </si>
  <si>
    <t>SAVANNAH, GEORGIA</t>
  </si>
  <si>
    <t xml:space="preserve">Travel Preparer A. Moore ASK# IBTF27223A Traveler, Phillip Talboy Savannah, GA.; DECEMBER 17 - 18, 2018. I have been invited to attend the Georgia State TB Coordinator's Meeting by the Georgia Dept. of Health held in Savannah, GA on December 17 &amp; 18, 2018. This opportunity allows me the chance to meet key partners in TB prevention and control throughout the State of Georgia, and learn about their current activities. This travel is sponsored by the State of Georgia, and all lodging, parking, plus two meals a day will be provided in-kind. TRAVELER'S ROOM WAS RESERVED VIA A ROOM BLOCK AT: Kimpton Brice Hotel; 601 E Bay St, Savannah, GA 31401; (912) 238-1200. please see confirmation numbers for the Brice Hotel b Phil Talboy  - 273449
</t>
  </si>
  <si>
    <t>TALBOY, PHILLIP M</t>
  </si>
  <si>
    <t>TANUM0IZ1W</t>
  </si>
  <si>
    <t>Preparer: Kimberly A. Guyton  October 18th-19th, 2018  I9SH165A56  Neha Shah  San Diego,CA
Neha Shah is traveling to Imperial County Clinicas de Salud del Pueblo to present to primary care clinic providers regarding latent TB infection testing and treating in community providers scale up project
Hampton Inn El Centro
598 E. Wake Ave.
El Centro, CA 92243
(760) 336-2000</t>
  </si>
  <si>
    <t>Shah, Neha Shashin</t>
  </si>
  <si>
    <t>TANUM0IEBH</t>
  </si>
  <si>
    <t>10/10/2018 - 10/11/2018</t>
  </si>
  <si>
    <t>GARDEN GROVE, CALIFORNIA</t>
  </si>
  <si>
    <t>Shah Neha HCVJE13 1-Oct 11-Oct Meeting/LOI OAK Santa Ana- is traveling to Orange County to conduct chart abstraction to understand latent TB infection testing and treating care gaps in a community clinic and to also visit a clinic conducting a 3HP by self-administered therapy demonstration project.</t>
  </si>
  <si>
    <t>TANUM0I8JY</t>
  </si>
  <si>
    <t>11/26/2018 - 11/29/2018</t>
  </si>
  <si>
    <t>ASK TICKET#:  IBFG4A6635 Tom Privett - Florida; NOVEMBER 26 - 29, 2018 - SPONSORED. Tom Privett is traveling  to conduct operational program evaluation for the Florida Department of Health in Orange County to identify best practices and offer opportunities for improvement based on best practices identified in other county health departments.  Traveler will be riding with state employee for mode of travel.  Residence Inn Orlando Downtown 680 North Orange Avenue Orlando, FL 32801. Confirmation #: 75874398.</t>
  </si>
  <si>
    <t>PRIVETT, THOMAS David</t>
  </si>
  <si>
    <t>TANUM0IU93</t>
  </si>
  <si>
    <t>CALIFORNIA TUBERCULOSIS CONTRL</t>
  </si>
  <si>
    <t>COTATI, CALIFORNIA</t>
  </si>
  <si>
    <t>J2SH513138 Preparer:MaeDean Noble Poonja   Shameer  HCVJED 3/11 3/12  Meeting/Conference  LOS SFO traveling to Rohnert Park, CA to attend the California TB Controllers Association conference March 11 - 12, 2019.  This year's conference will include several presentations from TB experts who will focus on the current state of TB and strategies for elimination of TB in the US.</t>
  </si>
  <si>
    <t>POONJA, SHAMEER</t>
  </si>
  <si>
    <t>TANUM0JUA4</t>
  </si>
  <si>
    <t>CALIFORNIA TUBERCULOSIS CONTRO</t>
  </si>
  <si>
    <t xml:space="preserve">HCVJED J2SH111347 Wendy Noboa  Rohnert Park, CA March 11 - 13, 2019. Wendy Noboa will be traveling to Rohnert Park, CA to attend the California TB Controllers Association conference March 11 - 13, 2019.  This year's conference will include several presentations from TB experts who will focus on the current state of TB and strategies for elimination of TB in the US.  Conference will be paid by CDC and Sponsored by the Los Angeles County Department of Public Health TB Control Program in which Mrs. Noboa has been working with both CDC Division of Tuberculosis Elimination and State TB Control Branch Outbreak Prevention and Control Sections staff in planning one of the conference plenary sessions on the expanded use of Whole Genome Sequencing (WGS) and has been invited to speak during the conference to share Los Angeles County (LAC) TBCP's experience integrating WGS analysis into their cluster investigation process.  Directly following the CTCA conference on March 13th, Mrs. Noboa will be attending the one-day training sponsored by The Curry International Tuberculosis Center that will discuss working with community partners in expanding the use of short-course LTBI training.  The LAC TBCP will provide in-kind travel support for airfare and conference registration but requesting assistance for hotel, airport parking, travel to and from airport and per diem for Mrs. Noboa while attending this conference.  This conference isn't loaded in Concur yet. The sponsor will only be paying for the conference registration and airfare. There was a block of rooms reserved for this conference at:
DoubleTree by Hilton Sonoma Wine Country
One Doubletree Drive
Rohnert Park CA 94928, US
Confirmation #: 53774644
$178 per night 
</t>
  </si>
  <si>
    <t>Noboa, Wendy Shasta</t>
  </si>
  <si>
    <t>TANUM0JU90</t>
  </si>
  <si>
    <t>ASK TICKET#:  IBRD652879 Mark Miner - Savannah, GA.; DECEMBER 17 - 18, 2018.
I have been invited to attend the Georgia State TB Coordinator's Meeting by the Georgia Dept. of Health held in Savannah, GA on December 17 &amp; 18, 2018.  This opportunity allows me the chance to meet key partners in TB prevention and control throughout the State of Georgia, and learn about their current activities.  This travel is sponsored by the State of Georgia, and all lodging, parking, plus two meals a day will be provided in-kind. 
TRAVELER'S ROOM WAS RESERVED VIA A ROOM BLOCK AT: Kimpton Brice Hotel; 601 E Bay St, Savannah, GA 31401; (912) 238-1200.
TRAVELER IS AUTHORIZED TO USE GSA VEHICLE.</t>
  </si>
  <si>
    <t>MINER, MARK C</t>
  </si>
  <si>
    <t>TANUM0IWYI</t>
  </si>
  <si>
    <t>NYC DEPT OF HEALTH</t>
  </si>
  <si>
    <t>THE HAGUE, NETHERLANDS</t>
  </si>
  <si>
    <t>Chee K. Lam will be traveling to provide representation for the Electronic Directly Observed Therapy non-inferiority trial and present an oral presentation for the abstract entitled: "Challenges across four types of directly observed therapy"</t>
  </si>
  <si>
    <t>Lam, Chee K</t>
  </si>
  <si>
    <t>TANUM0HH0R</t>
  </si>
  <si>
    <t xml:space="preserve">Traveler is the CDC Consultant for the state of Georgia TB Program. On 12/16-12/18/2018, program officials will convene in Savannah, Georgia for a TB meeting to share innovative approaches, new technologies in TB prevention and control. There will be a discussion of CDC funding, opportunities for the consultant to discuss lessons learned from her other areas in the SE , USVI, and Puerto Rico. Also, to meet new staff employed to lead TB programs throughout all the regions in the state. LASKEW#IBRE551773-ATL-SAV-12-16-18-12-18-18-GRANT. LOI covers the following expenses: Breakfast and lunch 12/17-12/18,Lodging 12/16-12/17, parking 12/16-12/18. Kimpton Bryce Hotel, Savannah , GA
</t>
  </si>
  <si>
    <t>GRANT, GAIL BURNS</t>
  </si>
  <si>
    <t>TANUM0IX4A</t>
  </si>
  <si>
    <t>CALIFORNIA ASSOCIATION OF SCHO</t>
  </si>
  <si>
    <t xml:space="preserve">ASK TICKET#: J2SI443226 Bezaleel Gebru HCVJED - Rohnert Park CA; March 11 - 13, 2019.  Bezaleel Gebru will be traveling to attend the California TB Controllers Association conference. This year's conference will include several presentations from TB experts who will focus on the current state of TB and strategies for elimination of TB in the US. HOTEL WAS RESERVED VIA CONFERENCE ROOM BLOCK AT:  One Doubletree Drive; Rohnert Park CA 94928; T: +1 7075845466; Confirmation 92395969. 
</t>
  </si>
  <si>
    <t>Gebru, Bezaleel</t>
  </si>
  <si>
    <t>TANUM0JVU5</t>
  </si>
  <si>
    <t>02/05/2019 - 02/07/2019</t>
  </si>
  <si>
    <t>MAYO CLINICSPIRIT OF EAGLES CO</t>
  </si>
  <si>
    <t>HILO, HAWAII</t>
  </si>
  <si>
    <t xml:space="preserve">Dr. Richard Brostrom is a Field Medical Officer (FMO) and the Hawaii TBESC Principal Investigator.  He was invited to speak at the Mayo Clinic Infectious Disease Meeting in Hawaii this year.  The topic is "State of TB in the World Today: Threats and Challenges".  He will be speaking to clinicians based in the US and his talk will include experiences in the US Pacific and in Hawaii, especially encouraging treatment of latent infection for high risk individuals they encounter in their practice.
Late afternoon departure requested on Feb. 5th to Hilo Airport.  Hotel and airline flight are both being paid by sponsor.  
</t>
  </si>
  <si>
    <t>Brostrom, Richard J</t>
  </si>
  <si>
    <t>TANUM0JCSG</t>
  </si>
  <si>
    <t>02/21/2019 - 02/23/2019</t>
  </si>
  <si>
    <t xml:space="preserve">THE UNION INTERNATIONAL UNION </t>
  </si>
  <si>
    <t>SUPV HEALTH COMM SPE</t>
  </si>
  <si>
    <t>VANCOUVER, CANADA</t>
  </si>
  <si>
    <t>I will present and co chair a panel session titled Updates in Tuberculosis TB As the new Branch Chief for the Division of Tuberculosis Elimination DTBE Communications Education and Behavioral Studies Branch CEBSB the conference will allow me to learn from colleagues to better understand challenges and opportunities in the TB community and ways to improve communications to our at-risk populations This conference brings together individuals representing academia public health researchers and practitioners from the North American Region and provides a forum for collegial dialogue within and across these disciplines regarding TB control and elimination topics</t>
  </si>
  <si>
    <t>DELUCA, NICKOLAS M</t>
  </si>
  <si>
    <t>TANUM0JO2Y</t>
  </si>
  <si>
    <t>12/18/2018 - 12/20/2018</t>
  </si>
  <si>
    <t>Preparer: Erica Campbell - Terence Younginer  ASK# IC3F351A24 SPONSOR {HCVJDJ / 93905S4} Savannah, GA Dec 18-20, 2018  â?¦ Request travel that will be 100% sponsored by local jurisdiction (DeKalb Co. Board of Health).  Travel will be for myself to Savannah, Ga.   The purpose will be to provide technical assistance and capacity building on partner services strategies for Disease Intervention Specialists at the Georgia Dept of Public Health STD meeting.  Letter of Invitation is attached.</t>
  </si>
  <si>
    <t>YOUNGINER, TERENCE Gerard</t>
  </si>
  <si>
    <t>TANUM0J1L5</t>
  </si>
  <si>
    <t xml:space="preserve">Purpose is to provide technical assistance to Municipal Corporation of Greater Mumbai for planning the implementation of the Data for Health Noncommunicable Disease Mobile Phone Survey as part of the Bloomberg Philanthropies Data for Health project. The focus of the mission is conduct cognitive testing of the survey instrument and provide training on the use of data collection software. </t>
  </si>
  <si>
    <t>Song, Yang</t>
  </si>
  <si>
    <t>TANUM0IDUN</t>
  </si>
  <si>
    <t>03/18/2019 - 03/27/2019</t>
  </si>
  <si>
    <t xml:space="preserve">Purpose: Teach the scientific communication course for subnational (regional) staffers from the Colombia MOH. 
</t>
  </si>
  <si>
    <t>KRUMM, PASCALE</t>
  </si>
  <si>
    <t>TANUM0JZ2X</t>
  </si>
  <si>
    <t>02/28/2019 - 03/09/2019</t>
  </si>
  <si>
    <t>DHAKA, BANGLADESH</t>
  </si>
  <si>
    <t>Conduct Scientific Communications Training for the National Bulletin of Public Health, Bangladesh</t>
  </si>
  <si>
    <t>TANUM0JJPY</t>
  </si>
  <si>
    <t>11/29/2018 - 12/15/2018</t>
  </si>
  <si>
    <t>Conduct the Scientific Communication TOT, followed by supervision and coaching the mentors who will teach the scientific communication course to the as part of the Bloomberg project.</t>
  </si>
  <si>
    <t>TANUM0IHW8</t>
  </si>
  <si>
    <t>01/24/2019 - 01/31/2019</t>
  </si>
  <si>
    <t>Attend Bloomberg Data to Policy forum in Dhaka as CDC HQ / Bloomberg Data for Health representative. Provide technical guidance to move the briefs forward within the Ministry.</t>
  </si>
  <si>
    <t>Harris, Julie Rebecca</t>
  </si>
  <si>
    <t>TANUM0J84N</t>
  </si>
  <si>
    <t>10/14/2018 - 11/02/2018</t>
  </si>
  <si>
    <t>[OTHER], BURMA</t>
  </si>
  <si>
    <t>Teach the Bloomberg Data to Policy course for Ministry of Health employees</t>
  </si>
  <si>
    <t>Harris, Julie R</t>
  </si>
  <si>
    <t>TANUM0HXUR</t>
  </si>
  <si>
    <t>11/30/2018 - 12/06/2018</t>
  </si>
  <si>
    <t>Leadership from Bloomberg Philanthropies have been invited to visit Zambia as an exemplary example of cross collaboration among all arms of the Data for Health Initiative (D4H). As lead for the CDC's Bloomberg Data Impact Program (DIP), I will lead and attend meetings for Bloomberg, MOH, and Zambia National Public Health Institute leadership that gives them hands on exposure to the Data to Policy (D2P) training and to see linkages between the DIP activities and the other D4H activities (public health bulletin, NCD work, CRVS work). This I will also work with the D2P participants on their projects and prep for the policy forum. This is an exciting opportunity to demonstrate CDC's work.</t>
  </si>
  <si>
    <t>BRATTON, SHELLY</t>
  </si>
  <si>
    <t>TANUM0IUOC</t>
  </si>
  <si>
    <t>03/19/2019 - 04/03/2019</t>
  </si>
  <si>
    <t>UNITED NATIONS POPULATION FUND</t>
  </si>
  <si>
    <t>[OTHER], BANGLADESH</t>
  </si>
  <si>
    <t>Provide technical assistance in development of a training toolkit detailing the process and importance of conducting maternal, perinatal, and neonatal death surveillance in emergency settings to be used by health workers from partner organizations.</t>
  </si>
  <si>
    <t>SMITH, JULIA Y</t>
  </si>
  <si>
    <t>TANUM0JUEO</t>
  </si>
  <si>
    <t>03/04/2019 - 03/10/2019</t>
  </si>
  <si>
    <t>I serve on the Elrha R2HC Funding Committee, which reviews and scores submitted proposals for research in humanitarian settings. This meeting is convening the committee to finalize the selection of proposals for 2019 funding. Elrha is providing in-kind flight and hotel and ERRB/HHT is covering all other expenses.</t>
  </si>
  <si>
    <t>HYNES, MICHELLE E</t>
  </si>
  <si>
    <t>TANUM0JI3M</t>
  </si>
  <si>
    <t>12/03/2018 - 12/14/2018</t>
  </si>
  <si>
    <t>Attending a meeting as a steering committee member of the Inter-Agency Working Group for Reproductive Health in Crises to work on restructuring the organizational structure and processes of group. PER OFR TRAVELER DOES NOT HAVE ANY ENTITLEMENTS ON DEC 8TH AND 9TH</t>
  </si>
  <si>
    <t>TANUM0IOAJ</t>
  </si>
  <si>
    <t xml:space="preserve">To attend workshop on novel technologies for sanitation in emergencies </t>
  </si>
  <si>
    <t>HANDZEL, THOMAS R</t>
  </si>
  <si>
    <t>TANUM0INRM</t>
  </si>
  <si>
    <t>03/21/2019 - 04/13/2019</t>
  </si>
  <si>
    <t xml:space="preserve">To provide technical assistance to partners for dissemination of project baseline and guidance for the next plan </t>
  </si>
  <si>
    <t>HANDZEL, ENDANG W</t>
  </si>
  <si>
    <t>TANUM0JPJ4</t>
  </si>
  <si>
    <t>11/06/2018 - 11/20/2018</t>
  </si>
  <si>
    <t xml:space="preserve">To provide technical assistant for partner for secound round of Reproductive Age and Neonatal Mortality Study in Refugees camp Cox Bazar </t>
  </si>
  <si>
    <t>TANUM0IBAV</t>
  </si>
  <si>
    <t>03/15/2019 - 04/15/2019</t>
  </si>
  <si>
    <t>TDY to WHO HIM HQ for the development of training modules (in-person and online) for the event based surveillance platform EIOS for GHSA partners including CDC</t>
  </si>
  <si>
    <t>Greene Cramer, Blanche Johanna</t>
  </si>
  <si>
    <t>TANUM0K0DD</t>
  </si>
  <si>
    <t>12/08/2018 - 12/19/2018</t>
  </si>
  <si>
    <t>To take part in Global Health Security National Action Plan development</t>
  </si>
  <si>
    <t>Garfield, Richard M</t>
  </si>
  <si>
    <t>TANUM0J08E</t>
  </si>
  <si>
    <t>03/16/2019 - 03/21/2019</t>
  </si>
  <si>
    <t>INTEGRATED FOOD SECURITY PHASE</t>
  </si>
  <si>
    <t>ROME, ITALY</t>
  </si>
  <si>
    <t xml:space="preserve">To provide technical assistance to the Integrated Phase Classification (IPC) Steering Committee and Global IPC Support Unit of the Food and Agricultural Organization to improve the procedures of the famine classification in the IPC Manual v.3 and standardize the work of the Famine Review Committee </t>
  </si>
  <si>
    <t>BILUKHA, OLEG O</t>
  </si>
  <si>
    <t>TANUM0JSYI</t>
  </si>
  <si>
    <t>02/12/2019 - 02/23/2019</t>
  </si>
  <si>
    <t>ACTION AGAINST HUNGER CANADA</t>
  </si>
  <si>
    <t>MOMBASA, KENYA</t>
  </si>
  <si>
    <t>To attend the Technical Advisory Group meeting of the Standardized Monitoring in Relief and Transitions (SMART) initiative organized by Action Against Hunger</t>
  </si>
  <si>
    <t>TANUM0J797</t>
  </si>
  <si>
    <t>11/28/2018 - 12/10/2018</t>
  </si>
  <si>
    <t xml:space="preserve">To support an emergency training on nutrition field survey methods and planning process for an emergency nutrition and health survey in response to Rohingya refugee crisis, a complex humanitarian emergency in Bangladesh. </t>
  </si>
  <si>
    <t>TANUM0IDUR</t>
  </si>
  <si>
    <t>01/17/2019 - 02/23/2019</t>
  </si>
  <si>
    <t>WOMENS REFUGEE COMMISSION</t>
  </si>
  <si>
    <t>DJIBOUTI CITY, DJIBOUTI</t>
  </si>
  <si>
    <t>To provide technical assistance in trainings and data collection for the UNFPA-WRC-JHU Child Marriage in Humanitarian Settings Research project in Djibouti.</t>
  </si>
  <si>
    <t>Ben Hamida, Amen Allah</t>
  </si>
  <si>
    <t>TANUM0J0PS</t>
  </si>
  <si>
    <t>11/03/2018 - 11/08/2018</t>
  </si>
  <si>
    <t>SALZBURG GLOBAL SEMINAR</t>
  </si>
  <si>
    <t>SALZBURG, AUSTRIA</t>
  </si>
  <si>
    <t>Invited Participant by Ending Pandemics and Salzburg Global Seminar to a workshop entitled "Finding Outbreaks Faster: How Do We Measure Progress?"</t>
  </si>
  <si>
    <t>ARTHUR, RAY R</t>
  </si>
  <si>
    <t>TANUM0IE4Y</t>
  </si>
  <si>
    <t>10/11/2018 - 10/17/2018</t>
  </si>
  <si>
    <t>PITTSBURGH, PENNSYLVANIA</t>
  </si>
  <si>
    <t xml:space="preserve">Sponsored travel to the University of Pittsburgh to receive an alumni award, and to speak with student groups. </t>
  </si>
  <si>
    <t>Singh, Tushar</t>
  </si>
  <si>
    <t>TANUM0HX2V</t>
  </si>
  <si>
    <t>11/11/2018 - 11/18/2018</t>
  </si>
  <si>
    <t>NAIROBI, KENYA</t>
  </si>
  <si>
    <t>The purpose of this trip is to provide technical assistance on the National Action Plan for Health Security (NAPHS) --an extension of the Joint External Evaluation process.</t>
  </si>
  <si>
    <t>Nuriddin, Azizeh H</t>
  </si>
  <si>
    <t>TANUM0INOS</t>
  </si>
  <si>
    <t>HEALTH  SCIENTIST</t>
  </si>
  <si>
    <t>On behalf of Ending Pandemics and Salzburg Global Seminar, the traveler has been invited to participate in a program entitled Finding Outbreaks Faster: The four-day convening will gather a select group of leaders from the public, private, academic, philanthropic, and government sectors to refine an outbreak metrics framework that has been piloted in 28 countries.</t>
  </si>
  <si>
    <t>BUNNELL, REBECCA E</t>
  </si>
  <si>
    <t>TANUM0IBEF</t>
  </si>
  <si>
    <t>11/10/2018 - 11/17/2018</t>
  </si>
  <si>
    <t>Support UNICEF in design of social mobilization plan for introduction of typhoid conjugate vaccine.</t>
  </si>
  <si>
    <t>Wilhelm, Elisabeth A</t>
  </si>
  <si>
    <t>TANUM0INOU</t>
  </si>
  <si>
    <t>To provide technical assistance and input during the MenAfrinet conference related to the joint project to evaluate the impact of meningococcal vaccine introduction in Burkina Faso.</t>
  </si>
  <si>
    <t>Walldorf, Jenny A</t>
  </si>
  <si>
    <t>TANUM0HTBC</t>
  </si>
  <si>
    <t>03/25/2019 - 04/20/2019</t>
  </si>
  <si>
    <t xml:space="preserve">To monitor TCV campaign and to plan for post-campaign coverage survey </t>
  </si>
  <si>
    <t>Sreenivasan, Nandini</t>
  </si>
  <si>
    <t>TANUM0K341</t>
  </si>
  <si>
    <t>02/09/2019 - 02/16/2019</t>
  </si>
  <si>
    <t>To monitor TCV campaign and to plan for post-campaign coverage survey</t>
  </si>
  <si>
    <t>TANUM0JK31</t>
  </si>
  <si>
    <t>01/22/2019 - 02/07/2019</t>
  </si>
  <si>
    <t>To monitor TCV campaign and to plan for post-campaign coverage survey.</t>
  </si>
  <si>
    <t>TANUM0JA20</t>
  </si>
  <si>
    <t>10/28/2018 - 11/09/2018</t>
  </si>
  <si>
    <t xml:space="preserve">To plan for post-vaccination coverage surveys and for typhoid vaccination ME </t>
  </si>
  <si>
    <t>TANUM0IK1Y</t>
  </si>
  <si>
    <t>VIENTIANE, LAOS</t>
  </si>
  <si>
    <t>To provide technical support to Lao PDR for HPV vaccine national introduction.</t>
  </si>
  <si>
    <t>Loharikar, Anagha R</t>
  </si>
  <si>
    <t>TANUM0J3SO</t>
  </si>
  <si>
    <t>03/16/2019 - 03/29/2019</t>
  </si>
  <si>
    <t>To provide technical assistance for the typhoid conjugate vaccine project.</t>
  </si>
  <si>
    <t>Date, Kashmira A</t>
  </si>
  <si>
    <t>TANUM0JYLV</t>
  </si>
  <si>
    <t>participate in a cholera discussion as part of the Global Taskforce for Cholera Control - The U.S.-Japan Cooperative Medical Sciences Program (USJCMSP) Consultation on Emerging Infectious Diseases in the Pacific Rim.</t>
  </si>
  <si>
    <t>TANUM0JNXH</t>
  </si>
  <si>
    <t>02/11/2019 - 02/14/2019</t>
  </si>
  <si>
    <t>FONDATION MERIEUX</t>
  </si>
  <si>
    <t>To participate in an important consultation of the WaSH working group of the global taskforce for cholera control.</t>
  </si>
  <si>
    <t>TANUM0JEZR</t>
  </si>
  <si>
    <t xml:space="preserve">Technical assistance for the Global Taskforce consultation on oral cholera vaccine working group and Global vaccine safety advisory committee
</t>
  </si>
  <si>
    <t>TANUM0IX53</t>
  </si>
  <si>
    <t>10/07/2018 - 10/18/2018</t>
  </si>
  <si>
    <t xml:space="preserve">Technical assistance for project activities related to evaluation of a typhoid conjugate vaccine project. </t>
  </si>
  <si>
    <t>TANUM0I4SO</t>
  </si>
  <si>
    <t>03/02/2019 - 03/09/2019</t>
  </si>
  <si>
    <t>HPV Evaluation Introduction meeting with partners</t>
  </si>
  <si>
    <t>Casey, Rebecca Mary M</t>
  </si>
  <si>
    <t>TANUM0JNGQ</t>
  </si>
  <si>
    <t>11/09/2018 - 11/17/2018</t>
  </si>
  <si>
    <t xml:space="preserve">HPV post-introduction evaluation </t>
  </si>
  <si>
    <t>TANUM0IMDG</t>
  </si>
  <si>
    <t>03/08/2019 - 03/16/2019</t>
  </si>
  <si>
    <t>YEREVAN, ARMENIA</t>
  </si>
  <si>
    <t>Technical assistance for vaccine safety surveillance strengthening.</t>
  </si>
  <si>
    <t>Bennett, Sarah D</t>
  </si>
  <si>
    <t>TANUM0JTCD</t>
  </si>
  <si>
    <t>10/06/2018 - 10/13/2018</t>
  </si>
  <si>
    <t>BUDAPEST, HUNGARY</t>
  </si>
  <si>
    <t>Partnersâ?? Meeting on Improving the Availability of Quality and Use of Data</t>
  </si>
  <si>
    <t>Scobie, Heather M</t>
  </si>
  <si>
    <t>TANUM0I1VD</t>
  </si>
  <si>
    <t>01/13/2019 - 01/19/2019</t>
  </si>
  <si>
    <t>BRAZZAVILLE, REPUBLIC OF THE CONGO</t>
  </si>
  <si>
    <t>Robert Linkins will be attending the "RITAG Stakeholders Meeting", Regional Immunization Technical Advisory Group (RITAG) Meeting that is to take place at the WHO Regional Office for Africa premises from 15 to 17 January 2019. The Annual Regional Immunization Stakeholders Meeting will follow immediately after the RITAG Meting.</t>
  </si>
  <si>
    <t>LINKINS, ROBERT W</t>
  </si>
  <si>
    <t>TANUM0J5NH</t>
  </si>
  <si>
    <t>03/03/2019 - 03/08/2019</t>
  </si>
  <si>
    <t>IMPERIAL COLLEGE LONDON</t>
  </si>
  <si>
    <t>PHIF FELLOWSHIP</t>
  </si>
  <si>
    <t>Attend a meeting organized by Vaccine Impact Modelling Consortium</t>
  </si>
  <si>
    <t>Li, Xi</t>
  </si>
  <si>
    <t>TANUM0JTR1</t>
  </si>
  <si>
    <t>Other (Ground Transportation)</t>
  </si>
  <si>
    <t>Represent CDC at the WHO Africa Regional Epidemic Disease &amp; MenAfriNet Partners' meeting to review the 2018 epidemic situation in the region and provide technical support in preparing for the 2019 epidemic season in partnership with WHO, Ministries of Health, and other organizations.</t>
  </si>
  <si>
    <t>Patel, Jaymin C</t>
  </si>
  <si>
    <t>TANUM0HVKF</t>
  </si>
  <si>
    <t xml:space="preserve"> To conduct planning meetings with Ministry of Health and World Health Organization counterparts for an evaluation of Senegal's national introduction of HPV vaccination. </t>
  </si>
  <si>
    <t>Pallas, Sarah E</t>
  </si>
  <si>
    <t>TANUM0JLX8</t>
  </si>
  <si>
    <t>To provide technical assistance to WHO India for a cost analysis of a typhoid conjugate vaccine campaign conducted in Navi Mumbai</t>
  </si>
  <si>
    <t>TANUM0J99E</t>
  </si>
  <si>
    <t>01/12/2019 - 01/19/2019</t>
  </si>
  <si>
    <t>TANUM0J3OH</t>
  </si>
  <si>
    <t>03/24/2019 - 03/30/2019</t>
  </si>
  <si>
    <t>Fellow</t>
  </si>
  <si>
    <t xml:space="preserve">To present the results of the "Surveillance for Enteric Fever in Asia Project (SEAP) II: Health facility cost of illness" at the conference of the Coalition Against Typhoid in the symposium "Economic evaluations of disease burden and vaccination strategies: new evidence, future methods, and implications for vaccination decision-making" </t>
  </si>
  <si>
    <t>Mejia Gonzalez, Nelly J</t>
  </si>
  <si>
    <t>TANUM0JZ3U</t>
  </si>
  <si>
    <t>11/24/2018 - 12/01/2018</t>
  </si>
  <si>
    <t>World Health Organization (WHO) Prequalification Team Assessment session for Vector Control Product Experts will be conducting technical assessments of dossiers for new applications as well as those of products which have converted from the WHO Pesticide Evaluation Scheme (WHOPES).</t>
  </si>
  <si>
    <t>Smith, Stephen C</t>
  </si>
  <si>
    <t>TANUM0IMX3</t>
  </si>
  <si>
    <t>03/24/2019 - 04/11/2019</t>
  </si>
  <si>
    <t>NATIONAL ACADEMIES OF SCIENCE</t>
  </si>
  <si>
    <t>RESEARCH ENTOMOLOGIS</t>
  </si>
  <si>
    <t>I have been invited by the Thailand Ministry of Public Health to provide technical assistance regarding Zika vector control as a part of their Zika technical workshop.</t>
  </si>
  <si>
    <t>Lenhart, Audrey E</t>
  </si>
  <si>
    <t>TANUM0JRNZ</t>
  </si>
  <si>
    <t>03/06/2019 - 03/08/2019</t>
  </si>
  <si>
    <t>Dr. Lenhart will be providing technical assistance to the University of Notre Dame and the Bill and Melinda Gates Foundation regarding the use of spatial repellants for vector control.  ICAP is not required for this trip type.</t>
  </si>
  <si>
    <t>TANUM0JOZW</t>
  </si>
  <si>
    <t>02/11/2019 - 02/13/2019</t>
  </si>
  <si>
    <t>KANSAS STATE UNIVERSITY</t>
  </si>
  <si>
    <t>MANHATTAN, KANSAS</t>
  </si>
  <si>
    <t>Dr. Lenhart will be delivering a seminar on 'How molecular biology can be used to optimize vector control interventions' to the Kansas State University Department of Entomology.  ICAP is not required for this trip type.</t>
  </si>
  <si>
    <t>TANUM0JF1V</t>
  </si>
  <si>
    <t>I have been invited to participate at the 2018 Grand Challenges Meeting from October 15 through October 18, 2018 at the Estrel Congress Center in Berlin, Germany. Topics for discussion include use of Next generation sequencing for Public health.</t>
  </si>
  <si>
    <t>Impoinvil, Lucy M</t>
  </si>
  <si>
    <t>TANUM0I13M</t>
  </si>
  <si>
    <t>10/01/2018 - 10/05/2018</t>
  </si>
  <si>
    <t>SUPV RESEARCH BIOLOG</t>
  </si>
  <si>
    <t>Participate in a WHO Evidence Review Group on assessment of malariogenic potential to inform elimination strategies</t>
  </si>
  <si>
    <t>HAWLEY, WILLIAM A</t>
  </si>
  <si>
    <t>TANUM0HZGO</t>
  </si>
  <si>
    <t>11/26/2018 - 12/15/2018</t>
  </si>
  <si>
    <t>LIVERPOOL SCHOOL OF TROPICAL M</t>
  </si>
  <si>
    <t>[OTHER], CAMBODIA</t>
  </si>
  <si>
    <t xml:space="preserve">Provide technical assistance to the in-country Presidentâ??s Malaria Initiative team and their implementing partners in western Cambodia and in Phnom Penh
</t>
  </si>
  <si>
    <t>GIMNIG, JOHN E</t>
  </si>
  <si>
    <t>TANUM0IJBL</t>
  </si>
  <si>
    <t>02/11/2019 - 02/18/2019</t>
  </si>
  <si>
    <t>The purpose of this is to attend a Target Malaria project meeting on the development and testing of gene drive mosquitoes for the control of mosquitoes that transmit malaria. This is a Bill and Melinda Gates funded project with multiple partners attending.</t>
  </si>
  <si>
    <t>DOTSON, ELLEN M</t>
  </si>
  <si>
    <t>TANUM0JBPN</t>
  </si>
  <si>
    <t>02/24/2019 - 03/02/2019</t>
  </si>
  <si>
    <t xml:space="preserve">To provide technical assistance to (i) the World Health Organization (WHO) Onchocerciasis Technical Advisory Subgroup on the use of serologic tools for onchocerciasis elimination programs; and (ii) the WHO Neglected Tropical Diseases-Strategic Technical Advisory Group (NTD-STAG) Monitoring and Evaluation working group on an updated framework for NTD programs (2020-2030). </t>
  </si>
  <si>
    <t>WON, KIMBERLY Y</t>
  </si>
  <si>
    <t>TANUM0JFHM</t>
  </si>
  <si>
    <t>10/26/2018 - 11/01/2018</t>
  </si>
  <si>
    <t>To attend sessions on parasitic disease and malaria and present a poster</t>
  </si>
  <si>
    <t>Hast, Marisa Anne</t>
  </si>
  <si>
    <t>TANUM0IDG4</t>
  </si>
  <si>
    <t>12/02/2018 - 12/04/2018</t>
  </si>
  <si>
    <t>Sukwan Handali has been nvited to Seattle, WA from December 2nd to December 4th, 2018, to participate in an international Diagnostic Forum that discusses innovative diagnostic proposals to address Lymphatic Filariasis and Soil Transmitted Helminths and achieve a better understanding of intended use/impact, timeline/cost and pathways to development.  ICAP is not required for this trip type.</t>
  </si>
  <si>
    <t>Handali, Sukwan</t>
  </si>
  <si>
    <t>TANUM0IXTO</t>
  </si>
  <si>
    <t>03/23/2019 - 03/28/2019</t>
  </si>
  <si>
    <t>WASHINGTON UNIVERSITY IN ST. L</t>
  </si>
  <si>
    <t>To attend the annual meeting of the Death of Onchocerciasis and Lymphatic Filariasis Technical Advisory Team (DOLF-TAT)</t>
  </si>
  <si>
    <t>Dubray, Christine L</t>
  </si>
  <si>
    <t>TANUM0JX7B</t>
  </si>
  <si>
    <t>02/24/2019 - 03/01/2019</t>
  </si>
  <si>
    <t xml:space="preserve">Sponsored travel to St. Louis 02/24/2019 - 03/01/2019 </t>
  </si>
  <si>
    <t>TANUM0JLA0</t>
  </si>
  <si>
    <t>11/19/2018 - 11/20/2018</t>
  </si>
  <si>
    <t>DISTRICT OF COLUMBIA, DISTRICT OF COLUMBIA</t>
  </si>
  <si>
    <t xml:space="preserve">To provide technical assistance on multiplex serosurveillance to Pan American Health Organization.  ICAP is not required for this meeting type.
</t>
  </si>
  <si>
    <t>Cooley, Gretchen M</t>
  </si>
  <si>
    <t>TANUM0ITQW</t>
  </si>
  <si>
    <t>02/06/2019 - 03/02/2019</t>
  </si>
  <si>
    <t xml:space="preserve">To provide technical assistance to American Samoa Dept of Health. </t>
  </si>
  <si>
    <t>Chancey, Rebecca J</t>
  </si>
  <si>
    <t>TANUM0JFIV</t>
  </si>
  <si>
    <t>12/08/2018 - 12/15/2018</t>
  </si>
  <si>
    <t>THE CARTER CENTER</t>
  </si>
  <si>
    <t xml:space="preserve">Provide Technical assistance to the Federal Ministry of Health on onchocerciasis, as a member of the Nigeria National Onchocerciasis Elimination Committee. </t>
  </si>
  <si>
    <t>Cama, Vitaliano A</t>
  </si>
  <si>
    <t>TANUM0IPPH</t>
  </si>
  <si>
    <t>ONCHOCERCIASIS ELIMINATION PRO</t>
  </si>
  <si>
    <t>[OTHER], GUATEMALA</t>
  </si>
  <si>
    <t>Provide technical assistance to Onchocerciasis Elimination Program for the Americas (OEPA) as a member of their Advisory Committee. The trip is sponsored by OEPA/The Carter Center</t>
  </si>
  <si>
    <t>TANUM0IEJF</t>
  </si>
  <si>
    <t xml:space="preserve">Provide technical assistance to the Mectizan Donation Program by attending the activities of the Mectizan Expert Committee. The trip is sponsored by the Mectizan Donation Program. </t>
  </si>
  <si>
    <t>TANUM0ID68</t>
  </si>
  <si>
    <t>02/06/2019 - 02/23/2019</t>
  </si>
  <si>
    <t>Rental Car</t>
  </si>
  <si>
    <t>Brant, Tara A</t>
  </si>
  <si>
    <t>TANUM0JF0I</t>
  </si>
  <si>
    <t>10/09/2018 - 10/17/2018</t>
  </si>
  <si>
    <t>PONTIFICIA UNIVERSIDAD</t>
  </si>
  <si>
    <t>ASSOCIATE DIRECTOR F</t>
  </si>
  <si>
    <t>QUITO, ECUADOR</t>
  </si>
  <si>
    <t xml:space="preserve">To participate and deliver a talk on malaria in a conference (October 10th to12) of "5th International Meeting on Research in Infectious Diseases and Tropical Medicine / 1st International Congress on Research in Public Health and Inequalities" and participate and teach in an workshop on "Tools for malaria parasite detection and eliminationâ? from October 15th to 17th, 2018 
</t>
  </si>
  <si>
    <t>UDHAYAKUMAR, VENKATACHALAM</t>
  </si>
  <si>
    <t>TANUM0I1SG</t>
  </si>
  <si>
    <t>03/12/2019 - 03/16/2019</t>
  </si>
  <si>
    <t>PILGRIM AFRICA</t>
  </si>
  <si>
    <t>to participate in Project Advisory Committee for Pilgrim Africa ProACT Trial</t>
  </si>
  <si>
    <t>Thwing, Julie I</t>
  </si>
  <si>
    <t>TANUM0JTQ0</t>
  </si>
  <si>
    <t>01/27/2019 - 01/28/2019</t>
  </si>
  <si>
    <t>Sponsored TDY:
To present on CDC's activities on adverse effects of antimalarials at a National Academy of Sciences meeting</t>
  </si>
  <si>
    <t>TAN, KATHRINE MAY REYES</t>
  </si>
  <si>
    <t>TANUM0J94G</t>
  </si>
  <si>
    <t>03/27/2019 - 03/29/2019</t>
  </si>
  <si>
    <t>UNIVERSITY OF NORTH CAROLINA C</t>
  </si>
  <si>
    <t>CHAPEL HILL, NORTH CAROLINA</t>
  </si>
  <si>
    <t>Traveler will present results of a study on improving health worker performance in developing countries.</t>
  </si>
  <si>
    <t>ROWE, ALEXANDER KNOX</t>
  </si>
  <si>
    <t>TANUM0K2W8</t>
  </si>
  <si>
    <t>THE WORLD BANK</t>
  </si>
  <si>
    <t xml:space="preserve">Present results of a study on improving health worker performance in developing countries.
</t>
  </si>
  <si>
    <t>TANUM0JO9Y</t>
  </si>
  <si>
    <t>10/28/2018 - 11/01/2018</t>
  </si>
  <si>
    <t>Dr. Alexander Rowe will travel to the New Orleans, Louisiana from October 28 â?? November 1,
2018, to present at the Annual Meeting of the American Society of Tropical Medicine and
Hygiene. The primary objective of this travel will be to disseminate results of the Health Care
Provider Performance Review. LOI, Airfare and ICAP approval are uploaded.</t>
  </si>
  <si>
    <t>TANUM0I8UQ</t>
  </si>
  <si>
    <t>ADDIS ABABA, ETHIOPIA</t>
  </si>
  <si>
    <t xml:space="preserve">To provide technical assistance on ways to improve health worker performance in developing countries. </t>
  </si>
  <si>
    <t>ROWE, ALEXANDER K</t>
  </si>
  <si>
    <t>TANUM0JH40</t>
  </si>
  <si>
    <t>12/02/2018 - 12/11/2018</t>
  </si>
  <si>
    <t>To provide technical assistance on ways to improve health worker performance in low- and middle-income countries.</t>
  </si>
  <si>
    <t>TANUM0IKJM</t>
  </si>
  <si>
    <t>03/18/2019 - 03/23/2019</t>
  </si>
  <si>
    <t>To provide technical assistance for the WHO/UNICEF technical meeting on the role of health systems in CRVS and to discuss a strategy for some key activities of the Verbal Autopsy Reference Group.</t>
  </si>
  <si>
    <t>Nichols, Erin K</t>
  </si>
  <si>
    <t>TANUM0JYEQ</t>
  </si>
  <si>
    <t xml:space="preserve">Purpose: To provide technical assistance at the Africa Centres for Disease Control and Prevention (Africa CDC) Technical Workshop on Mortality Surveillance and to meet with the UNECA staff and other partners to discuss the next African Ministerial Meeting on CRVS and other CRVS activities. </t>
  </si>
  <si>
    <t>TANUM0JL6G</t>
  </si>
  <si>
    <t>01/04/2019 - 02/01/2019</t>
  </si>
  <si>
    <t xml:space="preserve">To provide Technical Assistance to the World Health Organization (who) Verbal Autopsy Working Group </t>
  </si>
  <si>
    <t>TANUM0J2H1</t>
  </si>
  <si>
    <t>To provide technical assistance on verbal autopsy</t>
  </si>
  <si>
    <t>TANUM0IWIR</t>
  </si>
  <si>
    <t>10/20/2018 - 10/27/2018</t>
  </si>
  <si>
    <t>To provide technical assistance on verbal autopsy for WHO and Bloomberg Data for Health initiative partners.</t>
  </si>
  <si>
    <t>TANUM0I3KS</t>
  </si>
  <si>
    <t>03/30/2019 - 04/13/2019</t>
  </si>
  <si>
    <t>Fellow/Consultant</t>
  </si>
  <si>
    <t xml:space="preserve">Purpose: To meet with country stakeholders of the Bloomberg Data for Health CRVS improvement project to develop a work plan/budget for the extension of the project in Zambia. To support training of the verbal autopsy interviewers conducting routine verbal autopsy and death registration at hospital mortuaries in Lusaka and Kabwe </t>
  </si>
  <si>
    <t>Munkombwe, Brian</t>
  </si>
  <si>
    <t>TANUM0JRV6</t>
  </si>
  <si>
    <t xml:space="preserve">To attend the Africa CDC technical workshop on Mortality Surveillance and meet with the UNECA staff to discuss the next African Ministerial meeting on civil registration and vital statistics </t>
  </si>
  <si>
    <t>TANUM0JGQK</t>
  </si>
  <si>
    <t>01/12/2019 - 01/31/2019</t>
  </si>
  <si>
    <t xml:space="preserve">To provide technical assistance to the Bloomberg Data for Health (D4H) project on Civil Registration and Vital Statistics improvement. Specific activities include: sites visits to the project sites conducting verbal autopsy for non-facility deaths in Lusaka (and Kabwe); support cognitive testing assessment of the verbal autopsy tool; End line evaluation of the D4H phase 1 project; planning meetings for the new phase of the D4H project with in-country stakeholders </t>
  </si>
  <si>
    <t>TANUM0J1DQ</t>
  </si>
  <si>
    <t xml:space="preserve"> To attend a verbal autopsy interpretation workshop, as part of the Bloomberg Data for Health CRVS improvement project </t>
  </si>
  <si>
    <t>TANUM0IRLO</t>
  </si>
  <si>
    <t>11/11/2018 - 11/16/2018</t>
  </si>
  <si>
    <t>MARRAKECH, MOROCCO</t>
  </si>
  <si>
    <t>To provide technical assistance to the Bloomberg Data for Health project Rabat team with analysis of their verbal autopsy for cause of death information</t>
  </si>
  <si>
    <t>TANUM0IDEU</t>
  </si>
  <si>
    <t>10/13/2018 - 10/26/2018</t>
  </si>
  <si>
    <t xml:space="preserve">To attend a conference entitled "2018 Zambia National Health Research Conference &amp; HIV Annual Technical Update Meeting" in Lusaka </t>
  </si>
  <si>
    <t>TANUM0HZJA</t>
  </si>
  <si>
    <t>02/19/2019 - 02/22/2019</t>
  </si>
  <si>
    <t>EMERGENCY MANAGEMENT ACCREDITA</t>
  </si>
  <si>
    <t>EMERGENCY MANAGEMENT</t>
  </si>
  <si>
    <t>CINCINNATI, OHIO</t>
  </si>
  <si>
    <t>Traveling as part of a team of emergency management specialists assisting in the development of new or revised language to the 64 standards used in the EMAP accreditation process</t>
  </si>
  <si>
    <t>Avery, Kerrethel</t>
  </si>
  <si>
    <t>TANUM0JI74</t>
  </si>
  <si>
    <t>02/11/2019 - 02/16/2019</t>
  </si>
  <si>
    <t xml:space="preserve">Purpose:  Ms. Avery has been asked to serve as as a Subject Matter Expert and part of the plan development workshop and exercise team for Montserrat on February 11-16, 2019. The workshop and exercise are vital functions within EMAP as well as provides experience to Ms. Averyâ??s skills as an excellent communicator and assessor.
</t>
  </si>
  <si>
    <t>TANUM0JGHO</t>
  </si>
  <si>
    <t>01/15/2019 - 02/02/2019</t>
  </si>
  <si>
    <t>POPULATION SERVICES INTERNATIO</t>
  </si>
  <si>
    <t>SUPERVISORY EMERGENC</t>
  </si>
  <si>
    <t>ALMATY, KAZAKHSTAN</t>
  </si>
  <si>
    <t>Traveler to provide advisory services to WHO, Lao PDR MoH, and a consortium of malaria partners on the establishment of a national PHEOC and provincial network of PHEOCs to support the elimination of malaria in the Lao PDR. Provide training to senior Ministry of Health officials, including the Minister of Health, on the establishment of the countryâ??s national public health emergency operations center</t>
  </si>
  <si>
    <t>RZESZOTARSKI, PETER MARK</t>
  </si>
  <si>
    <t>TANUM0J7YZ</t>
  </si>
  <si>
    <t>ILLIONOIS HOSPITAL ASSOCIATION</t>
  </si>
  <si>
    <t>The in-person training program is being sponsored by the Illinois Health and Hospital Association (IHA) and will be offered to staff from hospitals and health systems throughout the state of Illinois.</t>
  </si>
  <si>
    <t>WILLIS BRISENO, LISA</t>
  </si>
  <si>
    <t>TANUM0JE6P</t>
  </si>
  <si>
    <t>The World Health Organization (WHO) in collaboration with the US CDC (Centers for Disease Control) and the African Union CDC (Centers for Disease Control) will support an Emergency Operation Center (EOC) planning workshop for the Somalia Ministry of Health in Nairobi, Kenya. The purpose of the workshop is to provide technical support to the Somalia Ministry of Health (MOH) in the Assessment of their EOC Emergency Operations Center Capacity to respond to public health events and health emergency.</t>
  </si>
  <si>
    <t>MENCHION, WILTON C</t>
  </si>
  <si>
    <t>TANUM0IS5G</t>
  </si>
  <si>
    <t>10/19/2018 - 10/28/2018</t>
  </si>
  <si>
    <t>To conduct a technical review and finalization of Emergency Management Technical Training Modules and Legal Framework Guidance document. This collaboration is a joint leadership initiative with WHO/AFRO, the African Union CDC and US-CDC to standardize the US developed Training Curriculum for Global Preparedness and Response Standardization.</t>
  </si>
  <si>
    <t>TANUM0ID6L</t>
  </si>
  <si>
    <t>01/06/2019 - 01/09/2019</t>
  </si>
  <si>
    <t>SOCIAL SCIENCE RESEARCH COUNCI</t>
  </si>
  <si>
    <t>Joining as a panelist at the annual meeting of the American Meteorological Society meeting. January 6-9 in Phoenix, Arizona to speak about different kinds of uncertainty that attend to extreme weather events.</t>
  </si>
  <si>
    <t>LUBELL, KERI Mona</t>
  </si>
  <si>
    <t>TANUM0IPW8</t>
  </si>
  <si>
    <t>12/01/2018 - 12/08/2018</t>
  </si>
  <si>
    <t>LEAD EMERGENCY MANAG</t>
  </si>
  <si>
    <t>Demonstrate interoperability and coordination among participating PHEOCs and response partners when managing global public health emergency. Assist participating PHEOCs in validating their operations plans and procedures. Validate the utility of the PHECO framework as a guide for the development of public health emergency response capacity and capability</t>
  </si>
  <si>
    <t>Channer, Mark A</t>
  </si>
  <si>
    <t>TANUM0IKSH</t>
  </si>
  <si>
    <t>AMERICAN STATISTICAL ASSOCIATI</t>
  </si>
  <si>
    <t>G. David Williamson is Vice President for the American Statistical Association (ASA) on the Board of Directors and is invited to attend their board meeting November 16-17, 2018. This is a Sponsored Trip. In-kind expenses will be covered by CDC and approved by Harald Pietz, Deputy for the Office of Directors, and Jim Crockett, Associate Director for Emergency Management in the Office of Directors. Travel and Lodging are prepaid and will include Breakfast, lunch, and dinner. Sponsor did not send the exact bill for lodging.  Note sent has been uploaded.</t>
  </si>
  <si>
    <t>WILLIAMSON, Glen David</t>
  </si>
  <si>
    <t>TANUM0IKX7</t>
  </si>
  <si>
    <t>01/22/2019 - 01/25/2019</t>
  </si>
  <si>
    <t xml:space="preserve">The Career Epidemiology Field Officer assigned to the Arizona Department of Health Services has been invited to attend the Pacific Southwest Center of Excellence in Vector-Borne Diseases from January 23-24, 2019 in Davis, California to provide an update on vector-borne disease activities in Arizona, learn what other states in this region's public health/preparedness activities to address these vectorborne diseases are, learn about the latest data-driven practices on these diseases, and network with colleagues and collaborators on vector-borne disease surveillance, preparedness, and response strategies. This is a sponsored trip and the flight and lodging will be paid for by the sponsor. Please see documents attached. Traveler will be lodging at the following hotel...
Hyatt Place
173 Old Davis Road Extension
Davis, CA 95616
530-756-9500
confirm# 18119432
</t>
  </si>
  <si>
    <t>Venkat, Heather Lithia</t>
  </si>
  <si>
    <t>TANUM0J398</t>
  </si>
  <si>
    <t>01/17/2019 - 01/19/2019</t>
  </si>
  <si>
    <t>AMERICAN RED CROSS</t>
  </si>
  <si>
    <t>NURSE EPIDEMIOLOGIS</t>
  </si>
  <si>
    <t>Traveler attending the American Red Cross Scientific Advisory Council (SAC) Bi-annual meeting in DC. Traveler is a voting member of the SAC and the Prepardeness subcouncil with SAC. This body advises and reviews materials for SAC to ensure scientific quality of their preparadeness products. Sponsor will be paying for all hotel expenses as well as her flight. Traveler will be lodging at the following ...
515 20th Street NW
Washington, DC 20006
202-296-5700
confirm# 92144789</t>
  </si>
  <si>
    <t>NOE, REBECCA Stuart</t>
  </si>
  <si>
    <t>TANUM0J3QA</t>
  </si>
  <si>
    <t>11/30/2018 - 12/05/2018</t>
  </si>
  <si>
    <t>TURKISH MINERS ASSOCIATION</t>
  </si>
  <si>
    <t>RESEARCH MECHANICAL</t>
  </si>
  <si>
    <t>ISTANBUL, TURKEY</t>
  </si>
  <si>
    <t xml:space="preserve">Mr. Yantek has been invited to present at the 3rd International Conference and Exhibition on Occupational Health and Safety in Mines on Refuge alternatives in underground mines. </t>
  </si>
  <si>
    <t>YANTEK, DAVID Scott</t>
  </si>
  <si>
    <t>TANUM0IR12</t>
  </si>
  <si>
    <t>UNIVERSITY OF ALABAMA</t>
  </si>
  <si>
    <t>BIRMINGHAM, ALABAMA</t>
  </si>
  <si>
    <t xml:space="preserve">Provide a seminar in Current Topics on Environmental and Occupational Health Safety (ENH691) in the Environmental Health Science Department, University of Alabama at Birmingham. Lodging DoubleTree by Hilton Hotel Birmingham
808 20th Street South, Birmingham AL 35205, US
T: +1 2059339000, Confirmation #86012937. Traveler Phone number 513-885-8900
</t>
  </si>
  <si>
    <t>Lee, Taekhee</t>
  </si>
  <si>
    <t>TANUM0I3B7</t>
  </si>
  <si>
    <t>03/19/2019 - 03/23/2019</t>
  </si>
  <si>
    <t>BELGIAN SOCIETY FOR OCCUPATION</t>
  </si>
  <si>
    <t>[OTHER], NETHERLANDS</t>
  </si>
  <si>
    <t>Meeting with The Netherlands Organization for Applied Scientific Research (TNO) in Utrecht Netherlands to discuss on going collaboration on low cost dust sensors</t>
  </si>
  <si>
    <t>CAUDA, EMANUELE G</t>
  </si>
  <si>
    <t>TANUM0JR4L</t>
  </si>
  <si>
    <t>11/28/2018 - 12/05/2018</t>
  </si>
  <si>
    <t>SUPV GENERAL ENGINEE</t>
  </si>
  <si>
    <t xml:space="preserve">Attend and participate in the Mine Safety Health Research Advisory Committee (MSHRAC) and the NIOSH Mining Leadership Strategy Meeting. </t>
  </si>
  <si>
    <t>MATETIC, RUDOLPH J</t>
  </si>
  <si>
    <t>TANUM0IRPZ</t>
  </si>
  <si>
    <t>ORCHSE STRATEGIES, LLC</t>
  </si>
  <si>
    <t>Statistician</t>
  </si>
  <si>
    <t xml:space="preserve">Pat Yorio invited by Dee Woodhull, ORCHSE to speak about his recent work "Examining Fractors that Influence the Existence of Heinrich's Safety Triangle Using Site-Specific H&amp;S Data from More than 25,000 Establishments." Encouraged by Dr. John Howard. </t>
  </si>
  <si>
    <t>YORIO, PATRICK Lawrence</t>
  </si>
  <si>
    <t>TANUM0JEC2</t>
  </si>
  <si>
    <t>02/10/2019 - 02/15/2019</t>
  </si>
  <si>
    <t>The World Health Organization (WHO) is inviting Maryann D'Alessandro to present and participate in a meeting for expert consultation on risk communication and intervention to reduce exposure and to minimize the health effects of air pollution, risk communications, personal protection, protective devices, and benefit of physical activity on elements of guidance in the form of specific and practical advice.</t>
  </si>
  <si>
    <t>DALESSANDRO, MARYANN M</t>
  </si>
  <si>
    <t>TANUM0JG4Z</t>
  </si>
  <si>
    <t>12/03/2018 - 12/05/2018</t>
  </si>
  <si>
    <t>JOURNEES ANNUELLES</t>
  </si>
  <si>
    <t>MONTREAL, CANADA</t>
  </si>
  <si>
    <t>To give an invited presentation at the 22nd JournÃ©es annuelles de santÃ© publique (JASP) meeting on December 4 2018 in MontrÃ©al, QuÃ©bec, Canada.This yearâ??s theme is Shaping tomorrow. I will speak about surveillance of occupational diseases in the U.S. ( general overview of systems and how they evolve ) on the thematic day about surveillance in occupational health.</t>
  </si>
  <si>
    <t>LUCKHAUPT, SARA E</t>
  </si>
  <si>
    <t>TANUM0IHUH</t>
  </si>
  <si>
    <t>10/15/2018 - 10/19/2018</t>
  </si>
  <si>
    <t>VERISK ANALYTICS</t>
  </si>
  <si>
    <t>INDUSTRIAL HYGIENIST</t>
  </si>
  <si>
    <t>JERSEY CITY, NEW JERSEY</t>
  </si>
  <si>
    <t>1) Traveler will meet with occupational safety and health researchers for potential collaboration with the NIOSH Center for Workers' Compensation Studies, and will attend sessions to remain informed of new research developments. LOC: Morgantown Marriott at Waterfront Place, Two Waterfront Place, Morgantown, WV 26501,  POC: Christine Schuler, Ph. 304-285-6072 (will ride in GSA car to WV) /  2) Invited speaker at the E &amp; S Executive Loss Control Forum and will give a presentation titled "Risk Control Study Updates". LOC: Hyatt Regency, 2 Exchange Place, Jersey City, NJ 07032,  POC: Mary Russo, 201.469.3141</t>
  </si>
  <si>
    <t>WURZELBACHER, STEVEN J</t>
  </si>
  <si>
    <t>TANUM0I90D</t>
  </si>
  <si>
    <t>Senior Service Fellow</t>
  </si>
  <si>
    <t>Moore, Libby Lucretia</t>
  </si>
  <si>
    <t>TANUM0I8XG</t>
  </si>
  <si>
    <t>01/21/2019 - 01/23/2019</t>
  </si>
  <si>
    <t>INTERNATIONAL ASSOCIATION OF F</t>
  </si>
  <si>
    <t>Presenting on "Firefighters Exposures to Chemical Carcinogens" at the IAFF Leadership Conf. Mtg with members of the Los Angeles County Fire Dept to discuss the Firefighter Cancer Registry.  Dr. Fent will present on NIOSH firefighter exposure research to fire service leaders from across the country. Will be discussing the Firefighter Registry with 1 of the largest fire depts on the West coast.  LOC: Westin Bonaventure Hotel &amp; Suites, 404 S Figueroa St, Los Angeles, Ca, POC: Larry Petrick, T. 216-287-2524</t>
  </si>
  <si>
    <t>FENT, KENNETH WILLIAM</t>
  </si>
  <si>
    <t>TANUM0J99Q</t>
  </si>
  <si>
    <t>12/08/2018 - 12/12/2018</t>
  </si>
  <si>
    <t>FUNDACION MAPFRE</t>
  </si>
  <si>
    <t>RESEARCH HEALTH SCIE</t>
  </si>
  <si>
    <t>MADRID, SPAIN</t>
  </si>
  <si>
    <t>Dr. Pratt will serve as an invited presenter and panelist at a conference organized by Fundacion MAPFRE, From Vision Zero to Goal Zero: Global leadership in Advancement in Road Safety. She will discuss Vision Zero activities in the United States and the role of employers in advancing Vision Zero goals and improving worker safety on the roads.</t>
  </si>
  <si>
    <t>PRATT, STEPHANIE G</t>
  </si>
  <si>
    <t>TANUM0I036</t>
  </si>
  <si>
    <t>03/20/2019 - 03/21/2019</t>
  </si>
  <si>
    <t>AMERICAN OSTEOPATHIC COLLEGE O</t>
  </si>
  <si>
    <t>SR SUPERVISORY RESE</t>
  </si>
  <si>
    <t>Sponsored travel to the American Osteopathic College of Occupational and Preventive Medicine's (AOCOPM) to deliver the James L. Fleming Memorial Lecture at the AOCOPM annual conference.  The lecture will focus on the NIOSH Fire Fighter Fatality Investigation and Prevention Program.  ICAP, Sponsored Travel, Ethics and attendance approval are attached. No other NIOSH staff will attend the conference.  POC: Jeff LeBoeuf: 800-558-8686</t>
  </si>
  <si>
    <t>HALES, THOMAS Ross</t>
  </si>
  <si>
    <t>TANUM0JKKN</t>
  </si>
  <si>
    <t>THE POLICE FOUNDATION</t>
  </si>
  <si>
    <t xml:space="preserve">Traveler is serving as the subject matter expert on a grant to the Police Foundation to evaluate the VALOR safety and health program in three police agencies. Traveler is overseeing the data management of the injury and use of force data. Traveler is meeting with the Tampa Police Department to better understand Tampa police department's dataset structure and variables. Traveler contact # 412-977-8407. </t>
  </si>
  <si>
    <t>Tiesman, Hope Marie</t>
  </si>
  <si>
    <t>TANUM0JTBT</t>
  </si>
  <si>
    <t>11/02/2018 - 11/12/2018</t>
  </si>
  <si>
    <t>NEPAD</t>
  </si>
  <si>
    <t>[OTHER], ZAMBIA</t>
  </si>
  <si>
    <t>Provide technical assistance, training and examination of the international classification of Radiographs of the Pneumoconioses (B Reader) for physicians from Lesotho, Malawi, Mozambique, and Zambia. The training will take place at the Center-of-Excellence in Occupational Health and Safety at Occupational Health and Safety Institute (OHSI) in Kitwe, Zambia and will include a training course as well as an examination.</t>
  </si>
  <si>
    <t>WOLFE, ANITA L</t>
  </si>
  <si>
    <t>TANUM0I92M</t>
  </si>
  <si>
    <t>10/06/2018 - 10/21/2018</t>
  </si>
  <si>
    <t>ASL VITERBO UO SPRESAL</t>
  </si>
  <si>
    <t>Provide NIOSHB Reader Training Courses and Examinations.</t>
  </si>
  <si>
    <t>TANUM0I614</t>
  </si>
  <si>
    <t>Provide technical assistance, training and examination of the international classification of Radiographs of the Pneumoconioses (B Reader) for physicians from Lesotho, Malawi, Mozambique, and Zambia. The training will take place at the Center-of-Excellence in Occupational Health and Safety at Occupational Health and Safety Institute (OHSI) in Kitwe, Zambia and will include a training course as well as an examination</t>
  </si>
  <si>
    <t>Tallaksen, Robert J</t>
  </si>
  <si>
    <t>TANUM0IBQR</t>
  </si>
  <si>
    <t>LEAD RESEARCH EPIDEM</t>
  </si>
  <si>
    <t>To give an invited speech on epidemiology and trends in malignant mesothelioma mortality-United States, 1999-2015, to a group of Canadian professionals, an invited presentation, sponsored in-kind by inviting entity.</t>
  </si>
  <si>
    <t>MAZUREK, JACEK M</t>
  </si>
  <si>
    <t>TANUM0IGBK</t>
  </si>
  <si>
    <t>EPIDEMIOLOGIST, NON</t>
  </si>
  <si>
    <t>Traveler will be providing the NIOSH B Reader Training Course and examination in Viterbo,, Italy. This is continuation of a very successful collaboration between agencies.</t>
  </si>
  <si>
    <t>Halldin, Cara N</t>
  </si>
  <si>
    <t>TANUM0I4S6</t>
  </si>
  <si>
    <t>03/13/2019 - 03/15/2019</t>
  </si>
  <si>
    <t>MEDICAL OFFICER - I</t>
  </si>
  <si>
    <t>As an invited guest, traveler will present on pulmonary fibrosis and other work-related lung disease risks associated with dentistry at the University of Michigan School of Dentistryâ??s Oral Health Seminar Series on March 14, 2019.   The sponsor, University of Michigan of Oral Health Sciences, will provide pre-paid round-trip airfare, and lodging for 2 nights, March 13 and 14. Travel to/from the Pittsburgh Intâ??l Airport via GOV.  See attached LOI and approved ICAP Memo.</t>
  </si>
  <si>
    <t>Nett, Randall J</t>
  </si>
  <si>
    <t>TANUM0JC0G</t>
  </si>
  <si>
    <t>IT SPECIALIST</t>
  </si>
  <si>
    <t>MARKLE, TRAVIS G</t>
  </si>
  <si>
    <t>TANUM0I95X</t>
  </si>
  <si>
    <t>MELVILLE, NEW YORK</t>
  </si>
  <si>
    <t xml:space="preserve">Sponsored travel to meet with the ANSI Standards Committee for the Acoustical Society of America(ASA) at ASA Headquarters, 1305 Walt Whitman Rd., suite 300, Melville, NY 11747; PH:  513-576-2360, to conduct interviews with candidates for ASA ANSI Standards manager. ASA has requested the assistance of the chairs of the subcommittees for Acoustics (S1), Vibration (S2), Bioacoustics (S3), and Noise (S12) to participate in interviewing for the Standards Manager position. As the Chair of the Bioacoustics (S3) Subcommittee, attendee will represent NIOSH and the Federal government as both an experienced participant in the standards process and as a user/developer of standards for the measurements of noise and noise exposure. The ASA will sponsor in-kind the air fare, two nights lodging and 3 meals.  ASA will also prepay a shuttle from JFK airport to the hotel and the return to the airport.  Lodging:  Melville Marriott Long Island, 1350 Walt Whitman Road Melville, New York 11747, 631-423-1600 - Confirmation #85734406. Sponsored in-kind flights are Delta 5196 10DEC2018 3:37PM CVG to JFK and return flight 5103 12DEC2018 JFK to CVG leaving at 6:15PM. POC:   Ms. Jolene Ehl at 516-576-2360. </t>
  </si>
  <si>
    <t>MURPHY, WILLIAM James</t>
  </si>
  <si>
    <t>TANUM0IYLI</t>
  </si>
  <si>
    <t>TUCSON, ARIZONA</t>
  </si>
  <si>
    <t>Will attend the Acoustical Society of America (ASA) Strategic Summit held 21 â?? 23 February 2019 in Tucson, AZ.  Lodging (taxes included) for two nights will be pre-paid at the J.W. Marriott Tucson Starr Pass, 3800 W. Starr Pass Boulevard, Tucson, AZ 85745, phone (520) 792-3500. POC:  Jolen Ehl - 520-792-3500.  TDY, 1305 Walt Whitman Road, Suite 300, Tucson, AZ 85745.</t>
  </si>
  <si>
    <t>MURPHY, WILLIAM J</t>
  </si>
  <si>
    <t>TANUM0JI6M</t>
  </si>
  <si>
    <t>CHINESE CENTER FOR DISEASE</t>
  </si>
  <si>
    <t>Subject availability of FY19 funds.  To participate as a guest speaker to come to participate " International symposium for hearing loss and related disease research induced by occupational noise and ototoxic chemical exposure". The symposium will be organized by the national Institute of Occupational Health and Poison Control, Chinese Center for Disease Control and Prevention (NIOHP, China CDC) and WHO Collaboration Center on Occupational Health (Beijing), China. We will also discuss research planning specifically on noise and hearing research. Lodging $169 Per diem $124</t>
  </si>
  <si>
    <t>TANUM0HUG4</t>
  </si>
  <si>
    <t>RESEARCH AUDIOLOGIST</t>
  </si>
  <si>
    <t xml:space="preserve">Sponsored in-kind to participate as a guest speaker at the "International symposium for hearing loss and related disease research induced by occupational noise and ototoxic chemical exposure" (Hangzhou), and to meet with Chinese researchers (Beijing). The symposium will be organized by National Institute of Occupational Health and Poison Control, Chinese Center for Disease Control and Prevention (NIOHP, China CDC) and WHO Collaboration Center on Occupational Health (Beijing), China. We will also discuss research planning focused specifically on noise and hearing research. </t>
  </si>
  <si>
    <t>MORATA, THAIS C</t>
  </si>
  <si>
    <t>TANUM0HKTS</t>
  </si>
  <si>
    <t>ENGINEER (O.S &amp; HLT</t>
  </si>
  <si>
    <t>Present as guest speaker at the International Symposium for Hearing Loss and Related Disease Research Induced by Occupational Noise and Ototoxic Chemical Exposure. Meet with researchers at the National Institute of Occupational Health and Poison Control, Chinese Center for Disease Control and Prevention, and WHO Collaboration Center.</t>
  </si>
  <si>
    <t>KARDOUS, CHUCRI A</t>
  </si>
  <si>
    <t>TANUM0HJVX</t>
  </si>
  <si>
    <t xml:space="preserve">NATIONAL COUNCIL OF EXAMINERS </t>
  </si>
  <si>
    <t>ANDERSON, SOUTH CAROLINA</t>
  </si>
  <si>
    <t>Sponsored in-kind - To attend the meeting of the Chemical Committee of the National Council of Examiners for Engineering and Surveying (NCEES), 280 Seneca Creek Rd., Seneca, SC 29678; 800-250-3196 - (on Saturday, enter ext. 5258).   The committee works to develop the licensure examination for professional engineers. NIOSH supports these activities for the development of the profession. POC: Laura Daniel, 800-250-3196, X-5274. TDY:   NCEES, 280 Seneca Creek Rd., Seneca, SC 29678. Lodging: Hilton Garden Inn, 115 Destination Boulevard, Anderson, SC  29621. ICAP approval is not needed because this is not a conference.</t>
  </si>
  <si>
    <t>ALEXANDER, BARBARA MARIE</t>
  </si>
  <si>
    <t>TANUM0I9OV</t>
  </si>
  <si>
    <t>03/05/2019 - 03/08/2019</t>
  </si>
  <si>
    <t>AIHA</t>
  </si>
  <si>
    <t>FALLS CHURCH, VIRGINIA</t>
  </si>
  <si>
    <t xml:space="preserve">The purpose of this travel is to attend the 2019 AIHA LAP Annual Meeting that will take place in Falls Church, VA at the Fairview Park Marriott Hotel on March 5-8, 2019. POC: Olena Bulgakova 703-846-0792. AIHA organization to provide airfare and lodging IN KlND and to cover meals, incidentals and ground transportation expenses beginning March 5 through 8 and to provide IN KIND. AIHA also agrees to cover meals and all incidental expenses including ground transportation from the Washington DC airports on March 5 and from the meeting venue to the airport on March 8. No federal funds will be involved in the attendance of this meeting. Honorarium will not be paid, and no funds will be given directly to the traveler.  </t>
  </si>
  <si>
    <t>ELLIOTT, MICHAEL Gerard</t>
  </si>
  <si>
    <t>TANUM0JEOI</t>
  </si>
  <si>
    <t>03/23/2019 - 03/30/2019</t>
  </si>
  <si>
    <t>Wheeler: Attend Chapter 5 Dose-response assessment and derivation of health based guidance values update meeting for the World Health Organization 03/23-30-2019 at the World Trade Organization | Centre William Rappard, Rue de Lausanne 154, CH-1211 Geneva 2, Tel: +41 22 739 51 11</t>
  </si>
  <si>
    <t>WHEELER, MATTHEW W</t>
  </si>
  <si>
    <t>TANUM0JMM9</t>
  </si>
  <si>
    <t>Dr Daniels will participate in the IARC Monographs on the Evaluation of Carcinogenic Risks to Humans meeting at International Agency for Reasearch on Cancer, 150 Cours Albert Thomas, 69372 Lyon CEDEX 08, France, 03/25-27/2019. This meeting allows him to swap information with other experts in the field.</t>
  </si>
  <si>
    <t>DANIELS, ROBERT D</t>
  </si>
  <si>
    <t>TANUM0JGAW</t>
  </si>
  <si>
    <t>LEVINE CANCER INSTITUTE</t>
  </si>
  <si>
    <t>CHARLOTTE, NORTH CAROLINA</t>
  </si>
  <si>
    <t>Dr. Robert Daniels will speak about his research on firefighter health relating to mortality and cancer incidence study and its results at the Cancer Answers: The Who, What, When, Where, and Why of Cancer in the Fire Service 12/7/18 at the Levine Cancer Institute, 1021 Morehead Medical Dr., Charlotte,  NC.</t>
  </si>
  <si>
    <t>TANUM0IT79</t>
  </si>
  <si>
    <t>STATE OF CALIFORNIA</t>
  </si>
  <si>
    <t>Dr. Schulte will be presenting "Potential Health Effects and controls for engineered nanomaterials" at the California Department of Public Health Conference, 850 Marina Bay Parkway, Richmond CA 94804 and 1001 I Street, Sacramento CA 95814, October 3-4, 2018. This benefits CDC/NIOSH mission by supporting occupational safety and health nanotechnology workplace outreach. Lodging at Holiday Inn Downtown 300 J Street Sacramento, CA 95814 # 916-446-0100.  POC cell 513-602-3929.</t>
  </si>
  <si>
    <t>SCHULTE, PAUL A</t>
  </si>
  <si>
    <t>TANUM0I1RU</t>
  </si>
  <si>
    <t>10/23/2018 - 10/27/2018</t>
  </si>
  <si>
    <t>UNIVERSITY OF COLORADO</t>
  </si>
  <si>
    <t>BOULDER, COLORADO</t>
  </si>
  <si>
    <t>Traveler will attend the 2018 Chemistry of Indoor Environments Science Meeting to present "Influence of Amines on Terpene Ozonolysis" at the University of Colorado Boulder on October 23-26, 2018.  ICAP Approved and attached.</t>
  </si>
  <si>
    <t>WELLS, JOHN RAYMOND</t>
  </si>
  <si>
    <t>TANUM0IASU</t>
  </si>
  <si>
    <t>10/17/2018 - 10/20/2018</t>
  </si>
  <si>
    <t>Service Fellow</t>
  </si>
  <si>
    <t xml:space="preserve">Will attend the 2018 American Thoracic Society (ATS) Leadership Summit at the Indianapolis Marriott Downtown in Indianapolis, IN on October 18-19 of 201.  As as a member of the ATS Membership Committee I will be reviewing and evaluating ATS Fellow applications on October 18, and participate in the ATS Membership Committee Meeting on October 19.  This meeting will allow me to network with colleagues to establish new research collaborations.  LODGING:  Indianapolis Marriott Downtown, 350 West Maryland Street, Indianapolis, IN  46225;  TEL: (844)-596-2434; CONF. #32L8KBPZ;  POINT OF CONTACT: Richard A. Johnston;   TEL:  (781)-258-1068;  Travel by POV Pittsburgh airport is authorized.  ICAP approval uploaded.
</t>
  </si>
  <si>
    <t>Johnston, Richard Alan</t>
  </si>
  <si>
    <t>TANUM0I27S</t>
  </si>
  <si>
    <t>11/01/2018 - 11/08/2018</t>
  </si>
  <si>
    <t>INTERNATIONAL DRUG ABUSE RESEA</t>
  </si>
  <si>
    <t>PITTSBURGH, PENNSYLVANIA/SAND DIEGO, CA</t>
  </si>
  <si>
    <t xml:space="preserve">TRIP PURPOSE:  Attend International Drug Abuse Society Meeting and planning session, November 2-7, 2018, San Diego Convention Center, San Diego, CA.  Traveler is an invited discussant at the IDARS meeting and a member of the planning meeting for the International Society for Drug Abuse meeting next year-a days long planning session will be held during the IDARS meeting;  This will benefit CDC by keeping traveler current in the field and gaining exposure for research that furthers the NIOSH mission;  LODGING:  Andaz San Diego, 600 F. Street, San Diego, CA  92101;   TEL:  (619)-849-1234;  CONF. #56860308;  Travel by GSA vehicle is authorized.  </t>
  </si>
  <si>
    <t>OCALLAGHAN, JAMES P</t>
  </si>
  <si>
    <t>TANUM0I2TJ</t>
  </si>
  <si>
    <t>BOSTON UNIVERSITY SCHOOL OF ME</t>
  </si>
  <si>
    <t xml:space="preserve">TRIP PURPOSE:  Invited to visit U. California, San Francisco, San Francisco, CA;  Traveler will be discussing animal dosing and PET imaging procedures to support research experiments conducted under a funded Dept of Defense grant on Gulf War Illness;  This will benefit the CDC by advancing the understanding of neurotoxic responses to workplace exposures;  LODGING: The Pickwick Hotel, 85 Fifth Street, San Fran Francisco, CA  94103;  TEL:  (888)-544-0576;  CONF. # 43381sb022728
POINT OF CONTACT: Kimberly Sullivan;  TEL:  (617)-638-4620;  Travel by POV is authorized 
</t>
  </si>
  <si>
    <t>FELTON, CHRISTOPHE MICHAEL</t>
  </si>
  <si>
    <t>TANUM0IERS</t>
  </si>
  <si>
    <t>12/02/2018 - 12/05/2018</t>
  </si>
  <si>
    <t>STAMI NATIONAL INSTITUTE OF OC</t>
  </si>
  <si>
    <t>PHYSICAL SCIENTIST</t>
  </si>
  <si>
    <t>OSLO, NORWAY</t>
  </si>
  <si>
    <t xml:space="preserve">Invited to give a presentation on "The importance of the WHO- guidelines- implications for occupational safety and health of nanomaterials in the U.S. and globally at the National Institute of Occupational Health. </t>
  </si>
  <si>
    <t>MURASHOV, VLADIMIR</t>
  </si>
  <si>
    <t>TANUM0ILBP</t>
  </si>
  <si>
    <t>11/09/2018 - 11/18/2018</t>
  </si>
  <si>
    <t>NANO SCIENCE AND TECHNOLOGY IN</t>
  </si>
  <si>
    <t>The purpose of my travel is to teach a 5-day training course on the safety of nanomaterials organized by the Malaysian government on November 12 through 16, 2018 in Kuala Lumpur, Malaysia. Traveler participation in this meeting benefits CDC/NIOSH by promoting international research collaborations and resource leveraging in the field of nanomaterial safety</t>
  </si>
  <si>
    <t>TANUM0IGEW</t>
  </si>
  <si>
    <t>03/07/2019 - 03/09/2019</t>
  </si>
  <si>
    <t>CLEMSON, SOUTH CAROLINA</t>
  </si>
  <si>
    <t>The traveler will attend the PE Environmental Exam Committee Meeting to serve as a subject matter expert on the environmental engineering exam development committee. This trip is being sponsored in-kind. Invitation Letter, air reservations and lodging reservations have been uploaded into the document.</t>
  </si>
  <si>
    <t>HEARL, FRANK John</t>
  </si>
  <si>
    <t>TANUM0JQB7</t>
  </si>
  <si>
    <t>10/29/2018 - 11/03/2018</t>
  </si>
  <si>
    <t>INSTITUTE OF OCCUPATIONAL SAFE</t>
  </si>
  <si>
    <t xml:space="preserve">The Asian Occupational Safety and Health Research Institutes (OSHRI) meeting was created as a platform for discussion of occupational health and safety (OHS) research to foster cooperation among research institutes to solve OSH issues. My presentation will address the theme of this meeting by outlining how NIOSH research advances OSH to apply new sensor and digital technologies to better measure and track workplace exposure, to assess risk from emerging industrial processes, and to apply preventive through design principles to incorporate health and safety into new construction, processes, and work situations such as the use of robotics. The presentation will provide examples from recent applications by NIOSH in hydraulic fracturing, monitoring infectious aerosols, and robotics research.
</t>
  </si>
  <si>
    <t>HEARL, FRANK J</t>
  </si>
  <si>
    <t>TANUM0HWZ2</t>
  </si>
  <si>
    <t>01/28/2019 - 01/30/2019</t>
  </si>
  <si>
    <t>INTERNATIONAL FOUNDATION OF EM</t>
  </si>
  <si>
    <t>CLEARWATER, FLORIDA</t>
  </si>
  <si>
    <t>Traveler will speak on the topic of worker well-being and the latest research on Total Worker Health at the Health Benefits Conference and Expo. A taxi will be used to/from airport from residence. At TDY, a rental car is requested. During the same trip a couple of years ago, a one-way taxi was about $70. A rental car would likely be more cost efficient.Sponsor will pay for lodging &amp; round trip airfare.</t>
  </si>
  <si>
    <t>CHANG, CHIA Chia</t>
  </si>
  <si>
    <t>TANUM0J9CU</t>
  </si>
  <si>
    <t>03/20/2019 - 03/20/2019</t>
  </si>
  <si>
    <t>To present and meet with the with the colleagues to discuss a Department of State funded workshop.</t>
  </si>
  <si>
    <t>Tran, Cuc H</t>
  </si>
  <si>
    <t>TANUM0JW7J</t>
  </si>
  <si>
    <t>03/17/2019 - 03/23/2019</t>
  </si>
  <si>
    <t>ASIA PACIFIC SOCIETY OF INTECT</t>
  </si>
  <si>
    <t>DANANG, VIETNAM</t>
  </si>
  <si>
    <t>To serve as invited speaker and session moderator at the 9th International Congress of the Asian Pacific Society for Infection Control.</t>
  </si>
  <si>
    <t>PEARSON, MICHELE L</t>
  </si>
  <si>
    <t>TANUM0K0QW</t>
  </si>
  <si>
    <t>Present at the Emerging Pathogens Inst., University of FLorida on Tuberculosis in Emergencies</t>
  </si>
  <si>
    <t>COOKSON, SUSAN Temporado</t>
  </si>
  <si>
    <t>TANUM0JW4H</t>
  </si>
  <si>
    <t>URBANA, ILLINOIS</t>
  </si>
  <si>
    <t>Traveler has been invited to present a guest lecture at the Carl R. Woese Institute for Genomic Biology on the campus of the University of Illinois at Urbana-Champaign.</t>
  </si>
  <si>
    <t>DANIEL, KATHERINE L</t>
  </si>
  <si>
    <t>TANUM0INNS</t>
  </si>
  <si>
    <t xml:space="preserve">Traveler has been invited by New York University to University to speak on Risk Communication and moderating a panel discussion.  The travel is being sponsored by New York University's (NYU) Biology Department/Center for Genomics and Systems Biology.  Since NYU's Center for Genomics and Systems Biology is a new sponsor it cannot be selected in the travel system until October 15 because of close out activities.  Under the advisement of the Travel Office, NYU's Center for Health, Identity, Behavior and Prevention has been selected in its place.  </t>
  </si>
  <si>
    <t>TANUM0I7CF</t>
  </si>
  <si>
    <t>Title 42, The traveler has been invited to attend meetings with the World Health Organization (WHO), and to provide expertise around a stakeholder assessment of a WHO anemia/micronutrient online database. Meetings will take place in Geneva, Switzerland on 3/25/2019-3/29/2019. These meetings contribute to meeting the CDC goal of Healthy People in a Healthy World, and the Division of Nutrition, Physical Activity and Obesityâ??s strategic area of micronutrient malnutrition.</t>
  </si>
  <si>
    <t>LEKIACHVILI, AKAKI</t>
  </si>
  <si>
    <t>TANUM0JSIV</t>
  </si>
  <si>
    <t>03/17/2019 - 03/18/2019</t>
  </si>
  <si>
    <t>BOOZ ALLEN HAMILTON INC</t>
  </si>
  <si>
    <t>Traveler will travel to Washington, DC to do consultations and a presentation to staff of Booz Allen Hamilton's Washington Office staff.  BAH per the attached letter will pick master bill all travel expenses including flights to/from ATL-DC, hotel at gov't rate, all local travel, and all meals on Sun and Mon.  Taxis are authorized for use to meet time constraints.  No ICAP is needed.</t>
  </si>
  <si>
    <t>CHAPEL, THOMAS J</t>
  </si>
  <si>
    <t>TANUM0JY6N</t>
  </si>
  <si>
    <t>02/10/2019 - 02/11/2019</t>
  </si>
  <si>
    <t>TULANE</t>
  </si>
  <si>
    <t>Traveler will travel to New Orleans to facilitate session on planning and evaluation for Tulane Center for Public Services.  Taxi are authorized for use to meet time constraints.</t>
  </si>
  <si>
    <t>TANUM0JH0Z</t>
  </si>
  <si>
    <t>10/07/2018 - 10/08/2018</t>
  </si>
  <si>
    <t>TULANE UNIVERSITY SCHOOL OF PU</t>
  </si>
  <si>
    <t xml:space="preserve">Traveler will travel to New Orleans to do training and consult with Tulane Community.  Taxis are authorized for use to meet time constraints. Invite letter is attached.  No ICAP is needed. </t>
  </si>
  <si>
    <t>TANUM0I6PK</t>
  </si>
  <si>
    <t>gev5@cdc.gov</t>
  </si>
  <si>
    <t>Kevin Hokett</t>
  </si>
  <si>
    <t>HHSH CDC Centers for Disease Control and Preventions</t>
  </si>
  <si>
    <t>REPORTING PERIOD:  October18-March19</t>
  </si>
  <si>
    <t xml:space="preserve">Health and Human Services </t>
  </si>
  <si>
    <t>1353 Travel Report for Centers for Disease Control and Prevention,  for the reporting period October 1, 2018-March 31, 2019</t>
  </si>
  <si>
    <t xml:space="preserve">                                                                                                                                                                                                                                                                                                                                                                                                                     </t>
  </si>
  <si>
    <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</si>
  <si>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REPORTING PERIOD: OCT 18 - MAR 19</t>
  </si>
  <si>
    <t>REPORTING PERIOD: APR 19 - SEP 19</t>
  </si>
  <si>
    <t>HHSF CMS Centers for Medicare &amp; Medicaid Services</t>
  </si>
  <si>
    <t>Suzanne Milihram</t>
  </si>
  <si>
    <t>suzanne.milihram@cms.hhs.gov</t>
  </si>
  <si>
    <t>Transportation</t>
  </si>
  <si>
    <t xml:space="preserve"> TRANSPORTATION</t>
  </si>
  <si>
    <t>LODGING</t>
  </si>
  <si>
    <t>MEALS</t>
  </si>
  <si>
    <t>TRANSPORTATION</t>
  </si>
  <si>
    <t xml:space="preserve">       </t>
  </si>
  <si>
    <t>TOTAL PAYMENTS ACCEPTED FROM A NON-FEDERAL SOURCE</t>
  </si>
  <si>
    <t>Program Support Center</t>
  </si>
  <si>
    <t xml:space="preserve">T'Ebony Carver </t>
  </si>
  <si>
    <t>tebony.carver@psc.hhs.gov</t>
  </si>
  <si>
    <t>OS/ONC</t>
  </si>
  <si>
    <t>Deone Hammond-Hatcher</t>
  </si>
  <si>
    <t>deone.hammond-hatcher@hhs.gov</t>
  </si>
  <si>
    <t>Aisha Hasn</t>
  </si>
  <si>
    <t>EPP Detail</t>
  </si>
  <si>
    <t>Cupertino, CA</t>
  </si>
  <si>
    <t>Apple, Inc.</t>
  </si>
  <si>
    <t>Deputy Director</t>
  </si>
  <si>
    <t>Apple, Inc</t>
  </si>
  <si>
    <t>11/4/2018 - 03/23/2019</t>
  </si>
  <si>
    <t>Elizabeth Palena-Hall</t>
  </si>
  <si>
    <t>AHCA Annual Meeting</t>
  </si>
  <si>
    <t>AHCA</t>
  </si>
  <si>
    <t>LTPAC Coordinator</t>
  </si>
  <si>
    <t>American Health Care Association</t>
  </si>
  <si>
    <t>10/8/2018 - 10/10/2018</t>
  </si>
  <si>
    <t>Kelly Cronin</t>
  </si>
  <si>
    <t>Sa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</si>
</sst>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8" formatCode="&quot;$&quot;#,##0.00_);[Red]\(&quot;$&quot;#,##0.00\)"/>
    <numFmt numFmtId="44" formatCode="_(&quot;$&quot;* #,##0.00_);_(&quot;$&quot;* \(#,##0.00\);_(&quot;$&quot;* &quot;-&quot;??_);_(@_)"/>
    <numFmt numFmtId="164" formatCode="mm\/dd\/yyyy"/>
    <numFmt numFmtId="165" formatCode="\$#,##0.00;&quot;($&quot;#,##0\).00;\ "/>
  </numFmts>
  <fonts count="38" x14ac:knownFonts="1">
    <font>
      <sz val="10"/>
      <name val="Arial"/>
    </font>
    <font>
      <sz val="11"/>
      <color theme="1"/>
      <name val="Calibri"/>
      <family val="2"/>
      <scheme val="minor"/>
    </font>
    <font>
      <sz val="10"/>
      <name val="Arial"/>
    </font>
    <font>
      <sz val="8"/>
      <name val="Arial"/>
      <family val="2"/>
    </font>
    <font>
      <sz val="10"/>
      <name val="Arial"/>
      <family val="2"/>
    </font>
    <font>
      <b/>
      <sz val="8"/>
      <name val="Arial"/>
      <family val="2"/>
    </font>
    <font>
      <b/>
      <sz val="10"/>
      <name val="Arial"/>
      <family val="2"/>
    </font>
    <font>
      <b/>
      <sz val="14"/>
      <name val="Arial"/>
      <family val="2"/>
    </font>
    <font>
      <sz val="10"/>
      <color rgb="FFFF0000"/>
      <name val="Arial"/>
      <family val="2"/>
    </font>
    <font>
      <sz val="12"/>
      <color rgb="FFFF0000"/>
      <name val="Arial"/>
      <family val="2"/>
    </font>
    <font>
      <b/>
      <sz val="11"/>
      <name val="Arial"/>
      <family val="2"/>
    </font>
    <font>
      <b/>
      <sz val="14"/>
      <color rgb="FFFF0000"/>
      <name val="Arial"/>
      <family val="2"/>
    </font>
    <font>
      <sz val="6.5"/>
      <name val="Arial"/>
      <family val="2"/>
    </font>
    <font>
      <sz val="9"/>
      <name val="Arial"/>
      <family val="2"/>
    </font>
    <font>
      <sz val="9"/>
      <name val="Calibri"/>
      <family val="2"/>
    </font>
    <font>
      <b/>
      <sz val="9"/>
      <name val="Arial"/>
      <family val="2"/>
    </font>
    <font>
      <u/>
      <sz val="10"/>
      <color theme="10"/>
      <name val="Arial"/>
    </font>
    <font>
      <b/>
      <sz val="16"/>
      <name val="Arial"/>
      <family val="2"/>
    </font>
    <font>
      <b/>
      <sz val="10"/>
      <color theme="1"/>
      <name val="Arial"/>
      <family val="2"/>
    </font>
    <font>
      <u/>
      <sz val="10"/>
      <color theme="10"/>
      <name val="Arial"/>
      <family val="2"/>
    </font>
    <font>
      <b/>
      <sz val="7"/>
      <name val="Arial"/>
      <family val="2"/>
    </font>
    <font>
      <sz val="8"/>
      <name val="Calibri Light"/>
      <family val="1"/>
      <scheme val="major"/>
    </font>
    <font>
      <sz val="12"/>
      <name val="Arial"/>
      <family val="2"/>
    </font>
    <font>
      <sz val="10"/>
      <color theme="1"/>
      <name val="Tahoma"/>
      <family val="2"/>
    </font>
    <font>
      <sz val="8"/>
      <color rgb="FF454545"/>
      <name val="Arial"/>
      <family val="2"/>
    </font>
    <font>
      <sz val="10"/>
      <color rgb="FF000000"/>
      <name val="Arial"/>
      <family val="2"/>
    </font>
    <font>
      <sz val="6"/>
      <color rgb="FF000000"/>
      <name val="Arial"/>
      <family val="2"/>
    </font>
    <font>
      <b/>
      <sz val="12"/>
      <color rgb="FF000000"/>
      <name val="Arial"/>
      <family val="2"/>
    </font>
    <font>
      <b/>
      <sz val="9"/>
      <color rgb="FF000000"/>
      <name val="Arial"/>
      <family val="2"/>
    </font>
    <font>
      <sz val="9"/>
      <color rgb="FF000000"/>
      <name val="Arial"/>
      <family val="2"/>
    </font>
    <font>
      <sz val="14"/>
      <color rgb="FFFF0000"/>
      <name val="Arial"/>
      <family val="2"/>
    </font>
    <font>
      <b/>
      <sz val="10"/>
      <color rgb="FF000000"/>
      <name val="Arial"/>
      <family val="2"/>
    </font>
    <font>
      <sz val="9"/>
      <color rgb="FF333333"/>
      <name val="Segoe UI"/>
      <family val="2"/>
    </font>
    <font>
      <sz val="8"/>
      <color theme="4" tint="-0.499984740745262"/>
      <name val="Arial"/>
      <family val="2"/>
    </font>
    <font>
      <sz val="10"/>
      <name val="Segoe UI"/>
      <family val="2"/>
    </font>
    <font>
      <u/>
      <sz val="11"/>
      <color theme="10"/>
      <name val="Calibri"/>
      <family val="2"/>
      <scheme val="minor"/>
    </font>
    <font>
      <b/>
      <sz val="9"/>
      <color indexed="81"/>
      <name val="Tahoma"/>
      <charset val="1"/>
    </font>
    <font>
      <sz val="9"/>
      <color indexed="81"/>
      <name val="Tahoma"/>
      <charset val="1"/>
    </font>
  </fonts>
  <fills count="23">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5"/>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43"/>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rgb="FFFFCC99"/>
        <bgColor rgb="FFFFFFFF"/>
      </patternFill>
    </fill>
    <fill>
      <patternFill patternType="solid">
        <fgColor rgb="FFFFDDCC"/>
        <bgColor rgb="FFFFFFFF"/>
      </patternFill>
    </fill>
    <fill>
      <patternFill patternType="solid">
        <fgColor rgb="FFCCFFFF"/>
        <bgColor rgb="FFFFFFFF"/>
      </patternFill>
    </fill>
    <fill>
      <patternFill patternType="solid">
        <fgColor rgb="FFFFFF99"/>
        <bgColor rgb="FFFFFFFF"/>
      </patternFill>
    </fill>
    <fill>
      <patternFill patternType="solid">
        <fgColor rgb="FFC0C0C0"/>
        <bgColor rgb="FFFFFFFF"/>
      </patternFill>
    </fill>
    <fill>
      <patternFill patternType="solid">
        <fgColor rgb="FF99FFFF"/>
        <bgColor rgb="FFFFFFFF"/>
      </patternFill>
    </fill>
    <fill>
      <patternFill patternType="solid">
        <fgColor indexed="22"/>
        <bgColor indexed="64"/>
      </patternFill>
    </fill>
    <fill>
      <patternFill patternType="solid">
        <fgColor theme="2"/>
        <bgColor indexed="64"/>
      </patternFill>
    </fill>
    <fill>
      <patternFill patternType="solid">
        <fgColor indexed="47"/>
        <bgColor indexed="64"/>
      </patternFill>
    </fill>
    <fill>
      <patternFill patternType="solid">
        <fgColor indexed="51"/>
        <bgColor indexed="64"/>
      </patternFill>
    </fill>
    <fill>
      <patternFill patternType="solid">
        <fgColor rgb="FFFFFF00"/>
        <bgColor indexed="64"/>
      </patternFill>
    </fill>
  </fills>
  <borders count="110">
    <border>
      <left/>
      <right/>
      <top/>
      <bottom/>
      <diagonal/>
    </border>
    <border>
      <left style="medium">
        <color indexed="64"/>
      </left>
      <right style="thick">
        <color indexed="64"/>
      </right>
      <top/>
      <bottom/>
      <diagonal/>
    </border>
    <border>
      <left style="thin">
        <color indexed="64"/>
      </left>
      <right style="thin">
        <color indexed="64"/>
      </right>
      <top/>
      <bottom/>
      <diagonal/>
    </border>
    <border>
      <left/>
      <right style="medium">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ck">
        <color indexed="64"/>
      </left>
      <right style="thin">
        <color indexed="64"/>
      </right>
      <top style="medium">
        <color indexed="64"/>
      </top>
      <bottom style="thick">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ck">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ck">
        <color indexed="64"/>
      </top>
      <bottom/>
      <diagonal/>
    </border>
    <border>
      <left/>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style="thick">
        <color indexed="64"/>
      </left>
      <right style="thin">
        <color indexed="64"/>
      </right>
      <top style="thick">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bottom style="thick">
        <color indexed="64"/>
      </bottom>
      <diagonal/>
    </border>
    <border>
      <left style="thick">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medium">
        <color indexed="64"/>
      </right>
      <top/>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thin">
        <color indexed="64"/>
      </right>
      <top/>
      <bottom/>
      <diagonal/>
    </border>
    <border>
      <left/>
      <right style="medium">
        <color indexed="64"/>
      </right>
      <top/>
      <bottom style="thick">
        <color indexed="64"/>
      </bottom>
      <diagonal/>
    </border>
    <border>
      <left style="medium">
        <color indexed="64"/>
      </left>
      <right/>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thick">
        <color indexed="64"/>
      </left>
      <right style="medium">
        <color indexed="64"/>
      </right>
      <top/>
      <bottom/>
      <diagonal/>
    </border>
    <border>
      <left/>
      <right style="thick">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style="thick">
        <color indexed="64"/>
      </left>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rgb="FFE2E2E2"/>
      </left>
      <right style="medium">
        <color rgb="FFE2E2E2"/>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FFFFFF"/>
      </left>
      <right style="thin">
        <color rgb="FFFFFFFF"/>
      </right>
      <top style="thin">
        <color rgb="FF000000"/>
      </top>
      <bottom style="thin">
        <color rgb="FF000000"/>
      </bottom>
      <diagonal/>
    </border>
    <border>
      <left style="thin">
        <color rgb="FFFFFFFF"/>
      </left>
      <right style="thin">
        <color rgb="FFFFFFFF"/>
      </right>
      <top style="thin">
        <color rgb="FF000000"/>
      </top>
      <bottom style="thin">
        <color rgb="FFFFFFFF"/>
      </bottom>
      <diagonal/>
    </border>
    <border>
      <left style="thin">
        <color rgb="FFFFFFFF"/>
      </left>
      <right style="thin">
        <color rgb="FFFFFFFF"/>
      </right>
      <top style="thin">
        <color rgb="FFFFFFFF"/>
      </top>
      <bottom style="thin">
        <color rgb="FFFFFFFF"/>
      </bottom>
      <diagonal/>
    </border>
    <border>
      <left/>
      <right/>
      <top/>
      <bottom style="thin">
        <color rgb="FF000000"/>
      </bottom>
      <diagonal/>
    </border>
    <border>
      <left style="thin">
        <color rgb="FFFFFFFF"/>
      </left>
      <right style="thin">
        <color rgb="FFFFFFFF"/>
      </right>
      <top style="thin">
        <color rgb="FFFFFFFF"/>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ck">
        <color indexed="64"/>
      </left>
      <right/>
      <top/>
      <bottom/>
      <diagonal/>
    </border>
    <border>
      <left style="thick">
        <color indexed="64"/>
      </left>
      <right/>
      <top style="thick">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ck">
        <color indexed="64"/>
      </left>
      <right style="thin">
        <color indexed="64"/>
      </right>
      <top/>
      <bottom style="medium">
        <color indexed="64"/>
      </bottom>
      <diagonal/>
    </border>
    <border>
      <left/>
      <right style="thin">
        <color indexed="64"/>
      </right>
      <top style="thin">
        <color indexed="64"/>
      </top>
      <bottom style="medium">
        <color indexed="64"/>
      </bottom>
      <diagonal/>
    </border>
  </borders>
  <cellStyleXfs count="21">
    <xf numFmtId="0" fontId="0" fillId="0" borderId="0"/>
    <xf numFmtId="0" fontId="3" fillId="2" borderId="2" applyNumberFormat="0" applyFill="0" applyBorder="0">
      <alignment horizontal="left" vertical="center" wrapText="1"/>
      <protection locked="0"/>
    </xf>
    <xf numFmtId="0" fontId="4" fillId="0" borderId="10">
      <alignment horizontal="center" vertical="center"/>
    </xf>
    <xf numFmtId="0" fontId="5" fillId="3" borderId="13">
      <alignment vertical="center" wrapText="1"/>
    </xf>
    <xf numFmtId="0" fontId="5" fillId="3" borderId="23">
      <alignment vertical="center" wrapText="1"/>
    </xf>
    <xf numFmtId="0" fontId="5" fillId="5" borderId="37">
      <alignment horizontal="center" vertical="center"/>
    </xf>
    <xf numFmtId="0" fontId="5" fillId="5" borderId="40">
      <alignment horizontal="center" vertical="center" wrapText="1"/>
    </xf>
    <xf numFmtId="0" fontId="5" fillId="8" borderId="47" applyBorder="0">
      <alignment horizontal="center" vertical="center"/>
    </xf>
    <xf numFmtId="0" fontId="4" fillId="10" borderId="0">
      <alignment wrapText="1"/>
      <protection locked="0"/>
    </xf>
    <xf numFmtId="0" fontId="16" fillId="0" borderId="0" applyNumberFormat="0" applyFill="0" applyBorder="0" applyAlignment="0" applyProtection="0"/>
    <xf numFmtId="0" fontId="19" fillId="0" borderId="0" applyNumberFormat="0" applyFill="0" applyBorder="0" applyAlignment="0" applyProtection="0"/>
    <xf numFmtId="44" fontId="2" fillId="0" borderId="0" applyFont="0" applyFill="0" applyBorder="0" applyAlignment="0" applyProtection="0"/>
    <xf numFmtId="0" fontId="4" fillId="0" borderId="0"/>
    <xf numFmtId="0" fontId="20" fillId="7" borderId="13" applyBorder="0">
      <alignment horizontal="center" vertical="center" wrapText="1"/>
    </xf>
    <xf numFmtId="0" fontId="23" fillId="0" borderId="0"/>
    <xf numFmtId="44" fontId="4" fillId="0" borderId="0" applyFont="0" applyFill="0" applyBorder="0" applyAlignment="0" applyProtection="0"/>
    <xf numFmtId="0" fontId="25" fillId="0" borderId="0"/>
    <xf numFmtId="44" fontId="1" fillId="0" borderId="0" applyFont="0" applyFill="0" applyBorder="0" applyAlignment="0" applyProtection="0"/>
    <xf numFmtId="0" fontId="1" fillId="0" borderId="0"/>
    <xf numFmtId="0" fontId="35" fillId="0" borderId="0" applyNumberFormat="0" applyFill="0" applyBorder="0" applyAlignment="0" applyProtection="0"/>
    <xf numFmtId="44" fontId="4" fillId="0" borderId="0" applyFont="0" applyFill="0" applyBorder="0" applyAlignment="0" applyProtection="0"/>
  </cellStyleXfs>
  <cellXfs count="732">
    <xf numFmtId="0" fontId="0" fillId="0" borderId="0" xfId="0"/>
    <xf numFmtId="0" fontId="0" fillId="0" borderId="0" xfId="0" applyAlignment="1">
      <alignment wrapText="1"/>
    </xf>
    <xf numFmtId="0" fontId="0" fillId="0" borderId="1" xfId="0" applyBorder="1"/>
    <xf numFmtId="0" fontId="3" fillId="2" borderId="3" xfId="1" applyFill="1" applyBorder="1">
      <alignment horizontal="left" vertical="center" wrapText="1"/>
      <protection locked="0"/>
    </xf>
    <xf numFmtId="0" fontId="3" fillId="2" borderId="4" xfId="1" applyFill="1" applyBorder="1">
      <alignment horizontal="left" vertical="center" wrapText="1"/>
      <protection locked="0"/>
    </xf>
    <xf numFmtId="0" fontId="3" fillId="2" borderId="5" xfId="1" applyFill="1" applyBorder="1">
      <alignment horizontal="left" vertical="center" wrapText="1"/>
      <protection locked="0"/>
    </xf>
    <xf numFmtId="0" fontId="3" fillId="2" borderId="6" xfId="1" applyFill="1" applyBorder="1">
      <alignment horizontal="left" vertical="center" wrapText="1"/>
      <protection locked="0"/>
    </xf>
    <xf numFmtId="0" fontId="3" fillId="2" borderId="8" xfId="1" applyFill="1" applyBorder="1">
      <alignment horizontal="left" vertical="center" wrapText="1"/>
      <protection locked="0"/>
    </xf>
    <xf numFmtId="0" fontId="3" fillId="2" borderId="9" xfId="1" applyFill="1" applyBorder="1">
      <alignment horizontal="left" vertical="center" wrapText="1"/>
      <protection locked="0"/>
    </xf>
    <xf numFmtId="0" fontId="3" fillId="2" borderId="12" xfId="1" applyFill="1" applyBorder="1">
      <alignment horizontal="left" vertical="center" wrapText="1"/>
      <protection locked="0"/>
    </xf>
    <xf numFmtId="0" fontId="3" fillId="2" borderId="13" xfId="1" applyFill="1" applyBorder="1">
      <alignment horizontal="left" vertical="center" wrapText="1"/>
      <protection locked="0"/>
    </xf>
    <xf numFmtId="0" fontId="3" fillId="2" borderId="14" xfId="1" applyFill="1" applyBorder="1">
      <alignment horizontal="left" vertical="center" wrapText="1"/>
      <protection locked="0"/>
    </xf>
    <xf numFmtId="0" fontId="5" fillId="3" borderId="13" xfId="3">
      <alignment vertical="center" wrapText="1"/>
    </xf>
    <xf numFmtId="0" fontId="0" fillId="0" borderId="0" xfId="0" applyAlignment="1" applyProtection="1">
      <alignment wrapText="1"/>
      <protection hidden="1"/>
    </xf>
    <xf numFmtId="0" fontId="3" fillId="2" borderId="18" xfId="1" applyFill="1" applyBorder="1">
      <alignment horizontal="left" vertical="center" wrapText="1"/>
      <protection locked="0"/>
    </xf>
    <xf numFmtId="0" fontId="3" fillId="2" borderId="19" xfId="1" applyFill="1" applyBorder="1">
      <alignment horizontal="left" vertical="center" wrapText="1"/>
      <protection locked="0"/>
    </xf>
    <xf numFmtId="0" fontId="3" fillId="2" borderId="2" xfId="1">
      <alignment horizontal="left" vertical="center" wrapText="1"/>
      <protection locked="0"/>
    </xf>
    <xf numFmtId="14" fontId="3" fillId="2" borderId="2" xfId="0" applyNumberFormat="1" applyFont="1" applyFill="1" applyBorder="1" applyAlignment="1" applyProtection="1">
      <alignment horizontal="left" vertical="center" wrapText="1"/>
      <protection locked="0"/>
    </xf>
    <xf numFmtId="0" fontId="3" fillId="3" borderId="20" xfId="1" applyFill="1" applyBorder="1" applyProtection="1">
      <alignment horizontal="left" vertical="center" wrapText="1"/>
    </xf>
    <xf numFmtId="0" fontId="3" fillId="3" borderId="21" xfId="1" applyFill="1" applyBorder="1" applyProtection="1">
      <alignment horizontal="left" vertical="center" wrapText="1"/>
    </xf>
    <xf numFmtId="0" fontId="3" fillId="3" borderId="22" xfId="1" applyFill="1" applyBorder="1" applyProtection="1">
      <alignment horizontal="left" vertical="center" wrapText="1"/>
    </xf>
    <xf numFmtId="0" fontId="5" fillId="3" borderId="24" xfId="4" applyBorder="1" applyProtection="1">
      <alignment vertical="center" wrapText="1"/>
    </xf>
    <xf numFmtId="0" fontId="5" fillId="3" borderId="23" xfId="4" applyBorder="1" applyProtection="1">
      <alignment vertical="center" wrapText="1"/>
    </xf>
    <xf numFmtId="0" fontId="3" fillId="2" borderId="26" xfId="1" applyFill="1" applyBorder="1">
      <alignment horizontal="left" vertical="center" wrapText="1"/>
      <protection locked="0"/>
    </xf>
    <xf numFmtId="0" fontId="3" fillId="2" borderId="27" xfId="1" applyFill="1" applyBorder="1">
      <alignment horizontal="left" vertical="center" wrapText="1"/>
      <protection locked="0"/>
    </xf>
    <xf numFmtId="0" fontId="3" fillId="2" borderId="2" xfId="1" applyFill="1" applyBorder="1">
      <alignment horizontal="left" vertical="center" wrapText="1"/>
      <protection locked="0"/>
    </xf>
    <xf numFmtId="0" fontId="4" fillId="0" borderId="0" xfId="0" applyFont="1" applyAlignment="1" applyProtection="1">
      <alignment wrapText="1"/>
      <protection hidden="1"/>
    </xf>
    <xf numFmtId="0" fontId="0" fillId="2" borderId="0" xfId="0" applyFill="1"/>
    <xf numFmtId="0" fontId="0" fillId="2" borderId="1" xfId="0" applyFill="1" applyBorder="1"/>
    <xf numFmtId="14" fontId="3" fillId="2" borderId="9" xfId="1" applyNumberFormat="1" applyFill="1" applyBorder="1">
      <alignment horizontal="left" vertical="center" wrapText="1"/>
      <protection locked="0"/>
    </xf>
    <xf numFmtId="0" fontId="0" fillId="0" borderId="0" xfId="0" applyAlignment="1" applyProtection="1">
      <alignment vertical="center" wrapText="1"/>
      <protection hidden="1"/>
    </xf>
    <xf numFmtId="0" fontId="0" fillId="0" borderId="0" xfId="0" applyProtection="1">
      <protection hidden="1"/>
    </xf>
    <xf numFmtId="6" fontId="3" fillId="4" borderId="30" xfId="0" applyNumberFormat="1" applyFont="1" applyFill="1" applyBorder="1" applyAlignment="1" applyProtection="1">
      <alignment horizontal="right" vertical="center"/>
    </xf>
    <xf numFmtId="0" fontId="3" fillId="4" borderId="30" xfId="0" applyFont="1" applyFill="1" applyBorder="1" applyAlignment="1" applyProtection="1">
      <alignment horizontal="center" vertical="center"/>
    </xf>
    <xf numFmtId="0" fontId="3" fillId="4" borderId="30" xfId="0" applyFont="1" applyFill="1" applyBorder="1" applyAlignment="1" applyProtection="1">
      <alignment horizontal="left" vertical="center" wrapText="1"/>
    </xf>
    <xf numFmtId="0" fontId="3" fillId="4" borderId="15" xfId="0" applyFont="1" applyFill="1" applyBorder="1" applyAlignment="1" applyProtection="1">
      <alignment horizontal="left" vertical="center" wrapText="1"/>
    </xf>
    <xf numFmtId="0" fontId="4" fillId="4" borderId="16" xfId="0" applyFont="1" applyFill="1" applyBorder="1" applyAlignment="1" applyProtection="1">
      <alignment vertical="center" wrapText="1"/>
    </xf>
    <xf numFmtId="14" fontId="3" fillId="4" borderId="2" xfId="0" applyNumberFormat="1"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0" fillId="0" borderId="31" xfId="0" applyBorder="1"/>
    <xf numFmtId="6" fontId="3" fillId="4" borderId="12" xfId="0" applyNumberFormat="1" applyFont="1" applyFill="1" applyBorder="1" applyAlignment="1" applyProtection="1">
      <alignment horizontal="right" vertical="center"/>
    </xf>
    <xf numFmtId="0" fontId="3" fillId="4" borderId="13"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14" xfId="0" applyFont="1" applyFill="1" applyBorder="1" applyAlignment="1" applyProtection="1">
      <alignment horizontal="left" vertical="center" wrapText="1"/>
    </xf>
    <xf numFmtId="0" fontId="5" fillId="4" borderId="13" xfId="3" applyFill="1" applyProtection="1">
      <alignment vertical="center" wrapText="1"/>
    </xf>
    <xf numFmtId="0" fontId="0" fillId="0" borderId="0" xfId="0" applyBorder="1"/>
    <xf numFmtId="6" fontId="3" fillId="4" borderId="32" xfId="0" applyNumberFormat="1" applyFont="1" applyFill="1" applyBorder="1" applyAlignment="1" applyProtection="1">
      <alignment vertical="center"/>
    </xf>
    <xf numFmtId="0" fontId="3" fillId="4" borderId="19" xfId="0" applyFont="1" applyFill="1" applyBorder="1" applyAlignment="1" applyProtection="1">
      <alignment horizontal="center" vertical="center"/>
    </xf>
    <xf numFmtId="0" fontId="3" fillId="4" borderId="16" xfId="0" applyFont="1" applyFill="1" applyBorder="1" applyAlignment="1" applyProtection="1">
      <alignment horizontal="left" vertical="center" wrapText="1"/>
    </xf>
    <xf numFmtId="0" fontId="3" fillId="4" borderId="16" xfId="0" applyFont="1" applyFill="1" applyBorder="1" applyAlignment="1" applyProtection="1">
      <alignment vertical="center" wrapText="1"/>
    </xf>
    <xf numFmtId="0" fontId="3" fillId="4" borderId="2" xfId="0" applyFont="1" applyFill="1" applyBorder="1" applyAlignment="1" applyProtection="1">
      <alignment horizontal="left" vertical="center" wrapText="1"/>
    </xf>
    <xf numFmtId="0" fontId="0" fillId="4" borderId="0" xfId="0" applyFill="1" applyProtection="1"/>
    <xf numFmtId="0" fontId="5" fillId="4" borderId="24" xfId="4" applyFill="1" applyBorder="1" applyProtection="1">
      <alignment vertical="center" wrapText="1"/>
    </xf>
    <xf numFmtId="0" fontId="5" fillId="4" borderId="2" xfId="4" applyFill="1" applyBorder="1" applyProtection="1">
      <alignment vertical="center" wrapText="1"/>
    </xf>
    <xf numFmtId="0" fontId="0" fillId="0" borderId="33" xfId="0" applyBorder="1"/>
    <xf numFmtId="0" fontId="6" fillId="0" borderId="0" xfId="0" applyFont="1" applyFill="1" applyBorder="1" applyAlignment="1">
      <alignment vertical="center"/>
    </xf>
    <xf numFmtId="0" fontId="6" fillId="7" borderId="46" xfId="0" applyFont="1" applyFill="1" applyBorder="1" applyAlignment="1">
      <alignment vertical="center"/>
    </xf>
    <xf numFmtId="0" fontId="8" fillId="10" borderId="7" xfId="0" applyFont="1" applyFill="1" applyBorder="1" applyAlignment="1" applyProtection="1">
      <alignment wrapText="1"/>
      <protection locked="0"/>
    </xf>
    <xf numFmtId="0" fontId="6" fillId="3" borderId="39" xfId="0" applyFont="1" applyFill="1" applyBorder="1" applyAlignment="1">
      <alignment vertical="center"/>
    </xf>
    <xf numFmtId="0" fontId="6" fillId="7" borderId="31" xfId="0" applyFont="1" applyFill="1" applyBorder="1" applyAlignment="1">
      <alignment vertical="center"/>
    </xf>
    <xf numFmtId="0" fontId="0" fillId="0" borderId="54" xfId="0" applyBorder="1"/>
    <xf numFmtId="0" fontId="3" fillId="10" borderId="1" xfId="1" applyFill="1" applyBorder="1" applyAlignment="1">
      <alignment horizontal="center" vertical="center" wrapText="1"/>
      <protection locked="0"/>
    </xf>
    <xf numFmtId="0" fontId="3" fillId="10" borderId="43" xfId="1" applyFill="1" applyBorder="1">
      <alignment horizontal="left" vertical="center" wrapText="1"/>
      <protection locked="0"/>
    </xf>
    <xf numFmtId="0" fontId="3" fillId="10" borderId="42" xfId="1" applyFill="1" applyBorder="1">
      <alignment horizontal="left" vertical="center" wrapText="1"/>
      <protection locked="0"/>
    </xf>
    <xf numFmtId="0" fontId="0" fillId="0" borderId="55" xfId="0" applyBorder="1"/>
    <xf numFmtId="0" fontId="5" fillId="5" borderId="37" xfId="5" applyBorder="1">
      <alignment horizontal="center" vertical="center"/>
    </xf>
    <xf numFmtId="0" fontId="4" fillId="0" borderId="0" xfId="0" applyFont="1"/>
    <xf numFmtId="0" fontId="0" fillId="0" borderId="51" xfId="0" applyBorder="1"/>
    <xf numFmtId="0" fontId="3" fillId="10" borderId="42" xfId="1" applyFill="1" applyBorder="1" applyAlignment="1">
      <alignment horizontal="center" vertical="center" wrapText="1"/>
      <protection locked="0"/>
    </xf>
    <xf numFmtId="0" fontId="3" fillId="10" borderId="43" xfId="1" applyFill="1" applyBorder="1" applyAlignment="1">
      <alignment horizontal="center" vertical="center" wrapText="1"/>
      <protection locked="0"/>
    </xf>
    <xf numFmtId="0" fontId="18" fillId="10" borderId="7" xfId="0" applyFont="1" applyFill="1" applyBorder="1" applyAlignment="1" applyProtection="1">
      <alignment wrapText="1"/>
      <protection locked="0"/>
    </xf>
    <xf numFmtId="0" fontId="5" fillId="3" borderId="2" xfId="4" applyBorder="1" applyProtection="1">
      <alignment vertical="center" wrapText="1"/>
    </xf>
    <xf numFmtId="0" fontId="5" fillId="3" borderId="2" xfId="4" applyBorder="1" applyProtection="1">
      <alignment vertical="center" wrapText="1"/>
    </xf>
    <xf numFmtId="0" fontId="0" fillId="3" borderId="0" xfId="0" applyFill="1" applyProtection="1"/>
    <xf numFmtId="0" fontId="3" fillId="2" borderId="2" xfId="0" applyFont="1" applyFill="1" applyBorder="1" applyAlignment="1" applyProtection="1">
      <alignment horizontal="left" vertical="center" wrapText="1"/>
    </xf>
    <xf numFmtId="14" fontId="3" fillId="2" borderId="2" xfId="0" applyNumberFormat="1" applyFont="1" applyFill="1" applyBorder="1" applyAlignment="1" applyProtection="1">
      <alignment horizontal="left" vertical="center" wrapText="1"/>
    </xf>
    <xf numFmtId="0" fontId="3" fillId="2" borderId="16" xfId="0" applyFont="1" applyFill="1" applyBorder="1" applyAlignment="1" applyProtection="1">
      <alignment vertical="center" wrapText="1"/>
    </xf>
    <xf numFmtId="0" fontId="3" fillId="2" borderId="15" xfId="0" applyFont="1" applyFill="1" applyBorder="1" applyAlignment="1" applyProtection="1">
      <alignment horizontal="left" vertical="center" wrapText="1"/>
    </xf>
    <xf numFmtId="0" fontId="3" fillId="2" borderId="16" xfId="0" applyFont="1" applyFill="1" applyBorder="1" applyAlignment="1" applyProtection="1">
      <alignment horizontal="left" vertical="center" wrapText="1"/>
    </xf>
    <xf numFmtId="0" fontId="3" fillId="2" borderId="19"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6" fontId="3" fillId="2" borderId="32" xfId="0" applyNumberFormat="1" applyFont="1" applyFill="1" applyBorder="1" applyAlignment="1" applyProtection="1">
      <alignment vertical="center"/>
    </xf>
    <xf numFmtId="0" fontId="5" fillId="3" borderId="13" xfId="3" applyProtection="1">
      <alignment vertical="center" wrapText="1"/>
    </xf>
    <xf numFmtId="0" fontId="5" fillId="3" borderId="13" xfId="3" applyProtection="1">
      <alignment vertical="center" wrapText="1"/>
    </xf>
    <xf numFmtId="0" fontId="3" fillId="2" borderId="14" xfId="0" applyFont="1" applyFill="1" applyBorder="1" applyAlignment="1" applyProtection="1">
      <alignment horizontal="left" vertical="center" wrapText="1"/>
    </xf>
    <xf numFmtId="0" fontId="3" fillId="2" borderId="13" xfId="0" applyFont="1" applyFill="1" applyBorder="1" applyAlignment="1" applyProtection="1">
      <alignment horizontal="center" vertical="center"/>
    </xf>
    <xf numFmtId="6" fontId="3" fillId="2" borderId="12" xfId="0" applyNumberFormat="1" applyFont="1" applyFill="1" applyBorder="1" applyAlignment="1" applyProtection="1">
      <alignment horizontal="right" vertical="center"/>
    </xf>
    <xf numFmtId="0" fontId="3" fillId="2" borderId="9" xfId="0" applyFont="1" applyFill="1" applyBorder="1" applyAlignment="1" applyProtection="1">
      <alignment horizontal="left" vertical="center" wrapText="1"/>
    </xf>
    <xf numFmtId="0" fontId="4" fillId="2" borderId="16" xfId="0" applyFont="1" applyFill="1" applyBorder="1" applyAlignment="1" applyProtection="1">
      <alignment vertical="center" wrapText="1"/>
    </xf>
    <xf numFmtId="0" fontId="3" fillId="2" borderId="30" xfId="0" applyFont="1" applyFill="1" applyBorder="1" applyAlignment="1" applyProtection="1">
      <alignment horizontal="left" vertical="center" wrapText="1"/>
    </xf>
    <xf numFmtId="0" fontId="3" fillId="2" borderId="30" xfId="0" applyFont="1" applyFill="1" applyBorder="1" applyAlignment="1" applyProtection="1">
      <alignment horizontal="center" vertical="center"/>
    </xf>
    <xf numFmtId="6" fontId="3" fillId="2" borderId="30" xfId="0" applyNumberFormat="1" applyFont="1" applyFill="1" applyBorder="1" applyAlignment="1" applyProtection="1">
      <alignment horizontal="right" vertical="center"/>
    </xf>
    <xf numFmtId="14" fontId="3" fillId="2" borderId="2" xfId="0" applyNumberFormat="1" applyFont="1" applyFill="1" applyBorder="1" applyAlignment="1" applyProtection="1">
      <alignment horizontal="right" vertical="center" wrapText="1"/>
      <protection locked="0"/>
    </xf>
    <xf numFmtId="44" fontId="3" fillId="2" borderId="18" xfId="11" applyFont="1" applyFill="1" applyBorder="1" applyAlignment="1" applyProtection="1">
      <alignment horizontal="left" vertical="center" wrapText="1"/>
      <protection locked="0"/>
    </xf>
    <xf numFmtId="44" fontId="3" fillId="2" borderId="12" xfId="11" applyFont="1" applyFill="1" applyBorder="1" applyAlignment="1" applyProtection="1">
      <alignment horizontal="left" vertical="center" wrapText="1"/>
      <protection locked="0"/>
    </xf>
    <xf numFmtId="0" fontId="3" fillId="2" borderId="16" xfId="0" applyFont="1" applyFill="1" applyBorder="1" applyAlignment="1" applyProtection="1">
      <alignment vertical="center" wrapText="1"/>
      <protection locked="0"/>
    </xf>
    <xf numFmtId="14" fontId="0" fillId="0" borderId="0" xfId="0" applyNumberFormat="1" applyAlignment="1">
      <alignment wrapText="1"/>
    </xf>
    <xf numFmtId="0" fontId="0" fillId="0" borderId="15" xfId="0" applyBorder="1" applyAlignment="1">
      <alignment wrapText="1"/>
    </xf>
    <xf numFmtId="0" fontId="4" fillId="0" borderId="0" xfId="12"/>
    <xf numFmtId="0" fontId="4" fillId="0" borderId="0" xfId="12" applyAlignment="1">
      <alignment wrapText="1"/>
    </xf>
    <xf numFmtId="0" fontId="4" fillId="0" borderId="58" xfId="12" applyFont="1" applyBorder="1"/>
    <xf numFmtId="0" fontId="4" fillId="0" borderId="59" xfId="12" applyBorder="1"/>
    <xf numFmtId="0" fontId="4" fillId="0" borderId="43" xfId="12" applyFont="1" applyBorder="1"/>
    <xf numFmtId="0" fontId="4" fillId="0" borderId="44" xfId="12" applyBorder="1" applyProtection="1">
      <protection locked="0" hidden="1"/>
    </xf>
    <xf numFmtId="0" fontId="20" fillId="10" borderId="43" xfId="13" applyFill="1" applyBorder="1" applyAlignment="1" applyProtection="1">
      <alignment vertical="center" wrapText="1"/>
      <protection locked="0"/>
    </xf>
    <xf numFmtId="0" fontId="4" fillId="0" borderId="0" xfId="12" applyBorder="1"/>
    <xf numFmtId="0" fontId="4" fillId="0" borderId="43" xfId="12" applyBorder="1"/>
    <xf numFmtId="0" fontId="4" fillId="0" borderId="44" xfId="12" applyBorder="1"/>
    <xf numFmtId="0" fontId="4" fillId="0" borderId="48" xfId="12" applyBorder="1"/>
    <xf numFmtId="0" fontId="4" fillId="0" borderId="50" xfId="12" applyFont="1" applyBorder="1"/>
    <xf numFmtId="0" fontId="4" fillId="0" borderId="1" xfId="12" applyBorder="1"/>
    <xf numFmtId="0" fontId="4" fillId="0" borderId="0" xfId="12" applyAlignment="1" applyProtection="1">
      <alignment wrapText="1"/>
      <protection hidden="1"/>
    </xf>
    <xf numFmtId="0" fontId="4" fillId="0" borderId="0" xfId="12"/>
    <xf numFmtId="14" fontId="3" fillId="2" borderId="2" xfId="12" applyNumberFormat="1" applyFont="1" applyFill="1" applyBorder="1" applyAlignment="1" applyProtection="1">
      <alignment horizontal="left" vertical="center" wrapText="1"/>
      <protection locked="0"/>
    </xf>
    <xf numFmtId="16" fontId="3" fillId="2" borderId="26" xfId="1" applyNumberFormat="1" applyFill="1" applyBorder="1">
      <alignment horizontal="left" vertical="center" wrapText="1"/>
      <protection locked="0"/>
    </xf>
    <xf numFmtId="8" fontId="3" fillId="2" borderId="18" xfId="1" applyNumberFormat="1" applyFill="1" applyBorder="1">
      <alignment horizontal="left" vertical="center" wrapText="1"/>
      <protection locked="0"/>
    </xf>
    <xf numFmtId="0" fontId="21" fillId="0" borderId="0" xfId="12" applyFont="1" applyBorder="1" applyAlignment="1" applyProtection="1">
      <alignment horizontal="left" vertical="top" wrapText="1"/>
      <protection locked="0"/>
    </xf>
    <xf numFmtId="0" fontId="3" fillId="2" borderId="2" xfId="1" applyProtection="1">
      <alignment horizontal="left" vertical="center" wrapText="1"/>
      <protection locked="0"/>
    </xf>
    <xf numFmtId="0" fontId="4" fillId="0" borderId="0" xfId="12" applyFont="1" applyAlignment="1" applyProtection="1">
      <alignment wrapText="1"/>
      <protection hidden="1"/>
    </xf>
    <xf numFmtId="14" fontId="3" fillId="2" borderId="9" xfId="1" applyNumberFormat="1" applyFill="1" applyBorder="1" applyProtection="1">
      <alignment horizontal="left" vertical="center" wrapText="1"/>
      <protection locked="0"/>
    </xf>
    <xf numFmtId="0" fontId="3" fillId="0" borderId="0" xfId="12" applyFont="1" applyAlignment="1" applyProtection="1">
      <alignment horizontal="left" vertical="top" wrapText="1"/>
      <protection locked="0"/>
    </xf>
    <xf numFmtId="0" fontId="4" fillId="2" borderId="0" xfId="12" applyFill="1"/>
    <xf numFmtId="0" fontId="4" fillId="2" borderId="1" xfId="12" applyFill="1" applyBorder="1"/>
    <xf numFmtId="0" fontId="3" fillId="0" borderId="0" xfId="12" applyFont="1" applyAlignment="1" applyProtection="1">
      <alignment horizontal="left" vertical="top"/>
      <protection locked="0"/>
    </xf>
    <xf numFmtId="14" fontId="3" fillId="2" borderId="2" xfId="1" applyNumberFormat="1">
      <alignment horizontal="left" vertical="center" wrapText="1"/>
      <protection locked="0"/>
    </xf>
    <xf numFmtId="0" fontId="4" fillId="0" borderId="0" xfId="12" applyAlignment="1" applyProtection="1">
      <alignment vertical="center" wrapText="1"/>
      <protection hidden="1"/>
    </xf>
    <xf numFmtId="0" fontId="4" fillId="0" borderId="0" xfId="12" applyProtection="1">
      <protection hidden="1"/>
    </xf>
    <xf numFmtId="6" fontId="3" fillId="2" borderId="30" xfId="12" applyNumberFormat="1" applyFont="1" applyFill="1" applyBorder="1" applyAlignment="1" applyProtection="1">
      <alignment horizontal="right" vertical="center"/>
    </xf>
    <xf numFmtId="0" fontId="3" fillId="2" borderId="30" xfId="12" applyFont="1" applyFill="1" applyBorder="1" applyAlignment="1" applyProtection="1">
      <alignment horizontal="center" vertical="center"/>
    </xf>
    <xf numFmtId="0" fontId="3" fillId="2" borderId="30" xfId="12" applyFont="1" applyFill="1" applyBorder="1" applyAlignment="1" applyProtection="1">
      <alignment horizontal="left" vertical="center" wrapText="1"/>
    </xf>
    <xf numFmtId="0" fontId="3" fillId="2" borderId="15" xfId="12" applyFont="1" applyFill="1" applyBorder="1" applyAlignment="1" applyProtection="1">
      <alignment horizontal="left" vertical="center" wrapText="1"/>
    </xf>
    <xf numFmtId="0" fontId="4" fillId="2" borderId="16" xfId="12" applyFont="1" applyFill="1" applyBorder="1" applyAlignment="1" applyProtection="1">
      <alignment vertical="center" wrapText="1"/>
    </xf>
    <xf numFmtId="14" fontId="3" fillId="2" borderId="2" xfId="12" applyNumberFormat="1" applyFont="1" applyFill="1" applyBorder="1" applyAlignment="1" applyProtection="1">
      <alignment horizontal="left" vertical="center" wrapText="1"/>
    </xf>
    <xf numFmtId="0" fontId="3" fillId="2" borderId="9" xfId="12" applyFont="1" applyFill="1" applyBorder="1" applyAlignment="1" applyProtection="1">
      <alignment horizontal="left" vertical="center" wrapText="1"/>
    </xf>
    <xf numFmtId="0" fontId="4" fillId="0" borderId="31" xfId="12" applyBorder="1"/>
    <xf numFmtId="6" fontId="3" fillId="2" borderId="12" xfId="12" applyNumberFormat="1" applyFont="1" applyFill="1" applyBorder="1" applyAlignment="1" applyProtection="1">
      <alignment horizontal="right" vertical="center"/>
    </xf>
    <xf numFmtId="0" fontId="3" fillId="2" borderId="13" xfId="12" applyFont="1" applyFill="1" applyBorder="1" applyAlignment="1" applyProtection="1">
      <alignment horizontal="center" vertical="center"/>
    </xf>
    <xf numFmtId="0" fontId="3" fillId="2" borderId="2" xfId="12" applyFont="1" applyFill="1" applyBorder="1" applyAlignment="1" applyProtection="1">
      <alignment horizontal="center" vertical="center"/>
    </xf>
    <xf numFmtId="0" fontId="3" fillId="2" borderId="14" xfId="12" applyFont="1" applyFill="1" applyBorder="1" applyAlignment="1" applyProtection="1">
      <alignment horizontal="left" vertical="center" wrapText="1"/>
    </xf>
    <xf numFmtId="6" fontId="3" fillId="2" borderId="32" xfId="12" applyNumberFormat="1" applyFont="1" applyFill="1" applyBorder="1" applyAlignment="1" applyProtection="1">
      <alignment vertical="center"/>
    </xf>
    <xf numFmtId="0" fontId="3" fillId="2" borderId="19" xfId="12" applyFont="1" applyFill="1" applyBorder="1" applyAlignment="1" applyProtection="1">
      <alignment horizontal="center" vertical="center"/>
    </xf>
    <xf numFmtId="0" fontId="3" fillId="2" borderId="16" xfId="12" applyFont="1" applyFill="1" applyBorder="1" applyAlignment="1" applyProtection="1">
      <alignment horizontal="left" vertical="center" wrapText="1"/>
    </xf>
    <xf numFmtId="0" fontId="3" fillId="2" borderId="15" xfId="12" applyFont="1" applyFill="1" applyBorder="1" applyAlignment="1" applyProtection="1">
      <alignment horizontal="center" vertical="center" wrapText="1"/>
    </xf>
    <xf numFmtId="0" fontId="3" fillId="2" borderId="16" xfId="12" applyFont="1" applyFill="1" applyBorder="1" applyAlignment="1" applyProtection="1">
      <alignment vertical="center" wrapText="1"/>
    </xf>
    <xf numFmtId="0" fontId="3" fillId="2" borderId="2" xfId="12" applyFont="1" applyFill="1" applyBorder="1" applyAlignment="1" applyProtection="1">
      <alignment horizontal="left" vertical="center" wrapText="1"/>
    </xf>
    <xf numFmtId="0" fontId="4" fillId="3" borderId="0" xfId="12" applyFill="1" applyProtection="1"/>
    <xf numFmtId="0" fontId="4" fillId="0" borderId="33" xfId="12" applyBorder="1"/>
    <xf numFmtId="0" fontId="6" fillId="0" borderId="0" xfId="12" applyFont="1" applyFill="1" applyBorder="1" applyAlignment="1">
      <alignment vertical="center"/>
    </xf>
    <xf numFmtId="0" fontId="6" fillId="7" borderId="46" xfId="12" applyFont="1" applyFill="1" applyBorder="1" applyAlignment="1">
      <alignment vertical="center"/>
    </xf>
    <xf numFmtId="0" fontId="4" fillId="10" borderId="7" xfId="12" applyFont="1" applyFill="1" applyBorder="1" applyAlignment="1" applyProtection="1">
      <alignment wrapText="1"/>
      <protection locked="0"/>
    </xf>
    <xf numFmtId="0" fontId="6" fillId="3" borderId="39" xfId="12" applyFont="1" applyFill="1" applyBorder="1" applyAlignment="1">
      <alignment vertical="center"/>
    </xf>
    <xf numFmtId="0" fontId="6" fillId="7" borderId="31" xfId="12" applyFont="1" applyFill="1" applyBorder="1" applyAlignment="1">
      <alignment vertical="center"/>
    </xf>
    <xf numFmtId="0" fontId="4" fillId="0" borderId="0" xfId="12" applyBorder="1"/>
    <xf numFmtId="0" fontId="4" fillId="0" borderId="54" xfId="12" applyBorder="1"/>
    <xf numFmtId="0" fontId="4" fillId="0" borderId="55" xfId="12" applyBorder="1"/>
    <xf numFmtId="0" fontId="4" fillId="0" borderId="0" xfId="12" applyFont="1"/>
    <xf numFmtId="0" fontId="4" fillId="0" borderId="51" xfId="12" applyBorder="1"/>
    <xf numFmtId="0" fontId="4" fillId="0" borderId="0" xfId="12" applyAlignment="1">
      <alignment horizontal="center"/>
    </xf>
    <xf numFmtId="0" fontId="8" fillId="10" borderId="7" xfId="12" applyFont="1" applyFill="1" applyBorder="1" applyAlignment="1" applyProtection="1">
      <alignment wrapText="1"/>
      <protection locked="0"/>
    </xf>
    <xf numFmtId="0" fontId="24" fillId="0" borderId="60" xfId="12" applyFont="1" applyBorder="1" applyAlignment="1">
      <alignment horizontal="left" wrapText="1"/>
    </xf>
    <xf numFmtId="0" fontId="24" fillId="0" borderId="60" xfId="12" applyFont="1" applyBorder="1" applyAlignment="1">
      <alignment horizontal="left" vertical="top" wrapText="1"/>
    </xf>
    <xf numFmtId="0" fontId="4" fillId="0" borderId="61" xfId="12" applyBorder="1" applyAlignment="1">
      <alignment wrapText="1"/>
    </xf>
    <xf numFmtId="0" fontId="24" fillId="0" borderId="60" xfId="12" applyFont="1" applyBorder="1" applyAlignment="1">
      <alignment horizontal="right" vertical="top" wrapText="1"/>
    </xf>
    <xf numFmtId="0" fontId="3" fillId="10" borderId="22" xfId="1" applyFill="1" applyBorder="1" applyProtection="1">
      <alignment horizontal="left" vertical="center" wrapText="1"/>
    </xf>
    <xf numFmtId="0" fontId="3" fillId="10" borderId="19" xfId="1" applyFill="1" applyBorder="1">
      <alignment horizontal="left" vertical="center" wrapText="1"/>
      <protection locked="0"/>
    </xf>
    <xf numFmtId="0" fontId="3" fillId="10" borderId="14" xfId="1" applyFill="1" applyBorder="1">
      <alignment horizontal="left" vertical="center" wrapText="1"/>
      <protection locked="0"/>
    </xf>
    <xf numFmtId="0" fontId="4" fillId="0" borderId="62" xfId="12" applyBorder="1" applyAlignment="1">
      <alignment wrapText="1"/>
    </xf>
    <xf numFmtId="4" fontId="3" fillId="2" borderId="18" xfId="1" applyNumberFormat="1" applyFill="1" applyBorder="1">
      <alignment horizontal="left" vertical="center" wrapText="1"/>
      <protection locked="0"/>
    </xf>
    <xf numFmtId="3" fontId="3" fillId="2" borderId="12" xfId="1" applyNumberFormat="1" applyFill="1" applyBorder="1">
      <alignment horizontal="left" vertical="center" wrapText="1"/>
      <protection locked="0"/>
    </xf>
    <xf numFmtId="0" fontId="24" fillId="0" borderId="60" xfId="12" applyFont="1" applyBorder="1" applyAlignment="1">
      <alignment vertical="top" wrapText="1"/>
    </xf>
    <xf numFmtId="0" fontId="3" fillId="2" borderId="19" xfId="1" applyFill="1" applyBorder="1" applyAlignment="1">
      <alignment horizontal="center" vertical="center" wrapText="1"/>
      <protection locked="0"/>
    </xf>
    <xf numFmtId="44" fontId="3" fillId="2" borderId="18" xfId="15" applyFont="1" applyFill="1" applyBorder="1" applyAlignment="1" applyProtection="1">
      <alignment horizontal="left" vertical="center" wrapText="1"/>
      <protection locked="0"/>
    </xf>
    <xf numFmtId="0" fontId="3" fillId="2" borderId="13" xfId="1" applyFill="1" applyBorder="1" applyAlignment="1">
      <alignment horizontal="center" vertical="center" wrapText="1"/>
      <protection locked="0"/>
    </xf>
    <xf numFmtId="44" fontId="3" fillId="2" borderId="12" xfId="15" applyFont="1" applyFill="1" applyBorder="1" applyAlignment="1" applyProtection="1">
      <alignment horizontal="left" vertical="center" wrapText="1"/>
      <protection locked="0"/>
    </xf>
    <xf numFmtId="0" fontId="4" fillId="0" borderId="29" xfId="12" applyBorder="1"/>
    <xf numFmtId="14" fontId="3" fillId="2" borderId="2" xfId="1" applyNumberFormat="1" applyFill="1" applyBorder="1">
      <alignment horizontal="left" vertical="center" wrapText="1"/>
      <protection locked="0"/>
    </xf>
    <xf numFmtId="0" fontId="3" fillId="2" borderId="16" xfId="1" applyFill="1" applyBorder="1">
      <alignment horizontal="left" vertical="center" wrapText="1"/>
      <protection locked="0"/>
    </xf>
    <xf numFmtId="0" fontId="3" fillId="2" borderId="15" xfId="1" applyFill="1" applyBorder="1">
      <alignment horizontal="left" vertical="center" wrapText="1"/>
      <protection locked="0"/>
    </xf>
    <xf numFmtId="0" fontId="5" fillId="3" borderId="16" xfId="3" applyFill="1" applyBorder="1" applyAlignment="1">
      <alignment horizontal="center" wrapText="1"/>
    </xf>
    <xf numFmtId="0" fontId="5" fillId="3" borderId="0" xfId="3" applyFill="1" applyBorder="1" applyAlignment="1">
      <alignment horizontal="center" wrapText="1"/>
    </xf>
    <xf numFmtId="0" fontId="5" fillId="3" borderId="15" xfId="3" applyFill="1" applyBorder="1" applyAlignment="1">
      <alignment horizontal="center" wrapText="1"/>
    </xf>
    <xf numFmtId="0" fontId="3" fillId="3" borderId="21" xfId="1" applyFill="1" applyBorder="1" applyAlignment="1" applyProtection="1">
      <alignment horizontal="center" vertical="center" wrapText="1"/>
    </xf>
    <xf numFmtId="14" fontId="3" fillId="2" borderId="26" xfId="1" applyNumberFormat="1" applyFill="1" applyBorder="1">
      <alignment horizontal="left" vertical="center" wrapText="1"/>
      <protection locked="0"/>
    </xf>
    <xf numFmtId="0" fontId="3" fillId="2" borderId="16" xfId="12" applyFont="1" applyFill="1" applyBorder="1" applyAlignment="1" applyProtection="1">
      <alignment horizontal="left" vertical="center" wrapText="1"/>
    </xf>
    <xf numFmtId="0" fontId="3" fillId="2" borderId="15" xfId="12" applyFont="1" applyFill="1" applyBorder="1" applyAlignment="1" applyProtection="1">
      <alignment horizontal="left" vertical="center" wrapText="1"/>
    </xf>
    <xf numFmtId="44" fontId="3" fillId="3" borderId="20" xfId="15" applyFont="1" applyFill="1" applyBorder="1" applyAlignment="1" applyProtection="1">
      <alignment horizontal="left" vertical="center" wrapText="1"/>
    </xf>
    <xf numFmtId="0" fontId="3" fillId="2" borderId="63" xfId="1" applyFill="1" applyBorder="1">
      <alignment horizontal="left" vertical="center" wrapText="1"/>
      <protection locked="0"/>
    </xf>
    <xf numFmtId="14" fontId="3" fillId="2" borderId="63" xfId="1" applyNumberFormat="1" applyFill="1" applyBorder="1">
      <alignment horizontal="left" vertical="center" wrapText="1"/>
      <protection locked="0"/>
    </xf>
    <xf numFmtId="0" fontId="3" fillId="2" borderId="64" xfId="1" applyFill="1" applyBorder="1">
      <alignment horizontal="left" vertical="center" wrapText="1"/>
      <protection locked="0"/>
    </xf>
    <xf numFmtId="0" fontId="3" fillId="2" borderId="65" xfId="1" applyFill="1" applyBorder="1">
      <alignment horizontal="left" vertical="center" wrapText="1"/>
      <protection locked="0"/>
    </xf>
    <xf numFmtId="0" fontId="3" fillId="2" borderId="67" xfId="1" applyFill="1" applyBorder="1">
      <alignment horizontal="left" vertical="center" wrapText="1"/>
      <protection locked="0"/>
    </xf>
    <xf numFmtId="0" fontId="3" fillId="2" borderId="68" xfId="1" applyFill="1" applyBorder="1">
      <alignment horizontal="left" vertical="center" wrapText="1"/>
      <protection locked="0"/>
    </xf>
    <xf numFmtId="0" fontId="3" fillId="2" borderId="68" xfId="1" applyFill="1" applyBorder="1" applyAlignment="1">
      <alignment horizontal="center" vertical="center" wrapText="1"/>
      <protection locked="0"/>
    </xf>
    <xf numFmtId="44" fontId="3" fillId="2" borderId="69" xfId="15" applyFont="1" applyFill="1" applyBorder="1" applyAlignment="1" applyProtection="1">
      <alignment horizontal="left" vertical="center" wrapText="1"/>
      <protection locked="0"/>
    </xf>
    <xf numFmtId="0" fontId="26" fillId="11" borderId="0" xfId="16" applyFont="1" applyFill="1" applyAlignment="1">
      <alignment horizontal="left"/>
    </xf>
    <xf numFmtId="0" fontId="27" fillId="12" borderId="70" xfId="16" applyFont="1" applyFill="1" applyBorder="1" applyAlignment="1">
      <alignment horizontal="left"/>
    </xf>
    <xf numFmtId="49" fontId="29" fillId="14" borderId="70" xfId="16" applyNumberFormat="1" applyFont="1" applyFill="1" applyBorder="1" applyAlignment="1">
      <alignment horizontal="center"/>
    </xf>
    <xf numFmtId="0" fontId="28" fillId="11" borderId="70" xfId="16" applyFont="1" applyFill="1" applyBorder="1" applyAlignment="1">
      <alignment horizontal="center" vertical="center"/>
    </xf>
    <xf numFmtId="49" fontId="28" fillId="11" borderId="70" xfId="16" applyNumberFormat="1" applyFont="1" applyFill="1" applyBorder="1" applyAlignment="1">
      <alignment horizontal="center" vertical="center"/>
    </xf>
    <xf numFmtId="0" fontId="28" fillId="11" borderId="71" xfId="16" applyFont="1" applyFill="1" applyBorder="1" applyAlignment="1">
      <alignment horizontal="left"/>
    </xf>
    <xf numFmtId="0" fontId="28" fillId="11" borderId="74" xfId="16" applyFont="1" applyFill="1" applyBorder="1" applyAlignment="1">
      <alignment horizontal="center" vertical="center" wrapText="1"/>
    </xf>
    <xf numFmtId="0" fontId="28" fillId="11" borderId="0" xfId="16" applyFont="1" applyFill="1" applyAlignment="1">
      <alignment horizontal="left"/>
    </xf>
    <xf numFmtId="0" fontId="27" fillId="11" borderId="75" xfId="16" applyFont="1" applyFill="1" applyBorder="1" applyAlignment="1">
      <alignment horizontal="center" vertical="center" wrapText="1"/>
    </xf>
    <xf numFmtId="49" fontId="28" fillId="16" borderId="70" xfId="16" applyNumberFormat="1" applyFont="1" applyFill="1" applyBorder="1" applyAlignment="1">
      <alignment horizontal="center" vertical="center"/>
    </xf>
    <xf numFmtId="0" fontId="28" fillId="11" borderId="77" xfId="16" applyFont="1" applyFill="1" applyBorder="1" applyAlignment="1">
      <alignment horizontal="center" vertical="center" wrapText="1"/>
    </xf>
    <xf numFmtId="49" fontId="28" fillId="17" borderId="70" xfId="16" applyNumberFormat="1" applyFont="1" applyFill="1" applyBorder="1" applyAlignment="1">
      <alignment horizontal="center"/>
    </xf>
    <xf numFmtId="49" fontId="28" fillId="17" borderId="70" xfId="16" applyNumberFormat="1" applyFont="1" applyFill="1" applyBorder="1" applyAlignment="1">
      <alignment horizontal="center" wrapText="1"/>
    </xf>
    <xf numFmtId="49" fontId="28" fillId="16" borderId="70" xfId="16" applyNumberFormat="1" applyFont="1" applyFill="1" applyBorder="1" applyAlignment="1">
      <alignment horizontal="center" vertical="center" wrapText="1"/>
    </xf>
    <xf numFmtId="49" fontId="31" fillId="11" borderId="0" xfId="16" applyNumberFormat="1" applyFont="1" applyFill="1" applyAlignment="1">
      <alignment horizontal="left"/>
    </xf>
    <xf numFmtId="49" fontId="29" fillId="11" borderId="70" xfId="16" applyNumberFormat="1" applyFont="1" applyFill="1" applyBorder="1" applyAlignment="1">
      <alignment horizontal="center" vertical="center" wrapText="1"/>
    </xf>
    <xf numFmtId="165" fontId="29" fillId="11" borderId="70" xfId="16" applyNumberFormat="1" applyFont="1" applyFill="1" applyBorder="1" applyAlignment="1">
      <alignment horizontal="right" vertical="center" wrapText="1"/>
    </xf>
    <xf numFmtId="164" fontId="29" fillId="11" borderId="70" xfId="16" applyNumberFormat="1" applyFont="1" applyFill="1" applyBorder="1" applyAlignment="1">
      <alignment horizontal="center" vertical="center"/>
    </xf>
    <xf numFmtId="0" fontId="25" fillId="0" borderId="0" xfId="16"/>
    <xf numFmtId="0" fontId="32" fillId="0" borderId="0" xfId="12" applyFont="1" applyAlignment="1">
      <alignment wrapText="1"/>
    </xf>
    <xf numFmtId="0" fontId="5" fillId="3" borderId="23" xfId="4" applyBorder="1" applyProtection="1">
      <alignment vertical="center" wrapText="1"/>
    </xf>
    <xf numFmtId="0" fontId="5" fillId="3" borderId="13" xfId="3">
      <alignment vertical="center" wrapText="1"/>
    </xf>
    <xf numFmtId="0" fontId="5" fillId="3" borderId="2" xfId="4" applyBorder="1" applyProtection="1">
      <alignment vertical="center" wrapText="1"/>
    </xf>
    <xf numFmtId="0" fontId="5" fillId="3" borderId="13" xfId="3" applyProtection="1">
      <alignment vertical="center" wrapText="1"/>
    </xf>
    <xf numFmtId="0" fontId="0" fillId="0" borderId="0" xfId="0"/>
    <xf numFmtId="4" fontId="3" fillId="0" borderId="0" xfId="12" applyNumberFormat="1" applyFont="1"/>
    <xf numFmtId="0" fontId="3" fillId="0" borderId="0" xfId="12" applyFont="1" applyBorder="1"/>
    <xf numFmtId="0" fontId="4" fillId="0" borderId="0" xfId="12" applyFill="1"/>
    <xf numFmtId="44" fontId="4" fillId="0" borderId="0" xfId="17" applyFont="1" applyFill="1"/>
    <xf numFmtId="4" fontId="3" fillId="0" borderId="0" xfId="12" applyNumberFormat="1" applyFont="1" applyFill="1"/>
    <xf numFmtId="3" fontId="3" fillId="0" borderId="0" xfId="12" applyNumberFormat="1" applyFont="1" applyFill="1" applyAlignment="1">
      <alignment horizontal="right" vertical="center"/>
    </xf>
    <xf numFmtId="4" fontId="3" fillId="0" borderId="89" xfId="12" applyNumberFormat="1" applyFont="1" applyFill="1" applyBorder="1" applyAlignment="1" applyProtection="1">
      <alignment horizontal="right" vertical="center"/>
    </xf>
    <xf numFmtId="0" fontId="3" fillId="0" borderId="68" xfId="12" applyFont="1" applyFill="1" applyBorder="1" applyAlignment="1" applyProtection="1">
      <alignment horizontal="center" vertical="center"/>
    </xf>
    <xf numFmtId="0" fontId="3" fillId="0" borderId="68" xfId="12" applyFont="1" applyFill="1" applyBorder="1" applyAlignment="1" applyProtection="1">
      <alignment horizontal="center" vertical="center" wrapText="1"/>
    </xf>
    <xf numFmtId="0" fontId="3" fillId="0" borderId="68" xfId="12" applyFont="1" applyFill="1" applyBorder="1" applyAlignment="1" applyProtection="1">
      <alignment horizontal="left" vertical="center" wrapText="1"/>
    </xf>
    <xf numFmtId="0" fontId="3" fillId="0" borderId="65" xfId="12" applyFont="1" applyFill="1" applyBorder="1" applyAlignment="1" applyProtection="1">
      <alignment horizontal="center" vertical="center" wrapText="1"/>
    </xf>
    <xf numFmtId="0" fontId="3" fillId="0" borderId="66" xfId="12" applyFont="1" applyFill="1" applyBorder="1" applyAlignment="1" applyProtection="1">
      <alignment horizontal="center" vertical="center" wrapText="1"/>
    </xf>
    <xf numFmtId="0" fontId="3" fillId="0" borderId="64" xfId="12" applyFont="1" applyFill="1" applyBorder="1" applyAlignment="1" applyProtection="1">
      <alignment horizontal="center" vertical="center" wrapText="1"/>
    </xf>
    <xf numFmtId="0" fontId="3" fillId="0" borderId="65" xfId="12" applyFont="1" applyFill="1" applyBorder="1" applyAlignment="1" applyProtection="1">
      <alignment horizontal="left" vertical="center" wrapText="1"/>
    </xf>
    <xf numFmtId="0" fontId="4" fillId="0" borderId="64" xfId="12" applyFont="1" applyFill="1" applyBorder="1" applyAlignment="1" applyProtection="1">
      <alignment vertical="center" wrapText="1"/>
    </xf>
    <xf numFmtId="14" fontId="3" fillId="0" borderId="63" xfId="12" applyNumberFormat="1" applyFont="1" applyFill="1" applyBorder="1" applyAlignment="1" applyProtection="1">
      <alignment horizontal="left" vertical="center" wrapText="1"/>
    </xf>
    <xf numFmtId="0" fontId="3" fillId="0" borderId="63" xfId="12" applyFont="1" applyFill="1" applyBorder="1" applyAlignment="1" applyProtection="1">
      <alignment horizontal="left" vertical="center" wrapText="1"/>
    </xf>
    <xf numFmtId="0" fontId="33" fillId="0" borderId="63" xfId="12" applyFont="1" applyFill="1" applyBorder="1" applyAlignment="1" applyProtection="1">
      <alignment horizontal="left" vertical="center" wrapText="1"/>
    </xf>
    <xf numFmtId="3" fontId="3" fillId="0" borderId="0" xfId="12" applyNumberFormat="1" applyFont="1" applyAlignment="1">
      <alignment horizontal="right" vertical="center"/>
    </xf>
    <xf numFmtId="4" fontId="3" fillId="2" borderId="91" xfId="12" applyNumberFormat="1" applyFont="1" applyFill="1" applyBorder="1" applyAlignment="1" applyProtection="1">
      <alignment horizontal="right" vertical="center"/>
    </xf>
    <xf numFmtId="0" fontId="3" fillId="2" borderId="13" xfId="12" applyFont="1" applyFill="1" applyBorder="1" applyAlignment="1" applyProtection="1">
      <alignment horizontal="left" vertical="center" wrapText="1"/>
    </xf>
    <xf numFmtId="0" fontId="5" fillId="18" borderId="15" xfId="3" applyFill="1" applyBorder="1" applyAlignment="1" applyProtection="1">
      <alignment horizontal="center" wrapText="1"/>
    </xf>
    <xf numFmtId="0" fontId="5" fillId="18" borderId="0" xfId="3" applyFill="1" applyBorder="1" applyAlignment="1" applyProtection="1">
      <alignment horizontal="center" wrapText="1"/>
    </xf>
    <xf numFmtId="0" fontId="5" fillId="18" borderId="16" xfId="3" applyFill="1" applyBorder="1" applyAlignment="1" applyProtection="1">
      <alignment horizontal="center" wrapText="1"/>
    </xf>
    <xf numFmtId="0" fontId="5" fillId="3" borderId="13" xfId="3" applyBorder="1" applyProtection="1">
      <alignment vertical="center" wrapText="1"/>
    </xf>
    <xf numFmtId="4" fontId="3" fillId="2" borderId="12" xfId="12" applyNumberFormat="1" applyFont="1" applyFill="1" applyBorder="1" applyAlignment="1" applyProtection="1">
      <alignment horizontal="right" vertical="center"/>
    </xf>
    <xf numFmtId="4" fontId="3" fillId="2" borderId="32" xfId="12" applyNumberFormat="1" applyFont="1" applyFill="1" applyBorder="1" applyAlignment="1" applyProtection="1">
      <alignment vertical="center"/>
    </xf>
    <xf numFmtId="0" fontId="3" fillId="2" borderId="26" xfId="12" applyFont="1" applyFill="1" applyBorder="1" applyAlignment="1" applyProtection="1">
      <alignment horizontal="center" vertical="center" wrapText="1"/>
    </xf>
    <xf numFmtId="0" fontId="3" fillId="2" borderId="27" xfId="12" applyFont="1" applyFill="1" applyBorder="1" applyAlignment="1" applyProtection="1">
      <alignment horizontal="center" vertical="center" wrapText="1"/>
    </xf>
    <xf numFmtId="0" fontId="4" fillId="18" borderId="48" xfId="12" applyFill="1" applyBorder="1" applyProtection="1"/>
    <xf numFmtId="0" fontId="4" fillId="18" borderId="49" xfId="12" applyFill="1" applyBorder="1" applyProtection="1"/>
    <xf numFmtId="0" fontId="5" fillId="3" borderId="92" xfId="4" applyBorder="1" applyProtection="1">
      <alignment vertical="center" wrapText="1"/>
    </xf>
    <xf numFmtId="0" fontId="5" fillId="3" borderId="94" xfId="4" applyBorder="1" applyProtection="1">
      <alignment vertical="center" wrapText="1"/>
    </xf>
    <xf numFmtId="4" fontId="3" fillId="2" borderId="89" xfId="12" applyNumberFormat="1" applyFont="1" applyFill="1" applyBorder="1" applyAlignment="1" applyProtection="1">
      <alignment horizontal="right" vertical="center"/>
    </xf>
    <xf numFmtId="0" fontId="3" fillId="2" borderId="68" xfId="12" applyFont="1" applyFill="1" applyBorder="1" applyAlignment="1" applyProtection="1">
      <alignment horizontal="center" vertical="center"/>
    </xf>
    <xf numFmtId="0" fontId="3" fillId="2" borderId="68" xfId="12" applyFont="1" applyFill="1" applyBorder="1" applyAlignment="1" applyProtection="1">
      <alignment horizontal="center" vertical="center" wrapText="1"/>
    </xf>
    <xf numFmtId="0" fontId="3" fillId="2" borderId="68" xfId="12" applyFont="1" applyFill="1" applyBorder="1" applyAlignment="1" applyProtection="1">
      <alignment horizontal="left" vertical="center" wrapText="1"/>
    </xf>
    <xf numFmtId="0" fontId="3" fillId="18" borderId="65" xfId="12" applyFont="1" applyFill="1" applyBorder="1" applyAlignment="1" applyProtection="1">
      <alignment horizontal="center" vertical="center" wrapText="1"/>
    </xf>
    <xf numFmtId="0" fontId="3" fillId="18" borderId="66" xfId="12" applyFont="1" applyFill="1" applyBorder="1" applyAlignment="1" applyProtection="1">
      <alignment horizontal="center" vertical="center" wrapText="1"/>
    </xf>
    <xf numFmtId="0" fontId="3" fillId="18" borderId="64" xfId="12" applyFont="1" applyFill="1" applyBorder="1" applyAlignment="1" applyProtection="1">
      <alignment horizontal="center" vertical="center" wrapText="1"/>
    </xf>
    <xf numFmtId="0" fontId="3" fillId="2" borderId="65" xfId="12" applyFont="1" applyFill="1" applyBorder="1" applyAlignment="1" applyProtection="1">
      <alignment horizontal="left" vertical="center" wrapText="1"/>
    </xf>
    <xf numFmtId="0" fontId="4" fillId="2" borderId="64" xfId="12" applyFont="1" applyFill="1" applyBorder="1" applyAlignment="1" applyProtection="1">
      <alignment vertical="center" wrapText="1"/>
    </xf>
    <xf numFmtId="14" fontId="3" fillId="2" borderId="63" xfId="12" applyNumberFormat="1" applyFont="1" applyFill="1" applyBorder="1" applyAlignment="1" applyProtection="1">
      <alignment horizontal="left" vertical="center" wrapText="1"/>
    </xf>
    <xf numFmtId="0" fontId="3" fillId="2" borderId="63" xfId="12" applyFont="1" applyFill="1" applyBorder="1" applyAlignment="1" applyProtection="1">
      <alignment horizontal="left" vertical="center" wrapText="1"/>
    </xf>
    <xf numFmtId="0" fontId="33" fillId="2" borderId="63" xfId="12" applyFont="1" applyFill="1" applyBorder="1" applyAlignment="1" applyProtection="1">
      <alignment horizontal="left" vertical="center" wrapText="1"/>
    </xf>
    <xf numFmtId="0" fontId="4" fillId="0" borderId="48" xfId="12" applyFill="1" applyBorder="1" applyProtection="1"/>
    <xf numFmtId="0" fontId="4" fillId="0" borderId="49" xfId="12" applyFill="1" applyBorder="1" applyProtection="1"/>
    <xf numFmtId="0" fontId="5" fillId="0" borderId="92" xfId="4" applyFill="1" applyBorder="1" applyProtection="1">
      <alignment vertical="center" wrapText="1"/>
    </xf>
    <xf numFmtId="0" fontId="5" fillId="0" borderId="94" xfId="4" applyFill="1" applyBorder="1" applyProtection="1">
      <alignment vertical="center" wrapText="1"/>
    </xf>
    <xf numFmtId="0" fontId="4" fillId="0" borderId="30" xfId="12" applyFill="1" applyBorder="1" applyProtection="1"/>
    <xf numFmtId="3" fontId="3" fillId="0" borderId="0" xfId="12" applyNumberFormat="1" applyFont="1" applyBorder="1" applyAlignment="1">
      <alignment horizontal="right" vertical="center"/>
    </xf>
    <xf numFmtId="4" fontId="3" fillId="0" borderId="91" xfId="12" applyNumberFormat="1" applyFont="1" applyFill="1" applyBorder="1" applyAlignment="1" applyProtection="1">
      <alignment horizontal="right" vertical="center"/>
    </xf>
    <xf numFmtId="0" fontId="3" fillId="0" borderId="13" xfId="12" applyFont="1" applyFill="1" applyBorder="1" applyAlignment="1" applyProtection="1">
      <alignment horizontal="center" vertical="center"/>
    </xf>
    <xf numFmtId="0" fontId="3" fillId="0" borderId="13" xfId="12" applyFont="1" applyFill="1" applyBorder="1" applyAlignment="1" applyProtection="1">
      <alignment horizontal="center" vertical="center" wrapText="1"/>
    </xf>
    <xf numFmtId="0" fontId="3" fillId="0" borderId="13" xfId="12" applyFont="1" applyFill="1" applyBorder="1" applyAlignment="1" applyProtection="1">
      <alignment horizontal="left" vertical="center" wrapText="1"/>
    </xf>
    <xf numFmtId="4" fontId="3" fillId="0" borderId="12" xfId="12" applyNumberFormat="1" applyFont="1" applyFill="1" applyBorder="1" applyAlignment="1" applyProtection="1">
      <alignment horizontal="right" vertical="center"/>
    </xf>
    <xf numFmtId="0" fontId="3" fillId="0" borderId="2" xfId="12" applyFont="1" applyFill="1" applyBorder="1" applyAlignment="1" applyProtection="1">
      <alignment horizontal="center" vertical="center"/>
    </xf>
    <xf numFmtId="0" fontId="3" fillId="0" borderId="14" xfId="12" applyFont="1" applyFill="1" applyBorder="1" applyAlignment="1" applyProtection="1">
      <alignment horizontal="left" vertical="center" wrapText="1"/>
    </xf>
    <xf numFmtId="4" fontId="3" fillId="0" borderId="32" xfId="12" applyNumberFormat="1" applyFont="1" applyFill="1" applyBorder="1" applyAlignment="1" applyProtection="1">
      <alignment vertical="center"/>
    </xf>
    <xf numFmtId="0" fontId="3" fillId="0" borderId="19" xfId="12" applyFont="1" applyFill="1" applyBorder="1" applyAlignment="1" applyProtection="1">
      <alignment horizontal="center" vertical="center"/>
    </xf>
    <xf numFmtId="0" fontId="3" fillId="0" borderId="16" xfId="12" applyFont="1" applyFill="1" applyBorder="1" applyAlignment="1" applyProtection="1">
      <alignment horizontal="left" vertical="center" wrapText="1"/>
    </xf>
    <xf numFmtId="3" fontId="3" fillId="10" borderId="0" xfId="12" applyNumberFormat="1" applyFont="1" applyFill="1" applyBorder="1" applyAlignment="1">
      <alignment horizontal="right" vertical="center"/>
    </xf>
    <xf numFmtId="0" fontId="4" fillId="10" borderId="0" xfId="12" applyFill="1"/>
    <xf numFmtId="0" fontId="3" fillId="10" borderId="63" xfId="12" applyFont="1" applyFill="1" applyBorder="1" applyAlignment="1" applyProtection="1">
      <alignment horizontal="left" vertical="center" wrapText="1"/>
    </xf>
    <xf numFmtId="0" fontId="33" fillId="10" borderId="63" xfId="12" applyFont="1" applyFill="1" applyBorder="1" applyAlignment="1" applyProtection="1">
      <alignment horizontal="left" vertical="center" wrapText="1"/>
    </xf>
    <xf numFmtId="0" fontId="5" fillId="10" borderId="13" xfId="3" applyFill="1" applyBorder="1" applyProtection="1">
      <alignment vertical="center" wrapText="1"/>
    </xf>
    <xf numFmtId="0" fontId="3" fillId="10" borderId="2" xfId="12" applyFont="1" applyFill="1" applyBorder="1" applyAlignment="1" applyProtection="1">
      <alignment horizontal="left" vertical="center" wrapText="1"/>
    </xf>
    <xf numFmtId="0" fontId="5" fillId="10" borderId="94" xfId="4" applyFill="1" applyBorder="1" applyProtection="1">
      <alignment vertical="center" wrapText="1"/>
    </xf>
    <xf numFmtId="0" fontId="3" fillId="10" borderId="65" xfId="12" applyFont="1" applyFill="1" applyBorder="1" applyAlignment="1" applyProtection="1">
      <alignment horizontal="center" vertical="center" wrapText="1"/>
    </xf>
    <xf numFmtId="0" fontId="3" fillId="10" borderId="66" xfId="12" applyFont="1" applyFill="1" applyBorder="1" applyAlignment="1" applyProtection="1">
      <alignment horizontal="center" vertical="center" wrapText="1"/>
    </xf>
    <xf numFmtId="0" fontId="3" fillId="10" borderId="64" xfId="12" applyFont="1" applyFill="1" applyBorder="1" applyAlignment="1" applyProtection="1">
      <alignment horizontal="center" vertical="center" wrapText="1"/>
    </xf>
    <xf numFmtId="0" fontId="3" fillId="10" borderId="65" xfId="12" applyFont="1" applyFill="1" applyBorder="1" applyAlignment="1" applyProtection="1">
      <alignment horizontal="left" vertical="center" wrapText="1"/>
    </xf>
    <xf numFmtId="0" fontId="4" fillId="10" borderId="64" xfId="12" applyFont="1" applyFill="1" applyBorder="1" applyAlignment="1" applyProtection="1">
      <alignment vertical="center" wrapText="1"/>
    </xf>
    <xf numFmtId="14" fontId="3" fillId="10" borderId="63" xfId="12" applyNumberFormat="1" applyFont="1" applyFill="1" applyBorder="1" applyAlignment="1" applyProtection="1">
      <alignment horizontal="left" vertical="center" wrapText="1"/>
    </xf>
    <xf numFmtId="0" fontId="5" fillId="10" borderId="15" xfId="3" applyFill="1" applyBorder="1" applyAlignment="1" applyProtection="1">
      <alignment horizontal="center" wrapText="1"/>
    </xf>
    <xf numFmtId="0" fontId="5" fillId="10" borderId="0" xfId="3" applyFill="1" applyBorder="1" applyAlignment="1" applyProtection="1">
      <alignment horizontal="center" wrapText="1"/>
    </xf>
    <xf numFmtId="0" fontId="5" fillId="10" borderId="16" xfId="3" applyFill="1" applyBorder="1" applyAlignment="1" applyProtection="1">
      <alignment horizontal="center" wrapText="1"/>
    </xf>
    <xf numFmtId="0" fontId="3" fillId="10" borderId="26" xfId="12" applyFont="1" applyFill="1" applyBorder="1" applyAlignment="1" applyProtection="1">
      <alignment horizontal="center" vertical="center" wrapText="1"/>
    </xf>
    <xf numFmtId="0" fontId="3" fillId="10" borderId="27" xfId="12" applyFont="1" applyFill="1" applyBorder="1" applyAlignment="1" applyProtection="1">
      <alignment horizontal="center" vertical="center" wrapText="1"/>
    </xf>
    <xf numFmtId="14" fontId="3" fillId="10" borderId="2" xfId="12" applyNumberFormat="1" applyFont="1" applyFill="1" applyBorder="1" applyAlignment="1" applyProtection="1">
      <alignment horizontal="left" vertical="center" wrapText="1"/>
    </xf>
    <xf numFmtId="0" fontId="5" fillId="10" borderId="92" xfId="4" applyFill="1" applyBorder="1" applyProtection="1">
      <alignment vertical="center" wrapText="1"/>
    </xf>
    <xf numFmtId="4" fontId="34" fillId="0" borderId="0" xfId="18" applyNumberFormat="1" applyFont="1" applyFill="1"/>
    <xf numFmtId="0" fontId="4" fillId="0" borderId="0" xfId="12" applyFill="1" applyBorder="1" applyProtection="1"/>
    <xf numFmtId="0" fontId="3" fillId="0" borderId="30" xfId="12" applyFont="1" applyFill="1" applyBorder="1" applyAlignment="1" applyProtection="1">
      <alignment horizontal="left" vertical="center" wrapText="1"/>
    </xf>
    <xf numFmtId="4" fontId="3" fillId="10" borderId="0" xfId="12" applyNumberFormat="1" applyFont="1" applyFill="1"/>
    <xf numFmtId="3" fontId="3" fillId="19" borderId="0" xfId="12" applyNumberFormat="1" applyFont="1" applyFill="1" applyBorder="1" applyAlignment="1">
      <alignment horizontal="right" vertical="center"/>
    </xf>
    <xf numFmtId="0" fontId="4" fillId="19" borderId="0" xfId="12" applyFill="1"/>
    <xf numFmtId="0" fontId="3" fillId="19" borderId="65" xfId="12" applyFont="1" applyFill="1" applyBorder="1" applyAlignment="1" applyProtection="1">
      <alignment horizontal="center" vertical="center" wrapText="1"/>
    </xf>
    <xf numFmtId="0" fontId="3" fillId="19" borderId="66" xfId="12" applyFont="1" applyFill="1" applyBorder="1" applyAlignment="1" applyProtection="1">
      <alignment horizontal="center" vertical="center" wrapText="1"/>
    </xf>
    <xf numFmtId="0" fontId="3" fillId="19" borderId="64" xfId="12" applyFont="1" applyFill="1" applyBorder="1" applyAlignment="1" applyProtection="1">
      <alignment horizontal="center" vertical="center" wrapText="1"/>
    </xf>
    <xf numFmtId="0" fontId="3" fillId="19" borderId="65" xfId="12" applyFont="1" applyFill="1" applyBorder="1" applyAlignment="1" applyProtection="1">
      <alignment horizontal="left" vertical="center" wrapText="1"/>
    </xf>
    <xf numFmtId="0" fontId="4" fillId="19" borderId="64" xfId="12" applyFont="1" applyFill="1" applyBorder="1" applyAlignment="1" applyProtection="1">
      <alignment vertical="center" wrapText="1"/>
    </xf>
    <xf numFmtId="14" fontId="3" fillId="19" borderId="63" xfId="12" applyNumberFormat="1" applyFont="1" applyFill="1" applyBorder="1" applyAlignment="1" applyProtection="1">
      <alignment horizontal="left" vertical="center" wrapText="1"/>
    </xf>
    <xf numFmtId="0" fontId="3" fillId="19" borderId="63" xfId="12" applyFont="1" applyFill="1" applyBorder="1" applyAlignment="1" applyProtection="1">
      <alignment horizontal="left" vertical="center" wrapText="1"/>
    </xf>
    <xf numFmtId="0" fontId="33" fillId="19" borderId="63" xfId="12" applyFont="1" applyFill="1" applyBorder="1" applyAlignment="1" applyProtection="1">
      <alignment horizontal="left" vertical="center" wrapText="1"/>
    </xf>
    <xf numFmtId="0" fontId="5" fillId="19" borderId="15" xfId="3" applyFill="1" applyBorder="1" applyAlignment="1" applyProtection="1">
      <alignment horizontal="center" wrapText="1"/>
    </xf>
    <xf numFmtId="0" fontId="5" fillId="19" borderId="0" xfId="3" applyFill="1" applyBorder="1" applyAlignment="1" applyProtection="1">
      <alignment horizontal="center" wrapText="1"/>
    </xf>
    <xf numFmtId="0" fontId="5" fillId="19" borderId="16" xfId="3" applyFill="1" applyBorder="1" applyAlignment="1" applyProtection="1">
      <alignment horizontal="center" wrapText="1"/>
    </xf>
    <xf numFmtId="0" fontId="5" fillId="19" borderId="13" xfId="3" applyFill="1" applyBorder="1" applyProtection="1">
      <alignment vertical="center" wrapText="1"/>
    </xf>
    <xf numFmtId="0" fontId="5" fillId="19" borderId="92" xfId="4" applyFill="1" applyBorder="1" applyProtection="1">
      <alignment vertical="center" wrapText="1"/>
    </xf>
    <xf numFmtId="0" fontId="5" fillId="19" borderId="94" xfId="4" applyFill="1" applyBorder="1" applyProtection="1">
      <alignment vertical="center" wrapText="1"/>
    </xf>
    <xf numFmtId="0" fontId="5" fillId="3" borderId="15" xfId="3" applyBorder="1" applyProtection="1">
      <alignment vertical="center" wrapText="1"/>
    </xf>
    <xf numFmtId="0" fontId="5" fillId="3" borderId="16" xfId="3" applyBorder="1" applyProtection="1">
      <alignment vertical="center" wrapText="1"/>
    </xf>
    <xf numFmtId="0" fontId="5" fillId="3" borderId="2" xfId="3" applyBorder="1" applyProtection="1">
      <alignment vertical="center" wrapText="1"/>
    </xf>
    <xf numFmtId="0" fontId="5" fillId="0" borderId="15" xfId="3" applyFill="1" applyBorder="1" applyAlignment="1" applyProtection="1">
      <alignment horizontal="center" wrapText="1"/>
    </xf>
    <xf numFmtId="0" fontId="5" fillId="0" borderId="0" xfId="3" applyFill="1" applyBorder="1" applyAlignment="1" applyProtection="1">
      <alignment horizontal="center" wrapText="1"/>
    </xf>
    <xf numFmtId="0" fontId="5" fillId="0" borderId="16" xfId="3" applyFill="1" applyBorder="1" applyAlignment="1" applyProtection="1">
      <alignment horizontal="center" wrapText="1"/>
    </xf>
    <xf numFmtId="0" fontId="5" fillId="0" borderId="13" xfId="3" applyFill="1" applyBorder="1" applyProtection="1">
      <alignment vertical="center" wrapText="1"/>
    </xf>
    <xf numFmtId="0" fontId="3" fillId="0" borderId="26" xfId="12" applyFont="1" applyFill="1" applyBorder="1" applyAlignment="1" applyProtection="1">
      <alignment horizontal="center" vertical="center" wrapText="1"/>
    </xf>
    <xf numFmtId="0" fontId="3" fillId="0" borderId="27" xfId="12" applyFont="1" applyFill="1" applyBorder="1" applyAlignment="1" applyProtection="1">
      <alignment horizontal="center" vertical="center" wrapText="1"/>
    </xf>
    <xf numFmtId="14" fontId="3" fillId="0" borderId="2" xfId="12" applyNumberFormat="1" applyFont="1" applyFill="1" applyBorder="1" applyAlignment="1" applyProtection="1">
      <alignment horizontal="left" vertical="center" wrapText="1"/>
    </xf>
    <xf numFmtId="0" fontId="3" fillId="0" borderId="2" xfId="12" applyFont="1" applyFill="1" applyBorder="1" applyAlignment="1" applyProtection="1">
      <alignment horizontal="left" vertical="center" wrapText="1"/>
    </xf>
    <xf numFmtId="0" fontId="4" fillId="0" borderId="43" xfId="12" applyFill="1" applyBorder="1" applyProtection="1"/>
    <xf numFmtId="0" fontId="4" fillId="0" borderId="89" xfId="12" applyFill="1" applyBorder="1"/>
    <xf numFmtId="0" fontId="3" fillId="0" borderId="95" xfId="12" applyFont="1" applyFill="1" applyBorder="1" applyAlignment="1" applyProtection="1">
      <alignment horizontal="left" vertical="center" wrapText="1"/>
    </xf>
    <xf numFmtId="4" fontId="3" fillId="0" borderId="96" xfId="12" applyNumberFormat="1" applyFont="1" applyFill="1" applyBorder="1" applyAlignment="1" applyProtection="1">
      <alignment horizontal="right" vertical="center"/>
    </xf>
    <xf numFmtId="0" fontId="3" fillId="0" borderId="30" xfId="12" applyFont="1" applyFill="1" applyBorder="1" applyAlignment="1" applyProtection="1">
      <alignment horizontal="center" vertical="center"/>
    </xf>
    <xf numFmtId="0" fontId="3" fillId="0" borderId="97" xfId="12" applyFont="1" applyFill="1" applyBorder="1" applyAlignment="1" applyProtection="1">
      <alignment horizontal="left" vertical="center" wrapText="1"/>
    </xf>
    <xf numFmtId="0" fontId="3" fillId="0" borderId="98" xfId="12" applyFont="1" applyFill="1" applyBorder="1" applyAlignment="1" applyProtection="1">
      <alignment horizontal="left" vertical="center" wrapText="1"/>
    </xf>
    <xf numFmtId="0" fontId="3" fillId="0" borderId="44" xfId="12" applyFont="1" applyFill="1" applyBorder="1" applyAlignment="1" applyProtection="1">
      <alignment horizontal="left" vertical="center" wrapText="1"/>
    </xf>
    <xf numFmtId="0" fontId="4" fillId="0" borderId="50" xfId="12" applyFill="1" applyBorder="1" applyProtection="1"/>
    <xf numFmtId="0" fontId="5" fillId="3" borderId="49" xfId="4" applyBorder="1" applyProtection="1">
      <alignment vertical="center" wrapText="1"/>
    </xf>
    <xf numFmtId="3" fontId="3" fillId="0" borderId="0" xfId="12" applyNumberFormat="1" applyFont="1" applyFill="1" applyBorder="1" applyAlignment="1">
      <alignment horizontal="right" vertical="center"/>
    </xf>
    <xf numFmtId="0" fontId="4" fillId="18" borderId="90" xfId="2" applyFill="1" applyBorder="1" applyAlignment="1" applyProtection="1">
      <alignment horizontal="center" vertical="top"/>
    </xf>
    <xf numFmtId="0" fontId="4" fillId="18" borderId="37" xfId="2" applyFill="1" applyBorder="1" applyAlignment="1" applyProtection="1">
      <alignment horizontal="center" vertical="top"/>
    </xf>
    <xf numFmtId="0" fontId="4" fillId="0" borderId="7" xfId="12" applyBorder="1"/>
    <xf numFmtId="0" fontId="3" fillId="0" borderId="0" xfId="12" applyFont="1" applyFill="1" applyBorder="1" applyAlignment="1">
      <alignment vertical="center"/>
    </xf>
    <xf numFmtId="0" fontId="6" fillId="21" borderId="101" xfId="12" applyFont="1" applyFill="1" applyBorder="1" applyAlignment="1">
      <alignment vertical="center"/>
    </xf>
    <xf numFmtId="0" fontId="6" fillId="21" borderId="0" xfId="12" applyFont="1" applyFill="1" applyBorder="1" applyAlignment="1">
      <alignment vertical="center"/>
    </xf>
    <xf numFmtId="0" fontId="4" fillId="0" borderId="102" xfId="12" applyBorder="1"/>
    <xf numFmtId="0" fontId="3" fillId="0" borderId="1" xfId="1" applyFill="1" applyBorder="1" applyAlignment="1">
      <alignment horizontal="center" vertical="center" wrapText="1"/>
      <protection locked="0"/>
    </xf>
    <xf numFmtId="0" fontId="3" fillId="0" borderId="43" xfId="1" applyFill="1" applyBorder="1">
      <alignment horizontal="left" vertical="center" wrapText="1"/>
      <protection locked="0"/>
    </xf>
    <xf numFmtId="0" fontId="3" fillId="0" borderId="42" xfId="1" applyFill="1" applyBorder="1">
      <alignment horizontal="left" vertical="center" wrapText="1"/>
      <protection locked="0"/>
    </xf>
    <xf numFmtId="0" fontId="4" fillId="0" borderId="103" xfId="12" applyBorder="1"/>
    <xf numFmtId="0" fontId="5" fillId="0" borderId="37" xfId="5" applyFill="1" applyBorder="1">
      <alignment horizontal="center" vertical="center"/>
    </xf>
    <xf numFmtId="0" fontId="4" fillId="0" borderId="52" xfId="12" applyBorder="1"/>
    <xf numFmtId="2" fontId="0" fillId="0" borderId="0" xfId="20" applyNumberFormat="1" applyFont="1" applyAlignment="1">
      <alignment horizontal="center"/>
    </xf>
    <xf numFmtId="0" fontId="4" fillId="0" borderId="0" xfId="12" applyBorder="1" applyAlignment="1">
      <alignment horizontal="center"/>
    </xf>
    <xf numFmtId="0" fontId="5" fillId="5" borderId="37" xfId="5" applyBorder="1" applyAlignment="1">
      <alignment horizontal="center" vertical="center"/>
    </xf>
    <xf numFmtId="2" fontId="5" fillId="5" borderId="37" xfId="20" applyNumberFormat="1" applyFont="1" applyFill="1" applyBorder="1" applyAlignment="1">
      <alignment horizontal="center" vertical="center"/>
    </xf>
    <xf numFmtId="1" fontId="3" fillId="10" borderId="1" xfId="20" applyNumberFormat="1" applyFont="1" applyFill="1" applyBorder="1" applyAlignment="1" applyProtection="1">
      <alignment horizontal="center" vertical="center" wrapText="1"/>
      <protection locked="0"/>
    </xf>
    <xf numFmtId="0" fontId="5" fillId="3" borderId="2" xfId="4" applyBorder="1" applyAlignment="1" applyProtection="1">
      <alignment horizontal="center" vertical="center" wrapText="1"/>
    </xf>
    <xf numFmtId="0" fontId="5" fillId="3" borderId="24" xfId="4" applyBorder="1" applyProtection="1">
      <alignment vertical="center" wrapText="1"/>
    </xf>
    <xf numFmtId="0" fontId="3" fillId="2" borderId="23" xfId="12" applyFont="1" applyFill="1" applyBorder="1" applyAlignment="1" applyProtection="1">
      <alignment horizontal="left" vertical="center" wrapText="1"/>
    </xf>
    <xf numFmtId="0" fontId="3" fillId="2" borderId="23" xfId="12" applyFont="1" applyFill="1" applyBorder="1" applyAlignment="1" applyProtection="1">
      <alignment horizontal="center" vertical="center"/>
    </xf>
    <xf numFmtId="2" fontId="3" fillId="2" borderId="23" xfId="20" applyNumberFormat="1" applyFont="1" applyFill="1" applyBorder="1" applyAlignment="1" applyProtection="1">
      <alignment horizontal="center" vertical="center"/>
    </xf>
    <xf numFmtId="14" fontId="3" fillId="2" borderId="2" xfId="12" applyNumberFormat="1" applyFont="1" applyFill="1" applyBorder="1" applyAlignment="1" applyProtection="1">
      <alignment horizontal="center" vertical="center" wrapText="1"/>
    </xf>
    <xf numFmtId="0" fontId="3" fillId="2" borderId="19" xfId="12" applyFont="1" applyFill="1" applyBorder="1" applyAlignment="1" applyProtection="1">
      <alignment horizontal="left" vertical="center" wrapText="1"/>
    </xf>
    <xf numFmtId="2" fontId="3" fillId="2" borderId="19" xfId="20" applyNumberFormat="1" applyFont="1" applyFill="1" applyBorder="1" applyAlignment="1" applyProtection="1">
      <alignment horizontal="center" vertical="center"/>
    </xf>
    <xf numFmtId="0" fontId="5" fillId="3" borderId="13" xfId="3" applyAlignment="1" applyProtection="1">
      <alignment horizontal="center" vertical="center" wrapText="1"/>
    </xf>
    <xf numFmtId="2" fontId="3" fillId="2" borderId="104" xfId="20" applyNumberFormat="1" applyFont="1" applyFill="1" applyBorder="1" applyAlignment="1" applyProtection="1">
      <alignment horizontal="center" vertical="center"/>
    </xf>
    <xf numFmtId="2" fontId="3" fillId="2" borderId="68" xfId="20" applyNumberFormat="1" applyFont="1" applyFill="1" applyBorder="1" applyAlignment="1" applyProtection="1">
      <alignment horizontal="center" vertical="center"/>
    </xf>
    <xf numFmtId="0" fontId="5" fillId="3" borderId="105" xfId="4" applyBorder="1" applyAlignment="1" applyProtection="1">
      <alignment horizontal="center" vertical="center" wrapText="1"/>
    </xf>
    <xf numFmtId="0" fontId="5" fillId="3" borderId="107" xfId="4" applyBorder="1" applyProtection="1">
      <alignment vertical="center" wrapText="1"/>
    </xf>
    <xf numFmtId="0" fontId="3" fillId="3" borderId="106" xfId="1" applyFill="1" applyBorder="1" applyAlignment="1" applyProtection="1">
      <alignment horizontal="center" vertical="center" wrapText="1"/>
    </xf>
    <xf numFmtId="0" fontId="3" fillId="3" borderId="105" xfId="1" applyFill="1" applyBorder="1" applyProtection="1">
      <alignment horizontal="left" vertical="center" wrapText="1"/>
    </xf>
    <xf numFmtId="2" fontId="3" fillId="3" borderId="105" xfId="20" applyNumberFormat="1" applyFont="1" applyFill="1" applyBorder="1" applyAlignment="1" applyProtection="1">
      <alignment horizontal="center" vertical="center" wrapText="1"/>
    </xf>
    <xf numFmtId="0" fontId="3" fillId="2" borderId="2" xfId="1" applyBorder="1" applyAlignment="1">
      <alignment horizontal="center" vertical="center" wrapText="1"/>
      <protection locked="0"/>
    </xf>
    <xf numFmtId="14" fontId="3" fillId="2" borderId="63" xfId="12" applyNumberFormat="1" applyFont="1" applyFill="1" applyBorder="1" applyAlignment="1" applyProtection="1">
      <alignment horizontal="center" vertical="center" wrapText="1"/>
      <protection locked="0"/>
    </xf>
    <xf numFmtId="0" fontId="3" fillId="2" borderId="2" xfId="1" applyBorder="1" applyAlignment="1">
      <alignment horizontal="left" vertical="center" wrapText="1"/>
      <protection locked="0"/>
    </xf>
    <xf numFmtId="2" fontId="3" fillId="2" borderId="19" xfId="20" applyNumberFormat="1" applyFont="1" applyFill="1" applyBorder="1" applyAlignment="1" applyProtection="1">
      <alignment horizontal="center" vertical="center" wrapText="1"/>
      <protection locked="0"/>
    </xf>
    <xf numFmtId="0" fontId="5" fillId="3" borderId="13" xfId="3" applyBorder="1" applyAlignment="1">
      <alignment horizontal="center" vertical="center" wrapText="1"/>
    </xf>
    <xf numFmtId="0" fontId="3" fillId="2" borderId="14" xfId="1" applyFill="1" applyBorder="1" applyAlignment="1">
      <alignment horizontal="center" vertical="center" wrapText="1"/>
      <protection locked="0"/>
    </xf>
    <xf numFmtId="0" fontId="3" fillId="2" borderId="63" xfId="1" applyFill="1" applyBorder="1" applyAlignment="1">
      <alignment horizontal="center" vertical="center" wrapText="1"/>
      <protection locked="0"/>
    </xf>
    <xf numFmtId="14" fontId="3" fillId="2" borderId="63" xfId="1" applyNumberFormat="1" applyFill="1" applyBorder="1" applyAlignment="1">
      <alignment horizontal="center" vertical="center" wrapText="1"/>
      <protection locked="0"/>
    </xf>
    <xf numFmtId="0" fontId="3" fillId="2" borderId="64" xfId="1" applyFill="1" applyBorder="1" applyAlignment="1">
      <alignment horizontal="left" vertical="center" wrapText="1"/>
      <protection locked="0"/>
    </xf>
    <xf numFmtId="14" fontId="3" fillId="2" borderId="65" xfId="1" applyNumberFormat="1" applyFill="1" applyBorder="1" applyAlignment="1">
      <alignment horizontal="center" vertical="center" wrapText="1"/>
      <protection locked="0"/>
    </xf>
    <xf numFmtId="0" fontId="3" fillId="2" borderId="67" xfId="1" applyFill="1" applyBorder="1" applyAlignment="1">
      <alignment horizontal="center" vertical="center" wrapText="1"/>
      <protection locked="0"/>
    </xf>
    <xf numFmtId="2" fontId="3" fillId="2" borderId="109" xfId="20" applyNumberFormat="1" applyFont="1" applyFill="1" applyBorder="1" applyAlignment="1" applyProtection="1">
      <alignment horizontal="center" vertical="center" wrapText="1"/>
      <protection locked="0"/>
    </xf>
    <xf numFmtId="0" fontId="5" fillId="3" borderId="105" xfId="4" applyBorder="1" applyProtection="1">
      <alignment vertical="center" wrapText="1"/>
    </xf>
    <xf numFmtId="0" fontId="3" fillId="3" borderId="106" xfId="1" applyFill="1" applyBorder="1" applyProtection="1">
      <alignment horizontal="left" vertical="center" wrapText="1"/>
    </xf>
    <xf numFmtId="0" fontId="4" fillId="3" borderId="0" xfId="2" applyFill="1" applyBorder="1">
      <alignment horizontal="center" vertical="center"/>
    </xf>
    <xf numFmtId="44" fontId="3" fillId="2" borderId="19" xfId="17" applyFont="1" applyFill="1" applyBorder="1" applyAlignment="1" applyProtection="1">
      <alignment horizontal="center" vertical="center" wrapText="1"/>
      <protection locked="0"/>
    </xf>
    <xf numFmtId="44" fontId="3" fillId="2" borderId="30" xfId="17" applyFont="1" applyFill="1" applyBorder="1" applyAlignment="1" applyProtection="1">
      <alignment horizontal="center" vertical="center" wrapText="1"/>
      <protection locked="0"/>
    </xf>
    <xf numFmtId="44" fontId="3" fillId="2" borderId="68" xfId="17" applyFont="1" applyFill="1" applyBorder="1" applyAlignment="1" applyProtection="1">
      <alignment horizontal="center" vertical="center" wrapText="1"/>
      <protection locked="0"/>
    </xf>
    <xf numFmtId="0" fontId="4" fillId="22" borderId="0" xfId="12" applyFill="1"/>
    <xf numFmtId="0" fontId="4" fillId="22" borderId="0" xfId="12" applyFill="1" applyAlignment="1">
      <alignment horizontal="center"/>
    </xf>
    <xf numFmtId="2" fontId="0" fillId="22" borderId="0" xfId="20" applyNumberFormat="1" applyFont="1" applyFill="1" applyAlignment="1">
      <alignment horizontal="center"/>
    </xf>
    <xf numFmtId="0" fontId="4" fillId="22" borderId="0" xfId="12" applyFill="1" applyAlignment="1">
      <alignment wrapText="1"/>
    </xf>
    <xf numFmtId="0" fontId="4" fillId="3" borderId="25" xfId="2" applyFill="1" applyBorder="1">
      <alignment horizontal="center" vertical="center"/>
    </xf>
    <xf numFmtId="0" fontId="4" fillId="3" borderId="17" xfId="2" applyFill="1" applyBorder="1">
      <alignment horizontal="center" vertical="center"/>
    </xf>
    <xf numFmtId="0" fontId="4" fillId="3" borderId="11" xfId="2" applyFill="1" applyBorder="1">
      <alignment horizontal="center" vertical="center"/>
    </xf>
    <xf numFmtId="0" fontId="5" fillId="3" borderId="23" xfId="4" applyBorder="1" applyProtection="1">
      <alignment vertical="center" wrapText="1"/>
    </xf>
    <xf numFmtId="0" fontId="5" fillId="3" borderId="22" xfId="4" applyBorder="1" applyProtection="1">
      <alignment vertical="center" wrapText="1"/>
    </xf>
    <xf numFmtId="0" fontId="3" fillId="2" borderId="16" xfId="12" applyFont="1" applyFill="1" applyBorder="1" applyAlignment="1" applyProtection="1">
      <alignment horizontal="center" vertical="center" wrapText="1"/>
      <protection locked="0"/>
    </xf>
    <xf numFmtId="0" fontId="4" fillId="0" borderId="0" xfId="12"/>
    <xf numFmtId="0" fontId="4" fillId="0" borderId="15" xfId="12" applyBorder="1"/>
    <xf numFmtId="0" fontId="5" fillId="3" borderId="13" xfId="3">
      <alignment vertical="center" wrapText="1"/>
    </xf>
    <xf numFmtId="0" fontId="5" fillId="3" borderId="16" xfId="3" applyFill="1" applyBorder="1" applyAlignment="1">
      <alignment horizontal="center" wrapText="1"/>
    </xf>
    <xf numFmtId="0" fontId="5" fillId="3" borderId="0" xfId="3" applyFill="1" applyBorder="1" applyAlignment="1">
      <alignment horizontal="center" wrapText="1"/>
    </xf>
    <xf numFmtId="0" fontId="5" fillId="3" borderId="15" xfId="3" applyFill="1" applyBorder="1" applyAlignment="1">
      <alignment horizontal="center" wrapText="1"/>
    </xf>
    <xf numFmtId="0" fontId="3" fillId="3" borderId="8" xfId="12" applyFont="1" applyFill="1" applyBorder="1" applyAlignment="1" applyProtection="1">
      <alignment horizontal="center" vertical="center" wrapText="1"/>
    </xf>
    <xf numFmtId="0" fontId="3" fillId="3" borderId="7" xfId="12" applyFont="1" applyFill="1" applyBorder="1" applyAlignment="1" applyProtection="1">
      <alignment horizontal="center" vertical="center" wrapText="1"/>
    </xf>
    <xf numFmtId="0" fontId="3" fillId="3" borderId="6" xfId="12" applyFont="1" applyFill="1" applyBorder="1" applyAlignment="1" applyProtection="1">
      <alignment horizontal="center" vertical="center" wrapText="1"/>
    </xf>
    <xf numFmtId="0" fontId="24" fillId="0" borderId="60" xfId="12" applyFont="1" applyBorder="1" applyAlignment="1">
      <alignment vertical="top"/>
    </xf>
    <xf numFmtId="0" fontId="4" fillId="0" borderId="62" xfId="12" applyBorder="1"/>
    <xf numFmtId="0" fontId="4" fillId="0" borderId="61" xfId="12" applyBorder="1"/>
    <xf numFmtId="0" fontId="24" fillId="10" borderId="60" xfId="12" applyFont="1" applyFill="1" applyBorder="1" applyAlignment="1">
      <alignment vertical="top"/>
    </xf>
    <xf numFmtId="0" fontId="4" fillId="10" borderId="61" xfId="12" applyFill="1" applyBorder="1"/>
    <xf numFmtId="0" fontId="24" fillId="0" borderId="60" xfId="12" applyFont="1" applyBorder="1" applyAlignment="1">
      <alignment horizontal="right" vertical="top"/>
    </xf>
    <xf numFmtId="0" fontId="4" fillId="0" borderId="29" xfId="12" applyBorder="1"/>
    <xf numFmtId="0" fontId="4" fillId="0" borderId="28" xfId="12" applyBorder="1"/>
    <xf numFmtId="0" fontId="5" fillId="3" borderId="22" xfId="4" applyBorder="1" applyAlignment="1" applyProtection="1">
      <alignment horizontal="center" vertical="center" wrapText="1"/>
    </xf>
    <xf numFmtId="0" fontId="5" fillId="3" borderId="21" xfId="4" applyBorder="1" applyAlignment="1" applyProtection="1">
      <alignment horizontal="center" vertical="center" wrapText="1"/>
    </xf>
    <xf numFmtId="0" fontId="5" fillId="3" borderId="24" xfId="4" applyBorder="1" applyAlignment="1" applyProtection="1">
      <alignment horizontal="center" vertical="center" wrapText="1"/>
    </xf>
    <xf numFmtId="0" fontId="24" fillId="0" borderId="60" xfId="14" applyFont="1" applyBorder="1" applyAlignment="1">
      <alignment vertical="top"/>
    </xf>
    <xf numFmtId="0" fontId="23" fillId="0" borderId="61" xfId="14" applyBorder="1"/>
    <xf numFmtId="0" fontId="5" fillId="3" borderId="8" xfId="3" applyFill="1" applyBorder="1" applyAlignment="1">
      <alignment horizontal="center" wrapText="1"/>
    </xf>
    <xf numFmtId="0" fontId="5" fillId="3" borderId="7" xfId="3" applyFill="1" applyBorder="1" applyAlignment="1">
      <alignment horizontal="center" wrapText="1"/>
    </xf>
    <xf numFmtId="0" fontId="5" fillId="3" borderId="6" xfId="3" applyFill="1" applyBorder="1" applyAlignment="1">
      <alignment horizontal="center" wrapText="1"/>
    </xf>
    <xf numFmtId="0" fontId="4" fillId="3" borderId="25" xfId="2" applyFill="1" applyBorder="1" applyProtection="1">
      <alignment horizontal="center" vertical="center"/>
    </xf>
    <xf numFmtId="0" fontId="4" fillId="3" borderId="17" xfId="2" applyFill="1" applyBorder="1" applyProtection="1">
      <alignment horizontal="center" vertical="center"/>
    </xf>
    <xf numFmtId="0" fontId="4" fillId="3" borderId="11" xfId="2" applyFill="1" applyBorder="1" applyProtection="1">
      <alignment horizontal="center" vertical="center"/>
    </xf>
    <xf numFmtId="0" fontId="5" fillId="3" borderId="2" xfId="4" applyBorder="1" applyProtection="1">
      <alignment vertical="center" wrapText="1"/>
    </xf>
    <xf numFmtId="0" fontId="3" fillId="2" borderId="16" xfId="12" applyFont="1" applyFill="1" applyBorder="1" applyAlignment="1" applyProtection="1">
      <alignment horizontal="center" vertical="center" wrapText="1"/>
    </xf>
    <xf numFmtId="0" fontId="3" fillId="2" borderId="0" xfId="12" applyFont="1" applyFill="1" applyBorder="1" applyAlignment="1" applyProtection="1">
      <alignment horizontal="center" vertical="center" wrapText="1"/>
    </xf>
    <xf numFmtId="0" fontId="3" fillId="2" borderId="15" xfId="12" applyFont="1" applyFill="1" applyBorder="1" applyAlignment="1" applyProtection="1">
      <alignment horizontal="center" vertical="center" wrapText="1"/>
    </xf>
    <xf numFmtId="0" fontId="5" fillId="3" borderId="13" xfId="3" applyProtection="1">
      <alignment vertical="center" wrapText="1"/>
    </xf>
    <xf numFmtId="0" fontId="5" fillId="3" borderId="16" xfId="3" applyFill="1" applyBorder="1" applyAlignment="1" applyProtection="1">
      <alignment horizontal="center" wrapText="1"/>
    </xf>
    <xf numFmtId="0" fontId="5" fillId="3" borderId="0" xfId="3" applyFill="1" applyBorder="1" applyAlignment="1" applyProtection="1">
      <alignment horizontal="center" wrapText="1"/>
    </xf>
    <xf numFmtId="0" fontId="5" fillId="3" borderId="15" xfId="3" applyFill="1" applyBorder="1" applyAlignment="1" applyProtection="1">
      <alignment horizontal="center" wrapText="1"/>
    </xf>
    <xf numFmtId="0" fontId="5" fillId="5" borderId="42" xfId="5" applyBorder="1">
      <alignment horizontal="center" vertical="center"/>
    </xf>
    <xf numFmtId="0" fontId="5" fillId="5" borderId="34" xfId="5" applyBorder="1">
      <alignment horizontal="center" vertical="center"/>
    </xf>
    <xf numFmtId="0" fontId="5" fillId="5" borderId="42" xfId="5" applyBorder="1" applyAlignment="1">
      <alignment horizontal="center" vertical="center" wrapText="1"/>
    </xf>
    <xf numFmtId="0" fontId="5" fillId="5" borderId="34" xfId="5" applyBorder="1" applyAlignment="1">
      <alignment horizontal="center" vertical="center" wrapText="1"/>
    </xf>
    <xf numFmtId="0" fontId="5" fillId="5" borderId="42" xfId="6" applyBorder="1" applyAlignment="1">
      <alignment horizontal="center" vertical="center" wrapText="1"/>
    </xf>
    <xf numFmtId="0" fontId="5" fillId="5" borderId="34" xfId="6" applyBorder="1" applyAlignment="1">
      <alignment horizontal="center" vertical="center" wrapText="1"/>
    </xf>
    <xf numFmtId="0" fontId="5" fillId="5" borderId="44" xfId="5" applyBorder="1" applyAlignment="1">
      <alignment horizontal="center" vertical="center" wrapText="1"/>
    </xf>
    <xf numFmtId="0" fontId="5" fillId="5" borderId="43" xfId="5" applyBorder="1" applyAlignment="1">
      <alignment horizontal="center" vertical="center" wrapText="1"/>
    </xf>
    <xf numFmtId="0" fontId="5" fillId="5" borderId="39" xfId="5" applyBorder="1" applyAlignment="1">
      <alignment horizontal="center" vertical="center" wrapText="1"/>
    </xf>
    <xf numFmtId="0" fontId="5" fillId="5" borderId="38" xfId="5" applyBorder="1" applyAlignment="1">
      <alignment horizontal="center" vertical="center" wrapText="1"/>
    </xf>
    <xf numFmtId="0" fontId="5" fillId="5" borderId="44" xfId="5" applyBorder="1" applyAlignment="1">
      <alignment horizontal="center" vertical="center"/>
    </xf>
    <xf numFmtId="0" fontId="5" fillId="5" borderId="0" xfId="5" applyBorder="1" applyAlignment="1">
      <alignment horizontal="center" vertical="center"/>
    </xf>
    <xf numFmtId="0" fontId="5" fillId="5" borderId="43" xfId="5" applyBorder="1" applyAlignment="1">
      <alignment horizontal="center" vertical="center"/>
    </xf>
    <xf numFmtId="0" fontId="5" fillId="5" borderId="39" xfId="5" applyBorder="1" applyAlignment="1">
      <alignment horizontal="center" vertical="center"/>
    </xf>
    <xf numFmtId="0" fontId="5" fillId="5" borderId="7" xfId="5" applyBorder="1" applyAlignment="1">
      <alignment horizontal="center" vertical="center"/>
    </xf>
    <xf numFmtId="0" fontId="5" fillId="5" borderId="38" xfId="5" applyBorder="1" applyAlignment="1">
      <alignment horizontal="center" vertical="center"/>
    </xf>
    <xf numFmtId="0" fontId="5" fillId="9" borderId="49" xfId="7" applyFill="1" applyBorder="1" applyAlignment="1">
      <alignment horizontal="center" vertical="center" wrapText="1"/>
    </xf>
    <xf numFmtId="0" fontId="5" fillId="9" borderId="0" xfId="7" applyFill="1" applyBorder="1" applyAlignment="1">
      <alignment horizontal="center" vertical="center" wrapText="1"/>
    </xf>
    <xf numFmtId="0" fontId="5" fillId="9" borderId="7" xfId="7" applyFill="1" applyBorder="1" applyAlignment="1">
      <alignment horizontal="center" vertical="center" wrapText="1"/>
    </xf>
    <xf numFmtId="0" fontId="5" fillId="10" borderId="49" xfId="7" applyFill="1" applyBorder="1" applyAlignment="1" applyProtection="1">
      <alignment horizontal="center" vertical="center"/>
      <protection locked="0"/>
    </xf>
    <xf numFmtId="0" fontId="5" fillId="10" borderId="0" xfId="7" applyFill="1" applyBorder="1" applyAlignment="1" applyProtection="1">
      <alignment horizontal="center" vertical="center"/>
      <protection locked="0"/>
    </xf>
    <xf numFmtId="0" fontId="5" fillId="10" borderId="7" xfId="7" applyFill="1" applyBorder="1" applyAlignment="1" applyProtection="1">
      <alignment horizontal="center" vertical="center"/>
      <protection locked="0"/>
    </xf>
    <xf numFmtId="0" fontId="5" fillId="9" borderId="48" xfId="7" applyFill="1" applyBorder="1" applyAlignment="1">
      <alignment horizontal="center" vertical="center" wrapText="1"/>
    </xf>
    <xf numFmtId="0" fontId="5" fillId="9" borderId="43" xfId="7" applyFill="1" applyBorder="1" applyAlignment="1">
      <alignment horizontal="center" vertical="center" wrapText="1"/>
    </xf>
    <xf numFmtId="0" fontId="5" fillId="9" borderId="38" xfId="7" applyFill="1" applyBorder="1" applyAlignment="1">
      <alignment horizontal="center" vertical="center" wrapText="1"/>
    </xf>
    <xf numFmtId="0" fontId="3" fillId="0" borderId="10" xfId="1" applyFill="1" applyBorder="1" applyAlignment="1" applyProtection="1">
      <alignment horizontal="center" vertical="center" wrapText="1"/>
      <protection locked="0"/>
    </xf>
    <xf numFmtId="0" fontId="3" fillId="0" borderId="37" xfId="1" applyFill="1" applyBorder="1" applyAlignment="1" applyProtection="1">
      <alignment horizontal="center" vertical="center" wrapText="1"/>
      <protection locked="0"/>
    </xf>
    <xf numFmtId="0" fontId="3" fillId="0" borderId="36" xfId="1" applyFill="1" applyBorder="1" applyAlignment="1" applyProtection="1">
      <alignment horizontal="center" vertical="center" wrapText="1"/>
      <protection locked="0"/>
    </xf>
    <xf numFmtId="0" fontId="10" fillId="8" borderId="16" xfId="7" applyFont="1" applyBorder="1" applyAlignment="1">
      <alignment horizontal="center" vertical="center" wrapText="1"/>
    </xf>
    <xf numFmtId="0" fontId="7" fillId="8" borderId="15" xfId="7" applyFont="1" applyBorder="1" applyAlignment="1">
      <alignment horizontal="center" vertical="center" wrapText="1"/>
    </xf>
    <xf numFmtId="0" fontId="7" fillId="8" borderId="16" xfId="7" applyFont="1" applyBorder="1" applyAlignment="1">
      <alignment horizontal="center" vertical="center" wrapText="1"/>
    </xf>
    <xf numFmtId="0" fontId="7" fillId="8" borderId="8" xfId="7" applyFont="1" applyBorder="1" applyAlignment="1">
      <alignment horizontal="center" vertical="center" wrapText="1"/>
    </xf>
    <xf numFmtId="0" fontId="7" fillId="8" borderId="6" xfId="7" applyFont="1" applyBorder="1" applyAlignment="1">
      <alignment horizontal="center" vertical="center" wrapText="1"/>
    </xf>
    <xf numFmtId="0" fontId="9" fillId="10" borderId="44" xfId="12" applyFont="1" applyFill="1" applyBorder="1" applyAlignment="1" applyProtection="1">
      <alignment horizontal="center"/>
      <protection locked="0"/>
    </xf>
    <xf numFmtId="0" fontId="8" fillId="0" borderId="0" xfId="12" applyFont="1" applyBorder="1"/>
    <xf numFmtId="0" fontId="8" fillId="0" borderId="43" xfId="12" applyFont="1" applyBorder="1"/>
    <xf numFmtId="0" fontId="19" fillId="10" borderId="7" xfId="10" applyFill="1" applyBorder="1" applyAlignment="1" applyProtection="1">
      <alignment wrapText="1"/>
      <protection locked="0"/>
    </xf>
    <xf numFmtId="0" fontId="8" fillId="10" borderId="7" xfId="8" applyFont="1" applyBorder="1">
      <alignment wrapText="1"/>
      <protection locked="0"/>
    </xf>
    <xf numFmtId="0" fontId="8" fillId="10" borderId="38" xfId="8" applyFont="1" applyBorder="1">
      <alignment wrapText="1"/>
      <protection locked="0"/>
    </xf>
    <xf numFmtId="0" fontId="4" fillId="0" borderId="0" xfId="12" applyFont="1" applyAlignment="1">
      <alignment horizontal="center" wrapText="1"/>
    </xf>
    <xf numFmtId="0" fontId="4" fillId="0" borderId="0" xfId="12" applyAlignment="1">
      <alignment horizontal="center"/>
    </xf>
    <xf numFmtId="0" fontId="4" fillId="0" borderId="7" xfId="12" applyBorder="1" applyAlignment="1">
      <alignment horizontal="center"/>
    </xf>
    <xf numFmtId="0" fontId="6" fillId="0" borderId="0" xfId="12" applyFont="1" applyAlignment="1">
      <alignment horizontal="center" vertical="center"/>
    </xf>
    <xf numFmtId="0" fontId="13" fillId="0" borderId="0" xfId="12" applyFont="1" applyBorder="1" applyAlignment="1">
      <alignment horizontal="center" vertical="center" wrapText="1"/>
    </xf>
    <xf numFmtId="49" fontId="13" fillId="0" borderId="0" xfId="12" applyNumberFormat="1" applyFont="1" applyBorder="1" applyAlignment="1">
      <alignment horizontal="center" vertical="center"/>
    </xf>
    <xf numFmtId="0" fontId="15" fillId="9" borderId="57" xfId="12" applyFont="1" applyFill="1" applyBorder="1" applyAlignment="1" applyProtection="1">
      <alignment horizontal="center" wrapText="1"/>
      <protection hidden="1"/>
    </xf>
    <xf numFmtId="0" fontId="15" fillId="9" borderId="56" xfId="12" applyFont="1" applyFill="1" applyBorder="1" applyAlignment="1" applyProtection="1">
      <alignment horizontal="center" wrapText="1"/>
      <protection hidden="1"/>
    </xf>
    <xf numFmtId="0" fontId="6" fillId="6" borderId="45" xfId="12" applyFont="1" applyFill="1" applyBorder="1" applyAlignment="1">
      <alignment horizontal="center"/>
    </xf>
    <xf numFmtId="0" fontId="6" fillId="6" borderId="41" xfId="12" applyFont="1" applyFill="1" applyBorder="1" applyAlignment="1">
      <alignment horizontal="center"/>
    </xf>
    <xf numFmtId="0" fontId="10" fillId="6" borderId="50" xfId="12" applyFont="1" applyFill="1" applyBorder="1" applyAlignment="1">
      <alignment horizontal="center" vertical="center" wrapText="1"/>
    </xf>
    <xf numFmtId="0" fontId="10" fillId="6" borderId="49" xfId="12" applyFont="1" applyFill="1" applyBorder="1" applyAlignment="1">
      <alignment horizontal="center" vertical="center" wrapText="1"/>
    </xf>
    <xf numFmtId="0" fontId="10" fillId="6" borderId="48" xfId="12" applyFont="1" applyFill="1" applyBorder="1" applyAlignment="1">
      <alignment horizontal="center" vertical="center" wrapText="1"/>
    </xf>
    <xf numFmtId="0" fontId="10" fillId="6" borderId="44" xfId="12" applyFont="1" applyFill="1" applyBorder="1" applyAlignment="1">
      <alignment horizontal="center" vertical="center" wrapText="1"/>
    </xf>
    <xf numFmtId="0" fontId="10" fillId="6" borderId="0" xfId="12" applyFont="1" applyFill="1" applyBorder="1" applyAlignment="1">
      <alignment horizontal="center" vertical="center" wrapText="1"/>
    </xf>
    <xf numFmtId="0" fontId="10" fillId="6" borderId="43" xfId="12" applyFont="1" applyFill="1" applyBorder="1" applyAlignment="1">
      <alignment horizontal="center" vertical="center" wrapText="1"/>
    </xf>
    <xf numFmtId="0" fontId="13" fillId="6" borderId="53" xfId="12" applyFont="1" applyFill="1" applyBorder="1" applyAlignment="1">
      <alignment horizontal="left" vertical="center" wrapText="1"/>
    </xf>
    <xf numFmtId="0" fontId="12" fillId="6" borderId="52" xfId="12" applyFont="1" applyFill="1" applyBorder="1" applyAlignment="1">
      <alignment horizontal="left" vertical="center" wrapText="1"/>
    </xf>
    <xf numFmtId="0" fontId="12" fillId="6" borderId="21" xfId="12" applyFont="1" applyFill="1" applyBorder="1" applyAlignment="1">
      <alignment horizontal="left" vertical="center" wrapText="1"/>
    </xf>
    <xf numFmtId="0" fontId="12" fillId="6" borderId="51" xfId="12" applyFont="1" applyFill="1" applyBorder="1" applyAlignment="1">
      <alignment horizontal="left" vertical="center" wrapText="1"/>
    </xf>
    <xf numFmtId="0" fontId="11" fillId="10" borderId="44" xfId="12" applyFont="1" applyFill="1" applyBorder="1" applyAlignment="1" applyProtection="1">
      <alignment horizontal="center"/>
      <protection locked="0"/>
    </xf>
    <xf numFmtId="0" fontId="5" fillId="10" borderId="50" xfId="7" applyFill="1" applyBorder="1" applyAlignment="1" applyProtection="1">
      <alignment horizontal="center" vertical="center"/>
      <protection locked="0"/>
    </xf>
    <xf numFmtId="0" fontId="5" fillId="10" borderId="44" xfId="7" applyFill="1" applyBorder="1" applyAlignment="1" applyProtection="1">
      <alignment horizontal="center" vertical="center"/>
      <protection locked="0"/>
    </xf>
    <xf numFmtId="0" fontId="5" fillId="10" borderId="39" xfId="7" applyFill="1" applyBorder="1" applyAlignment="1" applyProtection="1">
      <alignment horizontal="center" vertical="center"/>
      <protection locked="0"/>
    </xf>
    <xf numFmtId="0" fontId="5" fillId="5" borderId="37" xfId="6" applyBorder="1" applyAlignment="1">
      <alignment horizontal="center" vertical="center" wrapText="1"/>
    </xf>
    <xf numFmtId="0" fontId="4" fillId="0" borderId="36" xfId="12" applyBorder="1"/>
    <xf numFmtId="0" fontId="5" fillId="5" borderId="32" xfId="6" applyBorder="1" applyAlignment="1">
      <alignment horizontal="center" vertical="center" wrapText="1"/>
    </xf>
    <xf numFmtId="0" fontId="4" fillId="0" borderId="35" xfId="12" applyBorder="1"/>
    <xf numFmtId="0" fontId="4" fillId="0" borderId="34" xfId="12" applyBorder="1"/>
    <xf numFmtId="0" fontId="35" fillId="10" borderId="7" xfId="19" applyFill="1" applyBorder="1" applyAlignment="1" applyProtection="1">
      <alignment wrapText="1"/>
      <protection locked="0"/>
    </xf>
    <xf numFmtId="0" fontId="4" fillId="0" borderId="35" xfId="12" applyBorder="1" applyAlignment="1">
      <alignment horizontal="center"/>
    </xf>
    <xf numFmtId="2" fontId="5" fillId="5" borderId="42" xfId="20" applyNumberFormat="1" applyFont="1" applyFill="1" applyBorder="1" applyAlignment="1">
      <alignment horizontal="center" vertical="center" wrapText="1"/>
    </xf>
    <xf numFmtId="2" fontId="0" fillId="0" borderId="34" xfId="20" applyNumberFormat="1" applyFont="1" applyBorder="1" applyAlignment="1">
      <alignment horizontal="center"/>
    </xf>
    <xf numFmtId="0" fontId="5" fillId="3" borderId="24" xfId="4" applyBorder="1" applyProtection="1">
      <alignment vertical="center" wrapText="1"/>
    </xf>
    <xf numFmtId="0" fontId="5" fillId="3" borderId="21" xfId="4" applyBorder="1" applyProtection="1">
      <alignment vertical="center" wrapText="1"/>
    </xf>
    <xf numFmtId="0" fontId="4" fillId="3" borderId="29" xfId="2" applyFill="1" applyBorder="1">
      <alignment horizontal="center" vertical="center"/>
    </xf>
    <xf numFmtId="0" fontId="4" fillId="3" borderId="108" xfId="2" applyFill="1" applyBorder="1">
      <alignment horizontal="center" vertical="center"/>
    </xf>
    <xf numFmtId="0" fontId="5" fillId="3" borderId="105" xfId="4" applyBorder="1" applyAlignment="1" applyProtection="1">
      <alignment horizontal="left" vertical="center" wrapText="1"/>
    </xf>
    <xf numFmtId="0" fontId="5" fillId="3" borderId="105" xfId="4" applyBorder="1" applyProtection="1">
      <alignment vertical="center" wrapText="1"/>
    </xf>
    <xf numFmtId="0" fontId="5" fillId="3" borderId="106" xfId="4" applyBorder="1" applyProtection="1">
      <alignment vertical="center" wrapText="1"/>
    </xf>
    <xf numFmtId="0" fontId="3" fillId="2" borderId="27" xfId="12" applyFont="1" applyFill="1" applyBorder="1" applyAlignment="1" applyProtection="1">
      <alignment horizontal="center" vertical="center" wrapText="1"/>
      <protection locked="0"/>
    </xf>
    <xf numFmtId="0" fontId="3" fillId="2" borderId="101" xfId="12" applyFont="1" applyFill="1" applyBorder="1" applyAlignment="1" applyProtection="1">
      <alignment horizontal="center" vertical="center" wrapText="1"/>
      <protection locked="0"/>
    </xf>
    <xf numFmtId="0" fontId="3" fillId="2" borderId="26" xfId="12" applyFont="1" applyFill="1" applyBorder="1" applyAlignment="1" applyProtection="1">
      <alignment horizontal="center" vertical="center" wrapText="1"/>
      <protection locked="0"/>
    </xf>
    <xf numFmtId="0" fontId="5" fillId="3" borderId="13" xfId="3" applyBorder="1" applyAlignment="1">
      <alignment horizontal="left" vertical="center" wrapText="1"/>
    </xf>
    <xf numFmtId="0" fontId="5" fillId="3" borderId="64" xfId="3" applyFill="1" applyBorder="1" applyAlignment="1">
      <alignment horizontal="center" wrapText="1"/>
    </xf>
    <xf numFmtId="0" fontId="5" fillId="3" borderId="66" xfId="3" applyFill="1" applyBorder="1" applyAlignment="1">
      <alignment horizontal="center" wrapText="1"/>
    </xf>
    <xf numFmtId="0" fontId="5" fillId="3" borderId="65" xfId="3" applyFill="1" applyBorder="1" applyAlignment="1">
      <alignment horizontal="center" wrapText="1"/>
    </xf>
    <xf numFmtId="0" fontId="5" fillId="3" borderId="93" xfId="4" applyBorder="1" applyAlignment="1" applyProtection="1">
      <alignment horizontal="center" vertical="center" wrapText="1"/>
    </xf>
    <xf numFmtId="0" fontId="5" fillId="3" borderId="49" xfId="4" applyBorder="1" applyAlignment="1" applyProtection="1">
      <alignment horizontal="center" vertical="center" wrapText="1"/>
    </xf>
    <xf numFmtId="0" fontId="5" fillId="3" borderId="92" xfId="4" applyBorder="1" applyAlignment="1" applyProtection="1">
      <alignment horizontal="center" vertical="center" wrapText="1"/>
    </xf>
    <xf numFmtId="0" fontId="5" fillId="3" borderId="16" xfId="4" applyBorder="1" applyAlignment="1" applyProtection="1">
      <alignment horizontal="center" vertical="center" wrapText="1"/>
    </xf>
    <xf numFmtId="0" fontId="5" fillId="3" borderId="0" xfId="4" applyBorder="1" applyAlignment="1" applyProtection="1">
      <alignment horizontal="center" vertical="center" wrapText="1"/>
    </xf>
    <xf numFmtId="0" fontId="5" fillId="3" borderId="15" xfId="4" applyBorder="1" applyAlignment="1" applyProtection="1">
      <alignment horizontal="center" vertical="center" wrapText="1"/>
    </xf>
    <xf numFmtId="0" fontId="5" fillId="3" borderId="64" xfId="4" applyBorder="1" applyAlignment="1" applyProtection="1">
      <alignment horizontal="center" vertical="center" wrapText="1"/>
    </xf>
    <xf numFmtId="0" fontId="5" fillId="3" borderId="66" xfId="4" applyBorder="1" applyAlignment="1" applyProtection="1">
      <alignment horizontal="center" vertical="center" wrapText="1"/>
    </xf>
    <xf numFmtId="0" fontId="5" fillId="3" borderId="65" xfId="4" applyBorder="1" applyAlignment="1" applyProtection="1">
      <alignment horizontal="center" vertical="center" wrapText="1"/>
    </xf>
    <xf numFmtId="0" fontId="3" fillId="2" borderId="16" xfId="12" applyFont="1" applyFill="1" applyBorder="1" applyAlignment="1" applyProtection="1">
      <alignment horizontal="left" vertical="center" wrapText="1"/>
      <protection locked="0"/>
    </xf>
    <xf numFmtId="0" fontId="4" fillId="0" borderId="0" xfId="12" applyAlignment="1">
      <alignment horizontal="left"/>
    </xf>
    <xf numFmtId="0" fontId="4" fillId="0" borderId="15" xfId="12" applyBorder="1" applyAlignment="1">
      <alignment horizontal="left"/>
    </xf>
    <xf numFmtId="0" fontId="3" fillId="3" borderId="64" xfId="12" applyFont="1" applyFill="1" applyBorder="1" applyAlignment="1" applyProtection="1">
      <alignment horizontal="center" vertical="center" wrapText="1"/>
    </xf>
    <xf numFmtId="0" fontId="3" fillId="3" borderId="66" xfId="12" applyFont="1" applyFill="1" applyBorder="1" applyAlignment="1" applyProtection="1">
      <alignment horizontal="center" vertical="center" wrapText="1"/>
    </xf>
    <xf numFmtId="0" fontId="3" fillId="3" borderId="65" xfId="12" applyFont="1" applyFill="1" applyBorder="1" applyAlignment="1" applyProtection="1">
      <alignment horizontal="center" vertical="center" wrapText="1"/>
    </xf>
    <xf numFmtId="0" fontId="3" fillId="2" borderId="16" xfId="12" applyFont="1" applyFill="1" applyBorder="1" applyAlignment="1" applyProtection="1">
      <alignment horizontal="left" vertical="center" wrapText="1"/>
    </xf>
    <xf numFmtId="0" fontId="3" fillId="2" borderId="0" xfId="12" applyFont="1" applyFill="1" applyBorder="1" applyAlignment="1" applyProtection="1">
      <alignment horizontal="left" vertical="center" wrapText="1"/>
    </xf>
    <xf numFmtId="0" fontId="3" fillId="2" borderId="15" xfId="12" applyFont="1" applyFill="1" applyBorder="1" applyAlignment="1" applyProtection="1">
      <alignment horizontal="left" vertical="center" wrapText="1"/>
    </xf>
    <xf numFmtId="0" fontId="3" fillId="2" borderId="0" xfId="12" applyFont="1" applyFill="1" applyBorder="1" applyAlignment="1" applyProtection="1">
      <alignment horizontal="left" vertical="center" wrapText="1"/>
      <protection locked="0"/>
    </xf>
    <xf numFmtId="0" fontId="3" fillId="2" borderId="15" xfId="12" applyFont="1" applyFill="1" applyBorder="1" applyAlignment="1" applyProtection="1">
      <alignment horizontal="left" vertical="center" wrapText="1"/>
      <protection locked="0"/>
    </xf>
    <xf numFmtId="0" fontId="4" fillId="18" borderId="10" xfId="2" applyFill="1" applyBorder="1" applyAlignment="1" applyProtection="1">
      <alignment horizontal="center" vertical="top"/>
    </xf>
    <xf numFmtId="0" fontId="4" fillId="18" borderId="37" xfId="2" applyFill="1" applyBorder="1" applyAlignment="1" applyProtection="1">
      <alignment horizontal="center" vertical="top"/>
    </xf>
    <xf numFmtId="0" fontId="4" fillId="18" borderId="90" xfId="2" applyFill="1" applyBorder="1" applyAlignment="1" applyProtection="1">
      <alignment horizontal="center" vertical="top"/>
    </xf>
    <xf numFmtId="0" fontId="5" fillId="3" borderId="94" xfId="4" applyBorder="1" applyProtection="1">
      <alignment vertical="center" wrapText="1"/>
    </xf>
    <xf numFmtId="0" fontId="5" fillId="3" borderId="93" xfId="4" applyBorder="1" applyProtection="1">
      <alignment vertical="center" wrapText="1"/>
    </xf>
    <xf numFmtId="0" fontId="5" fillId="3" borderId="13" xfId="3" applyBorder="1" applyProtection="1">
      <alignment vertical="center" wrapText="1"/>
    </xf>
    <xf numFmtId="0" fontId="5" fillId="18" borderId="16" xfId="3" applyFill="1" applyBorder="1" applyAlignment="1" applyProtection="1">
      <alignment horizontal="center" wrapText="1"/>
    </xf>
    <xf numFmtId="0" fontId="5" fillId="18" borderId="0" xfId="3" applyFill="1" applyBorder="1" applyAlignment="1" applyProtection="1">
      <alignment horizontal="center" wrapText="1"/>
    </xf>
    <xf numFmtId="0" fontId="5" fillId="18" borderId="15" xfId="3" applyFill="1" applyBorder="1" applyAlignment="1" applyProtection="1">
      <alignment horizontal="center" wrapText="1"/>
    </xf>
    <xf numFmtId="0" fontId="5" fillId="0" borderId="94" xfId="4" applyFill="1" applyBorder="1" applyProtection="1">
      <alignment vertical="center" wrapText="1"/>
    </xf>
    <xf numFmtId="0" fontId="5" fillId="0" borderId="93" xfId="4" applyFill="1" applyBorder="1" applyProtection="1">
      <alignment vertical="center" wrapText="1"/>
    </xf>
    <xf numFmtId="0" fontId="6" fillId="20" borderId="45" xfId="12" applyFont="1" applyFill="1" applyBorder="1" applyAlignment="1">
      <alignment horizontal="center"/>
    </xf>
    <xf numFmtId="0" fontId="7" fillId="10" borderId="44" xfId="12" applyFont="1" applyFill="1" applyBorder="1" applyAlignment="1" applyProtection="1">
      <alignment horizontal="center"/>
      <protection locked="0"/>
    </xf>
    <xf numFmtId="0" fontId="4" fillId="0" borderId="0" xfId="12" applyBorder="1"/>
    <xf numFmtId="0" fontId="5" fillId="0" borderId="37" xfId="6" applyFill="1" applyBorder="1" applyAlignment="1">
      <alignment horizontal="center" vertical="center" wrapText="1"/>
    </xf>
    <xf numFmtId="0" fontId="4" fillId="0" borderId="37" xfId="12" applyFill="1" applyBorder="1"/>
    <xf numFmtId="0" fontId="4" fillId="0" borderId="0" xfId="12" applyFont="1" applyFill="1" applyAlignment="1">
      <alignment horizontal="center" wrapText="1"/>
    </xf>
    <xf numFmtId="0" fontId="4" fillId="0" borderId="0" xfId="12" applyFill="1" applyAlignment="1">
      <alignment horizontal="center"/>
    </xf>
    <xf numFmtId="0" fontId="4" fillId="0" borderId="7" xfId="12" applyFill="1" applyBorder="1" applyAlignment="1">
      <alignment horizontal="center"/>
    </xf>
    <xf numFmtId="0" fontId="5" fillId="0" borderId="48" xfId="7" applyFill="1" applyBorder="1" applyAlignment="1">
      <alignment horizontal="center" vertical="center" wrapText="1"/>
    </xf>
    <xf numFmtId="0" fontId="5" fillId="0" borderId="43" xfId="7" applyFill="1" applyBorder="1" applyAlignment="1">
      <alignment horizontal="center" vertical="center" wrapText="1"/>
    </xf>
    <xf numFmtId="0" fontId="5" fillId="0" borderId="38" xfId="7" applyFill="1" applyBorder="1" applyAlignment="1">
      <alignment horizontal="center" vertical="center" wrapText="1"/>
    </xf>
    <xf numFmtId="0" fontId="7" fillId="0" borderId="16" xfId="7" applyFont="1" applyFill="1" applyBorder="1" applyAlignment="1">
      <alignment horizontal="center" vertical="center" wrapText="1"/>
    </xf>
    <xf numFmtId="0" fontId="7" fillId="0" borderId="15" xfId="7" applyFont="1" applyFill="1" applyBorder="1" applyAlignment="1">
      <alignment horizontal="center" vertical="center" wrapText="1"/>
    </xf>
    <xf numFmtId="0" fontId="7" fillId="0" borderId="8" xfId="7" applyFont="1" applyFill="1" applyBorder="1" applyAlignment="1">
      <alignment horizontal="center" vertical="center" wrapText="1"/>
    </xf>
    <xf numFmtId="0" fontId="7" fillId="0" borderId="6" xfId="7" applyFont="1" applyFill="1" applyBorder="1" applyAlignment="1">
      <alignment horizontal="center" vertical="center" wrapText="1"/>
    </xf>
    <xf numFmtId="0" fontId="22" fillId="2" borderId="44" xfId="12" applyFont="1" applyFill="1" applyBorder="1" applyAlignment="1" applyProtection="1">
      <alignment horizontal="center"/>
      <protection locked="0"/>
    </xf>
    <xf numFmtId="0" fontId="4" fillId="0" borderId="43" xfId="12" applyBorder="1"/>
    <xf numFmtId="0" fontId="4" fillId="10" borderId="7" xfId="8" applyBorder="1">
      <alignment wrapText="1"/>
      <protection locked="0"/>
    </xf>
    <xf numFmtId="0" fontId="4" fillId="10" borderId="38" xfId="8" applyBorder="1">
      <alignment wrapText="1"/>
      <protection locked="0"/>
    </xf>
    <xf numFmtId="0" fontId="5" fillId="0" borderId="32" xfId="6" applyFill="1" applyBorder="1" applyAlignment="1">
      <alignment horizontal="center" vertical="center" wrapText="1"/>
    </xf>
    <xf numFmtId="0" fontId="4" fillId="0" borderId="32" xfId="12" applyFill="1" applyBorder="1"/>
    <xf numFmtId="0" fontId="5" fillId="0" borderId="42" xfId="6" applyFill="1" applyBorder="1" applyAlignment="1">
      <alignment horizontal="center" vertical="center" wrapText="1"/>
    </xf>
    <xf numFmtId="0" fontId="4" fillId="0" borderId="42" xfId="12" applyFill="1" applyBorder="1"/>
    <xf numFmtId="0" fontId="5" fillId="0" borderId="42" xfId="5" applyFill="1" applyBorder="1" applyAlignment="1">
      <alignment horizontal="center" vertical="center" wrapText="1"/>
    </xf>
    <xf numFmtId="0" fontId="5" fillId="3" borderId="92" xfId="4" applyBorder="1" applyProtection="1">
      <alignment vertical="center" wrapText="1"/>
    </xf>
    <xf numFmtId="0" fontId="5" fillId="3" borderId="49" xfId="4" applyBorder="1" applyProtection="1">
      <alignment vertical="center" wrapText="1"/>
    </xf>
    <xf numFmtId="0" fontId="5" fillId="0" borderId="13" xfId="3" applyFill="1" applyBorder="1" applyProtection="1">
      <alignment vertical="center" wrapText="1"/>
    </xf>
    <xf numFmtId="0" fontId="5" fillId="0" borderId="16" xfId="3" applyFill="1" applyBorder="1" applyAlignment="1" applyProtection="1">
      <alignment horizontal="center" wrapText="1"/>
    </xf>
    <xf numFmtId="0" fontId="5" fillId="0" borderId="0" xfId="3" applyFill="1" applyBorder="1" applyAlignment="1" applyProtection="1">
      <alignment horizontal="center" wrapText="1"/>
    </xf>
    <xf numFmtId="0" fontId="5" fillId="0" borderId="15" xfId="3" applyFill="1" applyBorder="1" applyAlignment="1" applyProtection="1">
      <alignment horizontal="center" wrapText="1"/>
    </xf>
    <xf numFmtId="0" fontId="3" fillId="0" borderId="16"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15" xfId="12" applyFont="1" applyFill="1" applyBorder="1" applyAlignment="1" applyProtection="1">
      <alignment horizontal="center" vertical="center" wrapText="1"/>
    </xf>
    <xf numFmtId="0" fontId="5" fillId="19" borderId="94" xfId="4" applyFill="1" applyBorder="1" applyProtection="1">
      <alignment vertical="center" wrapText="1"/>
    </xf>
    <xf numFmtId="0" fontId="5" fillId="19" borderId="93" xfId="4" applyFill="1" applyBorder="1" applyProtection="1">
      <alignment vertical="center" wrapText="1"/>
    </xf>
    <xf numFmtId="0" fontId="5" fillId="10" borderId="94" xfId="4" applyFill="1" applyBorder="1" applyProtection="1">
      <alignment vertical="center" wrapText="1"/>
    </xf>
    <xf numFmtId="0" fontId="5" fillId="10" borderId="93" xfId="4" applyFill="1" applyBorder="1" applyProtection="1">
      <alignment vertical="center" wrapText="1"/>
    </xf>
    <xf numFmtId="0" fontId="3" fillId="10" borderId="16" xfId="12" applyFont="1" applyFill="1" applyBorder="1" applyAlignment="1" applyProtection="1">
      <alignment horizontal="center" vertical="center" wrapText="1"/>
    </xf>
    <xf numFmtId="0" fontId="3" fillId="10" borderId="0" xfId="12" applyFont="1" applyFill="1" applyBorder="1" applyAlignment="1" applyProtection="1">
      <alignment horizontal="center" vertical="center" wrapText="1"/>
    </xf>
    <xf numFmtId="0" fontId="3" fillId="10" borderId="15" xfId="12" applyFont="1" applyFill="1" applyBorder="1" applyAlignment="1" applyProtection="1">
      <alignment horizontal="center" vertical="center" wrapText="1"/>
    </xf>
    <xf numFmtId="0" fontId="5" fillId="10" borderId="16" xfId="3" applyFill="1" applyBorder="1" applyAlignment="1" applyProtection="1">
      <alignment horizontal="center" wrapText="1"/>
    </xf>
    <xf numFmtId="0" fontId="5" fillId="10" borderId="0" xfId="3" applyFill="1" applyBorder="1" applyAlignment="1" applyProtection="1">
      <alignment horizontal="center" wrapText="1"/>
    </xf>
    <xf numFmtId="0" fontId="5" fillId="10" borderId="15" xfId="3" applyFill="1" applyBorder="1" applyAlignment="1" applyProtection="1">
      <alignment horizontal="center" wrapText="1"/>
    </xf>
    <xf numFmtId="0" fontId="5" fillId="10" borderId="13" xfId="3" applyFill="1" applyBorder="1" applyProtection="1">
      <alignment vertical="center" wrapText="1"/>
    </xf>
    <xf numFmtId="0" fontId="5" fillId="18" borderId="64" xfId="3" applyFill="1" applyBorder="1" applyAlignment="1" applyProtection="1">
      <alignment horizontal="center" wrapText="1"/>
    </xf>
    <xf numFmtId="0" fontId="5" fillId="18" borderId="66" xfId="3" applyFill="1" applyBorder="1" applyAlignment="1" applyProtection="1">
      <alignment horizontal="center" wrapText="1"/>
    </xf>
    <xf numFmtId="0" fontId="5" fillId="18" borderId="65" xfId="3" applyFill="1" applyBorder="1" applyAlignment="1" applyProtection="1">
      <alignment horizontal="center" wrapText="1"/>
    </xf>
    <xf numFmtId="0" fontId="5" fillId="3" borderId="100" xfId="3" applyBorder="1" applyProtection="1">
      <alignment vertical="center" wrapText="1"/>
    </xf>
    <xf numFmtId="0" fontId="5" fillId="3" borderId="99" xfId="3" applyBorder="1" applyProtection="1">
      <alignment vertical="center" wrapText="1"/>
    </xf>
    <xf numFmtId="0" fontId="5" fillId="19" borderId="13" xfId="3" applyFill="1" applyBorder="1" applyProtection="1">
      <alignment vertical="center" wrapText="1"/>
    </xf>
    <xf numFmtId="0" fontId="5" fillId="19" borderId="16" xfId="3" applyFill="1" applyBorder="1" applyAlignment="1" applyProtection="1">
      <alignment horizontal="center" wrapText="1"/>
    </xf>
    <xf numFmtId="0" fontId="5" fillId="19" borderId="0" xfId="3" applyFill="1" applyBorder="1" applyAlignment="1" applyProtection="1">
      <alignment horizontal="center" wrapText="1"/>
    </xf>
    <xf numFmtId="0" fontId="5" fillId="19" borderId="15" xfId="3" applyFill="1" applyBorder="1" applyAlignment="1" applyProtection="1">
      <alignment horizontal="center" wrapText="1"/>
    </xf>
    <xf numFmtId="49" fontId="29" fillId="11" borderId="72" xfId="16" applyNumberFormat="1" applyFont="1" applyFill="1" applyBorder="1" applyAlignment="1">
      <alignment horizontal="left" vertical="center" wrapText="1"/>
    </xf>
    <xf numFmtId="49" fontId="29" fillId="11" borderId="79" xfId="16" applyNumberFormat="1" applyFont="1" applyFill="1" applyBorder="1" applyAlignment="1">
      <alignment horizontal="left" vertical="center" wrapText="1"/>
    </xf>
    <xf numFmtId="0" fontId="28" fillId="16" borderId="82" xfId="16" applyFont="1" applyFill="1" applyBorder="1" applyAlignment="1">
      <alignment horizontal="center" vertical="center" wrapText="1"/>
    </xf>
    <xf numFmtId="0" fontId="28" fillId="16" borderId="83" xfId="16" applyFont="1" applyFill="1" applyBorder="1" applyAlignment="1">
      <alignment horizontal="center" vertical="center" wrapText="1"/>
    </xf>
    <xf numFmtId="0" fontId="28" fillId="16" borderId="85" xfId="16" applyFont="1" applyFill="1" applyBorder="1" applyAlignment="1">
      <alignment horizontal="center" vertical="center" wrapText="1"/>
    </xf>
    <xf numFmtId="0" fontId="28" fillId="16" borderId="86" xfId="16" applyFont="1" applyFill="1" applyBorder="1" applyAlignment="1">
      <alignment horizontal="center" vertical="center" wrapText="1"/>
    </xf>
    <xf numFmtId="49" fontId="29" fillId="11" borderId="82" xfId="16" applyNumberFormat="1" applyFont="1" applyFill="1" applyBorder="1" applyAlignment="1">
      <alignment horizontal="left" vertical="center" wrapText="1"/>
    </xf>
    <xf numFmtId="49" fontId="29" fillId="11" borderId="83" xfId="16" applyNumberFormat="1" applyFont="1" applyFill="1" applyBorder="1" applyAlignment="1">
      <alignment horizontal="left" vertical="center" wrapText="1"/>
    </xf>
    <xf numFmtId="49" fontId="29" fillId="11" borderId="85" xfId="16" applyNumberFormat="1" applyFont="1" applyFill="1" applyBorder="1" applyAlignment="1">
      <alignment horizontal="left" vertical="center" wrapText="1"/>
    </xf>
    <xf numFmtId="49" fontId="29" fillId="11" borderId="86" xfId="16" applyNumberFormat="1" applyFont="1" applyFill="1" applyBorder="1" applyAlignment="1">
      <alignment horizontal="left" vertical="center" wrapText="1"/>
    </xf>
    <xf numFmtId="49" fontId="29" fillId="11" borderId="78" xfId="16" applyNumberFormat="1" applyFont="1" applyFill="1" applyBorder="1" applyAlignment="1">
      <alignment horizontal="center" vertical="center" wrapText="1"/>
    </xf>
    <xf numFmtId="49" fontId="29" fillId="11" borderId="84" xfId="16" applyNumberFormat="1" applyFont="1" applyFill="1" applyBorder="1" applyAlignment="1">
      <alignment horizontal="center" vertical="center" wrapText="1"/>
    </xf>
    <xf numFmtId="165" fontId="29" fillId="11" borderId="78" xfId="16" applyNumberFormat="1" applyFont="1" applyFill="1" applyBorder="1" applyAlignment="1">
      <alignment horizontal="right" vertical="center" wrapText="1"/>
    </xf>
    <xf numFmtId="165" fontId="29" fillId="11" borderId="84" xfId="16" applyNumberFormat="1" applyFont="1" applyFill="1" applyBorder="1" applyAlignment="1">
      <alignment horizontal="right" vertical="center" wrapText="1"/>
    </xf>
    <xf numFmtId="0" fontId="28" fillId="16" borderId="78" xfId="16" applyFont="1" applyFill="1" applyBorder="1" applyAlignment="1">
      <alignment horizontal="center" vertical="center"/>
    </xf>
    <xf numFmtId="0" fontId="28" fillId="16" borderId="81" xfId="16" applyFont="1" applyFill="1" applyBorder="1" applyAlignment="1">
      <alignment horizontal="center" vertical="center"/>
    </xf>
    <xf numFmtId="0" fontId="28" fillId="16" borderId="84" xfId="16" applyFont="1" applyFill="1" applyBorder="1" applyAlignment="1">
      <alignment horizontal="center" vertical="center"/>
    </xf>
    <xf numFmtId="49" fontId="28" fillId="16" borderId="72" xfId="16" applyNumberFormat="1" applyFont="1" applyFill="1" applyBorder="1" applyAlignment="1">
      <alignment horizontal="center" vertical="center"/>
    </xf>
    <xf numFmtId="49" fontId="28" fillId="16" borderId="79" xfId="16" applyNumberFormat="1" applyFont="1" applyFill="1" applyBorder="1" applyAlignment="1">
      <alignment horizontal="center" vertical="center"/>
    </xf>
    <xf numFmtId="0" fontId="28" fillId="16" borderId="72" xfId="16" applyFont="1" applyFill="1" applyBorder="1" applyAlignment="1">
      <alignment horizontal="center" vertical="center" wrapText="1"/>
    </xf>
    <xf numFmtId="0" fontId="28" fillId="16" borderId="80" xfId="16" applyFont="1" applyFill="1" applyBorder="1" applyAlignment="1">
      <alignment horizontal="center" vertical="center" wrapText="1"/>
    </xf>
    <xf numFmtId="0" fontId="28" fillId="16" borderId="79" xfId="16" applyFont="1" applyFill="1" applyBorder="1" applyAlignment="1">
      <alignment horizontal="center" vertical="center" wrapText="1"/>
    </xf>
    <xf numFmtId="0" fontId="29" fillId="11" borderId="78" xfId="16" applyFont="1" applyFill="1" applyBorder="1" applyAlignment="1">
      <alignment horizontal="center" vertical="center" wrapText="1"/>
    </xf>
    <xf numFmtId="0" fontId="29" fillId="11" borderId="84" xfId="16" applyFont="1" applyFill="1" applyBorder="1" applyAlignment="1">
      <alignment horizontal="center" vertical="center" wrapText="1"/>
    </xf>
    <xf numFmtId="164" fontId="29" fillId="11" borderId="78" xfId="16" applyNumberFormat="1" applyFont="1" applyFill="1" applyBorder="1" applyAlignment="1">
      <alignment horizontal="center" vertical="center"/>
    </xf>
    <xf numFmtId="164" fontId="29" fillId="11" borderId="84" xfId="16" applyNumberFormat="1" applyFont="1" applyFill="1" applyBorder="1" applyAlignment="1">
      <alignment horizontal="center" vertical="center"/>
    </xf>
    <xf numFmtId="49" fontId="29" fillId="11" borderId="82" xfId="16" applyNumberFormat="1" applyFont="1" applyFill="1" applyBorder="1" applyAlignment="1">
      <alignment horizontal="center" vertical="center" wrapText="1"/>
    </xf>
    <xf numFmtId="49" fontId="29" fillId="11" borderId="83" xfId="16" applyNumberFormat="1" applyFont="1" applyFill="1" applyBorder="1" applyAlignment="1">
      <alignment horizontal="center" vertical="center" wrapText="1"/>
    </xf>
    <xf numFmtId="49" fontId="29" fillId="11" borderId="85" xfId="16" applyNumberFormat="1" applyFont="1" applyFill="1" applyBorder="1" applyAlignment="1">
      <alignment horizontal="center" vertical="center" wrapText="1"/>
    </xf>
    <xf numFmtId="49" fontId="29" fillId="11" borderId="86" xfId="16" applyNumberFormat="1" applyFont="1" applyFill="1" applyBorder="1" applyAlignment="1">
      <alignment horizontal="center" vertical="center" wrapText="1"/>
    </xf>
    <xf numFmtId="49" fontId="29" fillId="11" borderId="81" xfId="16" applyNumberFormat="1" applyFont="1" applyFill="1" applyBorder="1" applyAlignment="1">
      <alignment horizontal="center" vertical="center" wrapText="1"/>
    </xf>
    <xf numFmtId="0" fontId="29" fillId="11" borderId="81" xfId="16" applyFont="1" applyFill="1" applyBorder="1" applyAlignment="1">
      <alignment horizontal="center" vertical="center" wrapText="1"/>
    </xf>
    <xf numFmtId="164" fontId="29" fillId="11" borderId="81" xfId="16" applyNumberFormat="1" applyFont="1" applyFill="1" applyBorder="1" applyAlignment="1">
      <alignment horizontal="center" vertical="center"/>
    </xf>
    <xf numFmtId="49" fontId="29" fillId="11" borderId="87" xfId="16" applyNumberFormat="1" applyFont="1" applyFill="1" applyBorder="1" applyAlignment="1">
      <alignment horizontal="center" vertical="center" wrapText="1"/>
    </xf>
    <xf numFmtId="49" fontId="29" fillId="11" borderId="88" xfId="16" applyNumberFormat="1" applyFont="1" applyFill="1" applyBorder="1" applyAlignment="1">
      <alignment horizontal="center" vertical="center" wrapText="1"/>
    </xf>
    <xf numFmtId="165" fontId="29" fillId="11" borderId="81" xfId="16" applyNumberFormat="1" applyFont="1" applyFill="1" applyBorder="1" applyAlignment="1">
      <alignment horizontal="right" vertical="center" wrapText="1"/>
    </xf>
    <xf numFmtId="49" fontId="29" fillId="11" borderId="87" xfId="16" applyNumberFormat="1" applyFont="1" applyFill="1" applyBorder="1" applyAlignment="1">
      <alignment horizontal="left" vertical="center" wrapText="1"/>
    </xf>
    <xf numFmtId="49" fontId="29" fillId="11" borderId="88" xfId="16" applyNumberFormat="1" applyFont="1" applyFill="1" applyBorder="1" applyAlignment="1">
      <alignment horizontal="left" vertical="center" wrapText="1"/>
    </xf>
    <xf numFmtId="165" fontId="29" fillId="11" borderId="70" xfId="16" applyNumberFormat="1" applyFont="1" applyFill="1" applyBorder="1" applyAlignment="1">
      <alignment horizontal="right" vertical="center" wrapText="1"/>
    </xf>
    <xf numFmtId="49" fontId="29" fillId="11" borderId="70" xfId="16" applyNumberFormat="1" applyFont="1" applyFill="1" applyBorder="1" applyAlignment="1">
      <alignment horizontal="left" vertical="center" wrapText="1"/>
    </xf>
    <xf numFmtId="0" fontId="28" fillId="16" borderId="70" xfId="16" applyFont="1" applyFill="1" applyBorder="1" applyAlignment="1">
      <alignment horizontal="center" vertical="center" wrapText="1"/>
    </xf>
    <xf numFmtId="49" fontId="29" fillId="11" borderId="70" xfId="16" applyNumberFormat="1" applyFont="1" applyFill="1" applyBorder="1" applyAlignment="1">
      <alignment horizontal="center" vertical="center" wrapText="1"/>
    </xf>
    <xf numFmtId="0" fontId="28" fillId="16" borderId="70" xfId="16" applyFont="1" applyFill="1" applyBorder="1" applyAlignment="1">
      <alignment horizontal="center" vertical="center"/>
    </xf>
    <xf numFmtId="49" fontId="28" fillId="16" borderId="70" xfId="16" applyNumberFormat="1" applyFont="1" applyFill="1" applyBorder="1" applyAlignment="1">
      <alignment horizontal="center" vertical="center"/>
    </xf>
    <xf numFmtId="0" fontId="29" fillId="11" borderId="70" xfId="16" applyFont="1" applyFill="1" applyBorder="1" applyAlignment="1">
      <alignment horizontal="center" vertical="center" wrapText="1"/>
    </xf>
    <xf numFmtId="164" fontId="29" fillId="11" borderId="70" xfId="16" applyNumberFormat="1" applyFont="1" applyFill="1" applyBorder="1" applyAlignment="1">
      <alignment horizontal="center" vertical="center"/>
    </xf>
    <xf numFmtId="49" fontId="27" fillId="15" borderId="70" xfId="16" applyNumberFormat="1" applyFont="1" applyFill="1" applyBorder="1" applyAlignment="1">
      <alignment horizontal="center" vertical="center" wrapText="1"/>
    </xf>
    <xf numFmtId="49" fontId="9" fillId="11" borderId="0" xfId="16" applyNumberFormat="1" applyFont="1" applyFill="1" applyAlignment="1">
      <alignment horizontal="left"/>
    </xf>
    <xf numFmtId="49" fontId="29" fillId="11" borderId="76" xfId="16" applyNumberFormat="1" applyFont="1" applyFill="1" applyBorder="1" applyAlignment="1">
      <alignment horizontal="left"/>
    </xf>
    <xf numFmtId="49" fontId="28" fillId="17" borderId="70" xfId="16" applyNumberFormat="1" applyFont="1" applyFill="1" applyBorder="1" applyAlignment="1">
      <alignment horizontal="center" wrapText="1"/>
    </xf>
    <xf numFmtId="0" fontId="27" fillId="12" borderId="70" xfId="16" applyFont="1" applyFill="1" applyBorder="1" applyAlignment="1">
      <alignment horizontal="left" wrapText="1"/>
    </xf>
    <xf numFmtId="0" fontId="28" fillId="13" borderId="70" xfId="16" applyFont="1" applyFill="1" applyBorder="1" applyAlignment="1">
      <alignment horizontal="left"/>
    </xf>
    <xf numFmtId="49" fontId="28" fillId="13" borderId="70" xfId="16" applyNumberFormat="1" applyFont="1" applyFill="1" applyBorder="1" applyAlignment="1">
      <alignment horizontal="left" vertical="center"/>
    </xf>
    <xf numFmtId="49" fontId="28" fillId="13" borderId="70" xfId="16" applyNumberFormat="1" applyFont="1" applyFill="1" applyBorder="1" applyAlignment="1">
      <alignment horizontal="left" wrapText="1"/>
    </xf>
    <xf numFmtId="0" fontId="29" fillId="13" borderId="70" xfId="16" applyFont="1" applyFill="1" applyBorder="1" applyAlignment="1">
      <alignment horizontal="left"/>
    </xf>
    <xf numFmtId="49" fontId="30" fillId="11" borderId="71" xfId="16" applyNumberFormat="1" applyFont="1" applyFill="1" applyBorder="1" applyAlignment="1">
      <alignment horizontal="left"/>
    </xf>
    <xf numFmtId="49" fontId="28" fillId="12" borderId="73" xfId="16" applyNumberFormat="1" applyFont="1" applyFill="1" applyBorder="1" applyAlignment="1">
      <alignment horizontal="center" wrapText="1"/>
    </xf>
    <xf numFmtId="49" fontId="29" fillId="12" borderId="73" xfId="16" applyNumberFormat="1" applyFont="1" applyFill="1" applyBorder="1" applyAlignment="1">
      <alignment horizontal="center" wrapText="1"/>
    </xf>
    <xf numFmtId="0" fontId="27" fillId="11" borderId="70" xfId="16" applyFont="1" applyFill="1" applyBorder="1" applyAlignment="1">
      <alignment horizontal="left" wrapText="1"/>
    </xf>
    <xf numFmtId="0" fontId="22" fillId="10" borderId="44" xfId="12" applyFont="1" applyFill="1" applyBorder="1" applyAlignment="1" applyProtection="1">
      <alignment horizontal="center"/>
      <protection locked="0"/>
    </xf>
    <xf numFmtId="0" fontId="3" fillId="2" borderId="16" xfId="0" applyFont="1" applyFill="1" applyBorder="1" applyAlignment="1" applyProtection="1">
      <alignment horizontal="center" vertical="center" wrapText="1"/>
      <protection locked="0"/>
    </xf>
    <xf numFmtId="0" fontId="0" fillId="0" borderId="0" xfId="0"/>
    <xf numFmtId="0" fontId="0" fillId="0" borderId="15" xfId="0" applyBorder="1"/>
    <xf numFmtId="0" fontId="3" fillId="3" borderId="8"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0" fillId="0" borderId="29" xfId="0" applyBorder="1"/>
    <xf numFmtId="0" fontId="0" fillId="0" borderId="28" xfId="0" applyBorder="1"/>
    <xf numFmtId="0" fontId="3" fillId="2" borderId="16"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wrapText="1"/>
    </xf>
    <xf numFmtId="0" fontId="17" fillId="0" borderId="10" xfId="1" applyFont="1" applyFill="1" applyBorder="1" applyAlignment="1" applyProtection="1">
      <alignment horizontal="center" vertical="center" wrapText="1"/>
      <protection locked="0"/>
    </xf>
    <xf numFmtId="0" fontId="17" fillId="0" borderId="37" xfId="1" applyFont="1" applyFill="1" applyBorder="1" applyAlignment="1" applyProtection="1">
      <alignment horizontal="center" vertical="center" wrapText="1"/>
      <protection locked="0"/>
    </xf>
    <xf numFmtId="0" fontId="17" fillId="0" borderId="36" xfId="1" applyFont="1" applyFill="1" applyBorder="1" applyAlignment="1" applyProtection="1">
      <alignment horizontal="center" vertical="center" wrapText="1"/>
      <protection locked="0"/>
    </xf>
    <xf numFmtId="0" fontId="9" fillId="10" borderId="44" xfId="0" applyFont="1" applyFill="1" applyBorder="1" applyAlignment="1" applyProtection="1">
      <alignment horizontal="center"/>
      <protection locked="0"/>
    </xf>
    <xf numFmtId="0" fontId="8" fillId="0" borderId="0" xfId="0" applyFont="1" applyBorder="1"/>
    <xf numFmtId="0" fontId="8" fillId="0" borderId="43" xfId="0" applyFont="1" applyBorder="1"/>
    <xf numFmtId="0" fontId="4" fillId="0" borderId="0" xfId="0" applyFont="1" applyAlignment="1">
      <alignment horizontal="center" wrapText="1"/>
    </xf>
    <xf numFmtId="0" fontId="0" fillId="0" borderId="0" xfId="0" applyAlignment="1">
      <alignment horizontal="center"/>
    </xf>
    <xf numFmtId="0" fontId="0" fillId="0" borderId="7" xfId="0" applyBorder="1" applyAlignment="1">
      <alignment horizontal="center"/>
    </xf>
    <xf numFmtId="0" fontId="6" fillId="0" borderId="0" xfId="0" applyFont="1" applyAlignment="1">
      <alignment horizontal="center" vertical="center"/>
    </xf>
    <xf numFmtId="0" fontId="13" fillId="0" borderId="0" xfId="0" applyFont="1" applyBorder="1" applyAlignment="1">
      <alignment horizontal="center" vertical="center" wrapText="1"/>
    </xf>
    <xf numFmtId="49" fontId="13" fillId="0" borderId="0" xfId="0" applyNumberFormat="1" applyFont="1" applyBorder="1" applyAlignment="1">
      <alignment horizontal="center" vertical="center"/>
    </xf>
    <xf numFmtId="0" fontId="15" fillId="9" borderId="57" xfId="0" applyFont="1" applyFill="1" applyBorder="1" applyAlignment="1" applyProtection="1">
      <alignment horizontal="center" wrapText="1"/>
      <protection hidden="1"/>
    </xf>
    <xf numFmtId="0" fontId="15" fillId="9" borderId="56" xfId="0" applyFont="1" applyFill="1" applyBorder="1" applyAlignment="1" applyProtection="1">
      <alignment horizontal="center" wrapText="1"/>
      <protection hidden="1"/>
    </xf>
    <xf numFmtId="0" fontId="6" fillId="6" borderId="45" xfId="0" applyFont="1" applyFill="1" applyBorder="1" applyAlignment="1">
      <alignment horizontal="center"/>
    </xf>
    <xf numFmtId="0" fontId="6" fillId="6" borderId="41" xfId="0" applyFont="1" applyFill="1" applyBorder="1" applyAlignment="1">
      <alignment horizontal="center"/>
    </xf>
    <xf numFmtId="0" fontId="10" fillId="6" borderId="50" xfId="0" applyFont="1" applyFill="1" applyBorder="1" applyAlignment="1">
      <alignment horizontal="center" vertical="center" wrapText="1"/>
    </xf>
    <xf numFmtId="0" fontId="10" fillId="6" borderId="49" xfId="0" applyFont="1" applyFill="1" applyBorder="1" applyAlignment="1">
      <alignment horizontal="center" vertical="center" wrapText="1"/>
    </xf>
    <xf numFmtId="0" fontId="10" fillId="6" borderId="48" xfId="0" applyFont="1" applyFill="1" applyBorder="1" applyAlignment="1">
      <alignment horizontal="center" vertical="center" wrapText="1"/>
    </xf>
    <xf numFmtId="0" fontId="10" fillId="6" borderId="44"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43" xfId="0" applyFont="1" applyFill="1" applyBorder="1" applyAlignment="1">
      <alignment horizontal="center" vertical="center" wrapText="1"/>
    </xf>
    <xf numFmtId="0" fontId="13" fillId="6" borderId="53" xfId="0" applyFont="1" applyFill="1" applyBorder="1" applyAlignment="1">
      <alignment horizontal="left" vertical="center" wrapText="1"/>
    </xf>
    <xf numFmtId="0" fontId="12" fillId="6" borderId="52"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1" fillId="10" borderId="44" xfId="0" applyFont="1" applyFill="1" applyBorder="1" applyAlignment="1" applyProtection="1">
      <alignment horizontal="center"/>
      <protection locked="0"/>
    </xf>
    <xf numFmtId="0" fontId="17" fillId="10" borderId="50" xfId="7" applyFont="1" applyFill="1" applyBorder="1" applyAlignment="1" applyProtection="1">
      <alignment horizontal="center" vertical="center"/>
      <protection locked="0"/>
    </xf>
    <xf numFmtId="0" fontId="17" fillId="10" borderId="44" xfId="7" applyFont="1" applyFill="1" applyBorder="1" applyAlignment="1" applyProtection="1">
      <alignment horizontal="center" vertical="center"/>
      <protection locked="0"/>
    </xf>
    <xf numFmtId="0" fontId="17" fillId="10" borderId="39" xfId="7" applyFont="1" applyFill="1" applyBorder="1" applyAlignment="1" applyProtection="1">
      <alignment horizontal="center" vertical="center"/>
      <protection locked="0"/>
    </xf>
    <xf numFmtId="0" fontId="0" fillId="0" borderId="36" xfId="0" applyBorder="1"/>
    <xf numFmtId="0" fontId="0" fillId="0" borderId="35" xfId="0" applyBorder="1"/>
    <xf numFmtId="0" fontId="0" fillId="0" borderId="34" xfId="0" applyBorder="1"/>
    <xf numFmtId="0" fontId="8" fillId="0" borderId="0" xfId="0" applyFont="1"/>
    <xf numFmtId="0" fontId="5" fillId="4" borderId="16" xfId="3" applyFill="1" applyBorder="1" applyAlignment="1" applyProtection="1">
      <alignment horizontal="center" wrapText="1"/>
    </xf>
    <xf numFmtId="0" fontId="5" fillId="4" borderId="0" xfId="3" applyFill="1" applyBorder="1" applyAlignment="1" applyProtection="1">
      <alignment horizontal="center" wrapText="1"/>
    </xf>
    <xf numFmtId="0" fontId="5" fillId="4" borderId="15" xfId="3" applyFill="1" applyBorder="1" applyAlignment="1" applyProtection="1">
      <alignment horizontal="center" wrapText="1"/>
    </xf>
    <xf numFmtId="0" fontId="3" fillId="4" borderId="8"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5" fillId="4" borderId="13" xfId="3" applyFill="1" applyProtection="1">
      <alignment vertical="center" wrapText="1"/>
    </xf>
    <xf numFmtId="0" fontId="4" fillId="4" borderId="25" xfId="2" applyFill="1" applyBorder="1" applyProtection="1">
      <alignment horizontal="center" vertical="center"/>
    </xf>
    <xf numFmtId="0" fontId="4" fillId="4" borderId="17" xfId="2" applyFill="1" applyBorder="1" applyProtection="1">
      <alignment horizontal="center" vertical="center"/>
    </xf>
    <xf numFmtId="0" fontId="4" fillId="4" borderId="11" xfId="2" applyFill="1" applyBorder="1" applyProtection="1">
      <alignment horizontal="center" vertical="center"/>
    </xf>
    <xf numFmtId="0" fontId="5" fillId="4" borderId="2" xfId="4" applyFill="1" applyBorder="1" applyProtection="1">
      <alignment vertical="center" wrapText="1"/>
    </xf>
    <xf numFmtId="0" fontId="5" fillId="4" borderId="23" xfId="4" applyFill="1" applyBorder="1" applyProtection="1">
      <alignment vertical="center" wrapText="1"/>
    </xf>
    <xf numFmtId="0" fontId="5" fillId="4" borderId="22" xfId="4" applyFill="1" applyBorder="1" applyProtection="1">
      <alignment vertical="center" wrapText="1"/>
    </xf>
    <xf numFmtId="0" fontId="16" fillId="10" borderId="7" xfId="9" applyFill="1" applyBorder="1" applyAlignment="1" applyProtection="1">
      <alignment wrapText="1"/>
      <protection locked="0"/>
    </xf>
    <xf numFmtId="0" fontId="3" fillId="4" borderId="16"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cellXfs>
  <cellStyles count="21">
    <cellStyle name="Currency 2" xfId="11"/>
    <cellStyle name="Currency 2 2" xfId="20"/>
    <cellStyle name="Currency 3" xfId="15"/>
    <cellStyle name="Currency 4" xfId="17"/>
    <cellStyle name="EntryHeading1" xfId="4"/>
    <cellStyle name="EntryHeading2" xfId="3"/>
    <cellStyle name="EntryNumber" xfId="2"/>
    <cellStyle name="FillableAgencyContact" xfId="8"/>
    <cellStyle name="FillableEntry" xfId="1"/>
    <cellStyle name="FormHeading2" xfId="7"/>
    <cellStyle name="FormOption" xfId="13"/>
    <cellStyle name="FormSubHeading" xfId="5"/>
    <cellStyle name="FormSubHeading2" xfId="6"/>
    <cellStyle name="Hyperlink" xfId="9" builtinId="8"/>
    <cellStyle name="Hyperlink 2" xfId="10"/>
    <cellStyle name="Hyperlink 3" xfId="19"/>
    <cellStyle name="Normal" xfId="0" builtinId="0"/>
    <cellStyle name="Normal 2" xfId="12"/>
    <cellStyle name="Normal 2 2" xfId="14"/>
    <cellStyle name="Normal 3" xfId="16"/>
    <cellStyle name="Normal 4"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ravel%20Branch\FUTURE\Data%20Call%20Reporting\CMS\Semi-Annual%20Report%20for%20Payments%20Accepted%20from%20a%20Non-Federal%20Source%20(Sponsored%20Travel)\FY%2019%20SPONSORED%20TRAVEL%20%20NEW%2010%2001%202018%20THRU%2003%20%2031%202019%20FINAL%20VERSION%20SENT%20TO%20ETHI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t to Ethics"/>
      <sheetName val="FY19 MOTHERBOARD"/>
      <sheetName val="FY 19 SF 326 10 1 18 TO 3 30 19"/>
      <sheetName val="FY 19 SF 326 under 250-cancelle"/>
      <sheetName val="Sheet1"/>
    </sheetNames>
    <sheetDataSet>
      <sheetData sheetId="0"/>
      <sheetData sheetId="1">
        <row r="2">
          <cell r="K2" t="str">
            <v>JAMES, CARA</v>
          </cell>
          <cell r="L2" t="str">
            <v>OHIO STATE UNIVERSITY</v>
          </cell>
          <cell r="M2">
            <v>43398</v>
          </cell>
          <cell r="N2">
            <v>43399</v>
          </cell>
          <cell r="O2">
            <v>43399</v>
          </cell>
          <cell r="P2">
            <v>43399</v>
          </cell>
          <cell r="Q2" t="str">
            <v>KEYNOTE SPEAKER- INSIGHTS AND PERSPECTIVES REGARDING INCLUSIVE HEALTHCARE DISPARITIES RESOLUTION</v>
          </cell>
          <cell r="R2" t="str">
            <v>COLUMBUS, OH</v>
          </cell>
          <cell r="S2" t="str">
            <v xml:space="preserve">OHIO STATE UNIVERSITY  </v>
          </cell>
          <cell r="T2" t="str">
            <v>DIRECTOR</v>
          </cell>
          <cell r="U2">
            <v>253.41</v>
          </cell>
          <cell r="V2">
            <v>122</v>
          </cell>
          <cell r="W2">
            <v>0</v>
          </cell>
        </row>
        <row r="4">
          <cell r="K4" t="str">
            <v>LARSEN, KEVIN</v>
          </cell>
          <cell r="L4" t="str">
            <v>UTAH HEALTH INFORMATION NETWORK</v>
          </cell>
          <cell r="M4">
            <v>43383</v>
          </cell>
          <cell r="N4">
            <v>43384</v>
          </cell>
          <cell r="O4">
            <v>43384</v>
          </cell>
          <cell r="P4">
            <v>43384</v>
          </cell>
          <cell r="Q4" t="str">
            <v xml:space="preserve"> KEYNOTE SPEAKER- HEALTH EQUITY, ELIMINATION OF HEALTH DISPARITIES AND EDUCATING HEALTH PROFESSIONALS</v>
          </cell>
          <cell r="R4" t="str">
            <v>SALT LAKE CITY, UT</v>
          </cell>
          <cell r="S4" t="str">
            <v>UTAH HEALTH INFORMATION NETWORK</v>
          </cell>
          <cell r="T4" t="str">
            <v>DIRECTOR</v>
          </cell>
          <cell r="U4">
            <v>491</v>
          </cell>
          <cell r="V4">
            <v>125</v>
          </cell>
          <cell r="W4">
            <v>0</v>
          </cell>
        </row>
        <row r="6">
          <cell r="K6" t="str">
            <v>ROACH, JESSE</v>
          </cell>
          <cell r="L6" t="str">
            <v>AMERICAN SOCIETY OF NEPHROLOGY</v>
          </cell>
          <cell r="M6">
            <v>43396</v>
          </cell>
          <cell r="N6">
            <v>43396</v>
          </cell>
          <cell r="O6">
            <v>43401</v>
          </cell>
          <cell r="P6">
            <v>43401</v>
          </cell>
          <cell r="Q6" t="str">
            <v>KEYNOTE SPEAKER- CMS AND THE QUALITY PAYMENT PROGRAM: PERSPECTIVES FROM BALTIMORE</v>
          </cell>
          <cell r="R6" t="str">
            <v>SAN DIEGO, CA</v>
          </cell>
          <cell r="S6" t="str">
            <v>AMERICAN SOCIETY OF NEPHROLOGY</v>
          </cell>
          <cell r="T6" t="str">
            <v>MEDICAL OFFICER</v>
          </cell>
          <cell r="U6">
            <v>0</v>
          </cell>
          <cell r="V6">
            <v>393.76</v>
          </cell>
          <cell r="W6">
            <v>0</v>
          </cell>
        </row>
        <row r="8">
          <cell r="K8" t="str">
            <v>JAMES, CARA</v>
          </cell>
          <cell r="L8" t="str">
            <v>MASSACHUSETTS GENERAL HOSPITAL</v>
          </cell>
          <cell r="M8">
            <v>43406</v>
          </cell>
          <cell r="N8">
            <v>43409</v>
          </cell>
          <cell r="O8">
            <v>43409</v>
          </cell>
          <cell r="P8">
            <v>43409</v>
          </cell>
          <cell r="Q8" t="str">
            <v>KEYNOTE SPEAKER- DISCUSS NATIONAL/CMS PRIORITIES ON POLICIES RELATED TO EQUITY AND DIVERSITY</v>
          </cell>
          <cell r="R8" t="str">
            <v>BOSTON, MA</v>
          </cell>
          <cell r="S8" t="str">
            <v>MASSACHUSETTS GENERAL HOSPITAL</v>
          </cell>
          <cell r="T8" t="str">
            <v>DIRECTOR</v>
          </cell>
          <cell r="U8">
            <v>383.9</v>
          </cell>
          <cell r="V8">
            <v>0</v>
          </cell>
          <cell r="W8">
            <v>0</v>
          </cell>
        </row>
        <row r="10">
          <cell r="K10" t="str">
            <v>JAMES, CARA</v>
          </cell>
          <cell r="L10" t="str">
            <v>KANSAS  HOSPITAL ASSOCIATION</v>
          </cell>
          <cell r="M10">
            <v>43418</v>
          </cell>
          <cell r="N10">
            <v>43419</v>
          </cell>
          <cell r="O10">
            <v>43420</v>
          </cell>
          <cell r="Q10" t="str">
            <v>KEYNOTE SPEAKER- RURAL HEALTH STRATEGIES TO SEE HOW KANSAS HOSPITAL ASSOCIATION CAN GET INVOLVED</v>
          </cell>
          <cell r="R10" t="str">
            <v>SALINA, KS</v>
          </cell>
          <cell r="S10" t="str">
            <v>KANSAS  HOSPITAL ASSOCIATION</v>
          </cell>
          <cell r="T10" t="str">
            <v>DIRECTOR</v>
          </cell>
          <cell r="U10">
            <v>479.39</v>
          </cell>
          <cell r="V10">
            <v>244.95</v>
          </cell>
          <cell r="W10">
            <v>0</v>
          </cell>
        </row>
        <row r="12">
          <cell r="K12" t="str">
            <v>JAMES, CARA</v>
          </cell>
          <cell r="L12" t="str">
            <v>MILBANK MEMORIAL FUND</v>
          </cell>
          <cell r="M12">
            <v>43431</v>
          </cell>
          <cell r="N12">
            <v>43432</v>
          </cell>
          <cell r="O12">
            <v>43432</v>
          </cell>
          <cell r="Q12" t="str">
            <v>KEYNOTE SPEAKER- DISCUSS PROMOTING STRONGER FEDERAL STATE PARTNERSHIP TO IMPROVE RURAL HEALTH WITH OTHER SENIOR FEDEAL OFFICIALS</v>
          </cell>
          <cell r="R12" t="str">
            <v>CHARLESTON, SC</v>
          </cell>
          <cell r="S12" t="str">
            <v>MILBANK MEMORIAL FUND</v>
          </cell>
          <cell r="T12" t="str">
            <v>DIRECTOR</v>
          </cell>
          <cell r="U12">
            <v>284</v>
          </cell>
          <cell r="V12">
            <v>166</v>
          </cell>
          <cell r="W12">
            <v>0</v>
          </cell>
        </row>
        <row r="14">
          <cell r="K14" t="str">
            <v>JAMES, CARA</v>
          </cell>
          <cell r="L14" t="str">
            <v>PENN MEDICINE</v>
          </cell>
          <cell r="M14">
            <v>43520</v>
          </cell>
          <cell r="N14">
            <v>43521</v>
          </cell>
          <cell r="O14">
            <v>43521</v>
          </cell>
          <cell r="P14">
            <v>43521</v>
          </cell>
          <cell r="Q14" t="str">
            <v>KEYNOTE SPEAKER- STIMULATE CROSS-DISCIPLINARY ENGAGEMENT, ENHANCE EXISTING PARTNERSHIPS AND FOSTER NEW COLLABORATIONS UNIVERSITY-WIDE</v>
          </cell>
          <cell r="R14" t="str">
            <v>PHILADELPHIA, PA</v>
          </cell>
          <cell r="S14" t="str">
            <v>PENN MEDICINE</v>
          </cell>
          <cell r="T14" t="str">
            <v>DIRECTOR</v>
          </cell>
          <cell r="U14">
            <v>256</v>
          </cell>
          <cell r="V14">
            <v>350</v>
          </cell>
          <cell r="W14">
            <v>0</v>
          </cell>
        </row>
        <row r="16">
          <cell r="K16" t="str">
            <v>JAMES, CARA</v>
          </cell>
          <cell r="L16" t="str">
            <v>JAMAICA HOSPITAL MEDICAL CENTER</v>
          </cell>
          <cell r="M16">
            <v>43544</v>
          </cell>
          <cell r="N16">
            <v>43545</v>
          </cell>
          <cell r="O16">
            <v>43545</v>
          </cell>
          <cell r="P16">
            <v>43545</v>
          </cell>
          <cell r="Q16" t="str">
            <v>KEYNOTE SPEAKER- MANAGING HEALTHCARE DISPARITIES AND HOW TO
ACHIEVE EQUITY BY MITIGATING DISPARITY FACTORS</v>
          </cell>
          <cell r="R16" t="str">
            <v>JAMAICA, NY</v>
          </cell>
          <cell r="S16" t="str">
            <v>JAMAICA HOSPITAL MEDICAL CENTER</v>
          </cell>
          <cell r="T16" t="str">
            <v>DIRECTOR</v>
          </cell>
          <cell r="U16">
            <v>484</v>
          </cell>
          <cell r="V16">
            <v>139.99</v>
          </cell>
          <cell r="W16">
            <v>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aul.Nugent@fda.hhs.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zanne.milihram@cms.hhs.gov"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enneth.moss@acl.hhs.gov"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stin.groves@ihs.gov"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Lila.Lee@acf.hhs.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elissa.rahmoeller@samhsa.hhs.gov"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Aakhtar@hrs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deone.hammond-hatcher@hhs.gov"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mailto:gev5@cdc.gov"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abSelected="1" topLeftCell="A2" workbookViewId="0">
      <selection activeCell="A5" sqref="A5:M5"/>
    </sheetView>
  </sheetViews>
  <sheetFormatPr defaultColWidth="8.85546875" defaultRowHeight="12.75" x14ac:dyDescent="0.2"/>
  <cols>
    <col min="1" max="1" width="3.85546875" style="98" customWidth="1"/>
    <col min="2" max="2" width="16.140625" style="98" customWidth="1"/>
    <col min="3" max="3" width="19.42578125" style="98" customWidth="1"/>
    <col min="4" max="4" width="14.42578125" style="98" customWidth="1"/>
    <col min="5" max="5" width="14.7109375" style="98" customWidth="1"/>
    <col min="6" max="6" width="33.28515625" style="98" customWidth="1"/>
    <col min="7" max="7" width="3" style="98" customWidth="1"/>
    <col min="8" max="8" width="11.28515625" style="98" customWidth="1"/>
    <col min="9" max="9" width="3" style="98" customWidth="1"/>
    <col min="10" max="10" width="12.28515625" style="98" customWidth="1"/>
    <col min="11" max="11" width="15.42578125" style="98" customWidth="1"/>
    <col min="12" max="12" width="16.28515625" style="98" customWidth="1"/>
    <col min="13" max="13" width="20.7109375" style="98" customWidth="1"/>
    <col min="14" max="14" width="0.140625" style="98" customWidth="1"/>
    <col min="15" max="15" width="8.85546875" style="98"/>
    <col min="16" max="16" width="20.28515625" style="98" bestFit="1" customWidth="1"/>
    <col min="17" max="20" width="8.85546875" style="98"/>
    <col min="21" max="21" width="9.42578125" style="98" customWidth="1"/>
    <col min="22" max="22" width="13.7109375" style="99" customWidth="1"/>
    <col min="23" max="16384" width="8.85546875" style="98"/>
  </cols>
  <sheetData>
    <row r="1" spans="1:19" s="98" customFormat="1" hidden="1" x14ac:dyDescent="0.2"/>
    <row r="2" spans="1:19" s="98" customFormat="1" x14ac:dyDescent="0.2">
      <c r="J2" s="479" t="s">
        <v>55</v>
      </c>
      <c r="K2" s="480"/>
      <c r="L2" s="480"/>
      <c r="M2" s="480"/>
      <c r="P2" s="482"/>
      <c r="Q2" s="482"/>
      <c r="R2" s="482"/>
      <c r="S2" s="482"/>
    </row>
    <row r="3" spans="1:19" s="98" customFormat="1" x14ac:dyDescent="0.2">
      <c r="J3" s="480"/>
      <c r="K3" s="480"/>
      <c r="L3" s="480"/>
      <c r="M3" s="480"/>
      <c r="P3" s="483"/>
      <c r="Q3" s="483"/>
      <c r="R3" s="483"/>
      <c r="S3" s="483"/>
    </row>
    <row r="4" spans="1:19" s="98" customFormat="1" ht="13.5" thickBot="1" x14ac:dyDescent="0.25">
      <c r="A4" s="105"/>
      <c r="B4" s="105"/>
      <c r="C4" s="105"/>
      <c r="D4" s="105"/>
      <c r="E4" s="105"/>
      <c r="F4" s="105"/>
      <c r="G4" s="105"/>
      <c r="H4" s="105"/>
      <c r="I4" s="105"/>
      <c r="J4" s="481"/>
      <c r="K4" s="481"/>
      <c r="L4" s="481"/>
      <c r="M4" s="481"/>
      <c r="P4" s="484"/>
      <c r="Q4" s="484"/>
      <c r="R4" s="484"/>
      <c r="S4" s="484"/>
    </row>
    <row r="5" spans="1:19" s="98" customFormat="1" ht="30" customHeight="1" thickTop="1" thickBot="1" x14ac:dyDescent="0.25">
      <c r="A5" s="485" t="str">
        <f>"1353 Travel Report for "&amp;B9&amp;", "&amp;B10&amp;" for the reporting period "&amp;"Oct 18 - March19"</f>
        <v>1353 Travel Report for Health and Human Services, HHSD FDA for the reporting period Oct 18 - March19</v>
      </c>
      <c r="B5" s="486"/>
      <c r="C5" s="486"/>
      <c r="D5" s="486"/>
      <c r="E5" s="486"/>
      <c r="F5" s="486"/>
      <c r="G5" s="486"/>
      <c r="H5" s="486"/>
      <c r="I5" s="486"/>
      <c r="J5" s="486"/>
      <c r="K5" s="486"/>
      <c r="L5" s="486"/>
      <c r="M5" s="486"/>
      <c r="N5" s="156"/>
      <c r="O5" s="105"/>
      <c r="Q5" s="155"/>
    </row>
    <row r="6" spans="1:19" s="98" customFormat="1" ht="13.5" customHeight="1" thickTop="1" x14ac:dyDescent="0.2">
      <c r="A6" s="487" t="s">
        <v>50</v>
      </c>
      <c r="B6" s="489" t="s">
        <v>49</v>
      </c>
      <c r="C6" s="490"/>
      <c r="D6" s="490"/>
      <c r="E6" s="490"/>
      <c r="F6" s="490"/>
      <c r="G6" s="490"/>
      <c r="H6" s="490"/>
      <c r="I6" s="490"/>
      <c r="J6" s="491"/>
      <c r="K6" s="65" t="s">
        <v>48</v>
      </c>
      <c r="L6" s="65" t="s">
        <v>47</v>
      </c>
      <c r="M6" s="65" t="s">
        <v>46</v>
      </c>
      <c r="N6" s="154"/>
      <c r="O6" s="105"/>
    </row>
    <row r="7" spans="1:19" s="98" customFormat="1" ht="20.25" customHeight="1" thickBot="1" x14ac:dyDescent="0.25">
      <c r="A7" s="487"/>
      <c r="B7" s="492"/>
      <c r="C7" s="493"/>
      <c r="D7" s="493"/>
      <c r="E7" s="493"/>
      <c r="F7" s="493"/>
      <c r="G7" s="493"/>
      <c r="H7" s="493"/>
      <c r="I7" s="493"/>
      <c r="J7" s="494"/>
      <c r="K7" s="63"/>
      <c r="L7" s="62"/>
      <c r="M7" s="61">
        <v>2019</v>
      </c>
      <c r="N7" s="153"/>
      <c r="O7" s="105"/>
    </row>
    <row r="8" spans="1:19" s="98" customFormat="1" ht="27.75" customHeight="1" thickTop="1" thickBot="1" x14ac:dyDescent="0.25">
      <c r="A8" s="487"/>
      <c r="B8" s="495" t="s">
        <v>45</v>
      </c>
      <c r="C8" s="496"/>
      <c r="D8" s="496"/>
      <c r="E8" s="496"/>
      <c r="F8" s="496"/>
      <c r="G8" s="497"/>
      <c r="H8" s="497"/>
      <c r="I8" s="497"/>
      <c r="J8" s="497"/>
      <c r="K8" s="497"/>
      <c r="L8" s="496"/>
      <c r="M8" s="496"/>
      <c r="N8" s="498"/>
      <c r="O8" s="105"/>
    </row>
    <row r="9" spans="1:19" s="98" customFormat="1" ht="18" customHeight="1" thickTop="1" x14ac:dyDescent="0.25">
      <c r="A9" s="487"/>
      <c r="B9" s="499" t="s">
        <v>44</v>
      </c>
      <c r="C9" s="474"/>
      <c r="D9" s="474"/>
      <c r="E9" s="474"/>
      <c r="F9" s="474"/>
      <c r="G9" s="500" t="s">
        <v>43</v>
      </c>
      <c r="H9" s="456" t="s">
        <v>42</v>
      </c>
      <c r="I9" s="459"/>
      <c r="J9" s="462" t="s">
        <v>41</v>
      </c>
      <c r="K9" s="465"/>
      <c r="L9" s="468" t="s">
        <v>40</v>
      </c>
      <c r="M9" s="469"/>
      <c r="N9" s="151"/>
      <c r="O9" s="147"/>
      <c r="P9" s="105"/>
    </row>
    <row r="10" spans="1:19" s="98" customFormat="1" ht="15.75" customHeight="1" x14ac:dyDescent="0.2">
      <c r="A10" s="487"/>
      <c r="B10" s="473" t="s">
        <v>175</v>
      </c>
      <c r="C10" s="474"/>
      <c r="D10" s="474"/>
      <c r="E10" s="474"/>
      <c r="F10" s="475"/>
      <c r="G10" s="501"/>
      <c r="H10" s="457"/>
      <c r="I10" s="460"/>
      <c r="J10" s="463"/>
      <c r="K10" s="466"/>
      <c r="L10" s="470"/>
      <c r="M10" s="469"/>
      <c r="N10" s="151"/>
      <c r="O10" s="147"/>
      <c r="P10" s="105"/>
    </row>
    <row r="11" spans="1:19" s="98" customFormat="1" ht="13.5" thickBot="1" x14ac:dyDescent="0.25">
      <c r="A11" s="487"/>
      <c r="B11" s="150" t="s">
        <v>39</v>
      </c>
      <c r="C11" s="158" t="s">
        <v>176</v>
      </c>
      <c r="D11" s="476" t="s">
        <v>177</v>
      </c>
      <c r="E11" s="477"/>
      <c r="F11" s="478"/>
      <c r="G11" s="502"/>
      <c r="H11" s="458"/>
      <c r="I11" s="461"/>
      <c r="J11" s="464"/>
      <c r="K11" s="467"/>
      <c r="L11" s="471"/>
      <c r="M11" s="472"/>
      <c r="N11" s="148"/>
      <c r="O11" s="147"/>
      <c r="P11" s="105"/>
    </row>
    <row r="12" spans="1:19" s="98" customFormat="1" ht="13.5" thickTop="1" x14ac:dyDescent="0.2">
      <c r="A12" s="487"/>
      <c r="B12" s="440" t="s">
        <v>38</v>
      </c>
      <c r="C12" s="442" t="s">
        <v>37</v>
      </c>
      <c r="D12" s="444" t="s">
        <v>36</v>
      </c>
      <c r="E12" s="446" t="s">
        <v>35</v>
      </c>
      <c r="F12" s="447"/>
      <c r="G12" s="450" t="s">
        <v>8</v>
      </c>
      <c r="H12" s="451"/>
      <c r="I12" s="452"/>
      <c r="J12" s="442" t="s">
        <v>34</v>
      </c>
      <c r="K12" s="503" t="s">
        <v>33</v>
      </c>
      <c r="L12" s="505" t="s">
        <v>32</v>
      </c>
      <c r="M12" s="444" t="s">
        <v>31</v>
      </c>
      <c r="N12" s="134"/>
      <c r="O12" s="105"/>
    </row>
    <row r="13" spans="1:19" s="98" customFormat="1" ht="34.5" customHeight="1" thickBot="1" x14ac:dyDescent="0.25">
      <c r="A13" s="488"/>
      <c r="B13" s="441"/>
      <c r="C13" s="443"/>
      <c r="D13" s="445"/>
      <c r="E13" s="448"/>
      <c r="F13" s="449"/>
      <c r="G13" s="453"/>
      <c r="H13" s="454"/>
      <c r="I13" s="455"/>
      <c r="J13" s="507"/>
      <c r="K13" s="504"/>
      <c r="L13" s="506"/>
      <c r="M13" s="507"/>
      <c r="N13" s="146"/>
      <c r="O13" s="105"/>
    </row>
    <row r="14" spans="1:19" s="98" customFormat="1" ht="24" thickTop="1" thickBot="1" x14ac:dyDescent="0.25">
      <c r="A14" s="429" t="s">
        <v>30</v>
      </c>
      <c r="B14" s="71" t="s">
        <v>12</v>
      </c>
      <c r="C14" s="71" t="s">
        <v>11</v>
      </c>
      <c r="D14" s="71" t="s">
        <v>10</v>
      </c>
      <c r="E14" s="432" t="s">
        <v>9</v>
      </c>
      <c r="F14" s="432"/>
      <c r="G14" s="401" t="s">
        <v>8</v>
      </c>
      <c r="H14" s="402"/>
      <c r="I14" s="21"/>
      <c r="J14" s="145"/>
      <c r="K14" s="145"/>
      <c r="L14" s="145"/>
      <c r="M14" s="145"/>
      <c r="N14" s="110"/>
    </row>
    <row r="15" spans="1:19" s="98" customFormat="1" ht="23.25" thickBot="1" x14ac:dyDescent="0.25">
      <c r="A15" s="430"/>
      <c r="B15" s="144" t="s">
        <v>29</v>
      </c>
      <c r="C15" s="144" t="s">
        <v>28</v>
      </c>
      <c r="D15" s="132">
        <v>40766</v>
      </c>
      <c r="E15" s="143"/>
      <c r="F15" s="130" t="s">
        <v>27</v>
      </c>
      <c r="G15" s="433" t="s">
        <v>26</v>
      </c>
      <c r="H15" s="434"/>
      <c r="I15" s="435"/>
      <c r="J15" s="141" t="s">
        <v>17</v>
      </c>
      <c r="K15" s="140"/>
      <c r="L15" s="137" t="s">
        <v>16</v>
      </c>
      <c r="M15" s="139">
        <v>280</v>
      </c>
      <c r="N15" s="110"/>
      <c r="O15" s="105"/>
    </row>
    <row r="16" spans="1:19" s="98" customFormat="1" ht="23.25" thickBot="1" x14ac:dyDescent="0.25">
      <c r="A16" s="430"/>
      <c r="B16" s="82" t="s">
        <v>6</v>
      </c>
      <c r="C16" s="82" t="s">
        <v>5</v>
      </c>
      <c r="D16" s="82" t="s">
        <v>4</v>
      </c>
      <c r="E16" s="436" t="s">
        <v>3</v>
      </c>
      <c r="F16" s="436"/>
      <c r="G16" s="437"/>
      <c r="H16" s="438"/>
      <c r="I16" s="439"/>
      <c r="J16" s="138" t="s">
        <v>25</v>
      </c>
      <c r="K16" s="137" t="s">
        <v>16</v>
      </c>
      <c r="L16" s="136"/>
      <c r="M16" s="135">
        <v>825</v>
      </c>
      <c r="N16" s="134"/>
    </row>
    <row r="17" spans="1:22" ht="13.5" thickBot="1" x14ac:dyDescent="0.25">
      <c r="A17" s="431"/>
      <c r="B17" s="133" t="s">
        <v>24</v>
      </c>
      <c r="C17" s="133" t="s">
        <v>23</v>
      </c>
      <c r="D17" s="132">
        <v>40767</v>
      </c>
      <c r="E17" s="131" t="s">
        <v>1</v>
      </c>
      <c r="F17" s="130" t="s">
        <v>22</v>
      </c>
      <c r="G17" s="410"/>
      <c r="H17" s="411"/>
      <c r="I17" s="412"/>
      <c r="J17" s="129" t="s">
        <v>21</v>
      </c>
      <c r="K17" s="128"/>
      <c r="L17" s="128" t="s">
        <v>16</v>
      </c>
      <c r="M17" s="127">
        <v>120</v>
      </c>
      <c r="N17" s="110"/>
      <c r="V17" s="98"/>
    </row>
    <row r="18" spans="1:22" ht="23.25" customHeight="1" thickTop="1" thickBot="1" x14ac:dyDescent="0.25">
      <c r="A18" s="398">
        <f>1</f>
        <v>1</v>
      </c>
      <c r="B18" s="22" t="s">
        <v>12</v>
      </c>
      <c r="C18" s="22" t="s">
        <v>11</v>
      </c>
      <c r="D18" s="22" t="s">
        <v>10</v>
      </c>
      <c r="E18" s="401" t="s">
        <v>9</v>
      </c>
      <c r="F18" s="401"/>
      <c r="G18" s="421" t="s">
        <v>8</v>
      </c>
      <c r="H18" s="422"/>
      <c r="I18" s="423"/>
      <c r="J18" s="20" t="s">
        <v>7</v>
      </c>
      <c r="K18" s="19"/>
      <c r="L18" s="19"/>
      <c r="M18" s="18"/>
      <c r="N18" s="110"/>
      <c r="V18" s="126"/>
    </row>
    <row r="19" spans="1:22" ht="13.5" thickBot="1" x14ac:dyDescent="0.25">
      <c r="A19" s="419"/>
      <c r="B19" s="424" t="s">
        <v>178</v>
      </c>
      <c r="C19" s="16"/>
      <c r="D19" s="113">
        <v>43412</v>
      </c>
      <c r="E19" s="16"/>
      <c r="F19" s="16" t="s">
        <v>27</v>
      </c>
      <c r="G19" s="403"/>
      <c r="H19" s="404"/>
      <c r="I19" s="405"/>
      <c r="J19" s="15" t="s">
        <v>179</v>
      </c>
      <c r="K19" s="15"/>
      <c r="L19" s="15" t="s">
        <v>43</v>
      </c>
      <c r="M19" s="14">
        <v>247</v>
      </c>
      <c r="N19" s="110"/>
      <c r="V19" s="125"/>
    </row>
    <row r="20" spans="1:22" ht="23.25" thickBot="1" x14ac:dyDescent="0.25">
      <c r="A20" s="419"/>
      <c r="B20" s="425"/>
      <c r="C20" s="12" t="s">
        <v>5</v>
      </c>
      <c r="D20" s="12" t="s">
        <v>4</v>
      </c>
      <c r="E20" s="406" t="s">
        <v>3</v>
      </c>
      <c r="F20" s="406"/>
      <c r="G20" s="407"/>
      <c r="H20" s="408"/>
      <c r="I20" s="409"/>
      <c r="J20" s="11" t="s">
        <v>180</v>
      </c>
      <c r="K20" s="10"/>
      <c r="L20" s="10" t="s">
        <v>16</v>
      </c>
      <c r="M20" s="9">
        <v>779.39</v>
      </c>
      <c r="N20" s="110"/>
      <c r="V20" s="111"/>
    </row>
    <row r="21" spans="1:22" ht="23.25" thickBot="1" x14ac:dyDescent="0.25">
      <c r="A21" s="420"/>
      <c r="B21" s="25"/>
      <c r="C21" s="159" t="s">
        <v>181</v>
      </c>
      <c r="D21" s="29">
        <v>43413</v>
      </c>
      <c r="E21" s="24" t="s">
        <v>1</v>
      </c>
      <c r="F21" s="23"/>
      <c r="G21" s="426"/>
      <c r="H21" s="427"/>
      <c r="I21" s="428"/>
      <c r="J21" s="11" t="s">
        <v>182</v>
      </c>
      <c r="K21" s="10"/>
      <c r="L21" s="10" t="s">
        <v>16</v>
      </c>
      <c r="M21" s="9">
        <v>60.83</v>
      </c>
      <c r="N21" s="110"/>
      <c r="V21" s="111"/>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110"/>
      <c r="V22" s="111"/>
    </row>
    <row r="23" spans="1:22" ht="23.25" thickBot="1" x14ac:dyDescent="0.25">
      <c r="A23" s="399"/>
      <c r="B23" s="16" t="s">
        <v>183</v>
      </c>
      <c r="C23" s="16"/>
      <c r="D23" s="113">
        <v>43413</v>
      </c>
      <c r="E23" s="16"/>
      <c r="F23" s="16" t="s">
        <v>184</v>
      </c>
      <c r="G23" s="403"/>
      <c r="H23" s="404"/>
      <c r="I23" s="405"/>
      <c r="J23" s="15" t="s">
        <v>185</v>
      </c>
      <c r="K23" s="15"/>
      <c r="L23" s="15" t="s">
        <v>43</v>
      </c>
      <c r="M23" s="14">
        <v>1380</v>
      </c>
      <c r="N23" s="110"/>
      <c r="V23" s="111"/>
    </row>
    <row r="24" spans="1:22" ht="23.25" thickBot="1" x14ac:dyDescent="0.25">
      <c r="A24" s="399"/>
      <c r="B24" s="12" t="s">
        <v>6</v>
      </c>
      <c r="C24" s="12" t="s">
        <v>5</v>
      </c>
      <c r="D24" s="12" t="s">
        <v>4</v>
      </c>
      <c r="E24" s="406" t="s">
        <v>3</v>
      </c>
      <c r="F24" s="406"/>
      <c r="G24" s="407"/>
      <c r="H24" s="408"/>
      <c r="I24" s="409"/>
      <c r="J24" s="11" t="s">
        <v>186</v>
      </c>
      <c r="K24" s="10"/>
      <c r="L24" s="10" t="s">
        <v>43</v>
      </c>
      <c r="M24" s="9">
        <v>845</v>
      </c>
      <c r="N24" s="110"/>
      <c r="V24" s="111"/>
    </row>
    <row r="25" spans="1:22" ht="23.25" thickBot="1" x14ac:dyDescent="0.25">
      <c r="A25" s="400"/>
      <c r="B25" s="25"/>
      <c r="C25" s="160" t="s">
        <v>187</v>
      </c>
      <c r="D25" s="29">
        <v>43419</v>
      </c>
      <c r="E25" s="24" t="s">
        <v>1</v>
      </c>
      <c r="F25" s="23"/>
      <c r="G25" s="410"/>
      <c r="H25" s="411"/>
      <c r="I25" s="412"/>
      <c r="J25" s="11" t="s">
        <v>188</v>
      </c>
      <c r="K25" s="10"/>
      <c r="L25" s="10"/>
      <c r="M25" s="9">
        <v>60</v>
      </c>
      <c r="N25" s="110"/>
      <c r="V25" s="111"/>
    </row>
    <row r="26" spans="1:22" ht="24" thickTop="1" thickBot="1" x14ac:dyDescent="0.25">
      <c r="A26" s="398">
        <f>A22+1</f>
        <v>3</v>
      </c>
      <c r="B26" s="22" t="s">
        <v>12</v>
      </c>
      <c r="C26" s="12" t="s">
        <v>5</v>
      </c>
      <c r="D26" s="22" t="s">
        <v>10</v>
      </c>
      <c r="E26" s="401" t="s">
        <v>9</v>
      </c>
      <c r="F26" s="401"/>
      <c r="G26" s="401" t="s">
        <v>8</v>
      </c>
      <c r="H26" s="402"/>
      <c r="I26" s="21"/>
      <c r="J26" s="20" t="s">
        <v>7</v>
      </c>
      <c r="K26" s="19"/>
      <c r="L26" s="19"/>
      <c r="M26" s="18"/>
      <c r="N26" s="110"/>
      <c r="V26" s="111"/>
    </row>
    <row r="27" spans="1:22" ht="13.5" thickBot="1" x14ac:dyDescent="0.25">
      <c r="A27" s="399"/>
      <c r="B27" s="413" t="s">
        <v>189</v>
      </c>
      <c r="C27" s="418" t="s">
        <v>190</v>
      </c>
      <c r="D27" s="113">
        <v>43434</v>
      </c>
      <c r="E27" s="16"/>
      <c r="F27" s="16" t="s">
        <v>191</v>
      </c>
      <c r="G27" s="403"/>
      <c r="H27" s="404"/>
      <c r="I27" s="405"/>
      <c r="J27" s="15" t="s">
        <v>192</v>
      </c>
      <c r="K27" s="15"/>
      <c r="L27" s="15" t="s">
        <v>43</v>
      </c>
      <c r="M27" s="14">
        <v>1502.41</v>
      </c>
      <c r="N27" s="110"/>
      <c r="V27" s="111"/>
    </row>
    <row r="28" spans="1:22" ht="23.25" thickBot="1" x14ac:dyDescent="0.25">
      <c r="A28" s="399"/>
      <c r="B28" s="415"/>
      <c r="C28" s="415"/>
      <c r="D28" s="12" t="s">
        <v>4</v>
      </c>
      <c r="E28" s="406" t="s">
        <v>3</v>
      </c>
      <c r="F28" s="406"/>
      <c r="G28" s="407"/>
      <c r="H28" s="408"/>
      <c r="I28" s="409"/>
      <c r="J28" s="11" t="s">
        <v>193</v>
      </c>
      <c r="K28" s="10"/>
      <c r="L28" s="10" t="s">
        <v>43</v>
      </c>
      <c r="M28" s="9">
        <v>453</v>
      </c>
      <c r="N28" s="110"/>
      <c r="V28" s="111"/>
    </row>
    <row r="29" spans="1:22" ht="13.5" thickBot="1" x14ac:dyDescent="0.25">
      <c r="A29" s="400"/>
      <c r="B29" s="25"/>
      <c r="C29" s="161"/>
      <c r="D29" s="29">
        <v>43439</v>
      </c>
      <c r="E29" s="24" t="s">
        <v>1</v>
      </c>
      <c r="F29" s="23"/>
      <c r="G29" s="410"/>
      <c r="H29" s="411"/>
      <c r="I29" s="412"/>
      <c r="J29" s="11" t="s">
        <v>0</v>
      </c>
      <c r="K29" s="10"/>
      <c r="L29" s="10"/>
      <c r="M29" s="9"/>
      <c r="N29" s="110"/>
      <c r="V29" s="111"/>
    </row>
    <row r="30" spans="1:22" ht="24" thickTop="1" thickBot="1" x14ac:dyDescent="0.25">
      <c r="A30" s="398">
        <f t="shared" ref="A30" si="0">A26+1</f>
        <v>4</v>
      </c>
      <c r="B30" s="22" t="s">
        <v>12</v>
      </c>
      <c r="C30" s="22" t="s">
        <v>11</v>
      </c>
      <c r="D30" s="22" t="s">
        <v>10</v>
      </c>
      <c r="E30" s="401" t="s">
        <v>9</v>
      </c>
      <c r="F30" s="401"/>
      <c r="G30" s="401" t="s">
        <v>8</v>
      </c>
      <c r="H30" s="402"/>
      <c r="I30" s="21"/>
      <c r="J30" s="20" t="s">
        <v>7</v>
      </c>
      <c r="K30" s="19"/>
      <c r="L30" s="19"/>
      <c r="M30" s="18"/>
      <c r="N30" s="110"/>
      <c r="V30" s="111"/>
    </row>
    <row r="31" spans="1:22" ht="13.5" thickBot="1" x14ac:dyDescent="0.25">
      <c r="A31" s="399"/>
      <c r="B31" s="416" t="s">
        <v>194</v>
      </c>
      <c r="C31" s="16"/>
      <c r="D31" s="113">
        <v>43508</v>
      </c>
      <c r="E31" s="16" t="s">
        <v>195</v>
      </c>
      <c r="F31" s="16" t="s">
        <v>196</v>
      </c>
      <c r="G31" s="403"/>
      <c r="H31" s="404"/>
      <c r="I31" s="405"/>
      <c r="J31" s="15" t="s">
        <v>197</v>
      </c>
      <c r="K31" s="15"/>
      <c r="L31" s="15" t="s">
        <v>43</v>
      </c>
      <c r="M31" s="14">
        <v>387.6</v>
      </c>
      <c r="N31" s="110"/>
      <c r="V31" s="111"/>
    </row>
    <row r="32" spans="1:22" ht="23.25" thickBot="1" x14ac:dyDescent="0.25">
      <c r="A32" s="399"/>
      <c r="B32" s="417"/>
      <c r="C32" s="12" t="s">
        <v>5</v>
      </c>
      <c r="D32" s="12" t="s">
        <v>4</v>
      </c>
      <c r="E32" s="406" t="s">
        <v>3</v>
      </c>
      <c r="F32" s="406"/>
      <c r="G32" s="407"/>
      <c r="H32" s="408"/>
      <c r="I32" s="409"/>
      <c r="J32" s="11" t="s">
        <v>198</v>
      </c>
      <c r="K32" s="10"/>
      <c r="L32" s="10" t="s">
        <v>43</v>
      </c>
      <c r="M32" s="9">
        <v>240</v>
      </c>
      <c r="N32" s="110"/>
      <c r="V32" s="111"/>
    </row>
    <row r="33" spans="1:22" ht="23.25" thickBot="1" x14ac:dyDescent="0.25">
      <c r="A33" s="400"/>
      <c r="B33" s="25"/>
      <c r="C33" s="162" t="s">
        <v>199</v>
      </c>
      <c r="D33" s="29">
        <v>43510</v>
      </c>
      <c r="E33" s="24" t="s">
        <v>1</v>
      </c>
      <c r="F33" s="23"/>
      <c r="G33" s="410"/>
      <c r="H33" s="411"/>
      <c r="I33" s="412"/>
      <c r="J33" s="11" t="s">
        <v>200</v>
      </c>
      <c r="K33" s="10"/>
      <c r="L33" s="10" t="s">
        <v>43</v>
      </c>
      <c r="M33" s="9">
        <v>50</v>
      </c>
      <c r="N33" s="110"/>
      <c r="V33" s="111"/>
    </row>
    <row r="34" spans="1:22" ht="24" thickTop="1" thickBot="1" x14ac:dyDescent="0.25">
      <c r="A34" s="398">
        <f t="shared" ref="A34" si="1">A30+1</f>
        <v>5</v>
      </c>
      <c r="B34" s="22" t="s">
        <v>12</v>
      </c>
      <c r="C34" s="161"/>
      <c r="D34" s="22" t="s">
        <v>10</v>
      </c>
      <c r="E34" s="401" t="s">
        <v>9</v>
      </c>
      <c r="F34" s="401"/>
      <c r="G34" s="401" t="s">
        <v>8</v>
      </c>
      <c r="H34" s="402"/>
      <c r="I34" s="21"/>
      <c r="J34" s="20" t="s">
        <v>7</v>
      </c>
      <c r="K34" s="19"/>
      <c r="L34" s="19"/>
      <c r="M34" s="18"/>
      <c r="N34" s="110"/>
      <c r="V34" s="111"/>
    </row>
    <row r="35" spans="1:22" ht="13.5" thickBot="1" x14ac:dyDescent="0.25">
      <c r="A35" s="399"/>
      <c r="B35" s="413" t="s">
        <v>201</v>
      </c>
      <c r="C35" s="16"/>
      <c r="D35" s="113">
        <v>43513</v>
      </c>
      <c r="E35" s="16"/>
      <c r="F35" s="16" t="s">
        <v>90</v>
      </c>
      <c r="G35" s="403"/>
      <c r="H35" s="404"/>
      <c r="I35" s="405"/>
      <c r="J35" s="15" t="s">
        <v>202</v>
      </c>
      <c r="K35" s="15"/>
      <c r="L35" s="15" t="s">
        <v>43</v>
      </c>
      <c r="M35" s="14">
        <v>473</v>
      </c>
      <c r="N35" s="110"/>
      <c r="V35" s="111"/>
    </row>
    <row r="36" spans="1:22" ht="23.25" thickBot="1" x14ac:dyDescent="0.25">
      <c r="A36" s="399"/>
      <c r="B36" s="415"/>
      <c r="C36" s="12" t="s">
        <v>5</v>
      </c>
      <c r="D36" s="12" t="s">
        <v>4</v>
      </c>
      <c r="E36" s="406" t="s">
        <v>3</v>
      </c>
      <c r="F36" s="406"/>
      <c r="G36" s="407"/>
      <c r="H36" s="408"/>
      <c r="I36" s="409"/>
      <c r="J36" s="11" t="s">
        <v>203</v>
      </c>
      <c r="K36" s="10"/>
      <c r="L36" s="10" t="s">
        <v>43</v>
      </c>
      <c r="M36" s="9">
        <v>696</v>
      </c>
      <c r="N36" s="110"/>
      <c r="V36" s="111"/>
    </row>
    <row r="37" spans="1:22" ht="13.5" thickBot="1" x14ac:dyDescent="0.25">
      <c r="A37" s="400"/>
      <c r="B37" s="25"/>
      <c r="C37" s="162" t="s">
        <v>204</v>
      </c>
      <c r="D37" s="29">
        <v>43518</v>
      </c>
      <c r="E37" s="24" t="s">
        <v>1</v>
      </c>
      <c r="F37" s="23"/>
      <c r="G37" s="410"/>
      <c r="H37" s="411"/>
      <c r="I37" s="412"/>
      <c r="J37" s="11" t="s">
        <v>205</v>
      </c>
      <c r="K37" s="10"/>
      <c r="L37" s="10" t="s">
        <v>43</v>
      </c>
      <c r="M37" s="9">
        <v>730</v>
      </c>
      <c r="N37" s="110"/>
      <c r="V37" s="111"/>
    </row>
    <row r="38" spans="1:22" ht="24" thickTop="1" thickBot="1" x14ac:dyDescent="0.25">
      <c r="A38" s="398">
        <f t="shared" ref="A38" si="2">A34+1</f>
        <v>6</v>
      </c>
      <c r="B38" s="22" t="s">
        <v>12</v>
      </c>
      <c r="C38" s="161"/>
      <c r="D38" s="22" t="s">
        <v>10</v>
      </c>
      <c r="E38" s="401" t="s">
        <v>9</v>
      </c>
      <c r="F38" s="401"/>
      <c r="G38" s="401" t="s">
        <v>8</v>
      </c>
      <c r="H38" s="402"/>
      <c r="I38" s="21"/>
      <c r="J38" s="20" t="s">
        <v>7</v>
      </c>
      <c r="K38" s="19"/>
      <c r="L38" s="19"/>
      <c r="M38" s="18"/>
      <c r="N38" s="110"/>
      <c r="V38" s="111"/>
    </row>
    <row r="39" spans="1:22" ht="13.5" thickBot="1" x14ac:dyDescent="0.25">
      <c r="A39" s="399"/>
      <c r="B39" s="413" t="s">
        <v>206</v>
      </c>
      <c r="C39" s="16"/>
      <c r="D39" s="113">
        <v>43517</v>
      </c>
      <c r="E39" s="16"/>
      <c r="F39" s="16" t="s">
        <v>207</v>
      </c>
      <c r="G39" s="403"/>
      <c r="H39" s="404"/>
      <c r="I39" s="405"/>
      <c r="J39" s="15" t="s">
        <v>208</v>
      </c>
      <c r="K39" s="15"/>
      <c r="L39" s="15" t="s">
        <v>43</v>
      </c>
      <c r="M39" s="14">
        <v>546</v>
      </c>
      <c r="N39" s="110"/>
      <c r="V39" s="111"/>
    </row>
    <row r="40" spans="1:22" ht="23.25" thickBot="1" x14ac:dyDescent="0.25">
      <c r="A40" s="399"/>
      <c r="B40" s="415"/>
      <c r="C40" s="12" t="s">
        <v>5</v>
      </c>
      <c r="D40" s="12" t="s">
        <v>4</v>
      </c>
      <c r="E40" s="406" t="s">
        <v>3</v>
      </c>
      <c r="F40" s="406"/>
      <c r="G40" s="407"/>
      <c r="H40" s="408"/>
      <c r="I40" s="409"/>
      <c r="J40" s="11" t="s">
        <v>17</v>
      </c>
      <c r="K40" s="10"/>
      <c r="L40" s="10" t="s">
        <v>43</v>
      </c>
      <c r="M40" s="9">
        <v>357</v>
      </c>
      <c r="N40" s="110"/>
      <c r="V40" s="111"/>
    </row>
    <row r="41" spans="1:22" ht="23.25" thickBot="1" x14ac:dyDescent="0.25">
      <c r="A41" s="400"/>
      <c r="B41" s="25"/>
      <c r="C41" s="162" t="s">
        <v>209</v>
      </c>
      <c r="D41" s="29">
        <v>43520</v>
      </c>
      <c r="E41" s="24" t="s">
        <v>1</v>
      </c>
      <c r="F41" s="23"/>
      <c r="G41" s="410"/>
      <c r="H41" s="411"/>
      <c r="I41" s="412"/>
      <c r="J41" s="11" t="s">
        <v>188</v>
      </c>
      <c r="K41" s="10"/>
      <c r="L41" s="10" t="s">
        <v>43</v>
      </c>
      <c r="M41" s="9">
        <v>350</v>
      </c>
      <c r="N41" s="110"/>
      <c r="V41" s="111"/>
    </row>
    <row r="42" spans="1:22" ht="24" thickTop="1" thickBot="1" x14ac:dyDescent="0.25">
      <c r="A42" s="398">
        <f t="shared" ref="A42" si="3">A38+1</f>
        <v>7</v>
      </c>
      <c r="B42" s="22" t="s">
        <v>12</v>
      </c>
      <c r="C42" s="161"/>
      <c r="D42" s="22" t="s">
        <v>10</v>
      </c>
      <c r="E42" s="401" t="s">
        <v>9</v>
      </c>
      <c r="F42" s="401"/>
      <c r="G42" s="401" t="s">
        <v>8</v>
      </c>
      <c r="H42" s="402"/>
      <c r="I42" s="21"/>
      <c r="J42" s="163" t="s">
        <v>7</v>
      </c>
      <c r="K42" s="19"/>
      <c r="L42" s="19"/>
      <c r="M42" s="18"/>
      <c r="N42" s="110"/>
      <c r="V42" s="111"/>
    </row>
    <row r="43" spans="1:22" ht="13.5" thickBot="1" x14ac:dyDescent="0.25">
      <c r="A43" s="399"/>
      <c r="B43" s="413" t="s">
        <v>210</v>
      </c>
      <c r="C43" s="16"/>
      <c r="D43" s="113">
        <v>43523</v>
      </c>
      <c r="E43" s="16"/>
      <c r="F43" s="16" t="s">
        <v>211</v>
      </c>
      <c r="G43" s="403"/>
      <c r="H43" s="404"/>
      <c r="I43" s="405"/>
      <c r="J43" s="164" t="s">
        <v>212</v>
      </c>
      <c r="K43" s="15"/>
      <c r="L43" s="15" t="s">
        <v>43</v>
      </c>
      <c r="M43" s="14">
        <v>650.05999999999995</v>
      </c>
      <c r="N43" s="110"/>
      <c r="V43" s="111"/>
    </row>
    <row r="44" spans="1:22" ht="23.25" thickBot="1" x14ac:dyDescent="0.25">
      <c r="A44" s="399"/>
      <c r="B44" s="414"/>
      <c r="C44" s="12" t="s">
        <v>5</v>
      </c>
      <c r="D44" s="12" t="s">
        <v>4</v>
      </c>
      <c r="E44" s="406" t="s">
        <v>3</v>
      </c>
      <c r="F44" s="406"/>
      <c r="G44" s="407"/>
      <c r="H44" s="408"/>
      <c r="I44" s="409"/>
      <c r="J44" s="165" t="s">
        <v>213</v>
      </c>
      <c r="K44" s="10"/>
      <c r="L44" s="10" t="s">
        <v>43</v>
      </c>
      <c r="M44" s="9">
        <v>540</v>
      </c>
      <c r="N44" s="110"/>
      <c r="V44" s="111"/>
    </row>
    <row r="45" spans="1:22" ht="23.25" thickBot="1" x14ac:dyDescent="0.25">
      <c r="A45" s="400"/>
      <c r="B45" s="415"/>
      <c r="C45" s="162" t="s">
        <v>214</v>
      </c>
      <c r="D45" s="29">
        <v>43526</v>
      </c>
      <c r="E45" s="24" t="s">
        <v>1</v>
      </c>
      <c r="F45" s="23"/>
      <c r="G45" s="410"/>
      <c r="H45" s="411"/>
      <c r="I45" s="412"/>
      <c r="J45" s="165" t="s">
        <v>215</v>
      </c>
      <c r="K45" s="10"/>
      <c r="L45" s="10">
        <v>0</v>
      </c>
      <c r="M45" s="9">
        <v>110</v>
      </c>
      <c r="N45" s="110"/>
      <c r="V45" s="111"/>
    </row>
    <row r="46" spans="1:22" ht="24" thickTop="1" thickBot="1" x14ac:dyDescent="0.25">
      <c r="A46" s="398">
        <f t="shared" ref="A46" si="4">A42+1</f>
        <v>8</v>
      </c>
      <c r="B46" s="22" t="s">
        <v>12</v>
      </c>
      <c r="C46" s="166"/>
      <c r="D46" s="22" t="s">
        <v>10</v>
      </c>
      <c r="E46" s="401" t="s">
        <v>9</v>
      </c>
      <c r="F46" s="401"/>
      <c r="G46" s="401" t="s">
        <v>8</v>
      </c>
      <c r="H46" s="402"/>
      <c r="I46" s="21"/>
      <c r="J46" s="20" t="s">
        <v>7</v>
      </c>
      <c r="K46" s="19"/>
      <c r="L46" s="19"/>
      <c r="M46" s="18"/>
      <c r="N46" s="110"/>
      <c r="V46" s="111"/>
    </row>
    <row r="47" spans="1:22" ht="13.5" thickBot="1" x14ac:dyDescent="0.25">
      <c r="A47" s="399"/>
      <c r="B47" s="413" t="s">
        <v>216</v>
      </c>
      <c r="C47" s="161"/>
      <c r="D47" s="113">
        <v>43535</v>
      </c>
      <c r="E47" s="16"/>
      <c r="F47" s="16" t="s">
        <v>217</v>
      </c>
      <c r="G47" s="403"/>
      <c r="H47" s="404"/>
      <c r="I47" s="405"/>
      <c r="J47" s="15" t="s">
        <v>197</v>
      </c>
      <c r="K47" s="15"/>
      <c r="L47" s="15" t="s">
        <v>43</v>
      </c>
      <c r="M47" s="14">
        <v>427.4</v>
      </c>
      <c r="N47" s="110"/>
      <c r="V47" s="111"/>
    </row>
    <row r="48" spans="1:22" ht="23.25" thickBot="1" x14ac:dyDescent="0.25">
      <c r="A48" s="399"/>
      <c r="B48" s="414"/>
      <c r="C48" s="12" t="s">
        <v>5</v>
      </c>
      <c r="D48" s="12" t="s">
        <v>4</v>
      </c>
      <c r="E48" s="406" t="s">
        <v>3</v>
      </c>
      <c r="F48" s="406"/>
      <c r="G48" s="407"/>
      <c r="H48" s="408"/>
      <c r="I48" s="409"/>
      <c r="J48" s="11" t="s">
        <v>218</v>
      </c>
      <c r="K48" s="10"/>
      <c r="L48" s="10" t="s">
        <v>43</v>
      </c>
      <c r="M48" s="9">
        <v>717</v>
      </c>
      <c r="N48" s="110"/>
      <c r="V48" s="111"/>
    </row>
    <row r="49" spans="1:22" ht="13.5" thickBot="1" x14ac:dyDescent="0.25">
      <c r="A49" s="400"/>
      <c r="B49" s="415"/>
      <c r="C49" s="162" t="s">
        <v>219</v>
      </c>
      <c r="D49" s="29">
        <v>43538</v>
      </c>
      <c r="E49" s="24" t="s">
        <v>1</v>
      </c>
      <c r="F49" s="23"/>
      <c r="G49" s="410"/>
      <c r="H49" s="411"/>
      <c r="I49" s="412"/>
      <c r="J49" s="11" t="s">
        <v>220</v>
      </c>
      <c r="K49" s="10"/>
      <c r="L49" s="10" t="s">
        <v>43</v>
      </c>
      <c r="M49" s="9">
        <v>75</v>
      </c>
      <c r="N49" s="110"/>
      <c r="V49" s="111"/>
    </row>
    <row r="50" spans="1:22" ht="24" thickTop="1" thickBot="1" x14ac:dyDescent="0.25">
      <c r="A50" s="398">
        <f t="shared" ref="A50" si="5">A46+1</f>
        <v>9</v>
      </c>
      <c r="B50" s="22" t="s">
        <v>12</v>
      </c>
      <c r="C50" s="166"/>
      <c r="D50" s="22" t="s">
        <v>10</v>
      </c>
      <c r="E50" s="401" t="s">
        <v>9</v>
      </c>
      <c r="F50" s="401"/>
      <c r="G50" s="401" t="s">
        <v>8</v>
      </c>
      <c r="H50" s="402"/>
      <c r="I50" s="21"/>
      <c r="J50" s="20" t="s">
        <v>7</v>
      </c>
      <c r="K50" s="19"/>
      <c r="L50" s="19"/>
      <c r="M50" s="18"/>
      <c r="N50" s="110"/>
      <c r="V50" s="111"/>
    </row>
    <row r="51" spans="1:22" ht="13.5" thickBot="1" x14ac:dyDescent="0.25">
      <c r="A51" s="399"/>
      <c r="B51" s="413" t="s">
        <v>221</v>
      </c>
      <c r="C51" s="161"/>
      <c r="D51" s="113">
        <v>43547</v>
      </c>
      <c r="E51" s="16"/>
      <c r="F51" s="16" t="s">
        <v>222</v>
      </c>
      <c r="G51" s="403"/>
      <c r="H51" s="404"/>
      <c r="I51" s="405"/>
      <c r="J51" s="15" t="s">
        <v>202</v>
      </c>
      <c r="K51" s="15"/>
      <c r="L51" s="15" t="s">
        <v>43</v>
      </c>
      <c r="M51" s="167">
        <v>1598.78</v>
      </c>
      <c r="N51" s="110"/>
      <c r="V51" s="111"/>
    </row>
    <row r="52" spans="1:22" ht="23.25" thickBot="1" x14ac:dyDescent="0.25">
      <c r="A52" s="399"/>
      <c r="B52" s="414"/>
      <c r="C52" s="12" t="s">
        <v>5</v>
      </c>
      <c r="D52" s="12" t="s">
        <v>4</v>
      </c>
      <c r="E52" s="406" t="s">
        <v>3</v>
      </c>
      <c r="F52" s="406"/>
      <c r="G52" s="407"/>
      <c r="H52" s="408"/>
      <c r="I52" s="409"/>
      <c r="J52" s="11" t="s">
        <v>17</v>
      </c>
      <c r="K52" s="10"/>
      <c r="L52" s="10" t="s">
        <v>43</v>
      </c>
      <c r="M52" s="168">
        <v>1043</v>
      </c>
      <c r="N52" s="110"/>
      <c r="V52" s="111"/>
    </row>
    <row r="53" spans="1:22" ht="23.25" thickBot="1" x14ac:dyDescent="0.25">
      <c r="A53" s="400"/>
      <c r="B53" s="414"/>
      <c r="C53" s="162" t="s">
        <v>223</v>
      </c>
      <c r="D53" s="29">
        <v>43554</v>
      </c>
      <c r="E53" s="24" t="s">
        <v>1</v>
      </c>
      <c r="F53" s="23"/>
      <c r="G53" s="410"/>
      <c r="H53" s="411"/>
      <c r="I53" s="412"/>
      <c r="J53" s="11" t="s">
        <v>0</v>
      </c>
      <c r="K53" s="10"/>
      <c r="L53" s="10"/>
      <c r="M53" s="9"/>
      <c r="N53" s="110"/>
      <c r="V53" s="111"/>
    </row>
    <row r="54" spans="1:22" ht="24" thickTop="1" thickBot="1" x14ac:dyDescent="0.25">
      <c r="A54" s="398">
        <f t="shared" ref="A54" si="6">A50+1</f>
        <v>10</v>
      </c>
      <c r="B54" s="415"/>
      <c r="C54" s="22" t="s">
        <v>11</v>
      </c>
      <c r="D54" s="22" t="s">
        <v>10</v>
      </c>
      <c r="E54" s="401" t="s">
        <v>9</v>
      </c>
      <c r="F54" s="401"/>
      <c r="G54" s="401" t="s">
        <v>8</v>
      </c>
      <c r="H54" s="402"/>
      <c r="I54" s="21"/>
      <c r="J54" s="20" t="s">
        <v>7</v>
      </c>
      <c r="K54" s="19"/>
      <c r="L54" s="19"/>
      <c r="M54" s="18"/>
      <c r="N54" s="110"/>
      <c r="V54" s="111"/>
    </row>
    <row r="55" spans="1:22" ht="13.5" thickBot="1" x14ac:dyDescent="0.25">
      <c r="A55" s="399"/>
      <c r="B55" s="16"/>
      <c r="C55" s="162"/>
      <c r="D55" s="113"/>
      <c r="E55" s="16"/>
      <c r="F55" s="16"/>
      <c r="G55" s="403"/>
      <c r="H55" s="404"/>
      <c r="I55" s="405"/>
      <c r="J55" s="15" t="s">
        <v>7</v>
      </c>
      <c r="K55" s="15"/>
      <c r="L55" s="15"/>
      <c r="M55" s="14"/>
      <c r="N55" s="110"/>
      <c r="P55" s="121"/>
      <c r="V55" s="111"/>
    </row>
    <row r="56" spans="1:22" ht="23.25" thickBot="1" x14ac:dyDescent="0.25">
      <c r="A56" s="399"/>
      <c r="B56" s="12" t="s">
        <v>6</v>
      </c>
      <c r="C56" s="166"/>
      <c r="D56" s="12" t="s">
        <v>4</v>
      </c>
      <c r="E56" s="406" t="s">
        <v>3</v>
      </c>
      <c r="F56" s="406"/>
      <c r="G56" s="407"/>
      <c r="H56" s="408"/>
      <c r="I56" s="409"/>
      <c r="J56" s="11" t="s">
        <v>2</v>
      </c>
      <c r="K56" s="10"/>
      <c r="L56" s="10"/>
      <c r="M56" s="9"/>
      <c r="N56" s="110"/>
      <c r="V56" s="111"/>
    </row>
    <row r="57" spans="1:22" s="121" customFormat="1" ht="13.5" thickBot="1" x14ac:dyDescent="0.25">
      <c r="A57" s="400"/>
      <c r="B57" s="413"/>
      <c r="C57" s="166"/>
      <c r="D57" s="8"/>
      <c r="E57" s="24" t="s">
        <v>1</v>
      </c>
      <c r="F57" s="23"/>
      <c r="G57" s="410"/>
      <c r="H57" s="411"/>
      <c r="I57" s="412"/>
      <c r="J57" s="11" t="s">
        <v>0</v>
      </c>
      <c r="K57" s="10"/>
      <c r="L57" s="10"/>
      <c r="M57" s="9"/>
      <c r="N57" s="122"/>
      <c r="P57" s="98"/>
      <c r="Q57" s="98"/>
      <c r="V57" s="111"/>
    </row>
    <row r="58" spans="1:22" ht="24" thickTop="1" thickBot="1" x14ac:dyDescent="0.25">
      <c r="A58" s="398">
        <f t="shared" ref="A58" si="7">A54+1</f>
        <v>11</v>
      </c>
      <c r="B58" s="414"/>
      <c r="C58" s="161"/>
      <c r="D58" s="22" t="s">
        <v>10</v>
      </c>
      <c r="E58" s="401" t="s">
        <v>9</v>
      </c>
      <c r="F58" s="401"/>
      <c r="G58" s="401" t="s">
        <v>8</v>
      </c>
      <c r="H58" s="402"/>
      <c r="I58" s="21"/>
      <c r="J58" s="20" t="s">
        <v>7</v>
      </c>
      <c r="K58" s="19"/>
      <c r="L58" s="19"/>
      <c r="M58" s="18"/>
      <c r="N58" s="110"/>
      <c r="V58" s="111"/>
    </row>
    <row r="59" spans="1:22" ht="13.5" thickBot="1" x14ac:dyDescent="0.25">
      <c r="A59" s="399"/>
      <c r="B59" s="414"/>
      <c r="C59" s="16"/>
      <c r="D59" s="113"/>
      <c r="E59" s="16"/>
      <c r="F59" s="16"/>
      <c r="G59" s="403"/>
      <c r="H59" s="404"/>
      <c r="I59" s="405"/>
      <c r="J59" s="15" t="s">
        <v>7</v>
      </c>
      <c r="K59" s="15"/>
      <c r="L59" s="15"/>
      <c r="M59" s="14"/>
      <c r="N59" s="110"/>
      <c r="V59" s="111"/>
    </row>
    <row r="60" spans="1:22" ht="23.25" thickBot="1" x14ac:dyDescent="0.25">
      <c r="A60" s="399"/>
      <c r="B60" s="414"/>
      <c r="C60" s="12" t="s">
        <v>5</v>
      </c>
      <c r="D60" s="12" t="s">
        <v>4</v>
      </c>
      <c r="E60" s="406" t="s">
        <v>3</v>
      </c>
      <c r="F60" s="406"/>
      <c r="G60" s="407"/>
      <c r="H60" s="408"/>
      <c r="I60" s="409"/>
      <c r="J60" s="11" t="s">
        <v>2</v>
      </c>
      <c r="K60" s="10"/>
      <c r="L60" s="10"/>
      <c r="M60" s="9"/>
      <c r="N60" s="110"/>
      <c r="V60" s="111"/>
    </row>
    <row r="61" spans="1:22" ht="13.5" thickBot="1" x14ac:dyDescent="0.25">
      <c r="A61" s="400"/>
      <c r="B61" s="415"/>
      <c r="C61" s="25"/>
      <c r="D61" s="8"/>
      <c r="E61" s="24" t="s">
        <v>1</v>
      </c>
      <c r="F61" s="23"/>
      <c r="G61" s="410"/>
      <c r="H61" s="411"/>
      <c r="I61" s="412"/>
      <c r="J61" s="11" t="s">
        <v>0</v>
      </c>
      <c r="K61" s="10"/>
      <c r="L61" s="10"/>
      <c r="M61" s="9"/>
      <c r="N61" s="110"/>
      <c r="V61" s="111"/>
    </row>
    <row r="62" spans="1:22" ht="24" thickTop="1" thickBot="1" x14ac:dyDescent="0.25">
      <c r="A62" s="398">
        <f t="shared" ref="A62" si="8">A58+1</f>
        <v>12</v>
      </c>
      <c r="B62" s="22" t="s">
        <v>12</v>
      </c>
      <c r="C62" s="22" t="s">
        <v>11</v>
      </c>
      <c r="D62" s="22" t="s">
        <v>10</v>
      </c>
      <c r="E62" s="401" t="s">
        <v>9</v>
      </c>
      <c r="F62" s="401"/>
      <c r="G62" s="401" t="s">
        <v>8</v>
      </c>
      <c r="H62" s="402"/>
      <c r="I62" s="21"/>
      <c r="J62" s="20" t="s">
        <v>224</v>
      </c>
      <c r="K62" s="19"/>
      <c r="L62" s="19" t="s">
        <v>43</v>
      </c>
      <c r="M62" s="18">
        <v>1717.18</v>
      </c>
      <c r="N62" s="110"/>
      <c r="V62" s="111"/>
    </row>
    <row r="63" spans="1:22" ht="23.25" thickBot="1" x14ac:dyDescent="0.25">
      <c r="A63" s="399"/>
      <c r="B63" s="169" t="s">
        <v>183</v>
      </c>
      <c r="C63" s="16"/>
      <c r="D63" s="113">
        <v>43547</v>
      </c>
      <c r="E63" s="16"/>
      <c r="F63" s="16" t="s">
        <v>184</v>
      </c>
      <c r="G63" s="403"/>
      <c r="H63" s="404"/>
      <c r="I63" s="405"/>
      <c r="J63" s="15" t="s">
        <v>203</v>
      </c>
      <c r="K63" s="15"/>
      <c r="L63" s="15" t="s">
        <v>43</v>
      </c>
      <c r="M63" s="14">
        <v>1095</v>
      </c>
      <c r="N63" s="110"/>
      <c r="V63" s="111"/>
    </row>
    <row r="64" spans="1:22" ht="23.25" thickBot="1" x14ac:dyDescent="0.25">
      <c r="A64" s="399"/>
      <c r="B64" s="166"/>
      <c r="C64" s="12" t="s">
        <v>5</v>
      </c>
      <c r="D64" s="12" t="s">
        <v>4</v>
      </c>
      <c r="E64" s="406" t="s">
        <v>3</v>
      </c>
      <c r="F64" s="406"/>
      <c r="G64" s="407"/>
      <c r="H64" s="408"/>
      <c r="I64" s="409"/>
      <c r="J64" s="11" t="s">
        <v>186</v>
      </c>
      <c r="K64" s="10"/>
      <c r="L64" s="10" t="s">
        <v>43</v>
      </c>
      <c r="M64" s="9">
        <v>682</v>
      </c>
      <c r="N64" s="110"/>
      <c r="V64" s="111"/>
    </row>
    <row r="65" spans="1:22" ht="23.25" thickBot="1" x14ac:dyDescent="0.25">
      <c r="A65" s="400"/>
      <c r="B65" s="166"/>
      <c r="C65" s="162" t="s">
        <v>187</v>
      </c>
      <c r="D65" s="29">
        <v>43552</v>
      </c>
      <c r="E65" s="24" t="s">
        <v>1</v>
      </c>
      <c r="F65" s="23"/>
      <c r="G65" s="410"/>
      <c r="H65" s="411"/>
      <c r="I65" s="412"/>
      <c r="J65" s="11" t="s">
        <v>225</v>
      </c>
      <c r="K65" s="10"/>
      <c r="L65" s="10" t="s">
        <v>43</v>
      </c>
      <c r="M65" s="9">
        <v>60</v>
      </c>
      <c r="N65" s="110"/>
      <c r="V65" s="111"/>
    </row>
    <row r="66" spans="1:22" ht="1.1499999999999999" customHeight="1" thickTop="1" thickBot="1" x14ac:dyDescent="0.25">
      <c r="A66" s="398">
        <f t="shared" ref="A66" si="9">A62+1</f>
        <v>13</v>
      </c>
      <c r="B66" s="166"/>
      <c r="C66" s="166"/>
      <c r="D66" s="22" t="s">
        <v>10</v>
      </c>
      <c r="E66" s="401" t="s">
        <v>9</v>
      </c>
      <c r="F66" s="401"/>
      <c r="G66" s="401" t="s">
        <v>8</v>
      </c>
      <c r="H66" s="402"/>
      <c r="I66" s="21"/>
      <c r="J66" s="20" t="s">
        <v>7</v>
      </c>
      <c r="K66" s="19"/>
      <c r="L66" s="19"/>
      <c r="M66" s="18"/>
      <c r="N66" s="110"/>
      <c r="V66" s="111"/>
    </row>
    <row r="67" spans="1:22" ht="13.5" hidden="1" thickBot="1" x14ac:dyDescent="0.25">
      <c r="A67" s="399"/>
      <c r="B67" s="161"/>
      <c r="C67" s="166"/>
      <c r="D67" s="113"/>
      <c r="E67" s="16"/>
      <c r="F67" s="16"/>
      <c r="G67" s="403"/>
      <c r="H67" s="404"/>
      <c r="I67" s="405"/>
      <c r="J67" s="15" t="s">
        <v>7</v>
      </c>
      <c r="K67" s="15"/>
      <c r="L67" s="15"/>
      <c r="M67" s="14"/>
      <c r="N67" s="110"/>
      <c r="V67" s="111"/>
    </row>
    <row r="68" spans="1:22" ht="23.25" hidden="1" thickBot="1" x14ac:dyDescent="0.25">
      <c r="A68" s="399"/>
      <c r="B68" s="12" t="s">
        <v>6</v>
      </c>
      <c r="C68" s="166"/>
      <c r="D68" s="12" t="s">
        <v>4</v>
      </c>
      <c r="E68" s="406" t="s">
        <v>3</v>
      </c>
      <c r="F68" s="406"/>
      <c r="G68" s="407"/>
      <c r="H68" s="408"/>
      <c r="I68" s="409"/>
      <c r="J68" s="11" t="s">
        <v>2</v>
      </c>
      <c r="K68" s="10"/>
      <c r="L68" s="10"/>
      <c r="M68" s="9"/>
      <c r="N68" s="110"/>
      <c r="V68" s="111"/>
    </row>
    <row r="69" spans="1:22" ht="13.5" hidden="1" thickBot="1" x14ac:dyDescent="0.25">
      <c r="A69" s="400"/>
      <c r="B69" s="25"/>
      <c r="C69" s="161"/>
      <c r="D69" s="8"/>
      <c r="E69" s="24" t="s">
        <v>1</v>
      </c>
      <c r="F69" s="23"/>
      <c r="G69" s="410"/>
      <c r="H69" s="411"/>
      <c r="I69" s="412"/>
      <c r="J69" s="11" t="s">
        <v>0</v>
      </c>
      <c r="K69" s="10"/>
      <c r="L69" s="10"/>
      <c r="M69" s="9"/>
      <c r="N69" s="110"/>
      <c r="V69" s="111"/>
    </row>
    <row r="70" spans="1:22" ht="3" customHeight="1" thickTop="1" thickBot="1" x14ac:dyDescent="0.25">
      <c r="A70" s="398">
        <f t="shared" ref="A70" si="10">A66+1</f>
        <v>14</v>
      </c>
      <c r="B70" s="22" t="s">
        <v>12</v>
      </c>
      <c r="C70" s="22" t="s">
        <v>11</v>
      </c>
      <c r="D70" s="22" t="s">
        <v>10</v>
      </c>
      <c r="E70" s="401" t="s">
        <v>9</v>
      </c>
      <c r="F70" s="401"/>
      <c r="G70" s="401" t="s">
        <v>8</v>
      </c>
      <c r="H70" s="402"/>
      <c r="I70" s="21"/>
      <c r="J70" s="20" t="s">
        <v>7</v>
      </c>
      <c r="K70" s="19"/>
      <c r="L70" s="19"/>
      <c r="M70" s="18"/>
      <c r="N70" s="110"/>
      <c r="V70" s="111"/>
    </row>
    <row r="71" spans="1:22" ht="13.5" hidden="1" thickBot="1" x14ac:dyDescent="0.25">
      <c r="A71" s="399"/>
      <c r="B71" s="413"/>
      <c r="C71" s="16"/>
      <c r="D71" s="113"/>
      <c r="E71" s="16"/>
      <c r="F71" s="16"/>
      <c r="G71" s="403"/>
      <c r="H71" s="404"/>
      <c r="I71" s="405"/>
      <c r="J71" s="15" t="s">
        <v>7</v>
      </c>
      <c r="K71" s="15"/>
      <c r="L71" s="15"/>
      <c r="M71" s="14"/>
      <c r="N71" s="110"/>
      <c r="V71" s="118"/>
    </row>
    <row r="72" spans="1:22" ht="13.5" hidden="1" thickBot="1" x14ac:dyDescent="0.25">
      <c r="A72" s="399"/>
      <c r="B72" s="414"/>
      <c r="C72" s="12" t="s">
        <v>5</v>
      </c>
      <c r="D72" s="12"/>
      <c r="E72" s="406" t="s">
        <v>3</v>
      </c>
      <c r="F72" s="406"/>
      <c r="G72" s="407"/>
      <c r="H72" s="408"/>
      <c r="I72" s="409"/>
      <c r="J72" s="11" t="s">
        <v>2</v>
      </c>
      <c r="K72" s="10"/>
      <c r="L72" s="10"/>
      <c r="M72" s="9"/>
      <c r="N72" s="110"/>
      <c r="V72" s="111"/>
    </row>
    <row r="73" spans="1:22" ht="13.5" hidden="1" thickBot="1" x14ac:dyDescent="0.25">
      <c r="A73" s="400"/>
      <c r="B73" s="414"/>
      <c r="C73" s="169"/>
      <c r="D73" s="29">
        <v>43552</v>
      </c>
      <c r="E73" s="24" t="s">
        <v>1</v>
      </c>
      <c r="F73" s="23"/>
      <c r="G73" s="410"/>
      <c r="H73" s="411"/>
      <c r="I73" s="412"/>
      <c r="J73" s="11" t="s">
        <v>0</v>
      </c>
      <c r="K73" s="10"/>
      <c r="L73" s="10"/>
      <c r="M73" s="9"/>
      <c r="N73" s="110"/>
      <c r="V73" s="111"/>
    </row>
    <row r="74" spans="1:22" ht="24" hidden="1" thickTop="1" thickBot="1" x14ac:dyDescent="0.25">
      <c r="A74" s="398">
        <f t="shared" ref="A74" si="11">A70+1</f>
        <v>15</v>
      </c>
      <c r="B74" s="414"/>
      <c r="C74" s="166"/>
      <c r="D74" s="22" t="s">
        <v>10</v>
      </c>
      <c r="E74" s="401" t="s">
        <v>9</v>
      </c>
      <c r="F74" s="401"/>
      <c r="G74" s="401" t="s">
        <v>8</v>
      </c>
      <c r="H74" s="402"/>
      <c r="I74" s="21"/>
      <c r="J74" s="20" t="s">
        <v>7</v>
      </c>
      <c r="K74" s="19"/>
      <c r="L74" s="19"/>
      <c r="M74" s="18"/>
      <c r="N74" s="110"/>
      <c r="V74" s="111"/>
    </row>
    <row r="75" spans="1:22" ht="13.5" hidden="1" thickBot="1" x14ac:dyDescent="0.25">
      <c r="A75" s="399"/>
      <c r="B75" s="415"/>
      <c r="C75" s="166"/>
      <c r="D75" s="113"/>
      <c r="E75" s="16"/>
      <c r="F75" s="16"/>
      <c r="G75" s="403"/>
      <c r="H75" s="404"/>
      <c r="I75" s="405"/>
      <c r="J75" s="15" t="s">
        <v>7</v>
      </c>
      <c r="K75" s="15"/>
      <c r="L75" s="15"/>
      <c r="M75" s="14"/>
      <c r="N75" s="110"/>
      <c r="V75" s="111"/>
    </row>
    <row r="76" spans="1:22" ht="23.25" hidden="1" thickBot="1" x14ac:dyDescent="0.25">
      <c r="A76" s="399"/>
      <c r="B76" s="12" t="s">
        <v>6</v>
      </c>
      <c r="C76" s="166"/>
      <c r="D76" s="12" t="s">
        <v>4</v>
      </c>
      <c r="E76" s="406" t="s">
        <v>3</v>
      </c>
      <c r="F76" s="406"/>
      <c r="G76" s="407"/>
      <c r="H76" s="408"/>
      <c r="I76" s="409"/>
      <c r="J76" s="11" t="s">
        <v>2</v>
      </c>
      <c r="K76" s="10"/>
      <c r="L76" s="10"/>
      <c r="M76" s="9"/>
      <c r="N76" s="110"/>
      <c r="V76" s="111"/>
    </row>
    <row r="77" spans="1:22" ht="13.5" hidden="1" thickBot="1" x14ac:dyDescent="0.25">
      <c r="A77" s="400"/>
      <c r="B77" s="25"/>
      <c r="C77" s="161"/>
      <c r="D77" s="8"/>
      <c r="E77" s="24" t="s">
        <v>1</v>
      </c>
      <c r="F77" s="23"/>
      <c r="G77" s="410"/>
      <c r="H77" s="411"/>
      <c r="I77" s="412"/>
      <c r="J77" s="11" t="s">
        <v>0</v>
      </c>
      <c r="K77" s="10"/>
      <c r="L77" s="10"/>
      <c r="M77" s="9"/>
      <c r="N77" s="110"/>
      <c r="V77" s="111"/>
    </row>
    <row r="78" spans="1:22" ht="24" thickTop="1" thickBot="1" x14ac:dyDescent="0.25">
      <c r="A78" s="398">
        <f t="shared" ref="A78" si="12">A74+1</f>
        <v>16</v>
      </c>
      <c r="B78" s="22" t="s">
        <v>12</v>
      </c>
      <c r="C78" s="22" t="s">
        <v>11</v>
      </c>
      <c r="D78" s="22" t="s">
        <v>10</v>
      </c>
      <c r="E78" s="401" t="s">
        <v>9</v>
      </c>
      <c r="F78" s="401"/>
      <c r="G78" s="401" t="s">
        <v>8</v>
      </c>
      <c r="H78" s="402"/>
      <c r="I78" s="21"/>
      <c r="J78" s="20" t="s">
        <v>7</v>
      </c>
      <c r="K78" s="19"/>
      <c r="L78" s="19"/>
      <c r="M78" s="18"/>
      <c r="N78" s="110"/>
      <c r="V78" s="111"/>
    </row>
    <row r="79" spans="1:22" ht="13.5" thickBot="1" x14ac:dyDescent="0.25">
      <c r="A79" s="399"/>
      <c r="B79" s="413" t="s">
        <v>226</v>
      </c>
      <c r="C79" s="16"/>
      <c r="D79" s="113">
        <v>43549</v>
      </c>
      <c r="E79" s="16"/>
      <c r="F79" s="16" t="s">
        <v>227</v>
      </c>
      <c r="G79" s="403"/>
      <c r="H79" s="404"/>
      <c r="I79" s="405"/>
      <c r="J79" s="15" t="s">
        <v>224</v>
      </c>
      <c r="K79" s="15"/>
      <c r="L79" s="15" t="s">
        <v>43</v>
      </c>
      <c r="M79" s="14">
        <v>660.43</v>
      </c>
      <c r="N79" s="110"/>
      <c r="V79" s="111"/>
    </row>
    <row r="80" spans="1:22" ht="23.25" thickBot="1" x14ac:dyDescent="0.25">
      <c r="A80" s="399"/>
      <c r="B80" s="414"/>
      <c r="C80" s="12" t="s">
        <v>5</v>
      </c>
      <c r="D80" s="12" t="s">
        <v>4</v>
      </c>
      <c r="E80" s="406" t="s">
        <v>3</v>
      </c>
      <c r="F80" s="406"/>
      <c r="G80" s="407"/>
      <c r="H80" s="408"/>
      <c r="I80" s="409"/>
      <c r="J80" s="11" t="s">
        <v>203</v>
      </c>
      <c r="K80" s="10"/>
      <c r="L80" s="10" t="s">
        <v>43</v>
      </c>
      <c r="M80" s="9">
        <v>502</v>
      </c>
      <c r="N80" s="110"/>
      <c r="V80" s="111"/>
    </row>
    <row r="81" spans="1:22" ht="23.25" thickBot="1" x14ac:dyDescent="0.25">
      <c r="A81" s="400"/>
      <c r="B81" s="414"/>
      <c r="C81" s="162" t="s">
        <v>228</v>
      </c>
      <c r="D81" s="29">
        <v>43551</v>
      </c>
      <c r="E81" s="24" t="s">
        <v>1</v>
      </c>
      <c r="F81" s="23"/>
      <c r="G81" s="410"/>
      <c r="H81" s="411"/>
      <c r="I81" s="412"/>
      <c r="J81" s="11" t="s">
        <v>0</v>
      </c>
      <c r="K81" s="10"/>
      <c r="L81" s="10"/>
      <c r="M81" s="9"/>
      <c r="N81" s="110"/>
      <c r="V81" s="111"/>
    </row>
    <row r="82" spans="1:22" ht="24" thickTop="1" thickBot="1" x14ac:dyDescent="0.25">
      <c r="A82" s="398">
        <f t="shared" ref="A82" si="13">A78+1</f>
        <v>17</v>
      </c>
      <c r="B82" s="414"/>
      <c r="C82" s="166"/>
      <c r="D82" s="22" t="s">
        <v>10</v>
      </c>
      <c r="E82" s="401" t="s">
        <v>9</v>
      </c>
      <c r="F82" s="401"/>
      <c r="G82" s="401" t="s">
        <v>8</v>
      </c>
      <c r="H82" s="402"/>
      <c r="I82" s="21"/>
      <c r="J82" s="20" t="s">
        <v>7</v>
      </c>
      <c r="K82" s="19"/>
      <c r="L82" s="19"/>
      <c r="M82" s="18"/>
      <c r="N82" s="110"/>
      <c r="V82" s="111"/>
    </row>
    <row r="83" spans="1:22" ht="13.5" thickBot="1" x14ac:dyDescent="0.25">
      <c r="A83" s="399"/>
      <c r="B83" s="415"/>
      <c r="C83" s="166"/>
      <c r="D83" s="113"/>
      <c r="E83" s="16"/>
      <c r="F83" s="16"/>
      <c r="G83" s="403"/>
      <c r="H83" s="404"/>
      <c r="I83" s="405"/>
      <c r="J83" s="15" t="s">
        <v>7</v>
      </c>
      <c r="K83" s="15"/>
      <c r="L83" s="15"/>
      <c r="M83" s="14"/>
      <c r="N83" s="110"/>
      <c r="V83" s="111"/>
    </row>
    <row r="84" spans="1:22" ht="23.25" thickBot="1" x14ac:dyDescent="0.25">
      <c r="A84" s="399"/>
      <c r="B84" s="12" t="s">
        <v>6</v>
      </c>
      <c r="C84" s="166"/>
      <c r="D84" s="12" t="s">
        <v>4</v>
      </c>
      <c r="E84" s="406" t="s">
        <v>3</v>
      </c>
      <c r="F84" s="406"/>
      <c r="G84" s="407"/>
      <c r="H84" s="408"/>
      <c r="I84" s="409"/>
      <c r="J84" s="11" t="s">
        <v>2</v>
      </c>
      <c r="K84" s="10"/>
      <c r="L84" s="10"/>
      <c r="M84" s="9"/>
      <c r="N84" s="110"/>
      <c r="V84" s="111"/>
    </row>
    <row r="85" spans="1:22" ht="13.5" thickBot="1" x14ac:dyDescent="0.25">
      <c r="A85" s="400"/>
      <c r="B85" s="25"/>
      <c r="C85" s="161"/>
      <c r="D85" s="8"/>
      <c r="E85" s="24" t="s">
        <v>1</v>
      </c>
      <c r="F85" s="23"/>
      <c r="G85" s="410"/>
      <c r="H85" s="411"/>
      <c r="I85" s="412"/>
      <c r="J85" s="11" t="s">
        <v>0</v>
      </c>
      <c r="K85" s="10"/>
      <c r="L85" s="10"/>
      <c r="M85" s="9"/>
      <c r="N85" s="110"/>
      <c r="V85" s="111"/>
    </row>
    <row r="86" spans="1:22" ht="24" thickTop="1" thickBot="1" x14ac:dyDescent="0.25">
      <c r="A86" s="398">
        <f t="shared" ref="A86" si="14">A82+1</f>
        <v>18</v>
      </c>
      <c r="B86" s="22" t="s">
        <v>12</v>
      </c>
      <c r="C86" s="22" t="s">
        <v>11</v>
      </c>
      <c r="D86" s="22" t="s">
        <v>10</v>
      </c>
      <c r="E86" s="401" t="s">
        <v>9</v>
      </c>
      <c r="F86" s="401"/>
      <c r="G86" s="401" t="s">
        <v>8</v>
      </c>
      <c r="H86" s="402"/>
      <c r="I86" s="21"/>
      <c r="J86" s="20" t="s">
        <v>7</v>
      </c>
      <c r="K86" s="19"/>
      <c r="L86" s="19"/>
      <c r="M86" s="18"/>
      <c r="N86" s="110"/>
      <c r="V86" s="111"/>
    </row>
    <row r="87" spans="1:22" ht="13.5" thickBot="1" x14ac:dyDescent="0.25">
      <c r="A87" s="399"/>
      <c r="B87" s="413" t="s">
        <v>229</v>
      </c>
      <c r="C87" s="16"/>
      <c r="D87" s="113">
        <v>43555</v>
      </c>
      <c r="E87" s="16"/>
      <c r="F87" s="16" t="s">
        <v>230</v>
      </c>
      <c r="G87" s="403"/>
      <c r="H87" s="404"/>
      <c r="I87" s="405"/>
      <c r="J87" s="15" t="s">
        <v>231</v>
      </c>
      <c r="K87" s="15"/>
      <c r="L87" s="15" t="s">
        <v>43</v>
      </c>
      <c r="M87" s="14">
        <v>388.16</v>
      </c>
      <c r="N87" s="110"/>
      <c r="V87" s="111"/>
    </row>
    <row r="88" spans="1:22" ht="23.25" thickBot="1" x14ac:dyDescent="0.25">
      <c r="A88" s="399"/>
      <c r="B88" s="414"/>
      <c r="C88" s="12" t="s">
        <v>5</v>
      </c>
      <c r="D88" s="12" t="s">
        <v>4</v>
      </c>
      <c r="E88" s="406" t="s">
        <v>3</v>
      </c>
      <c r="F88" s="406"/>
      <c r="G88" s="407"/>
      <c r="H88" s="408"/>
      <c r="I88" s="409"/>
      <c r="J88" s="11" t="s">
        <v>203</v>
      </c>
      <c r="K88" s="10"/>
      <c r="L88" s="10" t="s">
        <v>43</v>
      </c>
      <c r="M88" s="9">
        <v>206</v>
      </c>
      <c r="N88" s="110"/>
      <c r="V88" s="111"/>
    </row>
    <row r="89" spans="1:22" ht="23.25" thickBot="1" x14ac:dyDescent="0.25">
      <c r="A89" s="400"/>
      <c r="B89" s="414"/>
      <c r="C89" s="162" t="s">
        <v>232</v>
      </c>
      <c r="D89" s="29">
        <v>43557</v>
      </c>
      <c r="E89" s="24" t="s">
        <v>1</v>
      </c>
      <c r="F89" s="23"/>
      <c r="G89" s="410"/>
      <c r="H89" s="411"/>
      <c r="I89" s="412"/>
      <c r="J89" s="11" t="s">
        <v>0</v>
      </c>
      <c r="K89" s="10"/>
      <c r="L89" s="10"/>
      <c r="M89" s="9"/>
      <c r="N89" s="110"/>
      <c r="V89" s="111"/>
    </row>
    <row r="90" spans="1:22" ht="24" thickTop="1" thickBot="1" x14ac:dyDescent="0.25">
      <c r="A90" s="398">
        <f t="shared" ref="A90" si="15">A86+1</f>
        <v>19</v>
      </c>
      <c r="B90" s="414"/>
      <c r="C90" s="22" t="s">
        <v>11</v>
      </c>
      <c r="D90" s="22" t="s">
        <v>10</v>
      </c>
      <c r="E90" s="401" t="s">
        <v>9</v>
      </c>
      <c r="F90" s="401"/>
      <c r="G90" s="401" t="s">
        <v>8</v>
      </c>
      <c r="H90" s="402"/>
      <c r="I90" s="21"/>
      <c r="J90" s="20" t="s">
        <v>7</v>
      </c>
      <c r="K90" s="19"/>
      <c r="L90" s="19"/>
      <c r="M90" s="18"/>
      <c r="N90" s="110"/>
      <c r="V90" s="111"/>
    </row>
    <row r="91" spans="1:22" ht="13.5" thickBot="1" x14ac:dyDescent="0.25">
      <c r="A91" s="399"/>
      <c r="B91" s="414"/>
      <c r="C91" s="16"/>
      <c r="D91" s="113"/>
      <c r="E91" s="16"/>
      <c r="F91" s="16"/>
      <c r="G91" s="403"/>
      <c r="H91" s="404"/>
      <c r="I91" s="405"/>
      <c r="J91" s="15" t="s">
        <v>7</v>
      </c>
      <c r="K91" s="15"/>
      <c r="L91" s="15"/>
      <c r="M91" s="14"/>
      <c r="N91" s="110"/>
      <c r="V91" s="111"/>
    </row>
    <row r="92" spans="1:22" ht="23.25" thickBot="1" x14ac:dyDescent="0.25">
      <c r="A92" s="399"/>
      <c r="B92" s="415"/>
      <c r="C92" s="12" t="s">
        <v>5</v>
      </c>
      <c r="D92" s="12" t="s">
        <v>4</v>
      </c>
      <c r="E92" s="406" t="s">
        <v>3</v>
      </c>
      <c r="F92" s="406"/>
      <c r="G92" s="407"/>
      <c r="H92" s="408"/>
      <c r="I92" s="409"/>
      <c r="J92" s="11" t="s">
        <v>2</v>
      </c>
      <c r="K92" s="10"/>
      <c r="L92" s="10"/>
      <c r="M92" s="9"/>
      <c r="N92" s="110"/>
      <c r="V92" s="111"/>
    </row>
    <row r="93" spans="1:22" ht="13.5" thickBot="1" x14ac:dyDescent="0.25">
      <c r="A93" s="400"/>
      <c r="B93" s="25"/>
      <c r="C93" s="162"/>
      <c r="D93" s="8"/>
      <c r="E93" s="24" t="s">
        <v>1</v>
      </c>
      <c r="F93" s="23"/>
      <c r="G93" s="410"/>
      <c r="H93" s="411"/>
      <c r="I93" s="412"/>
      <c r="J93" s="11" t="s">
        <v>0</v>
      </c>
      <c r="K93" s="10"/>
      <c r="L93" s="10"/>
      <c r="M93" s="9"/>
      <c r="N93" s="110"/>
      <c r="V93" s="111"/>
    </row>
    <row r="94" spans="1:22" ht="24" thickTop="1" thickBot="1" x14ac:dyDescent="0.25">
      <c r="A94" s="398">
        <f t="shared" ref="A94" si="16">A90+1</f>
        <v>20</v>
      </c>
      <c r="B94" s="22" t="s">
        <v>12</v>
      </c>
      <c r="C94" s="166"/>
      <c r="D94" s="22" t="s">
        <v>10</v>
      </c>
      <c r="E94" s="401" t="s">
        <v>9</v>
      </c>
      <c r="F94" s="401"/>
      <c r="G94" s="401" t="s">
        <v>8</v>
      </c>
      <c r="H94" s="402"/>
      <c r="I94" s="21"/>
      <c r="J94" s="20" t="s">
        <v>7</v>
      </c>
      <c r="K94" s="19"/>
      <c r="L94" s="19"/>
      <c r="M94" s="18"/>
      <c r="N94" s="110"/>
      <c r="V94" s="111"/>
    </row>
    <row r="95" spans="1:22" ht="13.5" thickBot="1" x14ac:dyDescent="0.25">
      <c r="A95" s="399"/>
      <c r="B95" s="16"/>
      <c r="C95" s="166"/>
      <c r="D95" s="113"/>
      <c r="E95" s="16"/>
      <c r="F95" s="16"/>
      <c r="G95" s="403"/>
      <c r="H95" s="404"/>
      <c r="I95" s="405"/>
      <c r="J95" s="15" t="s">
        <v>7</v>
      </c>
      <c r="K95" s="15"/>
      <c r="L95" s="15"/>
      <c r="M95" s="14"/>
      <c r="N95" s="110"/>
      <c r="V95" s="111"/>
    </row>
    <row r="96" spans="1:22" ht="23.25" thickBot="1" x14ac:dyDescent="0.25">
      <c r="A96" s="399"/>
      <c r="B96" s="12" t="s">
        <v>6</v>
      </c>
      <c r="C96" s="166"/>
      <c r="D96" s="12" t="s">
        <v>4</v>
      </c>
      <c r="E96" s="406" t="s">
        <v>3</v>
      </c>
      <c r="F96" s="406"/>
      <c r="G96" s="407"/>
      <c r="H96" s="408"/>
      <c r="I96" s="409"/>
      <c r="J96" s="11" t="s">
        <v>2</v>
      </c>
      <c r="K96" s="10"/>
      <c r="L96" s="10"/>
      <c r="M96" s="9"/>
      <c r="N96" s="110"/>
      <c r="V96" s="111"/>
    </row>
    <row r="97" spans="1:22" ht="13.5" thickBot="1" x14ac:dyDescent="0.25">
      <c r="A97" s="400"/>
      <c r="B97" s="25"/>
      <c r="C97" s="166"/>
      <c r="D97" s="8"/>
      <c r="E97" s="24" t="s">
        <v>1</v>
      </c>
      <c r="F97" s="23"/>
      <c r="G97" s="410"/>
      <c r="H97" s="411"/>
      <c r="I97" s="412"/>
      <c r="J97" s="11" t="s">
        <v>0</v>
      </c>
      <c r="K97" s="10"/>
      <c r="L97" s="10"/>
      <c r="M97" s="9"/>
      <c r="N97" s="110"/>
      <c r="V97" s="111"/>
    </row>
    <row r="98" spans="1:22" ht="24" thickTop="1" thickBot="1" x14ac:dyDescent="0.25">
      <c r="A98" s="398">
        <f t="shared" ref="A98" si="17">A94+1</f>
        <v>21</v>
      </c>
      <c r="B98" s="22" t="s">
        <v>12</v>
      </c>
      <c r="C98" s="161"/>
      <c r="D98" s="22" t="s">
        <v>10</v>
      </c>
      <c r="E98" s="401" t="s">
        <v>9</v>
      </c>
      <c r="F98" s="401"/>
      <c r="G98" s="401" t="s">
        <v>8</v>
      </c>
      <c r="H98" s="402"/>
      <c r="I98" s="21"/>
      <c r="J98" s="20" t="s">
        <v>7</v>
      </c>
      <c r="K98" s="19"/>
      <c r="L98" s="19"/>
      <c r="M98" s="18"/>
      <c r="N98" s="110"/>
      <c r="V98" s="111"/>
    </row>
    <row r="99" spans="1:22" ht="13.5" thickBot="1" x14ac:dyDescent="0.25">
      <c r="A99" s="399"/>
      <c r="B99" s="16"/>
      <c r="C99" s="16"/>
      <c r="D99" s="113"/>
      <c r="E99" s="16"/>
      <c r="F99" s="16"/>
      <c r="G99" s="403"/>
      <c r="H99" s="404"/>
      <c r="I99" s="405"/>
      <c r="J99" s="15" t="s">
        <v>7</v>
      </c>
      <c r="K99" s="15"/>
      <c r="L99" s="15"/>
      <c r="M99" s="14"/>
      <c r="N99" s="110"/>
      <c r="V99" s="111"/>
    </row>
    <row r="100" spans="1:22" ht="23.25" thickBot="1" x14ac:dyDescent="0.25">
      <c r="A100" s="399"/>
      <c r="B100" s="12" t="s">
        <v>6</v>
      </c>
      <c r="C100" s="12" t="s">
        <v>5</v>
      </c>
      <c r="D100" s="12" t="s">
        <v>4</v>
      </c>
      <c r="E100" s="406" t="s">
        <v>3</v>
      </c>
      <c r="F100" s="406"/>
      <c r="G100" s="407"/>
      <c r="H100" s="408"/>
      <c r="I100" s="409"/>
      <c r="J100" s="11" t="s">
        <v>2</v>
      </c>
      <c r="K100" s="10"/>
      <c r="L100" s="10"/>
      <c r="M100" s="9"/>
      <c r="N100" s="110"/>
      <c r="V100" s="111"/>
    </row>
    <row r="101" spans="1:22" ht="13.5" thickBot="1" x14ac:dyDescent="0.25">
      <c r="A101" s="400"/>
      <c r="B101" s="25"/>
      <c r="C101" s="25"/>
      <c r="D101" s="8"/>
      <c r="E101" s="24" t="s">
        <v>1</v>
      </c>
      <c r="F101" s="23"/>
      <c r="G101" s="410"/>
      <c r="H101" s="411"/>
      <c r="I101" s="412"/>
      <c r="J101" s="11" t="s">
        <v>0</v>
      </c>
      <c r="K101" s="10"/>
      <c r="L101" s="10"/>
      <c r="M101" s="9"/>
      <c r="N101" s="110"/>
      <c r="V101" s="111"/>
    </row>
    <row r="102" spans="1:22" ht="24" thickTop="1" thickBot="1" x14ac:dyDescent="0.25">
      <c r="A102" s="398">
        <f t="shared" ref="A102" si="18">A98+1</f>
        <v>22</v>
      </c>
      <c r="B102" s="22" t="s">
        <v>12</v>
      </c>
      <c r="C102" s="22" t="s">
        <v>11</v>
      </c>
      <c r="D102" s="22" t="s">
        <v>10</v>
      </c>
      <c r="E102" s="401" t="s">
        <v>9</v>
      </c>
      <c r="F102" s="401"/>
      <c r="G102" s="401" t="s">
        <v>8</v>
      </c>
      <c r="H102" s="402"/>
      <c r="I102" s="21"/>
      <c r="J102" s="20" t="s">
        <v>7</v>
      </c>
      <c r="K102" s="19"/>
      <c r="L102" s="19"/>
      <c r="M102" s="18"/>
      <c r="N102" s="110"/>
      <c r="V102" s="111"/>
    </row>
    <row r="103" spans="1:22" ht="13.5" thickBot="1" x14ac:dyDescent="0.25">
      <c r="A103" s="399"/>
      <c r="B103" s="16"/>
      <c r="C103" s="16"/>
      <c r="D103" s="113"/>
      <c r="E103" s="16"/>
      <c r="F103" s="16"/>
      <c r="G103" s="403"/>
      <c r="H103" s="404"/>
      <c r="I103" s="405"/>
      <c r="J103" s="15" t="s">
        <v>7</v>
      </c>
      <c r="K103" s="15"/>
      <c r="L103" s="15"/>
      <c r="M103" s="14"/>
      <c r="N103" s="110"/>
      <c r="V103" s="111"/>
    </row>
    <row r="104" spans="1:22" ht="23.25" thickBot="1" x14ac:dyDescent="0.25">
      <c r="A104" s="399"/>
      <c r="B104" s="12" t="s">
        <v>6</v>
      </c>
      <c r="C104" s="12" t="s">
        <v>5</v>
      </c>
      <c r="D104" s="12" t="s">
        <v>4</v>
      </c>
      <c r="E104" s="406" t="s">
        <v>3</v>
      </c>
      <c r="F104" s="406"/>
      <c r="G104" s="407"/>
      <c r="H104" s="408"/>
      <c r="I104" s="409"/>
      <c r="J104" s="11" t="s">
        <v>2</v>
      </c>
      <c r="K104" s="10"/>
      <c r="L104" s="10"/>
      <c r="M104" s="9"/>
      <c r="N104" s="110"/>
      <c r="V104" s="111"/>
    </row>
    <row r="105" spans="1:22" ht="13.5" thickBot="1" x14ac:dyDescent="0.25">
      <c r="A105" s="400"/>
      <c r="B105" s="25"/>
      <c r="C105" s="25"/>
      <c r="D105" s="8"/>
      <c r="E105" s="24" t="s">
        <v>1</v>
      </c>
      <c r="F105" s="23"/>
      <c r="G105" s="410"/>
      <c r="H105" s="411"/>
      <c r="I105" s="412"/>
      <c r="J105" s="11" t="s">
        <v>0</v>
      </c>
      <c r="K105" s="10"/>
      <c r="L105" s="10"/>
      <c r="M105" s="9"/>
      <c r="N105" s="110"/>
      <c r="V105" s="111"/>
    </row>
    <row r="106" spans="1:22" ht="24" thickTop="1" thickBot="1" x14ac:dyDescent="0.25">
      <c r="A106" s="398">
        <f t="shared" ref="A106" si="19">A102+1</f>
        <v>23</v>
      </c>
      <c r="B106" s="22" t="s">
        <v>12</v>
      </c>
      <c r="C106" s="22" t="s">
        <v>11</v>
      </c>
      <c r="D106" s="22" t="s">
        <v>10</v>
      </c>
      <c r="E106" s="401" t="s">
        <v>9</v>
      </c>
      <c r="F106" s="401"/>
      <c r="G106" s="401" t="s">
        <v>8</v>
      </c>
      <c r="H106" s="402"/>
      <c r="I106" s="21"/>
      <c r="J106" s="20" t="s">
        <v>7</v>
      </c>
      <c r="K106" s="19"/>
      <c r="L106" s="19"/>
      <c r="M106" s="18"/>
      <c r="N106" s="110"/>
      <c r="V106" s="111"/>
    </row>
    <row r="107" spans="1:22" ht="13.5" thickBot="1" x14ac:dyDescent="0.25">
      <c r="A107" s="399"/>
      <c r="B107" s="16"/>
      <c r="C107" s="16"/>
      <c r="D107" s="113"/>
      <c r="E107" s="16"/>
      <c r="F107" s="16"/>
      <c r="G107" s="403"/>
      <c r="H107" s="404"/>
      <c r="I107" s="405"/>
      <c r="J107" s="15" t="s">
        <v>7</v>
      </c>
      <c r="K107" s="15"/>
      <c r="L107" s="15"/>
      <c r="M107" s="14"/>
      <c r="N107" s="110"/>
      <c r="V107" s="111"/>
    </row>
    <row r="108" spans="1:22" ht="23.25" thickBot="1" x14ac:dyDescent="0.25">
      <c r="A108" s="399"/>
      <c r="B108" s="12" t="s">
        <v>6</v>
      </c>
      <c r="C108" s="12" t="s">
        <v>5</v>
      </c>
      <c r="D108" s="12" t="s">
        <v>4</v>
      </c>
      <c r="E108" s="406" t="s">
        <v>3</v>
      </c>
      <c r="F108" s="406"/>
      <c r="G108" s="407"/>
      <c r="H108" s="408"/>
      <c r="I108" s="409"/>
      <c r="J108" s="11" t="s">
        <v>2</v>
      </c>
      <c r="K108" s="10"/>
      <c r="L108" s="10"/>
      <c r="M108" s="9"/>
      <c r="N108" s="110"/>
      <c r="V108" s="111"/>
    </row>
    <row r="109" spans="1:22" ht="13.5" thickBot="1" x14ac:dyDescent="0.25">
      <c r="A109" s="400"/>
      <c r="B109" s="25"/>
      <c r="C109" s="25"/>
      <c r="D109" s="8"/>
      <c r="E109" s="24" t="s">
        <v>1</v>
      </c>
      <c r="F109" s="23"/>
      <c r="G109" s="410"/>
      <c r="H109" s="411"/>
      <c r="I109" s="412"/>
      <c r="J109" s="11" t="s">
        <v>0</v>
      </c>
      <c r="K109" s="10"/>
      <c r="L109" s="10"/>
      <c r="M109" s="9"/>
      <c r="N109" s="110"/>
      <c r="V109" s="111"/>
    </row>
    <row r="110" spans="1:22" ht="24" thickTop="1" thickBot="1" x14ac:dyDescent="0.25">
      <c r="A110" s="398">
        <f t="shared" ref="A110" si="20">A106+1</f>
        <v>24</v>
      </c>
      <c r="B110" s="22" t="s">
        <v>12</v>
      </c>
      <c r="C110" s="22" t="s">
        <v>11</v>
      </c>
      <c r="D110" s="22" t="s">
        <v>10</v>
      </c>
      <c r="E110" s="401" t="s">
        <v>9</v>
      </c>
      <c r="F110" s="401"/>
      <c r="G110" s="401" t="s">
        <v>8</v>
      </c>
      <c r="H110" s="402"/>
      <c r="I110" s="21"/>
      <c r="J110" s="20" t="s">
        <v>7</v>
      </c>
      <c r="K110" s="19"/>
      <c r="L110" s="19"/>
      <c r="M110" s="18"/>
      <c r="N110" s="110"/>
      <c r="V110" s="111"/>
    </row>
    <row r="111" spans="1:22" ht="13.5" thickBot="1" x14ac:dyDescent="0.25">
      <c r="A111" s="399"/>
      <c r="B111" s="16"/>
      <c r="C111" s="16"/>
      <c r="D111" s="113"/>
      <c r="E111" s="16"/>
      <c r="F111" s="16"/>
      <c r="G111" s="403"/>
      <c r="H111" s="404"/>
      <c r="I111" s="405"/>
      <c r="J111" s="15" t="s">
        <v>7</v>
      </c>
      <c r="K111" s="15"/>
      <c r="L111" s="15"/>
      <c r="M111" s="14"/>
      <c r="N111" s="110"/>
      <c r="V111" s="111"/>
    </row>
    <row r="112" spans="1:22" ht="23.25" thickBot="1" x14ac:dyDescent="0.25">
      <c r="A112" s="399"/>
      <c r="B112" s="12" t="s">
        <v>6</v>
      </c>
      <c r="C112" s="12" t="s">
        <v>5</v>
      </c>
      <c r="D112" s="12" t="s">
        <v>4</v>
      </c>
      <c r="E112" s="406" t="s">
        <v>3</v>
      </c>
      <c r="F112" s="406"/>
      <c r="G112" s="407"/>
      <c r="H112" s="408"/>
      <c r="I112" s="409"/>
      <c r="J112" s="11" t="s">
        <v>2</v>
      </c>
      <c r="K112" s="10"/>
      <c r="L112" s="10"/>
      <c r="M112" s="9"/>
      <c r="N112" s="110"/>
      <c r="V112" s="111"/>
    </row>
    <row r="113" spans="1:22" ht="13.5" thickBot="1" x14ac:dyDescent="0.25">
      <c r="A113" s="400"/>
      <c r="B113" s="25"/>
      <c r="C113" s="25"/>
      <c r="D113" s="8"/>
      <c r="E113" s="24" t="s">
        <v>1</v>
      </c>
      <c r="F113" s="23"/>
      <c r="G113" s="410"/>
      <c r="H113" s="411"/>
      <c r="I113" s="412"/>
      <c r="J113" s="11" t="s">
        <v>0</v>
      </c>
      <c r="K113" s="10"/>
      <c r="L113" s="10"/>
      <c r="M113" s="9"/>
      <c r="N113" s="110"/>
      <c r="V113" s="111"/>
    </row>
    <row r="114" spans="1:22" ht="24" thickTop="1" thickBot="1" x14ac:dyDescent="0.25">
      <c r="A114" s="398">
        <f t="shared" ref="A114" si="21">A110+1</f>
        <v>25</v>
      </c>
      <c r="B114" s="22" t="s">
        <v>12</v>
      </c>
      <c r="C114" s="22" t="s">
        <v>11</v>
      </c>
      <c r="D114" s="22" t="s">
        <v>10</v>
      </c>
      <c r="E114" s="401" t="s">
        <v>9</v>
      </c>
      <c r="F114" s="401"/>
      <c r="G114" s="401" t="s">
        <v>8</v>
      </c>
      <c r="H114" s="402"/>
      <c r="I114" s="21"/>
      <c r="J114" s="20" t="s">
        <v>7</v>
      </c>
      <c r="K114" s="19"/>
      <c r="L114" s="19"/>
      <c r="M114" s="18"/>
      <c r="N114" s="110"/>
      <c r="V114" s="111"/>
    </row>
    <row r="115" spans="1:22" ht="13.5" thickBot="1" x14ac:dyDescent="0.25">
      <c r="A115" s="399"/>
      <c r="B115" s="16"/>
      <c r="C115" s="16"/>
      <c r="D115" s="113"/>
      <c r="E115" s="16"/>
      <c r="F115" s="16"/>
      <c r="G115" s="403"/>
      <c r="H115" s="404"/>
      <c r="I115" s="405"/>
      <c r="J115" s="15" t="s">
        <v>7</v>
      </c>
      <c r="K115" s="15"/>
      <c r="L115" s="15"/>
      <c r="M115" s="14"/>
      <c r="N115" s="110"/>
      <c r="V115" s="111"/>
    </row>
    <row r="116" spans="1:22" ht="23.25" thickBot="1" x14ac:dyDescent="0.25">
      <c r="A116" s="399"/>
      <c r="B116" s="12" t="s">
        <v>6</v>
      </c>
      <c r="C116" s="12" t="s">
        <v>5</v>
      </c>
      <c r="D116" s="12" t="s">
        <v>4</v>
      </c>
      <c r="E116" s="406" t="s">
        <v>3</v>
      </c>
      <c r="F116" s="406"/>
      <c r="G116" s="407"/>
      <c r="H116" s="408"/>
      <c r="I116" s="409"/>
      <c r="J116" s="11" t="s">
        <v>2</v>
      </c>
      <c r="K116" s="10"/>
      <c r="L116" s="10"/>
      <c r="M116" s="9"/>
      <c r="N116" s="110"/>
      <c r="V116" s="111"/>
    </row>
    <row r="117" spans="1:22" ht="13.5" thickBot="1" x14ac:dyDescent="0.25">
      <c r="A117" s="400"/>
      <c r="B117" s="25"/>
      <c r="C117" s="25"/>
      <c r="D117" s="8"/>
      <c r="E117" s="24" t="s">
        <v>1</v>
      </c>
      <c r="F117" s="23"/>
      <c r="G117" s="410"/>
      <c r="H117" s="411"/>
      <c r="I117" s="412"/>
      <c r="J117" s="11" t="s">
        <v>0</v>
      </c>
      <c r="K117" s="10"/>
      <c r="L117" s="10"/>
      <c r="M117" s="9"/>
      <c r="N117" s="110"/>
      <c r="V117" s="111"/>
    </row>
    <row r="118" spans="1:22" ht="24" thickTop="1" thickBot="1" x14ac:dyDescent="0.25">
      <c r="A118" s="398">
        <f t="shared" ref="A118" si="22">A114+1</f>
        <v>26</v>
      </c>
      <c r="B118" s="22" t="s">
        <v>12</v>
      </c>
      <c r="C118" s="22" t="s">
        <v>11</v>
      </c>
      <c r="D118" s="22" t="s">
        <v>10</v>
      </c>
      <c r="E118" s="401" t="s">
        <v>9</v>
      </c>
      <c r="F118" s="401"/>
      <c r="G118" s="401" t="s">
        <v>8</v>
      </c>
      <c r="H118" s="402"/>
      <c r="I118" s="21"/>
      <c r="J118" s="20" t="s">
        <v>7</v>
      </c>
      <c r="K118" s="19"/>
      <c r="L118" s="19"/>
      <c r="M118" s="18"/>
      <c r="N118" s="110"/>
      <c r="V118" s="111"/>
    </row>
    <row r="119" spans="1:22" ht="13.5" thickBot="1" x14ac:dyDescent="0.25">
      <c r="A119" s="399"/>
      <c r="B119" s="16"/>
      <c r="C119" s="16"/>
      <c r="D119" s="113"/>
      <c r="E119" s="16"/>
      <c r="F119" s="16"/>
      <c r="G119" s="403"/>
      <c r="H119" s="404"/>
      <c r="I119" s="405"/>
      <c r="J119" s="15" t="s">
        <v>7</v>
      </c>
      <c r="K119" s="15"/>
      <c r="L119" s="15"/>
      <c r="M119" s="14"/>
      <c r="N119" s="110"/>
      <c r="V119" s="111"/>
    </row>
    <row r="120" spans="1:22" ht="23.25" thickBot="1" x14ac:dyDescent="0.25">
      <c r="A120" s="399"/>
      <c r="B120" s="12" t="s">
        <v>6</v>
      </c>
      <c r="C120" s="12" t="s">
        <v>5</v>
      </c>
      <c r="D120" s="12" t="s">
        <v>4</v>
      </c>
      <c r="E120" s="406" t="s">
        <v>3</v>
      </c>
      <c r="F120" s="406"/>
      <c r="G120" s="407"/>
      <c r="H120" s="408"/>
      <c r="I120" s="409"/>
      <c r="J120" s="11" t="s">
        <v>2</v>
      </c>
      <c r="K120" s="10"/>
      <c r="L120" s="10"/>
      <c r="M120" s="9"/>
      <c r="N120" s="110"/>
      <c r="V120" s="111"/>
    </row>
    <row r="121" spans="1:22" ht="13.5" thickBot="1" x14ac:dyDescent="0.25">
      <c r="A121" s="400"/>
      <c r="B121" s="25"/>
      <c r="C121" s="25"/>
      <c r="D121" s="8"/>
      <c r="E121" s="24" t="s">
        <v>1</v>
      </c>
      <c r="F121" s="23"/>
      <c r="G121" s="410"/>
      <c r="H121" s="411"/>
      <c r="I121" s="412"/>
      <c r="J121" s="11" t="s">
        <v>0</v>
      </c>
      <c r="K121" s="10"/>
      <c r="L121" s="10"/>
      <c r="M121" s="9"/>
      <c r="N121" s="110"/>
      <c r="V121" s="111"/>
    </row>
    <row r="122" spans="1:22" ht="24" thickTop="1" thickBot="1" x14ac:dyDescent="0.25">
      <c r="A122" s="398">
        <f t="shared" ref="A122" si="23">A118+1</f>
        <v>27</v>
      </c>
      <c r="B122" s="22" t="s">
        <v>12</v>
      </c>
      <c r="C122" s="22" t="s">
        <v>11</v>
      </c>
      <c r="D122" s="22" t="s">
        <v>10</v>
      </c>
      <c r="E122" s="401" t="s">
        <v>9</v>
      </c>
      <c r="F122" s="401"/>
      <c r="G122" s="401" t="s">
        <v>8</v>
      </c>
      <c r="H122" s="402"/>
      <c r="I122" s="21"/>
      <c r="J122" s="20" t="s">
        <v>7</v>
      </c>
      <c r="K122" s="19"/>
      <c r="L122" s="19"/>
      <c r="M122" s="18"/>
      <c r="N122" s="110"/>
      <c r="V122" s="111"/>
    </row>
    <row r="123" spans="1:22" ht="13.5" thickBot="1" x14ac:dyDescent="0.25">
      <c r="A123" s="399"/>
      <c r="B123" s="16"/>
      <c r="C123" s="16"/>
      <c r="D123" s="113"/>
      <c r="E123" s="16"/>
      <c r="F123" s="16"/>
      <c r="G123" s="403"/>
      <c r="H123" s="404"/>
      <c r="I123" s="405"/>
      <c r="J123" s="15" t="s">
        <v>7</v>
      </c>
      <c r="K123" s="15"/>
      <c r="L123" s="15"/>
      <c r="M123" s="14"/>
      <c r="N123" s="110"/>
      <c r="V123" s="111"/>
    </row>
    <row r="124" spans="1:22" ht="23.25" thickBot="1" x14ac:dyDescent="0.25">
      <c r="A124" s="399"/>
      <c r="B124" s="12" t="s">
        <v>6</v>
      </c>
      <c r="C124" s="12" t="s">
        <v>5</v>
      </c>
      <c r="D124" s="12" t="s">
        <v>4</v>
      </c>
      <c r="E124" s="406" t="s">
        <v>3</v>
      </c>
      <c r="F124" s="406"/>
      <c r="G124" s="407"/>
      <c r="H124" s="408"/>
      <c r="I124" s="409"/>
      <c r="J124" s="11" t="s">
        <v>2</v>
      </c>
      <c r="K124" s="10"/>
      <c r="L124" s="10"/>
      <c r="M124" s="9"/>
      <c r="N124" s="110"/>
      <c r="V124" s="111"/>
    </row>
    <row r="125" spans="1:22" ht="13.5" thickBot="1" x14ac:dyDescent="0.25">
      <c r="A125" s="400"/>
      <c r="B125" s="25"/>
      <c r="C125" s="25"/>
      <c r="D125" s="8"/>
      <c r="E125" s="24" t="s">
        <v>1</v>
      </c>
      <c r="F125" s="23"/>
      <c r="G125" s="410"/>
      <c r="H125" s="411"/>
      <c r="I125" s="412"/>
      <c r="J125" s="11" t="s">
        <v>0</v>
      </c>
      <c r="K125" s="10"/>
      <c r="L125" s="10"/>
      <c r="M125" s="9"/>
      <c r="N125" s="110"/>
      <c r="V125" s="111"/>
    </row>
    <row r="126" spans="1:22" ht="24" thickTop="1" thickBot="1" x14ac:dyDescent="0.25">
      <c r="A126" s="398">
        <f t="shared" ref="A126" si="24">A122+1</f>
        <v>28</v>
      </c>
      <c r="B126" s="22" t="s">
        <v>12</v>
      </c>
      <c r="C126" s="22" t="s">
        <v>11</v>
      </c>
      <c r="D126" s="22" t="s">
        <v>10</v>
      </c>
      <c r="E126" s="401" t="s">
        <v>9</v>
      </c>
      <c r="F126" s="401"/>
      <c r="G126" s="401" t="s">
        <v>8</v>
      </c>
      <c r="H126" s="402"/>
      <c r="I126" s="21"/>
      <c r="J126" s="20" t="s">
        <v>7</v>
      </c>
      <c r="K126" s="19"/>
      <c r="L126" s="19"/>
      <c r="M126" s="18"/>
      <c r="N126" s="110"/>
      <c r="V126" s="111"/>
    </row>
    <row r="127" spans="1:22" ht="13.5" thickBot="1" x14ac:dyDescent="0.25">
      <c r="A127" s="399"/>
      <c r="B127" s="16"/>
      <c r="C127" s="16"/>
      <c r="D127" s="113"/>
      <c r="E127" s="16"/>
      <c r="F127" s="16"/>
      <c r="G127" s="403"/>
      <c r="H127" s="404"/>
      <c r="I127" s="405"/>
      <c r="J127" s="15" t="s">
        <v>7</v>
      </c>
      <c r="K127" s="15"/>
      <c r="L127" s="15"/>
      <c r="M127" s="14"/>
      <c r="N127" s="110"/>
      <c r="V127" s="111"/>
    </row>
    <row r="128" spans="1:22" ht="23.25" thickBot="1" x14ac:dyDescent="0.25">
      <c r="A128" s="399"/>
      <c r="B128" s="12" t="s">
        <v>6</v>
      </c>
      <c r="C128" s="12" t="s">
        <v>5</v>
      </c>
      <c r="D128" s="12" t="s">
        <v>4</v>
      </c>
      <c r="E128" s="406" t="s">
        <v>3</v>
      </c>
      <c r="F128" s="406"/>
      <c r="G128" s="407"/>
      <c r="H128" s="408"/>
      <c r="I128" s="409"/>
      <c r="J128" s="11" t="s">
        <v>2</v>
      </c>
      <c r="K128" s="10"/>
      <c r="L128" s="10"/>
      <c r="M128" s="9"/>
      <c r="N128" s="110"/>
      <c r="V128" s="111"/>
    </row>
    <row r="129" spans="1:22" ht="13.5" thickBot="1" x14ac:dyDescent="0.25">
      <c r="A129" s="400"/>
      <c r="B129" s="25"/>
      <c r="C129" s="25"/>
      <c r="D129" s="8"/>
      <c r="E129" s="24" t="s">
        <v>1</v>
      </c>
      <c r="F129" s="23"/>
      <c r="G129" s="410"/>
      <c r="H129" s="411"/>
      <c r="I129" s="412"/>
      <c r="J129" s="11" t="s">
        <v>0</v>
      </c>
      <c r="K129" s="10"/>
      <c r="L129" s="10"/>
      <c r="M129" s="9"/>
      <c r="N129" s="110"/>
      <c r="V129" s="111"/>
    </row>
    <row r="130" spans="1:22" ht="24" thickTop="1" thickBot="1" x14ac:dyDescent="0.25">
      <c r="A130" s="398">
        <f t="shared" ref="A130" si="25">A126+1</f>
        <v>29</v>
      </c>
      <c r="B130" s="22" t="s">
        <v>12</v>
      </c>
      <c r="C130" s="22" t="s">
        <v>11</v>
      </c>
      <c r="D130" s="22" t="s">
        <v>10</v>
      </c>
      <c r="E130" s="401" t="s">
        <v>9</v>
      </c>
      <c r="F130" s="401"/>
      <c r="G130" s="401" t="s">
        <v>8</v>
      </c>
      <c r="H130" s="402"/>
      <c r="I130" s="21"/>
      <c r="J130" s="20" t="s">
        <v>7</v>
      </c>
      <c r="K130" s="19"/>
      <c r="L130" s="19"/>
      <c r="M130" s="18"/>
      <c r="N130" s="110"/>
      <c r="V130" s="111"/>
    </row>
    <row r="131" spans="1:22" ht="13.5" thickBot="1" x14ac:dyDescent="0.25">
      <c r="A131" s="399"/>
      <c r="B131" s="16"/>
      <c r="C131" s="16"/>
      <c r="D131" s="113"/>
      <c r="E131" s="16"/>
      <c r="F131" s="16"/>
      <c r="G131" s="403"/>
      <c r="H131" s="404"/>
      <c r="I131" s="405"/>
      <c r="J131" s="15" t="s">
        <v>7</v>
      </c>
      <c r="K131" s="15"/>
      <c r="L131" s="15"/>
      <c r="M131" s="14"/>
      <c r="N131" s="110"/>
      <c r="V131" s="111"/>
    </row>
    <row r="132" spans="1:22" ht="23.25" thickBot="1" x14ac:dyDescent="0.25">
      <c r="A132" s="399"/>
      <c r="B132" s="12" t="s">
        <v>6</v>
      </c>
      <c r="C132" s="12" t="s">
        <v>5</v>
      </c>
      <c r="D132" s="12" t="s">
        <v>4</v>
      </c>
      <c r="E132" s="406" t="s">
        <v>3</v>
      </c>
      <c r="F132" s="406"/>
      <c r="G132" s="407"/>
      <c r="H132" s="408"/>
      <c r="I132" s="409"/>
      <c r="J132" s="11" t="s">
        <v>2</v>
      </c>
      <c r="K132" s="10"/>
      <c r="L132" s="10"/>
      <c r="M132" s="9"/>
      <c r="N132" s="110"/>
      <c r="V132" s="111"/>
    </row>
    <row r="133" spans="1:22" ht="13.5" thickBot="1" x14ac:dyDescent="0.25">
      <c r="A133" s="400"/>
      <c r="B133" s="25"/>
      <c r="C133" s="25"/>
      <c r="D133" s="8"/>
      <c r="E133" s="24" t="s">
        <v>1</v>
      </c>
      <c r="F133" s="23"/>
      <c r="G133" s="410"/>
      <c r="H133" s="411"/>
      <c r="I133" s="412"/>
      <c r="J133" s="11" t="s">
        <v>0</v>
      </c>
      <c r="K133" s="10"/>
      <c r="L133" s="10"/>
      <c r="M133" s="9"/>
      <c r="N133" s="110"/>
      <c r="V133" s="111"/>
    </row>
    <row r="134" spans="1:22" ht="24" thickTop="1" thickBot="1" x14ac:dyDescent="0.25">
      <c r="A134" s="398">
        <f t="shared" ref="A134" si="26">A130+1</f>
        <v>30</v>
      </c>
      <c r="B134" s="22" t="s">
        <v>12</v>
      </c>
      <c r="C134" s="22" t="s">
        <v>11</v>
      </c>
      <c r="D134" s="22" t="s">
        <v>10</v>
      </c>
      <c r="E134" s="401" t="s">
        <v>9</v>
      </c>
      <c r="F134" s="401"/>
      <c r="G134" s="401" t="s">
        <v>8</v>
      </c>
      <c r="H134" s="402"/>
      <c r="I134" s="21"/>
      <c r="J134" s="20" t="s">
        <v>7</v>
      </c>
      <c r="K134" s="19"/>
      <c r="L134" s="19"/>
      <c r="M134" s="18"/>
      <c r="N134" s="110"/>
      <c r="V134" s="111"/>
    </row>
    <row r="135" spans="1:22" ht="13.5" thickBot="1" x14ac:dyDescent="0.25">
      <c r="A135" s="399"/>
      <c r="B135" s="16"/>
      <c r="C135" s="16"/>
      <c r="D135" s="113"/>
      <c r="E135" s="16"/>
      <c r="F135" s="16"/>
      <c r="G135" s="403"/>
      <c r="H135" s="404"/>
      <c r="I135" s="405"/>
      <c r="J135" s="15" t="s">
        <v>7</v>
      </c>
      <c r="K135" s="15"/>
      <c r="L135" s="15"/>
      <c r="M135" s="14"/>
      <c r="N135" s="110"/>
      <c r="V135" s="111"/>
    </row>
    <row r="136" spans="1:22" ht="23.25" thickBot="1" x14ac:dyDescent="0.25">
      <c r="A136" s="399"/>
      <c r="B136" s="12" t="s">
        <v>6</v>
      </c>
      <c r="C136" s="12" t="s">
        <v>5</v>
      </c>
      <c r="D136" s="12" t="s">
        <v>4</v>
      </c>
      <c r="E136" s="406" t="s">
        <v>3</v>
      </c>
      <c r="F136" s="406"/>
      <c r="G136" s="407"/>
      <c r="H136" s="408"/>
      <c r="I136" s="409"/>
      <c r="J136" s="11" t="s">
        <v>2</v>
      </c>
      <c r="K136" s="10"/>
      <c r="L136" s="10"/>
      <c r="M136" s="9"/>
      <c r="N136" s="110"/>
      <c r="V136" s="111"/>
    </row>
    <row r="137" spans="1:22" ht="13.5" thickBot="1" x14ac:dyDescent="0.25">
      <c r="A137" s="400"/>
      <c r="B137" s="25"/>
      <c r="C137" s="25"/>
      <c r="D137" s="8"/>
      <c r="E137" s="24" t="s">
        <v>1</v>
      </c>
      <c r="F137" s="23"/>
      <c r="G137" s="410"/>
      <c r="H137" s="411"/>
      <c r="I137" s="412"/>
      <c r="J137" s="11" t="s">
        <v>0</v>
      </c>
      <c r="K137" s="10"/>
      <c r="L137" s="10"/>
      <c r="M137" s="9"/>
      <c r="N137" s="110"/>
      <c r="V137" s="111"/>
    </row>
    <row r="138" spans="1:22" ht="24" thickTop="1" thickBot="1" x14ac:dyDescent="0.25">
      <c r="A138" s="398">
        <f t="shared" ref="A138" si="27">A134+1</f>
        <v>31</v>
      </c>
      <c r="B138" s="22" t="s">
        <v>12</v>
      </c>
      <c r="C138" s="22" t="s">
        <v>11</v>
      </c>
      <c r="D138" s="22" t="s">
        <v>10</v>
      </c>
      <c r="E138" s="401" t="s">
        <v>9</v>
      </c>
      <c r="F138" s="401"/>
      <c r="G138" s="401" t="s">
        <v>8</v>
      </c>
      <c r="H138" s="402"/>
      <c r="I138" s="21"/>
      <c r="J138" s="20" t="s">
        <v>7</v>
      </c>
      <c r="K138" s="19"/>
      <c r="L138" s="19"/>
      <c r="M138" s="18"/>
      <c r="N138" s="110"/>
      <c r="V138" s="111"/>
    </row>
    <row r="139" spans="1:22" ht="13.5" thickBot="1" x14ac:dyDescent="0.25">
      <c r="A139" s="399"/>
      <c r="B139" s="16"/>
      <c r="C139" s="16"/>
      <c r="D139" s="113"/>
      <c r="E139" s="16"/>
      <c r="F139" s="16"/>
      <c r="G139" s="403"/>
      <c r="H139" s="404"/>
      <c r="I139" s="405"/>
      <c r="J139" s="15" t="s">
        <v>7</v>
      </c>
      <c r="K139" s="15"/>
      <c r="L139" s="15"/>
      <c r="M139" s="14"/>
      <c r="N139" s="110"/>
      <c r="V139" s="111"/>
    </row>
    <row r="140" spans="1:22" ht="23.25" thickBot="1" x14ac:dyDescent="0.25">
      <c r="A140" s="399"/>
      <c r="B140" s="12" t="s">
        <v>6</v>
      </c>
      <c r="C140" s="12" t="s">
        <v>5</v>
      </c>
      <c r="D140" s="12" t="s">
        <v>4</v>
      </c>
      <c r="E140" s="406" t="s">
        <v>3</v>
      </c>
      <c r="F140" s="406"/>
      <c r="G140" s="407"/>
      <c r="H140" s="408"/>
      <c r="I140" s="409"/>
      <c r="J140" s="11" t="s">
        <v>2</v>
      </c>
      <c r="K140" s="10"/>
      <c r="L140" s="10"/>
      <c r="M140" s="9"/>
      <c r="N140" s="110"/>
      <c r="V140" s="111"/>
    </row>
    <row r="141" spans="1:22" ht="13.5" thickBot="1" x14ac:dyDescent="0.25">
      <c r="A141" s="400"/>
      <c r="B141" s="25"/>
      <c r="C141" s="25"/>
      <c r="D141" s="8"/>
      <c r="E141" s="24" t="s">
        <v>1</v>
      </c>
      <c r="F141" s="23"/>
      <c r="G141" s="410"/>
      <c r="H141" s="411"/>
      <c r="I141" s="412"/>
      <c r="J141" s="11" t="s">
        <v>0</v>
      </c>
      <c r="K141" s="10"/>
      <c r="L141" s="10"/>
      <c r="M141" s="9"/>
      <c r="N141" s="110"/>
      <c r="V141" s="111"/>
    </row>
    <row r="142" spans="1:22" ht="24" thickTop="1" thickBot="1" x14ac:dyDescent="0.25">
      <c r="A142" s="398">
        <f t="shared" ref="A142" si="28">A138+1</f>
        <v>32</v>
      </c>
      <c r="B142" s="22" t="s">
        <v>12</v>
      </c>
      <c r="C142" s="22" t="s">
        <v>11</v>
      </c>
      <c r="D142" s="22" t="s">
        <v>10</v>
      </c>
      <c r="E142" s="401" t="s">
        <v>9</v>
      </c>
      <c r="F142" s="401"/>
      <c r="G142" s="401" t="s">
        <v>8</v>
      </c>
      <c r="H142" s="402"/>
      <c r="I142" s="21"/>
      <c r="J142" s="20" t="s">
        <v>7</v>
      </c>
      <c r="K142" s="19"/>
      <c r="L142" s="19"/>
      <c r="M142" s="18"/>
      <c r="N142" s="110"/>
      <c r="V142" s="111"/>
    </row>
    <row r="143" spans="1:22" ht="13.5" thickBot="1" x14ac:dyDescent="0.25">
      <c r="A143" s="399"/>
      <c r="B143" s="16"/>
      <c r="C143" s="16"/>
      <c r="D143" s="113"/>
      <c r="E143" s="16"/>
      <c r="F143" s="16"/>
      <c r="G143" s="403"/>
      <c r="H143" s="404"/>
      <c r="I143" s="405"/>
      <c r="J143" s="15" t="s">
        <v>7</v>
      </c>
      <c r="K143" s="15"/>
      <c r="L143" s="15"/>
      <c r="M143" s="14"/>
      <c r="N143" s="110"/>
      <c r="V143" s="111"/>
    </row>
    <row r="144" spans="1:22" ht="23.25" thickBot="1" x14ac:dyDescent="0.25">
      <c r="A144" s="399"/>
      <c r="B144" s="12" t="s">
        <v>6</v>
      </c>
      <c r="C144" s="12" t="s">
        <v>5</v>
      </c>
      <c r="D144" s="12" t="s">
        <v>4</v>
      </c>
      <c r="E144" s="406" t="s">
        <v>3</v>
      </c>
      <c r="F144" s="406"/>
      <c r="G144" s="407"/>
      <c r="H144" s="408"/>
      <c r="I144" s="409"/>
      <c r="J144" s="11" t="s">
        <v>2</v>
      </c>
      <c r="K144" s="10"/>
      <c r="L144" s="10"/>
      <c r="M144" s="9"/>
      <c r="N144" s="110"/>
      <c r="V144" s="111"/>
    </row>
    <row r="145" spans="1:22" ht="13.5" thickBot="1" x14ac:dyDescent="0.25">
      <c r="A145" s="400"/>
      <c r="B145" s="25"/>
      <c r="C145" s="25"/>
      <c r="D145" s="8"/>
      <c r="E145" s="24" t="s">
        <v>1</v>
      </c>
      <c r="F145" s="23"/>
      <c r="G145" s="410"/>
      <c r="H145" s="411"/>
      <c r="I145" s="412"/>
      <c r="J145" s="11" t="s">
        <v>0</v>
      </c>
      <c r="K145" s="10"/>
      <c r="L145" s="10"/>
      <c r="M145" s="9"/>
      <c r="N145" s="110"/>
      <c r="V145" s="111"/>
    </row>
    <row r="146" spans="1:22" ht="24" thickTop="1" thickBot="1" x14ac:dyDescent="0.25">
      <c r="A146" s="398">
        <f t="shared" ref="A146" si="29">A142+1</f>
        <v>33</v>
      </c>
      <c r="B146" s="22" t="s">
        <v>12</v>
      </c>
      <c r="C146" s="22" t="s">
        <v>11</v>
      </c>
      <c r="D146" s="22" t="s">
        <v>10</v>
      </c>
      <c r="E146" s="401" t="s">
        <v>9</v>
      </c>
      <c r="F146" s="401"/>
      <c r="G146" s="401" t="s">
        <v>8</v>
      </c>
      <c r="H146" s="402"/>
      <c r="I146" s="21"/>
      <c r="J146" s="20" t="s">
        <v>7</v>
      </c>
      <c r="K146" s="19"/>
      <c r="L146" s="19"/>
      <c r="M146" s="18"/>
      <c r="N146" s="110"/>
      <c r="V146" s="111"/>
    </row>
    <row r="147" spans="1:22" ht="13.5" thickBot="1" x14ac:dyDescent="0.25">
      <c r="A147" s="399"/>
      <c r="B147" s="16"/>
      <c r="C147" s="16"/>
      <c r="D147" s="113"/>
      <c r="E147" s="16"/>
      <c r="F147" s="16"/>
      <c r="G147" s="403"/>
      <c r="H147" s="404"/>
      <c r="I147" s="405"/>
      <c r="J147" s="15" t="s">
        <v>7</v>
      </c>
      <c r="K147" s="15"/>
      <c r="L147" s="15"/>
      <c r="M147" s="14"/>
      <c r="N147" s="110"/>
      <c r="V147" s="111"/>
    </row>
    <row r="148" spans="1:22" ht="23.25" thickBot="1" x14ac:dyDescent="0.25">
      <c r="A148" s="399"/>
      <c r="B148" s="12" t="s">
        <v>6</v>
      </c>
      <c r="C148" s="12" t="s">
        <v>5</v>
      </c>
      <c r="D148" s="12" t="s">
        <v>4</v>
      </c>
      <c r="E148" s="406" t="s">
        <v>3</v>
      </c>
      <c r="F148" s="406"/>
      <c r="G148" s="407"/>
      <c r="H148" s="408"/>
      <c r="I148" s="409"/>
      <c r="J148" s="11" t="s">
        <v>2</v>
      </c>
      <c r="K148" s="10"/>
      <c r="L148" s="10"/>
      <c r="M148" s="9"/>
      <c r="N148" s="110"/>
      <c r="V148" s="111"/>
    </row>
    <row r="149" spans="1:22" ht="13.5" thickBot="1" x14ac:dyDescent="0.25">
      <c r="A149" s="400"/>
      <c r="B149" s="25"/>
      <c r="C149" s="25"/>
      <c r="D149" s="8"/>
      <c r="E149" s="24" t="s">
        <v>1</v>
      </c>
      <c r="F149" s="23"/>
      <c r="G149" s="410"/>
      <c r="H149" s="411"/>
      <c r="I149" s="412"/>
      <c r="J149" s="11" t="s">
        <v>0</v>
      </c>
      <c r="K149" s="10"/>
      <c r="L149" s="10"/>
      <c r="M149" s="9"/>
      <c r="N149" s="110"/>
      <c r="V149" s="111"/>
    </row>
    <row r="150" spans="1:22" ht="24" thickTop="1" thickBot="1" x14ac:dyDescent="0.25">
      <c r="A150" s="398">
        <f t="shared" ref="A150" si="30">A146+1</f>
        <v>34</v>
      </c>
      <c r="B150" s="22" t="s">
        <v>12</v>
      </c>
      <c r="C150" s="22" t="s">
        <v>11</v>
      </c>
      <c r="D150" s="22" t="s">
        <v>10</v>
      </c>
      <c r="E150" s="401" t="s">
        <v>9</v>
      </c>
      <c r="F150" s="401"/>
      <c r="G150" s="401" t="s">
        <v>8</v>
      </c>
      <c r="H150" s="402"/>
      <c r="I150" s="21"/>
      <c r="J150" s="20" t="s">
        <v>7</v>
      </c>
      <c r="K150" s="19"/>
      <c r="L150" s="19"/>
      <c r="M150" s="18"/>
      <c r="N150" s="110"/>
      <c r="V150" s="111"/>
    </row>
    <row r="151" spans="1:22" ht="13.5" thickBot="1" x14ac:dyDescent="0.25">
      <c r="A151" s="399"/>
      <c r="B151" s="16"/>
      <c r="C151" s="16"/>
      <c r="D151" s="113"/>
      <c r="E151" s="16"/>
      <c r="F151" s="16"/>
      <c r="G151" s="403"/>
      <c r="H151" s="404"/>
      <c r="I151" s="405"/>
      <c r="J151" s="15" t="s">
        <v>7</v>
      </c>
      <c r="K151" s="15"/>
      <c r="L151" s="15"/>
      <c r="M151" s="14"/>
      <c r="N151" s="110"/>
      <c r="V151" s="111"/>
    </row>
    <row r="152" spans="1:22" ht="23.25" thickBot="1" x14ac:dyDescent="0.25">
      <c r="A152" s="399"/>
      <c r="B152" s="12" t="s">
        <v>6</v>
      </c>
      <c r="C152" s="12" t="s">
        <v>5</v>
      </c>
      <c r="D152" s="12" t="s">
        <v>4</v>
      </c>
      <c r="E152" s="406" t="s">
        <v>3</v>
      </c>
      <c r="F152" s="406"/>
      <c r="G152" s="407"/>
      <c r="H152" s="408"/>
      <c r="I152" s="409"/>
      <c r="J152" s="11" t="s">
        <v>2</v>
      </c>
      <c r="K152" s="10"/>
      <c r="L152" s="10"/>
      <c r="M152" s="9"/>
      <c r="N152" s="110"/>
      <c r="V152" s="111"/>
    </row>
    <row r="153" spans="1:22" ht="13.5" thickBot="1" x14ac:dyDescent="0.25">
      <c r="A153" s="400"/>
      <c r="B153" s="25"/>
      <c r="C153" s="25"/>
      <c r="D153" s="8"/>
      <c r="E153" s="24" t="s">
        <v>1</v>
      </c>
      <c r="F153" s="23"/>
      <c r="G153" s="410"/>
      <c r="H153" s="411"/>
      <c r="I153" s="412"/>
      <c r="J153" s="11" t="s">
        <v>0</v>
      </c>
      <c r="K153" s="10"/>
      <c r="L153" s="10"/>
      <c r="M153" s="9"/>
      <c r="N153" s="110"/>
      <c r="V153" s="111"/>
    </row>
    <row r="154" spans="1:22" ht="24" thickTop="1" thickBot="1" x14ac:dyDescent="0.25">
      <c r="A154" s="398">
        <f t="shared" ref="A154" si="31">A150+1</f>
        <v>35</v>
      </c>
      <c r="B154" s="22" t="s">
        <v>12</v>
      </c>
      <c r="C154" s="22" t="s">
        <v>11</v>
      </c>
      <c r="D154" s="22" t="s">
        <v>10</v>
      </c>
      <c r="E154" s="401" t="s">
        <v>9</v>
      </c>
      <c r="F154" s="401"/>
      <c r="G154" s="401" t="s">
        <v>8</v>
      </c>
      <c r="H154" s="402"/>
      <c r="I154" s="21"/>
      <c r="J154" s="20" t="s">
        <v>7</v>
      </c>
      <c r="K154" s="19"/>
      <c r="L154" s="19"/>
      <c r="M154" s="18"/>
      <c r="N154" s="110"/>
      <c r="V154" s="111"/>
    </row>
    <row r="155" spans="1:22" ht="13.5" thickBot="1" x14ac:dyDescent="0.25">
      <c r="A155" s="399"/>
      <c r="B155" s="16"/>
      <c r="C155" s="16"/>
      <c r="D155" s="113"/>
      <c r="E155" s="16"/>
      <c r="F155" s="16"/>
      <c r="G155" s="403"/>
      <c r="H155" s="404"/>
      <c r="I155" s="405"/>
      <c r="J155" s="15" t="s">
        <v>7</v>
      </c>
      <c r="K155" s="15"/>
      <c r="L155" s="15"/>
      <c r="M155" s="14"/>
      <c r="N155" s="110"/>
      <c r="V155" s="111"/>
    </row>
    <row r="156" spans="1:22" ht="23.25" thickBot="1" x14ac:dyDescent="0.25">
      <c r="A156" s="399"/>
      <c r="B156" s="12" t="s">
        <v>6</v>
      </c>
      <c r="C156" s="12" t="s">
        <v>5</v>
      </c>
      <c r="D156" s="12" t="s">
        <v>4</v>
      </c>
      <c r="E156" s="406" t="s">
        <v>3</v>
      </c>
      <c r="F156" s="406"/>
      <c r="G156" s="407"/>
      <c r="H156" s="408"/>
      <c r="I156" s="409"/>
      <c r="J156" s="11" t="s">
        <v>2</v>
      </c>
      <c r="K156" s="10"/>
      <c r="L156" s="10"/>
      <c r="M156" s="9"/>
      <c r="N156" s="110"/>
      <c r="V156" s="111"/>
    </row>
    <row r="157" spans="1:22" ht="13.5" thickBot="1" x14ac:dyDescent="0.25">
      <c r="A157" s="400"/>
      <c r="B157" s="25"/>
      <c r="C157" s="25"/>
      <c r="D157" s="8"/>
      <c r="E157" s="24" t="s">
        <v>1</v>
      </c>
      <c r="F157" s="23"/>
      <c r="G157" s="410"/>
      <c r="H157" s="411"/>
      <c r="I157" s="412"/>
      <c r="J157" s="11" t="s">
        <v>0</v>
      </c>
      <c r="K157" s="10"/>
      <c r="L157" s="10"/>
      <c r="M157" s="9"/>
      <c r="N157" s="110"/>
      <c r="V157" s="111"/>
    </row>
    <row r="158" spans="1:22" ht="24" thickTop="1" thickBot="1" x14ac:dyDescent="0.25">
      <c r="A158" s="398">
        <f t="shared" ref="A158" si="32">A154+1</f>
        <v>36</v>
      </c>
      <c r="B158" s="22" t="s">
        <v>12</v>
      </c>
      <c r="C158" s="22" t="s">
        <v>11</v>
      </c>
      <c r="D158" s="22" t="s">
        <v>10</v>
      </c>
      <c r="E158" s="401" t="s">
        <v>9</v>
      </c>
      <c r="F158" s="401"/>
      <c r="G158" s="401" t="s">
        <v>8</v>
      </c>
      <c r="H158" s="402"/>
      <c r="I158" s="21"/>
      <c r="J158" s="20" t="s">
        <v>7</v>
      </c>
      <c r="K158" s="19"/>
      <c r="L158" s="19"/>
      <c r="M158" s="18"/>
      <c r="N158" s="110"/>
      <c r="V158" s="111"/>
    </row>
    <row r="159" spans="1:22" ht="13.5" thickBot="1" x14ac:dyDescent="0.25">
      <c r="A159" s="399"/>
      <c r="B159" s="16"/>
      <c r="C159" s="16"/>
      <c r="D159" s="113"/>
      <c r="E159" s="16"/>
      <c r="F159" s="16"/>
      <c r="G159" s="403"/>
      <c r="H159" s="404"/>
      <c r="I159" s="405"/>
      <c r="J159" s="15" t="s">
        <v>7</v>
      </c>
      <c r="K159" s="15"/>
      <c r="L159" s="15"/>
      <c r="M159" s="14"/>
      <c r="N159" s="110"/>
      <c r="V159" s="111"/>
    </row>
    <row r="160" spans="1:22" ht="23.25" thickBot="1" x14ac:dyDescent="0.25">
      <c r="A160" s="399"/>
      <c r="B160" s="12" t="s">
        <v>6</v>
      </c>
      <c r="C160" s="12" t="s">
        <v>5</v>
      </c>
      <c r="D160" s="12" t="s">
        <v>4</v>
      </c>
      <c r="E160" s="406" t="s">
        <v>3</v>
      </c>
      <c r="F160" s="406"/>
      <c r="G160" s="407"/>
      <c r="H160" s="408"/>
      <c r="I160" s="409"/>
      <c r="J160" s="11" t="s">
        <v>2</v>
      </c>
      <c r="K160" s="10"/>
      <c r="L160" s="10"/>
      <c r="M160" s="9"/>
      <c r="N160" s="110"/>
      <c r="V160" s="111"/>
    </row>
    <row r="161" spans="1:22" ht="13.5" thickBot="1" x14ac:dyDescent="0.25">
      <c r="A161" s="400"/>
      <c r="B161" s="25"/>
      <c r="C161" s="25"/>
      <c r="D161" s="8"/>
      <c r="E161" s="24" t="s">
        <v>1</v>
      </c>
      <c r="F161" s="23"/>
      <c r="G161" s="410"/>
      <c r="H161" s="411"/>
      <c r="I161" s="412"/>
      <c r="J161" s="11" t="s">
        <v>0</v>
      </c>
      <c r="K161" s="10"/>
      <c r="L161" s="10"/>
      <c r="M161" s="9"/>
      <c r="N161" s="110"/>
      <c r="V161" s="111"/>
    </row>
    <row r="162" spans="1:22" ht="24" thickTop="1" thickBot="1" x14ac:dyDescent="0.25">
      <c r="A162" s="398">
        <f t="shared" ref="A162" si="33">A158+1</f>
        <v>37</v>
      </c>
      <c r="B162" s="22" t="s">
        <v>12</v>
      </c>
      <c r="C162" s="22" t="s">
        <v>11</v>
      </c>
      <c r="D162" s="22" t="s">
        <v>10</v>
      </c>
      <c r="E162" s="401" t="s">
        <v>9</v>
      </c>
      <c r="F162" s="401"/>
      <c r="G162" s="401" t="s">
        <v>8</v>
      </c>
      <c r="H162" s="402"/>
      <c r="I162" s="21"/>
      <c r="J162" s="20" t="s">
        <v>7</v>
      </c>
      <c r="K162" s="19"/>
      <c r="L162" s="19"/>
      <c r="M162" s="18"/>
      <c r="N162" s="110"/>
      <c r="V162" s="111"/>
    </row>
    <row r="163" spans="1:22" ht="13.5" thickBot="1" x14ac:dyDescent="0.25">
      <c r="A163" s="399"/>
      <c r="B163" s="16"/>
      <c r="C163" s="16"/>
      <c r="D163" s="113"/>
      <c r="E163" s="16"/>
      <c r="F163" s="16"/>
      <c r="G163" s="403"/>
      <c r="H163" s="404"/>
      <c r="I163" s="405"/>
      <c r="J163" s="15" t="s">
        <v>7</v>
      </c>
      <c r="K163" s="15"/>
      <c r="L163" s="15"/>
      <c r="M163" s="14"/>
      <c r="N163" s="110"/>
      <c r="V163" s="111"/>
    </row>
    <row r="164" spans="1:22" ht="23.25" thickBot="1" x14ac:dyDescent="0.25">
      <c r="A164" s="399"/>
      <c r="B164" s="12" t="s">
        <v>6</v>
      </c>
      <c r="C164" s="12" t="s">
        <v>5</v>
      </c>
      <c r="D164" s="12" t="s">
        <v>4</v>
      </c>
      <c r="E164" s="406" t="s">
        <v>3</v>
      </c>
      <c r="F164" s="406"/>
      <c r="G164" s="407"/>
      <c r="H164" s="408"/>
      <c r="I164" s="409"/>
      <c r="J164" s="11" t="s">
        <v>2</v>
      </c>
      <c r="K164" s="10"/>
      <c r="L164" s="10"/>
      <c r="M164" s="9"/>
      <c r="N164" s="110"/>
      <c r="V164" s="111"/>
    </row>
    <row r="165" spans="1:22" ht="13.5" thickBot="1" x14ac:dyDescent="0.25">
      <c r="A165" s="400"/>
      <c r="B165" s="25"/>
      <c r="C165" s="25"/>
      <c r="D165" s="8"/>
      <c r="E165" s="24" t="s">
        <v>1</v>
      </c>
      <c r="F165" s="23"/>
      <c r="G165" s="410"/>
      <c r="H165" s="411"/>
      <c r="I165" s="412"/>
      <c r="J165" s="11" t="s">
        <v>0</v>
      </c>
      <c r="K165" s="10"/>
      <c r="L165" s="10"/>
      <c r="M165" s="9"/>
      <c r="N165" s="110"/>
      <c r="V165" s="111"/>
    </row>
    <row r="166" spans="1:22" ht="24" thickTop="1" thickBot="1" x14ac:dyDescent="0.25">
      <c r="A166" s="398">
        <f t="shared" ref="A166" si="34">A162+1</f>
        <v>38</v>
      </c>
      <c r="B166" s="22" t="s">
        <v>12</v>
      </c>
      <c r="C166" s="22" t="s">
        <v>11</v>
      </c>
      <c r="D166" s="22" t="s">
        <v>10</v>
      </c>
      <c r="E166" s="401" t="s">
        <v>9</v>
      </c>
      <c r="F166" s="401"/>
      <c r="G166" s="401" t="s">
        <v>8</v>
      </c>
      <c r="H166" s="402"/>
      <c r="I166" s="21"/>
      <c r="J166" s="20" t="s">
        <v>7</v>
      </c>
      <c r="K166" s="19"/>
      <c r="L166" s="19"/>
      <c r="M166" s="18"/>
      <c r="N166" s="110"/>
      <c r="V166" s="111"/>
    </row>
    <row r="167" spans="1:22" ht="13.5" thickBot="1" x14ac:dyDescent="0.25">
      <c r="A167" s="399"/>
      <c r="B167" s="16"/>
      <c r="C167" s="16"/>
      <c r="D167" s="113"/>
      <c r="E167" s="16"/>
      <c r="F167" s="16"/>
      <c r="G167" s="403"/>
      <c r="H167" s="404"/>
      <c r="I167" s="405"/>
      <c r="J167" s="15" t="s">
        <v>7</v>
      </c>
      <c r="K167" s="15"/>
      <c r="L167" s="15"/>
      <c r="M167" s="14"/>
      <c r="N167" s="110"/>
      <c r="V167" s="111"/>
    </row>
    <row r="168" spans="1:22" ht="23.25" thickBot="1" x14ac:dyDescent="0.25">
      <c r="A168" s="399"/>
      <c r="B168" s="12" t="s">
        <v>6</v>
      </c>
      <c r="C168" s="12" t="s">
        <v>5</v>
      </c>
      <c r="D168" s="12" t="s">
        <v>4</v>
      </c>
      <c r="E168" s="406" t="s">
        <v>3</v>
      </c>
      <c r="F168" s="406"/>
      <c r="G168" s="407"/>
      <c r="H168" s="408"/>
      <c r="I168" s="409"/>
      <c r="J168" s="11" t="s">
        <v>2</v>
      </c>
      <c r="K168" s="10"/>
      <c r="L168" s="10"/>
      <c r="M168" s="9"/>
      <c r="N168" s="110"/>
      <c r="V168" s="111"/>
    </row>
    <row r="169" spans="1:22" ht="13.5" thickBot="1" x14ac:dyDescent="0.25">
      <c r="A169" s="400"/>
      <c r="B169" s="25"/>
      <c r="C169" s="25"/>
      <c r="D169" s="8"/>
      <c r="E169" s="24" t="s">
        <v>1</v>
      </c>
      <c r="F169" s="23"/>
      <c r="G169" s="410"/>
      <c r="H169" s="411"/>
      <c r="I169" s="412"/>
      <c r="J169" s="11" t="s">
        <v>0</v>
      </c>
      <c r="K169" s="10"/>
      <c r="L169" s="10"/>
      <c r="M169" s="9"/>
      <c r="N169" s="110"/>
      <c r="V169" s="111"/>
    </row>
    <row r="170" spans="1:22" ht="24" thickTop="1" thickBot="1" x14ac:dyDescent="0.25">
      <c r="A170" s="398">
        <f t="shared" ref="A170" si="35">A166+1</f>
        <v>39</v>
      </c>
      <c r="B170" s="22" t="s">
        <v>12</v>
      </c>
      <c r="C170" s="22" t="s">
        <v>11</v>
      </c>
      <c r="D170" s="22" t="s">
        <v>10</v>
      </c>
      <c r="E170" s="401" t="s">
        <v>9</v>
      </c>
      <c r="F170" s="401"/>
      <c r="G170" s="401" t="s">
        <v>8</v>
      </c>
      <c r="H170" s="402"/>
      <c r="I170" s="21"/>
      <c r="J170" s="20" t="s">
        <v>7</v>
      </c>
      <c r="K170" s="19"/>
      <c r="L170" s="19"/>
      <c r="M170" s="18"/>
      <c r="N170" s="110"/>
      <c r="V170" s="111"/>
    </row>
    <row r="171" spans="1:22" ht="13.5" thickBot="1" x14ac:dyDescent="0.25">
      <c r="A171" s="399"/>
      <c r="B171" s="16"/>
      <c r="C171" s="16"/>
      <c r="D171" s="113"/>
      <c r="E171" s="16"/>
      <c r="F171" s="16"/>
      <c r="G171" s="403"/>
      <c r="H171" s="404"/>
      <c r="I171" s="405"/>
      <c r="J171" s="15" t="s">
        <v>7</v>
      </c>
      <c r="K171" s="15"/>
      <c r="L171" s="15"/>
      <c r="M171" s="14"/>
      <c r="N171" s="110"/>
      <c r="V171" s="111"/>
    </row>
    <row r="172" spans="1:22" ht="23.25" thickBot="1" x14ac:dyDescent="0.25">
      <c r="A172" s="399"/>
      <c r="B172" s="12" t="s">
        <v>6</v>
      </c>
      <c r="C172" s="12" t="s">
        <v>5</v>
      </c>
      <c r="D172" s="12" t="s">
        <v>4</v>
      </c>
      <c r="E172" s="406" t="s">
        <v>3</v>
      </c>
      <c r="F172" s="406"/>
      <c r="G172" s="407"/>
      <c r="H172" s="408"/>
      <c r="I172" s="409"/>
      <c r="J172" s="11" t="s">
        <v>2</v>
      </c>
      <c r="K172" s="10"/>
      <c r="L172" s="10"/>
      <c r="M172" s="9"/>
      <c r="N172" s="110"/>
      <c r="V172" s="111"/>
    </row>
    <row r="173" spans="1:22" ht="13.5" thickBot="1" x14ac:dyDescent="0.25">
      <c r="A173" s="400"/>
      <c r="B173" s="25"/>
      <c r="C173" s="25"/>
      <c r="D173" s="8"/>
      <c r="E173" s="24" t="s">
        <v>1</v>
      </c>
      <c r="F173" s="23"/>
      <c r="G173" s="410"/>
      <c r="H173" s="411"/>
      <c r="I173" s="412"/>
      <c r="J173" s="11" t="s">
        <v>0</v>
      </c>
      <c r="K173" s="10"/>
      <c r="L173" s="10"/>
      <c r="M173" s="9"/>
      <c r="N173" s="110"/>
      <c r="V173" s="111"/>
    </row>
    <row r="174" spans="1:22" ht="24" thickTop="1" thickBot="1" x14ac:dyDescent="0.25">
      <c r="A174" s="398">
        <f t="shared" ref="A174" si="36">A170+1</f>
        <v>40</v>
      </c>
      <c r="B174" s="22" t="s">
        <v>12</v>
      </c>
      <c r="C174" s="22" t="s">
        <v>11</v>
      </c>
      <c r="D174" s="22" t="s">
        <v>10</v>
      </c>
      <c r="E174" s="401" t="s">
        <v>9</v>
      </c>
      <c r="F174" s="401"/>
      <c r="G174" s="401" t="s">
        <v>8</v>
      </c>
      <c r="H174" s="402"/>
      <c r="I174" s="21"/>
      <c r="J174" s="20" t="s">
        <v>7</v>
      </c>
      <c r="K174" s="19"/>
      <c r="L174" s="19"/>
      <c r="M174" s="18"/>
      <c r="N174" s="110"/>
      <c r="V174" s="111"/>
    </row>
    <row r="175" spans="1:22" ht="13.5" thickBot="1" x14ac:dyDescent="0.25">
      <c r="A175" s="399"/>
      <c r="B175" s="16"/>
      <c r="C175" s="16"/>
      <c r="D175" s="113"/>
      <c r="E175" s="16"/>
      <c r="F175" s="16"/>
      <c r="G175" s="403"/>
      <c r="H175" s="404"/>
      <c r="I175" s="405"/>
      <c r="J175" s="15" t="s">
        <v>7</v>
      </c>
      <c r="K175" s="15"/>
      <c r="L175" s="15"/>
      <c r="M175" s="14"/>
      <c r="N175" s="110"/>
      <c r="V175" s="111"/>
    </row>
    <row r="176" spans="1:22" ht="23.25" thickBot="1" x14ac:dyDescent="0.25">
      <c r="A176" s="399"/>
      <c r="B176" s="12" t="s">
        <v>6</v>
      </c>
      <c r="C176" s="12" t="s">
        <v>5</v>
      </c>
      <c r="D176" s="12" t="s">
        <v>4</v>
      </c>
      <c r="E176" s="406" t="s">
        <v>3</v>
      </c>
      <c r="F176" s="406"/>
      <c r="G176" s="407"/>
      <c r="H176" s="408"/>
      <c r="I176" s="409"/>
      <c r="J176" s="11" t="s">
        <v>2</v>
      </c>
      <c r="K176" s="10"/>
      <c r="L176" s="10"/>
      <c r="M176" s="9"/>
      <c r="N176" s="110"/>
      <c r="V176" s="111"/>
    </row>
    <row r="177" spans="1:22" ht="13.5" thickBot="1" x14ac:dyDescent="0.25">
      <c r="A177" s="400"/>
      <c r="B177" s="25"/>
      <c r="C177" s="25"/>
      <c r="D177" s="8"/>
      <c r="E177" s="24" t="s">
        <v>1</v>
      </c>
      <c r="F177" s="23"/>
      <c r="G177" s="410"/>
      <c r="H177" s="411"/>
      <c r="I177" s="412"/>
      <c r="J177" s="11" t="s">
        <v>0</v>
      </c>
      <c r="K177" s="10"/>
      <c r="L177" s="10"/>
      <c r="M177" s="9"/>
      <c r="N177" s="110"/>
      <c r="V177" s="111"/>
    </row>
    <row r="178" spans="1:22" ht="24" thickTop="1" thickBot="1" x14ac:dyDescent="0.25">
      <c r="A178" s="398">
        <f t="shared" ref="A178" si="37">A174+1</f>
        <v>41</v>
      </c>
      <c r="B178" s="22" t="s">
        <v>12</v>
      </c>
      <c r="C178" s="22" t="s">
        <v>11</v>
      </c>
      <c r="D178" s="22" t="s">
        <v>10</v>
      </c>
      <c r="E178" s="401" t="s">
        <v>9</v>
      </c>
      <c r="F178" s="401"/>
      <c r="G178" s="401" t="s">
        <v>8</v>
      </c>
      <c r="H178" s="402"/>
      <c r="I178" s="21"/>
      <c r="J178" s="20" t="s">
        <v>7</v>
      </c>
      <c r="K178" s="19"/>
      <c r="L178" s="19"/>
      <c r="M178" s="18"/>
      <c r="N178" s="110"/>
      <c r="V178" s="111"/>
    </row>
    <row r="179" spans="1:22" ht="13.5" thickBot="1" x14ac:dyDescent="0.25">
      <c r="A179" s="399"/>
      <c r="B179" s="16"/>
      <c r="C179" s="16"/>
      <c r="D179" s="113"/>
      <c r="E179" s="16"/>
      <c r="F179" s="16"/>
      <c r="G179" s="403"/>
      <c r="H179" s="404"/>
      <c r="I179" s="405"/>
      <c r="J179" s="15" t="s">
        <v>7</v>
      </c>
      <c r="K179" s="15"/>
      <c r="L179" s="15"/>
      <c r="M179" s="14"/>
      <c r="N179" s="110"/>
      <c r="V179" s="111">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110"/>
      <c r="V180" s="111"/>
    </row>
    <row r="181" spans="1:22" ht="13.5" thickBot="1" x14ac:dyDescent="0.25">
      <c r="A181" s="400"/>
      <c r="B181" s="25"/>
      <c r="C181" s="25"/>
      <c r="D181" s="8"/>
      <c r="E181" s="24" t="s">
        <v>1</v>
      </c>
      <c r="F181" s="23"/>
      <c r="G181" s="410"/>
      <c r="H181" s="411"/>
      <c r="I181" s="412"/>
      <c r="J181" s="11" t="s">
        <v>0</v>
      </c>
      <c r="K181" s="10"/>
      <c r="L181" s="10"/>
      <c r="M181" s="9"/>
      <c r="N181" s="110"/>
      <c r="V181" s="111"/>
    </row>
    <row r="182" spans="1:22" ht="24" thickTop="1" thickBot="1" x14ac:dyDescent="0.25">
      <c r="A182" s="398">
        <f t="shared" ref="A182" si="38">A178+1</f>
        <v>42</v>
      </c>
      <c r="B182" s="22" t="s">
        <v>12</v>
      </c>
      <c r="C182" s="22" t="s">
        <v>11</v>
      </c>
      <c r="D182" s="22" t="s">
        <v>10</v>
      </c>
      <c r="E182" s="401" t="s">
        <v>9</v>
      </c>
      <c r="F182" s="401"/>
      <c r="G182" s="401" t="s">
        <v>8</v>
      </c>
      <c r="H182" s="402"/>
      <c r="I182" s="21"/>
      <c r="J182" s="20" t="s">
        <v>7</v>
      </c>
      <c r="K182" s="19"/>
      <c r="L182" s="19"/>
      <c r="M182" s="18"/>
      <c r="N182" s="110"/>
      <c r="V182" s="111"/>
    </row>
    <row r="183" spans="1:22" ht="13.5" thickBot="1" x14ac:dyDescent="0.25">
      <c r="A183" s="399"/>
      <c r="B183" s="16"/>
      <c r="C183" s="16"/>
      <c r="D183" s="113"/>
      <c r="E183" s="16"/>
      <c r="F183" s="16"/>
      <c r="G183" s="403"/>
      <c r="H183" s="404"/>
      <c r="I183" s="405"/>
      <c r="J183" s="15" t="s">
        <v>7</v>
      </c>
      <c r="K183" s="15"/>
      <c r="L183" s="15"/>
      <c r="M183" s="14"/>
      <c r="N183" s="110"/>
      <c r="V183" s="111">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110"/>
      <c r="V184" s="111"/>
    </row>
    <row r="185" spans="1:22" ht="13.5" thickBot="1" x14ac:dyDescent="0.25">
      <c r="A185" s="400"/>
      <c r="B185" s="25"/>
      <c r="C185" s="25"/>
      <c r="D185" s="8"/>
      <c r="E185" s="24" t="s">
        <v>1</v>
      </c>
      <c r="F185" s="23"/>
      <c r="G185" s="410"/>
      <c r="H185" s="411"/>
      <c r="I185" s="412"/>
      <c r="J185" s="11" t="s">
        <v>0</v>
      </c>
      <c r="K185" s="10"/>
      <c r="L185" s="10"/>
      <c r="M185" s="9"/>
      <c r="N185" s="110"/>
      <c r="V185" s="111"/>
    </row>
    <row r="186" spans="1:22" ht="24" thickTop="1" thickBot="1" x14ac:dyDescent="0.25">
      <c r="A186" s="398">
        <f t="shared" ref="A186" si="39">A182+1</f>
        <v>43</v>
      </c>
      <c r="B186" s="22" t="s">
        <v>12</v>
      </c>
      <c r="C186" s="22" t="s">
        <v>11</v>
      </c>
      <c r="D186" s="22" t="s">
        <v>10</v>
      </c>
      <c r="E186" s="401" t="s">
        <v>9</v>
      </c>
      <c r="F186" s="401"/>
      <c r="G186" s="401" t="s">
        <v>8</v>
      </c>
      <c r="H186" s="402"/>
      <c r="I186" s="21"/>
      <c r="J186" s="20" t="s">
        <v>7</v>
      </c>
      <c r="K186" s="19"/>
      <c r="L186" s="19"/>
      <c r="M186" s="18"/>
      <c r="N186" s="110"/>
      <c r="V186" s="111"/>
    </row>
    <row r="187" spans="1:22" ht="13.5" thickBot="1" x14ac:dyDescent="0.25">
      <c r="A187" s="399"/>
      <c r="B187" s="16"/>
      <c r="C187" s="16"/>
      <c r="D187" s="113"/>
      <c r="E187" s="16"/>
      <c r="F187" s="16"/>
      <c r="G187" s="403"/>
      <c r="H187" s="404"/>
      <c r="I187" s="405"/>
      <c r="J187" s="15" t="s">
        <v>7</v>
      </c>
      <c r="K187" s="15"/>
      <c r="L187" s="15"/>
      <c r="M187" s="14"/>
      <c r="N187" s="110"/>
      <c r="V187" s="111">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110"/>
      <c r="V188" s="111"/>
    </row>
    <row r="189" spans="1:22" ht="13.5" thickBot="1" x14ac:dyDescent="0.25">
      <c r="A189" s="400"/>
      <c r="B189" s="25"/>
      <c r="C189" s="25"/>
      <c r="D189" s="8"/>
      <c r="E189" s="24" t="s">
        <v>1</v>
      </c>
      <c r="F189" s="23"/>
      <c r="G189" s="410"/>
      <c r="H189" s="411"/>
      <c r="I189" s="412"/>
      <c r="J189" s="11" t="s">
        <v>0</v>
      </c>
      <c r="K189" s="10"/>
      <c r="L189" s="10"/>
      <c r="M189" s="9"/>
      <c r="N189" s="110"/>
      <c r="V189" s="111"/>
    </row>
    <row r="190" spans="1:22" ht="24" thickTop="1" thickBot="1" x14ac:dyDescent="0.25">
      <c r="A190" s="398">
        <f t="shared" ref="A190" si="40">A186+1</f>
        <v>44</v>
      </c>
      <c r="B190" s="22" t="s">
        <v>12</v>
      </c>
      <c r="C190" s="22" t="s">
        <v>11</v>
      </c>
      <c r="D190" s="22" t="s">
        <v>10</v>
      </c>
      <c r="E190" s="401" t="s">
        <v>9</v>
      </c>
      <c r="F190" s="401"/>
      <c r="G190" s="401" t="s">
        <v>8</v>
      </c>
      <c r="H190" s="402"/>
      <c r="I190" s="21"/>
      <c r="J190" s="20" t="s">
        <v>7</v>
      </c>
      <c r="K190" s="19"/>
      <c r="L190" s="19"/>
      <c r="M190" s="18"/>
      <c r="N190" s="110"/>
      <c r="V190" s="111"/>
    </row>
    <row r="191" spans="1:22" ht="13.5" thickBot="1" x14ac:dyDescent="0.25">
      <c r="A191" s="399"/>
      <c r="B191" s="16"/>
      <c r="C191" s="16"/>
      <c r="D191" s="113"/>
      <c r="E191" s="16"/>
      <c r="F191" s="16"/>
      <c r="G191" s="403"/>
      <c r="H191" s="404"/>
      <c r="I191" s="405"/>
      <c r="J191" s="15" t="s">
        <v>7</v>
      </c>
      <c r="K191" s="15"/>
      <c r="L191" s="15"/>
      <c r="M191" s="14"/>
      <c r="N191" s="110"/>
      <c r="V191" s="111">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110"/>
      <c r="V192" s="111"/>
    </row>
    <row r="193" spans="1:22" ht="13.5" thickBot="1" x14ac:dyDescent="0.25">
      <c r="A193" s="400"/>
      <c r="B193" s="25"/>
      <c r="C193" s="25"/>
      <c r="D193" s="8"/>
      <c r="E193" s="24" t="s">
        <v>1</v>
      </c>
      <c r="F193" s="23"/>
      <c r="G193" s="410"/>
      <c r="H193" s="411"/>
      <c r="I193" s="412"/>
      <c r="J193" s="11" t="s">
        <v>0</v>
      </c>
      <c r="K193" s="10"/>
      <c r="L193" s="10"/>
      <c r="M193" s="9"/>
      <c r="N193" s="110"/>
      <c r="V193" s="111"/>
    </row>
    <row r="194" spans="1:22" ht="24" thickTop="1" thickBot="1" x14ac:dyDescent="0.25">
      <c r="A194" s="398">
        <f t="shared" ref="A194" si="41">A190+1</f>
        <v>45</v>
      </c>
      <c r="B194" s="22" t="s">
        <v>12</v>
      </c>
      <c r="C194" s="22" t="s">
        <v>11</v>
      </c>
      <c r="D194" s="22" t="s">
        <v>10</v>
      </c>
      <c r="E194" s="401" t="s">
        <v>9</v>
      </c>
      <c r="F194" s="401"/>
      <c r="G194" s="401" t="s">
        <v>8</v>
      </c>
      <c r="H194" s="402"/>
      <c r="I194" s="21"/>
      <c r="J194" s="20" t="s">
        <v>7</v>
      </c>
      <c r="K194" s="19"/>
      <c r="L194" s="19"/>
      <c r="M194" s="18"/>
      <c r="N194" s="110"/>
      <c r="V194" s="111"/>
    </row>
    <row r="195" spans="1:22" ht="13.5" thickBot="1" x14ac:dyDescent="0.25">
      <c r="A195" s="399"/>
      <c r="B195" s="16"/>
      <c r="C195" s="16"/>
      <c r="D195" s="113"/>
      <c r="E195" s="16"/>
      <c r="F195" s="16"/>
      <c r="G195" s="403"/>
      <c r="H195" s="404"/>
      <c r="I195" s="405"/>
      <c r="J195" s="15" t="s">
        <v>7</v>
      </c>
      <c r="K195" s="15"/>
      <c r="L195" s="15"/>
      <c r="M195" s="14"/>
      <c r="N195" s="110"/>
      <c r="V195" s="111">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110"/>
      <c r="V196" s="111"/>
    </row>
    <row r="197" spans="1:22" ht="13.5" thickBot="1" x14ac:dyDescent="0.25">
      <c r="A197" s="400"/>
      <c r="B197" s="25"/>
      <c r="C197" s="25"/>
      <c r="D197" s="8"/>
      <c r="E197" s="24" t="s">
        <v>1</v>
      </c>
      <c r="F197" s="23"/>
      <c r="G197" s="410"/>
      <c r="H197" s="411"/>
      <c r="I197" s="412"/>
      <c r="J197" s="11" t="s">
        <v>0</v>
      </c>
      <c r="K197" s="10"/>
      <c r="L197" s="10"/>
      <c r="M197" s="9"/>
      <c r="N197" s="110"/>
      <c r="V197" s="111"/>
    </row>
    <row r="198" spans="1:22" ht="24" thickTop="1" thickBot="1" x14ac:dyDescent="0.25">
      <c r="A198" s="398">
        <f t="shared" ref="A198" si="42">A194+1</f>
        <v>46</v>
      </c>
      <c r="B198" s="22" t="s">
        <v>12</v>
      </c>
      <c r="C198" s="22" t="s">
        <v>11</v>
      </c>
      <c r="D198" s="22" t="s">
        <v>10</v>
      </c>
      <c r="E198" s="401" t="s">
        <v>9</v>
      </c>
      <c r="F198" s="401"/>
      <c r="G198" s="401" t="s">
        <v>8</v>
      </c>
      <c r="H198" s="402"/>
      <c r="I198" s="21"/>
      <c r="J198" s="20" t="s">
        <v>7</v>
      </c>
      <c r="K198" s="19"/>
      <c r="L198" s="19"/>
      <c r="M198" s="18"/>
      <c r="N198" s="110"/>
      <c r="V198" s="111"/>
    </row>
    <row r="199" spans="1:22" ht="13.5" thickBot="1" x14ac:dyDescent="0.25">
      <c r="A199" s="399"/>
      <c r="B199" s="16"/>
      <c r="C199" s="16"/>
      <c r="D199" s="113"/>
      <c r="E199" s="16"/>
      <c r="F199" s="16"/>
      <c r="G199" s="403"/>
      <c r="H199" s="404"/>
      <c r="I199" s="405"/>
      <c r="J199" s="15" t="s">
        <v>7</v>
      </c>
      <c r="K199" s="15"/>
      <c r="L199" s="15"/>
      <c r="M199" s="14"/>
      <c r="N199" s="110"/>
      <c r="V199" s="111">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110"/>
      <c r="V200" s="111"/>
    </row>
    <row r="201" spans="1:22" ht="13.5" thickBot="1" x14ac:dyDescent="0.25">
      <c r="A201" s="400"/>
      <c r="B201" s="25"/>
      <c r="C201" s="25"/>
      <c r="D201" s="8"/>
      <c r="E201" s="24" t="s">
        <v>1</v>
      </c>
      <c r="F201" s="23"/>
      <c r="G201" s="410"/>
      <c r="H201" s="411"/>
      <c r="I201" s="412"/>
      <c r="J201" s="11" t="s">
        <v>0</v>
      </c>
      <c r="K201" s="10"/>
      <c r="L201" s="10"/>
      <c r="M201" s="9"/>
      <c r="N201" s="110"/>
      <c r="V201" s="111"/>
    </row>
    <row r="202" spans="1:22" ht="24" thickTop="1" thickBot="1" x14ac:dyDescent="0.25">
      <c r="A202" s="398">
        <f t="shared" ref="A202" si="43">A198+1</f>
        <v>47</v>
      </c>
      <c r="B202" s="22" t="s">
        <v>12</v>
      </c>
      <c r="C202" s="22" t="s">
        <v>11</v>
      </c>
      <c r="D202" s="22" t="s">
        <v>10</v>
      </c>
      <c r="E202" s="401" t="s">
        <v>9</v>
      </c>
      <c r="F202" s="401"/>
      <c r="G202" s="401" t="s">
        <v>8</v>
      </c>
      <c r="H202" s="402"/>
      <c r="I202" s="21"/>
      <c r="J202" s="20" t="s">
        <v>7</v>
      </c>
      <c r="K202" s="19"/>
      <c r="L202" s="19"/>
      <c r="M202" s="18"/>
      <c r="N202" s="110"/>
      <c r="V202" s="111"/>
    </row>
    <row r="203" spans="1:22" ht="13.5" thickBot="1" x14ac:dyDescent="0.25">
      <c r="A203" s="399"/>
      <c r="B203" s="16"/>
      <c r="C203" s="16"/>
      <c r="D203" s="113"/>
      <c r="E203" s="16"/>
      <c r="F203" s="16"/>
      <c r="G203" s="403"/>
      <c r="H203" s="404"/>
      <c r="I203" s="405"/>
      <c r="J203" s="15" t="s">
        <v>7</v>
      </c>
      <c r="K203" s="15"/>
      <c r="L203" s="15"/>
      <c r="M203" s="14"/>
      <c r="N203" s="110"/>
      <c r="V203" s="111">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110"/>
      <c r="V204" s="111"/>
    </row>
    <row r="205" spans="1:22" ht="13.5" thickBot="1" x14ac:dyDescent="0.25">
      <c r="A205" s="400"/>
      <c r="B205" s="25"/>
      <c r="C205" s="25"/>
      <c r="D205" s="8"/>
      <c r="E205" s="24" t="s">
        <v>1</v>
      </c>
      <c r="F205" s="23"/>
      <c r="G205" s="410"/>
      <c r="H205" s="411"/>
      <c r="I205" s="412"/>
      <c r="J205" s="11" t="s">
        <v>0</v>
      </c>
      <c r="K205" s="10"/>
      <c r="L205" s="10"/>
      <c r="M205" s="9"/>
      <c r="N205" s="110"/>
      <c r="V205" s="111"/>
    </row>
    <row r="206" spans="1:22" ht="24" thickTop="1" thickBot="1" x14ac:dyDescent="0.25">
      <c r="A206" s="398">
        <f t="shared" ref="A206" si="44">A202+1</f>
        <v>48</v>
      </c>
      <c r="B206" s="22" t="s">
        <v>12</v>
      </c>
      <c r="C206" s="22" t="s">
        <v>11</v>
      </c>
      <c r="D206" s="22" t="s">
        <v>10</v>
      </c>
      <c r="E206" s="401" t="s">
        <v>9</v>
      </c>
      <c r="F206" s="401"/>
      <c r="G206" s="401" t="s">
        <v>8</v>
      </c>
      <c r="H206" s="402"/>
      <c r="I206" s="21"/>
      <c r="J206" s="20" t="s">
        <v>7</v>
      </c>
      <c r="K206" s="19"/>
      <c r="L206" s="19"/>
      <c r="M206" s="18"/>
      <c r="N206" s="110"/>
      <c r="V206" s="111"/>
    </row>
    <row r="207" spans="1:22" ht="13.5" thickBot="1" x14ac:dyDescent="0.25">
      <c r="A207" s="399"/>
      <c r="B207" s="16"/>
      <c r="C207" s="16"/>
      <c r="D207" s="113"/>
      <c r="E207" s="16"/>
      <c r="F207" s="16"/>
      <c r="G207" s="403"/>
      <c r="H207" s="404"/>
      <c r="I207" s="405"/>
      <c r="J207" s="15" t="s">
        <v>7</v>
      </c>
      <c r="K207" s="15"/>
      <c r="L207" s="15"/>
      <c r="M207" s="14"/>
      <c r="N207" s="110"/>
      <c r="V207" s="111">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110"/>
      <c r="V208" s="111"/>
    </row>
    <row r="209" spans="1:22" ht="13.5" thickBot="1" x14ac:dyDescent="0.25">
      <c r="A209" s="400"/>
      <c r="B209" s="25"/>
      <c r="C209" s="25"/>
      <c r="D209" s="8"/>
      <c r="E209" s="24" t="s">
        <v>1</v>
      </c>
      <c r="F209" s="23"/>
      <c r="G209" s="410"/>
      <c r="H209" s="411"/>
      <c r="I209" s="412"/>
      <c r="J209" s="11" t="s">
        <v>0</v>
      </c>
      <c r="K209" s="10"/>
      <c r="L209" s="10"/>
      <c r="M209" s="9"/>
      <c r="N209" s="110"/>
      <c r="V209" s="111"/>
    </row>
    <row r="210" spans="1:22" ht="24" thickTop="1" thickBot="1" x14ac:dyDescent="0.25">
      <c r="A210" s="398">
        <f t="shared" ref="A210" si="45">A206+1</f>
        <v>49</v>
      </c>
      <c r="B210" s="22" t="s">
        <v>12</v>
      </c>
      <c r="C210" s="22" t="s">
        <v>11</v>
      </c>
      <c r="D210" s="22" t="s">
        <v>10</v>
      </c>
      <c r="E210" s="401" t="s">
        <v>9</v>
      </c>
      <c r="F210" s="401"/>
      <c r="G210" s="401" t="s">
        <v>8</v>
      </c>
      <c r="H210" s="402"/>
      <c r="I210" s="21"/>
      <c r="J210" s="20" t="s">
        <v>7</v>
      </c>
      <c r="K210" s="19"/>
      <c r="L210" s="19"/>
      <c r="M210" s="18"/>
      <c r="N210" s="110"/>
      <c r="V210" s="111"/>
    </row>
    <row r="211" spans="1:22" ht="13.5" thickBot="1" x14ac:dyDescent="0.25">
      <c r="A211" s="399"/>
      <c r="B211" s="16"/>
      <c r="C211" s="16"/>
      <c r="D211" s="113"/>
      <c r="E211" s="16"/>
      <c r="F211" s="16"/>
      <c r="G211" s="403"/>
      <c r="H211" s="404"/>
      <c r="I211" s="405"/>
      <c r="J211" s="15" t="s">
        <v>7</v>
      </c>
      <c r="K211" s="15"/>
      <c r="L211" s="15"/>
      <c r="M211" s="14"/>
      <c r="N211" s="110"/>
      <c r="V211" s="111">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110"/>
      <c r="V212" s="111"/>
    </row>
    <row r="213" spans="1:22" ht="13.5" thickBot="1" x14ac:dyDescent="0.25">
      <c r="A213" s="400"/>
      <c r="B213" s="25"/>
      <c r="C213" s="25"/>
      <c r="D213" s="8"/>
      <c r="E213" s="24" t="s">
        <v>1</v>
      </c>
      <c r="F213" s="23"/>
      <c r="G213" s="410"/>
      <c r="H213" s="411"/>
      <c r="I213" s="412"/>
      <c r="J213" s="11" t="s">
        <v>0</v>
      </c>
      <c r="K213" s="10"/>
      <c r="L213" s="10"/>
      <c r="M213" s="9"/>
      <c r="N213" s="110"/>
      <c r="V213" s="111"/>
    </row>
    <row r="214" spans="1:22" ht="24" thickTop="1" thickBot="1" x14ac:dyDescent="0.25">
      <c r="A214" s="398">
        <f t="shared" ref="A214" si="46">A210+1</f>
        <v>50</v>
      </c>
      <c r="B214" s="22" t="s">
        <v>12</v>
      </c>
      <c r="C214" s="22" t="s">
        <v>11</v>
      </c>
      <c r="D214" s="22" t="s">
        <v>10</v>
      </c>
      <c r="E214" s="401" t="s">
        <v>9</v>
      </c>
      <c r="F214" s="401"/>
      <c r="G214" s="401" t="s">
        <v>8</v>
      </c>
      <c r="H214" s="402"/>
      <c r="I214" s="21"/>
      <c r="J214" s="20" t="s">
        <v>7</v>
      </c>
      <c r="K214" s="19"/>
      <c r="L214" s="19"/>
      <c r="M214" s="18"/>
      <c r="N214" s="110"/>
      <c r="V214" s="111"/>
    </row>
    <row r="215" spans="1:22" ht="13.5" thickBot="1" x14ac:dyDescent="0.25">
      <c r="A215" s="399"/>
      <c r="B215" s="16"/>
      <c r="C215" s="16"/>
      <c r="D215" s="113"/>
      <c r="E215" s="16"/>
      <c r="F215" s="16"/>
      <c r="G215" s="403"/>
      <c r="H215" s="404"/>
      <c r="I215" s="405"/>
      <c r="J215" s="15" t="s">
        <v>7</v>
      </c>
      <c r="K215" s="15"/>
      <c r="L215" s="15"/>
      <c r="M215" s="14"/>
      <c r="N215" s="110"/>
      <c r="V215" s="111">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110"/>
      <c r="V216" s="111"/>
    </row>
    <row r="217" spans="1:22" ht="13.5" thickBot="1" x14ac:dyDescent="0.25">
      <c r="A217" s="400"/>
      <c r="B217" s="25"/>
      <c r="C217" s="25"/>
      <c r="D217" s="8"/>
      <c r="E217" s="24" t="s">
        <v>1</v>
      </c>
      <c r="F217" s="23"/>
      <c r="G217" s="410"/>
      <c r="H217" s="411"/>
      <c r="I217" s="412"/>
      <c r="J217" s="11" t="s">
        <v>0</v>
      </c>
      <c r="K217" s="10"/>
      <c r="L217" s="10"/>
      <c r="M217" s="9"/>
      <c r="N217" s="110"/>
      <c r="V217" s="111"/>
    </row>
    <row r="218" spans="1:22" ht="24" thickTop="1" thickBot="1" x14ac:dyDescent="0.25">
      <c r="A218" s="398">
        <f t="shared" ref="A218" si="47">A214+1</f>
        <v>51</v>
      </c>
      <c r="B218" s="22" t="s">
        <v>12</v>
      </c>
      <c r="C218" s="22" t="s">
        <v>11</v>
      </c>
      <c r="D218" s="22" t="s">
        <v>10</v>
      </c>
      <c r="E218" s="401" t="s">
        <v>9</v>
      </c>
      <c r="F218" s="401"/>
      <c r="G218" s="401" t="s">
        <v>8</v>
      </c>
      <c r="H218" s="402"/>
      <c r="I218" s="21"/>
      <c r="J218" s="20" t="s">
        <v>7</v>
      </c>
      <c r="K218" s="19"/>
      <c r="L218" s="19"/>
      <c r="M218" s="18"/>
      <c r="N218" s="110"/>
      <c r="V218" s="111"/>
    </row>
    <row r="219" spans="1:22" ht="13.5" thickBot="1" x14ac:dyDescent="0.25">
      <c r="A219" s="399"/>
      <c r="B219" s="16"/>
      <c r="C219" s="16"/>
      <c r="D219" s="113"/>
      <c r="E219" s="16"/>
      <c r="F219" s="16"/>
      <c r="G219" s="403"/>
      <c r="H219" s="404"/>
      <c r="I219" s="405"/>
      <c r="J219" s="15" t="s">
        <v>7</v>
      </c>
      <c r="K219" s="15"/>
      <c r="L219" s="15"/>
      <c r="M219" s="14"/>
      <c r="N219" s="110"/>
      <c r="V219" s="111">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110"/>
      <c r="V220" s="111"/>
    </row>
    <row r="221" spans="1:22" ht="13.5" thickBot="1" x14ac:dyDescent="0.25">
      <c r="A221" s="400"/>
      <c r="B221" s="25"/>
      <c r="C221" s="25"/>
      <c r="D221" s="8"/>
      <c r="E221" s="24" t="s">
        <v>1</v>
      </c>
      <c r="F221" s="23"/>
      <c r="G221" s="410"/>
      <c r="H221" s="411"/>
      <c r="I221" s="412"/>
      <c r="J221" s="11" t="s">
        <v>0</v>
      </c>
      <c r="K221" s="10"/>
      <c r="L221" s="10"/>
      <c r="M221" s="9"/>
      <c r="N221" s="110"/>
      <c r="V221" s="111"/>
    </row>
    <row r="222" spans="1:22" ht="24" thickTop="1" thickBot="1" x14ac:dyDescent="0.25">
      <c r="A222" s="398">
        <f t="shared" ref="A222" si="48">A218+1</f>
        <v>52</v>
      </c>
      <c r="B222" s="22" t="s">
        <v>12</v>
      </c>
      <c r="C222" s="22" t="s">
        <v>11</v>
      </c>
      <c r="D222" s="22" t="s">
        <v>10</v>
      </c>
      <c r="E222" s="401" t="s">
        <v>9</v>
      </c>
      <c r="F222" s="401"/>
      <c r="G222" s="401" t="s">
        <v>8</v>
      </c>
      <c r="H222" s="402"/>
      <c r="I222" s="21"/>
      <c r="J222" s="20" t="s">
        <v>7</v>
      </c>
      <c r="K222" s="19"/>
      <c r="L222" s="19"/>
      <c r="M222" s="18"/>
      <c r="N222" s="110"/>
      <c r="V222" s="111"/>
    </row>
    <row r="223" spans="1:22" ht="13.5" thickBot="1" x14ac:dyDescent="0.25">
      <c r="A223" s="399"/>
      <c r="B223" s="16"/>
      <c r="C223" s="16"/>
      <c r="D223" s="113"/>
      <c r="E223" s="16"/>
      <c r="F223" s="16"/>
      <c r="G223" s="403"/>
      <c r="H223" s="404"/>
      <c r="I223" s="405"/>
      <c r="J223" s="15" t="s">
        <v>7</v>
      </c>
      <c r="K223" s="15"/>
      <c r="L223" s="15"/>
      <c r="M223" s="14"/>
      <c r="N223" s="110"/>
      <c r="V223" s="111">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110"/>
      <c r="V224" s="111"/>
    </row>
    <row r="225" spans="1:22" ht="13.5" thickBot="1" x14ac:dyDescent="0.25">
      <c r="A225" s="400"/>
      <c r="B225" s="25"/>
      <c r="C225" s="25"/>
      <c r="D225" s="8"/>
      <c r="E225" s="24" t="s">
        <v>1</v>
      </c>
      <c r="F225" s="23"/>
      <c r="G225" s="410"/>
      <c r="H225" s="411"/>
      <c r="I225" s="412"/>
      <c r="J225" s="11" t="s">
        <v>0</v>
      </c>
      <c r="K225" s="10"/>
      <c r="L225" s="10"/>
      <c r="M225" s="9"/>
      <c r="N225" s="110"/>
      <c r="V225" s="111"/>
    </row>
    <row r="226" spans="1:22" ht="24" thickTop="1" thickBot="1" x14ac:dyDescent="0.25">
      <c r="A226" s="398">
        <f t="shared" ref="A226" si="49">A222+1</f>
        <v>53</v>
      </c>
      <c r="B226" s="22" t="s">
        <v>12</v>
      </c>
      <c r="C226" s="22" t="s">
        <v>11</v>
      </c>
      <c r="D226" s="22" t="s">
        <v>10</v>
      </c>
      <c r="E226" s="401" t="s">
        <v>9</v>
      </c>
      <c r="F226" s="401"/>
      <c r="G226" s="401" t="s">
        <v>8</v>
      </c>
      <c r="H226" s="402"/>
      <c r="I226" s="21"/>
      <c r="J226" s="20" t="s">
        <v>7</v>
      </c>
      <c r="K226" s="19"/>
      <c r="L226" s="19"/>
      <c r="M226" s="18"/>
      <c r="N226" s="110"/>
      <c r="V226" s="111"/>
    </row>
    <row r="227" spans="1:22" ht="13.5" thickBot="1" x14ac:dyDescent="0.25">
      <c r="A227" s="399"/>
      <c r="B227" s="16"/>
      <c r="C227" s="16"/>
      <c r="D227" s="113"/>
      <c r="E227" s="16"/>
      <c r="F227" s="16"/>
      <c r="G227" s="403"/>
      <c r="H227" s="404"/>
      <c r="I227" s="405"/>
      <c r="J227" s="15" t="s">
        <v>7</v>
      </c>
      <c r="K227" s="15"/>
      <c r="L227" s="15"/>
      <c r="M227" s="14"/>
      <c r="N227" s="110"/>
      <c r="V227" s="111">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110"/>
      <c r="V228" s="111"/>
    </row>
    <row r="229" spans="1:22" ht="13.5" thickBot="1" x14ac:dyDescent="0.25">
      <c r="A229" s="400"/>
      <c r="B229" s="25"/>
      <c r="C229" s="25"/>
      <c r="D229" s="8"/>
      <c r="E229" s="24" t="s">
        <v>1</v>
      </c>
      <c r="F229" s="23"/>
      <c r="G229" s="410"/>
      <c r="H229" s="411"/>
      <c r="I229" s="412"/>
      <c r="J229" s="11" t="s">
        <v>0</v>
      </c>
      <c r="K229" s="10"/>
      <c r="L229" s="10"/>
      <c r="M229" s="9"/>
      <c r="N229" s="110"/>
      <c r="V229" s="111"/>
    </row>
    <row r="230" spans="1:22" ht="24" thickTop="1" thickBot="1" x14ac:dyDescent="0.25">
      <c r="A230" s="398">
        <f t="shared" ref="A230" si="50">A226+1</f>
        <v>54</v>
      </c>
      <c r="B230" s="22" t="s">
        <v>12</v>
      </c>
      <c r="C230" s="22" t="s">
        <v>11</v>
      </c>
      <c r="D230" s="22" t="s">
        <v>10</v>
      </c>
      <c r="E230" s="401" t="s">
        <v>9</v>
      </c>
      <c r="F230" s="401"/>
      <c r="G230" s="401" t="s">
        <v>8</v>
      </c>
      <c r="H230" s="402"/>
      <c r="I230" s="21"/>
      <c r="J230" s="20" t="s">
        <v>7</v>
      </c>
      <c r="K230" s="19"/>
      <c r="L230" s="19"/>
      <c r="M230" s="18"/>
      <c r="N230" s="110"/>
      <c r="V230" s="111"/>
    </row>
    <row r="231" spans="1:22" ht="13.5" thickBot="1" x14ac:dyDescent="0.25">
      <c r="A231" s="399"/>
      <c r="B231" s="16"/>
      <c r="C231" s="16"/>
      <c r="D231" s="113"/>
      <c r="E231" s="16"/>
      <c r="F231" s="16"/>
      <c r="G231" s="403"/>
      <c r="H231" s="404"/>
      <c r="I231" s="405"/>
      <c r="J231" s="15" t="s">
        <v>7</v>
      </c>
      <c r="K231" s="15"/>
      <c r="L231" s="15"/>
      <c r="M231" s="14"/>
      <c r="N231" s="110"/>
      <c r="V231" s="111">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110"/>
      <c r="V232" s="111"/>
    </row>
    <row r="233" spans="1:22" ht="13.5" thickBot="1" x14ac:dyDescent="0.25">
      <c r="A233" s="400"/>
      <c r="B233" s="25"/>
      <c r="C233" s="25"/>
      <c r="D233" s="8"/>
      <c r="E233" s="24" t="s">
        <v>1</v>
      </c>
      <c r="F233" s="23"/>
      <c r="G233" s="410"/>
      <c r="H233" s="411"/>
      <c r="I233" s="412"/>
      <c r="J233" s="11" t="s">
        <v>0</v>
      </c>
      <c r="K233" s="10"/>
      <c r="L233" s="10"/>
      <c r="M233" s="9"/>
      <c r="N233" s="110"/>
      <c r="V233" s="111"/>
    </row>
    <row r="234" spans="1:22" ht="24" thickTop="1" thickBot="1" x14ac:dyDescent="0.25">
      <c r="A234" s="398">
        <f t="shared" ref="A234" si="51">A230+1</f>
        <v>55</v>
      </c>
      <c r="B234" s="22" t="s">
        <v>12</v>
      </c>
      <c r="C234" s="22" t="s">
        <v>11</v>
      </c>
      <c r="D234" s="22" t="s">
        <v>10</v>
      </c>
      <c r="E234" s="401" t="s">
        <v>9</v>
      </c>
      <c r="F234" s="401"/>
      <c r="G234" s="401" t="s">
        <v>8</v>
      </c>
      <c r="H234" s="402"/>
      <c r="I234" s="21"/>
      <c r="J234" s="20" t="s">
        <v>7</v>
      </c>
      <c r="K234" s="19"/>
      <c r="L234" s="19"/>
      <c r="M234" s="18"/>
      <c r="N234" s="110"/>
      <c r="V234" s="111"/>
    </row>
    <row r="235" spans="1:22" ht="13.5" thickBot="1" x14ac:dyDescent="0.25">
      <c r="A235" s="399"/>
      <c r="B235" s="16"/>
      <c r="C235" s="16"/>
      <c r="D235" s="113"/>
      <c r="E235" s="16"/>
      <c r="F235" s="16"/>
      <c r="G235" s="403"/>
      <c r="H235" s="404"/>
      <c r="I235" s="405"/>
      <c r="J235" s="15" t="s">
        <v>7</v>
      </c>
      <c r="K235" s="15"/>
      <c r="L235" s="15"/>
      <c r="M235" s="14"/>
      <c r="N235" s="110"/>
      <c r="V235" s="111">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110"/>
      <c r="V236" s="111"/>
    </row>
    <row r="237" spans="1:22" ht="13.5" thickBot="1" x14ac:dyDescent="0.25">
      <c r="A237" s="400"/>
      <c r="B237" s="25"/>
      <c r="C237" s="25"/>
      <c r="D237" s="8"/>
      <c r="E237" s="24" t="s">
        <v>1</v>
      </c>
      <c r="F237" s="23"/>
      <c r="G237" s="410"/>
      <c r="H237" s="411"/>
      <c r="I237" s="412"/>
      <c r="J237" s="11" t="s">
        <v>0</v>
      </c>
      <c r="K237" s="10"/>
      <c r="L237" s="10"/>
      <c r="M237" s="9"/>
      <c r="N237" s="110"/>
      <c r="V237" s="111"/>
    </row>
    <row r="238" spans="1:22" ht="24" thickTop="1" thickBot="1" x14ac:dyDescent="0.25">
      <c r="A238" s="398">
        <f t="shared" ref="A238" si="52">A234+1</f>
        <v>56</v>
      </c>
      <c r="B238" s="22" t="s">
        <v>12</v>
      </c>
      <c r="C238" s="22" t="s">
        <v>11</v>
      </c>
      <c r="D238" s="22" t="s">
        <v>10</v>
      </c>
      <c r="E238" s="401" t="s">
        <v>9</v>
      </c>
      <c r="F238" s="401"/>
      <c r="G238" s="401" t="s">
        <v>8</v>
      </c>
      <c r="H238" s="402"/>
      <c r="I238" s="21"/>
      <c r="J238" s="20" t="s">
        <v>7</v>
      </c>
      <c r="K238" s="19"/>
      <c r="L238" s="19"/>
      <c r="M238" s="18"/>
      <c r="N238" s="110"/>
      <c r="V238" s="111"/>
    </row>
    <row r="239" spans="1:22" ht="13.5" thickBot="1" x14ac:dyDescent="0.25">
      <c r="A239" s="399"/>
      <c r="B239" s="16"/>
      <c r="C239" s="16"/>
      <c r="D239" s="113"/>
      <c r="E239" s="16"/>
      <c r="F239" s="16"/>
      <c r="G239" s="403"/>
      <c r="H239" s="404"/>
      <c r="I239" s="405"/>
      <c r="J239" s="15" t="s">
        <v>7</v>
      </c>
      <c r="K239" s="15"/>
      <c r="L239" s="15"/>
      <c r="M239" s="14"/>
      <c r="N239" s="110"/>
      <c r="V239" s="111">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110"/>
      <c r="V240" s="111"/>
    </row>
    <row r="241" spans="1:22" ht="13.5" thickBot="1" x14ac:dyDescent="0.25">
      <c r="A241" s="400"/>
      <c r="B241" s="25"/>
      <c r="C241" s="25"/>
      <c r="D241" s="8"/>
      <c r="E241" s="24" t="s">
        <v>1</v>
      </c>
      <c r="F241" s="23"/>
      <c r="G241" s="410"/>
      <c r="H241" s="411"/>
      <c r="I241" s="412"/>
      <c r="J241" s="11" t="s">
        <v>0</v>
      </c>
      <c r="K241" s="10"/>
      <c r="L241" s="10"/>
      <c r="M241" s="9"/>
      <c r="N241" s="110"/>
      <c r="V241" s="111"/>
    </row>
    <row r="242" spans="1:22" ht="24" thickTop="1" thickBot="1" x14ac:dyDescent="0.25">
      <c r="A242" s="398">
        <f t="shared" ref="A242" si="53">A238+1</f>
        <v>57</v>
      </c>
      <c r="B242" s="22" t="s">
        <v>12</v>
      </c>
      <c r="C242" s="22" t="s">
        <v>11</v>
      </c>
      <c r="D242" s="22" t="s">
        <v>10</v>
      </c>
      <c r="E242" s="401" t="s">
        <v>9</v>
      </c>
      <c r="F242" s="401"/>
      <c r="G242" s="401" t="s">
        <v>8</v>
      </c>
      <c r="H242" s="402"/>
      <c r="I242" s="21"/>
      <c r="J242" s="20" t="s">
        <v>7</v>
      </c>
      <c r="K242" s="19"/>
      <c r="L242" s="19"/>
      <c r="M242" s="18"/>
      <c r="N242" s="110"/>
      <c r="V242" s="111"/>
    </row>
    <row r="243" spans="1:22" ht="13.5" thickBot="1" x14ac:dyDescent="0.25">
      <c r="A243" s="399"/>
      <c r="B243" s="16"/>
      <c r="C243" s="16"/>
      <c r="D243" s="113"/>
      <c r="E243" s="16"/>
      <c r="F243" s="16"/>
      <c r="G243" s="403"/>
      <c r="H243" s="404"/>
      <c r="I243" s="405"/>
      <c r="J243" s="15" t="s">
        <v>7</v>
      </c>
      <c r="K243" s="15"/>
      <c r="L243" s="15"/>
      <c r="M243" s="14"/>
      <c r="N243" s="110"/>
      <c r="V243" s="111">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110"/>
      <c r="V244" s="111"/>
    </row>
    <row r="245" spans="1:22" ht="13.5" thickBot="1" x14ac:dyDescent="0.25">
      <c r="A245" s="400"/>
      <c r="B245" s="25"/>
      <c r="C245" s="25"/>
      <c r="D245" s="8"/>
      <c r="E245" s="24" t="s">
        <v>1</v>
      </c>
      <c r="F245" s="23"/>
      <c r="G245" s="410"/>
      <c r="H245" s="411"/>
      <c r="I245" s="412"/>
      <c r="J245" s="11" t="s">
        <v>0</v>
      </c>
      <c r="K245" s="10"/>
      <c r="L245" s="10"/>
      <c r="M245" s="9"/>
      <c r="N245" s="110"/>
      <c r="V245" s="111"/>
    </row>
    <row r="246" spans="1:22" ht="24" thickTop="1" thickBot="1" x14ac:dyDescent="0.25">
      <c r="A246" s="398">
        <f t="shared" ref="A246" si="54">A242+1</f>
        <v>58</v>
      </c>
      <c r="B246" s="22" t="s">
        <v>12</v>
      </c>
      <c r="C246" s="22" t="s">
        <v>11</v>
      </c>
      <c r="D246" s="22" t="s">
        <v>10</v>
      </c>
      <c r="E246" s="401" t="s">
        <v>9</v>
      </c>
      <c r="F246" s="401"/>
      <c r="G246" s="401" t="s">
        <v>8</v>
      </c>
      <c r="H246" s="402"/>
      <c r="I246" s="21"/>
      <c r="J246" s="20" t="s">
        <v>7</v>
      </c>
      <c r="K246" s="19"/>
      <c r="L246" s="19"/>
      <c r="M246" s="18"/>
      <c r="N246" s="110"/>
      <c r="V246" s="111"/>
    </row>
    <row r="247" spans="1:22" ht="13.5" thickBot="1" x14ac:dyDescent="0.25">
      <c r="A247" s="399"/>
      <c r="B247" s="16"/>
      <c r="C247" s="16"/>
      <c r="D247" s="113"/>
      <c r="E247" s="16"/>
      <c r="F247" s="16"/>
      <c r="G247" s="403"/>
      <c r="H247" s="404"/>
      <c r="I247" s="405"/>
      <c r="J247" s="15" t="s">
        <v>7</v>
      </c>
      <c r="K247" s="15"/>
      <c r="L247" s="15"/>
      <c r="M247" s="14"/>
      <c r="N247" s="110"/>
      <c r="V247" s="111">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110"/>
      <c r="V248" s="111"/>
    </row>
    <row r="249" spans="1:22" ht="13.5" thickBot="1" x14ac:dyDescent="0.25">
      <c r="A249" s="400"/>
      <c r="B249" s="25"/>
      <c r="C249" s="25"/>
      <c r="D249" s="8"/>
      <c r="E249" s="24" t="s">
        <v>1</v>
      </c>
      <c r="F249" s="23"/>
      <c r="G249" s="410"/>
      <c r="H249" s="411"/>
      <c r="I249" s="412"/>
      <c r="J249" s="11" t="s">
        <v>0</v>
      </c>
      <c r="K249" s="10"/>
      <c r="L249" s="10"/>
      <c r="M249" s="9"/>
      <c r="N249" s="110"/>
      <c r="V249" s="111"/>
    </row>
    <row r="250" spans="1:22" ht="24" thickTop="1" thickBot="1" x14ac:dyDescent="0.25">
      <c r="A250" s="398">
        <f t="shared" ref="A250" si="55">A246+1</f>
        <v>59</v>
      </c>
      <c r="B250" s="22" t="s">
        <v>12</v>
      </c>
      <c r="C250" s="22" t="s">
        <v>11</v>
      </c>
      <c r="D250" s="22" t="s">
        <v>10</v>
      </c>
      <c r="E250" s="401" t="s">
        <v>9</v>
      </c>
      <c r="F250" s="401"/>
      <c r="G250" s="401" t="s">
        <v>8</v>
      </c>
      <c r="H250" s="402"/>
      <c r="I250" s="21"/>
      <c r="J250" s="20" t="s">
        <v>7</v>
      </c>
      <c r="K250" s="19"/>
      <c r="L250" s="19"/>
      <c r="M250" s="18"/>
      <c r="N250" s="110"/>
      <c r="V250" s="111"/>
    </row>
    <row r="251" spans="1:22" ht="13.5" thickBot="1" x14ac:dyDescent="0.25">
      <c r="A251" s="399"/>
      <c r="B251" s="16"/>
      <c r="C251" s="16"/>
      <c r="D251" s="113"/>
      <c r="E251" s="16"/>
      <c r="F251" s="16"/>
      <c r="G251" s="403"/>
      <c r="H251" s="404"/>
      <c r="I251" s="405"/>
      <c r="J251" s="15" t="s">
        <v>7</v>
      </c>
      <c r="K251" s="15"/>
      <c r="L251" s="15"/>
      <c r="M251" s="14"/>
      <c r="N251" s="110"/>
      <c r="V251" s="111">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110"/>
      <c r="V252" s="111"/>
    </row>
    <row r="253" spans="1:22" ht="13.5" thickBot="1" x14ac:dyDescent="0.25">
      <c r="A253" s="400"/>
      <c r="B253" s="25"/>
      <c r="C253" s="25"/>
      <c r="D253" s="8"/>
      <c r="E253" s="24" t="s">
        <v>1</v>
      </c>
      <c r="F253" s="23"/>
      <c r="G253" s="410"/>
      <c r="H253" s="411"/>
      <c r="I253" s="412"/>
      <c r="J253" s="11" t="s">
        <v>0</v>
      </c>
      <c r="K253" s="10"/>
      <c r="L253" s="10"/>
      <c r="M253" s="9"/>
      <c r="N253" s="110"/>
      <c r="V253" s="111"/>
    </row>
    <row r="254" spans="1:22" ht="24" thickTop="1" thickBot="1" x14ac:dyDescent="0.25">
      <c r="A254" s="398">
        <f t="shared" ref="A254" si="56">A250+1</f>
        <v>60</v>
      </c>
      <c r="B254" s="22" t="s">
        <v>12</v>
      </c>
      <c r="C254" s="22" t="s">
        <v>11</v>
      </c>
      <c r="D254" s="22" t="s">
        <v>10</v>
      </c>
      <c r="E254" s="401" t="s">
        <v>9</v>
      </c>
      <c r="F254" s="401"/>
      <c r="G254" s="401" t="s">
        <v>8</v>
      </c>
      <c r="H254" s="402"/>
      <c r="I254" s="21"/>
      <c r="J254" s="20" t="s">
        <v>7</v>
      </c>
      <c r="K254" s="19"/>
      <c r="L254" s="19"/>
      <c r="M254" s="18"/>
      <c r="N254" s="110"/>
      <c r="V254" s="111"/>
    </row>
    <row r="255" spans="1:22" ht="13.5" thickBot="1" x14ac:dyDescent="0.25">
      <c r="A255" s="399"/>
      <c r="B255" s="16"/>
      <c r="C255" s="16"/>
      <c r="D255" s="113"/>
      <c r="E255" s="16"/>
      <c r="F255" s="16"/>
      <c r="G255" s="403"/>
      <c r="H255" s="404"/>
      <c r="I255" s="405"/>
      <c r="J255" s="15" t="s">
        <v>7</v>
      </c>
      <c r="K255" s="15"/>
      <c r="L255" s="15"/>
      <c r="M255" s="14"/>
      <c r="N255" s="110"/>
      <c r="V255" s="111">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110"/>
      <c r="V256" s="111"/>
    </row>
    <row r="257" spans="1:22" ht="13.5" thickBot="1" x14ac:dyDescent="0.25">
      <c r="A257" s="400"/>
      <c r="B257" s="25"/>
      <c r="C257" s="25"/>
      <c r="D257" s="8"/>
      <c r="E257" s="24" t="s">
        <v>1</v>
      </c>
      <c r="F257" s="23"/>
      <c r="G257" s="410"/>
      <c r="H257" s="411"/>
      <c r="I257" s="412"/>
      <c r="J257" s="11" t="s">
        <v>0</v>
      </c>
      <c r="K257" s="10"/>
      <c r="L257" s="10"/>
      <c r="M257" s="9"/>
      <c r="N257" s="110"/>
      <c r="V257" s="111"/>
    </row>
    <row r="258" spans="1:22" ht="24" thickTop="1" thickBot="1" x14ac:dyDescent="0.25">
      <c r="A258" s="398">
        <f t="shared" ref="A258" si="57">A254+1</f>
        <v>61</v>
      </c>
      <c r="B258" s="22" t="s">
        <v>12</v>
      </c>
      <c r="C258" s="22" t="s">
        <v>11</v>
      </c>
      <c r="D258" s="22" t="s">
        <v>10</v>
      </c>
      <c r="E258" s="401" t="s">
        <v>9</v>
      </c>
      <c r="F258" s="401"/>
      <c r="G258" s="401" t="s">
        <v>8</v>
      </c>
      <c r="H258" s="402"/>
      <c r="I258" s="21"/>
      <c r="J258" s="20" t="s">
        <v>7</v>
      </c>
      <c r="K258" s="19"/>
      <c r="L258" s="19"/>
      <c r="M258" s="18"/>
      <c r="N258" s="110"/>
      <c r="V258" s="111"/>
    </row>
    <row r="259" spans="1:22" ht="13.5" thickBot="1" x14ac:dyDescent="0.25">
      <c r="A259" s="399"/>
      <c r="B259" s="16"/>
      <c r="C259" s="16"/>
      <c r="D259" s="113"/>
      <c r="E259" s="16"/>
      <c r="F259" s="16"/>
      <c r="G259" s="403"/>
      <c r="H259" s="404"/>
      <c r="I259" s="405"/>
      <c r="J259" s="15" t="s">
        <v>7</v>
      </c>
      <c r="K259" s="15"/>
      <c r="L259" s="15"/>
      <c r="M259" s="14"/>
      <c r="N259" s="110"/>
      <c r="V259" s="111">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110"/>
      <c r="V260" s="111"/>
    </row>
    <row r="261" spans="1:22" ht="13.5" thickBot="1" x14ac:dyDescent="0.25">
      <c r="A261" s="400"/>
      <c r="B261" s="25"/>
      <c r="C261" s="25"/>
      <c r="D261" s="8"/>
      <c r="E261" s="24" t="s">
        <v>1</v>
      </c>
      <c r="F261" s="23"/>
      <c r="G261" s="410"/>
      <c r="H261" s="411"/>
      <c r="I261" s="412"/>
      <c r="J261" s="11" t="s">
        <v>0</v>
      </c>
      <c r="K261" s="10"/>
      <c r="L261" s="10"/>
      <c r="M261" s="9"/>
      <c r="N261" s="110"/>
      <c r="V261" s="111"/>
    </row>
    <row r="262" spans="1:22" ht="24" thickTop="1" thickBot="1" x14ac:dyDescent="0.25">
      <c r="A262" s="398">
        <f t="shared" ref="A262" si="58">A258+1</f>
        <v>62</v>
      </c>
      <c r="B262" s="22" t="s">
        <v>12</v>
      </c>
      <c r="C262" s="22" t="s">
        <v>11</v>
      </c>
      <c r="D262" s="22" t="s">
        <v>10</v>
      </c>
      <c r="E262" s="401" t="s">
        <v>9</v>
      </c>
      <c r="F262" s="401"/>
      <c r="G262" s="401" t="s">
        <v>8</v>
      </c>
      <c r="H262" s="402"/>
      <c r="I262" s="21"/>
      <c r="J262" s="20" t="s">
        <v>7</v>
      </c>
      <c r="K262" s="19"/>
      <c r="L262" s="19"/>
      <c r="M262" s="18"/>
      <c r="N262" s="110"/>
      <c r="V262" s="111"/>
    </row>
    <row r="263" spans="1:22" ht="13.5" thickBot="1" x14ac:dyDescent="0.25">
      <c r="A263" s="399"/>
      <c r="B263" s="16"/>
      <c r="C263" s="16"/>
      <c r="D263" s="113"/>
      <c r="E263" s="16"/>
      <c r="F263" s="16"/>
      <c r="G263" s="403"/>
      <c r="H263" s="404"/>
      <c r="I263" s="405"/>
      <c r="J263" s="15" t="s">
        <v>7</v>
      </c>
      <c r="K263" s="15"/>
      <c r="L263" s="15"/>
      <c r="M263" s="14"/>
      <c r="N263" s="110"/>
      <c r="V263" s="111">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110"/>
      <c r="V264" s="111"/>
    </row>
    <row r="265" spans="1:22" ht="13.5" thickBot="1" x14ac:dyDescent="0.25">
      <c r="A265" s="400"/>
      <c r="B265" s="25"/>
      <c r="C265" s="25"/>
      <c r="D265" s="8"/>
      <c r="E265" s="24" t="s">
        <v>1</v>
      </c>
      <c r="F265" s="23"/>
      <c r="G265" s="410"/>
      <c r="H265" s="411"/>
      <c r="I265" s="412"/>
      <c r="J265" s="11" t="s">
        <v>0</v>
      </c>
      <c r="K265" s="10"/>
      <c r="L265" s="10"/>
      <c r="M265" s="9"/>
      <c r="N265" s="110"/>
      <c r="V265" s="111"/>
    </row>
    <row r="266" spans="1:22" ht="24" thickTop="1" thickBot="1" x14ac:dyDescent="0.25">
      <c r="A266" s="398">
        <f t="shared" ref="A266" si="59">A262+1</f>
        <v>63</v>
      </c>
      <c r="B266" s="22" t="s">
        <v>12</v>
      </c>
      <c r="C266" s="22" t="s">
        <v>11</v>
      </c>
      <c r="D266" s="22" t="s">
        <v>10</v>
      </c>
      <c r="E266" s="401" t="s">
        <v>9</v>
      </c>
      <c r="F266" s="401"/>
      <c r="G266" s="401" t="s">
        <v>8</v>
      </c>
      <c r="H266" s="402"/>
      <c r="I266" s="21"/>
      <c r="J266" s="20" t="s">
        <v>7</v>
      </c>
      <c r="K266" s="19"/>
      <c r="L266" s="19"/>
      <c r="M266" s="18"/>
      <c r="N266" s="110"/>
      <c r="V266" s="111"/>
    </row>
    <row r="267" spans="1:22" ht="13.5" thickBot="1" x14ac:dyDescent="0.25">
      <c r="A267" s="399"/>
      <c r="B267" s="16"/>
      <c r="C267" s="16"/>
      <c r="D267" s="113"/>
      <c r="E267" s="16"/>
      <c r="F267" s="16"/>
      <c r="G267" s="403"/>
      <c r="H267" s="404"/>
      <c r="I267" s="405"/>
      <c r="J267" s="15" t="s">
        <v>7</v>
      </c>
      <c r="K267" s="15"/>
      <c r="L267" s="15"/>
      <c r="M267" s="14"/>
      <c r="N267" s="110"/>
      <c r="V267" s="111">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110"/>
      <c r="V268" s="111"/>
    </row>
    <row r="269" spans="1:22" ht="13.5" thickBot="1" x14ac:dyDescent="0.25">
      <c r="A269" s="400"/>
      <c r="B269" s="25"/>
      <c r="C269" s="25"/>
      <c r="D269" s="8"/>
      <c r="E269" s="24" t="s">
        <v>1</v>
      </c>
      <c r="F269" s="23"/>
      <c r="G269" s="410"/>
      <c r="H269" s="411"/>
      <c r="I269" s="412"/>
      <c r="J269" s="11" t="s">
        <v>0</v>
      </c>
      <c r="K269" s="10"/>
      <c r="L269" s="10"/>
      <c r="M269" s="9"/>
      <c r="N269" s="110"/>
      <c r="V269" s="111"/>
    </row>
    <row r="270" spans="1:22" ht="24" thickTop="1" thickBot="1" x14ac:dyDescent="0.25">
      <c r="A270" s="398">
        <f t="shared" ref="A270" si="60">A266+1</f>
        <v>64</v>
      </c>
      <c r="B270" s="22" t="s">
        <v>12</v>
      </c>
      <c r="C270" s="22" t="s">
        <v>11</v>
      </c>
      <c r="D270" s="22" t="s">
        <v>10</v>
      </c>
      <c r="E270" s="401" t="s">
        <v>9</v>
      </c>
      <c r="F270" s="401"/>
      <c r="G270" s="401" t="s">
        <v>8</v>
      </c>
      <c r="H270" s="402"/>
      <c r="I270" s="21"/>
      <c r="J270" s="20" t="s">
        <v>7</v>
      </c>
      <c r="K270" s="19"/>
      <c r="L270" s="19"/>
      <c r="M270" s="18"/>
      <c r="N270" s="110"/>
      <c r="V270" s="111"/>
    </row>
    <row r="271" spans="1:22" ht="13.5" thickBot="1" x14ac:dyDescent="0.25">
      <c r="A271" s="399"/>
      <c r="B271" s="16"/>
      <c r="C271" s="16"/>
      <c r="D271" s="113"/>
      <c r="E271" s="16"/>
      <c r="F271" s="16"/>
      <c r="G271" s="403"/>
      <c r="H271" s="404"/>
      <c r="I271" s="405"/>
      <c r="J271" s="15" t="s">
        <v>7</v>
      </c>
      <c r="K271" s="15"/>
      <c r="L271" s="15"/>
      <c r="M271" s="14"/>
      <c r="N271" s="110"/>
      <c r="V271" s="111">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110"/>
      <c r="V272" s="111"/>
    </row>
    <row r="273" spans="1:22" ht="13.5" thickBot="1" x14ac:dyDescent="0.25">
      <c r="A273" s="400"/>
      <c r="B273" s="25"/>
      <c r="C273" s="25"/>
      <c r="D273" s="8"/>
      <c r="E273" s="24" t="s">
        <v>1</v>
      </c>
      <c r="F273" s="23"/>
      <c r="G273" s="410"/>
      <c r="H273" s="411"/>
      <c r="I273" s="412"/>
      <c r="J273" s="11" t="s">
        <v>0</v>
      </c>
      <c r="K273" s="10"/>
      <c r="L273" s="10"/>
      <c r="M273" s="9"/>
      <c r="N273" s="110"/>
      <c r="V273" s="111"/>
    </row>
    <row r="274" spans="1:22" ht="24" thickTop="1" thickBot="1" x14ac:dyDescent="0.25">
      <c r="A274" s="398">
        <f t="shared" ref="A274" si="61">A270+1</f>
        <v>65</v>
      </c>
      <c r="B274" s="22" t="s">
        <v>12</v>
      </c>
      <c r="C274" s="22" t="s">
        <v>11</v>
      </c>
      <c r="D274" s="22" t="s">
        <v>10</v>
      </c>
      <c r="E274" s="401" t="s">
        <v>9</v>
      </c>
      <c r="F274" s="401"/>
      <c r="G274" s="401" t="s">
        <v>8</v>
      </c>
      <c r="H274" s="402"/>
      <c r="I274" s="21"/>
      <c r="J274" s="20" t="s">
        <v>7</v>
      </c>
      <c r="K274" s="19"/>
      <c r="L274" s="19"/>
      <c r="M274" s="18"/>
      <c r="N274" s="110"/>
      <c r="V274" s="111"/>
    </row>
    <row r="275" spans="1:22" ht="13.5" thickBot="1" x14ac:dyDescent="0.25">
      <c r="A275" s="399"/>
      <c r="B275" s="16"/>
      <c r="C275" s="16"/>
      <c r="D275" s="113"/>
      <c r="E275" s="16"/>
      <c r="F275" s="16"/>
      <c r="G275" s="403"/>
      <c r="H275" s="404"/>
      <c r="I275" s="405"/>
      <c r="J275" s="15" t="s">
        <v>7</v>
      </c>
      <c r="K275" s="15"/>
      <c r="L275" s="15"/>
      <c r="M275" s="14"/>
      <c r="N275" s="110"/>
      <c r="V275" s="111">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110"/>
      <c r="V276" s="111"/>
    </row>
    <row r="277" spans="1:22" ht="13.5" thickBot="1" x14ac:dyDescent="0.25">
      <c r="A277" s="400"/>
      <c r="B277" s="25"/>
      <c r="C277" s="25"/>
      <c r="D277" s="8"/>
      <c r="E277" s="24" t="s">
        <v>1</v>
      </c>
      <c r="F277" s="23"/>
      <c r="G277" s="410"/>
      <c r="H277" s="411"/>
      <c r="I277" s="412"/>
      <c r="J277" s="11" t="s">
        <v>0</v>
      </c>
      <c r="K277" s="10"/>
      <c r="L277" s="10"/>
      <c r="M277" s="9"/>
      <c r="N277" s="110"/>
      <c r="V277" s="111"/>
    </row>
    <row r="278" spans="1:22" ht="24" thickTop="1" thickBot="1" x14ac:dyDescent="0.25">
      <c r="A278" s="398">
        <f t="shared" ref="A278" si="62">A274+1</f>
        <v>66</v>
      </c>
      <c r="B278" s="22" t="s">
        <v>12</v>
      </c>
      <c r="C278" s="22" t="s">
        <v>11</v>
      </c>
      <c r="D278" s="22" t="s">
        <v>10</v>
      </c>
      <c r="E278" s="401" t="s">
        <v>9</v>
      </c>
      <c r="F278" s="401"/>
      <c r="G278" s="401" t="s">
        <v>8</v>
      </c>
      <c r="H278" s="402"/>
      <c r="I278" s="21"/>
      <c r="J278" s="20" t="s">
        <v>7</v>
      </c>
      <c r="K278" s="19"/>
      <c r="L278" s="19"/>
      <c r="M278" s="18"/>
      <c r="N278" s="110"/>
      <c r="V278" s="111"/>
    </row>
    <row r="279" spans="1:22" ht="13.5" thickBot="1" x14ac:dyDescent="0.25">
      <c r="A279" s="399"/>
      <c r="B279" s="16"/>
      <c r="C279" s="16"/>
      <c r="D279" s="113"/>
      <c r="E279" s="16"/>
      <c r="F279" s="16"/>
      <c r="G279" s="403"/>
      <c r="H279" s="404"/>
      <c r="I279" s="405"/>
      <c r="J279" s="15" t="s">
        <v>7</v>
      </c>
      <c r="K279" s="15"/>
      <c r="L279" s="15"/>
      <c r="M279" s="14"/>
      <c r="N279" s="110"/>
      <c r="V279" s="111">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110"/>
      <c r="V280" s="111"/>
    </row>
    <row r="281" spans="1:22" ht="13.5" thickBot="1" x14ac:dyDescent="0.25">
      <c r="A281" s="400"/>
      <c r="B281" s="25"/>
      <c r="C281" s="25"/>
      <c r="D281" s="8"/>
      <c r="E281" s="24" t="s">
        <v>1</v>
      </c>
      <c r="F281" s="23"/>
      <c r="G281" s="410"/>
      <c r="H281" s="411"/>
      <c r="I281" s="412"/>
      <c r="J281" s="11" t="s">
        <v>0</v>
      </c>
      <c r="K281" s="10"/>
      <c r="L281" s="10"/>
      <c r="M281" s="9"/>
      <c r="N281" s="110"/>
      <c r="V281" s="111"/>
    </row>
    <row r="282" spans="1:22" ht="24" thickTop="1" thickBot="1" x14ac:dyDescent="0.25">
      <c r="A282" s="398">
        <f t="shared" ref="A282" si="63">A278+1</f>
        <v>67</v>
      </c>
      <c r="B282" s="22" t="s">
        <v>12</v>
      </c>
      <c r="C282" s="22" t="s">
        <v>11</v>
      </c>
      <c r="D282" s="22" t="s">
        <v>10</v>
      </c>
      <c r="E282" s="401" t="s">
        <v>9</v>
      </c>
      <c r="F282" s="401"/>
      <c r="G282" s="401" t="s">
        <v>8</v>
      </c>
      <c r="H282" s="402"/>
      <c r="I282" s="21"/>
      <c r="J282" s="20" t="s">
        <v>7</v>
      </c>
      <c r="K282" s="19"/>
      <c r="L282" s="19"/>
      <c r="M282" s="18"/>
      <c r="N282" s="110"/>
      <c r="V282" s="111"/>
    </row>
    <row r="283" spans="1:22" ht="13.5" thickBot="1" x14ac:dyDescent="0.25">
      <c r="A283" s="399"/>
      <c r="B283" s="16"/>
      <c r="C283" s="16"/>
      <c r="D283" s="113"/>
      <c r="E283" s="16"/>
      <c r="F283" s="16"/>
      <c r="G283" s="403"/>
      <c r="H283" s="404"/>
      <c r="I283" s="405"/>
      <c r="J283" s="15" t="s">
        <v>7</v>
      </c>
      <c r="K283" s="15"/>
      <c r="L283" s="15"/>
      <c r="M283" s="14"/>
      <c r="N283" s="110"/>
      <c r="V283" s="111">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110"/>
      <c r="V284" s="111"/>
    </row>
    <row r="285" spans="1:22" ht="13.5" thickBot="1" x14ac:dyDescent="0.25">
      <c r="A285" s="400"/>
      <c r="B285" s="25"/>
      <c r="C285" s="25"/>
      <c r="D285" s="8"/>
      <c r="E285" s="24" t="s">
        <v>1</v>
      </c>
      <c r="F285" s="23"/>
      <c r="G285" s="410"/>
      <c r="H285" s="411"/>
      <c r="I285" s="412"/>
      <c r="J285" s="11" t="s">
        <v>0</v>
      </c>
      <c r="K285" s="10"/>
      <c r="L285" s="10"/>
      <c r="M285" s="9"/>
      <c r="N285" s="110"/>
      <c r="V285" s="111"/>
    </row>
    <row r="286" spans="1:22" ht="24" thickTop="1" thickBot="1" x14ac:dyDescent="0.25">
      <c r="A286" s="398">
        <f t="shared" ref="A286" si="64">A282+1</f>
        <v>68</v>
      </c>
      <c r="B286" s="22" t="s">
        <v>12</v>
      </c>
      <c r="C286" s="22" t="s">
        <v>11</v>
      </c>
      <c r="D286" s="22" t="s">
        <v>10</v>
      </c>
      <c r="E286" s="401" t="s">
        <v>9</v>
      </c>
      <c r="F286" s="401"/>
      <c r="G286" s="401" t="s">
        <v>8</v>
      </c>
      <c r="H286" s="402"/>
      <c r="I286" s="21"/>
      <c r="J286" s="20" t="s">
        <v>7</v>
      </c>
      <c r="K286" s="19"/>
      <c r="L286" s="19"/>
      <c r="M286" s="18"/>
      <c r="N286" s="110"/>
      <c r="V286" s="111"/>
    </row>
    <row r="287" spans="1:22" ht="13.5" thickBot="1" x14ac:dyDescent="0.25">
      <c r="A287" s="399"/>
      <c r="B287" s="16"/>
      <c r="C287" s="16"/>
      <c r="D287" s="113"/>
      <c r="E287" s="16"/>
      <c r="F287" s="16"/>
      <c r="G287" s="403"/>
      <c r="H287" s="404"/>
      <c r="I287" s="405"/>
      <c r="J287" s="15" t="s">
        <v>7</v>
      </c>
      <c r="K287" s="15"/>
      <c r="L287" s="15"/>
      <c r="M287" s="14"/>
      <c r="N287" s="110"/>
      <c r="V287" s="111">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110"/>
      <c r="V288" s="111"/>
    </row>
    <row r="289" spans="1:22" ht="13.5" thickBot="1" x14ac:dyDescent="0.25">
      <c r="A289" s="400"/>
      <c r="B289" s="25"/>
      <c r="C289" s="25"/>
      <c r="D289" s="8"/>
      <c r="E289" s="24" t="s">
        <v>1</v>
      </c>
      <c r="F289" s="23"/>
      <c r="G289" s="410"/>
      <c r="H289" s="411"/>
      <c r="I289" s="412"/>
      <c r="J289" s="11" t="s">
        <v>0</v>
      </c>
      <c r="K289" s="10"/>
      <c r="L289" s="10"/>
      <c r="M289" s="9"/>
      <c r="N289" s="110"/>
      <c r="V289" s="111"/>
    </row>
    <row r="290" spans="1:22" ht="24" thickTop="1" thickBot="1" x14ac:dyDescent="0.25">
      <c r="A290" s="398">
        <f t="shared" ref="A290" si="65">A286+1</f>
        <v>69</v>
      </c>
      <c r="B290" s="22" t="s">
        <v>12</v>
      </c>
      <c r="C290" s="22" t="s">
        <v>11</v>
      </c>
      <c r="D290" s="22" t="s">
        <v>10</v>
      </c>
      <c r="E290" s="401" t="s">
        <v>9</v>
      </c>
      <c r="F290" s="401"/>
      <c r="G290" s="401" t="s">
        <v>8</v>
      </c>
      <c r="H290" s="402"/>
      <c r="I290" s="21"/>
      <c r="J290" s="20" t="s">
        <v>7</v>
      </c>
      <c r="K290" s="19"/>
      <c r="L290" s="19"/>
      <c r="M290" s="18"/>
      <c r="N290" s="110"/>
      <c r="V290" s="111"/>
    </row>
    <row r="291" spans="1:22" ht="13.5" thickBot="1" x14ac:dyDescent="0.25">
      <c r="A291" s="399"/>
      <c r="B291" s="16"/>
      <c r="C291" s="16"/>
      <c r="D291" s="113"/>
      <c r="E291" s="16"/>
      <c r="F291" s="16"/>
      <c r="G291" s="403"/>
      <c r="H291" s="404"/>
      <c r="I291" s="405"/>
      <c r="J291" s="15" t="s">
        <v>7</v>
      </c>
      <c r="K291" s="15"/>
      <c r="L291" s="15"/>
      <c r="M291" s="14"/>
      <c r="N291" s="110"/>
      <c r="V291" s="111">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110"/>
      <c r="V292" s="111"/>
    </row>
    <row r="293" spans="1:22" ht="13.5" thickBot="1" x14ac:dyDescent="0.25">
      <c r="A293" s="400"/>
      <c r="B293" s="25"/>
      <c r="C293" s="25"/>
      <c r="D293" s="8"/>
      <c r="E293" s="24" t="s">
        <v>1</v>
      </c>
      <c r="F293" s="23"/>
      <c r="G293" s="410"/>
      <c r="H293" s="411"/>
      <c r="I293" s="412"/>
      <c r="J293" s="11" t="s">
        <v>0</v>
      </c>
      <c r="K293" s="10"/>
      <c r="L293" s="10"/>
      <c r="M293" s="9"/>
      <c r="N293" s="110"/>
      <c r="V293" s="111"/>
    </row>
    <row r="294" spans="1:22" ht="24" thickTop="1" thickBot="1" x14ac:dyDescent="0.25">
      <c r="A294" s="398">
        <f t="shared" ref="A294" si="66">A290+1</f>
        <v>70</v>
      </c>
      <c r="B294" s="22" t="s">
        <v>12</v>
      </c>
      <c r="C294" s="22" t="s">
        <v>11</v>
      </c>
      <c r="D294" s="22" t="s">
        <v>10</v>
      </c>
      <c r="E294" s="401" t="s">
        <v>9</v>
      </c>
      <c r="F294" s="401"/>
      <c r="G294" s="401" t="s">
        <v>8</v>
      </c>
      <c r="H294" s="402"/>
      <c r="I294" s="21"/>
      <c r="J294" s="20" t="s">
        <v>7</v>
      </c>
      <c r="K294" s="19"/>
      <c r="L294" s="19"/>
      <c r="M294" s="18"/>
      <c r="N294" s="110"/>
      <c r="V294" s="111"/>
    </row>
    <row r="295" spans="1:22" ht="13.5" thickBot="1" x14ac:dyDescent="0.25">
      <c r="A295" s="399"/>
      <c r="B295" s="16"/>
      <c r="C295" s="16"/>
      <c r="D295" s="113"/>
      <c r="E295" s="16"/>
      <c r="F295" s="16"/>
      <c r="G295" s="403"/>
      <c r="H295" s="404"/>
      <c r="I295" s="405"/>
      <c r="J295" s="15" t="s">
        <v>7</v>
      </c>
      <c r="K295" s="15"/>
      <c r="L295" s="15"/>
      <c r="M295" s="14"/>
      <c r="N295" s="110"/>
      <c r="V295" s="111">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110"/>
      <c r="V296" s="111"/>
    </row>
    <row r="297" spans="1:22" ht="13.5" thickBot="1" x14ac:dyDescent="0.25">
      <c r="A297" s="400"/>
      <c r="B297" s="25"/>
      <c r="C297" s="25"/>
      <c r="D297" s="8"/>
      <c r="E297" s="24" t="s">
        <v>1</v>
      </c>
      <c r="F297" s="23"/>
      <c r="G297" s="410"/>
      <c r="H297" s="411"/>
      <c r="I297" s="412"/>
      <c r="J297" s="11" t="s">
        <v>0</v>
      </c>
      <c r="K297" s="10"/>
      <c r="L297" s="10"/>
      <c r="M297" s="9"/>
      <c r="N297" s="110"/>
      <c r="V297" s="111"/>
    </row>
    <row r="298" spans="1:22" ht="24" thickTop="1" thickBot="1" x14ac:dyDescent="0.25">
      <c r="A298" s="398">
        <f t="shared" ref="A298" si="67">A294+1</f>
        <v>71</v>
      </c>
      <c r="B298" s="22" t="s">
        <v>12</v>
      </c>
      <c r="C298" s="22" t="s">
        <v>11</v>
      </c>
      <c r="D298" s="22" t="s">
        <v>10</v>
      </c>
      <c r="E298" s="401" t="s">
        <v>9</v>
      </c>
      <c r="F298" s="401"/>
      <c r="G298" s="401" t="s">
        <v>8</v>
      </c>
      <c r="H298" s="402"/>
      <c r="I298" s="21"/>
      <c r="J298" s="20" t="s">
        <v>7</v>
      </c>
      <c r="K298" s="19"/>
      <c r="L298" s="19"/>
      <c r="M298" s="18"/>
      <c r="N298" s="110"/>
      <c r="V298" s="111"/>
    </row>
    <row r="299" spans="1:22" ht="13.5" thickBot="1" x14ac:dyDescent="0.25">
      <c r="A299" s="399"/>
      <c r="B299" s="16"/>
      <c r="C299" s="16"/>
      <c r="D299" s="113"/>
      <c r="E299" s="16"/>
      <c r="F299" s="16"/>
      <c r="G299" s="403"/>
      <c r="H299" s="404"/>
      <c r="I299" s="405"/>
      <c r="J299" s="15" t="s">
        <v>7</v>
      </c>
      <c r="K299" s="15"/>
      <c r="L299" s="15"/>
      <c r="M299" s="14"/>
      <c r="N299" s="110"/>
      <c r="V299" s="111">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110"/>
      <c r="V300" s="111"/>
    </row>
    <row r="301" spans="1:22" ht="13.5" thickBot="1" x14ac:dyDescent="0.25">
      <c r="A301" s="400"/>
      <c r="B301" s="25"/>
      <c r="C301" s="25"/>
      <c r="D301" s="8"/>
      <c r="E301" s="24" t="s">
        <v>1</v>
      </c>
      <c r="F301" s="23"/>
      <c r="G301" s="410"/>
      <c r="H301" s="411"/>
      <c r="I301" s="412"/>
      <c r="J301" s="11" t="s">
        <v>0</v>
      </c>
      <c r="K301" s="10"/>
      <c r="L301" s="10"/>
      <c r="M301" s="9"/>
      <c r="N301" s="110"/>
      <c r="V301" s="111"/>
    </row>
    <row r="302" spans="1:22" ht="24" thickTop="1" thickBot="1" x14ac:dyDescent="0.25">
      <c r="A302" s="398">
        <f t="shared" ref="A302" si="68">A298+1</f>
        <v>72</v>
      </c>
      <c r="B302" s="22" t="s">
        <v>12</v>
      </c>
      <c r="C302" s="22" t="s">
        <v>11</v>
      </c>
      <c r="D302" s="22" t="s">
        <v>10</v>
      </c>
      <c r="E302" s="401" t="s">
        <v>9</v>
      </c>
      <c r="F302" s="401"/>
      <c r="G302" s="401" t="s">
        <v>8</v>
      </c>
      <c r="H302" s="402"/>
      <c r="I302" s="21"/>
      <c r="J302" s="20" t="s">
        <v>7</v>
      </c>
      <c r="K302" s="19"/>
      <c r="L302" s="19"/>
      <c r="M302" s="18"/>
      <c r="N302" s="110"/>
      <c r="V302" s="111"/>
    </row>
    <row r="303" spans="1:22" ht="13.5" thickBot="1" x14ac:dyDescent="0.25">
      <c r="A303" s="399"/>
      <c r="B303" s="16"/>
      <c r="C303" s="16"/>
      <c r="D303" s="113"/>
      <c r="E303" s="16"/>
      <c r="F303" s="16"/>
      <c r="G303" s="403"/>
      <c r="H303" s="404"/>
      <c r="I303" s="405"/>
      <c r="J303" s="15" t="s">
        <v>7</v>
      </c>
      <c r="K303" s="15"/>
      <c r="L303" s="15"/>
      <c r="M303" s="14"/>
      <c r="N303" s="110"/>
      <c r="V303" s="111">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110"/>
      <c r="V304" s="111"/>
    </row>
    <row r="305" spans="1:22" ht="13.5" thickBot="1" x14ac:dyDescent="0.25">
      <c r="A305" s="400"/>
      <c r="B305" s="25"/>
      <c r="C305" s="25"/>
      <c r="D305" s="8"/>
      <c r="E305" s="24" t="s">
        <v>1</v>
      </c>
      <c r="F305" s="23"/>
      <c r="G305" s="410"/>
      <c r="H305" s="411"/>
      <c r="I305" s="412"/>
      <c r="J305" s="11" t="s">
        <v>0</v>
      </c>
      <c r="K305" s="10"/>
      <c r="L305" s="10"/>
      <c r="M305" s="9"/>
      <c r="N305" s="110"/>
      <c r="V305" s="111"/>
    </row>
    <row r="306" spans="1:22" ht="24" thickTop="1" thickBot="1" x14ac:dyDescent="0.25">
      <c r="A306" s="398">
        <f t="shared" ref="A306" si="69">A302+1</f>
        <v>73</v>
      </c>
      <c r="B306" s="22" t="s">
        <v>12</v>
      </c>
      <c r="C306" s="22" t="s">
        <v>11</v>
      </c>
      <c r="D306" s="22" t="s">
        <v>10</v>
      </c>
      <c r="E306" s="401" t="s">
        <v>9</v>
      </c>
      <c r="F306" s="401"/>
      <c r="G306" s="401" t="s">
        <v>8</v>
      </c>
      <c r="H306" s="402"/>
      <c r="I306" s="21"/>
      <c r="J306" s="20" t="s">
        <v>7</v>
      </c>
      <c r="K306" s="19"/>
      <c r="L306" s="19"/>
      <c r="M306" s="18"/>
      <c r="N306" s="110"/>
      <c r="V306" s="111"/>
    </row>
    <row r="307" spans="1:22" ht="13.5" thickBot="1" x14ac:dyDescent="0.25">
      <c r="A307" s="399"/>
      <c r="B307" s="16"/>
      <c r="C307" s="16"/>
      <c r="D307" s="113"/>
      <c r="E307" s="16"/>
      <c r="F307" s="16"/>
      <c r="G307" s="403"/>
      <c r="H307" s="404"/>
      <c r="I307" s="405"/>
      <c r="J307" s="15" t="s">
        <v>7</v>
      </c>
      <c r="K307" s="15"/>
      <c r="L307" s="15"/>
      <c r="M307" s="14"/>
      <c r="N307" s="110"/>
      <c r="V307" s="111">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110"/>
      <c r="V308" s="111"/>
    </row>
    <row r="309" spans="1:22" ht="13.5" thickBot="1" x14ac:dyDescent="0.25">
      <c r="A309" s="400"/>
      <c r="B309" s="25"/>
      <c r="C309" s="25"/>
      <c r="D309" s="8"/>
      <c r="E309" s="24" t="s">
        <v>1</v>
      </c>
      <c r="F309" s="23"/>
      <c r="G309" s="410"/>
      <c r="H309" s="411"/>
      <c r="I309" s="412"/>
      <c r="J309" s="11" t="s">
        <v>0</v>
      </c>
      <c r="K309" s="10"/>
      <c r="L309" s="10"/>
      <c r="M309" s="9"/>
      <c r="N309" s="110"/>
      <c r="V309" s="111"/>
    </row>
    <row r="310" spans="1:22" ht="24" thickTop="1" thickBot="1" x14ac:dyDescent="0.25">
      <c r="A310" s="398">
        <f t="shared" ref="A310" si="70">A306+1</f>
        <v>74</v>
      </c>
      <c r="B310" s="22" t="s">
        <v>12</v>
      </c>
      <c r="C310" s="22" t="s">
        <v>11</v>
      </c>
      <c r="D310" s="22" t="s">
        <v>10</v>
      </c>
      <c r="E310" s="401" t="s">
        <v>9</v>
      </c>
      <c r="F310" s="401"/>
      <c r="G310" s="401" t="s">
        <v>8</v>
      </c>
      <c r="H310" s="402"/>
      <c r="I310" s="21"/>
      <c r="J310" s="20" t="s">
        <v>7</v>
      </c>
      <c r="K310" s="19"/>
      <c r="L310" s="19"/>
      <c r="M310" s="18"/>
      <c r="N310" s="110"/>
      <c r="V310" s="111"/>
    </row>
    <row r="311" spans="1:22" ht="13.5" thickBot="1" x14ac:dyDescent="0.25">
      <c r="A311" s="399"/>
      <c r="B311" s="16"/>
      <c r="C311" s="16"/>
      <c r="D311" s="113"/>
      <c r="E311" s="16"/>
      <c r="F311" s="16"/>
      <c r="G311" s="403"/>
      <c r="H311" s="404"/>
      <c r="I311" s="405"/>
      <c r="J311" s="15" t="s">
        <v>7</v>
      </c>
      <c r="K311" s="15"/>
      <c r="L311" s="15"/>
      <c r="M311" s="14"/>
      <c r="N311" s="110"/>
      <c r="V311" s="111">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110"/>
      <c r="V312" s="111"/>
    </row>
    <row r="313" spans="1:22" ht="13.5" thickBot="1" x14ac:dyDescent="0.25">
      <c r="A313" s="400"/>
      <c r="B313" s="25"/>
      <c r="C313" s="25"/>
      <c r="D313" s="8"/>
      <c r="E313" s="24" t="s">
        <v>1</v>
      </c>
      <c r="F313" s="23"/>
      <c r="G313" s="410"/>
      <c r="H313" s="411"/>
      <c r="I313" s="412"/>
      <c r="J313" s="11" t="s">
        <v>0</v>
      </c>
      <c r="K313" s="10"/>
      <c r="L313" s="10"/>
      <c r="M313" s="9"/>
      <c r="N313" s="110"/>
      <c r="V313" s="111"/>
    </row>
    <row r="314" spans="1:22" ht="24" thickTop="1" thickBot="1" x14ac:dyDescent="0.25">
      <c r="A314" s="398">
        <f t="shared" ref="A314" si="71">A310+1</f>
        <v>75</v>
      </c>
      <c r="B314" s="22" t="s">
        <v>12</v>
      </c>
      <c r="C314" s="22" t="s">
        <v>11</v>
      </c>
      <c r="D314" s="22" t="s">
        <v>10</v>
      </c>
      <c r="E314" s="401" t="s">
        <v>9</v>
      </c>
      <c r="F314" s="401"/>
      <c r="G314" s="401" t="s">
        <v>8</v>
      </c>
      <c r="H314" s="402"/>
      <c r="I314" s="21"/>
      <c r="J314" s="20" t="s">
        <v>7</v>
      </c>
      <c r="K314" s="19"/>
      <c r="L314" s="19"/>
      <c r="M314" s="18"/>
      <c r="N314" s="110"/>
      <c r="V314" s="111"/>
    </row>
    <row r="315" spans="1:22" ht="13.5" thickBot="1" x14ac:dyDescent="0.25">
      <c r="A315" s="399"/>
      <c r="B315" s="16"/>
      <c r="C315" s="16"/>
      <c r="D315" s="113"/>
      <c r="E315" s="16"/>
      <c r="F315" s="16"/>
      <c r="G315" s="403"/>
      <c r="H315" s="404"/>
      <c r="I315" s="405"/>
      <c r="J315" s="15" t="s">
        <v>7</v>
      </c>
      <c r="K315" s="15"/>
      <c r="L315" s="15"/>
      <c r="M315" s="14"/>
      <c r="N315" s="110"/>
      <c r="V315" s="111">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110"/>
      <c r="V316" s="111"/>
    </row>
    <row r="317" spans="1:22" ht="13.5" thickBot="1" x14ac:dyDescent="0.25">
      <c r="A317" s="400"/>
      <c r="B317" s="25"/>
      <c r="C317" s="25"/>
      <c r="D317" s="8"/>
      <c r="E317" s="24" t="s">
        <v>1</v>
      </c>
      <c r="F317" s="23"/>
      <c r="G317" s="410"/>
      <c r="H317" s="411"/>
      <c r="I317" s="412"/>
      <c r="J317" s="11" t="s">
        <v>0</v>
      </c>
      <c r="K317" s="10"/>
      <c r="L317" s="10"/>
      <c r="M317" s="9"/>
      <c r="N317" s="110"/>
      <c r="V317" s="111"/>
    </row>
    <row r="318" spans="1:22" ht="24" thickTop="1" thickBot="1" x14ac:dyDescent="0.25">
      <c r="A318" s="398">
        <f t="shared" ref="A318" si="72">A314+1</f>
        <v>76</v>
      </c>
      <c r="B318" s="22" t="s">
        <v>12</v>
      </c>
      <c r="C318" s="22" t="s">
        <v>11</v>
      </c>
      <c r="D318" s="22" t="s">
        <v>10</v>
      </c>
      <c r="E318" s="401" t="s">
        <v>9</v>
      </c>
      <c r="F318" s="401"/>
      <c r="G318" s="401" t="s">
        <v>8</v>
      </c>
      <c r="H318" s="402"/>
      <c r="I318" s="21"/>
      <c r="J318" s="20" t="s">
        <v>7</v>
      </c>
      <c r="K318" s="19"/>
      <c r="L318" s="19"/>
      <c r="M318" s="18"/>
      <c r="N318" s="110"/>
      <c r="V318" s="111"/>
    </row>
    <row r="319" spans="1:22" ht="13.5" thickBot="1" x14ac:dyDescent="0.25">
      <c r="A319" s="399"/>
      <c r="B319" s="16"/>
      <c r="C319" s="16"/>
      <c r="D319" s="113"/>
      <c r="E319" s="16"/>
      <c r="F319" s="16"/>
      <c r="G319" s="403"/>
      <c r="H319" s="404"/>
      <c r="I319" s="405"/>
      <c r="J319" s="15" t="s">
        <v>7</v>
      </c>
      <c r="K319" s="15"/>
      <c r="L319" s="15"/>
      <c r="M319" s="14"/>
      <c r="N319" s="110"/>
      <c r="V319" s="111">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110"/>
      <c r="V320" s="111"/>
    </row>
    <row r="321" spans="1:22" ht="13.5" thickBot="1" x14ac:dyDescent="0.25">
      <c r="A321" s="400"/>
      <c r="B321" s="25"/>
      <c r="C321" s="25"/>
      <c r="D321" s="8"/>
      <c r="E321" s="24" t="s">
        <v>1</v>
      </c>
      <c r="F321" s="23"/>
      <c r="G321" s="410"/>
      <c r="H321" s="411"/>
      <c r="I321" s="412"/>
      <c r="J321" s="11" t="s">
        <v>0</v>
      </c>
      <c r="K321" s="10"/>
      <c r="L321" s="10"/>
      <c r="M321" s="9"/>
      <c r="N321" s="110"/>
      <c r="V321" s="111"/>
    </row>
    <row r="322" spans="1:22" ht="24" thickTop="1" thickBot="1" x14ac:dyDescent="0.25">
      <c r="A322" s="398">
        <f t="shared" ref="A322" si="73">A318+1</f>
        <v>77</v>
      </c>
      <c r="B322" s="22" t="s">
        <v>12</v>
      </c>
      <c r="C322" s="22" t="s">
        <v>11</v>
      </c>
      <c r="D322" s="22" t="s">
        <v>10</v>
      </c>
      <c r="E322" s="401" t="s">
        <v>9</v>
      </c>
      <c r="F322" s="401"/>
      <c r="G322" s="401" t="s">
        <v>8</v>
      </c>
      <c r="H322" s="402"/>
      <c r="I322" s="21"/>
      <c r="J322" s="20" t="s">
        <v>7</v>
      </c>
      <c r="K322" s="19"/>
      <c r="L322" s="19"/>
      <c r="M322" s="18"/>
      <c r="N322" s="110"/>
      <c r="V322" s="111"/>
    </row>
    <row r="323" spans="1:22" ht="13.5" thickBot="1" x14ac:dyDescent="0.25">
      <c r="A323" s="399"/>
      <c r="B323" s="16"/>
      <c r="C323" s="16"/>
      <c r="D323" s="113"/>
      <c r="E323" s="16"/>
      <c r="F323" s="16"/>
      <c r="G323" s="403"/>
      <c r="H323" s="404"/>
      <c r="I323" s="405"/>
      <c r="J323" s="15" t="s">
        <v>7</v>
      </c>
      <c r="K323" s="15"/>
      <c r="L323" s="15"/>
      <c r="M323" s="14"/>
      <c r="N323" s="110"/>
      <c r="V323" s="111">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110"/>
      <c r="V324" s="111"/>
    </row>
    <row r="325" spans="1:22" ht="13.5" thickBot="1" x14ac:dyDescent="0.25">
      <c r="A325" s="400"/>
      <c r="B325" s="25"/>
      <c r="C325" s="25"/>
      <c r="D325" s="8"/>
      <c r="E325" s="24" t="s">
        <v>1</v>
      </c>
      <c r="F325" s="23"/>
      <c r="G325" s="410"/>
      <c r="H325" s="411"/>
      <c r="I325" s="412"/>
      <c r="J325" s="11" t="s">
        <v>0</v>
      </c>
      <c r="K325" s="10"/>
      <c r="L325" s="10"/>
      <c r="M325" s="9"/>
      <c r="N325" s="110"/>
      <c r="V325" s="111"/>
    </row>
    <row r="326" spans="1:22" ht="24" thickTop="1" thickBot="1" x14ac:dyDescent="0.25">
      <c r="A326" s="398">
        <f t="shared" ref="A326" si="74">A322+1</f>
        <v>78</v>
      </c>
      <c r="B326" s="22" t="s">
        <v>12</v>
      </c>
      <c r="C326" s="22" t="s">
        <v>11</v>
      </c>
      <c r="D326" s="22" t="s">
        <v>10</v>
      </c>
      <c r="E326" s="401" t="s">
        <v>9</v>
      </c>
      <c r="F326" s="401"/>
      <c r="G326" s="401" t="s">
        <v>8</v>
      </c>
      <c r="H326" s="402"/>
      <c r="I326" s="21"/>
      <c r="J326" s="20" t="s">
        <v>7</v>
      </c>
      <c r="K326" s="19"/>
      <c r="L326" s="19"/>
      <c r="M326" s="18"/>
      <c r="N326" s="110"/>
      <c r="V326" s="111"/>
    </row>
    <row r="327" spans="1:22" ht="13.5" thickBot="1" x14ac:dyDescent="0.25">
      <c r="A327" s="399"/>
      <c r="B327" s="16"/>
      <c r="C327" s="16"/>
      <c r="D327" s="113"/>
      <c r="E327" s="16"/>
      <c r="F327" s="16"/>
      <c r="G327" s="403"/>
      <c r="H327" s="404"/>
      <c r="I327" s="405"/>
      <c r="J327" s="15" t="s">
        <v>7</v>
      </c>
      <c r="K327" s="15"/>
      <c r="L327" s="15"/>
      <c r="M327" s="14"/>
      <c r="N327" s="110"/>
      <c r="V327" s="111">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110"/>
      <c r="V328" s="111"/>
    </row>
    <row r="329" spans="1:22" ht="13.5" thickBot="1" x14ac:dyDescent="0.25">
      <c r="A329" s="400"/>
      <c r="B329" s="25"/>
      <c r="C329" s="25"/>
      <c r="D329" s="8"/>
      <c r="E329" s="24" t="s">
        <v>1</v>
      </c>
      <c r="F329" s="23"/>
      <c r="G329" s="410"/>
      <c r="H329" s="411"/>
      <c r="I329" s="412"/>
      <c r="J329" s="11" t="s">
        <v>0</v>
      </c>
      <c r="K329" s="10"/>
      <c r="L329" s="10"/>
      <c r="M329" s="9"/>
      <c r="N329" s="110"/>
      <c r="V329" s="111"/>
    </row>
    <row r="330" spans="1:22" ht="24" thickTop="1" thickBot="1" x14ac:dyDescent="0.25">
      <c r="A330" s="398">
        <f t="shared" ref="A330" si="75">A326+1</f>
        <v>79</v>
      </c>
      <c r="B330" s="22" t="s">
        <v>12</v>
      </c>
      <c r="C330" s="22" t="s">
        <v>11</v>
      </c>
      <c r="D330" s="22" t="s">
        <v>10</v>
      </c>
      <c r="E330" s="401" t="s">
        <v>9</v>
      </c>
      <c r="F330" s="401"/>
      <c r="G330" s="401" t="s">
        <v>8</v>
      </c>
      <c r="H330" s="402"/>
      <c r="I330" s="21"/>
      <c r="J330" s="20" t="s">
        <v>7</v>
      </c>
      <c r="K330" s="19"/>
      <c r="L330" s="19"/>
      <c r="M330" s="18"/>
      <c r="N330" s="110"/>
      <c r="V330" s="111"/>
    </row>
    <row r="331" spans="1:22" ht="13.5" thickBot="1" x14ac:dyDescent="0.25">
      <c r="A331" s="399"/>
      <c r="B331" s="16"/>
      <c r="C331" s="16"/>
      <c r="D331" s="113"/>
      <c r="E331" s="16"/>
      <c r="F331" s="16"/>
      <c r="G331" s="403"/>
      <c r="H331" s="404"/>
      <c r="I331" s="405"/>
      <c r="J331" s="15" t="s">
        <v>7</v>
      </c>
      <c r="K331" s="15"/>
      <c r="L331" s="15"/>
      <c r="M331" s="14"/>
      <c r="N331" s="110"/>
      <c r="V331" s="111">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110"/>
      <c r="V332" s="111"/>
    </row>
    <row r="333" spans="1:22" ht="13.5" thickBot="1" x14ac:dyDescent="0.25">
      <c r="A333" s="400"/>
      <c r="B333" s="25"/>
      <c r="C333" s="25"/>
      <c r="D333" s="8"/>
      <c r="E333" s="24" t="s">
        <v>1</v>
      </c>
      <c r="F333" s="23"/>
      <c r="G333" s="410"/>
      <c r="H333" s="411"/>
      <c r="I333" s="412"/>
      <c r="J333" s="11" t="s">
        <v>0</v>
      </c>
      <c r="K333" s="10"/>
      <c r="L333" s="10"/>
      <c r="M333" s="9"/>
      <c r="N333" s="110"/>
      <c r="V333" s="111"/>
    </row>
    <row r="334" spans="1:22" ht="24" thickTop="1" thickBot="1" x14ac:dyDescent="0.25">
      <c r="A334" s="398">
        <f t="shared" ref="A334" si="76">A330+1</f>
        <v>80</v>
      </c>
      <c r="B334" s="22" t="s">
        <v>12</v>
      </c>
      <c r="C334" s="22" t="s">
        <v>11</v>
      </c>
      <c r="D334" s="22" t="s">
        <v>10</v>
      </c>
      <c r="E334" s="401" t="s">
        <v>9</v>
      </c>
      <c r="F334" s="401"/>
      <c r="G334" s="401" t="s">
        <v>8</v>
      </c>
      <c r="H334" s="402"/>
      <c r="I334" s="21"/>
      <c r="J334" s="20" t="s">
        <v>7</v>
      </c>
      <c r="K334" s="19"/>
      <c r="L334" s="19"/>
      <c r="M334" s="18"/>
      <c r="N334" s="110"/>
      <c r="V334" s="111"/>
    </row>
    <row r="335" spans="1:22" ht="13.5" thickBot="1" x14ac:dyDescent="0.25">
      <c r="A335" s="399"/>
      <c r="B335" s="16"/>
      <c r="C335" s="16"/>
      <c r="D335" s="113"/>
      <c r="E335" s="16"/>
      <c r="F335" s="16"/>
      <c r="G335" s="403"/>
      <c r="H335" s="404"/>
      <c r="I335" s="405"/>
      <c r="J335" s="15" t="s">
        <v>7</v>
      </c>
      <c r="K335" s="15"/>
      <c r="L335" s="15"/>
      <c r="M335" s="14"/>
      <c r="N335" s="110"/>
      <c r="V335" s="111">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110"/>
      <c r="V336" s="111"/>
    </row>
    <row r="337" spans="1:22" ht="13.5" thickBot="1" x14ac:dyDescent="0.25">
      <c r="A337" s="400"/>
      <c r="B337" s="25"/>
      <c r="C337" s="25"/>
      <c r="D337" s="8"/>
      <c r="E337" s="24" t="s">
        <v>1</v>
      </c>
      <c r="F337" s="23"/>
      <c r="G337" s="410"/>
      <c r="H337" s="411"/>
      <c r="I337" s="412"/>
      <c r="J337" s="11" t="s">
        <v>0</v>
      </c>
      <c r="K337" s="10"/>
      <c r="L337" s="10"/>
      <c r="M337" s="9"/>
      <c r="N337" s="110"/>
      <c r="V337" s="111"/>
    </row>
    <row r="338" spans="1:22" ht="24" thickTop="1" thickBot="1" x14ac:dyDescent="0.25">
      <c r="A338" s="398">
        <f t="shared" ref="A338" si="77">A334+1</f>
        <v>81</v>
      </c>
      <c r="B338" s="22" t="s">
        <v>12</v>
      </c>
      <c r="C338" s="22" t="s">
        <v>11</v>
      </c>
      <c r="D338" s="22" t="s">
        <v>10</v>
      </c>
      <c r="E338" s="401" t="s">
        <v>9</v>
      </c>
      <c r="F338" s="401"/>
      <c r="G338" s="401" t="s">
        <v>8</v>
      </c>
      <c r="H338" s="402"/>
      <c r="I338" s="21"/>
      <c r="J338" s="20" t="s">
        <v>7</v>
      </c>
      <c r="K338" s="19"/>
      <c r="L338" s="19"/>
      <c r="M338" s="18"/>
      <c r="N338" s="110"/>
      <c r="V338" s="111"/>
    </row>
    <row r="339" spans="1:22" ht="13.5" thickBot="1" x14ac:dyDescent="0.25">
      <c r="A339" s="399"/>
      <c r="B339" s="16"/>
      <c r="C339" s="16"/>
      <c r="D339" s="113"/>
      <c r="E339" s="16"/>
      <c r="F339" s="16"/>
      <c r="G339" s="403"/>
      <c r="H339" s="404"/>
      <c r="I339" s="405"/>
      <c r="J339" s="15" t="s">
        <v>7</v>
      </c>
      <c r="K339" s="15"/>
      <c r="L339" s="15"/>
      <c r="M339" s="14"/>
      <c r="N339" s="110"/>
      <c r="V339" s="111">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110"/>
      <c r="V340" s="111"/>
    </row>
    <row r="341" spans="1:22" ht="13.5" thickBot="1" x14ac:dyDescent="0.25">
      <c r="A341" s="400"/>
      <c r="B341" s="25"/>
      <c r="C341" s="25"/>
      <c r="D341" s="8"/>
      <c r="E341" s="24" t="s">
        <v>1</v>
      </c>
      <c r="F341" s="23"/>
      <c r="G341" s="410"/>
      <c r="H341" s="411"/>
      <c r="I341" s="412"/>
      <c r="J341" s="11" t="s">
        <v>0</v>
      </c>
      <c r="K341" s="10"/>
      <c r="L341" s="10"/>
      <c r="M341" s="9"/>
      <c r="N341" s="110"/>
      <c r="V341" s="111"/>
    </row>
    <row r="342" spans="1:22" ht="24" thickTop="1" thickBot="1" x14ac:dyDescent="0.25">
      <c r="A342" s="398">
        <f t="shared" ref="A342" si="78">A338+1</f>
        <v>82</v>
      </c>
      <c r="B342" s="22" t="s">
        <v>12</v>
      </c>
      <c r="C342" s="22" t="s">
        <v>11</v>
      </c>
      <c r="D342" s="22" t="s">
        <v>10</v>
      </c>
      <c r="E342" s="401" t="s">
        <v>9</v>
      </c>
      <c r="F342" s="401"/>
      <c r="G342" s="401" t="s">
        <v>8</v>
      </c>
      <c r="H342" s="402"/>
      <c r="I342" s="21"/>
      <c r="J342" s="20" t="s">
        <v>7</v>
      </c>
      <c r="K342" s="19"/>
      <c r="L342" s="19"/>
      <c r="M342" s="18"/>
      <c r="N342" s="110"/>
      <c r="V342" s="111"/>
    </row>
    <row r="343" spans="1:22" ht="13.5" thickBot="1" x14ac:dyDescent="0.25">
      <c r="A343" s="399"/>
      <c r="B343" s="16"/>
      <c r="C343" s="16"/>
      <c r="D343" s="113"/>
      <c r="E343" s="16"/>
      <c r="F343" s="16"/>
      <c r="G343" s="403"/>
      <c r="H343" s="404"/>
      <c r="I343" s="405"/>
      <c r="J343" s="15" t="s">
        <v>7</v>
      </c>
      <c r="K343" s="15"/>
      <c r="L343" s="15"/>
      <c r="M343" s="14"/>
      <c r="N343" s="110"/>
      <c r="V343" s="111">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110"/>
      <c r="V344" s="111"/>
    </row>
    <row r="345" spans="1:22" ht="13.5" thickBot="1" x14ac:dyDescent="0.25">
      <c r="A345" s="400"/>
      <c r="B345" s="25"/>
      <c r="C345" s="25"/>
      <c r="D345" s="8"/>
      <c r="E345" s="24" t="s">
        <v>1</v>
      </c>
      <c r="F345" s="23"/>
      <c r="G345" s="410"/>
      <c r="H345" s="411"/>
      <c r="I345" s="412"/>
      <c r="J345" s="11" t="s">
        <v>0</v>
      </c>
      <c r="K345" s="10"/>
      <c r="L345" s="10"/>
      <c r="M345" s="9"/>
      <c r="N345" s="110"/>
      <c r="V345" s="111"/>
    </row>
    <row r="346" spans="1:22" ht="24" thickTop="1" thickBot="1" x14ac:dyDescent="0.25">
      <c r="A346" s="398">
        <f t="shared" ref="A346" si="79">A342+1</f>
        <v>83</v>
      </c>
      <c r="B346" s="22" t="s">
        <v>12</v>
      </c>
      <c r="C346" s="22" t="s">
        <v>11</v>
      </c>
      <c r="D346" s="22" t="s">
        <v>10</v>
      </c>
      <c r="E346" s="401" t="s">
        <v>9</v>
      </c>
      <c r="F346" s="401"/>
      <c r="G346" s="401" t="s">
        <v>8</v>
      </c>
      <c r="H346" s="402"/>
      <c r="I346" s="21"/>
      <c r="J346" s="20" t="s">
        <v>7</v>
      </c>
      <c r="K346" s="19"/>
      <c r="L346" s="19"/>
      <c r="M346" s="18"/>
      <c r="N346" s="110"/>
      <c r="V346" s="111"/>
    </row>
    <row r="347" spans="1:22" ht="13.5" thickBot="1" x14ac:dyDescent="0.25">
      <c r="A347" s="399"/>
      <c r="B347" s="16"/>
      <c r="C347" s="16"/>
      <c r="D347" s="113"/>
      <c r="E347" s="16"/>
      <c r="F347" s="16"/>
      <c r="G347" s="403"/>
      <c r="H347" s="404"/>
      <c r="I347" s="405"/>
      <c r="J347" s="15" t="s">
        <v>7</v>
      </c>
      <c r="K347" s="15"/>
      <c r="L347" s="15"/>
      <c r="M347" s="14"/>
      <c r="N347" s="110"/>
      <c r="V347" s="111">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110"/>
      <c r="V348" s="111"/>
    </row>
    <row r="349" spans="1:22" ht="13.5" thickBot="1" x14ac:dyDescent="0.25">
      <c r="A349" s="400"/>
      <c r="B349" s="25"/>
      <c r="C349" s="25"/>
      <c r="D349" s="8"/>
      <c r="E349" s="24" t="s">
        <v>1</v>
      </c>
      <c r="F349" s="23"/>
      <c r="G349" s="410"/>
      <c r="H349" s="411"/>
      <c r="I349" s="412"/>
      <c r="J349" s="11" t="s">
        <v>0</v>
      </c>
      <c r="K349" s="10"/>
      <c r="L349" s="10"/>
      <c r="M349" s="9"/>
      <c r="N349" s="110"/>
      <c r="V349" s="111"/>
    </row>
    <row r="350" spans="1:22" ht="24" thickTop="1" thickBot="1" x14ac:dyDescent="0.25">
      <c r="A350" s="398">
        <f t="shared" ref="A350" si="80">A346+1</f>
        <v>84</v>
      </c>
      <c r="B350" s="22" t="s">
        <v>12</v>
      </c>
      <c r="C350" s="22" t="s">
        <v>11</v>
      </c>
      <c r="D350" s="22" t="s">
        <v>10</v>
      </c>
      <c r="E350" s="401" t="s">
        <v>9</v>
      </c>
      <c r="F350" s="401"/>
      <c r="G350" s="401" t="s">
        <v>8</v>
      </c>
      <c r="H350" s="402"/>
      <c r="I350" s="21"/>
      <c r="J350" s="20" t="s">
        <v>7</v>
      </c>
      <c r="K350" s="19"/>
      <c r="L350" s="19"/>
      <c r="M350" s="18"/>
      <c r="N350" s="110"/>
      <c r="V350" s="111"/>
    </row>
    <row r="351" spans="1:22" ht="13.5" thickBot="1" x14ac:dyDescent="0.25">
      <c r="A351" s="399"/>
      <c r="B351" s="16"/>
      <c r="C351" s="16"/>
      <c r="D351" s="113"/>
      <c r="E351" s="16"/>
      <c r="F351" s="16"/>
      <c r="G351" s="403"/>
      <c r="H351" s="404"/>
      <c r="I351" s="405"/>
      <c r="J351" s="15" t="s">
        <v>7</v>
      </c>
      <c r="K351" s="15"/>
      <c r="L351" s="15"/>
      <c r="M351" s="14"/>
      <c r="N351" s="110"/>
      <c r="V351" s="111">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110"/>
      <c r="V352" s="111"/>
    </row>
    <row r="353" spans="1:22" ht="13.5" thickBot="1" x14ac:dyDescent="0.25">
      <c r="A353" s="400"/>
      <c r="B353" s="25"/>
      <c r="C353" s="25"/>
      <c r="D353" s="8"/>
      <c r="E353" s="24" t="s">
        <v>1</v>
      </c>
      <c r="F353" s="23"/>
      <c r="G353" s="410"/>
      <c r="H353" s="411"/>
      <c r="I353" s="412"/>
      <c r="J353" s="11" t="s">
        <v>0</v>
      </c>
      <c r="K353" s="10"/>
      <c r="L353" s="10"/>
      <c r="M353" s="9"/>
      <c r="N353" s="110"/>
      <c r="V353" s="111"/>
    </row>
    <row r="354" spans="1:22" ht="24" thickTop="1" thickBot="1" x14ac:dyDescent="0.25">
      <c r="A354" s="398">
        <f t="shared" ref="A354" si="81">A350+1</f>
        <v>85</v>
      </c>
      <c r="B354" s="22" t="s">
        <v>12</v>
      </c>
      <c r="C354" s="22" t="s">
        <v>11</v>
      </c>
      <c r="D354" s="22" t="s">
        <v>10</v>
      </c>
      <c r="E354" s="401" t="s">
        <v>9</v>
      </c>
      <c r="F354" s="401"/>
      <c r="G354" s="401" t="s">
        <v>8</v>
      </c>
      <c r="H354" s="402"/>
      <c r="I354" s="21"/>
      <c r="J354" s="20" t="s">
        <v>7</v>
      </c>
      <c r="K354" s="19"/>
      <c r="L354" s="19"/>
      <c r="M354" s="18"/>
      <c r="N354" s="110"/>
      <c r="V354" s="111"/>
    </row>
    <row r="355" spans="1:22" ht="13.5" thickBot="1" x14ac:dyDescent="0.25">
      <c r="A355" s="399"/>
      <c r="B355" s="16"/>
      <c r="C355" s="16"/>
      <c r="D355" s="113"/>
      <c r="E355" s="16"/>
      <c r="F355" s="16"/>
      <c r="G355" s="403"/>
      <c r="H355" s="404"/>
      <c r="I355" s="405"/>
      <c r="J355" s="15" t="s">
        <v>7</v>
      </c>
      <c r="K355" s="15"/>
      <c r="L355" s="15"/>
      <c r="M355" s="14"/>
      <c r="N355" s="110"/>
      <c r="V355" s="111">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110"/>
      <c r="V356" s="111"/>
    </row>
    <row r="357" spans="1:22" ht="13.5" thickBot="1" x14ac:dyDescent="0.25">
      <c r="A357" s="400"/>
      <c r="B357" s="25"/>
      <c r="C357" s="25"/>
      <c r="D357" s="8"/>
      <c r="E357" s="24" t="s">
        <v>1</v>
      </c>
      <c r="F357" s="23"/>
      <c r="G357" s="410"/>
      <c r="H357" s="411"/>
      <c r="I357" s="412"/>
      <c r="J357" s="11" t="s">
        <v>0</v>
      </c>
      <c r="K357" s="10"/>
      <c r="L357" s="10"/>
      <c r="M357" s="9"/>
      <c r="N357" s="110"/>
      <c r="V357" s="111"/>
    </row>
    <row r="358" spans="1:22" ht="24" thickTop="1" thickBot="1" x14ac:dyDescent="0.25">
      <c r="A358" s="398">
        <f t="shared" ref="A358" si="82">A354+1</f>
        <v>86</v>
      </c>
      <c r="B358" s="22" t="s">
        <v>12</v>
      </c>
      <c r="C358" s="22" t="s">
        <v>11</v>
      </c>
      <c r="D358" s="22" t="s">
        <v>10</v>
      </c>
      <c r="E358" s="401" t="s">
        <v>9</v>
      </c>
      <c r="F358" s="401"/>
      <c r="G358" s="401" t="s">
        <v>8</v>
      </c>
      <c r="H358" s="402"/>
      <c r="I358" s="21"/>
      <c r="J358" s="20" t="s">
        <v>7</v>
      </c>
      <c r="K358" s="19"/>
      <c r="L358" s="19"/>
      <c r="M358" s="18"/>
      <c r="N358" s="110"/>
      <c r="V358" s="111"/>
    </row>
    <row r="359" spans="1:22" ht="13.5" thickBot="1" x14ac:dyDescent="0.25">
      <c r="A359" s="399"/>
      <c r="B359" s="16"/>
      <c r="C359" s="16"/>
      <c r="D359" s="113"/>
      <c r="E359" s="16"/>
      <c r="F359" s="16"/>
      <c r="G359" s="403"/>
      <c r="H359" s="404"/>
      <c r="I359" s="405"/>
      <c r="J359" s="15" t="s">
        <v>7</v>
      </c>
      <c r="K359" s="15"/>
      <c r="L359" s="15"/>
      <c r="M359" s="14"/>
      <c r="N359" s="110"/>
      <c r="V359" s="111">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110"/>
      <c r="V360" s="111"/>
    </row>
    <row r="361" spans="1:22" ht="13.5" thickBot="1" x14ac:dyDescent="0.25">
      <c r="A361" s="400"/>
      <c r="B361" s="25"/>
      <c r="C361" s="25"/>
      <c r="D361" s="8"/>
      <c r="E361" s="24" t="s">
        <v>1</v>
      </c>
      <c r="F361" s="23"/>
      <c r="G361" s="410"/>
      <c r="H361" s="411"/>
      <c r="I361" s="412"/>
      <c r="J361" s="11" t="s">
        <v>0</v>
      </c>
      <c r="K361" s="10"/>
      <c r="L361" s="10"/>
      <c r="M361" s="9"/>
      <c r="N361" s="110"/>
      <c r="V361" s="111"/>
    </row>
    <row r="362" spans="1:22" ht="24" thickTop="1" thickBot="1" x14ac:dyDescent="0.25">
      <c r="A362" s="398">
        <f t="shared" ref="A362" si="83">A358+1</f>
        <v>87</v>
      </c>
      <c r="B362" s="22" t="s">
        <v>12</v>
      </c>
      <c r="C362" s="22" t="s">
        <v>11</v>
      </c>
      <c r="D362" s="22" t="s">
        <v>10</v>
      </c>
      <c r="E362" s="401" t="s">
        <v>9</v>
      </c>
      <c r="F362" s="401"/>
      <c r="G362" s="401" t="s">
        <v>8</v>
      </c>
      <c r="H362" s="402"/>
      <c r="I362" s="21"/>
      <c r="J362" s="20" t="s">
        <v>7</v>
      </c>
      <c r="K362" s="19"/>
      <c r="L362" s="19"/>
      <c r="M362" s="18"/>
      <c r="N362" s="110"/>
      <c r="V362" s="111"/>
    </row>
    <row r="363" spans="1:22" ht="13.5" thickBot="1" x14ac:dyDescent="0.25">
      <c r="A363" s="399"/>
      <c r="B363" s="16"/>
      <c r="C363" s="16"/>
      <c r="D363" s="113"/>
      <c r="E363" s="16"/>
      <c r="F363" s="16"/>
      <c r="G363" s="403"/>
      <c r="H363" s="404"/>
      <c r="I363" s="405"/>
      <c r="J363" s="15" t="s">
        <v>7</v>
      </c>
      <c r="K363" s="15"/>
      <c r="L363" s="15"/>
      <c r="M363" s="14"/>
      <c r="N363" s="110"/>
      <c r="V363" s="111">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110"/>
      <c r="V364" s="111"/>
    </row>
    <row r="365" spans="1:22" ht="13.5" thickBot="1" x14ac:dyDescent="0.25">
      <c r="A365" s="400"/>
      <c r="B365" s="25"/>
      <c r="C365" s="25"/>
      <c r="D365" s="8"/>
      <c r="E365" s="24" t="s">
        <v>1</v>
      </c>
      <c r="F365" s="23"/>
      <c r="G365" s="410"/>
      <c r="H365" s="411"/>
      <c r="I365" s="412"/>
      <c r="J365" s="11" t="s">
        <v>0</v>
      </c>
      <c r="K365" s="10"/>
      <c r="L365" s="10"/>
      <c r="M365" s="9"/>
      <c r="N365" s="110"/>
      <c r="V365" s="111"/>
    </row>
    <row r="366" spans="1:22" ht="24" thickTop="1" thickBot="1" x14ac:dyDescent="0.25">
      <c r="A366" s="398">
        <f t="shared" ref="A366" si="84">A362+1</f>
        <v>88</v>
      </c>
      <c r="B366" s="22" t="s">
        <v>12</v>
      </c>
      <c r="C366" s="22" t="s">
        <v>11</v>
      </c>
      <c r="D366" s="22" t="s">
        <v>10</v>
      </c>
      <c r="E366" s="401" t="s">
        <v>9</v>
      </c>
      <c r="F366" s="401"/>
      <c r="G366" s="401" t="s">
        <v>8</v>
      </c>
      <c r="H366" s="402"/>
      <c r="I366" s="21"/>
      <c r="J366" s="20" t="s">
        <v>7</v>
      </c>
      <c r="K366" s="19"/>
      <c r="L366" s="19"/>
      <c r="M366" s="18"/>
      <c r="N366" s="110"/>
      <c r="V366" s="111"/>
    </row>
    <row r="367" spans="1:22" ht="13.5" thickBot="1" x14ac:dyDescent="0.25">
      <c r="A367" s="399"/>
      <c r="B367" s="16"/>
      <c r="C367" s="16"/>
      <c r="D367" s="113"/>
      <c r="E367" s="16"/>
      <c r="F367" s="16"/>
      <c r="G367" s="403"/>
      <c r="H367" s="404"/>
      <c r="I367" s="405"/>
      <c r="J367" s="15" t="s">
        <v>7</v>
      </c>
      <c r="K367" s="15"/>
      <c r="L367" s="15"/>
      <c r="M367" s="14"/>
      <c r="N367" s="110"/>
      <c r="V367" s="111">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110"/>
      <c r="V368" s="111"/>
    </row>
    <row r="369" spans="1:22" ht="13.5" thickBot="1" x14ac:dyDescent="0.25">
      <c r="A369" s="400"/>
      <c r="B369" s="25"/>
      <c r="C369" s="25"/>
      <c r="D369" s="8"/>
      <c r="E369" s="24" t="s">
        <v>1</v>
      </c>
      <c r="F369" s="23"/>
      <c r="G369" s="410"/>
      <c r="H369" s="411"/>
      <c r="I369" s="412"/>
      <c r="J369" s="11" t="s">
        <v>0</v>
      </c>
      <c r="K369" s="10"/>
      <c r="L369" s="10"/>
      <c r="M369" s="9"/>
      <c r="N369" s="110"/>
      <c r="V369" s="111"/>
    </row>
    <row r="370" spans="1:22" ht="24" thickTop="1" thickBot="1" x14ac:dyDescent="0.25">
      <c r="A370" s="398">
        <f t="shared" ref="A370" si="85">A366+1</f>
        <v>89</v>
      </c>
      <c r="B370" s="22" t="s">
        <v>12</v>
      </c>
      <c r="C370" s="22" t="s">
        <v>11</v>
      </c>
      <c r="D370" s="22" t="s">
        <v>10</v>
      </c>
      <c r="E370" s="401" t="s">
        <v>9</v>
      </c>
      <c r="F370" s="401"/>
      <c r="G370" s="401" t="s">
        <v>8</v>
      </c>
      <c r="H370" s="402"/>
      <c r="I370" s="21"/>
      <c r="J370" s="20" t="s">
        <v>7</v>
      </c>
      <c r="K370" s="19"/>
      <c r="L370" s="19"/>
      <c r="M370" s="18"/>
      <c r="N370" s="110"/>
      <c r="V370" s="111"/>
    </row>
    <row r="371" spans="1:22" ht="13.5" thickBot="1" x14ac:dyDescent="0.25">
      <c r="A371" s="399"/>
      <c r="B371" s="16"/>
      <c r="C371" s="16"/>
      <c r="D371" s="113"/>
      <c r="E371" s="16"/>
      <c r="F371" s="16"/>
      <c r="G371" s="403"/>
      <c r="H371" s="404"/>
      <c r="I371" s="405"/>
      <c r="J371" s="15" t="s">
        <v>7</v>
      </c>
      <c r="K371" s="15"/>
      <c r="L371" s="15"/>
      <c r="M371" s="14"/>
      <c r="N371" s="110"/>
      <c r="V371" s="111">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110"/>
      <c r="V372" s="111"/>
    </row>
    <row r="373" spans="1:22" ht="13.5" thickBot="1" x14ac:dyDescent="0.25">
      <c r="A373" s="400"/>
      <c r="B373" s="25"/>
      <c r="C373" s="25"/>
      <c r="D373" s="8"/>
      <c r="E373" s="24" t="s">
        <v>1</v>
      </c>
      <c r="F373" s="23"/>
      <c r="G373" s="410"/>
      <c r="H373" s="411"/>
      <c r="I373" s="412"/>
      <c r="J373" s="11" t="s">
        <v>0</v>
      </c>
      <c r="K373" s="10"/>
      <c r="L373" s="10"/>
      <c r="M373" s="9"/>
      <c r="N373" s="110"/>
      <c r="V373" s="111"/>
    </row>
    <row r="374" spans="1:22" ht="24" thickTop="1" thickBot="1" x14ac:dyDescent="0.25">
      <c r="A374" s="398">
        <f t="shared" ref="A374" si="86">A370+1</f>
        <v>90</v>
      </c>
      <c r="B374" s="22" t="s">
        <v>12</v>
      </c>
      <c r="C374" s="22" t="s">
        <v>11</v>
      </c>
      <c r="D374" s="22" t="s">
        <v>10</v>
      </c>
      <c r="E374" s="401" t="s">
        <v>9</v>
      </c>
      <c r="F374" s="401"/>
      <c r="G374" s="401" t="s">
        <v>8</v>
      </c>
      <c r="H374" s="402"/>
      <c r="I374" s="21"/>
      <c r="J374" s="20" t="s">
        <v>7</v>
      </c>
      <c r="K374" s="19"/>
      <c r="L374" s="19"/>
      <c r="M374" s="18"/>
      <c r="N374" s="110"/>
      <c r="V374" s="111"/>
    </row>
    <row r="375" spans="1:22" ht="13.5" thickBot="1" x14ac:dyDescent="0.25">
      <c r="A375" s="399"/>
      <c r="B375" s="16"/>
      <c r="C375" s="16"/>
      <c r="D375" s="113"/>
      <c r="E375" s="16"/>
      <c r="F375" s="16"/>
      <c r="G375" s="403"/>
      <c r="H375" s="404"/>
      <c r="I375" s="405"/>
      <c r="J375" s="15" t="s">
        <v>7</v>
      </c>
      <c r="K375" s="15"/>
      <c r="L375" s="15"/>
      <c r="M375" s="14"/>
      <c r="N375" s="110"/>
      <c r="V375" s="111">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110"/>
      <c r="V376" s="111"/>
    </row>
    <row r="377" spans="1:22" ht="13.5" thickBot="1" x14ac:dyDescent="0.25">
      <c r="A377" s="400"/>
      <c r="B377" s="25"/>
      <c r="C377" s="25"/>
      <c r="D377" s="8"/>
      <c r="E377" s="24" t="s">
        <v>1</v>
      </c>
      <c r="F377" s="23"/>
      <c r="G377" s="410"/>
      <c r="H377" s="411"/>
      <c r="I377" s="412"/>
      <c r="J377" s="11" t="s">
        <v>0</v>
      </c>
      <c r="K377" s="10"/>
      <c r="L377" s="10"/>
      <c r="M377" s="9"/>
      <c r="N377" s="110"/>
      <c r="V377" s="111"/>
    </row>
    <row r="378" spans="1:22" ht="24" thickTop="1" thickBot="1" x14ac:dyDescent="0.25">
      <c r="A378" s="398">
        <f t="shared" ref="A378" si="87">A374+1</f>
        <v>91</v>
      </c>
      <c r="B378" s="22" t="s">
        <v>12</v>
      </c>
      <c r="C378" s="22" t="s">
        <v>11</v>
      </c>
      <c r="D378" s="22" t="s">
        <v>10</v>
      </c>
      <c r="E378" s="401" t="s">
        <v>9</v>
      </c>
      <c r="F378" s="401"/>
      <c r="G378" s="401" t="s">
        <v>8</v>
      </c>
      <c r="H378" s="402"/>
      <c r="I378" s="21"/>
      <c r="J378" s="20" t="s">
        <v>7</v>
      </c>
      <c r="K378" s="19"/>
      <c r="L378" s="19"/>
      <c r="M378" s="18"/>
      <c r="N378" s="110"/>
      <c r="V378" s="111"/>
    </row>
    <row r="379" spans="1:22" ht="13.5" thickBot="1" x14ac:dyDescent="0.25">
      <c r="A379" s="399"/>
      <c r="B379" s="16"/>
      <c r="C379" s="16"/>
      <c r="D379" s="113"/>
      <c r="E379" s="16"/>
      <c r="F379" s="16"/>
      <c r="G379" s="403"/>
      <c r="H379" s="404"/>
      <c r="I379" s="405"/>
      <c r="J379" s="15" t="s">
        <v>7</v>
      </c>
      <c r="K379" s="15"/>
      <c r="L379" s="15"/>
      <c r="M379" s="14"/>
      <c r="N379" s="110"/>
      <c r="V379" s="111">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110"/>
      <c r="V380" s="111"/>
    </row>
    <row r="381" spans="1:22" ht="13.5" thickBot="1" x14ac:dyDescent="0.25">
      <c r="A381" s="400"/>
      <c r="B381" s="25"/>
      <c r="C381" s="25"/>
      <c r="D381" s="8"/>
      <c r="E381" s="24" t="s">
        <v>1</v>
      </c>
      <c r="F381" s="23"/>
      <c r="G381" s="410"/>
      <c r="H381" s="411"/>
      <c r="I381" s="412"/>
      <c r="J381" s="11" t="s">
        <v>0</v>
      </c>
      <c r="K381" s="10"/>
      <c r="L381" s="10"/>
      <c r="M381" s="9"/>
      <c r="N381" s="110"/>
      <c r="V381" s="111"/>
    </row>
    <row r="382" spans="1:22" ht="24" thickTop="1" thickBot="1" x14ac:dyDescent="0.25">
      <c r="A382" s="398">
        <f t="shared" ref="A382" si="88">A378+1</f>
        <v>92</v>
      </c>
      <c r="B382" s="22" t="s">
        <v>12</v>
      </c>
      <c r="C382" s="22" t="s">
        <v>11</v>
      </c>
      <c r="D382" s="22" t="s">
        <v>10</v>
      </c>
      <c r="E382" s="401" t="s">
        <v>9</v>
      </c>
      <c r="F382" s="401"/>
      <c r="G382" s="401" t="s">
        <v>8</v>
      </c>
      <c r="H382" s="402"/>
      <c r="I382" s="21"/>
      <c r="J382" s="20" t="s">
        <v>7</v>
      </c>
      <c r="K382" s="19"/>
      <c r="L382" s="19"/>
      <c r="M382" s="18"/>
      <c r="N382" s="110"/>
      <c r="V382" s="111"/>
    </row>
    <row r="383" spans="1:22" ht="13.5" thickBot="1" x14ac:dyDescent="0.25">
      <c r="A383" s="399"/>
      <c r="B383" s="16"/>
      <c r="C383" s="16"/>
      <c r="D383" s="113"/>
      <c r="E383" s="16"/>
      <c r="F383" s="16"/>
      <c r="G383" s="403"/>
      <c r="H383" s="404"/>
      <c r="I383" s="405"/>
      <c r="J383" s="15" t="s">
        <v>7</v>
      </c>
      <c r="K383" s="15"/>
      <c r="L383" s="15"/>
      <c r="M383" s="14"/>
      <c r="N383" s="110"/>
      <c r="V383" s="111">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110"/>
      <c r="V384" s="111"/>
    </row>
    <row r="385" spans="1:22" ht="13.5" thickBot="1" x14ac:dyDescent="0.25">
      <c r="A385" s="400"/>
      <c r="B385" s="25"/>
      <c r="C385" s="25"/>
      <c r="D385" s="8"/>
      <c r="E385" s="24" t="s">
        <v>1</v>
      </c>
      <c r="F385" s="23"/>
      <c r="G385" s="410"/>
      <c r="H385" s="411"/>
      <c r="I385" s="412"/>
      <c r="J385" s="11" t="s">
        <v>0</v>
      </c>
      <c r="K385" s="10"/>
      <c r="L385" s="10"/>
      <c r="M385" s="9"/>
      <c r="N385" s="110"/>
      <c r="V385" s="111"/>
    </row>
    <row r="386" spans="1:22" ht="24" thickTop="1" thickBot="1" x14ac:dyDescent="0.25">
      <c r="A386" s="398">
        <f t="shared" ref="A386" si="89">A382+1</f>
        <v>93</v>
      </c>
      <c r="B386" s="22" t="s">
        <v>12</v>
      </c>
      <c r="C386" s="22" t="s">
        <v>11</v>
      </c>
      <c r="D386" s="22" t="s">
        <v>10</v>
      </c>
      <c r="E386" s="401" t="s">
        <v>9</v>
      </c>
      <c r="F386" s="401"/>
      <c r="G386" s="401" t="s">
        <v>8</v>
      </c>
      <c r="H386" s="402"/>
      <c r="I386" s="21"/>
      <c r="J386" s="20" t="s">
        <v>7</v>
      </c>
      <c r="K386" s="19"/>
      <c r="L386" s="19"/>
      <c r="M386" s="18"/>
      <c r="N386" s="110"/>
      <c r="V386" s="111"/>
    </row>
    <row r="387" spans="1:22" ht="13.5" thickBot="1" x14ac:dyDescent="0.25">
      <c r="A387" s="399"/>
      <c r="B387" s="16"/>
      <c r="C387" s="16"/>
      <c r="D387" s="113"/>
      <c r="E387" s="16"/>
      <c r="F387" s="16"/>
      <c r="G387" s="403"/>
      <c r="H387" s="404"/>
      <c r="I387" s="405"/>
      <c r="J387" s="15" t="s">
        <v>7</v>
      </c>
      <c r="K387" s="15"/>
      <c r="L387" s="15"/>
      <c r="M387" s="14"/>
      <c r="N387" s="110"/>
      <c r="V387" s="111">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110"/>
      <c r="V388" s="111"/>
    </row>
    <row r="389" spans="1:22" ht="13.5" thickBot="1" x14ac:dyDescent="0.25">
      <c r="A389" s="400"/>
      <c r="B389" s="25"/>
      <c r="C389" s="25"/>
      <c r="D389" s="8"/>
      <c r="E389" s="24" t="s">
        <v>1</v>
      </c>
      <c r="F389" s="23"/>
      <c r="G389" s="410"/>
      <c r="H389" s="411"/>
      <c r="I389" s="412"/>
      <c r="J389" s="11" t="s">
        <v>0</v>
      </c>
      <c r="K389" s="10"/>
      <c r="L389" s="10"/>
      <c r="M389" s="9"/>
      <c r="N389" s="110"/>
      <c r="V389" s="111"/>
    </row>
    <row r="390" spans="1:22" ht="24" thickTop="1" thickBot="1" x14ac:dyDescent="0.25">
      <c r="A390" s="398">
        <f t="shared" ref="A390" si="90">A386+1</f>
        <v>94</v>
      </c>
      <c r="B390" s="22" t="s">
        <v>12</v>
      </c>
      <c r="C390" s="22" t="s">
        <v>11</v>
      </c>
      <c r="D390" s="22" t="s">
        <v>10</v>
      </c>
      <c r="E390" s="401" t="s">
        <v>9</v>
      </c>
      <c r="F390" s="401"/>
      <c r="G390" s="401" t="s">
        <v>8</v>
      </c>
      <c r="H390" s="402"/>
      <c r="I390" s="21"/>
      <c r="J390" s="20" t="s">
        <v>7</v>
      </c>
      <c r="K390" s="19"/>
      <c r="L390" s="19"/>
      <c r="M390" s="18"/>
      <c r="N390" s="110"/>
      <c r="V390" s="111"/>
    </row>
    <row r="391" spans="1:22" ht="13.5" thickBot="1" x14ac:dyDescent="0.25">
      <c r="A391" s="399"/>
      <c r="B391" s="16"/>
      <c r="C391" s="16"/>
      <c r="D391" s="113"/>
      <c r="E391" s="16"/>
      <c r="F391" s="16"/>
      <c r="G391" s="403"/>
      <c r="H391" s="404"/>
      <c r="I391" s="405"/>
      <c r="J391" s="15" t="s">
        <v>7</v>
      </c>
      <c r="K391" s="15"/>
      <c r="L391" s="15"/>
      <c r="M391" s="14"/>
      <c r="N391" s="110"/>
      <c r="V391" s="111">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110"/>
      <c r="V392" s="111"/>
    </row>
    <row r="393" spans="1:22" ht="13.5" thickBot="1" x14ac:dyDescent="0.25">
      <c r="A393" s="400"/>
      <c r="B393" s="25"/>
      <c r="C393" s="25"/>
      <c r="D393" s="8"/>
      <c r="E393" s="24" t="s">
        <v>1</v>
      </c>
      <c r="F393" s="23"/>
      <c r="G393" s="410"/>
      <c r="H393" s="411"/>
      <c r="I393" s="412"/>
      <c r="J393" s="11" t="s">
        <v>0</v>
      </c>
      <c r="K393" s="10"/>
      <c r="L393" s="10"/>
      <c r="M393" s="9"/>
      <c r="N393" s="110"/>
      <c r="V393" s="111"/>
    </row>
    <row r="394" spans="1:22" ht="24" thickTop="1" thickBot="1" x14ac:dyDescent="0.25">
      <c r="A394" s="398">
        <f t="shared" ref="A394" si="91">A390+1</f>
        <v>95</v>
      </c>
      <c r="B394" s="22" t="s">
        <v>12</v>
      </c>
      <c r="C394" s="22" t="s">
        <v>11</v>
      </c>
      <c r="D394" s="22" t="s">
        <v>10</v>
      </c>
      <c r="E394" s="401" t="s">
        <v>9</v>
      </c>
      <c r="F394" s="401"/>
      <c r="G394" s="401" t="s">
        <v>8</v>
      </c>
      <c r="H394" s="402"/>
      <c r="I394" s="21"/>
      <c r="J394" s="20" t="s">
        <v>7</v>
      </c>
      <c r="K394" s="19"/>
      <c r="L394" s="19"/>
      <c r="M394" s="18"/>
      <c r="N394" s="110"/>
      <c r="V394" s="111"/>
    </row>
    <row r="395" spans="1:22" ht="13.5" thickBot="1" x14ac:dyDescent="0.25">
      <c r="A395" s="399"/>
      <c r="B395" s="16"/>
      <c r="C395" s="16"/>
      <c r="D395" s="113"/>
      <c r="E395" s="16"/>
      <c r="F395" s="16"/>
      <c r="G395" s="403"/>
      <c r="H395" s="404"/>
      <c r="I395" s="405"/>
      <c r="J395" s="15" t="s">
        <v>7</v>
      </c>
      <c r="K395" s="15"/>
      <c r="L395" s="15"/>
      <c r="M395" s="14"/>
      <c r="N395" s="110"/>
      <c r="V395" s="111">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110"/>
      <c r="V396" s="111"/>
    </row>
    <row r="397" spans="1:22" ht="13.5" thickBot="1" x14ac:dyDescent="0.25">
      <c r="A397" s="400"/>
      <c r="B397" s="25"/>
      <c r="C397" s="25"/>
      <c r="D397" s="8"/>
      <c r="E397" s="24" t="s">
        <v>1</v>
      </c>
      <c r="F397" s="23"/>
      <c r="G397" s="410"/>
      <c r="H397" s="411"/>
      <c r="I397" s="412"/>
      <c r="J397" s="11" t="s">
        <v>0</v>
      </c>
      <c r="K397" s="10"/>
      <c r="L397" s="10"/>
      <c r="M397" s="9"/>
      <c r="N397" s="110"/>
      <c r="V397" s="111"/>
    </row>
    <row r="398" spans="1:22" ht="24" thickTop="1" thickBot="1" x14ac:dyDescent="0.25">
      <c r="A398" s="398">
        <f t="shared" ref="A398" si="92">A394+1</f>
        <v>96</v>
      </c>
      <c r="B398" s="22" t="s">
        <v>12</v>
      </c>
      <c r="C398" s="22" t="s">
        <v>11</v>
      </c>
      <c r="D398" s="22" t="s">
        <v>10</v>
      </c>
      <c r="E398" s="401" t="s">
        <v>9</v>
      </c>
      <c r="F398" s="401"/>
      <c r="G398" s="401" t="s">
        <v>8</v>
      </c>
      <c r="H398" s="402"/>
      <c r="I398" s="21"/>
      <c r="J398" s="20" t="s">
        <v>7</v>
      </c>
      <c r="K398" s="19"/>
      <c r="L398" s="19"/>
      <c r="M398" s="18"/>
      <c r="N398" s="110"/>
      <c r="V398" s="111"/>
    </row>
    <row r="399" spans="1:22" ht="13.5" thickBot="1" x14ac:dyDescent="0.25">
      <c r="A399" s="399"/>
      <c r="B399" s="16"/>
      <c r="C399" s="16"/>
      <c r="D399" s="113"/>
      <c r="E399" s="16"/>
      <c r="F399" s="16"/>
      <c r="G399" s="403"/>
      <c r="H399" s="404"/>
      <c r="I399" s="405"/>
      <c r="J399" s="15" t="s">
        <v>7</v>
      </c>
      <c r="K399" s="15"/>
      <c r="L399" s="15"/>
      <c r="M399" s="14"/>
      <c r="N399" s="110"/>
      <c r="V399" s="111">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110"/>
      <c r="V400" s="111"/>
    </row>
    <row r="401" spans="1:22" ht="13.5" thickBot="1" x14ac:dyDescent="0.25">
      <c r="A401" s="400"/>
      <c r="B401" s="25"/>
      <c r="C401" s="25"/>
      <c r="D401" s="8"/>
      <c r="E401" s="24" t="s">
        <v>1</v>
      </c>
      <c r="F401" s="23"/>
      <c r="G401" s="410"/>
      <c r="H401" s="411"/>
      <c r="I401" s="412"/>
      <c r="J401" s="11" t="s">
        <v>0</v>
      </c>
      <c r="K401" s="10"/>
      <c r="L401" s="10"/>
      <c r="M401" s="9"/>
      <c r="N401" s="110"/>
      <c r="V401" s="111"/>
    </row>
    <row r="402" spans="1:22" ht="24" thickTop="1" thickBot="1" x14ac:dyDescent="0.25">
      <c r="A402" s="398">
        <f t="shared" ref="A402" si="93">A398+1</f>
        <v>97</v>
      </c>
      <c r="B402" s="22" t="s">
        <v>12</v>
      </c>
      <c r="C402" s="22" t="s">
        <v>11</v>
      </c>
      <c r="D402" s="22" t="s">
        <v>10</v>
      </c>
      <c r="E402" s="401" t="s">
        <v>9</v>
      </c>
      <c r="F402" s="401"/>
      <c r="G402" s="401" t="s">
        <v>8</v>
      </c>
      <c r="H402" s="402"/>
      <c r="I402" s="21"/>
      <c r="J402" s="20" t="s">
        <v>7</v>
      </c>
      <c r="K402" s="19"/>
      <c r="L402" s="19"/>
      <c r="M402" s="18"/>
      <c r="N402" s="110"/>
      <c r="V402" s="111"/>
    </row>
    <row r="403" spans="1:22" ht="13.5" thickBot="1" x14ac:dyDescent="0.25">
      <c r="A403" s="399"/>
      <c r="B403" s="16"/>
      <c r="C403" s="16"/>
      <c r="D403" s="113"/>
      <c r="E403" s="16"/>
      <c r="F403" s="16"/>
      <c r="G403" s="403"/>
      <c r="H403" s="404"/>
      <c r="I403" s="405"/>
      <c r="J403" s="15" t="s">
        <v>7</v>
      </c>
      <c r="K403" s="15"/>
      <c r="L403" s="15"/>
      <c r="M403" s="14"/>
      <c r="N403" s="110"/>
      <c r="V403" s="111">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110"/>
      <c r="V404" s="111"/>
    </row>
    <row r="405" spans="1:22" ht="13.5" thickBot="1" x14ac:dyDescent="0.25">
      <c r="A405" s="400"/>
      <c r="B405" s="25"/>
      <c r="C405" s="25"/>
      <c r="D405" s="8"/>
      <c r="E405" s="24" t="s">
        <v>1</v>
      </c>
      <c r="F405" s="23"/>
      <c r="G405" s="410"/>
      <c r="H405" s="411"/>
      <c r="I405" s="412"/>
      <c r="J405" s="11" t="s">
        <v>0</v>
      </c>
      <c r="K405" s="10"/>
      <c r="L405" s="10"/>
      <c r="M405" s="9"/>
      <c r="N405" s="110"/>
      <c r="V405" s="111"/>
    </row>
    <row r="406" spans="1:22" ht="24" thickTop="1" thickBot="1" x14ac:dyDescent="0.25">
      <c r="A406" s="398">
        <f t="shared" ref="A406" si="94">A402+1</f>
        <v>98</v>
      </c>
      <c r="B406" s="22" t="s">
        <v>12</v>
      </c>
      <c r="C406" s="22" t="s">
        <v>11</v>
      </c>
      <c r="D406" s="22" t="s">
        <v>10</v>
      </c>
      <c r="E406" s="401" t="s">
        <v>9</v>
      </c>
      <c r="F406" s="401"/>
      <c r="G406" s="401" t="s">
        <v>8</v>
      </c>
      <c r="H406" s="402"/>
      <c r="I406" s="21"/>
      <c r="J406" s="20" t="s">
        <v>7</v>
      </c>
      <c r="K406" s="19"/>
      <c r="L406" s="19"/>
      <c r="M406" s="18"/>
      <c r="N406" s="110"/>
      <c r="V406" s="111"/>
    </row>
    <row r="407" spans="1:22" ht="13.5" thickBot="1" x14ac:dyDescent="0.25">
      <c r="A407" s="399"/>
      <c r="B407" s="16"/>
      <c r="C407" s="16"/>
      <c r="D407" s="113"/>
      <c r="E407" s="16"/>
      <c r="F407" s="16"/>
      <c r="G407" s="403"/>
      <c r="H407" s="404"/>
      <c r="I407" s="405"/>
      <c r="J407" s="15" t="s">
        <v>7</v>
      </c>
      <c r="K407" s="15"/>
      <c r="L407" s="15"/>
      <c r="M407" s="14"/>
      <c r="N407" s="110"/>
      <c r="V407" s="111">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110"/>
      <c r="V408" s="111"/>
    </row>
    <row r="409" spans="1:22" ht="13.5" thickBot="1" x14ac:dyDescent="0.25">
      <c r="A409" s="400"/>
      <c r="B409" s="25"/>
      <c r="C409" s="25"/>
      <c r="D409" s="8"/>
      <c r="E409" s="24" t="s">
        <v>1</v>
      </c>
      <c r="F409" s="23"/>
      <c r="G409" s="410"/>
      <c r="H409" s="411"/>
      <c r="I409" s="412"/>
      <c r="J409" s="11" t="s">
        <v>0</v>
      </c>
      <c r="K409" s="10"/>
      <c r="L409" s="10"/>
      <c r="M409" s="9"/>
      <c r="N409" s="110"/>
      <c r="V409" s="111"/>
    </row>
    <row r="410" spans="1:22" ht="24" thickTop="1" thickBot="1" x14ac:dyDescent="0.25">
      <c r="A410" s="398">
        <f t="shared" ref="A410" si="95">A406+1</f>
        <v>99</v>
      </c>
      <c r="B410" s="22" t="s">
        <v>12</v>
      </c>
      <c r="C410" s="22" t="s">
        <v>11</v>
      </c>
      <c r="D410" s="22" t="s">
        <v>10</v>
      </c>
      <c r="E410" s="401" t="s">
        <v>9</v>
      </c>
      <c r="F410" s="401"/>
      <c r="G410" s="401" t="s">
        <v>8</v>
      </c>
      <c r="H410" s="402"/>
      <c r="I410" s="21"/>
      <c r="J410" s="20" t="s">
        <v>7</v>
      </c>
      <c r="K410" s="19"/>
      <c r="L410" s="19"/>
      <c r="M410" s="18"/>
      <c r="N410" s="110"/>
      <c r="V410" s="111"/>
    </row>
    <row r="411" spans="1:22" ht="13.5" thickBot="1" x14ac:dyDescent="0.25">
      <c r="A411" s="399"/>
      <c r="B411" s="16"/>
      <c r="C411" s="16"/>
      <c r="D411" s="113"/>
      <c r="E411" s="16"/>
      <c r="F411" s="16"/>
      <c r="G411" s="403"/>
      <c r="H411" s="404"/>
      <c r="I411" s="405"/>
      <c r="J411" s="15" t="s">
        <v>7</v>
      </c>
      <c r="K411" s="15"/>
      <c r="L411" s="15"/>
      <c r="M411" s="14"/>
      <c r="N411" s="110"/>
      <c r="V411" s="111">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110"/>
      <c r="V412" s="111"/>
    </row>
    <row r="413" spans="1:22" ht="13.5" thickBot="1" x14ac:dyDescent="0.25">
      <c r="A413" s="400"/>
      <c r="B413" s="25"/>
      <c r="C413" s="25"/>
      <c r="D413" s="8"/>
      <c r="E413" s="24" t="s">
        <v>1</v>
      </c>
      <c r="F413" s="23"/>
      <c r="G413" s="410"/>
      <c r="H413" s="411"/>
      <c r="I413" s="412"/>
      <c r="J413" s="11" t="s">
        <v>0</v>
      </c>
      <c r="K413" s="10"/>
      <c r="L413" s="10"/>
      <c r="M413" s="9"/>
      <c r="N413" s="110"/>
      <c r="V413" s="111"/>
    </row>
    <row r="414" spans="1:22" ht="24" thickTop="1" thickBot="1" x14ac:dyDescent="0.25">
      <c r="A414" s="398">
        <f t="shared" ref="A414" si="96">A410+1</f>
        <v>100</v>
      </c>
      <c r="B414" s="22" t="s">
        <v>12</v>
      </c>
      <c r="C414" s="22" t="s">
        <v>11</v>
      </c>
      <c r="D414" s="22" t="s">
        <v>10</v>
      </c>
      <c r="E414" s="401" t="s">
        <v>9</v>
      </c>
      <c r="F414" s="401"/>
      <c r="G414" s="401" t="s">
        <v>8</v>
      </c>
      <c r="H414" s="402"/>
      <c r="I414" s="21"/>
      <c r="J414" s="20" t="s">
        <v>7</v>
      </c>
      <c r="K414" s="19"/>
      <c r="L414" s="19"/>
      <c r="M414" s="18"/>
      <c r="N414" s="110"/>
      <c r="V414" s="111"/>
    </row>
    <row r="415" spans="1:22" ht="13.5" thickBot="1" x14ac:dyDescent="0.25">
      <c r="A415" s="399"/>
      <c r="B415" s="16"/>
      <c r="C415" s="16"/>
      <c r="D415" s="113"/>
      <c r="E415" s="16"/>
      <c r="F415" s="16"/>
      <c r="G415" s="403"/>
      <c r="H415" s="404"/>
      <c r="I415" s="405"/>
      <c r="J415" s="15" t="s">
        <v>7</v>
      </c>
      <c r="K415" s="15"/>
      <c r="L415" s="15"/>
      <c r="M415" s="14"/>
      <c r="N415" s="110"/>
      <c r="V415" s="111">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110"/>
    </row>
    <row r="417" spans="1:14" ht="13.5" thickBot="1" x14ac:dyDescent="0.25">
      <c r="A417" s="400"/>
      <c r="B417" s="8"/>
      <c r="C417" s="8"/>
      <c r="D417" s="8"/>
      <c r="E417" s="7" t="s">
        <v>1</v>
      </c>
      <c r="F417" s="6"/>
      <c r="G417" s="410"/>
      <c r="H417" s="411"/>
      <c r="I417" s="412"/>
      <c r="J417" s="5" t="s">
        <v>0</v>
      </c>
      <c r="K417" s="4"/>
      <c r="L417" s="4"/>
      <c r="M417" s="3"/>
      <c r="N417" s="110"/>
    </row>
    <row r="418" spans="1:14" ht="13.5" thickTop="1" x14ac:dyDescent="0.2"/>
  </sheetData>
  <mergeCells count="74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B19:B20"/>
    <mergeCell ref="G19:I19"/>
    <mergeCell ref="E20:F20"/>
    <mergeCell ref="G20:I21"/>
    <mergeCell ref="A30:A33"/>
    <mergeCell ref="E30:F30"/>
    <mergeCell ref="G30:H30"/>
    <mergeCell ref="B31:B32"/>
    <mergeCell ref="G31:I31"/>
    <mergeCell ref="E32:F32"/>
    <mergeCell ref="G32:I32"/>
    <mergeCell ref="G33:I33"/>
    <mergeCell ref="A26:A29"/>
    <mergeCell ref="E26:F26"/>
    <mergeCell ref="G26:H26"/>
    <mergeCell ref="B27:B28"/>
    <mergeCell ref="C27:C28"/>
    <mergeCell ref="G27:I27"/>
    <mergeCell ref="E28:F28"/>
    <mergeCell ref="G28:I28"/>
    <mergeCell ref="G29:I29"/>
    <mergeCell ref="A38:A41"/>
    <mergeCell ref="E38:F38"/>
    <mergeCell ref="G38:H38"/>
    <mergeCell ref="B39:B40"/>
    <mergeCell ref="G39:I39"/>
    <mergeCell ref="E40:F40"/>
    <mergeCell ref="G40:I40"/>
    <mergeCell ref="G41:I41"/>
    <mergeCell ref="A34:A37"/>
    <mergeCell ref="E34:F34"/>
    <mergeCell ref="G34:H34"/>
    <mergeCell ref="B35:B36"/>
    <mergeCell ref="G35:I35"/>
    <mergeCell ref="E36:F36"/>
    <mergeCell ref="G36:I36"/>
    <mergeCell ref="G37:I37"/>
    <mergeCell ref="A46:A49"/>
    <mergeCell ref="E46:F46"/>
    <mergeCell ref="G46:H46"/>
    <mergeCell ref="B47:B49"/>
    <mergeCell ref="G47:I47"/>
    <mergeCell ref="E48:F48"/>
    <mergeCell ref="G48:I48"/>
    <mergeCell ref="G49:I49"/>
    <mergeCell ref="A42:A45"/>
    <mergeCell ref="E42:F42"/>
    <mergeCell ref="G42:H42"/>
    <mergeCell ref="B43:B45"/>
    <mergeCell ref="G43:I43"/>
    <mergeCell ref="E44:F44"/>
    <mergeCell ref="G44:I44"/>
    <mergeCell ref="G45:I45"/>
    <mergeCell ref="A50:A53"/>
    <mergeCell ref="E50:F50"/>
    <mergeCell ref="G50:H50"/>
    <mergeCell ref="B51:B54"/>
    <mergeCell ref="G51:I51"/>
    <mergeCell ref="E52:F52"/>
    <mergeCell ref="G52:I52"/>
    <mergeCell ref="G53:I53"/>
    <mergeCell ref="A54:A57"/>
    <mergeCell ref="E54:F54"/>
    <mergeCell ref="A58:A61"/>
    <mergeCell ref="E58:F58"/>
    <mergeCell ref="G58:H58"/>
    <mergeCell ref="G59:I59"/>
    <mergeCell ref="E60:F60"/>
    <mergeCell ref="G60:I60"/>
    <mergeCell ref="G61:I61"/>
    <mergeCell ref="G54:H54"/>
    <mergeCell ref="G55:I55"/>
    <mergeCell ref="E56:F56"/>
    <mergeCell ref="G56:I56"/>
    <mergeCell ref="B57:B61"/>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0:A73"/>
    <mergeCell ref="E70:F70"/>
    <mergeCell ref="G70:H70"/>
    <mergeCell ref="B71:B75"/>
    <mergeCell ref="G71:I71"/>
    <mergeCell ref="E72:F72"/>
    <mergeCell ref="G72:I72"/>
    <mergeCell ref="G73:I73"/>
    <mergeCell ref="A74:A77"/>
    <mergeCell ref="E74:F74"/>
    <mergeCell ref="G74:H74"/>
    <mergeCell ref="G75:I75"/>
    <mergeCell ref="E76:F76"/>
    <mergeCell ref="G76:I76"/>
    <mergeCell ref="G77:I77"/>
    <mergeCell ref="A78:A81"/>
    <mergeCell ref="E78:F78"/>
    <mergeCell ref="G78:H78"/>
    <mergeCell ref="B79:B83"/>
    <mergeCell ref="G79:I79"/>
    <mergeCell ref="E80:F80"/>
    <mergeCell ref="G80:I80"/>
    <mergeCell ref="G81:I81"/>
    <mergeCell ref="A82:A85"/>
    <mergeCell ref="E82:F82"/>
    <mergeCell ref="G82:H82"/>
    <mergeCell ref="G83:I83"/>
    <mergeCell ref="E84:F84"/>
    <mergeCell ref="G84:I84"/>
    <mergeCell ref="G85:I85"/>
    <mergeCell ref="A86:A89"/>
    <mergeCell ref="E86:F86"/>
    <mergeCell ref="G86:H86"/>
    <mergeCell ref="B87:B92"/>
    <mergeCell ref="G87:I87"/>
    <mergeCell ref="E88:F88"/>
    <mergeCell ref="G88:I88"/>
    <mergeCell ref="G89:I89"/>
    <mergeCell ref="A90:A93"/>
    <mergeCell ref="E90:F90"/>
    <mergeCell ref="G90:H90"/>
    <mergeCell ref="G91:I91"/>
    <mergeCell ref="E92:F92"/>
    <mergeCell ref="G92:I92"/>
    <mergeCell ref="G93:I93"/>
    <mergeCell ref="A94:A97"/>
    <mergeCell ref="E94:F94"/>
    <mergeCell ref="G94:H94"/>
    <mergeCell ref="G95:I95"/>
    <mergeCell ref="E96:F96"/>
    <mergeCell ref="A102:A105"/>
    <mergeCell ref="E102:F102"/>
    <mergeCell ref="G102:H102"/>
    <mergeCell ref="G103:I103"/>
    <mergeCell ref="E104:F104"/>
    <mergeCell ref="G104:I104"/>
    <mergeCell ref="G105:I105"/>
    <mergeCell ref="G96:I96"/>
    <mergeCell ref="G97:I97"/>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417 C57 C61 C65 C69 C73 C77 C81 C85 C413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89"/>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C53"/>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26"/>
  <sheetViews>
    <sheetView workbookViewId="0">
      <selection activeCell="F21" sqref="F21:G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4</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301</v>
      </c>
      <c r="B10" s="203" t="s">
        <v>12</v>
      </c>
      <c r="C10" s="207" t="s">
        <v>11</v>
      </c>
      <c r="D10" s="207" t="s">
        <v>280</v>
      </c>
      <c r="E10" s="207" t="s">
        <v>281</v>
      </c>
      <c r="F10" s="653" t="s">
        <v>8</v>
      </c>
      <c r="G10" s="653"/>
      <c r="H10" s="650"/>
      <c r="I10" s="650"/>
      <c r="J10" s="650"/>
      <c r="K10" s="650"/>
      <c r="L10" s="650"/>
    </row>
    <row r="11" spans="1:12" x14ac:dyDescent="0.2">
      <c r="A11" s="652"/>
      <c r="B11" s="651" t="s">
        <v>1372</v>
      </c>
      <c r="C11" s="651" t="s">
        <v>1395</v>
      </c>
      <c r="D11" s="655">
        <v>43553</v>
      </c>
      <c r="E11" s="651" t="s">
        <v>650</v>
      </c>
      <c r="F11" s="651" t="s">
        <v>1396</v>
      </c>
      <c r="G11" s="651"/>
      <c r="H11" s="649" t="s">
        <v>286</v>
      </c>
      <c r="I11" s="649"/>
      <c r="J11" s="209" t="s">
        <v>287</v>
      </c>
      <c r="K11" s="209" t="s">
        <v>16</v>
      </c>
      <c r="L11" s="210">
        <v>322</v>
      </c>
    </row>
    <row r="12" spans="1:12" x14ac:dyDescent="0.2">
      <c r="A12" s="652"/>
      <c r="B12" s="651"/>
      <c r="C12" s="651"/>
      <c r="D12" s="655"/>
      <c r="E12" s="651"/>
      <c r="F12" s="651"/>
      <c r="G12" s="651"/>
      <c r="H12" s="649" t="s">
        <v>242</v>
      </c>
      <c r="I12" s="649"/>
      <c r="J12" s="209" t="s">
        <v>287</v>
      </c>
      <c r="K12" s="209" t="s">
        <v>16</v>
      </c>
      <c r="L12" s="210">
        <v>457.4</v>
      </c>
    </row>
    <row r="13" spans="1:12" ht="24" x14ac:dyDescent="0.2">
      <c r="A13" s="652"/>
      <c r="B13" s="203" t="s">
        <v>6</v>
      </c>
      <c r="C13" s="207" t="s">
        <v>5</v>
      </c>
      <c r="D13" s="207" t="s">
        <v>288</v>
      </c>
      <c r="E13" s="207" t="s">
        <v>289</v>
      </c>
      <c r="F13" s="650"/>
      <c r="G13" s="650"/>
      <c r="H13" s="649" t="s">
        <v>290</v>
      </c>
      <c r="I13" s="649"/>
      <c r="J13" s="651" t="s">
        <v>287</v>
      </c>
      <c r="K13" s="651" t="s">
        <v>16</v>
      </c>
      <c r="L13" s="648">
        <v>70</v>
      </c>
    </row>
    <row r="14" spans="1:12" ht="36" x14ac:dyDescent="0.2">
      <c r="A14" s="652"/>
      <c r="B14" s="209" t="s">
        <v>1375</v>
      </c>
      <c r="C14" s="209" t="s">
        <v>1396</v>
      </c>
      <c r="D14" s="211">
        <v>43555</v>
      </c>
      <c r="E14" s="209" t="s">
        <v>1397</v>
      </c>
      <c r="F14" s="650"/>
      <c r="G14" s="650"/>
      <c r="H14" s="649"/>
      <c r="I14" s="649"/>
      <c r="J14" s="651"/>
      <c r="K14" s="651"/>
      <c r="L14" s="648"/>
    </row>
    <row r="15" spans="1:12" ht="24" x14ac:dyDescent="0.2">
      <c r="A15" s="652">
        <v>302</v>
      </c>
      <c r="B15" s="203" t="s">
        <v>12</v>
      </c>
      <c r="C15" s="207" t="s">
        <v>11</v>
      </c>
      <c r="D15" s="207" t="s">
        <v>280</v>
      </c>
      <c r="E15" s="207" t="s">
        <v>281</v>
      </c>
      <c r="F15" s="653" t="s">
        <v>8</v>
      </c>
      <c r="G15" s="653"/>
      <c r="H15" s="650"/>
      <c r="I15" s="650"/>
      <c r="J15" s="650"/>
      <c r="K15" s="650"/>
      <c r="L15" s="650"/>
    </row>
    <row r="16" spans="1:12" x14ac:dyDescent="0.2">
      <c r="A16" s="652"/>
      <c r="B16" s="651" t="s">
        <v>1398</v>
      </c>
      <c r="C16" s="654" t="s">
        <v>1399</v>
      </c>
      <c r="D16" s="655">
        <v>43388</v>
      </c>
      <c r="E16" s="651" t="s">
        <v>1400</v>
      </c>
      <c r="F16" s="651" t="s">
        <v>1401</v>
      </c>
      <c r="G16" s="651"/>
      <c r="H16" s="649" t="s">
        <v>286</v>
      </c>
      <c r="I16" s="649"/>
      <c r="J16" s="209" t="s">
        <v>287</v>
      </c>
      <c r="K16" s="209" t="s">
        <v>16</v>
      </c>
      <c r="L16" s="210">
        <v>433.65</v>
      </c>
    </row>
    <row r="17" spans="1:12" x14ac:dyDescent="0.2">
      <c r="A17" s="652"/>
      <c r="B17" s="651"/>
      <c r="C17" s="654"/>
      <c r="D17" s="655"/>
      <c r="E17" s="651"/>
      <c r="F17" s="651"/>
      <c r="G17" s="651"/>
      <c r="H17" s="649" t="s">
        <v>242</v>
      </c>
      <c r="I17" s="649"/>
      <c r="J17" s="209" t="s">
        <v>287</v>
      </c>
      <c r="K17" s="209" t="s">
        <v>16</v>
      </c>
      <c r="L17" s="210">
        <v>3462.22</v>
      </c>
    </row>
    <row r="18" spans="1:12" ht="24" x14ac:dyDescent="0.2">
      <c r="A18" s="652"/>
      <c r="B18" s="203" t="s">
        <v>6</v>
      </c>
      <c r="C18" s="207" t="s">
        <v>5</v>
      </c>
      <c r="D18" s="207" t="s">
        <v>288</v>
      </c>
      <c r="E18" s="207" t="s">
        <v>289</v>
      </c>
      <c r="F18" s="650"/>
      <c r="G18" s="650"/>
      <c r="H18" s="649" t="s">
        <v>290</v>
      </c>
      <c r="I18" s="649"/>
      <c r="J18" s="651" t="s">
        <v>287</v>
      </c>
      <c r="K18" s="651" t="s">
        <v>16</v>
      </c>
      <c r="L18" s="648">
        <v>1069.9100000000001</v>
      </c>
    </row>
    <row r="19" spans="1:12" ht="24" x14ac:dyDescent="0.2">
      <c r="A19" s="652"/>
      <c r="B19" s="209" t="s">
        <v>439</v>
      </c>
      <c r="C19" s="209" t="s">
        <v>1401</v>
      </c>
      <c r="D19" s="211">
        <v>43402</v>
      </c>
      <c r="E19" s="209" t="s">
        <v>1402</v>
      </c>
      <c r="F19" s="650"/>
      <c r="G19" s="650"/>
      <c r="H19" s="649"/>
      <c r="I19" s="649"/>
      <c r="J19" s="651"/>
      <c r="K19" s="651"/>
      <c r="L19" s="648"/>
    </row>
    <row r="20" spans="1:12" ht="24" x14ac:dyDescent="0.2">
      <c r="A20" s="652">
        <v>303</v>
      </c>
      <c r="B20" s="203" t="s">
        <v>12</v>
      </c>
      <c r="C20" s="207" t="s">
        <v>11</v>
      </c>
      <c r="D20" s="207" t="s">
        <v>280</v>
      </c>
      <c r="E20" s="207" t="s">
        <v>281</v>
      </c>
      <c r="F20" s="653" t="s">
        <v>8</v>
      </c>
      <c r="G20" s="653"/>
      <c r="H20" s="650"/>
      <c r="I20" s="650"/>
      <c r="J20" s="650"/>
      <c r="K20" s="650"/>
      <c r="L20" s="650"/>
    </row>
    <row r="21" spans="1:12" x14ac:dyDescent="0.2">
      <c r="A21" s="652"/>
      <c r="B21" s="651" t="s">
        <v>1403</v>
      </c>
      <c r="C21" s="654" t="s">
        <v>1404</v>
      </c>
      <c r="D21" s="655">
        <v>43549</v>
      </c>
      <c r="E21" s="651" t="s">
        <v>295</v>
      </c>
      <c r="F21" s="651" t="s">
        <v>296</v>
      </c>
      <c r="G21" s="651"/>
      <c r="H21" s="649" t="s">
        <v>286</v>
      </c>
      <c r="I21" s="649"/>
      <c r="J21" s="209" t="s">
        <v>287</v>
      </c>
      <c r="K21" s="209" t="s">
        <v>287</v>
      </c>
      <c r="L21" s="210">
        <v>0</v>
      </c>
    </row>
    <row r="22" spans="1:12" x14ac:dyDescent="0.2">
      <c r="A22" s="652"/>
      <c r="B22" s="651"/>
      <c r="C22" s="654"/>
      <c r="D22" s="655"/>
      <c r="E22" s="651"/>
      <c r="F22" s="651"/>
      <c r="G22" s="651"/>
      <c r="H22" s="649" t="s">
        <v>242</v>
      </c>
      <c r="I22" s="649"/>
      <c r="J22" s="209" t="s">
        <v>287</v>
      </c>
      <c r="K22" s="209" t="s">
        <v>287</v>
      </c>
      <c r="L22" s="210">
        <v>0</v>
      </c>
    </row>
    <row r="23" spans="1:12" ht="24" x14ac:dyDescent="0.2">
      <c r="A23" s="652"/>
      <c r="B23" s="203" t="s">
        <v>6</v>
      </c>
      <c r="C23" s="207" t="s">
        <v>5</v>
      </c>
      <c r="D23" s="207" t="s">
        <v>288</v>
      </c>
      <c r="E23" s="207" t="s">
        <v>289</v>
      </c>
      <c r="F23" s="650"/>
      <c r="G23" s="650"/>
      <c r="H23" s="649" t="s">
        <v>290</v>
      </c>
      <c r="I23" s="649"/>
      <c r="J23" s="651" t="s">
        <v>287</v>
      </c>
      <c r="K23" s="651" t="s">
        <v>16</v>
      </c>
      <c r="L23" s="648">
        <v>669</v>
      </c>
    </row>
    <row r="24" spans="1:12" ht="24" x14ac:dyDescent="0.2">
      <c r="A24" s="652"/>
      <c r="B24" s="209" t="s">
        <v>790</v>
      </c>
      <c r="C24" s="209" t="s">
        <v>296</v>
      </c>
      <c r="D24" s="211">
        <v>43550</v>
      </c>
      <c r="E24" s="209" t="s">
        <v>1405</v>
      </c>
      <c r="F24" s="650"/>
      <c r="G24" s="650"/>
      <c r="H24" s="649"/>
      <c r="I24" s="649"/>
      <c r="J24" s="651"/>
      <c r="K24" s="651"/>
      <c r="L24" s="648"/>
    </row>
    <row r="25" spans="1:12" ht="24" x14ac:dyDescent="0.2">
      <c r="A25" s="652">
        <v>304</v>
      </c>
      <c r="B25" s="203" t="s">
        <v>12</v>
      </c>
      <c r="C25" s="207" t="s">
        <v>11</v>
      </c>
      <c r="D25" s="207" t="s">
        <v>280</v>
      </c>
      <c r="E25" s="207" t="s">
        <v>281</v>
      </c>
      <c r="F25" s="653" t="s">
        <v>8</v>
      </c>
      <c r="G25" s="653"/>
      <c r="H25" s="650"/>
      <c r="I25" s="650"/>
      <c r="J25" s="650"/>
      <c r="K25" s="650"/>
      <c r="L25" s="650"/>
    </row>
    <row r="26" spans="1:12" x14ac:dyDescent="0.2">
      <c r="A26" s="652"/>
      <c r="B26" s="651" t="s">
        <v>1406</v>
      </c>
      <c r="C26" s="654" t="s">
        <v>1407</v>
      </c>
      <c r="D26" s="655">
        <v>43515</v>
      </c>
      <c r="E26" s="651" t="s">
        <v>607</v>
      </c>
      <c r="F26" s="651" t="s">
        <v>1408</v>
      </c>
      <c r="G26" s="651"/>
      <c r="H26" s="649" t="s">
        <v>286</v>
      </c>
      <c r="I26" s="649"/>
      <c r="J26" s="209" t="s">
        <v>287</v>
      </c>
      <c r="K26" s="209" t="s">
        <v>16</v>
      </c>
      <c r="L26" s="210">
        <v>834.96</v>
      </c>
    </row>
    <row r="27" spans="1:12" x14ac:dyDescent="0.2">
      <c r="A27" s="652"/>
      <c r="B27" s="651"/>
      <c r="C27" s="654"/>
      <c r="D27" s="655"/>
      <c r="E27" s="651"/>
      <c r="F27" s="651"/>
      <c r="G27" s="651"/>
      <c r="H27" s="649" t="s">
        <v>242</v>
      </c>
      <c r="I27" s="649"/>
      <c r="J27" s="209" t="s">
        <v>287</v>
      </c>
      <c r="K27" s="209" t="s">
        <v>16</v>
      </c>
      <c r="L27" s="210">
        <v>589.4</v>
      </c>
    </row>
    <row r="28" spans="1:12" ht="24" x14ac:dyDescent="0.2">
      <c r="A28" s="652"/>
      <c r="B28" s="203" t="s">
        <v>6</v>
      </c>
      <c r="C28" s="207" t="s">
        <v>5</v>
      </c>
      <c r="D28" s="207" t="s">
        <v>288</v>
      </c>
      <c r="E28" s="207" t="s">
        <v>289</v>
      </c>
      <c r="F28" s="650"/>
      <c r="G28" s="650"/>
      <c r="H28" s="649" t="s">
        <v>290</v>
      </c>
      <c r="I28" s="649"/>
      <c r="J28" s="651" t="s">
        <v>287</v>
      </c>
      <c r="K28" s="651" t="s">
        <v>287</v>
      </c>
      <c r="L28" s="648">
        <v>0</v>
      </c>
    </row>
    <row r="29" spans="1:12" ht="24" x14ac:dyDescent="0.2">
      <c r="A29" s="652"/>
      <c r="B29" s="209" t="s">
        <v>291</v>
      </c>
      <c r="C29" s="209" t="s">
        <v>1408</v>
      </c>
      <c r="D29" s="211">
        <v>43520</v>
      </c>
      <c r="E29" s="209" t="s">
        <v>1409</v>
      </c>
      <c r="F29" s="650"/>
      <c r="G29" s="650"/>
      <c r="H29" s="649"/>
      <c r="I29" s="649"/>
      <c r="J29" s="651"/>
      <c r="K29" s="651"/>
      <c r="L29" s="648"/>
    </row>
    <row r="30" spans="1:12" ht="24" x14ac:dyDescent="0.2">
      <c r="A30" s="652">
        <v>305</v>
      </c>
      <c r="B30" s="203" t="s">
        <v>12</v>
      </c>
      <c r="C30" s="207" t="s">
        <v>11</v>
      </c>
      <c r="D30" s="207" t="s">
        <v>280</v>
      </c>
      <c r="E30" s="207" t="s">
        <v>281</v>
      </c>
      <c r="F30" s="653" t="s">
        <v>8</v>
      </c>
      <c r="G30" s="653"/>
      <c r="H30" s="650"/>
      <c r="I30" s="650"/>
      <c r="J30" s="650"/>
      <c r="K30" s="650"/>
      <c r="L30" s="650"/>
    </row>
    <row r="31" spans="1:12" x14ac:dyDescent="0.2">
      <c r="A31" s="652"/>
      <c r="B31" s="651" t="s">
        <v>1410</v>
      </c>
      <c r="C31" s="654" t="s">
        <v>1411</v>
      </c>
      <c r="D31" s="655">
        <v>43393</v>
      </c>
      <c r="E31" s="651" t="s">
        <v>449</v>
      </c>
      <c r="F31" s="651" t="s">
        <v>1144</v>
      </c>
      <c r="G31" s="651"/>
      <c r="H31" s="649" t="s">
        <v>286</v>
      </c>
      <c r="I31" s="649"/>
      <c r="J31" s="209" t="s">
        <v>287</v>
      </c>
      <c r="K31" s="209" t="s">
        <v>287</v>
      </c>
      <c r="L31" s="210">
        <v>0</v>
      </c>
    </row>
    <row r="32" spans="1:12" x14ac:dyDescent="0.2">
      <c r="A32" s="652"/>
      <c r="B32" s="651"/>
      <c r="C32" s="654"/>
      <c r="D32" s="655"/>
      <c r="E32" s="651"/>
      <c r="F32" s="651"/>
      <c r="G32" s="651"/>
      <c r="H32" s="649" t="s">
        <v>242</v>
      </c>
      <c r="I32" s="649"/>
      <c r="J32" s="209" t="s">
        <v>287</v>
      </c>
      <c r="K32" s="209" t="s">
        <v>287</v>
      </c>
      <c r="L32" s="210">
        <v>0</v>
      </c>
    </row>
    <row r="33" spans="1:12" ht="24" x14ac:dyDescent="0.2">
      <c r="A33" s="652"/>
      <c r="B33" s="203" t="s">
        <v>6</v>
      </c>
      <c r="C33" s="207" t="s">
        <v>5</v>
      </c>
      <c r="D33" s="207" t="s">
        <v>288</v>
      </c>
      <c r="E33" s="207" t="s">
        <v>289</v>
      </c>
      <c r="F33" s="650"/>
      <c r="G33" s="650"/>
      <c r="H33" s="649" t="s">
        <v>290</v>
      </c>
      <c r="I33" s="649"/>
      <c r="J33" s="651" t="s">
        <v>287</v>
      </c>
      <c r="K33" s="651" t="s">
        <v>16</v>
      </c>
      <c r="L33" s="648">
        <v>785</v>
      </c>
    </row>
    <row r="34" spans="1:12" ht="24" x14ac:dyDescent="0.2">
      <c r="A34" s="652"/>
      <c r="B34" s="209" t="s">
        <v>291</v>
      </c>
      <c r="C34" s="209" t="s">
        <v>1144</v>
      </c>
      <c r="D34" s="211">
        <v>43397</v>
      </c>
      <c r="E34" s="209" t="s">
        <v>1221</v>
      </c>
      <c r="F34" s="650"/>
      <c r="G34" s="650"/>
      <c r="H34" s="649"/>
      <c r="I34" s="649"/>
      <c r="J34" s="651"/>
      <c r="K34" s="651"/>
      <c r="L34" s="648"/>
    </row>
    <row r="35" spans="1:12" ht="24" x14ac:dyDescent="0.2">
      <c r="A35" s="652">
        <v>306</v>
      </c>
      <c r="B35" s="203" t="s">
        <v>12</v>
      </c>
      <c r="C35" s="207" t="s">
        <v>11</v>
      </c>
      <c r="D35" s="207" t="s">
        <v>280</v>
      </c>
      <c r="E35" s="207" t="s">
        <v>281</v>
      </c>
      <c r="F35" s="653" t="s">
        <v>8</v>
      </c>
      <c r="G35" s="653"/>
      <c r="H35" s="650"/>
      <c r="I35" s="650"/>
      <c r="J35" s="650"/>
      <c r="K35" s="650"/>
      <c r="L35" s="650"/>
    </row>
    <row r="36" spans="1:12" x14ac:dyDescent="0.2">
      <c r="A36" s="652"/>
      <c r="B36" s="651" t="s">
        <v>1412</v>
      </c>
      <c r="C36" s="654" t="s">
        <v>1413</v>
      </c>
      <c r="D36" s="655">
        <v>43543</v>
      </c>
      <c r="E36" s="651" t="s">
        <v>1414</v>
      </c>
      <c r="F36" s="651" t="s">
        <v>1415</v>
      </c>
      <c r="G36" s="651"/>
      <c r="H36" s="649" t="s">
        <v>286</v>
      </c>
      <c r="I36" s="649"/>
      <c r="J36" s="209" t="s">
        <v>287</v>
      </c>
      <c r="K36" s="209" t="s">
        <v>16</v>
      </c>
      <c r="L36" s="210">
        <v>365.08</v>
      </c>
    </row>
    <row r="37" spans="1:12" x14ac:dyDescent="0.2">
      <c r="A37" s="652"/>
      <c r="B37" s="651"/>
      <c r="C37" s="654"/>
      <c r="D37" s="655"/>
      <c r="E37" s="651"/>
      <c r="F37" s="651"/>
      <c r="G37" s="651"/>
      <c r="H37" s="649" t="s">
        <v>242</v>
      </c>
      <c r="I37" s="649"/>
      <c r="J37" s="209" t="s">
        <v>287</v>
      </c>
      <c r="K37" s="209" t="s">
        <v>16</v>
      </c>
      <c r="L37" s="210">
        <v>392.38</v>
      </c>
    </row>
    <row r="38" spans="1:12" ht="24" x14ac:dyDescent="0.2">
      <c r="A38" s="652"/>
      <c r="B38" s="203" t="s">
        <v>6</v>
      </c>
      <c r="C38" s="207" t="s">
        <v>5</v>
      </c>
      <c r="D38" s="207" t="s">
        <v>288</v>
      </c>
      <c r="E38" s="207" t="s">
        <v>289</v>
      </c>
      <c r="F38" s="650"/>
      <c r="G38" s="650"/>
      <c r="H38" s="649" t="s">
        <v>290</v>
      </c>
      <c r="I38" s="649"/>
      <c r="J38" s="651" t="s">
        <v>287</v>
      </c>
      <c r="K38" s="651" t="s">
        <v>287</v>
      </c>
      <c r="L38" s="648">
        <v>0</v>
      </c>
    </row>
    <row r="39" spans="1:12" ht="24" x14ac:dyDescent="0.2">
      <c r="A39" s="652"/>
      <c r="B39" s="209" t="s">
        <v>291</v>
      </c>
      <c r="C39" s="209" t="s">
        <v>1415</v>
      </c>
      <c r="D39" s="211">
        <v>43545</v>
      </c>
      <c r="E39" s="209" t="s">
        <v>1416</v>
      </c>
      <c r="F39" s="650"/>
      <c r="G39" s="650"/>
      <c r="H39" s="649"/>
      <c r="I39" s="649"/>
      <c r="J39" s="651"/>
      <c r="K39" s="651"/>
      <c r="L39" s="648"/>
    </row>
    <row r="40" spans="1:12" ht="24" x14ac:dyDescent="0.2">
      <c r="A40" s="652">
        <v>307</v>
      </c>
      <c r="B40" s="203" t="s">
        <v>12</v>
      </c>
      <c r="C40" s="207" t="s">
        <v>11</v>
      </c>
      <c r="D40" s="207" t="s">
        <v>280</v>
      </c>
      <c r="E40" s="207" t="s">
        <v>281</v>
      </c>
      <c r="F40" s="653" t="s">
        <v>8</v>
      </c>
      <c r="G40" s="653"/>
      <c r="H40" s="650"/>
      <c r="I40" s="650"/>
      <c r="J40" s="650"/>
      <c r="K40" s="650"/>
      <c r="L40" s="650"/>
    </row>
    <row r="41" spans="1:12" x14ac:dyDescent="0.2">
      <c r="A41" s="652"/>
      <c r="B41" s="651" t="s">
        <v>1417</v>
      </c>
      <c r="C41" s="654" t="s">
        <v>1418</v>
      </c>
      <c r="D41" s="655">
        <v>43374</v>
      </c>
      <c r="E41" s="651" t="s">
        <v>432</v>
      </c>
      <c r="F41" s="651" t="s">
        <v>1419</v>
      </c>
      <c r="G41" s="651"/>
      <c r="H41" s="649" t="s">
        <v>286</v>
      </c>
      <c r="I41" s="649"/>
      <c r="J41" s="209" t="s">
        <v>287</v>
      </c>
      <c r="K41" s="209" t="s">
        <v>16</v>
      </c>
      <c r="L41" s="210">
        <v>723.08</v>
      </c>
    </row>
    <row r="42" spans="1:12" x14ac:dyDescent="0.2">
      <c r="A42" s="652"/>
      <c r="B42" s="651"/>
      <c r="C42" s="654"/>
      <c r="D42" s="655"/>
      <c r="E42" s="651"/>
      <c r="F42" s="651"/>
      <c r="G42" s="651"/>
      <c r="H42" s="649" t="s">
        <v>242</v>
      </c>
      <c r="I42" s="649"/>
      <c r="J42" s="651" t="s">
        <v>287</v>
      </c>
      <c r="K42" s="651" t="s">
        <v>287</v>
      </c>
      <c r="L42" s="648">
        <v>0</v>
      </c>
    </row>
    <row r="43" spans="1:12" x14ac:dyDescent="0.2">
      <c r="A43" s="652"/>
      <c r="B43" s="651"/>
      <c r="C43" s="654"/>
      <c r="D43" s="655"/>
      <c r="E43" s="651"/>
      <c r="F43" s="651"/>
      <c r="G43" s="651"/>
      <c r="H43" s="649"/>
      <c r="I43" s="649"/>
      <c r="J43" s="651"/>
      <c r="K43" s="651"/>
      <c r="L43" s="648"/>
    </row>
    <row r="44" spans="1:12" x14ac:dyDescent="0.2">
      <c r="A44" s="652"/>
      <c r="B44" s="651"/>
      <c r="C44" s="654"/>
      <c r="D44" s="655"/>
      <c r="E44" s="651"/>
      <c r="F44" s="651"/>
      <c r="G44" s="651"/>
      <c r="H44" s="649"/>
      <c r="I44" s="649"/>
      <c r="J44" s="651"/>
      <c r="K44" s="651"/>
      <c r="L44" s="648"/>
    </row>
    <row r="45" spans="1:12" ht="24" x14ac:dyDescent="0.2">
      <c r="A45" s="652"/>
      <c r="B45" s="203" t="s">
        <v>6</v>
      </c>
      <c r="C45" s="207" t="s">
        <v>5</v>
      </c>
      <c r="D45" s="207" t="s">
        <v>288</v>
      </c>
      <c r="E45" s="207" t="s">
        <v>289</v>
      </c>
      <c r="F45" s="650"/>
      <c r="G45" s="650"/>
      <c r="H45" s="649" t="s">
        <v>290</v>
      </c>
      <c r="I45" s="649"/>
      <c r="J45" s="651" t="s">
        <v>287</v>
      </c>
      <c r="K45" s="651" t="s">
        <v>287</v>
      </c>
      <c r="L45" s="648">
        <v>0</v>
      </c>
    </row>
    <row r="46" spans="1:12" ht="24" x14ac:dyDescent="0.2">
      <c r="A46" s="652"/>
      <c r="B46" s="209" t="s">
        <v>1420</v>
      </c>
      <c r="C46" s="209" t="s">
        <v>1419</v>
      </c>
      <c r="D46" s="211">
        <v>43378</v>
      </c>
      <c r="E46" s="209" t="s">
        <v>975</v>
      </c>
      <c r="F46" s="650"/>
      <c r="G46" s="650"/>
      <c r="H46" s="649"/>
      <c r="I46" s="649"/>
      <c r="J46" s="651"/>
      <c r="K46" s="651"/>
      <c r="L46" s="648"/>
    </row>
    <row r="47" spans="1:12" ht="24" x14ac:dyDescent="0.2">
      <c r="A47" s="652">
        <v>308</v>
      </c>
      <c r="B47" s="203" t="s">
        <v>12</v>
      </c>
      <c r="C47" s="207" t="s">
        <v>11</v>
      </c>
      <c r="D47" s="207" t="s">
        <v>280</v>
      </c>
      <c r="E47" s="207" t="s">
        <v>281</v>
      </c>
      <c r="F47" s="653" t="s">
        <v>8</v>
      </c>
      <c r="G47" s="653"/>
      <c r="H47" s="650"/>
      <c r="I47" s="650"/>
      <c r="J47" s="650"/>
      <c r="K47" s="650"/>
      <c r="L47" s="650"/>
    </row>
    <row r="48" spans="1:12" x14ac:dyDescent="0.2">
      <c r="A48" s="652"/>
      <c r="B48" s="651" t="s">
        <v>1421</v>
      </c>
      <c r="C48" s="654" t="s">
        <v>1422</v>
      </c>
      <c r="D48" s="655">
        <v>43401</v>
      </c>
      <c r="E48" s="651" t="s">
        <v>442</v>
      </c>
      <c r="F48" s="651" t="s">
        <v>443</v>
      </c>
      <c r="G48" s="651"/>
      <c r="H48" s="649" t="s">
        <v>286</v>
      </c>
      <c r="I48" s="649"/>
      <c r="J48" s="209" t="s">
        <v>287</v>
      </c>
      <c r="K48" s="209" t="s">
        <v>16</v>
      </c>
      <c r="L48" s="210">
        <v>1103.29</v>
      </c>
    </row>
    <row r="49" spans="1:12" x14ac:dyDescent="0.2">
      <c r="A49" s="652"/>
      <c r="B49" s="651"/>
      <c r="C49" s="654"/>
      <c r="D49" s="655"/>
      <c r="E49" s="651"/>
      <c r="F49" s="651"/>
      <c r="G49" s="651"/>
      <c r="H49" s="649" t="s">
        <v>242</v>
      </c>
      <c r="I49" s="649"/>
      <c r="J49" s="651" t="s">
        <v>287</v>
      </c>
      <c r="K49" s="651" t="s">
        <v>16</v>
      </c>
      <c r="L49" s="648">
        <v>345.37</v>
      </c>
    </row>
    <row r="50" spans="1:12" x14ac:dyDescent="0.2">
      <c r="A50" s="652"/>
      <c r="B50" s="651"/>
      <c r="C50" s="654"/>
      <c r="D50" s="655"/>
      <c r="E50" s="651"/>
      <c r="F50" s="651"/>
      <c r="G50" s="651"/>
      <c r="H50" s="649"/>
      <c r="I50" s="649"/>
      <c r="J50" s="651"/>
      <c r="K50" s="651"/>
      <c r="L50" s="648"/>
    </row>
    <row r="51" spans="1:12" ht="24" x14ac:dyDescent="0.2">
      <c r="A51" s="652"/>
      <c r="B51" s="203" t="s">
        <v>6</v>
      </c>
      <c r="C51" s="207" t="s">
        <v>5</v>
      </c>
      <c r="D51" s="207" t="s">
        <v>288</v>
      </c>
      <c r="E51" s="207" t="s">
        <v>289</v>
      </c>
      <c r="F51" s="650"/>
      <c r="G51" s="650"/>
      <c r="H51" s="649" t="s">
        <v>290</v>
      </c>
      <c r="I51" s="649"/>
      <c r="J51" s="651" t="s">
        <v>287</v>
      </c>
      <c r="K51" s="651" t="s">
        <v>16</v>
      </c>
      <c r="L51" s="648">
        <v>860</v>
      </c>
    </row>
    <row r="52" spans="1:12" ht="24" x14ac:dyDescent="0.2">
      <c r="A52" s="652"/>
      <c r="B52" s="209" t="s">
        <v>291</v>
      </c>
      <c r="C52" s="209" t="s">
        <v>443</v>
      </c>
      <c r="D52" s="211">
        <v>43406</v>
      </c>
      <c r="E52" s="209" t="s">
        <v>1423</v>
      </c>
      <c r="F52" s="650"/>
      <c r="G52" s="650"/>
      <c r="H52" s="649"/>
      <c r="I52" s="649"/>
      <c r="J52" s="651"/>
      <c r="K52" s="651"/>
      <c r="L52" s="648"/>
    </row>
    <row r="53" spans="1:12" ht="24" x14ac:dyDescent="0.2">
      <c r="A53" s="652">
        <v>309</v>
      </c>
      <c r="B53" s="203" t="s">
        <v>12</v>
      </c>
      <c r="C53" s="207" t="s">
        <v>11</v>
      </c>
      <c r="D53" s="207" t="s">
        <v>280</v>
      </c>
      <c r="E53" s="207" t="s">
        <v>281</v>
      </c>
      <c r="F53" s="653" t="s">
        <v>8</v>
      </c>
      <c r="G53" s="653"/>
      <c r="H53" s="650"/>
      <c r="I53" s="650"/>
      <c r="J53" s="650"/>
      <c r="K53" s="650"/>
      <c r="L53" s="650"/>
    </row>
    <row r="54" spans="1:12" x14ac:dyDescent="0.2">
      <c r="A54" s="652"/>
      <c r="B54" s="651" t="s">
        <v>1421</v>
      </c>
      <c r="C54" s="654" t="s">
        <v>1424</v>
      </c>
      <c r="D54" s="655">
        <v>43472</v>
      </c>
      <c r="E54" s="651" t="s">
        <v>284</v>
      </c>
      <c r="F54" s="651" t="s">
        <v>1008</v>
      </c>
      <c r="G54" s="651"/>
      <c r="H54" s="649" t="s">
        <v>286</v>
      </c>
      <c r="I54" s="649"/>
      <c r="J54" s="209" t="s">
        <v>287</v>
      </c>
      <c r="K54" s="209" t="s">
        <v>16</v>
      </c>
      <c r="L54" s="210">
        <v>176.72</v>
      </c>
    </row>
    <row r="55" spans="1:12" x14ac:dyDescent="0.2">
      <c r="A55" s="652"/>
      <c r="B55" s="651"/>
      <c r="C55" s="654"/>
      <c r="D55" s="655"/>
      <c r="E55" s="651"/>
      <c r="F55" s="651"/>
      <c r="G55" s="651"/>
      <c r="H55" s="649" t="s">
        <v>242</v>
      </c>
      <c r="I55" s="649"/>
      <c r="J55" s="209" t="s">
        <v>287</v>
      </c>
      <c r="K55" s="209" t="s">
        <v>16</v>
      </c>
      <c r="L55" s="210">
        <v>779.6</v>
      </c>
    </row>
    <row r="56" spans="1:12" ht="24" x14ac:dyDescent="0.2">
      <c r="A56" s="652"/>
      <c r="B56" s="203" t="s">
        <v>6</v>
      </c>
      <c r="C56" s="207" t="s">
        <v>5</v>
      </c>
      <c r="D56" s="207" t="s">
        <v>288</v>
      </c>
      <c r="E56" s="207" t="s">
        <v>289</v>
      </c>
      <c r="F56" s="650"/>
      <c r="G56" s="650"/>
      <c r="H56" s="649" t="s">
        <v>290</v>
      </c>
      <c r="I56" s="649"/>
      <c r="J56" s="651" t="s">
        <v>287</v>
      </c>
      <c r="K56" s="651" t="s">
        <v>287</v>
      </c>
      <c r="L56" s="648">
        <v>0</v>
      </c>
    </row>
    <row r="57" spans="1:12" ht="24" x14ac:dyDescent="0.2">
      <c r="A57" s="652"/>
      <c r="B57" s="209" t="s">
        <v>291</v>
      </c>
      <c r="C57" s="209" t="s">
        <v>1008</v>
      </c>
      <c r="D57" s="211">
        <v>43473</v>
      </c>
      <c r="E57" s="209" t="s">
        <v>1425</v>
      </c>
      <c r="F57" s="650"/>
      <c r="G57" s="650"/>
      <c r="H57" s="649"/>
      <c r="I57" s="649"/>
      <c r="J57" s="651"/>
      <c r="K57" s="651"/>
      <c r="L57" s="648"/>
    </row>
    <row r="58" spans="1:12" ht="24" x14ac:dyDescent="0.2">
      <c r="A58" s="652">
        <v>310</v>
      </c>
      <c r="B58" s="203" t="s">
        <v>12</v>
      </c>
      <c r="C58" s="207" t="s">
        <v>11</v>
      </c>
      <c r="D58" s="207" t="s">
        <v>280</v>
      </c>
      <c r="E58" s="207" t="s">
        <v>281</v>
      </c>
      <c r="F58" s="653" t="s">
        <v>8</v>
      </c>
      <c r="G58" s="653"/>
      <c r="H58" s="650"/>
      <c r="I58" s="650"/>
      <c r="J58" s="650"/>
      <c r="K58" s="650"/>
      <c r="L58" s="650"/>
    </row>
    <row r="59" spans="1:12" x14ac:dyDescent="0.2">
      <c r="A59" s="652"/>
      <c r="B59" s="651" t="s">
        <v>1421</v>
      </c>
      <c r="C59" s="654" t="s">
        <v>1426</v>
      </c>
      <c r="D59" s="655">
        <v>43508</v>
      </c>
      <c r="E59" s="651" t="s">
        <v>659</v>
      </c>
      <c r="F59" s="651" t="s">
        <v>1427</v>
      </c>
      <c r="G59" s="651"/>
      <c r="H59" s="649" t="s">
        <v>286</v>
      </c>
      <c r="I59" s="649"/>
      <c r="J59" s="209" t="s">
        <v>287</v>
      </c>
      <c r="K59" s="209" t="s">
        <v>16</v>
      </c>
      <c r="L59" s="210">
        <v>468.67</v>
      </c>
    </row>
    <row r="60" spans="1:12" x14ac:dyDescent="0.2">
      <c r="A60" s="652"/>
      <c r="B60" s="651"/>
      <c r="C60" s="654"/>
      <c r="D60" s="655"/>
      <c r="E60" s="651"/>
      <c r="F60" s="651"/>
      <c r="G60" s="651"/>
      <c r="H60" s="649" t="s">
        <v>242</v>
      </c>
      <c r="I60" s="649"/>
      <c r="J60" s="209" t="s">
        <v>287</v>
      </c>
      <c r="K60" s="209" t="s">
        <v>16</v>
      </c>
      <c r="L60" s="210">
        <v>429.05</v>
      </c>
    </row>
    <row r="61" spans="1:12" ht="24" x14ac:dyDescent="0.2">
      <c r="A61" s="652"/>
      <c r="B61" s="203" t="s">
        <v>6</v>
      </c>
      <c r="C61" s="207" t="s">
        <v>5</v>
      </c>
      <c r="D61" s="207" t="s">
        <v>288</v>
      </c>
      <c r="E61" s="207" t="s">
        <v>289</v>
      </c>
      <c r="F61" s="650"/>
      <c r="G61" s="650"/>
      <c r="H61" s="649" t="s">
        <v>290</v>
      </c>
      <c r="I61" s="649"/>
      <c r="J61" s="651" t="s">
        <v>287</v>
      </c>
      <c r="K61" s="651" t="s">
        <v>16</v>
      </c>
      <c r="L61" s="648">
        <v>145.25</v>
      </c>
    </row>
    <row r="62" spans="1:12" ht="24" x14ac:dyDescent="0.2">
      <c r="A62" s="652"/>
      <c r="B62" s="209" t="s">
        <v>291</v>
      </c>
      <c r="C62" s="209" t="s">
        <v>1427</v>
      </c>
      <c r="D62" s="211">
        <v>43510</v>
      </c>
      <c r="E62" s="209" t="s">
        <v>1428</v>
      </c>
      <c r="F62" s="650"/>
      <c r="G62" s="650"/>
      <c r="H62" s="649"/>
      <c r="I62" s="649"/>
      <c r="J62" s="651"/>
      <c r="K62" s="651"/>
      <c r="L62" s="648"/>
    </row>
    <row r="63" spans="1:12" ht="24" x14ac:dyDescent="0.2">
      <c r="A63" s="652">
        <v>311</v>
      </c>
      <c r="B63" s="203" t="s">
        <v>12</v>
      </c>
      <c r="C63" s="207" t="s">
        <v>11</v>
      </c>
      <c r="D63" s="207" t="s">
        <v>280</v>
      </c>
      <c r="E63" s="207" t="s">
        <v>281</v>
      </c>
      <c r="F63" s="653" t="s">
        <v>8</v>
      </c>
      <c r="G63" s="653"/>
      <c r="H63" s="650"/>
      <c r="I63" s="650"/>
      <c r="J63" s="650"/>
      <c r="K63" s="650"/>
      <c r="L63" s="650"/>
    </row>
    <row r="64" spans="1:12" x14ac:dyDescent="0.2">
      <c r="A64" s="652"/>
      <c r="B64" s="651" t="s">
        <v>1429</v>
      </c>
      <c r="C64" s="654" t="s">
        <v>1430</v>
      </c>
      <c r="D64" s="655">
        <v>43503</v>
      </c>
      <c r="E64" s="651" t="s">
        <v>1244</v>
      </c>
      <c r="F64" s="651" t="s">
        <v>1431</v>
      </c>
      <c r="G64" s="651"/>
      <c r="H64" s="649" t="s">
        <v>286</v>
      </c>
      <c r="I64" s="649"/>
      <c r="J64" s="209" t="s">
        <v>287</v>
      </c>
      <c r="K64" s="209" t="s">
        <v>16</v>
      </c>
      <c r="L64" s="210">
        <v>362</v>
      </c>
    </row>
    <row r="65" spans="1:12" x14ac:dyDescent="0.2">
      <c r="A65" s="652"/>
      <c r="B65" s="651"/>
      <c r="C65" s="654"/>
      <c r="D65" s="655"/>
      <c r="E65" s="651"/>
      <c r="F65" s="651"/>
      <c r="G65" s="651"/>
      <c r="H65" s="649" t="s">
        <v>242</v>
      </c>
      <c r="I65" s="649"/>
      <c r="J65" s="651" t="s">
        <v>287</v>
      </c>
      <c r="K65" s="651" t="s">
        <v>16</v>
      </c>
      <c r="L65" s="648">
        <v>5826.75</v>
      </c>
    </row>
    <row r="66" spans="1:12" x14ac:dyDescent="0.2">
      <c r="A66" s="652"/>
      <c r="B66" s="651"/>
      <c r="C66" s="654"/>
      <c r="D66" s="655"/>
      <c r="E66" s="651"/>
      <c r="F66" s="651"/>
      <c r="G66" s="651"/>
      <c r="H66" s="649"/>
      <c r="I66" s="649"/>
      <c r="J66" s="651"/>
      <c r="K66" s="651"/>
      <c r="L66" s="648"/>
    </row>
    <row r="67" spans="1:12" ht="24" x14ac:dyDescent="0.2">
      <c r="A67" s="652"/>
      <c r="B67" s="203" t="s">
        <v>6</v>
      </c>
      <c r="C67" s="207" t="s">
        <v>5</v>
      </c>
      <c r="D67" s="207" t="s">
        <v>288</v>
      </c>
      <c r="E67" s="207" t="s">
        <v>289</v>
      </c>
      <c r="F67" s="650"/>
      <c r="G67" s="650"/>
      <c r="H67" s="649" t="s">
        <v>290</v>
      </c>
      <c r="I67" s="649"/>
      <c r="J67" s="651" t="s">
        <v>287</v>
      </c>
      <c r="K67" s="651" t="s">
        <v>16</v>
      </c>
      <c r="L67" s="648">
        <v>158</v>
      </c>
    </row>
    <row r="68" spans="1:12" ht="24" x14ac:dyDescent="0.2">
      <c r="A68" s="652"/>
      <c r="B68" s="209" t="s">
        <v>333</v>
      </c>
      <c r="C68" s="209" t="s">
        <v>1431</v>
      </c>
      <c r="D68" s="211">
        <v>43506</v>
      </c>
      <c r="E68" s="209" t="s">
        <v>420</v>
      </c>
      <c r="F68" s="650"/>
      <c r="G68" s="650"/>
      <c r="H68" s="649"/>
      <c r="I68" s="649"/>
      <c r="J68" s="651"/>
      <c r="K68" s="651"/>
      <c r="L68" s="648"/>
    </row>
    <row r="69" spans="1:12" ht="24" x14ac:dyDescent="0.2">
      <c r="A69" s="652">
        <v>312</v>
      </c>
      <c r="B69" s="203" t="s">
        <v>12</v>
      </c>
      <c r="C69" s="207" t="s">
        <v>11</v>
      </c>
      <c r="D69" s="207" t="s">
        <v>280</v>
      </c>
      <c r="E69" s="207" t="s">
        <v>281</v>
      </c>
      <c r="F69" s="653" t="s">
        <v>8</v>
      </c>
      <c r="G69" s="653"/>
      <c r="H69" s="650"/>
      <c r="I69" s="650"/>
      <c r="J69" s="650"/>
      <c r="K69" s="650"/>
      <c r="L69" s="650"/>
    </row>
    <row r="70" spans="1:12" x14ac:dyDescent="0.2">
      <c r="A70" s="652"/>
      <c r="B70" s="651" t="s">
        <v>1432</v>
      </c>
      <c r="C70" s="654" t="s">
        <v>1433</v>
      </c>
      <c r="D70" s="655">
        <v>43415</v>
      </c>
      <c r="E70" s="651" t="s">
        <v>1172</v>
      </c>
      <c r="F70" s="651" t="s">
        <v>1434</v>
      </c>
      <c r="G70" s="651"/>
      <c r="H70" s="649" t="s">
        <v>286</v>
      </c>
      <c r="I70" s="649"/>
      <c r="J70" s="209" t="s">
        <v>287</v>
      </c>
      <c r="K70" s="209" t="s">
        <v>16</v>
      </c>
      <c r="L70" s="210">
        <v>1303</v>
      </c>
    </row>
    <row r="71" spans="1:12" x14ac:dyDescent="0.2">
      <c r="A71" s="652"/>
      <c r="B71" s="651"/>
      <c r="C71" s="654"/>
      <c r="D71" s="655"/>
      <c r="E71" s="651"/>
      <c r="F71" s="651"/>
      <c r="G71" s="651"/>
      <c r="H71" s="649" t="s">
        <v>242</v>
      </c>
      <c r="I71" s="649"/>
      <c r="J71" s="209" t="s">
        <v>287</v>
      </c>
      <c r="K71" s="209" t="s">
        <v>16</v>
      </c>
      <c r="L71" s="210">
        <v>1485</v>
      </c>
    </row>
    <row r="72" spans="1:12" ht="24" x14ac:dyDescent="0.2">
      <c r="A72" s="652"/>
      <c r="B72" s="203" t="s">
        <v>6</v>
      </c>
      <c r="C72" s="207" t="s">
        <v>5</v>
      </c>
      <c r="D72" s="207" t="s">
        <v>288</v>
      </c>
      <c r="E72" s="207" t="s">
        <v>289</v>
      </c>
      <c r="F72" s="650"/>
      <c r="G72" s="650"/>
      <c r="H72" s="649" t="s">
        <v>290</v>
      </c>
      <c r="I72" s="649"/>
      <c r="J72" s="651" t="s">
        <v>287</v>
      </c>
      <c r="K72" s="651" t="s">
        <v>287</v>
      </c>
      <c r="L72" s="648">
        <v>0</v>
      </c>
    </row>
    <row r="73" spans="1:12" ht="24" x14ac:dyDescent="0.2">
      <c r="A73" s="652"/>
      <c r="B73" s="209" t="s">
        <v>460</v>
      </c>
      <c r="C73" s="209" t="s">
        <v>1434</v>
      </c>
      <c r="D73" s="211">
        <v>43421</v>
      </c>
      <c r="E73" s="209" t="s">
        <v>1435</v>
      </c>
      <c r="F73" s="650"/>
      <c r="G73" s="650"/>
      <c r="H73" s="649"/>
      <c r="I73" s="649"/>
      <c r="J73" s="651"/>
      <c r="K73" s="651"/>
      <c r="L73" s="648"/>
    </row>
    <row r="74" spans="1:12" ht="24" x14ac:dyDescent="0.2">
      <c r="A74" s="652">
        <v>313</v>
      </c>
      <c r="B74" s="203" t="s">
        <v>12</v>
      </c>
      <c r="C74" s="207" t="s">
        <v>11</v>
      </c>
      <c r="D74" s="207" t="s">
        <v>280</v>
      </c>
      <c r="E74" s="207" t="s">
        <v>281</v>
      </c>
      <c r="F74" s="653" t="s">
        <v>8</v>
      </c>
      <c r="G74" s="653"/>
      <c r="H74" s="650"/>
      <c r="I74" s="650"/>
      <c r="J74" s="650"/>
      <c r="K74" s="650"/>
      <c r="L74" s="650"/>
    </row>
    <row r="75" spans="1:12" x14ac:dyDescent="0.2">
      <c r="A75" s="652"/>
      <c r="B75" s="651" t="s">
        <v>1432</v>
      </c>
      <c r="C75" s="654" t="s">
        <v>1436</v>
      </c>
      <c r="D75" s="655">
        <v>43446</v>
      </c>
      <c r="E75" s="651" t="s">
        <v>1437</v>
      </c>
      <c r="F75" s="651" t="s">
        <v>1438</v>
      </c>
      <c r="G75" s="651"/>
      <c r="H75" s="649" t="s">
        <v>286</v>
      </c>
      <c r="I75" s="649"/>
      <c r="J75" s="209" t="s">
        <v>16</v>
      </c>
      <c r="K75" s="209" t="s">
        <v>287</v>
      </c>
      <c r="L75" s="210">
        <v>326</v>
      </c>
    </row>
    <row r="76" spans="1:12" x14ac:dyDescent="0.2">
      <c r="A76" s="652"/>
      <c r="B76" s="651"/>
      <c r="C76" s="654"/>
      <c r="D76" s="655"/>
      <c r="E76" s="651"/>
      <c r="F76" s="651"/>
      <c r="G76" s="651"/>
      <c r="H76" s="649" t="s">
        <v>242</v>
      </c>
      <c r="I76" s="649"/>
      <c r="J76" s="651" t="s">
        <v>16</v>
      </c>
      <c r="K76" s="651" t="s">
        <v>287</v>
      </c>
      <c r="L76" s="648">
        <v>415.5</v>
      </c>
    </row>
    <row r="77" spans="1:12" x14ac:dyDescent="0.2">
      <c r="A77" s="652"/>
      <c r="B77" s="651"/>
      <c r="C77" s="654"/>
      <c r="D77" s="655"/>
      <c r="E77" s="651"/>
      <c r="F77" s="651"/>
      <c r="G77" s="651"/>
      <c r="H77" s="649"/>
      <c r="I77" s="649"/>
      <c r="J77" s="651"/>
      <c r="K77" s="651"/>
      <c r="L77" s="648"/>
    </row>
    <row r="78" spans="1:12" ht="24" x14ac:dyDescent="0.2">
      <c r="A78" s="652"/>
      <c r="B78" s="203" t="s">
        <v>6</v>
      </c>
      <c r="C78" s="207" t="s">
        <v>5</v>
      </c>
      <c r="D78" s="207" t="s">
        <v>288</v>
      </c>
      <c r="E78" s="207" t="s">
        <v>289</v>
      </c>
      <c r="F78" s="650"/>
      <c r="G78" s="650"/>
      <c r="H78" s="649" t="s">
        <v>290</v>
      </c>
      <c r="I78" s="649"/>
      <c r="J78" s="651" t="s">
        <v>287</v>
      </c>
      <c r="K78" s="651" t="s">
        <v>287</v>
      </c>
      <c r="L78" s="648">
        <v>0</v>
      </c>
    </row>
    <row r="79" spans="1:12" ht="24" x14ac:dyDescent="0.2">
      <c r="A79" s="652"/>
      <c r="B79" s="209" t="s">
        <v>460</v>
      </c>
      <c r="C79" s="209" t="s">
        <v>1438</v>
      </c>
      <c r="D79" s="211">
        <v>43447</v>
      </c>
      <c r="E79" s="209" t="s">
        <v>729</v>
      </c>
      <c r="F79" s="650"/>
      <c r="G79" s="650"/>
      <c r="H79" s="649"/>
      <c r="I79" s="649"/>
      <c r="J79" s="651"/>
      <c r="K79" s="651"/>
      <c r="L79" s="648"/>
    </row>
    <row r="80" spans="1:12" ht="24" x14ac:dyDescent="0.2">
      <c r="A80" s="652">
        <v>314</v>
      </c>
      <c r="B80" s="203" t="s">
        <v>12</v>
      </c>
      <c r="C80" s="207" t="s">
        <v>11</v>
      </c>
      <c r="D80" s="207" t="s">
        <v>280</v>
      </c>
      <c r="E80" s="207" t="s">
        <v>281</v>
      </c>
      <c r="F80" s="653" t="s">
        <v>8</v>
      </c>
      <c r="G80" s="653"/>
      <c r="H80" s="650"/>
      <c r="I80" s="650"/>
      <c r="J80" s="650"/>
      <c r="K80" s="650"/>
      <c r="L80" s="650"/>
    </row>
    <row r="81" spans="1:12" x14ac:dyDescent="0.2">
      <c r="A81" s="652"/>
      <c r="B81" s="651" t="s">
        <v>1439</v>
      </c>
      <c r="C81" s="654" t="s">
        <v>1440</v>
      </c>
      <c r="D81" s="655">
        <v>43532</v>
      </c>
      <c r="E81" s="651" t="s">
        <v>1441</v>
      </c>
      <c r="F81" s="651" t="s">
        <v>1442</v>
      </c>
      <c r="G81" s="651"/>
      <c r="H81" s="649" t="s">
        <v>286</v>
      </c>
      <c r="I81" s="649"/>
      <c r="J81" s="209" t="s">
        <v>287</v>
      </c>
      <c r="K81" s="209" t="s">
        <v>16</v>
      </c>
      <c r="L81" s="210">
        <v>354.97</v>
      </c>
    </row>
    <row r="82" spans="1:12" x14ac:dyDescent="0.2">
      <c r="A82" s="652"/>
      <c r="B82" s="651"/>
      <c r="C82" s="654"/>
      <c r="D82" s="655"/>
      <c r="E82" s="651"/>
      <c r="F82" s="651"/>
      <c r="G82" s="651"/>
      <c r="H82" s="649" t="s">
        <v>242</v>
      </c>
      <c r="I82" s="649"/>
      <c r="J82" s="209" t="s">
        <v>287</v>
      </c>
      <c r="K82" s="209" t="s">
        <v>16</v>
      </c>
      <c r="L82" s="210">
        <v>201.6</v>
      </c>
    </row>
    <row r="83" spans="1:12" ht="24" x14ac:dyDescent="0.2">
      <c r="A83" s="652"/>
      <c r="B83" s="203" t="s">
        <v>6</v>
      </c>
      <c r="C83" s="207" t="s">
        <v>5</v>
      </c>
      <c r="D83" s="207" t="s">
        <v>288</v>
      </c>
      <c r="E83" s="207" t="s">
        <v>289</v>
      </c>
      <c r="F83" s="650"/>
      <c r="G83" s="650"/>
      <c r="H83" s="649" t="s">
        <v>290</v>
      </c>
      <c r="I83" s="649"/>
      <c r="J83" s="651" t="s">
        <v>287</v>
      </c>
      <c r="K83" s="651" t="s">
        <v>16</v>
      </c>
      <c r="L83" s="648">
        <v>225</v>
      </c>
    </row>
    <row r="84" spans="1:12" ht="24" x14ac:dyDescent="0.2">
      <c r="A84" s="652"/>
      <c r="B84" s="209" t="s">
        <v>291</v>
      </c>
      <c r="C84" s="209" t="s">
        <v>1442</v>
      </c>
      <c r="D84" s="211">
        <v>43534</v>
      </c>
      <c r="E84" s="209" t="s">
        <v>292</v>
      </c>
      <c r="F84" s="650"/>
      <c r="G84" s="650"/>
      <c r="H84" s="649"/>
      <c r="I84" s="649"/>
      <c r="J84" s="651"/>
      <c r="K84" s="651"/>
      <c r="L84" s="648"/>
    </row>
    <row r="85" spans="1:12" ht="24" x14ac:dyDescent="0.2">
      <c r="A85" s="652">
        <v>315</v>
      </c>
      <c r="B85" s="203" t="s">
        <v>12</v>
      </c>
      <c r="C85" s="207" t="s">
        <v>11</v>
      </c>
      <c r="D85" s="207" t="s">
        <v>280</v>
      </c>
      <c r="E85" s="207" t="s">
        <v>281</v>
      </c>
      <c r="F85" s="653" t="s">
        <v>8</v>
      </c>
      <c r="G85" s="653"/>
      <c r="H85" s="650"/>
      <c r="I85" s="650"/>
      <c r="J85" s="650"/>
      <c r="K85" s="650"/>
      <c r="L85" s="650"/>
    </row>
    <row r="86" spans="1:12" x14ac:dyDescent="0.2">
      <c r="A86" s="652"/>
      <c r="B86" s="651" t="s">
        <v>1443</v>
      </c>
      <c r="C86" s="654" t="s">
        <v>1444</v>
      </c>
      <c r="D86" s="655">
        <v>43433</v>
      </c>
      <c r="E86" s="651" t="s">
        <v>607</v>
      </c>
      <c r="F86" s="651" t="s">
        <v>1144</v>
      </c>
      <c r="G86" s="651"/>
      <c r="H86" s="649" t="s">
        <v>286</v>
      </c>
      <c r="I86" s="649"/>
      <c r="J86" s="209" t="s">
        <v>287</v>
      </c>
      <c r="K86" s="209" t="s">
        <v>16</v>
      </c>
      <c r="L86" s="210">
        <v>348.28</v>
      </c>
    </row>
    <row r="87" spans="1:12" x14ac:dyDescent="0.2">
      <c r="A87" s="652"/>
      <c r="B87" s="651"/>
      <c r="C87" s="654"/>
      <c r="D87" s="655"/>
      <c r="E87" s="651"/>
      <c r="F87" s="651"/>
      <c r="G87" s="651"/>
      <c r="H87" s="649" t="s">
        <v>242</v>
      </c>
      <c r="I87" s="649"/>
      <c r="J87" s="209" t="s">
        <v>287</v>
      </c>
      <c r="K87" s="209" t="s">
        <v>16</v>
      </c>
      <c r="L87" s="210">
        <v>480.39</v>
      </c>
    </row>
    <row r="88" spans="1:12" ht="24" x14ac:dyDescent="0.2">
      <c r="A88" s="652"/>
      <c r="B88" s="203" t="s">
        <v>6</v>
      </c>
      <c r="C88" s="207" t="s">
        <v>5</v>
      </c>
      <c r="D88" s="207" t="s">
        <v>288</v>
      </c>
      <c r="E88" s="207" t="s">
        <v>289</v>
      </c>
      <c r="F88" s="650"/>
      <c r="G88" s="650"/>
      <c r="H88" s="649" t="s">
        <v>290</v>
      </c>
      <c r="I88" s="649"/>
      <c r="J88" s="651" t="s">
        <v>287</v>
      </c>
      <c r="K88" s="651" t="s">
        <v>16</v>
      </c>
      <c r="L88" s="648">
        <v>750</v>
      </c>
    </row>
    <row r="89" spans="1:12" ht="24" x14ac:dyDescent="0.2">
      <c r="A89" s="652"/>
      <c r="B89" s="209" t="s">
        <v>317</v>
      </c>
      <c r="C89" s="209" t="s">
        <v>1144</v>
      </c>
      <c r="D89" s="211">
        <v>43435</v>
      </c>
      <c r="E89" s="209" t="s">
        <v>1445</v>
      </c>
      <c r="F89" s="650"/>
      <c r="G89" s="650"/>
      <c r="H89" s="649"/>
      <c r="I89" s="649"/>
      <c r="J89" s="651"/>
      <c r="K89" s="651"/>
      <c r="L89" s="648"/>
    </row>
    <row r="90" spans="1:12" ht="24" x14ac:dyDescent="0.2">
      <c r="A90" s="652">
        <v>316</v>
      </c>
      <c r="B90" s="203" t="s">
        <v>12</v>
      </c>
      <c r="C90" s="207" t="s">
        <v>11</v>
      </c>
      <c r="D90" s="207" t="s">
        <v>280</v>
      </c>
      <c r="E90" s="207" t="s">
        <v>281</v>
      </c>
      <c r="F90" s="653" t="s">
        <v>8</v>
      </c>
      <c r="G90" s="653"/>
      <c r="H90" s="650"/>
      <c r="I90" s="650"/>
      <c r="J90" s="650"/>
      <c r="K90" s="650"/>
      <c r="L90" s="650"/>
    </row>
    <row r="91" spans="1:12" x14ac:dyDescent="0.2">
      <c r="A91" s="652"/>
      <c r="B91" s="651" t="s">
        <v>1446</v>
      </c>
      <c r="C91" s="651" t="s">
        <v>1447</v>
      </c>
      <c r="D91" s="655">
        <v>43410</v>
      </c>
      <c r="E91" s="651" t="s">
        <v>389</v>
      </c>
      <c r="F91" s="651" t="s">
        <v>1448</v>
      </c>
      <c r="G91" s="651"/>
      <c r="H91" s="649" t="s">
        <v>286</v>
      </c>
      <c r="I91" s="649"/>
      <c r="J91" s="209" t="s">
        <v>287</v>
      </c>
      <c r="K91" s="209" t="s">
        <v>16</v>
      </c>
      <c r="L91" s="210">
        <v>560</v>
      </c>
    </row>
    <row r="92" spans="1:12" x14ac:dyDescent="0.2">
      <c r="A92" s="652"/>
      <c r="B92" s="651"/>
      <c r="C92" s="651"/>
      <c r="D92" s="655"/>
      <c r="E92" s="651"/>
      <c r="F92" s="651"/>
      <c r="G92" s="651"/>
      <c r="H92" s="649" t="s">
        <v>242</v>
      </c>
      <c r="I92" s="649"/>
      <c r="J92" s="209" t="s">
        <v>287</v>
      </c>
      <c r="K92" s="209" t="s">
        <v>16</v>
      </c>
      <c r="L92" s="210">
        <v>4120.33</v>
      </c>
    </row>
    <row r="93" spans="1:12" ht="24" x14ac:dyDescent="0.2">
      <c r="A93" s="652"/>
      <c r="B93" s="203" t="s">
        <v>6</v>
      </c>
      <c r="C93" s="207" t="s">
        <v>5</v>
      </c>
      <c r="D93" s="207" t="s">
        <v>288</v>
      </c>
      <c r="E93" s="207" t="s">
        <v>289</v>
      </c>
      <c r="F93" s="650"/>
      <c r="G93" s="650"/>
      <c r="H93" s="649" t="s">
        <v>290</v>
      </c>
      <c r="I93" s="649"/>
      <c r="J93" s="651" t="s">
        <v>287</v>
      </c>
      <c r="K93" s="651" t="s">
        <v>287</v>
      </c>
      <c r="L93" s="648">
        <v>0</v>
      </c>
    </row>
    <row r="94" spans="1:12" ht="24" x14ac:dyDescent="0.2">
      <c r="A94" s="652"/>
      <c r="B94" s="209" t="s">
        <v>790</v>
      </c>
      <c r="C94" s="209" t="s">
        <v>1448</v>
      </c>
      <c r="D94" s="211">
        <v>43414</v>
      </c>
      <c r="E94" s="209" t="s">
        <v>1213</v>
      </c>
      <c r="F94" s="650"/>
      <c r="G94" s="650"/>
      <c r="H94" s="649"/>
      <c r="I94" s="649"/>
      <c r="J94" s="651"/>
      <c r="K94" s="651"/>
      <c r="L94" s="648"/>
    </row>
    <row r="95" spans="1:12" ht="24" x14ac:dyDescent="0.2">
      <c r="A95" s="652">
        <v>317</v>
      </c>
      <c r="B95" s="203" t="s">
        <v>12</v>
      </c>
      <c r="C95" s="207" t="s">
        <v>11</v>
      </c>
      <c r="D95" s="207" t="s">
        <v>280</v>
      </c>
      <c r="E95" s="207" t="s">
        <v>281</v>
      </c>
      <c r="F95" s="653" t="s">
        <v>8</v>
      </c>
      <c r="G95" s="653"/>
      <c r="H95" s="650"/>
      <c r="I95" s="650"/>
      <c r="J95" s="650"/>
      <c r="K95" s="650"/>
      <c r="L95" s="650"/>
    </row>
    <row r="96" spans="1:12" x14ac:dyDescent="0.2">
      <c r="A96" s="652"/>
      <c r="B96" s="651" t="s">
        <v>1449</v>
      </c>
      <c r="C96" s="654" t="s">
        <v>1450</v>
      </c>
      <c r="D96" s="655">
        <v>43393</v>
      </c>
      <c r="E96" s="651" t="s">
        <v>734</v>
      </c>
      <c r="F96" s="651" t="s">
        <v>1451</v>
      </c>
      <c r="G96" s="651"/>
      <c r="H96" s="649" t="s">
        <v>286</v>
      </c>
      <c r="I96" s="649"/>
      <c r="J96" s="209" t="s">
        <v>287</v>
      </c>
      <c r="K96" s="209" t="s">
        <v>16</v>
      </c>
      <c r="L96" s="210">
        <v>844.55</v>
      </c>
    </row>
    <row r="97" spans="1:12" x14ac:dyDescent="0.2">
      <c r="A97" s="652"/>
      <c r="B97" s="651"/>
      <c r="C97" s="654"/>
      <c r="D97" s="655"/>
      <c r="E97" s="651"/>
      <c r="F97" s="651"/>
      <c r="G97" s="651"/>
      <c r="H97" s="649" t="s">
        <v>242</v>
      </c>
      <c r="I97" s="649"/>
      <c r="J97" s="209" t="s">
        <v>287</v>
      </c>
      <c r="K97" s="209" t="s">
        <v>16</v>
      </c>
      <c r="L97" s="210">
        <v>1318</v>
      </c>
    </row>
    <row r="98" spans="1:12" ht="24" x14ac:dyDescent="0.2">
      <c r="A98" s="652"/>
      <c r="B98" s="203" t="s">
        <v>6</v>
      </c>
      <c r="C98" s="207" t="s">
        <v>5</v>
      </c>
      <c r="D98" s="207" t="s">
        <v>288</v>
      </c>
      <c r="E98" s="207" t="s">
        <v>289</v>
      </c>
      <c r="F98" s="650"/>
      <c r="G98" s="650"/>
      <c r="H98" s="649" t="s">
        <v>290</v>
      </c>
      <c r="I98" s="649"/>
      <c r="J98" s="651" t="s">
        <v>287</v>
      </c>
      <c r="K98" s="651" t="s">
        <v>16</v>
      </c>
      <c r="L98" s="648">
        <v>100</v>
      </c>
    </row>
    <row r="99" spans="1:12" ht="24" x14ac:dyDescent="0.2">
      <c r="A99" s="652"/>
      <c r="B99" s="209" t="s">
        <v>291</v>
      </c>
      <c r="C99" s="209" t="s">
        <v>1451</v>
      </c>
      <c r="D99" s="211">
        <v>43399</v>
      </c>
      <c r="E99" s="209" t="s">
        <v>1452</v>
      </c>
      <c r="F99" s="650"/>
      <c r="G99" s="650"/>
      <c r="H99" s="649"/>
      <c r="I99" s="649"/>
      <c r="J99" s="651"/>
      <c r="K99" s="651"/>
      <c r="L99" s="648"/>
    </row>
    <row r="100" spans="1:12" ht="24" x14ac:dyDescent="0.2">
      <c r="A100" s="652">
        <v>318</v>
      </c>
      <c r="B100" s="203" t="s">
        <v>12</v>
      </c>
      <c r="C100" s="207" t="s">
        <v>11</v>
      </c>
      <c r="D100" s="207" t="s">
        <v>280</v>
      </c>
      <c r="E100" s="207" t="s">
        <v>281</v>
      </c>
      <c r="F100" s="653" t="s">
        <v>8</v>
      </c>
      <c r="G100" s="653"/>
      <c r="H100" s="650"/>
      <c r="I100" s="650"/>
      <c r="J100" s="650"/>
      <c r="K100" s="650"/>
      <c r="L100" s="650"/>
    </row>
    <row r="101" spans="1:12" x14ac:dyDescent="0.2">
      <c r="A101" s="652"/>
      <c r="B101" s="651" t="s">
        <v>1453</v>
      </c>
      <c r="C101" s="651" t="s">
        <v>1454</v>
      </c>
      <c r="D101" s="655">
        <v>43397</v>
      </c>
      <c r="E101" s="651" t="s">
        <v>377</v>
      </c>
      <c r="F101" s="651" t="s">
        <v>1455</v>
      </c>
      <c r="G101" s="651"/>
      <c r="H101" s="649" t="s">
        <v>286</v>
      </c>
      <c r="I101" s="649"/>
      <c r="J101" s="209" t="s">
        <v>287</v>
      </c>
      <c r="K101" s="209" t="s">
        <v>16</v>
      </c>
      <c r="L101" s="210">
        <v>773.95</v>
      </c>
    </row>
    <row r="102" spans="1:12" x14ac:dyDescent="0.2">
      <c r="A102" s="652"/>
      <c r="B102" s="651"/>
      <c r="C102" s="651"/>
      <c r="D102" s="655"/>
      <c r="E102" s="651"/>
      <c r="F102" s="651"/>
      <c r="G102" s="651"/>
      <c r="H102" s="649" t="s">
        <v>242</v>
      </c>
      <c r="I102" s="649"/>
      <c r="J102" s="209" t="s">
        <v>287</v>
      </c>
      <c r="K102" s="209" t="s">
        <v>16</v>
      </c>
      <c r="L102" s="210">
        <v>147</v>
      </c>
    </row>
    <row r="103" spans="1:12" ht="24" x14ac:dyDescent="0.2">
      <c r="A103" s="652"/>
      <c r="B103" s="203" t="s">
        <v>6</v>
      </c>
      <c r="C103" s="207" t="s">
        <v>5</v>
      </c>
      <c r="D103" s="207" t="s">
        <v>288</v>
      </c>
      <c r="E103" s="207" t="s">
        <v>289</v>
      </c>
      <c r="F103" s="650"/>
      <c r="G103" s="650"/>
      <c r="H103" s="649" t="s">
        <v>290</v>
      </c>
      <c r="I103" s="649"/>
      <c r="J103" s="651" t="s">
        <v>287</v>
      </c>
      <c r="K103" s="651" t="s">
        <v>287</v>
      </c>
      <c r="L103" s="648">
        <v>0</v>
      </c>
    </row>
    <row r="104" spans="1:12" ht="24" x14ac:dyDescent="0.2">
      <c r="A104" s="652"/>
      <c r="B104" s="209" t="s">
        <v>1456</v>
      </c>
      <c r="C104" s="209" t="s">
        <v>1455</v>
      </c>
      <c r="D104" s="211">
        <v>43399</v>
      </c>
      <c r="E104" s="209" t="s">
        <v>791</v>
      </c>
      <c r="F104" s="650"/>
      <c r="G104" s="650"/>
      <c r="H104" s="649"/>
      <c r="I104" s="649"/>
      <c r="J104" s="651"/>
      <c r="K104" s="651"/>
      <c r="L104" s="648"/>
    </row>
    <row r="105" spans="1:12" ht="24" x14ac:dyDescent="0.2">
      <c r="A105" s="652">
        <v>319</v>
      </c>
      <c r="B105" s="203" t="s">
        <v>12</v>
      </c>
      <c r="C105" s="207" t="s">
        <v>11</v>
      </c>
      <c r="D105" s="207" t="s">
        <v>280</v>
      </c>
      <c r="E105" s="207" t="s">
        <v>281</v>
      </c>
      <c r="F105" s="653" t="s">
        <v>8</v>
      </c>
      <c r="G105" s="653"/>
      <c r="H105" s="650"/>
      <c r="I105" s="650"/>
      <c r="J105" s="650"/>
      <c r="K105" s="650"/>
      <c r="L105" s="650"/>
    </row>
    <row r="106" spans="1:12" x14ac:dyDescent="0.2">
      <c r="A106" s="652"/>
      <c r="B106" s="651" t="s">
        <v>1453</v>
      </c>
      <c r="C106" s="651" t="s">
        <v>1457</v>
      </c>
      <c r="D106" s="655">
        <v>43411</v>
      </c>
      <c r="E106" s="651" t="s">
        <v>469</v>
      </c>
      <c r="F106" s="651" t="s">
        <v>1458</v>
      </c>
      <c r="G106" s="651"/>
      <c r="H106" s="649" t="s">
        <v>286</v>
      </c>
      <c r="I106" s="649"/>
      <c r="J106" s="209" t="s">
        <v>287</v>
      </c>
      <c r="K106" s="209" t="s">
        <v>16</v>
      </c>
      <c r="L106" s="210">
        <v>519.04</v>
      </c>
    </row>
    <row r="107" spans="1:12" x14ac:dyDescent="0.2">
      <c r="A107" s="652"/>
      <c r="B107" s="651"/>
      <c r="C107" s="651"/>
      <c r="D107" s="655"/>
      <c r="E107" s="651"/>
      <c r="F107" s="651"/>
      <c r="G107" s="651"/>
      <c r="H107" s="649" t="s">
        <v>242</v>
      </c>
      <c r="I107" s="649"/>
      <c r="J107" s="209" t="s">
        <v>287</v>
      </c>
      <c r="K107" s="209" t="s">
        <v>16</v>
      </c>
      <c r="L107" s="210">
        <v>156.19999999999999</v>
      </c>
    </row>
    <row r="108" spans="1:12" ht="24" x14ac:dyDescent="0.2">
      <c r="A108" s="652"/>
      <c r="B108" s="203" t="s">
        <v>6</v>
      </c>
      <c r="C108" s="207" t="s">
        <v>5</v>
      </c>
      <c r="D108" s="207" t="s">
        <v>288</v>
      </c>
      <c r="E108" s="207" t="s">
        <v>289</v>
      </c>
      <c r="F108" s="650"/>
      <c r="G108" s="650"/>
      <c r="H108" s="649" t="s">
        <v>290</v>
      </c>
      <c r="I108" s="649"/>
      <c r="J108" s="651" t="s">
        <v>287</v>
      </c>
      <c r="K108" s="651" t="s">
        <v>287</v>
      </c>
      <c r="L108" s="648">
        <v>0</v>
      </c>
    </row>
    <row r="109" spans="1:12" ht="24" x14ac:dyDescent="0.2">
      <c r="A109" s="652"/>
      <c r="B109" s="209" t="s">
        <v>1456</v>
      </c>
      <c r="C109" s="209" t="s">
        <v>1458</v>
      </c>
      <c r="D109" s="211">
        <v>43413</v>
      </c>
      <c r="E109" s="209" t="s">
        <v>1459</v>
      </c>
      <c r="F109" s="650"/>
      <c r="G109" s="650"/>
      <c r="H109" s="649"/>
      <c r="I109" s="649"/>
      <c r="J109" s="651"/>
      <c r="K109" s="651"/>
      <c r="L109" s="648"/>
    </row>
    <row r="110" spans="1:12" ht="24" x14ac:dyDescent="0.2">
      <c r="A110" s="652">
        <v>320</v>
      </c>
      <c r="B110" s="203" t="s">
        <v>12</v>
      </c>
      <c r="C110" s="207" t="s">
        <v>11</v>
      </c>
      <c r="D110" s="207" t="s">
        <v>280</v>
      </c>
      <c r="E110" s="207" t="s">
        <v>281</v>
      </c>
      <c r="F110" s="653" t="s">
        <v>8</v>
      </c>
      <c r="G110" s="653"/>
      <c r="H110" s="650"/>
      <c r="I110" s="650"/>
      <c r="J110" s="650"/>
      <c r="K110" s="650"/>
      <c r="L110" s="650"/>
    </row>
    <row r="111" spans="1:12" x14ac:dyDescent="0.2">
      <c r="A111" s="652"/>
      <c r="B111" s="651" t="s">
        <v>1460</v>
      </c>
      <c r="C111" s="651" t="s">
        <v>1461</v>
      </c>
      <c r="D111" s="655">
        <v>43439</v>
      </c>
      <c r="E111" s="651" t="s">
        <v>1462</v>
      </c>
      <c r="F111" s="651" t="s">
        <v>1463</v>
      </c>
      <c r="G111" s="651"/>
      <c r="H111" s="649" t="s">
        <v>286</v>
      </c>
      <c r="I111" s="649"/>
      <c r="J111" s="209" t="s">
        <v>287</v>
      </c>
      <c r="K111" s="209" t="s">
        <v>16</v>
      </c>
      <c r="L111" s="210">
        <v>190</v>
      </c>
    </row>
    <row r="112" spans="1:12" x14ac:dyDescent="0.2">
      <c r="A112" s="652"/>
      <c r="B112" s="651"/>
      <c r="C112" s="651"/>
      <c r="D112" s="655"/>
      <c r="E112" s="651"/>
      <c r="F112" s="651"/>
      <c r="G112" s="651"/>
      <c r="H112" s="649" t="s">
        <v>242</v>
      </c>
      <c r="I112" s="649"/>
      <c r="J112" s="209" t="s">
        <v>287</v>
      </c>
      <c r="K112" s="209" t="s">
        <v>16</v>
      </c>
      <c r="L112" s="210">
        <v>125.4</v>
      </c>
    </row>
    <row r="113" spans="1:12" ht="24" x14ac:dyDescent="0.2">
      <c r="A113" s="652"/>
      <c r="B113" s="203" t="s">
        <v>6</v>
      </c>
      <c r="C113" s="207" t="s">
        <v>5</v>
      </c>
      <c r="D113" s="207" t="s">
        <v>288</v>
      </c>
      <c r="E113" s="207" t="s">
        <v>289</v>
      </c>
      <c r="F113" s="650"/>
      <c r="G113" s="650"/>
      <c r="H113" s="649" t="s">
        <v>290</v>
      </c>
      <c r="I113" s="649"/>
      <c r="J113" s="651" t="s">
        <v>287</v>
      </c>
      <c r="K113" s="651" t="s">
        <v>287</v>
      </c>
      <c r="L113" s="648">
        <v>0</v>
      </c>
    </row>
    <row r="114" spans="1:12" ht="24" x14ac:dyDescent="0.2">
      <c r="A114" s="652"/>
      <c r="B114" s="209" t="s">
        <v>439</v>
      </c>
      <c r="C114" s="209" t="s">
        <v>1463</v>
      </c>
      <c r="D114" s="211">
        <v>43441</v>
      </c>
      <c r="E114" s="209" t="s">
        <v>934</v>
      </c>
      <c r="F114" s="650"/>
      <c r="G114" s="650"/>
      <c r="H114" s="649"/>
      <c r="I114" s="649"/>
      <c r="J114" s="651"/>
      <c r="K114" s="651"/>
      <c r="L114" s="648"/>
    </row>
    <row r="115" spans="1:12" ht="24" x14ac:dyDescent="0.2">
      <c r="A115" s="652">
        <v>321</v>
      </c>
      <c r="B115" s="203" t="s">
        <v>12</v>
      </c>
      <c r="C115" s="207" t="s">
        <v>11</v>
      </c>
      <c r="D115" s="207" t="s">
        <v>280</v>
      </c>
      <c r="E115" s="207" t="s">
        <v>281</v>
      </c>
      <c r="F115" s="653" t="s">
        <v>8</v>
      </c>
      <c r="G115" s="653"/>
      <c r="H115" s="650"/>
      <c r="I115" s="650"/>
      <c r="J115" s="650"/>
      <c r="K115" s="650"/>
      <c r="L115" s="650"/>
    </row>
    <row r="116" spans="1:12" x14ac:dyDescent="0.2">
      <c r="A116" s="652"/>
      <c r="B116" s="651" t="s">
        <v>1460</v>
      </c>
      <c r="C116" s="651" t="s">
        <v>1464</v>
      </c>
      <c r="D116" s="655">
        <v>43446</v>
      </c>
      <c r="E116" s="651" t="s">
        <v>664</v>
      </c>
      <c r="F116" s="651" t="s">
        <v>1465</v>
      </c>
      <c r="G116" s="651"/>
      <c r="H116" s="649" t="s">
        <v>286</v>
      </c>
      <c r="I116" s="649"/>
      <c r="J116" s="209" t="s">
        <v>287</v>
      </c>
      <c r="K116" s="209" t="s">
        <v>16</v>
      </c>
      <c r="L116" s="210">
        <v>392</v>
      </c>
    </row>
    <row r="117" spans="1:12" x14ac:dyDescent="0.2">
      <c r="A117" s="652"/>
      <c r="B117" s="651"/>
      <c r="C117" s="651"/>
      <c r="D117" s="655"/>
      <c r="E117" s="651"/>
      <c r="F117" s="651"/>
      <c r="G117" s="651"/>
      <c r="H117" s="649" t="s">
        <v>242</v>
      </c>
      <c r="I117" s="649"/>
      <c r="J117" s="209" t="s">
        <v>287</v>
      </c>
      <c r="K117" s="209" t="s">
        <v>16</v>
      </c>
      <c r="L117" s="210">
        <v>181.4</v>
      </c>
    </row>
    <row r="118" spans="1:12" ht="24" x14ac:dyDescent="0.2">
      <c r="A118" s="652"/>
      <c r="B118" s="203" t="s">
        <v>6</v>
      </c>
      <c r="C118" s="207" t="s">
        <v>5</v>
      </c>
      <c r="D118" s="207" t="s">
        <v>288</v>
      </c>
      <c r="E118" s="207" t="s">
        <v>289</v>
      </c>
      <c r="F118" s="650"/>
      <c r="G118" s="650"/>
      <c r="H118" s="649" t="s">
        <v>290</v>
      </c>
      <c r="I118" s="649"/>
      <c r="J118" s="651" t="s">
        <v>287</v>
      </c>
      <c r="K118" s="651" t="s">
        <v>287</v>
      </c>
      <c r="L118" s="648">
        <v>0</v>
      </c>
    </row>
    <row r="119" spans="1:12" ht="24" x14ac:dyDescent="0.2">
      <c r="A119" s="652"/>
      <c r="B119" s="209" t="s">
        <v>439</v>
      </c>
      <c r="C119" s="209" t="s">
        <v>1465</v>
      </c>
      <c r="D119" s="211">
        <v>43448</v>
      </c>
      <c r="E119" s="209" t="s">
        <v>1466</v>
      </c>
      <c r="F119" s="650"/>
      <c r="G119" s="650"/>
      <c r="H119" s="649"/>
      <c r="I119" s="649"/>
      <c r="J119" s="651"/>
      <c r="K119" s="651"/>
      <c r="L119" s="648"/>
    </row>
    <row r="120" spans="1:12" ht="24" x14ac:dyDescent="0.2">
      <c r="A120" s="652">
        <v>322</v>
      </c>
      <c r="B120" s="203" t="s">
        <v>12</v>
      </c>
      <c r="C120" s="207" t="s">
        <v>11</v>
      </c>
      <c r="D120" s="207" t="s">
        <v>280</v>
      </c>
      <c r="E120" s="207" t="s">
        <v>281</v>
      </c>
      <c r="F120" s="653" t="s">
        <v>8</v>
      </c>
      <c r="G120" s="653"/>
      <c r="H120" s="650"/>
      <c r="I120" s="650"/>
      <c r="J120" s="650"/>
      <c r="K120" s="650"/>
      <c r="L120" s="650"/>
    </row>
    <row r="121" spans="1:12" x14ac:dyDescent="0.2">
      <c r="A121" s="652"/>
      <c r="B121" s="651" t="s">
        <v>1467</v>
      </c>
      <c r="C121" s="654" t="s">
        <v>1468</v>
      </c>
      <c r="D121" s="655">
        <v>43395</v>
      </c>
      <c r="E121" s="651" t="s">
        <v>394</v>
      </c>
      <c r="F121" s="651" t="s">
        <v>1469</v>
      </c>
      <c r="G121" s="651"/>
      <c r="H121" s="649" t="s">
        <v>286</v>
      </c>
      <c r="I121" s="649"/>
      <c r="J121" s="209" t="s">
        <v>287</v>
      </c>
      <c r="K121" s="209" t="s">
        <v>16</v>
      </c>
      <c r="L121" s="210">
        <v>492</v>
      </c>
    </row>
    <row r="122" spans="1:12" x14ac:dyDescent="0.2">
      <c r="A122" s="652"/>
      <c r="B122" s="651"/>
      <c r="C122" s="654"/>
      <c r="D122" s="655"/>
      <c r="E122" s="651"/>
      <c r="F122" s="651"/>
      <c r="G122" s="651"/>
      <c r="H122" s="649" t="s">
        <v>242</v>
      </c>
      <c r="I122" s="649"/>
      <c r="J122" s="209" t="s">
        <v>287</v>
      </c>
      <c r="K122" s="209" t="s">
        <v>16</v>
      </c>
      <c r="L122" s="210">
        <v>375.94</v>
      </c>
    </row>
    <row r="123" spans="1:12" ht="24" x14ac:dyDescent="0.2">
      <c r="A123" s="652"/>
      <c r="B123" s="203" t="s">
        <v>6</v>
      </c>
      <c r="C123" s="207" t="s">
        <v>5</v>
      </c>
      <c r="D123" s="207" t="s">
        <v>288</v>
      </c>
      <c r="E123" s="207" t="s">
        <v>289</v>
      </c>
      <c r="F123" s="650"/>
      <c r="G123" s="650"/>
      <c r="H123" s="649" t="s">
        <v>290</v>
      </c>
      <c r="I123" s="649"/>
      <c r="J123" s="651" t="s">
        <v>287</v>
      </c>
      <c r="K123" s="651" t="s">
        <v>287</v>
      </c>
      <c r="L123" s="648">
        <v>0</v>
      </c>
    </row>
    <row r="124" spans="1:12" ht="36" x14ac:dyDescent="0.2">
      <c r="A124" s="652"/>
      <c r="B124" s="209" t="s">
        <v>1314</v>
      </c>
      <c r="C124" s="209" t="s">
        <v>1469</v>
      </c>
      <c r="D124" s="211">
        <v>43403</v>
      </c>
      <c r="E124" s="209" t="s">
        <v>1470</v>
      </c>
      <c r="F124" s="650"/>
      <c r="G124" s="650"/>
      <c r="H124" s="649"/>
      <c r="I124" s="649"/>
      <c r="J124" s="651"/>
      <c r="K124" s="651"/>
      <c r="L124" s="648"/>
    </row>
    <row r="125" spans="1:12" ht="24" x14ac:dyDescent="0.2">
      <c r="A125" s="652">
        <v>323</v>
      </c>
      <c r="B125" s="203" t="s">
        <v>12</v>
      </c>
      <c r="C125" s="207" t="s">
        <v>11</v>
      </c>
      <c r="D125" s="207" t="s">
        <v>280</v>
      </c>
      <c r="E125" s="207" t="s">
        <v>281</v>
      </c>
      <c r="F125" s="653" t="s">
        <v>8</v>
      </c>
      <c r="G125" s="653"/>
      <c r="H125" s="650"/>
      <c r="I125" s="650"/>
      <c r="J125" s="650"/>
      <c r="K125" s="650"/>
      <c r="L125" s="650"/>
    </row>
    <row r="126" spans="1:12" x14ac:dyDescent="0.2">
      <c r="A126" s="652"/>
      <c r="B126" s="651" t="s">
        <v>1467</v>
      </c>
      <c r="C126" s="654" t="s">
        <v>1468</v>
      </c>
      <c r="D126" s="655">
        <v>43395</v>
      </c>
      <c r="E126" s="651" t="s">
        <v>394</v>
      </c>
      <c r="F126" s="651" t="s">
        <v>1471</v>
      </c>
      <c r="G126" s="651"/>
      <c r="H126" s="649" t="s">
        <v>286</v>
      </c>
      <c r="I126" s="649"/>
      <c r="J126" s="209" t="s">
        <v>287</v>
      </c>
      <c r="K126" s="209" t="s">
        <v>16</v>
      </c>
      <c r="L126" s="210">
        <v>723</v>
      </c>
    </row>
    <row r="127" spans="1:12" x14ac:dyDescent="0.2">
      <c r="A127" s="652"/>
      <c r="B127" s="651"/>
      <c r="C127" s="654"/>
      <c r="D127" s="655"/>
      <c r="E127" s="651"/>
      <c r="F127" s="651"/>
      <c r="G127" s="651"/>
      <c r="H127" s="649" t="s">
        <v>242</v>
      </c>
      <c r="I127" s="649"/>
      <c r="J127" s="209" t="s">
        <v>287</v>
      </c>
      <c r="K127" s="209" t="s">
        <v>16</v>
      </c>
      <c r="L127" s="210">
        <v>926.21</v>
      </c>
    </row>
    <row r="128" spans="1:12" ht="24" x14ac:dyDescent="0.2">
      <c r="A128" s="652"/>
      <c r="B128" s="203" t="s">
        <v>6</v>
      </c>
      <c r="C128" s="207" t="s">
        <v>5</v>
      </c>
      <c r="D128" s="207" t="s">
        <v>288</v>
      </c>
      <c r="E128" s="207" t="s">
        <v>289</v>
      </c>
      <c r="F128" s="650"/>
      <c r="G128" s="650"/>
      <c r="H128" s="649" t="s">
        <v>290</v>
      </c>
      <c r="I128" s="649"/>
      <c r="J128" s="651" t="s">
        <v>287</v>
      </c>
      <c r="K128" s="651" t="s">
        <v>287</v>
      </c>
      <c r="L128" s="648">
        <v>0</v>
      </c>
    </row>
    <row r="129" spans="1:12" ht="36" x14ac:dyDescent="0.2">
      <c r="A129" s="652"/>
      <c r="B129" s="209" t="s">
        <v>1314</v>
      </c>
      <c r="C129" s="209" t="s">
        <v>1471</v>
      </c>
      <c r="D129" s="211">
        <v>43403</v>
      </c>
      <c r="E129" s="209" t="s">
        <v>1470</v>
      </c>
      <c r="F129" s="650"/>
      <c r="G129" s="650"/>
      <c r="H129" s="649"/>
      <c r="I129" s="649"/>
      <c r="J129" s="651"/>
      <c r="K129" s="651"/>
      <c r="L129" s="648"/>
    </row>
    <row r="130" spans="1:12" ht="24" x14ac:dyDescent="0.2">
      <c r="A130" s="652">
        <v>324</v>
      </c>
      <c r="B130" s="203" t="s">
        <v>12</v>
      </c>
      <c r="C130" s="207" t="s">
        <v>11</v>
      </c>
      <c r="D130" s="207" t="s">
        <v>280</v>
      </c>
      <c r="E130" s="207" t="s">
        <v>281</v>
      </c>
      <c r="F130" s="653" t="s">
        <v>8</v>
      </c>
      <c r="G130" s="653"/>
      <c r="H130" s="650"/>
      <c r="I130" s="650"/>
      <c r="J130" s="650"/>
      <c r="K130" s="650"/>
      <c r="L130" s="650"/>
    </row>
    <row r="131" spans="1:12" x14ac:dyDescent="0.2">
      <c r="A131" s="652"/>
      <c r="B131" s="651" t="s">
        <v>1467</v>
      </c>
      <c r="C131" s="654" t="s">
        <v>1472</v>
      </c>
      <c r="D131" s="655">
        <v>43527</v>
      </c>
      <c r="E131" s="651" t="s">
        <v>331</v>
      </c>
      <c r="F131" s="651" t="s">
        <v>1071</v>
      </c>
      <c r="G131" s="651"/>
      <c r="H131" s="649" t="s">
        <v>286</v>
      </c>
      <c r="I131" s="649"/>
      <c r="J131" s="209" t="s">
        <v>287</v>
      </c>
      <c r="K131" s="209" t="s">
        <v>16</v>
      </c>
      <c r="L131" s="210">
        <v>736</v>
      </c>
    </row>
    <row r="132" spans="1:12" x14ac:dyDescent="0.2">
      <c r="A132" s="652"/>
      <c r="B132" s="651"/>
      <c r="C132" s="654"/>
      <c r="D132" s="655"/>
      <c r="E132" s="651"/>
      <c r="F132" s="651"/>
      <c r="G132" s="651"/>
      <c r="H132" s="649" t="s">
        <v>242</v>
      </c>
      <c r="I132" s="649"/>
      <c r="J132" s="209" t="s">
        <v>287</v>
      </c>
      <c r="K132" s="209" t="s">
        <v>16</v>
      </c>
      <c r="L132" s="210">
        <v>436.4</v>
      </c>
    </row>
    <row r="133" spans="1:12" ht="24" x14ac:dyDescent="0.2">
      <c r="A133" s="652"/>
      <c r="B133" s="203" t="s">
        <v>6</v>
      </c>
      <c r="C133" s="207" t="s">
        <v>5</v>
      </c>
      <c r="D133" s="207" t="s">
        <v>288</v>
      </c>
      <c r="E133" s="207" t="s">
        <v>289</v>
      </c>
      <c r="F133" s="650"/>
      <c r="G133" s="650"/>
      <c r="H133" s="649" t="s">
        <v>290</v>
      </c>
      <c r="I133" s="649"/>
      <c r="J133" s="651" t="s">
        <v>287</v>
      </c>
      <c r="K133" s="651" t="s">
        <v>16</v>
      </c>
      <c r="L133" s="648">
        <v>750</v>
      </c>
    </row>
    <row r="134" spans="1:12" ht="36" x14ac:dyDescent="0.2">
      <c r="A134" s="652"/>
      <c r="B134" s="209" t="s">
        <v>1314</v>
      </c>
      <c r="C134" s="209" t="s">
        <v>1071</v>
      </c>
      <c r="D134" s="211">
        <v>43531</v>
      </c>
      <c r="E134" s="209" t="s">
        <v>1473</v>
      </c>
      <c r="F134" s="650"/>
      <c r="G134" s="650"/>
      <c r="H134" s="649"/>
      <c r="I134" s="649"/>
      <c r="J134" s="651"/>
      <c r="K134" s="651"/>
      <c r="L134" s="648"/>
    </row>
    <row r="135" spans="1:12" ht="24" x14ac:dyDescent="0.2">
      <c r="A135" s="652">
        <v>325</v>
      </c>
      <c r="B135" s="203" t="s">
        <v>12</v>
      </c>
      <c r="C135" s="207" t="s">
        <v>11</v>
      </c>
      <c r="D135" s="207" t="s">
        <v>280</v>
      </c>
      <c r="E135" s="207" t="s">
        <v>281</v>
      </c>
      <c r="F135" s="653" t="s">
        <v>8</v>
      </c>
      <c r="G135" s="653"/>
      <c r="H135" s="650"/>
      <c r="I135" s="650"/>
      <c r="J135" s="650"/>
      <c r="K135" s="650"/>
      <c r="L135" s="650"/>
    </row>
    <row r="136" spans="1:12" x14ac:dyDescent="0.2">
      <c r="A136" s="652"/>
      <c r="B136" s="651" t="s">
        <v>1474</v>
      </c>
      <c r="C136" s="654" t="s">
        <v>1475</v>
      </c>
      <c r="D136" s="655">
        <v>43415</v>
      </c>
      <c r="E136" s="651" t="s">
        <v>950</v>
      </c>
      <c r="F136" s="651" t="s">
        <v>1476</v>
      </c>
      <c r="G136" s="651"/>
      <c r="H136" s="649" t="s">
        <v>286</v>
      </c>
      <c r="I136" s="649"/>
      <c r="J136" s="209" t="s">
        <v>287</v>
      </c>
      <c r="K136" s="209" t="s">
        <v>16</v>
      </c>
      <c r="L136" s="210">
        <v>800.01</v>
      </c>
    </row>
    <row r="137" spans="1:12" x14ac:dyDescent="0.2">
      <c r="A137" s="652"/>
      <c r="B137" s="651"/>
      <c r="C137" s="654"/>
      <c r="D137" s="655"/>
      <c r="E137" s="651"/>
      <c r="F137" s="651"/>
      <c r="G137" s="651"/>
      <c r="H137" s="649" t="s">
        <v>242</v>
      </c>
      <c r="I137" s="649"/>
      <c r="J137" s="209" t="s">
        <v>287</v>
      </c>
      <c r="K137" s="209" t="s">
        <v>16</v>
      </c>
      <c r="L137" s="210">
        <v>1500</v>
      </c>
    </row>
    <row r="138" spans="1:12" ht="24" x14ac:dyDescent="0.2">
      <c r="A138" s="652"/>
      <c r="B138" s="203" t="s">
        <v>6</v>
      </c>
      <c r="C138" s="207" t="s">
        <v>5</v>
      </c>
      <c r="D138" s="207" t="s">
        <v>288</v>
      </c>
      <c r="E138" s="207" t="s">
        <v>289</v>
      </c>
      <c r="F138" s="650"/>
      <c r="G138" s="650"/>
      <c r="H138" s="649" t="s">
        <v>290</v>
      </c>
      <c r="I138" s="649"/>
      <c r="J138" s="651" t="s">
        <v>287</v>
      </c>
      <c r="K138" s="651" t="s">
        <v>16</v>
      </c>
      <c r="L138" s="648">
        <v>100</v>
      </c>
    </row>
    <row r="139" spans="1:12" ht="24" x14ac:dyDescent="0.2">
      <c r="A139" s="652"/>
      <c r="B139" s="209" t="s">
        <v>1477</v>
      </c>
      <c r="C139" s="209" t="s">
        <v>1476</v>
      </c>
      <c r="D139" s="211">
        <v>43419</v>
      </c>
      <c r="E139" s="209" t="s">
        <v>1323</v>
      </c>
      <c r="F139" s="650"/>
      <c r="G139" s="650"/>
      <c r="H139" s="649"/>
      <c r="I139" s="649"/>
      <c r="J139" s="651"/>
      <c r="K139" s="651"/>
      <c r="L139" s="648"/>
    </row>
    <row r="140" spans="1:12" ht="24" x14ac:dyDescent="0.2">
      <c r="A140" s="652">
        <v>326</v>
      </c>
      <c r="B140" s="203" t="s">
        <v>12</v>
      </c>
      <c r="C140" s="207" t="s">
        <v>11</v>
      </c>
      <c r="D140" s="207" t="s">
        <v>280</v>
      </c>
      <c r="E140" s="207" t="s">
        <v>281</v>
      </c>
      <c r="F140" s="653" t="s">
        <v>8</v>
      </c>
      <c r="G140" s="653"/>
      <c r="H140" s="650"/>
      <c r="I140" s="650"/>
      <c r="J140" s="650"/>
      <c r="K140" s="650"/>
      <c r="L140" s="650"/>
    </row>
    <row r="141" spans="1:12" x14ac:dyDescent="0.2">
      <c r="A141" s="652"/>
      <c r="B141" s="651" t="s">
        <v>1478</v>
      </c>
      <c r="C141" s="654" t="s">
        <v>1479</v>
      </c>
      <c r="D141" s="655">
        <v>43375</v>
      </c>
      <c r="E141" s="651" t="s">
        <v>1480</v>
      </c>
      <c r="F141" s="651" t="s">
        <v>1481</v>
      </c>
      <c r="G141" s="651"/>
      <c r="H141" s="649" t="s">
        <v>286</v>
      </c>
      <c r="I141" s="649"/>
      <c r="J141" s="209" t="s">
        <v>287</v>
      </c>
      <c r="K141" s="209" t="s">
        <v>16</v>
      </c>
      <c r="L141" s="210">
        <v>571.44000000000005</v>
      </c>
    </row>
    <row r="142" spans="1:12" x14ac:dyDescent="0.2">
      <c r="A142" s="652"/>
      <c r="B142" s="651"/>
      <c r="C142" s="654"/>
      <c r="D142" s="655"/>
      <c r="E142" s="651"/>
      <c r="F142" s="651"/>
      <c r="G142" s="651"/>
      <c r="H142" s="649" t="s">
        <v>242</v>
      </c>
      <c r="I142" s="649"/>
      <c r="J142" s="209" t="s">
        <v>287</v>
      </c>
      <c r="K142" s="209" t="s">
        <v>16</v>
      </c>
      <c r="L142" s="210">
        <v>1365.14</v>
      </c>
    </row>
    <row r="143" spans="1:12" ht="24" x14ac:dyDescent="0.2">
      <c r="A143" s="652"/>
      <c r="B143" s="203" t="s">
        <v>6</v>
      </c>
      <c r="C143" s="207" t="s">
        <v>5</v>
      </c>
      <c r="D143" s="207" t="s">
        <v>288</v>
      </c>
      <c r="E143" s="207" t="s">
        <v>289</v>
      </c>
      <c r="F143" s="650"/>
      <c r="G143" s="650"/>
      <c r="H143" s="649" t="s">
        <v>290</v>
      </c>
      <c r="I143" s="649"/>
      <c r="J143" s="651" t="s">
        <v>287</v>
      </c>
      <c r="K143" s="651" t="s">
        <v>16</v>
      </c>
      <c r="L143" s="648">
        <v>718.6</v>
      </c>
    </row>
    <row r="144" spans="1:12" ht="36" x14ac:dyDescent="0.2">
      <c r="A144" s="652"/>
      <c r="B144" s="209" t="s">
        <v>1482</v>
      </c>
      <c r="C144" s="209" t="s">
        <v>1481</v>
      </c>
      <c r="D144" s="211">
        <v>43380</v>
      </c>
      <c r="E144" s="209" t="s">
        <v>328</v>
      </c>
      <c r="F144" s="650"/>
      <c r="G144" s="650"/>
      <c r="H144" s="649"/>
      <c r="I144" s="649"/>
      <c r="J144" s="651"/>
      <c r="K144" s="651"/>
      <c r="L144" s="648"/>
    </row>
    <row r="145" spans="1:12" ht="24" x14ac:dyDescent="0.2">
      <c r="A145" s="652">
        <v>327</v>
      </c>
      <c r="B145" s="203" t="s">
        <v>12</v>
      </c>
      <c r="C145" s="207" t="s">
        <v>11</v>
      </c>
      <c r="D145" s="207" t="s">
        <v>280</v>
      </c>
      <c r="E145" s="207" t="s">
        <v>281</v>
      </c>
      <c r="F145" s="653" t="s">
        <v>8</v>
      </c>
      <c r="G145" s="653"/>
      <c r="H145" s="650"/>
      <c r="I145" s="650"/>
      <c r="J145" s="650"/>
      <c r="K145" s="650"/>
      <c r="L145" s="650"/>
    </row>
    <row r="146" spans="1:12" x14ac:dyDescent="0.2">
      <c r="A146" s="652"/>
      <c r="B146" s="651" t="s">
        <v>1478</v>
      </c>
      <c r="C146" s="651" t="s">
        <v>1483</v>
      </c>
      <c r="D146" s="655">
        <v>43391</v>
      </c>
      <c r="E146" s="651" t="s">
        <v>469</v>
      </c>
      <c r="F146" s="651" t="s">
        <v>858</v>
      </c>
      <c r="G146" s="651"/>
      <c r="H146" s="649" t="s">
        <v>286</v>
      </c>
      <c r="I146" s="649"/>
      <c r="J146" s="209" t="s">
        <v>287</v>
      </c>
      <c r="K146" s="209" t="s">
        <v>16</v>
      </c>
      <c r="L146" s="210">
        <v>1077.6300000000001</v>
      </c>
    </row>
    <row r="147" spans="1:12" x14ac:dyDescent="0.2">
      <c r="A147" s="652"/>
      <c r="B147" s="651"/>
      <c r="C147" s="651"/>
      <c r="D147" s="655"/>
      <c r="E147" s="651"/>
      <c r="F147" s="651"/>
      <c r="G147" s="651"/>
      <c r="H147" s="649" t="s">
        <v>242</v>
      </c>
      <c r="I147" s="649"/>
      <c r="J147" s="209" t="s">
        <v>287</v>
      </c>
      <c r="K147" s="209" t="s">
        <v>287</v>
      </c>
      <c r="L147" s="210">
        <v>0</v>
      </c>
    </row>
    <row r="148" spans="1:12" ht="24" x14ac:dyDescent="0.2">
      <c r="A148" s="652"/>
      <c r="B148" s="203" t="s">
        <v>6</v>
      </c>
      <c r="C148" s="207" t="s">
        <v>5</v>
      </c>
      <c r="D148" s="207" t="s">
        <v>288</v>
      </c>
      <c r="E148" s="207" t="s">
        <v>289</v>
      </c>
      <c r="F148" s="650"/>
      <c r="G148" s="650"/>
      <c r="H148" s="649" t="s">
        <v>290</v>
      </c>
      <c r="I148" s="649"/>
      <c r="J148" s="651" t="s">
        <v>287</v>
      </c>
      <c r="K148" s="651" t="s">
        <v>287</v>
      </c>
      <c r="L148" s="648">
        <v>0</v>
      </c>
    </row>
    <row r="149" spans="1:12" ht="36" x14ac:dyDescent="0.2">
      <c r="A149" s="652"/>
      <c r="B149" s="209" t="s">
        <v>1482</v>
      </c>
      <c r="C149" s="209" t="s">
        <v>858</v>
      </c>
      <c r="D149" s="211">
        <v>43396</v>
      </c>
      <c r="E149" s="209" t="s">
        <v>1484</v>
      </c>
      <c r="F149" s="650"/>
      <c r="G149" s="650"/>
      <c r="H149" s="649"/>
      <c r="I149" s="649"/>
      <c r="J149" s="651"/>
      <c r="K149" s="651"/>
      <c r="L149" s="648"/>
    </row>
    <row r="150" spans="1:12" ht="24" x14ac:dyDescent="0.2">
      <c r="A150" s="652">
        <v>328</v>
      </c>
      <c r="B150" s="203" t="s">
        <v>12</v>
      </c>
      <c r="C150" s="207" t="s">
        <v>11</v>
      </c>
      <c r="D150" s="207" t="s">
        <v>280</v>
      </c>
      <c r="E150" s="207" t="s">
        <v>281</v>
      </c>
      <c r="F150" s="653" t="s">
        <v>8</v>
      </c>
      <c r="G150" s="653"/>
      <c r="H150" s="650"/>
      <c r="I150" s="650"/>
      <c r="J150" s="650"/>
      <c r="K150" s="650"/>
      <c r="L150" s="650"/>
    </row>
    <row r="151" spans="1:12" x14ac:dyDescent="0.2">
      <c r="A151" s="652"/>
      <c r="B151" s="651" t="s">
        <v>1478</v>
      </c>
      <c r="C151" s="654" t="s">
        <v>1485</v>
      </c>
      <c r="D151" s="655">
        <v>43532</v>
      </c>
      <c r="E151" s="651" t="s">
        <v>469</v>
      </c>
      <c r="F151" s="651" t="s">
        <v>858</v>
      </c>
      <c r="G151" s="651"/>
      <c r="H151" s="649" t="s">
        <v>286</v>
      </c>
      <c r="I151" s="649"/>
      <c r="J151" s="209" t="s">
        <v>287</v>
      </c>
      <c r="K151" s="209" t="s">
        <v>16</v>
      </c>
      <c r="L151" s="210">
        <v>276</v>
      </c>
    </row>
    <row r="152" spans="1:12" x14ac:dyDescent="0.2">
      <c r="A152" s="652"/>
      <c r="B152" s="651"/>
      <c r="C152" s="654"/>
      <c r="D152" s="655"/>
      <c r="E152" s="651"/>
      <c r="F152" s="651"/>
      <c r="G152" s="651"/>
      <c r="H152" s="649" t="s">
        <v>242</v>
      </c>
      <c r="I152" s="649"/>
      <c r="J152" s="209" t="s">
        <v>287</v>
      </c>
      <c r="K152" s="209" t="s">
        <v>16</v>
      </c>
      <c r="L152" s="210">
        <v>382.66</v>
      </c>
    </row>
    <row r="153" spans="1:12" ht="24" x14ac:dyDescent="0.2">
      <c r="A153" s="652"/>
      <c r="B153" s="203" t="s">
        <v>6</v>
      </c>
      <c r="C153" s="207" t="s">
        <v>5</v>
      </c>
      <c r="D153" s="207" t="s">
        <v>288</v>
      </c>
      <c r="E153" s="207" t="s">
        <v>289</v>
      </c>
      <c r="F153" s="650"/>
      <c r="G153" s="650"/>
      <c r="H153" s="649" t="s">
        <v>290</v>
      </c>
      <c r="I153" s="649"/>
      <c r="J153" s="651" t="s">
        <v>287</v>
      </c>
      <c r="K153" s="651" t="s">
        <v>287</v>
      </c>
      <c r="L153" s="648">
        <v>0</v>
      </c>
    </row>
    <row r="154" spans="1:12" ht="36" x14ac:dyDescent="0.2">
      <c r="A154" s="652"/>
      <c r="B154" s="209" t="s">
        <v>1482</v>
      </c>
      <c r="C154" s="209" t="s">
        <v>858</v>
      </c>
      <c r="D154" s="211">
        <v>43533</v>
      </c>
      <c r="E154" s="209" t="s">
        <v>1486</v>
      </c>
      <c r="F154" s="650"/>
      <c r="G154" s="650"/>
      <c r="H154" s="649"/>
      <c r="I154" s="649"/>
      <c r="J154" s="651"/>
      <c r="K154" s="651"/>
      <c r="L154" s="648"/>
    </row>
    <row r="155" spans="1:12" ht="24" x14ac:dyDescent="0.2">
      <c r="A155" s="652">
        <v>329</v>
      </c>
      <c r="B155" s="203" t="s">
        <v>12</v>
      </c>
      <c r="C155" s="207" t="s">
        <v>11</v>
      </c>
      <c r="D155" s="207" t="s">
        <v>280</v>
      </c>
      <c r="E155" s="207" t="s">
        <v>281</v>
      </c>
      <c r="F155" s="653" t="s">
        <v>8</v>
      </c>
      <c r="G155" s="653"/>
      <c r="H155" s="650"/>
      <c r="I155" s="650"/>
      <c r="J155" s="650"/>
      <c r="K155" s="650"/>
      <c r="L155" s="650"/>
    </row>
    <row r="156" spans="1:12" x14ac:dyDescent="0.2">
      <c r="A156" s="652"/>
      <c r="B156" s="651" t="s">
        <v>1487</v>
      </c>
      <c r="C156" s="651" t="s">
        <v>1488</v>
      </c>
      <c r="D156" s="655">
        <v>43393</v>
      </c>
      <c r="E156" s="651" t="s">
        <v>449</v>
      </c>
      <c r="F156" s="651" t="s">
        <v>1144</v>
      </c>
      <c r="G156" s="651"/>
      <c r="H156" s="649" t="s">
        <v>286</v>
      </c>
      <c r="I156" s="649"/>
      <c r="J156" s="209" t="s">
        <v>287</v>
      </c>
      <c r="K156" s="209" t="s">
        <v>287</v>
      </c>
      <c r="L156" s="210">
        <v>0</v>
      </c>
    </row>
    <row r="157" spans="1:12" x14ac:dyDescent="0.2">
      <c r="A157" s="652"/>
      <c r="B157" s="651"/>
      <c r="C157" s="651"/>
      <c r="D157" s="655"/>
      <c r="E157" s="651"/>
      <c r="F157" s="651"/>
      <c r="G157" s="651"/>
      <c r="H157" s="649" t="s">
        <v>242</v>
      </c>
      <c r="I157" s="649"/>
      <c r="J157" s="209" t="s">
        <v>287</v>
      </c>
      <c r="K157" s="209" t="s">
        <v>287</v>
      </c>
      <c r="L157" s="210">
        <v>0</v>
      </c>
    </row>
    <row r="158" spans="1:12" ht="24" x14ac:dyDescent="0.2">
      <c r="A158" s="652"/>
      <c r="B158" s="203" t="s">
        <v>6</v>
      </c>
      <c r="C158" s="207" t="s">
        <v>5</v>
      </c>
      <c r="D158" s="207" t="s">
        <v>288</v>
      </c>
      <c r="E158" s="207" t="s">
        <v>289</v>
      </c>
      <c r="F158" s="650"/>
      <c r="G158" s="650"/>
      <c r="H158" s="649" t="s">
        <v>290</v>
      </c>
      <c r="I158" s="649"/>
      <c r="J158" s="651" t="s">
        <v>287</v>
      </c>
      <c r="K158" s="651" t="s">
        <v>16</v>
      </c>
      <c r="L158" s="648">
        <v>585</v>
      </c>
    </row>
    <row r="159" spans="1:12" ht="24" x14ac:dyDescent="0.2">
      <c r="A159" s="652"/>
      <c r="B159" s="209" t="s">
        <v>460</v>
      </c>
      <c r="C159" s="209" t="s">
        <v>1144</v>
      </c>
      <c r="D159" s="211">
        <v>43397</v>
      </c>
      <c r="E159" s="209" t="s">
        <v>1221</v>
      </c>
      <c r="F159" s="650"/>
      <c r="G159" s="650"/>
      <c r="H159" s="649"/>
      <c r="I159" s="649"/>
      <c r="J159" s="651"/>
      <c r="K159" s="651"/>
      <c r="L159" s="648"/>
    </row>
    <row r="160" spans="1:12" ht="24" x14ac:dyDescent="0.2">
      <c r="A160" s="652">
        <v>330</v>
      </c>
      <c r="B160" s="203" t="s">
        <v>12</v>
      </c>
      <c r="C160" s="207" t="s">
        <v>11</v>
      </c>
      <c r="D160" s="207" t="s">
        <v>280</v>
      </c>
      <c r="E160" s="207" t="s">
        <v>281</v>
      </c>
      <c r="F160" s="653" t="s">
        <v>8</v>
      </c>
      <c r="G160" s="653"/>
      <c r="H160" s="650"/>
      <c r="I160" s="650"/>
      <c r="J160" s="650"/>
      <c r="K160" s="650"/>
      <c r="L160" s="650"/>
    </row>
    <row r="161" spans="1:12" x14ac:dyDescent="0.2">
      <c r="A161" s="652"/>
      <c r="B161" s="651" t="s">
        <v>1487</v>
      </c>
      <c r="C161" s="654" t="s">
        <v>1489</v>
      </c>
      <c r="D161" s="655">
        <v>43402</v>
      </c>
      <c r="E161" s="651" t="s">
        <v>432</v>
      </c>
      <c r="F161" s="651" t="s">
        <v>1490</v>
      </c>
      <c r="G161" s="651"/>
      <c r="H161" s="649" t="s">
        <v>286</v>
      </c>
      <c r="I161" s="649"/>
      <c r="J161" s="209" t="s">
        <v>287</v>
      </c>
      <c r="K161" s="209" t="s">
        <v>16</v>
      </c>
      <c r="L161" s="210">
        <v>290</v>
      </c>
    </row>
    <row r="162" spans="1:12" x14ac:dyDescent="0.2">
      <c r="A162" s="652"/>
      <c r="B162" s="651"/>
      <c r="C162" s="654"/>
      <c r="D162" s="655"/>
      <c r="E162" s="651"/>
      <c r="F162" s="651"/>
      <c r="G162" s="651"/>
      <c r="H162" s="649" t="s">
        <v>242</v>
      </c>
      <c r="I162" s="649"/>
      <c r="J162" s="209" t="s">
        <v>287</v>
      </c>
      <c r="K162" s="209" t="s">
        <v>16</v>
      </c>
      <c r="L162" s="210">
        <v>376</v>
      </c>
    </row>
    <row r="163" spans="1:12" ht="24" x14ac:dyDescent="0.2">
      <c r="A163" s="652"/>
      <c r="B163" s="203" t="s">
        <v>6</v>
      </c>
      <c r="C163" s="207" t="s">
        <v>5</v>
      </c>
      <c r="D163" s="207" t="s">
        <v>288</v>
      </c>
      <c r="E163" s="207" t="s">
        <v>289</v>
      </c>
      <c r="F163" s="650"/>
      <c r="G163" s="650"/>
      <c r="H163" s="649" t="s">
        <v>290</v>
      </c>
      <c r="I163" s="649"/>
      <c r="J163" s="651" t="s">
        <v>287</v>
      </c>
      <c r="K163" s="651" t="s">
        <v>16</v>
      </c>
      <c r="L163" s="648">
        <v>116</v>
      </c>
    </row>
    <row r="164" spans="1:12" ht="24" x14ac:dyDescent="0.2">
      <c r="A164" s="652"/>
      <c r="B164" s="209" t="s">
        <v>460</v>
      </c>
      <c r="C164" s="209" t="s">
        <v>1490</v>
      </c>
      <c r="D164" s="211">
        <v>43403</v>
      </c>
      <c r="E164" s="209" t="s">
        <v>1491</v>
      </c>
      <c r="F164" s="650"/>
      <c r="G164" s="650"/>
      <c r="H164" s="649"/>
      <c r="I164" s="649"/>
      <c r="J164" s="651"/>
      <c r="K164" s="651"/>
      <c r="L164" s="648"/>
    </row>
    <row r="165" spans="1:12" ht="24" x14ac:dyDescent="0.2">
      <c r="A165" s="652">
        <v>331</v>
      </c>
      <c r="B165" s="203" t="s">
        <v>12</v>
      </c>
      <c r="C165" s="207" t="s">
        <v>11</v>
      </c>
      <c r="D165" s="207" t="s">
        <v>280</v>
      </c>
      <c r="E165" s="207" t="s">
        <v>281</v>
      </c>
      <c r="F165" s="653" t="s">
        <v>8</v>
      </c>
      <c r="G165" s="653"/>
      <c r="H165" s="650"/>
      <c r="I165" s="650"/>
      <c r="J165" s="650"/>
      <c r="K165" s="650"/>
      <c r="L165" s="650"/>
    </row>
    <row r="166" spans="1:12" x14ac:dyDescent="0.2">
      <c r="A166" s="652"/>
      <c r="B166" s="651" t="s">
        <v>1487</v>
      </c>
      <c r="C166" s="654" t="s">
        <v>1492</v>
      </c>
      <c r="D166" s="655">
        <v>43430</v>
      </c>
      <c r="E166" s="651" t="s">
        <v>295</v>
      </c>
      <c r="F166" s="651" t="s">
        <v>1493</v>
      </c>
      <c r="G166" s="651"/>
      <c r="H166" s="649" t="s">
        <v>286</v>
      </c>
      <c r="I166" s="649"/>
      <c r="J166" s="209" t="s">
        <v>287</v>
      </c>
      <c r="K166" s="209" t="s">
        <v>16</v>
      </c>
      <c r="L166" s="210">
        <v>171.75</v>
      </c>
    </row>
    <row r="167" spans="1:12" x14ac:dyDescent="0.2">
      <c r="A167" s="652"/>
      <c r="B167" s="651"/>
      <c r="C167" s="654"/>
      <c r="D167" s="655"/>
      <c r="E167" s="651"/>
      <c r="F167" s="651"/>
      <c r="G167" s="651"/>
      <c r="H167" s="649" t="s">
        <v>242</v>
      </c>
      <c r="I167" s="649"/>
      <c r="J167" s="209" t="s">
        <v>287</v>
      </c>
      <c r="K167" s="209" t="s">
        <v>16</v>
      </c>
      <c r="L167" s="210">
        <v>565</v>
      </c>
    </row>
    <row r="168" spans="1:12" ht="24" x14ac:dyDescent="0.2">
      <c r="A168" s="652"/>
      <c r="B168" s="203" t="s">
        <v>6</v>
      </c>
      <c r="C168" s="207" t="s">
        <v>5</v>
      </c>
      <c r="D168" s="207" t="s">
        <v>288</v>
      </c>
      <c r="E168" s="207" t="s">
        <v>289</v>
      </c>
      <c r="F168" s="650"/>
      <c r="G168" s="650"/>
      <c r="H168" s="649" t="s">
        <v>290</v>
      </c>
      <c r="I168" s="649"/>
      <c r="J168" s="651" t="s">
        <v>287</v>
      </c>
      <c r="K168" s="651" t="s">
        <v>16</v>
      </c>
      <c r="L168" s="648">
        <v>495</v>
      </c>
    </row>
    <row r="169" spans="1:12" ht="24" x14ac:dyDescent="0.2">
      <c r="A169" s="652"/>
      <c r="B169" s="209" t="s">
        <v>460</v>
      </c>
      <c r="C169" s="209" t="s">
        <v>1493</v>
      </c>
      <c r="D169" s="211">
        <v>43431</v>
      </c>
      <c r="E169" s="209" t="s">
        <v>666</v>
      </c>
      <c r="F169" s="650"/>
      <c r="G169" s="650"/>
      <c r="H169" s="649"/>
      <c r="I169" s="649"/>
      <c r="J169" s="651"/>
      <c r="K169" s="651"/>
      <c r="L169" s="648"/>
    </row>
    <row r="170" spans="1:12" ht="24" x14ac:dyDescent="0.2">
      <c r="A170" s="652">
        <v>332</v>
      </c>
      <c r="B170" s="203" t="s">
        <v>12</v>
      </c>
      <c r="C170" s="207" t="s">
        <v>11</v>
      </c>
      <c r="D170" s="207" t="s">
        <v>280</v>
      </c>
      <c r="E170" s="207" t="s">
        <v>281</v>
      </c>
      <c r="F170" s="653" t="s">
        <v>8</v>
      </c>
      <c r="G170" s="653"/>
      <c r="H170" s="650"/>
      <c r="I170" s="650"/>
      <c r="J170" s="650"/>
      <c r="K170" s="650"/>
      <c r="L170" s="650"/>
    </row>
    <row r="171" spans="1:12" x14ac:dyDescent="0.2">
      <c r="A171" s="652"/>
      <c r="B171" s="651" t="s">
        <v>1494</v>
      </c>
      <c r="C171" s="651" t="s">
        <v>1495</v>
      </c>
      <c r="D171" s="655">
        <v>43513</v>
      </c>
      <c r="E171" s="651" t="s">
        <v>417</v>
      </c>
      <c r="F171" s="651" t="s">
        <v>1496</v>
      </c>
      <c r="G171" s="651"/>
      <c r="H171" s="649" t="s">
        <v>286</v>
      </c>
      <c r="I171" s="649"/>
      <c r="J171" s="209" t="s">
        <v>287</v>
      </c>
      <c r="K171" s="209" t="s">
        <v>16</v>
      </c>
      <c r="L171" s="210">
        <v>963.47</v>
      </c>
    </row>
    <row r="172" spans="1:12" x14ac:dyDescent="0.2">
      <c r="A172" s="652"/>
      <c r="B172" s="651"/>
      <c r="C172" s="651"/>
      <c r="D172" s="655"/>
      <c r="E172" s="651"/>
      <c r="F172" s="651"/>
      <c r="G172" s="651"/>
      <c r="H172" s="649" t="s">
        <v>242</v>
      </c>
      <c r="I172" s="649"/>
      <c r="J172" s="209" t="s">
        <v>287</v>
      </c>
      <c r="K172" s="209" t="s">
        <v>16</v>
      </c>
      <c r="L172" s="210">
        <v>577.79</v>
      </c>
    </row>
    <row r="173" spans="1:12" ht="24" x14ac:dyDescent="0.2">
      <c r="A173" s="652"/>
      <c r="B173" s="203" t="s">
        <v>6</v>
      </c>
      <c r="C173" s="207" t="s">
        <v>5</v>
      </c>
      <c r="D173" s="207" t="s">
        <v>288</v>
      </c>
      <c r="E173" s="207" t="s">
        <v>289</v>
      </c>
      <c r="F173" s="650"/>
      <c r="G173" s="650"/>
      <c r="H173" s="649" t="s">
        <v>290</v>
      </c>
      <c r="I173" s="649"/>
      <c r="J173" s="651" t="s">
        <v>287</v>
      </c>
      <c r="K173" s="651" t="s">
        <v>16</v>
      </c>
      <c r="L173" s="648">
        <v>425</v>
      </c>
    </row>
    <row r="174" spans="1:12" ht="24" x14ac:dyDescent="0.2">
      <c r="A174" s="652"/>
      <c r="B174" s="209" t="s">
        <v>291</v>
      </c>
      <c r="C174" s="209" t="s">
        <v>1496</v>
      </c>
      <c r="D174" s="211">
        <v>43518</v>
      </c>
      <c r="E174" s="209" t="s">
        <v>1497</v>
      </c>
      <c r="F174" s="650"/>
      <c r="G174" s="650"/>
      <c r="H174" s="649"/>
      <c r="I174" s="649"/>
      <c r="J174" s="651"/>
      <c r="K174" s="651"/>
      <c r="L174" s="648"/>
    </row>
    <row r="175" spans="1:12" ht="24" x14ac:dyDescent="0.2">
      <c r="A175" s="652">
        <v>333</v>
      </c>
      <c r="B175" s="203" t="s">
        <v>12</v>
      </c>
      <c r="C175" s="207" t="s">
        <v>11</v>
      </c>
      <c r="D175" s="207" t="s">
        <v>280</v>
      </c>
      <c r="E175" s="207" t="s">
        <v>281</v>
      </c>
      <c r="F175" s="653" t="s">
        <v>8</v>
      </c>
      <c r="G175" s="653"/>
      <c r="H175" s="650"/>
      <c r="I175" s="650"/>
      <c r="J175" s="650"/>
      <c r="K175" s="650"/>
      <c r="L175" s="650"/>
    </row>
    <row r="176" spans="1:12" x14ac:dyDescent="0.2">
      <c r="A176" s="652"/>
      <c r="B176" s="651" t="s">
        <v>1498</v>
      </c>
      <c r="C176" s="654" t="s">
        <v>1499</v>
      </c>
      <c r="D176" s="655">
        <v>43410</v>
      </c>
      <c r="E176" s="651" t="s">
        <v>1500</v>
      </c>
      <c r="F176" s="651" t="s">
        <v>1501</v>
      </c>
      <c r="G176" s="651"/>
      <c r="H176" s="649" t="s">
        <v>286</v>
      </c>
      <c r="I176" s="649"/>
      <c r="J176" s="209" t="s">
        <v>287</v>
      </c>
      <c r="K176" s="209" t="s">
        <v>16</v>
      </c>
      <c r="L176" s="210">
        <v>1137</v>
      </c>
    </row>
    <row r="177" spans="1:12" x14ac:dyDescent="0.2">
      <c r="A177" s="652"/>
      <c r="B177" s="651"/>
      <c r="C177" s="654"/>
      <c r="D177" s="655"/>
      <c r="E177" s="651"/>
      <c r="F177" s="651"/>
      <c r="G177" s="651"/>
      <c r="H177" s="649" t="s">
        <v>242</v>
      </c>
      <c r="I177" s="649"/>
      <c r="J177" s="209" t="s">
        <v>287</v>
      </c>
      <c r="K177" s="209" t="s">
        <v>16</v>
      </c>
      <c r="L177" s="210">
        <v>1488</v>
      </c>
    </row>
    <row r="178" spans="1:12" ht="24" x14ac:dyDescent="0.2">
      <c r="A178" s="652"/>
      <c r="B178" s="203" t="s">
        <v>6</v>
      </c>
      <c r="C178" s="207" t="s">
        <v>5</v>
      </c>
      <c r="D178" s="207" t="s">
        <v>288</v>
      </c>
      <c r="E178" s="207" t="s">
        <v>289</v>
      </c>
      <c r="F178" s="650"/>
      <c r="G178" s="650"/>
      <c r="H178" s="649" t="s">
        <v>290</v>
      </c>
      <c r="I178" s="649"/>
      <c r="J178" s="651" t="s">
        <v>287</v>
      </c>
      <c r="K178" s="651" t="s">
        <v>16</v>
      </c>
      <c r="L178" s="648">
        <v>228</v>
      </c>
    </row>
    <row r="179" spans="1:12" ht="24" x14ac:dyDescent="0.2">
      <c r="A179" s="652"/>
      <c r="B179" s="209" t="s">
        <v>790</v>
      </c>
      <c r="C179" s="209" t="s">
        <v>1501</v>
      </c>
      <c r="D179" s="211">
        <v>43416</v>
      </c>
      <c r="E179" s="209" t="s">
        <v>1502</v>
      </c>
      <c r="F179" s="650"/>
      <c r="G179" s="650"/>
      <c r="H179" s="649"/>
      <c r="I179" s="649"/>
      <c r="J179" s="651"/>
      <c r="K179" s="651"/>
      <c r="L179" s="648"/>
    </row>
    <row r="180" spans="1:12" ht="24" x14ac:dyDescent="0.2">
      <c r="A180" s="652">
        <v>334</v>
      </c>
      <c r="B180" s="203" t="s">
        <v>12</v>
      </c>
      <c r="C180" s="207" t="s">
        <v>11</v>
      </c>
      <c r="D180" s="207" t="s">
        <v>280</v>
      </c>
      <c r="E180" s="207" t="s">
        <v>281</v>
      </c>
      <c r="F180" s="653" t="s">
        <v>8</v>
      </c>
      <c r="G180" s="653"/>
      <c r="H180" s="650"/>
      <c r="I180" s="650"/>
      <c r="J180" s="650"/>
      <c r="K180" s="650"/>
      <c r="L180" s="650"/>
    </row>
    <row r="181" spans="1:12" x14ac:dyDescent="0.2">
      <c r="A181" s="652"/>
      <c r="B181" s="651" t="s">
        <v>1503</v>
      </c>
      <c r="C181" s="654" t="s">
        <v>1504</v>
      </c>
      <c r="D181" s="655">
        <v>43534</v>
      </c>
      <c r="E181" s="651" t="s">
        <v>862</v>
      </c>
      <c r="F181" s="651" t="s">
        <v>863</v>
      </c>
      <c r="G181" s="651"/>
      <c r="H181" s="649" t="s">
        <v>286</v>
      </c>
      <c r="I181" s="649"/>
      <c r="J181" s="209" t="s">
        <v>287</v>
      </c>
      <c r="K181" s="209" t="s">
        <v>287</v>
      </c>
      <c r="L181" s="210">
        <v>0</v>
      </c>
    </row>
    <row r="182" spans="1:12" x14ac:dyDescent="0.2">
      <c r="A182" s="652"/>
      <c r="B182" s="651"/>
      <c r="C182" s="654"/>
      <c r="D182" s="655"/>
      <c r="E182" s="651"/>
      <c r="F182" s="651"/>
      <c r="G182" s="651"/>
      <c r="H182" s="649" t="s">
        <v>242</v>
      </c>
      <c r="I182" s="649"/>
      <c r="J182" s="209" t="s">
        <v>287</v>
      </c>
      <c r="K182" s="209" t="s">
        <v>287</v>
      </c>
      <c r="L182" s="210">
        <v>0</v>
      </c>
    </row>
    <row r="183" spans="1:12" ht="24" x14ac:dyDescent="0.2">
      <c r="A183" s="652"/>
      <c r="B183" s="203" t="s">
        <v>6</v>
      </c>
      <c r="C183" s="207" t="s">
        <v>5</v>
      </c>
      <c r="D183" s="207" t="s">
        <v>288</v>
      </c>
      <c r="E183" s="207" t="s">
        <v>289</v>
      </c>
      <c r="F183" s="650"/>
      <c r="G183" s="650"/>
      <c r="H183" s="649" t="s">
        <v>290</v>
      </c>
      <c r="I183" s="649"/>
      <c r="J183" s="651" t="s">
        <v>287</v>
      </c>
      <c r="K183" s="651" t="s">
        <v>16</v>
      </c>
      <c r="L183" s="648">
        <v>700</v>
      </c>
    </row>
    <row r="184" spans="1:12" ht="24" x14ac:dyDescent="0.2">
      <c r="A184" s="652"/>
      <c r="B184" s="209" t="s">
        <v>291</v>
      </c>
      <c r="C184" s="209" t="s">
        <v>863</v>
      </c>
      <c r="D184" s="211">
        <v>43538</v>
      </c>
      <c r="E184" s="209" t="s">
        <v>1505</v>
      </c>
      <c r="F184" s="650"/>
      <c r="G184" s="650"/>
      <c r="H184" s="649"/>
      <c r="I184" s="649"/>
      <c r="J184" s="651"/>
      <c r="K184" s="651"/>
      <c r="L184" s="648"/>
    </row>
    <row r="185" spans="1:12" ht="24" x14ac:dyDescent="0.2">
      <c r="A185" s="652">
        <v>335</v>
      </c>
      <c r="B185" s="203" t="s">
        <v>12</v>
      </c>
      <c r="C185" s="207" t="s">
        <v>11</v>
      </c>
      <c r="D185" s="207" t="s">
        <v>280</v>
      </c>
      <c r="E185" s="207" t="s">
        <v>281</v>
      </c>
      <c r="F185" s="653" t="s">
        <v>8</v>
      </c>
      <c r="G185" s="653"/>
      <c r="H185" s="650"/>
      <c r="I185" s="650"/>
      <c r="J185" s="650"/>
      <c r="K185" s="650"/>
      <c r="L185" s="650"/>
    </row>
    <row r="186" spans="1:12" x14ac:dyDescent="0.2">
      <c r="A186" s="652"/>
      <c r="B186" s="651" t="s">
        <v>1506</v>
      </c>
      <c r="C186" s="654" t="s">
        <v>1507</v>
      </c>
      <c r="D186" s="655">
        <v>43544</v>
      </c>
      <c r="E186" s="651" t="s">
        <v>991</v>
      </c>
      <c r="F186" s="651" t="s">
        <v>1508</v>
      </c>
      <c r="G186" s="651"/>
      <c r="H186" s="649" t="s">
        <v>286</v>
      </c>
      <c r="I186" s="649"/>
      <c r="J186" s="209" t="s">
        <v>287</v>
      </c>
      <c r="K186" s="209" t="s">
        <v>16</v>
      </c>
      <c r="L186" s="210">
        <v>394</v>
      </c>
    </row>
    <row r="187" spans="1:12" x14ac:dyDescent="0.2">
      <c r="A187" s="652"/>
      <c r="B187" s="651"/>
      <c r="C187" s="654"/>
      <c r="D187" s="655"/>
      <c r="E187" s="651"/>
      <c r="F187" s="651"/>
      <c r="G187" s="651"/>
      <c r="H187" s="649" t="s">
        <v>242</v>
      </c>
      <c r="I187" s="649"/>
      <c r="J187" s="209" t="s">
        <v>287</v>
      </c>
      <c r="K187" s="209" t="s">
        <v>16</v>
      </c>
      <c r="L187" s="210">
        <v>453.44</v>
      </c>
    </row>
    <row r="188" spans="1:12" ht="24" x14ac:dyDescent="0.2">
      <c r="A188" s="652"/>
      <c r="B188" s="203" t="s">
        <v>6</v>
      </c>
      <c r="C188" s="207" t="s">
        <v>5</v>
      </c>
      <c r="D188" s="207" t="s">
        <v>288</v>
      </c>
      <c r="E188" s="207" t="s">
        <v>289</v>
      </c>
      <c r="F188" s="650"/>
      <c r="G188" s="650"/>
      <c r="H188" s="649" t="s">
        <v>290</v>
      </c>
      <c r="I188" s="649"/>
      <c r="J188" s="651" t="s">
        <v>287</v>
      </c>
      <c r="K188" s="651" t="s">
        <v>16</v>
      </c>
      <c r="L188" s="648">
        <v>106.3</v>
      </c>
    </row>
    <row r="189" spans="1:12" ht="24" x14ac:dyDescent="0.2">
      <c r="A189" s="652"/>
      <c r="B189" s="209" t="s">
        <v>291</v>
      </c>
      <c r="C189" s="209" t="s">
        <v>1508</v>
      </c>
      <c r="D189" s="211">
        <v>43546</v>
      </c>
      <c r="E189" s="209" t="s">
        <v>893</v>
      </c>
      <c r="F189" s="650"/>
      <c r="G189" s="650"/>
      <c r="H189" s="649"/>
      <c r="I189" s="649"/>
      <c r="J189" s="651"/>
      <c r="K189" s="651"/>
      <c r="L189" s="648"/>
    </row>
    <row r="190" spans="1:12" ht="24" x14ac:dyDescent="0.2">
      <c r="A190" s="652">
        <v>336</v>
      </c>
      <c r="B190" s="203" t="s">
        <v>12</v>
      </c>
      <c r="C190" s="207" t="s">
        <v>11</v>
      </c>
      <c r="D190" s="207" t="s">
        <v>280</v>
      </c>
      <c r="E190" s="207" t="s">
        <v>281</v>
      </c>
      <c r="F190" s="653" t="s">
        <v>8</v>
      </c>
      <c r="G190" s="653"/>
      <c r="H190" s="650"/>
      <c r="I190" s="650"/>
      <c r="J190" s="650"/>
      <c r="K190" s="650"/>
      <c r="L190" s="650"/>
    </row>
    <row r="191" spans="1:12" x14ac:dyDescent="0.2">
      <c r="A191" s="652"/>
      <c r="B191" s="651" t="s">
        <v>1509</v>
      </c>
      <c r="C191" s="654" t="s">
        <v>1510</v>
      </c>
      <c r="D191" s="655">
        <v>43474</v>
      </c>
      <c r="E191" s="651" t="s">
        <v>664</v>
      </c>
      <c r="F191" s="651" t="s">
        <v>756</v>
      </c>
      <c r="G191" s="651"/>
      <c r="H191" s="649" t="s">
        <v>286</v>
      </c>
      <c r="I191" s="649"/>
      <c r="J191" s="209" t="s">
        <v>287</v>
      </c>
      <c r="K191" s="209" t="s">
        <v>16</v>
      </c>
      <c r="L191" s="210">
        <v>163</v>
      </c>
    </row>
    <row r="192" spans="1:12" x14ac:dyDescent="0.2">
      <c r="A192" s="652"/>
      <c r="B192" s="651"/>
      <c r="C192" s="654"/>
      <c r="D192" s="655"/>
      <c r="E192" s="651"/>
      <c r="F192" s="651"/>
      <c r="G192" s="651"/>
      <c r="H192" s="649" t="s">
        <v>242</v>
      </c>
      <c r="I192" s="649"/>
      <c r="J192" s="209" t="s">
        <v>287</v>
      </c>
      <c r="K192" s="209" t="s">
        <v>16</v>
      </c>
      <c r="L192" s="210">
        <v>251.23</v>
      </c>
    </row>
    <row r="193" spans="1:12" ht="24" x14ac:dyDescent="0.2">
      <c r="A193" s="652"/>
      <c r="B193" s="203" t="s">
        <v>6</v>
      </c>
      <c r="C193" s="207" t="s">
        <v>5</v>
      </c>
      <c r="D193" s="207" t="s">
        <v>288</v>
      </c>
      <c r="E193" s="207" t="s">
        <v>289</v>
      </c>
      <c r="F193" s="650"/>
      <c r="G193" s="650"/>
      <c r="H193" s="649" t="s">
        <v>290</v>
      </c>
      <c r="I193" s="649"/>
      <c r="J193" s="651" t="s">
        <v>287</v>
      </c>
      <c r="K193" s="651" t="s">
        <v>287</v>
      </c>
      <c r="L193" s="648">
        <v>0</v>
      </c>
    </row>
    <row r="194" spans="1:12" ht="36" x14ac:dyDescent="0.2">
      <c r="A194" s="652"/>
      <c r="B194" s="209" t="s">
        <v>1511</v>
      </c>
      <c r="C194" s="209" t="s">
        <v>756</v>
      </c>
      <c r="D194" s="211">
        <v>43475</v>
      </c>
      <c r="E194" s="209" t="s">
        <v>1512</v>
      </c>
      <c r="F194" s="650"/>
      <c r="G194" s="650"/>
      <c r="H194" s="649"/>
      <c r="I194" s="649"/>
      <c r="J194" s="651"/>
      <c r="K194" s="651"/>
      <c r="L194" s="648"/>
    </row>
    <row r="195" spans="1:12" ht="24" x14ac:dyDescent="0.2">
      <c r="A195" s="652">
        <v>337</v>
      </c>
      <c r="B195" s="203" t="s">
        <v>12</v>
      </c>
      <c r="C195" s="207" t="s">
        <v>11</v>
      </c>
      <c r="D195" s="207" t="s">
        <v>280</v>
      </c>
      <c r="E195" s="207" t="s">
        <v>281</v>
      </c>
      <c r="F195" s="653" t="s">
        <v>8</v>
      </c>
      <c r="G195" s="653"/>
      <c r="H195" s="650"/>
      <c r="I195" s="650"/>
      <c r="J195" s="650"/>
      <c r="K195" s="650"/>
      <c r="L195" s="650"/>
    </row>
    <row r="196" spans="1:12" x14ac:dyDescent="0.2">
      <c r="A196" s="652"/>
      <c r="B196" s="651" t="s">
        <v>1509</v>
      </c>
      <c r="C196" s="654" t="s">
        <v>1513</v>
      </c>
      <c r="D196" s="655">
        <v>43550</v>
      </c>
      <c r="E196" s="651" t="s">
        <v>1514</v>
      </c>
      <c r="F196" s="651" t="s">
        <v>1515</v>
      </c>
      <c r="G196" s="651"/>
      <c r="H196" s="649" t="s">
        <v>286</v>
      </c>
      <c r="I196" s="649"/>
      <c r="J196" s="209" t="s">
        <v>287</v>
      </c>
      <c r="K196" s="209" t="s">
        <v>16</v>
      </c>
      <c r="L196" s="210">
        <v>172.89</v>
      </c>
    </row>
    <row r="197" spans="1:12" x14ac:dyDescent="0.2">
      <c r="A197" s="652"/>
      <c r="B197" s="651"/>
      <c r="C197" s="654"/>
      <c r="D197" s="655"/>
      <c r="E197" s="651"/>
      <c r="F197" s="651"/>
      <c r="G197" s="651"/>
      <c r="H197" s="649" t="s">
        <v>242</v>
      </c>
      <c r="I197" s="649"/>
      <c r="J197" s="209" t="s">
        <v>287</v>
      </c>
      <c r="K197" s="209" t="s">
        <v>16</v>
      </c>
      <c r="L197" s="210">
        <v>279.25</v>
      </c>
    </row>
    <row r="198" spans="1:12" ht="24" x14ac:dyDescent="0.2">
      <c r="A198" s="652"/>
      <c r="B198" s="203" t="s">
        <v>6</v>
      </c>
      <c r="C198" s="207" t="s">
        <v>5</v>
      </c>
      <c r="D198" s="207" t="s">
        <v>288</v>
      </c>
      <c r="E198" s="207" t="s">
        <v>289</v>
      </c>
      <c r="F198" s="650"/>
      <c r="G198" s="650"/>
      <c r="H198" s="649" t="s">
        <v>290</v>
      </c>
      <c r="I198" s="649"/>
      <c r="J198" s="651" t="s">
        <v>287</v>
      </c>
      <c r="K198" s="651" t="s">
        <v>287</v>
      </c>
      <c r="L198" s="648">
        <v>0</v>
      </c>
    </row>
    <row r="199" spans="1:12" ht="36" x14ac:dyDescent="0.2">
      <c r="A199" s="652"/>
      <c r="B199" s="209" t="s">
        <v>1511</v>
      </c>
      <c r="C199" s="209" t="s">
        <v>1515</v>
      </c>
      <c r="D199" s="211">
        <v>43551</v>
      </c>
      <c r="E199" s="209" t="s">
        <v>1516</v>
      </c>
      <c r="F199" s="650"/>
      <c r="G199" s="650"/>
      <c r="H199" s="649"/>
      <c r="I199" s="649"/>
      <c r="J199" s="651"/>
      <c r="K199" s="651"/>
      <c r="L199" s="648"/>
    </row>
    <row r="200" spans="1:12" ht="24" x14ac:dyDescent="0.2">
      <c r="A200" s="652">
        <v>338</v>
      </c>
      <c r="B200" s="203" t="s">
        <v>12</v>
      </c>
      <c r="C200" s="207" t="s">
        <v>11</v>
      </c>
      <c r="D200" s="207" t="s">
        <v>280</v>
      </c>
      <c r="E200" s="207" t="s">
        <v>281</v>
      </c>
      <c r="F200" s="653" t="s">
        <v>8</v>
      </c>
      <c r="G200" s="653"/>
      <c r="H200" s="650"/>
      <c r="I200" s="650"/>
      <c r="J200" s="650"/>
      <c r="K200" s="650"/>
      <c r="L200" s="650"/>
    </row>
    <row r="201" spans="1:12" x14ac:dyDescent="0.2">
      <c r="A201" s="652"/>
      <c r="B201" s="651" t="s">
        <v>1517</v>
      </c>
      <c r="C201" s="654" t="s">
        <v>1518</v>
      </c>
      <c r="D201" s="655">
        <v>43520</v>
      </c>
      <c r="E201" s="651" t="s">
        <v>1119</v>
      </c>
      <c r="F201" s="651" t="s">
        <v>1120</v>
      </c>
      <c r="G201" s="651"/>
      <c r="H201" s="649" t="s">
        <v>286</v>
      </c>
      <c r="I201" s="649"/>
      <c r="J201" s="209" t="s">
        <v>287</v>
      </c>
      <c r="K201" s="209" t="s">
        <v>16</v>
      </c>
      <c r="L201" s="210">
        <v>278.47000000000003</v>
      </c>
    </row>
    <row r="202" spans="1:12" x14ac:dyDescent="0.2">
      <c r="A202" s="652"/>
      <c r="B202" s="651"/>
      <c r="C202" s="654"/>
      <c r="D202" s="655"/>
      <c r="E202" s="651"/>
      <c r="F202" s="651"/>
      <c r="G202" s="651"/>
      <c r="H202" s="649" t="s">
        <v>242</v>
      </c>
      <c r="I202" s="649"/>
      <c r="J202" s="209" t="s">
        <v>287</v>
      </c>
      <c r="K202" s="209" t="s">
        <v>16</v>
      </c>
      <c r="L202" s="210">
        <v>527.76</v>
      </c>
    </row>
    <row r="203" spans="1:12" ht="24" x14ac:dyDescent="0.2">
      <c r="A203" s="652"/>
      <c r="B203" s="203" t="s">
        <v>6</v>
      </c>
      <c r="C203" s="207" t="s">
        <v>5</v>
      </c>
      <c r="D203" s="207" t="s">
        <v>288</v>
      </c>
      <c r="E203" s="207" t="s">
        <v>289</v>
      </c>
      <c r="F203" s="650"/>
      <c r="G203" s="650"/>
      <c r="H203" s="649" t="s">
        <v>290</v>
      </c>
      <c r="I203" s="649"/>
      <c r="J203" s="651" t="s">
        <v>287</v>
      </c>
      <c r="K203" s="651" t="s">
        <v>287</v>
      </c>
      <c r="L203" s="648">
        <v>0</v>
      </c>
    </row>
    <row r="204" spans="1:12" ht="24" x14ac:dyDescent="0.2">
      <c r="A204" s="652"/>
      <c r="B204" s="209" t="s">
        <v>333</v>
      </c>
      <c r="C204" s="209" t="s">
        <v>1120</v>
      </c>
      <c r="D204" s="211">
        <v>43522</v>
      </c>
      <c r="E204" s="209" t="s">
        <v>1519</v>
      </c>
      <c r="F204" s="650"/>
      <c r="G204" s="650"/>
      <c r="H204" s="649"/>
      <c r="I204" s="649"/>
      <c r="J204" s="651"/>
      <c r="K204" s="651"/>
      <c r="L204" s="648"/>
    </row>
    <row r="205" spans="1:12" ht="24" x14ac:dyDescent="0.2">
      <c r="A205" s="652">
        <v>339</v>
      </c>
      <c r="B205" s="203" t="s">
        <v>12</v>
      </c>
      <c r="C205" s="207" t="s">
        <v>11</v>
      </c>
      <c r="D205" s="207" t="s">
        <v>280</v>
      </c>
      <c r="E205" s="207" t="s">
        <v>281</v>
      </c>
      <c r="F205" s="653" t="s">
        <v>8</v>
      </c>
      <c r="G205" s="653"/>
      <c r="H205" s="650"/>
      <c r="I205" s="650"/>
      <c r="J205" s="650"/>
      <c r="K205" s="650"/>
      <c r="L205" s="650"/>
    </row>
    <row r="206" spans="1:12" x14ac:dyDescent="0.2">
      <c r="A206" s="652"/>
      <c r="B206" s="651" t="s">
        <v>1520</v>
      </c>
      <c r="C206" s="654" t="s">
        <v>1521</v>
      </c>
      <c r="D206" s="655">
        <v>43548</v>
      </c>
      <c r="E206" s="651" t="s">
        <v>1522</v>
      </c>
      <c r="F206" s="651" t="s">
        <v>465</v>
      </c>
      <c r="G206" s="651"/>
      <c r="H206" s="649" t="s">
        <v>286</v>
      </c>
      <c r="I206" s="649"/>
      <c r="J206" s="209" t="s">
        <v>16</v>
      </c>
      <c r="K206" s="209" t="s">
        <v>287</v>
      </c>
      <c r="L206" s="210">
        <v>1140</v>
      </c>
    </row>
    <row r="207" spans="1:12" x14ac:dyDescent="0.2">
      <c r="A207" s="652"/>
      <c r="B207" s="651"/>
      <c r="C207" s="654"/>
      <c r="D207" s="655"/>
      <c r="E207" s="651"/>
      <c r="F207" s="651"/>
      <c r="G207" s="651"/>
      <c r="H207" s="649" t="s">
        <v>242</v>
      </c>
      <c r="I207" s="649"/>
      <c r="J207" s="651" t="s">
        <v>287</v>
      </c>
      <c r="K207" s="651" t="s">
        <v>287</v>
      </c>
      <c r="L207" s="648">
        <v>0</v>
      </c>
    </row>
    <row r="208" spans="1:12" x14ac:dyDescent="0.2">
      <c r="A208" s="652"/>
      <c r="B208" s="651"/>
      <c r="C208" s="654"/>
      <c r="D208" s="655"/>
      <c r="E208" s="651"/>
      <c r="F208" s="651"/>
      <c r="G208" s="651"/>
      <c r="H208" s="649"/>
      <c r="I208" s="649"/>
      <c r="J208" s="651"/>
      <c r="K208" s="651"/>
      <c r="L208" s="648"/>
    </row>
    <row r="209" spans="1:12" ht="24" x14ac:dyDescent="0.2">
      <c r="A209" s="652"/>
      <c r="B209" s="203" t="s">
        <v>6</v>
      </c>
      <c r="C209" s="207" t="s">
        <v>5</v>
      </c>
      <c r="D209" s="207" t="s">
        <v>288</v>
      </c>
      <c r="E209" s="207" t="s">
        <v>289</v>
      </c>
      <c r="F209" s="650"/>
      <c r="G209" s="650"/>
      <c r="H209" s="649" t="s">
        <v>290</v>
      </c>
      <c r="I209" s="649"/>
      <c r="J209" s="651" t="s">
        <v>287</v>
      </c>
      <c r="K209" s="651" t="s">
        <v>287</v>
      </c>
      <c r="L209" s="648">
        <v>0</v>
      </c>
    </row>
    <row r="210" spans="1:12" ht="24" x14ac:dyDescent="0.2">
      <c r="A210" s="652"/>
      <c r="B210" s="209" t="s">
        <v>635</v>
      </c>
      <c r="C210" s="209" t="s">
        <v>465</v>
      </c>
      <c r="D210" s="211">
        <v>43553</v>
      </c>
      <c r="E210" s="209" t="s">
        <v>1523</v>
      </c>
      <c r="F210" s="650"/>
      <c r="G210" s="650"/>
      <c r="H210" s="649"/>
      <c r="I210" s="649"/>
      <c r="J210" s="651"/>
      <c r="K210" s="651"/>
      <c r="L210" s="648"/>
    </row>
    <row r="211" spans="1:12" ht="24" x14ac:dyDescent="0.2">
      <c r="A211" s="652">
        <v>340</v>
      </c>
      <c r="B211" s="203" t="s">
        <v>12</v>
      </c>
      <c r="C211" s="207" t="s">
        <v>11</v>
      </c>
      <c r="D211" s="207" t="s">
        <v>280</v>
      </c>
      <c r="E211" s="207" t="s">
        <v>281</v>
      </c>
      <c r="F211" s="653" t="s">
        <v>8</v>
      </c>
      <c r="G211" s="653"/>
      <c r="H211" s="650"/>
      <c r="I211" s="650"/>
      <c r="J211" s="650"/>
      <c r="K211" s="650"/>
      <c r="L211" s="650"/>
    </row>
    <row r="212" spans="1:12" x14ac:dyDescent="0.2">
      <c r="A212" s="652"/>
      <c r="B212" s="651" t="s">
        <v>1524</v>
      </c>
      <c r="C212" s="654" t="s">
        <v>1525</v>
      </c>
      <c r="D212" s="655">
        <v>43384</v>
      </c>
      <c r="E212" s="651" t="s">
        <v>1526</v>
      </c>
      <c r="F212" s="651" t="s">
        <v>1527</v>
      </c>
      <c r="G212" s="651"/>
      <c r="H212" s="649" t="s">
        <v>286</v>
      </c>
      <c r="I212" s="649"/>
      <c r="J212" s="209" t="s">
        <v>287</v>
      </c>
      <c r="K212" s="209" t="s">
        <v>16</v>
      </c>
      <c r="L212" s="210">
        <v>743.75</v>
      </c>
    </row>
    <row r="213" spans="1:12" x14ac:dyDescent="0.2">
      <c r="A213" s="652"/>
      <c r="B213" s="651"/>
      <c r="C213" s="654"/>
      <c r="D213" s="655"/>
      <c r="E213" s="651"/>
      <c r="F213" s="651"/>
      <c r="G213" s="651"/>
      <c r="H213" s="649" t="s">
        <v>242</v>
      </c>
      <c r="I213" s="649"/>
      <c r="J213" s="651" t="s">
        <v>287</v>
      </c>
      <c r="K213" s="651" t="s">
        <v>16</v>
      </c>
      <c r="L213" s="648">
        <v>396.96</v>
      </c>
    </row>
    <row r="214" spans="1:12" x14ac:dyDescent="0.2">
      <c r="A214" s="652"/>
      <c r="B214" s="651"/>
      <c r="C214" s="654"/>
      <c r="D214" s="655"/>
      <c r="E214" s="651"/>
      <c r="F214" s="651"/>
      <c r="G214" s="651"/>
      <c r="H214" s="649"/>
      <c r="I214" s="649"/>
      <c r="J214" s="651"/>
      <c r="K214" s="651"/>
      <c r="L214" s="648"/>
    </row>
    <row r="215" spans="1:12" ht="24" x14ac:dyDescent="0.2">
      <c r="A215" s="652"/>
      <c r="B215" s="203" t="s">
        <v>6</v>
      </c>
      <c r="C215" s="207" t="s">
        <v>5</v>
      </c>
      <c r="D215" s="207" t="s">
        <v>288</v>
      </c>
      <c r="E215" s="207" t="s">
        <v>289</v>
      </c>
      <c r="F215" s="650"/>
      <c r="G215" s="650"/>
      <c r="H215" s="649" t="s">
        <v>290</v>
      </c>
      <c r="I215" s="649"/>
      <c r="J215" s="651" t="s">
        <v>287</v>
      </c>
      <c r="K215" s="651" t="s">
        <v>287</v>
      </c>
      <c r="L215" s="648">
        <v>0</v>
      </c>
    </row>
    <row r="216" spans="1:12" ht="24" x14ac:dyDescent="0.2">
      <c r="A216" s="652"/>
      <c r="B216" s="209" t="s">
        <v>291</v>
      </c>
      <c r="C216" s="209" t="s">
        <v>1527</v>
      </c>
      <c r="D216" s="211">
        <v>43387</v>
      </c>
      <c r="E216" s="209" t="s">
        <v>1528</v>
      </c>
      <c r="F216" s="650"/>
      <c r="G216" s="650"/>
      <c r="H216" s="649"/>
      <c r="I216" s="649"/>
      <c r="J216" s="651"/>
      <c r="K216" s="651"/>
      <c r="L216" s="648"/>
    </row>
    <row r="217" spans="1:12" ht="24" x14ac:dyDescent="0.2">
      <c r="A217" s="652">
        <v>341</v>
      </c>
      <c r="B217" s="203" t="s">
        <v>12</v>
      </c>
      <c r="C217" s="207" t="s">
        <v>11</v>
      </c>
      <c r="D217" s="207" t="s">
        <v>280</v>
      </c>
      <c r="E217" s="207" t="s">
        <v>281</v>
      </c>
      <c r="F217" s="653" t="s">
        <v>8</v>
      </c>
      <c r="G217" s="653"/>
      <c r="H217" s="650"/>
      <c r="I217" s="650"/>
      <c r="J217" s="650"/>
      <c r="K217" s="650"/>
      <c r="L217" s="650"/>
    </row>
    <row r="218" spans="1:12" x14ac:dyDescent="0.2">
      <c r="A218" s="652"/>
      <c r="B218" s="651" t="s">
        <v>1529</v>
      </c>
      <c r="C218" s="654" t="s">
        <v>1530</v>
      </c>
      <c r="D218" s="655">
        <v>43493</v>
      </c>
      <c r="E218" s="651" t="s">
        <v>373</v>
      </c>
      <c r="F218" s="651" t="s">
        <v>374</v>
      </c>
      <c r="G218" s="651"/>
      <c r="H218" s="649" t="s">
        <v>286</v>
      </c>
      <c r="I218" s="649"/>
      <c r="J218" s="209" t="s">
        <v>287</v>
      </c>
      <c r="K218" s="209" t="s">
        <v>16</v>
      </c>
      <c r="L218" s="210">
        <v>271.25</v>
      </c>
    </row>
    <row r="219" spans="1:12" x14ac:dyDescent="0.2">
      <c r="A219" s="652"/>
      <c r="B219" s="651"/>
      <c r="C219" s="654"/>
      <c r="D219" s="655"/>
      <c r="E219" s="651"/>
      <c r="F219" s="651"/>
      <c r="G219" s="651"/>
      <c r="H219" s="649" t="s">
        <v>242</v>
      </c>
      <c r="I219" s="649"/>
      <c r="J219" s="209" t="s">
        <v>287</v>
      </c>
      <c r="K219" s="209" t="s">
        <v>16</v>
      </c>
      <c r="L219" s="210">
        <v>118</v>
      </c>
    </row>
    <row r="220" spans="1:12" ht="24" x14ac:dyDescent="0.2">
      <c r="A220" s="652"/>
      <c r="B220" s="203" t="s">
        <v>6</v>
      </c>
      <c r="C220" s="207" t="s">
        <v>5</v>
      </c>
      <c r="D220" s="207" t="s">
        <v>288</v>
      </c>
      <c r="E220" s="207" t="s">
        <v>289</v>
      </c>
      <c r="F220" s="650"/>
      <c r="G220" s="650"/>
      <c r="H220" s="649" t="s">
        <v>290</v>
      </c>
      <c r="I220" s="649"/>
      <c r="J220" s="651" t="s">
        <v>287</v>
      </c>
      <c r="K220" s="651" t="s">
        <v>287</v>
      </c>
      <c r="L220" s="648">
        <v>0</v>
      </c>
    </row>
    <row r="221" spans="1:12" ht="24" x14ac:dyDescent="0.2">
      <c r="A221" s="652"/>
      <c r="B221" s="209" t="s">
        <v>291</v>
      </c>
      <c r="C221" s="209" t="s">
        <v>374</v>
      </c>
      <c r="D221" s="211">
        <v>43494</v>
      </c>
      <c r="E221" s="209" t="s">
        <v>1531</v>
      </c>
      <c r="F221" s="650"/>
      <c r="G221" s="650"/>
      <c r="H221" s="649"/>
      <c r="I221" s="649"/>
      <c r="J221" s="651"/>
      <c r="K221" s="651"/>
      <c r="L221" s="648"/>
    </row>
    <row r="222" spans="1:12" ht="24" x14ac:dyDescent="0.2">
      <c r="A222" s="652">
        <v>342</v>
      </c>
      <c r="B222" s="203" t="s">
        <v>12</v>
      </c>
      <c r="C222" s="207" t="s">
        <v>11</v>
      </c>
      <c r="D222" s="207" t="s">
        <v>280</v>
      </c>
      <c r="E222" s="207" t="s">
        <v>281</v>
      </c>
      <c r="F222" s="653" t="s">
        <v>8</v>
      </c>
      <c r="G222" s="653"/>
      <c r="H222" s="650"/>
      <c r="I222" s="650"/>
      <c r="J222" s="650"/>
      <c r="K222" s="650"/>
      <c r="L222" s="650"/>
    </row>
    <row r="223" spans="1:12" x14ac:dyDescent="0.2">
      <c r="A223" s="652"/>
      <c r="B223" s="651" t="s">
        <v>1532</v>
      </c>
      <c r="C223" s="651" t="s">
        <v>1533</v>
      </c>
      <c r="D223" s="655">
        <v>43400</v>
      </c>
      <c r="E223" s="651" t="s">
        <v>295</v>
      </c>
      <c r="F223" s="651" t="s">
        <v>1534</v>
      </c>
      <c r="G223" s="651"/>
      <c r="H223" s="649" t="s">
        <v>286</v>
      </c>
      <c r="I223" s="649"/>
      <c r="J223" s="209" t="s">
        <v>287</v>
      </c>
      <c r="K223" s="209" t="s">
        <v>16</v>
      </c>
      <c r="L223" s="210">
        <v>1709</v>
      </c>
    </row>
    <row r="224" spans="1:12" x14ac:dyDescent="0.2">
      <c r="A224" s="652"/>
      <c r="B224" s="651"/>
      <c r="C224" s="651"/>
      <c r="D224" s="655"/>
      <c r="E224" s="651"/>
      <c r="F224" s="651"/>
      <c r="G224" s="651"/>
      <c r="H224" s="649" t="s">
        <v>242</v>
      </c>
      <c r="I224" s="649"/>
      <c r="J224" s="209" t="s">
        <v>287</v>
      </c>
      <c r="K224" s="209" t="s">
        <v>16</v>
      </c>
      <c r="L224" s="210">
        <v>600</v>
      </c>
    </row>
    <row r="225" spans="1:12" ht="24" x14ac:dyDescent="0.2">
      <c r="A225" s="652"/>
      <c r="B225" s="203" t="s">
        <v>6</v>
      </c>
      <c r="C225" s="207" t="s">
        <v>5</v>
      </c>
      <c r="D225" s="207" t="s">
        <v>288</v>
      </c>
      <c r="E225" s="207" t="s">
        <v>289</v>
      </c>
      <c r="F225" s="650"/>
      <c r="G225" s="650"/>
      <c r="H225" s="649" t="s">
        <v>290</v>
      </c>
      <c r="I225" s="649"/>
      <c r="J225" s="651" t="s">
        <v>287</v>
      </c>
      <c r="K225" s="651" t="s">
        <v>16</v>
      </c>
      <c r="L225" s="648">
        <v>476</v>
      </c>
    </row>
    <row r="226" spans="1:12" ht="36" x14ac:dyDescent="0.2">
      <c r="A226" s="652"/>
      <c r="B226" s="209" t="s">
        <v>1535</v>
      </c>
      <c r="C226" s="209" t="s">
        <v>1534</v>
      </c>
      <c r="D226" s="211">
        <v>43405</v>
      </c>
      <c r="E226" s="209" t="s">
        <v>1536</v>
      </c>
      <c r="F226" s="650"/>
      <c r="G226" s="650"/>
      <c r="H226" s="649"/>
      <c r="I226" s="649"/>
      <c r="J226" s="651"/>
      <c r="K226" s="651"/>
      <c r="L226" s="648"/>
    </row>
    <row r="227" spans="1:12" ht="24" x14ac:dyDescent="0.2">
      <c r="A227" s="652">
        <v>343</v>
      </c>
      <c r="B227" s="203" t="s">
        <v>12</v>
      </c>
      <c r="C227" s="207" t="s">
        <v>11</v>
      </c>
      <c r="D227" s="207" t="s">
        <v>280</v>
      </c>
      <c r="E227" s="207" t="s">
        <v>281</v>
      </c>
      <c r="F227" s="653" t="s">
        <v>8</v>
      </c>
      <c r="G227" s="653"/>
      <c r="H227" s="650"/>
      <c r="I227" s="650"/>
      <c r="J227" s="650"/>
      <c r="K227" s="650"/>
      <c r="L227" s="650"/>
    </row>
    <row r="228" spans="1:12" x14ac:dyDescent="0.2">
      <c r="A228" s="652"/>
      <c r="B228" s="651" t="s">
        <v>1537</v>
      </c>
      <c r="C228" s="654" t="s">
        <v>1538</v>
      </c>
      <c r="D228" s="655">
        <v>43419</v>
      </c>
      <c r="E228" s="651" t="s">
        <v>1539</v>
      </c>
      <c r="F228" s="651" t="s">
        <v>1540</v>
      </c>
      <c r="G228" s="651"/>
      <c r="H228" s="649" t="s">
        <v>286</v>
      </c>
      <c r="I228" s="649"/>
      <c r="J228" s="209" t="s">
        <v>287</v>
      </c>
      <c r="K228" s="209" t="s">
        <v>16</v>
      </c>
      <c r="L228" s="210">
        <v>1075</v>
      </c>
    </row>
    <row r="229" spans="1:12" x14ac:dyDescent="0.2">
      <c r="A229" s="652"/>
      <c r="B229" s="651"/>
      <c r="C229" s="654"/>
      <c r="D229" s="655"/>
      <c r="E229" s="651"/>
      <c r="F229" s="651"/>
      <c r="G229" s="651"/>
      <c r="H229" s="649" t="s">
        <v>242</v>
      </c>
      <c r="I229" s="649"/>
      <c r="J229" s="209" t="s">
        <v>287</v>
      </c>
      <c r="K229" s="209" t="s">
        <v>287</v>
      </c>
      <c r="L229" s="210">
        <v>0</v>
      </c>
    </row>
    <row r="230" spans="1:12" ht="24" x14ac:dyDescent="0.2">
      <c r="A230" s="652"/>
      <c r="B230" s="203" t="s">
        <v>6</v>
      </c>
      <c r="C230" s="207" t="s">
        <v>5</v>
      </c>
      <c r="D230" s="207" t="s">
        <v>288</v>
      </c>
      <c r="E230" s="207" t="s">
        <v>289</v>
      </c>
      <c r="F230" s="650"/>
      <c r="G230" s="650"/>
      <c r="H230" s="649" t="s">
        <v>290</v>
      </c>
      <c r="I230" s="649"/>
      <c r="J230" s="651" t="s">
        <v>287</v>
      </c>
      <c r="K230" s="651" t="s">
        <v>16</v>
      </c>
      <c r="L230" s="648">
        <v>179.71</v>
      </c>
    </row>
    <row r="231" spans="1:12" ht="36" x14ac:dyDescent="0.2">
      <c r="A231" s="652"/>
      <c r="B231" s="209" t="s">
        <v>1541</v>
      </c>
      <c r="C231" s="209" t="s">
        <v>1540</v>
      </c>
      <c r="D231" s="211">
        <v>43421</v>
      </c>
      <c r="E231" s="209" t="s">
        <v>883</v>
      </c>
      <c r="F231" s="650"/>
      <c r="G231" s="650"/>
      <c r="H231" s="649"/>
      <c r="I231" s="649"/>
      <c r="J231" s="651"/>
      <c r="K231" s="651"/>
      <c r="L231" s="648"/>
    </row>
    <row r="232" spans="1:12" ht="24" x14ac:dyDescent="0.2">
      <c r="A232" s="652">
        <v>344</v>
      </c>
      <c r="B232" s="203" t="s">
        <v>12</v>
      </c>
      <c r="C232" s="207" t="s">
        <v>11</v>
      </c>
      <c r="D232" s="207" t="s">
        <v>280</v>
      </c>
      <c r="E232" s="207" t="s">
        <v>281</v>
      </c>
      <c r="F232" s="653" t="s">
        <v>8</v>
      </c>
      <c r="G232" s="653"/>
      <c r="H232" s="650"/>
      <c r="I232" s="650"/>
      <c r="J232" s="650"/>
      <c r="K232" s="650"/>
      <c r="L232" s="650"/>
    </row>
    <row r="233" spans="1:12" x14ac:dyDescent="0.2">
      <c r="A233" s="652"/>
      <c r="B233" s="651" t="s">
        <v>1537</v>
      </c>
      <c r="C233" s="651" t="s">
        <v>1542</v>
      </c>
      <c r="D233" s="655">
        <v>43552</v>
      </c>
      <c r="E233" s="651" t="s">
        <v>377</v>
      </c>
      <c r="F233" s="651" t="s">
        <v>378</v>
      </c>
      <c r="G233" s="651"/>
      <c r="H233" s="649" t="s">
        <v>286</v>
      </c>
      <c r="I233" s="649"/>
      <c r="J233" s="209" t="s">
        <v>287</v>
      </c>
      <c r="K233" s="209" t="s">
        <v>16</v>
      </c>
      <c r="L233" s="210">
        <v>276</v>
      </c>
    </row>
    <row r="234" spans="1:12" x14ac:dyDescent="0.2">
      <c r="A234" s="652"/>
      <c r="B234" s="651"/>
      <c r="C234" s="651"/>
      <c r="D234" s="655"/>
      <c r="E234" s="651"/>
      <c r="F234" s="651"/>
      <c r="G234" s="651"/>
      <c r="H234" s="649" t="s">
        <v>242</v>
      </c>
      <c r="I234" s="649"/>
      <c r="J234" s="209" t="s">
        <v>287</v>
      </c>
      <c r="K234" s="209" t="s">
        <v>16</v>
      </c>
      <c r="L234" s="210">
        <v>316.58999999999997</v>
      </c>
    </row>
    <row r="235" spans="1:12" ht="24" x14ac:dyDescent="0.2">
      <c r="A235" s="652"/>
      <c r="B235" s="203" t="s">
        <v>6</v>
      </c>
      <c r="C235" s="207" t="s">
        <v>5</v>
      </c>
      <c r="D235" s="207" t="s">
        <v>288</v>
      </c>
      <c r="E235" s="207" t="s">
        <v>289</v>
      </c>
      <c r="F235" s="650"/>
      <c r="G235" s="650"/>
      <c r="H235" s="649" t="s">
        <v>290</v>
      </c>
      <c r="I235" s="649"/>
      <c r="J235" s="651" t="s">
        <v>287</v>
      </c>
      <c r="K235" s="651" t="s">
        <v>16</v>
      </c>
      <c r="L235" s="648">
        <v>115</v>
      </c>
    </row>
    <row r="236" spans="1:12" ht="36" x14ac:dyDescent="0.2">
      <c r="A236" s="652"/>
      <c r="B236" s="209" t="s">
        <v>1541</v>
      </c>
      <c r="C236" s="209" t="s">
        <v>378</v>
      </c>
      <c r="D236" s="211">
        <v>43553</v>
      </c>
      <c r="E236" s="209" t="s">
        <v>1543</v>
      </c>
      <c r="F236" s="650"/>
      <c r="G236" s="650"/>
      <c r="H236" s="649"/>
      <c r="I236" s="649"/>
      <c r="J236" s="651"/>
      <c r="K236" s="651"/>
      <c r="L236" s="648"/>
    </row>
    <row r="237" spans="1:12" ht="24" x14ac:dyDescent="0.2">
      <c r="A237" s="652">
        <v>345</v>
      </c>
      <c r="B237" s="203" t="s">
        <v>12</v>
      </c>
      <c r="C237" s="207" t="s">
        <v>11</v>
      </c>
      <c r="D237" s="207" t="s">
        <v>280</v>
      </c>
      <c r="E237" s="207" t="s">
        <v>281</v>
      </c>
      <c r="F237" s="653" t="s">
        <v>8</v>
      </c>
      <c r="G237" s="653"/>
      <c r="H237" s="650"/>
      <c r="I237" s="650"/>
      <c r="J237" s="650"/>
      <c r="K237" s="650"/>
      <c r="L237" s="650"/>
    </row>
    <row r="238" spans="1:12" x14ac:dyDescent="0.2">
      <c r="A238" s="652"/>
      <c r="B238" s="651" t="s">
        <v>1544</v>
      </c>
      <c r="C238" s="654" t="s">
        <v>1545</v>
      </c>
      <c r="D238" s="655">
        <v>43387</v>
      </c>
      <c r="E238" s="651" t="s">
        <v>377</v>
      </c>
      <c r="F238" s="651" t="s">
        <v>1546</v>
      </c>
      <c r="G238" s="651"/>
      <c r="H238" s="649" t="s">
        <v>286</v>
      </c>
      <c r="I238" s="649"/>
      <c r="J238" s="209" t="s">
        <v>287</v>
      </c>
      <c r="K238" s="209" t="s">
        <v>16</v>
      </c>
      <c r="L238" s="210">
        <v>668</v>
      </c>
    </row>
    <row r="239" spans="1:12" x14ac:dyDescent="0.2">
      <c r="A239" s="652"/>
      <c r="B239" s="651"/>
      <c r="C239" s="654"/>
      <c r="D239" s="655"/>
      <c r="E239" s="651"/>
      <c r="F239" s="651"/>
      <c r="G239" s="651"/>
      <c r="H239" s="649" t="s">
        <v>242</v>
      </c>
      <c r="I239" s="649"/>
      <c r="J239" s="651" t="s">
        <v>287</v>
      </c>
      <c r="K239" s="651" t="s">
        <v>16</v>
      </c>
      <c r="L239" s="648">
        <v>183.41</v>
      </c>
    </row>
    <row r="240" spans="1:12" x14ac:dyDescent="0.2">
      <c r="A240" s="652"/>
      <c r="B240" s="651"/>
      <c r="C240" s="654"/>
      <c r="D240" s="655"/>
      <c r="E240" s="651"/>
      <c r="F240" s="651"/>
      <c r="G240" s="651"/>
      <c r="H240" s="649"/>
      <c r="I240" s="649"/>
      <c r="J240" s="651"/>
      <c r="K240" s="651"/>
      <c r="L240" s="648"/>
    </row>
    <row r="241" spans="1:12" ht="24" x14ac:dyDescent="0.2">
      <c r="A241" s="652"/>
      <c r="B241" s="203" t="s">
        <v>6</v>
      </c>
      <c r="C241" s="207" t="s">
        <v>5</v>
      </c>
      <c r="D241" s="207" t="s">
        <v>288</v>
      </c>
      <c r="E241" s="207" t="s">
        <v>289</v>
      </c>
      <c r="F241" s="650"/>
      <c r="G241" s="650"/>
      <c r="H241" s="649" t="s">
        <v>290</v>
      </c>
      <c r="I241" s="649"/>
      <c r="J241" s="651" t="s">
        <v>287</v>
      </c>
      <c r="K241" s="651" t="s">
        <v>287</v>
      </c>
      <c r="L241" s="648">
        <v>0</v>
      </c>
    </row>
    <row r="242" spans="1:12" ht="36" x14ac:dyDescent="0.2">
      <c r="A242" s="652"/>
      <c r="B242" s="209" t="s">
        <v>1547</v>
      </c>
      <c r="C242" s="209" t="s">
        <v>1546</v>
      </c>
      <c r="D242" s="211">
        <v>43389</v>
      </c>
      <c r="E242" s="209" t="s">
        <v>1548</v>
      </c>
      <c r="F242" s="650"/>
      <c r="G242" s="650"/>
      <c r="H242" s="649"/>
      <c r="I242" s="649"/>
      <c r="J242" s="651"/>
      <c r="K242" s="651"/>
      <c r="L242" s="648"/>
    </row>
    <row r="243" spans="1:12" ht="24" x14ac:dyDescent="0.2">
      <c r="A243" s="652">
        <v>346</v>
      </c>
      <c r="B243" s="203" t="s">
        <v>12</v>
      </c>
      <c r="C243" s="207" t="s">
        <v>11</v>
      </c>
      <c r="D243" s="207" t="s">
        <v>280</v>
      </c>
      <c r="E243" s="207" t="s">
        <v>281</v>
      </c>
      <c r="F243" s="653" t="s">
        <v>8</v>
      </c>
      <c r="G243" s="653"/>
      <c r="H243" s="650"/>
      <c r="I243" s="650"/>
      <c r="J243" s="650"/>
      <c r="K243" s="650"/>
      <c r="L243" s="650"/>
    </row>
    <row r="244" spans="1:12" x14ac:dyDescent="0.2">
      <c r="A244" s="652"/>
      <c r="B244" s="651" t="s">
        <v>1544</v>
      </c>
      <c r="C244" s="654" t="s">
        <v>1549</v>
      </c>
      <c r="D244" s="655">
        <v>43405</v>
      </c>
      <c r="E244" s="651" t="s">
        <v>1058</v>
      </c>
      <c r="F244" s="651" t="s">
        <v>1059</v>
      </c>
      <c r="G244" s="651"/>
      <c r="H244" s="649" t="s">
        <v>286</v>
      </c>
      <c r="I244" s="649"/>
      <c r="J244" s="209" t="s">
        <v>287</v>
      </c>
      <c r="K244" s="209" t="s">
        <v>16</v>
      </c>
      <c r="L244" s="210">
        <v>573.79999999999995</v>
      </c>
    </row>
    <row r="245" spans="1:12" x14ac:dyDescent="0.2">
      <c r="A245" s="652"/>
      <c r="B245" s="651"/>
      <c r="C245" s="654"/>
      <c r="D245" s="655"/>
      <c r="E245" s="651"/>
      <c r="F245" s="651"/>
      <c r="G245" s="651"/>
      <c r="H245" s="649" t="s">
        <v>242</v>
      </c>
      <c r="I245" s="649"/>
      <c r="J245" s="651" t="s">
        <v>287</v>
      </c>
      <c r="K245" s="651" t="s">
        <v>16</v>
      </c>
      <c r="L245" s="648">
        <v>464.9</v>
      </c>
    </row>
    <row r="246" spans="1:12" x14ac:dyDescent="0.2">
      <c r="A246" s="652"/>
      <c r="B246" s="651"/>
      <c r="C246" s="654"/>
      <c r="D246" s="655"/>
      <c r="E246" s="651"/>
      <c r="F246" s="651"/>
      <c r="G246" s="651"/>
      <c r="H246" s="649"/>
      <c r="I246" s="649"/>
      <c r="J246" s="651"/>
      <c r="K246" s="651"/>
      <c r="L246" s="648"/>
    </row>
    <row r="247" spans="1:12" ht="24" x14ac:dyDescent="0.2">
      <c r="A247" s="652"/>
      <c r="B247" s="203" t="s">
        <v>6</v>
      </c>
      <c r="C247" s="207" t="s">
        <v>5</v>
      </c>
      <c r="D247" s="207" t="s">
        <v>288</v>
      </c>
      <c r="E247" s="207" t="s">
        <v>289</v>
      </c>
      <c r="F247" s="650"/>
      <c r="G247" s="650"/>
      <c r="H247" s="649" t="s">
        <v>290</v>
      </c>
      <c r="I247" s="649"/>
      <c r="J247" s="651" t="s">
        <v>287</v>
      </c>
      <c r="K247" s="651" t="s">
        <v>287</v>
      </c>
      <c r="L247" s="648">
        <v>0</v>
      </c>
    </row>
    <row r="248" spans="1:12" ht="36" x14ac:dyDescent="0.2">
      <c r="A248" s="652"/>
      <c r="B248" s="209" t="s">
        <v>1547</v>
      </c>
      <c r="C248" s="209" t="s">
        <v>1059</v>
      </c>
      <c r="D248" s="211">
        <v>43407</v>
      </c>
      <c r="E248" s="209" t="s">
        <v>1100</v>
      </c>
      <c r="F248" s="650"/>
      <c r="G248" s="650"/>
      <c r="H248" s="649"/>
      <c r="I248" s="649"/>
      <c r="J248" s="651"/>
      <c r="K248" s="651"/>
      <c r="L248" s="648"/>
    </row>
    <row r="249" spans="1:12" ht="24" x14ac:dyDescent="0.2">
      <c r="A249" s="652">
        <v>347</v>
      </c>
      <c r="B249" s="203" t="s">
        <v>12</v>
      </c>
      <c r="C249" s="207" t="s">
        <v>11</v>
      </c>
      <c r="D249" s="207" t="s">
        <v>280</v>
      </c>
      <c r="E249" s="207" t="s">
        <v>281</v>
      </c>
      <c r="F249" s="653" t="s">
        <v>8</v>
      </c>
      <c r="G249" s="653"/>
      <c r="H249" s="650"/>
      <c r="I249" s="650"/>
      <c r="J249" s="650"/>
      <c r="K249" s="650"/>
      <c r="L249" s="650"/>
    </row>
    <row r="250" spans="1:12" x14ac:dyDescent="0.2">
      <c r="A250" s="652"/>
      <c r="B250" s="651" t="s">
        <v>1544</v>
      </c>
      <c r="C250" s="654" t="s">
        <v>1550</v>
      </c>
      <c r="D250" s="655">
        <v>43446</v>
      </c>
      <c r="E250" s="651" t="s">
        <v>582</v>
      </c>
      <c r="F250" s="651" t="s">
        <v>1551</v>
      </c>
      <c r="G250" s="651"/>
      <c r="H250" s="649" t="s">
        <v>286</v>
      </c>
      <c r="I250" s="649"/>
      <c r="J250" s="209" t="s">
        <v>287</v>
      </c>
      <c r="K250" s="209" t="s">
        <v>16</v>
      </c>
      <c r="L250" s="210">
        <v>137</v>
      </c>
    </row>
    <row r="251" spans="1:12" x14ac:dyDescent="0.2">
      <c r="A251" s="652"/>
      <c r="B251" s="651"/>
      <c r="C251" s="654"/>
      <c r="D251" s="655"/>
      <c r="E251" s="651"/>
      <c r="F251" s="651"/>
      <c r="G251" s="651"/>
      <c r="H251" s="649" t="s">
        <v>242</v>
      </c>
      <c r="I251" s="649"/>
      <c r="J251" s="209" t="s">
        <v>287</v>
      </c>
      <c r="K251" s="209" t="s">
        <v>16</v>
      </c>
      <c r="L251" s="210">
        <v>3096.87</v>
      </c>
    </row>
    <row r="252" spans="1:12" ht="24" x14ac:dyDescent="0.2">
      <c r="A252" s="652"/>
      <c r="B252" s="203" t="s">
        <v>6</v>
      </c>
      <c r="C252" s="207" t="s">
        <v>5</v>
      </c>
      <c r="D252" s="207" t="s">
        <v>288</v>
      </c>
      <c r="E252" s="207" t="s">
        <v>289</v>
      </c>
      <c r="F252" s="650"/>
      <c r="G252" s="650"/>
      <c r="H252" s="649" t="s">
        <v>290</v>
      </c>
      <c r="I252" s="649"/>
      <c r="J252" s="651" t="s">
        <v>287</v>
      </c>
      <c r="K252" s="651" t="s">
        <v>16</v>
      </c>
      <c r="L252" s="648">
        <v>204.53</v>
      </c>
    </row>
    <row r="253" spans="1:12" ht="36" x14ac:dyDescent="0.2">
      <c r="A253" s="652"/>
      <c r="B253" s="209" t="s">
        <v>1547</v>
      </c>
      <c r="C253" s="209" t="s">
        <v>1551</v>
      </c>
      <c r="D253" s="211">
        <v>43449</v>
      </c>
      <c r="E253" s="209" t="s">
        <v>1552</v>
      </c>
      <c r="F253" s="650"/>
      <c r="G253" s="650"/>
      <c r="H253" s="649"/>
      <c r="I253" s="649"/>
      <c r="J253" s="651"/>
      <c r="K253" s="651"/>
      <c r="L253" s="648"/>
    </row>
    <row r="254" spans="1:12" ht="24" x14ac:dyDescent="0.2">
      <c r="A254" s="652">
        <v>348</v>
      </c>
      <c r="B254" s="203" t="s">
        <v>12</v>
      </c>
      <c r="C254" s="207" t="s">
        <v>11</v>
      </c>
      <c r="D254" s="207" t="s">
        <v>280</v>
      </c>
      <c r="E254" s="207" t="s">
        <v>281</v>
      </c>
      <c r="F254" s="653" t="s">
        <v>8</v>
      </c>
      <c r="G254" s="653"/>
      <c r="H254" s="650"/>
      <c r="I254" s="650"/>
      <c r="J254" s="650"/>
      <c r="K254" s="650"/>
      <c r="L254" s="650"/>
    </row>
    <row r="255" spans="1:12" x14ac:dyDescent="0.2">
      <c r="A255" s="652"/>
      <c r="B255" s="651" t="s">
        <v>1544</v>
      </c>
      <c r="C255" s="654" t="s">
        <v>1553</v>
      </c>
      <c r="D255" s="655">
        <v>43468</v>
      </c>
      <c r="E255" s="651" t="s">
        <v>896</v>
      </c>
      <c r="F255" s="651" t="s">
        <v>1546</v>
      </c>
      <c r="G255" s="651"/>
      <c r="H255" s="649" t="s">
        <v>286</v>
      </c>
      <c r="I255" s="649"/>
      <c r="J255" s="209" t="s">
        <v>287</v>
      </c>
      <c r="K255" s="209" t="s">
        <v>16</v>
      </c>
      <c r="L255" s="210">
        <v>185</v>
      </c>
    </row>
    <row r="256" spans="1:12" x14ac:dyDescent="0.2">
      <c r="A256" s="652"/>
      <c r="B256" s="651"/>
      <c r="C256" s="654"/>
      <c r="D256" s="655"/>
      <c r="E256" s="651"/>
      <c r="F256" s="651"/>
      <c r="G256" s="651"/>
      <c r="H256" s="649" t="s">
        <v>242</v>
      </c>
      <c r="I256" s="649"/>
      <c r="J256" s="209" t="s">
        <v>287</v>
      </c>
      <c r="K256" s="209" t="s">
        <v>16</v>
      </c>
      <c r="L256" s="210">
        <v>267.39999999999998</v>
      </c>
    </row>
    <row r="257" spans="1:12" ht="24" x14ac:dyDescent="0.2">
      <c r="A257" s="652"/>
      <c r="B257" s="203" t="s">
        <v>6</v>
      </c>
      <c r="C257" s="207" t="s">
        <v>5</v>
      </c>
      <c r="D257" s="207" t="s">
        <v>288</v>
      </c>
      <c r="E257" s="207" t="s">
        <v>289</v>
      </c>
      <c r="F257" s="650"/>
      <c r="G257" s="650"/>
      <c r="H257" s="649" t="s">
        <v>290</v>
      </c>
      <c r="I257" s="649"/>
      <c r="J257" s="651" t="s">
        <v>287</v>
      </c>
      <c r="K257" s="651" t="s">
        <v>287</v>
      </c>
      <c r="L257" s="648">
        <v>0</v>
      </c>
    </row>
    <row r="258" spans="1:12" ht="36" x14ac:dyDescent="0.2">
      <c r="A258" s="652"/>
      <c r="B258" s="209" t="s">
        <v>1547</v>
      </c>
      <c r="C258" s="209" t="s">
        <v>1546</v>
      </c>
      <c r="D258" s="211">
        <v>43469</v>
      </c>
      <c r="E258" s="209" t="s">
        <v>1554</v>
      </c>
      <c r="F258" s="650"/>
      <c r="G258" s="650"/>
      <c r="H258" s="649"/>
      <c r="I258" s="649"/>
      <c r="J258" s="651"/>
      <c r="K258" s="651"/>
      <c r="L258" s="648"/>
    </row>
    <row r="259" spans="1:12" ht="24" x14ac:dyDescent="0.2">
      <c r="A259" s="652">
        <v>349</v>
      </c>
      <c r="B259" s="203" t="s">
        <v>12</v>
      </c>
      <c r="C259" s="207" t="s">
        <v>11</v>
      </c>
      <c r="D259" s="207" t="s">
        <v>280</v>
      </c>
      <c r="E259" s="207" t="s">
        <v>281</v>
      </c>
      <c r="F259" s="653" t="s">
        <v>8</v>
      </c>
      <c r="G259" s="653"/>
      <c r="H259" s="650"/>
      <c r="I259" s="650"/>
      <c r="J259" s="650"/>
      <c r="K259" s="650"/>
      <c r="L259" s="650"/>
    </row>
    <row r="260" spans="1:12" x14ac:dyDescent="0.2">
      <c r="A260" s="652"/>
      <c r="B260" s="651" t="s">
        <v>1555</v>
      </c>
      <c r="C260" s="654" t="s">
        <v>1556</v>
      </c>
      <c r="D260" s="655">
        <v>43545</v>
      </c>
      <c r="E260" s="651" t="s">
        <v>607</v>
      </c>
      <c r="F260" s="651" t="s">
        <v>1557</v>
      </c>
      <c r="G260" s="651"/>
      <c r="H260" s="649" t="s">
        <v>286</v>
      </c>
      <c r="I260" s="649"/>
      <c r="J260" s="209" t="s">
        <v>287</v>
      </c>
      <c r="K260" s="209" t="s">
        <v>16</v>
      </c>
      <c r="L260" s="210">
        <v>700.43</v>
      </c>
    </row>
    <row r="261" spans="1:12" x14ac:dyDescent="0.2">
      <c r="A261" s="652"/>
      <c r="B261" s="651"/>
      <c r="C261" s="654"/>
      <c r="D261" s="655"/>
      <c r="E261" s="651"/>
      <c r="F261" s="651"/>
      <c r="G261" s="651"/>
      <c r="H261" s="649" t="s">
        <v>242</v>
      </c>
      <c r="I261" s="649"/>
      <c r="J261" s="209" t="s">
        <v>287</v>
      </c>
      <c r="K261" s="209" t="s">
        <v>16</v>
      </c>
      <c r="L261" s="210">
        <v>706</v>
      </c>
    </row>
    <row r="262" spans="1:12" ht="24" x14ac:dyDescent="0.2">
      <c r="A262" s="652"/>
      <c r="B262" s="203" t="s">
        <v>6</v>
      </c>
      <c r="C262" s="207" t="s">
        <v>5</v>
      </c>
      <c r="D262" s="207" t="s">
        <v>288</v>
      </c>
      <c r="E262" s="207" t="s">
        <v>289</v>
      </c>
      <c r="F262" s="650"/>
      <c r="G262" s="650"/>
      <c r="H262" s="649" t="s">
        <v>290</v>
      </c>
      <c r="I262" s="649"/>
      <c r="J262" s="651" t="s">
        <v>287</v>
      </c>
      <c r="K262" s="651" t="s">
        <v>287</v>
      </c>
      <c r="L262" s="648">
        <v>0</v>
      </c>
    </row>
    <row r="263" spans="1:12" ht="24" x14ac:dyDescent="0.2">
      <c r="A263" s="652"/>
      <c r="B263" s="209" t="s">
        <v>291</v>
      </c>
      <c r="C263" s="209" t="s">
        <v>1557</v>
      </c>
      <c r="D263" s="211">
        <v>43549</v>
      </c>
      <c r="E263" s="209" t="s">
        <v>1558</v>
      </c>
      <c r="F263" s="650"/>
      <c r="G263" s="650"/>
      <c r="H263" s="649"/>
      <c r="I263" s="649"/>
      <c r="J263" s="651"/>
      <c r="K263" s="651"/>
      <c r="L263" s="648"/>
    </row>
    <row r="264" spans="1:12" ht="24" x14ac:dyDescent="0.2">
      <c r="A264" s="652">
        <v>350</v>
      </c>
      <c r="B264" s="203" t="s">
        <v>12</v>
      </c>
      <c r="C264" s="207" t="s">
        <v>11</v>
      </c>
      <c r="D264" s="207" t="s">
        <v>280</v>
      </c>
      <c r="E264" s="207" t="s">
        <v>281</v>
      </c>
      <c r="F264" s="653" t="s">
        <v>8</v>
      </c>
      <c r="G264" s="653"/>
      <c r="H264" s="650"/>
      <c r="I264" s="650"/>
      <c r="J264" s="650"/>
      <c r="K264" s="650"/>
      <c r="L264" s="650"/>
    </row>
    <row r="265" spans="1:12" x14ac:dyDescent="0.2">
      <c r="A265" s="652"/>
      <c r="B265" s="651" t="s">
        <v>1559</v>
      </c>
      <c r="C265" s="654" t="s">
        <v>1560</v>
      </c>
      <c r="D265" s="655">
        <v>43387</v>
      </c>
      <c r="E265" s="651" t="s">
        <v>315</v>
      </c>
      <c r="F265" s="651" t="s">
        <v>465</v>
      </c>
      <c r="G265" s="651"/>
      <c r="H265" s="649" t="s">
        <v>286</v>
      </c>
      <c r="I265" s="649"/>
      <c r="J265" s="209" t="s">
        <v>287</v>
      </c>
      <c r="K265" s="209" t="s">
        <v>287</v>
      </c>
      <c r="L265" s="210">
        <v>0</v>
      </c>
    </row>
    <row r="266" spans="1:12" x14ac:dyDescent="0.2">
      <c r="A266" s="652"/>
      <c r="B266" s="651"/>
      <c r="C266" s="654"/>
      <c r="D266" s="655"/>
      <c r="E266" s="651"/>
      <c r="F266" s="651"/>
      <c r="G266" s="651"/>
      <c r="H266" s="649" t="s">
        <v>242</v>
      </c>
      <c r="I266" s="649"/>
      <c r="J266" s="209" t="s">
        <v>287</v>
      </c>
      <c r="K266" s="209" t="s">
        <v>287</v>
      </c>
      <c r="L266" s="210">
        <v>0</v>
      </c>
    </row>
    <row r="267" spans="1:12" ht="24" x14ac:dyDescent="0.2">
      <c r="A267" s="652"/>
      <c r="B267" s="203" t="s">
        <v>6</v>
      </c>
      <c r="C267" s="207" t="s">
        <v>5</v>
      </c>
      <c r="D267" s="207" t="s">
        <v>288</v>
      </c>
      <c r="E267" s="207" t="s">
        <v>289</v>
      </c>
      <c r="F267" s="650"/>
      <c r="G267" s="650"/>
      <c r="H267" s="649" t="s">
        <v>290</v>
      </c>
      <c r="I267" s="649"/>
      <c r="J267" s="651" t="s">
        <v>287</v>
      </c>
      <c r="K267" s="651" t="s">
        <v>16</v>
      </c>
      <c r="L267" s="648">
        <v>945</v>
      </c>
    </row>
    <row r="268" spans="1:12" ht="36" x14ac:dyDescent="0.2">
      <c r="A268" s="652"/>
      <c r="B268" s="209" t="s">
        <v>1561</v>
      </c>
      <c r="C268" s="209" t="s">
        <v>465</v>
      </c>
      <c r="D268" s="211">
        <v>43392</v>
      </c>
      <c r="E268" s="209" t="s">
        <v>1562</v>
      </c>
      <c r="F268" s="650"/>
      <c r="G268" s="650"/>
      <c r="H268" s="649"/>
      <c r="I268" s="649"/>
      <c r="J268" s="651"/>
      <c r="K268" s="651"/>
      <c r="L268" s="648"/>
    </row>
    <row r="269" spans="1:12" ht="24" x14ac:dyDescent="0.2">
      <c r="A269" s="652">
        <v>351</v>
      </c>
      <c r="B269" s="203" t="s">
        <v>12</v>
      </c>
      <c r="C269" s="207" t="s">
        <v>11</v>
      </c>
      <c r="D269" s="207" t="s">
        <v>280</v>
      </c>
      <c r="E269" s="207" t="s">
        <v>281</v>
      </c>
      <c r="F269" s="653" t="s">
        <v>8</v>
      </c>
      <c r="G269" s="653"/>
      <c r="H269" s="650"/>
      <c r="I269" s="650"/>
      <c r="J269" s="650"/>
      <c r="K269" s="650"/>
      <c r="L269" s="650"/>
    </row>
    <row r="270" spans="1:12" x14ac:dyDescent="0.2">
      <c r="A270" s="652"/>
      <c r="B270" s="651" t="s">
        <v>1559</v>
      </c>
      <c r="C270" s="654" t="s">
        <v>1563</v>
      </c>
      <c r="D270" s="655">
        <v>43412</v>
      </c>
      <c r="E270" s="651" t="s">
        <v>1564</v>
      </c>
      <c r="F270" s="651" t="s">
        <v>651</v>
      </c>
      <c r="G270" s="651"/>
      <c r="H270" s="649" t="s">
        <v>286</v>
      </c>
      <c r="I270" s="649"/>
      <c r="J270" s="209" t="s">
        <v>287</v>
      </c>
      <c r="K270" s="209" t="s">
        <v>16</v>
      </c>
      <c r="L270" s="210">
        <v>214.36</v>
      </c>
    </row>
    <row r="271" spans="1:12" x14ac:dyDescent="0.2">
      <c r="A271" s="652"/>
      <c r="B271" s="651"/>
      <c r="C271" s="654"/>
      <c r="D271" s="655"/>
      <c r="E271" s="651"/>
      <c r="F271" s="651"/>
      <c r="G271" s="651"/>
      <c r="H271" s="649" t="s">
        <v>242</v>
      </c>
      <c r="I271" s="649"/>
      <c r="J271" s="209" t="s">
        <v>287</v>
      </c>
      <c r="K271" s="209" t="s">
        <v>16</v>
      </c>
      <c r="L271" s="210">
        <v>519.6</v>
      </c>
    </row>
    <row r="272" spans="1:12" ht="24" x14ac:dyDescent="0.2">
      <c r="A272" s="652"/>
      <c r="B272" s="203" t="s">
        <v>6</v>
      </c>
      <c r="C272" s="207" t="s">
        <v>5</v>
      </c>
      <c r="D272" s="207" t="s">
        <v>288</v>
      </c>
      <c r="E272" s="207" t="s">
        <v>289</v>
      </c>
      <c r="F272" s="650"/>
      <c r="G272" s="650"/>
      <c r="H272" s="649" t="s">
        <v>290</v>
      </c>
      <c r="I272" s="649"/>
      <c r="J272" s="651" t="s">
        <v>287</v>
      </c>
      <c r="K272" s="651" t="s">
        <v>16</v>
      </c>
      <c r="L272" s="648">
        <v>100</v>
      </c>
    </row>
    <row r="273" spans="1:12" ht="36" x14ac:dyDescent="0.2">
      <c r="A273" s="652"/>
      <c r="B273" s="209" t="s">
        <v>1561</v>
      </c>
      <c r="C273" s="209" t="s">
        <v>651</v>
      </c>
      <c r="D273" s="211">
        <v>43416</v>
      </c>
      <c r="E273" s="209" t="s">
        <v>1565</v>
      </c>
      <c r="F273" s="650"/>
      <c r="G273" s="650"/>
      <c r="H273" s="649"/>
      <c r="I273" s="649"/>
      <c r="J273" s="651"/>
      <c r="K273" s="651"/>
      <c r="L273" s="648"/>
    </row>
    <row r="274" spans="1:12" ht="24" x14ac:dyDescent="0.2">
      <c r="A274" s="652">
        <v>352</v>
      </c>
      <c r="B274" s="203" t="s">
        <v>12</v>
      </c>
      <c r="C274" s="207" t="s">
        <v>11</v>
      </c>
      <c r="D274" s="207" t="s">
        <v>280</v>
      </c>
      <c r="E274" s="207" t="s">
        <v>281</v>
      </c>
      <c r="F274" s="653" t="s">
        <v>8</v>
      </c>
      <c r="G274" s="653"/>
      <c r="H274" s="650"/>
      <c r="I274" s="650"/>
      <c r="J274" s="650"/>
      <c r="K274" s="650"/>
      <c r="L274" s="650"/>
    </row>
    <row r="275" spans="1:12" x14ac:dyDescent="0.2">
      <c r="A275" s="652"/>
      <c r="B275" s="651" t="s">
        <v>1566</v>
      </c>
      <c r="C275" s="654" t="s">
        <v>1567</v>
      </c>
      <c r="D275" s="655">
        <v>43398</v>
      </c>
      <c r="E275" s="651" t="s">
        <v>377</v>
      </c>
      <c r="F275" s="651" t="s">
        <v>1568</v>
      </c>
      <c r="G275" s="651"/>
      <c r="H275" s="649" t="s">
        <v>286</v>
      </c>
      <c r="I275" s="649"/>
      <c r="J275" s="209" t="s">
        <v>287</v>
      </c>
      <c r="K275" s="209" t="s">
        <v>16</v>
      </c>
      <c r="L275" s="210">
        <v>315.75</v>
      </c>
    </row>
    <row r="276" spans="1:12" x14ac:dyDescent="0.2">
      <c r="A276" s="652"/>
      <c r="B276" s="651"/>
      <c r="C276" s="654"/>
      <c r="D276" s="655"/>
      <c r="E276" s="651"/>
      <c r="F276" s="651"/>
      <c r="G276" s="651"/>
      <c r="H276" s="649" t="s">
        <v>242</v>
      </c>
      <c r="I276" s="649"/>
      <c r="J276" s="209" t="s">
        <v>287</v>
      </c>
      <c r="K276" s="209" t="s">
        <v>16</v>
      </c>
      <c r="L276" s="210">
        <v>142</v>
      </c>
    </row>
    <row r="277" spans="1:12" ht="24" x14ac:dyDescent="0.2">
      <c r="A277" s="652"/>
      <c r="B277" s="203" t="s">
        <v>6</v>
      </c>
      <c r="C277" s="207" t="s">
        <v>5</v>
      </c>
      <c r="D277" s="207" t="s">
        <v>288</v>
      </c>
      <c r="E277" s="207" t="s">
        <v>289</v>
      </c>
      <c r="F277" s="650"/>
      <c r="G277" s="650"/>
      <c r="H277" s="649" t="s">
        <v>290</v>
      </c>
      <c r="I277" s="649"/>
      <c r="J277" s="651" t="s">
        <v>287</v>
      </c>
      <c r="K277" s="651" t="s">
        <v>287</v>
      </c>
      <c r="L277" s="648">
        <v>0</v>
      </c>
    </row>
    <row r="278" spans="1:12" ht="24" x14ac:dyDescent="0.2">
      <c r="A278" s="652"/>
      <c r="B278" s="209" t="s">
        <v>317</v>
      </c>
      <c r="C278" s="209" t="s">
        <v>1568</v>
      </c>
      <c r="D278" s="211">
        <v>43399</v>
      </c>
      <c r="E278" s="209" t="s">
        <v>577</v>
      </c>
      <c r="F278" s="650"/>
      <c r="G278" s="650"/>
      <c r="H278" s="649"/>
      <c r="I278" s="649"/>
      <c r="J278" s="651"/>
      <c r="K278" s="651"/>
      <c r="L278" s="648"/>
    </row>
    <row r="279" spans="1:12" ht="24" x14ac:dyDescent="0.2">
      <c r="A279" s="652">
        <v>353</v>
      </c>
      <c r="B279" s="203" t="s">
        <v>12</v>
      </c>
      <c r="C279" s="207" t="s">
        <v>11</v>
      </c>
      <c r="D279" s="207" t="s">
        <v>280</v>
      </c>
      <c r="E279" s="207" t="s">
        <v>281</v>
      </c>
      <c r="F279" s="653" t="s">
        <v>8</v>
      </c>
      <c r="G279" s="653"/>
      <c r="H279" s="650"/>
      <c r="I279" s="650"/>
      <c r="J279" s="650"/>
      <c r="K279" s="650"/>
      <c r="L279" s="650"/>
    </row>
    <row r="280" spans="1:12" x14ac:dyDescent="0.2">
      <c r="A280" s="652"/>
      <c r="B280" s="651" t="s">
        <v>1569</v>
      </c>
      <c r="C280" s="651" t="s">
        <v>1570</v>
      </c>
      <c r="D280" s="655">
        <v>43376</v>
      </c>
      <c r="E280" s="651" t="s">
        <v>469</v>
      </c>
      <c r="F280" s="651" t="s">
        <v>1571</v>
      </c>
      <c r="G280" s="651"/>
      <c r="H280" s="649" t="s">
        <v>286</v>
      </c>
      <c r="I280" s="649"/>
      <c r="J280" s="209" t="s">
        <v>287</v>
      </c>
      <c r="K280" s="209" t="s">
        <v>16</v>
      </c>
      <c r="L280" s="210">
        <v>318.58</v>
      </c>
    </row>
    <row r="281" spans="1:12" x14ac:dyDescent="0.2">
      <c r="A281" s="652"/>
      <c r="B281" s="651"/>
      <c r="C281" s="651"/>
      <c r="D281" s="655"/>
      <c r="E281" s="651"/>
      <c r="F281" s="651"/>
      <c r="G281" s="651"/>
      <c r="H281" s="649" t="s">
        <v>242</v>
      </c>
      <c r="I281" s="649"/>
      <c r="J281" s="209" t="s">
        <v>287</v>
      </c>
      <c r="K281" s="209" t="s">
        <v>16</v>
      </c>
      <c r="L281" s="210">
        <v>305.39999999999998</v>
      </c>
    </row>
    <row r="282" spans="1:12" ht="24" x14ac:dyDescent="0.2">
      <c r="A282" s="652"/>
      <c r="B282" s="203" t="s">
        <v>6</v>
      </c>
      <c r="C282" s="207" t="s">
        <v>5</v>
      </c>
      <c r="D282" s="207" t="s">
        <v>288</v>
      </c>
      <c r="E282" s="207" t="s">
        <v>289</v>
      </c>
      <c r="F282" s="650"/>
      <c r="G282" s="650"/>
      <c r="H282" s="649" t="s">
        <v>290</v>
      </c>
      <c r="I282" s="649"/>
      <c r="J282" s="651" t="s">
        <v>287</v>
      </c>
      <c r="K282" s="651" t="s">
        <v>287</v>
      </c>
      <c r="L282" s="648">
        <v>0</v>
      </c>
    </row>
    <row r="283" spans="1:12" ht="24" x14ac:dyDescent="0.2">
      <c r="A283" s="652"/>
      <c r="B283" s="209" t="s">
        <v>317</v>
      </c>
      <c r="C283" s="209" t="s">
        <v>1571</v>
      </c>
      <c r="D283" s="211">
        <v>43377</v>
      </c>
      <c r="E283" s="209" t="s">
        <v>1572</v>
      </c>
      <c r="F283" s="650"/>
      <c r="G283" s="650"/>
      <c r="H283" s="649"/>
      <c r="I283" s="649"/>
      <c r="J283" s="651"/>
      <c r="K283" s="651"/>
      <c r="L283" s="648"/>
    </row>
    <row r="284" spans="1:12" ht="24" x14ac:dyDescent="0.2">
      <c r="A284" s="652">
        <v>354</v>
      </c>
      <c r="B284" s="203" t="s">
        <v>12</v>
      </c>
      <c r="C284" s="207" t="s">
        <v>11</v>
      </c>
      <c r="D284" s="207" t="s">
        <v>280</v>
      </c>
      <c r="E284" s="207" t="s">
        <v>281</v>
      </c>
      <c r="F284" s="653" t="s">
        <v>8</v>
      </c>
      <c r="G284" s="653"/>
      <c r="H284" s="650"/>
      <c r="I284" s="650"/>
      <c r="J284" s="650"/>
      <c r="K284" s="650"/>
      <c r="L284" s="650"/>
    </row>
    <row r="285" spans="1:12" x14ac:dyDescent="0.2">
      <c r="A285" s="652"/>
      <c r="B285" s="651" t="s">
        <v>1573</v>
      </c>
      <c r="C285" s="654" t="s">
        <v>1574</v>
      </c>
      <c r="D285" s="655">
        <v>43434</v>
      </c>
      <c r="E285" s="651" t="s">
        <v>1575</v>
      </c>
      <c r="F285" s="651" t="s">
        <v>1576</v>
      </c>
      <c r="G285" s="651"/>
      <c r="H285" s="649" t="s">
        <v>286</v>
      </c>
      <c r="I285" s="649"/>
      <c r="J285" s="209" t="s">
        <v>287</v>
      </c>
      <c r="K285" s="209" t="s">
        <v>16</v>
      </c>
      <c r="L285" s="210">
        <v>1714</v>
      </c>
    </row>
    <row r="286" spans="1:12" x14ac:dyDescent="0.2">
      <c r="A286" s="652"/>
      <c r="B286" s="651"/>
      <c r="C286" s="654"/>
      <c r="D286" s="655"/>
      <c r="E286" s="651"/>
      <c r="F286" s="651"/>
      <c r="G286" s="651"/>
      <c r="H286" s="649" t="s">
        <v>242</v>
      </c>
      <c r="I286" s="649"/>
      <c r="J286" s="209" t="s">
        <v>287</v>
      </c>
      <c r="K286" s="209" t="s">
        <v>16</v>
      </c>
      <c r="L286" s="210">
        <v>963.03</v>
      </c>
    </row>
    <row r="287" spans="1:12" ht="24" x14ac:dyDescent="0.2">
      <c r="A287" s="652"/>
      <c r="B287" s="203" t="s">
        <v>6</v>
      </c>
      <c r="C287" s="207" t="s">
        <v>5</v>
      </c>
      <c r="D287" s="207" t="s">
        <v>288</v>
      </c>
      <c r="E287" s="207" t="s">
        <v>289</v>
      </c>
      <c r="F287" s="650"/>
      <c r="G287" s="650"/>
      <c r="H287" s="649" t="s">
        <v>290</v>
      </c>
      <c r="I287" s="649"/>
      <c r="J287" s="651" t="s">
        <v>287</v>
      </c>
      <c r="K287" s="651" t="s">
        <v>287</v>
      </c>
      <c r="L287" s="648">
        <v>0</v>
      </c>
    </row>
    <row r="288" spans="1:12" ht="24" x14ac:dyDescent="0.2">
      <c r="A288" s="652"/>
      <c r="B288" s="209" t="s">
        <v>333</v>
      </c>
      <c r="C288" s="209" t="s">
        <v>1576</v>
      </c>
      <c r="D288" s="211">
        <v>43442</v>
      </c>
      <c r="E288" s="209" t="s">
        <v>1577</v>
      </c>
      <c r="F288" s="650"/>
      <c r="G288" s="650"/>
      <c r="H288" s="649"/>
      <c r="I288" s="649"/>
      <c r="J288" s="651"/>
      <c r="K288" s="651"/>
      <c r="L288" s="648"/>
    </row>
    <row r="289" spans="1:12" ht="24" x14ac:dyDescent="0.2">
      <c r="A289" s="652">
        <v>355</v>
      </c>
      <c r="B289" s="203" t="s">
        <v>12</v>
      </c>
      <c r="C289" s="207" t="s">
        <v>11</v>
      </c>
      <c r="D289" s="207" t="s">
        <v>280</v>
      </c>
      <c r="E289" s="207" t="s">
        <v>281</v>
      </c>
      <c r="F289" s="653" t="s">
        <v>8</v>
      </c>
      <c r="G289" s="653"/>
      <c r="H289" s="650"/>
      <c r="I289" s="650"/>
      <c r="J289" s="650"/>
      <c r="K289" s="650"/>
      <c r="L289" s="650"/>
    </row>
    <row r="290" spans="1:12" x14ac:dyDescent="0.2">
      <c r="A290" s="652"/>
      <c r="B290" s="651" t="s">
        <v>1578</v>
      </c>
      <c r="C290" s="654" t="s">
        <v>1579</v>
      </c>
      <c r="D290" s="655">
        <v>43431</v>
      </c>
      <c r="E290" s="651" t="s">
        <v>679</v>
      </c>
      <c r="F290" s="651" t="s">
        <v>1580</v>
      </c>
      <c r="G290" s="651"/>
      <c r="H290" s="649" t="s">
        <v>286</v>
      </c>
      <c r="I290" s="649"/>
      <c r="J290" s="209" t="s">
        <v>287</v>
      </c>
      <c r="K290" s="209" t="s">
        <v>16</v>
      </c>
      <c r="L290" s="210">
        <v>632</v>
      </c>
    </row>
    <row r="291" spans="1:12" x14ac:dyDescent="0.2">
      <c r="A291" s="652"/>
      <c r="B291" s="651"/>
      <c r="C291" s="654"/>
      <c r="D291" s="655"/>
      <c r="E291" s="651"/>
      <c r="F291" s="651"/>
      <c r="G291" s="651"/>
      <c r="H291" s="649" t="s">
        <v>242</v>
      </c>
      <c r="I291" s="649"/>
      <c r="J291" s="209" t="s">
        <v>287</v>
      </c>
      <c r="K291" s="209" t="s">
        <v>16</v>
      </c>
      <c r="L291" s="210">
        <v>1301.4100000000001</v>
      </c>
    </row>
    <row r="292" spans="1:12" ht="24" x14ac:dyDescent="0.2">
      <c r="A292" s="652"/>
      <c r="B292" s="203" t="s">
        <v>6</v>
      </c>
      <c r="C292" s="207" t="s">
        <v>5</v>
      </c>
      <c r="D292" s="207" t="s">
        <v>288</v>
      </c>
      <c r="E292" s="207" t="s">
        <v>289</v>
      </c>
      <c r="F292" s="650"/>
      <c r="G292" s="650"/>
      <c r="H292" s="649" t="s">
        <v>290</v>
      </c>
      <c r="I292" s="649"/>
      <c r="J292" s="651" t="s">
        <v>287</v>
      </c>
      <c r="K292" s="651" t="s">
        <v>16</v>
      </c>
      <c r="L292" s="648">
        <v>507</v>
      </c>
    </row>
    <row r="293" spans="1:12" ht="24" x14ac:dyDescent="0.2">
      <c r="A293" s="652"/>
      <c r="B293" s="209" t="s">
        <v>317</v>
      </c>
      <c r="C293" s="209" t="s">
        <v>1580</v>
      </c>
      <c r="D293" s="211">
        <v>43435</v>
      </c>
      <c r="E293" s="209" t="s">
        <v>944</v>
      </c>
      <c r="F293" s="650"/>
      <c r="G293" s="650"/>
      <c r="H293" s="649"/>
      <c r="I293" s="649"/>
      <c r="J293" s="651"/>
      <c r="K293" s="651"/>
      <c r="L293" s="648"/>
    </row>
    <row r="294" spans="1:12" ht="24" x14ac:dyDescent="0.2">
      <c r="A294" s="652">
        <v>356</v>
      </c>
      <c r="B294" s="203" t="s">
        <v>12</v>
      </c>
      <c r="C294" s="207" t="s">
        <v>11</v>
      </c>
      <c r="D294" s="207" t="s">
        <v>280</v>
      </c>
      <c r="E294" s="207" t="s">
        <v>281</v>
      </c>
      <c r="F294" s="653" t="s">
        <v>8</v>
      </c>
      <c r="G294" s="653"/>
      <c r="H294" s="650"/>
      <c r="I294" s="650"/>
      <c r="J294" s="650"/>
      <c r="K294" s="650"/>
      <c r="L294" s="650"/>
    </row>
    <row r="295" spans="1:12" x14ac:dyDescent="0.2">
      <c r="A295" s="652"/>
      <c r="B295" s="651" t="s">
        <v>1581</v>
      </c>
      <c r="C295" s="654" t="s">
        <v>1582</v>
      </c>
      <c r="D295" s="655">
        <v>43429</v>
      </c>
      <c r="E295" s="651" t="s">
        <v>331</v>
      </c>
      <c r="F295" s="651" t="s">
        <v>968</v>
      </c>
      <c r="G295" s="651"/>
      <c r="H295" s="649" t="s">
        <v>286</v>
      </c>
      <c r="I295" s="649"/>
      <c r="J295" s="209" t="s">
        <v>287</v>
      </c>
      <c r="K295" s="209" t="s">
        <v>16</v>
      </c>
      <c r="L295" s="210">
        <v>414</v>
      </c>
    </row>
    <row r="296" spans="1:12" x14ac:dyDescent="0.2">
      <c r="A296" s="652"/>
      <c r="B296" s="651"/>
      <c r="C296" s="654"/>
      <c r="D296" s="655"/>
      <c r="E296" s="651"/>
      <c r="F296" s="651"/>
      <c r="G296" s="651"/>
      <c r="H296" s="649" t="s">
        <v>242</v>
      </c>
      <c r="I296" s="649"/>
      <c r="J296" s="209" t="s">
        <v>287</v>
      </c>
      <c r="K296" s="209" t="s">
        <v>16</v>
      </c>
      <c r="L296" s="210">
        <v>771.91</v>
      </c>
    </row>
    <row r="297" spans="1:12" ht="24" x14ac:dyDescent="0.2">
      <c r="A297" s="652"/>
      <c r="B297" s="203" t="s">
        <v>6</v>
      </c>
      <c r="C297" s="207" t="s">
        <v>5</v>
      </c>
      <c r="D297" s="207" t="s">
        <v>288</v>
      </c>
      <c r="E297" s="207" t="s">
        <v>289</v>
      </c>
      <c r="F297" s="650"/>
      <c r="G297" s="650"/>
      <c r="H297" s="649" t="s">
        <v>290</v>
      </c>
      <c r="I297" s="649"/>
      <c r="J297" s="651" t="s">
        <v>287</v>
      </c>
      <c r="K297" s="651" t="s">
        <v>16</v>
      </c>
      <c r="L297" s="648">
        <v>100</v>
      </c>
    </row>
    <row r="298" spans="1:12" ht="24" x14ac:dyDescent="0.2">
      <c r="A298" s="652"/>
      <c r="B298" s="209" t="s">
        <v>317</v>
      </c>
      <c r="C298" s="209" t="s">
        <v>968</v>
      </c>
      <c r="D298" s="211">
        <v>43432</v>
      </c>
      <c r="E298" s="209" t="s">
        <v>1583</v>
      </c>
      <c r="F298" s="650"/>
      <c r="G298" s="650"/>
      <c r="H298" s="649"/>
      <c r="I298" s="649"/>
      <c r="J298" s="651"/>
      <c r="K298" s="651"/>
      <c r="L298" s="648"/>
    </row>
    <row r="299" spans="1:12" ht="24" x14ac:dyDescent="0.2">
      <c r="A299" s="652">
        <v>357</v>
      </c>
      <c r="B299" s="203" t="s">
        <v>12</v>
      </c>
      <c r="C299" s="207" t="s">
        <v>11</v>
      </c>
      <c r="D299" s="207" t="s">
        <v>280</v>
      </c>
      <c r="E299" s="207" t="s">
        <v>281</v>
      </c>
      <c r="F299" s="653" t="s">
        <v>8</v>
      </c>
      <c r="G299" s="653"/>
      <c r="H299" s="650"/>
      <c r="I299" s="650"/>
      <c r="J299" s="650"/>
      <c r="K299" s="650"/>
      <c r="L299" s="650"/>
    </row>
    <row r="300" spans="1:12" x14ac:dyDescent="0.2">
      <c r="A300" s="652"/>
      <c r="B300" s="651" t="s">
        <v>1581</v>
      </c>
      <c r="C300" s="654" t="s">
        <v>1584</v>
      </c>
      <c r="D300" s="655">
        <v>43501</v>
      </c>
      <c r="E300" s="651" t="s">
        <v>794</v>
      </c>
      <c r="F300" s="651" t="s">
        <v>795</v>
      </c>
      <c r="G300" s="651"/>
      <c r="H300" s="649" t="s">
        <v>286</v>
      </c>
      <c r="I300" s="649"/>
      <c r="J300" s="209" t="s">
        <v>287</v>
      </c>
      <c r="K300" s="209" t="s">
        <v>16</v>
      </c>
      <c r="L300" s="210">
        <v>428.87</v>
      </c>
    </row>
    <row r="301" spans="1:12" x14ac:dyDescent="0.2">
      <c r="A301" s="652"/>
      <c r="B301" s="651"/>
      <c r="C301" s="654"/>
      <c r="D301" s="655"/>
      <c r="E301" s="651"/>
      <c r="F301" s="651"/>
      <c r="G301" s="651"/>
      <c r="H301" s="649" t="s">
        <v>242</v>
      </c>
      <c r="I301" s="649"/>
      <c r="J301" s="209" t="s">
        <v>287</v>
      </c>
      <c r="K301" s="209" t="s">
        <v>16</v>
      </c>
      <c r="L301" s="210">
        <v>228.96</v>
      </c>
    </row>
    <row r="302" spans="1:12" ht="24" x14ac:dyDescent="0.2">
      <c r="A302" s="652"/>
      <c r="B302" s="203" t="s">
        <v>6</v>
      </c>
      <c r="C302" s="207" t="s">
        <v>5</v>
      </c>
      <c r="D302" s="207" t="s">
        <v>288</v>
      </c>
      <c r="E302" s="207" t="s">
        <v>289</v>
      </c>
      <c r="F302" s="650"/>
      <c r="G302" s="650"/>
      <c r="H302" s="649" t="s">
        <v>290</v>
      </c>
      <c r="I302" s="649"/>
      <c r="J302" s="651" t="s">
        <v>287</v>
      </c>
      <c r="K302" s="651" t="s">
        <v>16</v>
      </c>
      <c r="L302" s="648">
        <v>406</v>
      </c>
    </row>
    <row r="303" spans="1:12" ht="24" x14ac:dyDescent="0.2">
      <c r="A303" s="652"/>
      <c r="B303" s="209" t="s">
        <v>317</v>
      </c>
      <c r="C303" s="209" t="s">
        <v>795</v>
      </c>
      <c r="D303" s="211">
        <v>43503</v>
      </c>
      <c r="E303" s="209" t="s">
        <v>1585</v>
      </c>
      <c r="F303" s="650"/>
      <c r="G303" s="650"/>
      <c r="H303" s="649"/>
      <c r="I303" s="649"/>
      <c r="J303" s="651"/>
      <c r="K303" s="651"/>
      <c r="L303" s="648"/>
    </row>
    <row r="304" spans="1:12" ht="24" x14ac:dyDescent="0.2">
      <c r="A304" s="652">
        <v>358</v>
      </c>
      <c r="B304" s="203" t="s">
        <v>12</v>
      </c>
      <c r="C304" s="207" t="s">
        <v>11</v>
      </c>
      <c r="D304" s="207" t="s">
        <v>280</v>
      </c>
      <c r="E304" s="207" t="s">
        <v>281</v>
      </c>
      <c r="F304" s="653" t="s">
        <v>8</v>
      </c>
      <c r="G304" s="653"/>
      <c r="H304" s="650"/>
      <c r="I304" s="650"/>
      <c r="J304" s="650"/>
      <c r="K304" s="650"/>
      <c r="L304" s="650"/>
    </row>
    <row r="305" spans="1:12" x14ac:dyDescent="0.2">
      <c r="A305" s="652"/>
      <c r="B305" s="651" t="s">
        <v>1581</v>
      </c>
      <c r="C305" s="654" t="s">
        <v>1586</v>
      </c>
      <c r="D305" s="655">
        <v>43527</v>
      </c>
      <c r="E305" s="651" t="s">
        <v>331</v>
      </c>
      <c r="F305" s="651" t="s">
        <v>1587</v>
      </c>
      <c r="G305" s="651"/>
      <c r="H305" s="649" t="s">
        <v>286</v>
      </c>
      <c r="I305" s="649"/>
      <c r="J305" s="209" t="s">
        <v>287</v>
      </c>
      <c r="K305" s="209" t="s">
        <v>16</v>
      </c>
      <c r="L305" s="210">
        <v>394.73</v>
      </c>
    </row>
    <row r="306" spans="1:12" x14ac:dyDescent="0.2">
      <c r="A306" s="652"/>
      <c r="B306" s="651"/>
      <c r="C306" s="654"/>
      <c r="D306" s="655"/>
      <c r="E306" s="651"/>
      <c r="F306" s="651"/>
      <c r="G306" s="651"/>
      <c r="H306" s="649" t="s">
        <v>242</v>
      </c>
      <c r="I306" s="649"/>
      <c r="J306" s="651" t="s">
        <v>287</v>
      </c>
      <c r="K306" s="651" t="s">
        <v>16</v>
      </c>
      <c r="L306" s="648">
        <v>358.4</v>
      </c>
    </row>
    <row r="307" spans="1:12" x14ac:dyDescent="0.2">
      <c r="A307" s="652"/>
      <c r="B307" s="651"/>
      <c r="C307" s="654"/>
      <c r="D307" s="655"/>
      <c r="E307" s="651"/>
      <c r="F307" s="651"/>
      <c r="G307" s="651"/>
      <c r="H307" s="649"/>
      <c r="I307" s="649"/>
      <c r="J307" s="651"/>
      <c r="K307" s="651"/>
      <c r="L307" s="648"/>
    </row>
    <row r="308" spans="1:12" ht="24" x14ac:dyDescent="0.2">
      <c r="A308" s="652"/>
      <c r="B308" s="203" t="s">
        <v>6</v>
      </c>
      <c r="C308" s="207" t="s">
        <v>5</v>
      </c>
      <c r="D308" s="207" t="s">
        <v>288</v>
      </c>
      <c r="E308" s="207" t="s">
        <v>289</v>
      </c>
      <c r="F308" s="650"/>
      <c r="G308" s="650"/>
      <c r="H308" s="649" t="s">
        <v>290</v>
      </c>
      <c r="I308" s="649"/>
      <c r="J308" s="651" t="s">
        <v>287</v>
      </c>
      <c r="K308" s="651" t="s">
        <v>16</v>
      </c>
      <c r="L308" s="648">
        <v>75</v>
      </c>
    </row>
    <row r="309" spans="1:12" ht="24" x14ac:dyDescent="0.2">
      <c r="A309" s="652"/>
      <c r="B309" s="209" t="s">
        <v>317</v>
      </c>
      <c r="C309" s="209" t="s">
        <v>1587</v>
      </c>
      <c r="D309" s="211">
        <v>43529</v>
      </c>
      <c r="E309" s="209" t="s">
        <v>1588</v>
      </c>
      <c r="F309" s="650"/>
      <c r="G309" s="650"/>
      <c r="H309" s="649"/>
      <c r="I309" s="649"/>
      <c r="J309" s="651"/>
      <c r="K309" s="651"/>
      <c r="L309" s="648"/>
    </row>
    <row r="310" spans="1:12" ht="24" x14ac:dyDescent="0.2">
      <c r="A310" s="652">
        <v>359</v>
      </c>
      <c r="B310" s="203" t="s">
        <v>12</v>
      </c>
      <c r="C310" s="207" t="s">
        <v>11</v>
      </c>
      <c r="D310" s="207" t="s">
        <v>280</v>
      </c>
      <c r="E310" s="207" t="s">
        <v>281</v>
      </c>
      <c r="F310" s="653" t="s">
        <v>8</v>
      </c>
      <c r="G310" s="653"/>
      <c r="H310" s="650"/>
      <c r="I310" s="650"/>
      <c r="J310" s="650"/>
      <c r="K310" s="650"/>
      <c r="L310" s="650"/>
    </row>
    <row r="311" spans="1:12" x14ac:dyDescent="0.2">
      <c r="A311" s="652"/>
      <c r="B311" s="651" t="s">
        <v>1589</v>
      </c>
      <c r="C311" s="654" t="s">
        <v>1590</v>
      </c>
      <c r="D311" s="655">
        <v>43381</v>
      </c>
      <c r="E311" s="651" t="s">
        <v>469</v>
      </c>
      <c r="F311" s="651" t="s">
        <v>1591</v>
      </c>
      <c r="G311" s="651"/>
      <c r="H311" s="649" t="s">
        <v>286</v>
      </c>
      <c r="I311" s="649"/>
      <c r="J311" s="209" t="s">
        <v>287</v>
      </c>
      <c r="K311" s="209" t="s">
        <v>16</v>
      </c>
      <c r="L311" s="210">
        <v>309</v>
      </c>
    </row>
    <row r="312" spans="1:12" x14ac:dyDescent="0.2">
      <c r="A312" s="652"/>
      <c r="B312" s="651"/>
      <c r="C312" s="654"/>
      <c r="D312" s="655"/>
      <c r="E312" s="651"/>
      <c r="F312" s="651"/>
      <c r="G312" s="651"/>
      <c r="H312" s="649" t="s">
        <v>242</v>
      </c>
      <c r="I312" s="649"/>
      <c r="J312" s="209" t="s">
        <v>287</v>
      </c>
      <c r="K312" s="209" t="s">
        <v>16</v>
      </c>
      <c r="L312" s="210">
        <v>312.39999999999998</v>
      </c>
    </row>
    <row r="313" spans="1:12" ht="24" x14ac:dyDescent="0.2">
      <c r="A313" s="652"/>
      <c r="B313" s="203" t="s">
        <v>6</v>
      </c>
      <c r="C313" s="207" t="s">
        <v>5</v>
      </c>
      <c r="D313" s="207" t="s">
        <v>288</v>
      </c>
      <c r="E313" s="207" t="s">
        <v>289</v>
      </c>
      <c r="F313" s="650"/>
      <c r="G313" s="650"/>
      <c r="H313" s="649" t="s">
        <v>290</v>
      </c>
      <c r="I313" s="649"/>
      <c r="J313" s="651" t="s">
        <v>287</v>
      </c>
      <c r="K313" s="651" t="s">
        <v>287</v>
      </c>
      <c r="L313" s="648">
        <v>0</v>
      </c>
    </row>
    <row r="314" spans="1:12" ht="24" x14ac:dyDescent="0.2">
      <c r="A314" s="652"/>
      <c r="B314" s="209" t="s">
        <v>317</v>
      </c>
      <c r="C314" s="209" t="s">
        <v>1591</v>
      </c>
      <c r="D314" s="211">
        <v>43382</v>
      </c>
      <c r="E314" s="209" t="s">
        <v>1001</v>
      </c>
      <c r="F314" s="650"/>
      <c r="G314" s="650"/>
      <c r="H314" s="649"/>
      <c r="I314" s="649"/>
      <c r="J314" s="651"/>
      <c r="K314" s="651"/>
      <c r="L314" s="648"/>
    </row>
    <row r="315" spans="1:12" ht="24" x14ac:dyDescent="0.2">
      <c r="A315" s="652">
        <v>360</v>
      </c>
      <c r="B315" s="203" t="s">
        <v>12</v>
      </c>
      <c r="C315" s="207" t="s">
        <v>11</v>
      </c>
      <c r="D315" s="207" t="s">
        <v>280</v>
      </c>
      <c r="E315" s="207" t="s">
        <v>281</v>
      </c>
      <c r="F315" s="653" t="s">
        <v>8</v>
      </c>
      <c r="G315" s="653"/>
      <c r="H315" s="650"/>
      <c r="I315" s="650"/>
      <c r="J315" s="650"/>
      <c r="K315" s="650"/>
      <c r="L315" s="650"/>
    </row>
    <row r="316" spans="1:12" x14ac:dyDescent="0.2">
      <c r="A316" s="652"/>
      <c r="B316" s="651" t="s">
        <v>1589</v>
      </c>
      <c r="C316" s="654" t="s">
        <v>1592</v>
      </c>
      <c r="D316" s="655">
        <v>43536</v>
      </c>
      <c r="E316" s="651" t="s">
        <v>888</v>
      </c>
      <c r="F316" s="651" t="s">
        <v>1391</v>
      </c>
      <c r="G316" s="651"/>
      <c r="H316" s="649" t="s">
        <v>286</v>
      </c>
      <c r="I316" s="649"/>
      <c r="J316" s="209" t="s">
        <v>287</v>
      </c>
      <c r="K316" s="209" t="s">
        <v>16</v>
      </c>
      <c r="L316" s="210">
        <v>775.8</v>
      </c>
    </row>
    <row r="317" spans="1:12" x14ac:dyDescent="0.2">
      <c r="A317" s="652"/>
      <c r="B317" s="651"/>
      <c r="C317" s="654"/>
      <c r="D317" s="655"/>
      <c r="E317" s="651"/>
      <c r="F317" s="651"/>
      <c r="G317" s="651"/>
      <c r="H317" s="649" t="s">
        <v>242</v>
      </c>
      <c r="I317" s="649"/>
      <c r="J317" s="209" t="s">
        <v>287</v>
      </c>
      <c r="K317" s="209" t="s">
        <v>287</v>
      </c>
      <c r="L317" s="210">
        <v>0</v>
      </c>
    </row>
    <row r="318" spans="1:12" ht="24" x14ac:dyDescent="0.2">
      <c r="A318" s="652"/>
      <c r="B318" s="203" t="s">
        <v>6</v>
      </c>
      <c r="C318" s="207" t="s">
        <v>5</v>
      </c>
      <c r="D318" s="207" t="s">
        <v>288</v>
      </c>
      <c r="E318" s="207" t="s">
        <v>289</v>
      </c>
      <c r="F318" s="650"/>
      <c r="G318" s="650"/>
      <c r="H318" s="649" t="s">
        <v>290</v>
      </c>
      <c r="I318" s="649"/>
      <c r="J318" s="651" t="s">
        <v>287</v>
      </c>
      <c r="K318" s="651" t="s">
        <v>287</v>
      </c>
      <c r="L318" s="648">
        <v>0</v>
      </c>
    </row>
    <row r="319" spans="1:12" ht="24" x14ac:dyDescent="0.2">
      <c r="A319" s="652"/>
      <c r="B319" s="209" t="s">
        <v>317</v>
      </c>
      <c r="C319" s="209" t="s">
        <v>1391</v>
      </c>
      <c r="D319" s="211">
        <v>43539</v>
      </c>
      <c r="E319" s="209" t="s">
        <v>1392</v>
      </c>
      <c r="F319" s="650"/>
      <c r="G319" s="650"/>
      <c r="H319" s="649"/>
      <c r="I319" s="649"/>
      <c r="J319" s="651"/>
      <c r="K319" s="651"/>
      <c r="L319" s="648"/>
    </row>
    <row r="320" spans="1:12" ht="24" x14ac:dyDescent="0.2">
      <c r="A320" s="652">
        <v>361</v>
      </c>
      <c r="B320" s="203" t="s">
        <v>12</v>
      </c>
      <c r="C320" s="207" t="s">
        <v>11</v>
      </c>
      <c r="D320" s="207" t="s">
        <v>280</v>
      </c>
      <c r="E320" s="207" t="s">
        <v>281</v>
      </c>
      <c r="F320" s="653" t="s">
        <v>8</v>
      </c>
      <c r="G320" s="653"/>
      <c r="H320" s="650"/>
      <c r="I320" s="650"/>
      <c r="J320" s="650"/>
      <c r="K320" s="650"/>
      <c r="L320" s="650"/>
    </row>
    <row r="321" spans="1:12" x14ac:dyDescent="0.2">
      <c r="A321" s="652"/>
      <c r="B321" s="651" t="s">
        <v>1593</v>
      </c>
      <c r="C321" s="651" t="s">
        <v>1594</v>
      </c>
      <c r="D321" s="655">
        <v>43411</v>
      </c>
      <c r="E321" s="651" t="s">
        <v>603</v>
      </c>
      <c r="F321" s="651" t="s">
        <v>604</v>
      </c>
      <c r="G321" s="651"/>
      <c r="H321" s="649" t="s">
        <v>286</v>
      </c>
      <c r="I321" s="649"/>
      <c r="J321" s="209" t="s">
        <v>287</v>
      </c>
      <c r="K321" s="209" t="s">
        <v>16</v>
      </c>
      <c r="L321" s="210">
        <v>166</v>
      </c>
    </row>
    <row r="322" spans="1:12" x14ac:dyDescent="0.2">
      <c r="A322" s="652"/>
      <c r="B322" s="651"/>
      <c r="C322" s="651"/>
      <c r="D322" s="655"/>
      <c r="E322" s="651"/>
      <c r="F322" s="651"/>
      <c r="G322" s="651"/>
      <c r="H322" s="649" t="s">
        <v>242</v>
      </c>
      <c r="I322" s="649"/>
      <c r="J322" s="209" t="s">
        <v>287</v>
      </c>
      <c r="K322" s="209" t="s">
        <v>16</v>
      </c>
      <c r="L322" s="210">
        <v>160.4</v>
      </c>
    </row>
    <row r="323" spans="1:12" ht="24" x14ac:dyDescent="0.2">
      <c r="A323" s="652"/>
      <c r="B323" s="203" t="s">
        <v>6</v>
      </c>
      <c r="C323" s="207" t="s">
        <v>5</v>
      </c>
      <c r="D323" s="207" t="s">
        <v>288</v>
      </c>
      <c r="E323" s="207" t="s">
        <v>289</v>
      </c>
      <c r="F323" s="650"/>
      <c r="G323" s="650"/>
      <c r="H323" s="649" t="s">
        <v>290</v>
      </c>
      <c r="I323" s="649"/>
      <c r="J323" s="651" t="s">
        <v>287</v>
      </c>
      <c r="K323" s="651" t="s">
        <v>16</v>
      </c>
      <c r="L323" s="648">
        <v>90</v>
      </c>
    </row>
    <row r="324" spans="1:12" ht="24" x14ac:dyDescent="0.2">
      <c r="A324" s="652"/>
      <c r="B324" s="209" t="s">
        <v>439</v>
      </c>
      <c r="C324" s="209" t="s">
        <v>604</v>
      </c>
      <c r="D324" s="211">
        <v>43412</v>
      </c>
      <c r="E324" s="209" t="s">
        <v>1595</v>
      </c>
      <c r="F324" s="650"/>
      <c r="G324" s="650"/>
      <c r="H324" s="649"/>
      <c r="I324" s="649"/>
      <c r="J324" s="651"/>
      <c r="K324" s="651"/>
      <c r="L324" s="648"/>
    </row>
    <row r="325" spans="1:12" ht="24" x14ac:dyDescent="0.2">
      <c r="A325" s="652">
        <v>362</v>
      </c>
      <c r="B325" s="203" t="s">
        <v>12</v>
      </c>
      <c r="C325" s="207" t="s">
        <v>11</v>
      </c>
      <c r="D325" s="207" t="s">
        <v>280</v>
      </c>
      <c r="E325" s="207" t="s">
        <v>281</v>
      </c>
      <c r="F325" s="653" t="s">
        <v>8</v>
      </c>
      <c r="G325" s="653"/>
      <c r="H325" s="650"/>
      <c r="I325" s="650"/>
      <c r="J325" s="650"/>
      <c r="K325" s="650"/>
      <c r="L325" s="650"/>
    </row>
    <row r="326" spans="1:12" x14ac:dyDescent="0.2">
      <c r="A326" s="652"/>
      <c r="B326" s="651" t="s">
        <v>1593</v>
      </c>
      <c r="C326" s="654" t="s">
        <v>1596</v>
      </c>
      <c r="D326" s="655">
        <v>43530</v>
      </c>
      <c r="E326" s="651" t="s">
        <v>331</v>
      </c>
      <c r="F326" s="651" t="s">
        <v>1597</v>
      </c>
      <c r="G326" s="651"/>
      <c r="H326" s="649" t="s">
        <v>286</v>
      </c>
      <c r="I326" s="649"/>
      <c r="J326" s="209" t="s">
        <v>287</v>
      </c>
      <c r="K326" s="209" t="s">
        <v>16</v>
      </c>
      <c r="L326" s="210">
        <v>378</v>
      </c>
    </row>
    <row r="327" spans="1:12" x14ac:dyDescent="0.2">
      <c r="A327" s="652"/>
      <c r="B327" s="651"/>
      <c r="C327" s="654"/>
      <c r="D327" s="655"/>
      <c r="E327" s="651"/>
      <c r="F327" s="651"/>
      <c r="G327" s="651"/>
      <c r="H327" s="649" t="s">
        <v>242</v>
      </c>
      <c r="I327" s="649"/>
      <c r="J327" s="209" t="s">
        <v>287</v>
      </c>
      <c r="K327" s="209" t="s">
        <v>16</v>
      </c>
      <c r="L327" s="210">
        <v>646.4</v>
      </c>
    </row>
    <row r="328" spans="1:12" ht="24" x14ac:dyDescent="0.2">
      <c r="A328" s="652"/>
      <c r="B328" s="203" t="s">
        <v>6</v>
      </c>
      <c r="C328" s="207" t="s">
        <v>5</v>
      </c>
      <c r="D328" s="207" t="s">
        <v>288</v>
      </c>
      <c r="E328" s="207" t="s">
        <v>289</v>
      </c>
      <c r="F328" s="650"/>
      <c r="G328" s="650"/>
      <c r="H328" s="649" t="s">
        <v>290</v>
      </c>
      <c r="I328" s="649"/>
      <c r="J328" s="651" t="s">
        <v>287</v>
      </c>
      <c r="K328" s="651" t="s">
        <v>16</v>
      </c>
      <c r="L328" s="648">
        <v>190.54</v>
      </c>
    </row>
    <row r="329" spans="1:12" ht="24" x14ac:dyDescent="0.2">
      <c r="A329" s="652"/>
      <c r="B329" s="209" t="s">
        <v>439</v>
      </c>
      <c r="C329" s="209" t="s">
        <v>1597</v>
      </c>
      <c r="D329" s="211">
        <v>43533</v>
      </c>
      <c r="E329" s="209" t="s">
        <v>1598</v>
      </c>
      <c r="F329" s="650"/>
      <c r="G329" s="650"/>
      <c r="H329" s="649"/>
      <c r="I329" s="649"/>
      <c r="J329" s="651"/>
      <c r="K329" s="651"/>
      <c r="L329" s="648"/>
    </row>
    <row r="330" spans="1:12" ht="24" x14ac:dyDescent="0.2">
      <c r="A330" s="652">
        <v>363</v>
      </c>
      <c r="B330" s="203" t="s">
        <v>12</v>
      </c>
      <c r="C330" s="207" t="s">
        <v>11</v>
      </c>
      <c r="D330" s="207" t="s">
        <v>280</v>
      </c>
      <c r="E330" s="207" t="s">
        <v>281</v>
      </c>
      <c r="F330" s="653" t="s">
        <v>8</v>
      </c>
      <c r="G330" s="653"/>
      <c r="H330" s="650"/>
      <c r="I330" s="650"/>
      <c r="J330" s="650"/>
      <c r="K330" s="650"/>
      <c r="L330" s="650"/>
    </row>
    <row r="331" spans="1:12" x14ac:dyDescent="0.2">
      <c r="A331" s="652"/>
      <c r="B331" s="651" t="s">
        <v>1599</v>
      </c>
      <c r="C331" s="654" t="s">
        <v>1600</v>
      </c>
      <c r="D331" s="655">
        <v>43416</v>
      </c>
      <c r="E331" s="651" t="s">
        <v>442</v>
      </c>
      <c r="F331" s="651" t="s">
        <v>1601</v>
      </c>
      <c r="G331" s="651"/>
      <c r="H331" s="649" t="s">
        <v>286</v>
      </c>
      <c r="I331" s="649"/>
      <c r="J331" s="209" t="s">
        <v>287</v>
      </c>
      <c r="K331" s="209" t="s">
        <v>287</v>
      </c>
      <c r="L331" s="210">
        <v>0</v>
      </c>
    </row>
    <row r="332" spans="1:12" x14ac:dyDescent="0.2">
      <c r="A332" s="652"/>
      <c r="B332" s="651"/>
      <c r="C332" s="654"/>
      <c r="D332" s="655"/>
      <c r="E332" s="651"/>
      <c r="F332" s="651"/>
      <c r="G332" s="651"/>
      <c r="H332" s="649" t="s">
        <v>242</v>
      </c>
      <c r="I332" s="649"/>
      <c r="J332" s="209" t="s">
        <v>287</v>
      </c>
      <c r="K332" s="209" t="s">
        <v>287</v>
      </c>
      <c r="L332" s="210">
        <v>0</v>
      </c>
    </row>
    <row r="333" spans="1:12" ht="24" x14ac:dyDescent="0.2">
      <c r="A333" s="652"/>
      <c r="B333" s="203" t="s">
        <v>6</v>
      </c>
      <c r="C333" s="207" t="s">
        <v>5</v>
      </c>
      <c r="D333" s="207" t="s">
        <v>288</v>
      </c>
      <c r="E333" s="207" t="s">
        <v>289</v>
      </c>
      <c r="F333" s="650"/>
      <c r="G333" s="650"/>
      <c r="H333" s="649" t="s">
        <v>290</v>
      </c>
      <c r="I333" s="649"/>
      <c r="J333" s="651" t="s">
        <v>287</v>
      </c>
      <c r="K333" s="651" t="s">
        <v>16</v>
      </c>
      <c r="L333" s="648">
        <v>620</v>
      </c>
    </row>
    <row r="334" spans="1:12" ht="24" x14ac:dyDescent="0.2">
      <c r="A334" s="652"/>
      <c r="B334" s="209" t="s">
        <v>291</v>
      </c>
      <c r="C334" s="209" t="s">
        <v>1601</v>
      </c>
      <c r="D334" s="211">
        <v>43419</v>
      </c>
      <c r="E334" s="209" t="s">
        <v>1602</v>
      </c>
      <c r="F334" s="650"/>
      <c r="G334" s="650"/>
      <c r="H334" s="649"/>
      <c r="I334" s="649"/>
      <c r="J334" s="651"/>
      <c r="K334" s="651"/>
      <c r="L334" s="648"/>
    </row>
    <row r="335" spans="1:12" ht="24" x14ac:dyDescent="0.2">
      <c r="A335" s="652">
        <v>364</v>
      </c>
      <c r="B335" s="203" t="s">
        <v>12</v>
      </c>
      <c r="C335" s="207" t="s">
        <v>11</v>
      </c>
      <c r="D335" s="207" t="s">
        <v>280</v>
      </c>
      <c r="E335" s="207" t="s">
        <v>281</v>
      </c>
      <c r="F335" s="653" t="s">
        <v>8</v>
      </c>
      <c r="G335" s="653"/>
      <c r="H335" s="650"/>
      <c r="I335" s="650"/>
      <c r="J335" s="650"/>
      <c r="K335" s="650"/>
      <c r="L335" s="650"/>
    </row>
    <row r="336" spans="1:12" x14ac:dyDescent="0.2">
      <c r="A336" s="652"/>
      <c r="B336" s="651" t="s">
        <v>1599</v>
      </c>
      <c r="C336" s="654" t="s">
        <v>1603</v>
      </c>
      <c r="D336" s="655">
        <v>43521</v>
      </c>
      <c r="E336" s="651" t="s">
        <v>1604</v>
      </c>
      <c r="F336" s="651" t="s">
        <v>1605</v>
      </c>
      <c r="G336" s="651"/>
      <c r="H336" s="649" t="s">
        <v>286</v>
      </c>
      <c r="I336" s="649"/>
      <c r="J336" s="209" t="s">
        <v>287</v>
      </c>
      <c r="K336" s="209" t="s">
        <v>16</v>
      </c>
      <c r="L336" s="210">
        <v>180.18</v>
      </c>
    </row>
    <row r="337" spans="1:12" x14ac:dyDescent="0.2">
      <c r="A337" s="652"/>
      <c r="B337" s="651"/>
      <c r="C337" s="654"/>
      <c r="D337" s="655"/>
      <c r="E337" s="651"/>
      <c r="F337" s="651"/>
      <c r="G337" s="651"/>
      <c r="H337" s="649" t="s">
        <v>242</v>
      </c>
      <c r="I337" s="649"/>
      <c r="J337" s="209" t="s">
        <v>287</v>
      </c>
      <c r="K337" s="209" t="s">
        <v>16</v>
      </c>
      <c r="L337" s="210">
        <v>310.60000000000002</v>
      </c>
    </row>
    <row r="338" spans="1:12" ht="24" x14ac:dyDescent="0.2">
      <c r="A338" s="652"/>
      <c r="B338" s="203" t="s">
        <v>6</v>
      </c>
      <c r="C338" s="207" t="s">
        <v>5</v>
      </c>
      <c r="D338" s="207" t="s">
        <v>288</v>
      </c>
      <c r="E338" s="207" t="s">
        <v>289</v>
      </c>
      <c r="F338" s="650"/>
      <c r="G338" s="650"/>
      <c r="H338" s="649" t="s">
        <v>290</v>
      </c>
      <c r="I338" s="649"/>
      <c r="J338" s="651" t="s">
        <v>287</v>
      </c>
      <c r="K338" s="651" t="s">
        <v>287</v>
      </c>
      <c r="L338" s="648">
        <v>0</v>
      </c>
    </row>
    <row r="339" spans="1:12" ht="24" x14ac:dyDescent="0.2">
      <c r="A339" s="652"/>
      <c r="B339" s="209" t="s">
        <v>291</v>
      </c>
      <c r="C339" s="209" t="s">
        <v>1605</v>
      </c>
      <c r="D339" s="211">
        <v>43522</v>
      </c>
      <c r="E339" s="209" t="s">
        <v>471</v>
      </c>
      <c r="F339" s="650"/>
      <c r="G339" s="650"/>
      <c r="H339" s="649"/>
      <c r="I339" s="649"/>
      <c r="J339" s="651"/>
      <c r="K339" s="651"/>
      <c r="L339" s="648"/>
    </row>
    <row r="340" spans="1:12" ht="24" x14ac:dyDescent="0.2">
      <c r="A340" s="652">
        <v>365</v>
      </c>
      <c r="B340" s="203" t="s">
        <v>12</v>
      </c>
      <c r="C340" s="207" t="s">
        <v>11</v>
      </c>
      <c r="D340" s="207" t="s">
        <v>280</v>
      </c>
      <c r="E340" s="207" t="s">
        <v>281</v>
      </c>
      <c r="F340" s="653" t="s">
        <v>8</v>
      </c>
      <c r="G340" s="653"/>
      <c r="H340" s="650"/>
      <c r="I340" s="650"/>
      <c r="J340" s="650"/>
      <c r="K340" s="650"/>
      <c r="L340" s="650"/>
    </row>
    <row r="341" spans="1:12" x14ac:dyDescent="0.2">
      <c r="A341" s="652"/>
      <c r="B341" s="651" t="s">
        <v>1606</v>
      </c>
      <c r="C341" s="654" t="s">
        <v>1607</v>
      </c>
      <c r="D341" s="655">
        <v>43399</v>
      </c>
      <c r="E341" s="651" t="s">
        <v>1608</v>
      </c>
      <c r="F341" s="651" t="s">
        <v>1609</v>
      </c>
      <c r="G341" s="651"/>
      <c r="H341" s="649" t="s">
        <v>286</v>
      </c>
      <c r="I341" s="649"/>
      <c r="J341" s="209" t="s">
        <v>287</v>
      </c>
      <c r="K341" s="209" t="s">
        <v>16</v>
      </c>
      <c r="L341" s="210">
        <v>670.48</v>
      </c>
    </row>
    <row r="342" spans="1:12" x14ac:dyDescent="0.2">
      <c r="A342" s="652"/>
      <c r="B342" s="651"/>
      <c r="C342" s="654"/>
      <c r="D342" s="655"/>
      <c r="E342" s="651"/>
      <c r="F342" s="651"/>
      <c r="G342" s="651"/>
      <c r="H342" s="649" t="s">
        <v>242</v>
      </c>
      <c r="I342" s="649"/>
      <c r="J342" s="209" t="s">
        <v>287</v>
      </c>
      <c r="K342" s="209" t="s">
        <v>16</v>
      </c>
      <c r="L342" s="210">
        <v>645.4</v>
      </c>
    </row>
    <row r="343" spans="1:12" ht="24" x14ac:dyDescent="0.2">
      <c r="A343" s="652"/>
      <c r="B343" s="203" t="s">
        <v>6</v>
      </c>
      <c r="C343" s="207" t="s">
        <v>5</v>
      </c>
      <c r="D343" s="207" t="s">
        <v>288</v>
      </c>
      <c r="E343" s="207" t="s">
        <v>289</v>
      </c>
      <c r="F343" s="650"/>
      <c r="G343" s="650"/>
      <c r="H343" s="649" t="s">
        <v>290</v>
      </c>
      <c r="I343" s="649"/>
      <c r="J343" s="651" t="s">
        <v>287</v>
      </c>
      <c r="K343" s="651" t="s">
        <v>16</v>
      </c>
      <c r="L343" s="648">
        <v>400</v>
      </c>
    </row>
    <row r="344" spans="1:12" ht="24" x14ac:dyDescent="0.2">
      <c r="A344" s="652"/>
      <c r="B344" s="209" t="s">
        <v>439</v>
      </c>
      <c r="C344" s="209" t="s">
        <v>1609</v>
      </c>
      <c r="D344" s="211">
        <v>43401</v>
      </c>
      <c r="E344" s="209" t="s">
        <v>1610</v>
      </c>
      <c r="F344" s="650"/>
      <c r="G344" s="650"/>
      <c r="H344" s="649"/>
      <c r="I344" s="649"/>
      <c r="J344" s="651"/>
      <c r="K344" s="651"/>
      <c r="L344" s="648"/>
    </row>
    <row r="345" spans="1:12" ht="24" x14ac:dyDescent="0.2">
      <c r="A345" s="652">
        <v>366</v>
      </c>
      <c r="B345" s="203" t="s">
        <v>12</v>
      </c>
      <c r="C345" s="207" t="s">
        <v>11</v>
      </c>
      <c r="D345" s="207" t="s">
        <v>280</v>
      </c>
      <c r="E345" s="207" t="s">
        <v>281</v>
      </c>
      <c r="F345" s="653" t="s">
        <v>8</v>
      </c>
      <c r="G345" s="653"/>
      <c r="H345" s="650"/>
      <c r="I345" s="650"/>
      <c r="J345" s="650"/>
      <c r="K345" s="650"/>
      <c r="L345" s="650"/>
    </row>
    <row r="346" spans="1:12" x14ac:dyDescent="0.2">
      <c r="A346" s="652"/>
      <c r="B346" s="651" t="s">
        <v>1606</v>
      </c>
      <c r="C346" s="654" t="s">
        <v>1611</v>
      </c>
      <c r="D346" s="655">
        <v>43432</v>
      </c>
      <c r="E346" s="651" t="s">
        <v>377</v>
      </c>
      <c r="F346" s="651" t="s">
        <v>1612</v>
      </c>
      <c r="G346" s="651"/>
      <c r="H346" s="649" t="s">
        <v>286</v>
      </c>
      <c r="I346" s="649"/>
      <c r="J346" s="209" t="s">
        <v>287</v>
      </c>
      <c r="K346" s="209" t="s">
        <v>16</v>
      </c>
      <c r="L346" s="210">
        <v>383</v>
      </c>
    </row>
    <row r="347" spans="1:12" x14ac:dyDescent="0.2">
      <c r="A347" s="652"/>
      <c r="B347" s="651"/>
      <c r="C347" s="654"/>
      <c r="D347" s="655"/>
      <c r="E347" s="651"/>
      <c r="F347" s="651"/>
      <c r="G347" s="651"/>
      <c r="H347" s="649" t="s">
        <v>242</v>
      </c>
      <c r="I347" s="649"/>
      <c r="J347" s="209" t="s">
        <v>287</v>
      </c>
      <c r="K347" s="209" t="s">
        <v>16</v>
      </c>
      <c r="L347" s="210">
        <v>98</v>
      </c>
    </row>
    <row r="348" spans="1:12" ht="24" x14ac:dyDescent="0.2">
      <c r="A348" s="652"/>
      <c r="B348" s="203" t="s">
        <v>6</v>
      </c>
      <c r="C348" s="207" t="s">
        <v>5</v>
      </c>
      <c r="D348" s="207" t="s">
        <v>288</v>
      </c>
      <c r="E348" s="207" t="s">
        <v>289</v>
      </c>
      <c r="F348" s="650"/>
      <c r="G348" s="650"/>
      <c r="H348" s="649" t="s">
        <v>290</v>
      </c>
      <c r="I348" s="649"/>
      <c r="J348" s="651" t="s">
        <v>287</v>
      </c>
      <c r="K348" s="651" t="s">
        <v>16</v>
      </c>
      <c r="L348" s="648">
        <v>33</v>
      </c>
    </row>
    <row r="349" spans="1:12" ht="24" x14ac:dyDescent="0.2">
      <c r="A349" s="652"/>
      <c r="B349" s="209" t="s">
        <v>439</v>
      </c>
      <c r="C349" s="209" t="s">
        <v>1612</v>
      </c>
      <c r="D349" s="211">
        <v>43433</v>
      </c>
      <c r="E349" s="209" t="s">
        <v>1613</v>
      </c>
      <c r="F349" s="650"/>
      <c r="G349" s="650"/>
      <c r="H349" s="649"/>
      <c r="I349" s="649"/>
      <c r="J349" s="651"/>
      <c r="K349" s="651"/>
      <c r="L349" s="648"/>
    </row>
    <row r="350" spans="1:12" ht="24" x14ac:dyDescent="0.2">
      <c r="A350" s="652">
        <v>367</v>
      </c>
      <c r="B350" s="203" t="s">
        <v>12</v>
      </c>
      <c r="C350" s="207" t="s">
        <v>11</v>
      </c>
      <c r="D350" s="207" t="s">
        <v>280</v>
      </c>
      <c r="E350" s="207" t="s">
        <v>281</v>
      </c>
      <c r="F350" s="653" t="s">
        <v>8</v>
      </c>
      <c r="G350" s="653"/>
      <c r="H350" s="650"/>
      <c r="I350" s="650"/>
      <c r="J350" s="650"/>
      <c r="K350" s="650"/>
      <c r="L350" s="650"/>
    </row>
    <row r="351" spans="1:12" x14ac:dyDescent="0.2">
      <c r="A351" s="652"/>
      <c r="B351" s="651" t="s">
        <v>1606</v>
      </c>
      <c r="C351" s="654" t="s">
        <v>1614</v>
      </c>
      <c r="D351" s="655">
        <v>43509</v>
      </c>
      <c r="E351" s="651" t="s">
        <v>607</v>
      </c>
      <c r="F351" s="651" t="s">
        <v>1615</v>
      </c>
      <c r="G351" s="651"/>
      <c r="H351" s="649" t="s">
        <v>286</v>
      </c>
      <c r="I351" s="649"/>
      <c r="J351" s="209" t="s">
        <v>287</v>
      </c>
      <c r="K351" s="209" t="s">
        <v>16</v>
      </c>
      <c r="L351" s="210">
        <v>780.18</v>
      </c>
    </row>
    <row r="352" spans="1:12" x14ac:dyDescent="0.2">
      <c r="A352" s="652"/>
      <c r="B352" s="651"/>
      <c r="C352" s="654"/>
      <c r="D352" s="655"/>
      <c r="E352" s="651"/>
      <c r="F352" s="651"/>
      <c r="G352" s="651"/>
      <c r="H352" s="649" t="s">
        <v>242</v>
      </c>
      <c r="I352" s="649"/>
      <c r="J352" s="209" t="s">
        <v>287</v>
      </c>
      <c r="K352" s="209" t="s">
        <v>16</v>
      </c>
      <c r="L352" s="210">
        <v>522</v>
      </c>
    </row>
    <row r="353" spans="1:12" ht="24" x14ac:dyDescent="0.2">
      <c r="A353" s="652"/>
      <c r="B353" s="203" t="s">
        <v>6</v>
      </c>
      <c r="C353" s="207" t="s">
        <v>5</v>
      </c>
      <c r="D353" s="207" t="s">
        <v>288</v>
      </c>
      <c r="E353" s="207" t="s">
        <v>289</v>
      </c>
      <c r="F353" s="650"/>
      <c r="G353" s="650"/>
      <c r="H353" s="649" t="s">
        <v>290</v>
      </c>
      <c r="I353" s="649"/>
      <c r="J353" s="651" t="s">
        <v>287</v>
      </c>
      <c r="K353" s="651" t="s">
        <v>16</v>
      </c>
      <c r="L353" s="648">
        <v>680</v>
      </c>
    </row>
    <row r="354" spans="1:12" ht="24" x14ac:dyDescent="0.2">
      <c r="A354" s="652"/>
      <c r="B354" s="209" t="s">
        <v>439</v>
      </c>
      <c r="C354" s="209" t="s">
        <v>1615</v>
      </c>
      <c r="D354" s="211">
        <v>43512</v>
      </c>
      <c r="E354" s="209" t="s">
        <v>905</v>
      </c>
      <c r="F354" s="650"/>
      <c r="G354" s="650"/>
      <c r="H354" s="649"/>
      <c r="I354" s="649"/>
      <c r="J354" s="651"/>
      <c r="K354" s="651"/>
      <c r="L354" s="648"/>
    </row>
    <row r="355" spans="1:12" ht="24" x14ac:dyDescent="0.2">
      <c r="A355" s="652">
        <v>368</v>
      </c>
      <c r="B355" s="203" t="s">
        <v>12</v>
      </c>
      <c r="C355" s="207" t="s">
        <v>11</v>
      </c>
      <c r="D355" s="207" t="s">
        <v>280</v>
      </c>
      <c r="E355" s="207" t="s">
        <v>281</v>
      </c>
      <c r="F355" s="653" t="s">
        <v>8</v>
      </c>
      <c r="G355" s="653"/>
      <c r="H355" s="650"/>
      <c r="I355" s="650"/>
      <c r="J355" s="650"/>
      <c r="K355" s="650"/>
      <c r="L355" s="650"/>
    </row>
    <row r="356" spans="1:12" x14ac:dyDescent="0.2">
      <c r="A356" s="652"/>
      <c r="B356" s="651" t="s">
        <v>1616</v>
      </c>
      <c r="C356" s="654" t="s">
        <v>1617</v>
      </c>
      <c r="D356" s="655">
        <v>43515</v>
      </c>
      <c r="E356" s="651" t="s">
        <v>469</v>
      </c>
      <c r="F356" s="651" t="s">
        <v>1618</v>
      </c>
      <c r="G356" s="651"/>
      <c r="H356" s="649" t="s">
        <v>286</v>
      </c>
      <c r="I356" s="649"/>
      <c r="J356" s="209" t="s">
        <v>287</v>
      </c>
      <c r="K356" s="209" t="s">
        <v>16</v>
      </c>
      <c r="L356" s="210">
        <v>514.4</v>
      </c>
    </row>
    <row r="357" spans="1:12" x14ac:dyDescent="0.2">
      <c r="A357" s="652"/>
      <c r="B357" s="651"/>
      <c r="C357" s="654"/>
      <c r="D357" s="655"/>
      <c r="E357" s="651"/>
      <c r="F357" s="651"/>
      <c r="G357" s="651"/>
      <c r="H357" s="649" t="s">
        <v>242</v>
      </c>
      <c r="I357" s="649"/>
      <c r="J357" s="209" t="s">
        <v>287</v>
      </c>
      <c r="K357" s="209" t="s">
        <v>287</v>
      </c>
      <c r="L357" s="210">
        <v>0</v>
      </c>
    </row>
    <row r="358" spans="1:12" ht="24" x14ac:dyDescent="0.2">
      <c r="A358" s="652"/>
      <c r="B358" s="203" t="s">
        <v>6</v>
      </c>
      <c r="C358" s="207" t="s">
        <v>5</v>
      </c>
      <c r="D358" s="207" t="s">
        <v>288</v>
      </c>
      <c r="E358" s="207" t="s">
        <v>289</v>
      </c>
      <c r="F358" s="650"/>
      <c r="G358" s="650"/>
      <c r="H358" s="649" t="s">
        <v>290</v>
      </c>
      <c r="I358" s="649"/>
      <c r="J358" s="651" t="s">
        <v>287</v>
      </c>
      <c r="K358" s="651" t="s">
        <v>16</v>
      </c>
      <c r="L358" s="648">
        <v>130</v>
      </c>
    </row>
    <row r="359" spans="1:12" ht="24" x14ac:dyDescent="0.2">
      <c r="A359" s="652"/>
      <c r="B359" s="209" t="s">
        <v>571</v>
      </c>
      <c r="C359" s="209" t="s">
        <v>1618</v>
      </c>
      <c r="D359" s="211">
        <v>43518</v>
      </c>
      <c r="E359" s="209" t="s">
        <v>1619</v>
      </c>
      <c r="F359" s="650"/>
      <c r="G359" s="650"/>
      <c r="H359" s="649"/>
      <c r="I359" s="649"/>
      <c r="J359" s="651"/>
      <c r="K359" s="651"/>
      <c r="L359" s="648"/>
    </row>
    <row r="360" spans="1:12" ht="24" x14ac:dyDescent="0.2">
      <c r="A360" s="652">
        <v>369</v>
      </c>
      <c r="B360" s="203" t="s">
        <v>12</v>
      </c>
      <c r="C360" s="207" t="s">
        <v>11</v>
      </c>
      <c r="D360" s="207" t="s">
        <v>280</v>
      </c>
      <c r="E360" s="207" t="s">
        <v>281</v>
      </c>
      <c r="F360" s="653" t="s">
        <v>8</v>
      </c>
      <c r="G360" s="653"/>
      <c r="H360" s="650"/>
      <c r="I360" s="650"/>
      <c r="J360" s="650"/>
      <c r="K360" s="650"/>
      <c r="L360" s="650"/>
    </row>
    <row r="361" spans="1:12" x14ac:dyDescent="0.2">
      <c r="A361" s="652"/>
      <c r="B361" s="651" t="s">
        <v>1616</v>
      </c>
      <c r="C361" s="654" t="s">
        <v>1617</v>
      </c>
      <c r="D361" s="655">
        <v>43515</v>
      </c>
      <c r="E361" s="651" t="s">
        <v>469</v>
      </c>
      <c r="F361" s="651" t="s">
        <v>1620</v>
      </c>
      <c r="G361" s="651"/>
      <c r="H361" s="649" t="s">
        <v>286</v>
      </c>
      <c r="I361" s="649"/>
      <c r="J361" s="209" t="s">
        <v>287</v>
      </c>
      <c r="K361" s="209" t="s">
        <v>16</v>
      </c>
      <c r="L361" s="210">
        <v>71</v>
      </c>
    </row>
    <row r="362" spans="1:12" x14ac:dyDescent="0.2">
      <c r="A362" s="652"/>
      <c r="B362" s="651"/>
      <c r="C362" s="654"/>
      <c r="D362" s="655"/>
      <c r="E362" s="651"/>
      <c r="F362" s="651"/>
      <c r="G362" s="651"/>
      <c r="H362" s="649" t="s">
        <v>242</v>
      </c>
      <c r="I362" s="649"/>
      <c r="J362" s="209" t="s">
        <v>287</v>
      </c>
      <c r="K362" s="209" t="s">
        <v>16</v>
      </c>
      <c r="L362" s="210">
        <v>352.9</v>
      </c>
    </row>
    <row r="363" spans="1:12" ht="24" x14ac:dyDescent="0.2">
      <c r="A363" s="652"/>
      <c r="B363" s="203" t="s">
        <v>6</v>
      </c>
      <c r="C363" s="207" t="s">
        <v>5</v>
      </c>
      <c r="D363" s="207" t="s">
        <v>288</v>
      </c>
      <c r="E363" s="207" t="s">
        <v>289</v>
      </c>
      <c r="F363" s="650"/>
      <c r="G363" s="650"/>
      <c r="H363" s="649" t="s">
        <v>290</v>
      </c>
      <c r="I363" s="649"/>
      <c r="J363" s="651" t="s">
        <v>287</v>
      </c>
      <c r="K363" s="651" t="s">
        <v>16</v>
      </c>
      <c r="L363" s="648">
        <v>144</v>
      </c>
    </row>
    <row r="364" spans="1:12" ht="24" x14ac:dyDescent="0.2">
      <c r="A364" s="652"/>
      <c r="B364" s="209" t="s">
        <v>571</v>
      </c>
      <c r="C364" s="209" t="s">
        <v>1620</v>
      </c>
      <c r="D364" s="211">
        <v>43518</v>
      </c>
      <c r="E364" s="209" t="s">
        <v>1619</v>
      </c>
      <c r="F364" s="650"/>
      <c r="G364" s="650"/>
      <c r="H364" s="649"/>
      <c r="I364" s="649"/>
      <c r="J364" s="651"/>
      <c r="K364" s="651"/>
      <c r="L364" s="648"/>
    </row>
    <row r="365" spans="1:12" ht="24" x14ac:dyDescent="0.2">
      <c r="A365" s="652">
        <v>370</v>
      </c>
      <c r="B365" s="203" t="s">
        <v>12</v>
      </c>
      <c r="C365" s="207" t="s">
        <v>11</v>
      </c>
      <c r="D365" s="207" t="s">
        <v>280</v>
      </c>
      <c r="E365" s="207" t="s">
        <v>281</v>
      </c>
      <c r="F365" s="653" t="s">
        <v>8</v>
      </c>
      <c r="G365" s="653"/>
      <c r="H365" s="650"/>
      <c r="I365" s="650"/>
      <c r="J365" s="650"/>
      <c r="K365" s="650"/>
      <c r="L365" s="650"/>
    </row>
    <row r="366" spans="1:12" x14ac:dyDescent="0.2">
      <c r="A366" s="652"/>
      <c r="B366" s="651" t="s">
        <v>1621</v>
      </c>
      <c r="C366" s="654" t="s">
        <v>1622</v>
      </c>
      <c r="D366" s="655">
        <v>43411</v>
      </c>
      <c r="E366" s="651" t="s">
        <v>377</v>
      </c>
      <c r="F366" s="651" t="s">
        <v>1623</v>
      </c>
      <c r="G366" s="651"/>
      <c r="H366" s="649" t="s">
        <v>286</v>
      </c>
      <c r="I366" s="649"/>
      <c r="J366" s="209" t="s">
        <v>287</v>
      </c>
      <c r="K366" s="209" t="s">
        <v>16</v>
      </c>
      <c r="L366" s="210">
        <v>288</v>
      </c>
    </row>
    <row r="367" spans="1:12" x14ac:dyDescent="0.2">
      <c r="A367" s="652"/>
      <c r="B367" s="651"/>
      <c r="C367" s="654"/>
      <c r="D367" s="655"/>
      <c r="E367" s="651"/>
      <c r="F367" s="651"/>
      <c r="G367" s="651"/>
      <c r="H367" s="649" t="s">
        <v>242</v>
      </c>
      <c r="I367" s="649"/>
      <c r="J367" s="209" t="s">
        <v>287</v>
      </c>
      <c r="K367" s="209" t="s">
        <v>16</v>
      </c>
      <c r="L367" s="210">
        <v>449.59</v>
      </c>
    </row>
    <row r="368" spans="1:12" ht="24" x14ac:dyDescent="0.2">
      <c r="A368" s="652"/>
      <c r="B368" s="203" t="s">
        <v>6</v>
      </c>
      <c r="C368" s="207" t="s">
        <v>5</v>
      </c>
      <c r="D368" s="207" t="s">
        <v>288</v>
      </c>
      <c r="E368" s="207" t="s">
        <v>289</v>
      </c>
      <c r="F368" s="650"/>
      <c r="G368" s="650"/>
      <c r="H368" s="649" t="s">
        <v>290</v>
      </c>
      <c r="I368" s="649"/>
      <c r="J368" s="651" t="s">
        <v>287</v>
      </c>
      <c r="K368" s="651" t="s">
        <v>16</v>
      </c>
      <c r="L368" s="648">
        <v>354</v>
      </c>
    </row>
    <row r="369" spans="1:12" ht="24" x14ac:dyDescent="0.2">
      <c r="A369" s="652"/>
      <c r="B369" s="209" t="s">
        <v>333</v>
      </c>
      <c r="C369" s="209" t="s">
        <v>1623</v>
      </c>
      <c r="D369" s="211">
        <v>43412</v>
      </c>
      <c r="E369" s="209" t="s">
        <v>1595</v>
      </c>
      <c r="F369" s="650"/>
      <c r="G369" s="650"/>
      <c r="H369" s="649"/>
      <c r="I369" s="649"/>
      <c r="J369" s="651"/>
      <c r="K369" s="651"/>
      <c r="L369" s="648"/>
    </row>
    <row r="370" spans="1:12" ht="24" x14ac:dyDescent="0.2">
      <c r="A370" s="652">
        <v>371</v>
      </c>
      <c r="B370" s="203" t="s">
        <v>12</v>
      </c>
      <c r="C370" s="207" t="s">
        <v>11</v>
      </c>
      <c r="D370" s="207" t="s">
        <v>280</v>
      </c>
      <c r="E370" s="207" t="s">
        <v>281</v>
      </c>
      <c r="F370" s="653" t="s">
        <v>8</v>
      </c>
      <c r="G370" s="653"/>
      <c r="H370" s="650"/>
      <c r="I370" s="650"/>
      <c r="J370" s="650"/>
      <c r="K370" s="650"/>
      <c r="L370" s="650"/>
    </row>
    <row r="371" spans="1:12" x14ac:dyDescent="0.2">
      <c r="A371" s="652"/>
      <c r="B371" s="651" t="s">
        <v>1621</v>
      </c>
      <c r="C371" s="654" t="s">
        <v>1624</v>
      </c>
      <c r="D371" s="655">
        <v>43419</v>
      </c>
      <c r="E371" s="651" t="s">
        <v>315</v>
      </c>
      <c r="F371" s="651" t="s">
        <v>1625</v>
      </c>
      <c r="G371" s="651"/>
      <c r="H371" s="649" t="s">
        <v>286</v>
      </c>
      <c r="I371" s="649"/>
      <c r="J371" s="209" t="s">
        <v>287</v>
      </c>
      <c r="K371" s="209" t="s">
        <v>16</v>
      </c>
      <c r="L371" s="210">
        <v>1420</v>
      </c>
    </row>
    <row r="372" spans="1:12" x14ac:dyDescent="0.2">
      <c r="A372" s="652"/>
      <c r="B372" s="651"/>
      <c r="C372" s="654"/>
      <c r="D372" s="655"/>
      <c r="E372" s="651"/>
      <c r="F372" s="651"/>
      <c r="G372" s="651"/>
      <c r="H372" s="649" t="s">
        <v>242</v>
      </c>
      <c r="I372" s="649"/>
      <c r="J372" s="209" t="s">
        <v>287</v>
      </c>
      <c r="K372" s="209" t="s">
        <v>16</v>
      </c>
      <c r="L372" s="210">
        <v>1406.7</v>
      </c>
    </row>
    <row r="373" spans="1:12" ht="24" x14ac:dyDescent="0.2">
      <c r="A373" s="652"/>
      <c r="B373" s="203" t="s">
        <v>6</v>
      </c>
      <c r="C373" s="207" t="s">
        <v>5</v>
      </c>
      <c r="D373" s="207" t="s">
        <v>288</v>
      </c>
      <c r="E373" s="207" t="s">
        <v>289</v>
      </c>
      <c r="F373" s="650"/>
      <c r="G373" s="650"/>
      <c r="H373" s="649" t="s">
        <v>290</v>
      </c>
      <c r="I373" s="649"/>
      <c r="J373" s="651" t="s">
        <v>287</v>
      </c>
      <c r="K373" s="651" t="s">
        <v>16</v>
      </c>
      <c r="L373" s="648">
        <v>576</v>
      </c>
    </row>
    <row r="374" spans="1:12" ht="24" x14ac:dyDescent="0.2">
      <c r="A374" s="652"/>
      <c r="B374" s="209" t="s">
        <v>333</v>
      </c>
      <c r="C374" s="209" t="s">
        <v>1625</v>
      </c>
      <c r="D374" s="211">
        <v>43424</v>
      </c>
      <c r="E374" s="209" t="s">
        <v>1626</v>
      </c>
      <c r="F374" s="650"/>
      <c r="G374" s="650"/>
      <c r="H374" s="649"/>
      <c r="I374" s="649"/>
      <c r="J374" s="651"/>
      <c r="K374" s="651"/>
      <c r="L374" s="648"/>
    </row>
    <row r="375" spans="1:12" ht="24" x14ac:dyDescent="0.2">
      <c r="A375" s="652">
        <v>372</v>
      </c>
      <c r="B375" s="203" t="s">
        <v>12</v>
      </c>
      <c r="C375" s="207" t="s">
        <v>11</v>
      </c>
      <c r="D375" s="207" t="s">
        <v>280</v>
      </c>
      <c r="E375" s="207" t="s">
        <v>281</v>
      </c>
      <c r="F375" s="653" t="s">
        <v>8</v>
      </c>
      <c r="G375" s="653"/>
      <c r="H375" s="650"/>
      <c r="I375" s="650"/>
      <c r="J375" s="650"/>
      <c r="K375" s="650"/>
      <c r="L375" s="650"/>
    </row>
    <row r="376" spans="1:12" x14ac:dyDescent="0.2">
      <c r="A376" s="652"/>
      <c r="B376" s="651" t="s">
        <v>1621</v>
      </c>
      <c r="C376" s="654" t="s">
        <v>1627</v>
      </c>
      <c r="D376" s="655">
        <v>43439</v>
      </c>
      <c r="E376" s="651" t="s">
        <v>1628</v>
      </c>
      <c r="F376" s="651" t="s">
        <v>1629</v>
      </c>
      <c r="G376" s="651"/>
      <c r="H376" s="649" t="s">
        <v>286</v>
      </c>
      <c r="I376" s="649"/>
      <c r="J376" s="209" t="s">
        <v>287</v>
      </c>
      <c r="K376" s="209" t="s">
        <v>16</v>
      </c>
      <c r="L376" s="210">
        <v>320</v>
      </c>
    </row>
    <row r="377" spans="1:12" x14ac:dyDescent="0.2">
      <c r="A377" s="652"/>
      <c r="B377" s="651"/>
      <c r="C377" s="654"/>
      <c r="D377" s="655"/>
      <c r="E377" s="651"/>
      <c r="F377" s="651"/>
      <c r="G377" s="651"/>
      <c r="H377" s="649" t="s">
        <v>242</v>
      </c>
      <c r="I377" s="649"/>
      <c r="J377" s="209" t="s">
        <v>287</v>
      </c>
      <c r="K377" s="209" t="s">
        <v>287</v>
      </c>
      <c r="L377" s="210">
        <v>0</v>
      </c>
    </row>
    <row r="378" spans="1:12" ht="24" x14ac:dyDescent="0.2">
      <c r="A378" s="652"/>
      <c r="B378" s="203" t="s">
        <v>6</v>
      </c>
      <c r="C378" s="207" t="s">
        <v>5</v>
      </c>
      <c r="D378" s="207" t="s">
        <v>288</v>
      </c>
      <c r="E378" s="207" t="s">
        <v>289</v>
      </c>
      <c r="F378" s="650"/>
      <c r="G378" s="650"/>
      <c r="H378" s="649" t="s">
        <v>290</v>
      </c>
      <c r="I378" s="649"/>
      <c r="J378" s="651" t="s">
        <v>287</v>
      </c>
      <c r="K378" s="651" t="s">
        <v>16</v>
      </c>
      <c r="L378" s="648">
        <v>66</v>
      </c>
    </row>
    <row r="379" spans="1:12" ht="24" x14ac:dyDescent="0.2">
      <c r="A379" s="652"/>
      <c r="B379" s="209" t="s">
        <v>333</v>
      </c>
      <c r="C379" s="209" t="s">
        <v>1629</v>
      </c>
      <c r="D379" s="211">
        <v>43441</v>
      </c>
      <c r="E379" s="209" t="s">
        <v>934</v>
      </c>
      <c r="F379" s="650"/>
      <c r="G379" s="650"/>
      <c r="H379" s="649"/>
      <c r="I379" s="649"/>
      <c r="J379" s="651"/>
      <c r="K379" s="651"/>
      <c r="L379" s="648"/>
    </row>
    <row r="380" spans="1:12" ht="24" x14ac:dyDescent="0.2">
      <c r="A380" s="652">
        <v>373</v>
      </c>
      <c r="B380" s="203" t="s">
        <v>12</v>
      </c>
      <c r="C380" s="207" t="s">
        <v>11</v>
      </c>
      <c r="D380" s="207" t="s">
        <v>280</v>
      </c>
      <c r="E380" s="207" t="s">
        <v>281</v>
      </c>
      <c r="F380" s="653" t="s">
        <v>8</v>
      </c>
      <c r="G380" s="653"/>
      <c r="H380" s="650"/>
      <c r="I380" s="650"/>
      <c r="J380" s="650"/>
      <c r="K380" s="650"/>
      <c r="L380" s="650"/>
    </row>
    <row r="381" spans="1:12" x14ac:dyDescent="0.2">
      <c r="A381" s="652"/>
      <c r="B381" s="651" t="s">
        <v>1621</v>
      </c>
      <c r="C381" s="651" t="s">
        <v>1630</v>
      </c>
      <c r="D381" s="655">
        <v>43532</v>
      </c>
      <c r="E381" s="651" t="s">
        <v>469</v>
      </c>
      <c r="F381" s="651" t="s">
        <v>1631</v>
      </c>
      <c r="G381" s="651"/>
      <c r="H381" s="649" t="s">
        <v>286</v>
      </c>
      <c r="I381" s="649"/>
      <c r="J381" s="209" t="s">
        <v>287</v>
      </c>
      <c r="K381" s="209" t="s">
        <v>16</v>
      </c>
      <c r="L381" s="210">
        <v>245</v>
      </c>
    </row>
    <row r="382" spans="1:12" x14ac:dyDescent="0.2">
      <c r="A382" s="652"/>
      <c r="B382" s="651"/>
      <c r="C382" s="651"/>
      <c r="D382" s="655"/>
      <c r="E382" s="651"/>
      <c r="F382" s="651"/>
      <c r="G382" s="651"/>
      <c r="H382" s="649" t="s">
        <v>242</v>
      </c>
      <c r="I382" s="649"/>
      <c r="J382" s="209" t="s">
        <v>287</v>
      </c>
      <c r="K382" s="209" t="s">
        <v>16</v>
      </c>
      <c r="L382" s="210">
        <v>131</v>
      </c>
    </row>
    <row r="383" spans="1:12" ht="24" x14ac:dyDescent="0.2">
      <c r="A383" s="652"/>
      <c r="B383" s="203" t="s">
        <v>6</v>
      </c>
      <c r="C383" s="207" t="s">
        <v>5</v>
      </c>
      <c r="D383" s="207" t="s">
        <v>288</v>
      </c>
      <c r="E383" s="207" t="s">
        <v>289</v>
      </c>
      <c r="F383" s="650"/>
      <c r="G383" s="650"/>
      <c r="H383" s="649" t="s">
        <v>290</v>
      </c>
      <c r="I383" s="649"/>
      <c r="J383" s="651" t="s">
        <v>287</v>
      </c>
      <c r="K383" s="651" t="s">
        <v>287</v>
      </c>
      <c r="L383" s="648">
        <v>0</v>
      </c>
    </row>
    <row r="384" spans="1:12" ht="24" x14ac:dyDescent="0.2">
      <c r="A384" s="652"/>
      <c r="B384" s="209" t="s">
        <v>333</v>
      </c>
      <c r="C384" s="209" t="s">
        <v>1631</v>
      </c>
      <c r="D384" s="211">
        <v>43533</v>
      </c>
      <c r="E384" s="209" t="s">
        <v>1486</v>
      </c>
      <c r="F384" s="650"/>
      <c r="G384" s="650"/>
      <c r="H384" s="649"/>
      <c r="I384" s="649"/>
      <c r="J384" s="651"/>
      <c r="K384" s="651"/>
      <c r="L384" s="648"/>
    </row>
    <row r="385" spans="1:12" ht="24" x14ac:dyDescent="0.2">
      <c r="A385" s="652">
        <v>374</v>
      </c>
      <c r="B385" s="203" t="s">
        <v>12</v>
      </c>
      <c r="C385" s="207" t="s">
        <v>11</v>
      </c>
      <c r="D385" s="207" t="s">
        <v>280</v>
      </c>
      <c r="E385" s="207" t="s">
        <v>281</v>
      </c>
      <c r="F385" s="653" t="s">
        <v>8</v>
      </c>
      <c r="G385" s="653"/>
      <c r="H385" s="650"/>
      <c r="I385" s="650"/>
      <c r="J385" s="650"/>
      <c r="K385" s="650"/>
      <c r="L385" s="650"/>
    </row>
    <row r="386" spans="1:12" x14ac:dyDescent="0.2">
      <c r="A386" s="652"/>
      <c r="B386" s="651" t="s">
        <v>1632</v>
      </c>
      <c r="C386" s="654" t="s">
        <v>1633</v>
      </c>
      <c r="D386" s="655">
        <v>43395</v>
      </c>
      <c r="E386" s="651" t="s">
        <v>1634</v>
      </c>
      <c r="F386" s="651" t="s">
        <v>1635</v>
      </c>
      <c r="G386" s="651"/>
      <c r="H386" s="649" t="s">
        <v>286</v>
      </c>
      <c r="I386" s="649"/>
      <c r="J386" s="209" t="s">
        <v>287</v>
      </c>
      <c r="K386" s="209" t="s">
        <v>16</v>
      </c>
      <c r="L386" s="210">
        <v>103</v>
      </c>
    </row>
    <row r="387" spans="1:12" x14ac:dyDescent="0.2">
      <c r="A387" s="652"/>
      <c r="B387" s="651"/>
      <c r="C387" s="654"/>
      <c r="D387" s="655"/>
      <c r="E387" s="651"/>
      <c r="F387" s="651"/>
      <c r="G387" s="651"/>
      <c r="H387" s="649" t="s">
        <v>242</v>
      </c>
      <c r="I387" s="649"/>
      <c r="J387" s="209" t="s">
        <v>287</v>
      </c>
      <c r="K387" s="209" t="s">
        <v>16</v>
      </c>
      <c r="L387" s="210">
        <v>10000</v>
      </c>
    </row>
    <row r="388" spans="1:12" ht="24" x14ac:dyDescent="0.2">
      <c r="A388" s="652"/>
      <c r="B388" s="203" t="s">
        <v>6</v>
      </c>
      <c r="C388" s="207" t="s">
        <v>5</v>
      </c>
      <c r="D388" s="207" t="s">
        <v>288</v>
      </c>
      <c r="E388" s="207" t="s">
        <v>289</v>
      </c>
      <c r="F388" s="650"/>
      <c r="G388" s="650"/>
      <c r="H388" s="649" t="s">
        <v>290</v>
      </c>
      <c r="I388" s="649"/>
      <c r="J388" s="651" t="s">
        <v>287</v>
      </c>
      <c r="K388" s="651" t="s">
        <v>16</v>
      </c>
      <c r="L388" s="648">
        <v>416</v>
      </c>
    </row>
    <row r="389" spans="1:12" ht="24" x14ac:dyDescent="0.2">
      <c r="A389" s="652"/>
      <c r="B389" s="209" t="s">
        <v>291</v>
      </c>
      <c r="C389" s="209" t="s">
        <v>1635</v>
      </c>
      <c r="D389" s="211">
        <v>43400</v>
      </c>
      <c r="E389" s="209" t="s">
        <v>1636</v>
      </c>
      <c r="F389" s="650"/>
      <c r="G389" s="650"/>
      <c r="H389" s="649"/>
      <c r="I389" s="649"/>
      <c r="J389" s="651"/>
      <c r="K389" s="651"/>
      <c r="L389" s="648"/>
    </row>
    <row r="390" spans="1:12" ht="24" x14ac:dyDescent="0.2">
      <c r="A390" s="652">
        <v>375</v>
      </c>
      <c r="B390" s="203" t="s">
        <v>12</v>
      </c>
      <c r="C390" s="207" t="s">
        <v>11</v>
      </c>
      <c r="D390" s="207" t="s">
        <v>280</v>
      </c>
      <c r="E390" s="207" t="s">
        <v>281</v>
      </c>
      <c r="F390" s="653" t="s">
        <v>8</v>
      </c>
      <c r="G390" s="653"/>
      <c r="H390" s="650"/>
      <c r="I390" s="650"/>
      <c r="J390" s="650"/>
      <c r="K390" s="650"/>
      <c r="L390" s="650"/>
    </row>
    <row r="391" spans="1:12" x14ac:dyDescent="0.2">
      <c r="A391" s="652"/>
      <c r="B391" s="651" t="s">
        <v>1632</v>
      </c>
      <c r="C391" s="654" t="s">
        <v>1633</v>
      </c>
      <c r="D391" s="655">
        <v>43395</v>
      </c>
      <c r="E391" s="651" t="s">
        <v>1634</v>
      </c>
      <c r="F391" s="651" t="s">
        <v>1637</v>
      </c>
      <c r="G391" s="651"/>
      <c r="H391" s="649" t="s">
        <v>286</v>
      </c>
      <c r="I391" s="649"/>
      <c r="J391" s="209" t="s">
        <v>287</v>
      </c>
      <c r="K391" s="209" t="s">
        <v>16</v>
      </c>
      <c r="L391" s="210">
        <v>263</v>
      </c>
    </row>
    <row r="392" spans="1:12" x14ac:dyDescent="0.2">
      <c r="A392" s="652"/>
      <c r="B392" s="651"/>
      <c r="C392" s="654"/>
      <c r="D392" s="655"/>
      <c r="E392" s="651"/>
      <c r="F392" s="651"/>
      <c r="G392" s="651"/>
      <c r="H392" s="649" t="s">
        <v>242</v>
      </c>
      <c r="I392" s="649"/>
      <c r="J392" s="209" t="s">
        <v>287</v>
      </c>
      <c r="K392" s="209" t="s">
        <v>287</v>
      </c>
      <c r="L392" s="210">
        <v>0</v>
      </c>
    </row>
    <row r="393" spans="1:12" ht="24" x14ac:dyDescent="0.2">
      <c r="A393" s="652"/>
      <c r="B393" s="203" t="s">
        <v>6</v>
      </c>
      <c r="C393" s="207" t="s">
        <v>5</v>
      </c>
      <c r="D393" s="207" t="s">
        <v>288</v>
      </c>
      <c r="E393" s="207" t="s">
        <v>289</v>
      </c>
      <c r="F393" s="650"/>
      <c r="G393" s="650"/>
      <c r="H393" s="649" t="s">
        <v>290</v>
      </c>
      <c r="I393" s="649"/>
      <c r="J393" s="651" t="s">
        <v>287</v>
      </c>
      <c r="K393" s="651" t="s">
        <v>16</v>
      </c>
      <c r="L393" s="648">
        <v>157</v>
      </c>
    </row>
    <row r="394" spans="1:12" ht="24" x14ac:dyDescent="0.2">
      <c r="A394" s="652"/>
      <c r="B394" s="209" t="s">
        <v>291</v>
      </c>
      <c r="C394" s="209" t="s">
        <v>1637</v>
      </c>
      <c r="D394" s="211">
        <v>43400</v>
      </c>
      <c r="E394" s="209" t="s">
        <v>1636</v>
      </c>
      <c r="F394" s="650"/>
      <c r="G394" s="650"/>
      <c r="H394" s="649"/>
      <c r="I394" s="649"/>
      <c r="J394" s="651"/>
      <c r="K394" s="651"/>
      <c r="L394" s="648"/>
    </row>
    <row r="395" spans="1:12" ht="24" x14ac:dyDescent="0.2">
      <c r="A395" s="652">
        <v>376</v>
      </c>
      <c r="B395" s="203" t="s">
        <v>12</v>
      </c>
      <c r="C395" s="207" t="s">
        <v>11</v>
      </c>
      <c r="D395" s="207" t="s">
        <v>280</v>
      </c>
      <c r="E395" s="207" t="s">
        <v>281</v>
      </c>
      <c r="F395" s="653" t="s">
        <v>8</v>
      </c>
      <c r="G395" s="653"/>
      <c r="H395" s="650"/>
      <c r="I395" s="650"/>
      <c r="J395" s="650"/>
      <c r="K395" s="650"/>
      <c r="L395" s="650"/>
    </row>
    <row r="396" spans="1:12" x14ac:dyDescent="0.2">
      <c r="A396" s="652"/>
      <c r="B396" s="651" t="s">
        <v>1638</v>
      </c>
      <c r="C396" s="654" t="s">
        <v>1639</v>
      </c>
      <c r="D396" s="655">
        <v>43394</v>
      </c>
      <c r="E396" s="651" t="s">
        <v>373</v>
      </c>
      <c r="F396" s="651" t="s">
        <v>1640</v>
      </c>
      <c r="G396" s="651"/>
      <c r="H396" s="649" t="s">
        <v>286</v>
      </c>
      <c r="I396" s="649"/>
      <c r="J396" s="209" t="s">
        <v>287</v>
      </c>
      <c r="K396" s="209" t="s">
        <v>16</v>
      </c>
      <c r="L396" s="210">
        <v>371.9</v>
      </c>
    </row>
    <row r="397" spans="1:12" x14ac:dyDescent="0.2">
      <c r="A397" s="652"/>
      <c r="B397" s="651"/>
      <c r="C397" s="654"/>
      <c r="D397" s="655"/>
      <c r="E397" s="651"/>
      <c r="F397" s="651"/>
      <c r="G397" s="651"/>
      <c r="H397" s="649" t="s">
        <v>242</v>
      </c>
      <c r="I397" s="649"/>
      <c r="J397" s="209" t="s">
        <v>287</v>
      </c>
      <c r="K397" s="209" t="s">
        <v>287</v>
      </c>
      <c r="L397" s="210">
        <v>0</v>
      </c>
    </row>
    <row r="398" spans="1:12" ht="24" x14ac:dyDescent="0.2">
      <c r="A398" s="652"/>
      <c r="B398" s="203" t="s">
        <v>6</v>
      </c>
      <c r="C398" s="207" t="s">
        <v>5</v>
      </c>
      <c r="D398" s="207" t="s">
        <v>288</v>
      </c>
      <c r="E398" s="207" t="s">
        <v>289</v>
      </c>
      <c r="F398" s="650"/>
      <c r="G398" s="650"/>
      <c r="H398" s="649" t="s">
        <v>290</v>
      </c>
      <c r="I398" s="649"/>
      <c r="J398" s="651" t="s">
        <v>287</v>
      </c>
      <c r="K398" s="651" t="s">
        <v>287</v>
      </c>
      <c r="L398" s="648">
        <v>0</v>
      </c>
    </row>
    <row r="399" spans="1:12" ht="24" x14ac:dyDescent="0.2">
      <c r="A399" s="652"/>
      <c r="B399" s="209" t="s">
        <v>511</v>
      </c>
      <c r="C399" s="209" t="s">
        <v>1640</v>
      </c>
      <c r="D399" s="211">
        <v>43396</v>
      </c>
      <c r="E399" s="209" t="s">
        <v>810</v>
      </c>
      <c r="F399" s="650"/>
      <c r="G399" s="650"/>
      <c r="H399" s="649"/>
      <c r="I399" s="649"/>
      <c r="J399" s="651"/>
      <c r="K399" s="651"/>
      <c r="L399" s="648"/>
    </row>
    <row r="400" spans="1:12" ht="24" x14ac:dyDescent="0.2">
      <c r="A400" s="652">
        <v>377</v>
      </c>
      <c r="B400" s="203" t="s">
        <v>12</v>
      </c>
      <c r="C400" s="207" t="s">
        <v>11</v>
      </c>
      <c r="D400" s="207" t="s">
        <v>280</v>
      </c>
      <c r="E400" s="207" t="s">
        <v>281</v>
      </c>
      <c r="F400" s="653" t="s">
        <v>8</v>
      </c>
      <c r="G400" s="653"/>
      <c r="H400" s="650"/>
      <c r="I400" s="650"/>
      <c r="J400" s="650"/>
      <c r="K400" s="650"/>
      <c r="L400" s="650"/>
    </row>
    <row r="401" spans="1:12" x14ac:dyDescent="0.2">
      <c r="A401" s="652"/>
      <c r="B401" s="651" t="s">
        <v>1641</v>
      </c>
      <c r="C401" s="654" t="s">
        <v>1642</v>
      </c>
      <c r="D401" s="655">
        <v>43395</v>
      </c>
      <c r="E401" s="651" t="s">
        <v>321</v>
      </c>
      <c r="F401" s="651" t="s">
        <v>322</v>
      </c>
      <c r="G401" s="651"/>
      <c r="H401" s="649" t="s">
        <v>286</v>
      </c>
      <c r="I401" s="649"/>
      <c r="J401" s="209" t="s">
        <v>287</v>
      </c>
      <c r="K401" s="209" t="s">
        <v>287</v>
      </c>
      <c r="L401" s="210">
        <v>0</v>
      </c>
    </row>
    <row r="402" spans="1:12" x14ac:dyDescent="0.2">
      <c r="A402" s="652"/>
      <c r="B402" s="651"/>
      <c r="C402" s="654"/>
      <c r="D402" s="655"/>
      <c r="E402" s="651"/>
      <c r="F402" s="651"/>
      <c r="G402" s="651"/>
      <c r="H402" s="649" t="s">
        <v>242</v>
      </c>
      <c r="I402" s="649"/>
      <c r="J402" s="209" t="s">
        <v>287</v>
      </c>
      <c r="K402" s="209" t="s">
        <v>16</v>
      </c>
      <c r="L402" s="210">
        <v>484.4</v>
      </c>
    </row>
    <row r="403" spans="1:12" ht="24" x14ac:dyDescent="0.2">
      <c r="A403" s="652"/>
      <c r="B403" s="203" t="s">
        <v>6</v>
      </c>
      <c r="C403" s="207" t="s">
        <v>5</v>
      </c>
      <c r="D403" s="207" t="s">
        <v>288</v>
      </c>
      <c r="E403" s="207" t="s">
        <v>289</v>
      </c>
      <c r="F403" s="650"/>
      <c r="G403" s="650"/>
      <c r="H403" s="649" t="s">
        <v>290</v>
      </c>
      <c r="I403" s="649"/>
      <c r="J403" s="651" t="s">
        <v>287</v>
      </c>
      <c r="K403" s="651" t="s">
        <v>16</v>
      </c>
      <c r="L403" s="648">
        <v>225</v>
      </c>
    </row>
    <row r="404" spans="1:12" ht="24" x14ac:dyDescent="0.2">
      <c r="A404" s="652"/>
      <c r="B404" s="209" t="s">
        <v>291</v>
      </c>
      <c r="C404" s="209" t="s">
        <v>322</v>
      </c>
      <c r="D404" s="211">
        <v>43401</v>
      </c>
      <c r="E404" s="209" t="s">
        <v>425</v>
      </c>
      <c r="F404" s="650"/>
      <c r="G404" s="650"/>
      <c r="H404" s="649"/>
      <c r="I404" s="649"/>
      <c r="J404" s="651"/>
      <c r="K404" s="651"/>
      <c r="L404" s="648"/>
    </row>
    <row r="405" spans="1:12" ht="24" x14ac:dyDescent="0.2">
      <c r="A405" s="652">
        <v>378</v>
      </c>
      <c r="B405" s="203" t="s">
        <v>12</v>
      </c>
      <c r="C405" s="207" t="s">
        <v>11</v>
      </c>
      <c r="D405" s="207" t="s">
        <v>280</v>
      </c>
      <c r="E405" s="207" t="s">
        <v>281</v>
      </c>
      <c r="F405" s="653" t="s">
        <v>8</v>
      </c>
      <c r="G405" s="653"/>
      <c r="H405" s="650"/>
      <c r="I405" s="650"/>
      <c r="J405" s="650"/>
      <c r="K405" s="650"/>
      <c r="L405" s="650"/>
    </row>
    <row r="406" spans="1:12" x14ac:dyDescent="0.2">
      <c r="A406" s="652"/>
      <c r="B406" s="651" t="s">
        <v>1643</v>
      </c>
      <c r="C406" s="651" t="s">
        <v>1644</v>
      </c>
      <c r="D406" s="655">
        <v>43543</v>
      </c>
      <c r="E406" s="651" t="s">
        <v>1645</v>
      </c>
      <c r="F406" s="651" t="s">
        <v>1646</v>
      </c>
      <c r="G406" s="651"/>
      <c r="H406" s="649" t="s">
        <v>286</v>
      </c>
      <c r="I406" s="649"/>
      <c r="J406" s="209" t="s">
        <v>287</v>
      </c>
      <c r="K406" s="209" t="s">
        <v>16</v>
      </c>
      <c r="L406" s="210">
        <v>250.95</v>
      </c>
    </row>
    <row r="407" spans="1:12" x14ac:dyDescent="0.2">
      <c r="A407" s="652"/>
      <c r="B407" s="651"/>
      <c r="C407" s="651"/>
      <c r="D407" s="655"/>
      <c r="E407" s="651"/>
      <c r="F407" s="651"/>
      <c r="G407" s="651"/>
      <c r="H407" s="649" t="s">
        <v>242</v>
      </c>
      <c r="I407" s="649"/>
      <c r="J407" s="209" t="s">
        <v>287</v>
      </c>
      <c r="K407" s="209" t="s">
        <v>287</v>
      </c>
      <c r="L407" s="210">
        <v>0</v>
      </c>
    </row>
    <row r="408" spans="1:12" ht="24" x14ac:dyDescent="0.2">
      <c r="A408" s="652"/>
      <c r="B408" s="203" t="s">
        <v>6</v>
      </c>
      <c r="C408" s="207" t="s">
        <v>5</v>
      </c>
      <c r="D408" s="207" t="s">
        <v>288</v>
      </c>
      <c r="E408" s="207" t="s">
        <v>289</v>
      </c>
      <c r="F408" s="650"/>
      <c r="G408" s="650"/>
      <c r="H408" s="649" t="s">
        <v>290</v>
      </c>
      <c r="I408" s="649"/>
      <c r="J408" s="651" t="s">
        <v>287</v>
      </c>
      <c r="K408" s="651" t="s">
        <v>16</v>
      </c>
      <c r="L408" s="648">
        <v>100</v>
      </c>
    </row>
    <row r="409" spans="1:12" ht="24" x14ac:dyDescent="0.2">
      <c r="A409" s="652"/>
      <c r="B409" s="209" t="s">
        <v>1647</v>
      </c>
      <c r="C409" s="209" t="s">
        <v>1646</v>
      </c>
      <c r="D409" s="211">
        <v>43548</v>
      </c>
      <c r="E409" s="209" t="s">
        <v>1648</v>
      </c>
      <c r="F409" s="650"/>
      <c r="G409" s="650"/>
      <c r="H409" s="649"/>
      <c r="I409" s="649"/>
      <c r="J409" s="651"/>
      <c r="K409" s="651"/>
      <c r="L409" s="648"/>
    </row>
    <row r="410" spans="1:12" ht="24" x14ac:dyDescent="0.2">
      <c r="A410" s="652">
        <v>379</v>
      </c>
      <c r="B410" s="203" t="s">
        <v>12</v>
      </c>
      <c r="C410" s="207" t="s">
        <v>11</v>
      </c>
      <c r="D410" s="207" t="s">
        <v>280</v>
      </c>
      <c r="E410" s="207" t="s">
        <v>281</v>
      </c>
      <c r="F410" s="653" t="s">
        <v>8</v>
      </c>
      <c r="G410" s="653"/>
      <c r="H410" s="650"/>
      <c r="I410" s="650"/>
      <c r="J410" s="650"/>
      <c r="K410" s="650"/>
      <c r="L410" s="650"/>
    </row>
    <row r="411" spans="1:12" x14ac:dyDescent="0.2">
      <c r="A411" s="652"/>
      <c r="B411" s="651" t="s">
        <v>1649</v>
      </c>
      <c r="C411" s="654" t="s">
        <v>1650</v>
      </c>
      <c r="D411" s="655">
        <v>43436</v>
      </c>
      <c r="E411" s="651" t="s">
        <v>284</v>
      </c>
      <c r="F411" s="651" t="s">
        <v>1008</v>
      </c>
      <c r="G411" s="651"/>
      <c r="H411" s="649" t="s">
        <v>286</v>
      </c>
      <c r="I411" s="649"/>
      <c r="J411" s="209" t="s">
        <v>287</v>
      </c>
      <c r="K411" s="209" t="s">
        <v>16</v>
      </c>
      <c r="L411" s="210">
        <v>377.9</v>
      </c>
    </row>
    <row r="412" spans="1:12" x14ac:dyDescent="0.2">
      <c r="A412" s="652"/>
      <c r="B412" s="651"/>
      <c r="C412" s="654"/>
      <c r="D412" s="655"/>
      <c r="E412" s="651"/>
      <c r="F412" s="651"/>
      <c r="G412" s="651"/>
      <c r="H412" s="649" t="s">
        <v>242</v>
      </c>
      <c r="I412" s="649"/>
      <c r="J412" s="209" t="s">
        <v>287</v>
      </c>
      <c r="K412" s="209" t="s">
        <v>16</v>
      </c>
      <c r="L412" s="210">
        <v>402.6</v>
      </c>
    </row>
    <row r="413" spans="1:12" ht="24" x14ac:dyDescent="0.2">
      <c r="A413" s="652"/>
      <c r="B413" s="203" t="s">
        <v>6</v>
      </c>
      <c r="C413" s="207" t="s">
        <v>5</v>
      </c>
      <c r="D413" s="207" t="s">
        <v>288</v>
      </c>
      <c r="E413" s="207" t="s">
        <v>289</v>
      </c>
      <c r="F413" s="650"/>
      <c r="G413" s="650"/>
      <c r="H413" s="649" t="s">
        <v>290</v>
      </c>
      <c r="I413" s="649"/>
      <c r="J413" s="651" t="s">
        <v>287</v>
      </c>
      <c r="K413" s="651" t="s">
        <v>287</v>
      </c>
      <c r="L413" s="648">
        <v>0</v>
      </c>
    </row>
    <row r="414" spans="1:12" ht="24" x14ac:dyDescent="0.2">
      <c r="A414" s="652"/>
      <c r="B414" s="209" t="s">
        <v>317</v>
      </c>
      <c r="C414" s="209" t="s">
        <v>1008</v>
      </c>
      <c r="D414" s="211">
        <v>43438</v>
      </c>
      <c r="E414" s="209" t="s">
        <v>1651</v>
      </c>
      <c r="F414" s="650"/>
      <c r="G414" s="650"/>
      <c r="H414" s="649"/>
      <c r="I414" s="649"/>
      <c r="J414" s="651"/>
      <c r="K414" s="651"/>
      <c r="L414" s="648"/>
    </row>
    <row r="415" spans="1:12" ht="24" x14ac:dyDescent="0.2">
      <c r="A415" s="652">
        <v>380</v>
      </c>
      <c r="B415" s="203" t="s">
        <v>12</v>
      </c>
      <c r="C415" s="207" t="s">
        <v>11</v>
      </c>
      <c r="D415" s="207" t="s">
        <v>280</v>
      </c>
      <c r="E415" s="207" t="s">
        <v>281</v>
      </c>
      <c r="F415" s="653" t="s">
        <v>8</v>
      </c>
      <c r="G415" s="653"/>
      <c r="H415" s="650"/>
      <c r="I415" s="650"/>
      <c r="J415" s="650"/>
      <c r="K415" s="650"/>
      <c r="L415" s="650"/>
    </row>
    <row r="416" spans="1:12" x14ac:dyDescent="0.2">
      <c r="A416" s="652"/>
      <c r="B416" s="651" t="s">
        <v>1652</v>
      </c>
      <c r="C416" s="654" t="s">
        <v>1653</v>
      </c>
      <c r="D416" s="655">
        <v>43448</v>
      </c>
      <c r="E416" s="651" t="s">
        <v>1654</v>
      </c>
      <c r="F416" s="651" t="s">
        <v>1655</v>
      </c>
      <c r="G416" s="651"/>
      <c r="H416" s="649" t="s">
        <v>286</v>
      </c>
      <c r="I416" s="649"/>
      <c r="J416" s="209" t="s">
        <v>287</v>
      </c>
      <c r="K416" s="209" t="s">
        <v>16</v>
      </c>
      <c r="L416" s="210">
        <v>994.75</v>
      </c>
    </row>
    <row r="417" spans="1:12" x14ac:dyDescent="0.2">
      <c r="A417" s="652"/>
      <c r="B417" s="651"/>
      <c r="C417" s="654"/>
      <c r="D417" s="655"/>
      <c r="E417" s="651"/>
      <c r="F417" s="651"/>
      <c r="G417" s="651"/>
      <c r="H417" s="649" t="s">
        <v>242</v>
      </c>
      <c r="I417" s="649"/>
      <c r="J417" s="209" t="s">
        <v>287</v>
      </c>
      <c r="K417" s="209" t="s">
        <v>16</v>
      </c>
      <c r="L417" s="210">
        <v>3680.13</v>
      </c>
    </row>
    <row r="418" spans="1:12" ht="24" x14ac:dyDescent="0.2">
      <c r="A418" s="652"/>
      <c r="B418" s="203" t="s">
        <v>6</v>
      </c>
      <c r="C418" s="207" t="s">
        <v>5</v>
      </c>
      <c r="D418" s="207" t="s">
        <v>288</v>
      </c>
      <c r="E418" s="207" t="s">
        <v>289</v>
      </c>
      <c r="F418" s="650"/>
      <c r="G418" s="650"/>
      <c r="H418" s="649" t="s">
        <v>290</v>
      </c>
      <c r="I418" s="649"/>
      <c r="J418" s="651" t="s">
        <v>287</v>
      </c>
      <c r="K418" s="651" t="s">
        <v>16</v>
      </c>
      <c r="L418" s="648">
        <v>300</v>
      </c>
    </row>
    <row r="419" spans="1:12" ht="24" x14ac:dyDescent="0.2">
      <c r="A419" s="652"/>
      <c r="B419" s="209" t="s">
        <v>800</v>
      </c>
      <c r="C419" s="209" t="s">
        <v>1655</v>
      </c>
      <c r="D419" s="211">
        <v>43455</v>
      </c>
      <c r="E419" s="209" t="s">
        <v>1656</v>
      </c>
      <c r="F419" s="650"/>
      <c r="G419" s="650"/>
      <c r="H419" s="649"/>
      <c r="I419" s="649"/>
      <c r="J419" s="651"/>
      <c r="K419" s="651"/>
      <c r="L419" s="648"/>
    </row>
    <row r="420" spans="1:12" ht="24" x14ac:dyDescent="0.2">
      <c r="A420" s="652">
        <v>381</v>
      </c>
      <c r="B420" s="203" t="s">
        <v>12</v>
      </c>
      <c r="C420" s="207" t="s">
        <v>11</v>
      </c>
      <c r="D420" s="207" t="s">
        <v>280</v>
      </c>
      <c r="E420" s="207" t="s">
        <v>281</v>
      </c>
      <c r="F420" s="653" t="s">
        <v>8</v>
      </c>
      <c r="G420" s="653"/>
      <c r="H420" s="650"/>
      <c r="I420" s="650"/>
      <c r="J420" s="650"/>
      <c r="K420" s="650"/>
      <c r="L420" s="650"/>
    </row>
    <row r="421" spans="1:12" x14ac:dyDescent="0.2">
      <c r="A421" s="652"/>
      <c r="B421" s="651" t="s">
        <v>1657</v>
      </c>
      <c r="C421" s="654" t="s">
        <v>1658</v>
      </c>
      <c r="D421" s="655">
        <v>43548</v>
      </c>
      <c r="E421" s="651" t="s">
        <v>1336</v>
      </c>
      <c r="F421" s="651" t="s">
        <v>1337</v>
      </c>
      <c r="G421" s="651"/>
      <c r="H421" s="649" t="s">
        <v>286</v>
      </c>
      <c r="I421" s="649"/>
      <c r="J421" s="209" t="s">
        <v>287</v>
      </c>
      <c r="K421" s="209" t="s">
        <v>16</v>
      </c>
      <c r="L421" s="210">
        <v>235</v>
      </c>
    </row>
    <row r="422" spans="1:12" x14ac:dyDescent="0.2">
      <c r="A422" s="652"/>
      <c r="B422" s="651"/>
      <c r="C422" s="654"/>
      <c r="D422" s="655"/>
      <c r="E422" s="651"/>
      <c r="F422" s="651"/>
      <c r="G422" s="651"/>
      <c r="H422" s="649" t="s">
        <v>242</v>
      </c>
      <c r="I422" s="649"/>
      <c r="J422" s="209" t="s">
        <v>287</v>
      </c>
      <c r="K422" s="209" t="s">
        <v>16</v>
      </c>
      <c r="L422" s="210">
        <v>315.60000000000002</v>
      </c>
    </row>
    <row r="423" spans="1:12" ht="24" x14ac:dyDescent="0.2">
      <c r="A423" s="652"/>
      <c r="B423" s="203" t="s">
        <v>6</v>
      </c>
      <c r="C423" s="207" t="s">
        <v>5</v>
      </c>
      <c r="D423" s="207" t="s">
        <v>288</v>
      </c>
      <c r="E423" s="207" t="s">
        <v>289</v>
      </c>
      <c r="F423" s="650"/>
      <c r="G423" s="650"/>
      <c r="H423" s="649" t="s">
        <v>290</v>
      </c>
      <c r="I423" s="649"/>
      <c r="J423" s="651" t="s">
        <v>287</v>
      </c>
      <c r="K423" s="651" t="s">
        <v>16</v>
      </c>
      <c r="L423" s="648">
        <v>94.92</v>
      </c>
    </row>
    <row r="424" spans="1:12" ht="24" x14ac:dyDescent="0.2">
      <c r="A424" s="652"/>
      <c r="B424" s="209" t="s">
        <v>1091</v>
      </c>
      <c r="C424" s="209" t="s">
        <v>1337</v>
      </c>
      <c r="D424" s="211">
        <v>43549</v>
      </c>
      <c r="E424" s="209" t="s">
        <v>1659</v>
      </c>
      <c r="F424" s="650"/>
      <c r="G424" s="650"/>
      <c r="H424" s="649"/>
      <c r="I424" s="649"/>
      <c r="J424" s="651"/>
      <c r="K424" s="651"/>
      <c r="L424" s="648"/>
    </row>
    <row r="425" spans="1:12" ht="24" x14ac:dyDescent="0.2">
      <c r="A425" s="652">
        <v>382</v>
      </c>
      <c r="B425" s="203" t="s">
        <v>12</v>
      </c>
      <c r="C425" s="207" t="s">
        <v>11</v>
      </c>
      <c r="D425" s="207" t="s">
        <v>280</v>
      </c>
      <c r="E425" s="207" t="s">
        <v>281</v>
      </c>
      <c r="F425" s="653" t="s">
        <v>8</v>
      </c>
      <c r="G425" s="653"/>
      <c r="H425" s="650"/>
      <c r="I425" s="650"/>
      <c r="J425" s="650"/>
      <c r="K425" s="650"/>
      <c r="L425" s="650"/>
    </row>
    <row r="426" spans="1:12" x14ac:dyDescent="0.2">
      <c r="A426" s="652"/>
      <c r="B426" s="651" t="s">
        <v>1657</v>
      </c>
      <c r="C426" s="654" t="s">
        <v>1660</v>
      </c>
      <c r="D426" s="655">
        <v>43550</v>
      </c>
      <c r="E426" s="651" t="s">
        <v>364</v>
      </c>
      <c r="F426" s="651" t="s">
        <v>365</v>
      </c>
      <c r="G426" s="651"/>
      <c r="H426" s="649" t="s">
        <v>286</v>
      </c>
      <c r="I426" s="649"/>
      <c r="J426" s="209" t="s">
        <v>287</v>
      </c>
      <c r="K426" s="209" t="s">
        <v>16</v>
      </c>
      <c r="L426" s="210">
        <v>482.94</v>
      </c>
    </row>
    <row r="427" spans="1:12" x14ac:dyDescent="0.2">
      <c r="A427" s="652"/>
      <c r="B427" s="651"/>
      <c r="C427" s="654"/>
      <c r="D427" s="655"/>
      <c r="E427" s="651"/>
      <c r="F427" s="651"/>
      <c r="G427" s="651"/>
      <c r="H427" s="649" t="s">
        <v>242</v>
      </c>
      <c r="I427" s="649"/>
      <c r="J427" s="209" t="s">
        <v>287</v>
      </c>
      <c r="K427" s="209" t="s">
        <v>16</v>
      </c>
      <c r="L427" s="210">
        <v>293.60000000000002</v>
      </c>
    </row>
    <row r="428" spans="1:12" ht="24" x14ac:dyDescent="0.2">
      <c r="A428" s="652"/>
      <c r="B428" s="203" t="s">
        <v>6</v>
      </c>
      <c r="C428" s="207" t="s">
        <v>5</v>
      </c>
      <c r="D428" s="207" t="s">
        <v>288</v>
      </c>
      <c r="E428" s="207" t="s">
        <v>289</v>
      </c>
      <c r="F428" s="650"/>
      <c r="G428" s="650"/>
      <c r="H428" s="649" t="s">
        <v>290</v>
      </c>
      <c r="I428" s="649"/>
      <c r="J428" s="651" t="s">
        <v>287</v>
      </c>
      <c r="K428" s="651" t="s">
        <v>287</v>
      </c>
      <c r="L428" s="648">
        <v>0</v>
      </c>
    </row>
    <row r="429" spans="1:12" ht="24" x14ac:dyDescent="0.2">
      <c r="A429" s="652"/>
      <c r="B429" s="209" t="s">
        <v>1091</v>
      </c>
      <c r="C429" s="209" t="s">
        <v>365</v>
      </c>
      <c r="D429" s="211">
        <v>43552</v>
      </c>
      <c r="E429" s="209" t="s">
        <v>1121</v>
      </c>
      <c r="F429" s="650"/>
      <c r="G429" s="650"/>
      <c r="H429" s="649"/>
      <c r="I429" s="649"/>
      <c r="J429" s="651"/>
      <c r="K429" s="651"/>
      <c r="L429" s="648"/>
    </row>
    <row r="430" spans="1:12" ht="24" x14ac:dyDescent="0.2">
      <c r="A430" s="652">
        <v>383</v>
      </c>
      <c r="B430" s="203" t="s">
        <v>12</v>
      </c>
      <c r="C430" s="207" t="s">
        <v>11</v>
      </c>
      <c r="D430" s="207" t="s">
        <v>280</v>
      </c>
      <c r="E430" s="207" t="s">
        <v>281</v>
      </c>
      <c r="F430" s="653" t="s">
        <v>8</v>
      </c>
      <c r="G430" s="653"/>
      <c r="H430" s="650"/>
      <c r="I430" s="650"/>
      <c r="J430" s="650"/>
      <c r="K430" s="650"/>
      <c r="L430" s="650"/>
    </row>
    <row r="431" spans="1:12" x14ac:dyDescent="0.2">
      <c r="A431" s="652"/>
      <c r="B431" s="651" t="s">
        <v>1661</v>
      </c>
      <c r="C431" s="654" t="s">
        <v>1662</v>
      </c>
      <c r="D431" s="655">
        <v>43376</v>
      </c>
      <c r="E431" s="651" t="s">
        <v>530</v>
      </c>
      <c r="F431" s="651" t="s">
        <v>1663</v>
      </c>
      <c r="G431" s="651"/>
      <c r="H431" s="649" t="s">
        <v>286</v>
      </c>
      <c r="I431" s="649"/>
      <c r="J431" s="209" t="s">
        <v>287</v>
      </c>
      <c r="K431" s="209" t="s">
        <v>16</v>
      </c>
      <c r="L431" s="210">
        <v>666.04</v>
      </c>
    </row>
    <row r="432" spans="1:12" x14ac:dyDescent="0.2">
      <c r="A432" s="652"/>
      <c r="B432" s="651"/>
      <c r="C432" s="654"/>
      <c r="D432" s="655"/>
      <c r="E432" s="651"/>
      <c r="F432" s="651"/>
      <c r="G432" s="651"/>
      <c r="H432" s="649" t="s">
        <v>242</v>
      </c>
      <c r="I432" s="649"/>
      <c r="J432" s="651" t="s">
        <v>287</v>
      </c>
      <c r="K432" s="651" t="s">
        <v>16</v>
      </c>
      <c r="L432" s="648">
        <v>234.4</v>
      </c>
    </row>
    <row r="433" spans="1:12" x14ac:dyDescent="0.2">
      <c r="A433" s="652"/>
      <c r="B433" s="651"/>
      <c r="C433" s="654"/>
      <c r="D433" s="655"/>
      <c r="E433" s="651"/>
      <c r="F433" s="651"/>
      <c r="G433" s="651"/>
      <c r="H433" s="649"/>
      <c r="I433" s="649"/>
      <c r="J433" s="651"/>
      <c r="K433" s="651"/>
      <c r="L433" s="648"/>
    </row>
    <row r="434" spans="1:12" ht="24" x14ac:dyDescent="0.2">
      <c r="A434" s="652"/>
      <c r="B434" s="203" t="s">
        <v>6</v>
      </c>
      <c r="C434" s="207" t="s">
        <v>5</v>
      </c>
      <c r="D434" s="207" t="s">
        <v>288</v>
      </c>
      <c r="E434" s="207" t="s">
        <v>289</v>
      </c>
      <c r="F434" s="650"/>
      <c r="G434" s="650"/>
      <c r="H434" s="649" t="s">
        <v>290</v>
      </c>
      <c r="I434" s="649"/>
      <c r="J434" s="651" t="s">
        <v>287</v>
      </c>
      <c r="K434" s="651" t="s">
        <v>16</v>
      </c>
      <c r="L434" s="648">
        <v>247</v>
      </c>
    </row>
    <row r="435" spans="1:12" ht="24" x14ac:dyDescent="0.2">
      <c r="A435" s="652"/>
      <c r="B435" s="209" t="s">
        <v>460</v>
      </c>
      <c r="C435" s="209" t="s">
        <v>1663</v>
      </c>
      <c r="D435" s="211">
        <v>43379</v>
      </c>
      <c r="E435" s="209" t="s">
        <v>1664</v>
      </c>
      <c r="F435" s="650"/>
      <c r="G435" s="650"/>
      <c r="H435" s="649"/>
      <c r="I435" s="649"/>
      <c r="J435" s="651"/>
      <c r="K435" s="651"/>
      <c r="L435" s="648"/>
    </row>
    <row r="436" spans="1:12" ht="24" x14ac:dyDescent="0.2">
      <c r="A436" s="652">
        <v>384</v>
      </c>
      <c r="B436" s="203" t="s">
        <v>12</v>
      </c>
      <c r="C436" s="207" t="s">
        <v>11</v>
      </c>
      <c r="D436" s="207" t="s">
        <v>280</v>
      </c>
      <c r="E436" s="207" t="s">
        <v>281</v>
      </c>
      <c r="F436" s="653" t="s">
        <v>8</v>
      </c>
      <c r="G436" s="653"/>
      <c r="H436" s="650"/>
      <c r="I436" s="650"/>
      <c r="J436" s="650"/>
      <c r="K436" s="650"/>
      <c r="L436" s="650"/>
    </row>
    <row r="437" spans="1:12" x14ac:dyDescent="0.2">
      <c r="A437" s="652"/>
      <c r="B437" s="651" t="s">
        <v>1661</v>
      </c>
      <c r="C437" s="654" t="s">
        <v>1665</v>
      </c>
      <c r="D437" s="655">
        <v>43434</v>
      </c>
      <c r="E437" s="651" t="s">
        <v>394</v>
      </c>
      <c r="F437" s="651" t="s">
        <v>1666</v>
      </c>
      <c r="G437" s="651"/>
      <c r="H437" s="649" t="s">
        <v>286</v>
      </c>
      <c r="I437" s="649"/>
      <c r="J437" s="209" t="s">
        <v>287</v>
      </c>
      <c r="K437" s="209" t="s">
        <v>287</v>
      </c>
      <c r="L437" s="210">
        <v>0</v>
      </c>
    </row>
    <row r="438" spans="1:12" x14ac:dyDescent="0.2">
      <c r="A438" s="652"/>
      <c r="B438" s="651"/>
      <c r="C438" s="654"/>
      <c r="D438" s="655"/>
      <c r="E438" s="651"/>
      <c r="F438" s="651"/>
      <c r="G438" s="651"/>
      <c r="H438" s="649" t="s">
        <v>242</v>
      </c>
      <c r="I438" s="649"/>
      <c r="J438" s="209" t="s">
        <v>287</v>
      </c>
      <c r="K438" s="209" t="s">
        <v>287</v>
      </c>
      <c r="L438" s="210">
        <v>0</v>
      </c>
    </row>
    <row r="439" spans="1:12" ht="24" x14ac:dyDescent="0.2">
      <c r="A439" s="652"/>
      <c r="B439" s="203" t="s">
        <v>6</v>
      </c>
      <c r="C439" s="207" t="s">
        <v>5</v>
      </c>
      <c r="D439" s="207" t="s">
        <v>288</v>
      </c>
      <c r="E439" s="207" t="s">
        <v>289</v>
      </c>
      <c r="F439" s="650"/>
      <c r="G439" s="650"/>
      <c r="H439" s="649" t="s">
        <v>290</v>
      </c>
      <c r="I439" s="649"/>
      <c r="J439" s="651" t="s">
        <v>287</v>
      </c>
      <c r="K439" s="651" t="s">
        <v>16</v>
      </c>
      <c r="L439" s="648">
        <v>926.21</v>
      </c>
    </row>
    <row r="440" spans="1:12" ht="24" x14ac:dyDescent="0.2">
      <c r="A440" s="652"/>
      <c r="B440" s="209" t="s">
        <v>460</v>
      </c>
      <c r="C440" s="209" t="s">
        <v>1666</v>
      </c>
      <c r="D440" s="211">
        <v>43440</v>
      </c>
      <c r="E440" s="209" t="s">
        <v>1667</v>
      </c>
      <c r="F440" s="650"/>
      <c r="G440" s="650"/>
      <c r="H440" s="649"/>
      <c r="I440" s="649"/>
      <c r="J440" s="651"/>
      <c r="K440" s="651"/>
      <c r="L440" s="648"/>
    </row>
    <row r="441" spans="1:12" ht="24" x14ac:dyDescent="0.2">
      <c r="A441" s="652">
        <v>385</v>
      </c>
      <c r="B441" s="203" t="s">
        <v>12</v>
      </c>
      <c r="C441" s="207" t="s">
        <v>11</v>
      </c>
      <c r="D441" s="207" t="s">
        <v>280</v>
      </c>
      <c r="E441" s="207" t="s">
        <v>281</v>
      </c>
      <c r="F441" s="653" t="s">
        <v>8</v>
      </c>
      <c r="G441" s="653"/>
      <c r="H441" s="650"/>
      <c r="I441" s="650"/>
      <c r="J441" s="650"/>
      <c r="K441" s="650"/>
      <c r="L441" s="650"/>
    </row>
    <row r="442" spans="1:12" x14ac:dyDescent="0.2">
      <c r="A442" s="652"/>
      <c r="B442" s="651" t="s">
        <v>1661</v>
      </c>
      <c r="C442" s="654" t="s">
        <v>1668</v>
      </c>
      <c r="D442" s="655">
        <v>43536</v>
      </c>
      <c r="E442" s="651" t="s">
        <v>888</v>
      </c>
      <c r="F442" s="651" t="s">
        <v>889</v>
      </c>
      <c r="G442" s="651"/>
      <c r="H442" s="649" t="s">
        <v>286</v>
      </c>
      <c r="I442" s="649"/>
      <c r="J442" s="209" t="s">
        <v>287</v>
      </c>
      <c r="K442" s="209" t="s">
        <v>16</v>
      </c>
      <c r="L442" s="210">
        <v>648.25</v>
      </c>
    </row>
    <row r="443" spans="1:12" x14ac:dyDescent="0.2">
      <c r="A443" s="652"/>
      <c r="B443" s="651"/>
      <c r="C443" s="654"/>
      <c r="D443" s="655"/>
      <c r="E443" s="651"/>
      <c r="F443" s="651"/>
      <c r="G443" s="651"/>
      <c r="H443" s="649" t="s">
        <v>242</v>
      </c>
      <c r="I443" s="649"/>
      <c r="J443" s="209" t="s">
        <v>287</v>
      </c>
      <c r="K443" s="209" t="s">
        <v>16</v>
      </c>
      <c r="L443" s="210">
        <v>488.26</v>
      </c>
    </row>
    <row r="444" spans="1:12" ht="24" x14ac:dyDescent="0.2">
      <c r="A444" s="652"/>
      <c r="B444" s="203" t="s">
        <v>6</v>
      </c>
      <c r="C444" s="207" t="s">
        <v>5</v>
      </c>
      <c r="D444" s="207" t="s">
        <v>288</v>
      </c>
      <c r="E444" s="207" t="s">
        <v>289</v>
      </c>
      <c r="F444" s="650"/>
      <c r="G444" s="650"/>
      <c r="H444" s="649" t="s">
        <v>290</v>
      </c>
      <c r="I444" s="649"/>
      <c r="J444" s="651" t="s">
        <v>287</v>
      </c>
      <c r="K444" s="651" t="s">
        <v>16</v>
      </c>
      <c r="L444" s="648">
        <v>90</v>
      </c>
    </row>
    <row r="445" spans="1:12" ht="24" x14ac:dyDescent="0.2">
      <c r="A445" s="652"/>
      <c r="B445" s="209" t="s">
        <v>460</v>
      </c>
      <c r="C445" s="209" t="s">
        <v>889</v>
      </c>
      <c r="D445" s="211">
        <v>43540</v>
      </c>
      <c r="E445" s="209" t="s">
        <v>890</v>
      </c>
      <c r="F445" s="650"/>
      <c r="G445" s="650"/>
      <c r="H445" s="649"/>
      <c r="I445" s="649"/>
      <c r="J445" s="651"/>
      <c r="K445" s="651"/>
      <c r="L445" s="648"/>
    </row>
    <row r="446" spans="1:12" ht="24" x14ac:dyDescent="0.2">
      <c r="A446" s="652">
        <v>386</v>
      </c>
      <c r="B446" s="203" t="s">
        <v>12</v>
      </c>
      <c r="C446" s="207" t="s">
        <v>11</v>
      </c>
      <c r="D446" s="207" t="s">
        <v>280</v>
      </c>
      <c r="E446" s="207" t="s">
        <v>281</v>
      </c>
      <c r="F446" s="653" t="s">
        <v>8</v>
      </c>
      <c r="G446" s="653"/>
      <c r="H446" s="650"/>
      <c r="I446" s="650"/>
      <c r="J446" s="650"/>
      <c r="K446" s="650"/>
      <c r="L446" s="650"/>
    </row>
    <row r="447" spans="1:12" x14ac:dyDescent="0.2">
      <c r="A447" s="652"/>
      <c r="B447" s="651" t="s">
        <v>1669</v>
      </c>
      <c r="C447" s="654" t="s">
        <v>1670</v>
      </c>
      <c r="D447" s="655">
        <v>43489</v>
      </c>
      <c r="E447" s="651" t="s">
        <v>1628</v>
      </c>
      <c r="F447" s="651" t="s">
        <v>1671</v>
      </c>
      <c r="G447" s="651"/>
      <c r="H447" s="649" t="s">
        <v>286</v>
      </c>
      <c r="I447" s="649"/>
      <c r="J447" s="209" t="s">
        <v>287</v>
      </c>
      <c r="K447" s="209" t="s">
        <v>16</v>
      </c>
      <c r="L447" s="210">
        <v>106.5</v>
      </c>
    </row>
    <row r="448" spans="1:12" x14ac:dyDescent="0.2">
      <c r="A448" s="652"/>
      <c r="B448" s="651"/>
      <c r="C448" s="654"/>
      <c r="D448" s="655"/>
      <c r="E448" s="651"/>
      <c r="F448" s="651"/>
      <c r="G448" s="651"/>
      <c r="H448" s="649" t="s">
        <v>242</v>
      </c>
      <c r="I448" s="649"/>
      <c r="J448" s="209" t="s">
        <v>287</v>
      </c>
      <c r="K448" s="209" t="s">
        <v>16</v>
      </c>
      <c r="L448" s="210">
        <v>359.18</v>
      </c>
    </row>
    <row r="449" spans="1:12" ht="24" x14ac:dyDescent="0.2">
      <c r="A449" s="652"/>
      <c r="B449" s="203" t="s">
        <v>6</v>
      </c>
      <c r="C449" s="207" t="s">
        <v>5</v>
      </c>
      <c r="D449" s="207" t="s">
        <v>288</v>
      </c>
      <c r="E449" s="207" t="s">
        <v>289</v>
      </c>
      <c r="F449" s="650"/>
      <c r="G449" s="650"/>
      <c r="H449" s="649" t="s">
        <v>290</v>
      </c>
      <c r="I449" s="649"/>
      <c r="J449" s="651" t="s">
        <v>287</v>
      </c>
      <c r="K449" s="651" t="s">
        <v>16</v>
      </c>
      <c r="L449" s="648">
        <v>200</v>
      </c>
    </row>
    <row r="450" spans="1:12" ht="24" x14ac:dyDescent="0.2">
      <c r="A450" s="652"/>
      <c r="B450" s="209" t="s">
        <v>1672</v>
      </c>
      <c r="C450" s="209" t="s">
        <v>1671</v>
      </c>
      <c r="D450" s="211">
        <v>43490</v>
      </c>
      <c r="E450" s="209" t="s">
        <v>1673</v>
      </c>
      <c r="F450" s="650"/>
      <c r="G450" s="650"/>
      <c r="H450" s="649"/>
      <c r="I450" s="649"/>
      <c r="J450" s="651"/>
      <c r="K450" s="651"/>
      <c r="L450" s="648"/>
    </row>
    <row r="451" spans="1:12" ht="24" x14ac:dyDescent="0.2">
      <c r="A451" s="652">
        <v>387</v>
      </c>
      <c r="B451" s="203" t="s">
        <v>12</v>
      </c>
      <c r="C451" s="207" t="s">
        <v>11</v>
      </c>
      <c r="D451" s="207" t="s">
        <v>280</v>
      </c>
      <c r="E451" s="207" t="s">
        <v>281</v>
      </c>
      <c r="F451" s="653" t="s">
        <v>8</v>
      </c>
      <c r="G451" s="653"/>
      <c r="H451" s="650"/>
      <c r="I451" s="650"/>
      <c r="J451" s="650"/>
      <c r="K451" s="650"/>
      <c r="L451" s="650"/>
    </row>
    <row r="452" spans="1:12" x14ac:dyDescent="0.2">
      <c r="A452" s="652"/>
      <c r="B452" s="651" t="s">
        <v>1674</v>
      </c>
      <c r="C452" s="654" t="s">
        <v>1675</v>
      </c>
      <c r="D452" s="655">
        <v>43412</v>
      </c>
      <c r="E452" s="651" t="s">
        <v>644</v>
      </c>
      <c r="F452" s="651" t="s">
        <v>1676</v>
      </c>
      <c r="G452" s="651"/>
      <c r="H452" s="649" t="s">
        <v>286</v>
      </c>
      <c r="I452" s="649"/>
      <c r="J452" s="209" t="s">
        <v>287</v>
      </c>
      <c r="K452" s="209" t="s">
        <v>16</v>
      </c>
      <c r="L452" s="210">
        <v>607</v>
      </c>
    </row>
    <row r="453" spans="1:12" x14ac:dyDescent="0.2">
      <c r="A453" s="652"/>
      <c r="B453" s="651"/>
      <c r="C453" s="654"/>
      <c r="D453" s="655"/>
      <c r="E453" s="651"/>
      <c r="F453" s="651"/>
      <c r="G453" s="651"/>
      <c r="H453" s="649" t="s">
        <v>242</v>
      </c>
      <c r="I453" s="649"/>
      <c r="J453" s="651" t="s">
        <v>287</v>
      </c>
      <c r="K453" s="651" t="s">
        <v>16</v>
      </c>
      <c r="L453" s="648">
        <v>317.39999999999998</v>
      </c>
    </row>
    <row r="454" spans="1:12" x14ac:dyDescent="0.2">
      <c r="A454" s="652"/>
      <c r="B454" s="651"/>
      <c r="C454" s="654"/>
      <c r="D454" s="655"/>
      <c r="E454" s="651"/>
      <c r="F454" s="651"/>
      <c r="G454" s="651"/>
      <c r="H454" s="649"/>
      <c r="I454" s="649"/>
      <c r="J454" s="651"/>
      <c r="K454" s="651"/>
      <c r="L454" s="648"/>
    </row>
    <row r="455" spans="1:12" ht="24" x14ac:dyDescent="0.2">
      <c r="A455" s="652"/>
      <c r="B455" s="203" t="s">
        <v>6</v>
      </c>
      <c r="C455" s="207" t="s">
        <v>5</v>
      </c>
      <c r="D455" s="207" t="s">
        <v>288</v>
      </c>
      <c r="E455" s="207" t="s">
        <v>289</v>
      </c>
      <c r="F455" s="650"/>
      <c r="G455" s="650"/>
      <c r="H455" s="649" t="s">
        <v>290</v>
      </c>
      <c r="I455" s="649"/>
      <c r="J455" s="651" t="s">
        <v>287</v>
      </c>
      <c r="K455" s="651" t="s">
        <v>16</v>
      </c>
      <c r="L455" s="648">
        <v>350</v>
      </c>
    </row>
    <row r="456" spans="1:12" ht="24" x14ac:dyDescent="0.2">
      <c r="A456" s="652"/>
      <c r="B456" s="209" t="s">
        <v>439</v>
      </c>
      <c r="C456" s="209" t="s">
        <v>1676</v>
      </c>
      <c r="D456" s="211">
        <v>43415</v>
      </c>
      <c r="E456" s="209" t="s">
        <v>1298</v>
      </c>
      <c r="F456" s="650"/>
      <c r="G456" s="650"/>
      <c r="H456" s="649"/>
      <c r="I456" s="649"/>
      <c r="J456" s="651"/>
      <c r="K456" s="651"/>
      <c r="L456" s="648"/>
    </row>
    <row r="457" spans="1:12" ht="24" x14ac:dyDescent="0.2">
      <c r="A457" s="652">
        <v>388</v>
      </c>
      <c r="B457" s="203" t="s">
        <v>12</v>
      </c>
      <c r="C457" s="207" t="s">
        <v>11</v>
      </c>
      <c r="D457" s="207" t="s">
        <v>280</v>
      </c>
      <c r="E457" s="207" t="s">
        <v>281</v>
      </c>
      <c r="F457" s="653" t="s">
        <v>8</v>
      </c>
      <c r="G457" s="653"/>
      <c r="H457" s="650"/>
      <c r="I457" s="650"/>
      <c r="J457" s="650"/>
      <c r="K457" s="650"/>
      <c r="L457" s="650"/>
    </row>
    <row r="458" spans="1:12" x14ac:dyDescent="0.2">
      <c r="A458" s="652"/>
      <c r="B458" s="651" t="s">
        <v>1674</v>
      </c>
      <c r="C458" s="654" t="s">
        <v>1677</v>
      </c>
      <c r="D458" s="655">
        <v>43417</v>
      </c>
      <c r="E458" s="651" t="s">
        <v>628</v>
      </c>
      <c r="F458" s="651" t="s">
        <v>1678</v>
      </c>
      <c r="G458" s="651"/>
      <c r="H458" s="649" t="s">
        <v>286</v>
      </c>
      <c r="I458" s="649"/>
      <c r="J458" s="209" t="s">
        <v>287</v>
      </c>
      <c r="K458" s="209" t="s">
        <v>287</v>
      </c>
      <c r="L458" s="210">
        <v>0</v>
      </c>
    </row>
    <row r="459" spans="1:12" x14ac:dyDescent="0.2">
      <c r="A459" s="652"/>
      <c r="B459" s="651"/>
      <c r="C459" s="654"/>
      <c r="D459" s="655"/>
      <c r="E459" s="651"/>
      <c r="F459" s="651"/>
      <c r="G459" s="651"/>
      <c r="H459" s="649" t="s">
        <v>242</v>
      </c>
      <c r="I459" s="649"/>
      <c r="J459" s="651" t="s">
        <v>287</v>
      </c>
      <c r="K459" s="651" t="s">
        <v>287</v>
      </c>
      <c r="L459" s="648">
        <v>0</v>
      </c>
    </row>
    <row r="460" spans="1:12" x14ac:dyDescent="0.2">
      <c r="A460" s="652"/>
      <c r="B460" s="651"/>
      <c r="C460" s="654"/>
      <c r="D460" s="655"/>
      <c r="E460" s="651"/>
      <c r="F460" s="651"/>
      <c r="G460" s="651"/>
      <c r="H460" s="649"/>
      <c r="I460" s="649"/>
      <c r="J460" s="651"/>
      <c r="K460" s="651"/>
      <c r="L460" s="648"/>
    </row>
    <row r="461" spans="1:12" ht="24" x14ac:dyDescent="0.2">
      <c r="A461" s="652"/>
      <c r="B461" s="203" t="s">
        <v>6</v>
      </c>
      <c r="C461" s="207" t="s">
        <v>5</v>
      </c>
      <c r="D461" s="207" t="s">
        <v>288</v>
      </c>
      <c r="E461" s="207" t="s">
        <v>289</v>
      </c>
      <c r="F461" s="650"/>
      <c r="G461" s="650"/>
      <c r="H461" s="649" t="s">
        <v>290</v>
      </c>
      <c r="I461" s="649"/>
      <c r="J461" s="651" t="s">
        <v>287</v>
      </c>
      <c r="K461" s="651" t="s">
        <v>16</v>
      </c>
      <c r="L461" s="648">
        <v>435</v>
      </c>
    </row>
    <row r="462" spans="1:12" ht="24" x14ac:dyDescent="0.2">
      <c r="A462" s="652"/>
      <c r="B462" s="209" t="s">
        <v>439</v>
      </c>
      <c r="C462" s="209" t="s">
        <v>1678</v>
      </c>
      <c r="D462" s="211">
        <v>43421</v>
      </c>
      <c r="E462" s="209" t="s">
        <v>1679</v>
      </c>
      <c r="F462" s="650"/>
      <c r="G462" s="650"/>
      <c r="H462" s="649"/>
      <c r="I462" s="649"/>
      <c r="J462" s="651"/>
      <c r="K462" s="651"/>
      <c r="L462" s="648"/>
    </row>
    <row r="463" spans="1:12" ht="24" x14ac:dyDescent="0.2">
      <c r="A463" s="652">
        <v>389</v>
      </c>
      <c r="B463" s="203" t="s">
        <v>12</v>
      </c>
      <c r="C463" s="207" t="s">
        <v>11</v>
      </c>
      <c r="D463" s="207" t="s">
        <v>280</v>
      </c>
      <c r="E463" s="207" t="s">
        <v>281</v>
      </c>
      <c r="F463" s="653" t="s">
        <v>8</v>
      </c>
      <c r="G463" s="653"/>
      <c r="H463" s="650"/>
      <c r="I463" s="650"/>
      <c r="J463" s="650"/>
      <c r="K463" s="650"/>
      <c r="L463" s="650"/>
    </row>
    <row r="464" spans="1:12" x14ac:dyDescent="0.2">
      <c r="A464" s="652"/>
      <c r="B464" s="651" t="s">
        <v>1674</v>
      </c>
      <c r="C464" s="654" t="s">
        <v>1680</v>
      </c>
      <c r="D464" s="655">
        <v>43524</v>
      </c>
      <c r="E464" s="651" t="s">
        <v>1681</v>
      </c>
      <c r="F464" s="651" t="s">
        <v>1682</v>
      </c>
      <c r="G464" s="651"/>
      <c r="H464" s="649" t="s">
        <v>286</v>
      </c>
      <c r="I464" s="649"/>
      <c r="J464" s="209" t="s">
        <v>287</v>
      </c>
      <c r="K464" s="209" t="s">
        <v>16</v>
      </c>
      <c r="L464" s="210">
        <v>50</v>
      </c>
    </row>
    <row r="465" spans="1:12" x14ac:dyDescent="0.2">
      <c r="A465" s="652"/>
      <c r="B465" s="651"/>
      <c r="C465" s="654"/>
      <c r="D465" s="655"/>
      <c r="E465" s="651"/>
      <c r="F465" s="651"/>
      <c r="G465" s="651"/>
      <c r="H465" s="649" t="s">
        <v>242</v>
      </c>
      <c r="I465" s="649"/>
      <c r="J465" s="209" t="s">
        <v>287</v>
      </c>
      <c r="K465" s="209" t="s">
        <v>16</v>
      </c>
      <c r="L465" s="210">
        <v>553.99</v>
      </c>
    </row>
    <row r="466" spans="1:12" ht="24" x14ac:dyDescent="0.2">
      <c r="A466" s="652"/>
      <c r="B466" s="203" t="s">
        <v>6</v>
      </c>
      <c r="C466" s="207" t="s">
        <v>5</v>
      </c>
      <c r="D466" s="207" t="s">
        <v>288</v>
      </c>
      <c r="E466" s="207" t="s">
        <v>289</v>
      </c>
      <c r="F466" s="650"/>
      <c r="G466" s="650"/>
      <c r="H466" s="649" t="s">
        <v>290</v>
      </c>
      <c r="I466" s="649"/>
      <c r="J466" s="651" t="s">
        <v>287</v>
      </c>
      <c r="K466" s="651" t="s">
        <v>287</v>
      </c>
      <c r="L466" s="648">
        <v>0</v>
      </c>
    </row>
    <row r="467" spans="1:12" ht="24" x14ac:dyDescent="0.2">
      <c r="A467" s="652"/>
      <c r="B467" s="209" t="s">
        <v>439</v>
      </c>
      <c r="C467" s="209" t="s">
        <v>1682</v>
      </c>
      <c r="D467" s="211">
        <v>43526</v>
      </c>
      <c r="E467" s="209" t="s">
        <v>914</v>
      </c>
      <c r="F467" s="650"/>
      <c r="G467" s="650"/>
      <c r="H467" s="649"/>
      <c r="I467" s="649"/>
      <c r="J467" s="651"/>
      <c r="K467" s="651"/>
      <c r="L467" s="648"/>
    </row>
    <row r="468" spans="1:12" ht="24" x14ac:dyDescent="0.2">
      <c r="A468" s="652">
        <v>390</v>
      </c>
      <c r="B468" s="203" t="s">
        <v>12</v>
      </c>
      <c r="C468" s="207" t="s">
        <v>11</v>
      </c>
      <c r="D468" s="207" t="s">
        <v>280</v>
      </c>
      <c r="E468" s="207" t="s">
        <v>281</v>
      </c>
      <c r="F468" s="653" t="s">
        <v>8</v>
      </c>
      <c r="G468" s="653"/>
      <c r="H468" s="650"/>
      <c r="I468" s="650"/>
      <c r="J468" s="650"/>
      <c r="K468" s="650"/>
      <c r="L468" s="650"/>
    </row>
    <row r="469" spans="1:12" x14ac:dyDescent="0.2">
      <c r="A469" s="652"/>
      <c r="B469" s="651" t="s">
        <v>1683</v>
      </c>
      <c r="C469" s="654" t="s">
        <v>1684</v>
      </c>
      <c r="D469" s="655">
        <v>43426</v>
      </c>
      <c r="E469" s="651" t="s">
        <v>389</v>
      </c>
      <c r="F469" s="651" t="s">
        <v>1685</v>
      </c>
      <c r="G469" s="651"/>
      <c r="H469" s="649" t="s">
        <v>286</v>
      </c>
      <c r="I469" s="649"/>
      <c r="J469" s="209" t="s">
        <v>287</v>
      </c>
      <c r="K469" s="209" t="s">
        <v>16</v>
      </c>
      <c r="L469" s="210">
        <v>751.88</v>
      </c>
    </row>
    <row r="470" spans="1:12" x14ac:dyDescent="0.2">
      <c r="A470" s="652"/>
      <c r="B470" s="651"/>
      <c r="C470" s="654"/>
      <c r="D470" s="655"/>
      <c r="E470" s="651"/>
      <c r="F470" s="651"/>
      <c r="G470" s="651"/>
      <c r="H470" s="649" t="s">
        <v>242</v>
      </c>
      <c r="I470" s="649"/>
      <c r="J470" s="209" t="s">
        <v>287</v>
      </c>
      <c r="K470" s="209" t="s">
        <v>16</v>
      </c>
      <c r="L470" s="210">
        <v>1689.31</v>
      </c>
    </row>
    <row r="471" spans="1:12" ht="24" x14ac:dyDescent="0.2">
      <c r="A471" s="652"/>
      <c r="B471" s="203" t="s">
        <v>6</v>
      </c>
      <c r="C471" s="207" t="s">
        <v>5</v>
      </c>
      <c r="D471" s="207" t="s">
        <v>288</v>
      </c>
      <c r="E471" s="207" t="s">
        <v>289</v>
      </c>
      <c r="F471" s="650"/>
      <c r="G471" s="650"/>
      <c r="H471" s="649" t="s">
        <v>290</v>
      </c>
      <c r="I471" s="649"/>
      <c r="J471" s="651" t="s">
        <v>287</v>
      </c>
      <c r="K471" s="651" t="s">
        <v>16</v>
      </c>
      <c r="L471" s="648">
        <v>880.09</v>
      </c>
    </row>
    <row r="472" spans="1:12" ht="24" x14ac:dyDescent="0.2">
      <c r="A472" s="652"/>
      <c r="B472" s="209" t="s">
        <v>460</v>
      </c>
      <c r="C472" s="209" t="s">
        <v>1685</v>
      </c>
      <c r="D472" s="211">
        <v>43429</v>
      </c>
      <c r="E472" s="209" t="s">
        <v>1686</v>
      </c>
      <c r="F472" s="650"/>
      <c r="G472" s="650"/>
      <c r="H472" s="649"/>
      <c r="I472" s="649"/>
      <c r="J472" s="651"/>
      <c r="K472" s="651"/>
      <c r="L472" s="648"/>
    </row>
    <row r="473" spans="1:12" ht="24" x14ac:dyDescent="0.2">
      <c r="A473" s="652">
        <v>391</v>
      </c>
      <c r="B473" s="203" t="s">
        <v>12</v>
      </c>
      <c r="C473" s="207" t="s">
        <v>11</v>
      </c>
      <c r="D473" s="207" t="s">
        <v>280</v>
      </c>
      <c r="E473" s="207" t="s">
        <v>281</v>
      </c>
      <c r="F473" s="653" t="s">
        <v>8</v>
      </c>
      <c r="G473" s="653"/>
      <c r="H473" s="650"/>
      <c r="I473" s="650"/>
      <c r="J473" s="650"/>
      <c r="K473" s="650"/>
      <c r="L473" s="650"/>
    </row>
    <row r="474" spans="1:12" x14ac:dyDescent="0.2">
      <c r="A474" s="652"/>
      <c r="B474" s="651" t="s">
        <v>1683</v>
      </c>
      <c r="C474" s="654" t="s">
        <v>1687</v>
      </c>
      <c r="D474" s="655">
        <v>43483</v>
      </c>
      <c r="E474" s="651" t="s">
        <v>1688</v>
      </c>
      <c r="F474" s="651" t="s">
        <v>1689</v>
      </c>
      <c r="G474" s="651"/>
      <c r="H474" s="649" t="s">
        <v>286</v>
      </c>
      <c r="I474" s="649"/>
      <c r="J474" s="209" t="s">
        <v>287</v>
      </c>
      <c r="K474" s="209" t="s">
        <v>16</v>
      </c>
      <c r="L474" s="210">
        <v>643.89</v>
      </c>
    </row>
    <row r="475" spans="1:12" x14ac:dyDescent="0.2">
      <c r="A475" s="652"/>
      <c r="B475" s="651"/>
      <c r="C475" s="654"/>
      <c r="D475" s="655"/>
      <c r="E475" s="651"/>
      <c r="F475" s="651"/>
      <c r="G475" s="651"/>
      <c r="H475" s="649" t="s">
        <v>242</v>
      </c>
      <c r="I475" s="649"/>
      <c r="J475" s="209" t="s">
        <v>287</v>
      </c>
      <c r="K475" s="209" t="s">
        <v>16</v>
      </c>
      <c r="L475" s="210">
        <v>1401.09</v>
      </c>
    </row>
    <row r="476" spans="1:12" ht="24" x14ac:dyDescent="0.2">
      <c r="A476" s="652"/>
      <c r="B476" s="203" t="s">
        <v>6</v>
      </c>
      <c r="C476" s="207" t="s">
        <v>5</v>
      </c>
      <c r="D476" s="207" t="s">
        <v>288</v>
      </c>
      <c r="E476" s="207" t="s">
        <v>289</v>
      </c>
      <c r="F476" s="650"/>
      <c r="G476" s="650"/>
      <c r="H476" s="649" t="s">
        <v>290</v>
      </c>
      <c r="I476" s="649"/>
      <c r="J476" s="651" t="s">
        <v>287</v>
      </c>
      <c r="K476" s="651" t="s">
        <v>287</v>
      </c>
      <c r="L476" s="648">
        <v>0</v>
      </c>
    </row>
    <row r="477" spans="1:12" ht="24" x14ac:dyDescent="0.2">
      <c r="A477" s="652"/>
      <c r="B477" s="209" t="s">
        <v>460</v>
      </c>
      <c r="C477" s="209" t="s">
        <v>1689</v>
      </c>
      <c r="D477" s="211">
        <v>43487</v>
      </c>
      <c r="E477" s="209" t="s">
        <v>1690</v>
      </c>
      <c r="F477" s="650"/>
      <c r="G477" s="650"/>
      <c r="H477" s="649"/>
      <c r="I477" s="649"/>
      <c r="J477" s="651"/>
      <c r="K477" s="651"/>
      <c r="L477" s="648"/>
    </row>
    <row r="478" spans="1:12" ht="24" x14ac:dyDescent="0.2">
      <c r="A478" s="652">
        <v>392</v>
      </c>
      <c r="B478" s="203" t="s">
        <v>12</v>
      </c>
      <c r="C478" s="207" t="s">
        <v>11</v>
      </c>
      <c r="D478" s="207" t="s">
        <v>280</v>
      </c>
      <c r="E478" s="207" t="s">
        <v>281</v>
      </c>
      <c r="F478" s="653" t="s">
        <v>8</v>
      </c>
      <c r="G478" s="653"/>
      <c r="H478" s="650"/>
      <c r="I478" s="650"/>
      <c r="J478" s="650"/>
      <c r="K478" s="650"/>
      <c r="L478" s="650"/>
    </row>
    <row r="479" spans="1:12" x14ac:dyDescent="0.2">
      <c r="A479" s="652"/>
      <c r="B479" s="651" t="s">
        <v>1683</v>
      </c>
      <c r="C479" s="654" t="s">
        <v>1691</v>
      </c>
      <c r="D479" s="655">
        <v>43523</v>
      </c>
      <c r="E479" s="651" t="s">
        <v>359</v>
      </c>
      <c r="F479" s="651" t="s">
        <v>1692</v>
      </c>
      <c r="G479" s="651"/>
      <c r="H479" s="649" t="s">
        <v>286</v>
      </c>
      <c r="I479" s="649"/>
      <c r="J479" s="209" t="s">
        <v>287</v>
      </c>
      <c r="K479" s="209" t="s">
        <v>16</v>
      </c>
      <c r="L479" s="210">
        <v>588</v>
      </c>
    </row>
    <row r="480" spans="1:12" x14ac:dyDescent="0.2">
      <c r="A480" s="652"/>
      <c r="B480" s="651"/>
      <c r="C480" s="654"/>
      <c r="D480" s="655"/>
      <c r="E480" s="651"/>
      <c r="F480" s="651"/>
      <c r="G480" s="651"/>
      <c r="H480" s="649" t="s">
        <v>242</v>
      </c>
      <c r="I480" s="649"/>
      <c r="J480" s="651" t="s">
        <v>287</v>
      </c>
      <c r="K480" s="651" t="s">
        <v>287</v>
      </c>
      <c r="L480" s="648">
        <v>0</v>
      </c>
    </row>
    <row r="481" spans="1:12" x14ac:dyDescent="0.2">
      <c r="A481" s="652"/>
      <c r="B481" s="651"/>
      <c r="C481" s="654"/>
      <c r="D481" s="655"/>
      <c r="E481" s="651"/>
      <c r="F481" s="651"/>
      <c r="G481" s="651"/>
      <c r="H481" s="649"/>
      <c r="I481" s="649"/>
      <c r="J481" s="651"/>
      <c r="K481" s="651"/>
      <c r="L481" s="648"/>
    </row>
    <row r="482" spans="1:12" ht="24" x14ac:dyDescent="0.2">
      <c r="A482" s="652"/>
      <c r="B482" s="203" t="s">
        <v>6</v>
      </c>
      <c r="C482" s="207" t="s">
        <v>5</v>
      </c>
      <c r="D482" s="207" t="s">
        <v>288</v>
      </c>
      <c r="E482" s="207" t="s">
        <v>289</v>
      </c>
      <c r="F482" s="650"/>
      <c r="G482" s="650"/>
      <c r="H482" s="649" t="s">
        <v>290</v>
      </c>
      <c r="I482" s="649"/>
      <c r="J482" s="651" t="s">
        <v>287</v>
      </c>
      <c r="K482" s="651" t="s">
        <v>16</v>
      </c>
      <c r="L482" s="648">
        <v>551.20000000000005</v>
      </c>
    </row>
    <row r="483" spans="1:12" ht="24" x14ac:dyDescent="0.2">
      <c r="A483" s="652"/>
      <c r="B483" s="209" t="s">
        <v>460</v>
      </c>
      <c r="C483" s="209" t="s">
        <v>1692</v>
      </c>
      <c r="D483" s="211">
        <v>43527</v>
      </c>
      <c r="E483" s="209" t="s">
        <v>1693</v>
      </c>
      <c r="F483" s="650"/>
      <c r="G483" s="650"/>
      <c r="H483" s="649"/>
      <c r="I483" s="649"/>
      <c r="J483" s="651"/>
      <c r="K483" s="651"/>
      <c r="L483" s="648"/>
    </row>
    <row r="484" spans="1:12" ht="24" x14ac:dyDescent="0.2">
      <c r="A484" s="652">
        <v>393</v>
      </c>
      <c r="B484" s="203" t="s">
        <v>12</v>
      </c>
      <c r="C484" s="207" t="s">
        <v>11</v>
      </c>
      <c r="D484" s="207" t="s">
        <v>280</v>
      </c>
      <c r="E484" s="207" t="s">
        <v>281</v>
      </c>
      <c r="F484" s="653" t="s">
        <v>8</v>
      </c>
      <c r="G484" s="653"/>
      <c r="H484" s="650"/>
      <c r="I484" s="650"/>
      <c r="J484" s="650"/>
      <c r="K484" s="650"/>
      <c r="L484" s="650"/>
    </row>
    <row r="485" spans="1:12" x14ac:dyDescent="0.2">
      <c r="A485" s="652"/>
      <c r="B485" s="651" t="s">
        <v>1683</v>
      </c>
      <c r="C485" s="654" t="s">
        <v>1694</v>
      </c>
      <c r="D485" s="655">
        <v>43555</v>
      </c>
      <c r="E485" s="651" t="s">
        <v>675</v>
      </c>
      <c r="F485" s="651" t="s">
        <v>1695</v>
      </c>
      <c r="G485" s="651"/>
      <c r="H485" s="649" t="s">
        <v>286</v>
      </c>
      <c r="I485" s="649"/>
      <c r="J485" s="209" t="s">
        <v>287</v>
      </c>
      <c r="K485" s="209" t="s">
        <v>16</v>
      </c>
      <c r="L485" s="210">
        <v>26</v>
      </c>
    </row>
    <row r="486" spans="1:12" x14ac:dyDescent="0.2">
      <c r="A486" s="652"/>
      <c r="B486" s="651"/>
      <c r="C486" s="654"/>
      <c r="D486" s="655"/>
      <c r="E486" s="651"/>
      <c r="F486" s="651"/>
      <c r="G486" s="651"/>
      <c r="H486" s="649" t="s">
        <v>242</v>
      </c>
      <c r="I486" s="649"/>
      <c r="J486" s="209" t="s">
        <v>287</v>
      </c>
      <c r="K486" s="209" t="s">
        <v>287</v>
      </c>
      <c r="L486" s="210">
        <v>0</v>
      </c>
    </row>
    <row r="487" spans="1:12" ht="24" x14ac:dyDescent="0.2">
      <c r="A487" s="652"/>
      <c r="B487" s="203" t="s">
        <v>6</v>
      </c>
      <c r="C487" s="207" t="s">
        <v>5</v>
      </c>
      <c r="D487" s="207" t="s">
        <v>288</v>
      </c>
      <c r="E487" s="207" t="s">
        <v>289</v>
      </c>
      <c r="F487" s="650"/>
      <c r="G487" s="650"/>
      <c r="H487" s="649" t="s">
        <v>290</v>
      </c>
      <c r="I487" s="649"/>
      <c r="J487" s="651" t="s">
        <v>287</v>
      </c>
      <c r="K487" s="651" t="s">
        <v>16</v>
      </c>
      <c r="L487" s="648">
        <v>395</v>
      </c>
    </row>
    <row r="488" spans="1:12" ht="24" x14ac:dyDescent="0.2">
      <c r="A488" s="652"/>
      <c r="B488" s="209" t="s">
        <v>460</v>
      </c>
      <c r="C488" s="209" t="s">
        <v>1695</v>
      </c>
      <c r="D488" s="211">
        <v>43557</v>
      </c>
      <c r="E488" s="209" t="s">
        <v>494</v>
      </c>
      <c r="F488" s="650"/>
      <c r="G488" s="650"/>
      <c r="H488" s="649"/>
      <c r="I488" s="649"/>
      <c r="J488" s="651"/>
      <c r="K488" s="651"/>
      <c r="L488" s="648"/>
    </row>
    <row r="489" spans="1:12" ht="24" x14ac:dyDescent="0.2">
      <c r="A489" s="652">
        <v>394</v>
      </c>
      <c r="B489" s="203" t="s">
        <v>12</v>
      </c>
      <c r="C489" s="207" t="s">
        <v>11</v>
      </c>
      <c r="D489" s="207" t="s">
        <v>280</v>
      </c>
      <c r="E489" s="207" t="s">
        <v>281</v>
      </c>
      <c r="F489" s="653" t="s">
        <v>8</v>
      </c>
      <c r="G489" s="653"/>
      <c r="H489" s="650"/>
      <c r="I489" s="650"/>
      <c r="J489" s="650"/>
      <c r="K489" s="650"/>
      <c r="L489" s="650"/>
    </row>
    <row r="490" spans="1:12" x14ac:dyDescent="0.2">
      <c r="A490" s="652"/>
      <c r="B490" s="651" t="s">
        <v>1696</v>
      </c>
      <c r="C490" s="651" t="s">
        <v>1697</v>
      </c>
      <c r="D490" s="655">
        <v>43405</v>
      </c>
      <c r="E490" s="651" t="s">
        <v>469</v>
      </c>
      <c r="F490" s="651" t="s">
        <v>749</v>
      </c>
      <c r="G490" s="651"/>
      <c r="H490" s="649" t="s">
        <v>286</v>
      </c>
      <c r="I490" s="649"/>
      <c r="J490" s="209" t="s">
        <v>287</v>
      </c>
      <c r="K490" s="209" t="s">
        <v>16</v>
      </c>
      <c r="L490" s="210">
        <v>418.07</v>
      </c>
    </row>
    <row r="491" spans="1:12" x14ac:dyDescent="0.2">
      <c r="A491" s="652"/>
      <c r="B491" s="651"/>
      <c r="C491" s="651"/>
      <c r="D491" s="655"/>
      <c r="E491" s="651"/>
      <c r="F491" s="651"/>
      <c r="G491" s="651"/>
      <c r="H491" s="649" t="s">
        <v>242</v>
      </c>
      <c r="I491" s="649"/>
      <c r="J491" s="209" t="s">
        <v>287</v>
      </c>
      <c r="K491" s="209" t="s">
        <v>16</v>
      </c>
      <c r="L491" s="210">
        <v>301.04000000000002</v>
      </c>
    </row>
    <row r="492" spans="1:12" ht="24" x14ac:dyDescent="0.2">
      <c r="A492" s="652"/>
      <c r="B492" s="203" t="s">
        <v>6</v>
      </c>
      <c r="C492" s="207" t="s">
        <v>5</v>
      </c>
      <c r="D492" s="207" t="s">
        <v>288</v>
      </c>
      <c r="E492" s="207" t="s">
        <v>289</v>
      </c>
      <c r="F492" s="650"/>
      <c r="G492" s="650"/>
      <c r="H492" s="649" t="s">
        <v>290</v>
      </c>
      <c r="I492" s="649"/>
      <c r="J492" s="651" t="s">
        <v>287</v>
      </c>
      <c r="K492" s="651" t="s">
        <v>16</v>
      </c>
      <c r="L492" s="648">
        <v>300</v>
      </c>
    </row>
    <row r="493" spans="1:12" ht="24" x14ac:dyDescent="0.2">
      <c r="A493" s="652"/>
      <c r="B493" s="209" t="s">
        <v>317</v>
      </c>
      <c r="C493" s="209" t="s">
        <v>749</v>
      </c>
      <c r="D493" s="211">
        <v>43407</v>
      </c>
      <c r="E493" s="209" t="s">
        <v>1100</v>
      </c>
      <c r="F493" s="650"/>
      <c r="G493" s="650"/>
      <c r="H493" s="649"/>
      <c r="I493" s="649"/>
      <c r="J493" s="651"/>
      <c r="K493" s="651"/>
      <c r="L493" s="648"/>
    </row>
    <row r="494" spans="1:12" ht="24" x14ac:dyDescent="0.2">
      <c r="A494" s="652">
        <v>395</v>
      </c>
      <c r="B494" s="203" t="s">
        <v>12</v>
      </c>
      <c r="C494" s="207" t="s">
        <v>11</v>
      </c>
      <c r="D494" s="207" t="s">
        <v>280</v>
      </c>
      <c r="E494" s="207" t="s">
        <v>281</v>
      </c>
      <c r="F494" s="653" t="s">
        <v>8</v>
      </c>
      <c r="G494" s="653"/>
      <c r="H494" s="650"/>
      <c r="I494" s="650"/>
      <c r="J494" s="650"/>
      <c r="K494" s="650"/>
      <c r="L494" s="650"/>
    </row>
    <row r="495" spans="1:12" x14ac:dyDescent="0.2">
      <c r="A495" s="652"/>
      <c r="B495" s="651" t="s">
        <v>1696</v>
      </c>
      <c r="C495" s="654" t="s">
        <v>1698</v>
      </c>
      <c r="D495" s="655">
        <v>43419</v>
      </c>
      <c r="E495" s="651" t="s">
        <v>620</v>
      </c>
      <c r="F495" s="651" t="s">
        <v>621</v>
      </c>
      <c r="G495" s="651"/>
      <c r="H495" s="649" t="s">
        <v>286</v>
      </c>
      <c r="I495" s="649"/>
      <c r="J495" s="209" t="s">
        <v>287</v>
      </c>
      <c r="K495" s="209" t="s">
        <v>16</v>
      </c>
      <c r="L495" s="210">
        <v>314.77999999999997</v>
      </c>
    </row>
    <row r="496" spans="1:12" x14ac:dyDescent="0.2">
      <c r="A496" s="652"/>
      <c r="B496" s="651"/>
      <c r="C496" s="654"/>
      <c r="D496" s="655"/>
      <c r="E496" s="651"/>
      <c r="F496" s="651"/>
      <c r="G496" s="651"/>
      <c r="H496" s="649" t="s">
        <v>242</v>
      </c>
      <c r="I496" s="649"/>
      <c r="J496" s="209" t="s">
        <v>287</v>
      </c>
      <c r="K496" s="209" t="s">
        <v>16</v>
      </c>
      <c r="L496" s="210">
        <v>318.39999999999998</v>
      </c>
    </row>
    <row r="497" spans="1:12" ht="24" x14ac:dyDescent="0.2">
      <c r="A497" s="652"/>
      <c r="B497" s="203" t="s">
        <v>6</v>
      </c>
      <c r="C497" s="207" t="s">
        <v>5</v>
      </c>
      <c r="D497" s="207" t="s">
        <v>288</v>
      </c>
      <c r="E497" s="207" t="s">
        <v>289</v>
      </c>
      <c r="F497" s="650"/>
      <c r="G497" s="650"/>
      <c r="H497" s="649" t="s">
        <v>290</v>
      </c>
      <c r="I497" s="649"/>
      <c r="J497" s="651" t="s">
        <v>287</v>
      </c>
      <c r="K497" s="651" t="s">
        <v>16</v>
      </c>
      <c r="L497" s="648">
        <v>28.5</v>
      </c>
    </row>
    <row r="498" spans="1:12" ht="24" x14ac:dyDescent="0.2">
      <c r="A498" s="652"/>
      <c r="B498" s="209" t="s">
        <v>317</v>
      </c>
      <c r="C498" s="209" t="s">
        <v>621</v>
      </c>
      <c r="D498" s="211">
        <v>43420</v>
      </c>
      <c r="E498" s="209" t="s">
        <v>1699</v>
      </c>
      <c r="F498" s="650"/>
      <c r="G498" s="650"/>
      <c r="H498" s="649"/>
      <c r="I498" s="649"/>
      <c r="J498" s="651"/>
      <c r="K498" s="651"/>
      <c r="L498" s="648"/>
    </row>
    <row r="499" spans="1:12" ht="24" x14ac:dyDescent="0.2">
      <c r="A499" s="652">
        <v>396</v>
      </c>
      <c r="B499" s="203" t="s">
        <v>12</v>
      </c>
      <c r="C499" s="207" t="s">
        <v>11</v>
      </c>
      <c r="D499" s="207" t="s">
        <v>280</v>
      </c>
      <c r="E499" s="207" t="s">
        <v>281</v>
      </c>
      <c r="F499" s="653" t="s">
        <v>8</v>
      </c>
      <c r="G499" s="653"/>
      <c r="H499" s="650"/>
      <c r="I499" s="650"/>
      <c r="J499" s="650"/>
      <c r="K499" s="650"/>
      <c r="L499" s="650"/>
    </row>
    <row r="500" spans="1:12" x14ac:dyDescent="0.2">
      <c r="A500" s="652"/>
      <c r="B500" s="651" t="s">
        <v>1700</v>
      </c>
      <c r="C500" s="654" t="s">
        <v>1701</v>
      </c>
      <c r="D500" s="655">
        <v>43434</v>
      </c>
      <c r="E500" s="651" t="s">
        <v>295</v>
      </c>
      <c r="F500" s="651" t="s">
        <v>1702</v>
      </c>
      <c r="G500" s="651"/>
      <c r="H500" s="649" t="s">
        <v>286</v>
      </c>
      <c r="I500" s="649"/>
      <c r="J500" s="209" t="s">
        <v>287</v>
      </c>
      <c r="K500" s="209" t="s">
        <v>16</v>
      </c>
      <c r="L500" s="210">
        <v>442.64</v>
      </c>
    </row>
    <row r="501" spans="1:12" x14ac:dyDescent="0.2">
      <c r="A501" s="652"/>
      <c r="B501" s="651"/>
      <c r="C501" s="654"/>
      <c r="D501" s="655"/>
      <c r="E501" s="651"/>
      <c r="F501" s="651"/>
      <c r="G501" s="651"/>
      <c r="H501" s="649" t="s">
        <v>242</v>
      </c>
      <c r="I501" s="649"/>
      <c r="J501" s="209" t="s">
        <v>287</v>
      </c>
      <c r="K501" s="209" t="s">
        <v>16</v>
      </c>
      <c r="L501" s="210">
        <v>545.59</v>
      </c>
    </row>
    <row r="502" spans="1:12" ht="24" x14ac:dyDescent="0.2">
      <c r="A502" s="652"/>
      <c r="B502" s="203" t="s">
        <v>6</v>
      </c>
      <c r="C502" s="207" t="s">
        <v>5</v>
      </c>
      <c r="D502" s="207" t="s">
        <v>288</v>
      </c>
      <c r="E502" s="207" t="s">
        <v>289</v>
      </c>
      <c r="F502" s="650"/>
      <c r="G502" s="650"/>
      <c r="H502" s="649" t="s">
        <v>290</v>
      </c>
      <c r="I502" s="649"/>
      <c r="J502" s="651" t="s">
        <v>287</v>
      </c>
      <c r="K502" s="651" t="s">
        <v>16</v>
      </c>
      <c r="L502" s="648">
        <v>325</v>
      </c>
    </row>
    <row r="503" spans="1:12" ht="24" x14ac:dyDescent="0.2">
      <c r="A503" s="652"/>
      <c r="B503" s="209" t="s">
        <v>291</v>
      </c>
      <c r="C503" s="209" t="s">
        <v>1702</v>
      </c>
      <c r="D503" s="211">
        <v>43437</v>
      </c>
      <c r="E503" s="209" t="s">
        <v>1703</v>
      </c>
      <c r="F503" s="650"/>
      <c r="G503" s="650"/>
      <c r="H503" s="649"/>
      <c r="I503" s="649"/>
      <c r="J503" s="651"/>
      <c r="K503" s="651"/>
      <c r="L503" s="648"/>
    </row>
    <row r="504" spans="1:12" ht="24" x14ac:dyDescent="0.2">
      <c r="A504" s="652">
        <v>397</v>
      </c>
      <c r="B504" s="203" t="s">
        <v>12</v>
      </c>
      <c r="C504" s="207" t="s">
        <v>11</v>
      </c>
      <c r="D504" s="207" t="s">
        <v>280</v>
      </c>
      <c r="E504" s="207" t="s">
        <v>281</v>
      </c>
      <c r="F504" s="653" t="s">
        <v>8</v>
      </c>
      <c r="G504" s="653"/>
      <c r="H504" s="650"/>
      <c r="I504" s="650"/>
      <c r="J504" s="650"/>
      <c r="K504" s="650"/>
      <c r="L504" s="650"/>
    </row>
    <row r="505" spans="1:12" x14ac:dyDescent="0.2">
      <c r="A505" s="652"/>
      <c r="B505" s="651" t="s">
        <v>1700</v>
      </c>
      <c r="C505" s="654" t="s">
        <v>1704</v>
      </c>
      <c r="D505" s="655">
        <v>43473</v>
      </c>
      <c r="E505" s="651" t="s">
        <v>373</v>
      </c>
      <c r="F505" s="651" t="s">
        <v>374</v>
      </c>
      <c r="G505" s="651"/>
      <c r="H505" s="649" t="s">
        <v>286</v>
      </c>
      <c r="I505" s="649"/>
      <c r="J505" s="209" t="s">
        <v>287</v>
      </c>
      <c r="K505" s="209" t="s">
        <v>16</v>
      </c>
      <c r="L505" s="210">
        <v>264.08999999999997</v>
      </c>
    </row>
    <row r="506" spans="1:12" x14ac:dyDescent="0.2">
      <c r="A506" s="652"/>
      <c r="B506" s="651"/>
      <c r="C506" s="654"/>
      <c r="D506" s="655"/>
      <c r="E506" s="651"/>
      <c r="F506" s="651"/>
      <c r="G506" s="651"/>
      <c r="H506" s="649" t="s">
        <v>242</v>
      </c>
      <c r="I506" s="649"/>
      <c r="J506" s="651" t="s">
        <v>287</v>
      </c>
      <c r="K506" s="651" t="s">
        <v>16</v>
      </c>
      <c r="L506" s="648">
        <v>389.31</v>
      </c>
    </row>
    <row r="507" spans="1:12" x14ac:dyDescent="0.2">
      <c r="A507" s="652"/>
      <c r="B507" s="651"/>
      <c r="C507" s="654"/>
      <c r="D507" s="655"/>
      <c r="E507" s="651"/>
      <c r="F507" s="651"/>
      <c r="G507" s="651"/>
      <c r="H507" s="649"/>
      <c r="I507" s="649"/>
      <c r="J507" s="651"/>
      <c r="K507" s="651"/>
      <c r="L507" s="648"/>
    </row>
    <row r="508" spans="1:12" ht="24" x14ac:dyDescent="0.2">
      <c r="A508" s="652"/>
      <c r="B508" s="203" t="s">
        <v>6</v>
      </c>
      <c r="C508" s="207" t="s">
        <v>5</v>
      </c>
      <c r="D508" s="207" t="s">
        <v>288</v>
      </c>
      <c r="E508" s="207" t="s">
        <v>289</v>
      </c>
      <c r="F508" s="650"/>
      <c r="G508" s="650"/>
      <c r="H508" s="649" t="s">
        <v>290</v>
      </c>
      <c r="I508" s="649"/>
      <c r="J508" s="651" t="s">
        <v>287</v>
      </c>
      <c r="K508" s="651" t="s">
        <v>16</v>
      </c>
      <c r="L508" s="648">
        <v>100</v>
      </c>
    </row>
    <row r="509" spans="1:12" ht="24" x14ac:dyDescent="0.2">
      <c r="A509" s="652"/>
      <c r="B509" s="209" t="s">
        <v>291</v>
      </c>
      <c r="C509" s="209" t="s">
        <v>374</v>
      </c>
      <c r="D509" s="211">
        <v>43474</v>
      </c>
      <c r="E509" s="209" t="s">
        <v>1705</v>
      </c>
      <c r="F509" s="650"/>
      <c r="G509" s="650"/>
      <c r="H509" s="649"/>
      <c r="I509" s="649"/>
      <c r="J509" s="651"/>
      <c r="K509" s="651"/>
      <c r="L509" s="648"/>
    </row>
    <row r="510" spans="1:12" ht="24" x14ac:dyDescent="0.2">
      <c r="A510" s="652">
        <v>398</v>
      </c>
      <c r="B510" s="203" t="s">
        <v>12</v>
      </c>
      <c r="C510" s="207" t="s">
        <v>11</v>
      </c>
      <c r="D510" s="207" t="s">
        <v>280</v>
      </c>
      <c r="E510" s="207" t="s">
        <v>281</v>
      </c>
      <c r="F510" s="653" t="s">
        <v>8</v>
      </c>
      <c r="G510" s="653"/>
      <c r="H510" s="650"/>
      <c r="I510" s="650"/>
      <c r="J510" s="650"/>
      <c r="K510" s="650"/>
      <c r="L510" s="650"/>
    </row>
    <row r="511" spans="1:12" x14ac:dyDescent="0.2">
      <c r="A511" s="652"/>
      <c r="B511" s="651" t="s">
        <v>1700</v>
      </c>
      <c r="C511" s="654" t="s">
        <v>1706</v>
      </c>
      <c r="D511" s="655">
        <v>43489</v>
      </c>
      <c r="E511" s="651" t="s">
        <v>1707</v>
      </c>
      <c r="F511" s="651" t="s">
        <v>1708</v>
      </c>
      <c r="G511" s="651"/>
      <c r="H511" s="649" t="s">
        <v>286</v>
      </c>
      <c r="I511" s="649"/>
      <c r="J511" s="209" t="s">
        <v>287</v>
      </c>
      <c r="K511" s="209" t="s">
        <v>16</v>
      </c>
      <c r="L511" s="210">
        <v>470</v>
      </c>
    </row>
    <row r="512" spans="1:12" x14ac:dyDescent="0.2">
      <c r="A512" s="652"/>
      <c r="B512" s="651"/>
      <c r="C512" s="654"/>
      <c r="D512" s="655"/>
      <c r="E512" s="651"/>
      <c r="F512" s="651"/>
      <c r="G512" s="651"/>
      <c r="H512" s="649" t="s">
        <v>242</v>
      </c>
      <c r="I512" s="649"/>
      <c r="J512" s="209" t="s">
        <v>287</v>
      </c>
      <c r="K512" s="209" t="s">
        <v>16</v>
      </c>
      <c r="L512" s="210">
        <v>237.4</v>
      </c>
    </row>
    <row r="513" spans="1:12" ht="24" x14ac:dyDescent="0.2">
      <c r="A513" s="652"/>
      <c r="B513" s="203" t="s">
        <v>6</v>
      </c>
      <c r="C513" s="207" t="s">
        <v>5</v>
      </c>
      <c r="D513" s="207" t="s">
        <v>288</v>
      </c>
      <c r="E513" s="207" t="s">
        <v>289</v>
      </c>
      <c r="F513" s="650"/>
      <c r="G513" s="650"/>
      <c r="H513" s="649" t="s">
        <v>290</v>
      </c>
      <c r="I513" s="649"/>
      <c r="J513" s="651" t="s">
        <v>287</v>
      </c>
      <c r="K513" s="651" t="s">
        <v>287</v>
      </c>
      <c r="L513" s="648">
        <v>0</v>
      </c>
    </row>
    <row r="514" spans="1:12" ht="24" x14ac:dyDescent="0.2">
      <c r="A514" s="652"/>
      <c r="B514" s="209" t="s">
        <v>291</v>
      </c>
      <c r="C514" s="209" t="s">
        <v>1708</v>
      </c>
      <c r="D514" s="211">
        <v>43491</v>
      </c>
      <c r="E514" s="209" t="s">
        <v>1709</v>
      </c>
      <c r="F514" s="650"/>
      <c r="G514" s="650"/>
      <c r="H514" s="649"/>
      <c r="I514" s="649"/>
      <c r="J514" s="651"/>
      <c r="K514" s="651"/>
      <c r="L514" s="648"/>
    </row>
    <row r="515" spans="1:12" ht="24" x14ac:dyDescent="0.2">
      <c r="A515" s="652">
        <v>399</v>
      </c>
      <c r="B515" s="203" t="s">
        <v>12</v>
      </c>
      <c r="C515" s="207" t="s">
        <v>11</v>
      </c>
      <c r="D515" s="207" t="s">
        <v>280</v>
      </c>
      <c r="E515" s="207" t="s">
        <v>281</v>
      </c>
      <c r="F515" s="653" t="s">
        <v>8</v>
      </c>
      <c r="G515" s="653"/>
      <c r="H515" s="650"/>
      <c r="I515" s="650"/>
      <c r="J515" s="650"/>
      <c r="K515" s="650"/>
      <c r="L515" s="650"/>
    </row>
    <row r="516" spans="1:12" x14ac:dyDescent="0.2">
      <c r="A516" s="652"/>
      <c r="B516" s="651" t="s">
        <v>1700</v>
      </c>
      <c r="C516" s="654" t="s">
        <v>1710</v>
      </c>
      <c r="D516" s="655">
        <v>43503</v>
      </c>
      <c r="E516" s="651" t="s">
        <v>650</v>
      </c>
      <c r="F516" s="651" t="s">
        <v>651</v>
      </c>
      <c r="G516" s="651"/>
      <c r="H516" s="649" t="s">
        <v>286</v>
      </c>
      <c r="I516" s="649"/>
      <c r="J516" s="209" t="s">
        <v>287</v>
      </c>
      <c r="K516" s="209" t="s">
        <v>16</v>
      </c>
      <c r="L516" s="210">
        <v>224</v>
      </c>
    </row>
    <row r="517" spans="1:12" x14ac:dyDescent="0.2">
      <c r="A517" s="652"/>
      <c r="B517" s="651"/>
      <c r="C517" s="654"/>
      <c r="D517" s="655"/>
      <c r="E517" s="651"/>
      <c r="F517" s="651"/>
      <c r="G517" s="651"/>
      <c r="H517" s="649" t="s">
        <v>242</v>
      </c>
      <c r="I517" s="649"/>
      <c r="J517" s="651" t="s">
        <v>287</v>
      </c>
      <c r="K517" s="651" t="s">
        <v>16</v>
      </c>
      <c r="L517" s="648">
        <v>308</v>
      </c>
    </row>
    <row r="518" spans="1:12" x14ac:dyDescent="0.2">
      <c r="A518" s="652"/>
      <c r="B518" s="651"/>
      <c r="C518" s="654"/>
      <c r="D518" s="655"/>
      <c r="E518" s="651"/>
      <c r="F518" s="651"/>
      <c r="G518" s="651"/>
      <c r="H518" s="649"/>
      <c r="I518" s="649"/>
      <c r="J518" s="651"/>
      <c r="K518" s="651"/>
      <c r="L518" s="648"/>
    </row>
    <row r="519" spans="1:12" ht="24" x14ac:dyDescent="0.2">
      <c r="A519" s="652"/>
      <c r="B519" s="203" t="s">
        <v>6</v>
      </c>
      <c r="C519" s="207" t="s">
        <v>5</v>
      </c>
      <c r="D519" s="207" t="s">
        <v>288</v>
      </c>
      <c r="E519" s="207" t="s">
        <v>289</v>
      </c>
      <c r="F519" s="650"/>
      <c r="G519" s="650"/>
      <c r="H519" s="649" t="s">
        <v>290</v>
      </c>
      <c r="I519" s="649"/>
      <c r="J519" s="651" t="s">
        <v>287</v>
      </c>
      <c r="K519" s="651" t="s">
        <v>287</v>
      </c>
      <c r="L519" s="648">
        <v>0</v>
      </c>
    </row>
    <row r="520" spans="1:12" ht="24" x14ac:dyDescent="0.2">
      <c r="A520" s="652"/>
      <c r="B520" s="209" t="s">
        <v>291</v>
      </c>
      <c r="C520" s="209" t="s">
        <v>651</v>
      </c>
      <c r="D520" s="211">
        <v>43504</v>
      </c>
      <c r="E520" s="209" t="s">
        <v>1711</v>
      </c>
      <c r="F520" s="650"/>
      <c r="G520" s="650"/>
      <c r="H520" s="649"/>
      <c r="I520" s="649"/>
      <c r="J520" s="651"/>
      <c r="K520" s="651"/>
      <c r="L520" s="648"/>
    </row>
    <row r="521" spans="1:12" ht="24" x14ac:dyDescent="0.2">
      <c r="A521" s="652">
        <v>400</v>
      </c>
      <c r="B521" s="203" t="s">
        <v>12</v>
      </c>
      <c r="C521" s="207" t="s">
        <v>11</v>
      </c>
      <c r="D521" s="207" t="s">
        <v>280</v>
      </c>
      <c r="E521" s="207" t="s">
        <v>281</v>
      </c>
      <c r="F521" s="653" t="s">
        <v>8</v>
      </c>
      <c r="G521" s="653"/>
      <c r="H521" s="650"/>
      <c r="I521" s="650"/>
      <c r="J521" s="650"/>
      <c r="K521" s="650"/>
      <c r="L521" s="650"/>
    </row>
    <row r="522" spans="1:12" x14ac:dyDescent="0.2">
      <c r="A522" s="652"/>
      <c r="B522" s="651" t="s">
        <v>1700</v>
      </c>
      <c r="C522" s="654" t="s">
        <v>1712</v>
      </c>
      <c r="D522" s="655">
        <v>43546</v>
      </c>
      <c r="E522" s="651" t="s">
        <v>1713</v>
      </c>
      <c r="F522" s="651" t="s">
        <v>296</v>
      </c>
      <c r="G522" s="651"/>
      <c r="H522" s="649" t="s">
        <v>286</v>
      </c>
      <c r="I522" s="649"/>
      <c r="J522" s="209" t="s">
        <v>287</v>
      </c>
      <c r="K522" s="209" t="s">
        <v>287</v>
      </c>
      <c r="L522" s="210">
        <v>0</v>
      </c>
    </row>
    <row r="523" spans="1:12" x14ac:dyDescent="0.2">
      <c r="A523" s="652"/>
      <c r="B523" s="651"/>
      <c r="C523" s="654"/>
      <c r="D523" s="655"/>
      <c r="E523" s="651"/>
      <c r="F523" s="651"/>
      <c r="G523" s="651"/>
      <c r="H523" s="649" t="s">
        <v>242</v>
      </c>
      <c r="I523" s="649"/>
      <c r="J523" s="651" t="s">
        <v>287</v>
      </c>
      <c r="K523" s="651" t="s">
        <v>287</v>
      </c>
      <c r="L523" s="648">
        <v>0</v>
      </c>
    </row>
    <row r="524" spans="1:12" x14ac:dyDescent="0.2">
      <c r="A524" s="652"/>
      <c r="B524" s="651"/>
      <c r="C524" s="654"/>
      <c r="D524" s="655"/>
      <c r="E524" s="651"/>
      <c r="F524" s="651"/>
      <c r="G524" s="651"/>
      <c r="H524" s="649"/>
      <c r="I524" s="649"/>
      <c r="J524" s="651"/>
      <c r="K524" s="651"/>
      <c r="L524" s="648"/>
    </row>
    <row r="525" spans="1:12" ht="24" x14ac:dyDescent="0.2">
      <c r="A525" s="652"/>
      <c r="B525" s="203" t="s">
        <v>6</v>
      </c>
      <c r="C525" s="207" t="s">
        <v>5</v>
      </c>
      <c r="D525" s="207" t="s">
        <v>288</v>
      </c>
      <c r="E525" s="207" t="s">
        <v>289</v>
      </c>
      <c r="F525" s="650"/>
      <c r="G525" s="650"/>
      <c r="H525" s="649" t="s">
        <v>290</v>
      </c>
      <c r="I525" s="649"/>
      <c r="J525" s="651" t="s">
        <v>287</v>
      </c>
      <c r="K525" s="651" t="s">
        <v>16</v>
      </c>
      <c r="L525" s="648">
        <v>669</v>
      </c>
    </row>
    <row r="526" spans="1:12" ht="24" x14ac:dyDescent="0.2">
      <c r="A526" s="652"/>
      <c r="B526" s="209" t="s">
        <v>291</v>
      </c>
      <c r="C526" s="209" t="s">
        <v>296</v>
      </c>
      <c r="D526" s="211">
        <v>43549</v>
      </c>
      <c r="E526" s="209" t="s">
        <v>609</v>
      </c>
      <c r="F526" s="650"/>
      <c r="G526" s="650"/>
      <c r="H526" s="649"/>
      <c r="I526" s="649"/>
      <c r="J526" s="651"/>
      <c r="K526" s="651"/>
      <c r="L526" s="648"/>
    </row>
  </sheetData>
  <mergeCells count="1562">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C11:C12"/>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D36:D37"/>
    <mergeCell ref="E36:E37"/>
    <mergeCell ref="F36:G37"/>
    <mergeCell ref="H36:I36"/>
    <mergeCell ref="H37:I37"/>
    <mergeCell ref="F38:G39"/>
    <mergeCell ref="H38:I39"/>
    <mergeCell ref="F33:G34"/>
    <mergeCell ref="H33:I34"/>
    <mergeCell ref="J33:J34"/>
    <mergeCell ref="K33:K34"/>
    <mergeCell ref="L33:L34"/>
    <mergeCell ref="A35:A39"/>
    <mergeCell ref="F35:G35"/>
    <mergeCell ref="H35:L35"/>
    <mergeCell ref="B36:B37"/>
    <mergeCell ref="C36:C37"/>
    <mergeCell ref="A30:A34"/>
    <mergeCell ref="F30:G30"/>
    <mergeCell ref="H30:L30"/>
    <mergeCell ref="B31:B32"/>
    <mergeCell ref="C31:C32"/>
    <mergeCell ref="D31:D32"/>
    <mergeCell ref="E31:E32"/>
    <mergeCell ref="F31:G32"/>
    <mergeCell ref="H31:I31"/>
    <mergeCell ref="H32:I32"/>
    <mergeCell ref="F41:G44"/>
    <mergeCell ref="H41:I41"/>
    <mergeCell ref="H42:I44"/>
    <mergeCell ref="J42:J44"/>
    <mergeCell ref="K42:K44"/>
    <mergeCell ref="L42:L44"/>
    <mergeCell ref="J38:J39"/>
    <mergeCell ref="K38:K39"/>
    <mergeCell ref="L38:L39"/>
    <mergeCell ref="A40:A46"/>
    <mergeCell ref="F40:G40"/>
    <mergeCell ref="H40:L40"/>
    <mergeCell ref="B41:B44"/>
    <mergeCell ref="C41:C44"/>
    <mergeCell ref="D41:D44"/>
    <mergeCell ref="E41:E44"/>
    <mergeCell ref="K49:K50"/>
    <mergeCell ref="L49:L50"/>
    <mergeCell ref="D48:D50"/>
    <mergeCell ref="E48:E50"/>
    <mergeCell ref="F48:G50"/>
    <mergeCell ref="H48:I48"/>
    <mergeCell ref="F45:G46"/>
    <mergeCell ref="H45:I46"/>
    <mergeCell ref="J45:J46"/>
    <mergeCell ref="K45:K46"/>
    <mergeCell ref="L45:L46"/>
    <mergeCell ref="D59:D60"/>
    <mergeCell ref="E59:E60"/>
    <mergeCell ref="F59:G60"/>
    <mergeCell ref="H59:I59"/>
    <mergeCell ref="H60:I60"/>
    <mergeCell ref="F61:G62"/>
    <mergeCell ref="H61:I62"/>
    <mergeCell ref="F56:G57"/>
    <mergeCell ref="H56:I57"/>
    <mergeCell ref="J56:J57"/>
    <mergeCell ref="K56:K57"/>
    <mergeCell ref="L56:L57"/>
    <mergeCell ref="F47:G47"/>
    <mergeCell ref="H47:L47"/>
    <mergeCell ref="F51:G52"/>
    <mergeCell ref="H51:I52"/>
    <mergeCell ref="J51:J52"/>
    <mergeCell ref="K51:K52"/>
    <mergeCell ref="L51:L52"/>
    <mergeCell ref="A53:A57"/>
    <mergeCell ref="F53:G53"/>
    <mergeCell ref="H53:L53"/>
    <mergeCell ref="B54:B55"/>
    <mergeCell ref="C54:C55"/>
    <mergeCell ref="D54:D55"/>
    <mergeCell ref="E54:E55"/>
    <mergeCell ref="F54:G55"/>
    <mergeCell ref="H54:I54"/>
    <mergeCell ref="H55:I55"/>
    <mergeCell ref="F67:G68"/>
    <mergeCell ref="H67:I68"/>
    <mergeCell ref="J67:J68"/>
    <mergeCell ref="K67:K68"/>
    <mergeCell ref="L67:L68"/>
    <mergeCell ref="H49:I50"/>
    <mergeCell ref="J49:J50"/>
    <mergeCell ref="A47:A52"/>
    <mergeCell ref="B48:B50"/>
    <mergeCell ref="C48:C50"/>
    <mergeCell ref="F64:G66"/>
    <mergeCell ref="H64:I64"/>
    <mergeCell ref="H65:I66"/>
    <mergeCell ref="J65:J66"/>
    <mergeCell ref="K65:K66"/>
    <mergeCell ref="L65:L66"/>
    <mergeCell ref="J61:J62"/>
    <mergeCell ref="K61:K62"/>
    <mergeCell ref="L61:L62"/>
    <mergeCell ref="A63:A68"/>
    <mergeCell ref="F63:G63"/>
    <mergeCell ref="H63:L63"/>
    <mergeCell ref="B64:B66"/>
    <mergeCell ref="C64:C66"/>
    <mergeCell ref="D64:D66"/>
    <mergeCell ref="E64:E66"/>
    <mergeCell ref="A58:A62"/>
    <mergeCell ref="F58:G58"/>
    <mergeCell ref="H58:L58"/>
    <mergeCell ref="B59:B60"/>
    <mergeCell ref="C59:C60"/>
    <mergeCell ref="F75:G77"/>
    <mergeCell ref="H75:I75"/>
    <mergeCell ref="H76:I77"/>
    <mergeCell ref="J76:J77"/>
    <mergeCell ref="K76:K77"/>
    <mergeCell ref="L76:L77"/>
    <mergeCell ref="J72:J73"/>
    <mergeCell ref="K72:K73"/>
    <mergeCell ref="L72:L73"/>
    <mergeCell ref="A74:A79"/>
    <mergeCell ref="F74:G74"/>
    <mergeCell ref="H74:L74"/>
    <mergeCell ref="B75:B77"/>
    <mergeCell ref="C75:C77"/>
    <mergeCell ref="D75:D77"/>
    <mergeCell ref="E75:E77"/>
    <mergeCell ref="D70:D71"/>
    <mergeCell ref="E70:E71"/>
    <mergeCell ref="F70:G71"/>
    <mergeCell ref="H70:I70"/>
    <mergeCell ref="H71:I71"/>
    <mergeCell ref="F72:G73"/>
    <mergeCell ref="H72:I73"/>
    <mergeCell ref="A69:A73"/>
    <mergeCell ref="F69:G69"/>
    <mergeCell ref="H69:L69"/>
    <mergeCell ref="B70:B71"/>
    <mergeCell ref="C70:C71"/>
    <mergeCell ref="D81:D82"/>
    <mergeCell ref="E81:E82"/>
    <mergeCell ref="F81:G82"/>
    <mergeCell ref="H81:I81"/>
    <mergeCell ref="H82:I82"/>
    <mergeCell ref="F83:G84"/>
    <mergeCell ref="H83:I84"/>
    <mergeCell ref="F78:G79"/>
    <mergeCell ref="H78:I79"/>
    <mergeCell ref="J78:J79"/>
    <mergeCell ref="K78:K79"/>
    <mergeCell ref="L78:L79"/>
    <mergeCell ref="A80:A84"/>
    <mergeCell ref="F80:G80"/>
    <mergeCell ref="H80:L80"/>
    <mergeCell ref="B81:B82"/>
    <mergeCell ref="C81:C82"/>
    <mergeCell ref="K88:K89"/>
    <mergeCell ref="L88:L89"/>
    <mergeCell ref="A90:A94"/>
    <mergeCell ref="F90:G90"/>
    <mergeCell ref="H90:L90"/>
    <mergeCell ref="B91:B92"/>
    <mergeCell ref="C91:C92"/>
    <mergeCell ref="D91:D92"/>
    <mergeCell ref="E91:E92"/>
    <mergeCell ref="F91:G92"/>
    <mergeCell ref="F86:G87"/>
    <mergeCell ref="H86:I86"/>
    <mergeCell ref="H87:I87"/>
    <mergeCell ref="F88:G89"/>
    <mergeCell ref="H88:I89"/>
    <mergeCell ref="J88:J89"/>
    <mergeCell ref="J83:J84"/>
    <mergeCell ref="K83:K84"/>
    <mergeCell ref="L83:L84"/>
    <mergeCell ref="A85:A89"/>
    <mergeCell ref="F85:G85"/>
    <mergeCell ref="H85:L85"/>
    <mergeCell ref="B86:B87"/>
    <mergeCell ref="C86:C87"/>
    <mergeCell ref="D86:D87"/>
    <mergeCell ref="E86:E87"/>
    <mergeCell ref="H97:I97"/>
    <mergeCell ref="F98:G99"/>
    <mergeCell ref="H98:I99"/>
    <mergeCell ref="J98:J99"/>
    <mergeCell ref="K98:K99"/>
    <mergeCell ref="L98:L99"/>
    <mergeCell ref="L93:L94"/>
    <mergeCell ref="A95:A99"/>
    <mergeCell ref="F95:G95"/>
    <mergeCell ref="H95:L95"/>
    <mergeCell ref="B96:B97"/>
    <mergeCell ref="C96:C97"/>
    <mergeCell ref="D96:D97"/>
    <mergeCell ref="E96:E97"/>
    <mergeCell ref="F96:G97"/>
    <mergeCell ref="H96:I96"/>
    <mergeCell ref="H91:I91"/>
    <mergeCell ref="H92:I92"/>
    <mergeCell ref="F93:G94"/>
    <mergeCell ref="H93:I94"/>
    <mergeCell ref="J93:J94"/>
    <mergeCell ref="K93:K94"/>
    <mergeCell ref="D106:D107"/>
    <mergeCell ref="E106:E107"/>
    <mergeCell ref="F106:G107"/>
    <mergeCell ref="H106:I106"/>
    <mergeCell ref="H107:I107"/>
    <mergeCell ref="F108:G109"/>
    <mergeCell ref="H108:I109"/>
    <mergeCell ref="F103:G104"/>
    <mergeCell ref="H103:I104"/>
    <mergeCell ref="J103:J104"/>
    <mergeCell ref="K103:K104"/>
    <mergeCell ref="L103:L104"/>
    <mergeCell ref="A105:A109"/>
    <mergeCell ref="F105:G105"/>
    <mergeCell ref="H105:L105"/>
    <mergeCell ref="B106:B107"/>
    <mergeCell ref="C106:C107"/>
    <mergeCell ref="A100:A104"/>
    <mergeCell ref="F100:G100"/>
    <mergeCell ref="H100:L100"/>
    <mergeCell ref="B101:B102"/>
    <mergeCell ref="C101:C102"/>
    <mergeCell ref="D101:D102"/>
    <mergeCell ref="E101:E102"/>
    <mergeCell ref="F101:G102"/>
    <mergeCell ref="H101:I101"/>
    <mergeCell ref="H102:I102"/>
    <mergeCell ref="K113:K114"/>
    <mergeCell ref="L113:L114"/>
    <mergeCell ref="A115:A119"/>
    <mergeCell ref="F115:G115"/>
    <mergeCell ref="H115:L115"/>
    <mergeCell ref="B116:B117"/>
    <mergeCell ref="C116:C117"/>
    <mergeCell ref="D116:D117"/>
    <mergeCell ref="E116:E117"/>
    <mergeCell ref="F116:G117"/>
    <mergeCell ref="F111:G112"/>
    <mergeCell ref="H111:I111"/>
    <mergeCell ref="H112:I112"/>
    <mergeCell ref="F113:G114"/>
    <mergeCell ref="H113:I114"/>
    <mergeCell ref="J113:J114"/>
    <mergeCell ref="J108:J109"/>
    <mergeCell ref="K108:K109"/>
    <mergeCell ref="L108:L109"/>
    <mergeCell ref="A110:A114"/>
    <mergeCell ref="F110:G110"/>
    <mergeCell ref="H110:L110"/>
    <mergeCell ref="B111:B112"/>
    <mergeCell ref="C111:C112"/>
    <mergeCell ref="D111:D112"/>
    <mergeCell ref="E111:E112"/>
    <mergeCell ref="H122:I122"/>
    <mergeCell ref="F123:G124"/>
    <mergeCell ref="H123:I124"/>
    <mergeCell ref="J123:J124"/>
    <mergeCell ref="K123:K124"/>
    <mergeCell ref="L123:L124"/>
    <mergeCell ref="L118:L119"/>
    <mergeCell ref="A120:A124"/>
    <mergeCell ref="F120:G120"/>
    <mergeCell ref="H120:L120"/>
    <mergeCell ref="B121:B122"/>
    <mergeCell ref="C121:C122"/>
    <mergeCell ref="D121:D122"/>
    <mergeCell ref="E121:E122"/>
    <mergeCell ref="F121:G122"/>
    <mergeCell ref="H121:I121"/>
    <mergeCell ref="H116:I116"/>
    <mergeCell ref="H117:I117"/>
    <mergeCell ref="F118:G119"/>
    <mergeCell ref="H118:I119"/>
    <mergeCell ref="J118:J119"/>
    <mergeCell ref="K118:K119"/>
    <mergeCell ref="D131:D132"/>
    <mergeCell ref="E131:E132"/>
    <mergeCell ref="F131:G132"/>
    <mergeCell ref="H131:I131"/>
    <mergeCell ref="H132:I132"/>
    <mergeCell ref="F133:G134"/>
    <mergeCell ref="H133:I134"/>
    <mergeCell ref="F128:G129"/>
    <mergeCell ref="H128:I129"/>
    <mergeCell ref="J128:J129"/>
    <mergeCell ref="K128:K129"/>
    <mergeCell ref="L128:L129"/>
    <mergeCell ref="A130:A134"/>
    <mergeCell ref="F130:G130"/>
    <mergeCell ref="H130:L130"/>
    <mergeCell ref="B131:B132"/>
    <mergeCell ref="C131:C132"/>
    <mergeCell ref="A125:A129"/>
    <mergeCell ref="F125:G125"/>
    <mergeCell ref="H125:L125"/>
    <mergeCell ref="B126:B127"/>
    <mergeCell ref="C126:C127"/>
    <mergeCell ref="D126:D127"/>
    <mergeCell ref="E126:E127"/>
    <mergeCell ref="F126:G127"/>
    <mergeCell ref="H126:I126"/>
    <mergeCell ref="H127:I127"/>
    <mergeCell ref="K138:K139"/>
    <mergeCell ref="L138:L139"/>
    <mergeCell ref="A140:A144"/>
    <mergeCell ref="F140:G140"/>
    <mergeCell ref="H140:L140"/>
    <mergeCell ref="B141:B142"/>
    <mergeCell ref="C141:C142"/>
    <mergeCell ref="D141:D142"/>
    <mergeCell ref="E141:E142"/>
    <mergeCell ref="F141:G142"/>
    <mergeCell ref="F136:G137"/>
    <mergeCell ref="H136:I136"/>
    <mergeCell ref="H137:I137"/>
    <mergeCell ref="F138:G139"/>
    <mergeCell ref="H138:I139"/>
    <mergeCell ref="J138:J139"/>
    <mergeCell ref="J133:J134"/>
    <mergeCell ref="K133:K134"/>
    <mergeCell ref="L133:L134"/>
    <mergeCell ref="A135:A139"/>
    <mergeCell ref="F135:G135"/>
    <mergeCell ref="H135:L135"/>
    <mergeCell ref="B136:B137"/>
    <mergeCell ref="C136:C137"/>
    <mergeCell ref="D136:D137"/>
    <mergeCell ref="E136:E137"/>
    <mergeCell ref="H147:I147"/>
    <mergeCell ref="F148:G149"/>
    <mergeCell ref="H148:I149"/>
    <mergeCell ref="J148:J149"/>
    <mergeCell ref="K148:K149"/>
    <mergeCell ref="L148:L149"/>
    <mergeCell ref="L143:L144"/>
    <mergeCell ref="A145:A149"/>
    <mergeCell ref="F145:G145"/>
    <mergeCell ref="H145:L145"/>
    <mergeCell ref="B146:B147"/>
    <mergeCell ref="C146:C147"/>
    <mergeCell ref="D146:D147"/>
    <mergeCell ref="E146:E147"/>
    <mergeCell ref="F146:G147"/>
    <mergeCell ref="H146:I146"/>
    <mergeCell ref="H141:I141"/>
    <mergeCell ref="H142:I142"/>
    <mergeCell ref="F143:G144"/>
    <mergeCell ref="H143:I144"/>
    <mergeCell ref="J143:J144"/>
    <mergeCell ref="K143:K144"/>
    <mergeCell ref="D156:D157"/>
    <mergeCell ref="E156:E157"/>
    <mergeCell ref="F156:G157"/>
    <mergeCell ref="H156:I156"/>
    <mergeCell ref="H157:I157"/>
    <mergeCell ref="F158:G159"/>
    <mergeCell ref="H158:I159"/>
    <mergeCell ref="F153:G154"/>
    <mergeCell ref="H153:I154"/>
    <mergeCell ref="J153:J154"/>
    <mergeCell ref="K153:K154"/>
    <mergeCell ref="L153:L154"/>
    <mergeCell ref="A155:A159"/>
    <mergeCell ref="F155:G155"/>
    <mergeCell ref="H155:L155"/>
    <mergeCell ref="B156:B157"/>
    <mergeCell ref="C156:C157"/>
    <mergeCell ref="A150:A154"/>
    <mergeCell ref="F150:G150"/>
    <mergeCell ref="H150:L150"/>
    <mergeCell ref="B151:B152"/>
    <mergeCell ref="C151:C152"/>
    <mergeCell ref="D151:D152"/>
    <mergeCell ref="E151:E152"/>
    <mergeCell ref="F151:G152"/>
    <mergeCell ref="H151:I151"/>
    <mergeCell ref="H152:I152"/>
    <mergeCell ref="K163:K164"/>
    <mergeCell ref="L163:L164"/>
    <mergeCell ref="A165:A169"/>
    <mergeCell ref="F165:G165"/>
    <mergeCell ref="H165:L165"/>
    <mergeCell ref="B166:B167"/>
    <mergeCell ref="C166:C167"/>
    <mergeCell ref="D166:D167"/>
    <mergeCell ref="E166:E167"/>
    <mergeCell ref="F166:G167"/>
    <mergeCell ref="F161:G162"/>
    <mergeCell ref="H161:I161"/>
    <mergeCell ref="H162:I162"/>
    <mergeCell ref="F163:G164"/>
    <mergeCell ref="H163:I164"/>
    <mergeCell ref="J163:J164"/>
    <mergeCell ref="J158:J159"/>
    <mergeCell ref="K158:K159"/>
    <mergeCell ref="L158:L159"/>
    <mergeCell ref="A160:A164"/>
    <mergeCell ref="F160:G160"/>
    <mergeCell ref="H160:L160"/>
    <mergeCell ref="B161:B162"/>
    <mergeCell ref="C161:C162"/>
    <mergeCell ref="D161:D162"/>
    <mergeCell ref="E161:E162"/>
    <mergeCell ref="H172:I172"/>
    <mergeCell ref="F173:G174"/>
    <mergeCell ref="H173:I174"/>
    <mergeCell ref="J173:J174"/>
    <mergeCell ref="K173:K174"/>
    <mergeCell ref="L173:L174"/>
    <mergeCell ref="L168:L169"/>
    <mergeCell ref="A170:A174"/>
    <mergeCell ref="F170:G170"/>
    <mergeCell ref="H170:L170"/>
    <mergeCell ref="B171:B172"/>
    <mergeCell ref="C171:C172"/>
    <mergeCell ref="D171:D172"/>
    <mergeCell ref="E171:E172"/>
    <mergeCell ref="F171:G172"/>
    <mergeCell ref="H171:I171"/>
    <mergeCell ref="H166:I166"/>
    <mergeCell ref="H167:I167"/>
    <mergeCell ref="F168:G169"/>
    <mergeCell ref="H168:I169"/>
    <mergeCell ref="J168:J169"/>
    <mergeCell ref="K168:K169"/>
    <mergeCell ref="F178:G179"/>
    <mergeCell ref="H178:I179"/>
    <mergeCell ref="J178:J179"/>
    <mergeCell ref="K178:K179"/>
    <mergeCell ref="L178:L179"/>
    <mergeCell ref="A180:A184"/>
    <mergeCell ref="F180:G180"/>
    <mergeCell ref="H180:L180"/>
    <mergeCell ref="B181:B182"/>
    <mergeCell ref="C181:C182"/>
    <mergeCell ref="A175:A179"/>
    <mergeCell ref="F175:G175"/>
    <mergeCell ref="H175:L175"/>
    <mergeCell ref="B176:B177"/>
    <mergeCell ref="C176:C177"/>
    <mergeCell ref="D176:D177"/>
    <mergeCell ref="E176:E177"/>
    <mergeCell ref="F176:G177"/>
    <mergeCell ref="H176:I176"/>
    <mergeCell ref="H177:I177"/>
    <mergeCell ref="F186:G187"/>
    <mergeCell ref="H186:I186"/>
    <mergeCell ref="H187:I187"/>
    <mergeCell ref="F188:G189"/>
    <mergeCell ref="H188:I189"/>
    <mergeCell ref="J188:J189"/>
    <mergeCell ref="J183:J184"/>
    <mergeCell ref="K183:K184"/>
    <mergeCell ref="L183:L184"/>
    <mergeCell ref="A185:A189"/>
    <mergeCell ref="F185:G185"/>
    <mergeCell ref="H185:L185"/>
    <mergeCell ref="B186:B187"/>
    <mergeCell ref="C186:C187"/>
    <mergeCell ref="D186:D187"/>
    <mergeCell ref="E186:E187"/>
    <mergeCell ref="D181:D182"/>
    <mergeCell ref="E181:E182"/>
    <mergeCell ref="F181:G182"/>
    <mergeCell ref="H181:I181"/>
    <mergeCell ref="H182:I182"/>
    <mergeCell ref="F183:G184"/>
    <mergeCell ref="H183:I184"/>
    <mergeCell ref="L193:L194"/>
    <mergeCell ref="A195:A199"/>
    <mergeCell ref="F195:G195"/>
    <mergeCell ref="H195:L195"/>
    <mergeCell ref="B196:B197"/>
    <mergeCell ref="C196:C197"/>
    <mergeCell ref="D196:D197"/>
    <mergeCell ref="E196:E197"/>
    <mergeCell ref="F196:G197"/>
    <mergeCell ref="H196:I196"/>
    <mergeCell ref="H191:I191"/>
    <mergeCell ref="H192:I192"/>
    <mergeCell ref="F193:G194"/>
    <mergeCell ref="H193:I194"/>
    <mergeCell ref="J193:J194"/>
    <mergeCell ref="K193:K194"/>
    <mergeCell ref="K188:K189"/>
    <mergeCell ref="L188:L189"/>
    <mergeCell ref="A190:A194"/>
    <mergeCell ref="F190:G190"/>
    <mergeCell ref="H190:L190"/>
    <mergeCell ref="B191:B192"/>
    <mergeCell ref="C191:C192"/>
    <mergeCell ref="D191:D192"/>
    <mergeCell ref="E191:E192"/>
    <mergeCell ref="F191:G192"/>
    <mergeCell ref="H200:L200"/>
    <mergeCell ref="B201:B202"/>
    <mergeCell ref="C201:C202"/>
    <mergeCell ref="D201:D202"/>
    <mergeCell ref="E201:E202"/>
    <mergeCell ref="F201:G202"/>
    <mergeCell ref="H201:I201"/>
    <mergeCell ref="H202:I202"/>
    <mergeCell ref="H197:I197"/>
    <mergeCell ref="F198:G199"/>
    <mergeCell ref="H198:I199"/>
    <mergeCell ref="J198:J199"/>
    <mergeCell ref="K198:K199"/>
    <mergeCell ref="L198:L199"/>
    <mergeCell ref="K207:K208"/>
    <mergeCell ref="L207:L208"/>
    <mergeCell ref="F209:G210"/>
    <mergeCell ref="H209:I210"/>
    <mergeCell ref="J209:J210"/>
    <mergeCell ref="K209:K210"/>
    <mergeCell ref="L209:L210"/>
    <mergeCell ref="D206:D208"/>
    <mergeCell ref="E206:E208"/>
    <mergeCell ref="F206:G208"/>
    <mergeCell ref="H206:I206"/>
    <mergeCell ref="H207:I208"/>
    <mergeCell ref="J207:J208"/>
    <mergeCell ref="F203:G204"/>
    <mergeCell ref="H203:I204"/>
    <mergeCell ref="J203:J204"/>
    <mergeCell ref="K203:K204"/>
    <mergeCell ref="L203:L204"/>
    <mergeCell ref="J213:J214"/>
    <mergeCell ref="K213:K214"/>
    <mergeCell ref="L213:L214"/>
    <mergeCell ref="F215:G216"/>
    <mergeCell ref="H215:I216"/>
    <mergeCell ref="J215:J216"/>
    <mergeCell ref="K215:K216"/>
    <mergeCell ref="L215:L216"/>
    <mergeCell ref="A211:A216"/>
    <mergeCell ref="F211:G211"/>
    <mergeCell ref="H211:L211"/>
    <mergeCell ref="B212:B214"/>
    <mergeCell ref="C212:C214"/>
    <mergeCell ref="D212:D214"/>
    <mergeCell ref="E212:E214"/>
    <mergeCell ref="F212:G214"/>
    <mergeCell ref="H212:I212"/>
    <mergeCell ref="H213:I214"/>
    <mergeCell ref="A205:A210"/>
    <mergeCell ref="F205:G205"/>
    <mergeCell ref="H205:L205"/>
    <mergeCell ref="B206:B208"/>
    <mergeCell ref="C206:C208"/>
    <mergeCell ref="A200:A204"/>
    <mergeCell ref="F200:G200"/>
    <mergeCell ref="F220:G221"/>
    <mergeCell ref="H220:I221"/>
    <mergeCell ref="J220:J221"/>
    <mergeCell ref="K220:K221"/>
    <mergeCell ref="L220:L221"/>
    <mergeCell ref="A222:A226"/>
    <mergeCell ref="F222:G222"/>
    <mergeCell ref="H222:L222"/>
    <mergeCell ref="B223:B224"/>
    <mergeCell ref="C223:C224"/>
    <mergeCell ref="A217:A221"/>
    <mergeCell ref="F217:G217"/>
    <mergeCell ref="H217:L217"/>
    <mergeCell ref="B218:B219"/>
    <mergeCell ref="C218:C219"/>
    <mergeCell ref="D218:D219"/>
    <mergeCell ref="E218:E219"/>
    <mergeCell ref="F218:G219"/>
    <mergeCell ref="H218:I218"/>
    <mergeCell ref="H219:I219"/>
    <mergeCell ref="J225:J226"/>
    <mergeCell ref="K225:K226"/>
    <mergeCell ref="L225:L226"/>
    <mergeCell ref="D223:D224"/>
    <mergeCell ref="E223:E224"/>
    <mergeCell ref="F223:G224"/>
    <mergeCell ref="H223:I223"/>
    <mergeCell ref="H224:I224"/>
    <mergeCell ref="F225:G226"/>
    <mergeCell ref="H225:I226"/>
    <mergeCell ref="H233:I233"/>
    <mergeCell ref="H234:I234"/>
    <mergeCell ref="F235:G236"/>
    <mergeCell ref="H235:I236"/>
    <mergeCell ref="J235:J236"/>
    <mergeCell ref="K235:K236"/>
    <mergeCell ref="K230:K231"/>
    <mergeCell ref="L230:L231"/>
    <mergeCell ref="A232:A236"/>
    <mergeCell ref="F232:G232"/>
    <mergeCell ref="H232:L232"/>
    <mergeCell ref="B233:B234"/>
    <mergeCell ref="C233:C234"/>
    <mergeCell ref="D233:D234"/>
    <mergeCell ref="E233:E234"/>
    <mergeCell ref="F233:G234"/>
    <mergeCell ref="F228:G229"/>
    <mergeCell ref="H228:I228"/>
    <mergeCell ref="H229:I229"/>
    <mergeCell ref="F230:G231"/>
    <mergeCell ref="H230:I231"/>
    <mergeCell ref="J230:J231"/>
    <mergeCell ref="H239:I240"/>
    <mergeCell ref="J239:J240"/>
    <mergeCell ref="K239:K240"/>
    <mergeCell ref="L239:L240"/>
    <mergeCell ref="F241:G242"/>
    <mergeCell ref="H241:I242"/>
    <mergeCell ref="J241:J242"/>
    <mergeCell ref="K241:K242"/>
    <mergeCell ref="L241:L242"/>
    <mergeCell ref="L235:L236"/>
    <mergeCell ref="A237:A242"/>
    <mergeCell ref="F237:G237"/>
    <mergeCell ref="H237:L237"/>
    <mergeCell ref="B238:B240"/>
    <mergeCell ref="C238:C240"/>
    <mergeCell ref="D238:D240"/>
    <mergeCell ref="E238:E240"/>
    <mergeCell ref="F238:G240"/>
    <mergeCell ref="H238:I238"/>
    <mergeCell ref="A227:A231"/>
    <mergeCell ref="F227:G227"/>
    <mergeCell ref="H227:L227"/>
    <mergeCell ref="B228:B229"/>
    <mergeCell ref="C228:C229"/>
    <mergeCell ref="D228:D229"/>
    <mergeCell ref="E228:E229"/>
    <mergeCell ref="J245:J246"/>
    <mergeCell ref="K245:K246"/>
    <mergeCell ref="L245:L246"/>
    <mergeCell ref="F247:G248"/>
    <mergeCell ref="H247:I248"/>
    <mergeCell ref="J247:J248"/>
    <mergeCell ref="K247:K248"/>
    <mergeCell ref="L247:L248"/>
    <mergeCell ref="A243:A248"/>
    <mergeCell ref="F243:G243"/>
    <mergeCell ref="H243:L243"/>
    <mergeCell ref="B244:B246"/>
    <mergeCell ref="C244:C246"/>
    <mergeCell ref="D244:D246"/>
    <mergeCell ref="E244:E246"/>
    <mergeCell ref="F244:G246"/>
    <mergeCell ref="H244:I244"/>
    <mergeCell ref="H245:I246"/>
    <mergeCell ref="D255:D256"/>
    <mergeCell ref="E255:E256"/>
    <mergeCell ref="F255:G256"/>
    <mergeCell ref="H255:I255"/>
    <mergeCell ref="H256:I256"/>
    <mergeCell ref="F257:G258"/>
    <mergeCell ref="H257:I258"/>
    <mergeCell ref="F252:G253"/>
    <mergeCell ref="H252:I253"/>
    <mergeCell ref="J252:J253"/>
    <mergeCell ref="K252:K253"/>
    <mergeCell ref="L252:L253"/>
    <mergeCell ref="A254:A258"/>
    <mergeCell ref="F254:G254"/>
    <mergeCell ref="H254:L254"/>
    <mergeCell ref="B255:B256"/>
    <mergeCell ref="C255:C256"/>
    <mergeCell ref="A249:A253"/>
    <mergeCell ref="F249:G249"/>
    <mergeCell ref="H249:L249"/>
    <mergeCell ref="B250:B251"/>
    <mergeCell ref="C250:C251"/>
    <mergeCell ref="D250:D251"/>
    <mergeCell ref="E250:E251"/>
    <mergeCell ref="F250:G251"/>
    <mergeCell ref="H250:I250"/>
    <mergeCell ref="H251:I251"/>
    <mergeCell ref="K262:K263"/>
    <mergeCell ref="L262:L263"/>
    <mergeCell ref="A264:A268"/>
    <mergeCell ref="F264:G264"/>
    <mergeCell ref="H264:L264"/>
    <mergeCell ref="B265:B266"/>
    <mergeCell ref="C265:C266"/>
    <mergeCell ref="D265:D266"/>
    <mergeCell ref="E265:E266"/>
    <mergeCell ref="F265:G266"/>
    <mergeCell ref="F260:G261"/>
    <mergeCell ref="H260:I260"/>
    <mergeCell ref="H261:I261"/>
    <mergeCell ref="F262:G263"/>
    <mergeCell ref="H262:I263"/>
    <mergeCell ref="J262:J263"/>
    <mergeCell ref="J257:J258"/>
    <mergeCell ref="K257:K258"/>
    <mergeCell ref="L257:L258"/>
    <mergeCell ref="A259:A263"/>
    <mergeCell ref="F259:G259"/>
    <mergeCell ref="H259:L259"/>
    <mergeCell ref="B260:B261"/>
    <mergeCell ref="C260:C261"/>
    <mergeCell ref="D260:D261"/>
    <mergeCell ref="E260:E261"/>
    <mergeCell ref="H271:I271"/>
    <mergeCell ref="F272:G273"/>
    <mergeCell ref="H272:I273"/>
    <mergeCell ref="J272:J273"/>
    <mergeCell ref="K272:K273"/>
    <mergeCell ref="L272:L273"/>
    <mergeCell ref="L267:L268"/>
    <mergeCell ref="A269:A273"/>
    <mergeCell ref="F269:G269"/>
    <mergeCell ref="H269:L269"/>
    <mergeCell ref="B270:B271"/>
    <mergeCell ref="C270:C271"/>
    <mergeCell ref="D270:D271"/>
    <mergeCell ref="E270:E271"/>
    <mergeCell ref="F270:G271"/>
    <mergeCell ref="H270:I270"/>
    <mergeCell ref="H265:I265"/>
    <mergeCell ref="H266:I266"/>
    <mergeCell ref="F267:G268"/>
    <mergeCell ref="H267:I268"/>
    <mergeCell ref="J267:J268"/>
    <mergeCell ref="K267:K268"/>
    <mergeCell ref="F277:G278"/>
    <mergeCell ref="H277:I278"/>
    <mergeCell ref="J277:J278"/>
    <mergeCell ref="K277:K278"/>
    <mergeCell ref="L277:L278"/>
    <mergeCell ref="A279:A283"/>
    <mergeCell ref="F279:G279"/>
    <mergeCell ref="H279:L279"/>
    <mergeCell ref="B280:B281"/>
    <mergeCell ref="C280:C281"/>
    <mergeCell ref="A274:A278"/>
    <mergeCell ref="F274:G274"/>
    <mergeCell ref="H274:L274"/>
    <mergeCell ref="B275:B276"/>
    <mergeCell ref="C275:C276"/>
    <mergeCell ref="D275:D276"/>
    <mergeCell ref="E275:E276"/>
    <mergeCell ref="F275:G276"/>
    <mergeCell ref="H275:I275"/>
    <mergeCell ref="H276:I276"/>
    <mergeCell ref="J282:J283"/>
    <mergeCell ref="K282:K283"/>
    <mergeCell ref="L282:L283"/>
    <mergeCell ref="A284:A288"/>
    <mergeCell ref="F284:G284"/>
    <mergeCell ref="H284:L284"/>
    <mergeCell ref="B285:B286"/>
    <mergeCell ref="C285:C286"/>
    <mergeCell ref="D285:D286"/>
    <mergeCell ref="E285:E286"/>
    <mergeCell ref="D280:D281"/>
    <mergeCell ref="E280:E281"/>
    <mergeCell ref="F280:G281"/>
    <mergeCell ref="H280:I280"/>
    <mergeCell ref="H281:I281"/>
    <mergeCell ref="F282:G283"/>
    <mergeCell ref="H282:I283"/>
    <mergeCell ref="H290:I290"/>
    <mergeCell ref="H291:I291"/>
    <mergeCell ref="F292:G293"/>
    <mergeCell ref="H292:I293"/>
    <mergeCell ref="J292:J293"/>
    <mergeCell ref="K292:K293"/>
    <mergeCell ref="K287:K288"/>
    <mergeCell ref="L287:L288"/>
    <mergeCell ref="A289:A293"/>
    <mergeCell ref="F289:G289"/>
    <mergeCell ref="H289:L289"/>
    <mergeCell ref="B290:B291"/>
    <mergeCell ref="C290:C291"/>
    <mergeCell ref="D290:D291"/>
    <mergeCell ref="E290:E291"/>
    <mergeCell ref="F290:G291"/>
    <mergeCell ref="F285:G286"/>
    <mergeCell ref="H285:I285"/>
    <mergeCell ref="H286:I286"/>
    <mergeCell ref="F287:G288"/>
    <mergeCell ref="H287:I288"/>
    <mergeCell ref="J287:J288"/>
    <mergeCell ref="F308:G309"/>
    <mergeCell ref="H308:I309"/>
    <mergeCell ref="J308:J309"/>
    <mergeCell ref="K308:K309"/>
    <mergeCell ref="L308:L309"/>
    <mergeCell ref="D305:D307"/>
    <mergeCell ref="E305:E307"/>
    <mergeCell ref="F305:G307"/>
    <mergeCell ref="H305:I305"/>
    <mergeCell ref="L292:L293"/>
    <mergeCell ref="A294:A298"/>
    <mergeCell ref="F294:G294"/>
    <mergeCell ref="H294:L294"/>
    <mergeCell ref="B295:B296"/>
    <mergeCell ref="C295:C296"/>
    <mergeCell ref="D295:D296"/>
    <mergeCell ref="E295:E296"/>
    <mergeCell ref="F295:G296"/>
    <mergeCell ref="H295:I295"/>
    <mergeCell ref="F304:G304"/>
    <mergeCell ref="H304:L304"/>
    <mergeCell ref="B305:B307"/>
    <mergeCell ref="C305:C307"/>
    <mergeCell ref="A299:A303"/>
    <mergeCell ref="F299:G299"/>
    <mergeCell ref="H299:L299"/>
    <mergeCell ref="B300:B301"/>
    <mergeCell ref="C300:C301"/>
    <mergeCell ref="D300:D301"/>
    <mergeCell ref="E300:E301"/>
    <mergeCell ref="F300:G301"/>
    <mergeCell ref="H300:I300"/>
    <mergeCell ref="H301:I301"/>
    <mergeCell ref="H296:I296"/>
    <mergeCell ref="F297:G298"/>
    <mergeCell ref="H297:I298"/>
    <mergeCell ref="J297:J298"/>
    <mergeCell ref="K297:K298"/>
    <mergeCell ref="L297:L298"/>
    <mergeCell ref="K306:K307"/>
    <mergeCell ref="L306:L307"/>
    <mergeCell ref="A310:A314"/>
    <mergeCell ref="F310:G310"/>
    <mergeCell ref="H310:L310"/>
    <mergeCell ref="B311:B312"/>
    <mergeCell ref="C311:C312"/>
    <mergeCell ref="D311:D312"/>
    <mergeCell ref="E311:E312"/>
    <mergeCell ref="F311:G312"/>
    <mergeCell ref="H311:I311"/>
    <mergeCell ref="H312:I312"/>
    <mergeCell ref="K323:K324"/>
    <mergeCell ref="L323:L324"/>
    <mergeCell ref="H306:I307"/>
    <mergeCell ref="J306:J307"/>
    <mergeCell ref="F302:G303"/>
    <mergeCell ref="H302:I303"/>
    <mergeCell ref="J302:J303"/>
    <mergeCell ref="K302:K303"/>
    <mergeCell ref="L302:L303"/>
    <mergeCell ref="D316:D317"/>
    <mergeCell ref="E316:E317"/>
    <mergeCell ref="F316:G317"/>
    <mergeCell ref="H316:I316"/>
    <mergeCell ref="H317:I317"/>
    <mergeCell ref="F318:G319"/>
    <mergeCell ref="H318:I319"/>
    <mergeCell ref="F313:G314"/>
    <mergeCell ref="H313:I314"/>
    <mergeCell ref="J313:J314"/>
    <mergeCell ref="K313:K314"/>
    <mergeCell ref="L313:L314"/>
    <mergeCell ref="A304:A309"/>
    <mergeCell ref="F321:G322"/>
    <mergeCell ref="H321:I321"/>
    <mergeCell ref="H322:I322"/>
    <mergeCell ref="F323:G324"/>
    <mergeCell ref="H323:I324"/>
    <mergeCell ref="J323:J324"/>
    <mergeCell ref="J318:J319"/>
    <mergeCell ref="K318:K319"/>
    <mergeCell ref="L318:L319"/>
    <mergeCell ref="A320:A324"/>
    <mergeCell ref="F320:G320"/>
    <mergeCell ref="H320:L320"/>
    <mergeCell ref="B321:B322"/>
    <mergeCell ref="C321:C322"/>
    <mergeCell ref="D321:D322"/>
    <mergeCell ref="E321:E322"/>
    <mergeCell ref="A315:A319"/>
    <mergeCell ref="F315:G315"/>
    <mergeCell ref="H315:L315"/>
    <mergeCell ref="B316:B317"/>
    <mergeCell ref="C316:C317"/>
    <mergeCell ref="H332:I332"/>
    <mergeCell ref="F333:G334"/>
    <mergeCell ref="H333:I334"/>
    <mergeCell ref="J333:J334"/>
    <mergeCell ref="K333:K334"/>
    <mergeCell ref="L333:L334"/>
    <mergeCell ref="L328:L329"/>
    <mergeCell ref="A330:A334"/>
    <mergeCell ref="F330:G330"/>
    <mergeCell ref="H330:L330"/>
    <mergeCell ref="B331:B332"/>
    <mergeCell ref="C331:C332"/>
    <mergeCell ref="D331:D332"/>
    <mergeCell ref="E331:E332"/>
    <mergeCell ref="F331:G332"/>
    <mergeCell ref="H331:I331"/>
    <mergeCell ref="H326:I326"/>
    <mergeCell ref="H327:I327"/>
    <mergeCell ref="F328:G329"/>
    <mergeCell ref="H328:I329"/>
    <mergeCell ref="J328:J329"/>
    <mergeCell ref="K328:K329"/>
    <mergeCell ref="A325:A329"/>
    <mergeCell ref="F325:G325"/>
    <mergeCell ref="H325:L325"/>
    <mergeCell ref="B326:B327"/>
    <mergeCell ref="C326:C327"/>
    <mergeCell ref="D326:D327"/>
    <mergeCell ref="E326:E327"/>
    <mergeCell ref="F326:G327"/>
    <mergeCell ref="D341:D342"/>
    <mergeCell ref="E341:E342"/>
    <mergeCell ref="F341:G342"/>
    <mergeCell ref="H341:I341"/>
    <mergeCell ref="H342:I342"/>
    <mergeCell ref="F343:G344"/>
    <mergeCell ref="H343:I344"/>
    <mergeCell ref="F338:G339"/>
    <mergeCell ref="H338:I339"/>
    <mergeCell ref="J338:J339"/>
    <mergeCell ref="K338:K339"/>
    <mergeCell ref="L338:L339"/>
    <mergeCell ref="A340:A344"/>
    <mergeCell ref="F340:G340"/>
    <mergeCell ref="H340:L340"/>
    <mergeCell ref="B341:B342"/>
    <mergeCell ref="C341:C342"/>
    <mergeCell ref="A335:A339"/>
    <mergeCell ref="F335:G335"/>
    <mergeCell ref="H335:L335"/>
    <mergeCell ref="B336:B337"/>
    <mergeCell ref="C336:C337"/>
    <mergeCell ref="D336:D337"/>
    <mergeCell ref="E336:E337"/>
    <mergeCell ref="F336:G337"/>
    <mergeCell ref="H336:I336"/>
    <mergeCell ref="H337:I337"/>
    <mergeCell ref="K348:K349"/>
    <mergeCell ref="L348:L349"/>
    <mergeCell ref="A350:A354"/>
    <mergeCell ref="F350:G350"/>
    <mergeCell ref="H350:L350"/>
    <mergeCell ref="B351:B352"/>
    <mergeCell ref="C351:C352"/>
    <mergeCell ref="D351:D352"/>
    <mergeCell ref="E351:E352"/>
    <mergeCell ref="F351:G352"/>
    <mergeCell ref="F346:G347"/>
    <mergeCell ref="H346:I346"/>
    <mergeCell ref="H347:I347"/>
    <mergeCell ref="F348:G349"/>
    <mergeCell ref="H348:I349"/>
    <mergeCell ref="J348:J349"/>
    <mergeCell ref="J343:J344"/>
    <mergeCell ref="K343:K344"/>
    <mergeCell ref="L343:L344"/>
    <mergeCell ref="A345:A349"/>
    <mergeCell ref="F345:G345"/>
    <mergeCell ref="H345:L345"/>
    <mergeCell ref="B346:B347"/>
    <mergeCell ref="C346:C347"/>
    <mergeCell ref="D346:D347"/>
    <mergeCell ref="E346:E347"/>
    <mergeCell ref="H357:I357"/>
    <mergeCell ref="F358:G359"/>
    <mergeCell ref="H358:I359"/>
    <mergeCell ref="J358:J359"/>
    <mergeCell ref="K358:K359"/>
    <mergeCell ref="L358:L359"/>
    <mergeCell ref="L353:L354"/>
    <mergeCell ref="A355:A359"/>
    <mergeCell ref="F355:G355"/>
    <mergeCell ref="H355:L355"/>
    <mergeCell ref="B356:B357"/>
    <mergeCell ref="C356:C357"/>
    <mergeCell ref="D356:D357"/>
    <mergeCell ref="E356:E357"/>
    <mergeCell ref="F356:G357"/>
    <mergeCell ref="H356:I356"/>
    <mergeCell ref="H351:I351"/>
    <mergeCell ref="H352:I352"/>
    <mergeCell ref="F353:G354"/>
    <mergeCell ref="H353:I354"/>
    <mergeCell ref="J353:J354"/>
    <mergeCell ref="K353:K354"/>
    <mergeCell ref="D366:D367"/>
    <mergeCell ref="E366:E367"/>
    <mergeCell ref="F366:G367"/>
    <mergeCell ref="H366:I366"/>
    <mergeCell ref="H367:I367"/>
    <mergeCell ref="F368:G369"/>
    <mergeCell ref="H368:I369"/>
    <mergeCell ref="F363:G364"/>
    <mergeCell ref="H363:I364"/>
    <mergeCell ref="J363:J364"/>
    <mergeCell ref="K363:K364"/>
    <mergeCell ref="L363:L364"/>
    <mergeCell ref="A365:A369"/>
    <mergeCell ref="F365:G365"/>
    <mergeCell ref="H365:L365"/>
    <mergeCell ref="B366:B367"/>
    <mergeCell ref="C366:C367"/>
    <mergeCell ref="A360:A364"/>
    <mergeCell ref="F360:G360"/>
    <mergeCell ref="H360:L360"/>
    <mergeCell ref="B361:B362"/>
    <mergeCell ref="C361:C362"/>
    <mergeCell ref="D361:D362"/>
    <mergeCell ref="E361:E362"/>
    <mergeCell ref="F361:G362"/>
    <mergeCell ref="H361:I361"/>
    <mergeCell ref="H362:I362"/>
    <mergeCell ref="K373:K374"/>
    <mergeCell ref="L373:L374"/>
    <mergeCell ref="A375:A379"/>
    <mergeCell ref="F375:G375"/>
    <mergeCell ref="H375:L375"/>
    <mergeCell ref="B376:B377"/>
    <mergeCell ref="C376:C377"/>
    <mergeCell ref="D376:D377"/>
    <mergeCell ref="E376:E377"/>
    <mergeCell ref="F376:G377"/>
    <mergeCell ref="F371:G372"/>
    <mergeCell ref="H371:I371"/>
    <mergeCell ref="H372:I372"/>
    <mergeCell ref="F373:G374"/>
    <mergeCell ref="H373:I374"/>
    <mergeCell ref="J373:J374"/>
    <mergeCell ref="J368:J369"/>
    <mergeCell ref="K368:K369"/>
    <mergeCell ref="L368:L369"/>
    <mergeCell ref="A370:A374"/>
    <mergeCell ref="F370:G370"/>
    <mergeCell ref="H370:L370"/>
    <mergeCell ref="B371:B372"/>
    <mergeCell ref="C371:C372"/>
    <mergeCell ref="D371:D372"/>
    <mergeCell ref="E371:E372"/>
    <mergeCell ref="H382:I382"/>
    <mergeCell ref="F383:G384"/>
    <mergeCell ref="H383:I384"/>
    <mergeCell ref="J383:J384"/>
    <mergeCell ref="K383:K384"/>
    <mergeCell ref="L383:L384"/>
    <mergeCell ref="L378:L379"/>
    <mergeCell ref="A380:A384"/>
    <mergeCell ref="F380:G380"/>
    <mergeCell ref="H380:L380"/>
    <mergeCell ref="B381:B382"/>
    <mergeCell ref="C381:C382"/>
    <mergeCell ref="D381:D382"/>
    <mergeCell ref="E381:E382"/>
    <mergeCell ref="F381:G382"/>
    <mergeCell ref="H381:I381"/>
    <mergeCell ref="H376:I376"/>
    <mergeCell ref="H377:I377"/>
    <mergeCell ref="F378:G379"/>
    <mergeCell ref="H378:I379"/>
    <mergeCell ref="J378:J379"/>
    <mergeCell ref="K378:K379"/>
    <mergeCell ref="D391:D392"/>
    <mergeCell ref="E391:E392"/>
    <mergeCell ref="F391:G392"/>
    <mergeCell ref="H391:I391"/>
    <mergeCell ref="H392:I392"/>
    <mergeCell ref="F393:G394"/>
    <mergeCell ref="H393:I394"/>
    <mergeCell ref="F388:G389"/>
    <mergeCell ref="H388:I389"/>
    <mergeCell ref="J388:J389"/>
    <mergeCell ref="K388:K389"/>
    <mergeCell ref="L388:L389"/>
    <mergeCell ref="A390:A394"/>
    <mergeCell ref="F390:G390"/>
    <mergeCell ref="H390:L390"/>
    <mergeCell ref="B391:B392"/>
    <mergeCell ref="C391:C392"/>
    <mergeCell ref="A385:A389"/>
    <mergeCell ref="F385:G385"/>
    <mergeCell ref="H385:L385"/>
    <mergeCell ref="B386:B387"/>
    <mergeCell ref="C386:C387"/>
    <mergeCell ref="D386:D387"/>
    <mergeCell ref="E386:E387"/>
    <mergeCell ref="F386:G387"/>
    <mergeCell ref="H386:I386"/>
    <mergeCell ref="H387:I387"/>
    <mergeCell ref="K398:K399"/>
    <mergeCell ref="L398:L399"/>
    <mergeCell ref="A400:A404"/>
    <mergeCell ref="F400:G400"/>
    <mergeCell ref="H400:L400"/>
    <mergeCell ref="B401:B402"/>
    <mergeCell ref="C401:C402"/>
    <mergeCell ref="D401:D402"/>
    <mergeCell ref="E401:E402"/>
    <mergeCell ref="F401:G402"/>
    <mergeCell ref="F396:G397"/>
    <mergeCell ref="H396:I396"/>
    <mergeCell ref="H397:I397"/>
    <mergeCell ref="F398:G399"/>
    <mergeCell ref="H398:I399"/>
    <mergeCell ref="J398:J399"/>
    <mergeCell ref="J393:J394"/>
    <mergeCell ref="K393:K394"/>
    <mergeCell ref="L393:L394"/>
    <mergeCell ref="A395:A399"/>
    <mergeCell ref="F395:G395"/>
    <mergeCell ref="H395:L395"/>
    <mergeCell ref="B396:B397"/>
    <mergeCell ref="C396:C397"/>
    <mergeCell ref="D396:D397"/>
    <mergeCell ref="E396:E397"/>
    <mergeCell ref="H407:I407"/>
    <mergeCell ref="F408:G409"/>
    <mergeCell ref="H408:I409"/>
    <mergeCell ref="J408:J409"/>
    <mergeCell ref="K408:K409"/>
    <mergeCell ref="L408:L409"/>
    <mergeCell ref="L403:L404"/>
    <mergeCell ref="A405:A409"/>
    <mergeCell ref="F405:G405"/>
    <mergeCell ref="H405:L405"/>
    <mergeCell ref="B406:B407"/>
    <mergeCell ref="C406:C407"/>
    <mergeCell ref="D406:D407"/>
    <mergeCell ref="E406:E407"/>
    <mergeCell ref="F406:G407"/>
    <mergeCell ref="H406:I406"/>
    <mergeCell ref="H401:I401"/>
    <mergeCell ref="H402:I402"/>
    <mergeCell ref="F403:G404"/>
    <mergeCell ref="H403:I404"/>
    <mergeCell ref="J403:J404"/>
    <mergeCell ref="K403:K404"/>
    <mergeCell ref="F413:G414"/>
    <mergeCell ref="H413:I414"/>
    <mergeCell ref="J413:J414"/>
    <mergeCell ref="K413:K414"/>
    <mergeCell ref="L413:L414"/>
    <mergeCell ref="A415:A419"/>
    <mergeCell ref="F415:G415"/>
    <mergeCell ref="H415:L415"/>
    <mergeCell ref="B416:B417"/>
    <mergeCell ref="C416:C417"/>
    <mergeCell ref="A410:A414"/>
    <mergeCell ref="F410:G410"/>
    <mergeCell ref="H410:L410"/>
    <mergeCell ref="B411:B412"/>
    <mergeCell ref="C411:C412"/>
    <mergeCell ref="D411:D412"/>
    <mergeCell ref="E411:E412"/>
    <mergeCell ref="F411:G412"/>
    <mergeCell ref="H411:I411"/>
    <mergeCell ref="H412:I412"/>
    <mergeCell ref="J418:J419"/>
    <mergeCell ref="K418:K419"/>
    <mergeCell ref="L418:L419"/>
    <mergeCell ref="D416:D417"/>
    <mergeCell ref="E416:E417"/>
    <mergeCell ref="F416:G417"/>
    <mergeCell ref="H416:I416"/>
    <mergeCell ref="H417:I417"/>
    <mergeCell ref="F418:G419"/>
    <mergeCell ref="H418:I419"/>
    <mergeCell ref="H426:I426"/>
    <mergeCell ref="H427:I427"/>
    <mergeCell ref="F428:G429"/>
    <mergeCell ref="H428:I429"/>
    <mergeCell ref="J428:J429"/>
    <mergeCell ref="K428:K429"/>
    <mergeCell ref="K423:K424"/>
    <mergeCell ref="L423:L424"/>
    <mergeCell ref="A425:A429"/>
    <mergeCell ref="F425:G425"/>
    <mergeCell ref="H425:L425"/>
    <mergeCell ref="B426:B427"/>
    <mergeCell ref="C426:C427"/>
    <mergeCell ref="D426:D427"/>
    <mergeCell ref="E426:E427"/>
    <mergeCell ref="F426:G427"/>
    <mergeCell ref="F421:G422"/>
    <mergeCell ref="H421:I421"/>
    <mergeCell ref="H422:I422"/>
    <mergeCell ref="F423:G424"/>
    <mergeCell ref="H423:I424"/>
    <mergeCell ref="J423:J424"/>
    <mergeCell ref="H432:I433"/>
    <mergeCell ref="J432:J433"/>
    <mergeCell ref="K432:K433"/>
    <mergeCell ref="L432:L433"/>
    <mergeCell ref="F434:G435"/>
    <mergeCell ref="H434:I435"/>
    <mergeCell ref="J434:J435"/>
    <mergeCell ref="K434:K435"/>
    <mergeCell ref="L434:L435"/>
    <mergeCell ref="L428:L429"/>
    <mergeCell ref="A430:A435"/>
    <mergeCell ref="F430:G430"/>
    <mergeCell ref="H430:L430"/>
    <mergeCell ref="B431:B433"/>
    <mergeCell ref="C431:C433"/>
    <mergeCell ref="D431:D433"/>
    <mergeCell ref="E431:E433"/>
    <mergeCell ref="F431:G433"/>
    <mergeCell ref="H431:I431"/>
    <mergeCell ref="A420:A424"/>
    <mergeCell ref="F420:G420"/>
    <mergeCell ref="H420:L420"/>
    <mergeCell ref="B421:B422"/>
    <mergeCell ref="C421:C422"/>
    <mergeCell ref="D421:D422"/>
    <mergeCell ref="E421:E422"/>
    <mergeCell ref="F439:G440"/>
    <mergeCell ref="H439:I440"/>
    <mergeCell ref="J439:J440"/>
    <mergeCell ref="K439:K440"/>
    <mergeCell ref="L439:L440"/>
    <mergeCell ref="A441:A445"/>
    <mergeCell ref="F441:G441"/>
    <mergeCell ref="H441:L441"/>
    <mergeCell ref="B442:B443"/>
    <mergeCell ref="C442:C443"/>
    <mergeCell ref="A436:A440"/>
    <mergeCell ref="F436:G436"/>
    <mergeCell ref="H436:L436"/>
    <mergeCell ref="B437:B438"/>
    <mergeCell ref="C437:C438"/>
    <mergeCell ref="D437:D438"/>
    <mergeCell ref="E437:E438"/>
    <mergeCell ref="F437:G438"/>
    <mergeCell ref="H437:I437"/>
    <mergeCell ref="H438:I438"/>
    <mergeCell ref="F447:G448"/>
    <mergeCell ref="H447:I447"/>
    <mergeCell ref="H448:I448"/>
    <mergeCell ref="F449:G450"/>
    <mergeCell ref="H449:I450"/>
    <mergeCell ref="J449:J450"/>
    <mergeCell ref="J444:J445"/>
    <mergeCell ref="K444:K445"/>
    <mergeCell ref="L444:L445"/>
    <mergeCell ref="A446:A450"/>
    <mergeCell ref="F446:G446"/>
    <mergeCell ref="H446:L446"/>
    <mergeCell ref="B447:B448"/>
    <mergeCell ref="C447:C448"/>
    <mergeCell ref="D447:D448"/>
    <mergeCell ref="E447:E448"/>
    <mergeCell ref="D442:D443"/>
    <mergeCell ref="E442:E443"/>
    <mergeCell ref="F442:G443"/>
    <mergeCell ref="H442:I442"/>
    <mergeCell ref="H443:I443"/>
    <mergeCell ref="F444:G445"/>
    <mergeCell ref="H444:I445"/>
    <mergeCell ref="H452:I452"/>
    <mergeCell ref="H453:I454"/>
    <mergeCell ref="J453:J454"/>
    <mergeCell ref="K453:K454"/>
    <mergeCell ref="L453:L454"/>
    <mergeCell ref="F455:G456"/>
    <mergeCell ref="H455:I456"/>
    <mergeCell ref="J455:J456"/>
    <mergeCell ref="K455:K456"/>
    <mergeCell ref="L455:L456"/>
    <mergeCell ref="K449:K450"/>
    <mergeCell ref="L449:L450"/>
    <mergeCell ref="A451:A456"/>
    <mergeCell ref="F451:G451"/>
    <mergeCell ref="H451:L451"/>
    <mergeCell ref="B452:B454"/>
    <mergeCell ref="C452:C454"/>
    <mergeCell ref="D452:D454"/>
    <mergeCell ref="E452:E454"/>
    <mergeCell ref="F452:G454"/>
    <mergeCell ref="J459:J460"/>
    <mergeCell ref="K459:K460"/>
    <mergeCell ref="L459:L460"/>
    <mergeCell ref="F461:G462"/>
    <mergeCell ref="H461:I462"/>
    <mergeCell ref="J461:J462"/>
    <mergeCell ref="K461:K462"/>
    <mergeCell ref="L461:L462"/>
    <mergeCell ref="A457:A462"/>
    <mergeCell ref="F457:G457"/>
    <mergeCell ref="H457:L457"/>
    <mergeCell ref="B458:B460"/>
    <mergeCell ref="C458:C460"/>
    <mergeCell ref="D458:D460"/>
    <mergeCell ref="E458:E460"/>
    <mergeCell ref="F458:G460"/>
    <mergeCell ref="H458:I458"/>
    <mergeCell ref="H459:I460"/>
    <mergeCell ref="F466:G467"/>
    <mergeCell ref="H466:I467"/>
    <mergeCell ref="J466:J467"/>
    <mergeCell ref="K466:K467"/>
    <mergeCell ref="L466:L467"/>
    <mergeCell ref="A468:A472"/>
    <mergeCell ref="F468:G468"/>
    <mergeCell ref="H468:L468"/>
    <mergeCell ref="B469:B470"/>
    <mergeCell ref="C469:C470"/>
    <mergeCell ref="A463:A467"/>
    <mergeCell ref="F463:G463"/>
    <mergeCell ref="H463:L463"/>
    <mergeCell ref="B464:B465"/>
    <mergeCell ref="C464:C465"/>
    <mergeCell ref="D464:D465"/>
    <mergeCell ref="E464:E465"/>
    <mergeCell ref="F464:G465"/>
    <mergeCell ref="H464:I464"/>
    <mergeCell ref="H465:I465"/>
    <mergeCell ref="F474:G475"/>
    <mergeCell ref="H474:I474"/>
    <mergeCell ref="H475:I475"/>
    <mergeCell ref="F476:G477"/>
    <mergeCell ref="H476:I477"/>
    <mergeCell ref="J476:J477"/>
    <mergeCell ref="J471:J472"/>
    <mergeCell ref="K471:K472"/>
    <mergeCell ref="L471:L472"/>
    <mergeCell ref="A473:A477"/>
    <mergeCell ref="F473:G473"/>
    <mergeCell ref="H473:L473"/>
    <mergeCell ref="B474:B475"/>
    <mergeCell ref="C474:C475"/>
    <mergeCell ref="D474:D475"/>
    <mergeCell ref="E474:E475"/>
    <mergeCell ref="D469:D470"/>
    <mergeCell ref="E469:E470"/>
    <mergeCell ref="F469:G470"/>
    <mergeCell ref="H469:I469"/>
    <mergeCell ref="H470:I470"/>
    <mergeCell ref="F471:G472"/>
    <mergeCell ref="H471:I472"/>
    <mergeCell ref="H479:I479"/>
    <mergeCell ref="H480:I481"/>
    <mergeCell ref="J480:J481"/>
    <mergeCell ref="K480:K481"/>
    <mergeCell ref="L480:L481"/>
    <mergeCell ref="F482:G483"/>
    <mergeCell ref="H482:I483"/>
    <mergeCell ref="J482:J483"/>
    <mergeCell ref="K482:K483"/>
    <mergeCell ref="L482:L483"/>
    <mergeCell ref="K476:K477"/>
    <mergeCell ref="L476:L477"/>
    <mergeCell ref="A478:A483"/>
    <mergeCell ref="F478:G478"/>
    <mergeCell ref="H478:L478"/>
    <mergeCell ref="B479:B481"/>
    <mergeCell ref="C479:C481"/>
    <mergeCell ref="D479:D481"/>
    <mergeCell ref="E479:E481"/>
    <mergeCell ref="F479:G481"/>
    <mergeCell ref="D490:D491"/>
    <mergeCell ref="E490:E491"/>
    <mergeCell ref="F490:G491"/>
    <mergeCell ref="H490:I490"/>
    <mergeCell ref="H491:I491"/>
    <mergeCell ref="F492:G493"/>
    <mergeCell ref="H492:I493"/>
    <mergeCell ref="F487:G488"/>
    <mergeCell ref="H487:I488"/>
    <mergeCell ref="J487:J488"/>
    <mergeCell ref="K487:K488"/>
    <mergeCell ref="L487:L488"/>
    <mergeCell ref="A489:A493"/>
    <mergeCell ref="F489:G489"/>
    <mergeCell ref="H489:L489"/>
    <mergeCell ref="B490:B491"/>
    <mergeCell ref="C490:C491"/>
    <mergeCell ref="A484:A488"/>
    <mergeCell ref="F484:G484"/>
    <mergeCell ref="H484:L484"/>
    <mergeCell ref="B485:B486"/>
    <mergeCell ref="C485:C486"/>
    <mergeCell ref="D485:D486"/>
    <mergeCell ref="E485:E486"/>
    <mergeCell ref="F485:G486"/>
    <mergeCell ref="H485:I485"/>
    <mergeCell ref="H486:I486"/>
    <mergeCell ref="K497:K498"/>
    <mergeCell ref="L497:L498"/>
    <mergeCell ref="A499:A503"/>
    <mergeCell ref="F499:G499"/>
    <mergeCell ref="H499:L499"/>
    <mergeCell ref="B500:B501"/>
    <mergeCell ref="C500:C501"/>
    <mergeCell ref="D500:D501"/>
    <mergeCell ref="E500:E501"/>
    <mergeCell ref="F500:G501"/>
    <mergeCell ref="F495:G496"/>
    <mergeCell ref="H495:I495"/>
    <mergeCell ref="H496:I496"/>
    <mergeCell ref="F497:G498"/>
    <mergeCell ref="H497:I498"/>
    <mergeCell ref="J497:J498"/>
    <mergeCell ref="J492:J493"/>
    <mergeCell ref="K492:K493"/>
    <mergeCell ref="L492:L493"/>
    <mergeCell ref="A494:A498"/>
    <mergeCell ref="F494:G494"/>
    <mergeCell ref="H494:L494"/>
    <mergeCell ref="B495:B496"/>
    <mergeCell ref="C495:C496"/>
    <mergeCell ref="D495:D496"/>
    <mergeCell ref="E495:E496"/>
    <mergeCell ref="F519:G520"/>
    <mergeCell ref="H519:I520"/>
    <mergeCell ref="J519:J520"/>
    <mergeCell ref="K519:K520"/>
    <mergeCell ref="L519:L520"/>
    <mergeCell ref="D516:D518"/>
    <mergeCell ref="L502:L503"/>
    <mergeCell ref="A504:A509"/>
    <mergeCell ref="F504:G504"/>
    <mergeCell ref="H504:L504"/>
    <mergeCell ref="B505:B507"/>
    <mergeCell ref="C505:C507"/>
    <mergeCell ref="D505:D507"/>
    <mergeCell ref="E505:E507"/>
    <mergeCell ref="F505:G507"/>
    <mergeCell ref="H505:I505"/>
    <mergeCell ref="H500:I500"/>
    <mergeCell ref="H501:I501"/>
    <mergeCell ref="F502:G503"/>
    <mergeCell ref="H502:I503"/>
    <mergeCell ref="J502:J503"/>
    <mergeCell ref="K502:K503"/>
    <mergeCell ref="C516:C518"/>
    <mergeCell ref="A510:A514"/>
    <mergeCell ref="F510:G510"/>
    <mergeCell ref="H510:L510"/>
    <mergeCell ref="B511:B512"/>
    <mergeCell ref="C511:C512"/>
    <mergeCell ref="D511:D512"/>
    <mergeCell ref="E511:E512"/>
    <mergeCell ref="F511:G512"/>
    <mergeCell ref="H511:I511"/>
    <mergeCell ref="H512:I512"/>
    <mergeCell ref="H506:I507"/>
    <mergeCell ref="J506:J507"/>
    <mergeCell ref="K506:K507"/>
    <mergeCell ref="L506:L507"/>
    <mergeCell ref="F508:G509"/>
    <mergeCell ref="H508:I509"/>
    <mergeCell ref="J508:J509"/>
    <mergeCell ref="K508:K509"/>
    <mergeCell ref="L508:L509"/>
    <mergeCell ref="K517:K518"/>
    <mergeCell ref="L517:L518"/>
    <mergeCell ref="A521:A526"/>
    <mergeCell ref="F521:G521"/>
    <mergeCell ref="H521:L521"/>
    <mergeCell ref="B522:B524"/>
    <mergeCell ref="C522:C524"/>
    <mergeCell ref="D522:D524"/>
    <mergeCell ref="E522:E524"/>
    <mergeCell ref="F522:G524"/>
    <mergeCell ref="H522:I522"/>
    <mergeCell ref="H523:I524"/>
    <mergeCell ref="E516:E518"/>
    <mergeCell ref="F516:G518"/>
    <mergeCell ref="H516:I516"/>
    <mergeCell ref="H517:I518"/>
    <mergeCell ref="J517:J518"/>
    <mergeCell ref="F513:G514"/>
    <mergeCell ref="H513:I514"/>
    <mergeCell ref="J513:J514"/>
    <mergeCell ref="K513:K514"/>
    <mergeCell ref="L513:L514"/>
    <mergeCell ref="J523:J524"/>
    <mergeCell ref="K523:K524"/>
    <mergeCell ref="L523:L524"/>
    <mergeCell ref="F525:G526"/>
    <mergeCell ref="H525:I526"/>
    <mergeCell ref="J525:J526"/>
    <mergeCell ref="K525:K526"/>
    <mergeCell ref="L525:L526"/>
    <mergeCell ref="A515:A520"/>
    <mergeCell ref="F515:G515"/>
    <mergeCell ref="H515:L515"/>
    <mergeCell ref="B516:B51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5"/>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5</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401</v>
      </c>
      <c r="B10" s="203" t="s">
        <v>12</v>
      </c>
      <c r="C10" s="207" t="s">
        <v>11</v>
      </c>
      <c r="D10" s="207" t="s">
        <v>280</v>
      </c>
      <c r="E10" s="207" t="s">
        <v>281</v>
      </c>
      <c r="F10" s="653" t="s">
        <v>8</v>
      </c>
      <c r="G10" s="653"/>
      <c r="H10" s="650"/>
      <c r="I10" s="650"/>
      <c r="J10" s="650"/>
      <c r="K10" s="650"/>
      <c r="L10" s="650"/>
    </row>
    <row r="11" spans="1:12" x14ac:dyDescent="0.2">
      <c r="A11" s="652"/>
      <c r="B11" s="651" t="s">
        <v>1714</v>
      </c>
      <c r="C11" s="651" t="s">
        <v>1715</v>
      </c>
      <c r="D11" s="655">
        <v>43487</v>
      </c>
      <c r="E11" s="651" t="s">
        <v>844</v>
      </c>
      <c r="F11" s="651" t="s">
        <v>1716</v>
      </c>
      <c r="G11" s="651"/>
      <c r="H11" s="649" t="s">
        <v>286</v>
      </c>
      <c r="I11" s="649"/>
      <c r="J11" s="209" t="s">
        <v>287</v>
      </c>
      <c r="K11" s="209" t="s">
        <v>16</v>
      </c>
      <c r="L11" s="210">
        <v>844</v>
      </c>
    </row>
    <row r="12" spans="1:12" x14ac:dyDescent="0.2">
      <c r="A12" s="652"/>
      <c r="B12" s="651"/>
      <c r="C12" s="651"/>
      <c r="D12" s="655"/>
      <c r="E12" s="651"/>
      <c r="F12" s="651"/>
      <c r="G12" s="651"/>
      <c r="H12" s="649" t="s">
        <v>242</v>
      </c>
      <c r="I12" s="649"/>
      <c r="J12" s="209" t="s">
        <v>287</v>
      </c>
      <c r="K12" s="209" t="s">
        <v>16</v>
      </c>
      <c r="L12" s="210">
        <v>1250</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36" x14ac:dyDescent="0.2">
      <c r="A14" s="652"/>
      <c r="B14" s="209" t="s">
        <v>1717</v>
      </c>
      <c r="C14" s="209" t="s">
        <v>1716</v>
      </c>
      <c r="D14" s="211">
        <v>43491</v>
      </c>
      <c r="E14" s="209" t="s">
        <v>1718</v>
      </c>
      <c r="F14" s="650"/>
      <c r="G14" s="650"/>
      <c r="H14" s="649"/>
      <c r="I14" s="649"/>
      <c r="J14" s="651"/>
      <c r="K14" s="651"/>
      <c r="L14" s="648"/>
    </row>
    <row r="15" spans="1:12" ht="24" x14ac:dyDescent="0.2">
      <c r="A15" s="652">
        <v>402</v>
      </c>
      <c r="B15" s="203" t="s">
        <v>12</v>
      </c>
      <c r="C15" s="207" t="s">
        <v>11</v>
      </c>
      <c r="D15" s="207" t="s">
        <v>280</v>
      </c>
      <c r="E15" s="207" t="s">
        <v>281</v>
      </c>
      <c r="F15" s="653" t="s">
        <v>8</v>
      </c>
      <c r="G15" s="653"/>
      <c r="H15" s="650"/>
      <c r="I15" s="650"/>
      <c r="J15" s="650"/>
      <c r="K15" s="650"/>
      <c r="L15" s="650"/>
    </row>
    <row r="16" spans="1:12" x14ac:dyDescent="0.2">
      <c r="A16" s="652"/>
      <c r="B16" s="651" t="s">
        <v>1714</v>
      </c>
      <c r="C16" s="651" t="s">
        <v>1719</v>
      </c>
      <c r="D16" s="655">
        <v>43506</v>
      </c>
      <c r="E16" s="651" t="s">
        <v>1720</v>
      </c>
      <c r="F16" s="651" t="s">
        <v>1721</v>
      </c>
      <c r="G16" s="651"/>
      <c r="H16" s="649" t="s">
        <v>286</v>
      </c>
      <c r="I16" s="649"/>
      <c r="J16" s="209" t="s">
        <v>287</v>
      </c>
      <c r="K16" s="209" t="s">
        <v>16</v>
      </c>
      <c r="L16" s="210">
        <v>755</v>
      </c>
    </row>
    <row r="17" spans="1:12" x14ac:dyDescent="0.2">
      <c r="A17" s="652"/>
      <c r="B17" s="651"/>
      <c r="C17" s="651"/>
      <c r="D17" s="655"/>
      <c r="E17" s="651"/>
      <c r="F17" s="651"/>
      <c r="G17" s="651"/>
      <c r="H17" s="649" t="s">
        <v>242</v>
      </c>
      <c r="I17" s="649"/>
      <c r="J17" s="209" t="s">
        <v>287</v>
      </c>
      <c r="K17" s="209" t="s">
        <v>16</v>
      </c>
      <c r="L17" s="210">
        <v>2534</v>
      </c>
    </row>
    <row r="18" spans="1:12" ht="24" x14ac:dyDescent="0.2">
      <c r="A18" s="652"/>
      <c r="B18" s="203" t="s">
        <v>6</v>
      </c>
      <c r="C18" s="207" t="s">
        <v>5</v>
      </c>
      <c r="D18" s="207" t="s">
        <v>288</v>
      </c>
      <c r="E18" s="207" t="s">
        <v>289</v>
      </c>
      <c r="F18" s="650"/>
      <c r="G18" s="650"/>
      <c r="H18" s="649" t="s">
        <v>290</v>
      </c>
      <c r="I18" s="649"/>
      <c r="J18" s="651" t="s">
        <v>287</v>
      </c>
      <c r="K18" s="651" t="s">
        <v>16</v>
      </c>
      <c r="L18" s="648">
        <v>160</v>
      </c>
    </row>
    <row r="19" spans="1:12" ht="36" x14ac:dyDescent="0.2">
      <c r="A19" s="652"/>
      <c r="B19" s="209" t="s">
        <v>1717</v>
      </c>
      <c r="C19" s="209" t="s">
        <v>1721</v>
      </c>
      <c r="D19" s="211">
        <v>43512</v>
      </c>
      <c r="E19" s="209" t="s">
        <v>1722</v>
      </c>
      <c r="F19" s="650"/>
      <c r="G19" s="650"/>
      <c r="H19" s="649"/>
      <c r="I19" s="649"/>
      <c r="J19" s="651"/>
      <c r="K19" s="651"/>
      <c r="L19" s="648"/>
    </row>
    <row r="20" spans="1:12" ht="24" x14ac:dyDescent="0.2">
      <c r="A20" s="652">
        <v>403</v>
      </c>
      <c r="B20" s="203" t="s">
        <v>12</v>
      </c>
      <c r="C20" s="207" t="s">
        <v>11</v>
      </c>
      <c r="D20" s="207" t="s">
        <v>280</v>
      </c>
      <c r="E20" s="207" t="s">
        <v>281</v>
      </c>
      <c r="F20" s="653" t="s">
        <v>8</v>
      </c>
      <c r="G20" s="653"/>
      <c r="H20" s="650"/>
      <c r="I20" s="650"/>
      <c r="J20" s="650"/>
      <c r="K20" s="650"/>
      <c r="L20" s="650"/>
    </row>
    <row r="21" spans="1:12" x14ac:dyDescent="0.2">
      <c r="A21" s="652"/>
      <c r="B21" s="651" t="s">
        <v>1723</v>
      </c>
      <c r="C21" s="654" t="s">
        <v>1724</v>
      </c>
      <c r="D21" s="655">
        <v>43517</v>
      </c>
      <c r="E21" s="651" t="s">
        <v>607</v>
      </c>
      <c r="F21" s="651" t="s">
        <v>700</v>
      </c>
      <c r="G21" s="651"/>
      <c r="H21" s="649" t="s">
        <v>286</v>
      </c>
      <c r="I21" s="649"/>
      <c r="J21" s="209" t="s">
        <v>287</v>
      </c>
      <c r="K21" s="209" t="s">
        <v>16</v>
      </c>
      <c r="L21" s="210">
        <v>894.96</v>
      </c>
    </row>
    <row r="22" spans="1:12" x14ac:dyDescent="0.2">
      <c r="A22" s="652"/>
      <c r="B22" s="651"/>
      <c r="C22" s="654"/>
      <c r="D22" s="655"/>
      <c r="E22" s="651"/>
      <c r="F22" s="651"/>
      <c r="G22" s="651"/>
      <c r="H22" s="649" t="s">
        <v>242</v>
      </c>
      <c r="I22" s="649"/>
      <c r="J22" s="651" t="s">
        <v>287</v>
      </c>
      <c r="K22" s="651" t="s">
        <v>287</v>
      </c>
      <c r="L22" s="648">
        <v>0</v>
      </c>
    </row>
    <row r="23" spans="1:12" x14ac:dyDescent="0.2">
      <c r="A23" s="652"/>
      <c r="B23" s="651"/>
      <c r="C23" s="654"/>
      <c r="D23" s="655"/>
      <c r="E23" s="651"/>
      <c r="F23" s="651"/>
      <c r="G23" s="651"/>
      <c r="H23" s="649"/>
      <c r="I23" s="649"/>
      <c r="J23" s="651"/>
      <c r="K23" s="651"/>
      <c r="L23" s="648"/>
    </row>
    <row r="24" spans="1:12" ht="24" x14ac:dyDescent="0.2">
      <c r="A24" s="652"/>
      <c r="B24" s="203" t="s">
        <v>6</v>
      </c>
      <c r="C24" s="207" t="s">
        <v>5</v>
      </c>
      <c r="D24" s="207" t="s">
        <v>288</v>
      </c>
      <c r="E24" s="207" t="s">
        <v>289</v>
      </c>
      <c r="F24" s="650"/>
      <c r="G24" s="650"/>
      <c r="H24" s="649" t="s">
        <v>290</v>
      </c>
      <c r="I24" s="649"/>
      <c r="J24" s="651" t="s">
        <v>287</v>
      </c>
      <c r="K24" s="651" t="s">
        <v>16</v>
      </c>
      <c r="L24" s="648">
        <v>450</v>
      </c>
    </row>
    <row r="25" spans="1:12" ht="24" x14ac:dyDescent="0.2">
      <c r="A25" s="652"/>
      <c r="B25" s="209" t="s">
        <v>291</v>
      </c>
      <c r="C25" s="209" t="s">
        <v>700</v>
      </c>
      <c r="D25" s="211">
        <v>43520</v>
      </c>
      <c r="E25" s="209" t="s">
        <v>689</v>
      </c>
      <c r="F25" s="650"/>
      <c r="G25" s="650"/>
      <c r="H25" s="649"/>
      <c r="I25" s="649"/>
      <c r="J25" s="651"/>
      <c r="K25" s="651"/>
      <c r="L25" s="648"/>
    </row>
    <row r="26" spans="1:12" ht="24" x14ac:dyDescent="0.2">
      <c r="A26" s="652">
        <v>404</v>
      </c>
      <c r="B26" s="203" t="s">
        <v>12</v>
      </c>
      <c r="C26" s="207" t="s">
        <v>11</v>
      </c>
      <c r="D26" s="207" t="s">
        <v>280</v>
      </c>
      <c r="E26" s="207" t="s">
        <v>281</v>
      </c>
      <c r="F26" s="653" t="s">
        <v>8</v>
      </c>
      <c r="G26" s="653"/>
      <c r="H26" s="650"/>
      <c r="I26" s="650"/>
      <c r="J26" s="650"/>
      <c r="K26" s="650"/>
      <c r="L26" s="650"/>
    </row>
    <row r="27" spans="1:12" x14ac:dyDescent="0.2">
      <c r="A27" s="652"/>
      <c r="B27" s="651" t="s">
        <v>1725</v>
      </c>
      <c r="C27" s="654" t="s">
        <v>1726</v>
      </c>
      <c r="D27" s="655">
        <v>43418</v>
      </c>
      <c r="E27" s="651" t="s">
        <v>321</v>
      </c>
      <c r="F27" s="651" t="s">
        <v>1727</v>
      </c>
      <c r="G27" s="651"/>
      <c r="H27" s="649" t="s">
        <v>286</v>
      </c>
      <c r="I27" s="649"/>
      <c r="J27" s="209" t="s">
        <v>287</v>
      </c>
      <c r="K27" s="209" t="s">
        <v>16</v>
      </c>
      <c r="L27" s="210">
        <v>591.95000000000005</v>
      </c>
    </row>
    <row r="28" spans="1:12" x14ac:dyDescent="0.2">
      <c r="A28" s="652"/>
      <c r="B28" s="651"/>
      <c r="C28" s="654"/>
      <c r="D28" s="655"/>
      <c r="E28" s="651"/>
      <c r="F28" s="651"/>
      <c r="G28" s="651"/>
      <c r="H28" s="649" t="s">
        <v>242</v>
      </c>
      <c r="I28" s="649"/>
      <c r="J28" s="209" t="s">
        <v>287</v>
      </c>
      <c r="K28" s="209" t="s">
        <v>16</v>
      </c>
      <c r="L28" s="210">
        <v>414.96</v>
      </c>
    </row>
    <row r="29" spans="1:12" ht="24" x14ac:dyDescent="0.2">
      <c r="A29" s="652"/>
      <c r="B29" s="203" t="s">
        <v>6</v>
      </c>
      <c r="C29" s="207" t="s">
        <v>5</v>
      </c>
      <c r="D29" s="207" t="s">
        <v>288</v>
      </c>
      <c r="E29" s="207" t="s">
        <v>289</v>
      </c>
      <c r="F29" s="650"/>
      <c r="G29" s="650"/>
      <c r="H29" s="649" t="s">
        <v>290</v>
      </c>
      <c r="I29" s="649"/>
      <c r="J29" s="651" t="s">
        <v>287</v>
      </c>
      <c r="K29" s="651" t="s">
        <v>16</v>
      </c>
      <c r="L29" s="648">
        <v>785</v>
      </c>
    </row>
    <row r="30" spans="1:12" ht="36" x14ac:dyDescent="0.2">
      <c r="A30" s="652"/>
      <c r="B30" s="209" t="s">
        <v>1728</v>
      </c>
      <c r="C30" s="209" t="s">
        <v>1727</v>
      </c>
      <c r="D30" s="211">
        <v>43420</v>
      </c>
      <c r="E30" s="209" t="s">
        <v>1177</v>
      </c>
      <c r="F30" s="650"/>
      <c r="G30" s="650"/>
      <c r="H30" s="649"/>
      <c r="I30" s="649"/>
      <c r="J30" s="651"/>
      <c r="K30" s="651"/>
      <c r="L30" s="648"/>
    </row>
    <row r="31" spans="1:12" ht="24" x14ac:dyDescent="0.2">
      <c r="A31" s="652">
        <v>405</v>
      </c>
      <c r="B31" s="203" t="s">
        <v>12</v>
      </c>
      <c r="C31" s="207" t="s">
        <v>11</v>
      </c>
      <c r="D31" s="207" t="s">
        <v>280</v>
      </c>
      <c r="E31" s="207" t="s">
        <v>281</v>
      </c>
      <c r="F31" s="653" t="s">
        <v>8</v>
      </c>
      <c r="G31" s="653"/>
      <c r="H31" s="650"/>
      <c r="I31" s="650"/>
      <c r="J31" s="650"/>
      <c r="K31" s="650"/>
      <c r="L31" s="650"/>
    </row>
    <row r="32" spans="1:12" x14ac:dyDescent="0.2">
      <c r="A32" s="652"/>
      <c r="B32" s="651" t="s">
        <v>1729</v>
      </c>
      <c r="C32" s="654" t="s">
        <v>1730</v>
      </c>
      <c r="D32" s="655">
        <v>43380</v>
      </c>
      <c r="E32" s="651" t="s">
        <v>1731</v>
      </c>
      <c r="F32" s="651" t="s">
        <v>1732</v>
      </c>
      <c r="G32" s="651"/>
      <c r="H32" s="649" t="s">
        <v>286</v>
      </c>
      <c r="I32" s="649"/>
      <c r="J32" s="209" t="s">
        <v>287</v>
      </c>
      <c r="K32" s="209" t="s">
        <v>16</v>
      </c>
      <c r="L32" s="210">
        <v>344.94</v>
      </c>
    </row>
    <row r="33" spans="1:12" x14ac:dyDescent="0.2">
      <c r="A33" s="652"/>
      <c r="B33" s="651"/>
      <c r="C33" s="654"/>
      <c r="D33" s="655"/>
      <c r="E33" s="651"/>
      <c r="F33" s="651"/>
      <c r="G33" s="651"/>
      <c r="H33" s="649" t="s">
        <v>242</v>
      </c>
      <c r="I33" s="649"/>
      <c r="J33" s="209" t="s">
        <v>287</v>
      </c>
      <c r="K33" s="209" t="s">
        <v>16</v>
      </c>
      <c r="L33" s="210">
        <v>417.4</v>
      </c>
    </row>
    <row r="34" spans="1:12" ht="24" x14ac:dyDescent="0.2">
      <c r="A34" s="652"/>
      <c r="B34" s="203" t="s">
        <v>6</v>
      </c>
      <c r="C34" s="207" t="s">
        <v>5</v>
      </c>
      <c r="D34" s="207" t="s">
        <v>288</v>
      </c>
      <c r="E34" s="207" t="s">
        <v>289</v>
      </c>
      <c r="F34" s="650"/>
      <c r="G34" s="650"/>
      <c r="H34" s="649" t="s">
        <v>290</v>
      </c>
      <c r="I34" s="649"/>
      <c r="J34" s="651" t="s">
        <v>287</v>
      </c>
      <c r="K34" s="651" t="s">
        <v>287</v>
      </c>
      <c r="L34" s="648">
        <v>0</v>
      </c>
    </row>
    <row r="35" spans="1:12" ht="36" x14ac:dyDescent="0.2">
      <c r="A35" s="652"/>
      <c r="B35" s="209" t="s">
        <v>1274</v>
      </c>
      <c r="C35" s="209" t="s">
        <v>1732</v>
      </c>
      <c r="D35" s="211">
        <v>43381</v>
      </c>
      <c r="E35" s="209" t="s">
        <v>1733</v>
      </c>
      <c r="F35" s="650"/>
      <c r="G35" s="650"/>
      <c r="H35" s="649"/>
      <c r="I35" s="649"/>
      <c r="J35" s="651"/>
      <c r="K35" s="651"/>
      <c r="L35" s="648"/>
    </row>
    <row r="36" spans="1:12" ht="24" x14ac:dyDescent="0.2">
      <c r="A36" s="652">
        <v>406</v>
      </c>
      <c r="B36" s="203" t="s">
        <v>12</v>
      </c>
      <c r="C36" s="207" t="s">
        <v>11</v>
      </c>
      <c r="D36" s="207" t="s">
        <v>280</v>
      </c>
      <c r="E36" s="207" t="s">
        <v>281</v>
      </c>
      <c r="F36" s="653" t="s">
        <v>8</v>
      </c>
      <c r="G36" s="653"/>
      <c r="H36" s="650"/>
      <c r="I36" s="650"/>
      <c r="J36" s="650"/>
      <c r="K36" s="650"/>
      <c r="L36" s="650"/>
    </row>
    <row r="37" spans="1:12" x14ac:dyDescent="0.2">
      <c r="A37" s="652"/>
      <c r="B37" s="651" t="s">
        <v>1734</v>
      </c>
      <c r="C37" s="654" t="s">
        <v>1735</v>
      </c>
      <c r="D37" s="655">
        <v>43431</v>
      </c>
      <c r="E37" s="651" t="s">
        <v>896</v>
      </c>
      <c r="F37" s="651" t="s">
        <v>1736</v>
      </c>
      <c r="G37" s="651"/>
      <c r="H37" s="649" t="s">
        <v>286</v>
      </c>
      <c r="I37" s="649"/>
      <c r="J37" s="209" t="s">
        <v>287</v>
      </c>
      <c r="K37" s="209" t="s">
        <v>16</v>
      </c>
      <c r="L37" s="210">
        <v>279.08</v>
      </c>
    </row>
    <row r="38" spans="1:12" x14ac:dyDescent="0.2">
      <c r="A38" s="652"/>
      <c r="B38" s="651"/>
      <c r="C38" s="654"/>
      <c r="D38" s="655"/>
      <c r="E38" s="651"/>
      <c r="F38" s="651"/>
      <c r="G38" s="651"/>
      <c r="H38" s="649" t="s">
        <v>242</v>
      </c>
      <c r="I38" s="649"/>
      <c r="J38" s="209" t="s">
        <v>287</v>
      </c>
      <c r="K38" s="209" t="s">
        <v>287</v>
      </c>
      <c r="L38" s="210">
        <v>0</v>
      </c>
    </row>
    <row r="39" spans="1:12" ht="24" x14ac:dyDescent="0.2">
      <c r="A39" s="652"/>
      <c r="B39" s="203" t="s">
        <v>6</v>
      </c>
      <c r="C39" s="207" t="s">
        <v>5</v>
      </c>
      <c r="D39" s="207" t="s">
        <v>288</v>
      </c>
      <c r="E39" s="207" t="s">
        <v>289</v>
      </c>
      <c r="F39" s="650"/>
      <c r="G39" s="650"/>
      <c r="H39" s="649" t="s">
        <v>290</v>
      </c>
      <c r="I39" s="649"/>
      <c r="J39" s="651" t="s">
        <v>287</v>
      </c>
      <c r="K39" s="651" t="s">
        <v>287</v>
      </c>
      <c r="L39" s="648">
        <v>0</v>
      </c>
    </row>
    <row r="40" spans="1:12" ht="24" x14ac:dyDescent="0.2">
      <c r="A40" s="652"/>
      <c r="B40" s="209" t="s">
        <v>439</v>
      </c>
      <c r="C40" s="209" t="s">
        <v>1736</v>
      </c>
      <c r="D40" s="211">
        <v>43433</v>
      </c>
      <c r="E40" s="209" t="s">
        <v>1737</v>
      </c>
      <c r="F40" s="650"/>
      <c r="G40" s="650"/>
      <c r="H40" s="649"/>
      <c r="I40" s="649"/>
      <c r="J40" s="651"/>
      <c r="K40" s="651"/>
      <c r="L40" s="648"/>
    </row>
    <row r="41" spans="1:12" ht="24" x14ac:dyDescent="0.2">
      <c r="A41" s="652">
        <v>407</v>
      </c>
      <c r="B41" s="203" t="s">
        <v>12</v>
      </c>
      <c r="C41" s="207" t="s">
        <v>11</v>
      </c>
      <c r="D41" s="207" t="s">
        <v>280</v>
      </c>
      <c r="E41" s="207" t="s">
        <v>281</v>
      </c>
      <c r="F41" s="653" t="s">
        <v>8</v>
      </c>
      <c r="G41" s="653"/>
      <c r="H41" s="650"/>
      <c r="I41" s="650"/>
      <c r="J41" s="650"/>
      <c r="K41" s="650"/>
      <c r="L41" s="650"/>
    </row>
    <row r="42" spans="1:12" x14ac:dyDescent="0.2">
      <c r="A42" s="652"/>
      <c r="B42" s="651" t="s">
        <v>1738</v>
      </c>
      <c r="C42" s="654" t="s">
        <v>1739</v>
      </c>
      <c r="D42" s="655">
        <v>43417</v>
      </c>
      <c r="E42" s="651" t="s">
        <v>1740</v>
      </c>
      <c r="F42" s="651" t="s">
        <v>1741</v>
      </c>
      <c r="G42" s="651"/>
      <c r="H42" s="649" t="s">
        <v>286</v>
      </c>
      <c r="I42" s="649"/>
      <c r="J42" s="209" t="s">
        <v>287</v>
      </c>
      <c r="K42" s="209" t="s">
        <v>16</v>
      </c>
      <c r="L42" s="210">
        <v>486.93</v>
      </c>
    </row>
    <row r="43" spans="1:12" x14ac:dyDescent="0.2">
      <c r="A43" s="652"/>
      <c r="B43" s="651"/>
      <c r="C43" s="654"/>
      <c r="D43" s="655"/>
      <c r="E43" s="651"/>
      <c r="F43" s="651"/>
      <c r="G43" s="651"/>
      <c r="H43" s="649" t="s">
        <v>242</v>
      </c>
      <c r="I43" s="649"/>
      <c r="J43" s="209" t="s">
        <v>287</v>
      </c>
      <c r="K43" s="209" t="s">
        <v>16</v>
      </c>
      <c r="L43" s="210">
        <v>3874.43</v>
      </c>
    </row>
    <row r="44" spans="1:12" ht="24" x14ac:dyDescent="0.2">
      <c r="A44" s="652"/>
      <c r="B44" s="203" t="s">
        <v>6</v>
      </c>
      <c r="C44" s="207" t="s">
        <v>5</v>
      </c>
      <c r="D44" s="207" t="s">
        <v>288</v>
      </c>
      <c r="E44" s="207" t="s">
        <v>289</v>
      </c>
      <c r="F44" s="650"/>
      <c r="G44" s="650"/>
      <c r="H44" s="649" t="s">
        <v>290</v>
      </c>
      <c r="I44" s="649"/>
      <c r="J44" s="651" t="s">
        <v>287</v>
      </c>
      <c r="K44" s="651" t="s">
        <v>16</v>
      </c>
      <c r="L44" s="648">
        <v>301.72000000000003</v>
      </c>
    </row>
    <row r="45" spans="1:12" ht="24" x14ac:dyDescent="0.2">
      <c r="A45" s="652"/>
      <c r="B45" s="209" t="s">
        <v>1253</v>
      </c>
      <c r="C45" s="209" t="s">
        <v>1741</v>
      </c>
      <c r="D45" s="211">
        <v>43421</v>
      </c>
      <c r="E45" s="209" t="s">
        <v>1679</v>
      </c>
      <c r="F45" s="650"/>
      <c r="G45" s="650"/>
      <c r="H45" s="649"/>
      <c r="I45" s="649"/>
      <c r="J45" s="651"/>
      <c r="K45" s="651"/>
      <c r="L45" s="648"/>
    </row>
    <row r="46" spans="1:12" ht="24" x14ac:dyDescent="0.2">
      <c r="A46" s="652">
        <v>408</v>
      </c>
      <c r="B46" s="203" t="s">
        <v>12</v>
      </c>
      <c r="C46" s="207" t="s">
        <v>11</v>
      </c>
      <c r="D46" s="207" t="s">
        <v>280</v>
      </c>
      <c r="E46" s="207" t="s">
        <v>281</v>
      </c>
      <c r="F46" s="653" t="s">
        <v>8</v>
      </c>
      <c r="G46" s="653"/>
      <c r="H46" s="650"/>
      <c r="I46" s="650"/>
      <c r="J46" s="650"/>
      <c r="K46" s="650"/>
      <c r="L46" s="650"/>
    </row>
    <row r="47" spans="1:12" x14ac:dyDescent="0.2">
      <c r="A47" s="652"/>
      <c r="B47" s="651" t="s">
        <v>1742</v>
      </c>
      <c r="C47" s="654" t="s">
        <v>1743</v>
      </c>
      <c r="D47" s="655">
        <v>43374</v>
      </c>
      <c r="E47" s="651" t="s">
        <v>1564</v>
      </c>
      <c r="F47" s="651" t="s">
        <v>651</v>
      </c>
      <c r="G47" s="651"/>
      <c r="H47" s="649" t="s">
        <v>286</v>
      </c>
      <c r="I47" s="649"/>
      <c r="J47" s="209" t="s">
        <v>287</v>
      </c>
      <c r="K47" s="209" t="s">
        <v>16</v>
      </c>
      <c r="L47" s="210">
        <v>373</v>
      </c>
    </row>
    <row r="48" spans="1:12" x14ac:dyDescent="0.2">
      <c r="A48" s="652"/>
      <c r="B48" s="651"/>
      <c r="C48" s="654"/>
      <c r="D48" s="655"/>
      <c r="E48" s="651"/>
      <c r="F48" s="651"/>
      <c r="G48" s="651"/>
      <c r="H48" s="649" t="s">
        <v>242</v>
      </c>
      <c r="I48" s="649"/>
      <c r="J48" s="209" t="s">
        <v>287</v>
      </c>
      <c r="K48" s="209" t="s">
        <v>16</v>
      </c>
      <c r="L48" s="210">
        <v>400</v>
      </c>
    </row>
    <row r="49" spans="1:12" ht="24" x14ac:dyDescent="0.2">
      <c r="A49" s="652"/>
      <c r="B49" s="203" t="s">
        <v>6</v>
      </c>
      <c r="C49" s="207" t="s">
        <v>5</v>
      </c>
      <c r="D49" s="207" t="s">
        <v>288</v>
      </c>
      <c r="E49" s="207" t="s">
        <v>289</v>
      </c>
      <c r="F49" s="650"/>
      <c r="G49" s="650"/>
      <c r="H49" s="649" t="s">
        <v>290</v>
      </c>
      <c r="I49" s="649"/>
      <c r="J49" s="651" t="s">
        <v>287</v>
      </c>
      <c r="K49" s="651" t="s">
        <v>287</v>
      </c>
      <c r="L49" s="648">
        <v>0</v>
      </c>
    </row>
    <row r="50" spans="1:12" ht="24" x14ac:dyDescent="0.2">
      <c r="A50" s="652"/>
      <c r="B50" s="209" t="s">
        <v>291</v>
      </c>
      <c r="C50" s="209" t="s">
        <v>651</v>
      </c>
      <c r="D50" s="211">
        <v>43376</v>
      </c>
      <c r="E50" s="209" t="s">
        <v>711</v>
      </c>
      <c r="F50" s="650"/>
      <c r="G50" s="650"/>
      <c r="H50" s="649"/>
      <c r="I50" s="649"/>
      <c r="J50" s="651"/>
      <c r="K50" s="651"/>
      <c r="L50" s="648"/>
    </row>
    <row r="51" spans="1:12" ht="24" x14ac:dyDescent="0.2">
      <c r="A51" s="652">
        <v>409</v>
      </c>
      <c r="B51" s="203" t="s">
        <v>12</v>
      </c>
      <c r="C51" s="207" t="s">
        <v>11</v>
      </c>
      <c r="D51" s="207" t="s">
        <v>280</v>
      </c>
      <c r="E51" s="207" t="s">
        <v>281</v>
      </c>
      <c r="F51" s="653" t="s">
        <v>8</v>
      </c>
      <c r="G51" s="653"/>
      <c r="H51" s="650"/>
      <c r="I51" s="650"/>
      <c r="J51" s="650"/>
      <c r="K51" s="650"/>
      <c r="L51" s="650"/>
    </row>
    <row r="52" spans="1:12" x14ac:dyDescent="0.2">
      <c r="A52" s="652"/>
      <c r="B52" s="651" t="s">
        <v>1744</v>
      </c>
      <c r="C52" s="654" t="s">
        <v>1745</v>
      </c>
      <c r="D52" s="655">
        <v>43396</v>
      </c>
      <c r="E52" s="651" t="s">
        <v>1746</v>
      </c>
      <c r="F52" s="651" t="s">
        <v>1747</v>
      </c>
      <c r="G52" s="651"/>
      <c r="H52" s="649" t="s">
        <v>286</v>
      </c>
      <c r="I52" s="649"/>
      <c r="J52" s="209" t="s">
        <v>287</v>
      </c>
      <c r="K52" s="209" t="s">
        <v>16</v>
      </c>
      <c r="L52" s="210">
        <v>1484.5</v>
      </c>
    </row>
    <row r="53" spans="1:12" x14ac:dyDescent="0.2">
      <c r="A53" s="652"/>
      <c r="B53" s="651"/>
      <c r="C53" s="654"/>
      <c r="D53" s="655"/>
      <c r="E53" s="651"/>
      <c r="F53" s="651"/>
      <c r="G53" s="651"/>
      <c r="H53" s="649" t="s">
        <v>242</v>
      </c>
      <c r="I53" s="649"/>
      <c r="J53" s="651" t="s">
        <v>287</v>
      </c>
      <c r="K53" s="651" t="s">
        <v>287</v>
      </c>
      <c r="L53" s="648">
        <v>0</v>
      </c>
    </row>
    <row r="54" spans="1:12" x14ac:dyDescent="0.2">
      <c r="A54" s="652"/>
      <c r="B54" s="651"/>
      <c r="C54" s="654"/>
      <c r="D54" s="655"/>
      <c r="E54" s="651"/>
      <c r="F54" s="651"/>
      <c r="G54" s="651"/>
      <c r="H54" s="649"/>
      <c r="I54" s="649"/>
      <c r="J54" s="651"/>
      <c r="K54" s="651"/>
      <c r="L54" s="648"/>
    </row>
    <row r="55" spans="1:12" ht="24" x14ac:dyDescent="0.2">
      <c r="A55" s="652"/>
      <c r="B55" s="203" t="s">
        <v>6</v>
      </c>
      <c r="C55" s="207" t="s">
        <v>5</v>
      </c>
      <c r="D55" s="207" t="s">
        <v>288</v>
      </c>
      <c r="E55" s="207" t="s">
        <v>289</v>
      </c>
      <c r="F55" s="650"/>
      <c r="G55" s="650"/>
      <c r="H55" s="649" t="s">
        <v>290</v>
      </c>
      <c r="I55" s="649"/>
      <c r="J55" s="651" t="s">
        <v>287</v>
      </c>
      <c r="K55" s="651" t="s">
        <v>287</v>
      </c>
      <c r="L55" s="648">
        <v>0</v>
      </c>
    </row>
    <row r="56" spans="1:12" ht="36" x14ac:dyDescent="0.2">
      <c r="A56" s="652"/>
      <c r="B56" s="209" t="s">
        <v>1105</v>
      </c>
      <c r="C56" s="209" t="s">
        <v>1747</v>
      </c>
      <c r="D56" s="211">
        <v>43405</v>
      </c>
      <c r="E56" s="209" t="s">
        <v>1748</v>
      </c>
      <c r="F56" s="650"/>
      <c r="G56" s="650"/>
      <c r="H56" s="649"/>
      <c r="I56" s="649"/>
      <c r="J56" s="651"/>
      <c r="K56" s="651"/>
      <c r="L56" s="648"/>
    </row>
    <row r="57" spans="1:12" ht="24" x14ac:dyDescent="0.2">
      <c r="A57" s="652">
        <v>410</v>
      </c>
      <c r="B57" s="203" t="s">
        <v>12</v>
      </c>
      <c r="C57" s="207" t="s">
        <v>11</v>
      </c>
      <c r="D57" s="207" t="s">
        <v>280</v>
      </c>
      <c r="E57" s="207" t="s">
        <v>281</v>
      </c>
      <c r="F57" s="653" t="s">
        <v>8</v>
      </c>
      <c r="G57" s="653"/>
      <c r="H57" s="650"/>
      <c r="I57" s="650"/>
      <c r="J57" s="650"/>
      <c r="K57" s="650"/>
      <c r="L57" s="650"/>
    </row>
    <row r="58" spans="1:12" x14ac:dyDescent="0.2">
      <c r="A58" s="652"/>
      <c r="B58" s="651" t="s">
        <v>1749</v>
      </c>
      <c r="C58" s="654" t="s">
        <v>1750</v>
      </c>
      <c r="D58" s="655">
        <v>43553</v>
      </c>
      <c r="E58" s="651" t="s">
        <v>373</v>
      </c>
      <c r="F58" s="651" t="s">
        <v>1751</v>
      </c>
      <c r="G58" s="651"/>
      <c r="H58" s="649" t="s">
        <v>286</v>
      </c>
      <c r="I58" s="649"/>
      <c r="J58" s="209" t="s">
        <v>287</v>
      </c>
      <c r="K58" s="209" t="s">
        <v>16</v>
      </c>
      <c r="L58" s="210">
        <v>245.5</v>
      </c>
    </row>
    <row r="59" spans="1:12" x14ac:dyDescent="0.2">
      <c r="A59" s="652"/>
      <c r="B59" s="651"/>
      <c r="C59" s="654"/>
      <c r="D59" s="655"/>
      <c r="E59" s="651"/>
      <c r="F59" s="651"/>
      <c r="G59" s="651"/>
      <c r="H59" s="649" t="s">
        <v>242</v>
      </c>
      <c r="I59" s="649"/>
      <c r="J59" s="209" t="s">
        <v>287</v>
      </c>
      <c r="K59" s="209" t="s">
        <v>287</v>
      </c>
      <c r="L59" s="210">
        <v>0</v>
      </c>
    </row>
    <row r="60" spans="1:12" ht="24" x14ac:dyDescent="0.2">
      <c r="A60" s="652"/>
      <c r="B60" s="203" t="s">
        <v>6</v>
      </c>
      <c r="C60" s="207" t="s">
        <v>5</v>
      </c>
      <c r="D60" s="207" t="s">
        <v>288</v>
      </c>
      <c r="E60" s="207" t="s">
        <v>289</v>
      </c>
      <c r="F60" s="650"/>
      <c r="G60" s="650"/>
      <c r="H60" s="649" t="s">
        <v>290</v>
      </c>
      <c r="I60" s="649"/>
      <c r="J60" s="651" t="s">
        <v>287</v>
      </c>
      <c r="K60" s="651" t="s">
        <v>16</v>
      </c>
      <c r="L60" s="648">
        <v>200</v>
      </c>
    </row>
    <row r="61" spans="1:12" ht="24" x14ac:dyDescent="0.2">
      <c r="A61" s="652"/>
      <c r="B61" s="209" t="s">
        <v>317</v>
      </c>
      <c r="C61" s="209" t="s">
        <v>1751</v>
      </c>
      <c r="D61" s="211">
        <v>43554</v>
      </c>
      <c r="E61" s="209" t="s">
        <v>1752</v>
      </c>
      <c r="F61" s="650"/>
      <c r="G61" s="650"/>
      <c r="H61" s="649"/>
      <c r="I61" s="649"/>
      <c r="J61" s="651"/>
      <c r="K61" s="651"/>
      <c r="L61" s="648"/>
    </row>
    <row r="62" spans="1:12" ht="24" x14ac:dyDescent="0.2">
      <c r="A62" s="652">
        <v>411</v>
      </c>
      <c r="B62" s="203" t="s">
        <v>12</v>
      </c>
      <c r="C62" s="207" t="s">
        <v>11</v>
      </c>
      <c r="D62" s="207" t="s">
        <v>280</v>
      </c>
      <c r="E62" s="207" t="s">
        <v>281</v>
      </c>
      <c r="F62" s="653" t="s">
        <v>8</v>
      </c>
      <c r="G62" s="653"/>
      <c r="H62" s="650"/>
      <c r="I62" s="650"/>
      <c r="J62" s="650"/>
      <c r="K62" s="650"/>
      <c r="L62" s="650"/>
    </row>
    <row r="63" spans="1:12" x14ac:dyDescent="0.2">
      <c r="A63" s="652"/>
      <c r="B63" s="651" t="s">
        <v>1753</v>
      </c>
      <c r="C63" s="654" t="s">
        <v>1754</v>
      </c>
      <c r="D63" s="655">
        <v>43510</v>
      </c>
      <c r="E63" s="651" t="s">
        <v>442</v>
      </c>
      <c r="F63" s="651" t="s">
        <v>443</v>
      </c>
      <c r="G63" s="651"/>
      <c r="H63" s="649" t="s">
        <v>286</v>
      </c>
      <c r="I63" s="649"/>
      <c r="J63" s="209" t="s">
        <v>287</v>
      </c>
      <c r="K63" s="209" t="s">
        <v>16</v>
      </c>
      <c r="L63" s="210">
        <v>287.94</v>
      </c>
    </row>
    <row r="64" spans="1:12" x14ac:dyDescent="0.2">
      <c r="A64" s="652"/>
      <c r="B64" s="651"/>
      <c r="C64" s="654"/>
      <c r="D64" s="655"/>
      <c r="E64" s="651"/>
      <c r="F64" s="651"/>
      <c r="G64" s="651"/>
      <c r="H64" s="649" t="s">
        <v>242</v>
      </c>
      <c r="I64" s="649"/>
      <c r="J64" s="209" t="s">
        <v>287</v>
      </c>
      <c r="K64" s="209" t="s">
        <v>16</v>
      </c>
      <c r="L64" s="210">
        <v>326.17</v>
      </c>
    </row>
    <row r="65" spans="1:12" ht="24" x14ac:dyDescent="0.2">
      <c r="A65" s="652"/>
      <c r="B65" s="203" t="s">
        <v>6</v>
      </c>
      <c r="C65" s="207" t="s">
        <v>5</v>
      </c>
      <c r="D65" s="207" t="s">
        <v>288</v>
      </c>
      <c r="E65" s="207" t="s">
        <v>289</v>
      </c>
      <c r="F65" s="650"/>
      <c r="G65" s="650"/>
      <c r="H65" s="649" t="s">
        <v>290</v>
      </c>
      <c r="I65" s="649"/>
      <c r="J65" s="651" t="s">
        <v>287</v>
      </c>
      <c r="K65" s="651" t="s">
        <v>16</v>
      </c>
      <c r="L65" s="648">
        <v>135</v>
      </c>
    </row>
    <row r="66" spans="1:12" ht="24" x14ac:dyDescent="0.2">
      <c r="A66" s="652"/>
      <c r="B66" s="209" t="s">
        <v>333</v>
      </c>
      <c r="C66" s="209" t="s">
        <v>443</v>
      </c>
      <c r="D66" s="211">
        <v>43511</v>
      </c>
      <c r="E66" s="209" t="s">
        <v>1755</v>
      </c>
      <c r="F66" s="650"/>
      <c r="G66" s="650"/>
      <c r="H66" s="649"/>
      <c r="I66" s="649"/>
      <c r="J66" s="651"/>
      <c r="K66" s="651"/>
      <c r="L66" s="648"/>
    </row>
    <row r="67" spans="1:12" ht="24" x14ac:dyDescent="0.2">
      <c r="A67" s="652">
        <v>412</v>
      </c>
      <c r="B67" s="203" t="s">
        <v>12</v>
      </c>
      <c r="C67" s="207" t="s">
        <v>11</v>
      </c>
      <c r="D67" s="207" t="s">
        <v>280</v>
      </c>
      <c r="E67" s="207" t="s">
        <v>281</v>
      </c>
      <c r="F67" s="653" t="s">
        <v>8</v>
      </c>
      <c r="G67" s="653"/>
      <c r="H67" s="650"/>
      <c r="I67" s="650"/>
      <c r="J67" s="650"/>
      <c r="K67" s="650"/>
      <c r="L67" s="650"/>
    </row>
    <row r="68" spans="1:12" x14ac:dyDescent="0.2">
      <c r="A68" s="652"/>
      <c r="B68" s="651" t="s">
        <v>1756</v>
      </c>
      <c r="C68" s="654" t="s">
        <v>1757</v>
      </c>
      <c r="D68" s="655">
        <v>43521</v>
      </c>
      <c r="E68" s="651" t="s">
        <v>310</v>
      </c>
      <c r="F68" s="651" t="s">
        <v>1758</v>
      </c>
      <c r="G68" s="651"/>
      <c r="H68" s="649" t="s">
        <v>286</v>
      </c>
      <c r="I68" s="649"/>
      <c r="J68" s="209" t="s">
        <v>287</v>
      </c>
      <c r="K68" s="209" t="s">
        <v>16</v>
      </c>
      <c r="L68" s="210">
        <v>1222</v>
      </c>
    </row>
    <row r="69" spans="1:12" x14ac:dyDescent="0.2">
      <c r="A69" s="652"/>
      <c r="B69" s="651"/>
      <c r="C69" s="654"/>
      <c r="D69" s="655"/>
      <c r="E69" s="651"/>
      <c r="F69" s="651"/>
      <c r="G69" s="651"/>
      <c r="H69" s="649" t="s">
        <v>242</v>
      </c>
      <c r="I69" s="649"/>
      <c r="J69" s="651" t="s">
        <v>287</v>
      </c>
      <c r="K69" s="651" t="s">
        <v>16</v>
      </c>
      <c r="L69" s="648">
        <v>9763.64</v>
      </c>
    </row>
    <row r="70" spans="1:12" x14ac:dyDescent="0.2">
      <c r="A70" s="652"/>
      <c r="B70" s="651"/>
      <c r="C70" s="654"/>
      <c r="D70" s="655"/>
      <c r="E70" s="651"/>
      <c r="F70" s="651"/>
      <c r="G70" s="651"/>
      <c r="H70" s="649"/>
      <c r="I70" s="649"/>
      <c r="J70" s="651"/>
      <c r="K70" s="651"/>
      <c r="L70" s="648"/>
    </row>
    <row r="71" spans="1:12" ht="24" x14ac:dyDescent="0.2">
      <c r="A71" s="652"/>
      <c r="B71" s="203" t="s">
        <v>6</v>
      </c>
      <c r="C71" s="207" t="s">
        <v>5</v>
      </c>
      <c r="D71" s="207" t="s">
        <v>288</v>
      </c>
      <c r="E71" s="207" t="s">
        <v>289</v>
      </c>
      <c r="F71" s="650"/>
      <c r="G71" s="650"/>
      <c r="H71" s="649" t="s">
        <v>290</v>
      </c>
      <c r="I71" s="649"/>
      <c r="J71" s="651" t="s">
        <v>287</v>
      </c>
      <c r="K71" s="651" t="s">
        <v>16</v>
      </c>
      <c r="L71" s="648">
        <v>200</v>
      </c>
    </row>
    <row r="72" spans="1:12" ht="36" x14ac:dyDescent="0.2">
      <c r="A72" s="652"/>
      <c r="B72" s="209" t="s">
        <v>1759</v>
      </c>
      <c r="C72" s="209" t="s">
        <v>1758</v>
      </c>
      <c r="D72" s="211">
        <v>43527</v>
      </c>
      <c r="E72" s="209" t="s">
        <v>1760</v>
      </c>
      <c r="F72" s="650"/>
      <c r="G72" s="650"/>
      <c r="H72" s="649"/>
      <c r="I72" s="649"/>
      <c r="J72" s="651"/>
      <c r="K72" s="651"/>
      <c r="L72" s="648"/>
    </row>
    <row r="73" spans="1:12" ht="24" x14ac:dyDescent="0.2">
      <c r="A73" s="652">
        <v>413</v>
      </c>
      <c r="B73" s="203" t="s">
        <v>12</v>
      </c>
      <c r="C73" s="207" t="s">
        <v>11</v>
      </c>
      <c r="D73" s="207" t="s">
        <v>280</v>
      </c>
      <c r="E73" s="207" t="s">
        <v>281</v>
      </c>
      <c r="F73" s="653" t="s">
        <v>8</v>
      </c>
      <c r="G73" s="653"/>
      <c r="H73" s="650"/>
      <c r="I73" s="650"/>
      <c r="J73" s="650"/>
      <c r="K73" s="650"/>
      <c r="L73" s="650"/>
    </row>
    <row r="74" spans="1:12" x14ac:dyDescent="0.2">
      <c r="A74" s="652"/>
      <c r="B74" s="651" t="s">
        <v>1761</v>
      </c>
      <c r="C74" s="654" t="s">
        <v>1762</v>
      </c>
      <c r="D74" s="655">
        <v>43389</v>
      </c>
      <c r="E74" s="651" t="s">
        <v>1763</v>
      </c>
      <c r="F74" s="651" t="s">
        <v>1764</v>
      </c>
      <c r="G74" s="651"/>
      <c r="H74" s="649" t="s">
        <v>286</v>
      </c>
      <c r="I74" s="649"/>
      <c r="J74" s="209" t="s">
        <v>287</v>
      </c>
      <c r="K74" s="209" t="s">
        <v>287</v>
      </c>
      <c r="L74" s="210">
        <v>0</v>
      </c>
    </row>
    <row r="75" spans="1:12" x14ac:dyDescent="0.2">
      <c r="A75" s="652"/>
      <c r="B75" s="651"/>
      <c r="C75" s="654"/>
      <c r="D75" s="655"/>
      <c r="E75" s="651"/>
      <c r="F75" s="651"/>
      <c r="G75" s="651"/>
      <c r="H75" s="649" t="s">
        <v>242</v>
      </c>
      <c r="I75" s="649"/>
      <c r="J75" s="651" t="s">
        <v>287</v>
      </c>
      <c r="K75" s="651" t="s">
        <v>287</v>
      </c>
      <c r="L75" s="648">
        <v>0</v>
      </c>
    </row>
    <row r="76" spans="1:12" x14ac:dyDescent="0.2">
      <c r="A76" s="652"/>
      <c r="B76" s="651"/>
      <c r="C76" s="654"/>
      <c r="D76" s="655"/>
      <c r="E76" s="651"/>
      <c r="F76" s="651"/>
      <c r="G76" s="651"/>
      <c r="H76" s="649"/>
      <c r="I76" s="649"/>
      <c r="J76" s="651"/>
      <c r="K76" s="651"/>
      <c r="L76" s="648"/>
    </row>
    <row r="77" spans="1:12" ht="24" x14ac:dyDescent="0.2">
      <c r="A77" s="652"/>
      <c r="B77" s="203" t="s">
        <v>6</v>
      </c>
      <c r="C77" s="207" t="s">
        <v>5</v>
      </c>
      <c r="D77" s="207" t="s">
        <v>288</v>
      </c>
      <c r="E77" s="207" t="s">
        <v>289</v>
      </c>
      <c r="F77" s="650"/>
      <c r="G77" s="650"/>
      <c r="H77" s="649" t="s">
        <v>290</v>
      </c>
      <c r="I77" s="649"/>
      <c r="J77" s="651" t="s">
        <v>287</v>
      </c>
      <c r="K77" s="651" t="s">
        <v>16</v>
      </c>
      <c r="L77" s="648">
        <v>665</v>
      </c>
    </row>
    <row r="78" spans="1:12" ht="24" x14ac:dyDescent="0.2">
      <c r="A78" s="652"/>
      <c r="B78" s="209" t="s">
        <v>1765</v>
      </c>
      <c r="C78" s="209" t="s">
        <v>1764</v>
      </c>
      <c r="D78" s="211">
        <v>43394</v>
      </c>
      <c r="E78" s="209" t="s">
        <v>1766</v>
      </c>
      <c r="F78" s="650"/>
      <c r="G78" s="650"/>
      <c r="H78" s="649"/>
      <c r="I78" s="649"/>
      <c r="J78" s="651"/>
      <c r="K78" s="651"/>
      <c r="L78" s="648"/>
    </row>
    <row r="79" spans="1:12" ht="24" x14ac:dyDescent="0.2">
      <c r="A79" s="652">
        <v>414</v>
      </c>
      <c r="B79" s="203" t="s">
        <v>12</v>
      </c>
      <c r="C79" s="207" t="s">
        <v>11</v>
      </c>
      <c r="D79" s="207" t="s">
        <v>280</v>
      </c>
      <c r="E79" s="207" t="s">
        <v>281</v>
      </c>
      <c r="F79" s="653" t="s">
        <v>8</v>
      </c>
      <c r="G79" s="653"/>
      <c r="H79" s="650"/>
      <c r="I79" s="650"/>
      <c r="J79" s="650"/>
      <c r="K79" s="650"/>
      <c r="L79" s="650"/>
    </row>
    <row r="80" spans="1:12" x14ac:dyDescent="0.2">
      <c r="A80" s="652"/>
      <c r="B80" s="651" t="s">
        <v>1761</v>
      </c>
      <c r="C80" s="654" t="s">
        <v>1767</v>
      </c>
      <c r="D80" s="655">
        <v>43419</v>
      </c>
      <c r="E80" s="651" t="s">
        <v>1768</v>
      </c>
      <c r="F80" s="651" t="s">
        <v>836</v>
      </c>
      <c r="G80" s="651"/>
      <c r="H80" s="649" t="s">
        <v>286</v>
      </c>
      <c r="I80" s="649"/>
      <c r="J80" s="209" t="s">
        <v>287</v>
      </c>
      <c r="K80" s="209" t="s">
        <v>16</v>
      </c>
      <c r="L80" s="210">
        <v>211.82</v>
      </c>
    </row>
    <row r="81" spans="1:12" x14ac:dyDescent="0.2">
      <c r="A81" s="652"/>
      <c r="B81" s="651"/>
      <c r="C81" s="654"/>
      <c r="D81" s="655"/>
      <c r="E81" s="651"/>
      <c r="F81" s="651"/>
      <c r="G81" s="651"/>
      <c r="H81" s="649" t="s">
        <v>242</v>
      </c>
      <c r="I81" s="649"/>
      <c r="J81" s="209" t="s">
        <v>287</v>
      </c>
      <c r="K81" s="209" t="s">
        <v>16</v>
      </c>
      <c r="L81" s="210">
        <v>274.39999999999998</v>
      </c>
    </row>
    <row r="82" spans="1:12" ht="24" x14ac:dyDescent="0.2">
      <c r="A82" s="652"/>
      <c r="B82" s="203" t="s">
        <v>6</v>
      </c>
      <c r="C82" s="207" t="s">
        <v>5</v>
      </c>
      <c r="D82" s="207" t="s">
        <v>288</v>
      </c>
      <c r="E82" s="207" t="s">
        <v>289</v>
      </c>
      <c r="F82" s="650"/>
      <c r="G82" s="650"/>
      <c r="H82" s="649" t="s">
        <v>290</v>
      </c>
      <c r="I82" s="649"/>
      <c r="J82" s="651" t="s">
        <v>287</v>
      </c>
      <c r="K82" s="651" t="s">
        <v>16</v>
      </c>
      <c r="L82" s="648">
        <v>100</v>
      </c>
    </row>
    <row r="83" spans="1:12" ht="24" x14ac:dyDescent="0.2">
      <c r="A83" s="652"/>
      <c r="B83" s="209" t="s">
        <v>1765</v>
      </c>
      <c r="C83" s="209" t="s">
        <v>836</v>
      </c>
      <c r="D83" s="211">
        <v>43420</v>
      </c>
      <c r="E83" s="209" t="s">
        <v>1699</v>
      </c>
      <c r="F83" s="650"/>
      <c r="G83" s="650"/>
      <c r="H83" s="649"/>
      <c r="I83" s="649"/>
      <c r="J83" s="651"/>
      <c r="K83" s="651"/>
      <c r="L83" s="648"/>
    </row>
    <row r="84" spans="1:12" ht="24" x14ac:dyDescent="0.2">
      <c r="A84" s="652">
        <v>415</v>
      </c>
      <c r="B84" s="203" t="s">
        <v>12</v>
      </c>
      <c r="C84" s="207" t="s">
        <v>11</v>
      </c>
      <c r="D84" s="207" t="s">
        <v>280</v>
      </c>
      <c r="E84" s="207" t="s">
        <v>281</v>
      </c>
      <c r="F84" s="653" t="s">
        <v>8</v>
      </c>
      <c r="G84" s="653"/>
      <c r="H84" s="650"/>
      <c r="I84" s="650"/>
      <c r="J84" s="650"/>
      <c r="K84" s="650"/>
      <c r="L84" s="650"/>
    </row>
    <row r="85" spans="1:12" x14ac:dyDescent="0.2">
      <c r="A85" s="652"/>
      <c r="B85" s="651" t="s">
        <v>1761</v>
      </c>
      <c r="C85" s="654" t="s">
        <v>1769</v>
      </c>
      <c r="D85" s="655">
        <v>43542</v>
      </c>
      <c r="E85" s="651" t="s">
        <v>986</v>
      </c>
      <c r="F85" s="651" t="s">
        <v>987</v>
      </c>
      <c r="G85" s="651"/>
      <c r="H85" s="649" t="s">
        <v>286</v>
      </c>
      <c r="I85" s="649"/>
      <c r="J85" s="209" t="s">
        <v>287</v>
      </c>
      <c r="K85" s="209" t="s">
        <v>287</v>
      </c>
      <c r="L85" s="210">
        <v>0</v>
      </c>
    </row>
    <row r="86" spans="1:12" x14ac:dyDescent="0.2">
      <c r="A86" s="652"/>
      <c r="B86" s="651"/>
      <c r="C86" s="654"/>
      <c r="D86" s="655"/>
      <c r="E86" s="651"/>
      <c r="F86" s="651"/>
      <c r="G86" s="651"/>
      <c r="H86" s="649" t="s">
        <v>242</v>
      </c>
      <c r="I86" s="649"/>
      <c r="J86" s="209" t="s">
        <v>287</v>
      </c>
      <c r="K86" s="209" t="s">
        <v>287</v>
      </c>
      <c r="L86" s="210">
        <v>0</v>
      </c>
    </row>
    <row r="87" spans="1:12" ht="24" x14ac:dyDescent="0.2">
      <c r="A87" s="652"/>
      <c r="B87" s="203" t="s">
        <v>6</v>
      </c>
      <c r="C87" s="207" t="s">
        <v>5</v>
      </c>
      <c r="D87" s="207" t="s">
        <v>288</v>
      </c>
      <c r="E87" s="207" t="s">
        <v>289</v>
      </c>
      <c r="F87" s="650"/>
      <c r="G87" s="650"/>
      <c r="H87" s="649" t="s">
        <v>290</v>
      </c>
      <c r="I87" s="649"/>
      <c r="J87" s="651" t="s">
        <v>287</v>
      </c>
      <c r="K87" s="651" t="s">
        <v>16</v>
      </c>
      <c r="L87" s="648">
        <v>711.67</v>
      </c>
    </row>
    <row r="88" spans="1:12" ht="24" x14ac:dyDescent="0.2">
      <c r="A88" s="652"/>
      <c r="B88" s="209" t="s">
        <v>1765</v>
      </c>
      <c r="C88" s="209" t="s">
        <v>987</v>
      </c>
      <c r="D88" s="211">
        <v>43548</v>
      </c>
      <c r="E88" s="209" t="s">
        <v>1770</v>
      </c>
      <c r="F88" s="650"/>
      <c r="G88" s="650"/>
      <c r="H88" s="649"/>
      <c r="I88" s="649"/>
      <c r="J88" s="651"/>
      <c r="K88" s="651"/>
      <c r="L88" s="648"/>
    </row>
    <row r="89" spans="1:12" ht="24" x14ac:dyDescent="0.2">
      <c r="A89" s="652">
        <v>416</v>
      </c>
      <c r="B89" s="203" t="s">
        <v>12</v>
      </c>
      <c r="C89" s="207" t="s">
        <v>11</v>
      </c>
      <c r="D89" s="207" t="s">
        <v>280</v>
      </c>
      <c r="E89" s="207" t="s">
        <v>281</v>
      </c>
      <c r="F89" s="653" t="s">
        <v>8</v>
      </c>
      <c r="G89" s="653"/>
      <c r="H89" s="650"/>
      <c r="I89" s="650"/>
      <c r="J89" s="650"/>
      <c r="K89" s="650"/>
      <c r="L89" s="650"/>
    </row>
    <row r="90" spans="1:12" x14ac:dyDescent="0.2">
      <c r="A90" s="652"/>
      <c r="B90" s="651" t="s">
        <v>1771</v>
      </c>
      <c r="C90" s="654" t="s">
        <v>1772</v>
      </c>
      <c r="D90" s="655">
        <v>43493</v>
      </c>
      <c r="E90" s="651" t="s">
        <v>1228</v>
      </c>
      <c r="F90" s="651" t="s">
        <v>1773</v>
      </c>
      <c r="G90" s="651"/>
      <c r="H90" s="649" t="s">
        <v>286</v>
      </c>
      <c r="I90" s="649"/>
      <c r="J90" s="209" t="s">
        <v>287</v>
      </c>
      <c r="K90" s="209" t="s">
        <v>16</v>
      </c>
      <c r="L90" s="210">
        <v>286.04000000000002</v>
      </c>
    </row>
    <row r="91" spans="1:12" x14ac:dyDescent="0.2">
      <c r="A91" s="652"/>
      <c r="B91" s="651"/>
      <c r="C91" s="654"/>
      <c r="D91" s="655"/>
      <c r="E91" s="651"/>
      <c r="F91" s="651"/>
      <c r="G91" s="651"/>
      <c r="H91" s="649" t="s">
        <v>242</v>
      </c>
      <c r="I91" s="649"/>
      <c r="J91" s="651" t="s">
        <v>287</v>
      </c>
      <c r="K91" s="651" t="s">
        <v>287</v>
      </c>
      <c r="L91" s="648">
        <v>0</v>
      </c>
    </row>
    <row r="92" spans="1:12" x14ac:dyDescent="0.2">
      <c r="A92" s="652"/>
      <c r="B92" s="651"/>
      <c r="C92" s="654"/>
      <c r="D92" s="655"/>
      <c r="E92" s="651"/>
      <c r="F92" s="651"/>
      <c r="G92" s="651"/>
      <c r="H92" s="649"/>
      <c r="I92" s="649"/>
      <c r="J92" s="651"/>
      <c r="K92" s="651"/>
      <c r="L92" s="648"/>
    </row>
    <row r="93" spans="1:12" ht="24" x14ac:dyDescent="0.2">
      <c r="A93" s="652"/>
      <c r="B93" s="203" t="s">
        <v>6</v>
      </c>
      <c r="C93" s="207" t="s">
        <v>5</v>
      </c>
      <c r="D93" s="207" t="s">
        <v>288</v>
      </c>
      <c r="E93" s="207" t="s">
        <v>289</v>
      </c>
      <c r="F93" s="650"/>
      <c r="G93" s="650"/>
      <c r="H93" s="649" t="s">
        <v>290</v>
      </c>
      <c r="I93" s="649"/>
      <c r="J93" s="651" t="s">
        <v>287</v>
      </c>
      <c r="K93" s="651" t="s">
        <v>16</v>
      </c>
      <c r="L93" s="648">
        <v>27.49</v>
      </c>
    </row>
    <row r="94" spans="1:12" ht="36" x14ac:dyDescent="0.2">
      <c r="A94" s="652"/>
      <c r="B94" s="209" t="s">
        <v>1774</v>
      </c>
      <c r="C94" s="209" t="s">
        <v>1773</v>
      </c>
      <c r="D94" s="211">
        <v>43501</v>
      </c>
      <c r="E94" s="209" t="s">
        <v>1775</v>
      </c>
      <c r="F94" s="650"/>
      <c r="G94" s="650"/>
      <c r="H94" s="649"/>
      <c r="I94" s="649"/>
      <c r="J94" s="651"/>
      <c r="K94" s="651"/>
      <c r="L94" s="648"/>
    </row>
    <row r="95" spans="1:12" ht="24" x14ac:dyDescent="0.2">
      <c r="A95" s="652">
        <v>417</v>
      </c>
      <c r="B95" s="203" t="s">
        <v>12</v>
      </c>
      <c r="C95" s="207" t="s">
        <v>11</v>
      </c>
      <c r="D95" s="207" t="s">
        <v>280</v>
      </c>
      <c r="E95" s="207" t="s">
        <v>281</v>
      </c>
      <c r="F95" s="653" t="s">
        <v>8</v>
      </c>
      <c r="G95" s="653"/>
      <c r="H95" s="650"/>
      <c r="I95" s="650"/>
      <c r="J95" s="650"/>
      <c r="K95" s="650"/>
      <c r="L95" s="650"/>
    </row>
    <row r="96" spans="1:12" x14ac:dyDescent="0.2">
      <c r="A96" s="652"/>
      <c r="B96" s="651" t="s">
        <v>1771</v>
      </c>
      <c r="C96" s="654" t="s">
        <v>1772</v>
      </c>
      <c r="D96" s="655">
        <v>43493</v>
      </c>
      <c r="E96" s="651" t="s">
        <v>1228</v>
      </c>
      <c r="F96" s="651" t="s">
        <v>1776</v>
      </c>
      <c r="G96" s="651"/>
      <c r="H96" s="649" t="s">
        <v>286</v>
      </c>
      <c r="I96" s="649"/>
      <c r="J96" s="209" t="s">
        <v>287</v>
      </c>
      <c r="K96" s="209" t="s">
        <v>16</v>
      </c>
      <c r="L96" s="210">
        <v>1005.31</v>
      </c>
    </row>
    <row r="97" spans="1:12" x14ac:dyDescent="0.2">
      <c r="A97" s="652"/>
      <c r="B97" s="651"/>
      <c r="C97" s="654"/>
      <c r="D97" s="655"/>
      <c r="E97" s="651"/>
      <c r="F97" s="651"/>
      <c r="G97" s="651"/>
      <c r="H97" s="649" t="s">
        <v>242</v>
      </c>
      <c r="I97" s="649"/>
      <c r="J97" s="651" t="s">
        <v>287</v>
      </c>
      <c r="K97" s="651" t="s">
        <v>16</v>
      </c>
      <c r="L97" s="648">
        <v>2674.75</v>
      </c>
    </row>
    <row r="98" spans="1:12" x14ac:dyDescent="0.2">
      <c r="A98" s="652"/>
      <c r="B98" s="651"/>
      <c r="C98" s="654"/>
      <c r="D98" s="655"/>
      <c r="E98" s="651"/>
      <c r="F98" s="651"/>
      <c r="G98" s="651"/>
      <c r="H98" s="649"/>
      <c r="I98" s="649"/>
      <c r="J98" s="651"/>
      <c r="K98" s="651"/>
      <c r="L98" s="648"/>
    </row>
    <row r="99" spans="1:12" ht="24" x14ac:dyDescent="0.2">
      <c r="A99" s="652"/>
      <c r="B99" s="203" t="s">
        <v>6</v>
      </c>
      <c r="C99" s="207" t="s">
        <v>5</v>
      </c>
      <c r="D99" s="207" t="s">
        <v>288</v>
      </c>
      <c r="E99" s="207" t="s">
        <v>289</v>
      </c>
      <c r="F99" s="650"/>
      <c r="G99" s="650"/>
      <c r="H99" s="649" t="s">
        <v>290</v>
      </c>
      <c r="I99" s="649"/>
      <c r="J99" s="651" t="s">
        <v>287</v>
      </c>
      <c r="K99" s="651" t="s">
        <v>16</v>
      </c>
      <c r="L99" s="648">
        <v>192.34</v>
      </c>
    </row>
    <row r="100" spans="1:12" ht="36" x14ac:dyDescent="0.2">
      <c r="A100" s="652"/>
      <c r="B100" s="209" t="s">
        <v>1774</v>
      </c>
      <c r="C100" s="209" t="s">
        <v>1776</v>
      </c>
      <c r="D100" s="211">
        <v>43501</v>
      </c>
      <c r="E100" s="209" t="s">
        <v>1775</v>
      </c>
      <c r="F100" s="650"/>
      <c r="G100" s="650"/>
      <c r="H100" s="649"/>
      <c r="I100" s="649"/>
      <c r="J100" s="651"/>
      <c r="K100" s="651"/>
      <c r="L100" s="648"/>
    </row>
    <row r="101" spans="1:12" ht="24" x14ac:dyDescent="0.2">
      <c r="A101" s="652">
        <v>418</v>
      </c>
      <c r="B101" s="203" t="s">
        <v>12</v>
      </c>
      <c r="C101" s="207" t="s">
        <v>11</v>
      </c>
      <c r="D101" s="207" t="s">
        <v>280</v>
      </c>
      <c r="E101" s="207" t="s">
        <v>281</v>
      </c>
      <c r="F101" s="653" t="s">
        <v>8</v>
      </c>
      <c r="G101" s="653"/>
      <c r="H101" s="650"/>
      <c r="I101" s="650"/>
      <c r="J101" s="650"/>
      <c r="K101" s="650"/>
      <c r="L101" s="650"/>
    </row>
    <row r="102" spans="1:12" x14ac:dyDescent="0.2">
      <c r="A102" s="652"/>
      <c r="B102" s="651" t="s">
        <v>1777</v>
      </c>
      <c r="C102" s="654" t="s">
        <v>857</v>
      </c>
      <c r="D102" s="655">
        <v>43392</v>
      </c>
      <c r="E102" s="651" t="s">
        <v>469</v>
      </c>
      <c r="F102" s="651" t="s">
        <v>858</v>
      </c>
      <c r="G102" s="651"/>
      <c r="H102" s="649" t="s">
        <v>286</v>
      </c>
      <c r="I102" s="649"/>
      <c r="J102" s="209" t="s">
        <v>287</v>
      </c>
      <c r="K102" s="209" t="s">
        <v>287</v>
      </c>
      <c r="L102" s="210">
        <v>0</v>
      </c>
    </row>
    <row r="103" spans="1:12" x14ac:dyDescent="0.2">
      <c r="A103" s="652"/>
      <c r="B103" s="651"/>
      <c r="C103" s="654"/>
      <c r="D103" s="655"/>
      <c r="E103" s="651"/>
      <c r="F103" s="651"/>
      <c r="G103" s="651"/>
      <c r="H103" s="649" t="s">
        <v>242</v>
      </c>
      <c r="I103" s="649"/>
      <c r="J103" s="209" t="s">
        <v>287</v>
      </c>
      <c r="K103" s="209" t="s">
        <v>287</v>
      </c>
      <c r="L103" s="210">
        <v>0</v>
      </c>
    </row>
    <row r="104" spans="1:12" ht="24" x14ac:dyDescent="0.2">
      <c r="A104" s="652"/>
      <c r="B104" s="203" t="s">
        <v>6</v>
      </c>
      <c r="C104" s="207" t="s">
        <v>5</v>
      </c>
      <c r="D104" s="207" t="s">
        <v>288</v>
      </c>
      <c r="E104" s="207" t="s">
        <v>289</v>
      </c>
      <c r="F104" s="650"/>
      <c r="G104" s="650"/>
      <c r="H104" s="649" t="s">
        <v>290</v>
      </c>
      <c r="I104" s="649"/>
      <c r="J104" s="651" t="s">
        <v>287</v>
      </c>
      <c r="K104" s="651" t="s">
        <v>16</v>
      </c>
      <c r="L104" s="648">
        <v>295</v>
      </c>
    </row>
    <row r="105" spans="1:12" ht="24" x14ac:dyDescent="0.2">
      <c r="A105" s="652"/>
      <c r="B105" s="209" t="s">
        <v>291</v>
      </c>
      <c r="C105" s="209" t="s">
        <v>858</v>
      </c>
      <c r="D105" s="211">
        <v>43397</v>
      </c>
      <c r="E105" s="209" t="s">
        <v>1778</v>
      </c>
      <c r="F105" s="650"/>
      <c r="G105" s="650"/>
      <c r="H105" s="649"/>
      <c r="I105" s="649"/>
      <c r="J105" s="651"/>
      <c r="K105" s="651"/>
      <c r="L105" s="648"/>
    </row>
    <row r="106" spans="1:12" ht="24" x14ac:dyDescent="0.2">
      <c r="A106" s="652">
        <v>419</v>
      </c>
      <c r="B106" s="203" t="s">
        <v>12</v>
      </c>
      <c r="C106" s="207" t="s">
        <v>11</v>
      </c>
      <c r="D106" s="207" t="s">
        <v>280</v>
      </c>
      <c r="E106" s="207" t="s">
        <v>281</v>
      </c>
      <c r="F106" s="653" t="s">
        <v>8</v>
      </c>
      <c r="G106" s="653"/>
      <c r="H106" s="650"/>
      <c r="I106" s="650"/>
      <c r="J106" s="650"/>
      <c r="K106" s="650"/>
      <c r="L106" s="650"/>
    </row>
    <row r="107" spans="1:12" x14ac:dyDescent="0.2">
      <c r="A107" s="652"/>
      <c r="B107" s="651" t="s">
        <v>1779</v>
      </c>
      <c r="C107" s="654" t="s">
        <v>1780</v>
      </c>
      <c r="D107" s="655">
        <v>43390</v>
      </c>
      <c r="E107" s="651" t="s">
        <v>566</v>
      </c>
      <c r="F107" s="651" t="s">
        <v>1358</v>
      </c>
      <c r="G107" s="651"/>
      <c r="H107" s="649" t="s">
        <v>286</v>
      </c>
      <c r="I107" s="649"/>
      <c r="J107" s="209" t="s">
        <v>287</v>
      </c>
      <c r="K107" s="209" t="s">
        <v>16</v>
      </c>
      <c r="L107" s="210">
        <v>2452.2800000000002</v>
      </c>
    </row>
    <row r="108" spans="1:12" x14ac:dyDescent="0.2">
      <c r="A108" s="652"/>
      <c r="B108" s="651"/>
      <c r="C108" s="654"/>
      <c r="D108" s="655"/>
      <c r="E108" s="651"/>
      <c r="F108" s="651"/>
      <c r="G108" s="651"/>
      <c r="H108" s="649" t="s">
        <v>242</v>
      </c>
      <c r="I108" s="649"/>
      <c r="J108" s="209" t="s">
        <v>287</v>
      </c>
      <c r="K108" s="209" t="s">
        <v>16</v>
      </c>
      <c r="L108" s="210">
        <v>450.98</v>
      </c>
    </row>
    <row r="109" spans="1:12" ht="24" x14ac:dyDescent="0.2">
      <c r="A109" s="652"/>
      <c r="B109" s="203" t="s">
        <v>6</v>
      </c>
      <c r="C109" s="207" t="s">
        <v>5</v>
      </c>
      <c r="D109" s="207" t="s">
        <v>288</v>
      </c>
      <c r="E109" s="207" t="s">
        <v>289</v>
      </c>
      <c r="F109" s="650"/>
      <c r="G109" s="650"/>
      <c r="H109" s="649" t="s">
        <v>290</v>
      </c>
      <c r="I109" s="649"/>
      <c r="J109" s="651" t="s">
        <v>287</v>
      </c>
      <c r="K109" s="651" t="s">
        <v>16</v>
      </c>
      <c r="L109" s="648">
        <v>268</v>
      </c>
    </row>
    <row r="110" spans="1:12" ht="24" x14ac:dyDescent="0.2">
      <c r="A110" s="652"/>
      <c r="B110" s="209" t="s">
        <v>366</v>
      </c>
      <c r="C110" s="209" t="s">
        <v>1358</v>
      </c>
      <c r="D110" s="211">
        <v>43400</v>
      </c>
      <c r="E110" s="209" t="s">
        <v>1781</v>
      </c>
      <c r="F110" s="650"/>
      <c r="G110" s="650"/>
      <c r="H110" s="649"/>
      <c r="I110" s="649"/>
      <c r="J110" s="651"/>
      <c r="K110" s="651"/>
      <c r="L110" s="648"/>
    </row>
    <row r="111" spans="1:12" ht="24" x14ac:dyDescent="0.2">
      <c r="A111" s="652">
        <v>420</v>
      </c>
      <c r="B111" s="203" t="s">
        <v>12</v>
      </c>
      <c r="C111" s="207" t="s">
        <v>11</v>
      </c>
      <c r="D111" s="207" t="s">
        <v>280</v>
      </c>
      <c r="E111" s="207" t="s">
        <v>281</v>
      </c>
      <c r="F111" s="653" t="s">
        <v>8</v>
      </c>
      <c r="G111" s="653"/>
      <c r="H111" s="650"/>
      <c r="I111" s="650"/>
      <c r="J111" s="650"/>
      <c r="K111" s="650"/>
      <c r="L111" s="650"/>
    </row>
    <row r="112" spans="1:12" x14ac:dyDescent="0.2">
      <c r="A112" s="652"/>
      <c r="B112" s="651" t="s">
        <v>1782</v>
      </c>
      <c r="C112" s="654" t="s">
        <v>1783</v>
      </c>
      <c r="D112" s="655">
        <v>43531</v>
      </c>
      <c r="E112" s="651" t="s">
        <v>684</v>
      </c>
      <c r="F112" s="651" t="s">
        <v>685</v>
      </c>
      <c r="G112" s="651"/>
      <c r="H112" s="649" t="s">
        <v>286</v>
      </c>
      <c r="I112" s="649"/>
      <c r="J112" s="209" t="s">
        <v>287</v>
      </c>
      <c r="K112" s="209" t="s">
        <v>16</v>
      </c>
      <c r="L112" s="210">
        <v>204</v>
      </c>
    </row>
    <row r="113" spans="1:12" x14ac:dyDescent="0.2">
      <c r="A113" s="652"/>
      <c r="B113" s="651"/>
      <c r="C113" s="654"/>
      <c r="D113" s="655"/>
      <c r="E113" s="651"/>
      <c r="F113" s="651"/>
      <c r="G113" s="651"/>
      <c r="H113" s="649" t="s">
        <v>242</v>
      </c>
      <c r="I113" s="649"/>
      <c r="J113" s="209" t="s">
        <v>287</v>
      </c>
      <c r="K113" s="209" t="s">
        <v>16</v>
      </c>
      <c r="L113" s="210">
        <v>536.82000000000005</v>
      </c>
    </row>
    <row r="114" spans="1:12" ht="24" x14ac:dyDescent="0.2">
      <c r="A114" s="652"/>
      <c r="B114" s="203" t="s">
        <v>6</v>
      </c>
      <c r="C114" s="207" t="s">
        <v>5</v>
      </c>
      <c r="D114" s="207" t="s">
        <v>288</v>
      </c>
      <c r="E114" s="207" t="s">
        <v>289</v>
      </c>
      <c r="F114" s="650"/>
      <c r="G114" s="650"/>
      <c r="H114" s="649" t="s">
        <v>290</v>
      </c>
      <c r="I114" s="649"/>
      <c r="J114" s="651" t="s">
        <v>287</v>
      </c>
      <c r="K114" s="651" t="s">
        <v>16</v>
      </c>
      <c r="L114" s="648">
        <v>80</v>
      </c>
    </row>
    <row r="115" spans="1:12" ht="24" x14ac:dyDescent="0.2">
      <c r="A115" s="652"/>
      <c r="B115" s="209" t="s">
        <v>291</v>
      </c>
      <c r="C115" s="209" t="s">
        <v>685</v>
      </c>
      <c r="D115" s="211">
        <v>43532</v>
      </c>
      <c r="E115" s="209" t="s">
        <v>1784</v>
      </c>
      <c r="F115" s="650"/>
      <c r="G115" s="650"/>
      <c r="H115" s="649"/>
      <c r="I115" s="649"/>
      <c r="J115" s="651"/>
      <c r="K115" s="651"/>
      <c r="L115" s="648"/>
    </row>
    <row r="116" spans="1:12" ht="24" x14ac:dyDescent="0.2">
      <c r="A116" s="652">
        <v>421</v>
      </c>
      <c r="B116" s="203" t="s">
        <v>12</v>
      </c>
      <c r="C116" s="207" t="s">
        <v>11</v>
      </c>
      <c r="D116" s="207" t="s">
        <v>280</v>
      </c>
      <c r="E116" s="207" t="s">
        <v>281</v>
      </c>
      <c r="F116" s="653" t="s">
        <v>8</v>
      </c>
      <c r="G116" s="653"/>
      <c r="H116" s="650"/>
      <c r="I116" s="650"/>
      <c r="J116" s="650"/>
      <c r="K116" s="650"/>
      <c r="L116" s="650"/>
    </row>
    <row r="117" spans="1:12" x14ac:dyDescent="0.2">
      <c r="A117" s="652"/>
      <c r="B117" s="651" t="s">
        <v>1785</v>
      </c>
      <c r="C117" s="654" t="s">
        <v>1786</v>
      </c>
      <c r="D117" s="655">
        <v>43487</v>
      </c>
      <c r="E117" s="651" t="s">
        <v>607</v>
      </c>
      <c r="F117" s="651" t="s">
        <v>1787</v>
      </c>
      <c r="G117" s="651"/>
      <c r="H117" s="649" t="s">
        <v>286</v>
      </c>
      <c r="I117" s="649"/>
      <c r="J117" s="209" t="s">
        <v>287</v>
      </c>
      <c r="K117" s="209" t="s">
        <v>16</v>
      </c>
      <c r="L117" s="210">
        <v>1315.18</v>
      </c>
    </row>
    <row r="118" spans="1:12" x14ac:dyDescent="0.2">
      <c r="A118" s="652"/>
      <c r="B118" s="651"/>
      <c r="C118" s="654"/>
      <c r="D118" s="655"/>
      <c r="E118" s="651"/>
      <c r="F118" s="651"/>
      <c r="G118" s="651"/>
      <c r="H118" s="649" t="s">
        <v>242</v>
      </c>
      <c r="I118" s="649"/>
      <c r="J118" s="651" t="s">
        <v>287</v>
      </c>
      <c r="K118" s="651" t="s">
        <v>16</v>
      </c>
      <c r="L118" s="648">
        <v>406.39</v>
      </c>
    </row>
    <row r="119" spans="1:12" x14ac:dyDescent="0.2">
      <c r="A119" s="652"/>
      <c r="B119" s="651"/>
      <c r="C119" s="654"/>
      <c r="D119" s="655"/>
      <c r="E119" s="651"/>
      <c r="F119" s="651"/>
      <c r="G119" s="651"/>
      <c r="H119" s="649"/>
      <c r="I119" s="649"/>
      <c r="J119" s="651"/>
      <c r="K119" s="651"/>
      <c r="L119" s="648"/>
    </row>
    <row r="120" spans="1:12" ht="24" x14ac:dyDescent="0.2">
      <c r="A120" s="652"/>
      <c r="B120" s="203" t="s">
        <v>6</v>
      </c>
      <c r="C120" s="207" t="s">
        <v>5</v>
      </c>
      <c r="D120" s="207" t="s">
        <v>288</v>
      </c>
      <c r="E120" s="207" t="s">
        <v>289</v>
      </c>
      <c r="F120" s="650"/>
      <c r="G120" s="650"/>
      <c r="H120" s="649" t="s">
        <v>290</v>
      </c>
      <c r="I120" s="649"/>
      <c r="J120" s="651" t="s">
        <v>287</v>
      </c>
      <c r="K120" s="651" t="s">
        <v>287</v>
      </c>
      <c r="L120" s="648">
        <v>0</v>
      </c>
    </row>
    <row r="121" spans="1:12" ht="24" x14ac:dyDescent="0.2">
      <c r="A121" s="652"/>
      <c r="B121" s="209" t="s">
        <v>291</v>
      </c>
      <c r="C121" s="209" t="s">
        <v>1787</v>
      </c>
      <c r="D121" s="211">
        <v>43492</v>
      </c>
      <c r="E121" s="209" t="s">
        <v>731</v>
      </c>
      <c r="F121" s="650"/>
      <c r="G121" s="650"/>
      <c r="H121" s="649"/>
      <c r="I121" s="649"/>
      <c r="J121" s="651"/>
      <c r="K121" s="651"/>
      <c r="L121" s="648"/>
    </row>
    <row r="122" spans="1:12" ht="24" x14ac:dyDescent="0.2">
      <c r="A122" s="652">
        <v>422</v>
      </c>
      <c r="B122" s="203" t="s">
        <v>12</v>
      </c>
      <c r="C122" s="207" t="s">
        <v>11</v>
      </c>
      <c r="D122" s="207" t="s">
        <v>280</v>
      </c>
      <c r="E122" s="207" t="s">
        <v>281</v>
      </c>
      <c r="F122" s="653" t="s">
        <v>8</v>
      </c>
      <c r="G122" s="653"/>
      <c r="H122" s="650"/>
      <c r="I122" s="650"/>
      <c r="J122" s="650"/>
      <c r="K122" s="650"/>
      <c r="L122" s="650"/>
    </row>
    <row r="123" spans="1:12" x14ac:dyDescent="0.2">
      <c r="A123" s="652"/>
      <c r="B123" s="651" t="s">
        <v>1785</v>
      </c>
      <c r="C123" s="654" t="s">
        <v>1788</v>
      </c>
      <c r="D123" s="655">
        <v>43547</v>
      </c>
      <c r="E123" s="651" t="s">
        <v>1522</v>
      </c>
      <c r="F123" s="651" t="s">
        <v>465</v>
      </c>
      <c r="G123" s="651"/>
      <c r="H123" s="649" t="s">
        <v>286</v>
      </c>
      <c r="I123" s="649"/>
      <c r="J123" s="209" t="s">
        <v>16</v>
      </c>
      <c r="K123" s="209" t="s">
        <v>16</v>
      </c>
      <c r="L123" s="210">
        <v>1318.5</v>
      </c>
    </row>
    <row r="124" spans="1:12" x14ac:dyDescent="0.2">
      <c r="A124" s="652"/>
      <c r="B124" s="651"/>
      <c r="C124" s="654"/>
      <c r="D124" s="655"/>
      <c r="E124" s="651"/>
      <c r="F124" s="651"/>
      <c r="G124" s="651"/>
      <c r="H124" s="649" t="s">
        <v>242</v>
      </c>
      <c r="I124" s="649"/>
      <c r="J124" s="209" t="s">
        <v>287</v>
      </c>
      <c r="K124" s="209" t="s">
        <v>287</v>
      </c>
      <c r="L124" s="210">
        <v>0</v>
      </c>
    </row>
    <row r="125" spans="1:12" ht="24" x14ac:dyDescent="0.2">
      <c r="A125" s="652"/>
      <c r="B125" s="203" t="s">
        <v>6</v>
      </c>
      <c r="C125" s="207" t="s">
        <v>5</v>
      </c>
      <c r="D125" s="207" t="s">
        <v>288</v>
      </c>
      <c r="E125" s="207" t="s">
        <v>289</v>
      </c>
      <c r="F125" s="650"/>
      <c r="G125" s="650"/>
      <c r="H125" s="649" t="s">
        <v>290</v>
      </c>
      <c r="I125" s="649"/>
      <c r="J125" s="651" t="s">
        <v>16</v>
      </c>
      <c r="K125" s="651" t="s">
        <v>16</v>
      </c>
      <c r="L125" s="648">
        <v>748</v>
      </c>
    </row>
    <row r="126" spans="1:12" ht="24" x14ac:dyDescent="0.2">
      <c r="A126" s="652"/>
      <c r="B126" s="209" t="s">
        <v>291</v>
      </c>
      <c r="C126" s="209" t="s">
        <v>465</v>
      </c>
      <c r="D126" s="211">
        <v>43553</v>
      </c>
      <c r="E126" s="209" t="s">
        <v>558</v>
      </c>
      <c r="F126" s="650"/>
      <c r="G126" s="650"/>
      <c r="H126" s="649"/>
      <c r="I126" s="649"/>
      <c r="J126" s="651"/>
      <c r="K126" s="651"/>
      <c r="L126" s="648"/>
    </row>
    <row r="127" spans="1:12" ht="24" x14ac:dyDescent="0.2">
      <c r="A127" s="652">
        <v>423</v>
      </c>
      <c r="B127" s="203" t="s">
        <v>12</v>
      </c>
      <c r="C127" s="207" t="s">
        <v>11</v>
      </c>
      <c r="D127" s="207" t="s">
        <v>280</v>
      </c>
      <c r="E127" s="207" t="s">
        <v>281</v>
      </c>
      <c r="F127" s="653" t="s">
        <v>8</v>
      </c>
      <c r="G127" s="653"/>
      <c r="H127" s="650"/>
      <c r="I127" s="650"/>
      <c r="J127" s="650"/>
      <c r="K127" s="650"/>
      <c r="L127" s="650"/>
    </row>
    <row r="128" spans="1:12" x14ac:dyDescent="0.2">
      <c r="A128" s="652"/>
      <c r="B128" s="651" t="s">
        <v>1789</v>
      </c>
      <c r="C128" s="654" t="s">
        <v>1790</v>
      </c>
      <c r="D128" s="655">
        <v>43379</v>
      </c>
      <c r="E128" s="651" t="s">
        <v>582</v>
      </c>
      <c r="F128" s="651" t="s">
        <v>1791</v>
      </c>
      <c r="G128" s="651"/>
      <c r="H128" s="649" t="s">
        <v>286</v>
      </c>
      <c r="I128" s="649"/>
      <c r="J128" s="209" t="s">
        <v>287</v>
      </c>
      <c r="K128" s="209" t="s">
        <v>16</v>
      </c>
      <c r="L128" s="210">
        <v>165</v>
      </c>
    </row>
    <row r="129" spans="1:12" x14ac:dyDescent="0.2">
      <c r="A129" s="652"/>
      <c r="B129" s="651"/>
      <c r="C129" s="654"/>
      <c r="D129" s="655"/>
      <c r="E129" s="651"/>
      <c r="F129" s="651"/>
      <c r="G129" s="651"/>
      <c r="H129" s="649" t="s">
        <v>242</v>
      </c>
      <c r="I129" s="649"/>
      <c r="J129" s="209" t="s">
        <v>287</v>
      </c>
      <c r="K129" s="209" t="s">
        <v>16</v>
      </c>
      <c r="L129" s="210">
        <v>2500</v>
      </c>
    </row>
    <row r="130" spans="1:12" ht="24" x14ac:dyDescent="0.2">
      <c r="A130" s="652"/>
      <c r="B130" s="203" t="s">
        <v>6</v>
      </c>
      <c r="C130" s="207" t="s">
        <v>5</v>
      </c>
      <c r="D130" s="207" t="s">
        <v>288</v>
      </c>
      <c r="E130" s="207" t="s">
        <v>289</v>
      </c>
      <c r="F130" s="650"/>
      <c r="G130" s="650"/>
      <c r="H130" s="649" t="s">
        <v>290</v>
      </c>
      <c r="I130" s="649"/>
      <c r="J130" s="651" t="s">
        <v>287</v>
      </c>
      <c r="K130" s="651" t="s">
        <v>16</v>
      </c>
      <c r="L130" s="648">
        <v>97.65</v>
      </c>
    </row>
    <row r="131" spans="1:12" ht="24" x14ac:dyDescent="0.2">
      <c r="A131" s="652"/>
      <c r="B131" s="209" t="s">
        <v>439</v>
      </c>
      <c r="C131" s="209" t="s">
        <v>1791</v>
      </c>
      <c r="D131" s="211">
        <v>43388</v>
      </c>
      <c r="E131" s="209" t="s">
        <v>1792</v>
      </c>
      <c r="F131" s="650"/>
      <c r="G131" s="650"/>
      <c r="H131" s="649"/>
      <c r="I131" s="649"/>
      <c r="J131" s="651"/>
      <c r="K131" s="651"/>
      <c r="L131" s="648"/>
    </row>
    <row r="132" spans="1:12" ht="24" x14ac:dyDescent="0.2">
      <c r="A132" s="652">
        <v>424</v>
      </c>
      <c r="B132" s="203" t="s">
        <v>12</v>
      </c>
      <c r="C132" s="207" t="s">
        <v>11</v>
      </c>
      <c r="D132" s="207" t="s">
        <v>280</v>
      </c>
      <c r="E132" s="207" t="s">
        <v>281</v>
      </c>
      <c r="F132" s="653" t="s">
        <v>8</v>
      </c>
      <c r="G132" s="653"/>
      <c r="H132" s="650"/>
      <c r="I132" s="650"/>
      <c r="J132" s="650"/>
      <c r="K132" s="650"/>
      <c r="L132" s="650"/>
    </row>
    <row r="133" spans="1:12" x14ac:dyDescent="0.2">
      <c r="A133" s="652"/>
      <c r="B133" s="651" t="s">
        <v>1789</v>
      </c>
      <c r="C133" s="654" t="s">
        <v>1790</v>
      </c>
      <c r="D133" s="655">
        <v>43379</v>
      </c>
      <c r="E133" s="651" t="s">
        <v>582</v>
      </c>
      <c r="F133" s="651" t="s">
        <v>1793</v>
      </c>
      <c r="G133" s="651"/>
      <c r="H133" s="649" t="s">
        <v>286</v>
      </c>
      <c r="I133" s="649"/>
      <c r="J133" s="209" t="s">
        <v>287</v>
      </c>
      <c r="K133" s="209" t="s">
        <v>16</v>
      </c>
      <c r="L133" s="210">
        <v>543</v>
      </c>
    </row>
    <row r="134" spans="1:12" x14ac:dyDescent="0.2">
      <c r="A134" s="652"/>
      <c r="B134" s="651"/>
      <c r="C134" s="654"/>
      <c r="D134" s="655"/>
      <c r="E134" s="651"/>
      <c r="F134" s="651"/>
      <c r="G134" s="651"/>
      <c r="H134" s="649" t="s">
        <v>242</v>
      </c>
      <c r="I134" s="649"/>
      <c r="J134" s="209" t="s">
        <v>287</v>
      </c>
      <c r="K134" s="209" t="s">
        <v>16</v>
      </c>
      <c r="L134" s="210">
        <v>3088.21</v>
      </c>
    </row>
    <row r="135" spans="1:12" ht="24" x14ac:dyDescent="0.2">
      <c r="A135" s="652"/>
      <c r="B135" s="203" t="s">
        <v>6</v>
      </c>
      <c r="C135" s="207" t="s">
        <v>5</v>
      </c>
      <c r="D135" s="207" t="s">
        <v>288</v>
      </c>
      <c r="E135" s="207" t="s">
        <v>289</v>
      </c>
      <c r="F135" s="650"/>
      <c r="G135" s="650"/>
      <c r="H135" s="649" t="s">
        <v>290</v>
      </c>
      <c r="I135" s="649"/>
      <c r="J135" s="651" t="s">
        <v>287</v>
      </c>
      <c r="K135" s="651" t="s">
        <v>16</v>
      </c>
      <c r="L135" s="648">
        <v>90</v>
      </c>
    </row>
    <row r="136" spans="1:12" ht="24" x14ac:dyDescent="0.2">
      <c r="A136" s="652"/>
      <c r="B136" s="209" t="s">
        <v>439</v>
      </c>
      <c r="C136" s="209" t="s">
        <v>1793</v>
      </c>
      <c r="D136" s="211">
        <v>43388</v>
      </c>
      <c r="E136" s="209" t="s">
        <v>1792</v>
      </c>
      <c r="F136" s="650"/>
      <c r="G136" s="650"/>
      <c r="H136" s="649"/>
      <c r="I136" s="649"/>
      <c r="J136" s="651"/>
      <c r="K136" s="651"/>
      <c r="L136" s="648"/>
    </row>
    <row r="137" spans="1:12" ht="24" x14ac:dyDescent="0.2">
      <c r="A137" s="652">
        <v>425</v>
      </c>
      <c r="B137" s="203" t="s">
        <v>12</v>
      </c>
      <c r="C137" s="207" t="s">
        <v>11</v>
      </c>
      <c r="D137" s="207" t="s">
        <v>280</v>
      </c>
      <c r="E137" s="207" t="s">
        <v>281</v>
      </c>
      <c r="F137" s="653" t="s">
        <v>8</v>
      </c>
      <c r="G137" s="653"/>
      <c r="H137" s="650"/>
      <c r="I137" s="650"/>
      <c r="J137" s="650"/>
      <c r="K137" s="650"/>
      <c r="L137" s="650"/>
    </row>
    <row r="138" spans="1:12" x14ac:dyDescent="0.2">
      <c r="A138" s="652"/>
      <c r="B138" s="651" t="s">
        <v>1789</v>
      </c>
      <c r="C138" s="651" t="s">
        <v>1794</v>
      </c>
      <c r="D138" s="655">
        <v>43390</v>
      </c>
      <c r="E138" s="651" t="s">
        <v>734</v>
      </c>
      <c r="F138" s="651" t="s">
        <v>1795</v>
      </c>
      <c r="G138" s="651"/>
      <c r="H138" s="649" t="s">
        <v>286</v>
      </c>
      <c r="I138" s="649"/>
      <c r="J138" s="209" t="s">
        <v>287</v>
      </c>
      <c r="K138" s="209" t="s">
        <v>16</v>
      </c>
      <c r="L138" s="210">
        <v>146</v>
      </c>
    </row>
    <row r="139" spans="1:12" x14ac:dyDescent="0.2">
      <c r="A139" s="652"/>
      <c r="B139" s="651"/>
      <c r="C139" s="651"/>
      <c r="D139" s="655"/>
      <c r="E139" s="651"/>
      <c r="F139" s="651"/>
      <c r="G139" s="651"/>
      <c r="H139" s="649" t="s">
        <v>242</v>
      </c>
      <c r="I139" s="649"/>
      <c r="J139" s="209" t="s">
        <v>287</v>
      </c>
      <c r="K139" s="209" t="s">
        <v>16</v>
      </c>
      <c r="L139" s="210">
        <v>5065.34</v>
      </c>
    </row>
    <row r="140" spans="1:12" ht="24" x14ac:dyDescent="0.2">
      <c r="A140" s="652"/>
      <c r="B140" s="203" t="s">
        <v>6</v>
      </c>
      <c r="C140" s="207" t="s">
        <v>5</v>
      </c>
      <c r="D140" s="207" t="s">
        <v>288</v>
      </c>
      <c r="E140" s="207" t="s">
        <v>289</v>
      </c>
      <c r="F140" s="650"/>
      <c r="G140" s="650"/>
      <c r="H140" s="649" t="s">
        <v>290</v>
      </c>
      <c r="I140" s="649"/>
      <c r="J140" s="651" t="s">
        <v>287</v>
      </c>
      <c r="K140" s="651" t="s">
        <v>16</v>
      </c>
      <c r="L140" s="648">
        <v>357.82</v>
      </c>
    </row>
    <row r="141" spans="1:12" ht="24" x14ac:dyDescent="0.2">
      <c r="A141" s="652"/>
      <c r="B141" s="209" t="s">
        <v>439</v>
      </c>
      <c r="C141" s="209" t="s">
        <v>1795</v>
      </c>
      <c r="D141" s="211">
        <v>43393</v>
      </c>
      <c r="E141" s="209" t="s">
        <v>1796</v>
      </c>
      <c r="F141" s="650"/>
      <c r="G141" s="650"/>
      <c r="H141" s="649"/>
      <c r="I141" s="649"/>
      <c r="J141" s="651"/>
      <c r="K141" s="651"/>
      <c r="L141" s="648"/>
    </row>
    <row r="142" spans="1:12" ht="24" x14ac:dyDescent="0.2">
      <c r="A142" s="652">
        <v>426</v>
      </c>
      <c r="B142" s="203" t="s">
        <v>12</v>
      </c>
      <c r="C142" s="207" t="s">
        <v>11</v>
      </c>
      <c r="D142" s="207" t="s">
        <v>280</v>
      </c>
      <c r="E142" s="207" t="s">
        <v>281</v>
      </c>
      <c r="F142" s="653" t="s">
        <v>8</v>
      </c>
      <c r="G142" s="653"/>
      <c r="H142" s="650"/>
      <c r="I142" s="650"/>
      <c r="J142" s="650"/>
      <c r="K142" s="650"/>
      <c r="L142" s="650"/>
    </row>
    <row r="143" spans="1:12" x14ac:dyDescent="0.2">
      <c r="A143" s="652"/>
      <c r="B143" s="651" t="s">
        <v>1789</v>
      </c>
      <c r="C143" s="651" t="s">
        <v>1797</v>
      </c>
      <c r="D143" s="655">
        <v>43409</v>
      </c>
      <c r="E143" s="651" t="s">
        <v>321</v>
      </c>
      <c r="F143" s="651" t="s">
        <v>1798</v>
      </c>
      <c r="G143" s="651"/>
      <c r="H143" s="649" t="s">
        <v>286</v>
      </c>
      <c r="I143" s="649"/>
      <c r="J143" s="209" t="s">
        <v>287</v>
      </c>
      <c r="K143" s="209" t="s">
        <v>16</v>
      </c>
      <c r="L143" s="210">
        <v>53.25</v>
      </c>
    </row>
    <row r="144" spans="1:12" x14ac:dyDescent="0.2">
      <c r="A144" s="652"/>
      <c r="B144" s="651"/>
      <c r="C144" s="651"/>
      <c r="D144" s="655"/>
      <c r="E144" s="651"/>
      <c r="F144" s="651"/>
      <c r="G144" s="651"/>
      <c r="H144" s="649" t="s">
        <v>242</v>
      </c>
      <c r="I144" s="649"/>
      <c r="J144" s="209" t="s">
        <v>287</v>
      </c>
      <c r="K144" s="209" t="s">
        <v>16</v>
      </c>
      <c r="L144" s="210">
        <v>1350.4</v>
      </c>
    </row>
    <row r="145" spans="1:12" ht="24" x14ac:dyDescent="0.2">
      <c r="A145" s="652"/>
      <c r="B145" s="203" t="s">
        <v>6</v>
      </c>
      <c r="C145" s="207" t="s">
        <v>5</v>
      </c>
      <c r="D145" s="207" t="s">
        <v>288</v>
      </c>
      <c r="E145" s="207" t="s">
        <v>289</v>
      </c>
      <c r="F145" s="650"/>
      <c r="G145" s="650"/>
      <c r="H145" s="649" t="s">
        <v>290</v>
      </c>
      <c r="I145" s="649"/>
      <c r="J145" s="651" t="s">
        <v>287</v>
      </c>
      <c r="K145" s="651" t="s">
        <v>287</v>
      </c>
      <c r="L145" s="648">
        <v>0</v>
      </c>
    </row>
    <row r="146" spans="1:12" ht="24" x14ac:dyDescent="0.2">
      <c r="A146" s="652"/>
      <c r="B146" s="209" t="s">
        <v>439</v>
      </c>
      <c r="C146" s="209" t="s">
        <v>1798</v>
      </c>
      <c r="D146" s="211">
        <v>43410</v>
      </c>
      <c r="E146" s="209" t="s">
        <v>1799</v>
      </c>
      <c r="F146" s="650"/>
      <c r="G146" s="650"/>
      <c r="H146" s="649"/>
      <c r="I146" s="649"/>
      <c r="J146" s="651"/>
      <c r="K146" s="651"/>
      <c r="L146" s="648"/>
    </row>
    <row r="147" spans="1:12" ht="24" x14ac:dyDescent="0.2">
      <c r="A147" s="652">
        <v>427</v>
      </c>
      <c r="B147" s="203" t="s">
        <v>12</v>
      </c>
      <c r="C147" s="207" t="s">
        <v>11</v>
      </c>
      <c r="D147" s="207" t="s">
        <v>280</v>
      </c>
      <c r="E147" s="207" t="s">
        <v>281</v>
      </c>
      <c r="F147" s="653" t="s">
        <v>8</v>
      </c>
      <c r="G147" s="653"/>
      <c r="H147" s="650"/>
      <c r="I147" s="650"/>
      <c r="J147" s="650"/>
      <c r="K147" s="650"/>
      <c r="L147" s="650"/>
    </row>
    <row r="148" spans="1:12" x14ac:dyDescent="0.2">
      <c r="A148" s="652"/>
      <c r="B148" s="651" t="s">
        <v>1789</v>
      </c>
      <c r="C148" s="651" t="s">
        <v>1800</v>
      </c>
      <c r="D148" s="655">
        <v>43411</v>
      </c>
      <c r="E148" s="651" t="s">
        <v>770</v>
      </c>
      <c r="F148" s="651" t="s">
        <v>771</v>
      </c>
      <c r="G148" s="651"/>
      <c r="H148" s="649" t="s">
        <v>286</v>
      </c>
      <c r="I148" s="649"/>
      <c r="J148" s="209" t="s">
        <v>287</v>
      </c>
      <c r="K148" s="209" t="s">
        <v>16</v>
      </c>
      <c r="L148" s="210">
        <v>577.05999999999995</v>
      </c>
    </row>
    <row r="149" spans="1:12" x14ac:dyDescent="0.2">
      <c r="A149" s="652"/>
      <c r="B149" s="651"/>
      <c r="C149" s="651"/>
      <c r="D149" s="655"/>
      <c r="E149" s="651"/>
      <c r="F149" s="651"/>
      <c r="G149" s="651"/>
      <c r="H149" s="649" t="s">
        <v>242</v>
      </c>
      <c r="I149" s="649"/>
      <c r="J149" s="209" t="s">
        <v>287</v>
      </c>
      <c r="K149" s="209" t="s">
        <v>16</v>
      </c>
      <c r="L149" s="210">
        <v>426.37</v>
      </c>
    </row>
    <row r="150" spans="1:12" ht="24" x14ac:dyDescent="0.2">
      <c r="A150" s="652"/>
      <c r="B150" s="203" t="s">
        <v>6</v>
      </c>
      <c r="C150" s="207" t="s">
        <v>5</v>
      </c>
      <c r="D150" s="207" t="s">
        <v>288</v>
      </c>
      <c r="E150" s="207" t="s">
        <v>289</v>
      </c>
      <c r="F150" s="650"/>
      <c r="G150" s="650"/>
      <c r="H150" s="649" t="s">
        <v>290</v>
      </c>
      <c r="I150" s="649"/>
      <c r="J150" s="651" t="s">
        <v>287</v>
      </c>
      <c r="K150" s="651" t="s">
        <v>16</v>
      </c>
      <c r="L150" s="648">
        <v>40</v>
      </c>
    </row>
    <row r="151" spans="1:12" ht="24" x14ac:dyDescent="0.2">
      <c r="A151" s="652"/>
      <c r="B151" s="209" t="s">
        <v>439</v>
      </c>
      <c r="C151" s="209" t="s">
        <v>771</v>
      </c>
      <c r="D151" s="211">
        <v>43413</v>
      </c>
      <c r="E151" s="209" t="s">
        <v>1459</v>
      </c>
      <c r="F151" s="650"/>
      <c r="G151" s="650"/>
      <c r="H151" s="649"/>
      <c r="I151" s="649"/>
      <c r="J151" s="651"/>
      <c r="K151" s="651"/>
      <c r="L151" s="648"/>
    </row>
    <row r="152" spans="1:12" ht="24" x14ac:dyDescent="0.2">
      <c r="A152" s="652">
        <v>428</v>
      </c>
      <c r="B152" s="203" t="s">
        <v>12</v>
      </c>
      <c r="C152" s="207" t="s">
        <v>11</v>
      </c>
      <c r="D152" s="207" t="s">
        <v>280</v>
      </c>
      <c r="E152" s="207" t="s">
        <v>281</v>
      </c>
      <c r="F152" s="653" t="s">
        <v>8</v>
      </c>
      <c r="G152" s="653"/>
      <c r="H152" s="650"/>
      <c r="I152" s="650"/>
      <c r="J152" s="650"/>
      <c r="K152" s="650"/>
      <c r="L152" s="650"/>
    </row>
    <row r="153" spans="1:12" x14ac:dyDescent="0.2">
      <c r="A153" s="652"/>
      <c r="B153" s="651" t="s">
        <v>1789</v>
      </c>
      <c r="C153" s="651" t="s">
        <v>1801</v>
      </c>
      <c r="D153" s="655">
        <v>43415</v>
      </c>
      <c r="E153" s="651" t="s">
        <v>1068</v>
      </c>
      <c r="F153" s="651" t="s">
        <v>1802</v>
      </c>
      <c r="G153" s="651"/>
      <c r="H153" s="649" t="s">
        <v>286</v>
      </c>
      <c r="I153" s="649"/>
      <c r="J153" s="209" t="s">
        <v>287</v>
      </c>
      <c r="K153" s="209" t="s">
        <v>16</v>
      </c>
      <c r="L153" s="210">
        <v>1708</v>
      </c>
    </row>
    <row r="154" spans="1:12" x14ac:dyDescent="0.2">
      <c r="A154" s="652"/>
      <c r="B154" s="651"/>
      <c r="C154" s="651"/>
      <c r="D154" s="655"/>
      <c r="E154" s="651"/>
      <c r="F154" s="651"/>
      <c r="G154" s="651"/>
      <c r="H154" s="649" t="s">
        <v>242</v>
      </c>
      <c r="I154" s="649"/>
      <c r="J154" s="209" t="s">
        <v>287</v>
      </c>
      <c r="K154" s="209" t="s">
        <v>16</v>
      </c>
      <c r="L154" s="210">
        <v>2623</v>
      </c>
    </row>
    <row r="155" spans="1:12" ht="24" x14ac:dyDescent="0.2">
      <c r="A155" s="652"/>
      <c r="B155" s="203" t="s">
        <v>6</v>
      </c>
      <c r="C155" s="207" t="s">
        <v>5</v>
      </c>
      <c r="D155" s="207" t="s">
        <v>288</v>
      </c>
      <c r="E155" s="207" t="s">
        <v>289</v>
      </c>
      <c r="F155" s="650"/>
      <c r="G155" s="650"/>
      <c r="H155" s="649" t="s">
        <v>290</v>
      </c>
      <c r="I155" s="649"/>
      <c r="J155" s="651" t="s">
        <v>287</v>
      </c>
      <c r="K155" s="651" t="s">
        <v>287</v>
      </c>
      <c r="L155" s="648">
        <v>0</v>
      </c>
    </row>
    <row r="156" spans="1:12" ht="24" x14ac:dyDescent="0.2">
      <c r="A156" s="652"/>
      <c r="B156" s="209" t="s">
        <v>439</v>
      </c>
      <c r="C156" s="209" t="s">
        <v>1802</v>
      </c>
      <c r="D156" s="211">
        <v>43420</v>
      </c>
      <c r="E156" s="209" t="s">
        <v>978</v>
      </c>
      <c r="F156" s="650"/>
      <c r="G156" s="650"/>
      <c r="H156" s="649"/>
      <c r="I156" s="649"/>
      <c r="J156" s="651"/>
      <c r="K156" s="651"/>
      <c r="L156" s="648"/>
    </row>
    <row r="157" spans="1:12" ht="24" x14ac:dyDescent="0.2">
      <c r="A157" s="652">
        <v>429</v>
      </c>
      <c r="B157" s="203" t="s">
        <v>12</v>
      </c>
      <c r="C157" s="207" t="s">
        <v>11</v>
      </c>
      <c r="D157" s="207" t="s">
        <v>280</v>
      </c>
      <c r="E157" s="207" t="s">
        <v>281</v>
      </c>
      <c r="F157" s="653" t="s">
        <v>8</v>
      </c>
      <c r="G157" s="653"/>
      <c r="H157" s="650"/>
      <c r="I157" s="650"/>
      <c r="J157" s="650"/>
      <c r="K157" s="650"/>
      <c r="L157" s="650"/>
    </row>
    <row r="158" spans="1:12" x14ac:dyDescent="0.2">
      <c r="A158" s="652"/>
      <c r="B158" s="651" t="s">
        <v>1789</v>
      </c>
      <c r="C158" s="654" t="s">
        <v>1803</v>
      </c>
      <c r="D158" s="655">
        <v>43530</v>
      </c>
      <c r="E158" s="651" t="s">
        <v>331</v>
      </c>
      <c r="F158" s="651" t="s">
        <v>1804</v>
      </c>
      <c r="G158" s="651"/>
      <c r="H158" s="649" t="s">
        <v>286</v>
      </c>
      <c r="I158" s="649"/>
      <c r="J158" s="209" t="s">
        <v>287</v>
      </c>
      <c r="K158" s="209" t="s">
        <v>16</v>
      </c>
      <c r="L158" s="210">
        <v>269</v>
      </c>
    </row>
    <row r="159" spans="1:12" x14ac:dyDescent="0.2">
      <c r="A159" s="652"/>
      <c r="B159" s="651"/>
      <c r="C159" s="654"/>
      <c r="D159" s="655"/>
      <c r="E159" s="651"/>
      <c r="F159" s="651"/>
      <c r="G159" s="651"/>
      <c r="H159" s="649" t="s">
        <v>242</v>
      </c>
      <c r="I159" s="649"/>
      <c r="J159" s="209" t="s">
        <v>287</v>
      </c>
      <c r="K159" s="209" t="s">
        <v>16</v>
      </c>
      <c r="L159" s="210">
        <v>212</v>
      </c>
    </row>
    <row r="160" spans="1:12" ht="24" x14ac:dyDescent="0.2">
      <c r="A160" s="652"/>
      <c r="B160" s="203" t="s">
        <v>6</v>
      </c>
      <c r="C160" s="207" t="s">
        <v>5</v>
      </c>
      <c r="D160" s="207" t="s">
        <v>288</v>
      </c>
      <c r="E160" s="207" t="s">
        <v>289</v>
      </c>
      <c r="F160" s="650"/>
      <c r="G160" s="650"/>
      <c r="H160" s="649" t="s">
        <v>290</v>
      </c>
      <c r="I160" s="649"/>
      <c r="J160" s="651" t="s">
        <v>287</v>
      </c>
      <c r="K160" s="651" t="s">
        <v>16</v>
      </c>
      <c r="L160" s="648">
        <v>175</v>
      </c>
    </row>
    <row r="161" spans="1:12" ht="24" x14ac:dyDescent="0.2">
      <c r="A161" s="652"/>
      <c r="B161" s="209" t="s">
        <v>439</v>
      </c>
      <c r="C161" s="209" t="s">
        <v>1804</v>
      </c>
      <c r="D161" s="211">
        <v>43535</v>
      </c>
      <c r="E161" s="209" t="s">
        <v>1805</v>
      </c>
      <c r="F161" s="650"/>
      <c r="G161" s="650"/>
      <c r="H161" s="649"/>
      <c r="I161" s="649"/>
      <c r="J161" s="651"/>
      <c r="K161" s="651"/>
      <c r="L161" s="648"/>
    </row>
    <row r="162" spans="1:12" ht="24" x14ac:dyDescent="0.2">
      <c r="A162" s="652">
        <v>430</v>
      </c>
      <c r="B162" s="203" t="s">
        <v>12</v>
      </c>
      <c r="C162" s="207" t="s">
        <v>11</v>
      </c>
      <c r="D162" s="207" t="s">
        <v>280</v>
      </c>
      <c r="E162" s="207" t="s">
        <v>281</v>
      </c>
      <c r="F162" s="653" t="s">
        <v>8</v>
      </c>
      <c r="G162" s="653"/>
      <c r="H162" s="650"/>
      <c r="I162" s="650"/>
      <c r="J162" s="650"/>
      <c r="K162" s="650"/>
      <c r="L162" s="650"/>
    </row>
    <row r="163" spans="1:12" x14ac:dyDescent="0.2">
      <c r="A163" s="652"/>
      <c r="B163" s="651" t="s">
        <v>1789</v>
      </c>
      <c r="C163" s="654" t="s">
        <v>1803</v>
      </c>
      <c r="D163" s="655">
        <v>43530</v>
      </c>
      <c r="E163" s="651" t="s">
        <v>331</v>
      </c>
      <c r="F163" s="651" t="s">
        <v>1806</v>
      </c>
      <c r="G163" s="651"/>
      <c r="H163" s="649" t="s">
        <v>286</v>
      </c>
      <c r="I163" s="649"/>
      <c r="J163" s="209" t="s">
        <v>287</v>
      </c>
      <c r="K163" s="209" t="s">
        <v>16</v>
      </c>
      <c r="L163" s="210">
        <v>608</v>
      </c>
    </row>
    <row r="164" spans="1:12" x14ac:dyDescent="0.2">
      <c r="A164" s="652"/>
      <c r="B164" s="651"/>
      <c r="C164" s="654"/>
      <c r="D164" s="655"/>
      <c r="E164" s="651"/>
      <c r="F164" s="651"/>
      <c r="G164" s="651"/>
      <c r="H164" s="649" t="s">
        <v>242</v>
      </c>
      <c r="I164" s="649"/>
      <c r="J164" s="209" t="s">
        <v>287</v>
      </c>
      <c r="K164" s="209" t="s">
        <v>287</v>
      </c>
      <c r="L164" s="210">
        <v>0</v>
      </c>
    </row>
    <row r="165" spans="1:12" ht="24" x14ac:dyDescent="0.2">
      <c r="A165" s="652"/>
      <c r="B165" s="203" t="s">
        <v>6</v>
      </c>
      <c r="C165" s="207" t="s">
        <v>5</v>
      </c>
      <c r="D165" s="207" t="s">
        <v>288</v>
      </c>
      <c r="E165" s="207" t="s">
        <v>289</v>
      </c>
      <c r="F165" s="650"/>
      <c r="G165" s="650"/>
      <c r="H165" s="649" t="s">
        <v>290</v>
      </c>
      <c r="I165" s="649"/>
      <c r="J165" s="651" t="s">
        <v>287</v>
      </c>
      <c r="K165" s="651" t="s">
        <v>287</v>
      </c>
      <c r="L165" s="648">
        <v>0</v>
      </c>
    </row>
    <row r="166" spans="1:12" ht="24" x14ac:dyDescent="0.2">
      <c r="A166" s="652"/>
      <c r="B166" s="209" t="s">
        <v>439</v>
      </c>
      <c r="C166" s="209" t="s">
        <v>1806</v>
      </c>
      <c r="D166" s="211">
        <v>43535</v>
      </c>
      <c r="E166" s="209" t="s">
        <v>1805</v>
      </c>
      <c r="F166" s="650"/>
      <c r="G166" s="650"/>
      <c r="H166" s="649"/>
      <c r="I166" s="649"/>
      <c r="J166" s="651"/>
      <c r="K166" s="651"/>
      <c r="L166" s="648"/>
    </row>
    <row r="167" spans="1:12" ht="24" x14ac:dyDescent="0.2">
      <c r="A167" s="652">
        <v>431</v>
      </c>
      <c r="B167" s="203" t="s">
        <v>12</v>
      </c>
      <c r="C167" s="207" t="s">
        <v>11</v>
      </c>
      <c r="D167" s="207" t="s">
        <v>280</v>
      </c>
      <c r="E167" s="207" t="s">
        <v>281</v>
      </c>
      <c r="F167" s="653" t="s">
        <v>8</v>
      </c>
      <c r="G167" s="653"/>
      <c r="H167" s="650"/>
      <c r="I167" s="650"/>
      <c r="J167" s="650"/>
      <c r="K167" s="650"/>
      <c r="L167" s="650"/>
    </row>
    <row r="168" spans="1:12" x14ac:dyDescent="0.2">
      <c r="A168" s="652"/>
      <c r="B168" s="651" t="s">
        <v>1807</v>
      </c>
      <c r="C168" s="654" t="s">
        <v>1808</v>
      </c>
      <c r="D168" s="655">
        <v>43537</v>
      </c>
      <c r="E168" s="651" t="s">
        <v>1233</v>
      </c>
      <c r="F168" s="651" t="s">
        <v>1809</v>
      </c>
      <c r="G168" s="651"/>
      <c r="H168" s="649" t="s">
        <v>286</v>
      </c>
      <c r="I168" s="649"/>
      <c r="J168" s="209" t="s">
        <v>287</v>
      </c>
      <c r="K168" s="209" t="s">
        <v>16</v>
      </c>
      <c r="L168" s="210">
        <v>360</v>
      </c>
    </row>
    <row r="169" spans="1:12" x14ac:dyDescent="0.2">
      <c r="A169" s="652"/>
      <c r="B169" s="651"/>
      <c r="C169" s="654"/>
      <c r="D169" s="655"/>
      <c r="E169" s="651"/>
      <c r="F169" s="651"/>
      <c r="G169" s="651"/>
      <c r="H169" s="649" t="s">
        <v>242</v>
      </c>
      <c r="I169" s="649"/>
      <c r="J169" s="209" t="s">
        <v>287</v>
      </c>
      <c r="K169" s="209" t="s">
        <v>16</v>
      </c>
      <c r="L169" s="210">
        <v>666</v>
      </c>
    </row>
    <row r="170" spans="1:12" ht="24" x14ac:dyDescent="0.2">
      <c r="A170" s="652"/>
      <c r="B170" s="203" t="s">
        <v>6</v>
      </c>
      <c r="C170" s="207" t="s">
        <v>5</v>
      </c>
      <c r="D170" s="207" t="s">
        <v>288</v>
      </c>
      <c r="E170" s="207" t="s">
        <v>289</v>
      </c>
      <c r="F170" s="650"/>
      <c r="G170" s="650"/>
      <c r="H170" s="649" t="s">
        <v>290</v>
      </c>
      <c r="I170" s="649"/>
      <c r="J170" s="651" t="s">
        <v>287</v>
      </c>
      <c r="K170" s="651" t="s">
        <v>16</v>
      </c>
      <c r="L170" s="648">
        <v>350</v>
      </c>
    </row>
    <row r="171" spans="1:12" ht="36" x14ac:dyDescent="0.2">
      <c r="A171" s="652"/>
      <c r="B171" s="209" t="s">
        <v>1810</v>
      </c>
      <c r="C171" s="209" t="s">
        <v>1809</v>
      </c>
      <c r="D171" s="211">
        <v>43539</v>
      </c>
      <c r="E171" s="209" t="s">
        <v>533</v>
      </c>
      <c r="F171" s="650"/>
      <c r="G171" s="650"/>
      <c r="H171" s="649"/>
      <c r="I171" s="649"/>
      <c r="J171" s="651"/>
      <c r="K171" s="651"/>
      <c r="L171" s="648"/>
    </row>
    <row r="172" spans="1:12" ht="24" x14ac:dyDescent="0.2">
      <c r="A172" s="652">
        <v>432</v>
      </c>
      <c r="B172" s="203" t="s">
        <v>12</v>
      </c>
      <c r="C172" s="207" t="s">
        <v>11</v>
      </c>
      <c r="D172" s="207" t="s">
        <v>280</v>
      </c>
      <c r="E172" s="207" t="s">
        <v>281</v>
      </c>
      <c r="F172" s="653" t="s">
        <v>8</v>
      </c>
      <c r="G172" s="653"/>
      <c r="H172" s="650"/>
      <c r="I172" s="650"/>
      <c r="J172" s="650"/>
      <c r="K172" s="650"/>
      <c r="L172" s="650"/>
    </row>
    <row r="173" spans="1:12" x14ac:dyDescent="0.2">
      <c r="A173" s="652"/>
      <c r="B173" s="651" t="s">
        <v>1811</v>
      </c>
      <c r="C173" s="654" t="s">
        <v>1812</v>
      </c>
      <c r="D173" s="655">
        <v>43384</v>
      </c>
      <c r="E173" s="651" t="s">
        <v>1813</v>
      </c>
      <c r="F173" s="651" t="s">
        <v>1814</v>
      </c>
      <c r="G173" s="651"/>
      <c r="H173" s="649" t="s">
        <v>286</v>
      </c>
      <c r="I173" s="649"/>
      <c r="J173" s="209" t="s">
        <v>287</v>
      </c>
      <c r="K173" s="209" t="s">
        <v>287</v>
      </c>
      <c r="L173" s="210">
        <v>0</v>
      </c>
    </row>
    <row r="174" spans="1:12" x14ac:dyDescent="0.2">
      <c r="A174" s="652"/>
      <c r="B174" s="651"/>
      <c r="C174" s="654"/>
      <c r="D174" s="655"/>
      <c r="E174" s="651"/>
      <c r="F174" s="651"/>
      <c r="G174" s="651"/>
      <c r="H174" s="649" t="s">
        <v>242</v>
      </c>
      <c r="I174" s="649"/>
      <c r="J174" s="209" t="s">
        <v>287</v>
      </c>
      <c r="K174" s="209" t="s">
        <v>16</v>
      </c>
      <c r="L174" s="210">
        <v>881.6</v>
      </c>
    </row>
    <row r="175" spans="1:12" ht="24" x14ac:dyDescent="0.2">
      <c r="A175" s="652"/>
      <c r="B175" s="203" t="s">
        <v>6</v>
      </c>
      <c r="C175" s="207" t="s">
        <v>5</v>
      </c>
      <c r="D175" s="207" t="s">
        <v>288</v>
      </c>
      <c r="E175" s="207" t="s">
        <v>289</v>
      </c>
      <c r="F175" s="650"/>
      <c r="G175" s="650"/>
      <c r="H175" s="649" t="s">
        <v>290</v>
      </c>
      <c r="I175" s="649"/>
      <c r="J175" s="651" t="s">
        <v>287</v>
      </c>
      <c r="K175" s="651" t="s">
        <v>16</v>
      </c>
      <c r="L175" s="648">
        <v>60</v>
      </c>
    </row>
    <row r="176" spans="1:12" ht="24" x14ac:dyDescent="0.2">
      <c r="A176" s="652"/>
      <c r="B176" s="209" t="s">
        <v>291</v>
      </c>
      <c r="C176" s="209" t="s">
        <v>1814</v>
      </c>
      <c r="D176" s="211">
        <v>43387</v>
      </c>
      <c r="E176" s="209" t="s">
        <v>1528</v>
      </c>
      <c r="F176" s="650"/>
      <c r="G176" s="650"/>
      <c r="H176" s="649"/>
      <c r="I176" s="649"/>
      <c r="J176" s="651"/>
      <c r="K176" s="651"/>
      <c r="L176" s="648"/>
    </row>
    <row r="177" spans="1:12" ht="24" x14ac:dyDescent="0.2">
      <c r="A177" s="652">
        <v>433</v>
      </c>
      <c r="B177" s="203" t="s">
        <v>12</v>
      </c>
      <c r="C177" s="207" t="s">
        <v>11</v>
      </c>
      <c r="D177" s="207" t="s">
        <v>280</v>
      </c>
      <c r="E177" s="207" t="s">
        <v>281</v>
      </c>
      <c r="F177" s="653" t="s">
        <v>8</v>
      </c>
      <c r="G177" s="653"/>
      <c r="H177" s="650"/>
      <c r="I177" s="650"/>
      <c r="J177" s="650"/>
      <c r="K177" s="650"/>
      <c r="L177" s="650"/>
    </row>
    <row r="178" spans="1:12" x14ac:dyDescent="0.2">
      <c r="A178" s="652"/>
      <c r="B178" s="651" t="s">
        <v>1811</v>
      </c>
      <c r="C178" s="654" t="s">
        <v>1815</v>
      </c>
      <c r="D178" s="655">
        <v>43418</v>
      </c>
      <c r="E178" s="651" t="s">
        <v>1816</v>
      </c>
      <c r="F178" s="651" t="s">
        <v>1817</v>
      </c>
      <c r="G178" s="651"/>
      <c r="H178" s="649" t="s">
        <v>286</v>
      </c>
      <c r="I178" s="649"/>
      <c r="J178" s="209" t="s">
        <v>287</v>
      </c>
      <c r="K178" s="209" t="s">
        <v>16</v>
      </c>
      <c r="L178" s="210">
        <v>338</v>
      </c>
    </row>
    <row r="179" spans="1:12" x14ac:dyDescent="0.2">
      <c r="A179" s="652"/>
      <c r="B179" s="651"/>
      <c r="C179" s="654"/>
      <c r="D179" s="655"/>
      <c r="E179" s="651"/>
      <c r="F179" s="651"/>
      <c r="G179" s="651"/>
      <c r="H179" s="649" t="s">
        <v>242</v>
      </c>
      <c r="I179" s="649"/>
      <c r="J179" s="651" t="s">
        <v>287</v>
      </c>
      <c r="K179" s="651" t="s">
        <v>16</v>
      </c>
      <c r="L179" s="648">
        <v>263.60000000000002</v>
      </c>
    </row>
    <row r="180" spans="1:12" x14ac:dyDescent="0.2">
      <c r="A180" s="652"/>
      <c r="B180" s="651"/>
      <c r="C180" s="654"/>
      <c r="D180" s="655"/>
      <c r="E180" s="651"/>
      <c r="F180" s="651"/>
      <c r="G180" s="651"/>
      <c r="H180" s="649"/>
      <c r="I180" s="649"/>
      <c r="J180" s="651"/>
      <c r="K180" s="651"/>
      <c r="L180" s="648"/>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24" x14ac:dyDescent="0.2">
      <c r="A182" s="652"/>
      <c r="B182" s="209" t="s">
        <v>291</v>
      </c>
      <c r="C182" s="209" t="s">
        <v>1817</v>
      </c>
      <c r="D182" s="211">
        <v>43420</v>
      </c>
      <c r="E182" s="209" t="s">
        <v>1177</v>
      </c>
      <c r="F182" s="650"/>
      <c r="G182" s="650"/>
      <c r="H182" s="649"/>
      <c r="I182" s="649"/>
      <c r="J182" s="651"/>
      <c r="K182" s="651"/>
      <c r="L182" s="648"/>
    </row>
    <row r="183" spans="1:12" ht="24" x14ac:dyDescent="0.2">
      <c r="A183" s="652">
        <v>434</v>
      </c>
      <c r="B183" s="203" t="s">
        <v>12</v>
      </c>
      <c r="C183" s="207" t="s">
        <v>11</v>
      </c>
      <c r="D183" s="207" t="s">
        <v>280</v>
      </c>
      <c r="E183" s="207" t="s">
        <v>281</v>
      </c>
      <c r="F183" s="653" t="s">
        <v>8</v>
      </c>
      <c r="G183" s="653"/>
      <c r="H183" s="650"/>
      <c r="I183" s="650"/>
      <c r="J183" s="650"/>
      <c r="K183" s="650"/>
      <c r="L183" s="650"/>
    </row>
    <row r="184" spans="1:12" x14ac:dyDescent="0.2">
      <c r="A184" s="652"/>
      <c r="B184" s="651" t="s">
        <v>1818</v>
      </c>
      <c r="C184" s="654" t="s">
        <v>1819</v>
      </c>
      <c r="D184" s="655">
        <v>43422</v>
      </c>
      <c r="E184" s="651" t="s">
        <v>1820</v>
      </c>
      <c r="F184" s="651" t="s">
        <v>1821</v>
      </c>
      <c r="G184" s="651"/>
      <c r="H184" s="649" t="s">
        <v>286</v>
      </c>
      <c r="I184" s="649"/>
      <c r="J184" s="209" t="s">
        <v>287</v>
      </c>
      <c r="K184" s="209" t="s">
        <v>16</v>
      </c>
      <c r="L184" s="210">
        <v>928</v>
      </c>
    </row>
    <row r="185" spans="1:12" x14ac:dyDescent="0.2">
      <c r="A185" s="652"/>
      <c r="B185" s="651"/>
      <c r="C185" s="654"/>
      <c r="D185" s="655"/>
      <c r="E185" s="651"/>
      <c r="F185" s="651"/>
      <c r="G185" s="651"/>
      <c r="H185" s="649" t="s">
        <v>242</v>
      </c>
      <c r="I185" s="649"/>
      <c r="J185" s="209" t="s">
        <v>287</v>
      </c>
      <c r="K185" s="209" t="s">
        <v>16</v>
      </c>
      <c r="L185" s="210">
        <v>950</v>
      </c>
    </row>
    <row r="186" spans="1:12" ht="24" x14ac:dyDescent="0.2">
      <c r="A186" s="652"/>
      <c r="B186" s="203" t="s">
        <v>6</v>
      </c>
      <c r="C186" s="207" t="s">
        <v>5</v>
      </c>
      <c r="D186" s="207" t="s">
        <v>288</v>
      </c>
      <c r="E186" s="207" t="s">
        <v>289</v>
      </c>
      <c r="F186" s="650"/>
      <c r="G186" s="650"/>
      <c r="H186" s="649" t="s">
        <v>290</v>
      </c>
      <c r="I186" s="649"/>
      <c r="J186" s="651" t="s">
        <v>287</v>
      </c>
      <c r="K186" s="651" t="s">
        <v>287</v>
      </c>
      <c r="L186" s="648">
        <v>0</v>
      </c>
    </row>
    <row r="187" spans="1:12" ht="24" x14ac:dyDescent="0.2">
      <c r="A187" s="652"/>
      <c r="B187" s="209" t="s">
        <v>291</v>
      </c>
      <c r="C187" s="209" t="s">
        <v>1821</v>
      </c>
      <c r="D187" s="211">
        <v>43427</v>
      </c>
      <c r="E187" s="209" t="s">
        <v>1822</v>
      </c>
      <c r="F187" s="650"/>
      <c r="G187" s="650"/>
      <c r="H187" s="649"/>
      <c r="I187" s="649"/>
      <c r="J187" s="651"/>
      <c r="K187" s="651"/>
      <c r="L187" s="648"/>
    </row>
    <row r="188" spans="1:12" ht="24" x14ac:dyDescent="0.2">
      <c r="A188" s="652">
        <v>435</v>
      </c>
      <c r="B188" s="203" t="s">
        <v>12</v>
      </c>
      <c r="C188" s="207" t="s">
        <v>11</v>
      </c>
      <c r="D188" s="207" t="s">
        <v>280</v>
      </c>
      <c r="E188" s="207" t="s">
        <v>281</v>
      </c>
      <c r="F188" s="653" t="s">
        <v>8</v>
      </c>
      <c r="G188" s="653"/>
      <c r="H188" s="650"/>
      <c r="I188" s="650"/>
      <c r="J188" s="650"/>
      <c r="K188" s="650"/>
      <c r="L188" s="650"/>
    </row>
    <row r="189" spans="1:12" x14ac:dyDescent="0.2">
      <c r="A189" s="652"/>
      <c r="B189" s="651" t="s">
        <v>1823</v>
      </c>
      <c r="C189" s="654" t="s">
        <v>1824</v>
      </c>
      <c r="D189" s="655">
        <v>43437</v>
      </c>
      <c r="E189" s="651" t="s">
        <v>331</v>
      </c>
      <c r="F189" s="651" t="s">
        <v>968</v>
      </c>
      <c r="G189" s="651"/>
      <c r="H189" s="649" t="s">
        <v>286</v>
      </c>
      <c r="I189" s="649"/>
      <c r="J189" s="209" t="s">
        <v>287</v>
      </c>
      <c r="K189" s="209" t="s">
        <v>16</v>
      </c>
      <c r="L189" s="210">
        <v>756</v>
      </c>
    </row>
    <row r="190" spans="1:12" x14ac:dyDescent="0.2">
      <c r="A190" s="652"/>
      <c r="B190" s="651"/>
      <c r="C190" s="654"/>
      <c r="D190" s="655"/>
      <c r="E190" s="651"/>
      <c r="F190" s="651"/>
      <c r="G190" s="651"/>
      <c r="H190" s="649" t="s">
        <v>242</v>
      </c>
      <c r="I190" s="649"/>
      <c r="J190" s="209" t="s">
        <v>287</v>
      </c>
      <c r="K190" s="209" t="s">
        <v>287</v>
      </c>
      <c r="L190" s="210">
        <v>0</v>
      </c>
    </row>
    <row r="191" spans="1:12" ht="24" x14ac:dyDescent="0.2">
      <c r="A191" s="652"/>
      <c r="B191" s="203" t="s">
        <v>6</v>
      </c>
      <c r="C191" s="207" t="s">
        <v>5</v>
      </c>
      <c r="D191" s="207" t="s">
        <v>288</v>
      </c>
      <c r="E191" s="207" t="s">
        <v>289</v>
      </c>
      <c r="F191" s="650"/>
      <c r="G191" s="650"/>
      <c r="H191" s="649" t="s">
        <v>290</v>
      </c>
      <c r="I191" s="649"/>
      <c r="J191" s="651" t="s">
        <v>287</v>
      </c>
      <c r="K191" s="651" t="s">
        <v>287</v>
      </c>
      <c r="L191" s="648">
        <v>0</v>
      </c>
    </row>
    <row r="192" spans="1:12" ht="24" x14ac:dyDescent="0.2">
      <c r="A192" s="652"/>
      <c r="B192" s="209" t="s">
        <v>1825</v>
      </c>
      <c r="C192" s="209" t="s">
        <v>968</v>
      </c>
      <c r="D192" s="211">
        <v>43441</v>
      </c>
      <c r="E192" s="209" t="s">
        <v>969</v>
      </c>
      <c r="F192" s="650"/>
      <c r="G192" s="650"/>
      <c r="H192" s="649"/>
      <c r="I192" s="649"/>
      <c r="J192" s="651"/>
      <c r="K192" s="651"/>
      <c r="L192" s="648"/>
    </row>
    <row r="193" spans="1:12" ht="24" x14ac:dyDescent="0.2">
      <c r="A193" s="652">
        <v>436</v>
      </c>
      <c r="B193" s="203" t="s">
        <v>12</v>
      </c>
      <c r="C193" s="207" t="s">
        <v>11</v>
      </c>
      <c r="D193" s="207" t="s">
        <v>280</v>
      </c>
      <c r="E193" s="207" t="s">
        <v>281</v>
      </c>
      <c r="F193" s="653" t="s">
        <v>8</v>
      </c>
      <c r="G193" s="653"/>
      <c r="H193" s="650"/>
      <c r="I193" s="650"/>
      <c r="J193" s="650"/>
      <c r="K193" s="650"/>
      <c r="L193" s="650"/>
    </row>
    <row r="194" spans="1:12" x14ac:dyDescent="0.2">
      <c r="A194" s="652"/>
      <c r="B194" s="651" t="s">
        <v>1826</v>
      </c>
      <c r="C194" s="654" t="s">
        <v>1827</v>
      </c>
      <c r="D194" s="655">
        <v>43438</v>
      </c>
      <c r="E194" s="651" t="s">
        <v>1828</v>
      </c>
      <c r="F194" s="651" t="s">
        <v>1829</v>
      </c>
      <c r="G194" s="651"/>
      <c r="H194" s="649" t="s">
        <v>286</v>
      </c>
      <c r="I194" s="649"/>
      <c r="J194" s="209" t="s">
        <v>287</v>
      </c>
      <c r="K194" s="209" t="s">
        <v>16</v>
      </c>
      <c r="L194" s="210">
        <v>140</v>
      </c>
    </row>
    <row r="195" spans="1:12" x14ac:dyDescent="0.2">
      <c r="A195" s="652"/>
      <c r="B195" s="651"/>
      <c r="C195" s="654"/>
      <c r="D195" s="655"/>
      <c r="E195" s="651"/>
      <c r="F195" s="651"/>
      <c r="G195" s="651"/>
      <c r="H195" s="649" t="s">
        <v>242</v>
      </c>
      <c r="I195" s="649"/>
      <c r="J195" s="209" t="s">
        <v>287</v>
      </c>
      <c r="K195" s="209" t="s">
        <v>16</v>
      </c>
      <c r="L195" s="210">
        <v>1444.45</v>
      </c>
    </row>
    <row r="196" spans="1:12" ht="24" x14ac:dyDescent="0.2">
      <c r="A196" s="652"/>
      <c r="B196" s="203" t="s">
        <v>6</v>
      </c>
      <c r="C196" s="207" t="s">
        <v>5</v>
      </c>
      <c r="D196" s="207" t="s">
        <v>288</v>
      </c>
      <c r="E196" s="207" t="s">
        <v>289</v>
      </c>
      <c r="F196" s="650"/>
      <c r="G196" s="650"/>
      <c r="H196" s="649" t="s">
        <v>290</v>
      </c>
      <c r="I196" s="649"/>
      <c r="J196" s="651" t="s">
        <v>287</v>
      </c>
      <c r="K196" s="651" t="s">
        <v>16</v>
      </c>
      <c r="L196" s="648">
        <v>91</v>
      </c>
    </row>
    <row r="197" spans="1:12" ht="36" x14ac:dyDescent="0.2">
      <c r="A197" s="652"/>
      <c r="B197" s="209" t="s">
        <v>1105</v>
      </c>
      <c r="C197" s="209" t="s">
        <v>1829</v>
      </c>
      <c r="D197" s="211">
        <v>43443</v>
      </c>
      <c r="E197" s="209" t="s">
        <v>1830</v>
      </c>
      <c r="F197" s="650"/>
      <c r="G197" s="650"/>
      <c r="H197" s="649"/>
      <c r="I197" s="649"/>
      <c r="J197" s="651"/>
      <c r="K197" s="651"/>
      <c r="L197" s="648"/>
    </row>
    <row r="198" spans="1:12" ht="24" x14ac:dyDescent="0.2">
      <c r="A198" s="652">
        <v>437</v>
      </c>
      <c r="B198" s="203" t="s">
        <v>12</v>
      </c>
      <c r="C198" s="207" t="s">
        <v>11</v>
      </c>
      <c r="D198" s="207" t="s">
        <v>280</v>
      </c>
      <c r="E198" s="207" t="s">
        <v>281</v>
      </c>
      <c r="F198" s="653" t="s">
        <v>8</v>
      </c>
      <c r="G198" s="653"/>
      <c r="H198" s="650"/>
      <c r="I198" s="650"/>
      <c r="J198" s="650"/>
      <c r="K198" s="650"/>
      <c r="L198" s="650"/>
    </row>
    <row r="199" spans="1:12" x14ac:dyDescent="0.2">
      <c r="A199" s="652"/>
      <c r="B199" s="651" t="s">
        <v>1826</v>
      </c>
      <c r="C199" s="654" t="s">
        <v>1831</v>
      </c>
      <c r="D199" s="655">
        <v>43529</v>
      </c>
      <c r="E199" s="651" t="s">
        <v>1832</v>
      </c>
      <c r="F199" s="651" t="s">
        <v>1833</v>
      </c>
      <c r="G199" s="651"/>
      <c r="H199" s="649" t="s">
        <v>286</v>
      </c>
      <c r="I199" s="649"/>
      <c r="J199" s="209" t="s">
        <v>287</v>
      </c>
      <c r="K199" s="209" t="s">
        <v>16</v>
      </c>
      <c r="L199" s="210">
        <v>342</v>
      </c>
    </row>
    <row r="200" spans="1:12" x14ac:dyDescent="0.2">
      <c r="A200" s="652"/>
      <c r="B200" s="651"/>
      <c r="C200" s="654"/>
      <c r="D200" s="655"/>
      <c r="E200" s="651"/>
      <c r="F200" s="651"/>
      <c r="G200" s="651"/>
      <c r="H200" s="649" t="s">
        <v>242</v>
      </c>
      <c r="I200" s="649"/>
      <c r="J200" s="209" t="s">
        <v>287</v>
      </c>
      <c r="K200" s="209" t="s">
        <v>16</v>
      </c>
      <c r="L200" s="210">
        <v>232.83</v>
      </c>
    </row>
    <row r="201" spans="1:12" ht="24" x14ac:dyDescent="0.2">
      <c r="A201" s="652"/>
      <c r="B201" s="203" t="s">
        <v>6</v>
      </c>
      <c r="C201" s="207" t="s">
        <v>5</v>
      </c>
      <c r="D201" s="207" t="s">
        <v>288</v>
      </c>
      <c r="E201" s="207" t="s">
        <v>289</v>
      </c>
      <c r="F201" s="650"/>
      <c r="G201" s="650"/>
      <c r="H201" s="649" t="s">
        <v>290</v>
      </c>
      <c r="I201" s="649"/>
      <c r="J201" s="651" t="s">
        <v>287</v>
      </c>
      <c r="K201" s="651" t="s">
        <v>16</v>
      </c>
      <c r="L201" s="648">
        <v>100</v>
      </c>
    </row>
    <row r="202" spans="1:12" ht="36" x14ac:dyDescent="0.2">
      <c r="A202" s="652"/>
      <c r="B202" s="209" t="s">
        <v>1105</v>
      </c>
      <c r="C202" s="209" t="s">
        <v>1833</v>
      </c>
      <c r="D202" s="211">
        <v>43531</v>
      </c>
      <c r="E202" s="209" t="s">
        <v>490</v>
      </c>
      <c r="F202" s="650"/>
      <c r="G202" s="650"/>
      <c r="H202" s="649"/>
      <c r="I202" s="649"/>
      <c r="J202" s="651"/>
      <c r="K202" s="651"/>
      <c r="L202" s="648"/>
    </row>
    <row r="203" spans="1:12" ht="24" x14ac:dyDescent="0.2">
      <c r="A203" s="652">
        <v>438</v>
      </c>
      <c r="B203" s="203" t="s">
        <v>12</v>
      </c>
      <c r="C203" s="207" t="s">
        <v>11</v>
      </c>
      <c r="D203" s="207" t="s">
        <v>280</v>
      </c>
      <c r="E203" s="207" t="s">
        <v>281</v>
      </c>
      <c r="F203" s="653" t="s">
        <v>8</v>
      </c>
      <c r="G203" s="653"/>
      <c r="H203" s="650"/>
      <c r="I203" s="650"/>
      <c r="J203" s="650"/>
      <c r="K203" s="650"/>
      <c r="L203" s="650"/>
    </row>
    <row r="204" spans="1:12" x14ac:dyDescent="0.2">
      <c r="A204" s="652"/>
      <c r="B204" s="651" t="s">
        <v>1826</v>
      </c>
      <c r="C204" s="654" t="s">
        <v>1834</v>
      </c>
      <c r="D204" s="655">
        <v>43554</v>
      </c>
      <c r="E204" s="651" t="s">
        <v>596</v>
      </c>
      <c r="F204" s="651" t="s">
        <v>597</v>
      </c>
      <c r="G204" s="651"/>
      <c r="H204" s="649" t="s">
        <v>286</v>
      </c>
      <c r="I204" s="649"/>
      <c r="J204" s="209" t="s">
        <v>287</v>
      </c>
      <c r="K204" s="209" t="s">
        <v>287</v>
      </c>
      <c r="L204" s="210">
        <v>0</v>
      </c>
    </row>
    <row r="205" spans="1:12" x14ac:dyDescent="0.2">
      <c r="A205" s="652"/>
      <c r="B205" s="651"/>
      <c r="C205" s="654"/>
      <c r="D205" s="655"/>
      <c r="E205" s="651"/>
      <c r="F205" s="651"/>
      <c r="G205" s="651"/>
      <c r="H205" s="649" t="s">
        <v>242</v>
      </c>
      <c r="I205" s="649"/>
      <c r="J205" s="209" t="s">
        <v>287</v>
      </c>
      <c r="K205" s="209" t="s">
        <v>287</v>
      </c>
      <c r="L205" s="210">
        <v>0</v>
      </c>
    </row>
    <row r="206" spans="1:12" ht="24" x14ac:dyDescent="0.2">
      <c r="A206" s="652"/>
      <c r="B206" s="203" t="s">
        <v>6</v>
      </c>
      <c r="C206" s="207" t="s">
        <v>5</v>
      </c>
      <c r="D206" s="207" t="s">
        <v>288</v>
      </c>
      <c r="E206" s="207" t="s">
        <v>289</v>
      </c>
      <c r="F206" s="650"/>
      <c r="G206" s="650"/>
      <c r="H206" s="649" t="s">
        <v>290</v>
      </c>
      <c r="I206" s="649"/>
      <c r="J206" s="651" t="s">
        <v>287</v>
      </c>
      <c r="K206" s="651" t="s">
        <v>16</v>
      </c>
      <c r="L206" s="648">
        <v>1000</v>
      </c>
    </row>
    <row r="207" spans="1:12" ht="36" x14ac:dyDescent="0.2">
      <c r="A207" s="652"/>
      <c r="B207" s="209" t="s">
        <v>1105</v>
      </c>
      <c r="C207" s="209" t="s">
        <v>597</v>
      </c>
      <c r="D207" s="211">
        <v>43562</v>
      </c>
      <c r="E207" s="209" t="s">
        <v>1835</v>
      </c>
      <c r="F207" s="650"/>
      <c r="G207" s="650"/>
      <c r="H207" s="649"/>
      <c r="I207" s="649"/>
      <c r="J207" s="651"/>
      <c r="K207" s="651"/>
      <c r="L207" s="648"/>
    </row>
    <row r="208" spans="1:12" ht="24" x14ac:dyDescent="0.2">
      <c r="A208" s="652">
        <v>439</v>
      </c>
      <c r="B208" s="203" t="s">
        <v>12</v>
      </c>
      <c r="C208" s="207" t="s">
        <v>11</v>
      </c>
      <c r="D208" s="207" t="s">
        <v>280</v>
      </c>
      <c r="E208" s="207" t="s">
        <v>281</v>
      </c>
      <c r="F208" s="653" t="s">
        <v>8</v>
      </c>
      <c r="G208" s="653"/>
      <c r="H208" s="650"/>
      <c r="I208" s="650"/>
      <c r="J208" s="650"/>
      <c r="K208" s="650"/>
      <c r="L208" s="650"/>
    </row>
    <row r="209" spans="1:12" x14ac:dyDescent="0.2">
      <c r="A209" s="652"/>
      <c r="B209" s="651" t="s">
        <v>1836</v>
      </c>
      <c r="C209" s="651" t="s">
        <v>1837</v>
      </c>
      <c r="D209" s="655">
        <v>43394</v>
      </c>
      <c r="E209" s="651" t="s">
        <v>1029</v>
      </c>
      <c r="F209" s="651" t="s">
        <v>1838</v>
      </c>
      <c r="G209" s="651"/>
      <c r="H209" s="649" t="s">
        <v>286</v>
      </c>
      <c r="I209" s="649"/>
      <c r="J209" s="209" t="s">
        <v>287</v>
      </c>
      <c r="K209" s="209" t="s">
        <v>16</v>
      </c>
      <c r="L209" s="210">
        <v>553</v>
      </c>
    </row>
    <row r="210" spans="1:12" x14ac:dyDescent="0.2">
      <c r="A210" s="652"/>
      <c r="B210" s="651"/>
      <c r="C210" s="651"/>
      <c r="D210" s="655"/>
      <c r="E210" s="651"/>
      <c r="F210" s="651"/>
      <c r="G210" s="651"/>
      <c r="H210" s="649" t="s">
        <v>242</v>
      </c>
      <c r="I210" s="649"/>
      <c r="J210" s="209" t="s">
        <v>287</v>
      </c>
      <c r="K210" s="209" t="s">
        <v>16</v>
      </c>
      <c r="L210" s="210">
        <v>5000</v>
      </c>
    </row>
    <row r="211" spans="1:12" ht="24" x14ac:dyDescent="0.2">
      <c r="A211" s="652"/>
      <c r="B211" s="203" t="s">
        <v>6</v>
      </c>
      <c r="C211" s="207" t="s">
        <v>5</v>
      </c>
      <c r="D211" s="207" t="s">
        <v>288</v>
      </c>
      <c r="E211" s="207" t="s">
        <v>289</v>
      </c>
      <c r="F211" s="650"/>
      <c r="G211" s="650"/>
      <c r="H211" s="649" t="s">
        <v>290</v>
      </c>
      <c r="I211" s="649"/>
      <c r="J211" s="651" t="s">
        <v>287</v>
      </c>
      <c r="K211" s="651" t="s">
        <v>16</v>
      </c>
      <c r="L211" s="648">
        <v>47</v>
      </c>
    </row>
    <row r="212" spans="1:12" ht="24" x14ac:dyDescent="0.2">
      <c r="A212" s="652"/>
      <c r="B212" s="209" t="s">
        <v>460</v>
      </c>
      <c r="C212" s="209" t="s">
        <v>1838</v>
      </c>
      <c r="D212" s="211">
        <v>43401</v>
      </c>
      <c r="E212" s="209" t="s">
        <v>1839</v>
      </c>
      <c r="F212" s="650"/>
      <c r="G212" s="650"/>
      <c r="H212" s="649"/>
      <c r="I212" s="649"/>
      <c r="J212" s="651"/>
      <c r="K212" s="651"/>
      <c r="L212" s="648"/>
    </row>
    <row r="213" spans="1:12" ht="24" x14ac:dyDescent="0.2">
      <c r="A213" s="652">
        <v>440</v>
      </c>
      <c r="B213" s="203" t="s">
        <v>12</v>
      </c>
      <c r="C213" s="207" t="s">
        <v>11</v>
      </c>
      <c r="D213" s="207" t="s">
        <v>280</v>
      </c>
      <c r="E213" s="207" t="s">
        <v>281</v>
      </c>
      <c r="F213" s="653" t="s">
        <v>8</v>
      </c>
      <c r="G213" s="653"/>
      <c r="H213" s="650"/>
      <c r="I213" s="650"/>
      <c r="J213" s="650"/>
      <c r="K213" s="650"/>
      <c r="L213" s="650"/>
    </row>
    <row r="214" spans="1:12" x14ac:dyDescent="0.2">
      <c r="A214" s="652"/>
      <c r="B214" s="651" t="s">
        <v>1840</v>
      </c>
      <c r="C214" s="651" t="s">
        <v>1841</v>
      </c>
      <c r="D214" s="655">
        <v>43524</v>
      </c>
      <c r="E214" s="651" t="s">
        <v>1842</v>
      </c>
      <c r="F214" s="651" t="s">
        <v>1843</v>
      </c>
      <c r="G214" s="651"/>
      <c r="H214" s="649" t="s">
        <v>286</v>
      </c>
      <c r="I214" s="649"/>
      <c r="J214" s="209" t="s">
        <v>287</v>
      </c>
      <c r="K214" s="209" t="s">
        <v>16</v>
      </c>
      <c r="L214" s="210">
        <v>549.87</v>
      </c>
    </row>
    <row r="215" spans="1:12" x14ac:dyDescent="0.2">
      <c r="A215" s="652"/>
      <c r="B215" s="651"/>
      <c r="C215" s="651"/>
      <c r="D215" s="655"/>
      <c r="E215" s="651"/>
      <c r="F215" s="651"/>
      <c r="G215" s="651"/>
      <c r="H215" s="649" t="s">
        <v>242</v>
      </c>
      <c r="I215" s="649"/>
      <c r="J215" s="209" t="s">
        <v>287</v>
      </c>
      <c r="K215" s="209" t="s">
        <v>16</v>
      </c>
      <c r="L215" s="210">
        <v>738.6</v>
      </c>
    </row>
    <row r="216" spans="1:12" ht="24" x14ac:dyDescent="0.2">
      <c r="A216" s="652"/>
      <c r="B216" s="203" t="s">
        <v>6</v>
      </c>
      <c r="C216" s="207" t="s">
        <v>5</v>
      </c>
      <c r="D216" s="207" t="s">
        <v>288</v>
      </c>
      <c r="E216" s="207" t="s">
        <v>289</v>
      </c>
      <c r="F216" s="650"/>
      <c r="G216" s="650"/>
      <c r="H216" s="649" t="s">
        <v>290</v>
      </c>
      <c r="I216" s="649"/>
      <c r="J216" s="651" t="s">
        <v>287</v>
      </c>
      <c r="K216" s="651" t="s">
        <v>16</v>
      </c>
      <c r="L216" s="648">
        <v>184.95</v>
      </c>
    </row>
    <row r="217" spans="1:12" ht="24" x14ac:dyDescent="0.2">
      <c r="A217" s="652"/>
      <c r="B217" s="209" t="s">
        <v>1844</v>
      </c>
      <c r="C217" s="209" t="s">
        <v>1843</v>
      </c>
      <c r="D217" s="211">
        <v>43526</v>
      </c>
      <c r="E217" s="209" t="s">
        <v>914</v>
      </c>
      <c r="F217" s="650"/>
      <c r="G217" s="650"/>
      <c r="H217" s="649"/>
      <c r="I217" s="649"/>
      <c r="J217" s="651"/>
      <c r="K217" s="651"/>
      <c r="L217" s="648"/>
    </row>
    <row r="218" spans="1:12" ht="24" x14ac:dyDescent="0.2">
      <c r="A218" s="652">
        <v>441</v>
      </c>
      <c r="B218" s="203" t="s">
        <v>12</v>
      </c>
      <c r="C218" s="207" t="s">
        <v>11</v>
      </c>
      <c r="D218" s="207" t="s">
        <v>280</v>
      </c>
      <c r="E218" s="207" t="s">
        <v>281</v>
      </c>
      <c r="F218" s="653" t="s">
        <v>8</v>
      </c>
      <c r="G218" s="653"/>
      <c r="H218" s="650"/>
      <c r="I218" s="650"/>
      <c r="J218" s="650"/>
      <c r="K218" s="650"/>
      <c r="L218" s="650"/>
    </row>
    <row r="219" spans="1:12" x14ac:dyDescent="0.2">
      <c r="A219" s="652"/>
      <c r="B219" s="651" t="s">
        <v>1845</v>
      </c>
      <c r="C219" s="654" t="s">
        <v>1846</v>
      </c>
      <c r="D219" s="655">
        <v>43406</v>
      </c>
      <c r="E219" s="651" t="s">
        <v>659</v>
      </c>
      <c r="F219" s="651" t="s">
        <v>1427</v>
      </c>
      <c r="G219" s="651"/>
      <c r="H219" s="649" t="s">
        <v>286</v>
      </c>
      <c r="I219" s="649"/>
      <c r="J219" s="209" t="s">
        <v>287</v>
      </c>
      <c r="K219" s="209" t="s">
        <v>16</v>
      </c>
      <c r="L219" s="210">
        <v>333.23</v>
      </c>
    </row>
    <row r="220" spans="1:12" x14ac:dyDescent="0.2">
      <c r="A220" s="652"/>
      <c r="B220" s="651"/>
      <c r="C220" s="654"/>
      <c r="D220" s="655"/>
      <c r="E220" s="651"/>
      <c r="F220" s="651"/>
      <c r="G220" s="651"/>
      <c r="H220" s="649" t="s">
        <v>242</v>
      </c>
      <c r="I220" s="649"/>
      <c r="J220" s="209" t="s">
        <v>287</v>
      </c>
      <c r="K220" s="209" t="s">
        <v>16</v>
      </c>
      <c r="L220" s="210">
        <v>402.31</v>
      </c>
    </row>
    <row r="221" spans="1:12" ht="24" x14ac:dyDescent="0.2">
      <c r="A221" s="652"/>
      <c r="B221" s="203" t="s">
        <v>6</v>
      </c>
      <c r="C221" s="207" t="s">
        <v>5</v>
      </c>
      <c r="D221" s="207" t="s">
        <v>288</v>
      </c>
      <c r="E221" s="207" t="s">
        <v>289</v>
      </c>
      <c r="F221" s="650"/>
      <c r="G221" s="650"/>
      <c r="H221" s="649" t="s">
        <v>290</v>
      </c>
      <c r="I221" s="649"/>
      <c r="J221" s="651" t="s">
        <v>287</v>
      </c>
      <c r="K221" s="651" t="s">
        <v>16</v>
      </c>
      <c r="L221" s="648">
        <v>90</v>
      </c>
    </row>
    <row r="222" spans="1:12" ht="24" x14ac:dyDescent="0.2">
      <c r="A222" s="652"/>
      <c r="B222" s="209" t="s">
        <v>832</v>
      </c>
      <c r="C222" s="209" t="s">
        <v>1427</v>
      </c>
      <c r="D222" s="211">
        <v>43407</v>
      </c>
      <c r="E222" s="209" t="s">
        <v>1847</v>
      </c>
      <c r="F222" s="650"/>
      <c r="G222" s="650"/>
      <c r="H222" s="649"/>
      <c r="I222" s="649"/>
      <c r="J222" s="651"/>
      <c r="K222" s="651"/>
      <c r="L222" s="648"/>
    </row>
    <row r="223" spans="1:12" ht="24" x14ac:dyDescent="0.2">
      <c r="A223" s="652">
        <v>442</v>
      </c>
      <c r="B223" s="203" t="s">
        <v>12</v>
      </c>
      <c r="C223" s="207" t="s">
        <v>11</v>
      </c>
      <c r="D223" s="207" t="s">
        <v>280</v>
      </c>
      <c r="E223" s="207" t="s">
        <v>281</v>
      </c>
      <c r="F223" s="653" t="s">
        <v>8</v>
      </c>
      <c r="G223" s="653"/>
      <c r="H223" s="650"/>
      <c r="I223" s="650"/>
      <c r="J223" s="650"/>
      <c r="K223" s="650"/>
      <c r="L223" s="650"/>
    </row>
    <row r="224" spans="1:12" x14ac:dyDescent="0.2">
      <c r="A224" s="652"/>
      <c r="B224" s="651" t="s">
        <v>1845</v>
      </c>
      <c r="C224" s="651" t="s">
        <v>1848</v>
      </c>
      <c r="D224" s="655">
        <v>43522</v>
      </c>
      <c r="E224" s="651" t="s">
        <v>449</v>
      </c>
      <c r="F224" s="651" t="s">
        <v>1849</v>
      </c>
      <c r="G224" s="651"/>
      <c r="H224" s="649" t="s">
        <v>286</v>
      </c>
      <c r="I224" s="649"/>
      <c r="J224" s="209" t="s">
        <v>287</v>
      </c>
      <c r="K224" s="209" t="s">
        <v>16</v>
      </c>
      <c r="L224" s="210">
        <v>240.69</v>
      </c>
    </row>
    <row r="225" spans="1:12" x14ac:dyDescent="0.2">
      <c r="A225" s="652"/>
      <c r="B225" s="651"/>
      <c r="C225" s="651"/>
      <c r="D225" s="655"/>
      <c r="E225" s="651"/>
      <c r="F225" s="651"/>
      <c r="G225" s="651"/>
      <c r="H225" s="649" t="s">
        <v>242</v>
      </c>
      <c r="I225" s="649"/>
      <c r="J225" s="209" t="s">
        <v>287</v>
      </c>
      <c r="K225" s="209" t="s">
        <v>16</v>
      </c>
      <c r="L225" s="210">
        <v>508</v>
      </c>
    </row>
    <row r="226" spans="1:12" ht="24" x14ac:dyDescent="0.2">
      <c r="A226" s="652"/>
      <c r="B226" s="203" t="s">
        <v>6</v>
      </c>
      <c r="C226" s="207" t="s">
        <v>5</v>
      </c>
      <c r="D226" s="207" t="s">
        <v>288</v>
      </c>
      <c r="E226" s="207" t="s">
        <v>289</v>
      </c>
      <c r="F226" s="650"/>
      <c r="G226" s="650"/>
      <c r="H226" s="649" t="s">
        <v>290</v>
      </c>
      <c r="I226" s="649"/>
      <c r="J226" s="651" t="s">
        <v>287</v>
      </c>
      <c r="K226" s="651" t="s">
        <v>16</v>
      </c>
      <c r="L226" s="648">
        <v>53.1</v>
      </c>
    </row>
    <row r="227" spans="1:12" ht="24" x14ac:dyDescent="0.2">
      <c r="A227" s="652"/>
      <c r="B227" s="209" t="s">
        <v>832</v>
      </c>
      <c r="C227" s="209" t="s">
        <v>1849</v>
      </c>
      <c r="D227" s="211">
        <v>43523</v>
      </c>
      <c r="E227" s="209" t="s">
        <v>1045</v>
      </c>
      <c r="F227" s="650"/>
      <c r="G227" s="650"/>
      <c r="H227" s="649"/>
      <c r="I227" s="649"/>
      <c r="J227" s="651"/>
      <c r="K227" s="651"/>
      <c r="L227" s="648"/>
    </row>
    <row r="228" spans="1:12" ht="24" x14ac:dyDescent="0.2">
      <c r="A228" s="652">
        <v>443</v>
      </c>
      <c r="B228" s="203" t="s">
        <v>12</v>
      </c>
      <c r="C228" s="207" t="s">
        <v>11</v>
      </c>
      <c r="D228" s="207" t="s">
        <v>280</v>
      </c>
      <c r="E228" s="207" t="s">
        <v>281</v>
      </c>
      <c r="F228" s="653" t="s">
        <v>8</v>
      </c>
      <c r="G228" s="653"/>
      <c r="H228" s="650"/>
      <c r="I228" s="650"/>
      <c r="J228" s="650"/>
      <c r="K228" s="650"/>
      <c r="L228" s="650"/>
    </row>
    <row r="229" spans="1:12" x14ac:dyDescent="0.2">
      <c r="A229" s="652"/>
      <c r="B229" s="651" t="s">
        <v>1850</v>
      </c>
      <c r="C229" s="654" t="s">
        <v>1851</v>
      </c>
      <c r="D229" s="655">
        <v>43379</v>
      </c>
      <c r="E229" s="651" t="s">
        <v>826</v>
      </c>
      <c r="F229" s="651" t="s">
        <v>827</v>
      </c>
      <c r="G229" s="651"/>
      <c r="H229" s="649" t="s">
        <v>286</v>
      </c>
      <c r="I229" s="649"/>
      <c r="J229" s="209" t="s">
        <v>287</v>
      </c>
      <c r="K229" s="209" t="s">
        <v>16</v>
      </c>
      <c r="L229" s="210">
        <v>2300</v>
      </c>
    </row>
    <row r="230" spans="1:12" x14ac:dyDescent="0.2">
      <c r="A230" s="652"/>
      <c r="B230" s="651"/>
      <c r="C230" s="654"/>
      <c r="D230" s="655"/>
      <c r="E230" s="651"/>
      <c r="F230" s="651"/>
      <c r="G230" s="651"/>
      <c r="H230" s="649" t="s">
        <v>242</v>
      </c>
      <c r="I230" s="649"/>
      <c r="J230" s="651" t="s">
        <v>287</v>
      </c>
      <c r="K230" s="651" t="s">
        <v>16</v>
      </c>
      <c r="L230" s="648">
        <v>1749.98</v>
      </c>
    </row>
    <row r="231" spans="1:12" x14ac:dyDescent="0.2">
      <c r="A231" s="652"/>
      <c r="B231" s="651"/>
      <c r="C231" s="654"/>
      <c r="D231" s="655"/>
      <c r="E231" s="651"/>
      <c r="F231" s="651"/>
      <c r="G231" s="651"/>
      <c r="H231" s="649"/>
      <c r="I231" s="649"/>
      <c r="J231" s="651"/>
      <c r="K231" s="651"/>
      <c r="L231" s="648"/>
    </row>
    <row r="232" spans="1:12" ht="24" x14ac:dyDescent="0.2">
      <c r="A232" s="652"/>
      <c r="B232" s="203" t="s">
        <v>6</v>
      </c>
      <c r="C232" s="207" t="s">
        <v>5</v>
      </c>
      <c r="D232" s="207" t="s">
        <v>288</v>
      </c>
      <c r="E232" s="207" t="s">
        <v>289</v>
      </c>
      <c r="F232" s="650"/>
      <c r="G232" s="650"/>
      <c r="H232" s="649" t="s">
        <v>290</v>
      </c>
      <c r="I232" s="649"/>
      <c r="J232" s="651" t="s">
        <v>287</v>
      </c>
      <c r="K232" s="651" t="s">
        <v>287</v>
      </c>
      <c r="L232" s="648">
        <v>0</v>
      </c>
    </row>
    <row r="233" spans="1:12" ht="24" x14ac:dyDescent="0.2">
      <c r="A233" s="652"/>
      <c r="B233" s="209" t="s">
        <v>1253</v>
      </c>
      <c r="C233" s="209" t="s">
        <v>827</v>
      </c>
      <c r="D233" s="211">
        <v>43390</v>
      </c>
      <c r="E233" s="209" t="s">
        <v>1852</v>
      </c>
      <c r="F233" s="650"/>
      <c r="G233" s="650"/>
      <c r="H233" s="649"/>
      <c r="I233" s="649"/>
      <c r="J233" s="651"/>
      <c r="K233" s="651"/>
      <c r="L233" s="648"/>
    </row>
    <row r="234" spans="1:12" ht="24" x14ac:dyDescent="0.2">
      <c r="A234" s="652">
        <v>444</v>
      </c>
      <c r="B234" s="203" t="s">
        <v>12</v>
      </c>
      <c r="C234" s="207" t="s">
        <v>11</v>
      </c>
      <c r="D234" s="207" t="s">
        <v>280</v>
      </c>
      <c r="E234" s="207" t="s">
        <v>281</v>
      </c>
      <c r="F234" s="653" t="s">
        <v>8</v>
      </c>
      <c r="G234" s="653"/>
      <c r="H234" s="650"/>
      <c r="I234" s="650"/>
      <c r="J234" s="650"/>
      <c r="K234" s="650"/>
      <c r="L234" s="650"/>
    </row>
    <row r="235" spans="1:12" x14ac:dyDescent="0.2">
      <c r="A235" s="652"/>
      <c r="B235" s="651" t="s">
        <v>1853</v>
      </c>
      <c r="C235" s="654" t="s">
        <v>1854</v>
      </c>
      <c r="D235" s="655">
        <v>43517</v>
      </c>
      <c r="E235" s="651" t="s">
        <v>607</v>
      </c>
      <c r="F235" s="651" t="s">
        <v>700</v>
      </c>
      <c r="G235" s="651"/>
      <c r="H235" s="649" t="s">
        <v>286</v>
      </c>
      <c r="I235" s="649"/>
      <c r="J235" s="209" t="s">
        <v>287</v>
      </c>
      <c r="K235" s="209" t="s">
        <v>16</v>
      </c>
      <c r="L235" s="210">
        <v>800</v>
      </c>
    </row>
    <row r="236" spans="1:12" x14ac:dyDescent="0.2">
      <c r="A236" s="652"/>
      <c r="B236" s="651"/>
      <c r="C236" s="654"/>
      <c r="D236" s="655"/>
      <c r="E236" s="651"/>
      <c r="F236" s="651"/>
      <c r="G236" s="651"/>
      <c r="H236" s="649" t="s">
        <v>242</v>
      </c>
      <c r="I236" s="649"/>
      <c r="J236" s="651" t="s">
        <v>287</v>
      </c>
      <c r="K236" s="651" t="s">
        <v>287</v>
      </c>
      <c r="L236" s="648">
        <v>0</v>
      </c>
    </row>
    <row r="237" spans="1:12" x14ac:dyDescent="0.2">
      <c r="A237" s="652"/>
      <c r="B237" s="651"/>
      <c r="C237" s="654"/>
      <c r="D237" s="655"/>
      <c r="E237" s="651"/>
      <c r="F237" s="651"/>
      <c r="G237" s="651"/>
      <c r="H237" s="649"/>
      <c r="I237" s="649"/>
      <c r="J237" s="651"/>
      <c r="K237" s="651"/>
      <c r="L237" s="648"/>
    </row>
    <row r="238" spans="1:12" ht="24" x14ac:dyDescent="0.2">
      <c r="A238" s="652"/>
      <c r="B238" s="203" t="s">
        <v>6</v>
      </c>
      <c r="C238" s="207" t="s">
        <v>5</v>
      </c>
      <c r="D238" s="207" t="s">
        <v>288</v>
      </c>
      <c r="E238" s="207" t="s">
        <v>289</v>
      </c>
      <c r="F238" s="650"/>
      <c r="G238" s="650"/>
      <c r="H238" s="649" t="s">
        <v>290</v>
      </c>
      <c r="I238" s="649"/>
      <c r="J238" s="651" t="s">
        <v>287</v>
      </c>
      <c r="K238" s="651" t="s">
        <v>287</v>
      </c>
      <c r="L238" s="648">
        <v>0</v>
      </c>
    </row>
    <row r="239" spans="1:12" ht="24" x14ac:dyDescent="0.2">
      <c r="A239" s="652"/>
      <c r="B239" s="209" t="s">
        <v>291</v>
      </c>
      <c r="C239" s="209" t="s">
        <v>700</v>
      </c>
      <c r="D239" s="211">
        <v>43521</v>
      </c>
      <c r="E239" s="209" t="s">
        <v>701</v>
      </c>
      <c r="F239" s="650"/>
      <c r="G239" s="650"/>
      <c r="H239" s="649"/>
      <c r="I239" s="649"/>
      <c r="J239" s="651"/>
      <c r="K239" s="651"/>
      <c r="L239" s="648"/>
    </row>
    <row r="240" spans="1:12" ht="24" x14ac:dyDescent="0.2">
      <c r="A240" s="652">
        <v>445</v>
      </c>
      <c r="B240" s="203" t="s">
        <v>12</v>
      </c>
      <c r="C240" s="207" t="s">
        <v>11</v>
      </c>
      <c r="D240" s="207" t="s">
        <v>280</v>
      </c>
      <c r="E240" s="207" t="s">
        <v>281</v>
      </c>
      <c r="F240" s="653" t="s">
        <v>8</v>
      </c>
      <c r="G240" s="653"/>
      <c r="H240" s="650"/>
      <c r="I240" s="650"/>
      <c r="J240" s="650"/>
      <c r="K240" s="650"/>
      <c r="L240" s="650"/>
    </row>
    <row r="241" spans="1:12" x14ac:dyDescent="0.2">
      <c r="A241" s="652"/>
      <c r="B241" s="651" t="s">
        <v>1853</v>
      </c>
      <c r="C241" s="654" t="s">
        <v>1855</v>
      </c>
      <c r="D241" s="655">
        <v>43517</v>
      </c>
      <c r="E241" s="651" t="s">
        <v>607</v>
      </c>
      <c r="F241" s="651" t="s">
        <v>700</v>
      </c>
      <c r="G241" s="651"/>
      <c r="H241" s="649" t="s">
        <v>286</v>
      </c>
      <c r="I241" s="649"/>
      <c r="J241" s="209" t="s">
        <v>287</v>
      </c>
      <c r="K241" s="209" t="s">
        <v>16</v>
      </c>
      <c r="L241" s="210">
        <v>800</v>
      </c>
    </row>
    <row r="242" spans="1:12" x14ac:dyDescent="0.2">
      <c r="A242" s="652"/>
      <c r="B242" s="651"/>
      <c r="C242" s="654"/>
      <c r="D242" s="655"/>
      <c r="E242" s="651"/>
      <c r="F242" s="651"/>
      <c r="G242" s="651"/>
      <c r="H242" s="649" t="s">
        <v>242</v>
      </c>
      <c r="I242" s="649"/>
      <c r="J242" s="651" t="s">
        <v>287</v>
      </c>
      <c r="K242" s="651" t="s">
        <v>287</v>
      </c>
      <c r="L242" s="648">
        <v>0</v>
      </c>
    </row>
    <row r="243" spans="1:12" x14ac:dyDescent="0.2">
      <c r="A243" s="652"/>
      <c r="B243" s="651"/>
      <c r="C243" s="654"/>
      <c r="D243" s="655"/>
      <c r="E243" s="651"/>
      <c r="F243" s="651"/>
      <c r="G243" s="651"/>
      <c r="H243" s="649"/>
      <c r="I243" s="649"/>
      <c r="J243" s="651"/>
      <c r="K243" s="651"/>
      <c r="L243" s="648"/>
    </row>
    <row r="244" spans="1:12" ht="24" x14ac:dyDescent="0.2">
      <c r="A244" s="652"/>
      <c r="B244" s="203" t="s">
        <v>6</v>
      </c>
      <c r="C244" s="207" t="s">
        <v>5</v>
      </c>
      <c r="D244" s="207" t="s">
        <v>288</v>
      </c>
      <c r="E244" s="207" t="s">
        <v>289</v>
      </c>
      <c r="F244" s="650"/>
      <c r="G244" s="650"/>
      <c r="H244" s="649" t="s">
        <v>290</v>
      </c>
      <c r="I244" s="649"/>
      <c r="J244" s="651" t="s">
        <v>287</v>
      </c>
      <c r="K244" s="651" t="s">
        <v>287</v>
      </c>
      <c r="L244" s="648">
        <v>0</v>
      </c>
    </row>
    <row r="245" spans="1:12" ht="24" x14ac:dyDescent="0.2">
      <c r="A245" s="652"/>
      <c r="B245" s="209" t="s">
        <v>291</v>
      </c>
      <c r="C245" s="209" t="s">
        <v>700</v>
      </c>
      <c r="D245" s="211">
        <v>43521</v>
      </c>
      <c r="E245" s="209" t="s">
        <v>701</v>
      </c>
      <c r="F245" s="650"/>
      <c r="G245" s="650"/>
      <c r="H245" s="649"/>
      <c r="I245" s="649"/>
      <c r="J245" s="651"/>
      <c r="K245" s="651"/>
      <c r="L245" s="648"/>
    </row>
    <row r="246" spans="1:12" ht="24" x14ac:dyDescent="0.2">
      <c r="A246" s="652">
        <v>446</v>
      </c>
      <c r="B246" s="203" t="s">
        <v>12</v>
      </c>
      <c r="C246" s="207" t="s">
        <v>11</v>
      </c>
      <c r="D246" s="207" t="s">
        <v>280</v>
      </c>
      <c r="E246" s="207" t="s">
        <v>281</v>
      </c>
      <c r="F246" s="653" t="s">
        <v>8</v>
      </c>
      <c r="G246" s="653"/>
      <c r="H246" s="650"/>
      <c r="I246" s="650"/>
      <c r="J246" s="650"/>
      <c r="K246" s="650"/>
      <c r="L246" s="650"/>
    </row>
    <row r="247" spans="1:12" x14ac:dyDescent="0.2">
      <c r="A247" s="652"/>
      <c r="B247" s="651" t="s">
        <v>1856</v>
      </c>
      <c r="C247" s="654" t="s">
        <v>1857</v>
      </c>
      <c r="D247" s="655">
        <v>43537</v>
      </c>
      <c r="E247" s="651" t="s">
        <v>1604</v>
      </c>
      <c r="F247" s="651" t="s">
        <v>1858</v>
      </c>
      <c r="G247" s="651"/>
      <c r="H247" s="649" t="s">
        <v>286</v>
      </c>
      <c r="I247" s="649"/>
      <c r="J247" s="209" t="s">
        <v>287</v>
      </c>
      <c r="K247" s="209" t="s">
        <v>16</v>
      </c>
      <c r="L247" s="210">
        <v>423</v>
      </c>
    </row>
    <row r="248" spans="1:12" x14ac:dyDescent="0.2">
      <c r="A248" s="652"/>
      <c r="B248" s="651"/>
      <c r="C248" s="654"/>
      <c r="D248" s="655"/>
      <c r="E248" s="651"/>
      <c r="F248" s="651"/>
      <c r="G248" s="651"/>
      <c r="H248" s="649" t="s">
        <v>242</v>
      </c>
      <c r="I248" s="649"/>
      <c r="J248" s="209" t="s">
        <v>287</v>
      </c>
      <c r="K248" s="209" t="s">
        <v>16</v>
      </c>
      <c r="L248" s="210">
        <v>614.6</v>
      </c>
    </row>
    <row r="249" spans="1:12" ht="24" x14ac:dyDescent="0.2">
      <c r="A249" s="652"/>
      <c r="B249" s="203" t="s">
        <v>6</v>
      </c>
      <c r="C249" s="207" t="s">
        <v>5</v>
      </c>
      <c r="D249" s="207" t="s">
        <v>288</v>
      </c>
      <c r="E249" s="207" t="s">
        <v>289</v>
      </c>
      <c r="F249" s="650"/>
      <c r="G249" s="650"/>
      <c r="H249" s="649" t="s">
        <v>290</v>
      </c>
      <c r="I249" s="649"/>
      <c r="J249" s="651" t="s">
        <v>287</v>
      </c>
      <c r="K249" s="651" t="s">
        <v>16</v>
      </c>
      <c r="L249" s="648">
        <v>100</v>
      </c>
    </row>
    <row r="250" spans="1:12" ht="24" x14ac:dyDescent="0.2">
      <c r="A250" s="652"/>
      <c r="B250" s="209" t="s">
        <v>646</v>
      </c>
      <c r="C250" s="209" t="s">
        <v>1858</v>
      </c>
      <c r="D250" s="211">
        <v>43540</v>
      </c>
      <c r="E250" s="209" t="s">
        <v>406</v>
      </c>
      <c r="F250" s="650"/>
      <c r="G250" s="650"/>
      <c r="H250" s="649"/>
      <c r="I250" s="649"/>
      <c r="J250" s="651"/>
      <c r="K250" s="651"/>
      <c r="L250" s="648"/>
    </row>
    <row r="251" spans="1:12" ht="24" x14ac:dyDescent="0.2">
      <c r="A251" s="652">
        <v>447</v>
      </c>
      <c r="B251" s="203" t="s">
        <v>12</v>
      </c>
      <c r="C251" s="207" t="s">
        <v>11</v>
      </c>
      <c r="D251" s="207" t="s">
        <v>280</v>
      </c>
      <c r="E251" s="207" t="s">
        <v>281</v>
      </c>
      <c r="F251" s="653" t="s">
        <v>8</v>
      </c>
      <c r="G251" s="653"/>
      <c r="H251" s="650"/>
      <c r="I251" s="650"/>
      <c r="J251" s="650"/>
      <c r="K251" s="650"/>
      <c r="L251" s="650"/>
    </row>
    <row r="252" spans="1:12" x14ac:dyDescent="0.2">
      <c r="A252" s="652"/>
      <c r="B252" s="651" t="s">
        <v>1859</v>
      </c>
      <c r="C252" s="654" t="s">
        <v>1860</v>
      </c>
      <c r="D252" s="655">
        <v>43418</v>
      </c>
      <c r="E252" s="651" t="s">
        <v>1861</v>
      </c>
      <c r="F252" s="651" t="s">
        <v>1862</v>
      </c>
      <c r="G252" s="651"/>
      <c r="H252" s="649" t="s">
        <v>286</v>
      </c>
      <c r="I252" s="649"/>
      <c r="J252" s="209" t="s">
        <v>287</v>
      </c>
      <c r="K252" s="209" t="s">
        <v>16</v>
      </c>
      <c r="L252" s="210">
        <v>742.85</v>
      </c>
    </row>
    <row r="253" spans="1:12" x14ac:dyDescent="0.2">
      <c r="A253" s="652"/>
      <c r="B253" s="651"/>
      <c r="C253" s="654"/>
      <c r="D253" s="655"/>
      <c r="E253" s="651"/>
      <c r="F253" s="651"/>
      <c r="G253" s="651"/>
      <c r="H253" s="649" t="s">
        <v>242</v>
      </c>
      <c r="I253" s="649"/>
      <c r="J253" s="209" t="s">
        <v>287</v>
      </c>
      <c r="K253" s="209" t="s">
        <v>16</v>
      </c>
      <c r="L253" s="210">
        <v>544.82000000000005</v>
      </c>
    </row>
    <row r="254" spans="1:12" ht="24" x14ac:dyDescent="0.2">
      <c r="A254" s="652"/>
      <c r="B254" s="203" t="s">
        <v>6</v>
      </c>
      <c r="C254" s="207" t="s">
        <v>5</v>
      </c>
      <c r="D254" s="207" t="s">
        <v>288</v>
      </c>
      <c r="E254" s="207" t="s">
        <v>289</v>
      </c>
      <c r="F254" s="650"/>
      <c r="G254" s="650"/>
      <c r="H254" s="649" t="s">
        <v>290</v>
      </c>
      <c r="I254" s="649"/>
      <c r="J254" s="651" t="s">
        <v>287</v>
      </c>
      <c r="K254" s="651" t="s">
        <v>16</v>
      </c>
      <c r="L254" s="648">
        <v>168</v>
      </c>
    </row>
    <row r="255" spans="1:12" ht="24" x14ac:dyDescent="0.2">
      <c r="A255" s="652"/>
      <c r="B255" s="209" t="s">
        <v>291</v>
      </c>
      <c r="C255" s="209" t="s">
        <v>1862</v>
      </c>
      <c r="D255" s="211">
        <v>43423</v>
      </c>
      <c r="E255" s="209" t="s">
        <v>1863</v>
      </c>
      <c r="F255" s="650"/>
      <c r="G255" s="650"/>
      <c r="H255" s="649"/>
      <c r="I255" s="649"/>
      <c r="J255" s="651"/>
      <c r="K255" s="651"/>
      <c r="L255" s="648"/>
    </row>
    <row r="256" spans="1:12" ht="24" x14ac:dyDescent="0.2">
      <c r="A256" s="652">
        <v>448</v>
      </c>
      <c r="B256" s="203" t="s">
        <v>12</v>
      </c>
      <c r="C256" s="207" t="s">
        <v>11</v>
      </c>
      <c r="D256" s="207" t="s">
        <v>280</v>
      </c>
      <c r="E256" s="207" t="s">
        <v>281</v>
      </c>
      <c r="F256" s="653" t="s">
        <v>8</v>
      </c>
      <c r="G256" s="653"/>
      <c r="H256" s="650"/>
      <c r="I256" s="650"/>
      <c r="J256" s="650"/>
      <c r="K256" s="650"/>
      <c r="L256" s="650"/>
    </row>
    <row r="257" spans="1:12" x14ac:dyDescent="0.2">
      <c r="A257" s="652"/>
      <c r="B257" s="651" t="s">
        <v>1864</v>
      </c>
      <c r="C257" s="654" t="s">
        <v>1865</v>
      </c>
      <c r="D257" s="655">
        <v>43419</v>
      </c>
      <c r="E257" s="651" t="s">
        <v>770</v>
      </c>
      <c r="F257" s="651" t="s">
        <v>1866</v>
      </c>
      <c r="G257" s="651"/>
      <c r="H257" s="649" t="s">
        <v>286</v>
      </c>
      <c r="I257" s="649"/>
      <c r="J257" s="209" t="s">
        <v>287</v>
      </c>
      <c r="K257" s="209" t="s">
        <v>287</v>
      </c>
      <c r="L257" s="210">
        <v>0</v>
      </c>
    </row>
    <row r="258" spans="1:12" x14ac:dyDescent="0.2">
      <c r="A258" s="652"/>
      <c r="B258" s="651"/>
      <c r="C258" s="654"/>
      <c r="D258" s="655"/>
      <c r="E258" s="651"/>
      <c r="F258" s="651"/>
      <c r="G258" s="651"/>
      <c r="H258" s="649" t="s">
        <v>242</v>
      </c>
      <c r="I258" s="649"/>
      <c r="J258" s="209" t="s">
        <v>287</v>
      </c>
      <c r="K258" s="209" t="s">
        <v>16</v>
      </c>
      <c r="L258" s="210">
        <v>251.4</v>
      </c>
    </row>
    <row r="259" spans="1:12" ht="24" x14ac:dyDescent="0.2">
      <c r="A259" s="652"/>
      <c r="B259" s="203" t="s">
        <v>6</v>
      </c>
      <c r="C259" s="207" t="s">
        <v>5</v>
      </c>
      <c r="D259" s="207" t="s">
        <v>288</v>
      </c>
      <c r="E259" s="207" t="s">
        <v>289</v>
      </c>
      <c r="F259" s="650"/>
      <c r="G259" s="650"/>
      <c r="H259" s="649" t="s">
        <v>290</v>
      </c>
      <c r="I259" s="649"/>
      <c r="J259" s="651" t="s">
        <v>287</v>
      </c>
      <c r="K259" s="651" t="s">
        <v>16</v>
      </c>
      <c r="L259" s="648">
        <v>625</v>
      </c>
    </row>
    <row r="260" spans="1:12" ht="36" x14ac:dyDescent="0.2">
      <c r="A260" s="652"/>
      <c r="B260" s="209" t="s">
        <v>1867</v>
      </c>
      <c r="C260" s="209" t="s">
        <v>1866</v>
      </c>
      <c r="D260" s="211">
        <v>43421</v>
      </c>
      <c r="E260" s="209" t="s">
        <v>883</v>
      </c>
      <c r="F260" s="650"/>
      <c r="G260" s="650"/>
      <c r="H260" s="649"/>
      <c r="I260" s="649"/>
      <c r="J260" s="651"/>
      <c r="K260" s="651"/>
      <c r="L260" s="648"/>
    </row>
    <row r="261" spans="1:12" ht="24" x14ac:dyDescent="0.2">
      <c r="A261" s="652">
        <v>449</v>
      </c>
      <c r="B261" s="203" t="s">
        <v>12</v>
      </c>
      <c r="C261" s="207" t="s">
        <v>11</v>
      </c>
      <c r="D261" s="207" t="s">
        <v>280</v>
      </c>
      <c r="E261" s="207" t="s">
        <v>281</v>
      </c>
      <c r="F261" s="653" t="s">
        <v>8</v>
      </c>
      <c r="G261" s="653"/>
      <c r="H261" s="650"/>
      <c r="I261" s="650"/>
      <c r="J261" s="650"/>
      <c r="K261" s="650"/>
      <c r="L261" s="650"/>
    </row>
    <row r="262" spans="1:12" x14ac:dyDescent="0.2">
      <c r="A262" s="652"/>
      <c r="B262" s="651" t="s">
        <v>1868</v>
      </c>
      <c r="C262" s="654" t="s">
        <v>1869</v>
      </c>
      <c r="D262" s="655">
        <v>43428</v>
      </c>
      <c r="E262" s="651" t="s">
        <v>556</v>
      </c>
      <c r="F262" s="651" t="s">
        <v>557</v>
      </c>
      <c r="G262" s="651"/>
      <c r="H262" s="649" t="s">
        <v>286</v>
      </c>
      <c r="I262" s="649"/>
      <c r="J262" s="209" t="s">
        <v>287</v>
      </c>
      <c r="K262" s="209" t="s">
        <v>16</v>
      </c>
      <c r="L262" s="210">
        <v>132</v>
      </c>
    </row>
    <row r="263" spans="1:12" x14ac:dyDescent="0.2">
      <c r="A263" s="652"/>
      <c r="B263" s="651"/>
      <c r="C263" s="654"/>
      <c r="D263" s="655"/>
      <c r="E263" s="651"/>
      <c r="F263" s="651"/>
      <c r="G263" s="651"/>
      <c r="H263" s="649" t="s">
        <v>242</v>
      </c>
      <c r="I263" s="649"/>
      <c r="J263" s="209" t="s">
        <v>16</v>
      </c>
      <c r="K263" s="209" t="s">
        <v>287</v>
      </c>
      <c r="L263" s="210">
        <v>1715.75</v>
      </c>
    </row>
    <row r="264" spans="1:12" ht="24" x14ac:dyDescent="0.2">
      <c r="A264" s="652"/>
      <c r="B264" s="203" t="s">
        <v>6</v>
      </c>
      <c r="C264" s="207" t="s">
        <v>5</v>
      </c>
      <c r="D264" s="207" t="s">
        <v>288</v>
      </c>
      <c r="E264" s="207" t="s">
        <v>289</v>
      </c>
      <c r="F264" s="650"/>
      <c r="G264" s="650"/>
      <c r="H264" s="649" t="s">
        <v>290</v>
      </c>
      <c r="I264" s="649"/>
      <c r="J264" s="651" t="s">
        <v>287</v>
      </c>
      <c r="K264" s="651" t="s">
        <v>16</v>
      </c>
      <c r="L264" s="648">
        <v>87.48</v>
      </c>
    </row>
    <row r="265" spans="1:12" ht="24" x14ac:dyDescent="0.2">
      <c r="A265" s="652"/>
      <c r="B265" s="209" t="s">
        <v>1870</v>
      </c>
      <c r="C265" s="209" t="s">
        <v>557</v>
      </c>
      <c r="D265" s="211">
        <v>43436</v>
      </c>
      <c r="E265" s="209" t="s">
        <v>1871</v>
      </c>
      <c r="F265" s="650"/>
      <c r="G265" s="650"/>
      <c r="H265" s="649"/>
      <c r="I265" s="649"/>
      <c r="J265" s="651"/>
      <c r="K265" s="651"/>
      <c r="L265" s="648"/>
    </row>
    <row r="266" spans="1:12" ht="24" x14ac:dyDescent="0.2">
      <c r="A266" s="652">
        <v>450</v>
      </c>
      <c r="B266" s="203" t="s">
        <v>12</v>
      </c>
      <c r="C266" s="207" t="s">
        <v>11</v>
      </c>
      <c r="D266" s="207" t="s">
        <v>280</v>
      </c>
      <c r="E266" s="207" t="s">
        <v>281</v>
      </c>
      <c r="F266" s="653" t="s">
        <v>8</v>
      </c>
      <c r="G266" s="653"/>
      <c r="H266" s="650"/>
      <c r="I266" s="650"/>
      <c r="J266" s="650"/>
      <c r="K266" s="650"/>
      <c r="L266" s="650"/>
    </row>
    <row r="267" spans="1:12" x14ac:dyDescent="0.2">
      <c r="A267" s="652"/>
      <c r="B267" s="651" t="s">
        <v>1872</v>
      </c>
      <c r="C267" s="654" t="s">
        <v>1873</v>
      </c>
      <c r="D267" s="655">
        <v>43401</v>
      </c>
      <c r="E267" s="651" t="s">
        <v>1874</v>
      </c>
      <c r="F267" s="651" t="s">
        <v>1875</v>
      </c>
      <c r="G267" s="651"/>
      <c r="H267" s="649" t="s">
        <v>286</v>
      </c>
      <c r="I267" s="649"/>
      <c r="J267" s="209" t="s">
        <v>287</v>
      </c>
      <c r="K267" s="209" t="s">
        <v>16</v>
      </c>
      <c r="L267" s="210">
        <v>836</v>
      </c>
    </row>
    <row r="268" spans="1:12" x14ac:dyDescent="0.2">
      <c r="A268" s="652"/>
      <c r="B268" s="651"/>
      <c r="C268" s="654"/>
      <c r="D268" s="655"/>
      <c r="E268" s="651"/>
      <c r="F268" s="651"/>
      <c r="G268" s="651"/>
      <c r="H268" s="649" t="s">
        <v>242</v>
      </c>
      <c r="I268" s="649"/>
      <c r="J268" s="209" t="s">
        <v>287</v>
      </c>
      <c r="K268" s="209" t="s">
        <v>16</v>
      </c>
      <c r="L268" s="210">
        <v>2000</v>
      </c>
    </row>
    <row r="269" spans="1:12" ht="24" x14ac:dyDescent="0.2">
      <c r="A269" s="652"/>
      <c r="B269" s="203" t="s">
        <v>6</v>
      </c>
      <c r="C269" s="207" t="s">
        <v>5</v>
      </c>
      <c r="D269" s="207" t="s">
        <v>288</v>
      </c>
      <c r="E269" s="207" t="s">
        <v>289</v>
      </c>
      <c r="F269" s="650"/>
      <c r="G269" s="650"/>
      <c r="H269" s="649" t="s">
        <v>290</v>
      </c>
      <c r="I269" s="649"/>
      <c r="J269" s="651" t="s">
        <v>287</v>
      </c>
      <c r="K269" s="651" t="s">
        <v>287</v>
      </c>
      <c r="L269" s="648">
        <v>0</v>
      </c>
    </row>
    <row r="270" spans="1:12" ht="24" x14ac:dyDescent="0.2">
      <c r="A270" s="652"/>
      <c r="B270" s="209" t="s">
        <v>291</v>
      </c>
      <c r="C270" s="209" t="s">
        <v>1875</v>
      </c>
      <c r="D270" s="211">
        <v>43406</v>
      </c>
      <c r="E270" s="209" t="s">
        <v>1423</v>
      </c>
      <c r="F270" s="650"/>
      <c r="G270" s="650"/>
      <c r="H270" s="649"/>
      <c r="I270" s="649"/>
      <c r="J270" s="651"/>
      <c r="K270" s="651"/>
      <c r="L270" s="648"/>
    </row>
    <row r="271" spans="1:12" ht="24" x14ac:dyDescent="0.2">
      <c r="A271" s="652">
        <v>451</v>
      </c>
      <c r="B271" s="203" t="s">
        <v>12</v>
      </c>
      <c r="C271" s="207" t="s">
        <v>11</v>
      </c>
      <c r="D271" s="207" t="s">
        <v>280</v>
      </c>
      <c r="E271" s="207" t="s">
        <v>281</v>
      </c>
      <c r="F271" s="653" t="s">
        <v>8</v>
      </c>
      <c r="G271" s="653"/>
      <c r="H271" s="650"/>
      <c r="I271" s="650"/>
      <c r="J271" s="650"/>
      <c r="K271" s="650"/>
      <c r="L271" s="650"/>
    </row>
    <row r="272" spans="1:12" x14ac:dyDescent="0.2">
      <c r="A272" s="652"/>
      <c r="B272" s="651" t="s">
        <v>1876</v>
      </c>
      <c r="C272" s="654" t="s">
        <v>1877</v>
      </c>
      <c r="D272" s="655">
        <v>43440</v>
      </c>
      <c r="E272" s="651" t="s">
        <v>1878</v>
      </c>
      <c r="F272" s="651" t="s">
        <v>1879</v>
      </c>
      <c r="G272" s="651"/>
      <c r="H272" s="649" t="s">
        <v>286</v>
      </c>
      <c r="I272" s="649"/>
      <c r="J272" s="209" t="s">
        <v>287</v>
      </c>
      <c r="K272" s="209" t="s">
        <v>16</v>
      </c>
      <c r="L272" s="210">
        <v>358.68</v>
      </c>
    </row>
    <row r="273" spans="1:12" x14ac:dyDescent="0.2">
      <c r="A273" s="652"/>
      <c r="B273" s="651"/>
      <c r="C273" s="654"/>
      <c r="D273" s="655"/>
      <c r="E273" s="651"/>
      <c r="F273" s="651"/>
      <c r="G273" s="651"/>
      <c r="H273" s="649" t="s">
        <v>242</v>
      </c>
      <c r="I273" s="649"/>
      <c r="J273" s="651" t="s">
        <v>287</v>
      </c>
      <c r="K273" s="651" t="s">
        <v>16</v>
      </c>
      <c r="L273" s="648">
        <v>441.84</v>
      </c>
    </row>
    <row r="274" spans="1:12" x14ac:dyDescent="0.2">
      <c r="A274" s="652"/>
      <c r="B274" s="651"/>
      <c r="C274" s="654"/>
      <c r="D274" s="655"/>
      <c r="E274" s="651"/>
      <c r="F274" s="651"/>
      <c r="G274" s="651"/>
      <c r="H274" s="649"/>
      <c r="I274" s="649"/>
      <c r="J274" s="651"/>
      <c r="K274" s="651"/>
      <c r="L274" s="648"/>
    </row>
    <row r="275" spans="1:12" ht="24" x14ac:dyDescent="0.2">
      <c r="A275" s="652"/>
      <c r="B275" s="203" t="s">
        <v>6</v>
      </c>
      <c r="C275" s="207" t="s">
        <v>5</v>
      </c>
      <c r="D275" s="207" t="s">
        <v>288</v>
      </c>
      <c r="E275" s="207" t="s">
        <v>289</v>
      </c>
      <c r="F275" s="650"/>
      <c r="G275" s="650"/>
      <c r="H275" s="649" t="s">
        <v>290</v>
      </c>
      <c r="I275" s="649"/>
      <c r="J275" s="651" t="s">
        <v>287</v>
      </c>
      <c r="K275" s="651" t="s">
        <v>287</v>
      </c>
      <c r="L275" s="648">
        <v>0</v>
      </c>
    </row>
    <row r="276" spans="1:12" ht="24" x14ac:dyDescent="0.2">
      <c r="A276" s="652"/>
      <c r="B276" s="209" t="s">
        <v>1880</v>
      </c>
      <c r="C276" s="209" t="s">
        <v>1879</v>
      </c>
      <c r="D276" s="211">
        <v>43446</v>
      </c>
      <c r="E276" s="209" t="s">
        <v>1881</v>
      </c>
      <c r="F276" s="650"/>
      <c r="G276" s="650"/>
      <c r="H276" s="649"/>
      <c r="I276" s="649"/>
      <c r="J276" s="651"/>
      <c r="K276" s="651"/>
      <c r="L276" s="648"/>
    </row>
    <row r="277" spans="1:12" ht="24" x14ac:dyDescent="0.2">
      <c r="A277" s="652">
        <v>452</v>
      </c>
      <c r="B277" s="203" t="s">
        <v>12</v>
      </c>
      <c r="C277" s="207" t="s">
        <v>11</v>
      </c>
      <c r="D277" s="207" t="s">
        <v>280</v>
      </c>
      <c r="E277" s="207" t="s">
        <v>281</v>
      </c>
      <c r="F277" s="653" t="s">
        <v>8</v>
      </c>
      <c r="G277" s="653"/>
      <c r="H277" s="650"/>
      <c r="I277" s="650"/>
      <c r="J277" s="650"/>
      <c r="K277" s="650"/>
      <c r="L277" s="650"/>
    </row>
    <row r="278" spans="1:12" x14ac:dyDescent="0.2">
      <c r="A278" s="652"/>
      <c r="B278" s="651" t="s">
        <v>1882</v>
      </c>
      <c r="C278" s="654" t="s">
        <v>1883</v>
      </c>
      <c r="D278" s="655">
        <v>43498</v>
      </c>
      <c r="E278" s="651" t="s">
        <v>839</v>
      </c>
      <c r="F278" s="651" t="s">
        <v>1884</v>
      </c>
      <c r="G278" s="651"/>
      <c r="H278" s="649" t="s">
        <v>286</v>
      </c>
      <c r="I278" s="649"/>
      <c r="J278" s="209" t="s">
        <v>287</v>
      </c>
      <c r="K278" s="209" t="s">
        <v>16</v>
      </c>
      <c r="L278" s="210">
        <v>735</v>
      </c>
    </row>
    <row r="279" spans="1:12" x14ac:dyDescent="0.2">
      <c r="A279" s="652"/>
      <c r="B279" s="651"/>
      <c r="C279" s="654"/>
      <c r="D279" s="655"/>
      <c r="E279" s="651"/>
      <c r="F279" s="651"/>
      <c r="G279" s="651"/>
      <c r="H279" s="649" t="s">
        <v>242</v>
      </c>
      <c r="I279" s="649"/>
      <c r="J279" s="209" t="s">
        <v>287</v>
      </c>
      <c r="K279" s="209" t="s">
        <v>16</v>
      </c>
      <c r="L279" s="210">
        <v>8143.07</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291</v>
      </c>
      <c r="C281" s="209" t="s">
        <v>1884</v>
      </c>
      <c r="D281" s="211">
        <v>43504</v>
      </c>
      <c r="E281" s="209" t="s">
        <v>1885</v>
      </c>
      <c r="F281" s="650"/>
      <c r="G281" s="650"/>
      <c r="H281" s="649"/>
      <c r="I281" s="649"/>
      <c r="J281" s="651"/>
      <c r="K281" s="651"/>
      <c r="L281" s="648"/>
    </row>
    <row r="282" spans="1:12" ht="24" x14ac:dyDescent="0.2">
      <c r="A282" s="652">
        <v>453</v>
      </c>
      <c r="B282" s="203" t="s">
        <v>12</v>
      </c>
      <c r="C282" s="207" t="s">
        <v>11</v>
      </c>
      <c r="D282" s="207" t="s">
        <v>280</v>
      </c>
      <c r="E282" s="207" t="s">
        <v>281</v>
      </c>
      <c r="F282" s="653" t="s">
        <v>8</v>
      </c>
      <c r="G282" s="653"/>
      <c r="H282" s="650"/>
      <c r="I282" s="650"/>
      <c r="J282" s="650"/>
      <c r="K282" s="650"/>
      <c r="L282" s="650"/>
    </row>
    <row r="283" spans="1:12" x14ac:dyDescent="0.2">
      <c r="A283" s="652"/>
      <c r="B283" s="651" t="s">
        <v>1886</v>
      </c>
      <c r="C283" s="654" t="s">
        <v>1887</v>
      </c>
      <c r="D283" s="655">
        <v>43404</v>
      </c>
      <c r="E283" s="651" t="s">
        <v>628</v>
      </c>
      <c r="F283" s="651" t="s">
        <v>1888</v>
      </c>
      <c r="G283" s="651"/>
      <c r="H283" s="649" t="s">
        <v>286</v>
      </c>
      <c r="I283" s="649"/>
      <c r="J283" s="209" t="s">
        <v>287</v>
      </c>
      <c r="K283" s="209" t="s">
        <v>16</v>
      </c>
      <c r="L283" s="210">
        <v>624.9</v>
      </c>
    </row>
    <row r="284" spans="1:12" x14ac:dyDescent="0.2">
      <c r="A284" s="652"/>
      <c r="B284" s="651"/>
      <c r="C284" s="654"/>
      <c r="D284" s="655"/>
      <c r="E284" s="651"/>
      <c r="F284" s="651"/>
      <c r="G284" s="651"/>
      <c r="H284" s="649" t="s">
        <v>242</v>
      </c>
      <c r="I284" s="649"/>
      <c r="J284" s="209" t="s">
        <v>287</v>
      </c>
      <c r="K284" s="209" t="s">
        <v>16</v>
      </c>
      <c r="L284" s="210">
        <v>204.96</v>
      </c>
    </row>
    <row r="285" spans="1:12" ht="24" x14ac:dyDescent="0.2">
      <c r="A285" s="652"/>
      <c r="B285" s="203" t="s">
        <v>6</v>
      </c>
      <c r="C285" s="207" t="s">
        <v>5</v>
      </c>
      <c r="D285" s="207" t="s">
        <v>288</v>
      </c>
      <c r="E285" s="207" t="s">
        <v>289</v>
      </c>
      <c r="F285" s="650"/>
      <c r="G285" s="650"/>
      <c r="H285" s="649" t="s">
        <v>290</v>
      </c>
      <c r="I285" s="649"/>
      <c r="J285" s="651" t="s">
        <v>287</v>
      </c>
      <c r="K285" s="651" t="s">
        <v>16</v>
      </c>
      <c r="L285" s="648">
        <v>63.2</v>
      </c>
    </row>
    <row r="286" spans="1:12" ht="24" x14ac:dyDescent="0.2">
      <c r="A286" s="652"/>
      <c r="B286" s="209" t="s">
        <v>302</v>
      </c>
      <c r="C286" s="209" t="s">
        <v>1888</v>
      </c>
      <c r="D286" s="211">
        <v>43406</v>
      </c>
      <c r="E286" s="209" t="s">
        <v>1889</v>
      </c>
      <c r="F286" s="650"/>
      <c r="G286" s="650"/>
      <c r="H286" s="649"/>
      <c r="I286" s="649"/>
      <c r="J286" s="651"/>
      <c r="K286" s="651"/>
      <c r="L286" s="648"/>
    </row>
    <row r="287" spans="1:12" ht="24" x14ac:dyDescent="0.2">
      <c r="A287" s="652">
        <v>454</v>
      </c>
      <c r="B287" s="203" t="s">
        <v>12</v>
      </c>
      <c r="C287" s="207" t="s">
        <v>11</v>
      </c>
      <c r="D287" s="207" t="s">
        <v>280</v>
      </c>
      <c r="E287" s="207" t="s">
        <v>281</v>
      </c>
      <c r="F287" s="653" t="s">
        <v>8</v>
      </c>
      <c r="G287" s="653"/>
      <c r="H287" s="650"/>
      <c r="I287" s="650"/>
      <c r="J287" s="650"/>
      <c r="K287" s="650"/>
      <c r="L287" s="650"/>
    </row>
    <row r="288" spans="1:12" x14ac:dyDescent="0.2">
      <c r="A288" s="652"/>
      <c r="B288" s="651" t="s">
        <v>1890</v>
      </c>
      <c r="C288" s="654" t="s">
        <v>1891</v>
      </c>
      <c r="D288" s="655">
        <v>43537</v>
      </c>
      <c r="E288" s="651" t="s">
        <v>607</v>
      </c>
      <c r="F288" s="651" t="s">
        <v>720</v>
      </c>
      <c r="G288" s="651"/>
      <c r="H288" s="649" t="s">
        <v>286</v>
      </c>
      <c r="I288" s="649"/>
      <c r="J288" s="209" t="s">
        <v>287</v>
      </c>
      <c r="K288" s="209" t="s">
        <v>16</v>
      </c>
      <c r="L288" s="210">
        <v>589</v>
      </c>
    </row>
    <row r="289" spans="1:12" x14ac:dyDescent="0.2">
      <c r="A289" s="652"/>
      <c r="B289" s="651"/>
      <c r="C289" s="654"/>
      <c r="D289" s="655"/>
      <c r="E289" s="651"/>
      <c r="F289" s="651"/>
      <c r="G289" s="651"/>
      <c r="H289" s="649" t="s">
        <v>242</v>
      </c>
      <c r="I289" s="649"/>
      <c r="J289" s="209" t="s">
        <v>287</v>
      </c>
      <c r="K289" s="209" t="s">
        <v>16</v>
      </c>
      <c r="L289" s="210">
        <v>686.61</v>
      </c>
    </row>
    <row r="290" spans="1:12" ht="24" x14ac:dyDescent="0.2">
      <c r="A290" s="652"/>
      <c r="B290" s="203" t="s">
        <v>6</v>
      </c>
      <c r="C290" s="207" t="s">
        <v>5</v>
      </c>
      <c r="D290" s="207" t="s">
        <v>288</v>
      </c>
      <c r="E290" s="207" t="s">
        <v>289</v>
      </c>
      <c r="F290" s="650"/>
      <c r="G290" s="650"/>
      <c r="H290" s="649" t="s">
        <v>290</v>
      </c>
      <c r="I290" s="649"/>
      <c r="J290" s="651" t="s">
        <v>287</v>
      </c>
      <c r="K290" s="651" t="s">
        <v>16</v>
      </c>
      <c r="L290" s="648">
        <v>150</v>
      </c>
    </row>
    <row r="291" spans="1:12" ht="24" x14ac:dyDescent="0.2">
      <c r="A291" s="652"/>
      <c r="B291" s="209" t="s">
        <v>790</v>
      </c>
      <c r="C291" s="209" t="s">
        <v>720</v>
      </c>
      <c r="D291" s="211">
        <v>43539</v>
      </c>
      <c r="E291" s="209" t="s">
        <v>533</v>
      </c>
      <c r="F291" s="650"/>
      <c r="G291" s="650"/>
      <c r="H291" s="649"/>
      <c r="I291" s="649"/>
      <c r="J291" s="651"/>
      <c r="K291" s="651"/>
      <c r="L291" s="648"/>
    </row>
    <row r="292" spans="1:12" ht="24" x14ac:dyDescent="0.2">
      <c r="A292" s="652">
        <v>455</v>
      </c>
      <c r="B292" s="203" t="s">
        <v>12</v>
      </c>
      <c r="C292" s="207" t="s">
        <v>11</v>
      </c>
      <c r="D292" s="207" t="s">
        <v>280</v>
      </c>
      <c r="E292" s="207" t="s">
        <v>281</v>
      </c>
      <c r="F292" s="653" t="s">
        <v>8</v>
      </c>
      <c r="G292" s="653"/>
      <c r="H292" s="650"/>
      <c r="I292" s="650"/>
      <c r="J292" s="650"/>
      <c r="K292" s="650"/>
      <c r="L292" s="650"/>
    </row>
    <row r="293" spans="1:12" x14ac:dyDescent="0.2">
      <c r="A293" s="652"/>
      <c r="B293" s="651" t="s">
        <v>1892</v>
      </c>
      <c r="C293" s="654" t="s">
        <v>1893</v>
      </c>
      <c r="D293" s="655">
        <v>43435</v>
      </c>
      <c r="E293" s="651" t="s">
        <v>1281</v>
      </c>
      <c r="F293" s="651" t="s">
        <v>1894</v>
      </c>
      <c r="G293" s="651"/>
      <c r="H293" s="649" t="s">
        <v>286</v>
      </c>
      <c r="I293" s="649"/>
      <c r="J293" s="209" t="s">
        <v>287</v>
      </c>
      <c r="K293" s="209" t="s">
        <v>16</v>
      </c>
      <c r="L293" s="210">
        <v>691.8</v>
      </c>
    </row>
    <row r="294" spans="1:12" x14ac:dyDescent="0.2">
      <c r="A294" s="652"/>
      <c r="B294" s="651"/>
      <c r="C294" s="654"/>
      <c r="D294" s="655"/>
      <c r="E294" s="651"/>
      <c r="F294" s="651"/>
      <c r="G294" s="651"/>
      <c r="H294" s="649" t="s">
        <v>242</v>
      </c>
      <c r="I294" s="649"/>
      <c r="J294" s="651" t="s">
        <v>287</v>
      </c>
      <c r="K294" s="651" t="s">
        <v>287</v>
      </c>
      <c r="L294" s="648">
        <v>0</v>
      </c>
    </row>
    <row r="295" spans="1:12" x14ac:dyDescent="0.2">
      <c r="A295" s="652"/>
      <c r="B295" s="651"/>
      <c r="C295" s="654"/>
      <c r="D295" s="655"/>
      <c r="E295" s="651"/>
      <c r="F295" s="651"/>
      <c r="G295" s="651"/>
      <c r="H295" s="649"/>
      <c r="I295" s="649"/>
      <c r="J295" s="651"/>
      <c r="K295" s="651"/>
      <c r="L295" s="648"/>
    </row>
    <row r="296" spans="1:12" ht="24" x14ac:dyDescent="0.2">
      <c r="A296" s="652"/>
      <c r="B296" s="203" t="s">
        <v>6</v>
      </c>
      <c r="C296" s="207" t="s">
        <v>5</v>
      </c>
      <c r="D296" s="207" t="s">
        <v>288</v>
      </c>
      <c r="E296" s="207" t="s">
        <v>289</v>
      </c>
      <c r="F296" s="650"/>
      <c r="G296" s="650"/>
      <c r="H296" s="649" t="s">
        <v>290</v>
      </c>
      <c r="I296" s="649"/>
      <c r="J296" s="651" t="s">
        <v>287</v>
      </c>
      <c r="K296" s="651" t="s">
        <v>287</v>
      </c>
      <c r="L296" s="648">
        <v>0</v>
      </c>
    </row>
    <row r="297" spans="1:12" ht="24" x14ac:dyDescent="0.2">
      <c r="A297" s="652"/>
      <c r="B297" s="209" t="s">
        <v>291</v>
      </c>
      <c r="C297" s="209" t="s">
        <v>1894</v>
      </c>
      <c r="D297" s="211">
        <v>43440</v>
      </c>
      <c r="E297" s="209" t="s">
        <v>1895</v>
      </c>
      <c r="F297" s="650"/>
      <c r="G297" s="650"/>
      <c r="H297" s="649"/>
      <c r="I297" s="649"/>
      <c r="J297" s="651"/>
      <c r="K297" s="651"/>
      <c r="L297" s="648"/>
    </row>
    <row r="298" spans="1:12" ht="24" x14ac:dyDescent="0.2">
      <c r="A298" s="652">
        <v>456</v>
      </c>
      <c r="B298" s="203" t="s">
        <v>12</v>
      </c>
      <c r="C298" s="207" t="s">
        <v>11</v>
      </c>
      <c r="D298" s="207" t="s">
        <v>280</v>
      </c>
      <c r="E298" s="207" t="s">
        <v>281</v>
      </c>
      <c r="F298" s="653" t="s">
        <v>8</v>
      </c>
      <c r="G298" s="653"/>
      <c r="H298" s="650"/>
      <c r="I298" s="650"/>
      <c r="J298" s="650"/>
      <c r="K298" s="650"/>
      <c r="L298" s="650"/>
    </row>
    <row r="299" spans="1:12" x14ac:dyDescent="0.2">
      <c r="A299" s="652"/>
      <c r="B299" s="651" t="s">
        <v>1896</v>
      </c>
      <c r="C299" s="654" t="s">
        <v>1897</v>
      </c>
      <c r="D299" s="655">
        <v>43476</v>
      </c>
      <c r="E299" s="651" t="s">
        <v>628</v>
      </c>
      <c r="F299" s="651" t="s">
        <v>1898</v>
      </c>
      <c r="G299" s="651"/>
      <c r="H299" s="649" t="s">
        <v>286</v>
      </c>
      <c r="I299" s="649"/>
      <c r="J299" s="209" t="s">
        <v>287</v>
      </c>
      <c r="K299" s="209" t="s">
        <v>16</v>
      </c>
      <c r="L299" s="210">
        <v>245</v>
      </c>
    </row>
    <row r="300" spans="1:12" x14ac:dyDescent="0.2">
      <c r="A300" s="652"/>
      <c r="B300" s="651"/>
      <c r="C300" s="654"/>
      <c r="D300" s="655"/>
      <c r="E300" s="651"/>
      <c r="F300" s="651"/>
      <c r="G300" s="651"/>
      <c r="H300" s="649" t="s">
        <v>242</v>
      </c>
      <c r="I300" s="649"/>
      <c r="J300" s="209" t="s">
        <v>287</v>
      </c>
      <c r="K300" s="209" t="s">
        <v>16</v>
      </c>
      <c r="L300" s="210">
        <v>181.96</v>
      </c>
    </row>
    <row r="301" spans="1:12" ht="24" x14ac:dyDescent="0.2">
      <c r="A301" s="652"/>
      <c r="B301" s="203" t="s">
        <v>6</v>
      </c>
      <c r="C301" s="207" t="s">
        <v>5</v>
      </c>
      <c r="D301" s="207" t="s">
        <v>288</v>
      </c>
      <c r="E301" s="207" t="s">
        <v>289</v>
      </c>
      <c r="F301" s="650"/>
      <c r="G301" s="650"/>
      <c r="H301" s="649" t="s">
        <v>290</v>
      </c>
      <c r="I301" s="649"/>
      <c r="J301" s="651" t="s">
        <v>287</v>
      </c>
      <c r="K301" s="651" t="s">
        <v>287</v>
      </c>
      <c r="L301" s="648">
        <v>0</v>
      </c>
    </row>
    <row r="302" spans="1:12" ht="24" x14ac:dyDescent="0.2">
      <c r="A302" s="652"/>
      <c r="B302" s="209" t="s">
        <v>1899</v>
      </c>
      <c r="C302" s="209" t="s">
        <v>1898</v>
      </c>
      <c r="D302" s="211">
        <v>43477</v>
      </c>
      <c r="E302" s="209" t="s">
        <v>1900</v>
      </c>
      <c r="F302" s="650"/>
      <c r="G302" s="650"/>
      <c r="H302" s="649"/>
      <c r="I302" s="649"/>
      <c r="J302" s="651"/>
      <c r="K302" s="651"/>
      <c r="L302" s="648"/>
    </row>
    <row r="303" spans="1:12" ht="24" x14ac:dyDescent="0.2">
      <c r="A303" s="652">
        <v>457</v>
      </c>
      <c r="B303" s="203" t="s">
        <v>12</v>
      </c>
      <c r="C303" s="207" t="s">
        <v>11</v>
      </c>
      <c r="D303" s="207" t="s">
        <v>280</v>
      </c>
      <c r="E303" s="207" t="s">
        <v>281</v>
      </c>
      <c r="F303" s="653" t="s">
        <v>8</v>
      </c>
      <c r="G303" s="653"/>
      <c r="H303" s="650"/>
      <c r="I303" s="650"/>
      <c r="J303" s="650"/>
      <c r="K303" s="650"/>
      <c r="L303" s="650"/>
    </row>
    <row r="304" spans="1:12" x14ac:dyDescent="0.2">
      <c r="A304" s="652"/>
      <c r="B304" s="651" t="s">
        <v>1901</v>
      </c>
      <c r="C304" s="654" t="s">
        <v>1902</v>
      </c>
      <c r="D304" s="655">
        <v>43416</v>
      </c>
      <c r="E304" s="651" t="s">
        <v>1903</v>
      </c>
      <c r="F304" s="651" t="s">
        <v>1904</v>
      </c>
      <c r="G304" s="651"/>
      <c r="H304" s="649" t="s">
        <v>286</v>
      </c>
      <c r="I304" s="649"/>
      <c r="J304" s="209" t="s">
        <v>287</v>
      </c>
      <c r="K304" s="209" t="s">
        <v>16</v>
      </c>
      <c r="L304" s="210">
        <v>231.18</v>
      </c>
    </row>
    <row r="305" spans="1:12" x14ac:dyDescent="0.2">
      <c r="A305" s="652"/>
      <c r="B305" s="651"/>
      <c r="C305" s="654"/>
      <c r="D305" s="655"/>
      <c r="E305" s="651"/>
      <c r="F305" s="651"/>
      <c r="G305" s="651"/>
      <c r="H305" s="649" t="s">
        <v>242</v>
      </c>
      <c r="I305" s="649"/>
      <c r="J305" s="209" t="s">
        <v>287</v>
      </c>
      <c r="K305" s="209" t="s">
        <v>16</v>
      </c>
      <c r="L305" s="210">
        <v>236.4</v>
      </c>
    </row>
    <row r="306" spans="1:12" ht="24" x14ac:dyDescent="0.2">
      <c r="A306" s="652"/>
      <c r="B306" s="203" t="s">
        <v>6</v>
      </c>
      <c r="C306" s="207" t="s">
        <v>5</v>
      </c>
      <c r="D306" s="207" t="s">
        <v>288</v>
      </c>
      <c r="E306" s="207" t="s">
        <v>289</v>
      </c>
      <c r="F306" s="650"/>
      <c r="G306" s="650"/>
      <c r="H306" s="649" t="s">
        <v>290</v>
      </c>
      <c r="I306" s="649"/>
      <c r="J306" s="651" t="s">
        <v>287</v>
      </c>
      <c r="K306" s="651" t="s">
        <v>16</v>
      </c>
      <c r="L306" s="648">
        <v>114</v>
      </c>
    </row>
    <row r="307" spans="1:12" ht="24" x14ac:dyDescent="0.2">
      <c r="A307" s="652"/>
      <c r="B307" s="209" t="s">
        <v>460</v>
      </c>
      <c r="C307" s="209" t="s">
        <v>1904</v>
      </c>
      <c r="D307" s="211">
        <v>43418</v>
      </c>
      <c r="E307" s="209" t="s">
        <v>656</v>
      </c>
      <c r="F307" s="650"/>
      <c r="G307" s="650"/>
      <c r="H307" s="649"/>
      <c r="I307" s="649"/>
      <c r="J307" s="651"/>
      <c r="K307" s="651"/>
      <c r="L307" s="648"/>
    </row>
    <row r="308" spans="1:12" ht="24" x14ac:dyDescent="0.2">
      <c r="A308" s="652">
        <v>458</v>
      </c>
      <c r="B308" s="203" t="s">
        <v>12</v>
      </c>
      <c r="C308" s="207" t="s">
        <v>11</v>
      </c>
      <c r="D308" s="207" t="s">
        <v>280</v>
      </c>
      <c r="E308" s="207" t="s">
        <v>281</v>
      </c>
      <c r="F308" s="653" t="s">
        <v>8</v>
      </c>
      <c r="G308" s="653"/>
      <c r="H308" s="650"/>
      <c r="I308" s="650"/>
      <c r="J308" s="650"/>
      <c r="K308" s="650"/>
      <c r="L308" s="650"/>
    </row>
    <row r="309" spans="1:12" x14ac:dyDescent="0.2">
      <c r="A309" s="652"/>
      <c r="B309" s="651" t="s">
        <v>1905</v>
      </c>
      <c r="C309" s="654" t="s">
        <v>1906</v>
      </c>
      <c r="D309" s="655">
        <v>43434</v>
      </c>
      <c r="E309" s="651" t="s">
        <v>1907</v>
      </c>
      <c r="F309" s="651" t="s">
        <v>1908</v>
      </c>
      <c r="G309" s="651"/>
      <c r="H309" s="649" t="s">
        <v>286</v>
      </c>
      <c r="I309" s="649"/>
      <c r="J309" s="209" t="s">
        <v>287</v>
      </c>
      <c r="K309" s="209" t="s">
        <v>16</v>
      </c>
      <c r="L309" s="210">
        <v>851</v>
      </c>
    </row>
    <row r="310" spans="1:12" x14ac:dyDescent="0.2">
      <c r="A310" s="652"/>
      <c r="B310" s="651"/>
      <c r="C310" s="654"/>
      <c r="D310" s="655"/>
      <c r="E310" s="651"/>
      <c r="F310" s="651"/>
      <c r="G310" s="651"/>
      <c r="H310" s="649" t="s">
        <v>242</v>
      </c>
      <c r="I310" s="649"/>
      <c r="J310" s="651" t="s">
        <v>16</v>
      </c>
      <c r="K310" s="651" t="s">
        <v>287</v>
      </c>
      <c r="L310" s="648">
        <v>2500</v>
      </c>
    </row>
    <row r="311" spans="1:12" x14ac:dyDescent="0.2">
      <c r="A311" s="652"/>
      <c r="B311" s="651"/>
      <c r="C311" s="654"/>
      <c r="D311" s="655"/>
      <c r="E311" s="651"/>
      <c r="F311" s="651"/>
      <c r="G311" s="651"/>
      <c r="H311" s="649"/>
      <c r="I311" s="649"/>
      <c r="J311" s="651"/>
      <c r="K311" s="651"/>
      <c r="L311" s="648"/>
    </row>
    <row r="312" spans="1:12" ht="24" x14ac:dyDescent="0.2">
      <c r="A312" s="652"/>
      <c r="B312" s="203" t="s">
        <v>6</v>
      </c>
      <c r="C312" s="207" t="s">
        <v>5</v>
      </c>
      <c r="D312" s="207" t="s">
        <v>288</v>
      </c>
      <c r="E312" s="207" t="s">
        <v>289</v>
      </c>
      <c r="F312" s="650"/>
      <c r="G312" s="650"/>
      <c r="H312" s="649" t="s">
        <v>290</v>
      </c>
      <c r="I312" s="649"/>
      <c r="J312" s="651" t="s">
        <v>287</v>
      </c>
      <c r="K312" s="651" t="s">
        <v>287</v>
      </c>
      <c r="L312" s="648">
        <v>0</v>
      </c>
    </row>
    <row r="313" spans="1:12" ht="36" x14ac:dyDescent="0.2">
      <c r="A313" s="652"/>
      <c r="B313" s="209" t="s">
        <v>1909</v>
      </c>
      <c r="C313" s="209" t="s">
        <v>1908</v>
      </c>
      <c r="D313" s="211">
        <v>43442</v>
      </c>
      <c r="E313" s="209" t="s">
        <v>1577</v>
      </c>
      <c r="F313" s="650"/>
      <c r="G313" s="650"/>
      <c r="H313" s="649"/>
      <c r="I313" s="649"/>
      <c r="J313" s="651"/>
      <c r="K313" s="651"/>
      <c r="L313" s="648"/>
    </row>
    <row r="314" spans="1:12" ht="24" x14ac:dyDescent="0.2">
      <c r="A314" s="652">
        <v>459</v>
      </c>
      <c r="B314" s="203" t="s">
        <v>12</v>
      </c>
      <c r="C314" s="207" t="s">
        <v>11</v>
      </c>
      <c r="D314" s="207" t="s">
        <v>280</v>
      </c>
      <c r="E314" s="207" t="s">
        <v>281</v>
      </c>
      <c r="F314" s="653" t="s">
        <v>8</v>
      </c>
      <c r="G314" s="653"/>
      <c r="H314" s="650"/>
      <c r="I314" s="650"/>
      <c r="J314" s="650"/>
      <c r="K314" s="650"/>
      <c r="L314" s="650"/>
    </row>
    <row r="315" spans="1:12" x14ac:dyDescent="0.2">
      <c r="A315" s="652"/>
      <c r="B315" s="651" t="s">
        <v>1910</v>
      </c>
      <c r="C315" s="654" t="s">
        <v>1911</v>
      </c>
      <c r="D315" s="655">
        <v>43385</v>
      </c>
      <c r="E315" s="651" t="s">
        <v>633</v>
      </c>
      <c r="F315" s="651" t="s">
        <v>1912</v>
      </c>
      <c r="G315" s="651"/>
      <c r="H315" s="649" t="s">
        <v>286</v>
      </c>
      <c r="I315" s="649"/>
      <c r="J315" s="209" t="s">
        <v>287</v>
      </c>
      <c r="K315" s="209" t="s">
        <v>16</v>
      </c>
      <c r="L315" s="210">
        <v>419.57</v>
      </c>
    </row>
    <row r="316" spans="1:12" x14ac:dyDescent="0.2">
      <c r="A316" s="652"/>
      <c r="B316" s="651"/>
      <c r="C316" s="654"/>
      <c r="D316" s="655"/>
      <c r="E316" s="651"/>
      <c r="F316" s="651"/>
      <c r="G316" s="651"/>
      <c r="H316" s="649" t="s">
        <v>242</v>
      </c>
      <c r="I316" s="649"/>
      <c r="J316" s="651" t="s">
        <v>287</v>
      </c>
      <c r="K316" s="651" t="s">
        <v>16</v>
      </c>
      <c r="L316" s="648">
        <v>552.6</v>
      </c>
    </row>
    <row r="317" spans="1:12" x14ac:dyDescent="0.2">
      <c r="A317" s="652"/>
      <c r="B317" s="651"/>
      <c r="C317" s="654"/>
      <c r="D317" s="655"/>
      <c r="E317" s="651"/>
      <c r="F317" s="651"/>
      <c r="G317" s="651"/>
      <c r="H317" s="649"/>
      <c r="I317" s="649"/>
      <c r="J317" s="651"/>
      <c r="K317" s="651"/>
      <c r="L317" s="648"/>
    </row>
    <row r="318" spans="1:12" ht="24" x14ac:dyDescent="0.2">
      <c r="A318" s="652"/>
      <c r="B318" s="203" t="s">
        <v>6</v>
      </c>
      <c r="C318" s="207" t="s">
        <v>5</v>
      </c>
      <c r="D318" s="207" t="s">
        <v>288</v>
      </c>
      <c r="E318" s="207" t="s">
        <v>289</v>
      </c>
      <c r="F318" s="650"/>
      <c r="G318" s="650"/>
      <c r="H318" s="649" t="s">
        <v>290</v>
      </c>
      <c r="I318" s="649"/>
      <c r="J318" s="651" t="s">
        <v>287</v>
      </c>
      <c r="K318" s="651" t="s">
        <v>16</v>
      </c>
      <c r="L318" s="648">
        <v>290</v>
      </c>
    </row>
    <row r="319" spans="1:12" ht="24" x14ac:dyDescent="0.2">
      <c r="A319" s="652"/>
      <c r="B319" s="209" t="s">
        <v>291</v>
      </c>
      <c r="C319" s="209" t="s">
        <v>1912</v>
      </c>
      <c r="D319" s="211">
        <v>43387</v>
      </c>
      <c r="E319" s="209" t="s">
        <v>1913</v>
      </c>
      <c r="F319" s="650"/>
      <c r="G319" s="650"/>
      <c r="H319" s="649"/>
      <c r="I319" s="649"/>
      <c r="J319" s="651"/>
      <c r="K319" s="651"/>
      <c r="L319" s="648"/>
    </row>
    <row r="320" spans="1:12" ht="24" x14ac:dyDescent="0.2">
      <c r="A320" s="652">
        <v>460</v>
      </c>
      <c r="B320" s="203" t="s">
        <v>12</v>
      </c>
      <c r="C320" s="207" t="s">
        <v>11</v>
      </c>
      <c r="D320" s="207" t="s">
        <v>280</v>
      </c>
      <c r="E320" s="207" t="s">
        <v>281</v>
      </c>
      <c r="F320" s="653" t="s">
        <v>8</v>
      </c>
      <c r="G320" s="653"/>
      <c r="H320" s="650"/>
      <c r="I320" s="650"/>
      <c r="J320" s="650"/>
      <c r="K320" s="650"/>
      <c r="L320" s="650"/>
    </row>
    <row r="321" spans="1:12" x14ac:dyDescent="0.2">
      <c r="A321" s="652"/>
      <c r="B321" s="651" t="s">
        <v>1910</v>
      </c>
      <c r="C321" s="654" t="s">
        <v>1914</v>
      </c>
      <c r="D321" s="655">
        <v>43391</v>
      </c>
      <c r="E321" s="651" t="s">
        <v>684</v>
      </c>
      <c r="F321" s="651" t="s">
        <v>629</v>
      </c>
      <c r="G321" s="651"/>
      <c r="H321" s="649" t="s">
        <v>286</v>
      </c>
      <c r="I321" s="649"/>
      <c r="J321" s="209" t="s">
        <v>287</v>
      </c>
      <c r="K321" s="209" t="s">
        <v>16</v>
      </c>
      <c r="L321" s="210">
        <v>425.33</v>
      </c>
    </row>
    <row r="322" spans="1:12" x14ac:dyDescent="0.2">
      <c r="A322" s="652"/>
      <c r="B322" s="651"/>
      <c r="C322" s="654"/>
      <c r="D322" s="655"/>
      <c r="E322" s="651"/>
      <c r="F322" s="651"/>
      <c r="G322" s="651"/>
      <c r="H322" s="649" t="s">
        <v>242</v>
      </c>
      <c r="I322" s="649"/>
      <c r="J322" s="651" t="s">
        <v>287</v>
      </c>
      <c r="K322" s="651" t="s">
        <v>16</v>
      </c>
      <c r="L322" s="648">
        <v>310.39999999999998</v>
      </c>
    </row>
    <row r="323" spans="1:12" x14ac:dyDescent="0.2">
      <c r="A323" s="652"/>
      <c r="B323" s="651"/>
      <c r="C323" s="654"/>
      <c r="D323" s="655"/>
      <c r="E323" s="651"/>
      <c r="F323" s="651"/>
      <c r="G323" s="651"/>
      <c r="H323" s="649"/>
      <c r="I323" s="649"/>
      <c r="J323" s="651"/>
      <c r="K323" s="651"/>
      <c r="L323" s="648"/>
    </row>
    <row r="324" spans="1:12" ht="24" x14ac:dyDescent="0.2">
      <c r="A324" s="652"/>
      <c r="B324" s="203" t="s">
        <v>6</v>
      </c>
      <c r="C324" s="207" t="s">
        <v>5</v>
      </c>
      <c r="D324" s="207" t="s">
        <v>288</v>
      </c>
      <c r="E324" s="207" t="s">
        <v>289</v>
      </c>
      <c r="F324" s="650"/>
      <c r="G324" s="650"/>
      <c r="H324" s="649" t="s">
        <v>290</v>
      </c>
      <c r="I324" s="649"/>
      <c r="J324" s="651" t="s">
        <v>287</v>
      </c>
      <c r="K324" s="651" t="s">
        <v>16</v>
      </c>
      <c r="L324" s="648">
        <v>60</v>
      </c>
    </row>
    <row r="325" spans="1:12" ht="24" x14ac:dyDescent="0.2">
      <c r="A325" s="652"/>
      <c r="B325" s="209" t="s">
        <v>291</v>
      </c>
      <c r="C325" s="209" t="s">
        <v>629</v>
      </c>
      <c r="D325" s="211">
        <v>43392</v>
      </c>
      <c r="E325" s="209" t="s">
        <v>1915</v>
      </c>
      <c r="F325" s="650"/>
      <c r="G325" s="650"/>
      <c r="H325" s="649"/>
      <c r="I325" s="649"/>
      <c r="J325" s="651"/>
      <c r="K325" s="651"/>
      <c r="L325" s="648"/>
    </row>
    <row r="326" spans="1:12" ht="24" x14ac:dyDescent="0.2">
      <c r="A326" s="652">
        <v>461</v>
      </c>
      <c r="B326" s="203" t="s">
        <v>12</v>
      </c>
      <c r="C326" s="207" t="s">
        <v>11</v>
      </c>
      <c r="D326" s="207" t="s">
        <v>280</v>
      </c>
      <c r="E326" s="207" t="s">
        <v>281</v>
      </c>
      <c r="F326" s="653" t="s">
        <v>8</v>
      </c>
      <c r="G326" s="653"/>
      <c r="H326" s="650"/>
      <c r="I326" s="650"/>
      <c r="J326" s="650"/>
      <c r="K326" s="650"/>
      <c r="L326" s="650"/>
    </row>
    <row r="327" spans="1:12" x14ac:dyDescent="0.2">
      <c r="A327" s="652"/>
      <c r="B327" s="651" t="s">
        <v>1910</v>
      </c>
      <c r="C327" s="654" t="s">
        <v>1916</v>
      </c>
      <c r="D327" s="655">
        <v>43405</v>
      </c>
      <c r="E327" s="651" t="s">
        <v>1917</v>
      </c>
      <c r="F327" s="651" t="s">
        <v>1918</v>
      </c>
      <c r="G327" s="651"/>
      <c r="H327" s="649" t="s">
        <v>286</v>
      </c>
      <c r="I327" s="649"/>
      <c r="J327" s="209" t="s">
        <v>287</v>
      </c>
      <c r="K327" s="209" t="s">
        <v>16</v>
      </c>
      <c r="L327" s="210">
        <v>492.65</v>
      </c>
    </row>
    <row r="328" spans="1:12" x14ac:dyDescent="0.2">
      <c r="A328" s="652"/>
      <c r="B328" s="651"/>
      <c r="C328" s="654"/>
      <c r="D328" s="655"/>
      <c r="E328" s="651"/>
      <c r="F328" s="651"/>
      <c r="G328" s="651"/>
      <c r="H328" s="649" t="s">
        <v>242</v>
      </c>
      <c r="I328" s="649"/>
      <c r="J328" s="651" t="s">
        <v>287</v>
      </c>
      <c r="K328" s="651" t="s">
        <v>16</v>
      </c>
      <c r="L328" s="648">
        <v>436.4</v>
      </c>
    </row>
    <row r="329" spans="1:12" x14ac:dyDescent="0.2">
      <c r="A329" s="652"/>
      <c r="B329" s="651"/>
      <c r="C329" s="654"/>
      <c r="D329" s="655"/>
      <c r="E329" s="651"/>
      <c r="F329" s="651"/>
      <c r="G329" s="651"/>
      <c r="H329" s="649"/>
      <c r="I329" s="649"/>
      <c r="J329" s="651"/>
      <c r="K329" s="651"/>
      <c r="L329" s="648"/>
    </row>
    <row r="330" spans="1:12" ht="24" x14ac:dyDescent="0.2">
      <c r="A330" s="652"/>
      <c r="B330" s="203" t="s">
        <v>6</v>
      </c>
      <c r="C330" s="207" t="s">
        <v>5</v>
      </c>
      <c r="D330" s="207" t="s">
        <v>288</v>
      </c>
      <c r="E330" s="207" t="s">
        <v>289</v>
      </c>
      <c r="F330" s="650"/>
      <c r="G330" s="650"/>
      <c r="H330" s="649" t="s">
        <v>290</v>
      </c>
      <c r="I330" s="649"/>
      <c r="J330" s="651" t="s">
        <v>287</v>
      </c>
      <c r="K330" s="651" t="s">
        <v>287</v>
      </c>
      <c r="L330" s="648">
        <v>0</v>
      </c>
    </row>
    <row r="331" spans="1:12" ht="24" x14ac:dyDescent="0.2">
      <c r="A331" s="652"/>
      <c r="B331" s="209" t="s">
        <v>291</v>
      </c>
      <c r="C331" s="209" t="s">
        <v>1918</v>
      </c>
      <c r="D331" s="211">
        <v>43407</v>
      </c>
      <c r="E331" s="209" t="s">
        <v>1100</v>
      </c>
      <c r="F331" s="650"/>
      <c r="G331" s="650"/>
      <c r="H331" s="649"/>
      <c r="I331" s="649"/>
      <c r="J331" s="651"/>
      <c r="K331" s="651"/>
      <c r="L331" s="648"/>
    </row>
    <row r="332" spans="1:12" ht="24" x14ac:dyDescent="0.2">
      <c r="A332" s="652">
        <v>462</v>
      </c>
      <c r="B332" s="203" t="s">
        <v>12</v>
      </c>
      <c r="C332" s="207" t="s">
        <v>11</v>
      </c>
      <c r="D332" s="207" t="s">
        <v>280</v>
      </c>
      <c r="E332" s="207" t="s">
        <v>281</v>
      </c>
      <c r="F332" s="653" t="s">
        <v>8</v>
      </c>
      <c r="G332" s="653"/>
      <c r="H332" s="650"/>
      <c r="I332" s="650"/>
      <c r="J332" s="650"/>
      <c r="K332" s="650"/>
      <c r="L332" s="650"/>
    </row>
    <row r="333" spans="1:12" x14ac:dyDescent="0.2">
      <c r="A333" s="652"/>
      <c r="B333" s="651" t="s">
        <v>1919</v>
      </c>
      <c r="C333" s="654" t="s">
        <v>1920</v>
      </c>
      <c r="D333" s="655">
        <v>43377</v>
      </c>
      <c r="E333" s="651" t="s">
        <v>530</v>
      </c>
      <c r="F333" s="651" t="s">
        <v>1921</v>
      </c>
      <c r="G333" s="651"/>
      <c r="H333" s="649" t="s">
        <v>286</v>
      </c>
      <c r="I333" s="649"/>
      <c r="J333" s="209" t="s">
        <v>287</v>
      </c>
      <c r="K333" s="209" t="s">
        <v>16</v>
      </c>
      <c r="L333" s="210">
        <v>229</v>
      </c>
    </row>
    <row r="334" spans="1:12" x14ac:dyDescent="0.2">
      <c r="A334" s="652"/>
      <c r="B334" s="651"/>
      <c r="C334" s="654"/>
      <c r="D334" s="655"/>
      <c r="E334" s="651"/>
      <c r="F334" s="651"/>
      <c r="G334" s="651"/>
      <c r="H334" s="649" t="s">
        <v>242</v>
      </c>
      <c r="I334" s="649"/>
      <c r="J334" s="651" t="s">
        <v>287</v>
      </c>
      <c r="K334" s="651" t="s">
        <v>16</v>
      </c>
      <c r="L334" s="648">
        <v>486.56</v>
      </c>
    </row>
    <row r="335" spans="1:12" x14ac:dyDescent="0.2">
      <c r="A335" s="652"/>
      <c r="B335" s="651"/>
      <c r="C335" s="654"/>
      <c r="D335" s="655"/>
      <c r="E335" s="651"/>
      <c r="F335" s="651"/>
      <c r="G335" s="651"/>
      <c r="H335" s="649"/>
      <c r="I335" s="649"/>
      <c r="J335" s="651"/>
      <c r="K335" s="651"/>
      <c r="L335" s="648"/>
    </row>
    <row r="336" spans="1:12" ht="24" x14ac:dyDescent="0.2">
      <c r="A336" s="652"/>
      <c r="B336" s="203" t="s">
        <v>6</v>
      </c>
      <c r="C336" s="207" t="s">
        <v>5</v>
      </c>
      <c r="D336" s="207" t="s">
        <v>288</v>
      </c>
      <c r="E336" s="207" t="s">
        <v>289</v>
      </c>
      <c r="F336" s="650"/>
      <c r="G336" s="650"/>
      <c r="H336" s="649" t="s">
        <v>290</v>
      </c>
      <c r="I336" s="649"/>
      <c r="J336" s="651" t="s">
        <v>287</v>
      </c>
      <c r="K336" s="651" t="s">
        <v>16</v>
      </c>
      <c r="L336" s="648">
        <v>150</v>
      </c>
    </row>
    <row r="337" spans="1:12" ht="36" x14ac:dyDescent="0.2">
      <c r="A337" s="652"/>
      <c r="B337" s="209" t="s">
        <v>1922</v>
      </c>
      <c r="C337" s="209" t="s">
        <v>1921</v>
      </c>
      <c r="D337" s="211">
        <v>43378</v>
      </c>
      <c r="E337" s="209" t="s">
        <v>1923</v>
      </c>
      <c r="F337" s="650"/>
      <c r="G337" s="650"/>
      <c r="H337" s="649"/>
      <c r="I337" s="649"/>
      <c r="J337" s="651"/>
      <c r="K337" s="651"/>
      <c r="L337" s="648"/>
    </row>
    <row r="338" spans="1:12" ht="24" x14ac:dyDescent="0.2">
      <c r="A338" s="652">
        <v>463</v>
      </c>
      <c r="B338" s="203" t="s">
        <v>12</v>
      </c>
      <c r="C338" s="207" t="s">
        <v>11</v>
      </c>
      <c r="D338" s="207" t="s">
        <v>280</v>
      </c>
      <c r="E338" s="207" t="s">
        <v>281</v>
      </c>
      <c r="F338" s="653" t="s">
        <v>8</v>
      </c>
      <c r="G338" s="653"/>
      <c r="H338" s="650"/>
      <c r="I338" s="650"/>
      <c r="J338" s="650"/>
      <c r="K338" s="650"/>
      <c r="L338" s="650"/>
    </row>
    <row r="339" spans="1:12" x14ac:dyDescent="0.2">
      <c r="A339" s="652"/>
      <c r="B339" s="651" t="s">
        <v>1919</v>
      </c>
      <c r="C339" s="654" t="s">
        <v>1924</v>
      </c>
      <c r="D339" s="655">
        <v>43488</v>
      </c>
      <c r="E339" s="651" t="s">
        <v>620</v>
      </c>
      <c r="F339" s="651" t="s">
        <v>621</v>
      </c>
      <c r="G339" s="651"/>
      <c r="H339" s="649" t="s">
        <v>286</v>
      </c>
      <c r="I339" s="649"/>
      <c r="J339" s="209" t="s">
        <v>287</v>
      </c>
      <c r="K339" s="209" t="s">
        <v>16</v>
      </c>
      <c r="L339" s="210">
        <v>233.84</v>
      </c>
    </row>
    <row r="340" spans="1:12" x14ac:dyDescent="0.2">
      <c r="A340" s="652"/>
      <c r="B340" s="651"/>
      <c r="C340" s="654"/>
      <c r="D340" s="655"/>
      <c r="E340" s="651"/>
      <c r="F340" s="651"/>
      <c r="G340" s="651"/>
      <c r="H340" s="649" t="s">
        <v>242</v>
      </c>
      <c r="I340" s="649"/>
      <c r="J340" s="651" t="s">
        <v>287</v>
      </c>
      <c r="K340" s="651" t="s">
        <v>16</v>
      </c>
      <c r="L340" s="648">
        <v>205.5</v>
      </c>
    </row>
    <row r="341" spans="1:12" x14ac:dyDescent="0.2">
      <c r="A341" s="652"/>
      <c r="B341" s="651"/>
      <c r="C341" s="654"/>
      <c r="D341" s="655"/>
      <c r="E341" s="651"/>
      <c r="F341" s="651"/>
      <c r="G341" s="651"/>
      <c r="H341" s="649"/>
      <c r="I341" s="649"/>
      <c r="J341" s="651"/>
      <c r="K341" s="651"/>
      <c r="L341" s="648"/>
    </row>
    <row r="342" spans="1:12" ht="24" x14ac:dyDescent="0.2">
      <c r="A342" s="652"/>
      <c r="B342" s="203" t="s">
        <v>6</v>
      </c>
      <c r="C342" s="207" t="s">
        <v>5</v>
      </c>
      <c r="D342" s="207" t="s">
        <v>288</v>
      </c>
      <c r="E342" s="207" t="s">
        <v>289</v>
      </c>
      <c r="F342" s="650"/>
      <c r="G342" s="650"/>
      <c r="H342" s="649" t="s">
        <v>290</v>
      </c>
      <c r="I342" s="649"/>
      <c r="J342" s="651" t="s">
        <v>287</v>
      </c>
      <c r="K342" s="651" t="s">
        <v>287</v>
      </c>
      <c r="L342" s="648">
        <v>0</v>
      </c>
    </row>
    <row r="343" spans="1:12" ht="36" x14ac:dyDescent="0.2">
      <c r="A343" s="652"/>
      <c r="B343" s="209" t="s">
        <v>1922</v>
      </c>
      <c r="C343" s="209" t="s">
        <v>621</v>
      </c>
      <c r="D343" s="211">
        <v>43489</v>
      </c>
      <c r="E343" s="209" t="s">
        <v>652</v>
      </c>
      <c r="F343" s="650"/>
      <c r="G343" s="650"/>
      <c r="H343" s="649"/>
      <c r="I343" s="649"/>
      <c r="J343" s="651"/>
      <c r="K343" s="651"/>
      <c r="L343" s="648"/>
    </row>
    <row r="344" spans="1:12" ht="24" x14ac:dyDescent="0.2">
      <c r="A344" s="652">
        <v>464</v>
      </c>
      <c r="B344" s="203" t="s">
        <v>12</v>
      </c>
      <c r="C344" s="207" t="s">
        <v>11</v>
      </c>
      <c r="D344" s="207" t="s">
        <v>280</v>
      </c>
      <c r="E344" s="207" t="s">
        <v>281</v>
      </c>
      <c r="F344" s="653" t="s">
        <v>8</v>
      </c>
      <c r="G344" s="653"/>
      <c r="H344" s="650"/>
      <c r="I344" s="650"/>
      <c r="J344" s="650"/>
      <c r="K344" s="650"/>
      <c r="L344" s="650"/>
    </row>
    <row r="345" spans="1:12" x14ac:dyDescent="0.2">
      <c r="A345" s="652"/>
      <c r="B345" s="651" t="s">
        <v>1925</v>
      </c>
      <c r="C345" s="651" t="s">
        <v>1926</v>
      </c>
      <c r="D345" s="655">
        <v>43532</v>
      </c>
      <c r="E345" s="651" t="s">
        <v>607</v>
      </c>
      <c r="F345" s="651" t="s">
        <v>1927</v>
      </c>
      <c r="G345" s="651"/>
      <c r="H345" s="649" t="s">
        <v>286</v>
      </c>
      <c r="I345" s="649"/>
      <c r="J345" s="209" t="s">
        <v>287</v>
      </c>
      <c r="K345" s="209" t="s">
        <v>16</v>
      </c>
      <c r="L345" s="210">
        <v>540</v>
      </c>
    </row>
    <row r="346" spans="1:12" x14ac:dyDescent="0.2">
      <c r="A346" s="652"/>
      <c r="B346" s="651"/>
      <c r="C346" s="651"/>
      <c r="D346" s="655"/>
      <c r="E346" s="651"/>
      <c r="F346" s="651"/>
      <c r="G346" s="651"/>
      <c r="H346" s="649" t="s">
        <v>242</v>
      </c>
      <c r="I346" s="649"/>
      <c r="J346" s="209" t="s">
        <v>287</v>
      </c>
      <c r="K346" s="209" t="s">
        <v>16</v>
      </c>
      <c r="L346" s="210">
        <v>386.6</v>
      </c>
    </row>
    <row r="347" spans="1:12" ht="24" x14ac:dyDescent="0.2">
      <c r="A347" s="652"/>
      <c r="B347" s="203" t="s">
        <v>6</v>
      </c>
      <c r="C347" s="207" t="s">
        <v>5</v>
      </c>
      <c r="D347" s="207" t="s">
        <v>288</v>
      </c>
      <c r="E347" s="207" t="s">
        <v>289</v>
      </c>
      <c r="F347" s="650"/>
      <c r="G347" s="650"/>
      <c r="H347" s="649" t="s">
        <v>290</v>
      </c>
      <c r="I347" s="649"/>
      <c r="J347" s="651" t="s">
        <v>287</v>
      </c>
      <c r="K347" s="651" t="s">
        <v>287</v>
      </c>
      <c r="L347" s="648">
        <v>0</v>
      </c>
    </row>
    <row r="348" spans="1:12" ht="24" x14ac:dyDescent="0.2">
      <c r="A348" s="652"/>
      <c r="B348" s="209" t="s">
        <v>333</v>
      </c>
      <c r="C348" s="209" t="s">
        <v>1927</v>
      </c>
      <c r="D348" s="211">
        <v>43537</v>
      </c>
      <c r="E348" s="209" t="s">
        <v>1928</v>
      </c>
      <c r="F348" s="650"/>
      <c r="G348" s="650"/>
      <c r="H348" s="649"/>
      <c r="I348" s="649"/>
      <c r="J348" s="651"/>
      <c r="K348" s="651"/>
      <c r="L348" s="648"/>
    </row>
    <row r="349" spans="1:12" ht="24" x14ac:dyDescent="0.2">
      <c r="A349" s="652">
        <v>465</v>
      </c>
      <c r="B349" s="203" t="s">
        <v>12</v>
      </c>
      <c r="C349" s="207" t="s">
        <v>11</v>
      </c>
      <c r="D349" s="207" t="s">
        <v>280</v>
      </c>
      <c r="E349" s="207" t="s">
        <v>281</v>
      </c>
      <c r="F349" s="653" t="s">
        <v>8</v>
      </c>
      <c r="G349" s="653"/>
      <c r="H349" s="650"/>
      <c r="I349" s="650"/>
      <c r="J349" s="650"/>
      <c r="K349" s="650"/>
      <c r="L349" s="650"/>
    </row>
    <row r="350" spans="1:12" x14ac:dyDescent="0.2">
      <c r="A350" s="652"/>
      <c r="B350" s="651" t="s">
        <v>1929</v>
      </c>
      <c r="C350" s="654" t="s">
        <v>857</v>
      </c>
      <c r="D350" s="655">
        <v>43391</v>
      </c>
      <c r="E350" s="651" t="s">
        <v>469</v>
      </c>
      <c r="F350" s="651" t="s">
        <v>858</v>
      </c>
      <c r="G350" s="651"/>
      <c r="H350" s="649" t="s">
        <v>286</v>
      </c>
      <c r="I350" s="649"/>
      <c r="J350" s="209" t="s">
        <v>287</v>
      </c>
      <c r="K350" s="209" t="s">
        <v>287</v>
      </c>
      <c r="L350" s="210">
        <v>0</v>
      </c>
    </row>
    <row r="351" spans="1:12" x14ac:dyDescent="0.2">
      <c r="A351" s="652"/>
      <c r="B351" s="651"/>
      <c r="C351" s="654"/>
      <c r="D351" s="655"/>
      <c r="E351" s="651"/>
      <c r="F351" s="651"/>
      <c r="G351" s="651"/>
      <c r="H351" s="649" t="s">
        <v>242</v>
      </c>
      <c r="I351" s="649"/>
      <c r="J351" s="209" t="s">
        <v>287</v>
      </c>
      <c r="K351" s="209" t="s">
        <v>287</v>
      </c>
      <c r="L351" s="210">
        <v>0</v>
      </c>
    </row>
    <row r="352" spans="1:12" ht="24" x14ac:dyDescent="0.2">
      <c r="A352" s="652"/>
      <c r="B352" s="203" t="s">
        <v>6</v>
      </c>
      <c r="C352" s="207" t="s">
        <v>5</v>
      </c>
      <c r="D352" s="207" t="s">
        <v>288</v>
      </c>
      <c r="E352" s="207" t="s">
        <v>289</v>
      </c>
      <c r="F352" s="650"/>
      <c r="G352" s="650"/>
      <c r="H352" s="649" t="s">
        <v>290</v>
      </c>
      <c r="I352" s="649"/>
      <c r="J352" s="651" t="s">
        <v>287</v>
      </c>
      <c r="K352" s="651" t="s">
        <v>16</v>
      </c>
      <c r="L352" s="648">
        <v>675</v>
      </c>
    </row>
    <row r="353" spans="1:12" ht="24" x14ac:dyDescent="0.2">
      <c r="A353" s="652"/>
      <c r="B353" s="209" t="s">
        <v>291</v>
      </c>
      <c r="C353" s="209" t="s">
        <v>858</v>
      </c>
      <c r="D353" s="211">
        <v>43397</v>
      </c>
      <c r="E353" s="209" t="s">
        <v>1930</v>
      </c>
      <c r="F353" s="650"/>
      <c r="G353" s="650"/>
      <c r="H353" s="649"/>
      <c r="I353" s="649"/>
      <c r="J353" s="651"/>
      <c r="K353" s="651"/>
      <c r="L353" s="648"/>
    </row>
    <row r="354" spans="1:12" ht="24" x14ac:dyDescent="0.2">
      <c r="A354" s="652">
        <v>466</v>
      </c>
      <c r="B354" s="203" t="s">
        <v>12</v>
      </c>
      <c r="C354" s="207" t="s">
        <v>11</v>
      </c>
      <c r="D354" s="207" t="s">
        <v>280</v>
      </c>
      <c r="E354" s="207" t="s">
        <v>281</v>
      </c>
      <c r="F354" s="653" t="s">
        <v>8</v>
      </c>
      <c r="G354" s="653"/>
      <c r="H354" s="650"/>
      <c r="I354" s="650"/>
      <c r="J354" s="650"/>
      <c r="K354" s="650"/>
      <c r="L354" s="650"/>
    </row>
    <row r="355" spans="1:12" x14ac:dyDescent="0.2">
      <c r="A355" s="652"/>
      <c r="B355" s="651" t="s">
        <v>1931</v>
      </c>
      <c r="C355" s="654" t="s">
        <v>1932</v>
      </c>
      <c r="D355" s="655">
        <v>43395</v>
      </c>
      <c r="E355" s="651" t="s">
        <v>1285</v>
      </c>
      <c r="F355" s="651" t="s">
        <v>1933</v>
      </c>
      <c r="G355" s="651"/>
      <c r="H355" s="649" t="s">
        <v>286</v>
      </c>
      <c r="I355" s="649"/>
      <c r="J355" s="209" t="s">
        <v>287</v>
      </c>
      <c r="K355" s="209" t="s">
        <v>16</v>
      </c>
      <c r="L355" s="210">
        <v>469.62</v>
      </c>
    </row>
    <row r="356" spans="1:12" x14ac:dyDescent="0.2">
      <c r="A356" s="652"/>
      <c r="B356" s="651"/>
      <c r="C356" s="654"/>
      <c r="D356" s="655"/>
      <c r="E356" s="651"/>
      <c r="F356" s="651"/>
      <c r="G356" s="651"/>
      <c r="H356" s="649" t="s">
        <v>242</v>
      </c>
      <c r="I356" s="649"/>
      <c r="J356" s="209" t="s">
        <v>287</v>
      </c>
      <c r="K356" s="209" t="s">
        <v>16</v>
      </c>
      <c r="L356" s="210">
        <v>2761.6</v>
      </c>
    </row>
    <row r="357" spans="1:12" ht="24" x14ac:dyDescent="0.2">
      <c r="A357" s="652"/>
      <c r="B357" s="203" t="s">
        <v>6</v>
      </c>
      <c r="C357" s="207" t="s">
        <v>5</v>
      </c>
      <c r="D357" s="207" t="s">
        <v>288</v>
      </c>
      <c r="E357" s="207" t="s">
        <v>289</v>
      </c>
      <c r="F357" s="650"/>
      <c r="G357" s="650"/>
      <c r="H357" s="649" t="s">
        <v>290</v>
      </c>
      <c r="I357" s="649"/>
      <c r="J357" s="651" t="s">
        <v>287</v>
      </c>
      <c r="K357" s="651" t="s">
        <v>16</v>
      </c>
      <c r="L357" s="648">
        <v>349.7</v>
      </c>
    </row>
    <row r="358" spans="1:12" ht="24" x14ac:dyDescent="0.2">
      <c r="A358" s="652"/>
      <c r="B358" s="209" t="s">
        <v>333</v>
      </c>
      <c r="C358" s="209" t="s">
        <v>1933</v>
      </c>
      <c r="D358" s="211">
        <v>43399</v>
      </c>
      <c r="E358" s="209" t="s">
        <v>1934</v>
      </c>
      <c r="F358" s="650"/>
      <c r="G358" s="650"/>
      <c r="H358" s="649"/>
      <c r="I358" s="649"/>
      <c r="J358" s="651"/>
      <c r="K358" s="651"/>
      <c r="L358" s="648"/>
    </row>
    <row r="359" spans="1:12" ht="24" x14ac:dyDescent="0.2">
      <c r="A359" s="652">
        <v>467</v>
      </c>
      <c r="B359" s="203" t="s">
        <v>12</v>
      </c>
      <c r="C359" s="207" t="s">
        <v>11</v>
      </c>
      <c r="D359" s="207" t="s">
        <v>280</v>
      </c>
      <c r="E359" s="207" t="s">
        <v>281</v>
      </c>
      <c r="F359" s="653" t="s">
        <v>8</v>
      </c>
      <c r="G359" s="653"/>
      <c r="H359" s="650"/>
      <c r="I359" s="650"/>
      <c r="J359" s="650"/>
      <c r="K359" s="650"/>
      <c r="L359" s="650"/>
    </row>
    <row r="360" spans="1:12" x14ac:dyDescent="0.2">
      <c r="A360" s="652"/>
      <c r="B360" s="651" t="s">
        <v>1931</v>
      </c>
      <c r="C360" s="651" t="s">
        <v>1935</v>
      </c>
      <c r="D360" s="655">
        <v>43430</v>
      </c>
      <c r="E360" s="651" t="s">
        <v>1936</v>
      </c>
      <c r="F360" s="651" t="s">
        <v>1937</v>
      </c>
      <c r="G360" s="651"/>
      <c r="H360" s="649" t="s">
        <v>286</v>
      </c>
      <c r="I360" s="649"/>
      <c r="J360" s="209" t="s">
        <v>287</v>
      </c>
      <c r="K360" s="209" t="s">
        <v>16</v>
      </c>
      <c r="L360" s="210">
        <v>564.78</v>
      </c>
    </row>
    <row r="361" spans="1:12" x14ac:dyDescent="0.2">
      <c r="A361" s="652"/>
      <c r="B361" s="651"/>
      <c r="C361" s="651"/>
      <c r="D361" s="655"/>
      <c r="E361" s="651"/>
      <c r="F361" s="651"/>
      <c r="G361" s="651"/>
      <c r="H361" s="649" t="s">
        <v>242</v>
      </c>
      <c r="I361" s="649"/>
      <c r="J361" s="209" t="s">
        <v>287</v>
      </c>
      <c r="K361" s="209" t="s">
        <v>287</v>
      </c>
      <c r="L361" s="210">
        <v>0</v>
      </c>
    </row>
    <row r="362" spans="1:12" ht="24" x14ac:dyDescent="0.2">
      <c r="A362" s="652"/>
      <c r="B362" s="203" t="s">
        <v>6</v>
      </c>
      <c r="C362" s="207" t="s">
        <v>5</v>
      </c>
      <c r="D362" s="207" t="s">
        <v>288</v>
      </c>
      <c r="E362" s="207" t="s">
        <v>289</v>
      </c>
      <c r="F362" s="650"/>
      <c r="G362" s="650"/>
      <c r="H362" s="649" t="s">
        <v>290</v>
      </c>
      <c r="I362" s="649"/>
      <c r="J362" s="651" t="s">
        <v>287</v>
      </c>
      <c r="K362" s="651" t="s">
        <v>16</v>
      </c>
      <c r="L362" s="648">
        <v>501.59</v>
      </c>
    </row>
    <row r="363" spans="1:12" ht="24" x14ac:dyDescent="0.2">
      <c r="A363" s="652"/>
      <c r="B363" s="209" t="s">
        <v>333</v>
      </c>
      <c r="C363" s="209" t="s">
        <v>1937</v>
      </c>
      <c r="D363" s="211">
        <v>43434</v>
      </c>
      <c r="E363" s="209" t="s">
        <v>1938</v>
      </c>
      <c r="F363" s="650"/>
      <c r="G363" s="650"/>
      <c r="H363" s="649"/>
      <c r="I363" s="649"/>
      <c r="J363" s="651"/>
      <c r="K363" s="651"/>
      <c r="L363" s="648"/>
    </row>
    <row r="364" spans="1:12" ht="24" x14ac:dyDescent="0.2">
      <c r="A364" s="652">
        <v>468</v>
      </c>
      <c r="B364" s="203" t="s">
        <v>12</v>
      </c>
      <c r="C364" s="207" t="s">
        <v>11</v>
      </c>
      <c r="D364" s="207" t="s">
        <v>280</v>
      </c>
      <c r="E364" s="207" t="s">
        <v>281</v>
      </c>
      <c r="F364" s="653" t="s">
        <v>8</v>
      </c>
      <c r="G364" s="653"/>
      <c r="H364" s="650"/>
      <c r="I364" s="650"/>
      <c r="J364" s="650"/>
      <c r="K364" s="650"/>
      <c r="L364" s="650"/>
    </row>
    <row r="365" spans="1:12" x14ac:dyDescent="0.2">
      <c r="A365" s="652"/>
      <c r="B365" s="651" t="s">
        <v>1939</v>
      </c>
      <c r="C365" s="651" t="s">
        <v>1940</v>
      </c>
      <c r="D365" s="655">
        <v>43462</v>
      </c>
      <c r="E365" s="651" t="s">
        <v>1941</v>
      </c>
      <c r="F365" s="651" t="s">
        <v>1942</v>
      </c>
      <c r="G365" s="651"/>
      <c r="H365" s="649" t="s">
        <v>286</v>
      </c>
      <c r="I365" s="649"/>
      <c r="J365" s="209" t="s">
        <v>287</v>
      </c>
      <c r="K365" s="209" t="s">
        <v>287</v>
      </c>
      <c r="L365" s="210">
        <v>0</v>
      </c>
    </row>
    <row r="366" spans="1:12" x14ac:dyDescent="0.2">
      <c r="A366" s="652"/>
      <c r="B366" s="651"/>
      <c r="C366" s="651"/>
      <c r="D366" s="655"/>
      <c r="E366" s="651"/>
      <c r="F366" s="651"/>
      <c r="G366" s="651"/>
      <c r="H366" s="649" t="s">
        <v>242</v>
      </c>
      <c r="I366" s="649"/>
      <c r="J366" s="209" t="s">
        <v>287</v>
      </c>
      <c r="K366" s="209" t="s">
        <v>16</v>
      </c>
      <c r="L366" s="210">
        <v>1393.97</v>
      </c>
    </row>
    <row r="367" spans="1:12" ht="24" x14ac:dyDescent="0.2">
      <c r="A367" s="652"/>
      <c r="B367" s="203" t="s">
        <v>6</v>
      </c>
      <c r="C367" s="207" t="s">
        <v>5</v>
      </c>
      <c r="D367" s="207" t="s">
        <v>288</v>
      </c>
      <c r="E367" s="207" t="s">
        <v>289</v>
      </c>
      <c r="F367" s="650"/>
      <c r="G367" s="650"/>
      <c r="H367" s="649" t="s">
        <v>290</v>
      </c>
      <c r="I367" s="649"/>
      <c r="J367" s="651" t="s">
        <v>287</v>
      </c>
      <c r="K367" s="651" t="s">
        <v>287</v>
      </c>
      <c r="L367" s="648">
        <v>0</v>
      </c>
    </row>
    <row r="368" spans="1:12" ht="24" x14ac:dyDescent="0.2">
      <c r="A368" s="652"/>
      <c r="B368" s="209" t="s">
        <v>401</v>
      </c>
      <c r="C368" s="209" t="s">
        <v>1942</v>
      </c>
      <c r="D368" s="211">
        <v>43471</v>
      </c>
      <c r="E368" s="209" t="s">
        <v>1943</v>
      </c>
      <c r="F368" s="650"/>
      <c r="G368" s="650"/>
      <c r="H368" s="649"/>
      <c r="I368" s="649"/>
      <c r="J368" s="651"/>
      <c r="K368" s="651"/>
      <c r="L368" s="648"/>
    </row>
    <row r="369" spans="1:12" ht="24" x14ac:dyDescent="0.2">
      <c r="A369" s="652">
        <v>469</v>
      </c>
      <c r="B369" s="203" t="s">
        <v>12</v>
      </c>
      <c r="C369" s="207" t="s">
        <v>11</v>
      </c>
      <c r="D369" s="207" t="s">
        <v>280</v>
      </c>
      <c r="E369" s="207" t="s">
        <v>281</v>
      </c>
      <c r="F369" s="653" t="s">
        <v>8</v>
      </c>
      <c r="G369" s="653"/>
      <c r="H369" s="650"/>
      <c r="I369" s="650"/>
      <c r="J369" s="650"/>
      <c r="K369" s="650"/>
      <c r="L369" s="650"/>
    </row>
    <row r="370" spans="1:12" x14ac:dyDescent="0.2">
      <c r="A370" s="652"/>
      <c r="B370" s="651" t="s">
        <v>1939</v>
      </c>
      <c r="C370" s="651" t="s">
        <v>1944</v>
      </c>
      <c r="D370" s="655">
        <v>43510</v>
      </c>
      <c r="E370" s="651" t="s">
        <v>1945</v>
      </c>
      <c r="F370" s="651" t="s">
        <v>1946</v>
      </c>
      <c r="G370" s="651"/>
      <c r="H370" s="649" t="s">
        <v>286</v>
      </c>
      <c r="I370" s="649"/>
      <c r="J370" s="209" t="s">
        <v>287</v>
      </c>
      <c r="K370" s="209" t="s">
        <v>16</v>
      </c>
      <c r="L370" s="210">
        <v>425</v>
      </c>
    </row>
    <row r="371" spans="1:12" x14ac:dyDescent="0.2">
      <c r="A371" s="652"/>
      <c r="B371" s="651"/>
      <c r="C371" s="651"/>
      <c r="D371" s="655"/>
      <c r="E371" s="651"/>
      <c r="F371" s="651"/>
      <c r="G371" s="651"/>
      <c r="H371" s="649" t="s">
        <v>242</v>
      </c>
      <c r="I371" s="649"/>
      <c r="J371" s="209" t="s">
        <v>287</v>
      </c>
      <c r="K371" s="209" t="s">
        <v>16</v>
      </c>
      <c r="L371" s="210">
        <v>412.26</v>
      </c>
    </row>
    <row r="372" spans="1:12" ht="24" x14ac:dyDescent="0.2">
      <c r="A372" s="652"/>
      <c r="B372" s="203" t="s">
        <v>6</v>
      </c>
      <c r="C372" s="207" t="s">
        <v>5</v>
      </c>
      <c r="D372" s="207" t="s">
        <v>288</v>
      </c>
      <c r="E372" s="207" t="s">
        <v>289</v>
      </c>
      <c r="F372" s="650"/>
      <c r="G372" s="650"/>
      <c r="H372" s="649" t="s">
        <v>290</v>
      </c>
      <c r="I372" s="649"/>
      <c r="J372" s="651" t="s">
        <v>287</v>
      </c>
      <c r="K372" s="651" t="s">
        <v>16</v>
      </c>
      <c r="L372" s="648">
        <v>26.68</v>
      </c>
    </row>
    <row r="373" spans="1:12" ht="24" x14ac:dyDescent="0.2">
      <c r="A373" s="652"/>
      <c r="B373" s="209" t="s">
        <v>401</v>
      </c>
      <c r="C373" s="209" t="s">
        <v>1946</v>
      </c>
      <c r="D373" s="211">
        <v>43514</v>
      </c>
      <c r="E373" s="209" t="s">
        <v>1947</v>
      </c>
      <c r="F373" s="650"/>
      <c r="G373" s="650"/>
      <c r="H373" s="649"/>
      <c r="I373" s="649"/>
      <c r="J373" s="651"/>
      <c r="K373" s="651"/>
      <c r="L373" s="648"/>
    </row>
    <row r="374" spans="1:12" ht="24" x14ac:dyDescent="0.2">
      <c r="A374" s="652">
        <v>470</v>
      </c>
      <c r="B374" s="203" t="s">
        <v>12</v>
      </c>
      <c r="C374" s="207" t="s">
        <v>11</v>
      </c>
      <c r="D374" s="207" t="s">
        <v>280</v>
      </c>
      <c r="E374" s="207" t="s">
        <v>281</v>
      </c>
      <c r="F374" s="653" t="s">
        <v>8</v>
      </c>
      <c r="G374" s="653"/>
      <c r="H374" s="650"/>
      <c r="I374" s="650"/>
      <c r="J374" s="650"/>
      <c r="K374" s="650"/>
      <c r="L374" s="650"/>
    </row>
    <row r="375" spans="1:12" x14ac:dyDescent="0.2">
      <c r="A375" s="652"/>
      <c r="B375" s="651" t="s">
        <v>1948</v>
      </c>
      <c r="C375" s="651" t="s">
        <v>1949</v>
      </c>
      <c r="D375" s="655">
        <v>43386</v>
      </c>
      <c r="E375" s="651" t="s">
        <v>469</v>
      </c>
      <c r="F375" s="651" t="s">
        <v>1620</v>
      </c>
      <c r="G375" s="651"/>
      <c r="H375" s="649" t="s">
        <v>286</v>
      </c>
      <c r="I375" s="649"/>
      <c r="J375" s="209" t="s">
        <v>287</v>
      </c>
      <c r="K375" s="209" t="s">
        <v>16</v>
      </c>
      <c r="L375" s="210">
        <v>623.54999999999995</v>
      </c>
    </row>
    <row r="376" spans="1:12" x14ac:dyDescent="0.2">
      <c r="A376" s="652"/>
      <c r="B376" s="651"/>
      <c r="C376" s="651"/>
      <c r="D376" s="655"/>
      <c r="E376" s="651"/>
      <c r="F376" s="651"/>
      <c r="G376" s="651"/>
      <c r="H376" s="649" t="s">
        <v>242</v>
      </c>
      <c r="I376" s="649"/>
      <c r="J376" s="209" t="s">
        <v>287</v>
      </c>
      <c r="K376" s="209" t="s">
        <v>16</v>
      </c>
      <c r="L376" s="210">
        <v>287.64999999999998</v>
      </c>
    </row>
    <row r="377" spans="1:12" ht="24" x14ac:dyDescent="0.2">
      <c r="A377" s="652"/>
      <c r="B377" s="203" t="s">
        <v>6</v>
      </c>
      <c r="C377" s="207" t="s">
        <v>5</v>
      </c>
      <c r="D377" s="207" t="s">
        <v>288</v>
      </c>
      <c r="E377" s="207" t="s">
        <v>289</v>
      </c>
      <c r="F377" s="650"/>
      <c r="G377" s="650"/>
      <c r="H377" s="649" t="s">
        <v>290</v>
      </c>
      <c r="I377" s="649"/>
      <c r="J377" s="651" t="s">
        <v>287</v>
      </c>
      <c r="K377" s="651" t="s">
        <v>287</v>
      </c>
      <c r="L377" s="648">
        <v>0</v>
      </c>
    </row>
    <row r="378" spans="1:12" ht="36" x14ac:dyDescent="0.2">
      <c r="A378" s="652"/>
      <c r="B378" s="209" t="s">
        <v>1909</v>
      </c>
      <c r="C378" s="209" t="s">
        <v>1620</v>
      </c>
      <c r="D378" s="211">
        <v>43388</v>
      </c>
      <c r="E378" s="209" t="s">
        <v>1950</v>
      </c>
      <c r="F378" s="650"/>
      <c r="G378" s="650"/>
      <c r="H378" s="649"/>
      <c r="I378" s="649"/>
      <c r="J378" s="651"/>
      <c r="K378" s="651"/>
      <c r="L378" s="648"/>
    </row>
    <row r="379" spans="1:12" ht="24" x14ac:dyDescent="0.2">
      <c r="A379" s="652">
        <v>471</v>
      </c>
      <c r="B379" s="203" t="s">
        <v>12</v>
      </c>
      <c r="C379" s="207" t="s">
        <v>11</v>
      </c>
      <c r="D379" s="207" t="s">
        <v>280</v>
      </c>
      <c r="E379" s="207" t="s">
        <v>281</v>
      </c>
      <c r="F379" s="653" t="s">
        <v>8</v>
      </c>
      <c r="G379" s="653"/>
      <c r="H379" s="650"/>
      <c r="I379" s="650"/>
      <c r="J379" s="650"/>
      <c r="K379" s="650"/>
      <c r="L379" s="650"/>
    </row>
    <row r="380" spans="1:12" x14ac:dyDescent="0.2">
      <c r="A380" s="652"/>
      <c r="B380" s="651" t="s">
        <v>1948</v>
      </c>
      <c r="C380" s="654" t="s">
        <v>1951</v>
      </c>
      <c r="D380" s="655">
        <v>43390</v>
      </c>
      <c r="E380" s="651" t="s">
        <v>1740</v>
      </c>
      <c r="F380" s="651" t="s">
        <v>1952</v>
      </c>
      <c r="G380" s="651"/>
      <c r="H380" s="649" t="s">
        <v>286</v>
      </c>
      <c r="I380" s="649"/>
      <c r="J380" s="209" t="s">
        <v>287</v>
      </c>
      <c r="K380" s="209" t="s">
        <v>16</v>
      </c>
      <c r="L380" s="210">
        <v>375.86</v>
      </c>
    </row>
    <row r="381" spans="1:12" x14ac:dyDescent="0.2">
      <c r="A381" s="652"/>
      <c r="B381" s="651"/>
      <c r="C381" s="654"/>
      <c r="D381" s="655"/>
      <c r="E381" s="651"/>
      <c r="F381" s="651"/>
      <c r="G381" s="651"/>
      <c r="H381" s="649" t="s">
        <v>242</v>
      </c>
      <c r="I381" s="649"/>
      <c r="J381" s="651" t="s">
        <v>287</v>
      </c>
      <c r="K381" s="651" t="s">
        <v>16</v>
      </c>
      <c r="L381" s="648">
        <v>1986.71</v>
      </c>
    </row>
    <row r="382" spans="1:12" x14ac:dyDescent="0.2">
      <c r="A382" s="652"/>
      <c r="B382" s="651"/>
      <c r="C382" s="654"/>
      <c r="D382" s="655"/>
      <c r="E382" s="651"/>
      <c r="F382" s="651"/>
      <c r="G382" s="651"/>
      <c r="H382" s="649"/>
      <c r="I382" s="649"/>
      <c r="J382" s="651"/>
      <c r="K382" s="651"/>
      <c r="L382" s="648"/>
    </row>
    <row r="383" spans="1:12" ht="24" x14ac:dyDescent="0.2">
      <c r="A383" s="652"/>
      <c r="B383" s="203" t="s">
        <v>6</v>
      </c>
      <c r="C383" s="207" t="s">
        <v>5</v>
      </c>
      <c r="D383" s="207" t="s">
        <v>288</v>
      </c>
      <c r="E383" s="207" t="s">
        <v>289</v>
      </c>
      <c r="F383" s="650"/>
      <c r="G383" s="650"/>
      <c r="H383" s="649" t="s">
        <v>290</v>
      </c>
      <c r="I383" s="649"/>
      <c r="J383" s="651" t="s">
        <v>287</v>
      </c>
      <c r="K383" s="651" t="s">
        <v>287</v>
      </c>
      <c r="L383" s="648">
        <v>0</v>
      </c>
    </row>
    <row r="384" spans="1:12" ht="36" x14ac:dyDescent="0.2">
      <c r="A384" s="652"/>
      <c r="B384" s="209" t="s">
        <v>1909</v>
      </c>
      <c r="C384" s="209" t="s">
        <v>1952</v>
      </c>
      <c r="D384" s="211">
        <v>43393</v>
      </c>
      <c r="E384" s="209" t="s">
        <v>1796</v>
      </c>
      <c r="F384" s="650"/>
      <c r="G384" s="650"/>
      <c r="H384" s="649"/>
      <c r="I384" s="649"/>
      <c r="J384" s="651"/>
      <c r="K384" s="651"/>
      <c r="L384" s="648"/>
    </row>
    <row r="385" spans="1:12" ht="24" x14ac:dyDescent="0.2">
      <c r="A385" s="652">
        <v>472</v>
      </c>
      <c r="B385" s="203" t="s">
        <v>12</v>
      </c>
      <c r="C385" s="207" t="s">
        <v>11</v>
      </c>
      <c r="D385" s="207" t="s">
        <v>280</v>
      </c>
      <c r="E385" s="207" t="s">
        <v>281</v>
      </c>
      <c r="F385" s="653" t="s">
        <v>8</v>
      </c>
      <c r="G385" s="653"/>
      <c r="H385" s="650"/>
      <c r="I385" s="650"/>
      <c r="J385" s="650"/>
      <c r="K385" s="650"/>
      <c r="L385" s="650"/>
    </row>
    <row r="386" spans="1:12" x14ac:dyDescent="0.2">
      <c r="A386" s="652"/>
      <c r="B386" s="651" t="s">
        <v>1948</v>
      </c>
      <c r="C386" s="654" t="s">
        <v>1953</v>
      </c>
      <c r="D386" s="655">
        <v>43436</v>
      </c>
      <c r="E386" s="651" t="s">
        <v>1954</v>
      </c>
      <c r="F386" s="651" t="s">
        <v>1955</v>
      </c>
      <c r="G386" s="651"/>
      <c r="H386" s="649" t="s">
        <v>286</v>
      </c>
      <c r="I386" s="649"/>
      <c r="J386" s="209" t="s">
        <v>287</v>
      </c>
      <c r="K386" s="209" t="s">
        <v>16</v>
      </c>
      <c r="L386" s="210">
        <v>277</v>
      </c>
    </row>
    <row r="387" spans="1:12" x14ac:dyDescent="0.2">
      <c r="A387" s="652"/>
      <c r="B387" s="651"/>
      <c r="C387" s="654"/>
      <c r="D387" s="655"/>
      <c r="E387" s="651"/>
      <c r="F387" s="651"/>
      <c r="G387" s="651"/>
      <c r="H387" s="649" t="s">
        <v>242</v>
      </c>
      <c r="I387" s="649"/>
      <c r="J387" s="209" t="s">
        <v>287</v>
      </c>
      <c r="K387" s="209" t="s">
        <v>16</v>
      </c>
      <c r="L387" s="210">
        <v>416.4</v>
      </c>
    </row>
    <row r="388" spans="1:12" ht="24" x14ac:dyDescent="0.2">
      <c r="A388" s="652"/>
      <c r="B388" s="203" t="s">
        <v>6</v>
      </c>
      <c r="C388" s="207" t="s">
        <v>5</v>
      </c>
      <c r="D388" s="207" t="s">
        <v>288</v>
      </c>
      <c r="E388" s="207" t="s">
        <v>289</v>
      </c>
      <c r="F388" s="650"/>
      <c r="G388" s="650"/>
      <c r="H388" s="649" t="s">
        <v>290</v>
      </c>
      <c r="I388" s="649"/>
      <c r="J388" s="651" t="s">
        <v>287</v>
      </c>
      <c r="K388" s="651" t="s">
        <v>16</v>
      </c>
      <c r="L388" s="648">
        <v>250</v>
      </c>
    </row>
    <row r="389" spans="1:12" ht="36" x14ac:dyDescent="0.2">
      <c r="A389" s="652"/>
      <c r="B389" s="209" t="s">
        <v>1909</v>
      </c>
      <c r="C389" s="209" t="s">
        <v>1955</v>
      </c>
      <c r="D389" s="211">
        <v>43438</v>
      </c>
      <c r="E389" s="209" t="s">
        <v>1651</v>
      </c>
      <c r="F389" s="650"/>
      <c r="G389" s="650"/>
      <c r="H389" s="649"/>
      <c r="I389" s="649"/>
      <c r="J389" s="651"/>
      <c r="K389" s="651"/>
      <c r="L389" s="648"/>
    </row>
    <row r="390" spans="1:12" ht="24" x14ac:dyDescent="0.2">
      <c r="A390" s="652">
        <v>473</v>
      </c>
      <c r="B390" s="203" t="s">
        <v>12</v>
      </c>
      <c r="C390" s="207" t="s">
        <v>11</v>
      </c>
      <c r="D390" s="207" t="s">
        <v>280</v>
      </c>
      <c r="E390" s="207" t="s">
        <v>281</v>
      </c>
      <c r="F390" s="653" t="s">
        <v>8</v>
      </c>
      <c r="G390" s="653"/>
      <c r="H390" s="650"/>
      <c r="I390" s="650"/>
      <c r="J390" s="650"/>
      <c r="K390" s="650"/>
      <c r="L390" s="650"/>
    </row>
    <row r="391" spans="1:12" x14ac:dyDescent="0.2">
      <c r="A391" s="652"/>
      <c r="B391" s="651" t="s">
        <v>1948</v>
      </c>
      <c r="C391" s="654" t="s">
        <v>1956</v>
      </c>
      <c r="D391" s="655">
        <v>43439</v>
      </c>
      <c r="E391" s="651" t="s">
        <v>1957</v>
      </c>
      <c r="F391" s="651" t="s">
        <v>1958</v>
      </c>
      <c r="G391" s="651"/>
      <c r="H391" s="649" t="s">
        <v>286</v>
      </c>
      <c r="I391" s="649"/>
      <c r="J391" s="209" t="s">
        <v>287</v>
      </c>
      <c r="K391" s="209" t="s">
        <v>16</v>
      </c>
      <c r="L391" s="210">
        <v>517.63</v>
      </c>
    </row>
    <row r="392" spans="1:12" x14ac:dyDescent="0.2">
      <c r="A392" s="652"/>
      <c r="B392" s="651"/>
      <c r="C392" s="654"/>
      <c r="D392" s="655"/>
      <c r="E392" s="651"/>
      <c r="F392" s="651"/>
      <c r="G392" s="651"/>
      <c r="H392" s="649" t="s">
        <v>242</v>
      </c>
      <c r="I392" s="649"/>
      <c r="J392" s="209" t="s">
        <v>287</v>
      </c>
      <c r="K392" s="209" t="s">
        <v>287</v>
      </c>
      <c r="L392" s="210">
        <v>0</v>
      </c>
    </row>
    <row r="393" spans="1:12" ht="24" x14ac:dyDescent="0.2">
      <c r="A393" s="652"/>
      <c r="B393" s="203" t="s">
        <v>6</v>
      </c>
      <c r="C393" s="207" t="s">
        <v>5</v>
      </c>
      <c r="D393" s="207" t="s">
        <v>288</v>
      </c>
      <c r="E393" s="207" t="s">
        <v>289</v>
      </c>
      <c r="F393" s="650"/>
      <c r="G393" s="650"/>
      <c r="H393" s="649" t="s">
        <v>290</v>
      </c>
      <c r="I393" s="649"/>
      <c r="J393" s="651" t="s">
        <v>287</v>
      </c>
      <c r="K393" s="651" t="s">
        <v>16</v>
      </c>
      <c r="L393" s="648">
        <v>911.32</v>
      </c>
    </row>
    <row r="394" spans="1:12" ht="36" x14ac:dyDescent="0.2">
      <c r="A394" s="652"/>
      <c r="B394" s="209" t="s">
        <v>1909</v>
      </c>
      <c r="C394" s="209" t="s">
        <v>1958</v>
      </c>
      <c r="D394" s="211">
        <v>43443</v>
      </c>
      <c r="E394" s="209" t="s">
        <v>1959</v>
      </c>
      <c r="F394" s="650"/>
      <c r="G394" s="650"/>
      <c r="H394" s="649"/>
      <c r="I394" s="649"/>
      <c r="J394" s="651"/>
      <c r="K394" s="651"/>
      <c r="L394" s="648"/>
    </row>
    <row r="395" spans="1:12" ht="24" x14ac:dyDescent="0.2">
      <c r="A395" s="652">
        <v>474</v>
      </c>
      <c r="B395" s="203" t="s">
        <v>12</v>
      </c>
      <c r="C395" s="207" t="s">
        <v>11</v>
      </c>
      <c r="D395" s="207" t="s">
        <v>280</v>
      </c>
      <c r="E395" s="207" t="s">
        <v>281</v>
      </c>
      <c r="F395" s="653" t="s">
        <v>8</v>
      </c>
      <c r="G395" s="653"/>
      <c r="H395" s="650"/>
      <c r="I395" s="650"/>
      <c r="J395" s="650"/>
      <c r="K395" s="650"/>
      <c r="L395" s="650"/>
    </row>
    <row r="396" spans="1:12" x14ac:dyDescent="0.2">
      <c r="A396" s="652"/>
      <c r="B396" s="651" t="s">
        <v>1948</v>
      </c>
      <c r="C396" s="654" t="s">
        <v>1960</v>
      </c>
      <c r="D396" s="655">
        <v>43492</v>
      </c>
      <c r="E396" s="651" t="s">
        <v>896</v>
      </c>
      <c r="F396" s="651" t="s">
        <v>1961</v>
      </c>
      <c r="G396" s="651"/>
      <c r="H396" s="649" t="s">
        <v>286</v>
      </c>
      <c r="I396" s="649"/>
      <c r="J396" s="209" t="s">
        <v>287</v>
      </c>
      <c r="K396" s="209" t="s">
        <v>16</v>
      </c>
      <c r="L396" s="210">
        <v>197.86</v>
      </c>
    </row>
    <row r="397" spans="1:12" x14ac:dyDescent="0.2">
      <c r="A397" s="652"/>
      <c r="B397" s="651"/>
      <c r="C397" s="654"/>
      <c r="D397" s="655"/>
      <c r="E397" s="651"/>
      <c r="F397" s="651"/>
      <c r="G397" s="651"/>
      <c r="H397" s="649" t="s">
        <v>242</v>
      </c>
      <c r="I397" s="649"/>
      <c r="J397" s="209" t="s">
        <v>287</v>
      </c>
      <c r="K397" s="209" t="s">
        <v>16</v>
      </c>
      <c r="L397" s="210">
        <v>241.96</v>
      </c>
    </row>
    <row r="398" spans="1:12" ht="24" x14ac:dyDescent="0.2">
      <c r="A398" s="652"/>
      <c r="B398" s="203" t="s">
        <v>6</v>
      </c>
      <c r="C398" s="207" t="s">
        <v>5</v>
      </c>
      <c r="D398" s="207" t="s">
        <v>288</v>
      </c>
      <c r="E398" s="207" t="s">
        <v>289</v>
      </c>
      <c r="F398" s="650"/>
      <c r="G398" s="650"/>
      <c r="H398" s="649" t="s">
        <v>290</v>
      </c>
      <c r="I398" s="649"/>
      <c r="J398" s="651" t="s">
        <v>287</v>
      </c>
      <c r="K398" s="651" t="s">
        <v>16</v>
      </c>
      <c r="L398" s="648">
        <v>160</v>
      </c>
    </row>
    <row r="399" spans="1:12" ht="36" x14ac:dyDescent="0.2">
      <c r="A399" s="652"/>
      <c r="B399" s="209" t="s">
        <v>1909</v>
      </c>
      <c r="C399" s="209" t="s">
        <v>1961</v>
      </c>
      <c r="D399" s="211">
        <v>43493</v>
      </c>
      <c r="E399" s="209" t="s">
        <v>1962</v>
      </c>
      <c r="F399" s="650"/>
      <c r="G399" s="650"/>
      <c r="H399" s="649"/>
      <c r="I399" s="649"/>
      <c r="J399" s="651"/>
      <c r="K399" s="651"/>
      <c r="L399" s="648"/>
    </row>
    <row r="400" spans="1:12" ht="24" x14ac:dyDescent="0.2">
      <c r="A400" s="652">
        <v>475</v>
      </c>
      <c r="B400" s="203" t="s">
        <v>12</v>
      </c>
      <c r="C400" s="207" t="s">
        <v>11</v>
      </c>
      <c r="D400" s="207" t="s">
        <v>280</v>
      </c>
      <c r="E400" s="207" t="s">
        <v>281</v>
      </c>
      <c r="F400" s="653" t="s">
        <v>8</v>
      </c>
      <c r="G400" s="653"/>
      <c r="H400" s="650"/>
      <c r="I400" s="650"/>
      <c r="J400" s="650"/>
      <c r="K400" s="650"/>
      <c r="L400" s="650"/>
    </row>
    <row r="401" spans="1:12" x14ac:dyDescent="0.2">
      <c r="A401" s="652"/>
      <c r="B401" s="651" t="s">
        <v>1948</v>
      </c>
      <c r="C401" s="654" t="s">
        <v>1963</v>
      </c>
      <c r="D401" s="655">
        <v>43508</v>
      </c>
      <c r="E401" s="651" t="s">
        <v>377</v>
      </c>
      <c r="F401" s="651" t="s">
        <v>885</v>
      </c>
      <c r="G401" s="651"/>
      <c r="H401" s="649" t="s">
        <v>286</v>
      </c>
      <c r="I401" s="649"/>
      <c r="J401" s="209" t="s">
        <v>287</v>
      </c>
      <c r="K401" s="209" t="s">
        <v>16</v>
      </c>
      <c r="L401" s="210">
        <v>413.86</v>
      </c>
    </row>
    <row r="402" spans="1:12" x14ac:dyDescent="0.2">
      <c r="A402" s="652"/>
      <c r="B402" s="651"/>
      <c r="C402" s="654"/>
      <c r="D402" s="655"/>
      <c r="E402" s="651"/>
      <c r="F402" s="651"/>
      <c r="G402" s="651"/>
      <c r="H402" s="649" t="s">
        <v>242</v>
      </c>
      <c r="I402" s="649"/>
      <c r="J402" s="209" t="s">
        <v>287</v>
      </c>
      <c r="K402" s="209" t="s">
        <v>16</v>
      </c>
      <c r="L402" s="210">
        <v>98</v>
      </c>
    </row>
    <row r="403" spans="1:12" ht="24" x14ac:dyDescent="0.2">
      <c r="A403" s="652"/>
      <c r="B403" s="203" t="s">
        <v>6</v>
      </c>
      <c r="C403" s="207" t="s">
        <v>5</v>
      </c>
      <c r="D403" s="207" t="s">
        <v>288</v>
      </c>
      <c r="E403" s="207" t="s">
        <v>289</v>
      </c>
      <c r="F403" s="650"/>
      <c r="G403" s="650"/>
      <c r="H403" s="649" t="s">
        <v>290</v>
      </c>
      <c r="I403" s="649"/>
      <c r="J403" s="651" t="s">
        <v>287</v>
      </c>
      <c r="K403" s="651" t="s">
        <v>287</v>
      </c>
      <c r="L403" s="648">
        <v>0</v>
      </c>
    </row>
    <row r="404" spans="1:12" ht="36" x14ac:dyDescent="0.2">
      <c r="A404" s="652"/>
      <c r="B404" s="209" t="s">
        <v>1909</v>
      </c>
      <c r="C404" s="209" t="s">
        <v>885</v>
      </c>
      <c r="D404" s="211">
        <v>43510</v>
      </c>
      <c r="E404" s="209" t="s">
        <v>1428</v>
      </c>
      <c r="F404" s="650"/>
      <c r="G404" s="650"/>
      <c r="H404" s="649"/>
      <c r="I404" s="649"/>
      <c r="J404" s="651"/>
      <c r="K404" s="651"/>
      <c r="L404" s="648"/>
    </row>
    <row r="405" spans="1:12" ht="24" x14ac:dyDescent="0.2">
      <c r="A405" s="652">
        <v>476</v>
      </c>
      <c r="B405" s="203" t="s">
        <v>12</v>
      </c>
      <c r="C405" s="207" t="s">
        <v>11</v>
      </c>
      <c r="D405" s="207" t="s">
        <v>280</v>
      </c>
      <c r="E405" s="207" t="s">
        <v>281</v>
      </c>
      <c r="F405" s="653" t="s">
        <v>8</v>
      </c>
      <c r="G405" s="653"/>
      <c r="H405" s="650"/>
      <c r="I405" s="650"/>
      <c r="J405" s="650"/>
      <c r="K405" s="650"/>
      <c r="L405" s="650"/>
    </row>
    <row r="406" spans="1:12" x14ac:dyDescent="0.2">
      <c r="A406" s="652"/>
      <c r="B406" s="651" t="s">
        <v>1948</v>
      </c>
      <c r="C406" s="654" t="s">
        <v>1964</v>
      </c>
      <c r="D406" s="655">
        <v>43521</v>
      </c>
      <c r="E406" s="651" t="s">
        <v>321</v>
      </c>
      <c r="F406" s="651" t="s">
        <v>446</v>
      </c>
      <c r="G406" s="651"/>
      <c r="H406" s="649" t="s">
        <v>286</v>
      </c>
      <c r="I406" s="649"/>
      <c r="J406" s="209" t="s">
        <v>287</v>
      </c>
      <c r="K406" s="209" t="s">
        <v>16</v>
      </c>
      <c r="L406" s="210">
        <v>425.98</v>
      </c>
    </row>
    <row r="407" spans="1:12" x14ac:dyDescent="0.2">
      <c r="A407" s="652"/>
      <c r="B407" s="651"/>
      <c r="C407" s="654"/>
      <c r="D407" s="655"/>
      <c r="E407" s="651"/>
      <c r="F407" s="651"/>
      <c r="G407" s="651"/>
      <c r="H407" s="649" t="s">
        <v>242</v>
      </c>
      <c r="I407" s="649"/>
      <c r="J407" s="209" t="s">
        <v>287</v>
      </c>
      <c r="K407" s="209" t="s">
        <v>16</v>
      </c>
      <c r="L407" s="210">
        <v>429.96</v>
      </c>
    </row>
    <row r="408" spans="1:12" ht="24" x14ac:dyDescent="0.2">
      <c r="A408" s="652"/>
      <c r="B408" s="203" t="s">
        <v>6</v>
      </c>
      <c r="C408" s="207" t="s">
        <v>5</v>
      </c>
      <c r="D408" s="207" t="s">
        <v>288</v>
      </c>
      <c r="E408" s="207" t="s">
        <v>289</v>
      </c>
      <c r="F408" s="650"/>
      <c r="G408" s="650"/>
      <c r="H408" s="649" t="s">
        <v>290</v>
      </c>
      <c r="I408" s="649"/>
      <c r="J408" s="651" t="s">
        <v>287</v>
      </c>
      <c r="K408" s="651" t="s">
        <v>287</v>
      </c>
      <c r="L408" s="648">
        <v>0</v>
      </c>
    </row>
    <row r="409" spans="1:12" ht="36" x14ac:dyDescent="0.2">
      <c r="A409" s="652"/>
      <c r="B409" s="209" t="s">
        <v>1909</v>
      </c>
      <c r="C409" s="209" t="s">
        <v>446</v>
      </c>
      <c r="D409" s="211">
        <v>43523</v>
      </c>
      <c r="E409" s="209" t="s">
        <v>590</v>
      </c>
      <c r="F409" s="650"/>
      <c r="G409" s="650"/>
      <c r="H409" s="649"/>
      <c r="I409" s="649"/>
      <c r="J409" s="651"/>
      <c r="K409" s="651"/>
      <c r="L409" s="648"/>
    </row>
    <row r="410" spans="1:12" ht="24" x14ac:dyDescent="0.2">
      <c r="A410" s="652">
        <v>477</v>
      </c>
      <c r="B410" s="203" t="s">
        <v>12</v>
      </c>
      <c r="C410" s="207" t="s">
        <v>11</v>
      </c>
      <c r="D410" s="207" t="s">
        <v>280</v>
      </c>
      <c r="E410" s="207" t="s">
        <v>281</v>
      </c>
      <c r="F410" s="653" t="s">
        <v>8</v>
      </c>
      <c r="G410" s="653"/>
      <c r="H410" s="650"/>
      <c r="I410" s="650"/>
      <c r="J410" s="650"/>
      <c r="K410" s="650"/>
      <c r="L410" s="650"/>
    </row>
    <row r="411" spans="1:12" x14ac:dyDescent="0.2">
      <c r="A411" s="652"/>
      <c r="B411" s="651" t="s">
        <v>1965</v>
      </c>
      <c r="C411" s="654" t="s">
        <v>1966</v>
      </c>
      <c r="D411" s="655">
        <v>43398</v>
      </c>
      <c r="E411" s="651" t="s">
        <v>423</v>
      </c>
      <c r="F411" s="651" t="s">
        <v>1967</v>
      </c>
      <c r="G411" s="651"/>
      <c r="H411" s="649" t="s">
        <v>286</v>
      </c>
      <c r="I411" s="649"/>
      <c r="J411" s="209" t="s">
        <v>287</v>
      </c>
      <c r="K411" s="209" t="s">
        <v>16</v>
      </c>
      <c r="L411" s="210">
        <v>271.44</v>
      </c>
    </row>
    <row r="412" spans="1:12" x14ac:dyDescent="0.2">
      <c r="A412" s="652"/>
      <c r="B412" s="651"/>
      <c r="C412" s="654"/>
      <c r="D412" s="655"/>
      <c r="E412" s="651"/>
      <c r="F412" s="651"/>
      <c r="G412" s="651"/>
      <c r="H412" s="649" t="s">
        <v>242</v>
      </c>
      <c r="I412" s="649"/>
      <c r="J412" s="651" t="s">
        <v>287</v>
      </c>
      <c r="K412" s="651" t="s">
        <v>287</v>
      </c>
      <c r="L412" s="648">
        <v>0</v>
      </c>
    </row>
    <row r="413" spans="1:12" x14ac:dyDescent="0.2">
      <c r="A413" s="652"/>
      <c r="B413" s="651"/>
      <c r="C413" s="654"/>
      <c r="D413" s="655"/>
      <c r="E413" s="651"/>
      <c r="F413" s="651"/>
      <c r="G413" s="651"/>
      <c r="H413" s="649"/>
      <c r="I413" s="649"/>
      <c r="J413" s="651"/>
      <c r="K413" s="651"/>
      <c r="L413" s="648"/>
    </row>
    <row r="414" spans="1:12" ht="24" x14ac:dyDescent="0.2">
      <c r="A414" s="652"/>
      <c r="B414" s="203" t="s">
        <v>6</v>
      </c>
      <c r="C414" s="207" t="s">
        <v>5</v>
      </c>
      <c r="D414" s="207" t="s">
        <v>288</v>
      </c>
      <c r="E414" s="207" t="s">
        <v>289</v>
      </c>
      <c r="F414" s="650"/>
      <c r="G414" s="650"/>
      <c r="H414" s="649" t="s">
        <v>290</v>
      </c>
      <c r="I414" s="649"/>
      <c r="J414" s="651" t="s">
        <v>287</v>
      </c>
      <c r="K414" s="651" t="s">
        <v>16</v>
      </c>
      <c r="L414" s="648">
        <v>695</v>
      </c>
    </row>
    <row r="415" spans="1:12" ht="24" x14ac:dyDescent="0.2">
      <c r="A415" s="652"/>
      <c r="B415" s="209" t="s">
        <v>291</v>
      </c>
      <c r="C415" s="209" t="s">
        <v>1967</v>
      </c>
      <c r="D415" s="211">
        <v>43401</v>
      </c>
      <c r="E415" s="209" t="s">
        <v>919</v>
      </c>
      <c r="F415" s="650"/>
      <c r="G415" s="650"/>
      <c r="H415" s="649"/>
      <c r="I415" s="649"/>
      <c r="J415" s="651"/>
      <c r="K415" s="651"/>
      <c r="L415" s="648"/>
    </row>
    <row r="416" spans="1:12" ht="24" x14ac:dyDescent="0.2">
      <c r="A416" s="652">
        <v>478</v>
      </c>
      <c r="B416" s="203" t="s">
        <v>12</v>
      </c>
      <c r="C416" s="207" t="s">
        <v>11</v>
      </c>
      <c r="D416" s="207" t="s">
        <v>280</v>
      </c>
      <c r="E416" s="207" t="s">
        <v>281</v>
      </c>
      <c r="F416" s="653" t="s">
        <v>8</v>
      </c>
      <c r="G416" s="653"/>
      <c r="H416" s="650"/>
      <c r="I416" s="650"/>
      <c r="J416" s="650"/>
      <c r="K416" s="650"/>
      <c r="L416" s="650"/>
    </row>
    <row r="417" spans="1:12" x14ac:dyDescent="0.2">
      <c r="A417" s="652"/>
      <c r="B417" s="651" t="s">
        <v>1968</v>
      </c>
      <c r="C417" s="654" t="s">
        <v>1969</v>
      </c>
      <c r="D417" s="655">
        <v>43482</v>
      </c>
      <c r="E417" s="651" t="s">
        <v>423</v>
      </c>
      <c r="F417" s="651" t="s">
        <v>1970</v>
      </c>
      <c r="G417" s="651"/>
      <c r="H417" s="649" t="s">
        <v>286</v>
      </c>
      <c r="I417" s="649"/>
      <c r="J417" s="209" t="s">
        <v>16</v>
      </c>
      <c r="K417" s="209" t="s">
        <v>16</v>
      </c>
      <c r="L417" s="210">
        <v>251</v>
      </c>
    </row>
    <row r="418" spans="1:12" x14ac:dyDescent="0.2">
      <c r="A418" s="652"/>
      <c r="B418" s="651"/>
      <c r="C418" s="654"/>
      <c r="D418" s="655"/>
      <c r="E418" s="651"/>
      <c r="F418" s="651"/>
      <c r="G418" s="651"/>
      <c r="H418" s="649" t="s">
        <v>242</v>
      </c>
      <c r="I418" s="649"/>
      <c r="J418" s="209" t="s">
        <v>16</v>
      </c>
      <c r="K418" s="209" t="s">
        <v>287</v>
      </c>
      <c r="L418" s="210">
        <v>383.95</v>
      </c>
    </row>
    <row r="419" spans="1:12" ht="24" x14ac:dyDescent="0.2">
      <c r="A419" s="652"/>
      <c r="B419" s="203" t="s">
        <v>6</v>
      </c>
      <c r="C419" s="207" t="s">
        <v>5</v>
      </c>
      <c r="D419" s="207" t="s">
        <v>288</v>
      </c>
      <c r="E419" s="207" t="s">
        <v>289</v>
      </c>
      <c r="F419" s="650"/>
      <c r="G419" s="650"/>
      <c r="H419" s="649" t="s">
        <v>290</v>
      </c>
      <c r="I419" s="649"/>
      <c r="J419" s="651" t="s">
        <v>16</v>
      </c>
      <c r="K419" s="651" t="s">
        <v>287</v>
      </c>
      <c r="L419" s="648">
        <v>58</v>
      </c>
    </row>
    <row r="420" spans="1:12" ht="24" x14ac:dyDescent="0.2">
      <c r="A420" s="652"/>
      <c r="B420" s="209" t="s">
        <v>1971</v>
      </c>
      <c r="C420" s="209" t="s">
        <v>1970</v>
      </c>
      <c r="D420" s="211">
        <v>43483</v>
      </c>
      <c r="E420" s="209" t="s">
        <v>1972</v>
      </c>
      <c r="F420" s="650"/>
      <c r="G420" s="650"/>
      <c r="H420" s="649"/>
      <c r="I420" s="649"/>
      <c r="J420" s="651"/>
      <c r="K420" s="651"/>
      <c r="L420" s="648"/>
    </row>
    <row r="421" spans="1:12" ht="24" x14ac:dyDescent="0.2">
      <c r="A421" s="652">
        <v>479</v>
      </c>
      <c r="B421" s="203" t="s">
        <v>12</v>
      </c>
      <c r="C421" s="207" t="s">
        <v>11</v>
      </c>
      <c r="D421" s="207" t="s">
        <v>280</v>
      </c>
      <c r="E421" s="207" t="s">
        <v>281</v>
      </c>
      <c r="F421" s="653" t="s">
        <v>8</v>
      </c>
      <c r="G421" s="653"/>
      <c r="H421" s="650"/>
      <c r="I421" s="650"/>
      <c r="J421" s="650"/>
      <c r="K421" s="650"/>
      <c r="L421" s="650"/>
    </row>
    <row r="422" spans="1:12" x14ac:dyDescent="0.2">
      <c r="A422" s="652"/>
      <c r="B422" s="651" t="s">
        <v>1973</v>
      </c>
      <c r="C422" s="654" t="s">
        <v>1974</v>
      </c>
      <c r="D422" s="655">
        <v>43375</v>
      </c>
      <c r="E422" s="651" t="s">
        <v>1385</v>
      </c>
      <c r="F422" s="651" t="s">
        <v>1386</v>
      </c>
      <c r="G422" s="651"/>
      <c r="H422" s="649" t="s">
        <v>286</v>
      </c>
      <c r="I422" s="649"/>
      <c r="J422" s="209" t="s">
        <v>287</v>
      </c>
      <c r="K422" s="209" t="s">
        <v>16</v>
      </c>
      <c r="L422" s="210">
        <v>312</v>
      </c>
    </row>
    <row r="423" spans="1:12" x14ac:dyDescent="0.2">
      <c r="A423" s="652"/>
      <c r="B423" s="651"/>
      <c r="C423" s="654"/>
      <c r="D423" s="655"/>
      <c r="E423" s="651"/>
      <c r="F423" s="651"/>
      <c r="G423" s="651"/>
      <c r="H423" s="649" t="s">
        <v>242</v>
      </c>
      <c r="I423" s="649"/>
      <c r="J423" s="209" t="s">
        <v>287</v>
      </c>
      <c r="K423" s="209" t="s">
        <v>16</v>
      </c>
      <c r="L423" s="210">
        <v>136.41</v>
      </c>
    </row>
    <row r="424" spans="1:12" ht="24" x14ac:dyDescent="0.2">
      <c r="A424" s="652"/>
      <c r="B424" s="203" t="s">
        <v>6</v>
      </c>
      <c r="C424" s="207" t="s">
        <v>5</v>
      </c>
      <c r="D424" s="207" t="s">
        <v>288</v>
      </c>
      <c r="E424" s="207" t="s">
        <v>289</v>
      </c>
      <c r="F424" s="650"/>
      <c r="G424" s="650"/>
      <c r="H424" s="649" t="s">
        <v>290</v>
      </c>
      <c r="I424" s="649"/>
      <c r="J424" s="651" t="s">
        <v>287</v>
      </c>
      <c r="K424" s="651" t="s">
        <v>287</v>
      </c>
      <c r="L424" s="648">
        <v>0</v>
      </c>
    </row>
    <row r="425" spans="1:12" ht="24" x14ac:dyDescent="0.2">
      <c r="A425" s="652"/>
      <c r="B425" s="209" t="s">
        <v>439</v>
      </c>
      <c r="C425" s="209" t="s">
        <v>1386</v>
      </c>
      <c r="D425" s="211">
        <v>43377</v>
      </c>
      <c r="E425" s="209" t="s">
        <v>1975</v>
      </c>
      <c r="F425" s="650"/>
      <c r="G425" s="650"/>
      <c r="H425" s="649"/>
      <c r="I425" s="649"/>
      <c r="J425" s="651"/>
      <c r="K425" s="651"/>
      <c r="L425" s="648"/>
    </row>
    <row r="426" spans="1:12" ht="24" x14ac:dyDescent="0.2">
      <c r="A426" s="652">
        <v>480</v>
      </c>
      <c r="B426" s="203" t="s">
        <v>12</v>
      </c>
      <c r="C426" s="207" t="s">
        <v>11</v>
      </c>
      <c r="D426" s="207" t="s">
        <v>280</v>
      </c>
      <c r="E426" s="207" t="s">
        <v>281</v>
      </c>
      <c r="F426" s="653" t="s">
        <v>8</v>
      </c>
      <c r="G426" s="653"/>
      <c r="H426" s="650"/>
      <c r="I426" s="650"/>
      <c r="J426" s="650"/>
      <c r="K426" s="650"/>
      <c r="L426" s="650"/>
    </row>
    <row r="427" spans="1:12" x14ac:dyDescent="0.2">
      <c r="A427" s="652"/>
      <c r="B427" s="651" t="s">
        <v>1973</v>
      </c>
      <c r="C427" s="654" t="s">
        <v>1976</v>
      </c>
      <c r="D427" s="655">
        <v>43417</v>
      </c>
      <c r="E427" s="651" t="s">
        <v>1977</v>
      </c>
      <c r="F427" s="651" t="s">
        <v>378</v>
      </c>
      <c r="G427" s="651"/>
      <c r="H427" s="649" t="s">
        <v>286</v>
      </c>
      <c r="I427" s="649"/>
      <c r="J427" s="209" t="s">
        <v>287</v>
      </c>
      <c r="K427" s="209" t="s">
        <v>16</v>
      </c>
      <c r="L427" s="210">
        <v>830.5</v>
      </c>
    </row>
    <row r="428" spans="1:12" x14ac:dyDescent="0.2">
      <c r="A428" s="652"/>
      <c r="B428" s="651"/>
      <c r="C428" s="654"/>
      <c r="D428" s="655"/>
      <c r="E428" s="651"/>
      <c r="F428" s="651"/>
      <c r="G428" s="651"/>
      <c r="H428" s="649" t="s">
        <v>242</v>
      </c>
      <c r="I428" s="649"/>
      <c r="J428" s="209" t="s">
        <v>287</v>
      </c>
      <c r="K428" s="209" t="s">
        <v>16</v>
      </c>
      <c r="L428" s="210">
        <v>1409.51</v>
      </c>
    </row>
    <row r="429" spans="1:12" ht="24" x14ac:dyDescent="0.2">
      <c r="A429" s="652"/>
      <c r="B429" s="203" t="s">
        <v>6</v>
      </c>
      <c r="C429" s="207" t="s">
        <v>5</v>
      </c>
      <c r="D429" s="207" t="s">
        <v>288</v>
      </c>
      <c r="E429" s="207" t="s">
        <v>289</v>
      </c>
      <c r="F429" s="650"/>
      <c r="G429" s="650"/>
      <c r="H429" s="649" t="s">
        <v>290</v>
      </c>
      <c r="I429" s="649"/>
      <c r="J429" s="651" t="s">
        <v>287</v>
      </c>
      <c r="K429" s="651" t="s">
        <v>16</v>
      </c>
      <c r="L429" s="648">
        <v>350</v>
      </c>
    </row>
    <row r="430" spans="1:12" ht="24" x14ac:dyDescent="0.2">
      <c r="A430" s="652"/>
      <c r="B430" s="209" t="s">
        <v>439</v>
      </c>
      <c r="C430" s="209" t="s">
        <v>378</v>
      </c>
      <c r="D430" s="211">
        <v>43421</v>
      </c>
      <c r="E430" s="209" t="s">
        <v>1679</v>
      </c>
      <c r="F430" s="650"/>
      <c r="G430" s="650"/>
      <c r="H430" s="649"/>
      <c r="I430" s="649"/>
      <c r="J430" s="651"/>
      <c r="K430" s="651"/>
      <c r="L430" s="648"/>
    </row>
    <row r="431" spans="1:12" ht="24" x14ac:dyDescent="0.2">
      <c r="A431" s="652">
        <v>481</v>
      </c>
      <c r="B431" s="203" t="s">
        <v>12</v>
      </c>
      <c r="C431" s="207" t="s">
        <v>11</v>
      </c>
      <c r="D431" s="207" t="s">
        <v>280</v>
      </c>
      <c r="E431" s="207" t="s">
        <v>281</v>
      </c>
      <c r="F431" s="653" t="s">
        <v>8</v>
      </c>
      <c r="G431" s="653"/>
      <c r="H431" s="650"/>
      <c r="I431" s="650"/>
      <c r="J431" s="650"/>
      <c r="K431" s="650"/>
      <c r="L431" s="650"/>
    </row>
    <row r="432" spans="1:12" x14ac:dyDescent="0.2">
      <c r="A432" s="652"/>
      <c r="B432" s="651" t="s">
        <v>1978</v>
      </c>
      <c r="C432" s="654" t="s">
        <v>1979</v>
      </c>
      <c r="D432" s="655">
        <v>43393</v>
      </c>
      <c r="E432" s="651" t="s">
        <v>377</v>
      </c>
      <c r="F432" s="651" t="s">
        <v>1980</v>
      </c>
      <c r="G432" s="651"/>
      <c r="H432" s="649" t="s">
        <v>286</v>
      </c>
      <c r="I432" s="649"/>
      <c r="J432" s="209" t="s">
        <v>287</v>
      </c>
      <c r="K432" s="209" t="s">
        <v>16</v>
      </c>
      <c r="L432" s="210">
        <v>881</v>
      </c>
    </row>
    <row r="433" spans="1:12" x14ac:dyDescent="0.2">
      <c r="A433" s="652"/>
      <c r="B433" s="651"/>
      <c r="C433" s="654"/>
      <c r="D433" s="655"/>
      <c r="E433" s="651"/>
      <c r="F433" s="651"/>
      <c r="G433" s="651"/>
      <c r="H433" s="649" t="s">
        <v>242</v>
      </c>
      <c r="I433" s="649"/>
      <c r="J433" s="209" t="s">
        <v>287</v>
      </c>
      <c r="K433" s="209" t="s">
        <v>16</v>
      </c>
      <c r="L433" s="210">
        <v>176</v>
      </c>
    </row>
    <row r="434" spans="1:12" ht="24" x14ac:dyDescent="0.2">
      <c r="A434" s="652"/>
      <c r="B434" s="203" t="s">
        <v>6</v>
      </c>
      <c r="C434" s="207" t="s">
        <v>5</v>
      </c>
      <c r="D434" s="207" t="s">
        <v>288</v>
      </c>
      <c r="E434" s="207" t="s">
        <v>289</v>
      </c>
      <c r="F434" s="650"/>
      <c r="G434" s="650"/>
      <c r="H434" s="649" t="s">
        <v>290</v>
      </c>
      <c r="I434" s="649"/>
      <c r="J434" s="651" t="s">
        <v>287</v>
      </c>
      <c r="K434" s="651" t="s">
        <v>287</v>
      </c>
      <c r="L434" s="648">
        <v>0</v>
      </c>
    </row>
    <row r="435" spans="1:12" ht="24" x14ac:dyDescent="0.2">
      <c r="A435" s="652"/>
      <c r="B435" s="209" t="s">
        <v>460</v>
      </c>
      <c r="C435" s="209" t="s">
        <v>1980</v>
      </c>
      <c r="D435" s="211">
        <v>43395</v>
      </c>
      <c r="E435" s="209" t="s">
        <v>1981</v>
      </c>
      <c r="F435" s="650"/>
      <c r="G435" s="650"/>
      <c r="H435" s="649"/>
      <c r="I435" s="649"/>
      <c r="J435" s="651"/>
      <c r="K435" s="651"/>
      <c r="L435" s="648"/>
    </row>
    <row r="436" spans="1:12" ht="24" x14ac:dyDescent="0.2">
      <c r="A436" s="652">
        <v>482</v>
      </c>
      <c r="B436" s="203" t="s">
        <v>12</v>
      </c>
      <c r="C436" s="207" t="s">
        <v>11</v>
      </c>
      <c r="D436" s="207" t="s">
        <v>280</v>
      </c>
      <c r="E436" s="207" t="s">
        <v>281</v>
      </c>
      <c r="F436" s="653" t="s">
        <v>8</v>
      </c>
      <c r="G436" s="653"/>
      <c r="H436" s="650"/>
      <c r="I436" s="650"/>
      <c r="J436" s="650"/>
      <c r="K436" s="650"/>
      <c r="L436" s="650"/>
    </row>
    <row r="437" spans="1:12" x14ac:dyDescent="0.2">
      <c r="A437" s="652"/>
      <c r="B437" s="651" t="s">
        <v>1978</v>
      </c>
      <c r="C437" s="654" t="s">
        <v>1982</v>
      </c>
      <c r="D437" s="655">
        <v>43417</v>
      </c>
      <c r="E437" s="651" t="s">
        <v>582</v>
      </c>
      <c r="F437" s="651" t="s">
        <v>1050</v>
      </c>
      <c r="G437" s="651"/>
      <c r="H437" s="649" t="s">
        <v>286</v>
      </c>
      <c r="I437" s="649"/>
      <c r="J437" s="209" t="s">
        <v>287</v>
      </c>
      <c r="K437" s="209" t="s">
        <v>16</v>
      </c>
      <c r="L437" s="210">
        <v>1353.25</v>
      </c>
    </row>
    <row r="438" spans="1:12" x14ac:dyDescent="0.2">
      <c r="A438" s="652"/>
      <c r="B438" s="651"/>
      <c r="C438" s="654"/>
      <c r="D438" s="655"/>
      <c r="E438" s="651"/>
      <c r="F438" s="651"/>
      <c r="G438" s="651"/>
      <c r="H438" s="649" t="s">
        <v>242</v>
      </c>
      <c r="I438" s="649"/>
      <c r="J438" s="209" t="s">
        <v>287</v>
      </c>
      <c r="K438" s="209" t="s">
        <v>16</v>
      </c>
      <c r="L438" s="210">
        <v>1167.9100000000001</v>
      </c>
    </row>
    <row r="439" spans="1:12" ht="24" x14ac:dyDescent="0.2">
      <c r="A439" s="652"/>
      <c r="B439" s="203" t="s">
        <v>6</v>
      </c>
      <c r="C439" s="207" t="s">
        <v>5</v>
      </c>
      <c r="D439" s="207" t="s">
        <v>288</v>
      </c>
      <c r="E439" s="207" t="s">
        <v>289</v>
      </c>
      <c r="F439" s="650"/>
      <c r="G439" s="650"/>
      <c r="H439" s="649" t="s">
        <v>290</v>
      </c>
      <c r="I439" s="649"/>
      <c r="J439" s="651" t="s">
        <v>287</v>
      </c>
      <c r="K439" s="651" t="s">
        <v>287</v>
      </c>
      <c r="L439" s="648">
        <v>0</v>
      </c>
    </row>
    <row r="440" spans="1:12" ht="24" x14ac:dyDescent="0.2">
      <c r="A440" s="652"/>
      <c r="B440" s="209" t="s">
        <v>460</v>
      </c>
      <c r="C440" s="209" t="s">
        <v>1050</v>
      </c>
      <c r="D440" s="211">
        <v>43422</v>
      </c>
      <c r="E440" s="209" t="s">
        <v>383</v>
      </c>
      <c r="F440" s="650"/>
      <c r="G440" s="650"/>
      <c r="H440" s="649"/>
      <c r="I440" s="649"/>
      <c r="J440" s="651"/>
      <c r="K440" s="651"/>
      <c r="L440" s="648"/>
    </row>
    <row r="441" spans="1:12" ht="24" x14ac:dyDescent="0.2">
      <c r="A441" s="652">
        <v>483</v>
      </c>
      <c r="B441" s="203" t="s">
        <v>12</v>
      </c>
      <c r="C441" s="207" t="s">
        <v>11</v>
      </c>
      <c r="D441" s="207" t="s">
        <v>280</v>
      </c>
      <c r="E441" s="207" t="s">
        <v>281</v>
      </c>
      <c r="F441" s="653" t="s">
        <v>8</v>
      </c>
      <c r="G441" s="653"/>
      <c r="H441" s="650"/>
      <c r="I441" s="650"/>
      <c r="J441" s="650"/>
      <c r="K441" s="650"/>
      <c r="L441" s="650"/>
    </row>
    <row r="442" spans="1:12" x14ac:dyDescent="0.2">
      <c r="A442" s="652"/>
      <c r="B442" s="651" t="s">
        <v>1978</v>
      </c>
      <c r="C442" s="654" t="s">
        <v>1983</v>
      </c>
      <c r="D442" s="655">
        <v>43433</v>
      </c>
      <c r="E442" s="651" t="s">
        <v>331</v>
      </c>
      <c r="F442" s="651" t="s">
        <v>1984</v>
      </c>
      <c r="G442" s="651"/>
      <c r="H442" s="649" t="s">
        <v>286</v>
      </c>
      <c r="I442" s="649"/>
      <c r="J442" s="209" t="s">
        <v>287</v>
      </c>
      <c r="K442" s="209" t="s">
        <v>16</v>
      </c>
      <c r="L442" s="210">
        <v>713</v>
      </c>
    </row>
    <row r="443" spans="1:12" x14ac:dyDescent="0.2">
      <c r="A443" s="652"/>
      <c r="B443" s="651"/>
      <c r="C443" s="654"/>
      <c r="D443" s="655"/>
      <c r="E443" s="651"/>
      <c r="F443" s="651"/>
      <c r="G443" s="651"/>
      <c r="H443" s="649" t="s">
        <v>242</v>
      </c>
      <c r="I443" s="649"/>
      <c r="J443" s="209" t="s">
        <v>287</v>
      </c>
      <c r="K443" s="209" t="s">
        <v>16</v>
      </c>
      <c r="L443" s="210">
        <v>286.39</v>
      </c>
    </row>
    <row r="444" spans="1:12" ht="24" x14ac:dyDescent="0.2">
      <c r="A444" s="652"/>
      <c r="B444" s="203" t="s">
        <v>6</v>
      </c>
      <c r="C444" s="207" t="s">
        <v>5</v>
      </c>
      <c r="D444" s="207" t="s">
        <v>288</v>
      </c>
      <c r="E444" s="207" t="s">
        <v>289</v>
      </c>
      <c r="F444" s="650"/>
      <c r="G444" s="650"/>
      <c r="H444" s="649" t="s">
        <v>290</v>
      </c>
      <c r="I444" s="649"/>
      <c r="J444" s="651" t="s">
        <v>287</v>
      </c>
      <c r="K444" s="651" t="s">
        <v>287</v>
      </c>
      <c r="L444" s="648">
        <v>0</v>
      </c>
    </row>
    <row r="445" spans="1:12" ht="24" x14ac:dyDescent="0.2">
      <c r="A445" s="652"/>
      <c r="B445" s="209" t="s">
        <v>460</v>
      </c>
      <c r="C445" s="209" t="s">
        <v>1984</v>
      </c>
      <c r="D445" s="211">
        <v>43436</v>
      </c>
      <c r="E445" s="209" t="s">
        <v>1985</v>
      </c>
      <c r="F445" s="650"/>
      <c r="G445" s="650"/>
      <c r="H445" s="649"/>
      <c r="I445" s="649"/>
      <c r="J445" s="651"/>
      <c r="K445" s="651"/>
      <c r="L445" s="648"/>
    </row>
    <row r="446" spans="1:12" ht="24" x14ac:dyDescent="0.2">
      <c r="A446" s="652">
        <v>484</v>
      </c>
      <c r="B446" s="203" t="s">
        <v>12</v>
      </c>
      <c r="C446" s="207" t="s">
        <v>11</v>
      </c>
      <c r="D446" s="207" t="s">
        <v>280</v>
      </c>
      <c r="E446" s="207" t="s">
        <v>281</v>
      </c>
      <c r="F446" s="653" t="s">
        <v>8</v>
      </c>
      <c r="G446" s="653"/>
      <c r="H446" s="650"/>
      <c r="I446" s="650"/>
      <c r="J446" s="650"/>
      <c r="K446" s="650"/>
      <c r="L446" s="650"/>
    </row>
    <row r="447" spans="1:12" x14ac:dyDescent="0.2">
      <c r="A447" s="652"/>
      <c r="B447" s="651" t="s">
        <v>1978</v>
      </c>
      <c r="C447" s="654" t="s">
        <v>1986</v>
      </c>
      <c r="D447" s="655">
        <v>43474</v>
      </c>
      <c r="E447" s="651" t="s">
        <v>582</v>
      </c>
      <c r="F447" s="651" t="s">
        <v>1050</v>
      </c>
      <c r="G447" s="651"/>
      <c r="H447" s="649" t="s">
        <v>286</v>
      </c>
      <c r="I447" s="649"/>
      <c r="J447" s="209" t="s">
        <v>287</v>
      </c>
      <c r="K447" s="209" t="s">
        <v>16</v>
      </c>
      <c r="L447" s="210">
        <v>985</v>
      </c>
    </row>
    <row r="448" spans="1:12" x14ac:dyDescent="0.2">
      <c r="A448" s="652"/>
      <c r="B448" s="651"/>
      <c r="C448" s="654"/>
      <c r="D448" s="655"/>
      <c r="E448" s="651"/>
      <c r="F448" s="651"/>
      <c r="G448" s="651"/>
      <c r="H448" s="649" t="s">
        <v>242</v>
      </c>
      <c r="I448" s="649"/>
      <c r="J448" s="209" t="s">
        <v>287</v>
      </c>
      <c r="K448" s="209" t="s">
        <v>16</v>
      </c>
      <c r="L448" s="210">
        <v>545.13</v>
      </c>
    </row>
    <row r="449" spans="1:12" ht="24" x14ac:dyDescent="0.2">
      <c r="A449" s="652"/>
      <c r="B449" s="203" t="s">
        <v>6</v>
      </c>
      <c r="C449" s="207" t="s">
        <v>5</v>
      </c>
      <c r="D449" s="207" t="s">
        <v>288</v>
      </c>
      <c r="E449" s="207" t="s">
        <v>289</v>
      </c>
      <c r="F449" s="650"/>
      <c r="G449" s="650"/>
      <c r="H449" s="649" t="s">
        <v>290</v>
      </c>
      <c r="I449" s="649"/>
      <c r="J449" s="651" t="s">
        <v>287</v>
      </c>
      <c r="K449" s="651" t="s">
        <v>16</v>
      </c>
      <c r="L449" s="648">
        <v>100</v>
      </c>
    </row>
    <row r="450" spans="1:12" ht="24" x14ac:dyDescent="0.2">
      <c r="A450" s="652"/>
      <c r="B450" s="209" t="s">
        <v>460</v>
      </c>
      <c r="C450" s="209" t="s">
        <v>1050</v>
      </c>
      <c r="D450" s="211">
        <v>43478</v>
      </c>
      <c r="E450" s="209" t="s">
        <v>1987</v>
      </c>
      <c r="F450" s="650"/>
      <c r="G450" s="650"/>
      <c r="H450" s="649"/>
      <c r="I450" s="649"/>
      <c r="J450" s="651"/>
      <c r="K450" s="651"/>
      <c r="L450" s="648"/>
    </row>
    <row r="451" spans="1:12" ht="24" x14ac:dyDescent="0.2">
      <c r="A451" s="652">
        <v>485</v>
      </c>
      <c r="B451" s="203" t="s">
        <v>12</v>
      </c>
      <c r="C451" s="207" t="s">
        <v>11</v>
      </c>
      <c r="D451" s="207" t="s">
        <v>280</v>
      </c>
      <c r="E451" s="207" t="s">
        <v>281</v>
      </c>
      <c r="F451" s="653" t="s">
        <v>8</v>
      </c>
      <c r="G451" s="653"/>
      <c r="H451" s="650"/>
      <c r="I451" s="650"/>
      <c r="J451" s="650"/>
      <c r="K451" s="650"/>
      <c r="L451" s="650"/>
    </row>
    <row r="452" spans="1:12" x14ac:dyDescent="0.2">
      <c r="A452" s="652"/>
      <c r="B452" s="651" t="s">
        <v>1978</v>
      </c>
      <c r="C452" s="654" t="s">
        <v>1988</v>
      </c>
      <c r="D452" s="655">
        <v>43500</v>
      </c>
      <c r="E452" s="651" t="s">
        <v>373</v>
      </c>
      <c r="F452" s="651" t="s">
        <v>1989</v>
      </c>
      <c r="G452" s="651"/>
      <c r="H452" s="649" t="s">
        <v>286</v>
      </c>
      <c r="I452" s="649"/>
      <c r="J452" s="209" t="s">
        <v>287</v>
      </c>
      <c r="K452" s="209" t="s">
        <v>16</v>
      </c>
      <c r="L452" s="210">
        <v>381.23</v>
      </c>
    </row>
    <row r="453" spans="1:12" x14ac:dyDescent="0.2">
      <c r="A453" s="652"/>
      <c r="B453" s="651"/>
      <c r="C453" s="654"/>
      <c r="D453" s="655"/>
      <c r="E453" s="651"/>
      <c r="F453" s="651"/>
      <c r="G453" s="651"/>
      <c r="H453" s="649" t="s">
        <v>242</v>
      </c>
      <c r="I453" s="649"/>
      <c r="J453" s="209" t="s">
        <v>287</v>
      </c>
      <c r="K453" s="209" t="s">
        <v>16</v>
      </c>
      <c r="L453" s="210">
        <v>118</v>
      </c>
    </row>
    <row r="454" spans="1:12" ht="24" x14ac:dyDescent="0.2">
      <c r="A454" s="652"/>
      <c r="B454" s="203" t="s">
        <v>6</v>
      </c>
      <c r="C454" s="207" t="s">
        <v>5</v>
      </c>
      <c r="D454" s="207" t="s">
        <v>288</v>
      </c>
      <c r="E454" s="207" t="s">
        <v>289</v>
      </c>
      <c r="F454" s="650"/>
      <c r="G454" s="650"/>
      <c r="H454" s="649" t="s">
        <v>290</v>
      </c>
      <c r="I454" s="649"/>
      <c r="J454" s="651" t="s">
        <v>287</v>
      </c>
      <c r="K454" s="651" t="s">
        <v>287</v>
      </c>
      <c r="L454" s="648">
        <v>0</v>
      </c>
    </row>
    <row r="455" spans="1:12" ht="24" x14ac:dyDescent="0.2">
      <c r="A455" s="652"/>
      <c r="B455" s="209" t="s">
        <v>460</v>
      </c>
      <c r="C455" s="209" t="s">
        <v>1989</v>
      </c>
      <c r="D455" s="211">
        <v>43502</v>
      </c>
      <c r="E455" s="209" t="s">
        <v>1990</v>
      </c>
      <c r="F455" s="650"/>
      <c r="G455" s="650"/>
      <c r="H455" s="649"/>
      <c r="I455" s="649"/>
      <c r="J455" s="651"/>
      <c r="K455" s="651"/>
      <c r="L455" s="648"/>
    </row>
    <row r="456" spans="1:12" ht="24" x14ac:dyDescent="0.2">
      <c r="A456" s="652">
        <v>486</v>
      </c>
      <c r="B456" s="203" t="s">
        <v>12</v>
      </c>
      <c r="C456" s="207" t="s">
        <v>11</v>
      </c>
      <c r="D456" s="207" t="s">
        <v>280</v>
      </c>
      <c r="E456" s="207" t="s">
        <v>281</v>
      </c>
      <c r="F456" s="653" t="s">
        <v>8</v>
      </c>
      <c r="G456" s="653"/>
      <c r="H456" s="650"/>
      <c r="I456" s="650"/>
      <c r="J456" s="650"/>
      <c r="K456" s="650"/>
      <c r="L456" s="650"/>
    </row>
    <row r="457" spans="1:12" x14ac:dyDescent="0.2">
      <c r="A457" s="652"/>
      <c r="B457" s="651" t="s">
        <v>1978</v>
      </c>
      <c r="C457" s="654" t="s">
        <v>1991</v>
      </c>
      <c r="D457" s="655">
        <v>43510</v>
      </c>
      <c r="E457" s="651" t="s">
        <v>1992</v>
      </c>
      <c r="F457" s="651" t="s">
        <v>1993</v>
      </c>
      <c r="G457" s="651"/>
      <c r="H457" s="649" t="s">
        <v>286</v>
      </c>
      <c r="I457" s="649"/>
      <c r="J457" s="209" t="s">
        <v>287</v>
      </c>
      <c r="K457" s="209" t="s">
        <v>16</v>
      </c>
      <c r="L457" s="210">
        <v>750</v>
      </c>
    </row>
    <row r="458" spans="1:12" x14ac:dyDescent="0.2">
      <c r="A458" s="652"/>
      <c r="B458" s="651"/>
      <c r="C458" s="654"/>
      <c r="D458" s="655"/>
      <c r="E458" s="651"/>
      <c r="F458" s="651"/>
      <c r="G458" s="651"/>
      <c r="H458" s="649" t="s">
        <v>242</v>
      </c>
      <c r="I458" s="649"/>
      <c r="J458" s="209" t="s">
        <v>287</v>
      </c>
      <c r="K458" s="209" t="s">
        <v>287</v>
      </c>
      <c r="L458" s="210">
        <v>0</v>
      </c>
    </row>
    <row r="459" spans="1:12" ht="24" x14ac:dyDescent="0.2">
      <c r="A459" s="652"/>
      <c r="B459" s="203" t="s">
        <v>6</v>
      </c>
      <c r="C459" s="207" t="s">
        <v>5</v>
      </c>
      <c r="D459" s="207" t="s">
        <v>288</v>
      </c>
      <c r="E459" s="207" t="s">
        <v>289</v>
      </c>
      <c r="F459" s="650"/>
      <c r="G459" s="650"/>
      <c r="H459" s="649" t="s">
        <v>290</v>
      </c>
      <c r="I459" s="649"/>
      <c r="J459" s="651" t="s">
        <v>287</v>
      </c>
      <c r="K459" s="651" t="s">
        <v>287</v>
      </c>
      <c r="L459" s="648">
        <v>0</v>
      </c>
    </row>
    <row r="460" spans="1:12" ht="24" x14ac:dyDescent="0.2">
      <c r="A460" s="652"/>
      <c r="B460" s="209" t="s">
        <v>460</v>
      </c>
      <c r="C460" s="209" t="s">
        <v>1993</v>
      </c>
      <c r="D460" s="211">
        <v>43513</v>
      </c>
      <c r="E460" s="209" t="s">
        <v>1994</v>
      </c>
      <c r="F460" s="650"/>
      <c r="G460" s="650"/>
      <c r="H460" s="649"/>
      <c r="I460" s="649"/>
      <c r="J460" s="651"/>
      <c r="K460" s="651"/>
      <c r="L460" s="648"/>
    </row>
    <row r="461" spans="1:12" ht="24" x14ac:dyDescent="0.2">
      <c r="A461" s="652">
        <v>487</v>
      </c>
      <c r="B461" s="203" t="s">
        <v>12</v>
      </c>
      <c r="C461" s="207" t="s">
        <v>11</v>
      </c>
      <c r="D461" s="207" t="s">
        <v>280</v>
      </c>
      <c r="E461" s="207" t="s">
        <v>281</v>
      </c>
      <c r="F461" s="653" t="s">
        <v>8</v>
      </c>
      <c r="G461" s="653"/>
      <c r="H461" s="650"/>
      <c r="I461" s="650"/>
      <c r="J461" s="650"/>
      <c r="K461" s="650"/>
      <c r="L461" s="650"/>
    </row>
    <row r="462" spans="1:12" x14ac:dyDescent="0.2">
      <c r="A462" s="652"/>
      <c r="B462" s="651" t="s">
        <v>1978</v>
      </c>
      <c r="C462" s="654" t="s">
        <v>1995</v>
      </c>
      <c r="D462" s="655">
        <v>43545</v>
      </c>
      <c r="E462" s="651" t="s">
        <v>373</v>
      </c>
      <c r="F462" s="651" t="s">
        <v>1996</v>
      </c>
      <c r="G462" s="651"/>
      <c r="H462" s="649" t="s">
        <v>286</v>
      </c>
      <c r="I462" s="649"/>
      <c r="J462" s="209" t="s">
        <v>287</v>
      </c>
      <c r="K462" s="209" t="s">
        <v>16</v>
      </c>
      <c r="L462" s="210">
        <v>253.5</v>
      </c>
    </row>
    <row r="463" spans="1:12" x14ac:dyDescent="0.2">
      <c r="A463" s="652"/>
      <c r="B463" s="651"/>
      <c r="C463" s="654"/>
      <c r="D463" s="655"/>
      <c r="E463" s="651"/>
      <c r="F463" s="651"/>
      <c r="G463" s="651"/>
      <c r="H463" s="649" t="s">
        <v>242</v>
      </c>
      <c r="I463" s="649"/>
      <c r="J463" s="209" t="s">
        <v>287</v>
      </c>
      <c r="K463" s="209" t="s">
        <v>16</v>
      </c>
      <c r="L463" s="210">
        <v>118</v>
      </c>
    </row>
    <row r="464" spans="1:12" ht="24" x14ac:dyDescent="0.2">
      <c r="A464" s="652"/>
      <c r="B464" s="203" t="s">
        <v>6</v>
      </c>
      <c r="C464" s="207" t="s">
        <v>5</v>
      </c>
      <c r="D464" s="207" t="s">
        <v>288</v>
      </c>
      <c r="E464" s="207" t="s">
        <v>289</v>
      </c>
      <c r="F464" s="650"/>
      <c r="G464" s="650"/>
      <c r="H464" s="649" t="s">
        <v>290</v>
      </c>
      <c r="I464" s="649"/>
      <c r="J464" s="651" t="s">
        <v>287</v>
      </c>
      <c r="K464" s="651" t="s">
        <v>287</v>
      </c>
      <c r="L464" s="648">
        <v>0</v>
      </c>
    </row>
    <row r="465" spans="1:12" ht="24" x14ac:dyDescent="0.2">
      <c r="A465" s="652"/>
      <c r="B465" s="209" t="s">
        <v>460</v>
      </c>
      <c r="C465" s="209" t="s">
        <v>1996</v>
      </c>
      <c r="D465" s="211">
        <v>43546</v>
      </c>
      <c r="E465" s="209" t="s">
        <v>1997</v>
      </c>
      <c r="F465" s="650"/>
      <c r="G465" s="650"/>
      <c r="H465" s="649"/>
      <c r="I465" s="649"/>
      <c r="J465" s="651"/>
      <c r="K465" s="651"/>
      <c r="L465" s="648"/>
    </row>
    <row r="466" spans="1:12" ht="24" x14ac:dyDescent="0.2">
      <c r="A466" s="652">
        <v>488</v>
      </c>
      <c r="B466" s="203" t="s">
        <v>12</v>
      </c>
      <c r="C466" s="207" t="s">
        <v>11</v>
      </c>
      <c r="D466" s="207" t="s">
        <v>280</v>
      </c>
      <c r="E466" s="207" t="s">
        <v>281</v>
      </c>
      <c r="F466" s="653" t="s">
        <v>8</v>
      </c>
      <c r="G466" s="653"/>
      <c r="H466" s="650"/>
      <c r="I466" s="650"/>
      <c r="J466" s="650"/>
      <c r="K466" s="650"/>
      <c r="L466" s="650"/>
    </row>
    <row r="467" spans="1:12" x14ac:dyDescent="0.2">
      <c r="A467" s="652"/>
      <c r="B467" s="651" t="s">
        <v>1978</v>
      </c>
      <c r="C467" s="654" t="s">
        <v>1998</v>
      </c>
      <c r="D467" s="655">
        <v>43547</v>
      </c>
      <c r="E467" s="651" t="s">
        <v>1999</v>
      </c>
      <c r="F467" s="651" t="s">
        <v>1050</v>
      </c>
      <c r="G467" s="651"/>
      <c r="H467" s="649" t="s">
        <v>286</v>
      </c>
      <c r="I467" s="649"/>
      <c r="J467" s="209" t="s">
        <v>287</v>
      </c>
      <c r="K467" s="209" t="s">
        <v>16</v>
      </c>
      <c r="L467" s="210">
        <v>1011</v>
      </c>
    </row>
    <row r="468" spans="1:12" x14ac:dyDescent="0.2">
      <c r="A468" s="652"/>
      <c r="B468" s="651"/>
      <c r="C468" s="654"/>
      <c r="D468" s="655"/>
      <c r="E468" s="651"/>
      <c r="F468" s="651"/>
      <c r="G468" s="651"/>
      <c r="H468" s="649" t="s">
        <v>242</v>
      </c>
      <c r="I468" s="649"/>
      <c r="J468" s="209" t="s">
        <v>287</v>
      </c>
      <c r="K468" s="209" t="s">
        <v>16</v>
      </c>
      <c r="L468" s="210">
        <v>2974.1</v>
      </c>
    </row>
    <row r="469" spans="1:12" ht="24" x14ac:dyDescent="0.2">
      <c r="A469" s="652"/>
      <c r="B469" s="203" t="s">
        <v>6</v>
      </c>
      <c r="C469" s="207" t="s">
        <v>5</v>
      </c>
      <c r="D469" s="207" t="s">
        <v>288</v>
      </c>
      <c r="E469" s="207" t="s">
        <v>289</v>
      </c>
      <c r="F469" s="650"/>
      <c r="G469" s="650"/>
      <c r="H469" s="649" t="s">
        <v>290</v>
      </c>
      <c r="I469" s="649"/>
      <c r="J469" s="651" t="s">
        <v>287</v>
      </c>
      <c r="K469" s="651" t="s">
        <v>16</v>
      </c>
      <c r="L469" s="648">
        <v>398</v>
      </c>
    </row>
    <row r="470" spans="1:12" ht="24" x14ac:dyDescent="0.2">
      <c r="A470" s="652"/>
      <c r="B470" s="209" t="s">
        <v>460</v>
      </c>
      <c r="C470" s="209" t="s">
        <v>1050</v>
      </c>
      <c r="D470" s="211">
        <v>43551</v>
      </c>
      <c r="E470" s="209" t="s">
        <v>2000</v>
      </c>
      <c r="F470" s="650"/>
      <c r="G470" s="650"/>
      <c r="H470" s="649"/>
      <c r="I470" s="649"/>
      <c r="J470" s="651"/>
      <c r="K470" s="651"/>
      <c r="L470" s="648"/>
    </row>
    <row r="471" spans="1:12" ht="24" x14ac:dyDescent="0.2">
      <c r="A471" s="652">
        <v>489</v>
      </c>
      <c r="B471" s="203" t="s">
        <v>12</v>
      </c>
      <c r="C471" s="207" t="s">
        <v>11</v>
      </c>
      <c r="D471" s="207" t="s">
        <v>280</v>
      </c>
      <c r="E471" s="207" t="s">
        <v>281</v>
      </c>
      <c r="F471" s="653" t="s">
        <v>8</v>
      </c>
      <c r="G471" s="653"/>
      <c r="H471" s="650"/>
      <c r="I471" s="650"/>
      <c r="J471" s="650"/>
      <c r="K471" s="650"/>
      <c r="L471" s="650"/>
    </row>
    <row r="472" spans="1:12" x14ac:dyDescent="0.2">
      <c r="A472" s="652"/>
      <c r="B472" s="651" t="s">
        <v>2001</v>
      </c>
      <c r="C472" s="654" t="s">
        <v>2002</v>
      </c>
      <c r="D472" s="655">
        <v>43515</v>
      </c>
      <c r="E472" s="651" t="s">
        <v>659</v>
      </c>
      <c r="F472" s="651" t="s">
        <v>2003</v>
      </c>
      <c r="G472" s="651"/>
      <c r="H472" s="649" t="s">
        <v>286</v>
      </c>
      <c r="I472" s="649"/>
      <c r="J472" s="209" t="s">
        <v>287</v>
      </c>
      <c r="K472" s="209" t="s">
        <v>16</v>
      </c>
      <c r="L472" s="210">
        <v>500</v>
      </c>
    </row>
    <row r="473" spans="1:12" x14ac:dyDescent="0.2">
      <c r="A473" s="652"/>
      <c r="B473" s="651"/>
      <c r="C473" s="654"/>
      <c r="D473" s="655"/>
      <c r="E473" s="651"/>
      <c r="F473" s="651"/>
      <c r="G473" s="651"/>
      <c r="H473" s="649" t="s">
        <v>242</v>
      </c>
      <c r="I473" s="649"/>
      <c r="J473" s="209" t="s">
        <v>287</v>
      </c>
      <c r="K473" s="209" t="s">
        <v>287</v>
      </c>
      <c r="L473" s="210">
        <v>0</v>
      </c>
    </row>
    <row r="474" spans="1:12" ht="24" x14ac:dyDescent="0.2">
      <c r="A474" s="652"/>
      <c r="B474" s="203" t="s">
        <v>6</v>
      </c>
      <c r="C474" s="207" t="s">
        <v>5</v>
      </c>
      <c r="D474" s="207" t="s">
        <v>288</v>
      </c>
      <c r="E474" s="207" t="s">
        <v>289</v>
      </c>
      <c r="F474" s="650"/>
      <c r="G474" s="650"/>
      <c r="H474" s="649" t="s">
        <v>290</v>
      </c>
      <c r="I474" s="649"/>
      <c r="J474" s="651" t="s">
        <v>287</v>
      </c>
      <c r="K474" s="651" t="s">
        <v>16</v>
      </c>
      <c r="L474" s="648">
        <v>1055</v>
      </c>
    </row>
    <row r="475" spans="1:12" ht="24" x14ac:dyDescent="0.2">
      <c r="A475" s="652"/>
      <c r="B475" s="209" t="s">
        <v>317</v>
      </c>
      <c r="C475" s="209" t="s">
        <v>2003</v>
      </c>
      <c r="D475" s="211">
        <v>43519</v>
      </c>
      <c r="E475" s="209" t="s">
        <v>588</v>
      </c>
      <c r="F475" s="650"/>
      <c r="G475" s="650"/>
      <c r="H475" s="649"/>
      <c r="I475" s="649"/>
      <c r="J475" s="651"/>
      <c r="K475" s="651"/>
      <c r="L475" s="648"/>
    </row>
    <row r="476" spans="1:12" ht="24" x14ac:dyDescent="0.2">
      <c r="A476" s="652">
        <v>490</v>
      </c>
      <c r="B476" s="203" t="s">
        <v>12</v>
      </c>
      <c r="C476" s="207" t="s">
        <v>11</v>
      </c>
      <c r="D476" s="207" t="s">
        <v>280</v>
      </c>
      <c r="E476" s="207" t="s">
        <v>281</v>
      </c>
      <c r="F476" s="653" t="s">
        <v>8</v>
      </c>
      <c r="G476" s="653"/>
      <c r="H476" s="650"/>
      <c r="I476" s="650"/>
      <c r="J476" s="650"/>
      <c r="K476" s="650"/>
      <c r="L476" s="650"/>
    </row>
    <row r="477" spans="1:12" x14ac:dyDescent="0.2">
      <c r="A477" s="652"/>
      <c r="B477" s="651" t="s">
        <v>2004</v>
      </c>
      <c r="C477" s="651" t="s">
        <v>2005</v>
      </c>
      <c r="D477" s="655">
        <v>43397</v>
      </c>
      <c r="E477" s="651" t="s">
        <v>1086</v>
      </c>
      <c r="F477" s="651" t="s">
        <v>2006</v>
      </c>
      <c r="G477" s="651"/>
      <c r="H477" s="649" t="s">
        <v>286</v>
      </c>
      <c r="I477" s="649"/>
      <c r="J477" s="209" t="s">
        <v>287</v>
      </c>
      <c r="K477" s="209" t="s">
        <v>16</v>
      </c>
      <c r="L477" s="210">
        <v>344</v>
      </c>
    </row>
    <row r="478" spans="1:12" x14ac:dyDescent="0.2">
      <c r="A478" s="652"/>
      <c r="B478" s="651"/>
      <c r="C478" s="651"/>
      <c r="D478" s="655"/>
      <c r="E478" s="651"/>
      <c r="F478" s="651"/>
      <c r="G478" s="651"/>
      <c r="H478" s="649" t="s">
        <v>242</v>
      </c>
      <c r="I478" s="649"/>
      <c r="J478" s="209" t="s">
        <v>287</v>
      </c>
      <c r="K478" s="209" t="s">
        <v>16</v>
      </c>
      <c r="L478" s="210">
        <v>841.65</v>
      </c>
    </row>
    <row r="479" spans="1:12" ht="24" x14ac:dyDescent="0.2">
      <c r="A479" s="652"/>
      <c r="B479" s="203" t="s">
        <v>6</v>
      </c>
      <c r="C479" s="207" t="s">
        <v>5</v>
      </c>
      <c r="D479" s="207" t="s">
        <v>288</v>
      </c>
      <c r="E479" s="207" t="s">
        <v>289</v>
      </c>
      <c r="F479" s="650"/>
      <c r="G479" s="650"/>
      <c r="H479" s="649" t="s">
        <v>290</v>
      </c>
      <c r="I479" s="649"/>
      <c r="J479" s="651" t="s">
        <v>287</v>
      </c>
      <c r="K479" s="651" t="s">
        <v>287</v>
      </c>
      <c r="L479" s="648">
        <v>0</v>
      </c>
    </row>
    <row r="480" spans="1:12" ht="24" x14ac:dyDescent="0.2">
      <c r="A480" s="652"/>
      <c r="B480" s="209" t="s">
        <v>291</v>
      </c>
      <c r="C480" s="209" t="s">
        <v>2006</v>
      </c>
      <c r="D480" s="211">
        <v>43399</v>
      </c>
      <c r="E480" s="209" t="s">
        <v>791</v>
      </c>
      <c r="F480" s="650"/>
      <c r="G480" s="650"/>
      <c r="H480" s="649"/>
      <c r="I480" s="649"/>
      <c r="J480" s="651"/>
      <c r="K480" s="651"/>
      <c r="L480" s="648"/>
    </row>
    <row r="481" spans="1:12" ht="24" x14ac:dyDescent="0.2">
      <c r="A481" s="652">
        <v>491</v>
      </c>
      <c r="B481" s="203" t="s">
        <v>12</v>
      </c>
      <c r="C481" s="207" t="s">
        <v>11</v>
      </c>
      <c r="D481" s="207" t="s">
        <v>280</v>
      </c>
      <c r="E481" s="207" t="s">
        <v>281</v>
      </c>
      <c r="F481" s="653" t="s">
        <v>8</v>
      </c>
      <c r="G481" s="653"/>
      <c r="H481" s="650"/>
      <c r="I481" s="650"/>
      <c r="J481" s="650"/>
      <c r="K481" s="650"/>
      <c r="L481" s="650"/>
    </row>
    <row r="482" spans="1:12" x14ac:dyDescent="0.2">
      <c r="A482" s="652"/>
      <c r="B482" s="651" t="s">
        <v>2004</v>
      </c>
      <c r="C482" s="651" t="s">
        <v>2007</v>
      </c>
      <c r="D482" s="655">
        <v>43488</v>
      </c>
      <c r="E482" s="651" t="s">
        <v>2008</v>
      </c>
      <c r="F482" s="651" t="s">
        <v>2009</v>
      </c>
      <c r="G482" s="651"/>
      <c r="H482" s="649" t="s">
        <v>286</v>
      </c>
      <c r="I482" s="649"/>
      <c r="J482" s="209" t="s">
        <v>287</v>
      </c>
      <c r="K482" s="209" t="s">
        <v>16</v>
      </c>
      <c r="L482" s="210">
        <v>350.3</v>
      </c>
    </row>
    <row r="483" spans="1:12" x14ac:dyDescent="0.2">
      <c r="A483" s="652"/>
      <c r="B483" s="651"/>
      <c r="C483" s="651"/>
      <c r="D483" s="655"/>
      <c r="E483" s="651"/>
      <c r="F483" s="651"/>
      <c r="G483" s="651"/>
      <c r="H483" s="649" t="s">
        <v>242</v>
      </c>
      <c r="I483" s="649"/>
      <c r="J483" s="209" t="s">
        <v>287</v>
      </c>
      <c r="K483" s="209" t="s">
        <v>16</v>
      </c>
      <c r="L483" s="210">
        <v>765.79</v>
      </c>
    </row>
    <row r="484" spans="1:12" ht="24" x14ac:dyDescent="0.2">
      <c r="A484" s="652"/>
      <c r="B484" s="203" t="s">
        <v>6</v>
      </c>
      <c r="C484" s="207" t="s">
        <v>5</v>
      </c>
      <c r="D484" s="207" t="s">
        <v>288</v>
      </c>
      <c r="E484" s="207" t="s">
        <v>289</v>
      </c>
      <c r="F484" s="650"/>
      <c r="G484" s="650"/>
      <c r="H484" s="649" t="s">
        <v>290</v>
      </c>
      <c r="I484" s="649"/>
      <c r="J484" s="651" t="s">
        <v>287</v>
      </c>
      <c r="K484" s="651" t="s">
        <v>287</v>
      </c>
      <c r="L484" s="648">
        <v>0</v>
      </c>
    </row>
    <row r="485" spans="1:12" ht="24" x14ac:dyDescent="0.2">
      <c r="A485" s="652"/>
      <c r="B485" s="209" t="s">
        <v>291</v>
      </c>
      <c r="C485" s="209" t="s">
        <v>2009</v>
      </c>
      <c r="D485" s="211">
        <v>43490</v>
      </c>
      <c r="E485" s="209" t="s">
        <v>765</v>
      </c>
      <c r="F485" s="650"/>
      <c r="G485" s="650"/>
      <c r="H485" s="649"/>
      <c r="I485" s="649"/>
      <c r="J485" s="651"/>
      <c r="K485" s="651"/>
      <c r="L485" s="648"/>
    </row>
    <row r="486" spans="1:12" ht="24" x14ac:dyDescent="0.2">
      <c r="A486" s="652">
        <v>492</v>
      </c>
      <c r="B486" s="203" t="s">
        <v>12</v>
      </c>
      <c r="C486" s="207" t="s">
        <v>11</v>
      </c>
      <c r="D486" s="207" t="s">
        <v>280</v>
      </c>
      <c r="E486" s="207" t="s">
        <v>281</v>
      </c>
      <c r="F486" s="653" t="s">
        <v>8</v>
      </c>
      <c r="G486" s="653"/>
      <c r="H486" s="650"/>
      <c r="I486" s="650"/>
      <c r="J486" s="650"/>
      <c r="K486" s="650"/>
      <c r="L486" s="650"/>
    </row>
    <row r="487" spans="1:12" x14ac:dyDescent="0.2">
      <c r="A487" s="652"/>
      <c r="B487" s="651" t="s">
        <v>2010</v>
      </c>
      <c r="C487" s="654" t="s">
        <v>2011</v>
      </c>
      <c r="D487" s="655">
        <v>43382</v>
      </c>
      <c r="E487" s="651" t="s">
        <v>2012</v>
      </c>
      <c r="F487" s="651" t="s">
        <v>2013</v>
      </c>
      <c r="G487" s="651"/>
      <c r="H487" s="649" t="s">
        <v>286</v>
      </c>
      <c r="I487" s="649"/>
      <c r="J487" s="209" t="s">
        <v>287</v>
      </c>
      <c r="K487" s="209" t="s">
        <v>16</v>
      </c>
      <c r="L487" s="210">
        <v>608.25</v>
      </c>
    </row>
    <row r="488" spans="1:12" x14ac:dyDescent="0.2">
      <c r="A488" s="652"/>
      <c r="B488" s="651"/>
      <c r="C488" s="654"/>
      <c r="D488" s="655"/>
      <c r="E488" s="651"/>
      <c r="F488" s="651"/>
      <c r="G488" s="651"/>
      <c r="H488" s="649" t="s">
        <v>242</v>
      </c>
      <c r="I488" s="649"/>
      <c r="J488" s="209" t="s">
        <v>287</v>
      </c>
      <c r="K488" s="209" t="s">
        <v>287</v>
      </c>
      <c r="L488" s="210">
        <v>0</v>
      </c>
    </row>
    <row r="489" spans="1:12" ht="24" x14ac:dyDescent="0.2">
      <c r="A489" s="652"/>
      <c r="B489" s="203" t="s">
        <v>6</v>
      </c>
      <c r="C489" s="207" t="s">
        <v>5</v>
      </c>
      <c r="D489" s="207" t="s">
        <v>288</v>
      </c>
      <c r="E489" s="207" t="s">
        <v>289</v>
      </c>
      <c r="F489" s="650"/>
      <c r="G489" s="650"/>
      <c r="H489" s="649" t="s">
        <v>290</v>
      </c>
      <c r="I489" s="649"/>
      <c r="J489" s="651" t="s">
        <v>287</v>
      </c>
      <c r="K489" s="651" t="s">
        <v>287</v>
      </c>
      <c r="L489" s="648">
        <v>0</v>
      </c>
    </row>
    <row r="490" spans="1:12" ht="24" x14ac:dyDescent="0.2">
      <c r="A490" s="652"/>
      <c r="B490" s="209" t="s">
        <v>2014</v>
      </c>
      <c r="C490" s="209" t="s">
        <v>2013</v>
      </c>
      <c r="D490" s="211">
        <v>43384</v>
      </c>
      <c r="E490" s="209" t="s">
        <v>2015</v>
      </c>
      <c r="F490" s="650"/>
      <c r="G490" s="650"/>
      <c r="H490" s="649"/>
      <c r="I490" s="649"/>
      <c r="J490" s="651"/>
      <c r="K490" s="651"/>
      <c r="L490" s="648"/>
    </row>
    <row r="491" spans="1:12" ht="24" x14ac:dyDescent="0.2">
      <c r="A491" s="652">
        <v>493</v>
      </c>
      <c r="B491" s="203" t="s">
        <v>12</v>
      </c>
      <c r="C491" s="207" t="s">
        <v>11</v>
      </c>
      <c r="D491" s="207" t="s">
        <v>280</v>
      </c>
      <c r="E491" s="207" t="s">
        <v>281</v>
      </c>
      <c r="F491" s="653" t="s">
        <v>8</v>
      </c>
      <c r="G491" s="653"/>
      <c r="H491" s="650"/>
      <c r="I491" s="650"/>
      <c r="J491" s="650"/>
      <c r="K491" s="650"/>
      <c r="L491" s="650"/>
    </row>
    <row r="492" spans="1:12" x14ac:dyDescent="0.2">
      <c r="A492" s="652"/>
      <c r="B492" s="651" t="s">
        <v>2016</v>
      </c>
      <c r="C492" s="654" t="s">
        <v>2017</v>
      </c>
      <c r="D492" s="655">
        <v>43395</v>
      </c>
      <c r="E492" s="651" t="s">
        <v>1244</v>
      </c>
      <c r="F492" s="651" t="s">
        <v>2018</v>
      </c>
      <c r="G492" s="651"/>
      <c r="H492" s="649" t="s">
        <v>286</v>
      </c>
      <c r="I492" s="649"/>
      <c r="J492" s="209" t="s">
        <v>287</v>
      </c>
      <c r="K492" s="209" t="s">
        <v>16</v>
      </c>
      <c r="L492" s="210">
        <v>872.24</v>
      </c>
    </row>
    <row r="493" spans="1:12" x14ac:dyDescent="0.2">
      <c r="A493" s="652"/>
      <c r="B493" s="651"/>
      <c r="C493" s="654"/>
      <c r="D493" s="655"/>
      <c r="E493" s="651"/>
      <c r="F493" s="651"/>
      <c r="G493" s="651"/>
      <c r="H493" s="649" t="s">
        <v>242</v>
      </c>
      <c r="I493" s="649"/>
      <c r="J493" s="209" t="s">
        <v>287</v>
      </c>
      <c r="K493" s="209" t="s">
        <v>16</v>
      </c>
      <c r="L493" s="210">
        <v>1259.71</v>
      </c>
    </row>
    <row r="494" spans="1:12" ht="24" x14ac:dyDescent="0.2">
      <c r="A494" s="652"/>
      <c r="B494" s="203" t="s">
        <v>6</v>
      </c>
      <c r="C494" s="207" t="s">
        <v>5</v>
      </c>
      <c r="D494" s="207" t="s">
        <v>288</v>
      </c>
      <c r="E494" s="207" t="s">
        <v>289</v>
      </c>
      <c r="F494" s="650"/>
      <c r="G494" s="650"/>
      <c r="H494" s="649" t="s">
        <v>290</v>
      </c>
      <c r="I494" s="649"/>
      <c r="J494" s="651" t="s">
        <v>287</v>
      </c>
      <c r="K494" s="651" t="s">
        <v>16</v>
      </c>
      <c r="L494" s="648">
        <v>675</v>
      </c>
    </row>
    <row r="495" spans="1:12" ht="24" x14ac:dyDescent="0.2">
      <c r="A495" s="652"/>
      <c r="B495" s="209" t="s">
        <v>460</v>
      </c>
      <c r="C495" s="209" t="s">
        <v>2018</v>
      </c>
      <c r="D495" s="211">
        <v>43399</v>
      </c>
      <c r="E495" s="209" t="s">
        <v>1934</v>
      </c>
      <c r="F495" s="650"/>
      <c r="G495" s="650"/>
      <c r="H495" s="649"/>
      <c r="I495" s="649"/>
      <c r="J495" s="651"/>
      <c r="K495" s="651"/>
      <c r="L495" s="648"/>
    </row>
    <row r="496" spans="1:12" ht="24" x14ac:dyDescent="0.2">
      <c r="A496" s="652">
        <v>494</v>
      </c>
      <c r="B496" s="203" t="s">
        <v>12</v>
      </c>
      <c r="C496" s="207" t="s">
        <v>11</v>
      </c>
      <c r="D496" s="207" t="s">
        <v>280</v>
      </c>
      <c r="E496" s="207" t="s">
        <v>281</v>
      </c>
      <c r="F496" s="653" t="s">
        <v>8</v>
      </c>
      <c r="G496" s="653"/>
      <c r="H496" s="650"/>
      <c r="I496" s="650"/>
      <c r="J496" s="650"/>
      <c r="K496" s="650"/>
      <c r="L496" s="650"/>
    </row>
    <row r="497" spans="1:12" x14ac:dyDescent="0.2">
      <c r="A497" s="652"/>
      <c r="B497" s="651" t="s">
        <v>2019</v>
      </c>
      <c r="C497" s="651" t="s">
        <v>2020</v>
      </c>
      <c r="D497" s="655">
        <v>43530</v>
      </c>
      <c r="E497" s="651" t="s">
        <v>1917</v>
      </c>
      <c r="F497" s="651" t="s">
        <v>720</v>
      </c>
      <c r="G497" s="651"/>
      <c r="H497" s="649" t="s">
        <v>286</v>
      </c>
      <c r="I497" s="649"/>
      <c r="J497" s="209" t="s">
        <v>287</v>
      </c>
      <c r="K497" s="209" t="s">
        <v>16</v>
      </c>
      <c r="L497" s="210">
        <v>478</v>
      </c>
    </row>
    <row r="498" spans="1:12" x14ac:dyDescent="0.2">
      <c r="A498" s="652"/>
      <c r="B498" s="651"/>
      <c r="C498" s="651"/>
      <c r="D498" s="655"/>
      <c r="E498" s="651"/>
      <c r="F498" s="651"/>
      <c r="G498" s="651"/>
      <c r="H498" s="649" t="s">
        <v>242</v>
      </c>
      <c r="I498" s="649"/>
      <c r="J498" s="209" t="s">
        <v>287</v>
      </c>
      <c r="K498" s="209" t="s">
        <v>287</v>
      </c>
      <c r="L498" s="210">
        <v>0</v>
      </c>
    </row>
    <row r="499" spans="1:12" ht="24" x14ac:dyDescent="0.2">
      <c r="A499" s="652"/>
      <c r="B499" s="203" t="s">
        <v>6</v>
      </c>
      <c r="C499" s="207" t="s">
        <v>5</v>
      </c>
      <c r="D499" s="207" t="s">
        <v>288</v>
      </c>
      <c r="E499" s="207" t="s">
        <v>289</v>
      </c>
      <c r="F499" s="650"/>
      <c r="G499" s="650"/>
      <c r="H499" s="649" t="s">
        <v>290</v>
      </c>
      <c r="I499" s="649"/>
      <c r="J499" s="651" t="s">
        <v>287</v>
      </c>
      <c r="K499" s="651" t="s">
        <v>287</v>
      </c>
      <c r="L499" s="648">
        <v>0</v>
      </c>
    </row>
    <row r="500" spans="1:12" ht="24" x14ac:dyDescent="0.2">
      <c r="A500" s="652"/>
      <c r="B500" s="209" t="s">
        <v>832</v>
      </c>
      <c r="C500" s="209" t="s">
        <v>720</v>
      </c>
      <c r="D500" s="211">
        <v>43536</v>
      </c>
      <c r="E500" s="209" t="s">
        <v>2021</v>
      </c>
      <c r="F500" s="650"/>
      <c r="G500" s="650"/>
      <c r="H500" s="649"/>
      <c r="I500" s="649"/>
      <c r="J500" s="651"/>
      <c r="K500" s="651"/>
      <c r="L500" s="648"/>
    </row>
    <row r="501" spans="1:12" ht="24" x14ac:dyDescent="0.2">
      <c r="A501" s="652">
        <v>495</v>
      </c>
      <c r="B501" s="203" t="s">
        <v>12</v>
      </c>
      <c r="C501" s="207" t="s">
        <v>11</v>
      </c>
      <c r="D501" s="207" t="s">
        <v>280</v>
      </c>
      <c r="E501" s="207" t="s">
        <v>281</v>
      </c>
      <c r="F501" s="653" t="s">
        <v>8</v>
      </c>
      <c r="G501" s="653"/>
      <c r="H501" s="650"/>
      <c r="I501" s="650"/>
      <c r="J501" s="650"/>
      <c r="K501" s="650"/>
      <c r="L501" s="650"/>
    </row>
    <row r="502" spans="1:12" x14ac:dyDescent="0.2">
      <c r="A502" s="652"/>
      <c r="B502" s="651" t="s">
        <v>2022</v>
      </c>
      <c r="C502" s="651" t="s">
        <v>2023</v>
      </c>
      <c r="D502" s="655">
        <v>43524</v>
      </c>
      <c r="E502" s="651" t="s">
        <v>603</v>
      </c>
      <c r="F502" s="651" t="s">
        <v>2024</v>
      </c>
      <c r="G502" s="651"/>
      <c r="H502" s="649" t="s">
        <v>286</v>
      </c>
      <c r="I502" s="649"/>
      <c r="J502" s="209" t="s">
        <v>287</v>
      </c>
      <c r="K502" s="209" t="s">
        <v>16</v>
      </c>
      <c r="L502" s="210">
        <v>877</v>
      </c>
    </row>
    <row r="503" spans="1:12" x14ac:dyDescent="0.2">
      <c r="A503" s="652"/>
      <c r="B503" s="651"/>
      <c r="C503" s="651"/>
      <c r="D503" s="655"/>
      <c r="E503" s="651"/>
      <c r="F503" s="651"/>
      <c r="G503" s="651"/>
      <c r="H503" s="649" t="s">
        <v>242</v>
      </c>
      <c r="I503" s="649"/>
      <c r="J503" s="209" t="s">
        <v>287</v>
      </c>
      <c r="K503" s="209" t="s">
        <v>16</v>
      </c>
      <c r="L503" s="210">
        <v>241.6</v>
      </c>
    </row>
    <row r="504" spans="1:12" ht="24" x14ac:dyDescent="0.2">
      <c r="A504" s="652"/>
      <c r="B504" s="203" t="s">
        <v>6</v>
      </c>
      <c r="C504" s="207" t="s">
        <v>5</v>
      </c>
      <c r="D504" s="207" t="s">
        <v>288</v>
      </c>
      <c r="E504" s="207" t="s">
        <v>289</v>
      </c>
      <c r="F504" s="650"/>
      <c r="G504" s="650"/>
      <c r="H504" s="649" t="s">
        <v>290</v>
      </c>
      <c r="I504" s="649"/>
      <c r="J504" s="651" t="s">
        <v>287</v>
      </c>
      <c r="K504" s="651" t="s">
        <v>287</v>
      </c>
      <c r="L504" s="648">
        <v>0</v>
      </c>
    </row>
    <row r="505" spans="1:12" ht="24" x14ac:dyDescent="0.2">
      <c r="A505" s="652"/>
      <c r="B505" s="209" t="s">
        <v>2025</v>
      </c>
      <c r="C505" s="209" t="s">
        <v>2024</v>
      </c>
      <c r="D505" s="211">
        <v>43526</v>
      </c>
      <c r="E505" s="209" t="s">
        <v>914</v>
      </c>
      <c r="F505" s="650"/>
      <c r="G505" s="650"/>
      <c r="H505" s="649"/>
      <c r="I505" s="649"/>
      <c r="J505" s="651"/>
      <c r="K505" s="651"/>
      <c r="L505" s="648"/>
    </row>
    <row r="506" spans="1:12" ht="24" x14ac:dyDescent="0.2">
      <c r="A506" s="652">
        <v>496</v>
      </c>
      <c r="B506" s="203" t="s">
        <v>12</v>
      </c>
      <c r="C506" s="207" t="s">
        <v>11</v>
      </c>
      <c r="D506" s="207" t="s">
        <v>280</v>
      </c>
      <c r="E506" s="207" t="s">
        <v>281</v>
      </c>
      <c r="F506" s="653" t="s">
        <v>8</v>
      </c>
      <c r="G506" s="653"/>
      <c r="H506" s="650"/>
      <c r="I506" s="650"/>
      <c r="J506" s="650"/>
      <c r="K506" s="650"/>
      <c r="L506" s="650"/>
    </row>
    <row r="507" spans="1:12" x14ac:dyDescent="0.2">
      <c r="A507" s="652"/>
      <c r="B507" s="651" t="s">
        <v>2026</v>
      </c>
      <c r="C507" s="654" t="s">
        <v>2027</v>
      </c>
      <c r="D507" s="655">
        <v>43537</v>
      </c>
      <c r="E507" s="651" t="s">
        <v>2028</v>
      </c>
      <c r="F507" s="651" t="s">
        <v>405</v>
      </c>
      <c r="G507" s="651"/>
      <c r="H507" s="649" t="s">
        <v>286</v>
      </c>
      <c r="I507" s="649"/>
      <c r="J507" s="209" t="s">
        <v>287</v>
      </c>
      <c r="K507" s="209" t="s">
        <v>16</v>
      </c>
      <c r="L507" s="210">
        <v>595</v>
      </c>
    </row>
    <row r="508" spans="1:12" x14ac:dyDescent="0.2">
      <c r="A508" s="652"/>
      <c r="B508" s="651"/>
      <c r="C508" s="654"/>
      <c r="D508" s="655"/>
      <c r="E508" s="651"/>
      <c r="F508" s="651"/>
      <c r="G508" s="651"/>
      <c r="H508" s="649" t="s">
        <v>242</v>
      </c>
      <c r="I508" s="649"/>
      <c r="J508" s="651" t="s">
        <v>287</v>
      </c>
      <c r="K508" s="651" t="s">
        <v>287</v>
      </c>
      <c r="L508" s="648">
        <v>0</v>
      </c>
    </row>
    <row r="509" spans="1:12" x14ac:dyDescent="0.2">
      <c r="A509" s="652"/>
      <c r="B509" s="651"/>
      <c r="C509" s="654"/>
      <c r="D509" s="655"/>
      <c r="E509" s="651"/>
      <c r="F509" s="651"/>
      <c r="G509" s="651"/>
      <c r="H509" s="649"/>
      <c r="I509" s="649"/>
      <c r="J509" s="651"/>
      <c r="K509" s="651"/>
      <c r="L509" s="648"/>
    </row>
    <row r="510" spans="1:12" ht="24" x14ac:dyDescent="0.2">
      <c r="A510" s="652"/>
      <c r="B510" s="203" t="s">
        <v>6</v>
      </c>
      <c r="C510" s="207" t="s">
        <v>5</v>
      </c>
      <c r="D510" s="207" t="s">
        <v>288</v>
      </c>
      <c r="E510" s="207" t="s">
        <v>289</v>
      </c>
      <c r="F510" s="650"/>
      <c r="G510" s="650"/>
      <c r="H510" s="649" t="s">
        <v>290</v>
      </c>
      <c r="I510" s="649"/>
      <c r="J510" s="651" t="s">
        <v>287</v>
      </c>
      <c r="K510" s="651" t="s">
        <v>287</v>
      </c>
      <c r="L510" s="648">
        <v>0</v>
      </c>
    </row>
    <row r="511" spans="1:12" ht="36" x14ac:dyDescent="0.2">
      <c r="A511" s="652"/>
      <c r="B511" s="209" t="s">
        <v>1105</v>
      </c>
      <c r="C511" s="209" t="s">
        <v>405</v>
      </c>
      <c r="D511" s="211">
        <v>43540</v>
      </c>
      <c r="E511" s="209" t="s">
        <v>406</v>
      </c>
      <c r="F511" s="650"/>
      <c r="G511" s="650"/>
      <c r="H511" s="649"/>
      <c r="I511" s="649"/>
      <c r="J511" s="651"/>
      <c r="K511" s="651"/>
      <c r="L511" s="648"/>
    </row>
    <row r="512" spans="1:12" ht="24" x14ac:dyDescent="0.2">
      <c r="A512" s="652">
        <v>497</v>
      </c>
      <c r="B512" s="203" t="s">
        <v>12</v>
      </c>
      <c r="C512" s="207" t="s">
        <v>11</v>
      </c>
      <c r="D512" s="207" t="s">
        <v>280</v>
      </c>
      <c r="E512" s="207" t="s">
        <v>281</v>
      </c>
      <c r="F512" s="653" t="s">
        <v>8</v>
      </c>
      <c r="G512" s="653"/>
      <c r="H512" s="650"/>
      <c r="I512" s="650"/>
      <c r="J512" s="650"/>
      <c r="K512" s="650"/>
      <c r="L512" s="650"/>
    </row>
    <row r="513" spans="1:12" x14ac:dyDescent="0.2">
      <c r="A513" s="652"/>
      <c r="B513" s="651" t="s">
        <v>2029</v>
      </c>
      <c r="C513" s="654" t="s">
        <v>2030</v>
      </c>
      <c r="D513" s="655">
        <v>43515</v>
      </c>
      <c r="E513" s="651" t="s">
        <v>2031</v>
      </c>
      <c r="F513" s="651" t="s">
        <v>2013</v>
      </c>
      <c r="G513" s="651"/>
      <c r="H513" s="649" t="s">
        <v>286</v>
      </c>
      <c r="I513" s="649"/>
      <c r="J513" s="209" t="s">
        <v>287</v>
      </c>
      <c r="K513" s="209" t="s">
        <v>16</v>
      </c>
      <c r="L513" s="210">
        <v>435</v>
      </c>
    </row>
    <row r="514" spans="1:12" x14ac:dyDescent="0.2">
      <c r="A514" s="652"/>
      <c r="B514" s="651"/>
      <c r="C514" s="654"/>
      <c r="D514" s="655"/>
      <c r="E514" s="651"/>
      <c r="F514" s="651"/>
      <c r="G514" s="651"/>
      <c r="H514" s="649" t="s">
        <v>242</v>
      </c>
      <c r="I514" s="649"/>
      <c r="J514" s="209" t="s">
        <v>287</v>
      </c>
      <c r="K514" s="209" t="s">
        <v>16</v>
      </c>
      <c r="L514" s="210">
        <v>771.65</v>
      </c>
    </row>
    <row r="515" spans="1:12" ht="24" x14ac:dyDescent="0.2">
      <c r="A515" s="652"/>
      <c r="B515" s="203" t="s">
        <v>6</v>
      </c>
      <c r="C515" s="207" t="s">
        <v>5</v>
      </c>
      <c r="D515" s="207" t="s">
        <v>288</v>
      </c>
      <c r="E515" s="207" t="s">
        <v>289</v>
      </c>
      <c r="F515" s="650"/>
      <c r="G515" s="650"/>
      <c r="H515" s="649" t="s">
        <v>290</v>
      </c>
      <c r="I515" s="649"/>
      <c r="J515" s="651" t="s">
        <v>287</v>
      </c>
      <c r="K515" s="651" t="s">
        <v>16</v>
      </c>
      <c r="L515" s="648">
        <v>76</v>
      </c>
    </row>
    <row r="516" spans="1:12" ht="24" x14ac:dyDescent="0.2">
      <c r="A516" s="652"/>
      <c r="B516" s="209" t="s">
        <v>439</v>
      </c>
      <c r="C516" s="209" t="s">
        <v>2013</v>
      </c>
      <c r="D516" s="211">
        <v>43517</v>
      </c>
      <c r="E516" s="209" t="s">
        <v>1226</v>
      </c>
      <c r="F516" s="650"/>
      <c r="G516" s="650"/>
      <c r="H516" s="649"/>
      <c r="I516" s="649"/>
      <c r="J516" s="651"/>
      <c r="K516" s="651"/>
      <c r="L516" s="648"/>
    </row>
    <row r="517" spans="1:12" ht="24" x14ac:dyDescent="0.2">
      <c r="A517" s="652">
        <v>498</v>
      </c>
      <c r="B517" s="203" t="s">
        <v>12</v>
      </c>
      <c r="C517" s="207" t="s">
        <v>11</v>
      </c>
      <c r="D517" s="207" t="s">
        <v>280</v>
      </c>
      <c r="E517" s="207" t="s">
        <v>281</v>
      </c>
      <c r="F517" s="653" t="s">
        <v>8</v>
      </c>
      <c r="G517" s="653"/>
      <c r="H517" s="650"/>
      <c r="I517" s="650"/>
      <c r="J517" s="650"/>
      <c r="K517" s="650"/>
      <c r="L517" s="650"/>
    </row>
    <row r="518" spans="1:12" x14ac:dyDescent="0.2">
      <c r="A518" s="652"/>
      <c r="B518" s="651" t="s">
        <v>2032</v>
      </c>
      <c r="C518" s="654" t="s">
        <v>2033</v>
      </c>
      <c r="D518" s="655">
        <v>43395</v>
      </c>
      <c r="E518" s="651" t="s">
        <v>394</v>
      </c>
      <c r="F518" s="651" t="s">
        <v>395</v>
      </c>
      <c r="G518" s="651"/>
      <c r="H518" s="649" t="s">
        <v>286</v>
      </c>
      <c r="I518" s="649"/>
      <c r="J518" s="209" t="s">
        <v>287</v>
      </c>
      <c r="K518" s="209" t="s">
        <v>16</v>
      </c>
      <c r="L518" s="210">
        <v>857</v>
      </c>
    </row>
    <row r="519" spans="1:12" x14ac:dyDescent="0.2">
      <c r="A519" s="652"/>
      <c r="B519" s="651"/>
      <c r="C519" s="654"/>
      <c r="D519" s="655"/>
      <c r="E519" s="651"/>
      <c r="F519" s="651"/>
      <c r="G519" s="651"/>
      <c r="H519" s="649" t="s">
        <v>242</v>
      </c>
      <c r="I519" s="649"/>
      <c r="J519" s="651" t="s">
        <v>287</v>
      </c>
      <c r="K519" s="651" t="s">
        <v>16</v>
      </c>
      <c r="L519" s="648">
        <v>1089.21</v>
      </c>
    </row>
    <row r="520" spans="1:12" x14ac:dyDescent="0.2">
      <c r="A520" s="652"/>
      <c r="B520" s="651"/>
      <c r="C520" s="654"/>
      <c r="D520" s="655"/>
      <c r="E520" s="651"/>
      <c r="F520" s="651"/>
      <c r="G520" s="651"/>
      <c r="H520" s="649"/>
      <c r="I520" s="649"/>
      <c r="J520" s="651"/>
      <c r="K520" s="651"/>
      <c r="L520" s="648"/>
    </row>
    <row r="521" spans="1:12" x14ac:dyDescent="0.2">
      <c r="A521" s="652"/>
      <c r="B521" s="651"/>
      <c r="C521" s="654"/>
      <c r="D521" s="655"/>
      <c r="E521" s="651"/>
      <c r="F521" s="651"/>
      <c r="G521" s="651"/>
      <c r="H521" s="649"/>
      <c r="I521" s="649"/>
      <c r="J521" s="651"/>
      <c r="K521" s="651"/>
      <c r="L521" s="648"/>
    </row>
    <row r="522" spans="1:12" ht="24" x14ac:dyDescent="0.2">
      <c r="A522" s="652"/>
      <c r="B522" s="203" t="s">
        <v>6</v>
      </c>
      <c r="C522" s="207" t="s">
        <v>5</v>
      </c>
      <c r="D522" s="207" t="s">
        <v>288</v>
      </c>
      <c r="E522" s="207" t="s">
        <v>289</v>
      </c>
      <c r="F522" s="650"/>
      <c r="G522" s="650"/>
      <c r="H522" s="649" t="s">
        <v>290</v>
      </c>
      <c r="I522" s="649"/>
      <c r="J522" s="651" t="s">
        <v>287</v>
      </c>
      <c r="K522" s="651" t="s">
        <v>16</v>
      </c>
      <c r="L522" s="648">
        <v>983.09</v>
      </c>
    </row>
    <row r="523" spans="1:12" ht="24" x14ac:dyDescent="0.2">
      <c r="A523" s="652"/>
      <c r="B523" s="209" t="s">
        <v>832</v>
      </c>
      <c r="C523" s="209" t="s">
        <v>395</v>
      </c>
      <c r="D523" s="211">
        <v>43400</v>
      </c>
      <c r="E523" s="209" t="s">
        <v>1636</v>
      </c>
      <c r="F523" s="650"/>
      <c r="G523" s="650"/>
      <c r="H523" s="649"/>
      <c r="I523" s="649"/>
      <c r="J523" s="651"/>
      <c r="K523" s="651"/>
      <c r="L523" s="648"/>
    </row>
    <row r="524" spans="1:12" ht="24" x14ac:dyDescent="0.2">
      <c r="A524" s="652">
        <v>499</v>
      </c>
      <c r="B524" s="203" t="s">
        <v>12</v>
      </c>
      <c r="C524" s="207" t="s">
        <v>11</v>
      </c>
      <c r="D524" s="207" t="s">
        <v>280</v>
      </c>
      <c r="E524" s="207" t="s">
        <v>281</v>
      </c>
      <c r="F524" s="653" t="s">
        <v>8</v>
      </c>
      <c r="G524" s="653"/>
      <c r="H524" s="650"/>
      <c r="I524" s="650"/>
      <c r="J524" s="650"/>
      <c r="K524" s="650"/>
      <c r="L524" s="650"/>
    </row>
    <row r="525" spans="1:12" x14ac:dyDescent="0.2">
      <c r="A525" s="652"/>
      <c r="B525" s="651" t="s">
        <v>2032</v>
      </c>
      <c r="C525" s="654" t="s">
        <v>2034</v>
      </c>
      <c r="D525" s="655">
        <v>43551</v>
      </c>
      <c r="E525" s="651" t="s">
        <v>331</v>
      </c>
      <c r="F525" s="651" t="s">
        <v>2035</v>
      </c>
      <c r="G525" s="651"/>
      <c r="H525" s="649" t="s">
        <v>286</v>
      </c>
      <c r="I525" s="649"/>
      <c r="J525" s="209" t="s">
        <v>287</v>
      </c>
      <c r="K525" s="209" t="s">
        <v>16</v>
      </c>
      <c r="L525" s="210">
        <v>645.08000000000004</v>
      </c>
    </row>
    <row r="526" spans="1:12" x14ac:dyDescent="0.2">
      <c r="A526" s="652"/>
      <c r="B526" s="651"/>
      <c r="C526" s="654"/>
      <c r="D526" s="655"/>
      <c r="E526" s="651"/>
      <c r="F526" s="651"/>
      <c r="G526" s="651"/>
      <c r="H526" s="649" t="s">
        <v>242</v>
      </c>
      <c r="I526" s="649"/>
      <c r="J526" s="651" t="s">
        <v>287</v>
      </c>
      <c r="K526" s="651" t="s">
        <v>16</v>
      </c>
      <c r="L526" s="648">
        <v>706.28</v>
      </c>
    </row>
    <row r="527" spans="1:12" x14ac:dyDescent="0.2">
      <c r="A527" s="652"/>
      <c r="B527" s="651"/>
      <c r="C527" s="654"/>
      <c r="D527" s="655"/>
      <c r="E527" s="651"/>
      <c r="F527" s="651"/>
      <c r="G527" s="651"/>
      <c r="H527" s="649"/>
      <c r="I527" s="649"/>
      <c r="J527" s="651"/>
      <c r="K527" s="651"/>
      <c r="L527" s="648"/>
    </row>
    <row r="528" spans="1:12" ht="24" x14ac:dyDescent="0.2">
      <c r="A528" s="652"/>
      <c r="B528" s="203" t="s">
        <v>6</v>
      </c>
      <c r="C528" s="207" t="s">
        <v>5</v>
      </c>
      <c r="D528" s="207" t="s">
        <v>288</v>
      </c>
      <c r="E528" s="207" t="s">
        <v>289</v>
      </c>
      <c r="F528" s="650"/>
      <c r="G528" s="650"/>
      <c r="H528" s="649" t="s">
        <v>290</v>
      </c>
      <c r="I528" s="649"/>
      <c r="J528" s="651" t="s">
        <v>287</v>
      </c>
      <c r="K528" s="651" t="s">
        <v>16</v>
      </c>
      <c r="L528" s="648">
        <v>70</v>
      </c>
    </row>
    <row r="529" spans="1:12" ht="24" x14ac:dyDescent="0.2">
      <c r="A529" s="652"/>
      <c r="B529" s="209" t="s">
        <v>832</v>
      </c>
      <c r="C529" s="209" t="s">
        <v>2035</v>
      </c>
      <c r="D529" s="211">
        <v>43554</v>
      </c>
      <c r="E529" s="209" t="s">
        <v>2036</v>
      </c>
      <c r="F529" s="650"/>
      <c r="G529" s="650"/>
      <c r="H529" s="649"/>
      <c r="I529" s="649"/>
      <c r="J529" s="651"/>
      <c r="K529" s="651"/>
      <c r="L529" s="648"/>
    </row>
    <row r="530" spans="1:12" ht="24" x14ac:dyDescent="0.2">
      <c r="A530" s="652">
        <v>500</v>
      </c>
      <c r="B530" s="203" t="s">
        <v>12</v>
      </c>
      <c r="C530" s="207" t="s">
        <v>11</v>
      </c>
      <c r="D530" s="207" t="s">
        <v>280</v>
      </c>
      <c r="E530" s="207" t="s">
        <v>281</v>
      </c>
      <c r="F530" s="653" t="s">
        <v>8</v>
      </c>
      <c r="G530" s="653"/>
      <c r="H530" s="650"/>
      <c r="I530" s="650"/>
      <c r="J530" s="650"/>
      <c r="K530" s="650"/>
      <c r="L530" s="650"/>
    </row>
    <row r="531" spans="1:12" x14ac:dyDescent="0.2">
      <c r="A531" s="652"/>
      <c r="B531" s="651" t="s">
        <v>2037</v>
      </c>
      <c r="C531" s="654" t="s">
        <v>2038</v>
      </c>
      <c r="D531" s="655">
        <v>43510</v>
      </c>
      <c r="E531" s="651" t="s">
        <v>321</v>
      </c>
      <c r="F531" s="651" t="s">
        <v>446</v>
      </c>
      <c r="G531" s="651"/>
      <c r="H531" s="649" t="s">
        <v>286</v>
      </c>
      <c r="I531" s="649"/>
      <c r="J531" s="209" t="s">
        <v>287</v>
      </c>
      <c r="K531" s="209" t="s">
        <v>16</v>
      </c>
      <c r="L531" s="210">
        <v>562.21</v>
      </c>
    </row>
    <row r="532" spans="1:12" x14ac:dyDescent="0.2">
      <c r="A532" s="652"/>
      <c r="B532" s="651"/>
      <c r="C532" s="654"/>
      <c r="D532" s="655"/>
      <c r="E532" s="651"/>
      <c r="F532" s="651"/>
      <c r="G532" s="651"/>
      <c r="H532" s="649" t="s">
        <v>242</v>
      </c>
      <c r="I532" s="649"/>
      <c r="J532" s="651" t="s">
        <v>287</v>
      </c>
      <c r="K532" s="651" t="s">
        <v>16</v>
      </c>
      <c r="L532" s="648">
        <v>437.42</v>
      </c>
    </row>
    <row r="533" spans="1:12" x14ac:dyDescent="0.2">
      <c r="A533" s="652"/>
      <c r="B533" s="651"/>
      <c r="C533" s="654"/>
      <c r="D533" s="655"/>
      <c r="E533" s="651"/>
      <c r="F533" s="651"/>
      <c r="G533" s="651"/>
      <c r="H533" s="649"/>
      <c r="I533" s="649"/>
      <c r="J533" s="651"/>
      <c r="K533" s="651"/>
      <c r="L533" s="648"/>
    </row>
    <row r="534" spans="1:12" ht="24" x14ac:dyDescent="0.2">
      <c r="A534" s="652"/>
      <c r="B534" s="203" t="s">
        <v>6</v>
      </c>
      <c r="C534" s="207" t="s">
        <v>5</v>
      </c>
      <c r="D534" s="207" t="s">
        <v>288</v>
      </c>
      <c r="E534" s="207" t="s">
        <v>289</v>
      </c>
      <c r="F534" s="650"/>
      <c r="G534" s="650"/>
      <c r="H534" s="649" t="s">
        <v>290</v>
      </c>
      <c r="I534" s="649"/>
      <c r="J534" s="651" t="s">
        <v>287</v>
      </c>
      <c r="K534" s="651" t="s">
        <v>16</v>
      </c>
      <c r="L534" s="648">
        <v>30</v>
      </c>
    </row>
    <row r="535" spans="1:12" ht="24" x14ac:dyDescent="0.2">
      <c r="A535" s="652"/>
      <c r="B535" s="209" t="s">
        <v>291</v>
      </c>
      <c r="C535" s="209" t="s">
        <v>446</v>
      </c>
      <c r="D535" s="211">
        <v>43512</v>
      </c>
      <c r="E535" s="209" t="s">
        <v>2039</v>
      </c>
      <c r="F535" s="650"/>
      <c r="G535" s="650"/>
      <c r="H535" s="649"/>
      <c r="I535" s="649"/>
      <c r="J535" s="651"/>
      <c r="K535" s="651"/>
      <c r="L535" s="648"/>
    </row>
  </sheetData>
  <mergeCells count="1589">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H21:I21"/>
    <mergeCell ref="H22:I23"/>
    <mergeCell ref="J22:J23"/>
    <mergeCell ref="K22:K23"/>
    <mergeCell ref="L22:L23"/>
    <mergeCell ref="F24:G25"/>
    <mergeCell ref="H24:I25"/>
    <mergeCell ref="J24:J25"/>
    <mergeCell ref="K24:K25"/>
    <mergeCell ref="L24:L25"/>
    <mergeCell ref="K18:K19"/>
    <mergeCell ref="L18:L19"/>
    <mergeCell ref="A20:A25"/>
    <mergeCell ref="F20:G20"/>
    <mergeCell ref="H20:L20"/>
    <mergeCell ref="B21:B23"/>
    <mergeCell ref="C21:C23"/>
    <mergeCell ref="D21:D23"/>
    <mergeCell ref="E21:E23"/>
    <mergeCell ref="F21:G23"/>
    <mergeCell ref="D32:D33"/>
    <mergeCell ref="E32:E33"/>
    <mergeCell ref="F32:G33"/>
    <mergeCell ref="H32:I32"/>
    <mergeCell ref="H33:I33"/>
    <mergeCell ref="F34:G35"/>
    <mergeCell ref="H34:I35"/>
    <mergeCell ref="F29:G30"/>
    <mergeCell ref="H29:I30"/>
    <mergeCell ref="J29:J30"/>
    <mergeCell ref="K29:K30"/>
    <mergeCell ref="L29:L30"/>
    <mergeCell ref="A31:A35"/>
    <mergeCell ref="F31:G31"/>
    <mergeCell ref="H31:L31"/>
    <mergeCell ref="B32:B33"/>
    <mergeCell ref="C32:C33"/>
    <mergeCell ref="A26:A30"/>
    <mergeCell ref="F26:G26"/>
    <mergeCell ref="H26:L26"/>
    <mergeCell ref="B27:B28"/>
    <mergeCell ref="C27:C28"/>
    <mergeCell ref="D27:D28"/>
    <mergeCell ref="E27:E28"/>
    <mergeCell ref="F27:G28"/>
    <mergeCell ref="H27:I27"/>
    <mergeCell ref="H28:I28"/>
    <mergeCell ref="K39:K40"/>
    <mergeCell ref="L39:L40"/>
    <mergeCell ref="A41:A45"/>
    <mergeCell ref="F41:G41"/>
    <mergeCell ref="H41:L41"/>
    <mergeCell ref="B42:B43"/>
    <mergeCell ref="C42:C43"/>
    <mergeCell ref="D42:D43"/>
    <mergeCell ref="E42:E43"/>
    <mergeCell ref="F42:G43"/>
    <mergeCell ref="F37:G38"/>
    <mergeCell ref="H37:I37"/>
    <mergeCell ref="H38:I38"/>
    <mergeCell ref="F39:G40"/>
    <mergeCell ref="H39:I40"/>
    <mergeCell ref="J39:J40"/>
    <mergeCell ref="J34:J35"/>
    <mergeCell ref="K34:K35"/>
    <mergeCell ref="L34:L35"/>
    <mergeCell ref="A36:A40"/>
    <mergeCell ref="F36:G36"/>
    <mergeCell ref="H36:L36"/>
    <mergeCell ref="B37:B38"/>
    <mergeCell ref="C37:C38"/>
    <mergeCell ref="D37:D38"/>
    <mergeCell ref="E37:E38"/>
    <mergeCell ref="H48:I48"/>
    <mergeCell ref="F49:G50"/>
    <mergeCell ref="H49:I50"/>
    <mergeCell ref="J49:J50"/>
    <mergeCell ref="K49:K50"/>
    <mergeCell ref="L49:L50"/>
    <mergeCell ref="L44:L45"/>
    <mergeCell ref="A46:A50"/>
    <mergeCell ref="F46:G46"/>
    <mergeCell ref="H46:L46"/>
    <mergeCell ref="B47:B48"/>
    <mergeCell ref="C47:C48"/>
    <mergeCell ref="D47:D48"/>
    <mergeCell ref="E47:E48"/>
    <mergeCell ref="F47:G48"/>
    <mergeCell ref="H47:I47"/>
    <mergeCell ref="H42:I42"/>
    <mergeCell ref="H43:I43"/>
    <mergeCell ref="F44:G45"/>
    <mergeCell ref="H44:I45"/>
    <mergeCell ref="J44:J45"/>
    <mergeCell ref="K44:K45"/>
    <mergeCell ref="J53:J54"/>
    <mergeCell ref="K53:K54"/>
    <mergeCell ref="L53:L54"/>
    <mergeCell ref="F55:G56"/>
    <mergeCell ref="H55:I56"/>
    <mergeCell ref="J55:J56"/>
    <mergeCell ref="K55:K56"/>
    <mergeCell ref="L55:L56"/>
    <mergeCell ref="A51:A56"/>
    <mergeCell ref="F51:G51"/>
    <mergeCell ref="H51:L51"/>
    <mergeCell ref="B52:B54"/>
    <mergeCell ref="C52:C54"/>
    <mergeCell ref="D52:D54"/>
    <mergeCell ref="E52:E54"/>
    <mergeCell ref="F52:G54"/>
    <mergeCell ref="H52:I52"/>
    <mergeCell ref="H53:I54"/>
    <mergeCell ref="D63:D64"/>
    <mergeCell ref="E63:E64"/>
    <mergeCell ref="F63:G64"/>
    <mergeCell ref="H63:I63"/>
    <mergeCell ref="H64:I64"/>
    <mergeCell ref="F65:G66"/>
    <mergeCell ref="H65:I66"/>
    <mergeCell ref="F60:G61"/>
    <mergeCell ref="H60:I61"/>
    <mergeCell ref="J60:J61"/>
    <mergeCell ref="K60:K61"/>
    <mergeCell ref="L60:L61"/>
    <mergeCell ref="A62:A66"/>
    <mergeCell ref="F62:G62"/>
    <mergeCell ref="H62:L62"/>
    <mergeCell ref="B63:B64"/>
    <mergeCell ref="C63:C64"/>
    <mergeCell ref="A57:A61"/>
    <mergeCell ref="F57:G57"/>
    <mergeCell ref="H57:L57"/>
    <mergeCell ref="B58:B59"/>
    <mergeCell ref="C58:C59"/>
    <mergeCell ref="D58:D59"/>
    <mergeCell ref="E58:E59"/>
    <mergeCell ref="F58:G59"/>
    <mergeCell ref="H58:I58"/>
    <mergeCell ref="H59:I59"/>
    <mergeCell ref="A73:A78"/>
    <mergeCell ref="F73:G73"/>
    <mergeCell ref="H73:L73"/>
    <mergeCell ref="B74:B76"/>
    <mergeCell ref="C74:C76"/>
    <mergeCell ref="F68:G70"/>
    <mergeCell ref="H68:I68"/>
    <mergeCell ref="H69:I70"/>
    <mergeCell ref="J69:J70"/>
    <mergeCell ref="K69:K70"/>
    <mergeCell ref="L69:L70"/>
    <mergeCell ref="J65:J66"/>
    <mergeCell ref="K65:K66"/>
    <mergeCell ref="L65:L66"/>
    <mergeCell ref="A67:A72"/>
    <mergeCell ref="F67:G67"/>
    <mergeCell ref="H67:L67"/>
    <mergeCell ref="B68:B70"/>
    <mergeCell ref="C68:C70"/>
    <mergeCell ref="D68:D70"/>
    <mergeCell ref="E68:E70"/>
    <mergeCell ref="K75:K76"/>
    <mergeCell ref="L75:L76"/>
    <mergeCell ref="F77:G78"/>
    <mergeCell ref="H77:I78"/>
    <mergeCell ref="J77:J78"/>
    <mergeCell ref="K77:K78"/>
    <mergeCell ref="L77:L78"/>
    <mergeCell ref="D74:D76"/>
    <mergeCell ref="E74:E76"/>
    <mergeCell ref="F74:G76"/>
    <mergeCell ref="H74:I74"/>
    <mergeCell ref="H75:I76"/>
    <mergeCell ref="J75:J76"/>
    <mergeCell ref="F71:G72"/>
    <mergeCell ref="H71:I72"/>
    <mergeCell ref="J71:J72"/>
    <mergeCell ref="K71:K72"/>
    <mergeCell ref="L71:L72"/>
    <mergeCell ref="D85:D86"/>
    <mergeCell ref="E85:E86"/>
    <mergeCell ref="F85:G86"/>
    <mergeCell ref="H85:I85"/>
    <mergeCell ref="H86:I86"/>
    <mergeCell ref="F87:G88"/>
    <mergeCell ref="H87:I88"/>
    <mergeCell ref="F82:G83"/>
    <mergeCell ref="H82:I83"/>
    <mergeCell ref="J82:J83"/>
    <mergeCell ref="K82:K83"/>
    <mergeCell ref="L82:L83"/>
    <mergeCell ref="A84:A88"/>
    <mergeCell ref="F84:G84"/>
    <mergeCell ref="H84:L84"/>
    <mergeCell ref="B85:B86"/>
    <mergeCell ref="C85:C86"/>
    <mergeCell ref="A79:A83"/>
    <mergeCell ref="F79:G79"/>
    <mergeCell ref="H79:L79"/>
    <mergeCell ref="B80:B81"/>
    <mergeCell ref="C80:C81"/>
    <mergeCell ref="D80:D81"/>
    <mergeCell ref="E80:E81"/>
    <mergeCell ref="F80:G81"/>
    <mergeCell ref="H80:I80"/>
    <mergeCell ref="H81:I81"/>
    <mergeCell ref="A95:A100"/>
    <mergeCell ref="F95:G95"/>
    <mergeCell ref="H95:L95"/>
    <mergeCell ref="B96:B98"/>
    <mergeCell ref="C96:C98"/>
    <mergeCell ref="F90:G92"/>
    <mergeCell ref="H90:I90"/>
    <mergeCell ref="H91:I92"/>
    <mergeCell ref="J91:J92"/>
    <mergeCell ref="K91:K92"/>
    <mergeCell ref="L91:L92"/>
    <mergeCell ref="J87:J88"/>
    <mergeCell ref="K87:K88"/>
    <mergeCell ref="L87:L88"/>
    <mergeCell ref="A89:A94"/>
    <mergeCell ref="F89:G89"/>
    <mergeCell ref="H89:L89"/>
    <mergeCell ref="B90:B92"/>
    <mergeCell ref="C90:C92"/>
    <mergeCell ref="D90:D92"/>
    <mergeCell ref="E90:E92"/>
    <mergeCell ref="K97:K98"/>
    <mergeCell ref="L97:L98"/>
    <mergeCell ref="F99:G100"/>
    <mergeCell ref="H99:I100"/>
    <mergeCell ref="J99:J100"/>
    <mergeCell ref="K99:K100"/>
    <mergeCell ref="L99:L100"/>
    <mergeCell ref="D96:D98"/>
    <mergeCell ref="E96:E98"/>
    <mergeCell ref="F96:G98"/>
    <mergeCell ref="H96:I96"/>
    <mergeCell ref="H97:I98"/>
    <mergeCell ref="J97:J98"/>
    <mergeCell ref="F93:G94"/>
    <mergeCell ref="H93:I94"/>
    <mergeCell ref="J93:J94"/>
    <mergeCell ref="K93:K94"/>
    <mergeCell ref="L93:L94"/>
    <mergeCell ref="F104:G105"/>
    <mergeCell ref="H104:I105"/>
    <mergeCell ref="J104:J105"/>
    <mergeCell ref="K104:K105"/>
    <mergeCell ref="L104:L105"/>
    <mergeCell ref="A106:A110"/>
    <mergeCell ref="F106:G106"/>
    <mergeCell ref="H106:L106"/>
    <mergeCell ref="B107:B108"/>
    <mergeCell ref="C107:C108"/>
    <mergeCell ref="A101:A105"/>
    <mergeCell ref="F101:G101"/>
    <mergeCell ref="H101:L101"/>
    <mergeCell ref="B102:B103"/>
    <mergeCell ref="C102:C103"/>
    <mergeCell ref="D102:D103"/>
    <mergeCell ref="E102:E103"/>
    <mergeCell ref="F102:G103"/>
    <mergeCell ref="H102:I102"/>
    <mergeCell ref="H103:I103"/>
    <mergeCell ref="F112:G113"/>
    <mergeCell ref="H112:I112"/>
    <mergeCell ref="H113:I113"/>
    <mergeCell ref="F114:G115"/>
    <mergeCell ref="H114:I115"/>
    <mergeCell ref="J114:J115"/>
    <mergeCell ref="J109:J110"/>
    <mergeCell ref="K109:K110"/>
    <mergeCell ref="L109:L110"/>
    <mergeCell ref="A111:A115"/>
    <mergeCell ref="F111:G111"/>
    <mergeCell ref="H111:L111"/>
    <mergeCell ref="B112:B113"/>
    <mergeCell ref="C112:C113"/>
    <mergeCell ref="D112:D113"/>
    <mergeCell ref="E112:E113"/>
    <mergeCell ref="D107:D108"/>
    <mergeCell ref="E107:E108"/>
    <mergeCell ref="F107:G108"/>
    <mergeCell ref="H107:I107"/>
    <mergeCell ref="H108:I108"/>
    <mergeCell ref="F109:G110"/>
    <mergeCell ref="H109:I110"/>
    <mergeCell ref="H117:I117"/>
    <mergeCell ref="H118:I119"/>
    <mergeCell ref="J118:J119"/>
    <mergeCell ref="K118:K119"/>
    <mergeCell ref="L118:L119"/>
    <mergeCell ref="F120:G121"/>
    <mergeCell ref="H120:I121"/>
    <mergeCell ref="J120:J121"/>
    <mergeCell ref="K120:K121"/>
    <mergeCell ref="L120:L121"/>
    <mergeCell ref="K114:K115"/>
    <mergeCell ref="L114:L115"/>
    <mergeCell ref="A116:A121"/>
    <mergeCell ref="F116:G116"/>
    <mergeCell ref="H116:L116"/>
    <mergeCell ref="B117:B119"/>
    <mergeCell ref="C117:C119"/>
    <mergeCell ref="D117:D119"/>
    <mergeCell ref="E117:E119"/>
    <mergeCell ref="F117:G119"/>
    <mergeCell ref="D128:D129"/>
    <mergeCell ref="E128:E129"/>
    <mergeCell ref="F128:G129"/>
    <mergeCell ref="H128:I128"/>
    <mergeCell ref="H129:I129"/>
    <mergeCell ref="F130:G131"/>
    <mergeCell ref="H130:I131"/>
    <mergeCell ref="F125:G126"/>
    <mergeCell ref="H125:I126"/>
    <mergeCell ref="J125:J126"/>
    <mergeCell ref="K125:K126"/>
    <mergeCell ref="L125:L126"/>
    <mergeCell ref="A127:A131"/>
    <mergeCell ref="F127:G127"/>
    <mergeCell ref="H127:L127"/>
    <mergeCell ref="B128:B129"/>
    <mergeCell ref="C128:C129"/>
    <mergeCell ref="A122:A126"/>
    <mergeCell ref="F122:G122"/>
    <mergeCell ref="H122:L122"/>
    <mergeCell ref="B123:B124"/>
    <mergeCell ref="C123:C124"/>
    <mergeCell ref="D123:D124"/>
    <mergeCell ref="E123:E124"/>
    <mergeCell ref="F123:G124"/>
    <mergeCell ref="H123:I123"/>
    <mergeCell ref="H124:I124"/>
    <mergeCell ref="K135:K136"/>
    <mergeCell ref="L135:L136"/>
    <mergeCell ref="A137:A141"/>
    <mergeCell ref="F137:G137"/>
    <mergeCell ref="H137:L137"/>
    <mergeCell ref="B138:B139"/>
    <mergeCell ref="C138:C139"/>
    <mergeCell ref="D138:D139"/>
    <mergeCell ref="E138:E139"/>
    <mergeCell ref="F138:G139"/>
    <mergeCell ref="F133:G134"/>
    <mergeCell ref="H133:I133"/>
    <mergeCell ref="H134:I134"/>
    <mergeCell ref="F135:G136"/>
    <mergeCell ref="H135:I136"/>
    <mergeCell ref="J135:J136"/>
    <mergeCell ref="J130:J131"/>
    <mergeCell ref="K130:K131"/>
    <mergeCell ref="L130:L131"/>
    <mergeCell ref="A132:A136"/>
    <mergeCell ref="F132:G132"/>
    <mergeCell ref="H132:L132"/>
    <mergeCell ref="B133:B134"/>
    <mergeCell ref="C133:C134"/>
    <mergeCell ref="D133:D134"/>
    <mergeCell ref="E133:E134"/>
    <mergeCell ref="H144:I144"/>
    <mergeCell ref="F145:G146"/>
    <mergeCell ref="H145:I146"/>
    <mergeCell ref="J145:J146"/>
    <mergeCell ref="K145:K146"/>
    <mergeCell ref="L145:L146"/>
    <mergeCell ref="L140:L141"/>
    <mergeCell ref="A142:A146"/>
    <mergeCell ref="F142:G142"/>
    <mergeCell ref="H142:L142"/>
    <mergeCell ref="B143:B144"/>
    <mergeCell ref="C143:C144"/>
    <mergeCell ref="D143:D144"/>
    <mergeCell ref="E143:E144"/>
    <mergeCell ref="F143:G144"/>
    <mergeCell ref="H143:I143"/>
    <mergeCell ref="H138:I138"/>
    <mergeCell ref="H139:I139"/>
    <mergeCell ref="F140:G141"/>
    <mergeCell ref="H140:I141"/>
    <mergeCell ref="J140:J141"/>
    <mergeCell ref="K140:K141"/>
    <mergeCell ref="F150:G151"/>
    <mergeCell ref="H150:I151"/>
    <mergeCell ref="J150:J151"/>
    <mergeCell ref="K150:K151"/>
    <mergeCell ref="L150:L151"/>
    <mergeCell ref="A152:A156"/>
    <mergeCell ref="F152:G152"/>
    <mergeCell ref="H152:L152"/>
    <mergeCell ref="B153:B154"/>
    <mergeCell ref="C153:C154"/>
    <mergeCell ref="A147:A151"/>
    <mergeCell ref="F147:G147"/>
    <mergeCell ref="H147:L147"/>
    <mergeCell ref="B148:B149"/>
    <mergeCell ref="C148:C149"/>
    <mergeCell ref="D148:D149"/>
    <mergeCell ref="E148:E149"/>
    <mergeCell ref="F148:G149"/>
    <mergeCell ref="H148:I148"/>
    <mergeCell ref="H149:I149"/>
    <mergeCell ref="J155:J156"/>
    <mergeCell ref="K155:K156"/>
    <mergeCell ref="L155:L156"/>
    <mergeCell ref="A157:A161"/>
    <mergeCell ref="F157:G157"/>
    <mergeCell ref="H157:L157"/>
    <mergeCell ref="B158:B159"/>
    <mergeCell ref="C158:C159"/>
    <mergeCell ref="D158:D159"/>
    <mergeCell ref="E158:E159"/>
    <mergeCell ref="D153:D154"/>
    <mergeCell ref="E153:E154"/>
    <mergeCell ref="F153:G154"/>
    <mergeCell ref="H153:I153"/>
    <mergeCell ref="H154:I154"/>
    <mergeCell ref="F155:G156"/>
    <mergeCell ref="H155:I156"/>
    <mergeCell ref="H163:I163"/>
    <mergeCell ref="H164:I164"/>
    <mergeCell ref="F165:G166"/>
    <mergeCell ref="H165:I166"/>
    <mergeCell ref="J165:J166"/>
    <mergeCell ref="K165:K166"/>
    <mergeCell ref="K160:K161"/>
    <mergeCell ref="L160:L161"/>
    <mergeCell ref="A162:A166"/>
    <mergeCell ref="F162:G162"/>
    <mergeCell ref="H162:L162"/>
    <mergeCell ref="B163:B164"/>
    <mergeCell ref="C163:C164"/>
    <mergeCell ref="D163:D164"/>
    <mergeCell ref="E163:E164"/>
    <mergeCell ref="F163:G164"/>
    <mergeCell ref="F158:G159"/>
    <mergeCell ref="H158:I158"/>
    <mergeCell ref="H159:I159"/>
    <mergeCell ref="F160:G161"/>
    <mergeCell ref="H160:I161"/>
    <mergeCell ref="J160:J161"/>
    <mergeCell ref="F181:G182"/>
    <mergeCell ref="H181:I182"/>
    <mergeCell ref="J181:J182"/>
    <mergeCell ref="K181:K182"/>
    <mergeCell ref="L181:L182"/>
    <mergeCell ref="D178:D180"/>
    <mergeCell ref="E178:E180"/>
    <mergeCell ref="F178:G180"/>
    <mergeCell ref="H178:I178"/>
    <mergeCell ref="L165:L166"/>
    <mergeCell ref="A167:A171"/>
    <mergeCell ref="F167:G167"/>
    <mergeCell ref="H167:L167"/>
    <mergeCell ref="B168:B169"/>
    <mergeCell ref="C168:C169"/>
    <mergeCell ref="D168:D169"/>
    <mergeCell ref="E168:E169"/>
    <mergeCell ref="F168:G169"/>
    <mergeCell ref="H168:I168"/>
    <mergeCell ref="F177:G177"/>
    <mergeCell ref="H177:L177"/>
    <mergeCell ref="B178:B180"/>
    <mergeCell ref="C178:C180"/>
    <mergeCell ref="A172:A176"/>
    <mergeCell ref="F172:G172"/>
    <mergeCell ref="H172:L172"/>
    <mergeCell ref="B173:B174"/>
    <mergeCell ref="C173:C174"/>
    <mergeCell ref="D173:D174"/>
    <mergeCell ref="E173:E174"/>
    <mergeCell ref="F173:G174"/>
    <mergeCell ref="H173:I173"/>
    <mergeCell ref="H174:I174"/>
    <mergeCell ref="H169:I169"/>
    <mergeCell ref="F170:G171"/>
    <mergeCell ref="H170:I171"/>
    <mergeCell ref="J170:J171"/>
    <mergeCell ref="K170:K171"/>
    <mergeCell ref="L170:L171"/>
    <mergeCell ref="K179:K180"/>
    <mergeCell ref="L179:L180"/>
    <mergeCell ref="A183:A187"/>
    <mergeCell ref="F183:G183"/>
    <mergeCell ref="H183:L183"/>
    <mergeCell ref="B184:B185"/>
    <mergeCell ref="C184:C185"/>
    <mergeCell ref="D184:D185"/>
    <mergeCell ref="E184:E185"/>
    <mergeCell ref="F184:G185"/>
    <mergeCell ref="H184:I184"/>
    <mergeCell ref="H185:I185"/>
    <mergeCell ref="K196:K197"/>
    <mergeCell ref="L196:L197"/>
    <mergeCell ref="H179:I180"/>
    <mergeCell ref="J179:J180"/>
    <mergeCell ref="F175:G176"/>
    <mergeCell ref="H175:I176"/>
    <mergeCell ref="J175:J176"/>
    <mergeCell ref="K175:K176"/>
    <mergeCell ref="L175:L176"/>
    <mergeCell ref="D189:D190"/>
    <mergeCell ref="E189:E190"/>
    <mergeCell ref="F189:G190"/>
    <mergeCell ref="H189:I189"/>
    <mergeCell ref="H190:I190"/>
    <mergeCell ref="F191:G192"/>
    <mergeCell ref="H191:I192"/>
    <mergeCell ref="F186:G187"/>
    <mergeCell ref="H186:I187"/>
    <mergeCell ref="J186:J187"/>
    <mergeCell ref="K186:K187"/>
    <mergeCell ref="L186:L187"/>
    <mergeCell ref="A177:A182"/>
    <mergeCell ref="F194:G195"/>
    <mergeCell ref="H194:I194"/>
    <mergeCell ref="H195:I195"/>
    <mergeCell ref="F196:G197"/>
    <mergeCell ref="H196:I197"/>
    <mergeCell ref="J196:J197"/>
    <mergeCell ref="J191:J192"/>
    <mergeCell ref="K191:K192"/>
    <mergeCell ref="L191:L192"/>
    <mergeCell ref="A193:A197"/>
    <mergeCell ref="F193:G193"/>
    <mergeCell ref="H193:L193"/>
    <mergeCell ref="B194:B195"/>
    <mergeCell ref="C194:C195"/>
    <mergeCell ref="D194:D195"/>
    <mergeCell ref="E194:E195"/>
    <mergeCell ref="A188:A192"/>
    <mergeCell ref="F188:G188"/>
    <mergeCell ref="H188:L188"/>
    <mergeCell ref="B189:B190"/>
    <mergeCell ref="C189:C190"/>
    <mergeCell ref="H205:I205"/>
    <mergeCell ref="F206:G207"/>
    <mergeCell ref="H206:I207"/>
    <mergeCell ref="J206:J207"/>
    <mergeCell ref="K206:K207"/>
    <mergeCell ref="L206:L207"/>
    <mergeCell ref="L201:L202"/>
    <mergeCell ref="A203:A207"/>
    <mergeCell ref="F203:G203"/>
    <mergeCell ref="H203:L203"/>
    <mergeCell ref="B204:B205"/>
    <mergeCell ref="C204:C205"/>
    <mergeCell ref="D204:D205"/>
    <mergeCell ref="E204:E205"/>
    <mergeCell ref="F204:G205"/>
    <mergeCell ref="H204:I204"/>
    <mergeCell ref="H199:I199"/>
    <mergeCell ref="H200:I200"/>
    <mergeCell ref="F201:G202"/>
    <mergeCell ref="H201:I202"/>
    <mergeCell ref="J201:J202"/>
    <mergeCell ref="K201:K202"/>
    <mergeCell ref="A198:A202"/>
    <mergeCell ref="F198:G198"/>
    <mergeCell ref="H198:L198"/>
    <mergeCell ref="B199:B200"/>
    <mergeCell ref="C199:C200"/>
    <mergeCell ref="D199:D200"/>
    <mergeCell ref="E199:E200"/>
    <mergeCell ref="F199:G200"/>
    <mergeCell ref="F211:G212"/>
    <mergeCell ref="H211:I212"/>
    <mergeCell ref="J211:J212"/>
    <mergeCell ref="K211:K212"/>
    <mergeCell ref="L211:L212"/>
    <mergeCell ref="A213:A217"/>
    <mergeCell ref="F213:G213"/>
    <mergeCell ref="H213:L213"/>
    <mergeCell ref="B214:B215"/>
    <mergeCell ref="C214:C215"/>
    <mergeCell ref="A208:A212"/>
    <mergeCell ref="F208:G208"/>
    <mergeCell ref="H208:L208"/>
    <mergeCell ref="B209:B210"/>
    <mergeCell ref="C209:C210"/>
    <mergeCell ref="D209:D210"/>
    <mergeCell ref="E209:E210"/>
    <mergeCell ref="F209:G210"/>
    <mergeCell ref="H209:I209"/>
    <mergeCell ref="H210:I210"/>
    <mergeCell ref="J216:J217"/>
    <mergeCell ref="K216:K217"/>
    <mergeCell ref="L216:L217"/>
    <mergeCell ref="D214:D215"/>
    <mergeCell ref="E214:E215"/>
    <mergeCell ref="F214:G215"/>
    <mergeCell ref="H214:I214"/>
    <mergeCell ref="H215:I215"/>
    <mergeCell ref="F216:G217"/>
    <mergeCell ref="H216:I217"/>
    <mergeCell ref="H224:I224"/>
    <mergeCell ref="H225:I225"/>
    <mergeCell ref="F226:G227"/>
    <mergeCell ref="H226:I227"/>
    <mergeCell ref="J226:J227"/>
    <mergeCell ref="K226:K227"/>
    <mergeCell ref="K221:K222"/>
    <mergeCell ref="L221:L222"/>
    <mergeCell ref="A223:A227"/>
    <mergeCell ref="F223:G223"/>
    <mergeCell ref="H223:L223"/>
    <mergeCell ref="B224:B225"/>
    <mergeCell ref="C224:C225"/>
    <mergeCell ref="D224:D225"/>
    <mergeCell ref="E224:E225"/>
    <mergeCell ref="F224:G225"/>
    <mergeCell ref="F219:G220"/>
    <mergeCell ref="H219:I219"/>
    <mergeCell ref="H220:I220"/>
    <mergeCell ref="F221:G222"/>
    <mergeCell ref="H221:I222"/>
    <mergeCell ref="J221:J222"/>
    <mergeCell ref="H230:I231"/>
    <mergeCell ref="J230:J231"/>
    <mergeCell ref="K230:K231"/>
    <mergeCell ref="L230:L231"/>
    <mergeCell ref="F232:G233"/>
    <mergeCell ref="H232:I233"/>
    <mergeCell ref="J232:J233"/>
    <mergeCell ref="K232:K233"/>
    <mergeCell ref="L232:L233"/>
    <mergeCell ref="L226:L227"/>
    <mergeCell ref="A228:A233"/>
    <mergeCell ref="F228:G228"/>
    <mergeCell ref="H228:L228"/>
    <mergeCell ref="B229:B231"/>
    <mergeCell ref="C229:C231"/>
    <mergeCell ref="D229:D231"/>
    <mergeCell ref="E229:E231"/>
    <mergeCell ref="F229:G231"/>
    <mergeCell ref="H229:I229"/>
    <mergeCell ref="A218:A222"/>
    <mergeCell ref="F218:G218"/>
    <mergeCell ref="H218:L218"/>
    <mergeCell ref="B219:B220"/>
    <mergeCell ref="C219:C220"/>
    <mergeCell ref="D219:D220"/>
    <mergeCell ref="E219:E220"/>
    <mergeCell ref="J236:J237"/>
    <mergeCell ref="K236:K237"/>
    <mergeCell ref="L236:L237"/>
    <mergeCell ref="F238:G239"/>
    <mergeCell ref="H238:I239"/>
    <mergeCell ref="J238:J239"/>
    <mergeCell ref="K238:K239"/>
    <mergeCell ref="L238:L239"/>
    <mergeCell ref="A234:A239"/>
    <mergeCell ref="F234:G234"/>
    <mergeCell ref="H234:L234"/>
    <mergeCell ref="B235:B237"/>
    <mergeCell ref="C235:C237"/>
    <mergeCell ref="D235:D237"/>
    <mergeCell ref="E235:E237"/>
    <mergeCell ref="F235:G237"/>
    <mergeCell ref="H235:I235"/>
    <mergeCell ref="H236:I237"/>
    <mergeCell ref="J242:J243"/>
    <mergeCell ref="K242:K243"/>
    <mergeCell ref="L242:L243"/>
    <mergeCell ref="F244:G245"/>
    <mergeCell ref="H244:I245"/>
    <mergeCell ref="J244:J245"/>
    <mergeCell ref="K244:K245"/>
    <mergeCell ref="L244:L245"/>
    <mergeCell ref="A240:A245"/>
    <mergeCell ref="F240:G240"/>
    <mergeCell ref="H240:L240"/>
    <mergeCell ref="B241:B243"/>
    <mergeCell ref="C241:C243"/>
    <mergeCell ref="D241:D243"/>
    <mergeCell ref="E241:E243"/>
    <mergeCell ref="F241:G243"/>
    <mergeCell ref="H241:I241"/>
    <mergeCell ref="H242:I243"/>
    <mergeCell ref="D252:D253"/>
    <mergeCell ref="E252:E253"/>
    <mergeCell ref="F252:G253"/>
    <mergeCell ref="H252:I252"/>
    <mergeCell ref="H253:I253"/>
    <mergeCell ref="F254:G255"/>
    <mergeCell ref="H254:I255"/>
    <mergeCell ref="F249:G250"/>
    <mergeCell ref="H249:I250"/>
    <mergeCell ref="J249:J250"/>
    <mergeCell ref="K249:K250"/>
    <mergeCell ref="L249:L250"/>
    <mergeCell ref="A251:A255"/>
    <mergeCell ref="F251:G251"/>
    <mergeCell ref="H251:L251"/>
    <mergeCell ref="B252:B253"/>
    <mergeCell ref="C252:C253"/>
    <mergeCell ref="A246:A250"/>
    <mergeCell ref="F246:G246"/>
    <mergeCell ref="H246:L246"/>
    <mergeCell ref="B247:B248"/>
    <mergeCell ref="C247:C248"/>
    <mergeCell ref="D247:D248"/>
    <mergeCell ref="E247:E248"/>
    <mergeCell ref="F247:G248"/>
    <mergeCell ref="H247:I247"/>
    <mergeCell ref="H248:I248"/>
    <mergeCell ref="K259:K260"/>
    <mergeCell ref="L259:L260"/>
    <mergeCell ref="A261:A265"/>
    <mergeCell ref="F261:G261"/>
    <mergeCell ref="H261:L261"/>
    <mergeCell ref="B262:B263"/>
    <mergeCell ref="C262:C263"/>
    <mergeCell ref="D262:D263"/>
    <mergeCell ref="E262:E263"/>
    <mergeCell ref="F262:G263"/>
    <mergeCell ref="F257:G258"/>
    <mergeCell ref="H257:I257"/>
    <mergeCell ref="H258:I258"/>
    <mergeCell ref="F259:G260"/>
    <mergeCell ref="H259:I260"/>
    <mergeCell ref="J259:J260"/>
    <mergeCell ref="J254:J255"/>
    <mergeCell ref="K254:K255"/>
    <mergeCell ref="L254:L255"/>
    <mergeCell ref="A256:A260"/>
    <mergeCell ref="F256:G256"/>
    <mergeCell ref="H256:L256"/>
    <mergeCell ref="B257:B258"/>
    <mergeCell ref="C257:C258"/>
    <mergeCell ref="D257:D258"/>
    <mergeCell ref="E257:E258"/>
    <mergeCell ref="H268:I268"/>
    <mergeCell ref="F269:G270"/>
    <mergeCell ref="H269:I270"/>
    <mergeCell ref="J269:J270"/>
    <mergeCell ref="K269:K270"/>
    <mergeCell ref="L269:L270"/>
    <mergeCell ref="L264:L265"/>
    <mergeCell ref="A266:A270"/>
    <mergeCell ref="F266:G266"/>
    <mergeCell ref="H266:L266"/>
    <mergeCell ref="B267:B268"/>
    <mergeCell ref="C267:C268"/>
    <mergeCell ref="D267:D268"/>
    <mergeCell ref="E267:E268"/>
    <mergeCell ref="F267:G268"/>
    <mergeCell ref="H267:I267"/>
    <mergeCell ref="H262:I262"/>
    <mergeCell ref="H263:I263"/>
    <mergeCell ref="F264:G265"/>
    <mergeCell ref="H264:I265"/>
    <mergeCell ref="J264:J265"/>
    <mergeCell ref="K264:K265"/>
    <mergeCell ref="J273:J274"/>
    <mergeCell ref="K273:K274"/>
    <mergeCell ref="L273:L274"/>
    <mergeCell ref="F275:G276"/>
    <mergeCell ref="H275:I276"/>
    <mergeCell ref="J275:J276"/>
    <mergeCell ref="K275:K276"/>
    <mergeCell ref="L275:L276"/>
    <mergeCell ref="A271:A276"/>
    <mergeCell ref="F271:G271"/>
    <mergeCell ref="H271:L271"/>
    <mergeCell ref="B272:B274"/>
    <mergeCell ref="C272:C274"/>
    <mergeCell ref="D272:D274"/>
    <mergeCell ref="E272:E274"/>
    <mergeCell ref="F272:G274"/>
    <mergeCell ref="H272:I272"/>
    <mergeCell ref="H273:I274"/>
    <mergeCell ref="D283:D284"/>
    <mergeCell ref="E283:E284"/>
    <mergeCell ref="F283:G284"/>
    <mergeCell ref="H283:I283"/>
    <mergeCell ref="H284:I284"/>
    <mergeCell ref="F285:G286"/>
    <mergeCell ref="H285:I286"/>
    <mergeCell ref="F280:G281"/>
    <mergeCell ref="H280:I281"/>
    <mergeCell ref="J280:J281"/>
    <mergeCell ref="K280:K281"/>
    <mergeCell ref="L280:L281"/>
    <mergeCell ref="A282:A286"/>
    <mergeCell ref="F282:G282"/>
    <mergeCell ref="H282:L282"/>
    <mergeCell ref="B283:B284"/>
    <mergeCell ref="C283:C284"/>
    <mergeCell ref="A277:A281"/>
    <mergeCell ref="F277:G277"/>
    <mergeCell ref="H277:L277"/>
    <mergeCell ref="B278:B279"/>
    <mergeCell ref="C278:C279"/>
    <mergeCell ref="D278:D279"/>
    <mergeCell ref="E278:E279"/>
    <mergeCell ref="F278:G279"/>
    <mergeCell ref="H278:I278"/>
    <mergeCell ref="H279:I279"/>
    <mergeCell ref="K290:K291"/>
    <mergeCell ref="L290:L291"/>
    <mergeCell ref="A292:A297"/>
    <mergeCell ref="F292:G292"/>
    <mergeCell ref="H292:L292"/>
    <mergeCell ref="B293:B295"/>
    <mergeCell ref="C293:C295"/>
    <mergeCell ref="D293:D295"/>
    <mergeCell ref="E293:E295"/>
    <mergeCell ref="F293:G295"/>
    <mergeCell ref="F288:G289"/>
    <mergeCell ref="H288:I288"/>
    <mergeCell ref="H289:I289"/>
    <mergeCell ref="F290:G291"/>
    <mergeCell ref="H290:I291"/>
    <mergeCell ref="J290:J291"/>
    <mergeCell ref="J285:J286"/>
    <mergeCell ref="K285:K286"/>
    <mergeCell ref="L285:L286"/>
    <mergeCell ref="A287:A291"/>
    <mergeCell ref="F287:G287"/>
    <mergeCell ref="H287:L287"/>
    <mergeCell ref="B288:B289"/>
    <mergeCell ref="C288:C289"/>
    <mergeCell ref="D288:D289"/>
    <mergeCell ref="E288:E289"/>
    <mergeCell ref="A298:A302"/>
    <mergeCell ref="F298:G298"/>
    <mergeCell ref="H298:L298"/>
    <mergeCell ref="B299:B300"/>
    <mergeCell ref="C299:C300"/>
    <mergeCell ref="D299:D300"/>
    <mergeCell ref="E299:E300"/>
    <mergeCell ref="F299:G300"/>
    <mergeCell ref="H299:I299"/>
    <mergeCell ref="H300:I300"/>
    <mergeCell ref="H293:I293"/>
    <mergeCell ref="H294:I295"/>
    <mergeCell ref="J294:J295"/>
    <mergeCell ref="K294:K295"/>
    <mergeCell ref="L294:L295"/>
    <mergeCell ref="F296:G297"/>
    <mergeCell ref="H296:I297"/>
    <mergeCell ref="J296:J297"/>
    <mergeCell ref="K296:K297"/>
    <mergeCell ref="L296:L297"/>
    <mergeCell ref="J318:J319"/>
    <mergeCell ref="K318:K319"/>
    <mergeCell ref="L318:L319"/>
    <mergeCell ref="D315:D317"/>
    <mergeCell ref="E315:E317"/>
    <mergeCell ref="F315:G317"/>
    <mergeCell ref="H315:I315"/>
    <mergeCell ref="D304:D305"/>
    <mergeCell ref="E304:E305"/>
    <mergeCell ref="F304:G305"/>
    <mergeCell ref="H304:I304"/>
    <mergeCell ref="H305:I305"/>
    <mergeCell ref="F306:G307"/>
    <mergeCell ref="H306:I307"/>
    <mergeCell ref="F301:G302"/>
    <mergeCell ref="H301:I302"/>
    <mergeCell ref="J301:J302"/>
    <mergeCell ref="K301:K302"/>
    <mergeCell ref="L301:L302"/>
    <mergeCell ref="F303:G303"/>
    <mergeCell ref="H303:L303"/>
    <mergeCell ref="F309:G311"/>
    <mergeCell ref="H309:I309"/>
    <mergeCell ref="H310:I311"/>
    <mergeCell ref="J310:J311"/>
    <mergeCell ref="K310:K311"/>
    <mergeCell ref="L310:L311"/>
    <mergeCell ref="J306:J307"/>
    <mergeCell ref="K306:K307"/>
    <mergeCell ref="L306:L307"/>
    <mergeCell ref="A308:A313"/>
    <mergeCell ref="F308:G308"/>
    <mergeCell ref="H308:L308"/>
    <mergeCell ref="B309:B311"/>
    <mergeCell ref="C309:C311"/>
    <mergeCell ref="D309:D311"/>
    <mergeCell ref="E309:E311"/>
    <mergeCell ref="K316:K317"/>
    <mergeCell ref="L316:L317"/>
    <mergeCell ref="A303:A307"/>
    <mergeCell ref="B304:B305"/>
    <mergeCell ref="C304:C305"/>
    <mergeCell ref="H316:I317"/>
    <mergeCell ref="J316:J317"/>
    <mergeCell ref="F312:G313"/>
    <mergeCell ref="H312:I313"/>
    <mergeCell ref="J312:J313"/>
    <mergeCell ref="K312:K313"/>
    <mergeCell ref="L312:L313"/>
    <mergeCell ref="J322:J323"/>
    <mergeCell ref="K322:K323"/>
    <mergeCell ref="L322:L323"/>
    <mergeCell ref="F324:G325"/>
    <mergeCell ref="H324:I325"/>
    <mergeCell ref="J324:J325"/>
    <mergeCell ref="K324:K325"/>
    <mergeCell ref="L324:L325"/>
    <mergeCell ref="A320:A325"/>
    <mergeCell ref="F320:G320"/>
    <mergeCell ref="H320:L320"/>
    <mergeCell ref="B321:B323"/>
    <mergeCell ref="C321:C323"/>
    <mergeCell ref="D321:D323"/>
    <mergeCell ref="E321:E323"/>
    <mergeCell ref="F321:G323"/>
    <mergeCell ref="H321:I321"/>
    <mergeCell ref="H322:I323"/>
    <mergeCell ref="A314:A319"/>
    <mergeCell ref="F314:G314"/>
    <mergeCell ref="H314:L314"/>
    <mergeCell ref="B315:B317"/>
    <mergeCell ref="C315:C317"/>
    <mergeCell ref="F318:G319"/>
    <mergeCell ref="H318:I319"/>
    <mergeCell ref="J328:J329"/>
    <mergeCell ref="K328:K329"/>
    <mergeCell ref="L328:L329"/>
    <mergeCell ref="F330:G331"/>
    <mergeCell ref="H330:I331"/>
    <mergeCell ref="J330:J331"/>
    <mergeCell ref="K330:K331"/>
    <mergeCell ref="L330:L331"/>
    <mergeCell ref="A326:A331"/>
    <mergeCell ref="F326:G326"/>
    <mergeCell ref="H326:L326"/>
    <mergeCell ref="B327:B329"/>
    <mergeCell ref="C327:C329"/>
    <mergeCell ref="D327:D329"/>
    <mergeCell ref="E327:E329"/>
    <mergeCell ref="F327:G329"/>
    <mergeCell ref="H327:I327"/>
    <mergeCell ref="H328:I329"/>
    <mergeCell ref="J334:J335"/>
    <mergeCell ref="K334:K335"/>
    <mergeCell ref="L334:L335"/>
    <mergeCell ref="F336:G337"/>
    <mergeCell ref="H336:I337"/>
    <mergeCell ref="J336:J337"/>
    <mergeCell ref="K336:K337"/>
    <mergeCell ref="L336:L337"/>
    <mergeCell ref="A332:A337"/>
    <mergeCell ref="F332:G332"/>
    <mergeCell ref="H332:L332"/>
    <mergeCell ref="B333:B335"/>
    <mergeCell ref="C333:C335"/>
    <mergeCell ref="D333:D335"/>
    <mergeCell ref="E333:E335"/>
    <mergeCell ref="F333:G335"/>
    <mergeCell ref="H333:I333"/>
    <mergeCell ref="H334:I335"/>
    <mergeCell ref="J340:J341"/>
    <mergeCell ref="K340:K341"/>
    <mergeCell ref="L340:L341"/>
    <mergeCell ref="F342:G343"/>
    <mergeCell ref="H342:I343"/>
    <mergeCell ref="J342:J343"/>
    <mergeCell ref="K342:K343"/>
    <mergeCell ref="L342:L343"/>
    <mergeCell ref="A338:A343"/>
    <mergeCell ref="F338:G338"/>
    <mergeCell ref="H338:L338"/>
    <mergeCell ref="B339:B341"/>
    <mergeCell ref="C339:C341"/>
    <mergeCell ref="D339:D341"/>
    <mergeCell ref="E339:E341"/>
    <mergeCell ref="F339:G341"/>
    <mergeCell ref="H339:I339"/>
    <mergeCell ref="H340:I341"/>
    <mergeCell ref="D350:D351"/>
    <mergeCell ref="E350:E351"/>
    <mergeCell ref="F350:G351"/>
    <mergeCell ref="H350:I350"/>
    <mergeCell ref="H351:I351"/>
    <mergeCell ref="F352:G353"/>
    <mergeCell ref="H352:I353"/>
    <mergeCell ref="F347:G348"/>
    <mergeCell ref="H347:I348"/>
    <mergeCell ref="J347:J348"/>
    <mergeCell ref="K347:K348"/>
    <mergeCell ref="L347:L348"/>
    <mergeCell ref="A349:A353"/>
    <mergeCell ref="F349:G349"/>
    <mergeCell ref="H349:L349"/>
    <mergeCell ref="B350:B351"/>
    <mergeCell ref="C350:C351"/>
    <mergeCell ref="A344:A348"/>
    <mergeCell ref="F344:G344"/>
    <mergeCell ref="H344:L344"/>
    <mergeCell ref="B345:B346"/>
    <mergeCell ref="C345:C346"/>
    <mergeCell ref="D345:D346"/>
    <mergeCell ref="E345:E346"/>
    <mergeCell ref="F345:G346"/>
    <mergeCell ref="H345:I345"/>
    <mergeCell ref="H346:I346"/>
    <mergeCell ref="K357:K358"/>
    <mergeCell ref="L357:L358"/>
    <mergeCell ref="A359:A363"/>
    <mergeCell ref="F359:G359"/>
    <mergeCell ref="H359:L359"/>
    <mergeCell ref="B360:B361"/>
    <mergeCell ref="C360:C361"/>
    <mergeCell ref="D360:D361"/>
    <mergeCell ref="E360:E361"/>
    <mergeCell ref="F360:G361"/>
    <mergeCell ref="F355:G356"/>
    <mergeCell ref="H355:I355"/>
    <mergeCell ref="H356:I356"/>
    <mergeCell ref="F357:G358"/>
    <mergeCell ref="H357:I358"/>
    <mergeCell ref="J357:J358"/>
    <mergeCell ref="J352:J353"/>
    <mergeCell ref="K352:K353"/>
    <mergeCell ref="L352:L353"/>
    <mergeCell ref="A354:A358"/>
    <mergeCell ref="F354:G354"/>
    <mergeCell ref="H354:L354"/>
    <mergeCell ref="B355:B356"/>
    <mergeCell ref="C355:C356"/>
    <mergeCell ref="D355:D356"/>
    <mergeCell ref="E355:E356"/>
    <mergeCell ref="H366:I366"/>
    <mergeCell ref="F367:G368"/>
    <mergeCell ref="H367:I368"/>
    <mergeCell ref="J367:J368"/>
    <mergeCell ref="K367:K368"/>
    <mergeCell ref="L367:L368"/>
    <mergeCell ref="L362:L363"/>
    <mergeCell ref="A364:A368"/>
    <mergeCell ref="F364:G364"/>
    <mergeCell ref="H364:L364"/>
    <mergeCell ref="B365:B366"/>
    <mergeCell ref="C365:C366"/>
    <mergeCell ref="D365:D366"/>
    <mergeCell ref="E365:E366"/>
    <mergeCell ref="F365:G366"/>
    <mergeCell ref="H365:I365"/>
    <mergeCell ref="H360:I360"/>
    <mergeCell ref="H361:I361"/>
    <mergeCell ref="F362:G363"/>
    <mergeCell ref="H362:I363"/>
    <mergeCell ref="J362:J363"/>
    <mergeCell ref="K362:K363"/>
    <mergeCell ref="D375:D376"/>
    <mergeCell ref="E375:E376"/>
    <mergeCell ref="F375:G376"/>
    <mergeCell ref="H375:I375"/>
    <mergeCell ref="H376:I376"/>
    <mergeCell ref="F377:G378"/>
    <mergeCell ref="H377:I378"/>
    <mergeCell ref="F372:G373"/>
    <mergeCell ref="H372:I373"/>
    <mergeCell ref="J372:J373"/>
    <mergeCell ref="K372:K373"/>
    <mergeCell ref="L372:L373"/>
    <mergeCell ref="A374:A378"/>
    <mergeCell ref="F374:G374"/>
    <mergeCell ref="H374:L374"/>
    <mergeCell ref="B375:B376"/>
    <mergeCell ref="C375:C376"/>
    <mergeCell ref="A369:A373"/>
    <mergeCell ref="F369:G369"/>
    <mergeCell ref="H369:L369"/>
    <mergeCell ref="B370:B371"/>
    <mergeCell ref="C370:C371"/>
    <mergeCell ref="D370:D371"/>
    <mergeCell ref="E370:E371"/>
    <mergeCell ref="F370:G371"/>
    <mergeCell ref="H370:I370"/>
    <mergeCell ref="H371:I371"/>
    <mergeCell ref="F383:G384"/>
    <mergeCell ref="H383:I384"/>
    <mergeCell ref="J383:J384"/>
    <mergeCell ref="K383:K384"/>
    <mergeCell ref="L383:L384"/>
    <mergeCell ref="A385:A389"/>
    <mergeCell ref="F385:G385"/>
    <mergeCell ref="H385:L385"/>
    <mergeCell ref="B386:B387"/>
    <mergeCell ref="C386:C387"/>
    <mergeCell ref="F380:G382"/>
    <mergeCell ref="H380:I380"/>
    <mergeCell ref="H381:I382"/>
    <mergeCell ref="J381:J382"/>
    <mergeCell ref="K381:K382"/>
    <mergeCell ref="L381:L382"/>
    <mergeCell ref="J377:J378"/>
    <mergeCell ref="K377:K378"/>
    <mergeCell ref="L377:L378"/>
    <mergeCell ref="A379:A384"/>
    <mergeCell ref="F379:G379"/>
    <mergeCell ref="H379:L379"/>
    <mergeCell ref="B380:B382"/>
    <mergeCell ref="C380:C382"/>
    <mergeCell ref="D380:D382"/>
    <mergeCell ref="E380:E382"/>
    <mergeCell ref="J388:J389"/>
    <mergeCell ref="K388:K389"/>
    <mergeCell ref="L388:L389"/>
    <mergeCell ref="A390:A394"/>
    <mergeCell ref="F390:G390"/>
    <mergeCell ref="H390:L390"/>
    <mergeCell ref="B391:B392"/>
    <mergeCell ref="C391:C392"/>
    <mergeCell ref="D391:D392"/>
    <mergeCell ref="E391:E392"/>
    <mergeCell ref="D386:D387"/>
    <mergeCell ref="E386:E387"/>
    <mergeCell ref="F386:G387"/>
    <mergeCell ref="H386:I386"/>
    <mergeCell ref="H387:I387"/>
    <mergeCell ref="F388:G389"/>
    <mergeCell ref="H388:I389"/>
    <mergeCell ref="H396:I396"/>
    <mergeCell ref="H397:I397"/>
    <mergeCell ref="F398:G399"/>
    <mergeCell ref="H398:I399"/>
    <mergeCell ref="J398:J399"/>
    <mergeCell ref="K398:K399"/>
    <mergeCell ref="K393:K394"/>
    <mergeCell ref="L393:L394"/>
    <mergeCell ref="A395:A399"/>
    <mergeCell ref="F395:G395"/>
    <mergeCell ref="H395:L395"/>
    <mergeCell ref="B396:B397"/>
    <mergeCell ref="C396:C397"/>
    <mergeCell ref="D396:D397"/>
    <mergeCell ref="E396:E397"/>
    <mergeCell ref="F396:G397"/>
    <mergeCell ref="F391:G392"/>
    <mergeCell ref="H391:I391"/>
    <mergeCell ref="H392:I392"/>
    <mergeCell ref="F393:G394"/>
    <mergeCell ref="H393:I394"/>
    <mergeCell ref="J393:J394"/>
    <mergeCell ref="F414:G415"/>
    <mergeCell ref="H414:I415"/>
    <mergeCell ref="J414:J415"/>
    <mergeCell ref="K414:K415"/>
    <mergeCell ref="L414:L415"/>
    <mergeCell ref="D411:D413"/>
    <mergeCell ref="E411:E413"/>
    <mergeCell ref="F411:G413"/>
    <mergeCell ref="H411:I411"/>
    <mergeCell ref="L398:L399"/>
    <mergeCell ref="A400:A404"/>
    <mergeCell ref="F400:G400"/>
    <mergeCell ref="H400:L400"/>
    <mergeCell ref="B401:B402"/>
    <mergeCell ref="C401:C402"/>
    <mergeCell ref="D401:D402"/>
    <mergeCell ref="E401:E402"/>
    <mergeCell ref="F401:G402"/>
    <mergeCell ref="H401:I401"/>
    <mergeCell ref="F410:G410"/>
    <mergeCell ref="H410:L410"/>
    <mergeCell ref="B411:B413"/>
    <mergeCell ref="C411:C413"/>
    <mergeCell ref="A405:A409"/>
    <mergeCell ref="F405:G405"/>
    <mergeCell ref="H405:L405"/>
    <mergeCell ref="B406:B407"/>
    <mergeCell ref="C406:C407"/>
    <mergeCell ref="D406:D407"/>
    <mergeCell ref="E406:E407"/>
    <mergeCell ref="F406:G407"/>
    <mergeCell ref="H406:I406"/>
    <mergeCell ref="H407:I407"/>
    <mergeCell ref="H402:I402"/>
    <mergeCell ref="F403:G404"/>
    <mergeCell ref="H403:I404"/>
    <mergeCell ref="J403:J404"/>
    <mergeCell ref="K403:K404"/>
    <mergeCell ref="L403:L404"/>
    <mergeCell ref="K412:K413"/>
    <mergeCell ref="L412:L413"/>
    <mergeCell ref="A416:A420"/>
    <mergeCell ref="F416:G416"/>
    <mergeCell ref="H416:L416"/>
    <mergeCell ref="B417:B418"/>
    <mergeCell ref="C417:C418"/>
    <mergeCell ref="D417:D418"/>
    <mergeCell ref="E417:E418"/>
    <mergeCell ref="F417:G418"/>
    <mergeCell ref="H417:I417"/>
    <mergeCell ref="H418:I418"/>
    <mergeCell ref="K429:K430"/>
    <mergeCell ref="L429:L430"/>
    <mergeCell ref="H412:I413"/>
    <mergeCell ref="J412:J413"/>
    <mergeCell ref="F408:G409"/>
    <mergeCell ref="H408:I409"/>
    <mergeCell ref="J408:J409"/>
    <mergeCell ref="K408:K409"/>
    <mergeCell ref="L408:L409"/>
    <mergeCell ref="D422:D423"/>
    <mergeCell ref="E422:E423"/>
    <mergeCell ref="F422:G423"/>
    <mergeCell ref="H422:I422"/>
    <mergeCell ref="H423:I423"/>
    <mergeCell ref="F424:G425"/>
    <mergeCell ref="H424:I425"/>
    <mergeCell ref="F419:G420"/>
    <mergeCell ref="H419:I420"/>
    <mergeCell ref="J419:J420"/>
    <mergeCell ref="K419:K420"/>
    <mergeCell ref="L419:L420"/>
    <mergeCell ref="A410:A415"/>
    <mergeCell ref="F427:G428"/>
    <mergeCell ref="H427:I427"/>
    <mergeCell ref="H428:I428"/>
    <mergeCell ref="F429:G430"/>
    <mergeCell ref="H429:I430"/>
    <mergeCell ref="J429:J430"/>
    <mergeCell ref="J424:J425"/>
    <mergeCell ref="K424:K425"/>
    <mergeCell ref="L424:L425"/>
    <mergeCell ref="A426:A430"/>
    <mergeCell ref="F426:G426"/>
    <mergeCell ref="H426:L426"/>
    <mergeCell ref="B427:B428"/>
    <mergeCell ref="C427:C428"/>
    <mergeCell ref="D427:D428"/>
    <mergeCell ref="E427:E428"/>
    <mergeCell ref="A421:A425"/>
    <mergeCell ref="F421:G421"/>
    <mergeCell ref="H421:L421"/>
    <mergeCell ref="B422:B423"/>
    <mergeCell ref="C422:C423"/>
    <mergeCell ref="H438:I438"/>
    <mergeCell ref="F439:G440"/>
    <mergeCell ref="H439:I440"/>
    <mergeCell ref="J439:J440"/>
    <mergeCell ref="K439:K440"/>
    <mergeCell ref="L439:L440"/>
    <mergeCell ref="L434:L435"/>
    <mergeCell ref="A436:A440"/>
    <mergeCell ref="F436:G436"/>
    <mergeCell ref="H436:L436"/>
    <mergeCell ref="B437:B438"/>
    <mergeCell ref="C437:C438"/>
    <mergeCell ref="D437:D438"/>
    <mergeCell ref="E437:E438"/>
    <mergeCell ref="F437:G438"/>
    <mergeCell ref="H437:I437"/>
    <mergeCell ref="H432:I432"/>
    <mergeCell ref="H433:I433"/>
    <mergeCell ref="F434:G435"/>
    <mergeCell ref="H434:I435"/>
    <mergeCell ref="J434:J435"/>
    <mergeCell ref="K434:K435"/>
    <mergeCell ref="A431:A435"/>
    <mergeCell ref="F431:G431"/>
    <mergeCell ref="H431:L431"/>
    <mergeCell ref="B432:B433"/>
    <mergeCell ref="C432:C433"/>
    <mergeCell ref="D432:D433"/>
    <mergeCell ref="E432:E433"/>
    <mergeCell ref="F432:G433"/>
    <mergeCell ref="D447:D448"/>
    <mergeCell ref="E447:E448"/>
    <mergeCell ref="F447:G448"/>
    <mergeCell ref="H447:I447"/>
    <mergeCell ref="H448:I448"/>
    <mergeCell ref="F449:G450"/>
    <mergeCell ref="H449:I450"/>
    <mergeCell ref="F444:G445"/>
    <mergeCell ref="H444:I445"/>
    <mergeCell ref="J444:J445"/>
    <mergeCell ref="K444:K445"/>
    <mergeCell ref="L444:L445"/>
    <mergeCell ref="A446:A450"/>
    <mergeCell ref="F446:G446"/>
    <mergeCell ref="H446:L446"/>
    <mergeCell ref="B447:B448"/>
    <mergeCell ref="C447:C448"/>
    <mergeCell ref="A441:A445"/>
    <mergeCell ref="F441:G441"/>
    <mergeCell ref="H441:L441"/>
    <mergeCell ref="B442:B443"/>
    <mergeCell ref="C442:C443"/>
    <mergeCell ref="D442:D443"/>
    <mergeCell ref="E442:E443"/>
    <mergeCell ref="F442:G443"/>
    <mergeCell ref="H442:I442"/>
    <mergeCell ref="H443:I443"/>
    <mergeCell ref="K454:K455"/>
    <mergeCell ref="L454:L455"/>
    <mergeCell ref="A456:A460"/>
    <mergeCell ref="F456:G456"/>
    <mergeCell ref="H456:L456"/>
    <mergeCell ref="B457:B458"/>
    <mergeCell ref="C457:C458"/>
    <mergeCell ref="D457:D458"/>
    <mergeCell ref="E457:E458"/>
    <mergeCell ref="F457:G458"/>
    <mergeCell ref="F452:G453"/>
    <mergeCell ref="H452:I452"/>
    <mergeCell ref="H453:I453"/>
    <mergeCell ref="F454:G455"/>
    <mergeCell ref="H454:I455"/>
    <mergeCell ref="J454:J455"/>
    <mergeCell ref="J449:J450"/>
    <mergeCell ref="K449:K450"/>
    <mergeCell ref="L449:L450"/>
    <mergeCell ref="A451:A455"/>
    <mergeCell ref="F451:G451"/>
    <mergeCell ref="H451:L451"/>
    <mergeCell ref="B452:B453"/>
    <mergeCell ref="C452:C453"/>
    <mergeCell ref="D452:D453"/>
    <mergeCell ref="E452:E453"/>
    <mergeCell ref="H463:I463"/>
    <mergeCell ref="F464:G465"/>
    <mergeCell ref="H464:I465"/>
    <mergeCell ref="J464:J465"/>
    <mergeCell ref="K464:K465"/>
    <mergeCell ref="L464:L465"/>
    <mergeCell ref="L459:L460"/>
    <mergeCell ref="A461:A465"/>
    <mergeCell ref="F461:G461"/>
    <mergeCell ref="H461:L461"/>
    <mergeCell ref="B462:B463"/>
    <mergeCell ref="C462:C463"/>
    <mergeCell ref="D462:D463"/>
    <mergeCell ref="E462:E463"/>
    <mergeCell ref="F462:G463"/>
    <mergeCell ref="H462:I462"/>
    <mergeCell ref="H457:I457"/>
    <mergeCell ref="H458:I458"/>
    <mergeCell ref="F459:G460"/>
    <mergeCell ref="H459:I460"/>
    <mergeCell ref="J459:J460"/>
    <mergeCell ref="K459:K460"/>
    <mergeCell ref="D472:D473"/>
    <mergeCell ref="E472:E473"/>
    <mergeCell ref="F472:G473"/>
    <mergeCell ref="H472:I472"/>
    <mergeCell ref="H473:I473"/>
    <mergeCell ref="F474:G475"/>
    <mergeCell ref="H474:I475"/>
    <mergeCell ref="F469:G470"/>
    <mergeCell ref="H469:I470"/>
    <mergeCell ref="J469:J470"/>
    <mergeCell ref="K469:K470"/>
    <mergeCell ref="L469:L470"/>
    <mergeCell ref="A471:A475"/>
    <mergeCell ref="F471:G471"/>
    <mergeCell ref="H471:L471"/>
    <mergeCell ref="B472:B473"/>
    <mergeCell ref="C472:C473"/>
    <mergeCell ref="A466:A470"/>
    <mergeCell ref="F466:G466"/>
    <mergeCell ref="H466:L466"/>
    <mergeCell ref="B467:B468"/>
    <mergeCell ref="C467:C468"/>
    <mergeCell ref="D467:D468"/>
    <mergeCell ref="E467:E468"/>
    <mergeCell ref="F467:G468"/>
    <mergeCell ref="H467:I467"/>
    <mergeCell ref="H468:I468"/>
    <mergeCell ref="K479:K480"/>
    <mergeCell ref="L479:L480"/>
    <mergeCell ref="A481:A485"/>
    <mergeCell ref="F481:G481"/>
    <mergeCell ref="H481:L481"/>
    <mergeCell ref="B482:B483"/>
    <mergeCell ref="C482:C483"/>
    <mergeCell ref="D482:D483"/>
    <mergeCell ref="E482:E483"/>
    <mergeCell ref="F482:G483"/>
    <mergeCell ref="F477:G478"/>
    <mergeCell ref="H477:I477"/>
    <mergeCell ref="H478:I478"/>
    <mergeCell ref="F479:G480"/>
    <mergeCell ref="H479:I480"/>
    <mergeCell ref="J479:J480"/>
    <mergeCell ref="J474:J475"/>
    <mergeCell ref="K474:K475"/>
    <mergeCell ref="L474:L475"/>
    <mergeCell ref="A476:A480"/>
    <mergeCell ref="F476:G476"/>
    <mergeCell ref="H476:L476"/>
    <mergeCell ref="B477:B478"/>
    <mergeCell ref="C477:C478"/>
    <mergeCell ref="D477:D478"/>
    <mergeCell ref="E477:E478"/>
    <mergeCell ref="H488:I488"/>
    <mergeCell ref="F489:G490"/>
    <mergeCell ref="H489:I490"/>
    <mergeCell ref="J489:J490"/>
    <mergeCell ref="K489:K490"/>
    <mergeCell ref="L489:L490"/>
    <mergeCell ref="L484:L485"/>
    <mergeCell ref="A486:A490"/>
    <mergeCell ref="F486:G486"/>
    <mergeCell ref="H486:L486"/>
    <mergeCell ref="B487:B488"/>
    <mergeCell ref="C487:C488"/>
    <mergeCell ref="D487:D488"/>
    <mergeCell ref="E487:E488"/>
    <mergeCell ref="F487:G488"/>
    <mergeCell ref="H487:I487"/>
    <mergeCell ref="H482:I482"/>
    <mergeCell ref="H483:I483"/>
    <mergeCell ref="F484:G485"/>
    <mergeCell ref="H484:I485"/>
    <mergeCell ref="J484:J485"/>
    <mergeCell ref="K484:K485"/>
    <mergeCell ref="D497:D498"/>
    <mergeCell ref="E497:E498"/>
    <mergeCell ref="F497:G498"/>
    <mergeCell ref="H497:I497"/>
    <mergeCell ref="H498:I498"/>
    <mergeCell ref="F499:G500"/>
    <mergeCell ref="H499:I500"/>
    <mergeCell ref="F494:G495"/>
    <mergeCell ref="H494:I495"/>
    <mergeCell ref="J494:J495"/>
    <mergeCell ref="K494:K495"/>
    <mergeCell ref="L494:L495"/>
    <mergeCell ref="A496:A500"/>
    <mergeCell ref="F496:G496"/>
    <mergeCell ref="H496:L496"/>
    <mergeCell ref="B497:B498"/>
    <mergeCell ref="C497:C498"/>
    <mergeCell ref="A491:A495"/>
    <mergeCell ref="F491:G491"/>
    <mergeCell ref="H491:L491"/>
    <mergeCell ref="B492:B493"/>
    <mergeCell ref="C492:C493"/>
    <mergeCell ref="D492:D493"/>
    <mergeCell ref="E492:E493"/>
    <mergeCell ref="F492:G493"/>
    <mergeCell ref="H492:I492"/>
    <mergeCell ref="H493:I493"/>
    <mergeCell ref="K504:K505"/>
    <mergeCell ref="L504:L505"/>
    <mergeCell ref="A506:A511"/>
    <mergeCell ref="F506:G506"/>
    <mergeCell ref="H506:L506"/>
    <mergeCell ref="B507:B509"/>
    <mergeCell ref="C507:C509"/>
    <mergeCell ref="D507:D509"/>
    <mergeCell ref="E507:E509"/>
    <mergeCell ref="F507:G509"/>
    <mergeCell ref="F502:G503"/>
    <mergeCell ref="H502:I502"/>
    <mergeCell ref="H503:I503"/>
    <mergeCell ref="F504:G505"/>
    <mergeCell ref="H504:I505"/>
    <mergeCell ref="J504:J505"/>
    <mergeCell ref="J499:J500"/>
    <mergeCell ref="K499:K500"/>
    <mergeCell ref="L499:L500"/>
    <mergeCell ref="A501:A505"/>
    <mergeCell ref="F501:G501"/>
    <mergeCell ref="H501:L501"/>
    <mergeCell ref="B502:B503"/>
    <mergeCell ref="C502:C503"/>
    <mergeCell ref="D502:D503"/>
    <mergeCell ref="E502:E503"/>
    <mergeCell ref="A517:A523"/>
    <mergeCell ref="F517:G517"/>
    <mergeCell ref="H517:L517"/>
    <mergeCell ref="B518:B521"/>
    <mergeCell ref="C518:C521"/>
    <mergeCell ref="A512:A516"/>
    <mergeCell ref="F512:G512"/>
    <mergeCell ref="H512:L512"/>
    <mergeCell ref="B513:B514"/>
    <mergeCell ref="C513:C514"/>
    <mergeCell ref="D513:D514"/>
    <mergeCell ref="E513:E514"/>
    <mergeCell ref="F513:G514"/>
    <mergeCell ref="H513:I513"/>
    <mergeCell ref="H514:I514"/>
    <mergeCell ref="H507:I507"/>
    <mergeCell ref="H508:I509"/>
    <mergeCell ref="J508:J509"/>
    <mergeCell ref="K508:K509"/>
    <mergeCell ref="L508:L509"/>
    <mergeCell ref="F510:G511"/>
    <mergeCell ref="H510:I511"/>
    <mergeCell ref="J510:J511"/>
    <mergeCell ref="K510:K511"/>
    <mergeCell ref="L510:L511"/>
    <mergeCell ref="K519:K521"/>
    <mergeCell ref="L519:L521"/>
    <mergeCell ref="F522:G523"/>
    <mergeCell ref="H522:I523"/>
    <mergeCell ref="J522:J523"/>
    <mergeCell ref="K522:K523"/>
    <mergeCell ref="L522:L523"/>
    <mergeCell ref="D518:D521"/>
    <mergeCell ref="E518:E521"/>
    <mergeCell ref="F518:G521"/>
    <mergeCell ref="H518:I518"/>
    <mergeCell ref="H519:I521"/>
    <mergeCell ref="J519:J521"/>
    <mergeCell ref="F515:G516"/>
    <mergeCell ref="H515:I516"/>
    <mergeCell ref="J515:J516"/>
    <mergeCell ref="K515:K516"/>
    <mergeCell ref="L515:L516"/>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 ref="H532:I53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1"/>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6</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501</v>
      </c>
      <c r="B10" s="203" t="s">
        <v>12</v>
      </c>
      <c r="C10" s="207" t="s">
        <v>11</v>
      </c>
      <c r="D10" s="207" t="s">
        <v>280</v>
      </c>
      <c r="E10" s="207" t="s">
        <v>281</v>
      </c>
      <c r="F10" s="653" t="s">
        <v>8</v>
      </c>
      <c r="G10" s="653"/>
      <c r="H10" s="650"/>
      <c r="I10" s="650"/>
      <c r="J10" s="650"/>
      <c r="K10" s="650"/>
      <c r="L10" s="650"/>
    </row>
    <row r="11" spans="1:12" x14ac:dyDescent="0.2">
      <c r="A11" s="652"/>
      <c r="B11" s="651" t="s">
        <v>2040</v>
      </c>
      <c r="C11" s="651" t="s">
        <v>2041</v>
      </c>
      <c r="D11" s="655">
        <v>43386</v>
      </c>
      <c r="E11" s="651" t="s">
        <v>2042</v>
      </c>
      <c r="F11" s="651" t="s">
        <v>2043</v>
      </c>
      <c r="G11" s="651"/>
      <c r="H11" s="649" t="s">
        <v>286</v>
      </c>
      <c r="I11" s="649"/>
      <c r="J11" s="209" t="s">
        <v>287</v>
      </c>
      <c r="K11" s="209" t="s">
        <v>16</v>
      </c>
      <c r="L11" s="210">
        <v>504.54</v>
      </c>
    </row>
    <row r="12" spans="1:12" x14ac:dyDescent="0.2">
      <c r="A12" s="652"/>
      <c r="B12" s="651"/>
      <c r="C12" s="651"/>
      <c r="D12" s="655"/>
      <c r="E12" s="651"/>
      <c r="F12" s="651"/>
      <c r="G12" s="651"/>
      <c r="H12" s="649" t="s">
        <v>242</v>
      </c>
      <c r="I12" s="649"/>
      <c r="J12" s="209" t="s">
        <v>287</v>
      </c>
      <c r="K12" s="209" t="s">
        <v>16</v>
      </c>
      <c r="L12" s="210">
        <v>2771.72</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291</v>
      </c>
      <c r="C14" s="209" t="s">
        <v>2043</v>
      </c>
      <c r="D14" s="211">
        <v>43400</v>
      </c>
      <c r="E14" s="209" t="s">
        <v>2044</v>
      </c>
      <c r="F14" s="650"/>
      <c r="G14" s="650"/>
      <c r="H14" s="649"/>
      <c r="I14" s="649"/>
      <c r="J14" s="651"/>
      <c r="K14" s="651"/>
      <c r="L14" s="648"/>
    </row>
    <row r="15" spans="1:12" ht="24" x14ac:dyDescent="0.2">
      <c r="A15" s="652">
        <v>502</v>
      </c>
      <c r="B15" s="203" t="s">
        <v>12</v>
      </c>
      <c r="C15" s="207" t="s">
        <v>11</v>
      </c>
      <c r="D15" s="207" t="s">
        <v>280</v>
      </c>
      <c r="E15" s="207" t="s">
        <v>281</v>
      </c>
      <c r="F15" s="653" t="s">
        <v>8</v>
      </c>
      <c r="G15" s="653"/>
      <c r="H15" s="650"/>
      <c r="I15" s="650"/>
      <c r="J15" s="650"/>
      <c r="K15" s="650"/>
      <c r="L15" s="650"/>
    </row>
    <row r="16" spans="1:12" x14ac:dyDescent="0.2">
      <c r="A16" s="652"/>
      <c r="B16" s="651" t="s">
        <v>2045</v>
      </c>
      <c r="C16" s="654" t="s">
        <v>2046</v>
      </c>
      <c r="D16" s="655">
        <v>43445</v>
      </c>
      <c r="E16" s="651" t="s">
        <v>1820</v>
      </c>
      <c r="F16" s="651" t="s">
        <v>2047</v>
      </c>
      <c r="G16" s="651"/>
      <c r="H16" s="649" t="s">
        <v>286</v>
      </c>
      <c r="I16" s="649"/>
      <c r="J16" s="209" t="s">
        <v>287</v>
      </c>
      <c r="K16" s="209" t="s">
        <v>16</v>
      </c>
      <c r="L16" s="210">
        <v>872.64</v>
      </c>
    </row>
    <row r="17" spans="1:12" x14ac:dyDescent="0.2">
      <c r="A17" s="652"/>
      <c r="B17" s="651"/>
      <c r="C17" s="654"/>
      <c r="D17" s="655"/>
      <c r="E17" s="651"/>
      <c r="F17" s="651"/>
      <c r="G17" s="651"/>
      <c r="H17" s="649" t="s">
        <v>242</v>
      </c>
      <c r="I17" s="649"/>
      <c r="J17" s="209" t="s">
        <v>287</v>
      </c>
      <c r="K17" s="209" t="s">
        <v>16</v>
      </c>
      <c r="L17" s="210">
        <v>10370.799999999999</v>
      </c>
    </row>
    <row r="18" spans="1:12" ht="24" x14ac:dyDescent="0.2">
      <c r="A18" s="652"/>
      <c r="B18" s="203" t="s">
        <v>6</v>
      </c>
      <c r="C18" s="207" t="s">
        <v>5</v>
      </c>
      <c r="D18" s="207" t="s">
        <v>288</v>
      </c>
      <c r="E18" s="207" t="s">
        <v>289</v>
      </c>
      <c r="F18" s="650"/>
      <c r="G18" s="650"/>
      <c r="H18" s="649" t="s">
        <v>290</v>
      </c>
      <c r="I18" s="649"/>
      <c r="J18" s="651" t="s">
        <v>287</v>
      </c>
      <c r="K18" s="651" t="s">
        <v>287</v>
      </c>
      <c r="L18" s="648">
        <v>0</v>
      </c>
    </row>
    <row r="19" spans="1:12" ht="24" x14ac:dyDescent="0.2">
      <c r="A19" s="652"/>
      <c r="B19" s="209" t="s">
        <v>2048</v>
      </c>
      <c r="C19" s="209" t="s">
        <v>2047</v>
      </c>
      <c r="D19" s="211">
        <v>43450</v>
      </c>
      <c r="E19" s="209" t="s">
        <v>2049</v>
      </c>
      <c r="F19" s="650"/>
      <c r="G19" s="650"/>
      <c r="H19" s="649"/>
      <c r="I19" s="649"/>
      <c r="J19" s="651"/>
      <c r="K19" s="651"/>
      <c r="L19" s="648"/>
    </row>
    <row r="20" spans="1:12" ht="24" x14ac:dyDescent="0.2">
      <c r="A20" s="652">
        <v>503</v>
      </c>
      <c r="B20" s="203" t="s">
        <v>12</v>
      </c>
      <c r="C20" s="207" t="s">
        <v>11</v>
      </c>
      <c r="D20" s="207" t="s">
        <v>280</v>
      </c>
      <c r="E20" s="207" t="s">
        <v>281</v>
      </c>
      <c r="F20" s="653" t="s">
        <v>8</v>
      </c>
      <c r="G20" s="653"/>
      <c r="H20" s="650"/>
      <c r="I20" s="650"/>
      <c r="J20" s="650"/>
      <c r="K20" s="650"/>
      <c r="L20" s="650"/>
    </row>
    <row r="21" spans="1:12" x14ac:dyDescent="0.2">
      <c r="A21" s="652"/>
      <c r="B21" s="651" t="s">
        <v>2045</v>
      </c>
      <c r="C21" s="651" t="s">
        <v>2050</v>
      </c>
      <c r="D21" s="655">
        <v>43476</v>
      </c>
      <c r="E21" s="651" t="s">
        <v>2051</v>
      </c>
      <c r="F21" s="651" t="s">
        <v>2052</v>
      </c>
      <c r="G21" s="651"/>
      <c r="H21" s="649" t="s">
        <v>286</v>
      </c>
      <c r="I21" s="649"/>
      <c r="J21" s="209" t="s">
        <v>287</v>
      </c>
      <c r="K21" s="209" t="s">
        <v>16</v>
      </c>
      <c r="L21" s="210">
        <v>306</v>
      </c>
    </row>
    <row r="22" spans="1:12" x14ac:dyDescent="0.2">
      <c r="A22" s="652"/>
      <c r="B22" s="651"/>
      <c r="C22" s="651"/>
      <c r="D22" s="655"/>
      <c r="E22" s="651"/>
      <c r="F22" s="651"/>
      <c r="G22" s="651"/>
      <c r="H22" s="649" t="s">
        <v>242</v>
      </c>
      <c r="I22" s="649"/>
      <c r="J22" s="209" t="s">
        <v>287</v>
      </c>
      <c r="K22" s="209" t="s">
        <v>16</v>
      </c>
      <c r="L22" s="210">
        <v>708.33</v>
      </c>
    </row>
    <row r="23" spans="1:12" ht="24" x14ac:dyDescent="0.2">
      <c r="A23" s="652"/>
      <c r="B23" s="203" t="s">
        <v>6</v>
      </c>
      <c r="C23" s="207" t="s">
        <v>5</v>
      </c>
      <c r="D23" s="207" t="s">
        <v>288</v>
      </c>
      <c r="E23" s="207" t="s">
        <v>289</v>
      </c>
      <c r="F23" s="650"/>
      <c r="G23" s="650"/>
      <c r="H23" s="649" t="s">
        <v>290</v>
      </c>
      <c r="I23" s="649"/>
      <c r="J23" s="651" t="s">
        <v>287</v>
      </c>
      <c r="K23" s="651" t="s">
        <v>16</v>
      </c>
      <c r="L23" s="648">
        <v>300</v>
      </c>
    </row>
    <row r="24" spans="1:12" ht="24" x14ac:dyDescent="0.2">
      <c r="A24" s="652"/>
      <c r="B24" s="209" t="s">
        <v>2048</v>
      </c>
      <c r="C24" s="209" t="s">
        <v>2052</v>
      </c>
      <c r="D24" s="211">
        <v>43479</v>
      </c>
      <c r="E24" s="209" t="s">
        <v>2053</v>
      </c>
      <c r="F24" s="650"/>
      <c r="G24" s="650"/>
      <c r="H24" s="649"/>
      <c r="I24" s="649"/>
      <c r="J24" s="651"/>
      <c r="K24" s="651"/>
      <c r="L24" s="648"/>
    </row>
    <row r="25" spans="1:12" ht="24" x14ac:dyDescent="0.2">
      <c r="A25" s="652">
        <v>504</v>
      </c>
      <c r="B25" s="203" t="s">
        <v>12</v>
      </c>
      <c r="C25" s="207" t="s">
        <v>11</v>
      </c>
      <c r="D25" s="207" t="s">
        <v>280</v>
      </c>
      <c r="E25" s="207" t="s">
        <v>281</v>
      </c>
      <c r="F25" s="653" t="s">
        <v>8</v>
      </c>
      <c r="G25" s="653"/>
      <c r="H25" s="650"/>
      <c r="I25" s="650"/>
      <c r="J25" s="650"/>
      <c r="K25" s="650"/>
      <c r="L25" s="650"/>
    </row>
    <row r="26" spans="1:12" x14ac:dyDescent="0.2">
      <c r="A26" s="652"/>
      <c r="B26" s="651" t="s">
        <v>2045</v>
      </c>
      <c r="C26" s="651" t="s">
        <v>2054</v>
      </c>
      <c r="D26" s="655">
        <v>43499</v>
      </c>
      <c r="E26" s="651" t="s">
        <v>2055</v>
      </c>
      <c r="F26" s="651" t="s">
        <v>2056</v>
      </c>
      <c r="G26" s="651"/>
      <c r="H26" s="649" t="s">
        <v>286</v>
      </c>
      <c r="I26" s="649"/>
      <c r="J26" s="209" t="s">
        <v>287</v>
      </c>
      <c r="K26" s="209" t="s">
        <v>16</v>
      </c>
      <c r="L26" s="210">
        <v>476.7</v>
      </c>
    </row>
    <row r="27" spans="1:12" x14ac:dyDescent="0.2">
      <c r="A27" s="652"/>
      <c r="B27" s="651"/>
      <c r="C27" s="651"/>
      <c r="D27" s="655"/>
      <c r="E27" s="651"/>
      <c r="F27" s="651"/>
      <c r="G27" s="651"/>
      <c r="H27" s="649" t="s">
        <v>242</v>
      </c>
      <c r="I27" s="649"/>
      <c r="J27" s="209" t="s">
        <v>287</v>
      </c>
      <c r="K27" s="209" t="s">
        <v>16</v>
      </c>
      <c r="L27" s="210">
        <v>1583.39</v>
      </c>
    </row>
    <row r="28" spans="1:12" ht="24" x14ac:dyDescent="0.2">
      <c r="A28" s="652"/>
      <c r="B28" s="203" t="s">
        <v>6</v>
      </c>
      <c r="C28" s="207" t="s">
        <v>5</v>
      </c>
      <c r="D28" s="207" t="s">
        <v>288</v>
      </c>
      <c r="E28" s="207" t="s">
        <v>289</v>
      </c>
      <c r="F28" s="650"/>
      <c r="G28" s="650"/>
      <c r="H28" s="649" t="s">
        <v>290</v>
      </c>
      <c r="I28" s="649"/>
      <c r="J28" s="651" t="s">
        <v>287</v>
      </c>
      <c r="K28" s="651" t="s">
        <v>16</v>
      </c>
      <c r="L28" s="648">
        <v>102.94</v>
      </c>
    </row>
    <row r="29" spans="1:12" ht="24" x14ac:dyDescent="0.2">
      <c r="A29" s="652"/>
      <c r="B29" s="209" t="s">
        <v>2048</v>
      </c>
      <c r="C29" s="209" t="s">
        <v>2056</v>
      </c>
      <c r="D29" s="211">
        <v>43503</v>
      </c>
      <c r="E29" s="209" t="s">
        <v>461</v>
      </c>
      <c r="F29" s="650"/>
      <c r="G29" s="650"/>
      <c r="H29" s="649"/>
      <c r="I29" s="649"/>
      <c r="J29" s="651"/>
      <c r="K29" s="651"/>
      <c r="L29" s="648"/>
    </row>
    <row r="30" spans="1:12" ht="24" x14ac:dyDescent="0.2">
      <c r="A30" s="652">
        <v>505</v>
      </c>
      <c r="B30" s="203" t="s">
        <v>12</v>
      </c>
      <c r="C30" s="207" t="s">
        <v>11</v>
      </c>
      <c r="D30" s="207" t="s">
        <v>280</v>
      </c>
      <c r="E30" s="207" t="s">
        <v>281</v>
      </c>
      <c r="F30" s="653" t="s">
        <v>8</v>
      </c>
      <c r="G30" s="653"/>
      <c r="H30" s="650"/>
      <c r="I30" s="650"/>
      <c r="J30" s="650"/>
      <c r="K30" s="650"/>
      <c r="L30" s="650"/>
    </row>
    <row r="31" spans="1:12" x14ac:dyDescent="0.2">
      <c r="A31" s="652"/>
      <c r="B31" s="651" t="s">
        <v>2057</v>
      </c>
      <c r="C31" s="651" t="s">
        <v>2058</v>
      </c>
      <c r="D31" s="655">
        <v>43440</v>
      </c>
      <c r="E31" s="651" t="s">
        <v>2059</v>
      </c>
      <c r="F31" s="651" t="s">
        <v>446</v>
      </c>
      <c r="G31" s="651"/>
      <c r="H31" s="649" t="s">
        <v>286</v>
      </c>
      <c r="I31" s="649"/>
      <c r="J31" s="209" t="s">
        <v>287</v>
      </c>
      <c r="K31" s="209" t="s">
        <v>16</v>
      </c>
      <c r="L31" s="210">
        <v>464</v>
      </c>
    </row>
    <row r="32" spans="1:12" x14ac:dyDescent="0.2">
      <c r="A32" s="652"/>
      <c r="B32" s="651"/>
      <c r="C32" s="651"/>
      <c r="D32" s="655"/>
      <c r="E32" s="651"/>
      <c r="F32" s="651"/>
      <c r="G32" s="651"/>
      <c r="H32" s="649" t="s">
        <v>242</v>
      </c>
      <c r="I32" s="649"/>
      <c r="J32" s="209" t="s">
        <v>287</v>
      </c>
      <c r="K32" s="209" t="s">
        <v>16</v>
      </c>
      <c r="L32" s="210">
        <v>402.76</v>
      </c>
    </row>
    <row r="33" spans="1:12" ht="24" x14ac:dyDescent="0.2">
      <c r="A33" s="652"/>
      <c r="B33" s="203" t="s">
        <v>6</v>
      </c>
      <c r="C33" s="207" t="s">
        <v>5</v>
      </c>
      <c r="D33" s="207" t="s">
        <v>288</v>
      </c>
      <c r="E33" s="207" t="s">
        <v>289</v>
      </c>
      <c r="F33" s="650"/>
      <c r="G33" s="650"/>
      <c r="H33" s="649" t="s">
        <v>290</v>
      </c>
      <c r="I33" s="649"/>
      <c r="J33" s="651" t="s">
        <v>287</v>
      </c>
      <c r="K33" s="651" t="s">
        <v>16</v>
      </c>
      <c r="L33" s="648">
        <v>30</v>
      </c>
    </row>
    <row r="34" spans="1:12" ht="24" x14ac:dyDescent="0.2">
      <c r="A34" s="652"/>
      <c r="B34" s="209" t="s">
        <v>317</v>
      </c>
      <c r="C34" s="209" t="s">
        <v>446</v>
      </c>
      <c r="D34" s="211">
        <v>43443</v>
      </c>
      <c r="E34" s="209" t="s">
        <v>2060</v>
      </c>
      <c r="F34" s="650"/>
      <c r="G34" s="650"/>
      <c r="H34" s="649"/>
      <c r="I34" s="649"/>
      <c r="J34" s="651"/>
      <c r="K34" s="651"/>
      <c r="L34" s="648"/>
    </row>
    <row r="35" spans="1:12" ht="24" x14ac:dyDescent="0.2">
      <c r="A35" s="652">
        <v>506</v>
      </c>
      <c r="B35" s="203" t="s">
        <v>12</v>
      </c>
      <c r="C35" s="207" t="s">
        <v>11</v>
      </c>
      <c r="D35" s="207" t="s">
        <v>280</v>
      </c>
      <c r="E35" s="207" t="s">
        <v>281</v>
      </c>
      <c r="F35" s="653" t="s">
        <v>8</v>
      </c>
      <c r="G35" s="653"/>
      <c r="H35" s="650"/>
      <c r="I35" s="650"/>
      <c r="J35" s="650"/>
      <c r="K35" s="650"/>
      <c r="L35" s="650"/>
    </row>
    <row r="36" spans="1:12" x14ac:dyDescent="0.2">
      <c r="A36" s="652"/>
      <c r="B36" s="651" t="s">
        <v>2061</v>
      </c>
      <c r="C36" s="654" t="s">
        <v>2062</v>
      </c>
      <c r="D36" s="655">
        <v>43388</v>
      </c>
      <c r="E36" s="651" t="s">
        <v>469</v>
      </c>
      <c r="F36" s="651" t="s">
        <v>2063</v>
      </c>
      <c r="G36" s="651"/>
      <c r="H36" s="649" t="s">
        <v>286</v>
      </c>
      <c r="I36" s="649"/>
      <c r="J36" s="209" t="s">
        <v>287</v>
      </c>
      <c r="K36" s="209" t="s">
        <v>16</v>
      </c>
      <c r="L36" s="210">
        <v>258.27999999999997</v>
      </c>
    </row>
    <row r="37" spans="1:12" x14ac:dyDescent="0.2">
      <c r="A37" s="652"/>
      <c r="B37" s="651"/>
      <c r="C37" s="654"/>
      <c r="D37" s="655"/>
      <c r="E37" s="651"/>
      <c r="F37" s="651"/>
      <c r="G37" s="651"/>
      <c r="H37" s="649" t="s">
        <v>242</v>
      </c>
      <c r="I37" s="649"/>
      <c r="J37" s="651" t="s">
        <v>287</v>
      </c>
      <c r="K37" s="651" t="s">
        <v>16</v>
      </c>
      <c r="L37" s="648">
        <v>166.98</v>
      </c>
    </row>
    <row r="38" spans="1:12" x14ac:dyDescent="0.2">
      <c r="A38" s="652"/>
      <c r="B38" s="651"/>
      <c r="C38" s="654"/>
      <c r="D38" s="655"/>
      <c r="E38" s="651"/>
      <c r="F38" s="651"/>
      <c r="G38" s="651"/>
      <c r="H38" s="649"/>
      <c r="I38" s="649"/>
      <c r="J38" s="651"/>
      <c r="K38" s="651"/>
      <c r="L38" s="648"/>
    </row>
    <row r="39" spans="1:12" x14ac:dyDescent="0.2">
      <c r="A39" s="652"/>
      <c r="B39" s="651"/>
      <c r="C39" s="654"/>
      <c r="D39" s="655"/>
      <c r="E39" s="651"/>
      <c r="F39" s="651"/>
      <c r="G39" s="651"/>
      <c r="H39" s="649"/>
      <c r="I39" s="649"/>
      <c r="J39" s="651"/>
      <c r="K39" s="651"/>
      <c r="L39" s="648"/>
    </row>
    <row r="40" spans="1:12" ht="24" x14ac:dyDescent="0.2">
      <c r="A40" s="652"/>
      <c r="B40" s="203" t="s">
        <v>6</v>
      </c>
      <c r="C40" s="207" t="s">
        <v>5</v>
      </c>
      <c r="D40" s="207" t="s">
        <v>288</v>
      </c>
      <c r="E40" s="207" t="s">
        <v>289</v>
      </c>
      <c r="F40" s="650"/>
      <c r="G40" s="650"/>
      <c r="H40" s="649" t="s">
        <v>290</v>
      </c>
      <c r="I40" s="649"/>
      <c r="J40" s="651" t="s">
        <v>287</v>
      </c>
      <c r="K40" s="651" t="s">
        <v>16</v>
      </c>
      <c r="L40" s="648">
        <v>845</v>
      </c>
    </row>
    <row r="41" spans="1:12" ht="36" x14ac:dyDescent="0.2">
      <c r="A41" s="652"/>
      <c r="B41" s="209" t="s">
        <v>1541</v>
      </c>
      <c r="C41" s="209" t="s">
        <v>2063</v>
      </c>
      <c r="D41" s="211">
        <v>43393</v>
      </c>
      <c r="E41" s="209" t="s">
        <v>2064</v>
      </c>
      <c r="F41" s="650"/>
      <c r="G41" s="650"/>
      <c r="H41" s="649"/>
      <c r="I41" s="649"/>
      <c r="J41" s="651"/>
      <c r="K41" s="651"/>
      <c r="L41" s="648"/>
    </row>
    <row r="42" spans="1:12" ht="24" x14ac:dyDescent="0.2">
      <c r="A42" s="652">
        <v>507</v>
      </c>
      <c r="B42" s="203" t="s">
        <v>12</v>
      </c>
      <c r="C42" s="207" t="s">
        <v>11</v>
      </c>
      <c r="D42" s="207" t="s">
        <v>280</v>
      </c>
      <c r="E42" s="207" t="s">
        <v>281</v>
      </c>
      <c r="F42" s="653" t="s">
        <v>8</v>
      </c>
      <c r="G42" s="653"/>
      <c r="H42" s="650"/>
      <c r="I42" s="650"/>
      <c r="J42" s="650"/>
      <c r="K42" s="650"/>
      <c r="L42" s="650"/>
    </row>
    <row r="43" spans="1:12" x14ac:dyDescent="0.2">
      <c r="A43" s="652"/>
      <c r="B43" s="651" t="s">
        <v>2061</v>
      </c>
      <c r="C43" s="654" t="s">
        <v>2065</v>
      </c>
      <c r="D43" s="655">
        <v>43414</v>
      </c>
      <c r="E43" s="651" t="s">
        <v>1820</v>
      </c>
      <c r="F43" s="651" t="s">
        <v>465</v>
      </c>
      <c r="G43" s="651"/>
      <c r="H43" s="649" t="s">
        <v>286</v>
      </c>
      <c r="I43" s="649"/>
      <c r="J43" s="209" t="s">
        <v>16</v>
      </c>
      <c r="K43" s="209" t="s">
        <v>287</v>
      </c>
      <c r="L43" s="210">
        <v>928</v>
      </c>
    </row>
    <row r="44" spans="1:12" x14ac:dyDescent="0.2">
      <c r="A44" s="652"/>
      <c r="B44" s="651"/>
      <c r="C44" s="654"/>
      <c r="D44" s="655"/>
      <c r="E44" s="651"/>
      <c r="F44" s="651"/>
      <c r="G44" s="651"/>
      <c r="H44" s="649" t="s">
        <v>242</v>
      </c>
      <c r="I44" s="649"/>
      <c r="J44" s="651" t="s">
        <v>16</v>
      </c>
      <c r="K44" s="651" t="s">
        <v>287</v>
      </c>
      <c r="L44" s="648">
        <v>1979.43</v>
      </c>
    </row>
    <row r="45" spans="1:12" x14ac:dyDescent="0.2">
      <c r="A45" s="652"/>
      <c r="B45" s="651"/>
      <c r="C45" s="654"/>
      <c r="D45" s="655"/>
      <c r="E45" s="651"/>
      <c r="F45" s="651"/>
      <c r="G45" s="651"/>
      <c r="H45" s="649"/>
      <c r="I45" s="649"/>
      <c r="J45" s="651"/>
      <c r="K45" s="651"/>
      <c r="L45" s="648"/>
    </row>
    <row r="46" spans="1:12" ht="24" x14ac:dyDescent="0.2">
      <c r="A46" s="652"/>
      <c r="B46" s="203" t="s">
        <v>6</v>
      </c>
      <c r="C46" s="207" t="s">
        <v>5</v>
      </c>
      <c r="D46" s="207" t="s">
        <v>288</v>
      </c>
      <c r="E46" s="207" t="s">
        <v>289</v>
      </c>
      <c r="F46" s="650"/>
      <c r="G46" s="650"/>
      <c r="H46" s="649" t="s">
        <v>290</v>
      </c>
      <c r="I46" s="649"/>
      <c r="J46" s="651" t="s">
        <v>16</v>
      </c>
      <c r="K46" s="651" t="s">
        <v>16</v>
      </c>
      <c r="L46" s="648">
        <v>955</v>
      </c>
    </row>
    <row r="47" spans="1:12" ht="36" x14ac:dyDescent="0.2">
      <c r="A47" s="652"/>
      <c r="B47" s="209" t="s">
        <v>1541</v>
      </c>
      <c r="C47" s="209" t="s">
        <v>465</v>
      </c>
      <c r="D47" s="211">
        <v>43419</v>
      </c>
      <c r="E47" s="209" t="s">
        <v>2066</v>
      </c>
      <c r="F47" s="650"/>
      <c r="G47" s="650"/>
      <c r="H47" s="649"/>
      <c r="I47" s="649"/>
      <c r="J47" s="651"/>
      <c r="K47" s="651"/>
      <c r="L47" s="648"/>
    </row>
    <row r="48" spans="1:12" ht="24" x14ac:dyDescent="0.2">
      <c r="A48" s="652">
        <v>508</v>
      </c>
      <c r="B48" s="203" t="s">
        <v>12</v>
      </c>
      <c r="C48" s="207" t="s">
        <v>11</v>
      </c>
      <c r="D48" s="207" t="s">
        <v>280</v>
      </c>
      <c r="E48" s="207" t="s">
        <v>281</v>
      </c>
      <c r="F48" s="653" t="s">
        <v>8</v>
      </c>
      <c r="G48" s="653"/>
      <c r="H48" s="650"/>
      <c r="I48" s="650"/>
      <c r="J48" s="650"/>
      <c r="K48" s="650"/>
      <c r="L48" s="650"/>
    </row>
    <row r="49" spans="1:12" x14ac:dyDescent="0.2">
      <c r="A49" s="652"/>
      <c r="B49" s="651" t="s">
        <v>2061</v>
      </c>
      <c r="C49" s="654" t="s">
        <v>2067</v>
      </c>
      <c r="D49" s="655">
        <v>43431</v>
      </c>
      <c r="E49" s="651" t="s">
        <v>1285</v>
      </c>
      <c r="F49" s="651" t="s">
        <v>2068</v>
      </c>
      <c r="G49" s="651"/>
      <c r="H49" s="649" t="s">
        <v>286</v>
      </c>
      <c r="I49" s="649"/>
      <c r="J49" s="209" t="s">
        <v>287</v>
      </c>
      <c r="K49" s="209" t="s">
        <v>16</v>
      </c>
      <c r="L49" s="210">
        <v>930.04</v>
      </c>
    </row>
    <row r="50" spans="1:12" x14ac:dyDescent="0.2">
      <c r="A50" s="652"/>
      <c r="B50" s="651"/>
      <c r="C50" s="654"/>
      <c r="D50" s="655"/>
      <c r="E50" s="651"/>
      <c r="F50" s="651"/>
      <c r="G50" s="651"/>
      <c r="H50" s="649" t="s">
        <v>242</v>
      </c>
      <c r="I50" s="649"/>
      <c r="J50" s="651" t="s">
        <v>287</v>
      </c>
      <c r="K50" s="651" t="s">
        <v>16</v>
      </c>
      <c r="L50" s="648">
        <v>1329.12</v>
      </c>
    </row>
    <row r="51" spans="1:12" x14ac:dyDescent="0.2">
      <c r="A51" s="652"/>
      <c r="B51" s="651"/>
      <c r="C51" s="654"/>
      <c r="D51" s="655"/>
      <c r="E51" s="651"/>
      <c r="F51" s="651"/>
      <c r="G51" s="651"/>
      <c r="H51" s="649"/>
      <c r="I51" s="649"/>
      <c r="J51" s="651"/>
      <c r="K51" s="651"/>
      <c r="L51" s="648"/>
    </row>
    <row r="52" spans="1:12" ht="24" x14ac:dyDescent="0.2">
      <c r="A52" s="652"/>
      <c r="B52" s="203" t="s">
        <v>6</v>
      </c>
      <c r="C52" s="207" t="s">
        <v>5</v>
      </c>
      <c r="D52" s="207" t="s">
        <v>288</v>
      </c>
      <c r="E52" s="207" t="s">
        <v>289</v>
      </c>
      <c r="F52" s="650"/>
      <c r="G52" s="650"/>
      <c r="H52" s="649" t="s">
        <v>290</v>
      </c>
      <c r="I52" s="649"/>
      <c r="J52" s="651" t="s">
        <v>287</v>
      </c>
      <c r="K52" s="651" t="s">
        <v>16</v>
      </c>
      <c r="L52" s="648">
        <v>160</v>
      </c>
    </row>
    <row r="53" spans="1:12" ht="36" x14ac:dyDescent="0.2">
      <c r="A53" s="652"/>
      <c r="B53" s="209" t="s">
        <v>1541</v>
      </c>
      <c r="C53" s="209" t="s">
        <v>2068</v>
      </c>
      <c r="D53" s="211">
        <v>43436</v>
      </c>
      <c r="E53" s="209" t="s">
        <v>2069</v>
      </c>
      <c r="F53" s="650"/>
      <c r="G53" s="650"/>
      <c r="H53" s="649"/>
      <c r="I53" s="649"/>
      <c r="J53" s="651"/>
      <c r="K53" s="651"/>
      <c r="L53" s="648"/>
    </row>
    <row r="54" spans="1:12" ht="24" x14ac:dyDescent="0.2">
      <c r="A54" s="652">
        <v>509</v>
      </c>
      <c r="B54" s="203" t="s">
        <v>12</v>
      </c>
      <c r="C54" s="207" t="s">
        <v>11</v>
      </c>
      <c r="D54" s="207" t="s">
        <v>280</v>
      </c>
      <c r="E54" s="207" t="s">
        <v>281</v>
      </c>
      <c r="F54" s="653" t="s">
        <v>8</v>
      </c>
      <c r="G54" s="653"/>
      <c r="H54" s="650"/>
      <c r="I54" s="650"/>
      <c r="J54" s="650"/>
      <c r="K54" s="650"/>
      <c r="L54" s="650"/>
    </row>
    <row r="55" spans="1:12" x14ac:dyDescent="0.2">
      <c r="A55" s="652"/>
      <c r="B55" s="651" t="s">
        <v>2061</v>
      </c>
      <c r="C55" s="654" t="s">
        <v>2070</v>
      </c>
      <c r="D55" s="655">
        <v>43532</v>
      </c>
      <c r="E55" s="651" t="s">
        <v>1441</v>
      </c>
      <c r="F55" s="651" t="s">
        <v>1442</v>
      </c>
      <c r="G55" s="651"/>
      <c r="H55" s="649" t="s">
        <v>286</v>
      </c>
      <c r="I55" s="649"/>
      <c r="J55" s="209" t="s">
        <v>287</v>
      </c>
      <c r="K55" s="209" t="s">
        <v>16</v>
      </c>
      <c r="L55" s="210">
        <v>391.94</v>
      </c>
    </row>
    <row r="56" spans="1:12" x14ac:dyDescent="0.2">
      <c r="A56" s="652"/>
      <c r="B56" s="651"/>
      <c r="C56" s="654"/>
      <c r="D56" s="655"/>
      <c r="E56" s="651"/>
      <c r="F56" s="651"/>
      <c r="G56" s="651"/>
      <c r="H56" s="649" t="s">
        <v>242</v>
      </c>
      <c r="I56" s="649"/>
      <c r="J56" s="651" t="s">
        <v>287</v>
      </c>
      <c r="K56" s="651" t="s">
        <v>16</v>
      </c>
      <c r="L56" s="648">
        <v>267.95999999999998</v>
      </c>
    </row>
    <row r="57" spans="1:12" x14ac:dyDescent="0.2">
      <c r="A57" s="652"/>
      <c r="B57" s="651"/>
      <c r="C57" s="654"/>
      <c r="D57" s="655"/>
      <c r="E57" s="651"/>
      <c r="F57" s="651"/>
      <c r="G57" s="651"/>
      <c r="H57" s="649"/>
      <c r="I57" s="649"/>
      <c r="J57" s="651"/>
      <c r="K57" s="651"/>
      <c r="L57" s="648"/>
    </row>
    <row r="58" spans="1:12" ht="24" x14ac:dyDescent="0.2">
      <c r="A58" s="652"/>
      <c r="B58" s="203" t="s">
        <v>6</v>
      </c>
      <c r="C58" s="207" t="s">
        <v>5</v>
      </c>
      <c r="D58" s="207" t="s">
        <v>288</v>
      </c>
      <c r="E58" s="207" t="s">
        <v>289</v>
      </c>
      <c r="F58" s="650"/>
      <c r="G58" s="650"/>
      <c r="H58" s="649" t="s">
        <v>290</v>
      </c>
      <c r="I58" s="649"/>
      <c r="J58" s="651" t="s">
        <v>287</v>
      </c>
      <c r="K58" s="651" t="s">
        <v>16</v>
      </c>
      <c r="L58" s="648">
        <v>297</v>
      </c>
    </row>
    <row r="59" spans="1:12" ht="36" x14ac:dyDescent="0.2">
      <c r="A59" s="652"/>
      <c r="B59" s="209" t="s">
        <v>1541</v>
      </c>
      <c r="C59" s="209" t="s">
        <v>1442</v>
      </c>
      <c r="D59" s="211">
        <v>43534</v>
      </c>
      <c r="E59" s="209" t="s">
        <v>292</v>
      </c>
      <c r="F59" s="650"/>
      <c r="G59" s="650"/>
      <c r="H59" s="649"/>
      <c r="I59" s="649"/>
      <c r="J59" s="651"/>
      <c r="K59" s="651"/>
      <c r="L59" s="648"/>
    </row>
    <row r="60" spans="1:12" ht="24" x14ac:dyDescent="0.2">
      <c r="A60" s="652">
        <v>510</v>
      </c>
      <c r="B60" s="203" t="s">
        <v>12</v>
      </c>
      <c r="C60" s="207" t="s">
        <v>11</v>
      </c>
      <c r="D60" s="207" t="s">
        <v>280</v>
      </c>
      <c r="E60" s="207" t="s">
        <v>281</v>
      </c>
      <c r="F60" s="653" t="s">
        <v>8</v>
      </c>
      <c r="G60" s="653"/>
      <c r="H60" s="650"/>
      <c r="I60" s="650"/>
      <c r="J60" s="650"/>
      <c r="K60" s="650"/>
      <c r="L60" s="650"/>
    </row>
    <row r="61" spans="1:12" x14ac:dyDescent="0.2">
      <c r="A61" s="652"/>
      <c r="B61" s="651" t="s">
        <v>2061</v>
      </c>
      <c r="C61" s="654" t="s">
        <v>2071</v>
      </c>
      <c r="D61" s="655">
        <v>43550</v>
      </c>
      <c r="E61" s="651" t="s">
        <v>986</v>
      </c>
      <c r="F61" s="651" t="s">
        <v>2072</v>
      </c>
      <c r="G61" s="651"/>
      <c r="H61" s="649" t="s">
        <v>286</v>
      </c>
      <c r="I61" s="649"/>
      <c r="J61" s="209" t="s">
        <v>287</v>
      </c>
      <c r="K61" s="209" t="s">
        <v>16</v>
      </c>
      <c r="L61" s="210">
        <v>222.34</v>
      </c>
    </row>
    <row r="62" spans="1:12" x14ac:dyDescent="0.2">
      <c r="A62" s="652"/>
      <c r="B62" s="651"/>
      <c r="C62" s="654"/>
      <c r="D62" s="655"/>
      <c r="E62" s="651"/>
      <c r="F62" s="651"/>
      <c r="G62" s="651"/>
      <c r="H62" s="649" t="s">
        <v>242</v>
      </c>
      <c r="I62" s="649"/>
      <c r="J62" s="651" t="s">
        <v>287</v>
      </c>
      <c r="K62" s="651" t="s">
        <v>16</v>
      </c>
      <c r="L62" s="648">
        <v>2911.62</v>
      </c>
    </row>
    <row r="63" spans="1:12" x14ac:dyDescent="0.2">
      <c r="A63" s="652"/>
      <c r="B63" s="651"/>
      <c r="C63" s="654"/>
      <c r="D63" s="655"/>
      <c r="E63" s="651"/>
      <c r="F63" s="651"/>
      <c r="G63" s="651"/>
      <c r="H63" s="649"/>
      <c r="I63" s="649"/>
      <c r="J63" s="651"/>
      <c r="K63" s="651"/>
      <c r="L63" s="648"/>
    </row>
    <row r="64" spans="1:12" ht="24" x14ac:dyDescent="0.2">
      <c r="A64" s="652"/>
      <c r="B64" s="203" t="s">
        <v>6</v>
      </c>
      <c r="C64" s="207" t="s">
        <v>5</v>
      </c>
      <c r="D64" s="207" t="s">
        <v>288</v>
      </c>
      <c r="E64" s="207" t="s">
        <v>289</v>
      </c>
      <c r="F64" s="650"/>
      <c r="G64" s="650"/>
      <c r="H64" s="649" t="s">
        <v>290</v>
      </c>
      <c r="I64" s="649"/>
      <c r="J64" s="651" t="s">
        <v>287</v>
      </c>
      <c r="K64" s="651" t="s">
        <v>16</v>
      </c>
      <c r="L64" s="648">
        <v>1009.68</v>
      </c>
    </row>
    <row r="65" spans="1:12" ht="36" x14ac:dyDescent="0.2">
      <c r="A65" s="652"/>
      <c r="B65" s="209" t="s">
        <v>1541</v>
      </c>
      <c r="C65" s="209" t="s">
        <v>2072</v>
      </c>
      <c r="D65" s="211">
        <v>43553</v>
      </c>
      <c r="E65" s="209" t="s">
        <v>2073</v>
      </c>
      <c r="F65" s="650"/>
      <c r="G65" s="650"/>
      <c r="H65" s="649"/>
      <c r="I65" s="649"/>
      <c r="J65" s="651"/>
      <c r="K65" s="651"/>
      <c r="L65" s="648"/>
    </row>
    <row r="66" spans="1:12" ht="24" x14ac:dyDescent="0.2">
      <c r="A66" s="652">
        <v>511</v>
      </c>
      <c r="B66" s="203" t="s">
        <v>12</v>
      </c>
      <c r="C66" s="207" t="s">
        <v>11</v>
      </c>
      <c r="D66" s="207" t="s">
        <v>280</v>
      </c>
      <c r="E66" s="207" t="s">
        <v>281</v>
      </c>
      <c r="F66" s="653" t="s">
        <v>8</v>
      </c>
      <c r="G66" s="653"/>
      <c r="H66" s="650"/>
      <c r="I66" s="650"/>
      <c r="J66" s="650"/>
      <c r="K66" s="650"/>
      <c r="L66" s="650"/>
    </row>
    <row r="67" spans="1:12" x14ac:dyDescent="0.2">
      <c r="A67" s="652"/>
      <c r="B67" s="651" t="s">
        <v>2074</v>
      </c>
      <c r="C67" s="654" t="s">
        <v>2075</v>
      </c>
      <c r="D67" s="655">
        <v>43447</v>
      </c>
      <c r="E67" s="651" t="s">
        <v>2076</v>
      </c>
      <c r="F67" s="651" t="s">
        <v>2077</v>
      </c>
      <c r="G67" s="651"/>
      <c r="H67" s="649" t="s">
        <v>286</v>
      </c>
      <c r="I67" s="649"/>
      <c r="J67" s="209" t="s">
        <v>287</v>
      </c>
      <c r="K67" s="209" t="s">
        <v>16</v>
      </c>
      <c r="L67" s="210">
        <v>206.54</v>
      </c>
    </row>
    <row r="68" spans="1:12" x14ac:dyDescent="0.2">
      <c r="A68" s="652"/>
      <c r="B68" s="651"/>
      <c r="C68" s="654"/>
      <c r="D68" s="655"/>
      <c r="E68" s="651"/>
      <c r="F68" s="651"/>
      <c r="G68" s="651"/>
      <c r="H68" s="649" t="s">
        <v>242</v>
      </c>
      <c r="I68" s="649"/>
      <c r="J68" s="209" t="s">
        <v>287</v>
      </c>
      <c r="K68" s="209" t="s">
        <v>16</v>
      </c>
      <c r="L68" s="210">
        <v>283.39</v>
      </c>
    </row>
    <row r="69" spans="1:12" ht="24" x14ac:dyDescent="0.2">
      <c r="A69" s="652"/>
      <c r="B69" s="203" t="s">
        <v>6</v>
      </c>
      <c r="C69" s="207" t="s">
        <v>5</v>
      </c>
      <c r="D69" s="207" t="s">
        <v>288</v>
      </c>
      <c r="E69" s="207" t="s">
        <v>289</v>
      </c>
      <c r="F69" s="650"/>
      <c r="G69" s="650"/>
      <c r="H69" s="649" t="s">
        <v>290</v>
      </c>
      <c r="I69" s="649"/>
      <c r="J69" s="651" t="s">
        <v>287</v>
      </c>
      <c r="K69" s="651" t="s">
        <v>16</v>
      </c>
      <c r="L69" s="648">
        <v>159</v>
      </c>
    </row>
    <row r="70" spans="1:12" ht="24" x14ac:dyDescent="0.2">
      <c r="A70" s="652"/>
      <c r="B70" s="209" t="s">
        <v>460</v>
      </c>
      <c r="C70" s="209" t="s">
        <v>2077</v>
      </c>
      <c r="D70" s="211">
        <v>43448</v>
      </c>
      <c r="E70" s="209" t="s">
        <v>2078</v>
      </c>
      <c r="F70" s="650"/>
      <c r="G70" s="650"/>
      <c r="H70" s="649"/>
      <c r="I70" s="649"/>
      <c r="J70" s="651"/>
      <c r="K70" s="651"/>
      <c r="L70" s="648"/>
    </row>
    <row r="71" spans="1:12" ht="24" x14ac:dyDescent="0.2">
      <c r="A71" s="652">
        <v>512</v>
      </c>
      <c r="B71" s="203" t="s">
        <v>12</v>
      </c>
      <c r="C71" s="207" t="s">
        <v>11</v>
      </c>
      <c r="D71" s="207" t="s">
        <v>280</v>
      </c>
      <c r="E71" s="207" t="s">
        <v>281</v>
      </c>
      <c r="F71" s="653" t="s">
        <v>8</v>
      </c>
      <c r="G71" s="653"/>
      <c r="H71" s="650"/>
      <c r="I71" s="650"/>
      <c r="J71" s="650"/>
      <c r="K71" s="650"/>
      <c r="L71" s="650"/>
    </row>
    <row r="72" spans="1:12" x14ac:dyDescent="0.2">
      <c r="A72" s="652"/>
      <c r="B72" s="651" t="s">
        <v>2079</v>
      </c>
      <c r="C72" s="654" t="s">
        <v>2080</v>
      </c>
      <c r="D72" s="655">
        <v>43494</v>
      </c>
      <c r="E72" s="651" t="s">
        <v>525</v>
      </c>
      <c r="F72" s="651" t="s">
        <v>2081</v>
      </c>
      <c r="G72" s="651"/>
      <c r="H72" s="649" t="s">
        <v>286</v>
      </c>
      <c r="I72" s="649"/>
      <c r="J72" s="209" t="s">
        <v>287</v>
      </c>
      <c r="K72" s="209" t="s">
        <v>16</v>
      </c>
      <c r="L72" s="210">
        <v>485</v>
      </c>
    </row>
    <row r="73" spans="1:12" x14ac:dyDescent="0.2">
      <c r="A73" s="652"/>
      <c r="B73" s="651"/>
      <c r="C73" s="654"/>
      <c r="D73" s="655"/>
      <c r="E73" s="651"/>
      <c r="F73" s="651"/>
      <c r="G73" s="651"/>
      <c r="H73" s="649" t="s">
        <v>242</v>
      </c>
      <c r="I73" s="649"/>
      <c r="J73" s="209" t="s">
        <v>287</v>
      </c>
      <c r="K73" s="209" t="s">
        <v>287</v>
      </c>
      <c r="L73" s="210">
        <v>0</v>
      </c>
    </row>
    <row r="74" spans="1:12" ht="24" x14ac:dyDescent="0.2">
      <c r="A74" s="652"/>
      <c r="B74" s="203" t="s">
        <v>6</v>
      </c>
      <c r="C74" s="207" t="s">
        <v>5</v>
      </c>
      <c r="D74" s="207" t="s">
        <v>288</v>
      </c>
      <c r="E74" s="207" t="s">
        <v>289</v>
      </c>
      <c r="F74" s="650"/>
      <c r="G74" s="650"/>
      <c r="H74" s="649" t="s">
        <v>290</v>
      </c>
      <c r="I74" s="649"/>
      <c r="J74" s="651" t="s">
        <v>287</v>
      </c>
      <c r="K74" s="651" t="s">
        <v>16</v>
      </c>
      <c r="L74" s="648">
        <v>69</v>
      </c>
    </row>
    <row r="75" spans="1:12" ht="24" x14ac:dyDescent="0.2">
      <c r="A75" s="652"/>
      <c r="B75" s="209" t="s">
        <v>291</v>
      </c>
      <c r="C75" s="209" t="s">
        <v>2081</v>
      </c>
      <c r="D75" s="211">
        <v>43501</v>
      </c>
      <c r="E75" s="209" t="s">
        <v>2082</v>
      </c>
      <c r="F75" s="650"/>
      <c r="G75" s="650"/>
      <c r="H75" s="649"/>
      <c r="I75" s="649"/>
      <c r="J75" s="651"/>
      <c r="K75" s="651"/>
      <c r="L75" s="648"/>
    </row>
    <row r="76" spans="1:12" ht="24" x14ac:dyDescent="0.2">
      <c r="A76" s="652">
        <v>513</v>
      </c>
      <c r="B76" s="203" t="s">
        <v>12</v>
      </c>
      <c r="C76" s="207" t="s">
        <v>11</v>
      </c>
      <c r="D76" s="207" t="s">
        <v>280</v>
      </c>
      <c r="E76" s="207" t="s">
        <v>281</v>
      </c>
      <c r="F76" s="653" t="s">
        <v>8</v>
      </c>
      <c r="G76" s="653"/>
      <c r="H76" s="650"/>
      <c r="I76" s="650"/>
      <c r="J76" s="650"/>
      <c r="K76" s="650"/>
      <c r="L76" s="650"/>
    </row>
    <row r="77" spans="1:12" x14ac:dyDescent="0.2">
      <c r="A77" s="652"/>
      <c r="B77" s="651" t="s">
        <v>2083</v>
      </c>
      <c r="C77" s="654" t="s">
        <v>2084</v>
      </c>
      <c r="D77" s="655">
        <v>43405</v>
      </c>
      <c r="E77" s="651" t="s">
        <v>2085</v>
      </c>
      <c r="F77" s="651" t="s">
        <v>2086</v>
      </c>
      <c r="G77" s="651"/>
      <c r="H77" s="649" t="s">
        <v>286</v>
      </c>
      <c r="I77" s="649"/>
      <c r="J77" s="209" t="s">
        <v>287</v>
      </c>
      <c r="K77" s="209" t="s">
        <v>287</v>
      </c>
      <c r="L77" s="210">
        <v>0</v>
      </c>
    </row>
    <row r="78" spans="1:12" x14ac:dyDescent="0.2">
      <c r="A78" s="652"/>
      <c r="B78" s="651"/>
      <c r="C78" s="654"/>
      <c r="D78" s="655"/>
      <c r="E78" s="651"/>
      <c r="F78" s="651"/>
      <c r="G78" s="651"/>
      <c r="H78" s="649" t="s">
        <v>242</v>
      </c>
      <c r="I78" s="649"/>
      <c r="J78" s="209" t="s">
        <v>287</v>
      </c>
      <c r="K78" s="209" t="s">
        <v>287</v>
      </c>
      <c r="L78" s="210">
        <v>0</v>
      </c>
    </row>
    <row r="79" spans="1:12" ht="24" x14ac:dyDescent="0.2">
      <c r="A79" s="652"/>
      <c r="B79" s="203" t="s">
        <v>6</v>
      </c>
      <c r="C79" s="207" t="s">
        <v>5</v>
      </c>
      <c r="D79" s="207" t="s">
        <v>288</v>
      </c>
      <c r="E79" s="207" t="s">
        <v>289</v>
      </c>
      <c r="F79" s="650"/>
      <c r="G79" s="650"/>
      <c r="H79" s="649" t="s">
        <v>290</v>
      </c>
      <c r="I79" s="649"/>
      <c r="J79" s="651" t="s">
        <v>287</v>
      </c>
      <c r="K79" s="651" t="s">
        <v>16</v>
      </c>
      <c r="L79" s="648">
        <v>550</v>
      </c>
    </row>
    <row r="80" spans="1:12" ht="24" x14ac:dyDescent="0.2">
      <c r="A80" s="652"/>
      <c r="B80" s="209" t="s">
        <v>291</v>
      </c>
      <c r="C80" s="209" t="s">
        <v>2086</v>
      </c>
      <c r="D80" s="211">
        <v>43416</v>
      </c>
      <c r="E80" s="209" t="s">
        <v>2087</v>
      </c>
      <c r="F80" s="650"/>
      <c r="G80" s="650"/>
      <c r="H80" s="649"/>
      <c r="I80" s="649"/>
      <c r="J80" s="651"/>
      <c r="K80" s="651"/>
      <c r="L80" s="648"/>
    </row>
    <row r="81" spans="1:12" ht="24" x14ac:dyDescent="0.2">
      <c r="A81" s="652">
        <v>514</v>
      </c>
      <c r="B81" s="203" t="s">
        <v>12</v>
      </c>
      <c r="C81" s="207" t="s">
        <v>11</v>
      </c>
      <c r="D81" s="207" t="s">
        <v>280</v>
      </c>
      <c r="E81" s="207" t="s">
        <v>281</v>
      </c>
      <c r="F81" s="653" t="s">
        <v>8</v>
      </c>
      <c r="G81" s="653"/>
      <c r="H81" s="650"/>
      <c r="I81" s="650"/>
      <c r="J81" s="650"/>
      <c r="K81" s="650"/>
      <c r="L81" s="650"/>
    </row>
    <row r="82" spans="1:12" x14ac:dyDescent="0.2">
      <c r="A82" s="652"/>
      <c r="B82" s="651" t="s">
        <v>2088</v>
      </c>
      <c r="C82" s="654" t="s">
        <v>2089</v>
      </c>
      <c r="D82" s="655">
        <v>43374</v>
      </c>
      <c r="E82" s="651" t="s">
        <v>1258</v>
      </c>
      <c r="F82" s="651" t="s">
        <v>1259</v>
      </c>
      <c r="G82" s="651"/>
      <c r="H82" s="649" t="s">
        <v>286</v>
      </c>
      <c r="I82" s="649"/>
      <c r="J82" s="209" t="s">
        <v>287</v>
      </c>
      <c r="K82" s="209" t="s">
        <v>16</v>
      </c>
      <c r="L82" s="210">
        <v>679</v>
      </c>
    </row>
    <row r="83" spans="1:12" x14ac:dyDescent="0.2">
      <c r="A83" s="652"/>
      <c r="B83" s="651"/>
      <c r="C83" s="654"/>
      <c r="D83" s="655"/>
      <c r="E83" s="651"/>
      <c r="F83" s="651"/>
      <c r="G83" s="651"/>
      <c r="H83" s="649" t="s">
        <v>242</v>
      </c>
      <c r="I83" s="649"/>
      <c r="J83" s="209" t="s">
        <v>287</v>
      </c>
      <c r="K83" s="209" t="s">
        <v>287</v>
      </c>
      <c r="L83" s="210">
        <v>0</v>
      </c>
    </row>
    <row r="84" spans="1:12" ht="24" x14ac:dyDescent="0.2">
      <c r="A84" s="652"/>
      <c r="B84" s="203" t="s">
        <v>6</v>
      </c>
      <c r="C84" s="207" t="s">
        <v>5</v>
      </c>
      <c r="D84" s="207" t="s">
        <v>288</v>
      </c>
      <c r="E84" s="207" t="s">
        <v>289</v>
      </c>
      <c r="F84" s="650"/>
      <c r="G84" s="650"/>
      <c r="H84" s="649" t="s">
        <v>290</v>
      </c>
      <c r="I84" s="649"/>
      <c r="J84" s="651" t="s">
        <v>287</v>
      </c>
      <c r="K84" s="651" t="s">
        <v>287</v>
      </c>
      <c r="L84" s="648">
        <v>0</v>
      </c>
    </row>
    <row r="85" spans="1:12" ht="24" x14ac:dyDescent="0.2">
      <c r="A85" s="652"/>
      <c r="B85" s="209" t="s">
        <v>333</v>
      </c>
      <c r="C85" s="209" t="s">
        <v>1259</v>
      </c>
      <c r="D85" s="211">
        <v>43380</v>
      </c>
      <c r="E85" s="209" t="s">
        <v>1027</v>
      </c>
      <c r="F85" s="650"/>
      <c r="G85" s="650"/>
      <c r="H85" s="649"/>
      <c r="I85" s="649"/>
      <c r="J85" s="651"/>
      <c r="K85" s="651"/>
      <c r="L85" s="648"/>
    </row>
    <row r="86" spans="1:12" ht="24" x14ac:dyDescent="0.2">
      <c r="A86" s="652">
        <v>515</v>
      </c>
      <c r="B86" s="203" t="s">
        <v>12</v>
      </c>
      <c r="C86" s="207" t="s">
        <v>11</v>
      </c>
      <c r="D86" s="207" t="s">
        <v>280</v>
      </c>
      <c r="E86" s="207" t="s">
        <v>281</v>
      </c>
      <c r="F86" s="653" t="s">
        <v>8</v>
      </c>
      <c r="G86" s="653"/>
      <c r="H86" s="650"/>
      <c r="I86" s="650"/>
      <c r="J86" s="650"/>
      <c r="K86" s="650"/>
      <c r="L86" s="650"/>
    </row>
    <row r="87" spans="1:12" x14ac:dyDescent="0.2">
      <c r="A87" s="652"/>
      <c r="B87" s="651" t="s">
        <v>2088</v>
      </c>
      <c r="C87" s="654" t="s">
        <v>2089</v>
      </c>
      <c r="D87" s="655">
        <v>43374</v>
      </c>
      <c r="E87" s="651" t="s">
        <v>1258</v>
      </c>
      <c r="F87" s="651" t="s">
        <v>2090</v>
      </c>
      <c r="G87" s="651"/>
      <c r="H87" s="649" t="s">
        <v>286</v>
      </c>
      <c r="I87" s="649"/>
      <c r="J87" s="209" t="s">
        <v>287</v>
      </c>
      <c r="K87" s="209" t="s">
        <v>16</v>
      </c>
      <c r="L87" s="210">
        <v>512</v>
      </c>
    </row>
    <row r="88" spans="1:12" x14ac:dyDescent="0.2">
      <c r="A88" s="652"/>
      <c r="B88" s="651"/>
      <c r="C88" s="654"/>
      <c r="D88" s="655"/>
      <c r="E88" s="651"/>
      <c r="F88" s="651"/>
      <c r="G88" s="651"/>
      <c r="H88" s="649" t="s">
        <v>242</v>
      </c>
      <c r="I88" s="649"/>
      <c r="J88" s="209" t="s">
        <v>287</v>
      </c>
      <c r="K88" s="209" t="s">
        <v>287</v>
      </c>
      <c r="L88" s="210">
        <v>0</v>
      </c>
    </row>
    <row r="89" spans="1:12" ht="24" x14ac:dyDescent="0.2">
      <c r="A89" s="652"/>
      <c r="B89" s="203" t="s">
        <v>6</v>
      </c>
      <c r="C89" s="207" t="s">
        <v>5</v>
      </c>
      <c r="D89" s="207" t="s">
        <v>288</v>
      </c>
      <c r="E89" s="207" t="s">
        <v>289</v>
      </c>
      <c r="F89" s="650"/>
      <c r="G89" s="650"/>
      <c r="H89" s="649" t="s">
        <v>290</v>
      </c>
      <c r="I89" s="649"/>
      <c r="J89" s="651" t="s">
        <v>287</v>
      </c>
      <c r="K89" s="651" t="s">
        <v>287</v>
      </c>
      <c r="L89" s="648">
        <v>0</v>
      </c>
    </row>
    <row r="90" spans="1:12" ht="24" x14ac:dyDescent="0.2">
      <c r="A90" s="652"/>
      <c r="B90" s="209" t="s">
        <v>333</v>
      </c>
      <c r="C90" s="209" t="s">
        <v>2090</v>
      </c>
      <c r="D90" s="211">
        <v>43380</v>
      </c>
      <c r="E90" s="209" t="s">
        <v>1027</v>
      </c>
      <c r="F90" s="650"/>
      <c r="G90" s="650"/>
      <c r="H90" s="649"/>
      <c r="I90" s="649"/>
      <c r="J90" s="651"/>
      <c r="K90" s="651"/>
      <c r="L90" s="648"/>
    </row>
    <row r="91" spans="1:12" ht="24" x14ac:dyDescent="0.2">
      <c r="A91" s="652">
        <v>516</v>
      </c>
      <c r="B91" s="203" t="s">
        <v>12</v>
      </c>
      <c r="C91" s="207" t="s">
        <v>11</v>
      </c>
      <c r="D91" s="207" t="s">
        <v>280</v>
      </c>
      <c r="E91" s="207" t="s">
        <v>281</v>
      </c>
      <c r="F91" s="653" t="s">
        <v>8</v>
      </c>
      <c r="G91" s="653"/>
      <c r="H91" s="650"/>
      <c r="I91" s="650"/>
      <c r="J91" s="650"/>
      <c r="K91" s="650"/>
      <c r="L91" s="650"/>
    </row>
    <row r="92" spans="1:12" x14ac:dyDescent="0.2">
      <c r="A92" s="652"/>
      <c r="B92" s="651" t="s">
        <v>2088</v>
      </c>
      <c r="C92" s="654" t="s">
        <v>2091</v>
      </c>
      <c r="D92" s="655">
        <v>43382</v>
      </c>
      <c r="E92" s="651" t="s">
        <v>354</v>
      </c>
      <c r="F92" s="651" t="s">
        <v>2092</v>
      </c>
      <c r="G92" s="651"/>
      <c r="H92" s="649" t="s">
        <v>286</v>
      </c>
      <c r="I92" s="649"/>
      <c r="J92" s="209" t="s">
        <v>287</v>
      </c>
      <c r="K92" s="209" t="s">
        <v>16</v>
      </c>
      <c r="L92" s="210">
        <v>1290</v>
      </c>
    </row>
    <row r="93" spans="1:12" x14ac:dyDescent="0.2">
      <c r="A93" s="652"/>
      <c r="B93" s="651"/>
      <c r="C93" s="654"/>
      <c r="D93" s="655"/>
      <c r="E93" s="651"/>
      <c r="F93" s="651"/>
      <c r="G93" s="651"/>
      <c r="H93" s="649" t="s">
        <v>242</v>
      </c>
      <c r="I93" s="649"/>
      <c r="J93" s="209" t="s">
        <v>287</v>
      </c>
      <c r="K93" s="209" t="s">
        <v>16</v>
      </c>
      <c r="L93" s="210">
        <v>867</v>
      </c>
    </row>
    <row r="94" spans="1:12" ht="24" x14ac:dyDescent="0.2">
      <c r="A94" s="652"/>
      <c r="B94" s="203" t="s">
        <v>6</v>
      </c>
      <c r="C94" s="207" t="s">
        <v>5</v>
      </c>
      <c r="D94" s="207" t="s">
        <v>288</v>
      </c>
      <c r="E94" s="207" t="s">
        <v>289</v>
      </c>
      <c r="F94" s="650"/>
      <c r="G94" s="650"/>
      <c r="H94" s="649" t="s">
        <v>290</v>
      </c>
      <c r="I94" s="649"/>
      <c r="J94" s="651" t="s">
        <v>287</v>
      </c>
      <c r="K94" s="651" t="s">
        <v>287</v>
      </c>
      <c r="L94" s="648">
        <v>0</v>
      </c>
    </row>
    <row r="95" spans="1:12" ht="24" x14ac:dyDescent="0.2">
      <c r="A95" s="652"/>
      <c r="B95" s="209" t="s">
        <v>333</v>
      </c>
      <c r="C95" s="209" t="s">
        <v>2092</v>
      </c>
      <c r="D95" s="211">
        <v>43391</v>
      </c>
      <c r="E95" s="209" t="s">
        <v>2093</v>
      </c>
      <c r="F95" s="650"/>
      <c r="G95" s="650"/>
      <c r="H95" s="649"/>
      <c r="I95" s="649"/>
      <c r="J95" s="651"/>
      <c r="K95" s="651"/>
      <c r="L95" s="648"/>
    </row>
    <row r="96" spans="1:12" ht="24" x14ac:dyDescent="0.2">
      <c r="A96" s="652">
        <v>517</v>
      </c>
      <c r="B96" s="203" t="s">
        <v>12</v>
      </c>
      <c r="C96" s="207" t="s">
        <v>11</v>
      </c>
      <c r="D96" s="207" t="s">
        <v>280</v>
      </c>
      <c r="E96" s="207" t="s">
        <v>281</v>
      </c>
      <c r="F96" s="653" t="s">
        <v>8</v>
      </c>
      <c r="G96" s="653"/>
      <c r="H96" s="650"/>
      <c r="I96" s="650"/>
      <c r="J96" s="650"/>
      <c r="K96" s="650"/>
      <c r="L96" s="650"/>
    </row>
    <row r="97" spans="1:12" x14ac:dyDescent="0.2">
      <c r="A97" s="652"/>
      <c r="B97" s="651" t="s">
        <v>2088</v>
      </c>
      <c r="C97" s="654" t="s">
        <v>2091</v>
      </c>
      <c r="D97" s="655">
        <v>43382</v>
      </c>
      <c r="E97" s="651" t="s">
        <v>354</v>
      </c>
      <c r="F97" s="651" t="s">
        <v>2094</v>
      </c>
      <c r="G97" s="651"/>
      <c r="H97" s="649" t="s">
        <v>286</v>
      </c>
      <c r="I97" s="649"/>
      <c r="J97" s="209" t="s">
        <v>287</v>
      </c>
      <c r="K97" s="209" t="s">
        <v>16</v>
      </c>
      <c r="L97" s="210">
        <v>774</v>
      </c>
    </row>
    <row r="98" spans="1:12" x14ac:dyDescent="0.2">
      <c r="A98" s="652"/>
      <c r="B98" s="651"/>
      <c r="C98" s="654"/>
      <c r="D98" s="655"/>
      <c r="E98" s="651"/>
      <c r="F98" s="651"/>
      <c r="G98" s="651"/>
      <c r="H98" s="649" t="s">
        <v>242</v>
      </c>
      <c r="I98" s="649"/>
      <c r="J98" s="209" t="s">
        <v>287</v>
      </c>
      <c r="K98" s="209" t="s">
        <v>287</v>
      </c>
      <c r="L98" s="210">
        <v>0</v>
      </c>
    </row>
    <row r="99" spans="1:12" ht="24" x14ac:dyDescent="0.2">
      <c r="A99" s="652"/>
      <c r="B99" s="203" t="s">
        <v>6</v>
      </c>
      <c r="C99" s="207" t="s">
        <v>5</v>
      </c>
      <c r="D99" s="207" t="s">
        <v>288</v>
      </c>
      <c r="E99" s="207" t="s">
        <v>289</v>
      </c>
      <c r="F99" s="650"/>
      <c r="G99" s="650"/>
      <c r="H99" s="649" t="s">
        <v>290</v>
      </c>
      <c r="I99" s="649"/>
      <c r="J99" s="651" t="s">
        <v>287</v>
      </c>
      <c r="K99" s="651" t="s">
        <v>287</v>
      </c>
      <c r="L99" s="648">
        <v>0</v>
      </c>
    </row>
    <row r="100" spans="1:12" ht="24" x14ac:dyDescent="0.2">
      <c r="A100" s="652"/>
      <c r="B100" s="209" t="s">
        <v>333</v>
      </c>
      <c r="C100" s="209" t="s">
        <v>2094</v>
      </c>
      <c r="D100" s="211">
        <v>43391</v>
      </c>
      <c r="E100" s="209" t="s">
        <v>2093</v>
      </c>
      <c r="F100" s="650"/>
      <c r="G100" s="650"/>
      <c r="H100" s="649"/>
      <c r="I100" s="649"/>
      <c r="J100" s="651"/>
      <c r="K100" s="651"/>
      <c r="L100" s="648"/>
    </row>
    <row r="101" spans="1:12" ht="24" x14ac:dyDescent="0.2">
      <c r="A101" s="652">
        <v>518</v>
      </c>
      <c r="B101" s="203" t="s">
        <v>12</v>
      </c>
      <c r="C101" s="207" t="s">
        <v>11</v>
      </c>
      <c r="D101" s="207" t="s">
        <v>280</v>
      </c>
      <c r="E101" s="207" t="s">
        <v>281</v>
      </c>
      <c r="F101" s="653" t="s">
        <v>8</v>
      </c>
      <c r="G101" s="653"/>
      <c r="H101" s="650"/>
      <c r="I101" s="650"/>
      <c r="J101" s="650"/>
      <c r="K101" s="650"/>
      <c r="L101" s="650"/>
    </row>
    <row r="102" spans="1:12" x14ac:dyDescent="0.2">
      <c r="A102" s="652"/>
      <c r="B102" s="651" t="s">
        <v>2088</v>
      </c>
      <c r="C102" s="651" t="s">
        <v>2095</v>
      </c>
      <c r="D102" s="655">
        <v>43407</v>
      </c>
      <c r="E102" s="651" t="s">
        <v>986</v>
      </c>
      <c r="F102" s="651" t="s">
        <v>2096</v>
      </c>
      <c r="G102" s="651"/>
      <c r="H102" s="649" t="s">
        <v>286</v>
      </c>
      <c r="I102" s="649"/>
      <c r="J102" s="209" t="s">
        <v>287</v>
      </c>
      <c r="K102" s="209" t="s">
        <v>16</v>
      </c>
      <c r="L102" s="210">
        <v>400</v>
      </c>
    </row>
    <row r="103" spans="1:12" x14ac:dyDescent="0.2">
      <c r="A103" s="652"/>
      <c r="B103" s="651"/>
      <c r="C103" s="651"/>
      <c r="D103" s="655"/>
      <c r="E103" s="651"/>
      <c r="F103" s="651"/>
      <c r="G103" s="651"/>
      <c r="H103" s="649" t="s">
        <v>242</v>
      </c>
      <c r="I103" s="649"/>
      <c r="J103" s="209" t="s">
        <v>287</v>
      </c>
      <c r="K103" s="209" t="s">
        <v>16</v>
      </c>
      <c r="L103" s="210">
        <v>979</v>
      </c>
    </row>
    <row r="104" spans="1:12" ht="24" x14ac:dyDescent="0.2">
      <c r="A104" s="652"/>
      <c r="B104" s="203" t="s">
        <v>6</v>
      </c>
      <c r="C104" s="207" t="s">
        <v>5</v>
      </c>
      <c r="D104" s="207" t="s">
        <v>288</v>
      </c>
      <c r="E104" s="207" t="s">
        <v>289</v>
      </c>
      <c r="F104" s="650"/>
      <c r="G104" s="650"/>
      <c r="H104" s="649" t="s">
        <v>290</v>
      </c>
      <c r="I104" s="649"/>
      <c r="J104" s="651" t="s">
        <v>287</v>
      </c>
      <c r="K104" s="651" t="s">
        <v>287</v>
      </c>
      <c r="L104" s="648">
        <v>0</v>
      </c>
    </row>
    <row r="105" spans="1:12" ht="24" x14ac:dyDescent="0.2">
      <c r="A105" s="652"/>
      <c r="B105" s="209" t="s">
        <v>333</v>
      </c>
      <c r="C105" s="209" t="s">
        <v>2096</v>
      </c>
      <c r="D105" s="211">
        <v>43413</v>
      </c>
      <c r="E105" s="209" t="s">
        <v>2097</v>
      </c>
      <c r="F105" s="650"/>
      <c r="G105" s="650"/>
      <c r="H105" s="649"/>
      <c r="I105" s="649"/>
      <c r="J105" s="651"/>
      <c r="K105" s="651"/>
      <c r="L105" s="648"/>
    </row>
    <row r="106" spans="1:12" ht="24" x14ac:dyDescent="0.2">
      <c r="A106" s="652">
        <v>519</v>
      </c>
      <c r="B106" s="203" t="s">
        <v>12</v>
      </c>
      <c r="C106" s="207" t="s">
        <v>11</v>
      </c>
      <c r="D106" s="207" t="s">
        <v>280</v>
      </c>
      <c r="E106" s="207" t="s">
        <v>281</v>
      </c>
      <c r="F106" s="653" t="s">
        <v>8</v>
      </c>
      <c r="G106" s="653"/>
      <c r="H106" s="650"/>
      <c r="I106" s="650"/>
      <c r="J106" s="650"/>
      <c r="K106" s="650"/>
      <c r="L106" s="650"/>
    </row>
    <row r="107" spans="1:12" x14ac:dyDescent="0.2">
      <c r="A107" s="652"/>
      <c r="B107" s="651" t="s">
        <v>2088</v>
      </c>
      <c r="C107" s="651" t="s">
        <v>2095</v>
      </c>
      <c r="D107" s="655">
        <v>43407</v>
      </c>
      <c r="E107" s="651" t="s">
        <v>986</v>
      </c>
      <c r="F107" s="651" t="s">
        <v>2098</v>
      </c>
      <c r="G107" s="651"/>
      <c r="H107" s="649" t="s">
        <v>286</v>
      </c>
      <c r="I107" s="649"/>
      <c r="J107" s="209" t="s">
        <v>287</v>
      </c>
      <c r="K107" s="209" t="s">
        <v>16</v>
      </c>
      <c r="L107" s="210">
        <v>1600</v>
      </c>
    </row>
    <row r="108" spans="1:12" x14ac:dyDescent="0.2">
      <c r="A108" s="652"/>
      <c r="B108" s="651"/>
      <c r="C108" s="651"/>
      <c r="D108" s="655"/>
      <c r="E108" s="651"/>
      <c r="F108" s="651"/>
      <c r="G108" s="651"/>
      <c r="H108" s="649" t="s">
        <v>242</v>
      </c>
      <c r="I108" s="649"/>
      <c r="J108" s="209" t="s">
        <v>287</v>
      </c>
      <c r="K108" s="209" t="s">
        <v>287</v>
      </c>
      <c r="L108" s="210">
        <v>0</v>
      </c>
    </row>
    <row r="109" spans="1:12" ht="24" x14ac:dyDescent="0.2">
      <c r="A109" s="652"/>
      <c r="B109" s="203" t="s">
        <v>6</v>
      </c>
      <c r="C109" s="207" t="s">
        <v>5</v>
      </c>
      <c r="D109" s="207" t="s">
        <v>288</v>
      </c>
      <c r="E109" s="207" t="s">
        <v>289</v>
      </c>
      <c r="F109" s="650"/>
      <c r="G109" s="650"/>
      <c r="H109" s="649" t="s">
        <v>290</v>
      </c>
      <c r="I109" s="649"/>
      <c r="J109" s="651" t="s">
        <v>287</v>
      </c>
      <c r="K109" s="651" t="s">
        <v>287</v>
      </c>
      <c r="L109" s="648">
        <v>0</v>
      </c>
    </row>
    <row r="110" spans="1:12" ht="24" x14ac:dyDescent="0.2">
      <c r="A110" s="652"/>
      <c r="B110" s="209" t="s">
        <v>333</v>
      </c>
      <c r="C110" s="209" t="s">
        <v>2098</v>
      </c>
      <c r="D110" s="211">
        <v>43413</v>
      </c>
      <c r="E110" s="209" t="s">
        <v>2097</v>
      </c>
      <c r="F110" s="650"/>
      <c r="G110" s="650"/>
      <c r="H110" s="649"/>
      <c r="I110" s="649"/>
      <c r="J110" s="651"/>
      <c r="K110" s="651"/>
      <c r="L110" s="648"/>
    </row>
    <row r="111" spans="1:12" ht="24" x14ac:dyDescent="0.2">
      <c r="A111" s="652">
        <v>520</v>
      </c>
      <c r="B111" s="203" t="s">
        <v>12</v>
      </c>
      <c r="C111" s="207" t="s">
        <v>11</v>
      </c>
      <c r="D111" s="207" t="s">
        <v>280</v>
      </c>
      <c r="E111" s="207" t="s">
        <v>281</v>
      </c>
      <c r="F111" s="653" t="s">
        <v>8</v>
      </c>
      <c r="G111" s="653"/>
      <c r="H111" s="650"/>
      <c r="I111" s="650"/>
      <c r="J111" s="650"/>
      <c r="K111" s="650"/>
      <c r="L111" s="650"/>
    </row>
    <row r="112" spans="1:12" x14ac:dyDescent="0.2">
      <c r="A112" s="652"/>
      <c r="B112" s="651" t="s">
        <v>2099</v>
      </c>
      <c r="C112" s="654" t="s">
        <v>2100</v>
      </c>
      <c r="D112" s="655">
        <v>43400</v>
      </c>
      <c r="E112" s="651" t="s">
        <v>1240</v>
      </c>
      <c r="F112" s="651" t="s">
        <v>2101</v>
      </c>
      <c r="G112" s="651"/>
      <c r="H112" s="649" t="s">
        <v>286</v>
      </c>
      <c r="I112" s="649"/>
      <c r="J112" s="209" t="s">
        <v>287</v>
      </c>
      <c r="K112" s="209" t="s">
        <v>287</v>
      </c>
      <c r="L112" s="210">
        <v>0</v>
      </c>
    </row>
    <row r="113" spans="1:12" x14ac:dyDescent="0.2">
      <c r="A113" s="652"/>
      <c r="B113" s="651"/>
      <c r="C113" s="654"/>
      <c r="D113" s="655"/>
      <c r="E113" s="651"/>
      <c r="F113" s="651"/>
      <c r="G113" s="651"/>
      <c r="H113" s="649" t="s">
        <v>242</v>
      </c>
      <c r="I113" s="649"/>
      <c r="J113" s="651" t="s">
        <v>287</v>
      </c>
      <c r="K113" s="651" t="s">
        <v>287</v>
      </c>
      <c r="L113" s="648">
        <v>0</v>
      </c>
    </row>
    <row r="114" spans="1:12" x14ac:dyDescent="0.2">
      <c r="A114" s="652"/>
      <c r="B114" s="651"/>
      <c r="C114" s="654"/>
      <c r="D114" s="655"/>
      <c r="E114" s="651"/>
      <c r="F114" s="651"/>
      <c r="G114" s="651"/>
      <c r="H114" s="649"/>
      <c r="I114" s="649"/>
      <c r="J114" s="651"/>
      <c r="K114" s="651"/>
      <c r="L114" s="648"/>
    </row>
    <row r="115" spans="1:12" ht="24" x14ac:dyDescent="0.2">
      <c r="A115" s="652"/>
      <c r="B115" s="203" t="s">
        <v>6</v>
      </c>
      <c r="C115" s="207" t="s">
        <v>5</v>
      </c>
      <c r="D115" s="207" t="s">
        <v>288</v>
      </c>
      <c r="E115" s="207" t="s">
        <v>289</v>
      </c>
      <c r="F115" s="650"/>
      <c r="G115" s="650"/>
      <c r="H115" s="649" t="s">
        <v>290</v>
      </c>
      <c r="I115" s="649"/>
      <c r="J115" s="651" t="s">
        <v>287</v>
      </c>
      <c r="K115" s="651" t="s">
        <v>16</v>
      </c>
      <c r="L115" s="648">
        <v>924</v>
      </c>
    </row>
    <row r="116" spans="1:12" ht="24" x14ac:dyDescent="0.2">
      <c r="A116" s="652"/>
      <c r="B116" s="209" t="s">
        <v>291</v>
      </c>
      <c r="C116" s="209" t="s">
        <v>2101</v>
      </c>
      <c r="D116" s="211">
        <v>43404</v>
      </c>
      <c r="E116" s="209" t="s">
        <v>2102</v>
      </c>
      <c r="F116" s="650"/>
      <c r="G116" s="650"/>
      <c r="H116" s="649"/>
      <c r="I116" s="649"/>
      <c r="J116" s="651"/>
      <c r="K116" s="651"/>
      <c r="L116" s="648"/>
    </row>
    <row r="117" spans="1:12" ht="24" x14ac:dyDescent="0.2">
      <c r="A117" s="652">
        <v>521</v>
      </c>
      <c r="B117" s="203" t="s">
        <v>12</v>
      </c>
      <c r="C117" s="207" t="s">
        <v>11</v>
      </c>
      <c r="D117" s="207" t="s">
        <v>280</v>
      </c>
      <c r="E117" s="207" t="s">
        <v>281</v>
      </c>
      <c r="F117" s="653" t="s">
        <v>8</v>
      </c>
      <c r="G117" s="653"/>
      <c r="H117" s="650"/>
      <c r="I117" s="650"/>
      <c r="J117" s="650"/>
      <c r="K117" s="650"/>
      <c r="L117" s="650"/>
    </row>
    <row r="118" spans="1:12" x14ac:dyDescent="0.2">
      <c r="A118" s="652"/>
      <c r="B118" s="651" t="s">
        <v>2103</v>
      </c>
      <c r="C118" s="654" t="s">
        <v>2104</v>
      </c>
      <c r="D118" s="655">
        <v>43374</v>
      </c>
      <c r="E118" s="651" t="s">
        <v>2105</v>
      </c>
      <c r="F118" s="651" t="s">
        <v>1337</v>
      </c>
      <c r="G118" s="651"/>
      <c r="H118" s="649" t="s">
        <v>286</v>
      </c>
      <c r="I118" s="649"/>
      <c r="J118" s="209" t="s">
        <v>287</v>
      </c>
      <c r="K118" s="209" t="s">
        <v>16</v>
      </c>
      <c r="L118" s="210">
        <v>150.16999999999999</v>
      </c>
    </row>
    <row r="119" spans="1:12" x14ac:dyDescent="0.2">
      <c r="A119" s="652"/>
      <c r="B119" s="651"/>
      <c r="C119" s="654"/>
      <c r="D119" s="655"/>
      <c r="E119" s="651"/>
      <c r="F119" s="651"/>
      <c r="G119" s="651"/>
      <c r="H119" s="649" t="s">
        <v>242</v>
      </c>
      <c r="I119" s="649"/>
      <c r="J119" s="209" t="s">
        <v>287</v>
      </c>
      <c r="K119" s="209" t="s">
        <v>16</v>
      </c>
      <c r="L119" s="210">
        <v>328.9</v>
      </c>
    </row>
    <row r="120" spans="1:12" ht="24" x14ac:dyDescent="0.2">
      <c r="A120" s="652"/>
      <c r="B120" s="203" t="s">
        <v>6</v>
      </c>
      <c r="C120" s="207" t="s">
        <v>5</v>
      </c>
      <c r="D120" s="207" t="s">
        <v>288</v>
      </c>
      <c r="E120" s="207" t="s">
        <v>289</v>
      </c>
      <c r="F120" s="650"/>
      <c r="G120" s="650"/>
      <c r="H120" s="649" t="s">
        <v>290</v>
      </c>
      <c r="I120" s="649"/>
      <c r="J120" s="651" t="s">
        <v>287</v>
      </c>
      <c r="K120" s="651" t="s">
        <v>287</v>
      </c>
      <c r="L120" s="648">
        <v>0</v>
      </c>
    </row>
    <row r="121" spans="1:12" ht="36" x14ac:dyDescent="0.2">
      <c r="A121" s="652"/>
      <c r="B121" s="209" t="s">
        <v>1105</v>
      </c>
      <c r="C121" s="209" t="s">
        <v>1337</v>
      </c>
      <c r="D121" s="211">
        <v>43375</v>
      </c>
      <c r="E121" s="209" t="s">
        <v>706</v>
      </c>
      <c r="F121" s="650"/>
      <c r="G121" s="650"/>
      <c r="H121" s="649"/>
      <c r="I121" s="649"/>
      <c r="J121" s="651"/>
      <c r="K121" s="651"/>
      <c r="L121" s="648"/>
    </row>
    <row r="122" spans="1:12" ht="24" x14ac:dyDescent="0.2">
      <c r="A122" s="652">
        <v>522</v>
      </c>
      <c r="B122" s="203" t="s">
        <v>12</v>
      </c>
      <c r="C122" s="207" t="s">
        <v>11</v>
      </c>
      <c r="D122" s="207" t="s">
        <v>280</v>
      </c>
      <c r="E122" s="207" t="s">
        <v>281</v>
      </c>
      <c r="F122" s="653" t="s">
        <v>8</v>
      </c>
      <c r="G122" s="653"/>
      <c r="H122" s="650"/>
      <c r="I122" s="650"/>
      <c r="J122" s="650"/>
      <c r="K122" s="650"/>
      <c r="L122" s="650"/>
    </row>
    <row r="123" spans="1:12" x14ac:dyDescent="0.2">
      <c r="A123" s="652"/>
      <c r="B123" s="651" t="s">
        <v>2103</v>
      </c>
      <c r="C123" s="654" t="s">
        <v>2106</v>
      </c>
      <c r="D123" s="655">
        <v>43404</v>
      </c>
      <c r="E123" s="651" t="s">
        <v>354</v>
      </c>
      <c r="F123" s="651" t="s">
        <v>2107</v>
      </c>
      <c r="G123" s="651"/>
      <c r="H123" s="649" t="s">
        <v>286</v>
      </c>
      <c r="I123" s="649"/>
      <c r="J123" s="209" t="s">
        <v>287</v>
      </c>
      <c r="K123" s="209" t="s">
        <v>16</v>
      </c>
      <c r="L123" s="210">
        <v>1314</v>
      </c>
    </row>
    <row r="124" spans="1:12" x14ac:dyDescent="0.2">
      <c r="A124" s="652"/>
      <c r="B124" s="651"/>
      <c r="C124" s="654"/>
      <c r="D124" s="655"/>
      <c r="E124" s="651"/>
      <c r="F124" s="651"/>
      <c r="G124" s="651"/>
      <c r="H124" s="649" t="s">
        <v>242</v>
      </c>
      <c r="I124" s="649"/>
      <c r="J124" s="651" t="s">
        <v>287</v>
      </c>
      <c r="K124" s="651" t="s">
        <v>16</v>
      </c>
      <c r="L124" s="648">
        <v>600</v>
      </c>
    </row>
    <row r="125" spans="1:12" x14ac:dyDescent="0.2">
      <c r="A125" s="652"/>
      <c r="B125" s="651"/>
      <c r="C125" s="654"/>
      <c r="D125" s="655"/>
      <c r="E125" s="651"/>
      <c r="F125" s="651"/>
      <c r="G125" s="651"/>
      <c r="H125" s="649"/>
      <c r="I125" s="649"/>
      <c r="J125" s="651"/>
      <c r="K125" s="651"/>
      <c r="L125" s="648"/>
    </row>
    <row r="126" spans="1:12" ht="24" x14ac:dyDescent="0.2">
      <c r="A126" s="652"/>
      <c r="B126" s="203" t="s">
        <v>6</v>
      </c>
      <c r="C126" s="207" t="s">
        <v>5</v>
      </c>
      <c r="D126" s="207" t="s">
        <v>288</v>
      </c>
      <c r="E126" s="207" t="s">
        <v>289</v>
      </c>
      <c r="F126" s="650"/>
      <c r="G126" s="650"/>
      <c r="H126" s="649" t="s">
        <v>290</v>
      </c>
      <c r="I126" s="649"/>
      <c r="J126" s="651" t="s">
        <v>287</v>
      </c>
      <c r="K126" s="651" t="s">
        <v>16</v>
      </c>
      <c r="L126" s="648">
        <v>200</v>
      </c>
    </row>
    <row r="127" spans="1:12" ht="36" x14ac:dyDescent="0.2">
      <c r="A127" s="652"/>
      <c r="B127" s="209" t="s">
        <v>1105</v>
      </c>
      <c r="C127" s="209" t="s">
        <v>2107</v>
      </c>
      <c r="D127" s="211">
        <v>43417</v>
      </c>
      <c r="E127" s="209" t="s">
        <v>2108</v>
      </c>
      <c r="F127" s="650"/>
      <c r="G127" s="650"/>
      <c r="H127" s="649"/>
      <c r="I127" s="649"/>
      <c r="J127" s="651"/>
      <c r="K127" s="651"/>
      <c r="L127" s="648"/>
    </row>
    <row r="128" spans="1:12" ht="24" x14ac:dyDescent="0.2">
      <c r="A128" s="652">
        <v>523</v>
      </c>
      <c r="B128" s="203" t="s">
        <v>12</v>
      </c>
      <c r="C128" s="207" t="s">
        <v>11</v>
      </c>
      <c r="D128" s="207" t="s">
        <v>280</v>
      </c>
      <c r="E128" s="207" t="s">
        <v>281</v>
      </c>
      <c r="F128" s="653" t="s">
        <v>8</v>
      </c>
      <c r="G128" s="653"/>
      <c r="H128" s="650"/>
      <c r="I128" s="650"/>
      <c r="J128" s="650"/>
      <c r="K128" s="650"/>
      <c r="L128" s="650"/>
    </row>
    <row r="129" spans="1:12" x14ac:dyDescent="0.2">
      <c r="A129" s="652"/>
      <c r="B129" s="651" t="s">
        <v>2103</v>
      </c>
      <c r="C129" s="654" t="s">
        <v>2106</v>
      </c>
      <c r="D129" s="655">
        <v>43404</v>
      </c>
      <c r="E129" s="651" t="s">
        <v>354</v>
      </c>
      <c r="F129" s="651" t="s">
        <v>1345</v>
      </c>
      <c r="G129" s="651"/>
      <c r="H129" s="649" t="s">
        <v>286</v>
      </c>
      <c r="I129" s="649"/>
      <c r="J129" s="209" t="s">
        <v>287</v>
      </c>
      <c r="K129" s="209" t="s">
        <v>287</v>
      </c>
      <c r="L129" s="210">
        <v>0</v>
      </c>
    </row>
    <row r="130" spans="1:12" x14ac:dyDescent="0.2">
      <c r="A130" s="652"/>
      <c r="B130" s="651"/>
      <c r="C130" s="654"/>
      <c r="D130" s="655"/>
      <c r="E130" s="651"/>
      <c r="F130" s="651"/>
      <c r="G130" s="651"/>
      <c r="H130" s="649" t="s">
        <v>242</v>
      </c>
      <c r="I130" s="649"/>
      <c r="J130" s="651" t="s">
        <v>287</v>
      </c>
      <c r="K130" s="651" t="s">
        <v>16</v>
      </c>
      <c r="L130" s="648">
        <v>3181.41</v>
      </c>
    </row>
    <row r="131" spans="1:12" x14ac:dyDescent="0.2">
      <c r="A131" s="652"/>
      <c r="B131" s="651"/>
      <c r="C131" s="654"/>
      <c r="D131" s="655"/>
      <c r="E131" s="651"/>
      <c r="F131" s="651"/>
      <c r="G131" s="651"/>
      <c r="H131" s="649"/>
      <c r="I131" s="649"/>
      <c r="J131" s="651"/>
      <c r="K131" s="651"/>
      <c r="L131" s="648"/>
    </row>
    <row r="132" spans="1:12" ht="24" x14ac:dyDescent="0.2">
      <c r="A132" s="652"/>
      <c r="B132" s="203" t="s">
        <v>6</v>
      </c>
      <c r="C132" s="207" t="s">
        <v>5</v>
      </c>
      <c r="D132" s="207" t="s">
        <v>288</v>
      </c>
      <c r="E132" s="207" t="s">
        <v>289</v>
      </c>
      <c r="F132" s="650"/>
      <c r="G132" s="650"/>
      <c r="H132" s="649" t="s">
        <v>290</v>
      </c>
      <c r="I132" s="649"/>
      <c r="J132" s="651" t="s">
        <v>287</v>
      </c>
      <c r="K132" s="651" t="s">
        <v>287</v>
      </c>
      <c r="L132" s="648">
        <v>0</v>
      </c>
    </row>
    <row r="133" spans="1:12" ht="36" x14ac:dyDescent="0.2">
      <c r="A133" s="652"/>
      <c r="B133" s="209" t="s">
        <v>1105</v>
      </c>
      <c r="C133" s="209" t="s">
        <v>1345</v>
      </c>
      <c r="D133" s="211">
        <v>43417</v>
      </c>
      <c r="E133" s="209" t="s">
        <v>2108</v>
      </c>
      <c r="F133" s="650"/>
      <c r="G133" s="650"/>
      <c r="H133" s="649"/>
      <c r="I133" s="649"/>
      <c r="J133" s="651"/>
      <c r="K133" s="651"/>
      <c r="L133" s="648"/>
    </row>
    <row r="134" spans="1:12" ht="24" x14ac:dyDescent="0.2">
      <c r="A134" s="652">
        <v>524</v>
      </c>
      <c r="B134" s="203" t="s">
        <v>12</v>
      </c>
      <c r="C134" s="207" t="s">
        <v>11</v>
      </c>
      <c r="D134" s="207" t="s">
        <v>280</v>
      </c>
      <c r="E134" s="207" t="s">
        <v>281</v>
      </c>
      <c r="F134" s="653" t="s">
        <v>8</v>
      </c>
      <c r="G134" s="653"/>
      <c r="H134" s="650"/>
      <c r="I134" s="650"/>
      <c r="J134" s="650"/>
      <c r="K134" s="650"/>
      <c r="L134" s="650"/>
    </row>
    <row r="135" spans="1:12" x14ac:dyDescent="0.2">
      <c r="A135" s="652"/>
      <c r="B135" s="651" t="s">
        <v>2103</v>
      </c>
      <c r="C135" s="654" t="s">
        <v>2109</v>
      </c>
      <c r="D135" s="655">
        <v>43433</v>
      </c>
      <c r="E135" s="651" t="s">
        <v>1003</v>
      </c>
      <c r="F135" s="651" t="s">
        <v>2110</v>
      </c>
      <c r="G135" s="651"/>
      <c r="H135" s="649" t="s">
        <v>286</v>
      </c>
      <c r="I135" s="649"/>
      <c r="J135" s="209" t="s">
        <v>287</v>
      </c>
      <c r="K135" s="209" t="s">
        <v>16</v>
      </c>
      <c r="L135" s="210">
        <v>609.9</v>
      </c>
    </row>
    <row r="136" spans="1:12" x14ac:dyDescent="0.2">
      <c r="A136" s="652"/>
      <c r="B136" s="651"/>
      <c r="C136" s="654"/>
      <c r="D136" s="655"/>
      <c r="E136" s="651"/>
      <c r="F136" s="651"/>
      <c r="G136" s="651"/>
      <c r="H136" s="649" t="s">
        <v>242</v>
      </c>
      <c r="I136" s="649"/>
      <c r="J136" s="209" t="s">
        <v>287</v>
      </c>
      <c r="K136" s="209" t="s">
        <v>16</v>
      </c>
      <c r="L136" s="210">
        <v>3560</v>
      </c>
    </row>
    <row r="137" spans="1:12" ht="24" x14ac:dyDescent="0.2">
      <c r="A137" s="652"/>
      <c r="B137" s="203" t="s">
        <v>6</v>
      </c>
      <c r="C137" s="207" t="s">
        <v>5</v>
      </c>
      <c r="D137" s="207" t="s">
        <v>288</v>
      </c>
      <c r="E137" s="207" t="s">
        <v>289</v>
      </c>
      <c r="F137" s="650"/>
      <c r="G137" s="650"/>
      <c r="H137" s="649" t="s">
        <v>290</v>
      </c>
      <c r="I137" s="649"/>
      <c r="J137" s="651" t="s">
        <v>287</v>
      </c>
      <c r="K137" s="651" t="s">
        <v>16</v>
      </c>
      <c r="L137" s="648">
        <v>400</v>
      </c>
    </row>
    <row r="138" spans="1:12" ht="36" x14ac:dyDescent="0.2">
      <c r="A138" s="652"/>
      <c r="B138" s="209" t="s">
        <v>1105</v>
      </c>
      <c r="C138" s="209" t="s">
        <v>2110</v>
      </c>
      <c r="D138" s="211">
        <v>43443</v>
      </c>
      <c r="E138" s="209" t="s">
        <v>2111</v>
      </c>
      <c r="F138" s="650"/>
      <c r="G138" s="650"/>
      <c r="H138" s="649"/>
      <c r="I138" s="649"/>
      <c r="J138" s="651"/>
      <c r="K138" s="651"/>
      <c r="L138" s="648"/>
    </row>
    <row r="139" spans="1:12" ht="24" x14ac:dyDescent="0.2">
      <c r="A139" s="652">
        <v>525</v>
      </c>
      <c r="B139" s="203" t="s">
        <v>12</v>
      </c>
      <c r="C139" s="207" t="s">
        <v>11</v>
      </c>
      <c r="D139" s="207" t="s">
        <v>280</v>
      </c>
      <c r="E139" s="207" t="s">
        <v>281</v>
      </c>
      <c r="F139" s="653" t="s">
        <v>8</v>
      </c>
      <c r="G139" s="653"/>
      <c r="H139" s="650"/>
      <c r="I139" s="650"/>
      <c r="J139" s="650"/>
      <c r="K139" s="650"/>
      <c r="L139" s="650"/>
    </row>
    <row r="140" spans="1:12" x14ac:dyDescent="0.2">
      <c r="A140" s="652"/>
      <c r="B140" s="651" t="s">
        <v>2103</v>
      </c>
      <c r="C140" s="654" t="s">
        <v>2109</v>
      </c>
      <c r="D140" s="655">
        <v>43433</v>
      </c>
      <c r="E140" s="651" t="s">
        <v>1003</v>
      </c>
      <c r="F140" s="651" t="s">
        <v>2112</v>
      </c>
      <c r="G140" s="651"/>
      <c r="H140" s="649" t="s">
        <v>286</v>
      </c>
      <c r="I140" s="649"/>
      <c r="J140" s="209" t="s">
        <v>287</v>
      </c>
      <c r="K140" s="209" t="s">
        <v>16</v>
      </c>
      <c r="L140" s="210">
        <v>961.55</v>
      </c>
    </row>
    <row r="141" spans="1:12" x14ac:dyDescent="0.2">
      <c r="A141" s="652"/>
      <c r="B141" s="651"/>
      <c r="C141" s="654"/>
      <c r="D141" s="655"/>
      <c r="E141" s="651"/>
      <c r="F141" s="651"/>
      <c r="G141" s="651"/>
      <c r="H141" s="649" t="s">
        <v>242</v>
      </c>
      <c r="I141" s="649"/>
      <c r="J141" s="209" t="s">
        <v>287</v>
      </c>
      <c r="K141" s="209" t="s">
        <v>16</v>
      </c>
      <c r="L141" s="210">
        <v>691.66</v>
      </c>
    </row>
    <row r="142" spans="1:12" ht="24" x14ac:dyDescent="0.2">
      <c r="A142" s="652"/>
      <c r="B142" s="203" t="s">
        <v>6</v>
      </c>
      <c r="C142" s="207" t="s">
        <v>5</v>
      </c>
      <c r="D142" s="207" t="s">
        <v>288</v>
      </c>
      <c r="E142" s="207" t="s">
        <v>289</v>
      </c>
      <c r="F142" s="650"/>
      <c r="G142" s="650"/>
      <c r="H142" s="649" t="s">
        <v>290</v>
      </c>
      <c r="I142" s="649"/>
      <c r="J142" s="651" t="s">
        <v>287</v>
      </c>
      <c r="K142" s="651" t="s">
        <v>16</v>
      </c>
      <c r="L142" s="648">
        <v>200</v>
      </c>
    </row>
    <row r="143" spans="1:12" ht="36" x14ac:dyDescent="0.2">
      <c r="A143" s="652"/>
      <c r="B143" s="209" t="s">
        <v>1105</v>
      </c>
      <c r="C143" s="209" t="s">
        <v>2112</v>
      </c>
      <c r="D143" s="211">
        <v>43443</v>
      </c>
      <c r="E143" s="209" t="s">
        <v>2111</v>
      </c>
      <c r="F143" s="650"/>
      <c r="G143" s="650"/>
      <c r="H143" s="649"/>
      <c r="I143" s="649"/>
      <c r="J143" s="651"/>
      <c r="K143" s="651"/>
      <c r="L143" s="648"/>
    </row>
    <row r="144" spans="1:12" ht="24" x14ac:dyDescent="0.2">
      <c r="A144" s="652">
        <v>526</v>
      </c>
      <c r="B144" s="203" t="s">
        <v>12</v>
      </c>
      <c r="C144" s="207" t="s">
        <v>11</v>
      </c>
      <c r="D144" s="207" t="s">
        <v>280</v>
      </c>
      <c r="E144" s="207" t="s">
        <v>281</v>
      </c>
      <c r="F144" s="653" t="s">
        <v>8</v>
      </c>
      <c r="G144" s="653"/>
      <c r="H144" s="650"/>
      <c r="I144" s="650"/>
      <c r="J144" s="650"/>
      <c r="K144" s="650"/>
      <c r="L144" s="650"/>
    </row>
    <row r="145" spans="1:12" x14ac:dyDescent="0.2">
      <c r="A145" s="652"/>
      <c r="B145" s="651" t="s">
        <v>2103</v>
      </c>
      <c r="C145" s="654" t="s">
        <v>2113</v>
      </c>
      <c r="D145" s="655">
        <v>43548</v>
      </c>
      <c r="E145" s="651" t="s">
        <v>644</v>
      </c>
      <c r="F145" s="651" t="s">
        <v>1970</v>
      </c>
      <c r="G145" s="651"/>
      <c r="H145" s="649" t="s">
        <v>286</v>
      </c>
      <c r="I145" s="649"/>
      <c r="J145" s="209" t="s">
        <v>287</v>
      </c>
      <c r="K145" s="209" t="s">
        <v>287</v>
      </c>
      <c r="L145" s="210">
        <v>0</v>
      </c>
    </row>
    <row r="146" spans="1:12" x14ac:dyDescent="0.2">
      <c r="A146" s="652"/>
      <c r="B146" s="651"/>
      <c r="C146" s="654"/>
      <c r="D146" s="655"/>
      <c r="E146" s="651"/>
      <c r="F146" s="651"/>
      <c r="G146" s="651"/>
      <c r="H146" s="649" t="s">
        <v>242</v>
      </c>
      <c r="I146" s="649"/>
      <c r="J146" s="209" t="s">
        <v>287</v>
      </c>
      <c r="K146" s="209" t="s">
        <v>287</v>
      </c>
      <c r="L146" s="210">
        <v>0</v>
      </c>
    </row>
    <row r="147" spans="1:12" ht="24" x14ac:dyDescent="0.2">
      <c r="A147" s="652"/>
      <c r="B147" s="203" t="s">
        <v>6</v>
      </c>
      <c r="C147" s="207" t="s">
        <v>5</v>
      </c>
      <c r="D147" s="207" t="s">
        <v>288</v>
      </c>
      <c r="E147" s="207" t="s">
        <v>289</v>
      </c>
      <c r="F147" s="650"/>
      <c r="G147" s="650"/>
      <c r="H147" s="649" t="s">
        <v>290</v>
      </c>
      <c r="I147" s="649"/>
      <c r="J147" s="651" t="s">
        <v>287</v>
      </c>
      <c r="K147" s="651" t="s">
        <v>16</v>
      </c>
      <c r="L147" s="648">
        <v>1290</v>
      </c>
    </row>
    <row r="148" spans="1:12" ht="36" x14ac:dyDescent="0.2">
      <c r="A148" s="652"/>
      <c r="B148" s="209" t="s">
        <v>1105</v>
      </c>
      <c r="C148" s="209" t="s">
        <v>1970</v>
      </c>
      <c r="D148" s="211">
        <v>43553</v>
      </c>
      <c r="E148" s="209" t="s">
        <v>1523</v>
      </c>
      <c r="F148" s="650"/>
      <c r="G148" s="650"/>
      <c r="H148" s="649"/>
      <c r="I148" s="649"/>
      <c r="J148" s="651"/>
      <c r="K148" s="651"/>
      <c r="L148" s="648"/>
    </row>
    <row r="149" spans="1:12" ht="24" x14ac:dyDescent="0.2">
      <c r="A149" s="652">
        <v>527</v>
      </c>
      <c r="B149" s="203" t="s">
        <v>12</v>
      </c>
      <c r="C149" s="207" t="s">
        <v>11</v>
      </c>
      <c r="D149" s="207" t="s">
        <v>280</v>
      </c>
      <c r="E149" s="207" t="s">
        <v>281</v>
      </c>
      <c r="F149" s="653" t="s">
        <v>8</v>
      </c>
      <c r="G149" s="653"/>
      <c r="H149" s="650"/>
      <c r="I149" s="650"/>
      <c r="J149" s="650"/>
      <c r="K149" s="650"/>
      <c r="L149" s="650"/>
    </row>
    <row r="150" spans="1:12" x14ac:dyDescent="0.2">
      <c r="A150" s="652"/>
      <c r="B150" s="651" t="s">
        <v>2114</v>
      </c>
      <c r="C150" s="654" t="s">
        <v>2115</v>
      </c>
      <c r="D150" s="655">
        <v>43375</v>
      </c>
      <c r="E150" s="651" t="s">
        <v>628</v>
      </c>
      <c r="F150" s="651" t="s">
        <v>2116</v>
      </c>
      <c r="G150" s="651"/>
      <c r="H150" s="649" t="s">
        <v>286</v>
      </c>
      <c r="I150" s="649"/>
      <c r="J150" s="209" t="s">
        <v>287</v>
      </c>
      <c r="K150" s="209" t="s">
        <v>16</v>
      </c>
      <c r="L150" s="210">
        <v>321.54000000000002</v>
      </c>
    </row>
    <row r="151" spans="1:12" x14ac:dyDescent="0.2">
      <c r="A151" s="652"/>
      <c r="B151" s="651"/>
      <c r="C151" s="654"/>
      <c r="D151" s="655"/>
      <c r="E151" s="651"/>
      <c r="F151" s="651"/>
      <c r="G151" s="651"/>
      <c r="H151" s="649" t="s">
        <v>242</v>
      </c>
      <c r="I151" s="649"/>
      <c r="J151" s="209" t="s">
        <v>287</v>
      </c>
      <c r="K151" s="209" t="s">
        <v>16</v>
      </c>
      <c r="L151" s="210">
        <v>222.98</v>
      </c>
    </row>
    <row r="152" spans="1:12" ht="24" x14ac:dyDescent="0.2">
      <c r="A152" s="652"/>
      <c r="B152" s="203" t="s">
        <v>6</v>
      </c>
      <c r="C152" s="207" t="s">
        <v>5</v>
      </c>
      <c r="D152" s="207" t="s">
        <v>288</v>
      </c>
      <c r="E152" s="207" t="s">
        <v>289</v>
      </c>
      <c r="F152" s="650"/>
      <c r="G152" s="650"/>
      <c r="H152" s="649" t="s">
        <v>290</v>
      </c>
      <c r="I152" s="649"/>
      <c r="J152" s="651" t="s">
        <v>287</v>
      </c>
      <c r="K152" s="651" t="s">
        <v>16</v>
      </c>
      <c r="L152" s="648">
        <v>100</v>
      </c>
    </row>
    <row r="153" spans="1:12" ht="24" x14ac:dyDescent="0.2">
      <c r="A153" s="652"/>
      <c r="B153" s="209" t="s">
        <v>439</v>
      </c>
      <c r="C153" s="209" t="s">
        <v>2116</v>
      </c>
      <c r="D153" s="211">
        <v>43376</v>
      </c>
      <c r="E153" s="209" t="s">
        <v>2117</v>
      </c>
      <c r="F153" s="650"/>
      <c r="G153" s="650"/>
      <c r="H153" s="649"/>
      <c r="I153" s="649"/>
      <c r="J153" s="651"/>
      <c r="K153" s="651"/>
      <c r="L153" s="648"/>
    </row>
    <row r="154" spans="1:12" ht="24" x14ac:dyDescent="0.2">
      <c r="A154" s="652">
        <v>528</v>
      </c>
      <c r="B154" s="203" t="s">
        <v>12</v>
      </c>
      <c r="C154" s="207" t="s">
        <v>11</v>
      </c>
      <c r="D154" s="207" t="s">
        <v>280</v>
      </c>
      <c r="E154" s="207" t="s">
        <v>281</v>
      </c>
      <c r="F154" s="653" t="s">
        <v>8</v>
      </c>
      <c r="G154" s="653"/>
      <c r="H154" s="650"/>
      <c r="I154" s="650"/>
      <c r="J154" s="650"/>
      <c r="K154" s="650"/>
      <c r="L154" s="650"/>
    </row>
    <row r="155" spans="1:12" x14ac:dyDescent="0.2">
      <c r="A155" s="652"/>
      <c r="B155" s="651" t="s">
        <v>2114</v>
      </c>
      <c r="C155" s="654" t="s">
        <v>2118</v>
      </c>
      <c r="D155" s="655">
        <v>43417</v>
      </c>
      <c r="E155" s="651" t="s">
        <v>770</v>
      </c>
      <c r="F155" s="651" t="s">
        <v>2119</v>
      </c>
      <c r="G155" s="651"/>
      <c r="H155" s="649" t="s">
        <v>286</v>
      </c>
      <c r="I155" s="649"/>
      <c r="J155" s="209" t="s">
        <v>287</v>
      </c>
      <c r="K155" s="209" t="s">
        <v>16</v>
      </c>
      <c r="L155" s="210">
        <v>237.63</v>
      </c>
    </row>
    <row r="156" spans="1:12" x14ac:dyDescent="0.2">
      <c r="A156" s="652"/>
      <c r="B156" s="651"/>
      <c r="C156" s="654"/>
      <c r="D156" s="655"/>
      <c r="E156" s="651"/>
      <c r="F156" s="651"/>
      <c r="G156" s="651"/>
      <c r="H156" s="649" t="s">
        <v>242</v>
      </c>
      <c r="I156" s="649"/>
      <c r="J156" s="651" t="s">
        <v>287</v>
      </c>
      <c r="K156" s="651" t="s">
        <v>16</v>
      </c>
      <c r="L156" s="648">
        <v>176.41</v>
      </c>
    </row>
    <row r="157" spans="1:12" x14ac:dyDescent="0.2">
      <c r="A157" s="652"/>
      <c r="B157" s="651"/>
      <c r="C157" s="654"/>
      <c r="D157" s="655"/>
      <c r="E157" s="651"/>
      <c r="F157" s="651"/>
      <c r="G157" s="651"/>
      <c r="H157" s="649"/>
      <c r="I157" s="649"/>
      <c r="J157" s="651"/>
      <c r="K157" s="651"/>
      <c r="L157" s="648"/>
    </row>
    <row r="158" spans="1:12" ht="24" x14ac:dyDescent="0.2">
      <c r="A158" s="652"/>
      <c r="B158" s="203" t="s">
        <v>6</v>
      </c>
      <c r="C158" s="207" t="s">
        <v>5</v>
      </c>
      <c r="D158" s="207" t="s">
        <v>288</v>
      </c>
      <c r="E158" s="207" t="s">
        <v>289</v>
      </c>
      <c r="F158" s="650"/>
      <c r="G158" s="650"/>
      <c r="H158" s="649" t="s">
        <v>290</v>
      </c>
      <c r="I158" s="649"/>
      <c r="J158" s="651" t="s">
        <v>287</v>
      </c>
      <c r="K158" s="651" t="s">
        <v>16</v>
      </c>
      <c r="L158" s="648">
        <v>625</v>
      </c>
    </row>
    <row r="159" spans="1:12" ht="24" x14ac:dyDescent="0.2">
      <c r="A159" s="652"/>
      <c r="B159" s="209" t="s">
        <v>439</v>
      </c>
      <c r="C159" s="209" t="s">
        <v>2119</v>
      </c>
      <c r="D159" s="211">
        <v>43418</v>
      </c>
      <c r="E159" s="209" t="s">
        <v>1250</v>
      </c>
      <c r="F159" s="650"/>
      <c r="G159" s="650"/>
      <c r="H159" s="649"/>
      <c r="I159" s="649"/>
      <c r="J159" s="651"/>
      <c r="K159" s="651"/>
      <c r="L159" s="648"/>
    </row>
    <row r="160" spans="1:12" ht="24" x14ac:dyDescent="0.2">
      <c r="A160" s="652">
        <v>529</v>
      </c>
      <c r="B160" s="203" t="s">
        <v>12</v>
      </c>
      <c r="C160" s="207" t="s">
        <v>11</v>
      </c>
      <c r="D160" s="207" t="s">
        <v>280</v>
      </c>
      <c r="E160" s="207" t="s">
        <v>281</v>
      </c>
      <c r="F160" s="653" t="s">
        <v>8</v>
      </c>
      <c r="G160" s="653"/>
      <c r="H160" s="650"/>
      <c r="I160" s="650"/>
      <c r="J160" s="650"/>
      <c r="K160" s="650"/>
      <c r="L160" s="650"/>
    </row>
    <row r="161" spans="1:12" x14ac:dyDescent="0.2">
      <c r="A161" s="652"/>
      <c r="B161" s="651" t="s">
        <v>2114</v>
      </c>
      <c r="C161" s="654" t="s">
        <v>2120</v>
      </c>
      <c r="D161" s="655">
        <v>43528</v>
      </c>
      <c r="E161" s="651" t="s">
        <v>986</v>
      </c>
      <c r="F161" s="651" t="s">
        <v>1325</v>
      </c>
      <c r="G161" s="651"/>
      <c r="H161" s="649" t="s">
        <v>286</v>
      </c>
      <c r="I161" s="649"/>
      <c r="J161" s="209" t="s">
        <v>287</v>
      </c>
      <c r="K161" s="209" t="s">
        <v>16</v>
      </c>
      <c r="L161" s="210">
        <v>888.38</v>
      </c>
    </row>
    <row r="162" spans="1:12" x14ac:dyDescent="0.2">
      <c r="A162" s="652"/>
      <c r="B162" s="651"/>
      <c r="C162" s="654"/>
      <c r="D162" s="655"/>
      <c r="E162" s="651"/>
      <c r="F162" s="651"/>
      <c r="G162" s="651"/>
      <c r="H162" s="649" t="s">
        <v>242</v>
      </c>
      <c r="I162" s="649"/>
      <c r="J162" s="651" t="s">
        <v>287</v>
      </c>
      <c r="K162" s="651" t="s">
        <v>16</v>
      </c>
      <c r="L162" s="648">
        <v>1153.28</v>
      </c>
    </row>
    <row r="163" spans="1:12" x14ac:dyDescent="0.2">
      <c r="A163" s="652"/>
      <c r="B163" s="651"/>
      <c r="C163" s="654"/>
      <c r="D163" s="655"/>
      <c r="E163" s="651"/>
      <c r="F163" s="651"/>
      <c r="G163" s="651"/>
      <c r="H163" s="649"/>
      <c r="I163" s="649"/>
      <c r="J163" s="651"/>
      <c r="K163" s="651"/>
      <c r="L163" s="648"/>
    </row>
    <row r="164" spans="1:12" ht="24" x14ac:dyDescent="0.2">
      <c r="A164" s="652"/>
      <c r="B164" s="203" t="s">
        <v>6</v>
      </c>
      <c r="C164" s="207" t="s">
        <v>5</v>
      </c>
      <c r="D164" s="207" t="s">
        <v>288</v>
      </c>
      <c r="E164" s="207" t="s">
        <v>289</v>
      </c>
      <c r="F164" s="650"/>
      <c r="G164" s="650"/>
      <c r="H164" s="649" t="s">
        <v>290</v>
      </c>
      <c r="I164" s="649"/>
      <c r="J164" s="651" t="s">
        <v>287</v>
      </c>
      <c r="K164" s="651" t="s">
        <v>16</v>
      </c>
      <c r="L164" s="648">
        <v>643.83000000000004</v>
      </c>
    </row>
    <row r="165" spans="1:12" ht="24" x14ac:dyDescent="0.2">
      <c r="A165" s="652"/>
      <c r="B165" s="209" t="s">
        <v>439</v>
      </c>
      <c r="C165" s="209" t="s">
        <v>1325</v>
      </c>
      <c r="D165" s="211">
        <v>43534</v>
      </c>
      <c r="E165" s="209" t="s">
        <v>2121</v>
      </c>
      <c r="F165" s="650"/>
      <c r="G165" s="650"/>
      <c r="H165" s="649"/>
      <c r="I165" s="649"/>
      <c r="J165" s="651"/>
      <c r="K165" s="651"/>
      <c r="L165" s="648"/>
    </row>
    <row r="166" spans="1:12" ht="24" x14ac:dyDescent="0.2">
      <c r="A166" s="652">
        <v>530</v>
      </c>
      <c r="B166" s="203" t="s">
        <v>12</v>
      </c>
      <c r="C166" s="207" t="s">
        <v>11</v>
      </c>
      <c r="D166" s="207" t="s">
        <v>280</v>
      </c>
      <c r="E166" s="207" t="s">
        <v>281</v>
      </c>
      <c r="F166" s="653" t="s">
        <v>8</v>
      </c>
      <c r="G166" s="653"/>
      <c r="H166" s="650"/>
      <c r="I166" s="650"/>
      <c r="J166" s="650"/>
      <c r="K166" s="650"/>
      <c r="L166" s="650"/>
    </row>
    <row r="167" spans="1:12" x14ac:dyDescent="0.2">
      <c r="A167" s="652"/>
      <c r="B167" s="651" t="s">
        <v>2114</v>
      </c>
      <c r="C167" s="654" t="s">
        <v>2122</v>
      </c>
      <c r="D167" s="655">
        <v>43544</v>
      </c>
      <c r="E167" s="651" t="s">
        <v>664</v>
      </c>
      <c r="F167" s="651" t="s">
        <v>756</v>
      </c>
      <c r="G167" s="651"/>
      <c r="H167" s="649" t="s">
        <v>286</v>
      </c>
      <c r="I167" s="649"/>
      <c r="J167" s="209" t="s">
        <v>287</v>
      </c>
      <c r="K167" s="209" t="s">
        <v>16</v>
      </c>
      <c r="L167" s="210">
        <v>690.86</v>
      </c>
    </row>
    <row r="168" spans="1:12" x14ac:dyDescent="0.2">
      <c r="A168" s="652"/>
      <c r="B168" s="651"/>
      <c r="C168" s="654"/>
      <c r="D168" s="655"/>
      <c r="E168" s="651"/>
      <c r="F168" s="651"/>
      <c r="G168" s="651"/>
      <c r="H168" s="649" t="s">
        <v>242</v>
      </c>
      <c r="I168" s="649"/>
      <c r="J168" s="209" t="s">
        <v>287</v>
      </c>
      <c r="K168" s="209" t="s">
        <v>16</v>
      </c>
      <c r="L168" s="210">
        <v>290.36</v>
      </c>
    </row>
    <row r="169" spans="1:12" ht="24" x14ac:dyDescent="0.2">
      <c r="A169" s="652"/>
      <c r="B169" s="203" t="s">
        <v>6</v>
      </c>
      <c r="C169" s="207" t="s">
        <v>5</v>
      </c>
      <c r="D169" s="207" t="s">
        <v>288</v>
      </c>
      <c r="E169" s="207" t="s">
        <v>289</v>
      </c>
      <c r="F169" s="650"/>
      <c r="G169" s="650"/>
      <c r="H169" s="649" t="s">
        <v>290</v>
      </c>
      <c r="I169" s="649"/>
      <c r="J169" s="651" t="s">
        <v>287</v>
      </c>
      <c r="K169" s="651" t="s">
        <v>287</v>
      </c>
      <c r="L169" s="648">
        <v>0</v>
      </c>
    </row>
    <row r="170" spans="1:12" ht="24" x14ac:dyDescent="0.2">
      <c r="A170" s="652"/>
      <c r="B170" s="209" t="s">
        <v>439</v>
      </c>
      <c r="C170" s="209" t="s">
        <v>756</v>
      </c>
      <c r="D170" s="211">
        <v>43546</v>
      </c>
      <c r="E170" s="209" t="s">
        <v>893</v>
      </c>
      <c r="F170" s="650"/>
      <c r="G170" s="650"/>
      <c r="H170" s="649"/>
      <c r="I170" s="649"/>
      <c r="J170" s="651"/>
      <c r="K170" s="651"/>
      <c r="L170" s="648"/>
    </row>
    <row r="171" spans="1:12" ht="24" x14ac:dyDescent="0.2">
      <c r="A171" s="652">
        <v>531</v>
      </c>
      <c r="B171" s="203" t="s">
        <v>12</v>
      </c>
      <c r="C171" s="207" t="s">
        <v>11</v>
      </c>
      <c r="D171" s="207" t="s">
        <v>280</v>
      </c>
      <c r="E171" s="207" t="s">
        <v>281</v>
      </c>
      <c r="F171" s="653" t="s">
        <v>8</v>
      </c>
      <c r="G171" s="653"/>
      <c r="H171" s="650"/>
      <c r="I171" s="650"/>
      <c r="J171" s="650"/>
      <c r="K171" s="650"/>
      <c r="L171" s="650"/>
    </row>
    <row r="172" spans="1:12" x14ac:dyDescent="0.2">
      <c r="A172" s="652"/>
      <c r="B172" s="651" t="s">
        <v>2123</v>
      </c>
      <c r="C172" s="654" t="s">
        <v>2124</v>
      </c>
      <c r="D172" s="655">
        <v>43397</v>
      </c>
      <c r="E172" s="651" t="s">
        <v>1240</v>
      </c>
      <c r="F172" s="651" t="s">
        <v>2125</v>
      </c>
      <c r="G172" s="651"/>
      <c r="H172" s="649" t="s">
        <v>286</v>
      </c>
      <c r="I172" s="649"/>
      <c r="J172" s="209" t="s">
        <v>287</v>
      </c>
      <c r="K172" s="209" t="s">
        <v>16</v>
      </c>
      <c r="L172" s="210">
        <v>186</v>
      </c>
    </row>
    <row r="173" spans="1:12" x14ac:dyDescent="0.2">
      <c r="A173" s="652"/>
      <c r="B173" s="651"/>
      <c r="C173" s="654"/>
      <c r="D173" s="655"/>
      <c r="E173" s="651"/>
      <c r="F173" s="651"/>
      <c r="G173" s="651"/>
      <c r="H173" s="649" t="s">
        <v>242</v>
      </c>
      <c r="I173" s="649"/>
      <c r="J173" s="209" t="s">
        <v>287</v>
      </c>
      <c r="K173" s="209" t="s">
        <v>16</v>
      </c>
      <c r="L173" s="210">
        <v>223.31</v>
      </c>
    </row>
    <row r="174" spans="1:12" ht="24" x14ac:dyDescent="0.2">
      <c r="A174" s="652"/>
      <c r="B174" s="203" t="s">
        <v>6</v>
      </c>
      <c r="C174" s="207" t="s">
        <v>5</v>
      </c>
      <c r="D174" s="207" t="s">
        <v>288</v>
      </c>
      <c r="E174" s="207" t="s">
        <v>289</v>
      </c>
      <c r="F174" s="650"/>
      <c r="G174" s="650"/>
      <c r="H174" s="649" t="s">
        <v>290</v>
      </c>
      <c r="I174" s="649"/>
      <c r="J174" s="651" t="s">
        <v>287</v>
      </c>
      <c r="K174" s="651" t="s">
        <v>287</v>
      </c>
      <c r="L174" s="648">
        <v>0</v>
      </c>
    </row>
    <row r="175" spans="1:12" ht="24" x14ac:dyDescent="0.2">
      <c r="A175" s="652"/>
      <c r="B175" s="209" t="s">
        <v>460</v>
      </c>
      <c r="C175" s="209" t="s">
        <v>2125</v>
      </c>
      <c r="D175" s="211">
        <v>43413</v>
      </c>
      <c r="E175" s="209" t="s">
        <v>2126</v>
      </c>
      <c r="F175" s="650"/>
      <c r="G175" s="650"/>
      <c r="H175" s="649"/>
      <c r="I175" s="649"/>
      <c r="J175" s="651"/>
      <c r="K175" s="651"/>
      <c r="L175" s="648"/>
    </row>
    <row r="176" spans="1:12" ht="24" x14ac:dyDescent="0.2">
      <c r="A176" s="652">
        <v>532</v>
      </c>
      <c r="B176" s="203" t="s">
        <v>12</v>
      </c>
      <c r="C176" s="207" t="s">
        <v>11</v>
      </c>
      <c r="D176" s="207" t="s">
        <v>280</v>
      </c>
      <c r="E176" s="207" t="s">
        <v>281</v>
      </c>
      <c r="F176" s="653" t="s">
        <v>8</v>
      </c>
      <c r="G176" s="653"/>
      <c r="H176" s="650"/>
      <c r="I176" s="650"/>
      <c r="J176" s="650"/>
      <c r="K176" s="650"/>
      <c r="L176" s="650"/>
    </row>
    <row r="177" spans="1:12" x14ac:dyDescent="0.2">
      <c r="A177" s="652"/>
      <c r="B177" s="651" t="s">
        <v>2127</v>
      </c>
      <c r="C177" s="654" t="s">
        <v>2128</v>
      </c>
      <c r="D177" s="655">
        <v>43438</v>
      </c>
      <c r="E177" s="651" t="s">
        <v>783</v>
      </c>
      <c r="F177" s="651" t="s">
        <v>2129</v>
      </c>
      <c r="G177" s="651"/>
      <c r="H177" s="649" t="s">
        <v>286</v>
      </c>
      <c r="I177" s="649"/>
      <c r="J177" s="209" t="s">
        <v>287</v>
      </c>
      <c r="K177" s="209" t="s">
        <v>16</v>
      </c>
      <c r="L177" s="210">
        <v>218.67</v>
      </c>
    </row>
    <row r="178" spans="1:12" x14ac:dyDescent="0.2">
      <c r="A178" s="652"/>
      <c r="B178" s="651"/>
      <c r="C178" s="654"/>
      <c r="D178" s="655"/>
      <c r="E178" s="651"/>
      <c r="F178" s="651"/>
      <c r="G178" s="651"/>
      <c r="H178" s="649" t="s">
        <v>242</v>
      </c>
      <c r="I178" s="649"/>
      <c r="J178" s="209" t="s">
        <v>287</v>
      </c>
      <c r="K178" s="209" t="s">
        <v>16</v>
      </c>
      <c r="L178" s="210">
        <v>250.4</v>
      </c>
    </row>
    <row r="179" spans="1:12" ht="24" x14ac:dyDescent="0.2">
      <c r="A179" s="652"/>
      <c r="B179" s="203" t="s">
        <v>6</v>
      </c>
      <c r="C179" s="207" t="s">
        <v>5</v>
      </c>
      <c r="D179" s="207" t="s">
        <v>288</v>
      </c>
      <c r="E179" s="207" t="s">
        <v>289</v>
      </c>
      <c r="F179" s="650"/>
      <c r="G179" s="650"/>
      <c r="H179" s="649" t="s">
        <v>290</v>
      </c>
      <c r="I179" s="649"/>
      <c r="J179" s="651" t="s">
        <v>287</v>
      </c>
      <c r="K179" s="651" t="s">
        <v>16</v>
      </c>
      <c r="L179" s="648">
        <v>150</v>
      </c>
    </row>
    <row r="180" spans="1:12" ht="24" x14ac:dyDescent="0.2">
      <c r="A180" s="652"/>
      <c r="B180" s="209" t="s">
        <v>291</v>
      </c>
      <c r="C180" s="209" t="s">
        <v>2129</v>
      </c>
      <c r="D180" s="211">
        <v>43439</v>
      </c>
      <c r="E180" s="209" t="s">
        <v>2130</v>
      </c>
      <c r="F180" s="650"/>
      <c r="G180" s="650"/>
      <c r="H180" s="649"/>
      <c r="I180" s="649"/>
      <c r="J180" s="651"/>
      <c r="K180" s="651"/>
      <c r="L180" s="648"/>
    </row>
    <row r="181" spans="1:12" ht="24" x14ac:dyDescent="0.2">
      <c r="A181" s="652">
        <v>533</v>
      </c>
      <c r="B181" s="203" t="s">
        <v>12</v>
      </c>
      <c r="C181" s="207" t="s">
        <v>11</v>
      </c>
      <c r="D181" s="207" t="s">
        <v>280</v>
      </c>
      <c r="E181" s="207" t="s">
        <v>281</v>
      </c>
      <c r="F181" s="653" t="s">
        <v>8</v>
      </c>
      <c r="G181" s="653"/>
      <c r="H181" s="650"/>
      <c r="I181" s="650"/>
      <c r="J181" s="650"/>
      <c r="K181" s="650"/>
      <c r="L181" s="650"/>
    </row>
    <row r="182" spans="1:12" x14ac:dyDescent="0.2">
      <c r="A182" s="652"/>
      <c r="B182" s="651" t="s">
        <v>2127</v>
      </c>
      <c r="C182" s="654" t="s">
        <v>2131</v>
      </c>
      <c r="D182" s="655">
        <v>43533</v>
      </c>
      <c r="E182" s="651" t="s">
        <v>1941</v>
      </c>
      <c r="F182" s="651" t="s">
        <v>2132</v>
      </c>
      <c r="G182" s="651"/>
      <c r="H182" s="649" t="s">
        <v>286</v>
      </c>
      <c r="I182" s="649"/>
      <c r="J182" s="209" t="s">
        <v>287</v>
      </c>
      <c r="K182" s="209" t="s">
        <v>16</v>
      </c>
      <c r="L182" s="210">
        <v>557.04</v>
      </c>
    </row>
    <row r="183" spans="1:12" x14ac:dyDescent="0.2">
      <c r="A183" s="652"/>
      <c r="B183" s="651"/>
      <c r="C183" s="654"/>
      <c r="D183" s="655"/>
      <c r="E183" s="651"/>
      <c r="F183" s="651"/>
      <c r="G183" s="651"/>
      <c r="H183" s="649" t="s">
        <v>242</v>
      </c>
      <c r="I183" s="649"/>
      <c r="J183" s="209" t="s">
        <v>287</v>
      </c>
      <c r="K183" s="209" t="s">
        <v>16</v>
      </c>
      <c r="L183" s="210">
        <v>1206.18</v>
      </c>
    </row>
    <row r="184" spans="1:12" ht="24" x14ac:dyDescent="0.2">
      <c r="A184" s="652"/>
      <c r="B184" s="203" t="s">
        <v>6</v>
      </c>
      <c r="C184" s="207" t="s">
        <v>5</v>
      </c>
      <c r="D184" s="207" t="s">
        <v>288</v>
      </c>
      <c r="E184" s="207" t="s">
        <v>289</v>
      </c>
      <c r="F184" s="650"/>
      <c r="G184" s="650"/>
      <c r="H184" s="649" t="s">
        <v>290</v>
      </c>
      <c r="I184" s="649"/>
      <c r="J184" s="651" t="s">
        <v>287</v>
      </c>
      <c r="K184" s="651" t="s">
        <v>16</v>
      </c>
      <c r="L184" s="648">
        <v>443.71</v>
      </c>
    </row>
    <row r="185" spans="1:12" ht="24" x14ac:dyDescent="0.2">
      <c r="A185" s="652"/>
      <c r="B185" s="209" t="s">
        <v>291</v>
      </c>
      <c r="C185" s="209" t="s">
        <v>2132</v>
      </c>
      <c r="D185" s="211">
        <v>43537</v>
      </c>
      <c r="E185" s="209" t="s">
        <v>1230</v>
      </c>
      <c r="F185" s="650"/>
      <c r="G185" s="650"/>
      <c r="H185" s="649"/>
      <c r="I185" s="649"/>
      <c r="J185" s="651"/>
      <c r="K185" s="651"/>
      <c r="L185" s="648"/>
    </row>
    <row r="186" spans="1:12" ht="24" x14ac:dyDescent="0.2">
      <c r="A186" s="652">
        <v>534</v>
      </c>
      <c r="B186" s="203" t="s">
        <v>12</v>
      </c>
      <c r="C186" s="207" t="s">
        <v>11</v>
      </c>
      <c r="D186" s="207" t="s">
        <v>280</v>
      </c>
      <c r="E186" s="207" t="s">
        <v>281</v>
      </c>
      <c r="F186" s="653" t="s">
        <v>8</v>
      </c>
      <c r="G186" s="653"/>
      <c r="H186" s="650"/>
      <c r="I186" s="650"/>
      <c r="J186" s="650"/>
      <c r="K186" s="650"/>
      <c r="L186" s="650"/>
    </row>
    <row r="187" spans="1:12" x14ac:dyDescent="0.2">
      <c r="A187" s="652"/>
      <c r="B187" s="651" t="s">
        <v>2127</v>
      </c>
      <c r="C187" s="654" t="s">
        <v>2133</v>
      </c>
      <c r="D187" s="655">
        <v>43549</v>
      </c>
      <c r="E187" s="651" t="s">
        <v>803</v>
      </c>
      <c r="F187" s="651" t="s">
        <v>2134</v>
      </c>
      <c r="G187" s="651"/>
      <c r="H187" s="649" t="s">
        <v>286</v>
      </c>
      <c r="I187" s="649"/>
      <c r="J187" s="209" t="s">
        <v>287</v>
      </c>
      <c r="K187" s="209" t="s">
        <v>16</v>
      </c>
      <c r="L187" s="210">
        <v>313.58999999999997</v>
      </c>
    </row>
    <row r="188" spans="1:12" x14ac:dyDescent="0.2">
      <c r="A188" s="652"/>
      <c r="B188" s="651"/>
      <c r="C188" s="654"/>
      <c r="D188" s="655"/>
      <c r="E188" s="651"/>
      <c r="F188" s="651"/>
      <c r="G188" s="651"/>
      <c r="H188" s="649" t="s">
        <v>242</v>
      </c>
      <c r="I188" s="649"/>
      <c r="J188" s="209" t="s">
        <v>287</v>
      </c>
      <c r="K188" s="209" t="s">
        <v>16</v>
      </c>
      <c r="L188" s="210">
        <v>2719.38</v>
      </c>
    </row>
    <row r="189" spans="1:12" ht="24" x14ac:dyDescent="0.2">
      <c r="A189" s="652"/>
      <c r="B189" s="203" t="s">
        <v>6</v>
      </c>
      <c r="C189" s="207" t="s">
        <v>5</v>
      </c>
      <c r="D189" s="207" t="s">
        <v>288</v>
      </c>
      <c r="E189" s="207" t="s">
        <v>289</v>
      </c>
      <c r="F189" s="650"/>
      <c r="G189" s="650"/>
      <c r="H189" s="649" t="s">
        <v>290</v>
      </c>
      <c r="I189" s="649"/>
      <c r="J189" s="651" t="s">
        <v>287</v>
      </c>
      <c r="K189" s="651" t="s">
        <v>16</v>
      </c>
      <c r="L189" s="648">
        <v>786.82</v>
      </c>
    </row>
    <row r="190" spans="1:12" ht="24" x14ac:dyDescent="0.2">
      <c r="A190" s="652"/>
      <c r="B190" s="209" t="s">
        <v>291</v>
      </c>
      <c r="C190" s="209" t="s">
        <v>2134</v>
      </c>
      <c r="D190" s="211">
        <v>43551</v>
      </c>
      <c r="E190" s="209" t="s">
        <v>2135</v>
      </c>
      <c r="F190" s="650"/>
      <c r="G190" s="650"/>
      <c r="H190" s="649"/>
      <c r="I190" s="649"/>
      <c r="J190" s="651"/>
      <c r="K190" s="651"/>
      <c r="L190" s="648"/>
    </row>
    <row r="191" spans="1:12" ht="24" x14ac:dyDescent="0.2">
      <c r="A191" s="652">
        <v>535</v>
      </c>
      <c r="B191" s="203" t="s">
        <v>12</v>
      </c>
      <c r="C191" s="207" t="s">
        <v>11</v>
      </c>
      <c r="D191" s="207" t="s">
        <v>280</v>
      </c>
      <c r="E191" s="207" t="s">
        <v>281</v>
      </c>
      <c r="F191" s="653" t="s">
        <v>8</v>
      </c>
      <c r="G191" s="653"/>
      <c r="H191" s="650"/>
      <c r="I191" s="650"/>
      <c r="J191" s="650"/>
      <c r="K191" s="650"/>
      <c r="L191" s="650"/>
    </row>
    <row r="192" spans="1:12" x14ac:dyDescent="0.2">
      <c r="A192" s="652"/>
      <c r="B192" s="651" t="s">
        <v>2136</v>
      </c>
      <c r="C192" s="654" t="s">
        <v>2137</v>
      </c>
      <c r="D192" s="655">
        <v>43381</v>
      </c>
      <c r="E192" s="651" t="s">
        <v>373</v>
      </c>
      <c r="F192" s="651" t="s">
        <v>374</v>
      </c>
      <c r="G192" s="651"/>
      <c r="H192" s="649" t="s">
        <v>286</v>
      </c>
      <c r="I192" s="649"/>
      <c r="J192" s="209" t="s">
        <v>287</v>
      </c>
      <c r="K192" s="209" t="s">
        <v>16</v>
      </c>
      <c r="L192" s="210">
        <v>516.75</v>
      </c>
    </row>
    <row r="193" spans="1:12" x14ac:dyDescent="0.2">
      <c r="A193" s="652"/>
      <c r="B193" s="651"/>
      <c r="C193" s="654"/>
      <c r="D193" s="655"/>
      <c r="E193" s="651"/>
      <c r="F193" s="651"/>
      <c r="G193" s="651"/>
      <c r="H193" s="649" t="s">
        <v>242</v>
      </c>
      <c r="I193" s="649"/>
      <c r="J193" s="209" t="s">
        <v>287</v>
      </c>
      <c r="K193" s="209" t="s">
        <v>16</v>
      </c>
      <c r="L193" s="210">
        <v>136</v>
      </c>
    </row>
    <row r="194" spans="1:12" ht="24" x14ac:dyDescent="0.2">
      <c r="A194" s="652"/>
      <c r="B194" s="203" t="s">
        <v>6</v>
      </c>
      <c r="C194" s="207" t="s">
        <v>5</v>
      </c>
      <c r="D194" s="207" t="s">
        <v>288</v>
      </c>
      <c r="E194" s="207" t="s">
        <v>289</v>
      </c>
      <c r="F194" s="650"/>
      <c r="G194" s="650"/>
      <c r="H194" s="649" t="s">
        <v>290</v>
      </c>
      <c r="I194" s="649"/>
      <c r="J194" s="651" t="s">
        <v>287</v>
      </c>
      <c r="K194" s="651" t="s">
        <v>16</v>
      </c>
      <c r="L194" s="648">
        <v>60</v>
      </c>
    </row>
    <row r="195" spans="1:12" ht="24" x14ac:dyDescent="0.2">
      <c r="A195" s="652"/>
      <c r="B195" s="209" t="s">
        <v>2138</v>
      </c>
      <c r="C195" s="209" t="s">
        <v>374</v>
      </c>
      <c r="D195" s="211">
        <v>43383</v>
      </c>
      <c r="E195" s="209" t="s">
        <v>899</v>
      </c>
      <c r="F195" s="650"/>
      <c r="G195" s="650"/>
      <c r="H195" s="649"/>
      <c r="I195" s="649"/>
      <c r="J195" s="651"/>
      <c r="K195" s="651"/>
      <c r="L195" s="648"/>
    </row>
    <row r="196" spans="1:12" ht="24" x14ac:dyDescent="0.2">
      <c r="A196" s="652">
        <v>536</v>
      </c>
      <c r="B196" s="203" t="s">
        <v>12</v>
      </c>
      <c r="C196" s="207" t="s">
        <v>11</v>
      </c>
      <c r="D196" s="207" t="s">
        <v>280</v>
      </c>
      <c r="E196" s="207" t="s">
        <v>281</v>
      </c>
      <c r="F196" s="653" t="s">
        <v>8</v>
      </c>
      <c r="G196" s="653"/>
      <c r="H196" s="650"/>
      <c r="I196" s="650"/>
      <c r="J196" s="650"/>
      <c r="K196" s="650"/>
      <c r="L196" s="650"/>
    </row>
    <row r="197" spans="1:12" x14ac:dyDescent="0.2">
      <c r="A197" s="652"/>
      <c r="B197" s="651" t="s">
        <v>2136</v>
      </c>
      <c r="C197" s="654" t="s">
        <v>2139</v>
      </c>
      <c r="D197" s="655">
        <v>43506</v>
      </c>
      <c r="E197" s="651" t="s">
        <v>633</v>
      </c>
      <c r="F197" s="651" t="s">
        <v>634</v>
      </c>
      <c r="G197" s="651"/>
      <c r="H197" s="649" t="s">
        <v>286</v>
      </c>
      <c r="I197" s="649"/>
      <c r="J197" s="209" t="s">
        <v>287</v>
      </c>
      <c r="K197" s="209" t="s">
        <v>16</v>
      </c>
      <c r="L197" s="210">
        <v>444.87</v>
      </c>
    </row>
    <row r="198" spans="1:12" x14ac:dyDescent="0.2">
      <c r="A198" s="652"/>
      <c r="B198" s="651"/>
      <c r="C198" s="654"/>
      <c r="D198" s="655"/>
      <c r="E198" s="651"/>
      <c r="F198" s="651"/>
      <c r="G198" s="651"/>
      <c r="H198" s="649" t="s">
        <v>242</v>
      </c>
      <c r="I198" s="649"/>
      <c r="J198" s="209" t="s">
        <v>287</v>
      </c>
      <c r="K198" s="209" t="s">
        <v>16</v>
      </c>
      <c r="L198" s="210">
        <v>354</v>
      </c>
    </row>
    <row r="199" spans="1:12" ht="24" x14ac:dyDescent="0.2">
      <c r="A199" s="652"/>
      <c r="B199" s="203" t="s">
        <v>6</v>
      </c>
      <c r="C199" s="207" t="s">
        <v>5</v>
      </c>
      <c r="D199" s="207" t="s">
        <v>288</v>
      </c>
      <c r="E199" s="207" t="s">
        <v>289</v>
      </c>
      <c r="F199" s="650"/>
      <c r="G199" s="650"/>
      <c r="H199" s="649" t="s">
        <v>290</v>
      </c>
      <c r="I199" s="649"/>
      <c r="J199" s="651" t="s">
        <v>287</v>
      </c>
      <c r="K199" s="651" t="s">
        <v>16</v>
      </c>
      <c r="L199" s="648">
        <v>63</v>
      </c>
    </row>
    <row r="200" spans="1:12" ht="24" x14ac:dyDescent="0.2">
      <c r="A200" s="652"/>
      <c r="B200" s="209" t="s">
        <v>2138</v>
      </c>
      <c r="C200" s="209" t="s">
        <v>634</v>
      </c>
      <c r="D200" s="211">
        <v>43508</v>
      </c>
      <c r="E200" s="209" t="s">
        <v>1368</v>
      </c>
      <c r="F200" s="650"/>
      <c r="G200" s="650"/>
      <c r="H200" s="649"/>
      <c r="I200" s="649"/>
      <c r="J200" s="651"/>
      <c r="K200" s="651"/>
      <c r="L200" s="648"/>
    </row>
    <row r="201" spans="1:12" ht="24" x14ac:dyDescent="0.2">
      <c r="A201" s="652">
        <v>537</v>
      </c>
      <c r="B201" s="203" t="s">
        <v>12</v>
      </c>
      <c r="C201" s="207" t="s">
        <v>11</v>
      </c>
      <c r="D201" s="207" t="s">
        <v>280</v>
      </c>
      <c r="E201" s="207" t="s">
        <v>281</v>
      </c>
      <c r="F201" s="653" t="s">
        <v>8</v>
      </c>
      <c r="G201" s="653"/>
      <c r="H201" s="650"/>
      <c r="I201" s="650"/>
      <c r="J201" s="650"/>
      <c r="K201" s="650"/>
      <c r="L201" s="650"/>
    </row>
    <row r="202" spans="1:12" x14ac:dyDescent="0.2">
      <c r="A202" s="652"/>
      <c r="B202" s="651" t="s">
        <v>2140</v>
      </c>
      <c r="C202" s="654" t="s">
        <v>2141</v>
      </c>
      <c r="D202" s="655">
        <v>43406</v>
      </c>
      <c r="E202" s="651" t="s">
        <v>321</v>
      </c>
      <c r="F202" s="651" t="s">
        <v>536</v>
      </c>
      <c r="G202" s="651"/>
      <c r="H202" s="649" t="s">
        <v>286</v>
      </c>
      <c r="I202" s="649"/>
      <c r="J202" s="209" t="s">
        <v>287</v>
      </c>
      <c r="K202" s="209" t="s">
        <v>287</v>
      </c>
      <c r="L202" s="210">
        <v>0</v>
      </c>
    </row>
    <row r="203" spans="1:12" x14ac:dyDescent="0.2">
      <c r="A203" s="652"/>
      <c r="B203" s="651"/>
      <c r="C203" s="654"/>
      <c r="D203" s="655"/>
      <c r="E203" s="651"/>
      <c r="F203" s="651"/>
      <c r="G203" s="651"/>
      <c r="H203" s="649" t="s">
        <v>242</v>
      </c>
      <c r="I203" s="649"/>
      <c r="J203" s="209" t="s">
        <v>287</v>
      </c>
      <c r="K203" s="209" t="s">
        <v>16</v>
      </c>
      <c r="L203" s="210">
        <v>396.96</v>
      </c>
    </row>
    <row r="204" spans="1:12" ht="24" x14ac:dyDescent="0.2">
      <c r="A204" s="652"/>
      <c r="B204" s="203" t="s">
        <v>6</v>
      </c>
      <c r="C204" s="207" t="s">
        <v>5</v>
      </c>
      <c r="D204" s="207" t="s">
        <v>288</v>
      </c>
      <c r="E204" s="207" t="s">
        <v>289</v>
      </c>
      <c r="F204" s="650"/>
      <c r="G204" s="650"/>
      <c r="H204" s="649" t="s">
        <v>290</v>
      </c>
      <c r="I204" s="649"/>
      <c r="J204" s="651" t="s">
        <v>287</v>
      </c>
      <c r="K204" s="651" t="s">
        <v>16</v>
      </c>
      <c r="L204" s="648">
        <v>50</v>
      </c>
    </row>
    <row r="205" spans="1:12" ht="24" x14ac:dyDescent="0.2">
      <c r="A205" s="652"/>
      <c r="B205" s="209" t="s">
        <v>2142</v>
      </c>
      <c r="C205" s="209" t="s">
        <v>536</v>
      </c>
      <c r="D205" s="211">
        <v>43413</v>
      </c>
      <c r="E205" s="209" t="s">
        <v>2143</v>
      </c>
      <c r="F205" s="650"/>
      <c r="G205" s="650"/>
      <c r="H205" s="649"/>
      <c r="I205" s="649"/>
      <c r="J205" s="651"/>
      <c r="K205" s="651"/>
      <c r="L205" s="648"/>
    </row>
    <row r="206" spans="1:12" ht="24" x14ac:dyDescent="0.2">
      <c r="A206" s="652">
        <v>538</v>
      </c>
      <c r="B206" s="203" t="s">
        <v>12</v>
      </c>
      <c r="C206" s="207" t="s">
        <v>11</v>
      </c>
      <c r="D206" s="207" t="s">
        <v>280</v>
      </c>
      <c r="E206" s="207" t="s">
        <v>281</v>
      </c>
      <c r="F206" s="653" t="s">
        <v>8</v>
      </c>
      <c r="G206" s="653"/>
      <c r="H206" s="650"/>
      <c r="I206" s="650"/>
      <c r="J206" s="650"/>
      <c r="K206" s="650"/>
      <c r="L206" s="650"/>
    </row>
    <row r="207" spans="1:12" x14ac:dyDescent="0.2">
      <c r="A207" s="652"/>
      <c r="B207" s="651" t="s">
        <v>2144</v>
      </c>
      <c r="C207" s="654" t="s">
        <v>2145</v>
      </c>
      <c r="D207" s="655">
        <v>43376</v>
      </c>
      <c r="E207" s="651" t="s">
        <v>1820</v>
      </c>
      <c r="F207" s="651" t="s">
        <v>2146</v>
      </c>
      <c r="G207" s="651"/>
      <c r="H207" s="649" t="s">
        <v>286</v>
      </c>
      <c r="I207" s="649"/>
      <c r="J207" s="209" t="s">
        <v>287</v>
      </c>
      <c r="K207" s="209" t="s">
        <v>16</v>
      </c>
      <c r="L207" s="210">
        <v>587.46</v>
      </c>
    </row>
    <row r="208" spans="1:12" x14ac:dyDescent="0.2">
      <c r="A208" s="652"/>
      <c r="B208" s="651"/>
      <c r="C208" s="654"/>
      <c r="D208" s="655"/>
      <c r="E208" s="651"/>
      <c r="F208" s="651"/>
      <c r="G208" s="651"/>
      <c r="H208" s="649" t="s">
        <v>242</v>
      </c>
      <c r="I208" s="649"/>
      <c r="J208" s="209" t="s">
        <v>287</v>
      </c>
      <c r="K208" s="209" t="s">
        <v>16</v>
      </c>
      <c r="L208" s="210">
        <v>2016.61</v>
      </c>
    </row>
    <row r="209" spans="1:12" ht="24" x14ac:dyDescent="0.2">
      <c r="A209" s="652"/>
      <c r="B209" s="203" t="s">
        <v>6</v>
      </c>
      <c r="C209" s="207" t="s">
        <v>5</v>
      </c>
      <c r="D209" s="207" t="s">
        <v>288</v>
      </c>
      <c r="E209" s="207" t="s">
        <v>289</v>
      </c>
      <c r="F209" s="650"/>
      <c r="G209" s="650"/>
      <c r="H209" s="649" t="s">
        <v>290</v>
      </c>
      <c r="I209" s="649"/>
      <c r="J209" s="651" t="s">
        <v>287</v>
      </c>
      <c r="K209" s="651" t="s">
        <v>16</v>
      </c>
      <c r="L209" s="648">
        <v>58.01</v>
      </c>
    </row>
    <row r="210" spans="1:12" ht="36" x14ac:dyDescent="0.2">
      <c r="A210" s="652"/>
      <c r="B210" s="209" t="s">
        <v>2147</v>
      </c>
      <c r="C210" s="209" t="s">
        <v>2146</v>
      </c>
      <c r="D210" s="211">
        <v>43380</v>
      </c>
      <c r="E210" s="209" t="s">
        <v>334</v>
      </c>
      <c r="F210" s="650"/>
      <c r="G210" s="650"/>
      <c r="H210" s="649"/>
      <c r="I210" s="649"/>
      <c r="J210" s="651"/>
      <c r="K210" s="651"/>
      <c r="L210" s="648"/>
    </row>
    <row r="211" spans="1:12" ht="24" x14ac:dyDescent="0.2">
      <c r="A211" s="652">
        <v>539</v>
      </c>
      <c r="B211" s="203" t="s">
        <v>12</v>
      </c>
      <c r="C211" s="207" t="s">
        <v>11</v>
      </c>
      <c r="D211" s="207" t="s">
        <v>280</v>
      </c>
      <c r="E211" s="207" t="s">
        <v>281</v>
      </c>
      <c r="F211" s="653" t="s">
        <v>8</v>
      </c>
      <c r="G211" s="653"/>
      <c r="H211" s="650"/>
      <c r="I211" s="650"/>
      <c r="J211" s="650"/>
      <c r="K211" s="650"/>
      <c r="L211" s="650"/>
    </row>
    <row r="212" spans="1:12" x14ac:dyDescent="0.2">
      <c r="A212" s="652"/>
      <c r="B212" s="651" t="s">
        <v>2144</v>
      </c>
      <c r="C212" s="654" t="s">
        <v>2148</v>
      </c>
      <c r="D212" s="655">
        <v>43394</v>
      </c>
      <c r="E212" s="651" t="s">
        <v>354</v>
      </c>
      <c r="F212" s="651" t="s">
        <v>2149</v>
      </c>
      <c r="G212" s="651"/>
      <c r="H212" s="649" t="s">
        <v>286</v>
      </c>
      <c r="I212" s="649"/>
      <c r="J212" s="209" t="s">
        <v>287</v>
      </c>
      <c r="K212" s="209" t="s">
        <v>16</v>
      </c>
      <c r="L212" s="210">
        <v>1249</v>
      </c>
    </row>
    <row r="213" spans="1:12" x14ac:dyDescent="0.2">
      <c r="A213" s="652"/>
      <c r="B213" s="651"/>
      <c r="C213" s="654"/>
      <c r="D213" s="655"/>
      <c r="E213" s="651"/>
      <c r="F213" s="651"/>
      <c r="G213" s="651"/>
      <c r="H213" s="649" t="s">
        <v>242</v>
      </c>
      <c r="I213" s="649"/>
      <c r="J213" s="209" t="s">
        <v>16</v>
      </c>
      <c r="K213" s="209" t="s">
        <v>287</v>
      </c>
      <c r="L213" s="210">
        <v>2500</v>
      </c>
    </row>
    <row r="214" spans="1:12" ht="24" x14ac:dyDescent="0.2">
      <c r="A214" s="652"/>
      <c r="B214" s="203" t="s">
        <v>6</v>
      </c>
      <c r="C214" s="207" t="s">
        <v>5</v>
      </c>
      <c r="D214" s="207" t="s">
        <v>288</v>
      </c>
      <c r="E214" s="207" t="s">
        <v>289</v>
      </c>
      <c r="F214" s="650"/>
      <c r="G214" s="650"/>
      <c r="H214" s="649" t="s">
        <v>290</v>
      </c>
      <c r="I214" s="649"/>
      <c r="J214" s="651" t="s">
        <v>287</v>
      </c>
      <c r="K214" s="651" t="s">
        <v>16</v>
      </c>
      <c r="L214" s="648">
        <v>430</v>
      </c>
    </row>
    <row r="215" spans="1:12" ht="36" x14ac:dyDescent="0.2">
      <c r="A215" s="652"/>
      <c r="B215" s="209" t="s">
        <v>2147</v>
      </c>
      <c r="C215" s="209" t="s">
        <v>2149</v>
      </c>
      <c r="D215" s="211">
        <v>43400</v>
      </c>
      <c r="E215" s="209" t="s">
        <v>2150</v>
      </c>
      <c r="F215" s="650"/>
      <c r="G215" s="650"/>
      <c r="H215" s="649"/>
      <c r="I215" s="649"/>
      <c r="J215" s="651"/>
      <c r="K215" s="651"/>
      <c r="L215" s="648"/>
    </row>
    <row r="216" spans="1:12" ht="24" x14ac:dyDescent="0.2">
      <c r="A216" s="652">
        <v>540</v>
      </c>
      <c r="B216" s="203" t="s">
        <v>12</v>
      </c>
      <c r="C216" s="207" t="s">
        <v>11</v>
      </c>
      <c r="D216" s="207" t="s">
        <v>280</v>
      </c>
      <c r="E216" s="207" t="s">
        <v>281</v>
      </c>
      <c r="F216" s="653" t="s">
        <v>8</v>
      </c>
      <c r="G216" s="653"/>
      <c r="H216" s="650"/>
      <c r="I216" s="650"/>
      <c r="J216" s="650"/>
      <c r="K216" s="650"/>
      <c r="L216" s="650"/>
    </row>
    <row r="217" spans="1:12" x14ac:dyDescent="0.2">
      <c r="A217" s="652"/>
      <c r="B217" s="651" t="s">
        <v>2144</v>
      </c>
      <c r="C217" s="654" t="s">
        <v>2151</v>
      </c>
      <c r="D217" s="655">
        <v>43405</v>
      </c>
      <c r="E217" s="651" t="s">
        <v>2152</v>
      </c>
      <c r="F217" s="651" t="s">
        <v>1297</v>
      </c>
      <c r="G217" s="651"/>
      <c r="H217" s="649" t="s">
        <v>286</v>
      </c>
      <c r="I217" s="649"/>
      <c r="J217" s="209" t="s">
        <v>287</v>
      </c>
      <c r="K217" s="209" t="s">
        <v>16</v>
      </c>
      <c r="L217" s="210">
        <v>516</v>
      </c>
    </row>
    <row r="218" spans="1:12" x14ac:dyDescent="0.2">
      <c r="A218" s="652"/>
      <c r="B218" s="651"/>
      <c r="C218" s="654"/>
      <c r="D218" s="655"/>
      <c r="E218" s="651"/>
      <c r="F218" s="651"/>
      <c r="G218" s="651"/>
      <c r="H218" s="649" t="s">
        <v>242</v>
      </c>
      <c r="I218" s="649"/>
      <c r="J218" s="209" t="s">
        <v>287</v>
      </c>
      <c r="K218" s="209" t="s">
        <v>16</v>
      </c>
      <c r="L218" s="210">
        <v>552.4</v>
      </c>
    </row>
    <row r="219" spans="1:12" ht="24" x14ac:dyDescent="0.2">
      <c r="A219" s="652"/>
      <c r="B219" s="203" t="s">
        <v>6</v>
      </c>
      <c r="C219" s="207" t="s">
        <v>5</v>
      </c>
      <c r="D219" s="207" t="s">
        <v>288</v>
      </c>
      <c r="E219" s="207" t="s">
        <v>289</v>
      </c>
      <c r="F219" s="650"/>
      <c r="G219" s="650"/>
      <c r="H219" s="649" t="s">
        <v>290</v>
      </c>
      <c r="I219" s="649"/>
      <c r="J219" s="651" t="s">
        <v>287</v>
      </c>
      <c r="K219" s="651" t="s">
        <v>16</v>
      </c>
      <c r="L219" s="648">
        <v>100</v>
      </c>
    </row>
    <row r="220" spans="1:12" ht="36" x14ac:dyDescent="0.2">
      <c r="A220" s="652"/>
      <c r="B220" s="209" t="s">
        <v>2147</v>
      </c>
      <c r="C220" s="209" t="s">
        <v>1297</v>
      </c>
      <c r="D220" s="211">
        <v>43408</v>
      </c>
      <c r="E220" s="209" t="s">
        <v>2153</v>
      </c>
      <c r="F220" s="650"/>
      <c r="G220" s="650"/>
      <c r="H220" s="649"/>
      <c r="I220" s="649"/>
      <c r="J220" s="651"/>
      <c r="K220" s="651"/>
      <c r="L220" s="648"/>
    </row>
    <row r="221" spans="1:12" ht="24" x14ac:dyDescent="0.2">
      <c r="A221" s="652">
        <v>541</v>
      </c>
      <c r="B221" s="203" t="s">
        <v>12</v>
      </c>
      <c r="C221" s="207" t="s">
        <v>11</v>
      </c>
      <c r="D221" s="207" t="s">
        <v>280</v>
      </c>
      <c r="E221" s="207" t="s">
        <v>281</v>
      </c>
      <c r="F221" s="653" t="s">
        <v>8</v>
      </c>
      <c r="G221" s="653"/>
      <c r="H221" s="650"/>
      <c r="I221" s="650"/>
      <c r="J221" s="650"/>
      <c r="K221" s="650"/>
      <c r="L221" s="650"/>
    </row>
    <row r="222" spans="1:12" x14ac:dyDescent="0.2">
      <c r="A222" s="652"/>
      <c r="B222" s="651" t="s">
        <v>2144</v>
      </c>
      <c r="C222" s="654" t="s">
        <v>2154</v>
      </c>
      <c r="D222" s="655">
        <v>43410</v>
      </c>
      <c r="E222" s="651" t="s">
        <v>1992</v>
      </c>
      <c r="F222" s="651" t="s">
        <v>2155</v>
      </c>
      <c r="G222" s="651"/>
      <c r="H222" s="649" t="s">
        <v>286</v>
      </c>
      <c r="I222" s="649"/>
      <c r="J222" s="209" t="s">
        <v>287</v>
      </c>
      <c r="K222" s="209" t="s">
        <v>16</v>
      </c>
      <c r="L222" s="210">
        <v>1139.52</v>
      </c>
    </row>
    <row r="223" spans="1:12" x14ac:dyDescent="0.2">
      <c r="A223" s="652"/>
      <c r="B223" s="651"/>
      <c r="C223" s="654"/>
      <c r="D223" s="655"/>
      <c r="E223" s="651"/>
      <c r="F223" s="651"/>
      <c r="G223" s="651"/>
      <c r="H223" s="649" t="s">
        <v>242</v>
      </c>
      <c r="I223" s="649"/>
      <c r="J223" s="209" t="s">
        <v>287</v>
      </c>
      <c r="K223" s="209" t="s">
        <v>16</v>
      </c>
      <c r="L223" s="210">
        <v>9434.25</v>
      </c>
    </row>
    <row r="224" spans="1:12" ht="24" x14ac:dyDescent="0.2">
      <c r="A224" s="652"/>
      <c r="B224" s="203" t="s">
        <v>6</v>
      </c>
      <c r="C224" s="207" t="s">
        <v>5</v>
      </c>
      <c r="D224" s="207" t="s">
        <v>288</v>
      </c>
      <c r="E224" s="207" t="s">
        <v>289</v>
      </c>
      <c r="F224" s="650"/>
      <c r="G224" s="650"/>
      <c r="H224" s="649" t="s">
        <v>290</v>
      </c>
      <c r="I224" s="649"/>
      <c r="J224" s="651" t="s">
        <v>287</v>
      </c>
      <c r="K224" s="651" t="s">
        <v>16</v>
      </c>
      <c r="L224" s="648">
        <v>58.27</v>
      </c>
    </row>
    <row r="225" spans="1:12" ht="36" x14ac:dyDescent="0.2">
      <c r="A225" s="652"/>
      <c r="B225" s="209" t="s">
        <v>2147</v>
      </c>
      <c r="C225" s="209" t="s">
        <v>2155</v>
      </c>
      <c r="D225" s="211">
        <v>43414</v>
      </c>
      <c r="E225" s="209" t="s">
        <v>1213</v>
      </c>
      <c r="F225" s="650"/>
      <c r="G225" s="650"/>
      <c r="H225" s="649"/>
      <c r="I225" s="649"/>
      <c r="J225" s="651"/>
      <c r="K225" s="651"/>
      <c r="L225" s="648"/>
    </row>
    <row r="226" spans="1:12" ht="24" x14ac:dyDescent="0.2">
      <c r="A226" s="652">
        <v>542</v>
      </c>
      <c r="B226" s="203" t="s">
        <v>12</v>
      </c>
      <c r="C226" s="207" t="s">
        <v>11</v>
      </c>
      <c r="D226" s="207" t="s">
        <v>280</v>
      </c>
      <c r="E226" s="207" t="s">
        <v>281</v>
      </c>
      <c r="F226" s="653" t="s">
        <v>8</v>
      </c>
      <c r="G226" s="653"/>
      <c r="H226" s="650"/>
      <c r="I226" s="650"/>
      <c r="J226" s="650"/>
      <c r="K226" s="650"/>
      <c r="L226" s="650"/>
    </row>
    <row r="227" spans="1:12" x14ac:dyDescent="0.2">
      <c r="A227" s="652"/>
      <c r="B227" s="651" t="s">
        <v>2144</v>
      </c>
      <c r="C227" s="654" t="s">
        <v>2156</v>
      </c>
      <c r="D227" s="655">
        <v>43442</v>
      </c>
      <c r="E227" s="651" t="s">
        <v>321</v>
      </c>
      <c r="F227" s="651" t="s">
        <v>2157</v>
      </c>
      <c r="G227" s="651"/>
      <c r="H227" s="649" t="s">
        <v>286</v>
      </c>
      <c r="I227" s="649"/>
      <c r="J227" s="209" t="s">
        <v>287</v>
      </c>
      <c r="K227" s="209" t="s">
        <v>16</v>
      </c>
      <c r="L227" s="210">
        <v>562.25</v>
      </c>
    </row>
    <row r="228" spans="1:12" x14ac:dyDescent="0.2">
      <c r="A228" s="652"/>
      <c r="B228" s="651"/>
      <c r="C228" s="654"/>
      <c r="D228" s="655"/>
      <c r="E228" s="651"/>
      <c r="F228" s="651"/>
      <c r="G228" s="651"/>
      <c r="H228" s="649" t="s">
        <v>242</v>
      </c>
      <c r="I228" s="649"/>
      <c r="J228" s="209" t="s">
        <v>287</v>
      </c>
      <c r="K228" s="209" t="s">
        <v>16</v>
      </c>
      <c r="L228" s="210">
        <v>1376</v>
      </c>
    </row>
    <row r="229" spans="1:12" ht="24" x14ac:dyDescent="0.2">
      <c r="A229" s="652"/>
      <c r="B229" s="203" t="s">
        <v>6</v>
      </c>
      <c r="C229" s="207" t="s">
        <v>5</v>
      </c>
      <c r="D229" s="207" t="s">
        <v>288</v>
      </c>
      <c r="E229" s="207" t="s">
        <v>289</v>
      </c>
      <c r="F229" s="650"/>
      <c r="G229" s="650"/>
      <c r="H229" s="649" t="s">
        <v>290</v>
      </c>
      <c r="I229" s="649"/>
      <c r="J229" s="651" t="s">
        <v>287</v>
      </c>
      <c r="K229" s="651" t="s">
        <v>287</v>
      </c>
      <c r="L229" s="648">
        <v>0</v>
      </c>
    </row>
    <row r="230" spans="1:12" ht="36" x14ac:dyDescent="0.2">
      <c r="A230" s="652"/>
      <c r="B230" s="209" t="s">
        <v>2147</v>
      </c>
      <c r="C230" s="209" t="s">
        <v>2157</v>
      </c>
      <c r="D230" s="211">
        <v>43444</v>
      </c>
      <c r="E230" s="209" t="s">
        <v>2158</v>
      </c>
      <c r="F230" s="650"/>
      <c r="G230" s="650"/>
      <c r="H230" s="649"/>
      <c r="I230" s="649"/>
      <c r="J230" s="651"/>
      <c r="K230" s="651"/>
      <c r="L230" s="648"/>
    </row>
    <row r="231" spans="1:12" ht="24" x14ac:dyDescent="0.2">
      <c r="A231" s="652">
        <v>543</v>
      </c>
      <c r="B231" s="203" t="s">
        <v>12</v>
      </c>
      <c r="C231" s="207" t="s">
        <v>11</v>
      </c>
      <c r="D231" s="207" t="s">
        <v>280</v>
      </c>
      <c r="E231" s="207" t="s">
        <v>281</v>
      </c>
      <c r="F231" s="653" t="s">
        <v>8</v>
      </c>
      <c r="G231" s="653"/>
      <c r="H231" s="650"/>
      <c r="I231" s="650"/>
      <c r="J231" s="650"/>
      <c r="K231" s="650"/>
      <c r="L231" s="650"/>
    </row>
    <row r="232" spans="1:12" x14ac:dyDescent="0.2">
      <c r="A232" s="652"/>
      <c r="B232" s="651" t="s">
        <v>2144</v>
      </c>
      <c r="C232" s="654" t="s">
        <v>2159</v>
      </c>
      <c r="D232" s="655">
        <v>43487</v>
      </c>
      <c r="E232" s="651" t="s">
        <v>2160</v>
      </c>
      <c r="F232" s="651" t="s">
        <v>2161</v>
      </c>
      <c r="G232" s="651"/>
      <c r="H232" s="649" t="s">
        <v>286</v>
      </c>
      <c r="I232" s="649"/>
      <c r="J232" s="209" t="s">
        <v>287</v>
      </c>
      <c r="K232" s="209" t="s">
        <v>16</v>
      </c>
      <c r="L232" s="210">
        <v>774</v>
      </c>
    </row>
    <row r="233" spans="1:12" x14ac:dyDescent="0.2">
      <c r="A233" s="652"/>
      <c r="B233" s="651"/>
      <c r="C233" s="654"/>
      <c r="D233" s="655"/>
      <c r="E233" s="651"/>
      <c r="F233" s="651"/>
      <c r="G233" s="651"/>
      <c r="H233" s="649" t="s">
        <v>242</v>
      </c>
      <c r="I233" s="649"/>
      <c r="J233" s="209" t="s">
        <v>287</v>
      </c>
      <c r="K233" s="209" t="s">
        <v>16</v>
      </c>
      <c r="L233" s="210">
        <v>4751</v>
      </c>
    </row>
    <row r="234" spans="1:12" ht="24" x14ac:dyDescent="0.2">
      <c r="A234" s="652"/>
      <c r="B234" s="203" t="s">
        <v>6</v>
      </c>
      <c r="C234" s="207" t="s">
        <v>5</v>
      </c>
      <c r="D234" s="207" t="s">
        <v>288</v>
      </c>
      <c r="E234" s="207" t="s">
        <v>289</v>
      </c>
      <c r="F234" s="650"/>
      <c r="G234" s="650"/>
      <c r="H234" s="649" t="s">
        <v>290</v>
      </c>
      <c r="I234" s="649"/>
      <c r="J234" s="651" t="s">
        <v>287</v>
      </c>
      <c r="K234" s="651" t="s">
        <v>16</v>
      </c>
      <c r="L234" s="648">
        <v>332</v>
      </c>
    </row>
    <row r="235" spans="1:12" ht="36" x14ac:dyDescent="0.2">
      <c r="A235" s="652"/>
      <c r="B235" s="209" t="s">
        <v>2147</v>
      </c>
      <c r="C235" s="209" t="s">
        <v>2161</v>
      </c>
      <c r="D235" s="211">
        <v>43494</v>
      </c>
      <c r="E235" s="209" t="s">
        <v>2162</v>
      </c>
      <c r="F235" s="650"/>
      <c r="G235" s="650"/>
      <c r="H235" s="649"/>
      <c r="I235" s="649"/>
      <c r="J235" s="651"/>
      <c r="K235" s="651"/>
      <c r="L235" s="648"/>
    </row>
    <row r="236" spans="1:12" ht="24" x14ac:dyDescent="0.2">
      <c r="A236" s="652">
        <v>544</v>
      </c>
      <c r="B236" s="203" t="s">
        <v>12</v>
      </c>
      <c r="C236" s="207" t="s">
        <v>11</v>
      </c>
      <c r="D236" s="207" t="s">
        <v>280</v>
      </c>
      <c r="E236" s="207" t="s">
        <v>281</v>
      </c>
      <c r="F236" s="653" t="s">
        <v>8</v>
      </c>
      <c r="G236" s="653"/>
      <c r="H236" s="650"/>
      <c r="I236" s="650"/>
      <c r="J236" s="650"/>
      <c r="K236" s="650"/>
      <c r="L236" s="650"/>
    </row>
    <row r="237" spans="1:12" x14ac:dyDescent="0.2">
      <c r="A237" s="652"/>
      <c r="B237" s="651" t="s">
        <v>2144</v>
      </c>
      <c r="C237" s="654" t="s">
        <v>2159</v>
      </c>
      <c r="D237" s="655">
        <v>43487</v>
      </c>
      <c r="E237" s="651" t="s">
        <v>2160</v>
      </c>
      <c r="F237" s="651" t="s">
        <v>2163</v>
      </c>
      <c r="G237" s="651"/>
      <c r="H237" s="649" t="s">
        <v>286</v>
      </c>
      <c r="I237" s="649"/>
      <c r="J237" s="209" t="s">
        <v>287</v>
      </c>
      <c r="K237" s="209" t="s">
        <v>16</v>
      </c>
      <c r="L237" s="210">
        <v>547</v>
      </c>
    </row>
    <row r="238" spans="1:12" x14ac:dyDescent="0.2">
      <c r="A238" s="652"/>
      <c r="B238" s="651"/>
      <c r="C238" s="654"/>
      <c r="D238" s="655"/>
      <c r="E238" s="651"/>
      <c r="F238" s="651"/>
      <c r="G238" s="651"/>
      <c r="H238" s="649" t="s">
        <v>242</v>
      </c>
      <c r="I238" s="649"/>
      <c r="J238" s="209" t="s">
        <v>287</v>
      </c>
      <c r="K238" s="209" t="s">
        <v>287</v>
      </c>
      <c r="L238" s="210">
        <v>0</v>
      </c>
    </row>
    <row r="239" spans="1:12" ht="24" x14ac:dyDescent="0.2">
      <c r="A239" s="652"/>
      <c r="B239" s="203" t="s">
        <v>6</v>
      </c>
      <c r="C239" s="207" t="s">
        <v>5</v>
      </c>
      <c r="D239" s="207" t="s">
        <v>288</v>
      </c>
      <c r="E239" s="207" t="s">
        <v>289</v>
      </c>
      <c r="F239" s="650"/>
      <c r="G239" s="650"/>
      <c r="H239" s="649" t="s">
        <v>290</v>
      </c>
      <c r="I239" s="649"/>
      <c r="J239" s="651" t="s">
        <v>287</v>
      </c>
      <c r="K239" s="651" t="s">
        <v>16</v>
      </c>
      <c r="L239" s="648">
        <v>30</v>
      </c>
    </row>
    <row r="240" spans="1:12" ht="36" x14ac:dyDescent="0.2">
      <c r="A240" s="652"/>
      <c r="B240" s="209" t="s">
        <v>2147</v>
      </c>
      <c r="C240" s="209" t="s">
        <v>2163</v>
      </c>
      <c r="D240" s="211">
        <v>43494</v>
      </c>
      <c r="E240" s="209" t="s">
        <v>2162</v>
      </c>
      <c r="F240" s="650"/>
      <c r="G240" s="650"/>
      <c r="H240" s="649"/>
      <c r="I240" s="649"/>
      <c r="J240" s="651"/>
      <c r="K240" s="651"/>
      <c r="L240" s="648"/>
    </row>
    <row r="241" spans="1:12" ht="24" x14ac:dyDescent="0.2">
      <c r="A241" s="652">
        <v>545</v>
      </c>
      <c r="B241" s="203" t="s">
        <v>12</v>
      </c>
      <c r="C241" s="207" t="s">
        <v>11</v>
      </c>
      <c r="D241" s="207" t="s">
        <v>280</v>
      </c>
      <c r="E241" s="207" t="s">
        <v>281</v>
      </c>
      <c r="F241" s="653" t="s">
        <v>8</v>
      </c>
      <c r="G241" s="653"/>
      <c r="H241" s="650"/>
      <c r="I241" s="650"/>
      <c r="J241" s="650"/>
      <c r="K241" s="650"/>
      <c r="L241" s="650"/>
    </row>
    <row r="242" spans="1:12" x14ac:dyDescent="0.2">
      <c r="A242" s="652"/>
      <c r="B242" s="651" t="s">
        <v>2144</v>
      </c>
      <c r="C242" s="654" t="s">
        <v>2164</v>
      </c>
      <c r="D242" s="655">
        <v>43508</v>
      </c>
      <c r="E242" s="651" t="s">
        <v>664</v>
      </c>
      <c r="F242" s="651" t="s">
        <v>2165</v>
      </c>
      <c r="G242" s="651"/>
      <c r="H242" s="649" t="s">
        <v>286</v>
      </c>
      <c r="I242" s="649"/>
      <c r="J242" s="209" t="s">
        <v>287</v>
      </c>
      <c r="K242" s="209" t="s">
        <v>16</v>
      </c>
      <c r="L242" s="210">
        <v>578</v>
      </c>
    </row>
    <row r="243" spans="1:12" x14ac:dyDescent="0.2">
      <c r="A243" s="652"/>
      <c r="B243" s="651"/>
      <c r="C243" s="654"/>
      <c r="D243" s="655"/>
      <c r="E243" s="651"/>
      <c r="F243" s="651"/>
      <c r="G243" s="651"/>
      <c r="H243" s="649" t="s">
        <v>242</v>
      </c>
      <c r="I243" s="649"/>
      <c r="J243" s="209" t="s">
        <v>287</v>
      </c>
      <c r="K243" s="209" t="s">
        <v>16</v>
      </c>
      <c r="L243" s="210">
        <v>281.39999999999998</v>
      </c>
    </row>
    <row r="244" spans="1:12" ht="24" x14ac:dyDescent="0.2">
      <c r="A244" s="652"/>
      <c r="B244" s="203" t="s">
        <v>6</v>
      </c>
      <c r="C244" s="207" t="s">
        <v>5</v>
      </c>
      <c r="D244" s="207" t="s">
        <v>288</v>
      </c>
      <c r="E244" s="207" t="s">
        <v>289</v>
      </c>
      <c r="F244" s="650"/>
      <c r="G244" s="650"/>
      <c r="H244" s="649" t="s">
        <v>290</v>
      </c>
      <c r="I244" s="649"/>
      <c r="J244" s="651" t="s">
        <v>287</v>
      </c>
      <c r="K244" s="651" t="s">
        <v>16</v>
      </c>
      <c r="L244" s="648">
        <v>150</v>
      </c>
    </row>
    <row r="245" spans="1:12" ht="36" x14ac:dyDescent="0.2">
      <c r="A245" s="652"/>
      <c r="B245" s="209" t="s">
        <v>2147</v>
      </c>
      <c r="C245" s="209" t="s">
        <v>2165</v>
      </c>
      <c r="D245" s="211">
        <v>43510</v>
      </c>
      <c r="E245" s="209" t="s">
        <v>1428</v>
      </c>
      <c r="F245" s="650"/>
      <c r="G245" s="650"/>
      <c r="H245" s="649"/>
      <c r="I245" s="649"/>
      <c r="J245" s="651"/>
      <c r="K245" s="651"/>
      <c r="L245" s="648"/>
    </row>
    <row r="246" spans="1:12" ht="24" x14ac:dyDescent="0.2">
      <c r="A246" s="652">
        <v>546</v>
      </c>
      <c r="B246" s="203" t="s">
        <v>12</v>
      </c>
      <c r="C246" s="207" t="s">
        <v>11</v>
      </c>
      <c r="D246" s="207" t="s">
        <v>280</v>
      </c>
      <c r="E246" s="207" t="s">
        <v>281</v>
      </c>
      <c r="F246" s="653" t="s">
        <v>8</v>
      </c>
      <c r="G246" s="653"/>
      <c r="H246" s="650"/>
      <c r="I246" s="650"/>
      <c r="J246" s="650"/>
      <c r="K246" s="650"/>
      <c r="L246" s="650"/>
    </row>
    <row r="247" spans="1:12" x14ac:dyDescent="0.2">
      <c r="A247" s="652"/>
      <c r="B247" s="651" t="s">
        <v>2144</v>
      </c>
      <c r="C247" s="654" t="s">
        <v>2166</v>
      </c>
      <c r="D247" s="655">
        <v>43515</v>
      </c>
      <c r="E247" s="651" t="s">
        <v>1480</v>
      </c>
      <c r="F247" s="651" t="s">
        <v>2167</v>
      </c>
      <c r="G247" s="651"/>
      <c r="H247" s="649" t="s">
        <v>286</v>
      </c>
      <c r="I247" s="649"/>
      <c r="J247" s="209" t="s">
        <v>287</v>
      </c>
      <c r="K247" s="209" t="s">
        <v>16</v>
      </c>
      <c r="L247" s="210">
        <v>385.03</v>
      </c>
    </row>
    <row r="248" spans="1:12" x14ac:dyDescent="0.2">
      <c r="A248" s="652"/>
      <c r="B248" s="651"/>
      <c r="C248" s="654"/>
      <c r="D248" s="655"/>
      <c r="E248" s="651"/>
      <c r="F248" s="651"/>
      <c r="G248" s="651"/>
      <c r="H248" s="649" t="s">
        <v>242</v>
      </c>
      <c r="I248" s="649"/>
      <c r="J248" s="209" t="s">
        <v>16</v>
      </c>
      <c r="K248" s="209" t="s">
        <v>16</v>
      </c>
      <c r="L248" s="210">
        <v>2162.31</v>
      </c>
    </row>
    <row r="249" spans="1:12" ht="24" x14ac:dyDescent="0.2">
      <c r="A249" s="652"/>
      <c r="B249" s="203" t="s">
        <v>6</v>
      </c>
      <c r="C249" s="207" t="s">
        <v>5</v>
      </c>
      <c r="D249" s="207" t="s">
        <v>288</v>
      </c>
      <c r="E249" s="207" t="s">
        <v>289</v>
      </c>
      <c r="F249" s="650"/>
      <c r="G249" s="650"/>
      <c r="H249" s="649" t="s">
        <v>290</v>
      </c>
      <c r="I249" s="649"/>
      <c r="J249" s="651" t="s">
        <v>287</v>
      </c>
      <c r="K249" s="651" t="s">
        <v>287</v>
      </c>
      <c r="L249" s="648">
        <v>0</v>
      </c>
    </row>
    <row r="250" spans="1:12" ht="36" x14ac:dyDescent="0.2">
      <c r="A250" s="652"/>
      <c r="B250" s="209" t="s">
        <v>2147</v>
      </c>
      <c r="C250" s="209" t="s">
        <v>2167</v>
      </c>
      <c r="D250" s="211">
        <v>43519</v>
      </c>
      <c r="E250" s="209" t="s">
        <v>588</v>
      </c>
      <c r="F250" s="650"/>
      <c r="G250" s="650"/>
      <c r="H250" s="649"/>
      <c r="I250" s="649"/>
      <c r="J250" s="651"/>
      <c r="K250" s="651"/>
      <c r="L250" s="648"/>
    </row>
    <row r="251" spans="1:12" ht="24" x14ac:dyDescent="0.2">
      <c r="A251" s="652">
        <v>547</v>
      </c>
      <c r="B251" s="203" t="s">
        <v>12</v>
      </c>
      <c r="C251" s="207" t="s">
        <v>11</v>
      </c>
      <c r="D251" s="207" t="s">
        <v>280</v>
      </c>
      <c r="E251" s="207" t="s">
        <v>281</v>
      </c>
      <c r="F251" s="653" t="s">
        <v>8</v>
      </c>
      <c r="G251" s="653"/>
      <c r="H251" s="650"/>
      <c r="I251" s="650"/>
      <c r="J251" s="650"/>
      <c r="K251" s="650"/>
      <c r="L251" s="650"/>
    </row>
    <row r="252" spans="1:12" x14ac:dyDescent="0.2">
      <c r="A252" s="652"/>
      <c r="B252" s="651" t="s">
        <v>2144</v>
      </c>
      <c r="C252" s="654" t="s">
        <v>2168</v>
      </c>
      <c r="D252" s="655">
        <v>43528</v>
      </c>
      <c r="E252" s="651" t="s">
        <v>664</v>
      </c>
      <c r="F252" s="651" t="s">
        <v>665</v>
      </c>
      <c r="G252" s="651"/>
      <c r="H252" s="649" t="s">
        <v>286</v>
      </c>
      <c r="I252" s="649"/>
      <c r="J252" s="209" t="s">
        <v>287</v>
      </c>
      <c r="K252" s="209" t="s">
        <v>16</v>
      </c>
      <c r="L252" s="210">
        <v>635.08000000000004</v>
      </c>
    </row>
    <row r="253" spans="1:12" x14ac:dyDescent="0.2">
      <c r="A253" s="652"/>
      <c r="B253" s="651"/>
      <c r="C253" s="654"/>
      <c r="D253" s="655"/>
      <c r="E253" s="651"/>
      <c r="F253" s="651"/>
      <c r="G253" s="651"/>
      <c r="H253" s="649" t="s">
        <v>242</v>
      </c>
      <c r="I253" s="649"/>
      <c r="J253" s="209" t="s">
        <v>287</v>
      </c>
      <c r="K253" s="209" t="s">
        <v>16</v>
      </c>
      <c r="L253" s="210">
        <v>385.1</v>
      </c>
    </row>
    <row r="254" spans="1:12" ht="24" x14ac:dyDescent="0.2">
      <c r="A254" s="652"/>
      <c r="B254" s="203" t="s">
        <v>6</v>
      </c>
      <c r="C254" s="207" t="s">
        <v>5</v>
      </c>
      <c r="D254" s="207" t="s">
        <v>288</v>
      </c>
      <c r="E254" s="207" t="s">
        <v>289</v>
      </c>
      <c r="F254" s="650"/>
      <c r="G254" s="650"/>
      <c r="H254" s="649" t="s">
        <v>290</v>
      </c>
      <c r="I254" s="649"/>
      <c r="J254" s="651" t="s">
        <v>287</v>
      </c>
      <c r="K254" s="651" t="s">
        <v>287</v>
      </c>
      <c r="L254" s="648">
        <v>0</v>
      </c>
    </row>
    <row r="255" spans="1:12" ht="36" x14ac:dyDescent="0.2">
      <c r="A255" s="652"/>
      <c r="B255" s="209" t="s">
        <v>2147</v>
      </c>
      <c r="C255" s="209" t="s">
        <v>665</v>
      </c>
      <c r="D255" s="211">
        <v>43530</v>
      </c>
      <c r="E255" s="209" t="s">
        <v>379</v>
      </c>
      <c r="F255" s="650"/>
      <c r="G255" s="650"/>
      <c r="H255" s="649"/>
      <c r="I255" s="649"/>
      <c r="J255" s="651"/>
      <c r="K255" s="651"/>
      <c r="L255" s="648"/>
    </row>
    <row r="256" spans="1:12" ht="24" x14ac:dyDescent="0.2">
      <c r="A256" s="652">
        <v>548</v>
      </c>
      <c r="B256" s="203" t="s">
        <v>12</v>
      </c>
      <c r="C256" s="207" t="s">
        <v>11</v>
      </c>
      <c r="D256" s="207" t="s">
        <v>280</v>
      </c>
      <c r="E256" s="207" t="s">
        <v>281</v>
      </c>
      <c r="F256" s="653" t="s">
        <v>8</v>
      </c>
      <c r="G256" s="653"/>
      <c r="H256" s="650"/>
      <c r="I256" s="650"/>
      <c r="J256" s="650"/>
      <c r="K256" s="650"/>
      <c r="L256" s="650"/>
    </row>
    <row r="257" spans="1:12" x14ac:dyDescent="0.2">
      <c r="A257" s="652"/>
      <c r="B257" s="651" t="s">
        <v>2144</v>
      </c>
      <c r="C257" s="654" t="s">
        <v>2169</v>
      </c>
      <c r="D257" s="655">
        <v>43537</v>
      </c>
      <c r="E257" s="651" t="s">
        <v>404</v>
      </c>
      <c r="F257" s="651" t="s">
        <v>405</v>
      </c>
      <c r="G257" s="651"/>
      <c r="H257" s="649" t="s">
        <v>286</v>
      </c>
      <c r="I257" s="649"/>
      <c r="J257" s="209" t="s">
        <v>287</v>
      </c>
      <c r="K257" s="209" t="s">
        <v>287</v>
      </c>
      <c r="L257" s="210">
        <v>0</v>
      </c>
    </row>
    <row r="258" spans="1:12" x14ac:dyDescent="0.2">
      <c r="A258" s="652"/>
      <c r="B258" s="651"/>
      <c r="C258" s="654"/>
      <c r="D258" s="655"/>
      <c r="E258" s="651"/>
      <c r="F258" s="651"/>
      <c r="G258" s="651"/>
      <c r="H258" s="649" t="s">
        <v>242</v>
      </c>
      <c r="I258" s="649"/>
      <c r="J258" s="209" t="s">
        <v>287</v>
      </c>
      <c r="K258" s="209" t="s">
        <v>287</v>
      </c>
      <c r="L258" s="210">
        <v>0</v>
      </c>
    </row>
    <row r="259" spans="1:12" ht="24" x14ac:dyDescent="0.2">
      <c r="A259" s="652"/>
      <c r="B259" s="203" t="s">
        <v>6</v>
      </c>
      <c r="C259" s="207" t="s">
        <v>5</v>
      </c>
      <c r="D259" s="207" t="s">
        <v>288</v>
      </c>
      <c r="E259" s="207" t="s">
        <v>289</v>
      </c>
      <c r="F259" s="650"/>
      <c r="G259" s="650"/>
      <c r="H259" s="649" t="s">
        <v>290</v>
      </c>
      <c r="I259" s="649"/>
      <c r="J259" s="651" t="s">
        <v>287</v>
      </c>
      <c r="K259" s="651" t="s">
        <v>16</v>
      </c>
      <c r="L259" s="648">
        <v>1220</v>
      </c>
    </row>
    <row r="260" spans="1:12" ht="36" x14ac:dyDescent="0.2">
      <c r="A260" s="652"/>
      <c r="B260" s="209" t="s">
        <v>2147</v>
      </c>
      <c r="C260" s="209" t="s">
        <v>405</v>
      </c>
      <c r="D260" s="211">
        <v>43540</v>
      </c>
      <c r="E260" s="209" t="s">
        <v>406</v>
      </c>
      <c r="F260" s="650"/>
      <c r="G260" s="650"/>
      <c r="H260" s="649"/>
      <c r="I260" s="649"/>
      <c r="J260" s="651"/>
      <c r="K260" s="651"/>
      <c r="L260" s="648"/>
    </row>
    <row r="261" spans="1:12" ht="24" x14ac:dyDescent="0.2">
      <c r="A261" s="652">
        <v>549</v>
      </c>
      <c r="B261" s="203" t="s">
        <v>12</v>
      </c>
      <c r="C261" s="207" t="s">
        <v>11</v>
      </c>
      <c r="D261" s="207" t="s">
        <v>280</v>
      </c>
      <c r="E261" s="207" t="s">
        <v>281</v>
      </c>
      <c r="F261" s="653" t="s">
        <v>8</v>
      </c>
      <c r="G261" s="653"/>
      <c r="H261" s="650"/>
      <c r="I261" s="650"/>
      <c r="J261" s="650"/>
      <c r="K261" s="650"/>
      <c r="L261" s="650"/>
    </row>
    <row r="262" spans="1:12" x14ac:dyDescent="0.2">
      <c r="A262" s="652"/>
      <c r="B262" s="651" t="s">
        <v>2170</v>
      </c>
      <c r="C262" s="654" t="s">
        <v>2171</v>
      </c>
      <c r="D262" s="655">
        <v>43396</v>
      </c>
      <c r="E262" s="651" t="s">
        <v>321</v>
      </c>
      <c r="F262" s="651" t="s">
        <v>322</v>
      </c>
      <c r="G262" s="651"/>
      <c r="H262" s="649" t="s">
        <v>286</v>
      </c>
      <c r="I262" s="649"/>
      <c r="J262" s="209" t="s">
        <v>287</v>
      </c>
      <c r="K262" s="209" t="s">
        <v>16</v>
      </c>
      <c r="L262" s="210">
        <v>180.65</v>
      </c>
    </row>
    <row r="263" spans="1:12" x14ac:dyDescent="0.2">
      <c r="A263" s="652"/>
      <c r="B263" s="651"/>
      <c r="C263" s="654"/>
      <c r="D263" s="655"/>
      <c r="E263" s="651"/>
      <c r="F263" s="651"/>
      <c r="G263" s="651"/>
      <c r="H263" s="649" t="s">
        <v>242</v>
      </c>
      <c r="I263" s="649"/>
      <c r="J263" s="209" t="s">
        <v>287</v>
      </c>
      <c r="K263" s="209" t="s">
        <v>287</v>
      </c>
      <c r="L263" s="210">
        <v>0</v>
      </c>
    </row>
    <row r="264" spans="1:12" ht="24" x14ac:dyDescent="0.2">
      <c r="A264" s="652"/>
      <c r="B264" s="203" t="s">
        <v>6</v>
      </c>
      <c r="C264" s="207" t="s">
        <v>5</v>
      </c>
      <c r="D264" s="207" t="s">
        <v>288</v>
      </c>
      <c r="E264" s="207" t="s">
        <v>289</v>
      </c>
      <c r="F264" s="650"/>
      <c r="G264" s="650"/>
      <c r="H264" s="649" t="s">
        <v>290</v>
      </c>
      <c r="I264" s="649"/>
      <c r="J264" s="651" t="s">
        <v>287</v>
      </c>
      <c r="K264" s="651" t="s">
        <v>16</v>
      </c>
      <c r="L264" s="648">
        <v>745</v>
      </c>
    </row>
    <row r="265" spans="1:12" ht="24" x14ac:dyDescent="0.2">
      <c r="A265" s="652"/>
      <c r="B265" s="209" t="s">
        <v>2172</v>
      </c>
      <c r="C265" s="209" t="s">
        <v>322</v>
      </c>
      <c r="D265" s="211">
        <v>43401</v>
      </c>
      <c r="E265" s="209" t="s">
        <v>2173</v>
      </c>
      <c r="F265" s="650"/>
      <c r="G265" s="650"/>
      <c r="H265" s="649"/>
      <c r="I265" s="649"/>
      <c r="J265" s="651"/>
      <c r="K265" s="651"/>
      <c r="L265" s="648"/>
    </row>
    <row r="266" spans="1:12" ht="24" x14ac:dyDescent="0.2">
      <c r="A266" s="652">
        <v>550</v>
      </c>
      <c r="B266" s="203" t="s">
        <v>12</v>
      </c>
      <c r="C266" s="207" t="s">
        <v>11</v>
      </c>
      <c r="D266" s="207" t="s">
        <v>280</v>
      </c>
      <c r="E266" s="207" t="s">
        <v>281</v>
      </c>
      <c r="F266" s="653" t="s">
        <v>8</v>
      </c>
      <c r="G266" s="653"/>
      <c r="H266" s="650"/>
      <c r="I266" s="650"/>
      <c r="J266" s="650"/>
      <c r="K266" s="650"/>
      <c r="L266" s="650"/>
    </row>
    <row r="267" spans="1:12" x14ac:dyDescent="0.2">
      <c r="A267" s="652"/>
      <c r="B267" s="651" t="s">
        <v>2170</v>
      </c>
      <c r="C267" s="654" t="s">
        <v>2174</v>
      </c>
      <c r="D267" s="655">
        <v>43550</v>
      </c>
      <c r="E267" s="651" t="s">
        <v>2175</v>
      </c>
      <c r="F267" s="651" t="s">
        <v>2176</v>
      </c>
      <c r="G267" s="651"/>
      <c r="H267" s="649" t="s">
        <v>286</v>
      </c>
      <c r="I267" s="649"/>
      <c r="J267" s="209" t="s">
        <v>287</v>
      </c>
      <c r="K267" s="209" t="s">
        <v>16</v>
      </c>
      <c r="L267" s="210">
        <v>819.52</v>
      </c>
    </row>
    <row r="268" spans="1:12" x14ac:dyDescent="0.2">
      <c r="A268" s="652"/>
      <c r="B268" s="651"/>
      <c r="C268" s="654"/>
      <c r="D268" s="655"/>
      <c r="E268" s="651"/>
      <c r="F268" s="651"/>
      <c r="G268" s="651"/>
      <c r="H268" s="649" t="s">
        <v>242</v>
      </c>
      <c r="I268" s="649"/>
      <c r="J268" s="209" t="s">
        <v>287</v>
      </c>
      <c r="K268" s="209" t="s">
        <v>16</v>
      </c>
      <c r="L268" s="210">
        <v>1614.13</v>
      </c>
    </row>
    <row r="269" spans="1:12" ht="24" x14ac:dyDescent="0.2">
      <c r="A269" s="652"/>
      <c r="B269" s="203" t="s">
        <v>6</v>
      </c>
      <c r="C269" s="207" t="s">
        <v>5</v>
      </c>
      <c r="D269" s="207" t="s">
        <v>288</v>
      </c>
      <c r="E269" s="207" t="s">
        <v>289</v>
      </c>
      <c r="F269" s="650"/>
      <c r="G269" s="650"/>
      <c r="H269" s="649" t="s">
        <v>290</v>
      </c>
      <c r="I269" s="649"/>
      <c r="J269" s="651" t="s">
        <v>287</v>
      </c>
      <c r="K269" s="651" t="s">
        <v>16</v>
      </c>
      <c r="L269" s="648">
        <v>200</v>
      </c>
    </row>
    <row r="270" spans="1:12" ht="24" x14ac:dyDescent="0.2">
      <c r="A270" s="652"/>
      <c r="B270" s="209" t="s">
        <v>2172</v>
      </c>
      <c r="C270" s="209" t="s">
        <v>2176</v>
      </c>
      <c r="D270" s="211">
        <v>43555</v>
      </c>
      <c r="E270" s="209" t="s">
        <v>2177</v>
      </c>
      <c r="F270" s="650"/>
      <c r="G270" s="650"/>
      <c r="H270" s="649"/>
      <c r="I270" s="649"/>
      <c r="J270" s="651"/>
      <c r="K270" s="651"/>
      <c r="L270" s="648"/>
    </row>
    <row r="271" spans="1:12" ht="24" x14ac:dyDescent="0.2">
      <c r="A271" s="652">
        <v>551</v>
      </c>
      <c r="B271" s="203" t="s">
        <v>12</v>
      </c>
      <c r="C271" s="207" t="s">
        <v>11</v>
      </c>
      <c r="D271" s="207" t="s">
        <v>280</v>
      </c>
      <c r="E271" s="207" t="s">
        <v>281</v>
      </c>
      <c r="F271" s="653" t="s">
        <v>8</v>
      </c>
      <c r="G271" s="653"/>
      <c r="H271" s="650"/>
      <c r="I271" s="650"/>
      <c r="J271" s="650"/>
      <c r="K271" s="650"/>
      <c r="L271" s="650"/>
    </row>
    <row r="272" spans="1:12" x14ac:dyDescent="0.2">
      <c r="A272" s="652"/>
      <c r="B272" s="651" t="s">
        <v>2178</v>
      </c>
      <c r="C272" s="654" t="s">
        <v>2179</v>
      </c>
      <c r="D272" s="655">
        <v>43375</v>
      </c>
      <c r="E272" s="651" t="s">
        <v>2180</v>
      </c>
      <c r="F272" s="651" t="s">
        <v>2181</v>
      </c>
      <c r="G272" s="651"/>
      <c r="H272" s="649" t="s">
        <v>286</v>
      </c>
      <c r="I272" s="649"/>
      <c r="J272" s="209" t="s">
        <v>287</v>
      </c>
      <c r="K272" s="209" t="s">
        <v>16</v>
      </c>
      <c r="L272" s="210">
        <v>1221</v>
      </c>
    </row>
    <row r="273" spans="1:12" x14ac:dyDescent="0.2">
      <c r="A273" s="652"/>
      <c r="B273" s="651"/>
      <c r="C273" s="654"/>
      <c r="D273" s="655"/>
      <c r="E273" s="651"/>
      <c r="F273" s="651"/>
      <c r="G273" s="651"/>
      <c r="H273" s="649" t="s">
        <v>242</v>
      </c>
      <c r="I273" s="649"/>
      <c r="J273" s="651" t="s">
        <v>287</v>
      </c>
      <c r="K273" s="651" t="s">
        <v>16</v>
      </c>
      <c r="L273" s="648">
        <v>2929.29</v>
      </c>
    </row>
    <row r="274" spans="1:12" x14ac:dyDescent="0.2">
      <c r="A274" s="652"/>
      <c r="B274" s="651"/>
      <c r="C274" s="654"/>
      <c r="D274" s="655"/>
      <c r="E274" s="651"/>
      <c r="F274" s="651"/>
      <c r="G274" s="651"/>
      <c r="H274" s="649"/>
      <c r="I274" s="649"/>
      <c r="J274" s="651"/>
      <c r="K274" s="651"/>
      <c r="L274" s="648"/>
    </row>
    <row r="275" spans="1:12" ht="24" x14ac:dyDescent="0.2">
      <c r="A275" s="652"/>
      <c r="B275" s="203" t="s">
        <v>6</v>
      </c>
      <c r="C275" s="207" t="s">
        <v>5</v>
      </c>
      <c r="D275" s="207" t="s">
        <v>288</v>
      </c>
      <c r="E275" s="207" t="s">
        <v>289</v>
      </c>
      <c r="F275" s="650"/>
      <c r="G275" s="650"/>
      <c r="H275" s="649" t="s">
        <v>290</v>
      </c>
      <c r="I275" s="649"/>
      <c r="J275" s="651" t="s">
        <v>287</v>
      </c>
      <c r="K275" s="651" t="s">
        <v>16</v>
      </c>
      <c r="L275" s="648">
        <v>35.26</v>
      </c>
    </row>
    <row r="276" spans="1:12" ht="24" x14ac:dyDescent="0.2">
      <c r="A276" s="652"/>
      <c r="B276" s="209" t="s">
        <v>822</v>
      </c>
      <c r="C276" s="209" t="s">
        <v>2181</v>
      </c>
      <c r="D276" s="211">
        <v>43379</v>
      </c>
      <c r="E276" s="209" t="s">
        <v>2182</v>
      </c>
      <c r="F276" s="650"/>
      <c r="G276" s="650"/>
      <c r="H276" s="649"/>
      <c r="I276" s="649"/>
      <c r="J276" s="651"/>
      <c r="K276" s="651"/>
      <c r="L276" s="648"/>
    </row>
    <row r="277" spans="1:12" ht="24" x14ac:dyDescent="0.2">
      <c r="A277" s="652">
        <v>552</v>
      </c>
      <c r="B277" s="203" t="s">
        <v>12</v>
      </c>
      <c r="C277" s="207" t="s">
        <v>11</v>
      </c>
      <c r="D277" s="207" t="s">
        <v>280</v>
      </c>
      <c r="E277" s="207" t="s">
        <v>281</v>
      </c>
      <c r="F277" s="653" t="s">
        <v>8</v>
      </c>
      <c r="G277" s="653"/>
      <c r="H277" s="650"/>
      <c r="I277" s="650"/>
      <c r="J277" s="650"/>
      <c r="K277" s="650"/>
      <c r="L277" s="650"/>
    </row>
    <row r="278" spans="1:12" x14ac:dyDescent="0.2">
      <c r="A278" s="652"/>
      <c r="B278" s="651" t="s">
        <v>2178</v>
      </c>
      <c r="C278" s="654" t="s">
        <v>2183</v>
      </c>
      <c r="D278" s="655">
        <v>43533</v>
      </c>
      <c r="E278" s="651" t="s">
        <v>862</v>
      </c>
      <c r="F278" s="651" t="s">
        <v>863</v>
      </c>
      <c r="G278" s="651"/>
      <c r="H278" s="649" t="s">
        <v>286</v>
      </c>
      <c r="I278" s="649"/>
      <c r="J278" s="209" t="s">
        <v>287</v>
      </c>
      <c r="K278" s="209" t="s">
        <v>16</v>
      </c>
      <c r="L278" s="210">
        <v>500</v>
      </c>
    </row>
    <row r="279" spans="1:12" x14ac:dyDescent="0.2">
      <c r="A279" s="652"/>
      <c r="B279" s="651"/>
      <c r="C279" s="654"/>
      <c r="D279" s="655"/>
      <c r="E279" s="651"/>
      <c r="F279" s="651"/>
      <c r="G279" s="651"/>
      <c r="H279" s="649" t="s">
        <v>242</v>
      </c>
      <c r="I279" s="649"/>
      <c r="J279" s="209" t="s">
        <v>287</v>
      </c>
      <c r="K279" s="209" t="s">
        <v>287</v>
      </c>
      <c r="L279" s="210">
        <v>0</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822</v>
      </c>
      <c r="C281" s="209" t="s">
        <v>863</v>
      </c>
      <c r="D281" s="211">
        <v>43538</v>
      </c>
      <c r="E281" s="209" t="s">
        <v>864</v>
      </c>
      <c r="F281" s="650"/>
      <c r="G281" s="650"/>
      <c r="H281" s="649"/>
      <c r="I281" s="649"/>
      <c r="J281" s="651"/>
      <c r="K281" s="651"/>
      <c r="L281" s="648"/>
    </row>
    <row r="282" spans="1:12" ht="24" x14ac:dyDescent="0.2">
      <c r="A282" s="652">
        <v>553</v>
      </c>
      <c r="B282" s="203" t="s">
        <v>12</v>
      </c>
      <c r="C282" s="207" t="s">
        <v>11</v>
      </c>
      <c r="D282" s="207" t="s">
        <v>280</v>
      </c>
      <c r="E282" s="207" t="s">
        <v>281</v>
      </c>
      <c r="F282" s="653" t="s">
        <v>8</v>
      </c>
      <c r="G282" s="653"/>
      <c r="H282" s="650"/>
      <c r="I282" s="650"/>
      <c r="J282" s="650"/>
      <c r="K282" s="650"/>
      <c r="L282" s="650"/>
    </row>
    <row r="283" spans="1:12" x14ac:dyDescent="0.2">
      <c r="A283" s="652"/>
      <c r="B283" s="651" t="s">
        <v>2178</v>
      </c>
      <c r="C283" s="654" t="s">
        <v>2184</v>
      </c>
      <c r="D283" s="655">
        <v>43550</v>
      </c>
      <c r="E283" s="651" t="s">
        <v>2185</v>
      </c>
      <c r="F283" s="651" t="s">
        <v>2186</v>
      </c>
      <c r="G283" s="651"/>
      <c r="H283" s="649" t="s">
        <v>286</v>
      </c>
      <c r="I283" s="649"/>
      <c r="J283" s="209" t="s">
        <v>287</v>
      </c>
      <c r="K283" s="209" t="s">
        <v>16</v>
      </c>
      <c r="L283" s="210">
        <v>783</v>
      </c>
    </row>
    <row r="284" spans="1:12" x14ac:dyDescent="0.2">
      <c r="A284" s="652"/>
      <c r="B284" s="651"/>
      <c r="C284" s="654"/>
      <c r="D284" s="655"/>
      <c r="E284" s="651"/>
      <c r="F284" s="651"/>
      <c r="G284" s="651"/>
      <c r="H284" s="649" t="s">
        <v>242</v>
      </c>
      <c r="I284" s="649"/>
      <c r="J284" s="651" t="s">
        <v>287</v>
      </c>
      <c r="K284" s="651" t="s">
        <v>16</v>
      </c>
      <c r="L284" s="648">
        <v>421.09</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287</v>
      </c>
      <c r="L286" s="648">
        <v>0</v>
      </c>
    </row>
    <row r="287" spans="1:12" ht="24" x14ac:dyDescent="0.2">
      <c r="A287" s="652"/>
      <c r="B287" s="209" t="s">
        <v>822</v>
      </c>
      <c r="C287" s="209" t="s">
        <v>2186</v>
      </c>
      <c r="D287" s="211">
        <v>43552</v>
      </c>
      <c r="E287" s="209" t="s">
        <v>1121</v>
      </c>
      <c r="F287" s="650"/>
      <c r="G287" s="650"/>
      <c r="H287" s="649"/>
      <c r="I287" s="649"/>
      <c r="J287" s="651"/>
      <c r="K287" s="651"/>
      <c r="L287" s="648"/>
    </row>
    <row r="288" spans="1:12" ht="24" x14ac:dyDescent="0.2">
      <c r="A288" s="652">
        <v>554</v>
      </c>
      <c r="B288" s="203" t="s">
        <v>12</v>
      </c>
      <c r="C288" s="207" t="s">
        <v>11</v>
      </c>
      <c r="D288" s="207" t="s">
        <v>280</v>
      </c>
      <c r="E288" s="207" t="s">
        <v>281</v>
      </c>
      <c r="F288" s="653" t="s">
        <v>8</v>
      </c>
      <c r="G288" s="653"/>
      <c r="H288" s="650"/>
      <c r="I288" s="650"/>
      <c r="J288" s="650"/>
      <c r="K288" s="650"/>
      <c r="L288" s="650"/>
    </row>
    <row r="289" spans="1:12" x14ac:dyDescent="0.2">
      <c r="A289" s="652"/>
      <c r="B289" s="651" t="s">
        <v>2187</v>
      </c>
      <c r="C289" s="654" t="s">
        <v>2188</v>
      </c>
      <c r="D289" s="655">
        <v>43530</v>
      </c>
      <c r="E289" s="651" t="s">
        <v>389</v>
      </c>
      <c r="F289" s="651" t="s">
        <v>2189</v>
      </c>
      <c r="G289" s="651"/>
      <c r="H289" s="649" t="s">
        <v>286</v>
      </c>
      <c r="I289" s="649"/>
      <c r="J289" s="209" t="s">
        <v>287</v>
      </c>
      <c r="K289" s="209" t="s">
        <v>16</v>
      </c>
      <c r="L289" s="210">
        <v>699.52</v>
      </c>
    </row>
    <row r="290" spans="1:12" x14ac:dyDescent="0.2">
      <c r="A290" s="652"/>
      <c r="B290" s="651"/>
      <c r="C290" s="654"/>
      <c r="D290" s="655"/>
      <c r="E290" s="651"/>
      <c r="F290" s="651"/>
      <c r="G290" s="651"/>
      <c r="H290" s="649" t="s">
        <v>242</v>
      </c>
      <c r="I290" s="649"/>
      <c r="J290" s="209" t="s">
        <v>287</v>
      </c>
      <c r="K290" s="209" t="s">
        <v>16</v>
      </c>
      <c r="L290" s="210">
        <v>1449.15</v>
      </c>
    </row>
    <row r="291" spans="1:12" ht="24" x14ac:dyDescent="0.2">
      <c r="A291" s="652"/>
      <c r="B291" s="203" t="s">
        <v>6</v>
      </c>
      <c r="C291" s="207" t="s">
        <v>5</v>
      </c>
      <c r="D291" s="207" t="s">
        <v>288</v>
      </c>
      <c r="E291" s="207" t="s">
        <v>289</v>
      </c>
      <c r="F291" s="650"/>
      <c r="G291" s="650"/>
      <c r="H291" s="649" t="s">
        <v>290</v>
      </c>
      <c r="I291" s="649"/>
      <c r="J291" s="651" t="s">
        <v>287</v>
      </c>
      <c r="K291" s="651" t="s">
        <v>16</v>
      </c>
      <c r="L291" s="648">
        <v>1131.72</v>
      </c>
    </row>
    <row r="292" spans="1:12" ht="24" x14ac:dyDescent="0.2">
      <c r="A292" s="652"/>
      <c r="B292" s="209" t="s">
        <v>790</v>
      </c>
      <c r="C292" s="209" t="s">
        <v>2189</v>
      </c>
      <c r="D292" s="211">
        <v>43534</v>
      </c>
      <c r="E292" s="209" t="s">
        <v>2190</v>
      </c>
      <c r="F292" s="650"/>
      <c r="G292" s="650"/>
      <c r="H292" s="649"/>
      <c r="I292" s="649"/>
      <c r="J292" s="651"/>
      <c r="K292" s="651"/>
      <c r="L292" s="648"/>
    </row>
    <row r="293" spans="1:12" ht="24" x14ac:dyDescent="0.2">
      <c r="A293" s="652">
        <v>555</v>
      </c>
      <c r="B293" s="203" t="s">
        <v>12</v>
      </c>
      <c r="C293" s="207" t="s">
        <v>11</v>
      </c>
      <c r="D293" s="207" t="s">
        <v>280</v>
      </c>
      <c r="E293" s="207" t="s">
        <v>281</v>
      </c>
      <c r="F293" s="653" t="s">
        <v>8</v>
      </c>
      <c r="G293" s="653"/>
      <c r="H293" s="650"/>
      <c r="I293" s="650"/>
      <c r="J293" s="650"/>
      <c r="K293" s="650"/>
      <c r="L293" s="650"/>
    </row>
    <row r="294" spans="1:12" x14ac:dyDescent="0.2">
      <c r="A294" s="652"/>
      <c r="B294" s="651" t="s">
        <v>2187</v>
      </c>
      <c r="C294" s="654" t="s">
        <v>2191</v>
      </c>
      <c r="D294" s="655">
        <v>43543</v>
      </c>
      <c r="E294" s="651" t="s">
        <v>684</v>
      </c>
      <c r="F294" s="651" t="s">
        <v>685</v>
      </c>
      <c r="G294" s="651"/>
      <c r="H294" s="649" t="s">
        <v>286</v>
      </c>
      <c r="I294" s="649"/>
      <c r="J294" s="209" t="s">
        <v>287</v>
      </c>
      <c r="K294" s="209" t="s">
        <v>16</v>
      </c>
      <c r="L294" s="210">
        <v>217.01</v>
      </c>
    </row>
    <row r="295" spans="1:12" x14ac:dyDescent="0.2">
      <c r="A295" s="652"/>
      <c r="B295" s="651"/>
      <c r="C295" s="654"/>
      <c r="D295" s="655"/>
      <c r="E295" s="651"/>
      <c r="F295" s="651"/>
      <c r="G295" s="651"/>
      <c r="H295" s="649" t="s">
        <v>242</v>
      </c>
      <c r="I295" s="649"/>
      <c r="J295" s="651" t="s">
        <v>287</v>
      </c>
      <c r="K295" s="651" t="s">
        <v>16</v>
      </c>
      <c r="L295" s="648">
        <v>351.6</v>
      </c>
    </row>
    <row r="296" spans="1:12" x14ac:dyDescent="0.2">
      <c r="A296" s="652"/>
      <c r="B296" s="651"/>
      <c r="C296" s="654"/>
      <c r="D296" s="655"/>
      <c r="E296" s="651"/>
      <c r="F296" s="651"/>
      <c r="G296" s="651"/>
      <c r="H296" s="649"/>
      <c r="I296" s="649"/>
      <c r="J296" s="651"/>
      <c r="K296" s="651"/>
      <c r="L296" s="648"/>
    </row>
    <row r="297" spans="1:12" ht="24" x14ac:dyDescent="0.2">
      <c r="A297" s="652"/>
      <c r="B297" s="203" t="s">
        <v>6</v>
      </c>
      <c r="C297" s="207" t="s">
        <v>5</v>
      </c>
      <c r="D297" s="207" t="s">
        <v>288</v>
      </c>
      <c r="E297" s="207" t="s">
        <v>289</v>
      </c>
      <c r="F297" s="650"/>
      <c r="G297" s="650"/>
      <c r="H297" s="649" t="s">
        <v>290</v>
      </c>
      <c r="I297" s="649"/>
      <c r="J297" s="651" t="s">
        <v>287</v>
      </c>
      <c r="K297" s="651" t="s">
        <v>16</v>
      </c>
      <c r="L297" s="648">
        <v>92</v>
      </c>
    </row>
    <row r="298" spans="1:12" ht="24" x14ac:dyDescent="0.2">
      <c r="A298" s="652"/>
      <c r="B298" s="209" t="s">
        <v>790</v>
      </c>
      <c r="C298" s="209" t="s">
        <v>685</v>
      </c>
      <c r="D298" s="211">
        <v>43544</v>
      </c>
      <c r="E298" s="209" t="s">
        <v>2192</v>
      </c>
      <c r="F298" s="650"/>
      <c r="G298" s="650"/>
      <c r="H298" s="649"/>
      <c r="I298" s="649"/>
      <c r="J298" s="651"/>
      <c r="K298" s="651"/>
      <c r="L298" s="648"/>
    </row>
    <row r="299" spans="1:12" ht="24" x14ac:dyDescent="0.2">
      <c r="A299" s="652">
        <v>556</v>
      </c>
      <c r="B299" s="203" t="s">
        <v>12</v>
      </c>
      <c r="C299" s="207" t="s">
        <v>11</v>
      </c>
      <c r="D299" s="207" t="s">
        <v>280</v>
      </c>
      <c r="E299" s="207" t="s">
        <v>281</v>
      </c>
      <c r="F299" s="653" t="s">
        <v>8</v>
      </c>
      <c r="G299" s="653"/>
      <c r="H299" s="650"/>
      <c r="I299" s="650"/>
      <c r="J299" s="650"/>
      <c r="K299" s="650"/>
      <c r="L299" s="650"/>
    </row>
    <row r="300" spans="1:12" x14ac:dyDescent="0.2">
      <c r="A300" s="652"/>
      <c r="B300" s="651" t="s">
        <v>2193</v>
      </c>
      <c r="C300" s="654" t="s">
        <v>2194</v>
      </c>
      <c r="D300" s="655">
        <v>43468</v>
      </c>
      <c r="E300" s="651" t="s">
        <v>896</v>
      </c>
      <c r="F300" s="651" t="s">
        <v>1546</v>
      </c>
      <c r="G300" s="651"/>
      <c r="H300" s="649" t="s">
        <v>286</v>
      </c>
      <c r="I300" s="649"/>
      <c r="J300" s="209" t="s">
        <v>287</v>
      </c>
      <c r="K300" s="209" t="s">
        <v>16</v>
      </c>
      <c r="L300" s="210">
        <v>185</v>
      </c>
    </row>
    <row r="301" spans="1:12" x14ac:dyDescent="0.2">
      <c r="A301" s="652"/>
      <c r="B301" s="651"/>
      <c r="C301" s="654"/>
      <c r="D301" s="655"/>
      <c r="E301" s="651"/>
      <c r="F301" s="651"/>
      <c r="G301" s="651"/>
      <c r="H301" s="649" t="s">
        <v>242</v>
      </c>
      <c r="I301" s="649"/>
      <c r="J301" s="209" t="s">
        <v>287</v>
      </c>
      <c r="K301" s="209" t="s">
        <v>16</v>
      </c>
      <c r="L301" s="210">
        <v>267.39999999999998</v>
      </c>
    </row>
    <row r="302" spans="1:12" ht="24" x14ac:dyDescent="0.2">
      <c r="A302" s="652"/>
      <c r="B302" s="203" t="s">
        <v>6</v>
      </c>
      <c r="C302" s="207" t="s">
        <v>5</v>
      </c>
      <c r="D302" s="207" t="s">
        <v>288</v>
      </c>
      <c r="E302" s="207" t="s">
        <v>289</v>
      </c>
      <c r="F302" s="650"/>
      <c r="G302" s="650"/>
      <c r="H302" s="649" t="s">
        <v>290</v>
      </c>
      <c r="I302" s="649"/>
      <c r="J302" s="651" t="s">
        <v>287</v>
      </c>
      <c r="K302" s="651" t="s">
        <v>287</v>
      </c>
      <c r="L302" s="648">
        <v>0</v>
      </c>
    </row>
    <row r="303" spans="1:12" ht="24" x14ac:dyDescent="0.2">
      <c r="A303" s="652"/>
      <c r="B303" s="209" t="s">
        <v>2195</v>
      </c>
      <c r="C303" s="209" t="s">
        <v>1546</v>
      </c>
      <c r="D303" s="211">
        <v>43469</v>
      </c>
      <c r="E303" s="209" t="s">
        <v>1554</v>
      </c>
      <c r="F303" s="650"/>
      <c r="G303" s="650"/>
      <c r="H303" s="649"/>
      <c r="I303" s="649"/>
      <c r="J303" s="651"/>
      <c r="K303" s="651"/>
      <c r="L303" s="648"/>
    </row>
    <row r="304" spans="1:12" ht="24" x14ac:dyDescent="0.2">
      <c r="A304" s="652">
        <v>557</v>
      </c>
      <c r="B304" s="203" t="s">
        <v>12</v>
      </c>
      <c r="C304" s="207" t="s">
        <v>11</v>
      </c>
      <c r="D304" s="207" t="s">
        <v>280</v>
      </c>
      <c r="E304" s="207" t="s">
        <v>281</v>
      </c>
      <c r="F304" s="653" t="s">
        <v>8</v>
      </c>
      <c r="G304" s="653"/>
      <c r="H304" s="650"/>
      <c r="I304" s="650"/>
      <c r="J304" s="650"/>
      <c r="K304" s="650"/>
      <c r="L304" s="650"/>
    </row>
    <row r="305" spans="1:12" x14ac:dyDescent="0.2">
      <c r="A305" s="652"/>
      <c r="B305" s="651" t="s">
        <v>2196</v>
      </c>
      <c r="C305" s="654" t="s">
        <v>2197</v>
      </c>
      <c r="D305" s="655">
        <v>43377</v>
      </c>
      <c r="E305" s="651" t="s">
        <v>517</v>
      </c>
      <c r="F305" s="651" t="s">
        <v>520</v>
      </c>
      <c r="G305" s="651"/>
      <c r="H305" s="649" t="s">
        <v>286</v>
      </c>
      <c r="I305" s="649"/>
      <c r="J305" s="209" t="s">
        <v>287</v>
      </c>
      <c r="K305" s="209" t="s">
        <v>16</v>
      </c>
      <c r="L305" s="210">
        <v>576</v>
      </c>
    </row>
    <row r="306" spans="1:12" x14ac:dyDescent="0.2">
      <c r="A306" s="652"/>
      <c r="B306" s="651"/>
      <c r="C306" s="654"/>
      <c r="D306" s="655"/>
      <c r="E306" s="651"/>
      <c r="F306" s="651"/>
      <c r="G306" s="651"/>
      <c r="H306" s="649" t="s">
        <v>242</v>
      </c>
      <c r="I306" s="649"/>
      <c r="J306" s="209" t="s">
        <v>287</v>
      </c>
      <c r="K306" s="209" t="s">
        <v>16</v>
      </c>
      <c r="L306" s="210">
        <v>8248.0300000000007</v>
      </c>
    </row>
    <row r="307" spans="1:12" ht="24" x14ac:dyDescent="0.2">
      <c r="A307" s="652"/>
      <c r="B307" s="203" t="s">
        <v>6</v>
      </c>
      <c r="C307" s="207" t="s">
        <v>5</v>
      </c>
      <c r="D307" s="207" t="s">
        <v>288</v>
      </c>
      <c r="E307" s="207" t="s">
        <v>289</v>
      </c>
      <c r="F307" s="650"/>
      <c r="G307" s="650"/>
      <c r="H307" s="649" t="s">
        <v>290</v>
      </c>
      <c r="I307" s="649"/>
      <c r="J307" s="651" t="s">
        <v>287</v>
      </c>
      <c r="K307" s="651" t="s">
        <v>16</v>
      </c>
      <c r="L307" s="648">
        <v>646</v>
      </c>
    </row>
    <row r="308" spans="1:12" ht="24" x14ac:dyDescent="0.2">
      <c r="A308" s="652"/>
      <c r="B308" s="209" t="s">
        <v>291</v>
      </c>
      <c r="C308" s="209" t="s">
        <v>520</v>
      </c>
      <c r="D308" s="211">
        <v>43386</v>
      </c>
      <c r="E308" s="209" t="s">
        <v>519</v>
      </c>
      <c r="F308" s="650"/>
      <c r="G308" s="650"/>
      <c r="H308" s="649"/>
      <c r="I308" s="649"/>
      <c r="J308" s="651"/>
      <c r="K308" s="651"/>
      <c r="L308" s="648"/>
    </row>
    <row r="309" spans="1:12" ht="24" x14ac:dyDescent="0.2">
      <c r="A309" s="652">
        <v>558</v>
      </c>
      <c r="B309" s="203" t="s">
        <v>12</v>
      </c>
      <c r="C309" s="207" t="s">
        <v>11</v>
      </c>
      <c r="D309" s="207" t="s">
        <v>280</v>
      </c>
      <c r="E309" s="207" t="s">
        <v>281</v>
      </c>
      <c r="F309" s="653" t="s">
        <v>8</v>
      </c>
      <c r="G309" s="653"/>
      <c r="H309" s="650"/>
      <c r="I309" s="650"/>
      <c r="J309" s="650"/>
      <c r="K309" s="650"/>
      <c r="L309" s="650"/>
    </row>
    <row r="310" spans="1:12" x14ac:dyDescent="0.2">
      <c r="A310" s="652"/>
      <c r="B310" s="651" t="s">
        <v>2196</v>
      </c>
      <c r="C310" s="654" t="s">
        <v>2198</v>
      </c>
      <c r="D310" s="655">
        <v>43395</v>
      </c>
      <c r="E310" s="651" t="s">
        <v>354</v>
      </c>
      <c r="F310" s="651" t="s">
        <v>2199</v>
      </c>
      <c r="G310" s="651"/>
      <c r="H310" s="649" t="s">
        <v>286</v>
      </c>
      <c r="I310" s="649"/>
      <c r="J310" s="209" t="s">
        <v>287</v>
      </c>
      <c r="K310" s="209" t="s">
        <v>16</v>
      </c>
      <c r="L310" s="210">
        <v>725</v>
      </c>
    </row>
    <row r="311" spans="1:12" x14ac:dyDescent="0.2">
      <c r="A311" s="652"/>
      <c r="B311" s="651"/>
      <c r="C311" s="654"/>
      <c r="D311" s="655"/>
      <c r="E311" s="651"/>
      <c r="F311" s="651"/>
      <c r="G311" s="651"/>
      <c r="H311" s="649" t="s">
        <v>242</v>
      </c>
      <c r="I311" s="649"/>
      <c r="J311" s="209" t="s">
        <v>287</v>
      </c>
      <c r="K311" s="209" t="s">
        <v>16</v>
      </c>
      <c r="L311" s="210">
        <v>4052.75</v>
      </c>
    </row>
    <row r="312" spans="1:12" ht="24" x14ac:dyDescent="0.2">
      <c r="A312" s="652"/>
      <c r="B312" s="203" t="s">
        <v>6</v>
      </c>
      <c r="C312" s="207" t="s">
        <v>5</v>
      </c>
      <c r="D312" s="207" t="s">
        <v>288</v>
      </c>
      <c r="E312" s="207" t="s">
        <v>289</v>
      </c>
      <c r="F312" s="650"/>
      <c r="G312" s="650"/>
      <c r="H312" s="649" t="s">
        <v>290</v>
      </c>
      <c r="I312" s="649"/>
      <c r="J312" s="651" t="s">
        <v>287</v>
      </c>
      <c r="K312" s="651" t="s">
        <v>16</v>
      </c>
      <c r="L312" s="648">
        <v>500</v>
      </c>
    </row>
    <row r="313" spans="1:12" ht="24" x14ac:dyDescent="0.2">
      <c r="A313" s="652"/>
      <c r="B313" s="209" t="s">
        <v>291</v>
      </c>
      <c r="C313" s="209" t="s">
        <v>2199</v>
      </c>
      <c r="D313" s="211">
        <v>43401</v>
      </c>
      <c r="E313" s="209" t="s">
        <v>425</v>
      </c>
      <c r="F313" s="650"/>
      <c r="G313" s="650"/>
      <c r="H313" s="649"/>
      <c r="I313" s="649"/>
      <c r="J313" s="651"/>
      <c r="K313" s="651"/>
      <c r="L313" s="648"/>
    </row>
    <row r="314" spans="1:12" ht="24" x14ac:dyDescent="0.2">
      <c r="A314" s="652">
        <v>559</v>
      </c>
      <c r="B314" s="203" t="s">
        <v>12</v>
      </c>
      <c r="C314" s="207" t="s">
        <v>11</v>
      </c>
      <c r="D314" s="207" t="s">
        <v>280</v>
      </c>
      <c r="E314" s="207" t="s">
        <v>281</v>
      </c>
      <c r="F314" s="653" t="s">
        <v>8</v>
      </c>
      <c r="G314" s="653"/>
      <c r="H314" s="650"/>
      <c r="I314" s="650"/>
      <c r="J314" s="650"/>
      <c r="K314" s="650"/>
      <c r="L314" s="650"/>
    </row>
    <row r="315" spans="1:12" x14ac:dyDescent="0.2">
      <c r="A315" s="652"/>
      <c r="B315" s="651" t="s">
        <v>2200</v>
      </c>
      <c r="C315" s="654" t="s">
        <v>2201</v>
      </c>
      <c r="D315" s="655">
        <v>43533</v>
      </c>
      <c r="E315" s="651" t="s">
        <v>1740</v>
      </c>
      <c r="F315" s="651" t="s">
        <v>2202</v>
      </c>
      <c r="G315" s="651"/>
      <c r="H315" s="649" t="s">
        <v>286</v>
      </c>
      <c r="I315" s="649"/>
      <c r="J315" s="209" t="s">
        <v>287</v>
      </c>
      <c r="K315" s="209" t="s">
        <v>287</v>
      </c>
      <c r="L315" s="210">
        <v>0</v>
      </c>
    </row>
    <row r="316" spans="1:12" x14ac:dyDescent="0.2">
      <c r="A316" s="652"/>
      <c r="B316" s="651"/>
      <c r="C316" s="654"/>
      <c r="D316" s="655"/>
      <c r="E316" s="651"/>
      <c r="F316" s="651"/>
      <c r="G316" s="651"/>
      <c r="H316" s="649" t="s">
        <v>242</v>
      </c>
      <c r="I316" s="649"/>
      <c r="J316" s="209" t="s">
        <v>287</v>
      </c>
      <c r="K316" s="209" t="s">
        <v>287</v>
      </c>
      <c r="L316" s="210">
        <v>0</v>
      </c>
    </row>
    <row r="317" spans="1:12" ht="24" x14ac:dyDescent="0.2">
      <c r="A317" s="652"/>
      <c r="B317" s="203" t="s">
        <v>6</v>
      </c>
      <c r="C317" s="207" t="s">
        <v>5</v>
      </c>
      <c r="D317" s="207" t="s">
        <v>288</v>
      </c>
      <c r="E317" s="207" t="s">
        <v>289</v>
      </c>
      <c r="F317" s="650"/>
      <c r="G317" s="650"/>
      <c r="H317" s="649" t="s">
        <v>290</v>
      </c>
      <c r="I317" s="649"/>
      <c r="J317" s="651" t="s">
        <v>287</v>
      </c>
      <c r="K317" s="651" t="s">
        <v>16</v>
      </c>
      <c r="L317" s="648">
        <v>1525</v>
      </c>
    </row>
    <row r="318" spans="1:12" ht="24" x14ac:dyDescent="0.2">
      <c r="A318" s="652"/>
      <c r="B318" s="209" t="s">
        <v>439</v>
      </c>
      <c r="C318" s="209" t="s">
        <v>2202</v>
      </c>
      <c r="D318" s="211">
        <v>43540</v>
      </c>
      <c r="E318" s="209" t="s">
        <v>2203</v>
      </c>
      <c r="F318" s="650"/>
      <c r="G318" s="650"/>
      <c r="H318" s="649"/>
      <c r="I318" s="649"/>
      <c r="J318" s="651"/>
      <c r="K318" s="651"/>
      <c r="L318" s="648"/>
    </row>
    <row r="319" spans="1:12" ht="24" x14ac:dyDescent="0.2">
      <c r="A319" s="652">
        <v>560</v>
      </c>
      <c r="B319" s="203" t="s">
        <v>12</v>
      </c>
      <c r="C319" s="207" t="s">
        <v>11</v>
      </c>
      <c r="D319" s="207" t="s">
        <v>280</v>
      </c>
      <c r="E319" s="207" t="s">
        <v>281</v>
      </c>
      <c r="F319" s="653" t="s">
        <v>8</v>
      </c>
      <c r="G319" s="653"/>
      <c r="H319" s="650"/>
      <c r="I319" s="650"/>
      <c r="J319" s="650"/>
      <c r="K319" s="650"/>
      <c r="L319" s="650"/>
    </row>
    <row r="320" spans="1:12" x14ac:dyDescent="0.2">
      <c r="A320" s="652"/>
      <c r="B320" s="651" t="s">
        <v>2204</v>
      </c>
      <c r="C320" s="651" t="s">
        <v>2205</v>
      </c>
      <c r="D320" s="655">
        <v>43504</v>
      </c>
      <c r="E320" s="651" t="s">
        <v>2206</v>
      </c>
      <c r="F320" s="651" t="s">
        <v>2207</v>
      </c>
      <c r="G320" s="651"/>
      <c r="H320" s="649" t="s">
        <v>286</v>
      </c>
      <c r="I320" s="649"/>
      <c r="J320" s="209" t="s">
        <v>287</v>
      </c>
      <c r="K320" s="209" t="s">
        <v>16</v>
      </c>
      <c r="L320" s="210">
        <v>147.06</v>
      </c>
    </row>
    <row r="321" spans="1:12" x14ac:dyDescent="0.2">
      <c r="A321" s="652"/>
      <c r="B321" s="651"/>
      <c r="C321" s="651"/>
      <c r="D321" s="655"/>
      <c r="E321" s="651"/>
      <c r="F321" s="651"/>
      <c r="G321" s="651"/>
      <c r="H321" s="649" t="s">
        <v>242</v>
      </c>
      <c r="I321" s="649"/>
      <c r="J321" s="209" t="s">
        <v>287</v>
      </c>
      <c r="K321" s="209" t="s">
        <v>16</v>
      </c>
      <c r="L321" s="210">
        <v>346.61</v>
      </c>
    </row>
    <row r="322" spans="1:12" ht="24" x14ac:dyDescent="0.2">
      <c r="A322" s="652"/>
      <c r="B322" s="203" t="s">
        <v>6</v>
      </c>
      <c r="C322" s="207" t="s">
        <v>5</v>
      </c>
      <c r="D322" s="207" t="s">
        <v>288</v>
      </c>
      <c r="E322" s="207" t="s">
        <v>289</v>
      </c>
      <c r="F322" s="650"/>
      <c r="G322" s="650"/>
      <c r="H322" s="649" t="s">
        <v>290</v>
      </c>
      <c r="I322" s="649"/>
      <c r="J322" s="651" t="s">
        <v>287</v>
      </c>
      <c r="K322" s="651" t="s">
        <v>287</v>
      </c>
      <c r="L322" s="648">
        <v>0</v>
      </c>
    </row>
    <row r="323" spans="1:12" ht="24" x14ac:dyDescent="0.2">
      <c r="A323" s="652"/>
      <c r="B323" s="209" t="s">
        <v>291</v>
      </c>
      <c r="C323" s="209" t="s">
        <v>2207</v>
      </c>
      <c r="D323" s="211">
        <v>43505</v>
      </c>
      <c r="E323" s="209" t="s">
        <v>2208</v>
      </c>
      <c r="F323" s="650"/>
      <c r="G323" s="650"/>
      <c r="H323" s="649"/>
      <c r="I323" s="649"/>
      <c r="J323" s="651"/>
      <c r="K323" s="651"/>
      <c r="L323" s="648"/>
    </row>
    <row r="324" spans="1:12" ht="24" x14ac:dyDescent="0.2">
      <c r="A324" s="652">
        <v>561</v>
      </c>
      <c r="B324" s="203" t="s">
        <v>12</v>
      </c>
      <c r="C324" s="207" t="s">
        <v>11</v>
      </c>
      <c r="D324" s="207" t="s">
        <v>280</v>
      </c>
      <c r="E324" s="207" t="s">
        <v>281</v>
      </c>
      <c r="F324" s="653" t="s">
        <v>8</v>
      </c>
      <c r="G324" s="653"/>
      <c r="H324" s="650"/>
      <c r="I324" s="650"/>
      <c r="J324" s="650"/>
      <c r="K324" s="650"/>
      <c r="L324" s="650"/>
    </row>
    <row r="325" spans="1:12" x14ac:dyDescent="0.2">
      <c r="A325" s="652"/>
      <c r="B325" s="651" t="s">
        <v>2209</v>
      </c>
      <c r="C325" s="654" t="s">
        <v>2210</v>
      </c>
      <c r="D325" s="655">
        <v>43430</v>
      </c>
      <c r="E325" s="651" t="s">
        <v>770</v>
      </c>
      <c r="F325" s="651" t="s">
        <v>771</v>
      </c>
      <c r="G325" s="651"/>
      <c r="H325" s="649" t="s">
        <v>286</v>
      </c>
      <c r="I325" s="649"/>
      <c r="J325" s="209" t="s">
        <v>287</v>
      </c>
      <c r="K325" s="209" t="s">
        <v>16</v>
      </c>
      <c r="L325" s="210">
        <v>262.95999999999998</v>
      </c>
    </row>
    <row r="326" spans="1:12" x14ac:dyDescent="0.2">
      <c r="A326" s="652"/>
      <c r="B326" s="651"/>
      <c r="C326" s="654"/>
      <c r="D326" s="655"/>
      <c r="E326" s="651"/>
      <c r="F326" s="651"/>
      <c r="G326" s="651"/>
      <c r="H326" s="649" t="s">
        <v>242</v>
      </c>
      <c r="I326" s="649"/>
      <c r="J326" s="209" t="s">
        <v>287</v>
      </c>
      <c r="K326" s="209" t="s">
        <v>287</v>
      </c>
      <c r="L326" s="210">
        <v>0</v>
      </c>
    </row>
    <row r="327" spans="1:12" ht="24" x14ac:dyDescent="0.2">
      <c r="A327" s="652"/>
      <c r="B327" s="203" t="s">
        <v>6</v>
      </c>
      <c r="C327" s="207" t="s">
        <v>5</v>
      </c>
      <c r="D327" s="207" t="s">
        <v>288</v>
      </c>
      <c r="E327" s="207" t="s">
        <v>289</v>
      </c>
      <c r="F327" s="650"/>
      <c r="G327" s="650"/>
      <c r="H327" s="649" t="s">
        <v>290</v>
      </c>
      <c r="I327" s="649"/>
      <c r="J327" s="651" t="s">
        <v>287</v>
      </c>
      <c r="K327" s="651" t="s">
        <v>16</v>
      </c>
      <c r="L327" s="648">
        <v>82</v>
      </c>
    </row>
    <row r="328" spans="1:12" ht="36" x14ac:dyDescent="0.2">
      <c r="A328" s="652"/>
      <c r="B328" s="209" t="s">
        <v>1105</v>
      </c>
      <c r="C328" s="209" t="s">
        <v>771</v>
      </c>
      <c r="D328" s="211">
        <v>43433</v>
      </c>
      <c r="E328" s="209" t="s">
        <v>2211</v>
      </c>
      <c r="F328" s="650"/>
      <c r="G328" s="650"/>
      <c r="H328" s="649"/>
      <c r="I328" s="649"/>
      <c r="J328" s="651"/>
      <c r="K328" s="651"/>
      <c r="L328" s="648"/>
    </row>
    <row r="329" spans="1:12" ht="24" x14ac:dyDescent="0.2">
      <c r="A329" s="652">
        <v>562</v>
      </c>
      <c r="B329" s="203" t="s">
        <v>12</v>
      </c>
      <c r="C329" s="207" t="s">
        <v>11</v>
      </c>
      <c r="D329" s="207" t="s">
        <v>280</v>
      </c>
      <c r="E329" s="207" t="s">
        <v>281</v>
      </c>
      <c r="F329" s="653" t="s">
        <v>8</v>
      </c>
      <c r="G329" s="653"/>
      <c r="H329" s="650"/>
      <c r="I329" s="650"/>
      <c r="J329" s="650"/>
      <c r="K329" s="650"/>
      <c r="L329" s="650"/>
    </row>
    <row r="330" spans="1:12" x14ac:dyDescent="0.2">
      <c r="A330" s="652"/>
      <c r="B330" s="651" t="s">
        <v>2209</v>
      </c>
      <c r="C330" s="654" t="s">
        <v>2210</v>
      </c>
      <c r="D330" s="655">
        <v>43430</v>
      </c>
      <c r="E330" s="651" t="s">
        <v>770</v>
      </c>
      <c r="F330" s="651" t="s">
        <v>1858</v>
      </c>
      <c r="G330" s="651"/>
      <c r="H330" s="649" t="s">
        <v>286</v>
      </c>
      <c r="I330" s="649"/>
      <c r="J330" s="209" t="s">
        <v>287</v>
      </c>
      <c r="K330" s="209" t="s">
        <v>16</v>
      </c>
      <c r="L330" s="210">
        <v>98</v>
      </c>
    </row>
    <row r="331" spans="1:12" x14ac:dyDescent="0.2">
      <c r="A331" s="652"/>
      <c r="B331" s="651"/>
      <c r="C331" s="654"/>
      <c r="D331" s="655"/>
      <c r="E331" s="651"/>
      <c r="F331" s="651"/>
      <c r="G331" s="651"/>
      <c r="H331" s="649" t="s">
        <v>242</v>
      </c>
      <c r="I331" s="649"/>
      <c r="J331" s="209" t="s">
        <v>287</v>
      </c>
      <c r="K331" s="209" t="s">
        <v>16</v>
      </c>
      <c r="L331" s="210">
        <v>328.78</v>
      </c>
    </row>
    <row r="332" spans="1:12" ht="24" x14ac:dyDescent="0.2">
      <c r="A332" s="652"/>
      <c r="B332" s="203" t="s">
        <v>6</v>
      </c>
      <c r="C332" s="207" t="s">
        <v>5</v>
      </c>
      <c r="D332" s="207" t="s">
        <v>288</v>
      </c>
      <c r="E332" s="207" t="s">
        <v>289</v>
      </c>
      <c r="F332" s="650"/>
      <c r="G332" s="650"/>
      <c r="H332" s="649" t="s">
        <v>290</v>
      </c>
      <c r="I332" s="649"/>
      <c r="J332" s="651" t="s">
        <v>287</v>
      </c>
      <c r="K332" s="651" t="s">
        <v>287</v>
      </c>
      <c r="L332" s="648">
        <v>0</v>
      </c>
    </row>
    <row r="333" spans="1:12" ht="36" x14ac:dyDescent="0.2">
      <c r="A333" s="652"/>
      <c r="B333" s="209" t="s">
        <v>1105</v>
      </c>
      <c r="C333" s="209" t="s">
        <v>1858</v>
      </c>
      <c r="D333" s="211">
        <v>43433</v>
      </c>
      <c r="E333" s="209" t="s">
        <v>2211</v>
      </c>
      <c r="F333" s="650"/>
      <c r="G333" s="650"/>
      <c r="H333" s="649"/>
      <c r="I333" s="649"/>
      <c r="J333" s="651"/>
      <c r="K333" s="651"/>
      <c r="L333" s="648"/>
    </row>
    <row r="334" spans="1:12" ht="24" x14ac:dyDescent="0.2">
      <c r="A334" s="652">
        <v>563</v>
      </c>
      <c r="B334" s="203" t="s">
        <v>12</v>
      </c>
      <c r="C334" s="207" t="s">
        <v>11</v>
      </c>
      <c r="D334" s="207" t="s">
        <v>280</v>
      </c>
      <c r="E334" s="207" t="s">
        <v>281</v>
      </c>
      <c r="F334" s="653" t="s">
        <v>8</v>
      </c>
      <c r="G334" s="653"/>
      <c r="H334" s="650"/>
      <c r="I334" s="650"/>
      <c r="J334" s="650"/>
      <c r="K334" s="650"/>
      <c r="L334" s="650"/>
    </row>
    <row r="335" spans="1:12" x14ac:dyDescent="0.2">
      <c r="A335" s="652"/>
      <c r="B335" s="651" t="s">
        <v>2212</v>
      </c>
      <c r="C335" s="654" t="s">
        <v>2213</v>
      </c>
      <c r="D335" s="655">
        <v>43406</v>
      </c>
      <c r="E335" s="651" t="s">
        <v>1147</v>
      </c>
      <c r="F335" s="651" t="s">
        <v>2214</v>
      </c>
      <c r="G335" s="651"/>
      <c r="H335" s="649" t="s">
        <v>286</v>
      </c>
      <c r="I335" s="649"/>
      <c r="J335" s="209" t="s">
        <v>287</v>
      </c>
      <c r="K335" s="209" t="s">
        <v>16</v>
      </c>
      <c r="L335" s="210">
        <v>1789</v>
      </c>
    </row>
    <row r="336" spans="1:12" x14ac:dyDescent="0.2">
      <c r="A336" s="652"/>
      <c r="B336" s="651"/>
      <c r="C336" s="654"/>
      <c r="D336" s="655"/>
      <c r="E336" s="651"/>
      <c r="F336" s="651"/>
      <c r="G336" s="651"/>
      <c r="H336" s="649" t="s">
        <v>242</v>
      </c>
      <c r="I336" s="649"/>
      <c r="J336" s="209" t="s">
        <v>287</v>
      </c>
      <c r="K336" s="209" t="s">
        <v>16</v>
      </c>
      <c r="L336" s="210">
        <v>4000</v>
      </c>
    </row>
    <row r="337" spans="1:12" ht="24" x14ac:dyDescent="0.2">
      <c r="A337" s="652"/>
      <c r="B337" s="203" t="s">
        <v>6</v>
      </c>
      <c r="C337" s="207" t="s">
        <v>5</v>
      </c>
      <c r="D337" s="207" t="s">
        <v>288</v>
      </c>
      <c r="E337" s="207" t="s">
        <v>289</v>
      </c>
      <c r="F337" s="650"/>
      <c r="G337" s="650"/>
      <c r="H337" s="649" t="s">
        <v>290</v>
      </c>
      <c r="I337" s="649"/>
      <c r="J337" s="651" t="s">
        <v>287</v>
      </c>
      <c r="K337" s="651" t="s">
        <v>287</v>
      </c>
      <c r="L337" s="648">
        <v>0</v>
      </c>
    </row>
    <row r="338" spans="1:12" ht="36" x14ac:dyDescent="0.2">
      <c r="A338" s="652"/>
      <c r="B338" s="209" t="s">
        <v>2215</v>
      </c>
      <c r="C338" s="209" t="s">
        <v>2214</v>
      </c>
      <c r="D338" s="211">
        <v>43411</v>
      </c>
      <c r="E338" s="209" t="s">
        <v>1165</v>
      </c>
      <c r="F338" s="650"/>
      <c r="G338" s="650"/>
      <c r="H338" s="649"/>
      <c r="I338" s="649"/>
      <c r="J338" s="651"/>
      <c r="K338" s="651"/>
      <c r="L338" s="648"/>
    </row>
    <row r="339" spans="1:12" ht="24" x14ac:dyDescent="0.2">
      <c r="A339" s="652">
        <v>564</v>
      </c>
      <c r="B339" s="203" t="s">
        <v>12</v>
      </c>
      <c r="C339" s="207" t="s">
        <v>11</v>
      </c>
      <c r="D339" s="207" t="s">
        <v>280</v>
      </c>
      <c r="E339" s="207" t="s">
        <v>281</v>
      </c>
      <c r="F339" s="653" t="s">
        <v>8</v>
      </c>
      <c r="G339" s="653"/>
      <c r="H339" s="650"/>
      <c r="I339" s="650"/>
      <c r="J339" s="650"/>
      <c r="K339" s="650"/>
      <c r="L339" s="650"/>
    </row>
    <row r="340" spans="1:12" x14ac:dyDescent="0.2">
      <c r="A340" s="652"/>
      <c r="B340" s="651" t="s">
        <v>2212</v>
      </c>
      <c r="C340" s="654" t="s">
        <v>2216</v>
      </c>
      <c r="D340" s="655">
        <v>43414</v>
      </c>
      <c r="E340" s="651" t="s">
        <v>734</v>
      </c>
      <c r="F340" s="651" t="s">
        <v>2217</v>
      </c>
      <c r="G340" s="651"/>
      <c r="H340" s="649" t="s">
        <v>286</v>
      </c>
      <c r="I340" s="649"/>
      <c r="J340" s="209" t="s">
        <v>287</v>
      </c>
      <c r="K340" s="209" t="s">
        <v>16</v>
      </c>
      <c r="L340" s="210">
        <v>1878.5</v>
      </c>
    </row>
    <row r="341" spans="1:12" x14ac:dyDescent="0.2">
      <c r="A341" s="652"/>
      <c r="B341" s="651"/>
      <c r="C341" s="654"/>
      <c r="D341" s="655"/>
      <c r="E341" s="651"/>
      <c r="F341" s="651"/>
      <c r="G341" s="651"/>
      <c r="H341" s="649" t="s">
        <v>242</v>
      </c>
      <c r="I341" s="649"/>
      <c r="J341" s="651" t="s">
        <v>287</v>
      </c>
      <c r="K341" s="651" t="s">
        <v>16</v>
      </c>
      <c r="L341" s="648">
        <v>8130</v>
      </c>
    </row>
    <row r="342" spans="1:12" x14ac:dyDescent="0.2">
      <c r="A342" s="652"/>
      <c r="B342" s="651"/>
      <c r="C342" s="654"/>
      <c r="D342" s="655"/>
      <c r="E342" s="651"/>
      <c r="F342" s="651"/>
      <c r="G342" s="651"/>
      <c r="H342" s="649"/>
      <c r="I342" s="649"/>
      <c r="J342" s="651"/>
      <c r="K342" s="651"/>
      <c r="L342" s="648"/>
    </row>
    <row r="343" spans="1:12" ht="24" x14ac:dyDescent="0.2">
      <c r="A343" s="652"/>
      <c r="B343" s="203" t="s">
        <v>6</v>
      </c>
      <c r="C343" s="207" t="s">
        <v>5</v>
      </c>
      <c r="D343" s="207" t="s">
        <v>288</v>
      </c>
      <c r="E343" s="207" t="s">
        <v>289</v>
      </c>
      <c r="F343" s="650"/>
      <c r="G343" s="650"/>
      <c r="H343" s="649" t="s">
        <v>290</v>
      </c>
      <c r="I343" s="649"/>
      <c r="J343" s="651" t="s">
        <v>287</v>
      </c>
      <c r="K343" s="651" t="s">
        <v>287</v>
      </c>
      <c r="L343" s="648">
        <v>0</v>
      </c>
    </row>
    <row r="344" spans="1:12" ht="36" x14ac:dyDescent="0.2">
      <c r="A344" s="652"/>
      <c r="B344" s="209" t="s">
        <v>2215</v>
      </c>
      <c r="C344" s="209" t="s">
        <v>2217</v>
      </c>
      <c r="D344" s="211">
        <v>43423</v>
      </c>
      <c r="E344" s="209" t="s">
        <v>2218</v>
      </c>
      <c r="F344" s="650"/>
      <c r="G344" s="650"/>
      <c r="H344" s="649"/>
      <c r="I344" s="649"/>
      <c r="J344" s="651"/>
      <c r="K344" s="651"/>
      <c r="L344" s="648"/>
    </row>
    <row r="345" spans="1:12" ht="24" x14ac:dyDescent="0.2">
      <c r="A345" s="652">
        <v>565</v>
      </c>
      <c r="B345" s="203" t="s">
        <v>12</v>
      </c>
      <c r="C345" s="207" t="s">
        <v>11</v>
      </c>
      <c r="D345" s="207" t="s">
        <v>280</v>
      </c>
      <c r="E345" s="207" t="s">
        <v>281</v>
      </c>
      <c r="F345" s="653" t="s">
        <v>8</v>
      </c>
      <c r="G345" s="653"/>
      <c r="H345" s="650"/>
      <c r="I345" s="650"/>
      <c r="J345" s="650"/>
      <c r="K345" s="650"/>
      <c r="L345" s="650"/>
    </row>
    <row r="346" spans="1:12" x14ac:dyDescent="0.2">
      <c r="A346" s="652"/>
      <c r="B346" s="651" t="s">
        <v>2212</v>
      </c>
      <c r="C346" s="654" t="s">
        <v>2219</v>
      </c>
      <c r="D346" s="655">
        <v>43433</v>
      </c>
      <c r="E346" s="651" t="s">
        <v>607</v>
      </c>
      <c r="F346" s="651" t="s">
        <v>2220</v>
      </c>
      <c r="G346" s="651"/>
      <c r="H346" s="649" t="s">
        <v>286</v>
      </c>
      <c r="I346" s="649"/>
      <c r="J346" s="209" t="s">
        <v>287</v>
      </c>
      <c r="K346" s="209" t="s">
        <v>16</v>
      </c>
      <c r="L346" s="210">
        <v>532</v>
      </c>
    </row>
    <row r="347" spans="1:12" x14ac:dyDescent="0.2">
      <c r="A347" s="652"/>
      <c r="B347" s="651"/>
      <c r="C347" s="654"/>
      <c r="D347" s="655"/>
      <c r="E347" s="651"/>
      <c r="F347" s="651"/>
      <c r="G347" s="651"/>
      <c r="H347" s="649" t="s">
        <v>242</v>
      </c>
      <c r="I347" s="649"/>
      <c r="J347" s="209" t="s">
        <v>287</v>
      </c>
      <c r="K347" s="209" t="s">
        <v>287</v>
      </c>
      <c r="L347" s="210">
        <v>0</v>
      </c>
    </row>
    <row r="348" spans="1:12" ht="24" x14ac:dyDescent="0.2">
      <c r="A348" s="652"/>
      <c r="B348" s="203" t="s">
        <v>6</v>
      </c>
      <c r="C348" s="207" t="s">
        <v>5</v>
      </c>
      <c r="D348" s="207" t="s">
        <v>288</v>
      </c>
      <c r="E348" s="207" t="s">
        <v>289</v>
      </c>
      <c r="F348" s="650"/>
      <c r="G348" s="650"/>
      <c r="H348" s="649" t="s">
        <v>290</v>
      </c>
      <c r="I348" s="649"/>
      <c r="J348" s="651" t="s">
        <v>287</v>
      </c>
      <c r="K348" s="651" t="s">
        <v>287</v>
      </c>
      <c r="L348" s="648">
        <v>0</v>
      </c>
    </row>
    <row r="349" spans="1:12" ht="36" x14ac:dyDescent="0.2">
      <c r="A349" s="652"/>
      <c r="B349" s="209" t="s">
        <v>2215</v>
      </c>
      <c r="C349" s="209" t="s">
        <v>2220</v>
      </c>
      <c r="D349" s="211">
        <v>43440</v>
      </c>
      <c r="E349" s="209" t="s">
        <v>2221</v>
      </c>
      <c r="F349" s="650"/>
      <c r="G349" s="650"/>
      <c r="H349" s="649"/>
      <c r="I349" s="649"/>
      <c r="J349" s="651"/>
      <c r="K349" s="651"/>
      <c r="L349" s="648"/>
    </row>
    <row r="350" spans="1:12" ht="24" x14ac:dyDescent="0.2">
      <c r="A350" s="652">
        <v>566</v>
      </c>
      <c r="B350" s="203" t="s">
        <v>12</v>
      </c>
      <c r="C350" s="207" t="s">
        <v>11</v>
      </c>
      <c r="D350" s="207" t="s">
        <v>280</v>
      </c>
      <c r="E350" s="207" t="s">
        <v>281</v>
      </c>
      <c r="F350" s="653" t="s">
        <v>8</v>
      </c>
      <c r="G350" s="653"/>
      <c r="H350" s="650"/>
      <c r="I350" s="650"/>
      <c r="J350" s="650"/>
      <c r="K350" s="650"/>
      <c r="L350" s="650"/>
    </row>
    <row r="351" spans="1:12" x14ac:dyDescent="0.2">
      <c r="A351" s="652"/>
      <c r="B351" s="651" t="s">
        <v>2222</v>
      </c>
      <c r="C351" s="654" t="s">
        <v>2223</v>
      </c>
      <c r="D351" s="655">
        <v>43555</v>
      </c>
      <c r="E351" s="651" t="s">
        <v>2076</v>
      </c>
      <c r="F351" s="651" t="s">
        <v>2224</v>
      </c>
      <c r="G351" s="651"/>
      <c r="H351" s="649" t="s">
        <v>286</v>
      </c>
      <c r="I351" s="649"/>
      <c r="J351" s="209" t="s">
        <v>287</v>
      </c>
      <c r="K351" s="209" t="s">
        <v>16</v>
      </c>
      <c r="L351" s="210">
        <v>574.5</v>
      </c>
    </row>
    <row r="352" spans="1:12" x14ac:dyDescent="0.2">
      <c r="A352" s="652"/>
      <c r="B352" s="651"/>
      <c r="C352" s="654"/>
      <c r="D352" s="655"/>
      <c r="E352" s="651"/>
      <c r="F352" s="651"/>
      <c r="G352" s="651"/>
      <c r="H352" s="649" t="s">
        <v>242</v>
      </c>
      <c r="I352" s="649"/>
      <c r="J352" s="209" t="s">
        <v>287</v>
      </c>
      <c r="K352" s="209" t="s">
        <v>16</v>
      </c>
      <c r="L352" s="210">
        <v>360</v>
      </c>
    </row>
    <row r="353" spans="1:12" ht="24" x14ac:dyDescent="0.2">
      <c r="A353" s="652"/>
      <c r="B353" s="203" t="s">
        <v>6</v>
      </c>
      <c r="C353" s="207" t="s">
        <v>5</v>
      </c>
      <c r="D353" s="207" t="s">
        <v>288</v>
      </c>
      <c r="E353" s="207" t="s">
        <v>289</v>
      </c>
      <c r="F353" s="650"/>
      <c r="G353" s="650"/>
      <c r="H353" s="649" t="s">
        <v>290</v>
      </c>
      <c r="I353" s="649"/>
      <c r="J353" s="651" t="s">
        <v>287</v>
      </c>
      <c r="K353" s="651" t="s">
        <v>16</v>
      </c>
      <c r="L353" s="648">
        <v>60</v>
      </c>
    </row>
    <row r="354" spans="1:12" ht="24" x14ac:dyDescent="0.2">
      <c r="A354" s="652"/>
      <c r="B354" s="209" t="s">
        <v>2225</v>
      </c>
      <c r="C354" s="209" t="s">
        <v>2224</v>
      </c>
      <c r="D354" s="211">
        <v>43559</v>
      </c>
      <c r="E354" s="209" t="s">
        <v>2226</v>
      </c>
      <c r="F354" s="650"/>
      <c r="G354" s="650"/>
      <c r="H354" s="649"/>
      <c r="I354" s="649"/>
      <c r="J354" s="651"/>
      <c r="K354" s="651"/>
      <c r="L354" s="648"/>
    </row>
    <row r="355" spans="1:12" ht="24" x14ac:dyDescent="0.2">
      <c r="A355" s="652">
        <v>567</v>
      </c>
      <c r="B355" s="203" t="s">
        <v>12</v>
      </c>
      <c r="C355" s="207" t="s">
        <v>11</v>
      </c>
      <c r="D355" s="207" t="s">
        <v>280</v>
      </c>
      <c r="E355" s="207" t="s">
        <v>281</v>
      </c>
      <c r="F355" s="653" t="s">
        <v>8</v>
      </c>
      <c r="G355" s="653"/>
      <c r="H355" s="650"/>
      <c r="I355" s="650"/>
      <c r="J355" s="650"/>
      <c r="K355" s="650"/>
      <c r="L355" s="650"/>
    </row>
    <row r="356" spans="1:12" x14ac:dyDescent="0.2">
      <c r="A356" s="652"/>
      <c r="B356" s="651" t="s">
        <v>2227</v>
      </c>
      <c r="C356" s="654" t="s">
        <v>2228</v>
      </c>
      <c r="D356" s="655">
        <v>43532</v>
      </c>
      <c r="E356" s="651" t="s">
        <v>1441</v>
      </c>
      <c r="F356" s="651" t="s">
        <v>1442</v>
      </c>
      <c r="G356" s="651"/>
      <c r="H356" s="649" t="s">
        <v>286</v>
      </c>
      <c r="I356" s="649"/>
      <c r="J356" s="209" t="s">
        <v>287</v>
      </c>
      <c r="K356" s="209" t="s">
        <v>16</v>
      </c>
      <c r="L356" s="210">
        <v>177.49</v>
      </c>
    </row>
    <row r="357" spans="1:12" x14ac:dyDescent="0.2">
      <c r="A357" s="652"/>
      <c r="B357" s="651"/>
      <c r="C357" s="654"/>
      <c r="D357" s="655"/>
      <c r="E357" s="651"/>
      <c r="F357" s="651"/>
      <c r="G357" s="651"/>
      <c r="H357" s="649" t="s">
        <v>242</v>
      </c>
      <c r="I357" s="649"/>
      <c r="J357" s="651" t="s">
        <v>287</v>
      </c>
      <c r="K357" s="651" t="s">
        <v>16</v>
      </c>
      <c r="L357" s="648">
        <v>428.6</v>
      </c>
    </row>
    <row r="358" spans="1:12" x14ac:dyDescent="0.2">
      <c r="A358" s="652"/>
      <c r="B358" s="651"/>
      <c r="C358" s="654"/>
      <c r="D358" s="655"/>
      <c r="E358" s="651"/>
      <c r="F358" s="651"/>
      <c r="G358" s="651"/>
      <c r="H358" s="649"/>
      <c r="I358" s="649"/>
      <c r="J358" s="651"/>
      <c r="K358" s="651"/>
      <c r="L358" s="648"/>
    </row>
    <row r="359" spans="1:12" ht="24" x14ac:dyDescent="0.2">
      <c r="A359" s="652"/>
      <c r="B359" s="203" t="s">
        <v>6</v>
      </c>
      <c r="C359" s="207" t="s">
        <v>5</v>
      </c>
      <c r="D359" s="207" t="s">
        <v>288</v>
      </c>
      <c r="E359" s="207" t="s">
        <v>289</v>
      </c>
      <c r="F359" s="650"/>
      <c r="G359" s="650"/>
      <c r="H359" s="649" t="s">
        <v>290</v>
      </c>
      <c r="I359" s="649"/>
      <c r="J359" s="651" t="s">
        <v>287</v>
      </c>
      <c r="K359" s="651" t="s">
        <v>16</v>
      </c>
      <c r="L359" s="648">
        <v>184.11</v>
      </c>
    </row>
    <row r="360" spans="1:12" ht="24" x14ac:dyDescent="0.2">
      <c r="A360" s="652"/>
      <c r="B360" s="209" t="s">
        <v>439</v>
      </c>
      <c r="C360" s="209" t="s">
        <v>1442</v>
      </c>
      <c r="D360" s="211">
        <v>43533</v>
      </c>
      <c r="E360" s="209" t="s">
        <v>1486</v>
      </c>
      <c r="F360" s="650"/>
      <c r="G360" s="650"/>
      <c r="H360" s="649"/>
      <c r="I360" s="649"/>
      <c r="J360" s="651"/>
      <c r="K360" s="651"/>
      <c r="L360" s="648"/>
    </row>
    <row r="361" spans="1:12" ht="24" x14ac:dyDescent="0.2">
      <c r="A361" s="652">
        <v>568</v>
      </c>
      <c r="B361" s="203" t="s">
        <v>12</v>
      </c>
      <c r="C361" s="207" t="s">
        <v>11</v>
      </c>
      <c r="D361" s="207" t="s">
        <v>280</v>
      </c>
      <c r="E361" s="207" t="s">
        <v>281</v>
      </c>
      <c r="F361" s="653" t="s">
        <v>8</v>
      </c>
      <c r="G361" s="653"/>
      <c r="H361" s="650"/>
      <c r="I361" s="650"/>
      <c r="J361" s="650"/>
      <c r="K361" s="650"/>
      <c r="L361" s="650"/>
    </row>
    <row r="362" spans="1:12" x14ac:dyDescent="0.2">
      <c r="A362" s="652"/>
      <c r="B362" s="651" t="s">
        <v>2229</v>
      </c>
      <c r="C362" s="651" t="s">
        <v>2230</v>
      </c>
      <c r="D362" s="655">
        <v>43444</v>
      </c>
      <c r="E362" s="651" t="s">
        <v>628</v>
      </c>
      <c r="F362" s="651" t="s">
        <v>2231</v>
      </c>
      <c r="G362" s="651"/>
      <c r="H362" s="649" t="s">
        <v>286</v>
      </c>
      <c r="I362" s="649"/>
      <c r="J362" s="209" t="s">
        <v>287</v>
      </c>
      <c r="K362" s="209" t="s">
        <v>287</v>
      </c>
      <c r="L362" s="210">
        <v>0</v>
      </c>
    </row>
    <row r="363" spans="1:12" x14ac:dyDescent="0.2">
      <c r="A363" s="652"/>
      <c r="B363" s="651"/>
      <c r="C363" s="651"/>
      <c r="D363" s="655"/>
      <c r="E363" s="651"/>
      <c r="F363" s="651"/>
      <c r="G363" s="651"/>
      <c r="H363" s="649" t="s">
        <v>242</v>
      </c>
      <c r="I363" s="649"/>
      <c r="J363" s="209" t="s">
        <v>287</v>
      </c>
      <c r="K363" s="209" t="s">
        <v>287</v>
      </c>
      <c r="L363" s="210">
        <v>0</v>
      </c>
    </row>
    <row r="364" spans="1:12" ht="24" x14ac:dyDescent="0.2">
      <c r="A364" s="652"/>
      <c r="B364" s="203" t="s">
        <v>6</v>
      </c>
      <c r="C364" s="207" t="s">
        <v>5</v>
      </c>
      <c r="D364" s="207" t="s">
        <v>288</v>
      </c>
      <c r="E364" s="207" t="s">
        <v>289</v>
      </c>
      <c r="F364" s="650"/>
      <c r="G364" s="650"/>
      <c r="H364" s="649" t="s">
        <v>290</v>
      </c>
      <c r="I364" s="649"/>
      <c r="J364" s="651" t="s">
        <v>287</v>
      </c>
      <c r="K364" s="651" t="s">
        <v>16</v>
      </c>
      <c r="L364" s="648">
        <v>2497</v>
      </c>
    </row>
    <row r="365" spans="1:12" ht="24" x14ac:dyDescent="0.2">
      <c r="A365" s="652"/>
      <c r="B365" s="209" t="s">
        <v>317</v>
      </c>
      <c r="C365" s="209" t="s">
        <v>2231</v>
      </c>
      <c r="D365" s="211">
        <v>43447</v>
      </c>
      <c r="E365" s="209" t="s">
        <v>2232</v>
      </c>
      <c r="F365" s="650"/>
      <c r="G365" s="650"/>
      <c r="H365" s="649"/>
      <c r="I365" s="649"/>
      <c r="J365" s="651"/>
      <c r="K365" s="651"/>
      <c r="L365" s="648"/>
    </row>
    <row r="366" spans="1:12" ht="24" x14ac:dyDescent="0.2">
      <c r="A366" s="652">
        <v>569</v>
      </c>
      <c r="B366" s="203" t="s">
        <v>12</v>
      </c>
      <c r="C366" s="207" t="s">
        <v>11</v>
      </c>
      <c r="D366" s="207" t="s">
        <v>280</v>
      </c>
      <c r="E366" s="207" t="s">
        <v>281</v>
      </c>
      <c r="F366" s="653" t="s">
        <v>8</v>
      </c>
      <c r="G366" s="653"/>
      <c r="H366" s="650"/>
      <c r="I366" s="650"/>
      <c r="J366" s="650"/>
      <c r="K366" s="650"/>
      <c r="L366" s="650"/>
    </row>
    <row r="367" spans="1:12" x14ac:dyDescent="0.2">
      <c r="A367" s="652"/>
      <c r="B367" s="651" t="s">
        <v>2233</v>
      </c>
      <c r="C367" s="654" t="s">
        <v>2234</v>
      </c>
      <c r="D367" s="655">
        <v>43419</v>
      </c>
      <c r="E367" s="651" t="s">
        <v>2235</v>
      </c>
      <c r="F367" s="651" t="s">
        <v>2236</v>
      </c>
      <c r="G367" s="651"/>
      <c r="H367" s="649" t="s">
        <v>286</v>
      </c>
      <c r="I367" s="649"/>
      <c r="J367" s="209" t="s">
        <v>287</v>
      </c>
      <c r="K367" s="209" t="s">
        <v>16</v>
      </c>
      <c r="L367" s="210">
        <v>779</v>
      </c>
    </row>
    <row r="368" spans="1:12" x14ac:dyDescent="0.2">
      <c r="A368" s="652"/>
      <c r="B368" s="651"/>
      <c r="C368" s="654"/>
      <c r="D368" s="655"/>
      <c r="E368" s="651"/>
      <c r="F368" s="651"/>
      <c r="G368" s="651"/>
      <c r="H368" s="649" t="s">
        <v>242</v>
      </c>
      <c r="I368" s="649"/>
      <c r="J368" s="651" t="s">
        <v>287</v>
      </c>
      <c r="K368" s="651" t="s">
        <v>16</v>
      </c>
      <c r="L368" s="648">
        <v>595.4</v>
      </c>
    </row>
    <row r="369" spans="1:12" x14ac:dyDescent="0.2">
      <c r="A369" s="652"/>
      <c r="B369" s="651"/>
      <c r="C369" s="654"/>
      <c r="D369" s="655"/>
      <c r="E369" s="651"/>
      <c r="F369" s="651"/>
      <c r="G369" s="651"/>
      <c r="H369" s="649"/>
      <c r="I369" s="649"/>
      <c r="J369" s="651"/>
      <c r="K369" s="651"/>
      <c r="L369" s="648"/>
    </row>
    <row r="370" spans="1:12" ht="24" x14ac:dyDescent="0.2">
      <c r="A370" s="652"/>
      <c r="B370" s="203" t="s">
        <v>6</v>
      </c>
      <c r="C370" s="207" t="s">
        <v>5</v>
      </c>
      <c r="D370" s="207" t="s">
        <v>288</v>
      </c>
      <c r="E370" s="207" t="s">
        <v>289</v>
      </c>
      <c r="F370" s="650"/>
      <c r="G370" s="650"/>
      <c r="H370" s="649" t="s">
        <v>290</v>
      </c>
      <c r="I370" s="649"/>
      <c r="J370" s="651" t="s">
        <v>287</v>
      </c>
      <c r="K370" s="651" t="s">
        <v>16</v>
      </c>
      <c r="L370" s="648">
        <v>480</v>
      </c>
    </row>
    <row r="371" spans="1:12" ht="24" x14ac:dyDescent="0.2">
      <c r="A371" s="652"/>
      <c r="B371" s="209" t="s">
        <v>790</v>
      </c>
      <c r="C371" s="209" t="s">
        <v>2236</v>
      </c>
      <c r="D371" s="211">
        <v>43422</v>
      </c>
      <c r="E371" s="209" t="s">
        <v>2237</v>
      </c>
      <c r="F371" s="650"/>
      <c r="G371" s="650"/>
      <c r="H371" s="649"/>
      <c r="I371" s="649"/>
      <c r="J371" s="651"/>
      <c r="K371" s="651"/>
      <c r="L371" s="648"/>
    </row>
    <row r="372" spans="1:12" ht="24" x14ac:dyDescent="0.2">
      <c r="A372" s="652">
        <v>570</v>
      </c>
      <c r="B372" s="203" t="s">
        <v>12</v>
      </c>
      <c r="C372" s="207" t="s">
        <v>11</v>
      </c>
      <c r="D372" s="207" t="s">
        <v>280</v>
      </c>
      <c r="E372" s="207" t="s">
        <v>281</v>
      </c>
      <c r="F372" s="653" t="s">
        <v>8</v>
      </c>
      <c r="G372" s="653"/>
      <c r="H372" s="650"/>
      <c r="I372" s="650"/>
      <c r="J372" s="650"/>
      <c r="K372" s="650"/>
      <c r="L372" s="650"/>
    </row>
    <row r="373" spans="1:12" x14ac:dyDescent="0.2">
      <c r="A373" s="652"/>
      <c r="B373" s="651" t="s">
        <v>2233</v>
      </c>
      <c r="C373" s="654" t="s">
        <v>2238</v>
      </c>
      <c r="D373" s="655">
        <v>43430</v>
      </c>
      <c r="E373" s="651" t="s">
        <v>1281</v>
      </c>
      <c r="F373" s="651" t="s">
        <v>1282</v>
      </c>
      <c r="G373" s="651"/>
      <c r="H373" s="649" t="s">
        <v>286</v>
      </c>
      <c r="I373" s="649"/>
      <c r="J373" s="209" t="s">
        <v>287</v>
      </c>
      <c r="K373" s="209" t="s">
        <v>16</v>
      </c>
      <c r="L373" s="210">
        <v>216.44</v>
      </c>
    </row>
    <row r="374" spans="1:12" x14ac:dyDescent="0.2">
      <c r="A374" s="652"/>
      <c r="B374" s="651"/>
      <c r="C374" s="654"/>
      <c r="D374" s="655"/>
      <c r="E374" s="651"/>
      <c r="F374" s="651"/>
      <c r="G374" s="651"/>
      <c r="H374" s="649" t="s">
        <v>242</v>
      </c>
      <c r="I374" s="649"/>
      <c r="J374" s="651" t="s">
        <v>287</v>
      </c>
      <c r="K374" s="651" t="s">
        <v>16</v>
      </c>
      <c r="L374" s="648">
        <v>2208.73</v>
      </c>
    </row>
    <row r="375" spans="1:12" x14ac:dyDescent="0.2">
      <c r="A375" s="652"/>
      <c r="B375" s="651"/>
      <c r="C375" s="654"/>
      <c r="D375" s="655"/>
      <c r="E375" s="651"/>
      <c r="F375" s="651"/>
      <c r="G375" s="651"/>
      <c r="H375" s="649"/>
      <c r="I375" s="649"/>
      <c r="J375" s="651"/>
      <c r="K375" s="651"/>
      <c r="L375" s="648"/>
    </row>
    <row r="376" spans="1:12" ht="24" x14ac:dyDescent="0.2">
      <c r="A376" s="652"/>
      <c r="B376" s="203" t="s">
        <v>6</v>
      </c>
      <c r="C376" s="207" t="s">
        <v>5</v>
      </c>
      <c r="D376" s="207" t="s">
        <v>288</v>
      </c>
      <c r="E376" s="207" t="s">
        <v>289</v>
      </c>
      <c r="F376" s="650"/>
      <c r="G376" s="650"/>
      <c r="H376" s="649" t="s">
        <v>290</v>
      </c>
      <c r="I376" s="649"/>
      <c r="J376" s="651" t="s">
        <v>287</v>
      </c>
      <c r="K376" s="651" t="s">
        <v>16</v>
      </c>
      <c r="L376" s="648">
        <v>67.599999999999994</v>
      </c>
    </row>
    <row r="377" spans="1:12" ht="24" x14ac:dyDescent="0.2">
      <c r="A377" s="652"/>
      <c r="B377" s="209" t="s">
        <v>790</v>
      </c>
      <c r="C377" s="209" t="s">
        <v>1282</v>
      </c>
      <c r="D377" s="211">
        <v>43433</v>
      </c>
      <c r="E377" s="209" t="s">
        <v>2211</v>
      </c>
      <c r="F377" s="650"/>
      <c r="G377" s="650"/>
      <c r="H377" s="649"/>
      <c r="I377" s="649"/>
      <c r="J377" s="651"/>
      <c r="K377" s="651"/>
      <c r="L377" s="648"/>
    </row>
    <row r="378" spans="1:12" ht="24" x14ac:dyDescent="0.2">
      <c r="A378" s="652">
        <v>571</v>
      </c>
      <c r="B378" s="203" t="s">
        <v>12</v>
      </c>
      <c r="C378" s="207" t="s">
        <v>11</v>
      </c>
      <c r="D378" s="207" t="s">
        <v>280</v>
      </c>
      <c r="E378" s="207" t="s">
        <v>281</v>
      </c>
      <c r="F378" s="653" t="s">
        <v>8</v>
      </c>
      <c r="G378" s="653"/>
      <c r="H378" s="650"/>
      <c r="I378" s="650"/>
      <c r="J378" s="650"/>
      <c r="K378" s="650"/>
      <c r="L378" s="650"/>
    </row>
    <row r="379" spans="1:12" x14ac:dyDescent="0.2">
      <c r="A379" s="652"/>
      <c r="B379" s="651" t="s">
        <v>2233</v>
      </c>
      <c r="C379" s="654" t="s">
        <v>2239</v>
      </c>
      <c r="D379" s="655">
        <v>43494</v>
      </c>
      <c r="E379" s="651" t="s">
        <v>377</v>
      </c>
      <c r="F379" s="651" t="s">
        <v>2240</v>
      </c>
      <c r="G379" s="651"/>
      <c r="H379" s="649" t="s">
        <v>286</v>
      </c>
      <c r="I379" s="649"/>
      <c r="J379" s="209" t="s">
        <v>287</v>
      </c>
      <c r="K379" s="209" t="s">
        <v>16</v>
      </c>
      <c r="L379" s="210">
        <v>283</v>
      </c>
    </row>
    <row r="380" spans="1:12" x14ac:dyDescent="0.2">
      <c r="A380" s="652"/>
      <c r="B380" s="651"/>
      <c r="C380" s="654"/>
      <c r="D380" s="655"/>
      <c r="E380" s="651"/>
      <c r="F380" s="651"/>
      <c r="G380" s="651"/>
      <c r="H380" s="649" t="s">
        <v>242</v>
      </c>
      <c r="I380" s="649"/>
      <c r="J380" s="651" t="s">
        <v>287</v>
      </c>
      <c r="K380" s="651" t="s">
        <v>16</v>
      </c>
      <c r="L380" s="648">
        <v>260</v>
      </c>
    </row>
    <row r="381" spans="1:12" x14ac:dyDescent="0.2">
      <c r="A381" s="652"/>
      <c r="B381" s="651"/>
      <c r="C381" s="654"/>
      <c r="D381" s="655"/>
      <c r="E381" s="651"/>
      <c r="F381" s="651"/>
      <c r="G381" s="651"/>
      <c r="H381" s="649"/>
      <c r="I381" s="649"/>
      <c r="J381" s="651"/>
      <c r="K381" s="651"/>
      <c r="L381" s="648"/>
    </row>
    <row r="382" spans="1:12" ht="24" x14ac:dyDescent="0.2">
      <c r="A382" s="652"/>
      <c r="B382" s="203" t="s">
        <v>6</v>
      </c>
      <c r="C382" s="207" t="s">
        <v>5</v>
      </c>
      <c r="D382" s="207" t="s">
        <v>288</v>
      </c>
      <c r="E382" s="207" t="s">
        <v>289</v>
      </c>
      <c r="F382" s="650"/>
      <c r="G382" s="650"/>
      <c r="H382" s="649" t="s">
        <v>290</v>
      </c>
      <c r="I382" s="649"/>
      <c r="J382" s="651" t="s">
        <v>287</v>
      </c>
      <c r="K382" s="651" t="s">
        <v>16</v>
      </c>
      <c r="L382" s="648">
        <v>120</v>
      </c>
    </row>
    <row r="383" spans="1:12" ht="24" x14ac:dyDescent="0.2">
      <c r="A383" s="652"/>
      <c r="B383" s="209" t="s">
        <v>790</v>
      </c>
      <c r="C383" s="209" t="s">
        <v>2240</v>
      </c>
      <c r="D383" s="211">
        <v>43495</v>
      </c>
      <c r="E383" s="209" t="s">
        <v>2241</v>
      </c>
      <c r="F383" s="650"/>
      <c r="G383" s="650"/>
      <c r="H383" s="649"/>
      <c r="I383" s="649"/>
      <c r="J383" s="651"/>
      <c r="K383" s="651"/>
      <c r="L383" s="648"/>
    </row>
    <row r="384" spans="1:12" ht="24" x14ac:dyDescent="0.2">
      <c r="A384" s="652">
        <v>572</v>
      </c>
      <c r="B384" s="203" t="s">
        <v>12</v>
      </c>
      <c r="C384" s="207" t="s">
        <v>11</v>
      </c>
      <c r="D384" s="207" t="s">
        <v>280</v>
      </c>
      <c r="E384" s="207" t="s">
        <v>281</v>
      </c>
      <c r="F384" s="653" t="s">
        <v>8</v>
      </c>
      <c r="G384" s="653"/>
      <c r="H384" s="650"/>
      <c r="I384" s="650"/>
      <c r="J384" s="650"/>
      <c r="K384" s="650"/>
      <c r="L384" s="650"/>
    </row>
    <row r="385" spans="1:12" x14ac:dyDescent="0.2">
      <c r="A385" s="652"/>
      <c r="B385" s="651" t="s">
        <v>2233</v>
      </c>
      <c r="C385" s="654" t="s">
        <v>2242</v>
      </c>
      <c r="D385" s="655">
        <v>43496</v>
      </c>
      <c r="E385" s="651" t="s">
        <v>1228</v>
      </c>
      <c r="F385" s="651" t="s">
        <v>2243</v>
      </c>
      <c r="G385" s="651"/>
      <c r="H385" s="649" t="s">
        <v>286</v>
      </c>
      <c r="I385" s="649"/>
      <c r="J385" s="209" t="s">
        <v>287</v>
      </c>
      <c r="K385" s="209" t="s">
        <v>16</v>
      </c>
      <c r="L385" s="210">
        <v>610.59</v>
      </c>
    </row>
    <row r="386" spans="1:12" x14ac:dyDescent="0.2">
      <c r="A386" s="652"/>
      <c r="B386" s="651"/>
      <c r="C386" s="654"/>
      <c r="D386" s="655"/>
      <c r="E386" s="651"/>
      <c r="F386" s="651"/>
      <c r="G386" s="651"/>
      <c r="H386" s="649" t="s">
        <v>242</v>
      </c>
      <c r="I386" s="649"/>
      <c r="J386" s="651" t="s">
        <v>287</v>
      </c>
      <c r="K386" s="651" t="s">
        <v>16</v>
      </c>
      <c r="L386" s="648">
        <v>2712.07</v>
      </c>
    </row>
    <row r="387" spans="1:12" x14ac:dyDescent="0.2">
      <c r="A387" s="652"/>
      <c r="B387" s="651"/>
      <c r="C387" s="654"/>
      <c r="D387" s="655"/>
      <c r="E387" s="651"/>
      <c r="F387" s="651"/>
      <c r="G387" s="651"/>
      <c r="H387" s="649"/>
      <c r="I387" s="649"/>
      <c r="J387" s="651"/>
      <c r="K387" s="651"/>
      <c r="L387" s="648"/>
    </row>
    <row r="388" spans="1:12" x14ac:dyDescent="0.2">
      <c r="A388" s="652"/>
      <c r="B388" s="651"/>
      <c r="C388" s="654"/>
      <c r="D388" s="655"/>
      <c r="E388" s="651"/>
      <c r="F388" s="651"/>
      <c r="G388" s="651"/>
      <c r="H388" s="649"/>
      <c r="I388" s="649"/>
      <c r="J388" s="651"/>
      <c r="K388" s="651"/>
      <c r="L388" s="648"/>
    </row>
    <row r="389" spans="1:12" ht="24" x14ac:dyDescent="0.2">
      <c r="A389" s="652"/>
      <c r="B389" s="203" t="s">
        <v>6</v>
      </c>
      <c r="C389" s="207" t="s">
        <v>5</v>
      </c>
      <c r="D389" s="207" t="s">
        <v>288</v>
      </c>
      <c r="E389" s="207" t="s">
        <v>289</v>
      </c>
      <c r="F389" s="650"/>
      <c r="G389" s="650"/>
      <c r="H389" s="649" t="s">
        <v>290</v>
      </c>
      <c r="I389" s="649"/>
      <c r="J389" s="651" t="s">
        <v>287</v>
      </c>
      <c r="K389" s="651" t="s">
        <v>16</v>
      </c>
      <c r="L389" s="648">
        <v>126.33</v>
      </c>
    </row>
    <row r="390" spans="1:12" ht="24" x14ac:dyDescent="0.2">
      <c r="A390" s="652"/>
      <c r="B390" s="209" t="s">
        <v>790</v>
      </c>
      <c r="C390" s="209" t="s">
        <v>2243</v>
      </c>
      <c r="D390" s="211">
        <v>43499</v>
      </c>
      <c r="E390" s="209" t="s">
        <v>677</v>
      </c>
      <c r="F390" s="650"/>
      <c r="G390" s="650"/>
      <c r="H390" s="649"/>
      <c r="I390" s="649"/>
      <c r="J390" s="651"/>
      <c r="K390" s="651"/>
      <c r="L390" s="648"/>
    </row>
    <row r="391" spans="1:12" ht="24" x14ac:dyDescent="0.2">
      <c r="A391" s="652">
        <v>573</v>
      </c>
      <c r="B391" s="203" t="s">
        <v>12</v>
      </c>
      <c r="C391" s="207" t="s">
        <v>11</v>
      </c>
      <c r="D391" s="207" t="s">
        <v>280</v>
      </c>
      <c r="E391" s="207" t="s">
        <v>281</v>
      </c>
      <c r="F391" s="653" t="s">
        <v>8</v>
      </c>
      <c r="G391" s="653"/>
      <c r="H391" s="650"/>
      <c r="I391" s="650"/>
      <c r="J391" s="650"/>
      <c r="K391" s="650"/>
      <c r="L391" s="650"/>
    </row>
    <row r="392" spans="1:12" x14ac:dyDescent="0.2">
      <c r="A392" s="652"/>
      <c r="B392" s="651" t="s">
        <v>2233</v>
      </c>
      <c r="C392" s="654" t="s">
        <v>2244</v>
      </c>
      <c r="D392" s="655">
        <v>43534</v>
      </c>
      <c r="E392" s="651" t="s">
        <v>1312</v>
      </c>
      <c r="F392" s="651" t="s">
        <v>465</v>
      </c>
      <c r="G392" s="651"/>
      <c r="H392" s="649" t="s">
        <v>286</v>
      </c>
      <c r="I392" s="649"/>
      <c r="J392" s="209" t="s">
        <v>16</v>
      </c>
      <c r="K392" s="209" t="s">
        <v>16</v>
      </c>
      <c r="L392" s="210">
        <v>1037.68</v>
      </c>
    </row>
    <row r="393" spans="1:12" x14ac:dyDescent="0.2">
      <c r="A393" s="652"/>
      <c r="B393" s="651"/>
      <c r="C393" s="654"/>
      <c r="D393" s="655"/>
      <c r="E393" s="651"/>
      <c r="F393" s="651"/>
      <c r="G393" s="651"/>
      <c r="H393" s="649" t="s">
        <v>242</v>
      </c>
      <c r="I393" s="649"/>
      <c r="J393" s="651" t="s">
        <v>16</v>
      </c>
      <c r="K393" s="651" t="s">
        <v>287</v>
      </c>
      <c r="L393" s="648">
        <v>1766.33</v>
      </c>
    </row>
    <row r="394" spans="1:12" x14ac:dyDescent="0.2">
      <c r="A394" s="652"/>
      <c r="B394" s="651"/>
      <c r="C394" s="654"/>
      <c r="D394" s="655"/>
      <c r="E394" s="651"/>
      <c r="F394" s="651"/>
      <c r="G394" s="651"/>
      <c r="H394" s="649"/>
      <c r="I394" s="649"/>
      <c r="J394" s="651"/>
      <c r="K394" s="651"/>
      <c r="L394" s="648"/>
    </row>
    <row r="395" spans="1:12" x14ac:dyDescent="0.2">
      <c r="A395" s="652"/>
      <c r="B395" s="651"/>
      <c r="C395" s="654"/>
      <c r="D395" s="655"/>
      <c r="E395" s="651"/>
      <c r="F395" s="651"/>
      <c r="G395" s="651"/>
      <c r="H395" s="649"/>
      <c r="I395" s="649"/>
      <c r="J395" s="651"/>
      <c r="K395" s="651"/>
      <c r="L395" s="648"/>
    </row>
    <row r="396" spans="1:12" ht="24" x14ac:dyDescent="0.2">
      <c r="A396" s="652"/>
      <c r="B396" s="203" t="s">
        <v>6</v>
      </c>
      <c r="C396" s="207" t="s">
        <v>5</v>
      </c>
      <c r="D396" s="207" t="s">
        <v>288</v>
      </c>
      <c r="E396" s="207" t="s">
        <v>289</v>
      </c>
      <c r="F396" s="650"/>
      <c r="G396" s="650"/>
      <c r="H396" s="649" t="s">
        <v>290</v>
      </c>
      <c r="I396" s="649"/>
      <c r="J396" s="651" t="s">
        <v>16</v>
      </c>
      <c r="K396" s="651" t="s">
        <v>16</v>
      </c>
      <c r="L396" s="648">
        <v>1220</v>
      </c>
    </row>
    <row r="397" spans="1:12" ht="24" x14ac:dyDescent="0.2">
      <c r="A397" s="652"/>
      <c r="B397" s="209" t="s">
        <v>790</v>
      </c>
      <c r="C397" s="209" t="s">
        <v>465</v>
      </c>
      <c r="D397" s="211">
        <v>43539</v>
      </c>
      <c r="E397" s="209" t="s">
        <v>2245</v>
      </c>
      <c r="F397" s="650"/>
      <c r="G397" s="650"/>
      <c r="H397" s="649"/>
      <c r="I397" s="649"/>
      <c r="J397" s="651"/>
      <c r="K397" s="651"/>
      <c r="L397" s="648"/>
    </row>
    <row r="398" spans="1:12" ht="24" x14ac:dyDescent="0.2">
      <c r="A398" s="652">
        <v>574</v>
      </c>
      <c r="B398" s="203" t="s">
        <v>12</v>
      </c>
      <c r="C398" s="207" t="s">
        <v>11</v>
      </c>
      <c r="D398" s="207" t="s">
        <v>280</v>
      </c>
      <c r="E398" s="207" t="s">
        <v>281</v>
      </c>
      <c r="F398" s="653" t="s">
        <v>8</v>
      </c>
      <c r="G398" s="653"/>
      <c r="H398" s="650"/>
      <c r="I398" s="650"/>
      <c r="J398" s="650"/>
      <c r="K398" s="650"/>
      <c r="L398" s="650"/>
    </row>
    <row r="399" spans="1:12" x14ac:dyDescent="0.2">
      <c r="A399" s="652"/>
      <c r="B399" s="651" t="s">
        <v>2233</v>
      </c>
      <c r="C399" s="654" t="s">
        <v>2246</v>
      </c>
      <c r="D399" s="655">
        <v>43554</v>
      </c>
      <c r="E399" s="651" t="s">
        <v>2247</v>
      </c>
      <c r="F399" s="651" t="s">
        <v>716</v>
      </c>
      <c r="G399" s="651"/>
      <c r="H399" s="649" t="s">
        <v>286</v>
      </c>
      <c r="I399" s="649"/>
      <c r="J399" s="209" t="s">
        <v>287</v>
      </c>
      <c r="K399" s="209" t="s">
        <v>16</v>
      </c>
      <c r="L399" s="210">
        <v>446.25</v>
      </c>
    </row>
    <row r="400" spans="1:12" x14ac:dyDescent="0.2">
      <c r="A400" s="652"/>
      <c r="B400" s="651"/>
      <c r="C400" s="654"/>
      <c r="D400" s="655"/>
      <c r="E400" s="651"/>
      <c r="F400" s="651"/>
      <c r="G400" s="651"/>
      <c r="H400" s="649" t="s">
        <v>242</v>
      </c>
      <c r="I400" s="649"/>
      <c r="J400" s="651" t="s">
        <v>287</v>
      </c>
      <c r="K400" s="651" t="s">
        <v>16</v>
      </c>
      <c r="L400" s="648">
        <v>2168.7800000000002</v>
      </c>
    </row>
    <row r="401" spans="1:12" x14ac:dyDescent="0.2">
      <c r="A401" s="652"/>
      <c r="B401" s="651"/>
      <c r="C401" s="654"/>
      <c r="D401" s="655"/>
      <c r="E401" s="651"/>
      <c r="F401" s="651"/>
      <c r="G401" s="651"/>
      <c r="H401" s="649"/>
      <c r="I401" s="649"/>
      <c r="J401" s="651"/>
      <c r="K401" s="651"/>
      <c r="L401" s="648"/>
    </row>
    <row r="402" spans="1:12" x14ac:dyDescent="0.2">
      <c r="A402" s="652"/>
      <c r="B402" s="651"/>
      <c r="C402" s="654"/>
      <c r="D402" s="655"/>
      <c r="E402" s="651"/>
      <c r="F402" s="651"/>
      <c r="G402" s="651"/>
      <c r="H402" s="649"/>
      <c r="I402" s="649"/>
      <c r="J402" s="651"/>
      <c r="K402" s="651"/>
      <c r="L402" s="648"/>
    </row>
    <row r="403" spans="1:12" ht="24" x14ac:dyDescent="0.2">
      <c r="A403" s="652"/>
      <c r="B403" s="203" t="s">
        <v>6</v>
      </c>
      <c r="C403" s="207" t="s">
        <v>5</v>
      </c>
      <c r="D403" s="207" t="s">
        <v>288</v>
      </c>
      <c r="E403" s="207" t="s">
        <v>289</v>
      </c>
      <c r="F403" s="650"/>
      <c r="G403" s="650"/>
      <c r="H403" s="649" t="s">
        <v>290</v>
      </c>
      <c r="I403" s="649"/>
      <c r="J403" s="651" t="s">
        <v>287</v>
      </c>
      <c r="K403" s="651" t="s">
        <v>16</v>
      </c>
      <c r="L403" s="648">
        <v>580</v>
      </c>
    </row>
    <row r="404" spans="1:12" ht="24" x14ac:dyDescent="0.2">
      <c r="A404" s="652"/>
      <c r="B404" s="209" t="s">
        <v>790</v>
      </c>
      <c r="C404" s="209" t="s">
        <v>716</v>
      </c>
      <c r="D404" s="211">
        <v>43558</v>
      </c>
      <c r="E404" s="209" t="s">
        <v>2248</v>
      </c>
      <c r="F404" s="650"/>
      <c r="G404" s="650"/>
      <c r="H404" s="649"/>
      <c r="I404" s="649"/>
      <c r="J404" s="651"/>
      <c r="K404" s="651"/>
      <c r="L404" s="648"/>
    </row>
    <row r="405" spans="1:12" ht="24" x14ac:dyDescent="0.2">
      <c r="A405" s="652">
        <v>575</v>
      </c>
      <c r="B405" s="203" t="s">
        <v>12</v>
      </c>
      <c r="C405" s="207" t="s">
        <v>11</v>
      </c>
      <c r="D405" s="207" t="s">
        <v>280</v>
      </c>
      <c r="E405" s="207" t="s">
        <v>281</v>
      </c>
      <c r="F405" s="653" t="s">
        <v>8</v>
      </c>
      <c r="G405" s="653"/>
      <c r="H405" s="650"/>
      <c r="I405" s="650"/>
      <c r="J405" s="650"/>
      <c r="K405" s="650"/>
      <c r="L405" s="650"/>
    </row>
    <row r="406" spans="1:12" x14ac:dyDescent="0.2">
      <c r="A406" s="652"/>
      <c r="B406" s="651" t="s">
        <v>2249</v>
      </c>
      <c r="C406" s="654" t="s">
        <v>2250</v>
      </c>
      <c r="D406" s="655">
        <v>43398</v>
      </c>
      <c r="E406" s="651" t="s">
        <v>373</v>
      </c>
      <c r="F406" s="651" t="s">
        <v>2251</v>
      </c>
      <c r="G406" s="651"/>
      <c r="H406" s="649" t="s">
        <v>286</v>
      </c>
      <c r="I406" s="649"/>
      <c r="J406" s="209" t="s">
        <v>287</v>
      </c>
      <c r="K406" s="209" t="s">
        <v>16</v>
      </c>
      <c r="L406" s="210">
        <v>259.64</v>
      </c>
    </row>
    <row r="407" spans="1:12" x14ac:dyDescent="0.2">
      <c r="A407" s="652"/>
      <c r="B407" s="651"/>
      <c r="C407" s="654"/>
      <c r="D407" s="655"/>
      <c r="E407" s="651"/>
      <c r="F407" s="651"/>
      <c r="G407" s="651"/>
      <c r="H407" s="649" t="s">
        <v>242</v>
      </c>
      <c r="I407" s="649"/>
      <c r="J407" s="209" t="s">
        <v>287</v>
      </c>
      <c r="K407" s="209" t="s">
        <v>16</v>
      </c>
      <c r="L407" s="210">
        <v>78</v>
      </c>
    </row>
    <row r="408" spans="1:12" ht="24" x14ac:dyDescent="0.2">
      <c r="A408" s="652"/>
      <c r="B408" s="203" t="s">
        <v>6</v>
      </c>
      <c r="C408" s="207" t="s">
        <v>5</v>
      </c>
      <c r="D408" s="207" t="s">
        <v>288</v>
      </c>
      <c r="E408" s="207" t="s">
        <v>289</v>
      </c>
      <c r="F408" s="650"/>
      <c r="G408" s="650"/>
      <c r="H408" s="649" t="s">
        <v>290</v>
      </c>
      <c r="I408" s="649"/>
      <c r="J408" s="651" t="s">
        <v>287</v>
      </c>
      <c r="K408" s="651" t="s">
        <v>16</v>
      </c>
      <c r="L408" s="648">
        <v>163.84</v>
      </c>
    </row>
    <row r="409" spans="1:12" ht="24" x14ac:dyDescent="0.2">
      <c r="A409" s="652"/>
      <c r="B409" s="209" t="s">
        <v>291</v>
      </c>
      <c r="C409" s="209" t="s">
        <v>2251</v>
      </c>
      <c r="D409" s="211">
        <v>43399</v>
      </c>
      <c r="E409" s="209" t="s">
        <v>577</v>
      </c>
      <c r="F409" s="650"/>
      <c r="G409" s="650"/>
      <c r="H409" s="649"/>
      <c r="I409" s="649"/>
      <c r="J409" s="651"/>
      <c r="K409" s="651"/>
      <c r="L409" s="648"/>
    </row>
    <row r="410" spans="1:12" ht="24" x14ac:dyDescent="0.2">
      <c r="A410" s="652">
        <v>576</v>
      </c>
      <c r="B410" s="203" t="s">
        <v>12</v>
      </c>
      <c r="C410" s="207" t="s">
        <v>11</v>
      </c>
      <c r="D410" s="207" t="s">
        <v>280</v>
      </c>
      <c r="E410" s="207" t="s">
        <v>281</v>
      </c>
      <c r="F410" s="653" t="s">
        <v>8</v>
      </c>
      <c r="G410" s="653"/>
      <c r="H410" s="650"/>
      <c r="I410" s="650"/>
      <c r="J410" s="650"/>
      <c r="K410" s="650"/>
      <c r="L410" s="650"/>
    </row>
    <row r="411" spans="1:12" x14ac:dyDescent="0.2">
      <c r="A411" s="652"/>
      <c r="B411" s="651" t="s">
        <v>2249</v>
      </c>
      <c r="C411" s="654" t="s">
        <v>2252</v>
      </c>
      <c r="D411" s="655">
        <v>43404</v>
      </c>
      <c r="E411" s="651" t="s">
        <v>1281</v>
      </c>
      <c r="F411" s="651" t="s">
        <v>2253</v>
      </c>
      <c r="G411" s="651"/>
      <c r="H411" s="649" t="s">
        <v>286</v>
      </c>
      <c r="I411" s="649"/>
      <c r="J411" s="209" t="s">
        <v>287</v>
      </c>
      <c r="K411" s="209" t="s">
        <v>16</v>
      </c>
      <c r="L411" s="210">
        <v>559.91999999999996</v>
      </c>
    </row>
    <row r="412" spans="1:12" x14ac:dyDescent="0.2">
      <c r="A412" s="652"/>
      <c r="B412" s="651"/>
      <c r="C412" s="654"/>
      <c r="D412" s="655"/>
      <c r="E412" s="651"/>
      <c r="F412" s="651"/>
      <c r="G412" s="651"/>
      <c r="H412" s="649" t="s">
        <v>242</v>
      </c>
      <c r="I412" s="649"/>
      <c r="J412" s="209" t="s">
        <v>287</v>
      </c>
      <c r="K412" s="209" t="s">
        <v>16</v>
      </c>
      <c r="L412" s="210">
        <v>1624.48</v>
      </c>
    </row>
    <row r="413" spans="1:12" ht="24" x14ac:dyDescent="0.2">
      <c r="A413" s="652"/>
      <c r="B413" s="203" t="s">
        <v>6</v>
      </c>
      <c r="C413" s="207" t="s">
        <v>5</v>
      </c>
      <c r="D413" s="207" t="s">
        <v>288</v>
      </c>
      <c r="E413" s="207" t="s">
        <v>289</v>
      </c>
      <c r="F413" s="650"/>
      <c r="G413" s="650"/>
      <c r="H413" s="649" t="s">
        <v>290</v>
      </c>
      <c r="I413" s="649"/>
      <c r="J413" s="651" t="s">
        <v>287</v>
      </c>
      <c r="K413" s="651" t="s">
        <v>16</v>
      </c>
      <c r="L413" s="648">
        <v>539.92999999999995</v>
      </c>
    </row>
    <row r="414" spans="1:12" ht="24" x14ac:dyDescent="0.2">
      <c r="A414" s="652"/>
      <c r="B414" s="209" t="s">
        <v>291</v>
      </c>
      <c r="C414" s="209" t="s">
        <v>2253</v>
      </c>
      <c r="D414" s="211">
        <v>43408</v>
      </c>
      <c r="E414" s="209" t="s">
        <v>1141</v>
      </c>
      <c r="F414" s="650"/>
      <c r="G414" s="650"/>
      <c r="H414" s="649"/>
      <c r="I414" s="649"/>
      <c r="J414" s="651"/>
      <c r="K414" s="651"/>
      <c r="L414" s="648"/>
    </row>
    <row r="415" spans="1:12" ht="24" x14ac:dyDescent="0.2">
      <c r="A415" s="652">
        <v>577</v>
      </c>
      <c r="B415" s="203" t="s">
        <v>12</v>
      </c>
      <c r="C415" s="207" t="s">
        <v>11</v>
      </c>
      <c r="D415" s="207" t="s">
        <v>280</v>
      </c>
      <c r="E415" s="207" t="s">
        <v>281</v>
      </c>
      <c r="F415" s="653" t="s">
        <v>8</v>
      </c>
      <c r="G415" s="653"/>
      <c r="H415" s="650"/>
      <c r="I415" s="650"/>
      <c r="J415" s="650"/>
      <c r="K415" s="650"/>
      <c r="L415" s="650"/>
    </row>
    <row r="416" spans="1:12" x14ac:dyDescent="0.2">
      <c r="A416" s="652"/>
      <c r="B416" s="651" t="s">
        <v>2249</v>
      </c>
      <c r="C416" s="654" t="s">
        <v>2254</v>
      </c>
      <c r="D416" s="655">
        <v>43431</v>
      </c>
      <c r="E416" s="651" t="s">
        <v>1385</v>
      </c>
      <c r="F416" s="651" t="s">
        <v>1293</v>
      </c>
      <c r="G416" s="651"/>
      <c r="H416" s="649" t="s">
        <v>286</v>
      </c>
      <c r="I416" s="649"/>
      <c r="J416" s="209" t="s">
        <v>287</v>
      </c>
      <c r="K416" s="209" t="s">
        <v>16</v>
      </c>
      <c r="L416" s="210">
        <v>837.9</v>
      </c>
    </row>
    <row r="417" spans="1:12" x14ac:dyDescent="0.2">
      <c r="A417" s="652"/>
      <c r="B417" s="651"/>
      <c r="C417" s="654"/>
      <c r="D417" s="655"/>
      <c r="E417" s="651"/>
      <c r="F417" s="651"/>
      <c r="G417" s="651"/>
      <c r="H417" s="649" t="s">
        <v>242</v>
      </c>
      <c r="I417" s="649"/>
      <c r="J417" s="209" t="s">
        <v>287</v>
      </c>
      <c r="K417" s="209" t="s">
        <v>16</v>
      </c>
      <c r="L417" s="210">
        <v>302.41000000000003</v>
      </c>
    </row>
    <row r="418" spans="1:12" ht="24" x14ac:dyDescent="0.2">
      <c r="A418" s="652"/>
      <c r="B418" s="203" t="s">
        <v>6</v>
      </c>
      <c r="C418" s="207" t="s">
        <v>5</v>
      </c>
      <c r="D418" s="207" t="s">
        <v>288</v>
      </c>
      <c r="E418" s="207" t="s">
        <v>289</v>
      </c>
      <c r="F418" s="650"/>
      <c r="G418" s="650"/>
      <c r="H418" s="649" t="s">
        <v>290</v>
      </c>
      <c r="I418" s="649"/>
      <c r="J418" s="651" t="s">
        <v>287</v>
      </c>
      <c r="K418" s="651" t="s">
        <v>16</v>
      </c>
      <c r="L418" s="648">
        <v>1125</v>
      </c>
    </row>
    <row r="419" spans="1:12" ht="24" x14ac:dyDescent="0.2">
      <c r="A419" s="652"/>
      <c r="B419" s="209" t="s">
        <v>291</v>
      </c>
      <c r="C419" s="209" t="s">
        <v>1293</v>
      </c>
      <c r="D419" s="211">
        <v>43434</v>
      </c>
      <c r="E419" s="209" t="s">
        <v>1319</v>
      </c>
      <c r="F419" s="650"/>
      <c r="G419" s="650"/>
      <c r="H419" s="649"/>
      <c r="I419" s="649"/>
      <c r="J419" s="651"/>
      <c r="K419" s="651"/>
      <c r="L419" s="648"/>
    </row>
    <row r="420" spans="1:12" ht="24" x14ac:dyDescent="0.2">
      <c r="A420" s="652">
        <v>578</v>
      </c>
      <c r="B420" s="203" t="s">
        <v>12</v>
      </c>
      <c r="C420" s="207" t="s">
        <v>11</v>
      </c>
      <c r="D420" s="207" t="s">
        <v>280</v>
      </c>
      <c r="E420" s="207" t="s">
        <v>281</v>
      </c>
      <c r="F420" s="653" t="s">
        <v>8</v>
      </c>
      <c r="G420" s="653"/>
      <c r="H420" s="650"/>
      <c r="I420" s="650"/>
      <c r="J420" s="650"/>
      <c r="K420" s="650"/>
      <c r="L420" s="650"/>
    </row>
    <row r="421" spans="1:12" x14ac:dyDescent="0.2">
      <c r="A421" s="652"/>
      <c r="B421" s="651" t="s">
        <v>2255</v>
      </c>
      <c r="C421" s="654" t="s">
        <v>2256</v>
      </c>
      <c r="D421" s="655">
        <v>43407</v>
      </c>
      <c r="E421" s="651" t="s">
        <v>321</v>
      </c>
      <c r="F421" s="651" t="s">
        <v>536</v>
      </c>
      <c r="G421" s="651"/>
      <c r="H421" s="649" t="s">
        <v>286</v>
      </c>
      <c r="I421" s="649"/>
      <c r="J421" s="209" t="s">
        <v>287</v>
      </c>
      <c r="K421" s="209" t="s">
        <v>287</v>
      </c>
      <c r="L421" s="210">
        <v>0</v>
      </c>
    </row>
    <row r="422" spans="1:12" x14ac:dyDescent="0.2">
      <c r="A422" s="652"/>
      <c r="B422" s="651"/>
      <c r="C422" s="654"/>
      <c r="D422" s="655"/>
      <c r="E422" s="651"/>
      <c r="F422" s="651"/>
      <c r="G422" s="651"/>
      <c r="H422" s="649" t="s">
        <v>242</v>
      </c>
      <c r="I422" s="649"/>
      <c r="J422" s="651" t="s">
        <v>287</v>
      </c>
      <c r="K422" s="651" t="s">
        <v>287</v>
      </c>
      <c r="L422" s="648">
        <v>0</v>
      </c>
    </row>
    <row r="423" spans="1:12" x14ac:dyDescent="0.2">
      <c r="A423" s="652"/>
      <c r="B423" s="651"/>
      <c r="C423" s="654"/>
      <c r="D423" s="655"/>
      <c r="E423" s="651"/>
      <c r="F423" s="651"/>
      <c r="G423" s="651"/>
      <c r="H423" s="649"/>
      <c r="I423" s="649"/>
      <c r="J423" s="651"/>
      <c r="K423" s="651"/>
      <c r="L423" s="648"/>
    </row>
    <row r="424" spans="1:12" ht="24" x14ac:dyDescent="0.2">
      <c r="A424" s="652"/>
      <c r="B424" s="203" t="s">
        <v>6</v>
      </c>
      <c r="C424" s="207" t="s">
        <v>5</v>
      </c>
      <c r="D424" s="207" t="s">
        <v>288</v>
      </c>
      <c r="E424" s="207" t="s">
        <v>289</v>
      </c>
      <c r="F424" s="650"/>
      <c r="G424" s="650"/>
      <c r="H424" s="649" t="s">
        <v>290</v>
      </c>
      <c r="I424" s="649"/>
      <c r="J424" s="651" t="s">
        <v>287</v>
      </c>
      <c r="K424" s="651" t="s">
        <v>16</v>
      </c>
      <c r="L424" s="648">
        <v>400</v>
      </c>
    </row>
    <row r="425" spans="1:12" ht="24" x14ac:dyDescent="0.2">
      <c r="A425" s="652"/>
      <c r="B425" s="209" t="s">
        <v>291</v>
      </c>
      <c r="C425" s="209" t="s">
        <v>536</v>
      </c>
      <c r="D425" s="211">
        <v>43412</v>
      </c>
      <c r="E425" s="209" t="s">
        <v>2257</v>
      </c>
      <c r="F425" s="650"/>
      <c r="G425" s="650"/>
      <c r="H425" s="649"/>
      <c r="I425" s="649"/>
      <c r="J425" s="651"/>
      <c r="K425" s="651"/>
      <c r="L425" s="648"/>
    </row>
    <row r="426" spans="1:12" ht="24" x14ac:dyDescent="0.2">
      <c r="A426" s="652">
        <v>579</v>
      </c>
      <c r="B426" s="203" t="s">
        <v>12</v>
      </c>
      <c r="C426" s="207" t="s">
        <v>11</v>
      </c>
      <c r="D426" s="207" t="s">
        <v>280</v>
      </c>
      <c r="E426" s="207" t="s">
        <v>281</v>
      </c>
      <c r="F426" s="653" t="s">
        <v>8</v>
      </c>
      <c r="G426" s="653"/>
      <c r="H426" s="650"/>
      <c r="I426" s="650"/>
      <c r="J426" s="650"/>
      <c r="K426" s="650"/>
      <c r="L426" s="650"/>
    </row>
    <row r="427" spans="1:12" x14ac:dyDescent="0.2">
      <c r="A427" s="652"/>
      <c r="B427" s="651" t="s">
        <v>2258</v>
      </c>
      <c r="C427" s="654" t="s">
        <v>2259</v>
      </c>
      <c r="D427" s="655">
        <v>43374</v>
      </c>
      <c r="E427" s="651" t="s">
        <v>2260</v>
      </c>
      <c r="F427" s="651" t="s">
        <v>2261</v>
      </c>
      <c r="G427" s="651"/>
      <c r="H427" s="649" t="s">
        <v>286</v>
      </c>
      <c r="I427" s="649"/>
      <c r="J427" s="209" t="s">
        <v>287</v>
      </c>
      <c r="K427" s="209" t="s">
        <v>16</v>
      </c>
      <c r="L427" s="210">
        <v>579.04</v>
      </c>
    </row>
    <row r="428" spans="1:12" x14ac:dyDescent="0.2">
      <c r="A428" s="652"/>
      <c r="B428" s="651"/>
      <c r="C428" s="654"/>
      <c r="D428" s="655"/>
      <c r="E428" s="651"/>
      <c r="F428" s="651"/>
      <c r="G428" s="651"/>
      <c r="H428" s="649" t="s">
        <v>242</v>
      </c>
      <c r="I428" s="649"/>
      <c r="J428" s="209" t="s">
        <v>287</v>
      </c>
      <c r="K428" s="209" t="s">
        <v>287</v>
      </c>
      <c r="L428" s="210">
        <v>0</v>
      </c>
    </row>
    <row r="429" spans="1:12" ht="24" x14ac:dyDescent="0.2">
      <c r="A429" s="652"/>
      <c r="B429" s="203" t="s">
        <v>6</v>
      </c>
      <c r="C429" s="207" t="s">
        <v>5</v>
      </c>
      <c r="D429" s="207" t="s">
        <v>288</v>
      </c>
      <c r="E429" s="207" t="s">
        <v>289</v>
      </c>
      <c r="F429" s="650"/>
      <c r="G429" s="650"/>
      <c r="H429" s="649" t="s">
        <v>290</v>
      </c>
      <c r="I429" s="649"/>
      <c r="J429" s="651" t="s">
        <v>287</v>
      </c>
      <c r="K429" s="651" t="s">
        <v>287</v>
      </c>
      <c r="L429" s="648">
        <v>0</v>
      </c>
    </row>
    <row r="430" spans="1:12" ht="24" x14ac:dyDescent="0.2">
      <c r="A430" s="652"/>
      <c r="B430" s="209" t="s">
        <v>1091</v>
      </c>
      <c r="C430" s="209" t="s">
        <v>2261</v>
      </c>
      <c r="D430" s="211">
        <v>43378</v>
      </c>
      <c r="E430" s="209" t="s">
        <v>975</v>
      </c>
      <c r="F430" s="650"/>
      <c r="G430" s="650"/>
      <c r="H430" s="649"/>
      <c r="I430" s="649"/>
      <c r="J430" s="651"/>
      <c r="K430" s="651"/>
      <c r="L430" s="648"/>
    </row>
    <row r="431" spans="1:12" ht="24" x14ac:dyDescent="0.2">
      <c r="A431" s="652">
        <v>580</v>
      </c>
      <c r="B431" s="203" t="s">
        <v>12</v>
      </c>
      <c r="C431" s="207" t="s">
        <v>11</v>
      </c>
      <c r="D431" s="207" t="s">
        <v>280</v>
      </c>
      <c r="E431" s="207" t="s">
        <v>281</v>
      </c>
      <c r="F431" s="653" t="s">
        <v>8</v>
      </c>
      <c r="G431" s="653"/>
      <c r="H431" s="650"/>
      <c r="I431" s="650"/>
      <c r="J431" s="650"/>
      <c r="K431" s="650"/>
      <c r="L431" s="650"/>
    </row>
    <row r="432" spans="1:12" x14ac:dyDescent="0.2">
      <c r="A432" s="652"/>
      <c r="B432" s="651" t="s">
        <v>2258</v>
      </c>
      <c r="C432" s="651" t="s">
        <v>2262</v>
      </c>
      <c r="D432" s="655">
        <v>43404</v>
      </c>
      <c r="E432" s="651" t="s">
        <v>354</v>
      </c>
      <c r="F432" s="651" t="s">
        <v>1345</v>
      </c>
      <c r="G432" s="651"/>
      <c r="H432" s="649" t="s">
        <v>286</v>
      </c>
      <c r="I432" s="649"/>
      <c r="J432" s="209" t="s">
        <v>287</v>
      </c>
      <c r="K432" s="209" t="s">
        <v>16</v>
      </c>
      <c r="L432" s="210">
        <v>792.16</v>
      </c>
    </row>
    <row r="433" spans="1:12" x14ac:dyDescent="0.2">
      <c r="A433" s="652"/>
      <c r="B433" s="651"/>
      <c r="C433" s="651"/>
      <c r="D433" s="655"/>
      <c r="E433" s="651"/>
      <c r="F433" s="651"/>
      <c r="G433" s="651"/>
      <c r="H433" s="649" t="s">
        <v>242</v>
      </c>
      <c r="I433" s="649"/>
      <c r="J433" s="209" t="s">
        <v>287</v>
      </c>
      <c r="K433" s="209" t="s">
        <v>16</v>
      </c>
      <c r="L433" s="210">
        <v>964.15</v>
      </c>
    </row>
    <row r="434" spans="1:12" ht="24" x14ac:dyDescent="0.2">
      <c r="A434" s="652"/>
      <c r="B434" s="203" t="s">
        <v>6</v>
      </c>
      <c r="C434" s="207" t="s">
        <v>5</v>
      </c>
      <c r="D434" s="207" t="s">
        <v>288</v>
      </c>
      <c r="E434" s="207" t="s">
        <v>289</v>
      </c>
      <c r="F434" s="650"/>
      <c r="G434" s="650"/>
      <c r="H434" s="649" t="s">
        <v>290</v>
      </c>
      <c r="I434" s="649"/>
      <c r="J434" s="651" t="s">
        <v>287</v>
      </c>
      <c r="K434" s="651" t="s">
        <v>16</v>
      </c>
      <c r="L434" s="648">
        <v>350</v>
      </c>
    </row>
    <row r="435" spans="1:12" ht="24" x14ac:dyDescent="0.2">
      <c r="A435" s="652"/>
      <c r="B435" s="209" t="s">
        <v>1091</v>
      </c>
      <c r="C435" s="209" t="s">
        <v>1345</v>
      </c>
      <c r="D435" s="211">
        <v>43409</v>
      </c>
      <c r="E435" s="209" t="s">
        <v>2263</v>
      </c>
      <c r="F435" s="650"/>
      <c r="G435" s="650"/>
      <c r="H435" s="649"/>
      <c r="I435" s="649"/>
      <c r="J435" s="651"/>
      <c r="K435" s="651"/>
      <c r="L435" s="648"/>
    </row>
    <row r="436" spans="1:12" ht="24" x14ac:dyDescent="0.2">
      <c r="A436" s="652">
        <v>581</v>
      </c>
      <c r="B436" s="203" t="s">
        <v>12</v>
      </c>
      <c r="C436" s="207" t="s">
        <v>11</v>
      </c>
      <c r="D436" s="207" t="s">
        <v>280</v>
      </c>
      <c r="E436" s="207" t="s">
        <v>281</v>
      </c>
      <c r="F436" s="653" t="s">
        <v>8</v>
      </c>
      <c r="G436" s="653"/>
      <c r="H436" s="650"/>
      <c r="I436" s="650"/>
      <c r="J436" s="650"/>
      <c r="K436" s="650"/>
      <c r="L436" s="650"/>
    </row>
    <row r="437" spans="1:12" x14ac:dyDescent="0.2">
      <c r="A437" s="652"/>
      <c r="B437" s="651" t="s">
        <v>2258</v>
      </c>
      <c r="C437" s="654" t="s">
        <v>2264</v>
      </c>
      <c r="D437" s="655">
        <v>43430</v>
      </c>
      <c r="E437" s="651" t="s">
        <v>2265</v>
      </c>
      <c r="F437" s="651" t="s">
        <v>2266</v>
      </c>
      <c r="G437" s="651"/>
      <c r="H437" s="649" t="s">
        <v>286</v>
      </c>
      <c r="I437" s="649"/>
      <c r="J437" s="209" t="s">
        <v>287</v>
      </c>
      <c r="K437" s="209" t="s">
        <v>16</v>
      </c>
      <c r="L437" s="210">
        <v>170.29</v>
      </c>
    </row>
    <row r="438" spans="1:12" x14ac:dyDescent="0.2">
      <c r="A438" s="652"/>
      <c r="B438" s="651"/>
      <c r="C438" s="654"/>
      <c r="D438" s="655"/>
      <c r="E438" s="651"/>
      <c r="F438" s="651"/>
      <c r="G438" s="651"/>
      <c r="H438" s="649" t="s">
        <v>242</v>
      </c>
      <c r="I438" s="649"/>
      <c r="J438" s="209" t="s">
        <v>287</v>
      </c>
      <c r="K438" s="209" t="s">
        <v>16</v>
      </c>
      <c r="L438" s="210">
        <v>258.39999999999998</v>
      </c>
    </row>
    <row r="439" spans="1:12" ht="24" x14ac:dyDescent="0.2">
      <c r="A439" s="652"/>
      <c r="B439" s="203" t="s">
        <v>6</v>
      </c>
      <c r="C439" s="207" t="s">
        <v>5</v>
      </c>
      <c r="D439" s="207" t="s">
        <v>288</v>
      </c>
      <c r="E439" s="207" t="s">
        <v>289</v>
      </c>
      <c r="F439" s="650"/>
      <c r="G439" s="650"/>
      <c r="H439" s="649" t="s">
        <v>290</v>
      </c>
      <c r="I439" s="649"/>
      <c r="J439" s="651" t="s">
        <v>287</v>
      </c>
      <c r="K439" s="651" t="s">
        <v>16</v>
      </c>
      <c r="L439" s="648">
        <v>100</v>
      </c>
    </row>
    <row r="440" spans="1:12" ht="24" x14ac:dyDescent="0.2">
      <c r="A440" s="652"/>
      <c r="B440" s="209" t="s">
        <v>1091</v>
      </c>
      <c r="C440" s="209" t="s">
        <v>2266</v>
      </c>
      <c r="D440" s="211">
        <v>43431</v>
      </c>
      <c r="E440" s="209" t="s">
        <v>666</v>
      </c>
      <c r="F440" s="650"/>
      <c r="G440" s="650"/>
      <c r="H440" s="649"/>
      <c r="I440" s="649"/>
      <c r="J440" s="651"/>
      <c r="K440" s="651"/>
      <c r="L440" s="648"/>
    </row>
    <row r="441" spans="1:12" ht="24" x14ac:dyDescent="0.2">
      <c r="A441" s="652">
        <v>582</v>
      </c>
      <c r="B441" s="203" t="s">
        <v>12</v>
      </c>
      <c r="C441" s="207" t="s">
        <v>11</v>
      </c>
      <c r="D441" s="207" t="s">
        <v>280</v>
      </c>
      <c r="E441" s="207" t="s">
        <v>281</v>
      </c>
      <c r="F441" s="653" t="s">
        <v>8</v>
      </c>
      <c r="G441" s="653"/>
      <c r="H441" s="650"/>
      <c r="I441" s="650"/>
      <c r="J441" s="650"/>
      <c r="K441" s="650"/>
      <c r="L441" s="650"/>
    </row>
    <row r="442" spans="1:12" x14ac:dyDescent="0.2">
      <c r="A442" s="652"/>
      <c r="B442" s="651" t="s">
        <v>2258</v>
      </c>
      <c r="C442" s="654" t="s">
        <v>2267</v>
      </c>
      <c r="D442" s="655">
        <v>43518</v>
      </c>
      <c r="E442" s="651" t="s">
        <v>369</v>
      </c>
      <c r="F442" s="651" t="s">
        <v>370</v>
      </c>
      <c r="G442" s="651"/>
      <c r="H442" s="649" t="s">
        <v>286</v>
      </c>
      <c r="I442" s="649"/>
      <c r="J442" s="209" t="s">
        <v>287</v>
      </c>
      <c r="K442" s="209" t="s">
        <v>16</v>
      </c>
      <c r="L442" s="210">
        <v>208</v>
      </c>
    </row>
    <row r="443" spans="1:12" x14ac:dyDescent="0.2">
      <c r="A443" s="652"/>
      <c r="B443" s="651"/>
      <c r="C443" s="654"/>
      <c r="D443" s="655"/>
      <c r="E443" s="651"/>
      <c r="F443" s="651"/>
      <c r="G443" s="651"/>
      <c r="H443" s="649" t="s">
        <v>242</v>
      </c>
      <c r="I443" s="649"/>
      <c r="J443" s="209" t="s">
        <v>287</v>
      </c>
      <c r="K443" s="209" t="s">
        <v>16</v>
      </c>
      <c r="L443" s="210">
        <v>250.11</v>
      </c>
    </row>
    <row r="444" spans="1:12" ht="24" x14ac:dyDescent="0.2">
      <c r="A444" s="652"/>
      <c r="B444" s="203" t="s">
        <v>6</v>
      </c>
      <c r="C444" s="207" t="s">
        <v>5</v>
      </c>
      <c r="D444" s="207" t="s">
        <v>288</v>
      </c>
      <c r="E444" s="207" t="s">
        <v>289</v>
      </c>
      <c r="F444" s="650"/>
      <c r="G444" s="650"/>
      <c r="H444" s="649" t="s">
        <v>290</v>
      </c>
      <c r="I444" s="649"/>
      <c r="J444" s="651" t="s">
        <v>287</v>
      </c>
      <c r="K444" s="651" t="s">
        <v>16</v>
      </c>
      <c r="L444" s="648">
        <v>50</v>
      </c>
    </row>
    <row r="445" spans="1:12" ht="24" x14ac:dyDescent="0.2">
      <c r="A445" s="652"/>
      <c r="B445" s="209" t="s">
        <v>1091</v>
      </c>
      <c r="C445" s="209" t="s">
        <v>370</v>
      </c>
      <c r="D445" s="211">
        <v>43519</v>
      </c>
      <c r="E445" s="209" t="s">
        <v>1389</v>
      </c>
      <c r="F445" s="650"/>
      <c r="G445" s="650"/>
      <c r="H445" s="649"/>
      <c r="I445" s="649"/>
      <c r="J445" s="651"/>
      <c r="K445" s="651"/>
      <c r="L445" s="648"/>
    </row>
    <row r="446" spans="1:12" ht="24" x14ac:dyDescent="0.2">
      <c r="A446" s="652">
        <v>583</v>
      </c>
      <c r="B446" s="203" t="s">
        <v>12</v>
      </c>
      <c r="C446" s="207" t="s">
        <v>11</v>
      </c>
      <c r="D446" s="207" t="s">
        <v>280</v>
      </c>
      <c r="E446" s="207" t="s">
        <v>281</v>
      </c>
      <c r="F446" s="653" t="s">
        <v>8</v>
      </c>
      <c r="G446" s="653"/>
      <c r="H446" s="650"/>
      <c r="I446" s="650"/>
      <c r="J446" s="650"/>
      <c r="K446" s="650"/>
      <c r="L446" s="650"/>
    </row>
    <row r="447" spans="1:12" x14ac:dyDescent="0.2">
      <c r="A447" s="652"/>
      <c r="B447" s="651" t="s">
        <v>2258</v>
      </c>
      <c r="C447" s="654" t="s">
        <v>2268</v>
      </c>
      <c r="D447" s="655">
        <v>43549</v>
      </c>
      <c r="E447" s="651" t="s">
        <v>295</v>
      </c>
      <c r="F447" s="651" t="s">
        <v>296</v>
      </c>
      <c r="G447" s="651"/>
      <c r="H447" s="649" t="s">
        <v>286</v>
      </c>
      <c r="I447" s="649"/>
      <c r="J447" s="209" t="s">
        <v>287</v>
      </c>
      <c r="K447" s="209" t="s">
        <v>16</v>
      </c>
      <c r="L447" s="210">
        <v>312.89</v>
      </c>
    </row>
    <row r="448" spans="1:12" x14ac:dyDescent="0.2">
      <c r="A448" s="652"/>
      <c r="B448" s="651"/>
      <c r="C448" s="654"/>
      <c r="D448" s="655"/>
      <c r="E448" s="651"/>
      <c r="F448" s="651"/>
      <c r="G448" s="651"/>
      <c r="H448" s="649" t="s">
        <v>242</v>
      </c>
      <c r="I448" s="649"/>
      <c r="J448" s="209" t="s">
        <v>287</v>
      </c>
      <c r="K448" s="209" t="s">
        <v>16</v>
      </c>
      <c r="L448" s="210">
        <v>301.41000000000003</v>
      </c>
    </row>
    <row r="449" spans="1:12" ht="24" x14ac:dyDescent="0.2">
      <c r="A449" s="652"/>
      <c r="B449" s="203" t="s">
        <v>6</v>
      </c>
      <c r="C449" s="207" t="s">
        <v>5</v>
      </c>
      <c r="D449" s="207" t="s">
        <v>288</v>
      </c>
      <c r="E449" s="207" t="s">
        <v>289</v>
      </c>
      <c r="F449" s="650"/>
      <c r="G449" s="650"/>
      <c r="H449" s="649" t="s">
        <v>290</v>
      </c>
      <c r="I449" s="649"/>
      <c r="J449" s="651" t="s">
        <v>287</v>
      </c>
      <c r="K449" s="651" t="s">
        <v>16</v>
      </c>
      <c r="L449" s="648">
        <v>1269</v>
      </c>
    </row>
    <row r="450" spans="1:12" ht="24" x14ac:dyDescent="0.2">
      <c r="A450" s="652"/>
      <c r="B450" s="209" t="s">
        <v>1091</v>
      </c>
      <c r="C450" s="209" t="s">
        <v>296</v>
      </c>
      <c r="D450" s="211">
        <v>43550</v>
      </c>
      <c r="E450" s="209" t="s">
        <v>1405</v>
      </c>
      <c r="F450" s="650"/>
      <c r="G450" s="650"/>
      <c r="H450" s="649"/>
      <c r="I450" s="649"/>
      <c r="J450" s="651"/>
      <c r="K450" s="651"/>
      <c r="L450" s="648"/>
    </row>
    <row r="451" spans="1:12" ht="24" x14ac:dyDescent="0.2">
      <c r="A451" s="652">
        <v>584</v>
      </c>
      <c r="B451" s="203" t="s">
        <v>12</v>
      </c>
      <c r="C451" s="207" t="s">
        <v>11</v>
      </c>
      <c r="D451" s="207" t="s">
        <v>280</v>
      </c>
      <c r="E451" s="207" t="s">
        <v>281</v>
      </c>
      <c r="F451" s="653" t="s">
        <v>8</v>
      </c>
      <c r="G451" s="653"/>
      <c r="H451" s="650"/>
      <c r="I451" s="650"/>
      <c r="J451" s="650"/>
      <c r="K451" s="650"/>
      <c r="L451" s="650"/>
    </row>
    <row r="452" spans="1:12" x14ac:dyDescent="0.2">
      <c r="A452" s="652"/>
      <c r="B452" s="651" t="s">
        <v>2269</v>
      </c>
      <c r="C452" s="654" t="s">
        <v>2270</v>
      </c>
      <c r="D452" s="655">
        <v>43408</v>
      </c>
      <c r="E452" s="651" t="s">
        <v>1945</v>
      </c>
      <c r="F452" s="651" t="s">
        <v>2271</v>
      </c>
      <c r="G452" s="651"/>
      <c r="H452" s="649" t="s">
        <v>286</v>
      </c>
      <c r="I452" s="649"/>
      <c r="J452" s="209" t="s">
        <v>287</v>
      </c>
      <c r="K452" s="209" t="s">
        <v>16</v>
      </c>
      <c r="L452" s="210">
        <v>504</v>
      </c>
    </row>
    <row r="453" spans="1:12" x14ac:dyDescent="0.2">
      <c r="A453" s="652"/>
      <c r="B453" s="651"/>
      <c r="C453" s="654"/>
      <c r="D453" s="655"/>
      <c r="E453" s="651"/>
      <c r="F453" s="651"/>
      <c r="G453" s="651"/>
      <c r="H453" s="649" t="s">
        <v>242</v>
      </c>
      <c r="I453" s="649"/>
      <c r="J453" s="651" t="s">
        <v>287</v>
      </c>
      <c r="K453" s="651" t="s">
        <v>16</v>
      </c>
      <c r="L453" s="648">
        <v>859.44</v>
      </c>
    </row>
    <row r="454" spans="1:12" x14ac:dyDescent="0.2">
      <c r="A454" s="652"/>
      <c r="B454" s="651"/>
      <c r="C454" s="654"/>
      <c r="D454" s="655"/>
      <c r="E454" s="651"/>
      <c r="F454" s="651"/>
      <c r="G454" s="651"/>
      <c r="H454" s="649"/>
      <c r="I454" s="649"/>
      <c r="J454" s="651"/>
      <c r="K454" s="651"/>
      <c r="L454" s="648"/>
    </row>
    <row r="455" spans="1:12" ht="24" x14ac:dyDescent="0.2">
      <c r="A455" s="652"/>
      <c r="B455" s="203" t="s">
        <v>6</v>
      </c>
      <c r="C455" s="207" t="s">
        <v>5</v>
      </c>
      <c r="D455" s="207" t="s">
        <v>288</v>
      </c>
      <c r="E455" s="207" t="s">
        <v>289</v>
      </c>
      <c r="F455" s="650"/>
      <c r="G455" s="650"/>
      <c r="H455" s="649" t="s">
        <v>290</v>
      </c>
      <c r="I455" s="649"/>
      <c r="J455" s="651" t="s">
        <v>287</v>
      </c>
      <c r="K455" s="651" t="s">
        <v>287</v>
      </c>
      <c r="L455" s="648">
        <v>0</v>
      </c>
    </row>
    <row r="456" spans="1:12" ht="24" x14ac:dyDescent="0.2">
      <c r="A456" s="652"/>
      <c r="B456" s="209" t="s">
        <v>401</v>
      </c>
      <c r="C456" s="209" t="s">
        <v>2271</v>
      </c>
      <c r="D456" s="211">
        <v>43411</v>
      </c>
      <c r="E456" s="209" t="s">
        <v>2272</v>
      </c>
      <c r="F456" s="650"/>
      <c r="G456" s="650"/>
      <c r="H456" s="649"/>
      <c r="I456" s="649"/>
      <c r="J456" s="651"/>
      <c r="K456" s="651"/>
      <c r="L456" s="648"/>
    </row>
    <row r="457" spans="1:12" ht="24" x14ac:dyDescent="0.2">
      <c r="A457" s="652">
        <v>585</v>
      </c>
      <c r="B457" s="203" t="s">
        <v>12</v>
      </c>
      <c r="C457" s="207" t="s">
        <v>11</v>
      </c>
      <c r="D457" s="207" t="s">
        <v>280</v>
      </c>
      <c r="E457" s="207" t="s">
        <v>281</v>
      </c>
      <c r="F457" s="653" t="s">
        <v>8</v>
      </c>
      <c r="G457" s="653"/>
      <c r="H457" s="650"/>
      <c r="I457" s="650"/>
      <c r="J457" s="650"/>
      <c r="K457" s="650"/>
      <c r="L457" s="650"/>
    </row>
    <row r="458" spans="1:12" x14ac:dyDescent="0.2">
      <c r="A458" s="652"/>
      <c r="B458" s="651" t="s">
        <v>2273</v>
      </c>
      <c r="C458" s="654" t="s">
        <v>2274</v>
      </c>
      <c r="D458" s="655">
        <v>43487</v>
      </c>
      <c r="E458" s="651" t="s">
        <v>449</v>
      </c>
      <c r="F458" s="651" t="s">
        <v>2275</v>
      </c>
      <c r="G458" s="651"/>
      <c r="H458" s="649" t="s">
        <v>286</v>
      </c>
      <c r="I458" s="649"/>
      <c r="J458" s="209" t="s">
        <v>287</v>
      </c>
      <c r="K458" s="209" t="s">
        <v>16</v>
      </c>
      <c r="L458" s="210">
        <v>138</v>
      </c>
    </row>
    <row r="459" spans="1:12" x14ac:dyDescent="0.2">
      <c r="A459" s="652"/>
      <c r="B459" s="651"/>
      <c r="C459" s="654"/>
      <c r="D459" s="655"/>
      <c r="E459" s="651"/>
      <c r="F459" s="651"/>
      <c r="G459" s="651"/>
      <c r="H459" s="649" t="s">
        <v>242</v>
      </c>
      <c r="I459" s="649"/>
      <c r="J459" s="209" t="s">
        <v>287</v>
      </c>
      <c r="K459" s="209" t="s">
        <v>16</v>
      </c>
      <c r="L459" s="210">
        <v>525.39</v>
      </c>
    </row>
    <row r="460" spans="1:12" ht="24" x14ac:dyDescent="0.2">
      <c r="A460" s="652"/>
      <c r="B460" s="203" t="s">
        <v>6</v>
      </c>
      <c r="C460" s="207" t="s">
        <v>5</v>
      </c>
      <c r="D460" s="207" t="s">
        <v>288</v>
      </c>
      <c r="E460" s="207" t="s">
        <v>289</v>
      </c>
      <c r="F460" s="650"/>
      <c r="G460" s="650"/>
      <c r="H460" s="649" t="s">
        <v>290</v>
      </c>
      <c r="I460" s="649"/>
      <c r="J460" s="651" t="s">
        <v>287</v>
      </c>
      <c r="K460" s="651" t="s">
        <v>287</v>
      </c>
      <c r="L460" s="648">
        <v>0</v>
      </c>
    </row>
    <row r="461" spans="1:12" ht="36" x14ac:dyDescent="0.2">
      <c r="A461" s="652"/>
      <c r="B461" s="209" t="s">
        <v>2276</v>
      </c>
      <c r="C461" s="209" t="s">
        <v>2275</v>
      </c>
      <c r="D461" s="211">
        <v>43488</v>
      </c>
      <c r="E461" s="209" t="s">
        <v>2277</v>
      </c>
      <c r="F461" s="650"/>
      <c r="G461" s="650"/>
      <c r="H461" s="649"/>
      <c r="I461" s="649"/>
      <c r="J461" s="651"/>
      <c r="K461" s="651"/>
      <c r="L461" s="648"/>
    </row>
    <row r="462" spans="1:12" ht="24" x14ac:dyDescent="0.2">
      <c r="A462" s="652">
        <v>586</v>
      </c>
      <c r="B462" s="203" t="s">
        <v>12</v>
      </c>
      <c r="C462" s="207" t="s">
        <v>11</v>
      </c>
      <c r="D462" s="207" t="s">
        <v>280</v>
      </c>
      <c r="E462" s="207" t="s">
        <v>281</v>
      </c>
      <c r="F462" s="653" t="s">
        <v>8</v>
      </c>
      <c r="G462" s="653"/>
      <c r="H462" s="650"/>
      <c r="I462" s="650"/>
      <c r="J462" s="650"/>
      <c r="K462" s="650"/>
      <c r="L462" s="650"/>
    </row>
    <row r="463" spans="1:12" x14ac:dyDescent="0.2">
      <c r="A463" s="652"/>
      <c r="B463" s="651" t="s">
        <v>2278</v>
      </c>
      <c r="C463" s="654" t="s">
        <v>2279</v>
      </c>
      <c r="D463" s="655">
        <v>43376</v>
      </c>
      <c r="E463" s="651" t="s">
        <v>1244</v>
      </c>
      <c r="F463" s="651" t="s">
        <v>2280</v>
      </c>
      <c r="G463" s="651"/>
      <c r="H463" s="649" t="s">
        <v>286</v>
      </c>
      <c r="I463" s="649"/>
      <c r="J463" s="209" t="s">
        <v>287</v>
      </c>
      <c r="K463" s="209" t="s">
        <v>16</v>
      </c>
      <c r="L463" s="210">
        <v>53</v>
      </c>
    </row>
    <row r="464" spans="1:12" x14ac:dyDescent="0.2">
      <c r="A464" s="652"/>
      <c r="B464" s="651"/>
      <c r="C464" s="654"/>
      <c r="D464" s="655"/>
      <c r="E464" s="651"/>
      <c r="F464" s="651"/>
      <c r="G464" s="651"/>
      <c r="H464" s="649" t="s">
        <v>242</v>
      </c>
      <c r="I464" s="649"/>
      <c r="J464" s="209" t="s">
        <v>287</v>
      </c>
      <c r="K464" s="209" t="s">
        <v>16</v>
      </c>
      <c r="L464" s="210">
        <v>1497.46</v>
      </c>
    </row>
    <row r="465" spans="1:12" ht="24" x14ac:dyDescent="0.2">
      <c r="A465" s="652"/>
      <c r="B465" s="203" t="s">
        <v>6</v>
      </c>
      <c r="C465" s="207" t="s">
        <v>5</v>
      </c>
      <c r="D465" s="207" t="s">
        <v>288</v>
      </c>
      <c r="E465" s="207" t="s">
        <v>289</v>
      </c>
      <c r="F465" s="650"/>
      <c r="G465" s="650"/>
      <c r="H465" s="649" t="s">
        <v>290</v>
      </c>
      <c r="I465" s="649"/>
      <c r="J465" s="651" t="s">
        <v>287</v>
      </c>
      <c r="K465" s="651" t="s">
        <v>287</v>
      </c>
      <c r="L465" s="648">
        <v>0</v>
      </c>
    </row>
    <row r="466" spans="1:12" ht="24" x14ac:dyDescent="0.2">
      <c r="A466" s="652"/>
      <c r="B466" s="209" t="s">
        <v>439</v>
      </c>
      <c r="C466" s="209" t="s">
        <v>2280</v>
      </c>
      <c r="D466" s="211">
        <v>43380</v>
      </c>
      <c r="E466" s="209" t="s">
        <v>334</v>
      </c>
      <c r="F466" s="650"/>
      <c r="G466" s="650"/>
      <c r="H466" s="649"/>
      <c r="I466" s="649"/>
      <c r="J466" s="651"/>
      <c r="K466" s="651"/>
      <c r="L466" s="648"/>
    </row>
    <row r="467" spans="1:12" ht="24" x14ac:dyDescent="0.2">
      <c r="A467" s="652">
        <v>587</v>
      </c>
      <c r="B467" s="203" t="s">
        <v>12</v>
      </c>
      <c r="C467" s="207" t="s">
        <v>11</v>
      </c>
      <c r="D467" s="207" t="s">
        <v>280</v>
      </c>
      <c r="E467" s="207" t="s">
        <v>281</v>
      </c>
      <c r="F467" s="653" t="s">
        <v>8</v>
      </c>
      <c r="G467" s="653"/>
      <c r="H467" s="650"/>
      <c r="I467" s="650"/>
      <c r="J467" s="650"/>
      <c r="K467" s="650"/>
      <c r="L467" s="650"/>
    </row>
    <row r="468" spans="1:12" x14ac:dyDescent="0.2">
      <c r="A468" s="652"/>
      <c r="B468" s="651" t="s">
        <v>2281</v>
      </c>
      <c r="C468" s="654" t="s">
        <v>2282</v>
      </c>
      <c r="D468" s="655">
        <v>43395</v>
      </c>
      <c r="E468" s="651" t="s">
        <v>2283</v>
      </c>
      <c r="F468" s="651" t="s">
        <v>2284</v>
      </c>
      <c r="G468" s="651"/>
      <c r="H468" s="649" t="s">
        <v>286</v>
      </c>
      <c r="I468" s="649"/>
      <c r="J468" s="209" t="s">
        <v>287</v>
      </c>
      <c r="K468" s="209" t="s">
        <v>16</v>
      </c>
      <c r="L468" s="210">
        <v>273.08</v>
      </c>
    </row>
    <row r="469" spans="1:12" x14ac:dyDescent="0.2">
      <c r="A469" s="652"/>
      <c r="B469" s="651"/>
      <c r="C469" s="654"/>
      <c r="D469" s="655"/>
      <c r="E469" s="651"/>
      <c r="F469" s="651"/>
      <c r="G469" s="651"/>
      <c r="H469" s="649" t="s">
        <v>242</v>
      </c>
      <c r="I469" s="649"/>
      <c r="J469" s="209" t="s">
        <v>287</v>
      </c>
      <c r="K469" s="209" t="s">
        <v>16</v>
      </c>
      <c r="L469" s="210">
        <v>149.96</v>
      </c>
    </row>
    <row r="470" spans="1:12" ht="24" x14ac:dyDescent="0.2">
      <c r="A470" s="652"/>
      <c r="B470" s="203" t="s">
        <v>6</v>
      </c>
      <c r="C470" s="207" t="s">
        <v>5</v>
      </c>
      <c r="D470" s="207" t="s">
        <v>288</v>
      </c>
      <c r="E470" s="207" t="s">
        <v>289</v>
      </c>
      <c r="F470" s="650"/>
      <c r="G470" s="650"/>
      <c r="H470" s="649" t="s">
        <v>290</v>
      </c>
      <c r="I470" s="649"/>
      <c r="J470" s="651" t="s">
        <v>287</v>
      </c>
      <c r="K470" s="651" t="s">
        <v>16</v>
      </c>
      <c r="L470" s="648">
        <v>131.1</v>
      </c>
    </row>
    <row r="471" spans="1:12" ht="24" x14ac:dyDescent="0.2">
      <c r="A471" s="652"/>
      <c r="B471" s="209" t="s">
        <v>1091</v>
      </c>
      <c r="C471" s="209" t="s">
        <v>2284</v>
      </c>
      <c r="D471" s="211">
        <v>43397</v>
      </c>
      <c r="E471" s="209" t="s">
        <v>881</v>
      </c>
      <c r="F471" s="650"/>
      <c r="G471" s="650"/>
      <c r="H471" s="649"/>
      <c r="I471" s="649"/>
      <c r="J471" s="651"/>
      <c r="K471" s="651"/>
      <c r="L471" s="648"/>
    </row>
    <row r="472" spans="1:12" ht="24" x14ac:dyDescent="0.2">
      <c r="A472" s="652">
        <v>588</v>
      </c>
      <c r="B472" s="203" t="s">
        <v>12</v>
      </c>
      <c r="C472" s="207" t="s">
        <v>11</v>
      </c>
      <c r="D472" s="207" t="s">
        <v>280</v>
      </c>
      <c r="E472" s="207" t="s">
        <v>281</v>
      </c>
      <c r="F472" s="653" t="s">
        <v>8</v>
      </c>
      <c r="G472" s="653"/>
      <c r="H472" s="650"/>
      <c r="I472" s="650"/>
      <c r="J472" s="650"/>
      <c r="K472" s="650"/>
      <c r="L472" s="650"/>
    </row>
    <row r="473" spans="1:12" x14ac:dyDescent="0.2">
      <c r="A473" s="652"/>
      <c r="B473" s="651" t="s">
        <v>2281</v>
      </c>
      <c r="C473" s="654" t="s">
        <v>2285</v>
      </c>
      <c r="D473" s="655">
        <v>43432</v>
      </c>
      <c r="E473" s="651" t="s">
        <v>659</v>
      </c>
      <c r="F473" s="651" t="s">
        <v>1849</v>
      </c>
      <c r="G473" s="651"/>
      <c r="H473" s="649" t="s">
        <v>286</v>
      </c>
      <c r="I473" s="649"/>
      <c r="J473" s="209" t="s">
        <v>287</v>
      </c>
      <c r="K473" s="209" t="s">
        <v>16</v>
      </c>
      <c r="L473" s="210">
        <v>381.12</v>
      </c>
    </row>
    <row r="474" spans="1:12" x14ac:dyDescent="0.2">
      <c r="A474" s="652"/>
      <c r="B474" s="651"/>
      <c r="C474" s="654"/>
      <c r="D474" s="655"/>
      <c r="E474" s="651"/>
      <c r="F474" s="651"/>
      <c r="G474" s="651"/>
      <c r="H474" s="649" t="s">
        <v>242</v>
      </c>
      <c r="I474" s="649"/>
      <c r="J474" s="209" t="s">
        <v>287</v>
      </c>
      <c r="K474" s="209" t="s">
        <v>16</v>
      </c>
      <c r="L474" s="210">
        <v>398.83</v>
      </c>
    </row>
    <row r="475" spans="1:12" ht="24" x14ac:dyDescent="0.2">
      <c r="A475" s="652"/>
      <c r="B475" s="203" t="s">
        <v>6</v>
      </c>
      <c r="C475" s="207" t="s">
        <v>5</v>
      </c>
      <c r="D475" s="207" t="s">
        <v>288</v>
      </c>
      <c r="E475" s="207" t="s">
        <v>289</v>
      </c>
      <c r="F475" s="650"/>
      <c r="G475" s="650"/>
      <c r="H475" s="649" t="s">
        <v>290</v>
      </c>
      <c r="I475" s="649"/>
      <c r="J475" s="651" t="s">
        <v>287</v>
      </c>
      <c r="K475" s="651" t="s">
        <v>16</v>
      </c>
      <c r="L475" s="648">
        <v>204</v>
      </c>
    </row>
    <row r="476" spans="1:12" ht="24" x14ac:dyDescent="0.2">
      <c r="A476" s="652"/>
      <c r="B476" s="209" t="s">
        <v>1091</v>
      </c>
      <c r="C476" s="209" t="s">
        <v>1849</v>
      </c>
      <c r="D476" s="211">
        <v>43434</v>
      </c>
      <c r="E476" s="209" t="s">
        <v>444</v>
      </c>
      <c r="F476" s="650"/>
      <c r="G476" s="650"/>
      <c r="H476" s="649"/>
      <c r="I476" s="649"/>
      <c r="J476" s="651"/>
      <c r="K476" s="651"/>
      <c r="L476" s="648"/>
    </row>
    <row r="477" spans="1:12" ht="24" x14ac:dyDescent="0.2">
      <c r="A477" s="652">
        <v>589</v>
      </c>
      <c r="B477" s="203" t="s">
        <v>12</v>
      </c>
      <c r="C477" s="207" t="s">
        <v>11</v>
      </c>
      <c r="D477" s="207" t="s">
        <v>280</v>
      </c>
      <c r="E477" s="207" t="s">
        <v>281</v>
      </c>
      <c r="F477" s="653" t="s">
        <v>8</v>
      </c>
      <c r="G477" s="653"/>
      <c r="H477" s="650"/>
      <c r="I477" s="650"/>
      <c r="J477" s="650"/>
      <c r="K477" s="650"/>
      <c r="L477" s="650"/>
    </row>
    <row r="478" spans="1:12" x14ac:dyDescent="0.2">
      <c r="A478" s="652"/>
      <c r="B478" s="651" t="s">
        <v>2281</v>
      </c>
      <c r="C478" s="654" t="s">
        <v>2286</v>
      </c>
      <c r="D478" s="655">
        <v>43436</v>
      </c>
      <c r="E478" s="651" t="s">
        <v>1480</v>
      </c>
      <c r="F478" s="651" t="s">
        <v>2287</v>
      </c>
      <c r="G478" s="651"/>
      <c r="H478" s="649" t="s">
        <v>286</v>
      </c>
      <c r="I478" s="649"/>
      <c r="J478" s="209" t="s">
        <v>287</v>
      </c>
      <c r="K478" s="209" t="s">
        <v>16</v>
      </c>
      <c r="L478" s="210">
        <v>530.02</v>
      </c>
    </row>
    <row r="479" spans="1:12" x14ac:dyDescent="0.2">
      <c r="A479" s="652"/>
      <c r="B479" s="651"/>
      <c r="C479" s="654"/>
      <c r="D479" s="655"/>
      <c r="E479" s="651"/>
      <c r="F479" s="651"/>
      <c r="G479" s="651"/>
      <c r="H479" s="649" t="s">
        <v>242</v>
      </c>
      <c r="I479" s="649"/>
      <c r="J479" s="651" t="s">
        <v>287</v>
      </c>
      <c r="K479" s="651" t="s">
        <v>287</v>
      </c>
      <c r="L479" s="648">
        <v>0</v>
      </c>
    </row>
    <row r="480" spans="1:12" x14ac:dyDescent="0.2">
      <c r="A480" s="652"/>
      <c r="B480" s="651"/>
      <c r="C480" s="654"/>
      <c r="D480" s="655"/>
      <c r="E480" s="651"/>
      <c r="F480" s="651"/>
      <c r="G480" s="651"/>
      <c r="H480" s="649"/>
      <c r="I480" s="649"/>
      <c r="J480" s="651"/>
      <c r="K480" s="651"/>
      <c r="L480" s="648"/>
    </row>
    <row r="481" spans="1:12" ht="24" x14ac:dyDescent="0.2">
      <c r="A481" s="652"/>
      <c r="B481" s="203" t="s">
        <v>6</v>
      </c>
      <c r="C481" s="207" t="s">
        <v>5</v>
      </c>
      <c r="D481" s="207" t="s">
        <v>288</v>
      </c>
      <c r="E481" s="207" t="s">
        <v>289</v>
      </c>
      <c r="F481" s="650"/>
      <c r="G481" s="650"/>
      <c r="H481" s="649" t="s">
        <v>290</v>
      </c>
      <c r="I481" s="649"/>
      <c r="J481" s="651" t="s">
        <v>287</v>
      </c>
      <c r="K481" s="651" t="s">
        <v>287</v>
      </c>
      <c r="L481" s="648">
        <v>0</v>
      </c>
    </row>
    <row r="482" spans="1:12" ht="24" x14ac:dyDescent="0.2">
      <c r="A482" s="652"/>
      <c r="B482" s="209" t="s">
        <v>1091</v>
      </c>
      <c r="C482" s="209" t="s">
        <v>2287</v>
      </c>
      <c r="D482" s="211">
        <v>43439</v>
      </c>
      <c r="E482" s="209" t="s">
        <v>670</v>
      </c>
      <c r="F482" s="650"/>
      <c r="G482" s="650"/>
      <c r="H482" s="649"/>
      <c r="I482" s="649"/>
      <c r="J482" s="651"/>
      <c r="K482" s="651"/>
      <c r="L482" s="648"/>
    </row>
    <row r="483" spans="1:12" ht="24" x14ac:dyDescent="0.2">
      <c r="A483" s="652">
        <v>590</v>
      </c>
      <c r="B483" s="203" t="s">
        <v>12</v>
      </c>
      <c r="C483" s="207" t="s">
        <v>11</v>
      </c>
      <c r="D483" s="207" t="s">
        <v>280</v>
      </c>
      <c r="E483" s="207" t="s">
        <v>281</v>
      </c>
      <c r="F483" s="653" t="s">
        <v>8</v>
      </c>
      <c r="G483" s="653"/>
      <c r="H483" s="650"/>
      <c r="I483" s="650"/>
      <c r="J483" s="650"/>
      <c r="K483" s="650"/>
      <c r="L483" s="650"/>
    </row>
    <row r="484" spans="1:12" x14ac:dyDescent="0.2">
      <c r="A484" s="652"/>
      <c r="B484" s="651" t="s">
        <v>2281</v>
      </c>
      <c r="C484" s="654" t="s">
        <v>2288</v>
      </c>
      <c r="D484" s="655">
        <v>43524</v>
      </c>
      <c r="E484" s="651" t="s">
        <v>2289</v>
      </c>
      <c r="F484" s="651" t="s">
        <v>2024</v>
      </c>
      <c r="G484" s="651"/>
      <c r="H484" s="649" t="s">
        <v>286</v>
      </c>
      <c r="I484" s="649"/>
      <c r="J484" s="209" t="s">
        <v>287</v>
      </c>
      <c r="K484" s="209" t="s">
        <v>16</v>
      </c>
      <c r="L484" s="210">
        <v>1399.31</v>
      </c>
    </row>
    <row r="485" spans="1:12" x14ac:dyDescent="0.2">
      <c r="A485" s="652"/>
      <c r="B485" s="651"/>
      <c r="C485" s="654"/>
      <c r="D485" s="655"/>
      <c r="E485" s="651"/>
      <c r="F485" s="651"/>
      <c r="G485" s="651"/>
      <c r="H485" s="649" t="s">
        <v>242</v>
      </c>
      <c r="I485" s="649"/>
      <c r="J485" s="651" t="s">
        <v>287</v>
      </c>
      <c r="K485" s="651" t="s">
        <v>16</v>
      </c>
      <c r="L485" s="648">
        <v>978.6</v>
      </c>
    </row>
    <row r="486" spans="1:12" x14ac:dyDescent="0.2">
      <c r="A486" s="652"/>
      <c r="B486" s="651"/>
      <c r="C486" s="654"/>
      <c r="D486" s="655"/>
      <c r="E486" s="651"/>
      <c r="F486" s="651"/>
      <c r="G486" s="651"/>
      <c r="H486" s="649"/>
      <c r="I486" s="649"/>
      <c r="J486" s="651"/>
      <c r="K486" s="651"/>
      <c r="L486" s="648"/>
    </row>
    <row r="487" spans="1:12" ht="24" x14ac:dyDescent="0.2">
      <c r="A487" s="652"/>
      <c r="B487" s="203" t="s">
        <v>6</v>
      </c>
      <c r="C487" s="207" t="s">
        <v>5</v>
      </c>
      <c r="D487" s="207" t="s">
        <v>288</v>
      </c>
      <c r="E487" s="207" t="s">
        <v>289</v>
      </c>
      <c r="F487" s="650"/>
      <c r="G487" s="650"/>
      <c r="H487" s="649" t="s">
        <v>290</v>
      </c>
      <c r="I487" s="649"/>
      <c r="J487" s="651" t="s">
        <v>287</v>
      </c>
      <c r="K487" s="651" t="s">
        <v>287</v>
      </c>
      <c r="L487" s="648">
        <v>0</v>
      </c>
    </row>
    <row r="488" spans="1:12" ht="24" x14ac:dyDescent="0.2">
      <c r="A488" s="652"/>
      <c r="B488" s="209" t="s">
        <v>1091</v>
      </c>
      <c r="C488" s="209" t="s">
        <v>2024</v>
      </c>
      <c r="D488" s="211">
        <v>43528</v>
      </c>
      <c r="E488" s="209" t="s">
        <v>554</v>
      </c>
      <c r="F488" s="650"/>
      <c r="G488" s="650"/>
      <c r="H488" s="649"/>
      <c r="I488" s="649"/>
      <c r="J488" s="651"/>
      <c r="K488" s="651"/>
      <c r="L488" s="648"/>
    </row>
    <row r="489" spans="1:12" ht="24" x14ac:dyDescent="0.2">
      <c r="A489" s="652">
        <v>591</v>
      </c>
      <c r="B489" s="203" t="s">
        <v>12</v>
      </c>
      <c r="C489" s="207" t="s">
        <v>11</v>
      </c>
      <c r="D489" s="207" t="s">
        <v>280</v>
      </c>
      <c r="E489" s="207" t="s">
        <v>281</v>
      </c>
      <c r="F489" s="653" t="s">
        <v>8</v>
      </c>
      <c r="G489" s="653"/>
      <c r="H489" s="650"/>
      <c r="I489" s="650"/>
      <c r="J489" s="650"/>
      <c r="K489" s="650"/>
      <c r="L489" s="650"/>
    </row>
    <row r="490" spans="1:12" x14ac:dyDescent="0.2">
      <c r="A490" s="652"/>
      <c r="B490" s="651" t="s">
        <v>2281</v>
      </c>
      <c r="C490" s="654" t="s">
        <v>2290</v>
      </c>
      <c r="D490" s="655">
        <v>43537</v>
      </c>
      <c r="E490" s="651" t="s">
        <v>1385</v>
      </c>
      <c r="F490" s="651" t="s">
        <v>1386</v>
      </c>
      <c r="G490" s="651"/>
      <c r="H490" s="649" t="s">
        <v>286</v>
      </c>
      <c r="I490" s="649"/>
      <c r="J490" s="209" t="s">
        <v>287</v>
      </c>
      <c r="K490" s="209" t="s">
        <v>16</v>
      </c>
      <c r="L490" s="210">
        <v>523.5</v>
      </c>
    </row>
    <row r="491" spans="1:12" x14ac:dyDescent="0.2">
      <c r="A491" s="652"/>
      <c r="B491" s="651"/>
      <c r="C491" s="654"/>
      <c r="D491" s="655"/>
      <c r="E491" s="651"/>
      <c r="F491" s="651"/>
      <c r="G491" s="651"/>
      <c r="H491" s="649" t="s">
        <v>242</v>
      </c>
      <c r="I491" s="649"/>
      <c r="J491" s="651" t="s">
        <v>287</v>
      </c>
      <c r="K491" s="651" t="s">
        <v>16</v>
      </c>
      <c r="L491" s="648">
        <v>443.4</v>
      </c>
    </row>
    <row r="492" spans="1:12" x14ac:dyDescent="0.2">
      <c r="A492" s="652"/>
      <c r="B492" s="651"/>
      <c r="C492" s="654"/>
      <c r="D492" s="655"/>
      <c r="E492" s="651"/>
      <c r="F492" s="651"/>
      <c r="G492" s="651"/>
      <c r="H492" s="649"/>
      <c r="I492" s="649"/>
      <c r="J492" s="651"/>
      <c r="K492" s="651"/>
      <c r="L492" s="648"/>
    </row>
    <row r="493" spans="1:12" ht="24" x14ac:dyDescent="0.2">
      <c r="A493" s="652"/>
      <c r="B493" s="203" t="s">
        <v>6</v>
      </c>
      <c r="C493" s="207" t="s">
        <v>5</v>
      </c>
      <c r="D493" s="207" t="s">
        <v>288</v>
      </c>
      <c r="E493" s="207" t="s">
        <v>289</v>
      </c>
      <c r="F493" s="650"/>
      <c r="G493" s="650"/>
      <c r="H493" s="649" t="s">
        <v>290</v>
      </c>
      <c r="I493" s="649"/>
      <c r="J493" s="651" t="s">
        <v>287</v>
      </c>
      <c r="K493" s="651" t="s">
        <v>287</v>
      </c>
      <c r="L493" s="648">
        <v>0</v>
      </c>
    </row>
    <row r="494" spans="1:12" ht="24" x14ac:dyDescent="0.2">
      <c r="A494" s="652"/>
      <c r="B494" s="209" t="s">
        <v>1091</v>
      </c>
      <c r="C494" s="209" t="s">
        <v>1386</v>
      </c>
      <c r="D494" s="211">
        <v>43539</v>
      </c>
      <c r="E494" s="209" t="s">
        <v>533</v>
      </c>
      <c r="F494" s="650"/>
      <c r="G494" s="650"/>
      <c r="H494" s="649"/>
      <c r="I494" s="649"/>
      <c r="J494" s="651"/>
      <c r="K494" s="651"/>
      <c r="L494" s="648"/>
    </row>
    <row r="495" spans="1:12" ht="24" x14ac:dyDescent="0.2">
      <c r="A495" s="652">
        <v>592</v>
      </c>
      <c r="B495" s="203" t="s">
        <v>12</v>
      </c>
      <c r="C495" s="207" t="s">
        <v>11</v>
      </c>
      <c r="D495" s="207" t="s">
        <v>280</v>
      </c>
      <c r="E495" s="207" t="s">
        <v>281</v>
      </c>
      <c r="F495" s="653" t="s">
        <v>8</v>
      </c>
      <c r="G495" s="653"/>
      <c r="H495" s="650"/>
      <c r="I495" s="650"/>
      <c r="J495" s="650"/>
      <c r="K495" s="650"/>
      <c r="L495" s="650"/>
    </row>
    <row r="496" spans="1:12" x14ac:dyDescent="0.2">
      <c r="A496" s="652"/>
      <c r="B496" s="651" t="s">
        <v>2281</v>
      </c>
      <c r="C496" s="654" t="s">
        <v>2291</v>
      </c>
      <c r="D496" s="655">
        <v>43547</v>
      </c>
      <c r="E496" s="651" t="s">
        <v>2292</v>
      </c>
      <c r="F496" s="651" t="s">
        <v>2293</v>
      </c>
      <c r="G496" s="651"/>
      <c r="H496" s="649" t="s">
        <v>286</v>
      </c>
      <c r="I496" s="649"/>
      <c r="J496" s="209" t="s">
        <v>287</v>
      </c>
      <c r="K496" s="209" t="s">
        <v>16</v>
      </c>
      <c r="L496" s="210">
        <v>355.3</v>
      </c>
    </row>
    <row r="497" spans="1:12" x14ac:dyDescent="0.2">
      <c r="A497" s="652"/>
      <c r="B497" s="651"/>
      <c r="C497" s="654"/>
      <c r="D497" s="655"/>
      <c r="E497" s="651"/>
      <c r="F497" s="651"/>
      <c r="G497" s="651"/>
      <c r="H497" s="649" t="s">
        <v>242</v>
      </c>
      <c r="I497" s="649"/>
      <c r="J497" s="651" t="s">
        <v>287</v>
      </c>
      <c r="K497" s="651" t="s">
        <v>16</v>
      </c>
      <c r="L497" s="648">
        <v>234.02</v>
      </c>
    </row>
    <row r="498" spans="1:12" x14ac:dyDescent="0.2">
      <c r="A498" s="652"/>
      <c r="B498" s="651"/>
      <c r="C498" s="654"/>
      <c r="D498" s="655"/>
      <c r="E498" s="651"/>
      <c r="F498" s="651"/>
      <c r="G498" s="651"/>
      <c r="H498" s="649"/>
      <c r="I498" s="649"/>
      <c r="J498" s="651"/>
      <c r="K498" s="651"/>
      <c r="L498" s="648"/>
    </row>
    <row r="499" spans="1:12" ht="24" x14ac:dyDescent="0.2">
      <c r="A499" s="652"/>
      <c r="B499" s="203" t="s">
        <v>6</v>
      </c>
      <c r="C499" s="207" t="s">
        <v>5</v>
      </c>
      <c r="D499" s="207" t="s">
        <v>288</v>
      </c>
      <c r="E499" s="207" t="s">
        <v>289</v>
      </c>
      <c r="F499" s="650"/>
      <c r="G499" s="650"/>
      <c r="H499" s="649" t="s">
        <v>290</v>
      </c>
      <c r="I499" s="649"/>
      <c r="J499" s="651" t="s">
        <v>287</v>
      </c>
      <c r="K499" s="651" t="s">
        <v>287</v>
      </c>
      <c r="L499" s="648">
        <v>0</v>
      </c>
    </row>
    <row r="500" spans="1:12" ht="24" x14ac:dyDescent="0.2">
      <c r="A500" s="652"/>
      <c r="B500" s="209" t="s">
        <v>1091</v>
      </c>
      <c r="C500" s="209" t="s">
        <v>2293</v>
      </c>
      <c r="D500" s="211">
        <v>43554</v>
      </c>
      <c r="E500" s="209" t="s">
        <v>550</v>
      </c>
      <c r="F500" s="650"/>
      <c r="G500" s="650"/>
      <c r="H500" s="649"/>
      <c r="I500" s="649"/>
      <c r="J500" s="651"/>
      <c r="K500" s="651"/>
      <c r="L500" s="648"/>
    </row>
    <row r="501" spans="1:12" ht="24" x14ac:dyDescent="0.2">
      <c r="A501" s="652">
        <v>593</v>
      </c>
      <c r="B501" s="203" t="s">
        <v>12</v>
      </c>
      <c r="C501" s="207" t="s">
        <v>11</v>
      </c>
      <c r="D501" s="207" t="s">
        <v>280</v>
      </c>
      <c r="E501" s="207" t="s">
        <v>281</v>
      </c>
      <c r="F501" s="653" t="s">
        <v>8</v>
      </c>
      <c r="G501" s="653"/>
      <c r="H501" s="650"/>
      <c r="I501" s="650"/>
      <c r="J501" s="650"/>
      <c r="K501" s="650"/>
      <c r="L501" s="650"/>
    </row>
    <row r="502" spans="1:12" x14ac:dyDescent="0.2">
      <c r="A502" s="652"/>
      <c r="B502" s="651" t="s">
        <v>2281</v>
      </c>
      <c r="C502" s="654" t="s">
        <v>2291</v>
      </c>
      <c r="D502" s="655">
        <v>43547</v>
      </c>
      <c r="E502" s="651" t="s">
        <v>2292</v>
      </c>
      <c r="F502" s="651" t="s">
        <v>2294</v>
      </c>
      <c r="G502" s="651"/>
      <c r="H502" s="649" t="s">
        <v>286</v>
      </c>
      <c r="I502" s="649"/>
      <c r="J502" s="209" t="s">
        <v>287</v>
      </c>
      <c r="K502" s="209" t="s">
        <v>16</v>
      </c>
      <c r="L502" s="210">
        <v>621.96</v>
      </c>
    </row>
    <row r="503" spans="1:12" x14ac:dyDescent="0.2">
      <c r="A503" s="652"/>
      <c r="B503" s="651"/>
      <c r="C503" s="654"/>
      <c r="D503" s="655"/>
      <c r="E503" s="651"/>
      <c r="F503" s="651"/>
      <c r="G503" s="651"/>
      <c r="H503" s="649" t="s">
        <v>242</v>
      </c>
      <c r="I503" s="649"/>
      <c r="J503" s="651" t="s">
        <v>287</v>
      </c>
      <c r="K503" s="651" t="s">
        <v>16</v>
      </c>
      <c r="L503" s="648">
        <v>1370.98</v>
      </c>
    </row>
    <row r="504" spans="1:12" x14ac:dyDescent="0.2">
      <c r="A504" s="652"/>
      <c r="B504" s="651"/>
      <c r="C504" s="654"/>
      <c r="D504" s="655"/>
      <c r="E504" s="651"/>
      <c r="F504" s="651"/>
      <c r="G504" s="651"/>
      <c r="H504" s="649"/>
      <c r="I504" s="649"/>
      <c r="J504" s="651"/>
      <c r="K504" s="651"/>
      <c r="L504" s="648"/>
    </row>
    <row r="505" spans="1:12" ht="24" x14ac:dyDescent="0.2">
      <c r="A505" s="652"/>
      <c r="B505" s="203" t="s">
        <v>6</v>
      </c>
      <c r="C505" s="207" t="s">
        <v>5</v>
      </c>
      <c r="D505" s="207" t="s">
        <v>288</v>
      </c>
      <c r="E505" s="207" t="s">
        <v>289</v>
      </c>
      <c r="F505" s="650"/>
      <c r="G505" s="650"/>
      <c r="H505" s="649" t="s">
        <v>290</v>
      </c>
      <c r="I505" s="649"/>
      <c r="J505" s="651" t="s">
        <v>287</v>
      </c>
      <c r="K505" s="651" t="s">
        <v>287</v>
      </c>
      <c r="L505" s="648">
        <v>0</v>
      </c>
    </row>
    <row r="506" spans="1:12" ht="24" x14ac:dyDescent="0.2">
      <c r="A506" s="652"/>
      <c r="B506" s="209" t="s">
        <v>1091</v>
      </c>
      <c r="C506" s="209" t="s">
        <v>2294</v>
      </c>
      <c r="D506" s="211">
        <v>43554</v>
      </c>
      <c r="E506" s="209" t="s">
        <v>550</v>
      </c>
      <c r="F506" s="650"/>
      <c r="G506" s="650"/>
      <c r="H506" s="649"/>
      <c r="I506" s="649"/>
      <c r="J506" s="651"/>
      <c r="K506" s="651"/>
      <c r="L506" s="648"/>
    </row>
    <row r="507" spans="1:12" ht="24" x14ac:dyDescent="0.2">
      <c r="A507" s="652">
        <v>594</v>
      </c>
      <c r="B507" s="203" t="s">
        <v>12</v>
      </c>
      <c r="C507" s="207" t="s">
        <v>11</v>
      </c>
      <c r="D507" s="207" t="s">
        <v>280</v>
      </c>
      <c r="E507" s="207" t="s">
        <v>281</v>
      </c>
      <c r="F507" s="653" t="s">
        <v>8</v>
      </c>
      <c r="G507" s="653"/>
      <c r="H507" s="650"/>
      <c r="I507" s="650"/>
      <c r="J507" s="650"/>
      <c r="K507" s="650"/>
      <c r="L507" s="650"/>
    </row>
    <row r="508" spans="1:12" x14ac:dyDescent="0.2">
      <c r="A508" s="652"/>
      <c r="B508" s="651" t="s">
        <v>2295</v>
      </c>
      <c r="C508" s="654" t="s">
        <v>2296</v>
      </c>
      <c r="D508" s="655">
        <v>43395</v>
      </c>
      <c r="E508" s="651" t="s">
        <v>469</v>
      </c>
      <c r="F508" s="651" t="s">
        <v>858</v>
      </c>
      <c r="G508" s="651"/>
      <c r="H508" s="649" t="s">
        <v>286</v>
      </c>
      <c r="I508" s="649"/>
      <c r="J508" s="209" t="s">
        <v>287</v>
      </c>
      <c r="K508" s="209" t="s">
        <v>287</v>
      </c>
      <c r="L508" s="210">
        <v>0</v>
      </c>
    </row>
    <row r="509" spans="1:12" x14ac:dyDescent="0.2">
      <c r="A509" s="652"/>
      <c r="B509" s="651"/>
      <c r="C509" s="654"/>
      <c r="D509" s="655"/>
      <c r="E509" s="651"/>
      <c r="F509" s="651"/>
      <c r="G509" s="651"/>
      <c r="H509" s="649" t="s">
        <v>242</v>
      </c>
      <c r="I509" s="649"/>
      <c r="J509" s="209" t="s">
        <v>287</v>
      </c>
      <c r="K509" s="209" t="s">
        <v>287</v>
      </c>
      <c r="L509" s="210">
        <v>0</v>
      </c>
    </row>
    <row r="510" spans="1:12" ht="24" x14ac:dyDescent="0.2">
      <c r="A510" s="652"/>
      <c r="B510" s="203" t="s">
        <v>6</v>
      </c>
      <c r="C510" s="207" t="s">
        <v>5</v>
      </c>
      <c r="D510" s="207" t="s">
        <v>288</v>
      </c>
      <c r="E510" s="207" t="s">
        <v>289</v>
      </c>
      <c r="F510" s="650"/>
      <c r="G510" s="650"/>
      <c r="H510" s="649" t="s">
        <v>290</v>
      </c>
      <c r="I510" s="649"/>
      <c r="J510" s="651" t="s">
        <v>287</v>
      </c>
      <c r="K510" s="651" t="s">
        <v>16</v>
      </c>
      <c r="L510" s="648">
        <v>550</v>
      </c>
    </row>
    <row r="511" spans="1:12" ht="24" x14ac:dyDescent="0.2">
      <c r="A511" s="652"/>
      <c r="B511" s="209" t="s">
        <v>317</v>
      </c>
      <c r="C511" s="209" t="s">
        <v>858</v>
      </c>
      <c r="D511" s="211">
        <v>43395</v>
      </c>
      <c r="E511" s="209" t="s">
        <v>2297</v>
      </c>
      <c r="F511" s="650"/>
      <c r="G511" s="650"/>
      <c r="H511" s="649"/>
      <c r="I511" s="649"/>
      <c r="J511" s="651"/>
      <c r="K511" s="651"/>
      <c r="L511" s="648"/>
    </row>
    <row r="512" spans="1:12" ht="24" x14ac:dyDescent="0.2">
      <c r="A512" s="652">
        <v>595</v>
      </c>
      <c r="B512" s="203" t="s">
        <v>12</v>
      </c>
      <c r="C512" s="207" t="s">
        <v>11</v>
      </c>
      <c r="D512" s="207" t="s">
        <v>280</v>
      </c>
      <c r="E512" s="207" t="s">
        <v>281</v>
      </c>
      <c r="F512" s="653" t="s">
        <v>8</v>
      </c>
      <c r="G512" s="653"/>
      <c r="H512" s="650"/>
      <c r="I512" s="650"/>
      <c r="J512" s="650"/>
      <c r="K512" s="650"/>
      <c r="L512" s="650"/>
    </row>
    <row r="513" spans="1:12" x14ac:dyDescent="0.2">
      <c r="A513" s="652"/>
      <c r="B513" s="651" t="s">
        <v>2295</v>
      </c>
      <c r="C513" s="654" t="s">
        <v>2298</v>
      </c>
      <c r="D513" s="655">
        <v>43539</v>
      </c>
      <c r="E513" s="651" t="s">
        <v>607</v>
      </c>
      <c r="F513" s="651" t="s">
        <v>2299</v>
      </c>
      <c r="G513" s="651"/>
      <c r="H513" s="649" t="s">
        <v>286</v>
      </c>
      <c r="I513" s="649"/>
      <c r="J513" s="209" t="s">
        <v>287</v>
      </c>
      <c r="K513" s="209" t="s">
        <v>16</v>
      </c>
      <c r="L513" s="210">
        <v>899.6</v>
      </c>
    </row>
    <row r="514" spans="1:12" x14ac:dyDescent="0.2">
      <c r="A514" s="652"/>
      <c r="B514" s="651"/>
      <c r="C514" s="654"/>
      <c r="D514" s="655"/>
      <c r="E514" s="651"/>
      <c r="F514" s="651"/>
      <c r="G514" s="651"/>
      <c r="H514" s="649" t="s">
        <v>242</v>
      </c>
      <c r="I514" s="649"/>
      <c r="J514" s="209" t="s">
        <v>287</v>
      </c>
      <c r="K514" s="209" t="s">
        <v>16</v>
      </c>
      <c r="L514" s="210">
        <v>652.6</v>
      </c>
    </row>
    <row r="515" spans="1:12" ht="24" x14ac:dyDescent="0.2">
      <c r="A515" s="652"/>
      <c r="B515" s="203" t="s">
        <v>6</v>
      </c>
      <c r="C515" s="207" t="s">
        <v>5</v>
      </c>
      <c r="D515" s="207" t="s">
        <v>288</v>
      </c>
      <c r="E515" s="207" t="s">
        <v>289</v>
      </c>
      <c r="F515" s="650"/>
      <c r="G515" s="650"/>
      <c r="H515" s="649" t="s">
        <v>290</v>
      </c>
      <c r="I515" s="649"/>
      <c r="J515" s="651" t="s">
        <v>287</v>
      </c>
      <c r="K515" s="651" t="s">
        <v>16</v>
      </c>
      <c r="L515" s="648">
        <v>120</v>
      </c>
    </row>
    <row r="516" spans="1:12" ht="24" x14ac:dyDescent="0.2">
      <c r="A516" s="652"/>
      <c r="B516" s="209" t="s">
        <v>317</v>
      </c>
      <c r="C516" s="209" t="s">
        <v>2299</v>
      </c>
      <c r="D516" s="211">
        <v>43541</v>
      </c>
      <c r="E516" s="209" t="s">
        <v>2300</v>
      </c>
      <c r="F516" s="650"/>
      <c r="G516" s="650"/>
      <c r="H516" s="649"/>
      <c r="I516" s="649"/>
      <c r="J516" s="651"/>
      <c r="K516" s="651"/>
      <c r="L516" s="648"/>
    </row>
    <row r="517" spans="1:12" ht="24" x14ac:dyDescent="0.2">
      <c r="A517" s="652">
        <v>596</v>
      </c>
      <c r="B517" s="203" t="s">
        <v>12</v>
      </c>
      <c r="C517" s="207" t="s">
        <v>11</v>
      </c>
      <c r="D517" s="207" t="s">
        <v>280</v>
      </c>
      <c r="E517" s="207" t="s">
        <v>281</v>
      </c>
      <c r="F517" s="653" t="s">
        <v>8</v>
      </c>
      <c r="G517" s="653"/>
      <c r="H517" s="650"/>
      <c r="I517" s="650"/>
      <c r="J517" s="650"/>
      <c r="K517" s="650"/>
      <c r="L517" s="650"/>
    </row>
    <row r="518" spans="1:12" x14ac:dyDescent="0.2">
      <c r="A518" s="652"/>
      <c r="B518" s="651" t="s">
        <v>2301</v>
      </c>
      <c r="C518" s="654" t="s">
        <v>2302</v>
      </c>
      <c r="D518" s="655">
        <v>43376</v>
      </c>
      <c r="E518" s="651" t="s">
        <v>321</v>
      </c>
      <c r="F518" s="651" t="s">
        <v>2303</v>
      </c>
      <c r="G518" s="651"/>
      <c r="H518" s="649" t="s">
        <v>286</v>
      </c>
      <c r="I518" s="649"/>
      <c r="J518" s="209" t="s">
        <v>287</v>
      </c>
      <c r="K518" s="209" t="s">
        <v>16</v>
      </c>
      <c r="L518" s="210">
        <v>832.66</v>
      </c>
    </row>
    <row r="519" spans="1:12" x14ac:dyDescent="0.2">
      <c r="A519" s="652"/>
      <c r="B519" s="651"/>
      <c r="C519" s="654"/>
      <c r="D519" s="655"/>
      <c r="E519" s="651"/>
      <c r="F519" s="651"/>
      <c r="G519" s="651"/>
      <c r="H519" s="649" t="s">
        <v>242</v>
      </c>
      <c r="I519" s="649"/>
      <c r="J519" s="209" t="s">
        <v>287</v>
      </c>
      <c r="K519" s="209" t="s">
        <v>16</v>
      </c>
      <c r="L519" s="210">
        <v>999.03</v>
      </c>
    </row>
    <row r="520" spans="1:12" ht="24" x14ac:dyDescent="0.2">
      <c r="A520" s="652"/>
      <c r="B520" s="203" t="s">
        <v>6</v>
      </c>
      <c r="C520" s="207" t="s">
        <v>5</v>
      </c>
      <c r="D520" s="207" t="s">
        <v>288</v>
      </c>
      <c r="E520" s="207" t="s">
        <v>289</v>
      </c>
      <c r="F520" s="650"/>
      <c r="G520" s="650"/>
      <c r="H520" s="649" t="s">
        <v>290</v>
      </c>
      <c r="I520" s="649"/>
      <c r="J520" s="651" t="s">
        <v>287</v>
      </c>
      <c r="K520" s="651" t="s">
        <v>287</v>
      </c>
      <c r="L520" s="648">
        <v>0</v>
      </c>
    </row>
    <row r="521" spans="1:12" ht="24" x14ac:dyDescent="0.2">
      <c r="A521" s="652"/>
      <c r="B521" s="209" t="s">
        <v>460</v>
      </c>
      <c r="C521" s="209" t="s">
        <v>2303</v>
      </c>
      <c r="D521" s="211">
        <v>43378</v>
      </c>
      <c r="E521" s="209" t="s">
        <v>568</v>
      </c>
      <c r="F521" s="650"/>
      <c r="G521" s="650"/>
      <c r="H521" s="649"/>
      <c r="I521" s="649"/>
      <c r="J521" s="651"/>
      <c r="K521" s="651"/>
      <c r="L521" s="648"/>
    </row>
    <row r="522" spans="1:12" ht="24" x14ac:dyDescent="0.2">
      <c r="A522" s="652">
        <v>597</v>
      </c>
      <c r="B522" s="203" t="s">
        <v>12</v>
      </c>
      <c r="C522" s="207" t="s">
        <v>11</v>
      </c>
      <c r="D522" s="207" t="s">
        <v>280</v>
      </c>
      <c r="E522" s="207" t="s">
        <v>281</v>
      </c>
      <c r="F522" s="653" t="s">
        <v>8</v>
      </c>
      <c r="G522" s="653"/>
      <c r="H522" s="650"/>
      <c r="I522" s="650"/>
      <c r="J522" s="650"/>
      <c r="K522" s="650"/>
      <c r="L522" s="650"/>
    </row>
    <row r="523" spans="1:12" x14ac:dyDescent="0.2">
      <c r="A523" s="652"/>
      <c r="B523" s="651" t="s">
        <v>2301</v>
      </c>
      <c r="C523" s="654" t="s">
        <v>2304</v>
      </c>
      <c r="D523" s="655">
        <v>43403</v>
      </c>
      <c r="E523" s="651" t="s">
        <v>1139</v>
      </c>
      <c r="F523" s="651" t="s">
        <v>771</v>
      </c>
      <c r="G523" s="651"/>
      <c r="H523" s="649" t="s">
        <v>286</v>
      </c>
      <c r="I523" s="649"/>
      <c r="J523" s="209" t="s">
        <v>287</v>
      </c>
      <c r="K523" s="209" t="s">
        <v>16</v>
      </c>
      <c r="L523" s="210">
        <v>277.32</v>
      </c>
    </row>
    <row r="524" spans="1:12" x14ac:dyDescent="0.2">
      <c r="A524" s="652"/>
      <c r="B524" s="651"/>
      <c r="C524" s="654"/>
      <c r="D524" s="655"/>
      <c r="E524" s="651"/>
      <c r="F524" s="651"/>
      <c r="G524" s="651"/>
      <c r="H524" s="649" t="s">
        <v>242</v>
      </c>
      <c r="I524" s="649"/>
      <c r="J524" s="209" t="s">
        <v>287</v>
      </c>
      <c r="K524" s="209" t="s">
        <v>287</v>
      </c>
      <c r="L524" s="210">
        <v>0</v>
      </c>
    </row>
    <row r="525" spans="1:12" ht="24" x14ac:dyDescent="0.2">
      <c r="A525" s="652"/>
      <c r="B525" s="203" t="s">
        <v>6</v>
      </c>
      <c r="C525" s="207" t="s">
        <v>5</v>
      </c>
      <c r="D525" s="207" t="s">
        <v>288</v>
      </c>
      <c r="E525" s="207" t="s">
        <v>289</v>
      </c>
      <c r="F525" s="650"/>
      <c r="G525" s="650"/>
      <c r="H525" s="649" t="s">
        <v>290</v>
      </c>
      <c r="I525" s="649"/>
      <c r="J525" s="651" t="s">
        <v>287</v>
      </c>
      <c r="K525" s="651" t="s">
        <v>16</v>
      </c>
      <c r="L525" s="648">
        <v>950</v>
      </c>
    </row>
    <row r="526" spans="1:12" ht="24" x14ac:dyDescent="0.2">
      <c r="A526" s="652"/>
      <c r="B526" s="209" t="s">
        <v>460</v>
      </c>
      <c r="C526" s="209" t="s">
        <v>771</v>
      </c>
      <c r="D526" s="211">
        <v>43408</v>
      </c>
      <c r="E526" s="209" t="s">
        <v>2305</v>
      </c>
      <c r="F526" s="650"/>
      <c r="G526" s="650"/>
      <c r="H526" s="649"/>
      <c r="I526" s="649"/>
      <c r="J526" s="651"/>
      <c r="K526" s="651"/>
      <c r="L526" s="648"/>
    </row>
    <row r="527" spans="1:12" ht="24" x14ac:dyDescent="0.2">
      <c r="A527" s="652">
        <v>598</v>
      </c>
      <c r="B527" s="203" t="s">
        <v>12</v>
      </c>
      <c r="C527" s="207" t="s">
        <v>11</v>
      </c>
      <c r="D527" s="207" t="s">
        <v>280</v>
      </c>
      <c r="E527" s="207" t="s">
        <v>281</v>
      </c>
      <c r="F527" s="653" t="s">
        <v>8</v>
      </c>
      <c r="G527" s="653"/>
      <c r="H527" s="650"/>
      <c r="I527" s="650"/>
      <c r="J527" s="650"/>
      <c r="K527" s="650"/>
      <c r="L527" s="650"/>
    </row>
    <row r="528" spans="1:12" x14ac:dyDescent="0.2">
      <c r="A528" s="652"/>
      <c r="B528" s="651" t="s">
        <v>2301</v>
      </c>
      <c r="C528" s="654" t="s">
        <v>2306</v>
      </c>
      <c r="D528" s="655">
        <v>43437</v>
      </c>
      <c r="E528" s="651" t="s">
        <v>734</v>
      </c>
      <c r="F528" s="651" t="s">
        <v>2307</v>
      </c>
      <c r="G528" s="651"/>
      <c r="H528" s="649" t="s">
        <v>286</v>
      </c>
      <c r="I528" s="649"/>
      <c r="J528" s="209" t="s">
        <v>287</v>
      </c>
      <c r="K528" s="209" t="s">
        <v>16</v>
      </c>
      <c r="L528" s="210">
        <v>846</v>
      </c>
    </row>
    <row r="529" spans="1:12" x14ac:dyDescent="0.2">
      <c r="A529" s="652"/>
      <c r="B529" s="651"/>
      <c r="C529" s="654"/>
      <c r="D529" s="655"/>
      <c r="E529" s="651"/>
      <c r="F529" s="651"/>
      <c r="G529" s="651"/>
      <c r="H529" s="649" t="s">
        <v>242</v>
      </c>
      <c r="I529" s="649"/>
      <c r="J529" s="209" t="s">
        <v>287</v>
      </c>
      <c r="K529" s="209" t="s">
        <v>16</v>
      </c>
      <c r="L529" s="210">
        <v>7800</v>
      </c>
    </row>
    <row r="530" spans="1:12" ht="24" x14ac:dyDescent="0.2">
      <c r="A530" s="652"/>
      <c r="B530" s="203" t="s">
        <v>6</v>
      </c>
      <c r="C530" s="207" t="s">
        <v>5</v>
      </c>
      <c r="D530" s="207" t="s">
        <v>288</v>
      </c>
      <c r="E530" s="207" t="s">
        <v>289</v>
      </c>
      <c r="F530" s="650"/>
      <c r="G530" s="650"/>
      <c r="H530" s="649" t="s">
        <v>290</v>
      </c>
      <c r="I530" s="649"/>
      <c r="J530" s="651" t="s">
        <v>287</v>
      </c>
      <c r="K530" s="651" t="s">
        <v>16</v>
      </c>
      <c r="L530" s="648">
        <v>100</v>
      </c>
    </row>
    <row r="531" spans="1:12" ht="24" x14ac:dyDescent="0.2">
      <c r="A531" s="652"/>
      <c r="B531" s="209" t="s">
        <v>460</v>
      </c>
      <c r="C531" s="209" t="s">
        <v>2307</v>
      </c>
      <c r="D531" s="211">
        <v>43441</v>
      </c>
      <c r="E531" s="209" t="s">
        <v>969</v>
      </c>
      <c r="F531" s="650"/>
      <c r="G531" s="650"/>
      <c r="H531" s="649"/>
      <c r="I531" s="649"/>
      <c r="J531" s="651"/>
      <c r="K531" s="651"/>
      <c r="L531" s="648"/>
    </row>
    <row r="532" spans="1:12" ht="24" x14ac:dyDescent="0.2">
      <c r="A532" s="652">
        <v>599</v>
      </c>
      <c r="B532" s="203" t="s">
        <v>12</v>
      </c>
      <c r="C532" s="207" t="s">
        <v>11</v>
      </c>
      <c r="D532" s="207" t="s">
        <v>280</v>
      </c>
      <c r="E532" s="207" t="s">
        <v>281</v>
      </c>
      <c r="F532" s="653" t="s">
        <v>8</v>
      </c>
      <c r="G532" s="653"/>
      <c r="H532" s="650"/>
      <c r="I532" s="650"/>
      <c r="J532" s="650"/>
      <c r="K532" s="650"/>
      <c r="L532" s="650"/>
    </row>
    <row r="533" spans="1:12" x14ac:dyDescent="0.2">
      <c r="A533" s="652"/>
      <c r="B533" s="651" t="s">
        <v>2301</v>
      </c>
      <c r="C533" s="654" t="s">
        <v>2308</v>
      </c>
      <c r="D533" s="655">
        <v>43506</v>
      </c>
      <c r="E533" s="651" t="s">
        <v>464</v>
      </c>
      <c r="F533" s="651" t="s">
        <v>465</v>
      </c>
      <c r="G533" s="651"/>
      <c r="H533" s="649" t="s">
        <v>286</v>
      </c>
      <c r="I533" s="649"/>
      <c r="J533" s="209" t="s">
        <v>16</v>
      </c>
      <c r="K533" s="209" t="s">
        <v>16</v>
      </c>
      <c r="L533" s="210">
        <v>807.1</v>
      </c>
    </row>
    <row r="534" spans="1:12" x14ac:dyDescent="0.2">
      <c r="A534" s="652"/>
      <c r="B534" s="651"/>
      <c r="C534" s="654"/>
      <c r="D534" s="655"/>
      <c r="E534" s="651"/>
      <c r="F534" s="651"/>
      <c r="G534" s="651"/>
      <c r="H534" s="649" t="s">
        <v>242</v>
      </c>
      <c r="I534" s="649"/>
      <c r="J534" s="209" t="s">
        <v>287</v>
      </c>
      <c r="K534" s="209" t="s">
        <v>287</v>
      </c>
      <c r="L534" s="210">
        <v>0</v>
      </c>
    </row>
    <row r="535" spans="1:12" ht="24" x14ac:dyDescent="0.2">
      <c r="A535" s="652"/>
      <c r="B535" s="203" t="s">
        <v>6</v>
      </c>
      <c r="C535" s="207" t="s">
        <v>5</v>
      </c>
      <c r="D535" s="207" t="s">
        <v>288</v>
      </c>
      <c r="E535" s="207" t="s">
        <v>289</v>
      </c>
      <c r="F535" s="650"/>
      <c r="G535" s="650"/>
      <c r="H535" s="649" t="s">
        <v>290</v>
      </c>
      <c r="I535" s="649"/>
      <c r="J535" s="651" t="s">
        <v>16</v>
      </c>
      <c r="K535" s="651" t="s">
        <v>16</v>
      </c>
      <c r="L535" s="648">
        <v>1145</v>
      </c>
    </row>
    <row r="536" spans="1:12" ht="24" x14ac:dyDescent="0.2">
      <c r="A536" s="652"/>
      <c r="B536" s="209" t="s">
        <v>460</v>
      </c>
      <c r="C536" s="209" t="s">
        <v>465</v>
      </c>
      <c r="D536" s="211">
        <v>43510</v>
      </c>
      <c r="E536" s="209" t="s">
        <v>2309</v>
      </c>
      <c r="F536" s="650"/>
      <c r="G536" s="650"/>
      <c r="H536" s="649"/>
      <c r="I536" s="649"/>
      <c r="J536" s="651"/>
      <c r="K536" s="651"/>
      <c r="L536" s="648"/>
    </row>
    <row r="537" spans="1:12" ht="24" x14ac:dyDescent="0.2">
      <c r="A537" s="652">
        <v>600</v>
      </c>
      <c r="B537" s="203" t="s">
        <v>12</v>
      </c>
      <c r="C537" s="207" t="s">
        <v>11</v>
      </c>
      <c r="D537" s="207" t="s">
        <v>280</v>
      </c>
      <c r="E537" s="207" t="s">
        <v>281</v>
      </c>
      <c r="F537" s="653" t="s">
        <v>8</v>
      </c>
      <c r="G537" s="653"/>
      <c r="H537" s="650"/>
      <c r="I537" s="650"/>
      <c r="J537" s="650"/>
      <c r="K537" s="650"/>
      <c r="L537" s="650"/>
    </row>
    <row r="538" spans="1:12" x14ac:dyDescent="0.2">
      <c r="A538" s="652"/>
      <c r="B538" s="651" t="s">
        <v>2301</v>
      </c>
      <c r="C538" s="654" t="s">
        <v>2310</v>
      </c>
      <c r="D538" s="655">
        <v>43521</v>
      </c>
      <c r="E538" s="651" t="s">
        <v>628</v>
      </c>
      <c r="F538" s="651" t="s">
        <v>2311</v>
      </c>
      <c r="G538" s="651"/>
      <c r="H538" s="649" t="s">
        <v>286</v>
      </c>
      <c r="I538" s="649"/>
      <c r="J538" s="209" t="s">
        <v>287</v>
      </c>
      <c r="K538" s="209" t="s">
        <v>16</v>
      </c>
      <c r="L538" s="210">
        <v>240.86</v>
      </c>
    </row>
    <row r="539" spans="1:12" x14ac:dyDescent="0.2">
      <c r="A539" s="652"/>
      <c r="B539" s="651"/>
      <c r="C539" s="654"/>
      <c r="D539" s="655"/>
      <c r="E539" s="651"/>
      <c r="F539" s="651"/>
      <c r="G539" s="651"/>
      <c r="H539" s="649" t="s">
        <v>242</v>
      </c>
      <c r="I539" s="649"/>
      <c r="J539" s="209" t="s">
        <v>287</v>
      </c>
      <c r="K539" s="209" t="s">
        <v>16</v>
      </c>
      <c r="L539" s="210">
        <v>294.20999999999998</v>
      </c>
    </row>
    <row r="540" spans="1:12" ht="24" x14ac:dyDescent="0.2">
      <c r="A540" s="652"/>
      <c r="B540" s="203" t="s">
        <v>6</v>
      </c>
      <c r="C540" s="207" t="s">
        <v>5</v>
      </c>
      <c r="D540" s="207" t="s">
        <v>288</v>
      </c>
      <c r="E540" s="207" t="s">
        <v>289</v>
      </c>
      <c r="F540" s="650"/>
      <c r="G540" s="650"/>
      <c r="H540" s="649" t="s">
        <v>290</v>
      </c>
      <c r="I540" s="649"/>
      <c r="J540" s="651" t="s">
        <v>287</v>
      </c>
      <c r="K540" s="651" t="s">
        <v>16</v>
      </c>
      <c r="L540" s="648">
        <v>100</v>
      </c>
    </row>
    <row r="541" spans="1:12" ht="24" x14ac:dyDescent="0.2">
      <c r="A541" s="652"/>
      <c r="B541" s="209" t="s">
        <v>460</v>
      </c>
      <c r="C541" s="209" t="s">
        <v>2311</v>
      </c>
      <c r="D541" s="211">
        <v>43522</v>
      </c>
      <c r="E541" s="209" t="s">
        <v>471</v>
      </c>
      <c r="F541" s="650"/>
      <c r="G541" s="650"/>
      <c r="H541" s="649"/>
      <c r="I541" s="649"/>
      <c r="J541" s="651"/>
      <c r="K541" s="651"/>
      <c r="L541" s="648"/>
    </row>
  </sheetData>
  <mergeCells count="1598">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H30:L30"/>
    <mergeCell ref="B31:B32"/>
    <mergeCell ref="C31:C32"/>
    <mergeCell ref="D31:D32"/>
    <mergeCell ref="E31:E32"/>
    <mergeCell ref="F31:G32"/>
    <mergeCell ref="H31:I31"/>
    <mergeCell ref="H32:I32"/>
    <mergeCell ref="H27:I27"/>
    <mergeCell ref="F28:G29"/>
    <mergeCell ref="H28:I29"/>
    <mergeCell ref="J28:J29"/>
    <mergeCell ref="K28:K29"/>
    <mergeCell ref="L28:L29"/>
    <mergeCell ref="K37:K39"/>
    <mergeCell ref="L37:L39"/>
    <mergeCell ref="F40:G41"/>
    <mergeCell ref="H40:I41"/>
    <mergeCell ref="J40:J41"/>
    <mergeCell ref="K40:K41"/>
    <mergeCell ref="L40:L41"/>
    <mergeCell ref="D36:D39"/>
    <mergeCell ref="E36:E39"/>
    <mergeCell ref="F36:G39"/>
    <mergeCell ref="H36:I36"/>
    <mergeCell ref="H37:I39"/>
    <mergeCell ref="J37:J39"/>
    <mergeCell ref="F33:G34"/>
    <mergeCell ref="H33:I34"/>
    <mergeCell ref="J33:J34"/>
    <mergeCell ref="K33:K34"/>
    <mergeCell ref="L33:L34"/>
    <mergeCell ref="J44:J45"/>
    <mergeCell ref="K44:K45"/>
    <mergeCell ref="L44:L45"/>
    <mergeCell ref="F46:G47"/>
    <mergeCell ref="H46:I47"/>
    <mergeCell ref="J46:J47"/>
    <mergeCell ref="K46:K47"/>
    <mergeCell ref="L46:L47"/>
    <mergeCell ref="A42:A47"/>
    <mergeCell ref="F42:G42"/>
    <mergeCell ref="H42:L42"/>
    <mergeCell ref="B43:B45"/>
    <mergeCell ref="C43:C45"/>
    <mergeCell ref="D43:D45"/>
    <mergeCell ref="E43:E45"/>
    <mergeCell ref="F43:G45"/>
    <mergeCell ref="H43:I43"/>
    <mergeCell ref="H44:I45"/>
    <mergeCell ref="A35:A41"/>
    <mergeCell ref="F35:G35"/>
    <mergeCell ref="H35:L35"/>
    <mergeCell ref="B36:B39"/>
    <mergeCell ref="C36:C39"/>
    <mergeCell ref="A30:A34"/>
    <mergeCell ref="F30:G30"/>
    <mergeCell ref="J50:J51"/>
    <mergeCell ref="K50:K51"/>
    <mergeCell ref="L50:L51"/>
    <mergeCell ref="F52:G53"/>
    <mergeCell ref="H52:I53"/>
    <mergeCell ref="J52:J53"/>
    <mergeCell ref="K52:K53"/>
    <mergeCell ref="L52:L53"/>
    <mergeCell ref="A48:A53"/>
    <mergeCell ref="F48:G48"/>
    <mergeCell ref="H48:L48"/>
    <mergeCell ref="B49:B51"/>
    <mergeCell ref="C49:C51"/>
    <mergeCell ref="D49:D51"/>
    <mergeCell ref="E49:E51"/>
    <mergeCell ref="F49:G51"/>
    <mergeCell ref="H49:I49"/>
    <mergeCell ref="H50:I51"/>
    <mergeCell ref="J56:J57"/>
    <mergeCell ref="K56:K57"/>
    <mergeCell ref="L56:L57"/>
    <mergeCell ref="F58:G59"/>
    <mergeCell ref="H58:I59"/>
    <mergeCell ref="J58:J59"/>
    <mergeCell ref="K58:K59"/>
    <mergeCell ref="L58:L59"/>
    <mergeCell ref="A54:A59"/>
    <mergeCell ref="F54:G54"/>
    <mergeCell ref="H54:L54"/>
    <mergeCell ref="B55:B57"/>
    <mergeCell ref="C55:C57"/>
    <mergeCell ref="D55:D57"/>
    <mergeCell ref="E55:E57"/>
    <mergeCell ref="F55:G57"/>
    <mergeCell ref="H55:I55"/>
    <mergeCell ref="H56:I57"/>
    <mergeCell ref="J62:J63"/>
    <mergeCell ref="K62:K63"/>
    <mergeCell ref="L62:L63"/>
    <mergeCell ref="F64:G65"/>
    <mergeCell ref="H64:I65"/>
    <mergeCell ref="J64:J65"/>
    <mergeCell ref="K64:K65"/>
    <mergeCell ref="L64:L65"/>
    <mergeCell ref="A60:A65"/>
    <mergeCell ref="F60:G60"/>
    <mergeCell ref="H60:L60"/>
    <mergeCell ref="B61:B63"/>
    <mergeCell ref="C61:C63"/>
    <mergeCell ref="D61:D63"/>
    <mergeCell ref="E61:E63"/>
    <mergeCell ref="F61:G63"/>
    <mergeCell ref="H61:I61"/>
    <mergeCell ref="H62:I63"/>
    <mergeCell ref="D72:D73"/>
    <mergeCell ref="E72:E73"/>
    <mergeCell ref="F72:G73"/>
    <mergeCell ref="H72:I72"/>
    <mergeCell ref="H73:I73"/>
    <mergeCell ref="F74:G75"/>
    <mergeCell ref="H74:I75"/>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K79:K80"/>
    <mergeCell ref="L79:L80"/>
    <mergeCell ref="A81:A85"/>
    <mergeCell ref="F81:G81"/>
    <mergeCell ref="H81:L81"/>
    <mergeCell ref="B82:B83"/>
    <mergeCell ref="C82:C83"/>
    <mergeCell ref="D82:D83"/>
    <mergeCell ref="E82:E83"/>
    <mergeCell ref="F82:G83"/>
    <mergeCell ref="F77:G78"/>
    <mergeCell ref="H77:I77"/>
    <mergeCell ref="H78:I78"/>
    <mergeCell ref="F79:G80"/>
    <mergeCell ref="H79:I80"/>
    <mergeCell ref="J79:J80"/>
    <mergeCell ref="J74:J75"/>
    <mergeCell ref="K74:K75"/>
    <mergeCell ref="L74:L75"/>
    <mergeCell ref="A76:A80"/>
    <mergeCell ref="F76:G76"/>
    <mergeCell ref="H76:L76"/>
    <mergeCell ref="B77:B78"/>
    <mergeCell ref="C77:C78"/>
    <mergeCell ref="D77:D78"/>
    <mergeCell ref="E77:E78"/>
    <mergeCell ref="H88:I88"/>
    <mergeCell ref="F89:G90"/>
    <mergeCell ref="H89:I90"/>
    <mergeCell ref="J89:J90"/>
    <mergeCell ref="K89:K90"/>
    <mergeCell ref="L89:L90"/>
    <mergeCell ref="L84:L85"/>
    <mergeCell ref="A86:A90"/>
    <mergeCell ref="F86:G86"/>
    <mergeCell ref="H86:L86"/>
    <mergeCell ref="B87:B88"/>
    <mergeCell ref="C87:C88"/>
    <mergeCell ref="D87:D88"/>
    <mergeCell ref="E87:E88"/>
    <mergeCell ref="F87:G88"/>
    <mergeCell ref="H87:I87"/>
    <mergeCell ref="H82:I82"/>
    <mergeCell ref="H83:I83"/>
    <mergeCell ref="F84:G85"/>
    <mergeCell ref="H84:I85"/>
    <mergeCell ref="J84:J85"/>
    <mergeCell ref="K84:K85"/>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F102:G103"/>
    <mergeCell ref="H102:I102"/>
    <mergeCell ref="H103:I103"/>
    <mergeCell ref="F104:G105"/>
    <mergeCell ref="H104:I105"/>
    <mergeCell ref="J104:J105"/>
    <mergeCell ref="J99:J100"/>
    <mergeCell ref="K99:K100"/>
    <mergeCell ref="L99:L100"/>
    <mergeCell ref="A101:A105"/>
    <mergeCell ref="F101:G101"/>
    <mergeCell ref="H101:L101"/>
    <mergeCell ref="B102:B103"/>
    <mergeCell ref="C102:C103"/>
    <mergeCell ref="D102:D103"/>
    <mergeCell ref="E102:E103"/>
    <mergeCell ref="D97:D98"/>
    <mergeCell ref="E97:E98"/>
    <mergeCell ref="F97:G98"/>
    <mergeCell ref="H97:I97"/>
    <mergeCell ref="H98:I98"/>
    <mergeCell ref="F99:G100"/>
    <mergeCell ref="H99:I100"/>
    <mergeCell ref="L109:L110"/>
    <mergeCell ref="A111:A116"/>
    <mergeCell ref="F111:G111"/>
    <mergeCell ref="H111:L111"/>
    <mergeCell ref="B112:B114"/>
    <mergeCell ref="C112:C114"/>
    <mergeCell ref="D112:D114"/>
    <mergeCell ref="E112:E114"/>
    <mergeCell ref="F112:G114"/>
    <mergeCell ref="H112:I112"/>
    <mergeCell ref="H107:I107"/>
    <mergeCell ref="H108:I108"/>
    <mergeCell ref="F109:G110"/>
    <mergeCell ref="H109:I110"/>
    <mergeCell ref="J109:J110"/>
    <mergeCell ref="K109:K110"/>
    <mergeCell ref="K104:K105"/>
    <mergeCell ref="L104:L105"/>
    <mergeCell ref="A106:A110"/>
    <mergeCell ref="F106:G106"/>
    <mergeCell ref="H106:L106"/>
    <mergeCell ref="B107:B108"/>
    <mergeCell ref="C107:C108"/>
    <mergeCell ref="D107:D108"/>
    <mergeCell ref="E107:E108"/>
    <mergeCell ref="F107:G108"/>
    <mergeCell ref="H113:I114"/>
    <mergeCell ref="J113:J114"/>
    <mergeCell ref="K113:K114"/>
    <mergeCell ref="L113:L114"/>
    <mergeCell ref="F115:G116"/>
    <mergeCell ref="H115:I116"/>
    <mergeCell ref="J115:J116"/>
    <mergeCell ref="K115:K116"/>
    <mergeCell ref="L115:L116"/>
    <mergeCell ref="K124:K125"/>
    <mergeCell ref="L124:L125"/>
    <mergeCell ref="F126:G127"/>
    <mergeCell ref="H126:I127"/>
    <mergeCell ref="J126:J127"/>
    <mergeCell ref="K126:K127"/>
    <mergeCell ref="L126:L127"/>
    <mergeCell ref="D123:D125"/>
    <mergeCell ref="L120:L121"/>
    <mergeCell ref="J130:J131"/>
    <mergeCell ref="K130:K131"/>
    <mergeCell ref="L130:L131"/>
    <mergeCell ref="F132:G133"/>
    <mergeCell ref="H132:I133"/>
    <mergeCell ref="J132:J133"/>
    <mergeCell ref="K132:K133"/>
    <mergeCell ref="L132:L133"/>
    <mergeCell ref="A122:A127"/>
    <mergeCell ref="F122:G122"/>
    <mergeCell ref="H122:L122"/>
    <mergeCell ref="B123:B125"/>
    <mergeCell ref="C123:C125"/>
    <mergeCell ref="A117:A121"/>
    <mergeCell ref="F117:G117"/>
    <mergeCell ref="H117:L117"/>
    <mergeCell ref="B118:B119"/>
    <mergeCell ref="C118:C119"/>
    <mergeCell ref="D118:D119"/>
    <mergeCell ref="E118:E119"/>
    <mergeCell ref="F118:G119"/>
    <mergeCell ref="H118:I118"/>
    <mergeCell ref="H119:I119"/>
    <mergeCell ref="B135:B136"/>
    <mergeCell ref="C135:C136"/>
    <mergeCell ref="D135:D136"/>
    <mergeCell ref="E135:E136"/>
    <mergeCell ref="F135:G136"/>
    <mergeCell ref="H135:I135"/>
    <mergeCell ref="H136:I136"/>
    <mergeCell ref="J142:J143"/>
    <mergeCell ref="K142:K143"/>
    <mergeCell ref="E123:E125"/>
    <mergeCell ref="F123:G125"/>
    <mergeCell ref="H123:I123"/>
    <mergeCell ref="H124:I125"/>
    <mergeCell ref="J124:J125"/>
    <mergeCell ref="F120:G121"/>
    <mergeCell ref="H120:I121"/>
    <mergeCell ref="J120:J121"/>
    <mergeCell ref="K120:K121"/>
    <mergeCell ref="D140:D141"/>
    <mergeCell ref="E140:E141"/>
    <mergeCell ref="F140:G141"/>
    <mergeCell ref="H140:I140"/>
    <mergeCell ref="H141:I141"/>
    <mergeCell ref="F142:G143"/>
    <mergeCell ref="H142:I143"/>
    <mergeCell ref="H150:I150"/>
    <mergeCell ref="H151:I151"/>
    <mergeCell ref="A128:A133"/>
    <mergeCell ref="F128:G128"/>
    <mergeCell ref="H128:L128"/>
    <mergeCell ref="B129:B131"/>
    <mergeCell ref="C129:C131"/>
    <mergeCell ref="D129:D131"/>
    <mergeCell ref="E129:E131"/>
    <mergeCell ref="F129:G131"/>
    <mergeCell ref="H129:I129"/>
    <mergeCell ref="H130:I131"/>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L142:L143"/>
    <mergeCell ref="A144:A148"/>
    <mergeCell ref="F144:G144"/>
    <mergeCell ref="H144:L144"/>
    <mergeCell ref="B145:B146"/>
    <mergeCell ref="C145:C146"/>
    <mergeCell ref="D145:D146"/>
    <mergeCell ref="E145:E146"/>
    <mergeCell ref="H156:I157"/>
    <mergeCell ref="J156:J157"/>
    <mergeCell ref="K156:K157"/>
    <mergeCell ref="L156:L157"/>
    <mergeCell ref="F158:G159"/>
    <mergeCell ref="H158:I159"/>
    <mergeCell ref="J158:J159"/>
    <mergeCell ref="K158:K159"/>
    <mergeCell ref="L158:L159"/>
    <mergeCell ref="L152:L153"/>
    <mergeCell ref="A154:A159"/>
    <mergeCell ref="F154:G154"/>
    <mergeCell ref="H154:L154"/>
    <mergeCell ref="B155:B157"/>
    <mergeCell ref="C155:C157"/>
    <mergeCell ref="D155:D157"/>
    <mergeCell ref="E155:E157"/>
    <mergeCell ref="F155:G157"/>
    <mergeCell ref="H155:I155"/>
    <mergeCell ref="F152:G153"/>
    <mergeCell ref="H152:I153"/>
    <mergeCell ref="J152:J153"/>
    <mergeCell ref="K152:K153"/>
    <mergeCell ref="J162:J163"/>
    <mergeCell ref="K162:K163"/>
    <mergeCell ref="L162:L163"/>
    <mergeCell ref="F164:G165"/>
    <mergeCell ref="H164:I165"/>
    <mergeCell ref="J164:J165"/>
    <mergeCell ref="K164:K165"/>
    <mergeCell ref="L164:L165"/>
    <mergeCell ref="A160:A165"/>
    <mergeCell ref="F160:G160"/>
    <mergeCell ref="H160:L160"/>
    <mergeCell ref="B161:B163"/>
    <mergeCell ref="C161:C163"/>
    <mergeCell ref="D161:D163"/>
    <mergeCell ref="E161:E163"/>
    <mergeCell ref="F161:G163"/>
    <mergeCell ref="H161:I161"/>
    <mergeCell ref="H162:I163"/>
    <mergeCell ref="D172:D173"/>
    <mergeCell ref="E172:E173"/>
    <mergeCell ref="F172:G173"/>
    <mergeCell ref="H172:I172"/>
    <mergeCell ref="H173:I173"/>
    <mergeCell ref="F174:G175"/>
    <mergeCell ref="H174:I175"/>
    <mergeCell ref="F169:G170"/>
    <mergeCell ref="H169:I170"/>
    <mergeCell ref="J169:J170"/>
    <mergeCell ref="K169:K170"/>
    <mergeCell ref="L169:L170"/>
    <mergeCell ref="A171:A175"/>
    <mergeCell ref="F171:G171"/>
    <mergeCell ref="H171:L171"/>
    <mergeCell ref="B172:B173"/>
    <mergeCell ref="C172:C173"/>
    <mergeCell ref="A166:A170"/>
    <mergeCell ref="F166:G166"/>
    <mergeCell ref="H166:L166"/>
    <mergeCell ref="B167:B168"/>
    <mergeCell ref="C167:C168"/>
    <mergeCell ref="D167:D168"/>
    <mergeCell ref="E167:E168"/>
    <mergeCell ref="F167:G168"/>
    <mergeCell ref="H167:I167"/>
    <mergeCell ref="H168:I168"/>
    <mergeCell ref="K179:K180"/>
    <mergeCell ref="L179:L180"/>
    <mergeCell ref="A181:A185"/>
    <mergeCell ref="F181:G181"/>
    <mergeCell ref="H181:L181"/>
    <mergeCell ref="B182:B183"/>
    <mergeCell ref="C182:C183"/>
    <mergeCell ref="D182:D183"/>
    <mergeCell ref="E182:E183"/>
    <mergeCell ref="F182:G183"/>
    <mergeCell ref="F177:G178"/>
    <mergeCell ref="H177:I177"/>
    <mergeCell ref="H178:I178"/>
    <mergeCell ref="F179:G180"/>
    <mergeCell ref="H179:I180"/>
    <mergeCell ref="J179:J180"/>
    <mergeCell ref="J174:J175"/>
    <mergeCell ref="K174:K175"/>
    <mergeCell ref="L174:L175"/>
    <mergeCell ref="A176:A180"/>
    <mergeCell ref="F176:G176"/>
    <mergeCell ref="H176:L176"/>
    <mergeCell ref="B177:B178"/>
    <mergeCell ref="C177:C178"/>
    <mergeCell ref="D177:D178"/>
    <mergeCell ref="E177:E178"/>
    <mergeCell ref="H188:I188"/>
    <mergeCell ref="F189:G190"/>
    <mergeCell ref="H189:I190"/>
    <mergeCell ref="J189:J190"/>
    <mergeCell ref="K189:K190"/>
    <mergeCell ref="L189:L190"/>
    <mergeCell ref="L184:L185"/>
    <mergeCell ref="A186:A190"/>
    <mergeCell ref="F186:G186"/>
    <mergeCell ref="H186:L186"/>
    <mergeCell ref="B187:B188"/>
    <mergeCell ref="C187:C188"/>
    <mergeCell ref="D187:D188"/>
    <mergeCell ref="E187:E188"/>
    <mergeCell ref="F187:G188"/>
    <mergeCell ref="H187:I187"/>
    <mergeCell ref="H182:I182"/>
    <mergeCell ref="H183:I183"/>
    <mergeCell ref="F184:G185"/>
    <mergeCell ref="H184:I185"/>
    <mergeCell ref="J184:J185"/>
    <mergeCell ref="K184:K185"/>
    <mergeCell ref="D197:D198"/>
    <mergeCell ref="E197:E198"/>
    <mergeCell ref="F197:G198"/>
    <mergeCell ref="H197:I197"/>
    <mergeCell ref="H198:I198"/>
    <mergeCell ref="F199:G200"/>
    <mergeCell ref="H199:I200"/>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K204:K205"/>
    <mergeCell ref="L204:L205"/>
    <mergeCell ref="A206:A210"/>
    <mergeCell ref="F206:G206"/>
    <mergeCell ref="H206:L206"/>
    <mergeCell ref="B207:B208"/>
    <mergeCell ref="C207:C208"/>
    <mergeCell ref="D207:D208"/>
    <mergeCell ref="E207:E208"/>
    <mergeCell ref="F207:G208"/>
    <mergeCell ref="F202:G203"/>
    <mergeCell ref="H202:I202"/>
    <mergeCell ref="H203:I203"/>
    <mergeCell ref="F204:G205"/>
    <mergeCell ref="H204:I205"/>
    <mergeCell ref="J204:J205"/>
    <mergeCell ref="J199:J200"/>
    <mergeCell ref="K199:K200"/>
    <mergeCell ref="L199:L200"/>
    <mergeCell ref="A201:A205"/>
    <mergeCell ref="F201:G201"/>
    <mergeCell ref="H201:L201"/>
    <mergeCell ref="B202:B203"/>
    <mergeCell ref="C202:C203"/>
    <mergeCell ref="D202:D203"/>
    <mergeCell ref="E202:E203"/>
    <mergeCell ref="H213:I213"/>
    <mergeCell ref="F214:G215"/>
    <mergeCell ref="H214:I215"/>
    <mergeCell ref="J214:J215"/>
    <mergeCell ref="K214:K215"/>
    <mergeCell ref="L214:L215"/>
    <mergeCell ref="L209:L210"/>
    <mergeCell ref="A211:A215"/>
    <mergeCell ref="F211:G211"/>
    <mergeCell ref="H211:L211"/>
    <mergeCell ref="B212:B213"/>
    <mergeCell ref="C212:C213"/>
    <mergeCell ref="D212:D213"/>
    <mergeCell ref="E212:E213"/>
    <mergeCell ref="F212:G213"/>
    <mergeCell ref="H212:I212"/>
    <mergeCell ref="H207:I207"/>
    <mergeCell ref="H208:I208"/>
    <mergeCell ref="F209:G210"/>
    <mergeCell ref="H209:I210"/>
    <mergeCell ref="J209:J210"/>
    <mergeCell ref="K209:K210"/>
    <mergeCell ref="D222:D223"/>
    <mergeCell ref="E222:E223"/>
    <mergeCell ref="F222:G223"/>
    <mergeCell ref="H222:I222"/>
    <mergeCell ref="H223:I223"/>
    <mergeCell ref="F224:G225"/>
    <mergeCell ref="H224:I225"/>
    <mergeCell ref="F219:G220"/>
    <mergeCell ref="H219:I220"/>
    <mergeCell ref="J219:J220"/>
    <mergeCell ref="K219:K220"/>
    <mergeCell ref="L219:L220"/>
    <mergeCell ref="A221:A225"/>
    <mergeCell ref="F221:G221"/>
    <mergeCell ref="H221:L221"/>
    <mergeCell ref="B222:B223"/>
    <mergeCell ref="C222:C223"/>
    <mergeCell ref="A216:A220"/>
    <mergeCell ref="F216:G216"/>
    <mergeCell ref="H216:L216"/>
    <mergeCell ref="B217:B218"/>
    <mergeCell ref="C217:C218"/>
    <mergeCell ref="D217:D218"/>
    <mergeCell ref="E217:E218"/>
    <mergeCell ref="F217:G218"/>
    <mergeCell ref="H217:I217"/>
    <mergeCell ref="H218:I218"/>
    <mergeCell ref="K229:K230"/>
    <mergeCell ref="L229:L230"/>
    <mergeCell ref="A231:A235"/>
    <mergeCell ref="F231:G231"/>
    <mergeCell ref="H231:L231"/>
    <mergeCell ref="B232:B233"/>
    <mergeCell ref="C232:C233"/>
    <mergeCell ref="D232:D233"/>
    <mergeCell ref="E232:E233"/>
    <mergeCell ref="F232:G233"/>
    <mergeCell ref="F227:G228"/>
    <mergeCell ref="H227:I227"/>
    <mergeCell ref="H228:I228"/>
    <mergeCell ref="F229:G230"/>
    <mergeCell ref="H229:I230"/>
    <mergeCell ref="J229:J230"/>
    <mergeCell ref="J224:J225"/>
    <mergeCell ref="K224:K225"/>
    <mergeCell ref="L224:L225"/>
    <mergeCell ref="A226:A230"/>
    <mergeCell ref="F226:G226"/>
    <mergeCell ref="H226:L226"/>
    <mergeCell ref="B227:B228"/>
    <mergeCell ref="C227:C228"/>
    <mergeCell ref="D227:D228"/>
    <mergeCell ref="E227:E228"/>
    <mergeCell ref="H238:I238"/>
    <mergeCell ref="F239:G240"/>
    <mergeCell ref="H239:I240"/>
    <mergeCell ref="J239:J240"/>
    <mergeCell ref="K239:K240"/>
    <mergeCell ref="L239:L240"/>
    <mergeCell ref="L234:L235"/>
    <mergeCell ref="A236:A240"/>
    <mergeCell ref="F236:G236"/>
    <mergeCell ref="H236:L236"/>
    <mergeCell ref="B237:B238"/>
    <mergeCell ref="C237:C238"/>
    <mergeCell ref="D237:D238"/>
    <mergeCell ref="E237:E238"/>
    <mergeCell ref="F237:G238"/>
    <mergeCell ref="H237:I237"/>
    <mergeCell ref="H232:I232"/>
    <mergeCell ref="H233:I233"/>
    <mergeCell ref="F234:G235"/>
    <mergeCell ref="H234:I235"/>
    <mergeCell ref="J234:J235"/>
    <mergeCell ref="K234:K235"/>
    <mergeCell ref="F244:G245"/>
    <mergeCell ref="H244:I245"/>
    <mergeCell ref="J244:J245"/>
    <mergeCell ref="K244:K245"/>
    <mergeCell ref="L244:L245"/>
    <mergeCell ref="A246:A250"/>
    <mergeCell ref="F246:G246"/>
    <mergeCell ref="H246:L246"/>
    <mergeCell ref="B247:B248"/>
    <mergeCell ref="C247:C248"/>
    <mergeCell ref="A241:A245"/>
    <mergeCell ref="F241:G241"/>
    <mergeCell ref="H241:L241"/>
    <mergeCell ref="B242:B243"/>
    <mergeCell ref="C242:C243"/>
    <mergeCell ref="D242:D243"/>
    <mergeCell ref="E242:E243"/>
    <mergeCell ref="F242:G243"/>
    <mergeCell ref="H242:I242"/>
    <mergeCell ref="H243:I243"/>
    <mergeCell ref="J249:J250"/>
    <mergeCell ref="K249:K250"/>
    <mergeCell ref="L249:L250"/>
    <mergeCell ref="A251:A255"/>
    <mergeCell ref="F251:G251"/>
    <mergeCell ref="H251:L251"/>
    <mergeCell ref="B252:B253"/>
    <mergeCell ref="C252:C253"/>
    <mergeCell ref="D252:D253"/>
    <mergeCell ref="E252:E253"/>
    <mergeCell ref="D247:D248"/>
    <mergeCell ref="E247:E248"/>
    <mergeCell ref="F247:G248"/>
    <mergeCell ref="H247:I247"/>
    <mergeCell ref="H248:I248"/>
    <mergeCell ref="F249:G250"/>
    <mergeCell ref="H249:I250"/>
    <mergeCell ref="H257:I257"/>
    <mergeCell ref="H258:I258"/>
    <mergeCell ref="F259:G260"/>
    <mergeCell ref="H259:I260"/>
    <mergeCell ref="J259:J260"/>
    <mergeCell ref="K259:K260"/>
    <mergeCell ref="K254:K255"/>
    <mergeCell ref="L254:L255"/>
    <mergeCell ref="A256:A260"/>
    <mergeCell ref="F256:G256"/>
    <mergeCell ref="H256:L256"/>
    <mergeCell ref="B257:B258"/>
    <mergeCell ref="C257:C258"/>
    <mergeCell ref="D257:D258"/>
    <mergeCell ref="E257:E258"/>
    <mergeCell ref="F257:G258"/>
    <mergeCell ref="F252:G253"/>
    <mergeCell ref="H252:I252"/>
    <mergeCell ref="H253:I253"/>
    <mergeCell ref="F254:G255"/>
    <mergeCell ref="H254:I255"/>
    <mergeCell ref="J254:J255"/>
    <mergeCell ref="F275:G276"/>
    <mergeCell ref="H275:I276"/>
    <mergeCell ref="J275:J276"/>
    <mergeCell ref="K275:K276"/>
    <mergeCell ref="L275:L276"/>
    <mergeCell ref="D272:D274"/>
    <mergeCell ref="E272:E274"/>
    <mergeCell ref="F272:G274"/>
    <mergeCell ref="H272:I272"/>
    <mergeCell ref="L259:L260"/>
    <mergeCell ref="A261:A265"/>
    <mergeCell ref="F261:G261"/>
    <mergeCell ref="H261:L261"/>
    <mergeCell ref="B262:B263"/>
    <mergeCell ref="C262:C263"/>
    <mergeCell ref="D262:D263"/>
    <mergeCell ref="E262:E263"/>
    <mergeCell ref="F262:G263"/>
    <mergeCell ref="H262:I262"/>
    <mergeCell ref="A266:A270"/>
    <mergeCell ref="F266:G266"/>
    <mergeCell ref="H266:L266"/>
    <mergeCell ref="B267:B268"/>
    <mergeCell ref="C267:C268"/>
    <mergeCell ref="D267:D268"/>
    <mergeCell ref="E267:E268"/>
    <mergeCell ref="F267:G268"/>
    <mergeCell ref="H267:I267"/>
    <mergeCell ref="H268:I268"/>
    <mergeCell ref="H263:I263"/>
    <mergeCell ref="F264:G265"/>
    <mergeCell ref="H264:I265"/>
    <mergeCell ref="J264:J265"/>
    <mergeCell ref="K264:K265"/>
    <mergeCell ref="L264:L265"/>
    <mergeCell ref="K273:K274"/>
    <mergeCell ref="L273:L274"/>
    <mergeCell ref="H273:I274"/>
    <mergeCell ref="J273:J274"/>
    <mergeCell ref="F269:G270"/>
    <mergeCell ref="H269:I270"/>
    <mergeCell ref="J269:J270"/>
    <mergeCell ref="K269:K270"/>
    <mergeCell ref="L269:L270"/>
    <mergeCell ref="F280:G281"/>
    <mergeCell ref="H280:I281"/>
    <mergeCell ref="J280:J281"/>
    <mergeCell ref="K280:K281"/>
    <mergeCell ref="L280:L281"/>
    <mergeCell ref="A282:A287"/>
    <mergeCell ref="F282:G282"/>
    <mergeCell ref="H282:L282"/>
    <mergeCell ref="B283:B285"/>
    <mergeCell ref="C283:C285"/>
    <mergeCell ref="A277:A281"/>
    <mergeCell ref="F277:G277"/>
    <mergeCell ref="H277:L277"/>
    <mergeCell ref="B278:B279"/>
    <mergeCell ref="C278:C279"/>
    <mergeCell ref="D278:D279"/>
    <mergeCell ref="E278:E279"/>
    <mergeCell ref="F278:G279"/>
    <mergeCell ref="H278:I278"/>
    <mergeCell ref="H279:I279"/>
    <mergeCell ref="A271:A276"/>
    <mergeCell ref="F271:G271"/>
    <mergeCell ref="H271:L271"/>
    <mergeCell ref="B272:B274"/>
    <mergeCell ref="C272:C274"/>
    <mergeCell ref="A293:A298"/>
    <mergeCell ref="F293:G293"/>
    <mergeCell ref="H293:L293"/>
    <mergeCell ref="B294:B296"/>
    <mergeCell ref="C294:C296"/>
    <mergeCell ref="A288:A292"/>
    <mergeCell ref="F288:G288"/>
    <mergeCell ref="H288:L288"/>
    <mergeCell ref="B289:B290"/>
    <mergeCell ref="C289:C290"/>
    <mergeCell ref="D289:D290"/>
    <mergeCell ref="E289:E290"/>
    <mergeCell ref="F289:G290"/>
    <mergeCell ref="H289:I289"/>
    <mergeCell ref="H290:I290"/>
    <mergeCell ref="K284:K285"/>
    <mergeCell ref="L284:L285"/>
    <mergeCell ref="F286:G287"/>
    <mergeCell ref="H286:I287"/>
    <mergeCell ref="J286:J287"/>
    <mergeCell ref="K286:K287"/>
    <mergeCell ref="L286:L287"/>
    <mergeCell ref="D283:D285"/>
    <mergeCell ref="E283:E285"/>
    <mergeCell ref="F283:G285"/>
    <mergeCell ref="H283:I283"/>
    <mergeCell ref="H284:I285"/>
    <mergeCell ref="J284:J285"/>
    <mergeCell ref="K295:K296"/>
    <mergeCell ref="L295:L296"/>
    <mergeCell ref="F297:G298"/>
    <mergeCell ref="H297:I298"/>
    <mergeCell ref="J297:J298"/>
    <mergeCell ref="K297:K298"/>
    <mergeCell ref="L297:L298"/>
    <mergeCell ref="D294:D296"/>
    <mergeCell ref="E294:E296"/>
    <mergeCell ref="F294:G296"/>
    <mergeCell ref="H294:I294"/>
    <mergeCell ref="H295:I296"/>
    <mergeCell ref="J295:J296"/>
    <mergeCell ref="F291:G292"/>
    <mergeCell ref="H291:I292"/>
    <mergeCell ref="J291:J292"/>
    <mergeCell ref="K291:K292"/>
    <mergeCell ref="L291:L292"/>
    <mergeCell ref="D305:D306"/>
    <mergeCell ref="E305:E306"/>
    <mergeCell ref="F305:G306"/>
    <mergeCell ref="H305:I305"/>
    <mergeCell ref="H306:I306"/>
    <mergeCell ref="F302:G303"/>
    <mergeCell ref="H302:I303"/>
    <mergeCell ref="J302:J303"/>
    <mergeCell ref="K302:K303"/>
    <mergeCell ref="L302:L303"/>
    <mergeCell ref="A304:A308"/>
    <mergeCell ref="F304:G304"/>
    <mergeCell ref="H304:L304"/>
    <mergeCell ref="B305:B306"/>
    <mergeCell ref="C305:C306"/>
    <mergeCell ref="A299:A303"/>
    <mergeCell ref="F299:G299"/>
    <mergeCell ref="H299:L299"/>
    <mergeCell ref="B300:B301"/>
    <mergeCell ref="C300:C301"/>
    <mergeCell ref="D300:D301"/>
    <mergeCell ref="E300:E301"/>
    <mergeCell ref="F300:G301"/>
    <mergeCell ref="H300:I300"/>
    <mergeCell ref="H301:I301"/>
    <mergeCell ref="K312:K313"/>
    <mergeCell ref="L312:L313"/>
    <mergeCell ref="A314:A318"/>
    <mergeCell ref="F314:G314"/>
    <mergeCell ref="H314:L314"/>
    <mergeCell ref="B315:B316"/>
    <mergeCell ref="C315:C316"/>
    <mergeCell ref="D315:D316"/>
    <mergeCell ref="E315:E316"/>
    <mergeCell ref="F315:G316"/>
    <mergeCell ref="F310:G311"/>
    <mergeCell ref="H310:I310"/>
    <mergeCell ref="H311:I311"/>
    <mergeCell ref="F312:G313"/>
    <mergeCell ref="H312:I313"/>
    <mergeCell ref="J312:J313"/>
    <mergeCell ref="J307:J308"/>
    <mergeCell ref="K307:K308"/>
    <mergeCell ref="L307:L308"/>
    <mergeCell ref="A309:A313"/>
    <mergeCell ref="F309:G309"/>
    <mergeCell ref="H309:L309"/>
    <mergeCell ref="B310:B311"/>
    <mergeCell ref="C310:C311"/>
    <mergeCell ref="D310:D311"/>
    <mergeCell ref="E310:E311"/>
    <mergeCell ref="F307:G308"/>
    <mergeCell ref="H307:I308"/>
    <mergeCell ref="H321:I321"/>
    <mergeCell ref="F322:G323"/>
    <mergeCell ref="H322:I323"/>
    <mergeCell ref="J322:J323"/>
    <mergeCell ref="K322:K323"/>
    <mergeCell ref="L322:L323"/>
    <mergeCell ref="L317:L318"/>
    <mergeCell ref="A319:A323"/>
    <mergeCell ref="F319:G319"/>
    <mergeCell ref="H319:L319"/>
    <mergeCell ref="B320:B321"/>
    <mergeCell ref="C320:C321"/>
    <mergeCell ref="D320:D321"/>
    <mergeCell ref="E320:E321"/>
    <mergeCell ref="F320:G321"/>
    <mergeCell ref="H320:I320"/>
    <mergeCell ref="H315:I315"/>
    <mergeCell ref="H316:I316"/>
    <mergeCell ref="F317:G318"/>
    <mergeCell ref="H317:I318"/>
    <mergeCell ref="J317:J318"/>
    <mergeCell ref="K317:K318"/>
    <mergeCell ref="F327:G328"/>
    <mergeCell ref="H327:I328"/>
    <mergeCell ref="J327:J328"/>
    <mergeCell ref="K327:K328"/>
    <mergeCell ref="L327:L328"/>
    <mergeCell ref="A329:A333"/>
    <mergeCell ref="F329:G329"/>
    <mergeCell ref="H329:L329"/>
    <mergeCell ref="B330:B331"/>
    <mergeCell ref="C330:C331"/>
    <mergeCell ref="A324:A328"/>
    <mergeCell ref="F324:G324"/>
    <mergeCell ref="H324:L324"/>
    <mergeCell ref="B325:B326"/>
    <mergeCell ref="C325:C326"/>
    <mergeCell ref="D325:D326"/>
    <mergeCell ref="E325:E326"/>
    <mergeCell ref="F325:G326"/>
    <mergeCell ref="H325:I325"/>
    <mergeCell ref="H326:I326"/>
    <mergeCell ref="F335:G336"/>
    <mergeCell ref="H335:I335"/>
    <mergeCell ref="H336:I336"/>
    <mergeCell ref="F337:G338"/>
    <mergeCell ref="H337:I338"/>
    <mergeCell ref="J337:J338"/>
    <mergeCell ref="J332:J333"/>
    <mergeCell ref="K332:K333"/>
    <mergeCell ref="L332:L333"/>
    <mergeCell ref="A334:A338"/>
    <mergeCell ref="F334:G334"/>
    <mergeCell ref="H334:L334"/>
    <mergeCell ref="B335:B336"/>
    <mergeCell ref="C335:C336"/>
    <mergeCell ref="D335:D336"/>
    <mergeCell ref="E335:E336"/>
    <mergeCell ref="D330:D331"/>
    <mergeCell ref="E330:E331"/>
    <mergeCell ref="F330:G331"/>
    <mergeCell ref="H330:I330"/>
    <mergeCell ref="H331:I331"/>
    <mergeCell ref="F332:G333"/>
    <mergeCell ref="H332:I333"/>
    <mergeCell ref="H340:I340"/>
    <mergeCell ref="H341:I342"/>
    <mergeCell ref="J341:J342"/>
    <mergeCell ref="K341:K342"/>
    <mergeCell ref="L341:L342"/>
    <mergeCell ref="F343:G344"/>
    <mergeCell ref="H343:I344"/>
    <mergeCell ref="J343:J344"/>
    <mergeCell ref="K343:K344"/>
    <mergeCell ref="L343:L344"/>
    <mergeCell ref="K337:K338"/>
    <mergeCell ref="L337:L338"/>
    <mergeCell ref="A339:A344"/>
    <mergeCell ref="F339:G339"/>
    <mergeCell ref="H339:L339"/>
    <mergeCell ref="B340:B342"/>
    <mergeCell ref="C340:C342"/>
    <mergeCell ref="D340:D342"/>
    <mergeCell ref="E340:E342"/>
    <mergeCell ref="F340:G342"/>
    <mergeCell ref="F348:G349"/>
    <mergeCell ref="H348:I349"/>
    <mergeCell ref="J348:J349"/>
    <mergeCell ref="K348:K349"/>
    <mergeCell ref="L348:L349"/>
    <mergeCell ref="A350:A354"/>
    <mergeCell ref="F350:G350"/>
    <mergeCell ref="H350:L350"/>
    <mergeCell ref="B351:B352"/>
    <mergeCell ref="C351:C352"/>
    <mergeCell ref="A345:A349"/>
    <mergeCell ref="F345:G345"/>
    <mergeCell ref="H345:L345"/>
    <mergeCell ref="B346:B347"/>
    <mergeCell ref="C346:C347"/>
    <mergeCell ref="D346:D347"/>
    <mergeCell ref="E346:E347"/>
    <mergeCell ref="F346:G347"/>
    <mergeCell ref="H346:I346"/>
    <mergeCell ref="H347:I347"/>
    <mergeCell ref="F356:G358"/>
    <mergeCell ref="H356:I356"/>
    <mergeCell ref="H357:I358"/>
    <mergeCell ref="J357:J358"/>
    <mergeCell ref="K357:K358"/>
    <mergeCell ref="L357:L358"/>
    <mergeCell ref="J353:J354"/>
    <mergeCell ref="K353:K354"/>
    <mergeCell ref="L353:L354"/>
    <mergeCell ref="A355:A360"/>
    <mergeCell ref="F355:G355"/>
    <mergeCell ref="H355:L355"/>
    <mergeCell ref="B356:B358"/>
    <mergeCell ref="C356:C358"/>
    <mergeCell ref="D356:D358"/>
    <mergeCell ref="E356:E358"/>
    <mergeCell ref="D351:D352"/>
    <mergeCell ref="E351:E352"/>
    <mergeCell ref="F351:G352"/>
    <mergeCell ref="H351:I351"/>
    <mergeCell ref="H352:I352"/>
    <mergeCell ref="F353:G354"/>
    <mergeCell ref="H353:I354"/>
    <mergeCell ref="J376:J377"/>
    <mergeCell ref="K376:K377"/>
    <mergeCell ref="L376:L377"/>
    <mergeCell ref="D373:D375"/>
    <mergeCell ref="E373:E375"/>
    <mergeCell ref="F373:G375"/>
    <mergeCell ref="H373:I373"/>
    <mergeCell ref="D362:D363"/>
    <mergeCell ref="E362:E363"/>
    <mergeCell ref="F362:G363"/>
    <mergeCell ref="H362:I362"/>
    <mergeCell ref="H363:I363"/>
    <mergeCell ref="F364:G365"/>
    <mergeCell ref="H364:I365"/>
    <mergeCell ref="F359:G360"/>
    <mergeCell ref="H359:I360"/>
    <mergeCell ref="J359:J360"/>
    <mergeCell ref="K359:K360"/>
    <mergeCell ref="L359:L360"/>
    <mergeCell ref="F361:G361"/>
    <mergeCell ref="H361:L361"/>
    <mergeCell ref="F367:G369"/>
    <mergeCell ref="H367:I367"/>
    <mergeCell ref="H368:I369"/>
    <mergeCell ref="J368:J369"/>
    <mergeCell ref="K368:K369"/>
    <mergeCell ref="L368:L369"/>
    <mergeCell ref="J364:J365"/>
    <mergeCell ref="K364:K365"/>
    <mergeCell ref="L364:L365"/>
    <mergeCell ref="A366:A371"/>
    <mergeCell ref="F366:G366"/>
    <mergeCell ref="H366:L366"/>
    <mergeCell ref="B367:B369"/>
    <mergeCell ref="C367:C369"/>
    <mergeCell ref="D367:D369"/>
    <mergeCell ref="E367:E369"/>
    <mergeCell ref="K374:K375"/>
    <mergeCell ref="L374:L375"/>
    <mergeCell ref="A361:A365"/>
    <mergeCell ref="B362:B363"/>
    <mergeCell ref="C362:C363"/>
    <mergeCell ref="H374:I375"/>
    <mergeCell ref="J374:J375"/>
    <mergeCell ref="F370:G371"/>
    <mergeCell ref="H370:I371"/>
    <mergeCell ref="J370:J371"/>
    <mergeCell ref="K370:K371"/>
    <mergeCell ref="L370:L371"/>
    <mergeCell ref="J380:J381"/>
    <mergeCell ref="K380:K381"/>
    <mergeCell ref="L380:L381"/>
    <mergeCell ref="F382:G383"/>
    <mergeCell ref="H382:I383"/>
    <mergeCell ref="J382:J383"/>
    <mergeCell ref="K382:K383"/>
    <mergeCell ref="L382:L383"/>
    <mergeCell ref="A378:A383"/>
    <mergeCell ref="F378:G378"/>
    <mergeCell ref="H378:L378"/>
    <mergeCell ref="B379:B381"/>
    <mergeCell ref="C379:C381"/>
    <mergeCell ref="D379:D381"/>
    <mergeCell ref="E379:E381"/>
    <mergeCell ref="F379:G381"/>
    <mergeCell ref="H379:I379"/>
    <mergeCell ref="H380:I381"/>
    <mergeCell ref="A372:A377"/>
    <mergeCell ref="F372:G372"/>
    <mergeCell ref="H372:L372"/>
    <mergeCell ref="B373:B375"/>
    <mergeCell ref="C373:C375"/>
    <mergeCell ref="F376:G377"/>
    <mergeCell ref="H376:I377"/>
    <mergeCell ref="J386:J388"/>
    <mergeCell ref="K386:K388"/>
    <mergeCell ref="L386:L388"/>
    <mergeCell ref="F389:G390"/>
    <mergeCell ref="H389:I390"/>
    <mergeCell ref="J389:J390"/>
    <mergeCell ref="K389:K390"/>
    <mergeCell ref="L389:L390"/>
    <mergeCell ref="A384:A390"/>
    <mergeCell ref="F384:G384"/>
    <mergeCell ref="H384:L384"/>
    <mergeCell ref="B385:B388"/>
    <mergeCell ref="C385:C388"/>
    <mergeCell ref="D385:D388"/>
    <mergeCell ref="E385:E388"/>
    <mergeCell ref="F385:G388"/>
    <mergeCell ref="H385:I385"/>
    <mergeCell ref="H386:I388"/>
    <mergeCell ref="J393:J395"/>
    <mergeCell ref="K393:K395"/>
    <mergeCell ref="L393:L395"/>
    <mergeCell ref="F396:G397"/>
    <mergeCell ref="H396:I397"/>
    <mergeCell ref="J396:J397"/>
    <mergeCell ref="K396:K397"/>
    <mergeCell ref="L396:L397"/>
    <mergeCell ref="A391:A397"/>
    <mergeCell ref="F391:G391"/>
    <mergeCell ref="H391:L391"/>
    <mergeCell ref="B392:B395"/>
    <mergeCell ref="C392:C395"/>
    <mergeCell ref="D392:D395"/>
    <mergeCell ref="E392:E395"/>
    <mergeCell ref="F392:G395"/>
    <mergeCell ref="H392:I392"/>
    <mergeCell ref="H393:I395"/>
    <mergeCell ref="J400:J402"/>
    <mergeCell ref="K400:K402"/>
    <mergeCell ref="L400:L402"/>
    <mergeCell ref="F403:G404"/>
    <mergeCell ref="H403:I404"/>
    <mergeCell ref="J403:J404"/>
    <mergeCell ref="K403:K404"/>
    <mergeCell ref="L403:L404"/>
    <mergeCell ref="A398:A404"/>
    <mergeCell ref="F398:G398"/>
    <mergeCell ref="H398:L398"/>
    <mergeCell ref="B399:B402"/>
    <mergeCell ref="C399:C402"/>
    <mergeCell ref="D399:D402"/>
    <mergeCell ref="E399:E402"/>
    <mergeCell ref="F399:G402"/>
    <mergeCell ref="H399:I399"/>
    <mergeCell ref="H400:I402"/>
    <mergeCell ref="F408:G409"/>
    <mergeCell ref="H408:I409"/>
    <mergeCell ref="J408:J409"/>
    <mergeCell ref="K408:K409"/>
    <mergeCell ref="L408:L409"/>
    <mergeCell ref="A410:A414"/>
    <mergeCell ref="F410:G410"/>
    <mergeCell ref="H410:L410"/>
    <mergeCell ref="B411:B412"/>
    <mergeCell ref="C411:C412"/>
    <mergeCell ref="A405:A409"/>
    <mergeCell ref="F405:G405"/>
    <mergeCell ref="H405:L405"/>
    <mergeCell ref="B406:B407"/>
    <mergeCell ref="C406:C407"/>
    <mergeCell ref="D406:D407"/>
    <mergeCell ref="E406:E407"/>
    <mergeCell ref="F406:G407"/>
    <mergeCell ref="H406:I406"/>
    <mergeCell ref="H407:I407"/>
    <mergeCell ref="F416:G417"/>
    <mergeCell ref="H416:I416"/>
    <mergeCell ref="H417:I417"/>
    <mergeCell ref="F418:G419"/>
    <mergeCell ref="H418:I419"/>
    <mergeCell ref="J418:J419"/>
    <mergeCell ref="J413:J414"/>
    <mergeCell ref="K413:K414"/>
    <mergeCell ref="L413:L414"/>
    <mergeCell ref="A415:A419"/>
    <mergeCell ref="F415:G415"/>
    <mergeCell ref="H415:L415"/>
    <mergeCell ref="B416:B417"/>
    <mergeCell ref="C416:C417"/>
    <mergeCell ref="D416:D417"/>
    <mergeCell ref="E416:E417"/>
    <mergeCell ref="D411:D412"/>
    <mergeCell ref="E411:E412"/>
    <mergeCell ref="F411:G412"/>
    <mergeCell ref="H411:I411"/>
    <mergeCell ref="H412:I412"/>
    <mergeCell ref="F413:G414"/>
    <mergeCell ref="H413:I414"/>
    <mergeCell ref="H421:I421"/>
    <mergeCell ref="H422:I423"/>
    <mergeCell ref="J422:J423"/>
    <mergeCell ref="K422:K423"/>
    <mergeCell ref="L422:L423"/>
    <mergeCell ref="F424:G425"/>
    <mergeCell ref="H424:I425"/>
    <mergeCell ref="J424:J425"/>
    <mergeCell ref="K424:K425"/>
    <mergeCell ref="L424:L425"/>
    <mergeCell ref="K418:K419"/>
    <mergeCell ref="L418:L419"/>
    <mergeCell ref="A420:A425"/>
    <mergeCell ref="F420:G420"/>
    <mergeCell ref="H420:L420"/>
    <mergeCell ref="B421:B423"/>
    <mergeCell ref="C421:C423"/>
    <mergeCell ref="D421:D423"/>
    <mergeCell ref="E421:E423"/>
    <mergeCell ref="F421:G423"/>
    <mergeCell ref="D432:D433"/>
    <mergeCell ref="E432:E433"/>
    <mergeCell ref="F432:G433"/>
    <mergeCell ref="H432:I432"/>
    <mergeCell ref="H433:I433"/>
    <mergeCell ref="F434:G435"/>
    <mergeCell ref="H434:I435"/>
    <mergeCell ref="F429:G430"/>
    <mergeCell ref="H429:I430"/>
    <mergeCell ref="J429:J430"/>
    <mergeCell ref="K429:K430"/>
    <mergeCell ref="L429:L430"/>
    <mergeCell ref="A431:A435"/>
    <mergeCell ref="F431:G431"/>
    <mergeCell ref="H431:L431"/>
    <mergeCell ref="B432:B433"/>
    <mergeCell ref="C432:C433"/>
    <mergeCell ref="A426:A430"/>
    <mergeCell ref="F426:G426"/>
    <mergeCell ref="H426:L426"/>
    <mergeCell ref="B427:B428"/>
    <mergeCell ref="C427:C428"/>
    <mergeCell ref="D427:D428"/>
    <mergeCell ref="E427:E428"/>
    <mergeCell ref="F427:G428"/>
    <mergeCell ref="H427:I427"/>
    <mergeCell ref="H428:I428"/>
    <mergeCell ref="K439:K440"/>
    <mergeCell ref="L439:L440"/>
    <mergeCell ref="A441:A445"/>
    <mergeCell ref="F441:G441"/>
    <mergeCell ref="H441:L441"/>
    <mergeCell ref="B442:B443"/>
    <mergeCell ref="C442:C443"/>
    <mergeCell ref="D442:D443"/>
    <mergeCell ref="E442:E443"/>
    <mergeCell ref="F442:G443"/>
    <mergeCell ref="F437:G438"/>
    <mergeCell ref="H437:I437"/>
    <mergeCell ref="H438:I438"/>
    <mergeCell ref="F439:G440"/>
    <mergeCell ref="H439:I440"/>
    <mergeCell ref="J439:J440"/>
    <mergeCell ref="J434:J435"/>
    <mergeCell ref="K434:K435"/>
    <mergeCell ref="L434:L435"/>
    <mergeCell ref="A436:A440"/>
    <mergeCell ref="F436:G436"/>
    <mergeCell ref="H436:L436"/>
    <mergeCell ref="B437:B438"/>
    <mergeCell ref="C437:C438"/>
    <mergeCell ref="D437:D438"/>
    <mergeCell ref="E437:E438"/>
    <mergeCell ref="H448:I448"/>
    <mergeCell ref="F449:G450"/>
    <mergeCell ref="H449:I450"/>
    <mergeCell ref="J449:J450"/>
    <mergeCell ref="K449:K450"/>
    <mergeCell ref="L449:L450"/>
    <mergeCell ref="L444:L445"/>
    <mergeCell ref="A446:A450"/>
    <mergeCell ref="F446:G446"/>
    <mergeCell ref="H446:L446"/>
    <mergeCell ref="B447:B448"/>
    <mergeCell ref="C447:C448"/>
    <mergeCell ref="D447:D448"/>
    <mergeCell ref="E447:E448"/>
    <mergeCell ref="F447:G448"/>
    <mergeCell ref="H447:I447"/>
    <mergeCell ref="H442:I442"/>
    <mergeCell ref="H443:I443"/>
    <mergeCell ref="F444:G445"/>
    <mergeCell ref="H444:I445"/>
    <mergeCell ref="J444:J445"/>
    <mergeCell ref="K444:K445"/>
    <mergeCell ref="J453:J454"/>
    <mergeCell ref="K453:K454"/>
    <mergeCell ref="L453:L454"/>
    <mergeCell ref="F455:G456"/>
    <mergeCell ref="H455:I456"/>
    <mergeCell ref="J455:J456"/>
    <mergeCell ref="K455:K456"/>
    <mergeCell ref="L455:L456"/>
    <mergeCell ref="A451:A456"/>
    <mergeCell ref="F451:G451"/>
    <mergeCell ref="H451:L451"/>
    <mergeCell ref="B452:B454"/>
    <mergeCell ref="C452:C454"/>
    <mergeCell ref="D452:D454"/>
    <mergeCell ref="E452:E454"/>
    <mergeCell ref="F452:G454"/>
    <mergeCell ref="H452:I452"/>
    <mergeCell ref="H453:I454"/>
    <mergeCell ref="F460:G461"/>
    <mergeCell ref="H460:I461"/>
    <mergeCell ref="J460:J461"/>
    <mergeCell ref="K460:K461"/>
    <mergeCell ref="L460:L461"/>
    <mergeCell ref="A462:A466"/>
    <mergeCell ref="F462:G462"/>
    <mergeCell ref="H462:L462"/>
    <mergeCell ref="B463:B464"/>
    <mergeCell ref="C463:C464"/>
    <mergeCell ref="A457:A461"/>
    <mergeCell ref="F457:G457"/>
    <mergeCell ref="H457:L457"/>
    <mergeCell ref="B458:B459"/>
    <mergeCell ref="C458:C459"/>
    <mergeCell ref="D458:D459"/>
    <mergeCell ref="E458:E459"/>
    <mergeCell ref="F458:G459"/>
    <mergeCell ref="H458:I458"/>
    <mergeCell ref="H459:I459"/>
    <mergeCell ref="J465:J466"/>
    <mergeCell ref="K465:K466"/>
    <mergeCell ref="L465:L466"/>
    <mergeCell ref="D463:D464"/>
    <mergeCell ref="E463:E464"/>
    <mergeCell ref="F463:G464"/>
    <mergeCell ref="H463:I463"/>
    <mergeCell ref="H464:I464"/>
    <mergeCell ref="F465:G466"/>
    <mergeCell ref="H465:I466"/>
    <mergeCell ref="H473:I473"/>
    <mergeCell ref="H474:I474"/>
    <mergeCell ref="F475:G476"/>
    <mergeCell ref="H475:I476"/>
    <mergeCell ref="J475:J476"/>
    <mergeCell ref="K475:K476"/>
    <mergeCell ref="K470:K471"/>
    <mergeCell ref="L470:L471"/>
    <mergeCell ref="A472:A476"/>
    <mergeCell ref="F472:G472"/>
    <mergeCell ref="H472:L472"/>
    <mergeCell ref="B473:B474"/>
    <mergeCell ref="C473:C474"/>
    <mergeCell ref="D473:D474"/>
    <mergeCell ref="E473:E474"/>
    <mergeCell ref="F473:G474"/>
    <mergeCell ref="F468:G469"/>
    <mergeCell ref="H468:I468"/>
    <mergeCell ref="H469:I469"/>
    <mergeCell ref="F470:G471"/>
    <mergeCell ref="H470:I471"/>
    <mergeCell ref="J470:J471"/>
    <mergeCell ref="H479:I480"/>
    <mergeCell ref="J479:J480"/>
    <mergeCell ref="K479:K480"/>
    <mergeCell ref="L479:L480"/>
    <mergeCell ref="F481:G482"/>
    <mergeCell ref="H481:I482"/>
    <mergeCell ref="J481:J482"/>
    <mergeCell ref="K481:K482"/>
    <mergeCell ref="L481:L482"/>
    <mergeCell ref="L475:L476"/>
    <mergeCell ref="A477:A482"/>
    <mergeCell ref="F477:G477"/>
    <mergeCell ref="H477:L477"/>
    <mergeCell ref="B478:B480"/>
    <mergeCell ref="C478:C480"/>
    <mergeCell ref="D478:D480"/>
    <mergeCell ref="E478:E480"/>
    <mergeCell ref="F478:G480"/>
    <mergeCell ref="H478:I478"/>
    <mergeCell ref="A467:A471"/>
    <mergeCell ref="F467:G467"/>
    <mergeCell ref="H467:L467"/>
    <mergeCell ref="B468:B469"/>
    <mergeCell ref="C468:C469"/>
    <mergeCell ref="D468:D469"/>
    <mergeCell ref="E468:E469"/>
    <mergeCell ref="J485:J486"/>
    <mergeCell ref="K485:K486"/>
    <mergeCell ref="L485:L486"/>
    <mergeCell ref="F487:G488"/>
    <mergeCell ref="H487:I488"/>
    <mergeCell ref="J487:J488"/>
    <mergeCell ref="K487:K488"/>
    <mergeCell ref="L487:L488"/>
    <mergeCell ref="A483:A488"/>
    <mergeCell ref="F483:G483"/>
    <mergeCell ref="H483:L483"/>
    <mergeCell ref="B484:B486"/>
    <mergeCell ref="C484:C486"/>
    <mergeCell ref="D484:D486"/>
    <mergeCell ref="E484:E486"/>
    <mergeCell ref="F484:G486"/>
    <mergeCell ref="H484:I484"/>
    <mergeCell ref="H485:I486"/>
    <mergeCell ref="J491:J492"/>
    <mergeCell ref="K491:K492"/>
    <mergeCell ref="L491:L492"/>
    <mergeCell ref="F493:G494"/>
    <mergeCell ref="H493:I494"/>
    <mergeCell ref="J493:J494"/>
    <mergeCell ref="K493:K494"/>
    <mergeCell ref="L493:L494"/>
    <mergeCell ref="A489:A494"/>
    <mergeCell ref="F489:G489"/>
    <mergeCell ref="H489:L489"/>
    <mergeCell ref="B490:B492"/>
    <mergeCell ref="C490:C492"/>
    <mergeCell ref="D490:D492"/>
    <mergeCell ref="E490:E492"/>
    <mergeCell ref="F490:G492"/>
    <mergeCell ref="H490:I490"/>
    <mergeCell ref="H491:I492"/>
    <mergeCell ref="J497:J498"/>
    <mergeCell ref="K497:K498"/>
    <mergeCell ref="L497:L498"/>
    <mergeCell ref="F499:G500"/>
    <mergeCell ref="H499:I500"/>
    <mergeCell ref="J499:J500"/>
    <mergeCell ref="K499:K500"/>
    <mergeCell ref="L499:L500"/>
    <mergeCell ref="A495:A500"/>
    <mergeCell ref="F495:G495"/>
    <mergeCell ref="H495:L495"/>
    <mergeCell ref="B496:B498"/>
    <mergeCell ref="C496:C498"/>
    <mergeCell ref="D496:D498"/>
    <mergeCell ref="E496:E498"/>
    <mergeCell ref="F496:G498"/>
    <mergeCell ref="H496:I496"/>
    <mergeCell ref="H497:I498"/>
    <mergeCell ref="J503:J504"/>
    <mergeCell ref="K503:K504"/>
    <mergeCell ref="L503:L504"/>
    <mergeCell ref="F505:G506"/>
    <mergeCell ref="H505:I506"/>
    <mergeCell ref="J505:J506"/>
    <mergeCell ref="K505:K506"/>
    <mergeCell ref="L505:L506"/>
    <mergeCell ref="A501:A506"/>
    <mergeCell ref="F501:G501"/>
    <mergeCell ref="H501:L501"/>
    <mergeCell ref="B502:B504"/>
    <mergeCell ref="C502:C504"/>
    <mergeCell ref="D502:D504"/>
    <mergeCell ref="E502:E504"/>
    <mergeCell ref="F502:G504"/>
    <mergeCell ref="H502:I502"/>
    <mergeCell ref="H503:I504"/>
    <mergeCell ref="D513:D514"/>
    <mergeCell ref="E513:E514"/>
    <mergeCell ref="F513:G514"/>
    <mergeCell ref="H513:I513"/>
    <mergeCell ref="H514:I514"/>
    <mergeCell ref="F515:G516"/>
    <mergeCell ref="H515:I516"/>
    <mergeCell ref="F510:G511"/>
    <mergeCell ref="H510:I511"/>
    <mergeCell ref="J510:J511"/>
    <mergeCell ref="K510:K511"/>
    <mergeCell ref="L510:L511"/>
    <mergeCell ref="A512:A516"/>
    <mergeCell ref="F512:G512"/>
    <mergeCell ref="H512:L512"/>
    <mergeCell ref="B513:B514"/>
    <mergeCell ref="C513:C514"/>
    <mergeCell ref="A507:A511"/>
    <mergeCell ref="F507:G507"/>
    <mergeCell ref="H507:L507"/>
    <mergeCell ref="B508:B509"/>
    <mergeCell ref="C508:C509"/>
    <mergeCell ref="D508:D509"/>
    <mergeCell ref="E508:E509"/>
    <mergeCell ref="F508:G509"/>
    <mergeCell ref="H508:I508"/>
    <mergeCell ref="H509:I509"/>
    <mergeCell ref="K520:K521"/>
    <mergeCell ref="L520:L521"/>
    <mergeCell ref="A522:A526"/>
    <mergeCell ref="F522:G522"/>
    <mergeCell ref="H522:L522"/>
    <mergeCell ref="B523:B524"/>
    <mergeCell ref="C523:C524"/>
    <mergeCell ref="D523:D524"/>
    <mergeCell ref="E523:E524"/>
    <mergeCell ref="F523:G524"/>
    <mergeCell ref="F518:G519"/>
    <mergeCell ref="H518:I518"/>
    <mergeCell ref="H519:I519"/>
    <mergeCell ref="F520:G521"/>
    <mergeCell ref="H520:I521"/>
    <mergeCell ref="J520:J521"/>
    <mergeCell ref="J515:J516"/>
    <mergeCell ref="K515:K516"/>
    <mergeCell ref="L515:L516"/>
    <mergeCell ref="A517:A521"/>
    <mergeCell ref="F517:G517"/>
    <mergeCell ref="H517:L517"/>
    <mergeCell ref="B518:B519"/>
    <mergeCell ref="C518:C519"/>
    <mergeCell ref="D518:D519"/>
    <mergeCell ref="E518:E519"/>
    <mergeCell ref="H529:I529"/>
    <mergeCell ref="F530:G531"/>
    <mergeCell ref="H530:I531"/>
    <mergeCell ref="J530:J531"/>
    <mergeCell ref="K530:K531"/>
    <mergeCell ref="L530:L531"/>
    <mergeCell ref="L525:L526"/>
    <mergeCell ref="A527:A531"/>
    <mergeCell ref="F527:G527"/>
    <mergeCell ref="H527:L527"/>
    <mergeCell ref="B528:B529"/>
    <mergeCell ref="C528:C529"/>
    <mergeCell ref="D528:D529"/>
    <mergeCell ref="E528:E529"/>
    <mergeCell ref="F528:G529"/>
    <mergeCell ref="H528:I528"/>
    <mergeCell ref="H523:I523"/>
    <mergeCell ref="H524:I524"/>
    <mergeCell ref="F525:G526"/>
    <mergeCell ref="H525:I526"/>
    <mergeCell ref="J525:J526"/>
    <mergeCell ref="K525:K526"/>
    <mergeCell ref="J540:J541"/>
    <mergeCell ref="K540:K541"/>
    <mergeCell ref="L540:L541"/>
    <mergeCell ref="D538:D539"/>
    <mergeCell ref="E538:E539"/>
    <mergeCell ref="F538:G539"/>
    <mergeCell ref="H538:I538"/>
    <mergeCell ref="H539:I539"/>
    <mergeCell ref="F540:G541"/>
    <mergeCell ref="H540:I541"/>
    <mergeCell ref="F535:G536"/>
    <mergeCell ref="H535:I536"/>
    <mergeCell ref="J535:J536"/>
    <mergeCell ref="K535:K536"/>
    <mergeCell ref="L535:L536"/>
    <mergeCell ref="A537:A541"/>
    <mergeCell ref="F537:G537"/>
    <mergeCell ref="H537:L537"/>
    <mergeCell ref="B538:B539"/>
    <mergeCell ref="C538:C539"/>
    <mergeCell ref="A532:A536"/>
    <mergeCell ref="F532:G532"/>
    <mergeCell ref="H532:L532"/>
    <mergeCell ref="B533:B534"/>
    <mergeCell ref="C533:C534"/>
    <mergeCell ref="D533:D534"/>
    <mergeCell ref="E533:E534"/>
    <mergeCell ref="F533:G534"/>
    <mergeCell ref="H533:I533"/>
    <mergeCell ref="H534:I53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4"/>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7</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601</v>
      </c>
      <c r="B10" s="203" t="s">
        <v>12</v>
      </c>
      <c r="C10" s="207" t="s">
        <v>11</v>
      </c>
      <c r="D10" s="207" t="s">
        <v>280</v>
      </c>
      <c r="E10" s="207" t="s">
        <v>281</v>
      </c>
      <c r="F10" s="653" t="s">
        <v>8</v>
      </c>
      <c r="G10" s="653"/>
      <c r="H10" s="650"/>
      <c r="I10" s="650"/>
      <c r="J10" s="650"/>
      <c r="K10" s="650"/>
      <c r="L10" s="650"/>
    </row>
    <row r="11" spans="1:12" x14ac:dyDescent="0.2">
      <c r="A11" s="652"/>
      <c r="B11" s="651" t="s">
        <v>2301</v>
      </c>
      <c r="C11" s="654" t="s">
        <v>2312</v>
      </c>
      <c r="D11" s="655">
        <v>43523</v>
      </c>
      <c r="E11" s="651" t="s">
        <v>1903</v>
      </c>
      <c r="F11" s="651" t="s">
        <v>1904</v>
      </c>
      <c r="G11" s="651"/>
      <c r="H11" s="649" t="s">
        <v>286</v>
      </c>
      <c r="I11" s="649"/>
      <c r="J11" s="209" t="s">
        <v>287</v>
      </c>
      <c r="K11" s="209" t="s">
        <v>16</v>
      </c>
      <c r="L11" s="210">
        <v>244.52</v>
      </c>
    </row>
    <row r="12" spans="1:12" x14ac:dyDescent="0.2">
      <c r="A12" s="652"/>
      <c r="B12" s="651"/>
      <c r="C12" s="654"/>
      <c r="D12" s="655"/>
      <c r="E12" s="651"/>
      <c r="F12" s="651"/>
      <c r="G12" s="651"/>
      <c r="H12" s="649" t="s">
        <v>242</v>
      </c>
      <c r="I12" s="649"/>
      <c r="J12" s="209" t="s">
        <v>287</v>
      </c>
      <c r="K12" s="209" t="s">
        <v>16</v>
      </c>
      <c r="L12" s="210">
        <v>367.6</v>
      </c>
    </row>
    <row r="13" spans="1:12" ht="24" x14ac:dyDescent="0.2">
      <c r="A13" s="652"/>
      <c r="B13" s="203" t="s">
        <v>6</v>
      </c>
      <c r="C13" s="207" t="s">
        <v>5</v>
      </c>
      <c r="D13" s="207" t="s">
        <v>288</v>
      </c>
      <c r="E13" s="207" t="s">
        <v>289</v>
      </c>
      <c r="F13" s="650"/>
      <c r="G13" s="650"/>
      <c r="H13" s="649" t="s">
        <v>290</v>
      </c>
      <c r="I13" s="649"/>
      <c r="J13" s="651" t="s">
        <v>287</v>
      </c>
      <c r="K13" s="651" t="s">
        <v>16</v>
      </c>
      <c r="L13" s="648">
        <v>50</v>
      </c>
    </row>
    <row r="14" spans="1:12" ht="24" x14ac:dyDescent="0.2">
      <c r="A14" s="652"/>
      <c r="B14" s="209" t="s">
        <v>460</v>
      </c>
      <c r="C14" s="209" t="s">
        <v>1904</v>
      </c>
      <c r="D14" s="211">
        <v>43524</v>
      </c>
      <c r="E14" s="209" t="s">
        <v>375</v>
      </c>
      <c r="F14" s="650"/>
      <c r="G14" s="650"/>
      <c r="H14" s="649"/>
      <c r="I14" s="649"/>
      <c r="J14" s="651"/>
      <c r="K14" s="651"/>
      <c r="L14" s="648"/>
    </row>
    <row r="15" spans="1:12" ht="24" x14ac:dyDescent="0.2">
      <c r="A15" s="652">
        <v>602</v>
      </c>
      <c r="B15" s="203" t="s">
        <v>12</v>
      </c>
      <c r="C15" s="207" t="s">
        <v>11</v>
      </c>
      <c r="D15" s="207" t="s">
        <v>280</v>
      </c>
      <c r="E15" s="207" t="s">
        <v>281</v>
      </c>
      <c r="F15" s="653" t="s">
        <v>8</v>
      </c>
      <c r="G15" s="653"/>
      <c r="H15" s="650"/>
      <c r="I15" s="650"/>
      <c r="J15" s="650"/>
      <c r="K15" s="650"/>
      <c r="L15" s="650"/>
    </row>
    <row r="16" spans="1:12" x14ac:dyDescent="0.2">
      <c r="A16" s="652"/>
      <c r="B16" s="651" t="s">
        <v>2313</v>
      </c>
      <c r="C16" s="651" t="s">
        <v>2314</v>
      </c>
      <c r="D16" s="655">
        <v>43401</v>
      </c>
      <c r="E16" s="651" t="s">
        <v>2315</v>
      </c>
      <c r="F16" s="651" t="s">
        <v>904</v>
      </c>
      <c r="G16" s="651"/>
      <c r="H16" s="649" t="s">
        <v>286</v>
      </c>
      <c r="I16" s="649"/>
      <c r="J16" s="209" t="s">
        <v>287</v>
      </c>
      <c r="K16" s="209" t="s">
        <v>16</v>
      </c>
      <c r="L16" s="210">
        <v>113</v>
      </c>
    </row>
    <row r="17" spans="1:12" x14ac:dyDescent="0.2">
      <c r="A17" s="652"/>
      <c r="B17" s="651"/>
      <c r="C17" s="651"/>
      <c r="D17" s="655"/>
      <c r="E17" s="651"/>
      <c r="F17" s="651"/>
      <c r="G17" s="651"/>
      <c r="H17" s="649" t="s">
        <v>242</v>
      </c>
      <c r="I17" s="649"/>
      <c r="J17" s="209" t="s">
        <v>287</v>
      </c>
      <c r="K17" s="209" t="s">
        <v>16</v>
      </c>
      <c r="L17" s="210">
        <v>317.39999999999998</v>
      </c>
    </row>
    <row r="18" spans="1:12" ht="24" x14ac:dyDescent="0.2">
      <c r="A18" s="652"/>
      <c r="B18" s="203" t="s">
        <v>6</v>
      </c>
      <c r="C18" s="207" t="s">
        <v>5</v>
      </c>
      <c r="D18" s="207" t="s">
        <v>288</v>
      </c>
      <c r="E18" s="207" t="s">
        <v>289</v>
      </c>
      <c r="F18" s="650"/>
      <c r="G18" s="650"/>
      <c r="H18" s="649" t="s">
        <v>290</v>
      </c>
      <c r="I18" s="649"/>
      <c r="J18" s="651" t="s">
        <v>287</v>
      </c>
      <c r="K18" s="651" t="s">
        <v>16</v>
      </c>
      <c r="L18" s="648">
        <v>100</v>
      </c>
    </row>
    <row r="19" spans="1:12" ht="24" x14ac:dyDescent="0.2">
      <c r="A19" s="652"/>
      <c r="B19" s="209" t="s">
        <v>291</v>
      </c>
      <c r="C19" s="209" t="s">
        <v>904</v>
      </c>
      <c r="D19" s="211">
        <v>43402</v>
      </c>
      <c r="E19" s="209" t="s">
        <v>2316</v>
      </c>
      <c r="F19" s="650"/>
      <c r="G19" s="650"/>
      <c r="H19" s="649"/>
      <c r="I19" s="649"/>
      <c r="J19" s="651"/>
      <c r="K19" s="651"/>
      <c r="L19" s="648"/>
    </row>
    <row r="20" spans="1:12" ht="24" x14ac:dyDescent="0.2">
      <c r="A20" s="652">
        <v>603</v>
      </c>
      <c r="B20" s="203" t="s">
        <v>12</v>
      </c>
      <c r="C20" s="207" t="s">
        <v>11</v>
      </c>
      <c r="D20" s="207" t="s">
        <v>280</v>
      </c>
      <c r="E20" s="207" t="s">
        <v>281</v>
      </c>
      <c r="F20" s="653" t="s">
        <v>8</v>
      </c>
      <c r="G20" s="653"/>
      <c r="H20" s="650"/>
      <c r="I20" s="650"/>
      <c r="J20" s="650"/>
      <c r="K20" s="650"/>
      <c r="L20" s="650"/>
    </row>
    <row r="21" spans="1:12" x14ac:dyDescent="0.2">
      <c r="A21" s="652"/>
      <c r="B21" s="651" t="s">
        <v>2313</v>
      </c>
      <c r="C21" s="654" t="s">
        <v>2317</v>
      </c>
      <c r="D21" s="655">
        <v>43549</v>
      </c>
      <c r="E21" s="651" t="s">
        <v>1992</v>
      </c>
      <c r="F21" s="651" t="s">
        <v>2318</v>
      </c>
      <c r="G21" s="651"/>
      <c r="H21" s="649" t="s">
        <v>286</v>
      </c>
      <c r="I21" s="649"/>
      <c r="J21" s="209" t="s">
        <v>287</v>
      </c>
      <c r="K21" s="209" t="s">
        <v>16</v>
      </c>
      <c r="L21" s="210">
        <v>699</v>
      </c>
    </row>
    <row r="22" spans="1:12" x14ac:dyDescent="0.2">
      <c r="A22" s="652"/>
      <c r="B22" s="651"/>
      <c r="C22" s="654"/>
      <c r="D22" s="655"/>
      <c r="E22" s="651"/>
      <c r="F22" s="651"/>
      <c r="G22" s="651"/>
      <c r="H22" s="649" t="s">
        <v>242</v>
      </c>
      <c r="I22" s="649"/>
      <c r="J22" s="209" t="s">
        <v>287</v>
      </c>
      <c r="K22" s="209" t="s">
        <v>16</v>
      </c>
      <c r="L22" s="210">
        <v>3060.78</v>
      </c>
    </row>
    <row r="23" spans="1:12" ht="24" x14ac:dyDescent="0.2">
      <c r="A23" s="652"/>
      <c r="B23" s="203" t="s">
        <v>6</v>
      </c>
      <c r="C23" s="207" t="s">
        <v>5</v>
      </c>
      <c r="D23" s="207" t="s">
        <v>288</v>
      </c>
      <c r="E23" s="207" t="s">
        <v>289</v>
      </c>
      <c r="F23" s="650"/>
      <c r="G23" s="650"/>
      <c r="H23" s="649" t="s">
        <v>290</v>
      </c>
      <c r="I23" s="649"/>
      <c r="J23" s="651" t="s">
        <v>287</v>
      </c>
      <c r="K23" s="651" t="s">
        <v>287</v>
      </c>
      <c r="L23" s="648">
        <v>0</v>
      </c>
    </row>
    <row r="24" spans="1:12" ht="24" x14ac:dyDescent="0.2">
      <c r="A24" s="652"/>
      <c r="B24" s="209" t="s">
        <v>291</v>
      </c>
      <c r="C24" s="209" t="s">
        <v>2318</v>
      </c>
      <c r="D24" s="211">
        <v>43553</v>
      </c>
      <c r="E24" s="209" t="s">
        <v>2319</v>
      </c>
      <c r="F24" s="650"/>
      <c r="G24" s="650"/>
      <c r="H24" s="649"/>
      <c r="I24" s="649"/>
      <c r="J24" s="651"/>
      <c r="K24" s="651"/>
      <c r="L24" s="648"/>
    </row>
    <row r="25" spans="1:12" ht="24" x14ac:dyDescent="0.2">
      <c r="A25" s="652">
        <v>604</v>
      </c>
      <c r="B25" s="203" t="s">
        <v>12</v>
      </c>
      <c r="C25" s="207" t="s">
        <v>11</v>
      </c>
      <c r="D25" s="207" t="s">
        <v>280</v>
      </c>
      <c r="E25" s="207" t="s">
        <v>281</v>
      </c>
      <c r="F25" s="653" t="s">
        <v>8</v>
      </c>
      <c r="G25" s="653"/>
      <c r="H25" s="650"/>
      <c r="I25" s="650"/>
      <c r="J25" s="650"/>
      <c r="K25" s="650"/>
      <c r="L25" s="650"/>
    </row>
    <row r="26" spans="1:12" x14ac:dyDescent="0.2">
      <c r="A26" s="652"/>
      <c r="B26" s="651" t="s">
        <v>2320</v>
      </c>
      <c r="C26" s="654" t="s">
        <v>2321</v>
      </c>
      <c r="D26" s="655">
        <v>43391</v>
      </c>
      <c r="E26" s="651" t="s">
        <v>469</v>
      </c>
      <c r="F26" s="651" t="s">
        <v>858</v>
      </c>
      <c r="G26" s="651"/>
      <c r="H26" s="649" t="s">
        <v>286</v>
      </c>
      <c r="I26" s="649"/>
      <c r="J26" s="209" t="s">
        <v>287</v>
      </c>
      <c r="K26" s="209" t="s">
        <v>287</v>
      </c>
      <c r="L26" s="210">
        <v>0</v>
      </c>
    </row>
    <row r="27" spans="1:12" x14ac:dyDescent="0.2">
      <c r="A27" s="652"/>
      <c r="B27" s="651"/>
      <c r="C27" s="654"/>
      <c r="D27" s="655"/>
      <c r="E27" s="651"/>
      <c r="F27" s="651"/>
      <c r="G27" s="651"/>
      <c r="H27" s="649" t="s">
        <v>242</v>
      </c>
      <c r="I27" s="649"/>
      <c r="J27" s="209" t="s">
        <v>287</v>
      </c>
      <c r="K27" s="209" t="s">
        <v>287</v>
      </c>
      <c r="L27" s="210">
        <v>0</v>
      </c>
    </row>
    <row r="28" spans="1:12" ht="24" x14ac:dyDescent="0.2">
      <c r="A28" s="652"/>
      <c r="B28" s="203" t="s">
        <v>6</v>
      </c>
      <c r="C28" s="207" t="s">
        <v>5</v>
      </c>
      <c r="D28" s="207" t="s">
        <v>288</v>
      </c>
      <c r="E28" s="207" t="s">
        <v>289</v>
      </c>
      <c r="F28" s="650"/>
      <c r="G28" s="650"/>
      <c r="H28" s="649" t="s">
        <v>290</v>
      </c>
      <c r="I28" s="649"/>
      <c r="J28" s="651" t="s">
        <v>287</v>
      </c>
      <c r="K28" s="651" t="s">
        <v>16</v>
      </c>
      <c r="L28" s="648">
        <v>795</v>
      </c>
    </row>
    <row r="29" spans="1:12" ht="24" x14ac:dyDescent="0.2">
      <c r="A29" s="652"/>
      <c r="B29" s="209" t="s">
        <v>291</v>
      </c>
      <c r="C29" s="209" t="s">
        <v>858</v>
      </c>
      <c r="D29" s="211">
        <v>43397</v>
      </c>
      <c r="E29" s="209" t="s">
        <v>1930</v>
      </c>
      <c r="F29" s="650"/>
      <c r="G29" s="650"/>
      <c r="H29" s="649"/>
      <c r="I29" s="649"/>
      <c r="J29" s="651"/>
      <c r="K29" s="651"/>
      <c r="L29" s="648"/>
    </row>
    <row r="30" spans="1:12" ht="24" x14ac:dyDescent="0.2">
      <c r="A30" s="652">
        <v>605</v>
      </c>
      <c r="B30" s="203" t="s">
        <v>12</v>
      </c>
      <c r="C30" s="207" t="s">
        <v>11</v>
      </c>
      <c r="D30" s="207" t="s">
        <v>280</v>
      </c>
      <c r="E30" s="207" t="s">
        <v>281</v>
      </c>
      <c r="F30" s="653" t="s">
        <v>8</v>
      </c>
      <c r="G30" s="653"/>
      <c r="H30" s="650"/>
      <c r="I30" s="650"/>
      <c r="J30" s="650"/>
      <c r="K30" s="650"/>
      <c r="L30" s="650"/>
    </row>
    <row r="31" spans="1:12" x14ac:dyDescent="0.2">
      <c r="A31" s="652"/>
      <c r="B31" s="651" t="s">
        <v>2320</v>
      </c>
      <c r="C31" s="654" t="s">
        <v>2322</v>
      </c>
      <c r="D31" s="655">
        <v>43515</v>
      </c>
      <c r="E31" s="651" t="s">
        <v>377</v>
      </c>
      <c r="F31" s="651" t="s">
        <v>2323</v>
      </c>
      <c r="G31" s="651"/>
      <c r="H31" s="649" t="s">
        <v>286</v>
      </c>
      <c r="I31" s="649"/>
      <c r="J31" s="209" t="s">
        <v>287</v>
      </c>
      <c r="K31" s="209" t="s">
        <v>16</v>
      </c>
      <c r="L31" s="210">
        <v>438</v>
      </c>
    </row>
    <row r="32" spans="1:12" x14ac:dyDescent="0.2">
      <c r="A32" s="652"/>
      <c r="B32" s="651"/>
      <c r="C32" s="654"/>
      <c r="D32" s="655"/>
      <c r="E32" s="651"/>
      <c r="F32" s="651"/>
      <c r="G32" s="651"/>
      <c r="H32" s="649" t="s">
        <v>242</v>
      </c>
      <c r="I32" s="649"/>
      <c r="J32" s="209" t="s">
        <v>287</v>
      </c>
      <c r="K32" s="209" t="s">
        <v>16</v>
      </c>
      <c r="L32" s="210">
        <v>260</v>
      </c>
    </row>
    <row r="33" spans="1:12" ht="24" x14ac:dyDescent="0.2">
      <c r="A33" s="652"/>
      <c r="B33" s="203" t="s">
        <v>6</v>
      </c>
      <c r="C33" s="207" t="s">
        <v>5</v>
      </c>
      <c r="D33" s="207" t="s">
        <v>288</v>
      </c>
      <c r="E33" s="207" t="s">
        <v>289</v>
      </c>
      <c r="F33" s="650"/>
      <c r="G33" s="650"/>
      <c r="H33" s="649" t="s">
        <v>290</v>
      </c>
      <c r="I33" s="649"/>
      <c r="J33" s="651" t="s">
        <v>287</v>
      </c>
      <c r="K33" s="651" t="s">
        <v>16</v>
      </c>
      <c r="L33" s="648">
        <v>42</v>
      </c>
    </row>
    <row r="34" spans="1:12" ht="24" x14ac:dyDescent="0.2">
      <c r="A34" s="652"/>
      <c r="B34" s="209" t="s">
        <v>291</v>
      </c>
      <c r="C34" s="209" t="s">
        <v>2323</v>
      </c>
      <c r="D34" s="211">
        <v>43516</v>
      </c>
      <c r="E34" s="209" t="s">
        <v>2324</v>
      </c>
      <c r="F34" s="650"/>
      <c r="G34" s="650"/>
      <c r="H34" s="649"/>
      <c r="I34" s="649"/>
      <c r="J34" s="651"/>
      <c r="K34" s="651"/>
      <c r="L34" s="648"/>
    </row>
    <row r="35" spans="1:12" ht="24" x14ac:dyDescent="0.2">
      <c r="A35" s="652">
        <v>606</v>
      </c>
      <c r="B35" s="203" t="s">
        <v>12</v>
      </c>
      <c r="C35" s="207" t="s">
        <v>11</v>
      </c>
      <c r="D35" s="207" t="s">
        <v>280</v>
      </c>
      <c r="E35" s="207" t="s">
        <v>281</v>
      </c>
      <c r="F35" s="653" t="s">
        <v>8</v>
      </c>
      <c r="G35" s="653"/>
      <c r="H35" s="650"/>
      <c r="I35" s="650"/>
      <c r="J35" s="650"/>
      <c r="K35" s="650"/>
      <c r="L35" s="650"/>
    </row>
    <row r="36" spans="1:12" x14ac:dyDescent="0.2">
      <c r="A36" s="652"/>
      <c r="B36" s="651" t="s">
        <v>2325</v>
      </c>
      <c r="C36" s="654" t="s">
        <v>2326</v>
      </c>
      <c r="D36" s="655">
        <v>43523</v>
      </c>
      <c r="E36" s="651" t="s">
        <v>2327</v>
      </c>
      <c r="F36" s="651" t="s">
        <v>2328</v>
      </c>
      <c r="G36" s="651"/>
      <c r="H36" s="649" t="s">
        <v>286</v>
      </c>
      <c r="I36" s="649"/>
      <c r="J36" s="209" t="s">
        <v>287</v>
      </c>
      <c r="K36" s="209" t="s">
        <v>287</v>
      </c>
      <c r="L36" s="210">
        <v>0</v>
      </c>
    </row>
    <row r="37" spans="1:12" x14ac:dyDescent="0.2">
      <c r="A37" s="652"/>
      <c r="B37" s="651"/>
      <c r="C37" s="654"/>
      <c r="D37" s="655"/>
      <c r="E37" s="651"/>
      <c r="F37" s="651"/>
      <c r="G37" s="651"/>
      <c r="H37" s="649" t="s">
        <v>242</v>
      </c>
      <c r="I37" s="649"/>
      <c r="J37" s="651" t="s">
        <v>287</v>
      </c>
      <c r="K37" s="651" t="s">
        <v>287</v>
      </c>
      <c r="L37" s="648">
        <v>0</v>
      </c>
    </row>
    <row r="38" spans="1:12" x14ac:dyDescent="0.2">
      <c r="A38" s="652"/>
      <c r="B38" s="651"/>
      <c r="C38" s="654"/>
      <c r="D38" s="655"/>
      <c r="E38" s="651"/>
      <c r="F38" s="651"/>
      <c r="G38" s="651"/>
      <c r="H38" s="649"/>
      <c r="I38" s="649"/>
      <c r="J38" s="651"/>
      <c r="K38" s="651"/>
      <c r="L38" s="648"/>
    </row>
    <row r="39" spans="1:12" ht="24" x14ac:dyDescent="0.2">
      <c r="A39" s="652"/>
      <c r="B39" s="203" t="s">
        <v>6</v>
      </c>
      <c r="C39" s="207" t="s">
        <v>5</v>
      </c>
      <c r="D39" s="207" t="s">
        <v>288</v>
      </c>
      <c r="E39" s="207" t="s">
        <v>289</v>
      </c>
      <c r="F39" s="650"/>
      <c r="G39" s="650"/>
      <c r="H39" s="649" t="s">
        <v>290</v>
      </c>
      <c r="I39" s="649"/>
      <c r="J39" s="651" t="s">
        <v>287</v>
      </c>
      <c r="K39" s="651" t="s">
        <v>16</v>
      </c>
      <c r="L39" s="648">
        <v>2285</v>
      </c>
    </row>
    <row r="40" spans="1:12" ht="24" x14ac:dyDescent="0.2">
      <c r="A40" s="652"/>
      <c r="B40" s="209" t="s">
        <v>2329</v>
      </c>
      <c r="C40" s="209" t="s">
        <v>2328</v>
      </c>
      <c r="D40" s="211">
        <v>43527</v>
      </c>
      <c r="E40" s="209" t="s">
        <v>1693</v>
      </c>
      <c r="F40" s="650"/>
      <c r="G40" s="650"/>
      <c r="H40" s="649"/>
      <c r="I40" s="649"/>
      <c r="J40" s="651"/>
      <c r="K40" s="651"/>
      <c r="L40" s="648"/>
    </row>
    <row r="41" spans="1:12" ht="24" x14ac:dyDescent="0.2">
      <c r="A41" s="652">
        <v>607</v>
      </c>
      <c r="B41" s="203" t="s">
        <v>12</v>
      </c>
      <c r="C41" s="207" t="s">
        <v>11</v>
      </c>
      <c r="D41" s="207" t="s">
        <v>280</v>
      </c>
      <c r="E41" s="207" t="s">
        <v>281</v>
      </c>
      <c r="F41" s="653" t="s">
        <v>8</v>
      </c>
      <c r="G41" s="653"/>
      <c r="H41" s="650"/>
      <c r="I41" s="650"/>
      <c r="J41" s="650"/>
      <c r="K41" s="650"/>
      <c r="L41" s="650"/>
    </row>
    <row r="42" spans="1:12" x14ac:dyDescent="0.2">
      <c r="A42" s="652"/>
      <c r="B42" s="651" t="s">
        <v>2330</v>
      </c>
      <c r="C42" s="651" t="s">
        <v>2331</v>
      </c>
      <c r="D42" s="655">
        <v>43402</v>
      </c>
      <c r="E42" s="651" t="s">
        <v>896</v>
      </c>
      <c r="F42" s="651" t="s">
        <v>1961</v>
      </c>
      <c r="G42" s="651"/>
      <c r="H42" s="649" t="s">
        <v>286</v>
      </c>
      <c r="I42" s="649"/>
      <c r="J42" s="209" t="s">
        <v>287</v>
      </c>
      <c r="K42" s="209" t="s">
        <v>16</v>
      </c>
      <c r="L42" s="210">
        <v>218.86</v>
      </c>
    </row>
    <row r="43" spans="1:12" x14ac:dyDescent="0.2">
      <c r="A43" s="652"/>
      <c r="B43" s="651"/>
      <c r="C43" s="651"/>
      <c r="D43" s="655"/>
      <c r="E43" s="651"/>
      <c r="F43" s="651"/>
      <c r="G43" s="651"/>
      <c r="H43" s="649" t="s">
        <v>242</v>
      </c>
      <c r="I43" s="649"/>
      <c r="J43" s="209" t="s">
        <v>287</v>
      </c>
      <c r="K43" s="209" t="s">
        <v>16</v>
      </c>
      <c r="L43" s="210">
        <v>219.96</v>
      </c>
    </row>
    <row r="44" spans="1:12" ht="24" x14ac:dyDescent="0.2">
      <c r="A44" s="652"/>
      <c r="B44" s="203" t="s">
        <v>6</v>
      </c>
      <c r="C44" s="207" t="s">
        <v>5</v>
      </c>
      <c r="D44" s="207" t="s">
        <v>288</v>
      </c>
      <c r="E44" s="207" t="s">
        <v>289</v>
      </c>
      <c r="F44" s="650"/>
      <c r="G44" s="650"/>
      <c r="H44" s="649" t="s">
        <v>290</v>
      </c>
      <c r="I44" s="649"/>
      <c r="J44" s="651" t="s">
        <v>287</v>
      </c>
      <c r="K44" s="651" t="s">
        <v>16</v>
      </c>
      <c r="L44" s="648">
        <v>138</v>
      </c>
    </row>
    <row r="45" spans="1:12" ht="24" x14ac:dyDescent="0.2">
      <c r="A45" s="652"/>
      <c r="B45" s="209" t="s">
        <v>460</v>
      </c>
      <c r="C45" s="209" t="s">
        <v>1961</v>
      </c>
      <c r="D45" s="211">
        <v>43403</v>
      </c>
      <c r="E45" s="209" t="s">
        <v>1491</v>
      </c>
      <c r="F45" s="650"/>
      <c r="G45" s="650"/>
      <c r="H45" s="649"/>
      <c r="I45" s="649"/>
      <c r="J45" s="651"/>
      <c r="K45" s="651"/>
      <c r="L45" s="648"/>
    </row>
    <row r="46" spans="1:12" ht="24" x14ac:dyDescent="0.2">
      <c r="A46" s="652">
        <v>608</v>
      </c>
      <c r="B46" s="203" t="s">
        <v>12</v>
      </c>
      <c r="C46" s="207" t="s">
        <v>11</v>
      </c>
      <c r="D46" s="207" t="s">
        <v>280</v>
      </c>
      <c r="E46" s="207" t="s">
        <v>281</v>
      </c>
      <c r="F46" s="653" t="s">
        <v>8</v>
      </c>
      <c r="G46" s="653"/>
      <c r="H46" s="650"/>
      <c r="I46" s="650"/>
      <c r="J46" s="650"/>
      <c r="K46" s="650"/>
      <c r="L46" s="650"/>
    </row>
    <row r="47" spans="1:12" x14ac:dyDescent="0.2">
      <c r="A47" s="652"/>
      <c r="B47" s="651" t="s">
        <v>2330</v>
      </c>
      <c r="C47" s="654" t="s">
        <v>2332</v>
      </c>
      <c r="D47" s="655">
        <v>43473</v>
      </c>
      <c r="E47" s="651" t="s">
        <v>442</v>
      </c>
      <c r="F47" s="651" t="s">
        <v>443</v>
      </c>
      <c r="G47" s="651"/>
      <c r="H47" s="649" t="s">
        <v>286</v>
      </c>
      <c r="I47" s="649"/>
      <c r="J47" s="209" t="s">
        <v>287</v>
      </c>
      <c r="K47" s="209" t="s">
        <v>16</v>
      </c>
      <c r="L47" s="210">
        <v>361.47</v>
      </c>
    </row>
    <row r="48" spans="1:12" x14ac:dyDescent="0.2">
      <c r="A48" s="652"/>
      <c r="B48" s="651"/>
      <c r="C48" s="654"/>
      <c r="D48" s="655"/>
      <c r="E48" s="651"/>
      <c r="F48" s="651"/>
      <c r="G48" s="651"/>
      <c r="H48" s="649" t="s">
        <v>242</v>
      </c>
      <c r="I48" s="649"/>
      <c r="J48" s="209" t="s">
        <v>287</v>
      </c>
      <c r="K48" s="209" t="s">
        <v>16</v>
      </c>
      <c r="L48" s="210">
        <v>263.95999999999998</v>
      </c>
    </row>
    <row r="49" spans="1:12" ht="24" x14ac:dyDescent="0.2">
      <c r="A49" s="652"/>
      <c r="B49" s="203" t="s">
        <v>6</v>
      </c>
      <c r="C49" s="207" t="s">
        <v>5</v>
      </c>
      <c r="D49" s="207" t="s">
        <v>288</v>
      </c>
      <c r="E49" s="207" t="s">
        <v>289</v>
      </c>
      <c r="F49" s="650"/>
      <c r="G49" s="650"/>
      <c r="H49" s="649" t="s">
        <v>290</v>
      </c>
      <c r="I49" s="649"/>
      <c r="J49" s="651" t="s">
        <v>287</v>
      </c>
      <c r="K49" s="651" t="s">
        <v>16</v>
      </c>
      <c r="L49" s="648">
        <v>138</v>
      </c>
    </row>
    <row r="50" spans="1:12" ht="24" x14ac:dyDescent="0.2">
      <c r="A50" s="652"/>
      <c r="B50" s="209" t="s">
        <v>460</v>
      </c>
      <c r="C50" s="209" t="s">
        <v>443</v>
      </c>
      <c r="D50" s="211">
        <v>43474</v>
      </c>
      <c r="E50" s="209" t="s">
        <v>1705</v>
      </c>
      <c r="F50" s="650"/>
      <c r="G50" s="650"/>
      <c r="H50" s="649"/>
      <c r="I50" s="649"/>
      <c r="J50" s="651"/>
      <c r="K50" s="651"/>
      <c r="L50" s="648"/>
    </row>
    <row r="51" spans="1:12" ht="24" x14ac:dyDescent="0.2">
      <c r="A51" s="652">
        <v>609</v>
      </c>
      <c r="B51" s="203" t="s">
        <v>12</v>
      </c>
      <c r="C51" s="207" t="s">
        <v>11</v>
      </c>
      <c r="D51" s="207" t="s">
        <v>280</v>
      </c>
      <c r="E51" s="207" t="s">
        <v>281</v>
      </c>
      <c r="F51" s="653" t="s">
        <v>8</v>
      </c>
      <c r="G51" s="653"/>
      <c r="H51" s="650"/>
      <c r="I51" s="650"/>
      <c r="J51" s="650"/>
      <c r="K51" s="650"/>
      <c r="L51" s="650"/>
    </row>
    <row r="52" spans="1:12" x14ac:dyDescent="0.2">
      <c r="A52" s="652"/>
      <c r="B52" s="651" t="s">
        <v>2333</v>
      </c>
      <c r="C52" s="654" t="s">
        <v>2334</v>
      </c>
      <c r="D52" s="655">
        <v>43417</v>
      </c>
      <c r="E52" s="651" t="s">
        <v>1258</v>
      </c>
      <c r="F52" s="651" t="s">
        <v>2335</v>
      </c>
      <c r="G52" s="651"/>
      <c r="H52" s="649" t="s">
        <v>286</v>
      </c>
      <c r="I52" s="649"/>
      <c r="J52" s="209" t="s">
        <v>287</v>
      </c>
      <c r="K52" s="209" t="s">
        <v>16</v>
      </c>
      <c r="L52" s="210">
        <v>447</v>
      </c>
    </row>
    <row r="53" spans="1:12" x14ac:dyDescent="0.2">
      <c r="A53" s="652"/>
      <c r="B53" s="651"/>
      <c r="C53" s="654"/>
      <c r="D53" s="655"/>
      <c r="E53" s="651"/>
      <c r="F53" s="651"/>
      <c r="G53" s="651"/>
      <c r="H53" s="649" t="s">
        <v>242</v>
      </c>
      <c r="I53" s="649"/>
      <c r="J53" s="209" t="s">
        <v>287</v>
      </c>
      <c r="K53" s="209" t="s">
        <v>16</v>
      </c>
      <c r="L53" s="210">
        <v>3498.75</v>
      </c>
    </row>
    <row r="54" spans="1:12" ht="24" x14ac:dyDescent="0.2">
      <c r="A54" s="652"/>
      <c r="B54" s="203" t="s">
        <v>6</v>
      </c>
      <c r="C54" s="207" t="s">
        <v>5</v>
      </c>
      <c r="D54" s="207" t="s">
        <v>288</v>
      </c>
      <c r="E54" s="207" t="s">
        <v>289</v>
      </c>
      <c r="F54" s="650"/>
      <c r="G54" s="650"/>
      <c r="H54" s="649" t="s">
        <v>290</v>
      </c>
      <c r="I54" s="649"/>
      <c r="J54" s="651" t="s">
        <v>287</v>
      </c>
      <c r="K54" s="651" t="s">
        <v>287</v>
      </c>
      <c r="L54" s="648">
        <v>0</v>
      </c>
    </row>
    <row r="55" spans="1:12" ht="24" x14ac:dyDescent="0.2">
      <c r="A55" s="652"/>
      <c r="B55" s="209" t="s">
        <v>439</v>
      </c>
      <c r="C55" s="209" t="s">
        <v>2335</v>
      </c>
      <c r="D55" s="211">
        <v>43420</v>
      </c>
      <c r="E55" s="209" t="s">
        <v>303</v>
      </c>
      <c r="F55" s="650"/>
      <c r="G55" s="650"/>
      <c r="H55" s="649"/>
      <c r="I55" s="649"/>
      <c r="J55" s="651"/>
      <c r="K55" s="651"/>
      <c r="L55" s="648"/>
    </row>
    <row r="56" spans="1:12" ht="24" x14ac:dyDescent="0.2">
      <c r="A56" s="652">
        <v>610</v>
      </c>
      <c r="B56" s="203" t="s">
        <v>12</v>
      </c>
      <c r="C56" s="207" t="s">
        <v>11</v>
      </c>
      <c r="D56" s="207" t="s">
        <v>280</v>
      </c>
      <c r="E56" s="207" t="s">
        <v>281</v>
      </c>
      <c r="F56" s="653" t="s">
        <v>8</v>
      </c>
      <c r="G56" s="653"/>
      <c r="H56" s="650"/>
      <c r="I56" s="650"/>
      <c r="J56" s="650"/>
      <c r="K56" s="650"/>
      <c r="L56" s="650"/>
    </row>
    <row r="57" spans="1:12" x14ac:dyDescent="0.2">
      <c r="A57" s="652"/>
      <c r="B57" s="651" t="s">
        <v>2333</v>
      </c>
      <c r="C57" s="651" t="s">
        <v>2336</v>
      </c>
      <c r="D57" s="655">
        <v>43440</v>
      </c>
      <c r="E57" s="651" t="s">
        <v>2337</v>
      </c>
      <c r="F57" s="651" t="s">
        <v>2338</v>
      </c>
      <c r="G57" s="651"/>
      <c r="H57" s="649" t="s">
        <v>286</v>
      </c>
      <c r="I57" s="649"/>
      <c r="J57" s="209" t="s">
        <v>287</v>
      </c>
      <c r="K57" s="209" t="s">
        <v>16</v>
      </c>
      <c r="L57" s="210">
        <v>149.91</v>
      </c>
    </row>
    <row r="58" spans="1:12" x14ac:dyDescent="0.2">
      <c r="A58" s="652"/>
      <c r="B58" s="651"/>
      <c r="C58" s="651"/>
      <c r="D58" s="655"/>
      <c r="E58" s="651"/>
      <c r="F58" s="651"/>
      <c r="G58" s="651"/>
      <c r="H58" s="649" t="s">
        <v>242</v>
      </c>
      <c r="I58" s="649"/>
      <c r="J58" s="209" t="s">
        <v>287</v>
      </c>
      <c r="K58" s="209" t="s">
        <v>16</v>
      </c>
      <c r="L58" s="210">
        <v>511.02</v>
      </c>
    </row>
    <row r="59" spans="1:12" ht="24" x14ac:dyDescent="0.2">
      <c r="A59" s="652"/>
      <c r="B59" s="203" t="s">
        <v>6</v>
      </c>
      <c r="C59" s="207" t="s">
        <v>5</v>
      </c>
      <c r="D59" s="207" t="s">
        <v>288</v>
      </c>
      <c r="E59" s="207" t="s">
        <v>289</v>
      </c>
      <c r="F59" s="650"/>
      <c r="G59" s="650"/>
      <c r="H59" s="649" t="s">
        <v>290</v>
      </c>
      <c r="I59" s="649"/>
      <c r="J59" s="651" t="s">
        <v>287</v>
      </c>
      <c r="K59" s="651" t="s">
        <v>287</v>
      </c>
      <c r="L59" s="648">
        <v>0</v>
      </c>
    </row>
    <row r="60" spans="1:12" ht="24" x14ac:dyDescent="0.2">
      <c r="A60" s="652"/>
      <c r="B60" s="209" t="s">
        <v>439</v>
      </c>
      <c r="C60" s="209" t="s">
        <v>2338</v>
      </c>
      <c r="D60" s="211">
        <v>43441</v>
      </c>
      <c r="E60" s="209" t="s">
        <v>2339</v>
      </c>
      <c r="F60" s="650"/>
      <c r="G60" s="650"/>
      <c r="H60" s="649"/>
      <c r="I60" s="649"/>
      <c r="J60" s="651"/>
      <c r="K60" s="651"/>
      <c r="L60" s="648"/>
    </row>
    <row r="61" spans="1:12" ht="24" x14ac:dyDescent="0.2">
      <c r="A61" s="652">
        <v>611</v>
      </c>
      <c r="B61" s="203" t="s">
        <v>12</v>
      </c>
      <c r="C61" s="207" t="s">
        <v>11</v>
      </c>
      <c r="D61" s="207" t="s">
        <v>280</v>
      </c>
      <c r="E61" s="207" t="s">
        <v>281</v>
      </c>
      <c r="F61" s="653" t="s">
        <v>8</v>
      </c>
      <c r="G61" s="653"/>
      <c r="H61" s="650"/>
      <c r="I61" s="650"/>
      <c r="J61" s="650"/>
      <c r="K61" s="650"/>
      <c r="L61" s="650"/>
    </row>
    <row r="62" spans="1:12" x14ac:dyDescent="0.2">
      <c r="A62" s="652"/>
      <c r="B62" s="651" t="s">
        <v>2333</v>
      </c>
      <c r="C62" s="654" t="s">
        <v>2340</v>
      </c>
      <c r="D62" s="655">
        <v>43471</v>
      </c>
      <c r="E62" s="651" t="s">
        <v>1151</v>
      </c>
      <c r="F62" s="651" t="s">
        <v>1152</v>
      </c>
      <c r="G62" s="651"/>
      <c r="H62" s="649" t="s">
        <v>286</v>
      </c>
      <c r="I62" s="649"/>
      <c r="J62" s="209" t="s">
        <v>287</v>
      </c>
      <c r="K62" s="209" t="s">
        <v>16</v>
      </c>
      <c r="L62" s="210">
        <v>256</v>
      </c>
    </row>
    <row r="63" spans="1:12" x14ac:dyDescent="0.2">
      <c r="A63" s="652"/>
      <c r="B63" s="651"/>
      <c r="C63" s="654"/>
      <c r="D63" s="655"/>
      <c r="E63" s="651"/>
      <c r="F63" s="651"/>
      <c r="G63" s="651"/>
      <c r="H63" s="649" t="s">
        <v>242</v>
      </c>
      <c r="I63" s="649"/>
      <c r="J63" s="209" t="s">
        <v>287</v>
      </c>
      <c r="K63" s="209" t="s">
        <v>16</v>
      </c>
      <c r="L63" s="210">
        <v>5500</v>
      </c>
    </row>
    <row r="64" spans="1:12" ht="24" x14ac:dyDescent="0.2">
      <c r="A64" s="652"/>
      <c r="B64" s="203" t="s">
        <v>6</v>
      </c>
      <c r="C64" s="207" t="s">
        <v>5</v>
      </c>
      <c r="D64" s="207" t="s">
        <v>288</v>
      </c>
      <c r="E64" s="207" t="s">
        <v>289</v>
      </c>
      <c r="F64" s="650"/>
      <c r="G64" s="650"/>
      <c r="H64" s="649" t="s">
        <v>290</v>
      </c>
      <c r="I64" s="649"/>
      <c r="J64" s="651" t="s">
        <v>287</v>
      </c>
      <c r="K64" s="651" t="s">
        <v>16</v>
      </c>
      <c r="L64" s="648">
        <v>250</v>
      </c>
    </row>
    <row r="65" spans="1:12" ht="24" x14ac:dyDescent="0.2">
      <c r="A65" s="652"/>
      <c r="B65" s="209" t="s">
        <v>439</v>
      </c>
      <c r="C65" s="209" t="s">
        <v>1152</v>
      </c>
      <c r="D65" s="211">
        <v>43476</v>
      </c>
      <c r="E65" s="209" t="s">
        <v>1197</v>
      </c>
      <c r="F65" s="650"/>
      <c r="G65" s="650"/>
      <c r="H65" s="649"/>
      <c r="I65" s="649"/>
      <c r="J65" s="651"/>
      <c r="K65" s="651"/>
      <c r="L65" s="648"/>
    </row>
    <row r="66" spans="1:12" ht="24" x14ac:dyDescent="0.2">
      <c r="A66" s="652">
        <v>612</v>
      </c>
      <c r="B66" s="203" t="s">
        <v>12</v>
      </c>
      <c r="C66" s="207" t="s">
        <v>11</v>
      </c>
      <c r="D66" s="207" t="s">
        <v>280</v>
      </c>
      <c r="E66" s="207" t="s">
        <v>281</v>
      </c>
      <c r="F66" s="653" t="s">
        <v>8</v>
      </c>
      <c r="G66" s="653"/>
      <c r="H66" s="650"/>
      <c r="I66" s="650"/>
      <c r="J66" s="650"/>
      <c r="K66" s="650"/>
      <c r="L66" s="650"/>
    </row>
    <row r="67" spans="1:12" x14ac:dyDescent="0.2">
      <c r="A67" s="652"/>
      <c r="B67" s="651" t="s">
        <v>2333</v>
      </c>
      <c r="C67" s="654" t="s">
        <v>2341</v>
      </c>
      <c r="D67" s="655">
        <v>43540</v>
      </c>
      <c r="E67" s="651" t="s">
        <v>1977</v>
      </c>
      <c r="F67" s="651" t="s">
        <v>465</v>
      </c>
      <c r="G67" s="651"/>
      <c r="H67" s="649" t="s">
        <v>286</v>
      </c>
      <c r="I67" s="649"/>
      <c r="J67" s="209" t="s">
        <v>16</v>
      </c>
      <c r="K67" s="209" t="s">
        <v>287</v>
      </c>
      <c r="L67" s="210">
        <v>681</v>
      </c>
    </row>
    <row r="68" spans="1:12" x14ac:dyDescent="0.2">
      <c r="A68" s="652"/>
      <c r="B68" s="651"/>
      <c r="C68" s="654"/>
      <c r="D68" s="655"/>
      <c r="E68" s="651"/>
      <c r="F68" s="651"/>
      <c r="G68" s="651"/>
      <c r="H68" s="649" t="s">
        <v>242</v>
      </c>
      <c r="I68" s="649"/>
      <c r="J68" s="209" t="s">
        <v>16</v>
      </c>
      <c r="K68" s="209" t="s">
        <v>287</v>
      </c>
      <c r="L68" s="210">
        <v>2502.4299999999998</v>
      </c>
    </row>
    <row r="69" spans="1:12" ht="24" x14ac:dyDescent="0.2">
      <c r="A69" s="652"/>
      <c r="B69" s="203" t="s">
        <v>6</v>
      </c>
      <c r="C69" s="207" t="s">
        <v>5</v>
      </c>
      <c r="D69" s="207" t="s">
        <v>288</v>
      </c>
      <c r="E69" s="207" t="s">
        <v>289</v>
      </c>
      <c r="F69" s="650"/>
      <c r="G69" s="650"/>
      <c r="H69" s="649" t="s">
        <v>290</v>
      </c>
      <c r="I69" s="649"/>
      <c r="J69" s="651" t="s">
        <v>16</v>
      </c>
      <c r="K69" s="651" t="s">
        <v>16</v>
      </c>
      <c r="L69" s="648">
        <v>1036</v>
      </c>
    </row>
    <row r="70" spans="1:12" ht="24" x14ac:dyDescent="0.2">
      <c r="A70" s="652"/>
      <c r="B70" s="209" t="s">
        <v>439</v>
      </c>
      <c r="C70" s="209" t="s">
        <v>465</v>
      </c>
      <c r="D70" s="211">
        <v>43544</v>
      </c>
      <c r="E70" s="209" t="s">
        <v>2342</v>
      </c>
      <c r="F70" s="650"/>
      <c r="G70" s="650"/>
      <c r="H70" s="649"/>
      <c r="I70" s="649"/>
      <c r="J70" s="651"/>
      <c r="K70" s="651"/>
      <c r="L70" s="648"/>
    </row>
    <row r="71" spans="1:12" ht="24" x14ac:dyDescent="0.2">
      <c r="A71" s="652">
        <v>613</v>
      </c>
      <c r="B71" s="203" t="s">
        <v>12</v>
      </c>
      <c r="C71" s="207" t="s">
        <v>11</v>
      </c>
      <c r="D71" s="207" t="s">
        <v>280</v>
      </c>
      <c r="E71" s="207" t="s">
        <v>281</v>
      </c>
      <c r="F71" s="653" t="s">
        <v>8</v>
      </c>
      <c r="G71" s="653"/>
      <c r="H71" s="650"/>
      <c r="I71" s="650"/>
      <c r="J71" s="650"/>
      <c r="K71" s="650"/>
      <c r="L71" s="650"/>
    </row>
    <row r="72" spans="1:12" x14ac:dyDescent="0.2">
      <c r="A72" s="652"/>
      <c r="B72" s="651" t="s">
        <v>2333</v>
      </c>
      <c r="C72" s="654" t="s">
        <v>2343</v>
      </c>
      <c r="D72" s="655">
        <v>43545</v>
      </c>
      <c r="E72" s="651" t="s">
        <v>770</v>
      </c>
      <c r="F72" s="651" t="s">
        <v>181</v>
      </c>
      <c r="G72" s="651"/>
      <c r="H72" s="649" t="s">
        <v>286</v>
      </c>
      <c r="I72" s="649"/>
      <c r="J72" s="209" t="s">
        <v>287</v>
      </c>
      <c r="K72" s="209" t="s">
        <v>16</v>
      </c>
      <c r="L72" s="210">
        <v>224.25</v>
      </c>
    </row>
    <row r="73" spans="1:12" x14ac:dyDescent="0.2">
      <c r="A73" s="652"/>
      <c r="B73" s="651"/>
      <c r="C73" s="654"/>
      <c r="D73" s="655"/>
      <c r="E73" s="651"/>
      <c r="F73" s="651"/>
      <c r="G73" s="651"/>
      <c r="H73" s="649" t="s">
        <v>242</v>
      </c>
      <c r="I73" s="649"/>
      <c r="J73" s="209" t="s">
        <v>287</v>
      </c>
      <c r="K73" s="209" t="s">
        <v>16</v>
      </c>
      <c r="L73" s="210">
        <v>326.39999999999998</v>
      </c>
    </row>
    <row r="74" spans="1:12" ht="24" x14ac:dyDescent="0.2">
      <c r="A74" s="652"/>
      <c r="B74" s="203" t="s">
        <v>6</v>
      </c>
      <c r="C74" s="207" t="s">
        <v>5</v>
      </c>
      <c r="D74" s="207" t="s">
        <v>288</v>
      </c>
      <c r="E74" s="207" t="s">
        <v>289</v>
      </c>
      <c r="F74" s="650"/>
      <c r="G74" s="650"/>
      <c r="H74" s="649" t="s">
        <v>290</v>
      </c>
      <c r="I74" s="649"/>
      <c r="J74" s="651" t="s">
        <v>287</v>
      </c>
      <c r="K74" s="651" t="s">
        <v>16</v>
      </c>
      <c r="L74" s="648">
        <v>540</v>
      </c>
    </row>
    <row r="75" spans="1:12" ht="24" x14ac:dyDescent="0.2">
      <c r="A75" s="652"/>
      <c r="B75" s="209" t="s">
        <v>439</v>
      </c>
      <c r="C75" s="209" t="s">
        <v>181</v>
      </c>
      <c r="D75" s="211">
        <v>43547</v>
      </c>
      <c r="E75" s="209" t="s">
        <v>2344</v>
      </c>
      <c r="F75" s="650"/>
      <c r="G75" s="650"/>
      <c r="H75" s="649"/>
      <c r="I75" s="649"/>
      <c r="J75" s="651"/>
      <c r="K75" s="651"/>
      <c r="L75" s="648"/>
    </row>
    <row r="76" spans="1:12" ht="24" x14ac:dyDescent="0.2">
      <c r="A76" s="652">
        <v>614</v>
      </c>
      <c r="B76" s="203" t="s">
        <v>12</v>
      </c>
      <c r="C76" s="207" t="s">
        <v>11</v>
      </c>
      <c r="D76" s="207" t="s">
        <v>280</v>
      </c>
      <c r="E76" s="207" t="s">
        <v>281</v>
      </c>
      <c r="F76" s="653" t="s">
        <v>8</v>
      </c>
      <c r="G76" s="653"/>
      <c r="H76" s="650"/>
      <c r="I76" s="650"/>
      <c r="J76" s="650"/>
      <c r="K76" s="650"/>
      <c r="L76" s="650"/>
    </row>
    <row r="77" spans="1:12" x14ac:dyDescent="0.2">
      <c r="A77" s="652"/>
      <c r="B77" s="651" t="s">
        <v>2345</v>
      </c>
      <c r="C77" s="654" t="s">
        <v>2346</v>
      </c>
      <c r="D77" s="655">
        <v>43375</v>
      </c>
      <c r="E77" s="651" t="s">
        <v>692</v>
      </c>
      <c r="F77" s="651" t="s">
        <v>2347</v>
      </c>
      <c r="G77" s="651"/>
      <c r="H77" s="649" t="s">
        <v>286</v>
      </c>
      <c r="I77" s="649"/>
      <c r="J77" s="209" t="s">
        <v>287</v>
      </c>
      <c r="K77" s="209" t="s">
        <v>287</v>
      </c>
      <c r="L77" s="210">
        <v>0</v>
      </c>
    </row>
    <row r="78" spans="1:12" x14ac:dyDescent="0.2">
      <c r="A78" s="652"/>
      <c r="B78" s="651"/>
      <c r="C78" s="654"/>
      <c r="D78" s="655"/>
      <c r="E78" s="651"/>
      <c r="F78" s="651"/>
      <c r="G78" s="651"/>
      <c r="H78" s="649" t="s">
        <v>242</v>
      </c>
      <c r="I78" s="649"/>
      <c r="J78" s="209" t="s">
        <v>287</v>
      </c>
      <c r="K78" s="209" t="s">
        <v>16</v>
      </c>
      <c r="L78" s="210">
        <v>1550</v>
      </c>
    </row>
    <row r="79" spans="1:12" ht="24" x14ac:dyDescent="0.2">
      <c r="A79" s="652"/>
      <c r="B79" s="203" t="s">
        <v>6</v>
      </c>
      <c r="C79" s="207" t="s">
        <v>5</v>
      </c>
      <c r="D79" s="207" t="s">
        <v>288</v>
      </c>
      <c r="E79" s="207" t="s">
        <v>289</v>
      </c>
      <c r="F79" s="650"/>
      <c r="G79" s="650"/>
      <c r="H79" s="649" t="s">
        <v>290</v>
      </c>
      <c r="I79" s="649"/>
      <c r="J79" s="651" t="s">
        <v>287</v>
      </c>
      <c r="K79" s="651" t="s">
        <v>16</v>
      </c>
      <c r="L79" s="648">
        <v>180</v>
      </c>
    </row>
    <row r="80" spans="1:12" ht="24" x14ac:dyDescent="0.2">
      <c r="A80" s="652"/>
      <c r="B80" s="209" t="s">
        <v>460</v>
      </c>
      <c r="C80" s="209" t="s">
        <v>2347</v>
      </c>
      <c r="D80" s="211">
        <v>43380</v>
      </c>
      <c r="E80" s="209" t="s">
        <v>328</v>
      </c>
      <c r="F80" s="650"/>
      <c r="G80" s="650"/>
      <c r="H80" s="649"/>
      <c r="I80" s="649"/>
      <c r="J80" s="651"/>
      <c r="K80" s="651"/>
      <c r="L80" s="648"/>
    </row>
    <row r="81" spans="1:12" ht="24" x14ac:dyDescent="0.2">
      <c r="A81" s="652">
        <v>615</v>
      </c>
      <c r="B81" s="203" t="s">
        <v>12</v>
      </c>
      <c r="C81" s="207" t="s">
        <v>11</v>
      </c>
      <c r="D81" s="207" t="s">
        <v>280</v>
      </c>
      <c r="E81" s="207" t="s">
        <v>281</v>
      </c>
      <c r="F81" s="653" t="s">
        <v>8</v>
      </c>
      <c r="G81" s="653"/>
      <c r="H81" s="650"/>
      <c r="I81" s="650"/>
      <c r="J81" s="650"/>
      <c r="K81" s="650"/>
      <c r="L81" s="650"/>
    </row>
    <row r="82" spans="1:12" x14ac:dyDescent="0.2">
      <c r="A82" s="652"/>
      <c r="B82" s="651" t="s">
        <v>2345</v>
      </c>
      <c r="C82" s="654" t="s">
        <v>2348</v>
      </c>
      <c r="D82" s="655">
        <v>43433</v>
      </c>
      <c r="E82" s="651" t="s">
        <v>469</v>
      </c>
      <c r="F82" s="651" t="s">
        <v>1620</v>
      </c>
      <c r="G82" s="651"/>
      <c r="H82" s="649" t="s">
        <v>286</v>
      </c>
      <c r="I82" s="649"/>
      <c r="J82" s="209" t="s">
        <v>287</v>
      </c>
      <c r="K82" s="209" t="s">
        <v>16</v>
      </c>
      <c r="L82" s="210">
        <v>563</v>
      </c>
    </row>
    <row r="83" spans="1:12" x14ac:dyDescent="0.2">
      <c r="A83" s="652"/>
      <c r="B83" s="651"/>
      <c r="C83" s="654"/>
      <c r="D83" s="655"/>
      <c r="E83" s="651"/>
      <c r="F83" s="651"/>
      <c r="G83" s="651"/>
      <c r="H83" s="649" t="s">
        <v>242</v>
      </c>
      <c r="I83" s="649"/>
      <c r="J83" s="209" t="s">
        <v>287</v>
      </c>
      <c r="K83" s="209" t="s">
        <v>16</v>
      </c>
      <c r="L83" s="210">
        <v>288.77999999999997</v>
      </c>
    </row>
    <row r="84" spans="1:12" ht="24" x14ac:dyDescent="0.2">
      <c r="A84" s="652"/>
      <c r="B84" s="203" t="s">
        <v>6</v>
      </c>
      <c r="C84" s="207" t="s">
        <v>5</v>
      </c>
      <c r="D84" s="207" t="s">
        <v>288</v>
      </c>
      <c r="E84" s="207" t="s">
        <v>289</v>
      </c>
      <c r="F84" s="650"/>
      <c r="G84" s="650"/>
      <c r="H84" s="649" t="s">
        <v>290</v>
      </c>
      <c r="I84" s="649"/>
      <c r="J84" s="651" t="s">
        <v>287</v>
      </c>
      <c r="K84" s="651" t="s">
        <v>287</v>
      </c>
      <c r="L84" s="648">
        <v>0</v>
      </c>
    </row>
    <row r="85" spans="1:12" ht="24" x14ac:dyDescent="0.2">
      <c r="A85" s="652"/>
      <c r="B85" s="209" t="s">
        <v>460</v>
      </c>
      <c r="C85" s="209" t="s">
        <v>1620</v>
      </c>
      <c r="D85" s="211">
        <v>43435</v>
      </c>
      <c r="E85" s="209" t="s">
        <v>1445</v>
      </c>
      <c r="F85" s="650"/>
      <c r="G85" s="650"/>
      <c r="H85" s="649"/>
      <c r="I85" s="649"/>
      <c r="J85" s="651"/>
      <c r="K85" s="651"/>
      <c r="L85" s="648"/>
    </row>
    <row r="86" spans="1:12" ht="24" x14ac:dyDescent="0.2">
      <c r="A86" s="652">
        <v>616</v>
      </c>
      <c r="B86" s="203" t="s">
        <v>12</v>
      </c>
      <c r="C86" s="207" t="s">
        <v>11</v>
      </c>
      <c r="D86" s="207" t="s">
        <v>280</v>
      </c>
      <c r="E86" s="207" t="s">
        <v>281</v>
      </c>
      <c r="F86" s="653" t="s">
        <v>8</v>
      </c>
      <c r="G86" s="653"/>
      <c r="H86" s="650"/>
      <c r="I86" s="650"/>
      <c r="J86" s="650"/>
      <c r="K86" s="650"/>
      <c r="L86" s="650"/>
    </row>
    <row r="87" spans="1:12" x14ac:dyDescent="0.2">
      <c r="A87" s="652"/>
      <c r="B87" s="651" t="s">
        <v>2345</v>
      </c>
      <c r="C87" s="654" t="s">
        <v>2349</v>
      </c>
      <c r="D87" s="655">
        <v>43437</v>
      </c>
      <c r="E87" s="651" t="s">
        <v>2350</v>
      </c>
      <c r="F87" s="651" t="s">
        <v>2351</v>
      </c>
      <c r="G87" s="651"/>
      <c r="H87" s="649" t="s">
        <v>286</v>
      </c>
      <c r="I87" s="649"/>
      <c r="J87" s="209" t="s">
        <v>287</v>
      </c>
      <c r="K87" s="209" t="s">
        <v>16</v>
      </c>
      <c r="L87" s="210">
        <v>648.44000000000005</v>
      </c>
    </row>
    <row r="88" spans="1:12" x14ac:dyDescent="0.2">
      <c r="A88" s="652"/>
      <c r="B88" s="651"/>
      <c r="C88" s="654"/>
      <c r="D88" s="655"/>
      <c r="E88" s="651"/>
      <c r="F88" s="651"/>
      <c r="G88" s="651"/>
      <c r="H88" s="649" t="s">
        <v>242</v>
      </c>
      <c r="I88" s="649"/>
      <c r="J88" s="209" t="s">
        <v>287</v>
      </c>
      <c r="K88" s="209" t="s">
        <v>287</v>
      </c>
      <c r="L88" s="210">
        <v>0</v>
      </c>
    </row>
    <row r="89" spans="1:12" ht="24" x14ac:dyDescent="0.2">
      <c r="A89" s="652"/>
      <c r="B89" s="203" t="s">
        <v>6</v>
      </c>
      <c r="C89" s="207" t="s">
        <v>5</v>
      </c>
      <c r="D89" s="207" t="s">
        <v>288</v>
      </c>
      <c r="E89" s="207" t="s">
        <v>289</v>
      </c>
      <c r="F89" s="650"/>
      <c r="G89" s="650"/>
      <c r="H89" s="649" t="s">
        <v>290</v>
      </c>
      <c r="I89" s="649"/>
      <c r="J89" s="651" t="s">
        <v>287</v>
      </c>
      <c r="K89" s="651" t="s">
        <v>16</v>
      </c>
      <c r="L89" s="648">
        <v>938.12</v>
      </c>
    </row>
    <row r="90" spans="1:12" ht="24" x14ac:dyDescent="0.2">
      <c r="A90" s="652"/>
      <c r="B90" s="209" t="s">
        <v>460</v>
      </c>
      <c r="C90" s="209" t="s">
        <v>2351</v>
      </c>
      <c r="D90" s="211">
        <v>43442</v>
      </c>
      <c r="E90" s="209" t="s">
        <v>1287</v>
      </c>
      <c r="F90" s="650"/>
      <c r="G90" s="650"/>
      <c r="H90" s="649"/>
      <c r="I90" s="649"/>
      <c r="J90" s="651"/>
      <c r="K90" s="651"/>
      <c r="L90" s="648"/>
    </row>
    <row r="91" spans="1:12" ht="24" x14ac:dyDescent="0.2">
      <c r="A91" s="652">
        <v>617</v>
      </c>
      <c r="B91" s="203" t="s">
        <v>12</v>
      </c>
      <c r="C91" s="207" t="s">
        <v>11</v>
      </c>
      <c r="D91" s="207" t="s">
        <v>280</v>
      </c>
      <c r="E91" s="207" t="s">
        <v>281</v>
      </c>
      <c r="F91" s="653" t="s">
        <v>8</v>
      </c>
      <c r="G91" s="653"/>
      <c r="H91" s="650"/>
      <c r="I91" s="650"/>
      <c r="J91" s="650"/>
      <c r="K91" s="650"/>
      <c r="L91" s="650"/>
    </row>
    <row r="92" spans="1:12" x14ac:dyDescent="0.2">
      <c r="A92" s="652"/>
      <c r="B92" s="651" t="s">
        <v>2345</v>
      </c>
      <c r="C92" s="654" t="s">
        <v>2352</v>
      </c>
      <c r="D92" s="655">
        <v>43526</v>
      </c>
      <c r="E92" s="651" t="s">
        <v>1264</v>
      </c>
      <c r="F92" s="651" t="s">
        <v>2353</v>
      </c>
      <c r="G92" s="651"/>
      <c r="H92" s="649" t="s">
        <v>286</v>
      </c>
      <c r="I92" s="649"/>
      <c r="J92" s="209" t="s">
        <v>287</v>
      </c>
      <c r="K92" s="209" t="s">
        <v>16</v>
      </c>
      <c r="L92" s="210">
        <v>775.92</v>
      </c>
    </row>
    <row r="93" spans="1:12" x14ac:dyDescent="0.2">
      <c r="A93" s="652"/>
      <c r="B93" s="651"/>
      <c r="C93" s="654"/>
      <c r="D93" s="655"/>
      <c r="E93" s="651"/>
      <c r="F93" s="651"/>
      <c r="G93" s="651"/>
      <c r="H93" s="649" t="s">
        <v>242</v>
      </c>
      <c r="I93" s="649"/>
      <c r="J93" s="209" t="s">
        <v>287</v>
      </c>
      <c r="K93" s="209" t="s">
        <v>16</v>
      </c>
      <c r="L93" s="210">
        <v>1480</v>
      </c>
    </row>
    <row r="94" spans="1:12" ht="24" x14ac:dyDescent="0.2">
      <c r="A94" s="652"/>
      <c r="B94" s="203" t="s">
        <v>6</v>
      </c>
      <c r="C94" s="207" t="s">
        <v>5</v>
      </c>
      <c r="D94" s="207" t="s">
        <v>288</v>
      </c>
      <c r="E94" s="207" t="s">
        <v>289</v>
      </c>
      <c r="F94" s="650"/>
      <c r="G94" s="650"/>
      <c r="H94" s="649" t="s">
        <v>290</v>
      </c>
      <c r="I94" s="649"/>
      <c r="J94" s="651" t="s">
        <v>287</v>
      </c>
      <c r="K94" s="651" t="s">
        <v>287</v>
      </c>
      <c r="L94" s="648">
        <v>0</v>
      </c>
    </row>
    <row r="95" spans="1:12" ht="24" x14ac:dyDescent="0.2">
      <c r="A95" s="652"/>
      <c r="B95" s="209" t="s">
        <v>460</v>
      </c>
      <c r="C95" s="209" t="s">
        <v>2353</v>
      </c>
      <c r="D95" s="211">
        <v>43532</v>
      </c>
      <c r="E95" s="209" t="s">
        <v>2354</v>
      </c>
      <c r="F95" s="650"/>
      <c r="G95" s="650"/>
      <c r="H95" s="649"/>
      <c r="I95" s="649"/>
      <c r="J95" s="651"/>
      <c r="K95" s="651"/>
      <c r="L95" s="648"/>
    </row>
    <row r="96" spans="1:12" ht="24" x14ac:dyDescent="0.2">
      <c r="A96" s="652">
        <v>618</v>
      </c>
      <c r="B96" s="203" t="s">
        <v>12</v>
      </c>
      <c r="C96" s="207" t="s">
        <v>11</v>
      </c>
      <c r="D96" s="207" t="s">
        <v>280</v>
      </c>
      <c r="E96" s="207" t="s">
        <v>281</v>
      </c>
      <c r="F96" s="653" t="s">
        <v>8</v>
      </c>
      <c r="G96" s="653"/>
      <c r="H96" s="650"/>
      <c r="I96" s="650"/>
      <c r="J96" s="650"/>
      <c r="K96" s="650"/>
      <c r="L96" s="650"/>
    </row>
    <row r="97" spans="1:12" x14ac:dyDescent="0.2">
      <c r="A97" s="652"/>
      <c r="B97" s="651" t="s">
        <v>2345</v>
      </c>
      <c r="C97" s="654" t="s">
        <v>2355</v>
      </c>
      <c r="D97" s="655">
        <v>43541</v>
      </c>
      <c r="E97" s="651" t="s">
        <v>284</v>
      </c>
      <c r="F97" s="651" t="s">
        <v>1008</v>
      </c>
      <c r="G97" s="651"/>
      <c r="H97" s="649" t="s">
        <v>286</v>
      </c>
      <c r="I97" s="649"/>
      <c r="J97" s="209" t="s">
        <v>287</v>
      </c>
      <c r="K97" s="209" t="s">
        <v>16</v>
      </c>
      <c r="L97" s="210">
        <v>278</v>
      </c>
    </row>
    <row r="98" spans="1:12" x14ac:dyDescent="0.2">
      <c r="A98" s="652"/>
      <c r="B98" s="651"/>
      <c r="C98" s="654"/>
      <c r="D98" s="655"/>
      <c r="E98" s="651"/>
      <c r="F98" s="651"/>
      <c r="G98" s="651"/>
      <c r="H98" s="649" t="s">
        <v>242</v>
      </c>
      <c r="I98" s="649"/>
      <c r="J98" s="209" t="s">
        <v>287</v>
      </c>
      <c r="K98" s="209" t="s">
        <v>16</v>
      </c>
      <c r="L98" s="210">
        <v>788.45</v>
      </c>
    </row>
    <row r="99" spans="1:12" ht="24" x14ac:dyDescent="0.2">
      <c r="A99" s="652"/>
      <c r="B99" s="203" t="s">
        <v>6</v>
      </c>
      <c r="C99" s="207" t="s">
        <v>5</v>
      </c>
      <c r="D99" s="207" t="s">
        <v>288</v>
      </c>
      <c r="E99" s="207" t="s">
        <v>289</v>
      </c>
      <c r="F99" s="650"/>
      <c r="G99" s="650"/>
      <c r="H99" s="649" t="s">
        <v>290</v>
      </c>
      <c r="I99" s="649"/>
      <c r="J99" s="651" t="s">
        <v>287</v>
      </c>
      <c r="K99" s="651" t="s">
        <v>287</v>
      </c>
      <c r="L99" s="648">
        <v>0</v>
      </c>
    </row>
    <row r="100" spans="1:12" ht="24" x14ac:dyDescent="0.2">
      <c r="A100" s="652"/>
      <c r="B100" s="209" t="s">
        <v>460</v>
      </c>
      <c r="C100" s="209" t="s">
        <v>1008</v>
      </c>
      <c r="D100" s="211">
        <v>43543</v>
      </c>
      <c r="E100" s="209" t="s">
        <v>2356</v>
      </c>
      <c r="F100" s="650"/>
      <c r="G100" s="650"/>
      <c r="H100" s="649"/>
      <c r="I100" s="649"/>
      <c r="J100" s="651"/>
      <c r="K100" s="651"/>
      <c r="L100" s="648"/>
    </row>
    <row r="101" spans="1:12" ht="24" x14ac:dyDescent="0.2">
      <c r="A101" s="652">
        <v>619</v>
      </c>
      <c r="B101" s="203" t="s">
        <v>12</v>
      </c>
      <c r="C101" s="207" t="s">
        <v>11</v>
      </c>
      <c r="D101" s="207" t="s">
        <v>280</v>
      </c>
      <c r="E101" s="207" t="s">
        <v>281</v>
      </c>
      <c r="F101" s="653" t="s">
        <v>8</v>
      </c>
      <c r="G101" s="653"/>
      <c r="H101" s="650"/>
      <c r="I101" s="650"/>
      <c r="J101" s="650"/>
      <c r="K101" s="650"/>
      <c r="L101" s="650"/>
    </row>
    <row r="102" spans="1:12" x14ac:dyDescent="0.2">
      <c r="A102" s="652"/>
      <c r="B102" s="651" t="s">
        <v>2357</v>
      </c>
      <c r="C102" s="654" t="s">
        <v>2358</v>
      </c>
      <c r="D102" s="655">
        <v>43374</v>
      </c>
      <c r="E102" s="651" t="s">
        <v>1228</v>
      </c>
      <c r="F102" s="651" t="s">
        <v>2359</v>
      </c>
      <c r="G102" s="651"/>
      <c r="H102" s="649" t="s">
        <v>286</v>
      </c>
      <c r="I102" s="649"/>
      <c r="J102" s="209" t="s">
        <v>287</v>
      </c>
      <c r="K102" s="209" t="s">
        <v>16</v>
      </c>
      <c r="L102" s="210">
        <v>909</v>
      </c>
    </row>
    <row r="103" spans="1:12" x14ac:dyDescent="0.2">
      <c r="A103" s="652"/>
      <c r="B103" s="651"/>
      <c r="C103" s="654"/>
      <c r="D103" s="655"/>
      <c r="E103" s="651"/>
      <c r="F103" s="651"/>
      <c r="G103" s="651"/>
      <c r="H103" s="649" t="s">
        <v>242</v>
      </c>
      <c r="I103" s="649"/>
      <c r="J103" s="209" t="s">
        <v>287</v>
      </c>
      <c r="K103" s="209" t="s">
        <v>287</v>
      </c>
      <c r="L103" s="210">
        <v>0</v>
      </c>
    </row>
    <row r="104" spans="1:12" ht="24" x14ac:dyDescent="0.2">
      <c r="A104" s="652"/>
      <c r="B104" s="203" t="s">
        <v>6</v>
      </c>
      <c r="C104" s="207" t="s">
        <v>5</v>
      </c>
      <c r="D104" s="207" t="s">
        <v>288</v>
      </c>
      <c r="E104" s="207" t="s">
        <v>289</v>
      </c>
      <c r="F104" s="650"/>
      <c r="G104" s="650"/>
      <c r="H104" s="649" t="s">
        <v>290</v>
      </c>
      <c r="I104" s="649"/>
      <c r="J104" s="651" t="s">
        <v>287</v>
      </c>
      <c r="K104" s="651" t="s">
        <v>287</v>
      </c>
      <c r="L104" s="648">
        <v>0</v>
      </c>
    </row>
    <row r="105" spans="1:12" ht="24" x14ac:dyDescent="0.2">
      <c r="A105" s="652"/>
      <c r="B105" s="209" t="s">
        <v>1971</v>
      </c>
      <c r="C105" s="209" t="s">
        <v>2359</v>
      </c>
      <c r="D105" s="211">
        <v>43380</v>
      </c>
      <c r="E105" s="209" t="s">
        <v>1027</v>
      </c>
      <c r="F105" s="650"/>
      <c r="G105" s="650"/>
      <c r="H105" s="649"/>
      <c r="I105" s="649"/>
      <c r="J105" s="651"/>
      <c r="K105" s="651"/>
      <c r="L105" s="648"/>
    </row>
    <row r="106" spans="1:12" ht="24" x14ac:dyDescent="0.2">
      <c r="A106" s="652">
        <v>620</v>
      </c>
      <c r="B106" s="203" t="s">
        <v>12</v>
      </c>
      <c r="C106" s="207" t="s">
        <v>11</v>
      </c>
      <c r="D106" s="207" t="s">
        <v>280</v>
      </c>
      <c r="E106" s="207" t="s">
        <v>281</v>
      </c>
      <c r="F106" s="653" t="s">
        <v>8</v>
      </c>
      <c r="G106" s="653"/>
      <c r="H106" s="650"/>
      <c r="I106" s="650"/>
      <c r="J106" s="650"/>
      <c r="K106" s="650"/>
      <c r="L106" s="650"/>
    </row>
    <row r="107" spans="1:12" x14ac:dyDescent="0.2">
      <c r="A107" s="652"/>
      <c r="B107" s="651" t="s">
        <v>2357</v>
      </c>
      <c r="C107" s="654" t="s">
        <v>2358</v>
      </c>
      <c r="D107" s="655">
        <v>43374</v>
      </c>
      <c r="E107" s="651" t="s">
        <v>1228</v>
      </c>
      <c r="F107" s="651" t="s">
        <v>2360</v>
      </c>
      <c r="G107" s="651"/>
      <c r="H107" s="649" t="s">
        <v>286</v>
      </c>
      <c r="I107" s="649"/>
      <c r="J107" s="209" t="s">
        <v>287</v>
      </c>
      <c r="K107" s="209" t="s">
        <v>16</v>
      </c>
      <c r="L107" s="210">
        <v>779</v>
      </c>
    </row>
    <row r="108" spans="1:12" x14ac:dyDescent="0.2">
      <c r="A108" s="652"/>
      <c r="B108" s="651"/>
      <c r="C108" s="654"/>
      <c r="D108" s="655"/>
      <c r="E108" s="651"/>
      <c r="F108" s="651"/>
      <c r="G108" s="651"/>
      <c r="H108" s="649" t="s">
        <v>242</v>
      </c>
      <c r="I108" s="649"/>
      <c r="J108" s="209" t="s">
        <v>287</v>
      </c>
      <c r="K108" s="209" t="s">
        <v>287</v>
      </c>
      <c r="L108" s="210">
        <v>0</v>
      </c>
    </row>
    <row r="109" spans="1:12" ht="24" x14ac:dyDescent="0.2">
      <c r="A109" s="652"/>
      <c r="B109" s="203" t="s">
        <v>6</v>
      </c>
      <c r="C109" s="207" t="s">
        <v>5</v>
      </c>
      <c r="D109" s="207" t="s">
        <v>288</v>
      </c>
      <c r="E109" s="207" t="s">
        <v>289</v>
      </c>
      <c r="F109" s="650"/>
      <c r="G109" s="650"/>
      <c r="H109" s="649" t="s">
        <v>290</v>
      </c>
      <c r="I109" s="649"/>
      <c r="J109" s="651" t="s">
        <v>287</v>
      </c>
      <c r="K109" s="651" t="s">
        <v>16</v>
      </c>
      <c r="L109" s="648">
        <v>170</v>
      </c>
    </row>
    <row r="110" spans="1:12" ht="24" x14ac:dyDescent="0.2">
      <c r="A110" s="652"/>
      <c r="B110" s="209" t="s">
        <v>1971</v>
      </c>
      <c r="C110" s="209" t="s">
        <v>2360</v>
      </c>
      <c r="D110" s="211">
        <v>43380</v>
      </c>
      <c r="E110" s="209" t="s">
        <v>1027</v>
      </c>
      <c r="F110" s="650"/>
      <c r="G110" s="650"/>
      <c r="H110" s="649"/>
      <c r="I110" s="649"/>
      <c r="J110" s="651"/>
      <c r="K110" s="651"/>
      <c r="L110" s="648"/>
    </row>
    <row r="111" spans="1:12" ht="24" x14ac:dyDescent="0.2">
      <c r="A111" s="652">
        <v>621</v>
      </c>
      <c r="B111" s="203" t="s">
        <v>12</v>
      </c>
      <c r="C111" s="207" t="s">
        <v>11</v>
      </c>
      <c r="D111" s="207" t="s">
        <v>280</v>
      </c>
      <c r="E111" s="207" t="s">
        <v>281</v>
      </c>
      <c r="F111" s="653" t="s">
        <v>8</v>
      </c>
      <c r="G111" s="653"/>
      <c r="H111" s="650"/>
      <c r="I111" s="650"/>
      <c r="J111" s="650"/>
      <c r="K111" s="650"/>
      <c r="L111" s="650"/>
    </row>
    <row r="112" spans="1:12" x14ac:dyDescent="0.2">
      <c r="A112" s="652"/>
      <c r="B112" s="651" t="s">
        <v>2361</v>
      </c>
      <c r="C112" s="654" t="s">
        <v>2362</v>
      </c>
      <c r="D112" s="655">
        <v>43518</v>
      </c>
      <c r="E112" s="651" t="s">
        <v>473</v>
      </c>
      <c r="F112" s="651" t="s">
        <v>753</v>
      </c>
      <c r="G112" s="651"/>
      <c r="H112" s="649" t="s">
        <v>286</v>
      </c>
      <c r="I112" s="649"/>
      <c r="J112" s="209" t="s">
        <v>287</v>
      </c>
      <c r="K112" s="209" t="s">
        <v>16</v>
      </c>
      <c r="L112" s="210">
        <v>257.58999999999997</v>
      </c>
    </row>
    <row r="113" spans="1:12" x14ac:dyDescent="0.2">
      <c r="A113" s="652"/>
      <c r="B113" s="651"/>
      <c r="C113" s="654"/>
      <c r="D113" s="655"/>
      <c r="E113" s="651"/>
      <c r="F113" s="651"/>
      <c r="G113" s="651"/>
      <c r="H113" s="649" t="s">
        <v>242</v>
      </c>
      <c r="I113" s="649"/>
      <c r="J113" s="209" t="s">
        <v>287</v>
      </c>
      <c r="K113" s="209" t="s">
        <v>16</v>
      </c>
      <c r="L113" s="210">
        <v>320.45</v>
      </c>
    </row>
    <row r="114" spans="1:12" ht="24" x14ac:dyDescent="0.2">
      <c r="A114" s="652"/>
      <c r="B114" s="203" t="s">
        <v>6</v>
      </c>
      <c r="C114" s="207" t="s">
        <v>5</v>
      </c>
      <c r="D114" s="207" t="s">
        <v>288</v>
      </c>
      <c r="E114" s="207" t="s">
        <v>289</v>
      </c>
      <c r="F114" s="650"/>
      <c r="G114" s="650"/>
      <c r="H114" s="649" t="s">
        <v>290</v>
      </c>
      <c r="I114" s="649"/>
      <c r="J114" s="651" t="s">
        <v>287</v>
      </c>
      <c r="K114" s="651" t="s">
        <v>16</v>
      </c>
      <c r="L114" s="648">
        <v>90</v>
      </c>
    </row>
    <row r="115" spans="1:12" ht="24" x14ac:dyDescent="0.2">
      <c r="A115" s="652"/>
      <c r="B115" s="209" t="s">
        <v>291</v>
      </c>
      <c r="C115" s="209" t="s">
        <v>753</v>
      </c>
      <c r="D115" s="211">
        <v>43520</v>
      </c>
      <c r="E115" s="209" t="s">
        <v>2363</v>
      </c>
      <c r="F115" s="650"/>
      <c r="G115" s="650"/>
      <c r="H115" s="649"/>
      <c r="I115" s="649"/>
      <c r="J115" s="651"/>
      <c r="K115" s="651"/>
      <c r="L115" s="648"/>
    </row>
    <row r="116" spans="1:12" ht="24" x14ac:dyDescent="0.2">
      <c r="A116" s="652">
        <v>622</v>
      </c>
      <c r="B116" s="203" t="s">
        <v>12</v>
      </c>
      <c r="C116" s="207" t="s">
        <v>11</v>
      </c>
      <c r="D116" s="207" t="s">
        <v>280</v>
      </c>
      <c r="E116" s="207" t="s">
        <v>281</v>
      </c>
      <c r="F116" s="653" t="s">
        <v>8</v>
      </c>
      <c r="G116" s="653"/>
      <c r="H116" s="650"/>
      <c r="I116" s="650"/>
      <c r="J116" s="650"/>
      <c r="K116" s="650"/>
      <c r="L116" s="650"/>
    </row>
    <row r="117" spans="1:12" x14ac:dyDescent="0.2">
      <c r="A117" s="652"/>
      <c r="B117" s="651" t="s">
        <v>2364</v>
      </c>
      <c r="C117" s="654" t="s">
        <v>2365</v>
      </c>
      <c r="D117" s="655">
        <v>43545</v>
      </c>
      <c r="E117" s="651" t="s">
        <v>295</v>
      </c>
      <c r="F117" s="651" t="s">
        <v>296</v>
      </c>
      <c r="G117" s="651"/>
      <c r="H117" s="649" t="s">
        <v>286</v>
      </c>
      <c r="I117" s="649"/>
      <c r="J117" s="209" t="s">
        <v>287</v>
      </c>
      <c r="K117" s="209" t="s">
        <v>287</v>
      </c>
      <c r="L117" s="210">
        <v>0</v>
      </c>
    </row>
    <row r="118" spans="1:12" x14ac:dyDescent="0.2">
      <c r="A118" s="652"/>
      <c r="B118" s="651"/>
      <c r="C118" s="654"/>
      <c r="D118" s="655"/>
      <c r="E118" s="651"/>
      <c r="F118" s="651"/>
      <c r="G118" s="651"/>
      <c r="H118" s="649" t="s">
        <v>242</v>
      </c>
      <c r="I118" s="649"/>
      <c r="J118" s="651" t="s">
        <v>287</v>
      </c>
      <c r="K118" s="651" t="s">
        <v>287</v>
      </c>
      <c r="L118" s="648">
        <v>0</v>
      </c>
    </row>
    <row r="119" spans="1:12" x14ac:dyDescent="0.2">
      <c r="A119" s="652"/>
      <c r="B119" s="651"/>
      <c r="C119" s="654"/>
      <c r="D119" s="655"/>
      <c r="E119" s="651"/>
      <c r="F119" s="651"/>
      <c r="G119" s="651"/>
      <c r="H119" s="649"/>
      <c r="I119" s="649"/>
      <c r="J119" s="651"/>
      <c r="K119" s="651"/>
      <c r="L119" s="648"/>
    </row>
    <row r="120" spans="1:12" ht="24" x14ac:dyDescent="0.2">
      <c r="A120" s="652"/>
      <c r="B120" s="203" t="s">
        <v>6</v>
      </c>
      <c r="C120" s="207" t="s">
        <v>5</v>
      </c>
      <c r="D120" s="207" t="s">
        <v>288</v>
      </c>
      <c r="E120" s="207" t="s">
        <v>289</v>
      </c>
      <c r="F120" s="650"/>
      <c r="G120" s="650"/>
      <c r="H120" s="649" t="s">
        <v>290</v>
      </c>
      <c r="I120" s="649"/>
      <c r="J120" s="651" t="s">
        <v>287</v>
      </c>
      <c r="K120" s="651" t="s">
        <v>16</v>
      </c>
      <c r="L120" s="648">
        <v>514</v>
      </c>
    </row>
    <row r="121" spans="1:12" ht="24" x14ac:dyDescent="0.2">
      <c r="A121" s="652"/>
      <c r="B121" s="209" t="s">
        <v>291</v>
      </c>
      <c r="C121" s="209" t="s">
        <v>296</v>
      </c>
      <c r="D121" s="211">
        <v>43550</v>
      </c>
      <c r="E121" s="209" t="s">
        <v>506</v>
      </c>
      <c r="F121" s="650"/>
      <c r="G121" s="650"/>
      <c r="H121" s="649"/>
      <c r="I121" s="649"/>
      <c r="J121" s="651"/>
      <c r="K121" s="651"/>
      <c r="L121" s="648"/>
    </row>
    <row r="122" spans="1:12" ht="24" x14ac:dyDescent="0.2">
      <c r="A122" s="652">
        <v>623</v>
      </c>
      <c r="B122" s="203" t="s">
        <v>12</v>
      </c>
      <c r="C122" s="207" t="s">
        <v>11</v>
      </c>
      <c r="D122" s="207" t="s">
        <v>280</v>
      </c>
      <c r="E122" s="207" t="s">
        <v>281</v>
      </c>
      <c r="F122" s="653" t="s">
        <v>8</v>
      </c>
      <c r="G122" s="653"/>
      <c r="H122" s="650"/>
      <c r="I122" s="650"/>
      <c r="J122" s="650"/>
      <c r="K122" s="650"/>
      <c r="L122" s="650"/>
    </row>
    <row r="123" spans="1:12" x14ac:dyDescent="0.2">
      <c r="A123" s="652"/>
      <c r="B123" s="651" t="s">
        <v>2366</v>
      </c>
      <c r="C123" s="654" t="s">
        <v>2367</v>
      </c>
      <c r="D123" s="655">
        <v>43475</v>
      </c>
      <c r="E123" s="651" t="s">
        <v>644</v>
      </c>
      <c r="F123" s="651" t="s">
        <v>2368</v>
      </c>
      <c r="G123" s="651"/>
      <c r="H123" s="649" t="s">
        <v>286</v>
      </c>
      <c r="I123" s="649"/>
      <c r="J123" s="209" t="s">
        <v>287</v>
      </c>
      <c r="K123" s="209" t="s">
        <v>16</v>
      </c>
      <c r="L123" s="210">
        <v>239</v>
      </c>
    </row>
    <row r="124" spans="1:12" x14ac:dyDescent="0.2">
      <c r="A124" s="652"/>
      <c r="B124" s="651"/>
      <c r="C124" s="654"/>
      <c r="D124" s="655"/>
      <c r="E124" s="651"/>
      <c r="F124" s="651"/>
      <c r="G124" s="651"/>
      <c r="H124" s="649" t="s">
        <v>242</v>
      </c>
      <c r="I124" s="649"/>
      <c r="J124" s="209" t="s">
        <v>287</v>
      </c>
      <c r="K124" s="209" t="s">
        <v>16</v>
      </c>
      <c r="L124" s="210">
        <v>339.05</v>
      </c>
    </row>
    <row r="125" spans="1:12" ht="24" x14ac:dyDescent="0.2">
      <c r="A125" s="652"/>
      <c r="B125" s="203" t="s">
        <v>6</v>
      </c>
      <c r="C125" s="207" t="s">
        <v>5</v>
      </c>
      <c r="D125" s="207" t="s">
        <v>288</v>
      </c>
      <c r="E125" s="207" t="s">
        <v>289</v>
      </c>
      <c r="F125" s="650"/>
      <c r="G125" s="650"/>
      <c r="H125" s="649" t="s">
        <v>290</v>
      </c>
      <c r="I125" s="649"/>
      <c r="J125" s="651" t="s">
        <v>287</v>
      </c>
      <c r="K125" s="651" t="s">
        <v>16</v>
      </c>
      <c r="L125" s="648">
        <v>32</v>
      </c>
    </row>
    <row r="126" spans="1:12" ht="24" x14ac:dyDescent="0.2">
      <c r="A126" s="652"/>
      <c r="B126" s="209" t="s">
        <v>439</v>
      </c>
      <c r="C126" s="209" t="s">
        <v>2368</v>
      </c>
      <c r="D126" s="211">
        <v>43477</v>
      </c>
      <c r="E126" s="209" t="s">
        <v>2369</v>
      </c>
      <c r="F126" s="650"/>
      <c r="G126" s="650"/>
      <c r="H126" s="649"/>
      <c r="I126" s="649"/>
      <c r="J126" s="651"/>
      <c r="K126" s="651"/>
      <c r="L126" s="648"/>
    </row>
    <row r="127" spans="1:12" ht="24" x14ac:dyDescent="0.2">
      <c r="A127" s="652">
        <v>624</v>
      </c>
      <c r="B127" s="203" t="s">
        <v>12</v>
      </c>
      <c r="C127" s="207" t="s">
        <v>11</v>
      </c>
      <c r="D127" s="207" t="s">
        <v>280</v>
      </c>
      <c r="E127" s="207" t="s">
        <v>281</v>
      </c>
      <c r="F127" s="653" t="s">
        <v>8</v>
      </c>
      <c r="G127" s="653"/>
      <c r="H127" s="650"/>
      <c r="I127" s="650"/>
      <c r="J127" s="650"/>
      <c r="K127" s="650"/>
      <c r="L127" s="650"/>
    </row>
    <row r="128" spans="1:12" x14ac:dyDescent="0.2">
      <c r="A128" s="652"/>
      <c r="B128" s="651" t="s">
        <v>2366</v>
      </c>
      <c r="C128" s="654" t="s">
        <v>2370</v>
      </c>
      <c r="D128" s="655">
        <v>43520</v>
      </c>
      <c r="E128" s="651" t="s">
        <v>2371</v>
      </c>
      <c r="F128" s="651" t="s">
        <v>2372</v>
      </c>
      <c r="G128" s="651"/>
      <c r="H128" s="649" t="s">
        <v>286</v>
      </c>
      <c r="I128" s="649"/>
      <c r="J128" s="209" t="s">
        <v>287</v>
      </c>
      <c r="K128" s="209" t="s">
        <v>16</v>
      </c>
      <c r="L128" s="210">
        <v>521.08000000000004</v>
      </c>
    </row>
    <row r="129" spans="1:12" x14ac:dyDescent="0.2">
      <c r="A129" s="652"/>
      <c r="B129" s="651"/>
      <c r="C129" s="654"/>
      <c r="D129" s="655"/>
      <c r="E129" s="651"/>
      <c r="F129" s="651"/>
      <c r="G129" s="651"/>
      <c r="H129" s="649" t="s">
        <v>242</v>
      </c>
      <c r="I129" s="649"/>
      <c r="J129" s="209" t="s">
        <v>287</v>
      </c>
      <c r="K129" s="209" t="s">
        <v>16</v>
      </c>
      <c r="L129" s="210">
        <v>158.30000000000001</v>
      </c>
    </row>
    <row r="130" spans="1:12" ht="24" x14ac:dyDescent="0.2">
      <c r="A130" s="652"/>
      <c r="B130" s="203" t="s">
        <v>6</v>
      </c>
      <c r="C130" s="207" t="s">
        <v>5</v>
      </c>
      <c r="D130" s="207" t="s">
        <v>288</v>
      </c>
      <c r="E130" s="207" t="s">
        <v>289</v>
      </c>
      <c r="F130" s="650"/>
      <c r="G130" s="650"/>
      <c r="H130" s="649" t="s">
        <v>290</v>
      </c>
      <c r="I130" s="649"/>
      <c r="J130" s="651" t="s">
        <v>287</v>
      </c>
      <c r="K130" s="651" t="s">
        <v>287</v>
      </c>
      <c r="L130" s="648">
        <v>0</v>
      </c>
    </row>
    <row r="131" spans="1:12" ht="24" x14ac:dyDescent="0.2">
      <c r="A131" s="652"/>
      <c r="B131" s="209" t="s">
        <v>439</v>
      </c>
      <c r="C131" s="209" t="s">
        <v>2372</v>
      </c>
      <c r="D131" s="211">
        <v>43525</v>
      </c>
      <c r="E131" s="209" t="s">
        <v>2373</v>
      </c>
      <c r="F131" s="650"/>
      <c r="G131" s="650"/>
      <c r="H131" s="649"/>
      <c r="I131" s="649"/>
      <c r="J131" s="651"/>
      <c r="K131" s="651"/>
      <c r="L131" s="648"/>
    </row>
    <row r="132" spans="1:12" ht="24" x14ac:dyDescent="0.2">
      <c r="A132" s="652">
        <v>625</v>
      </c>
      <c r="B132" s="203" t="s">
        <v>12</v>
      </c>
      <c r="C132" s="207" t="s">
        <v>11</v>
      </c>
      <c r="D132" s="207" t="s">
        <v>280</v>
      </c>
      <c r="E132" s="207" t="s">
        <v>281</v>
      </c>
      <c r="F132" s="653" t="s">
        <v>8</v>
      </c>
      <c r="G132" s="653"/>
      <c r="H132" s="650"/>
      <c r="I132" s="650"/>
      <c r="J132" s="650"/>
      <c r="K132" s="650"/>
      <c r="L132" s="650"/>
    </row>
    <row r="133" spans="1:12" x14ac:dyDescent="0.2">
      <c r="A133" s="652"/>
      <c r="B133" s="651" t="s">
        <v>2374</v>
      </c>
      <c r="C133" s="654" t="s">
        <v>2375</v>
      </c>
      <c r="D133" s="655">
        <v>43376</v>
      </c>
      <c r="E133" s="651" t="s">
        <v>377</v>
      </c>
      <c r="F133" s="651" t="s">
        <v>2376</v>
      </c>
      <c r="G133" s="651"/>
      <c r="H133" s="649" t="s">
        <v>286</v>
      </c>
      <c r="I133" s="649"/>
      <c r="J133" s="209" t="s">
        <v>287</v>
      </c>
      <c r="K133" s="209" t="s">
        <v>16</v>
      </c>
      <c r="L133" s="210">
        <v>685.91</v>
      </c>
    </row>
    <row r="134" spans="1:12" x14ac:dyDescent="0.2">
      <c r="A134" s="652"/>
      <c r="B134" s="651"/>
      <c r="C134" s="654"/>
      <c r="D134" s="655"/>
      <c r="E134" s="651"/>
      <c r="F134" s="651"/>
      <c r="G134" s="651"/>
      <c r="H134" s="649" t="s">
        <v>242</v>
      </c>
      <c r="I134" s="649"/>
      <c r="J134" s="209" t="s">
        <v>287</v>
      </c>
      <c r="K134" s="209" t="s">
        <v>16</v>
      </c>
      <c r="L134" s="210">
        <v>199.4</v>
      </c>
    </row>
    <row r="135" spans="1:12" ht="24" x14ac:dyDescent="0.2">
      <c r="A135" s="652"/>
      <c r="B135" s="203" t="s">
        <v>6</v>
      </c>
      <c r="C135" s="207" t="s">
        <v>5</v>
      </c>
      <c r="D135" s="207" t="s">
        <v>288</v>
      </c>
      <c r="E135" s="207" t="s">
        <v>289</v>
      </c>
      <c r="F135" s="650"/>
      <c r="G135" s="650"/>
      <c r="H135" s="649" t="s">
        <v>290</v>
      </c>
      <c r="I135" s="649"/>
      <c r="J135" s="651" t="s">
        <v>287</v>
      </c>
      <c r="K135" s="651" t="s">
        <v>16</v>
      </c>
      <c r="L135" s="648">
        <v>128</v>
      </c>
    </row>
    <row r="136" spans="1:12" ht="24" x14ac:dyDescent="0.2">
      <c r="A136" s="652"/>
      <c r="B136" s="209" t="s">
        <v>317</v>
      </c>
      <c r="C136" s="209" t="s">
        <v>2376</v>
      </c>
      <c r="D136" s="211">
        <v>43377</v>
      </c>
      <c r="E136" s="209" t="s">
        <v>1572</v>
      </c>
      <c r="F136" s="650"/>
      <c r="G136" s="650"/>
      <c r="H136" s="649"/>
      <c r="I136" s="649"/>
      <c r="J136" s="651"/>
      <c r="K136" s="651"/>
      <c r="L136" s="648"/>
    </row>
    <row r="137" spans="1:12" ht="24" x14ac:dyDescent="0.2">
      <c r="A137" s="652">
        <v>626</v>
      </c>
      <c r="B137" s="203" t="s">
        <v>12</v>
      </c>
      <c r="C137" s="207" t="s">
        <v>11</v>
      </c>
      <c r="D137" s="207" t="s">
        <v>280</v>
      </c>
      <c r="E137" s="207" t="s">
        <v>281</v>
      </c>
      <c r="F137" s="653" t="s">
        <v>8</v>
      </c>
      <c r="G137" s="653"/>
      <c r="H137" s="650"/>
      <c r="I137" s="650"/>
      <c r="J137" s="650"/>
      <c r="K137" s="650"/>
      <c r="L137" s="650"/>
    </row>
    <row r="138" spans="1:12" x14ac:dyDescent="0.2">
      <c r="A138" s="652"/>
      <c r="B138" s="651" t="s">
        <v>2374</v>
      </c>
      <c r="C138" s="651" t="s">
        <v>2377</v>
      </c>
      <c r="D138" s="655">
        <v>43381</v>
      </c>
      <c r="E138" s="651" t="s">
        <v>2378</v>
      </c>
      <c r="F138" s="651" t="s">
        <v>1496</v>
      </c>
      <c r="G138" s="651"/>
      <c r="H138" s="649" t="s">
        <v>286</v>
      </c>
      <c r="I138" s="649"/>
      <c r="J138" s="209" t="s">
        <v>287</v>
      </c>
      <c r="K138" s="209" t="s">
        <v>16</v>
      </c>
      <c r="L138" s="210">
        <v>270.26</v>
      </c>
    </row>
    <row r="139" spans="1:12" x14ac:dyDescent="0.2">
      <c r="A139" s="652"/>
      <c r="B139" s="651"/>
      <c r="C139" s="651"/>
      <c r="D139" s="655"/>
      <c r="E139" s="651"/>
      <c r="F139" s="651"/>
      <c r="G139" s="651"/>
      <c r="H139" s="649" t="s">
        <v>242</v>
      </c>
      <c r="I139" s="649"/>
      <c r="J139" s="209" t="s">
        <v>287</v>
      </c>
      <c r="K139" s="209" t="s">
        <v>16</v>
      </c>
      <c r="L139" s="210">
        <v>350.4</v>
      </c>
    </row>
    <row r="140" spans="1:12" ht="24" x14ac:dyDescent="0.2">
      <c r="A140" s="652"/>
      <c r="B140" s="203" t="s">
        <v>6</v>
      </c>
      <c r="C140" s="207" t="s">
        <v>5</v>
      </c>
      <c r="D140" s="207" t="s">
        <v>288</v>
      </c>
      <c r="E140" s="207" t="s">
        <v>289</v>
      </c>
      <c r="F140" s="650"/>
      <c r="G140" s="650"/>
      <c r="H140" s="649" t="s">
        <v>290</v>
      </c>
      <c r="I140" s="649"/>
      <c r="J140" s="651" t="s">
        <v>287</v>
      </c>
      <c r="K140" s="651" t="s">
        <v>287</v>
      </c>
      <c r="L140" s="648">
        <v>0</v>
      </c>
    </row>
    <row r="141" spans="1:12" ht="24" x14ac:dyDescent="0.2">
      <c r="A141" s="652"/>
      <c r="B141" s="209" t="s">
        <v>317</v>
      </c>
      <c r="C141" s="209" t="s">
        <v>1496</v>
      </c>
      <c r="D141" s="211">
        <v>43382</v>
      </c>
      <c r="E141" s="209" t="s">
        <v>1001</v>
      </c>
      <c r="F141" s="650"/>
      <c r="G141" s="650"/>
      <c r="H141" s="649"/>
      <c r="I141" s="649"/>
      <c r="J141" s="651"/>
      <c r="K141" s="651"/>
      <c r="L141" s="648"/>
    </row>
    <row r="142" spans="1:12" ht="24" x14ac:dyDescent="0.2">
      <c r="A142" s="652">
        <v>627</v>
      </c>
      <c r="B142" s="203" t="s">
        <v>12</v>
      </c>
      <c r="C142" s="207" t="s">
        <v>11</v>
      </c>
      <c r="D142" s="207" t="s">
        <v>280</v>
      </c>
      <c r="E142" s="207" t="s">
        <v>281</v>
      </c>
      <c r="F142" s="653" t="s">
        <v>8</v>
      </c>
      <c r="G142" s="653"/>
      <c r="H142" s="650"/>
      <c r="I142" s="650"/>
      <c r="J142" s="650"/>
      <c r="K142" s="650"/>
      <c r="L142" s="650"/>
    </row>
    <row r="143" spans="1:12" x14ac:dyDescent="0.2">
      <c r="A143" s="652"/>
      <c r="B143" s="651" t="s">
        <v>2374</v>
      </c>
      <c r="C143" s="654" t="s">
        <v>2379</v>
      </c>
      <c r="D143" s="655">
        <v>43389</v>
      </c>
      <c r="E143" s="651" t="s">
        <v>2380</v>
      </c>
      <c r="F143" s="651" t="s">
        <v>2381</v>
      </c>
      <c r="G143" s="651"/>
      <c r="H143" s="649" t="s">
        <v>286</v>
      </c>
      <c r="I143" s="649"/>
      <c r="J143" s="209" t="s">
        <v>287</v>
      </c>
      <c r="K143" s="209" t="s">
        <v>16</v>
      </c>
      <c r="L143" s="210">
        <v>790</v>
      </c>
    </row>
    <row r="144" spans="1:12" x14ac:dyDescent="0.2">
      <c r="A144" s="652"/>
      <c r="B144" s="651"/>
      <c r="C144" s="654"/>
      <c r="D144" s="655"/>
      <c r="E144" s="651"/>
      <c r="F144" s="651"/>
      <c r="G144" s="651"/>
      <c r="H144" s="649" t="s">
        <v>242</v>
      </c>
      <c r="I144" s="649"/>
      <c r="J144" s="651" t="s">
        <v>287</v>
      </c>
      <c r="K144" s="651" t="s">
        <v>16</v>
      </c>
      <c r="L144" s="648">
        <v>4934</v>
      </c>
    </row>
    <row r="145" spans="1:12" x14ac:dyDescent="0.2">
      <c r="A145" s="652"/>
      <c r="B145" s="651"/>
      <c r="C145" s="654"/>
      <c r="D145" s="655"/>
      <c r="E145" s="651"/>
      <c r="F145" s="651"/>
      <c r="G145" s="651"/>
      <c r="H145" s="649"/>
      <c r="I145" s="649"/>
      <c r="J145" s="651"/>
      <c r="K145" s="651"/>
      <c r="L145" s="648"/>
    </row>
    <row r="146" spans="1:12" ht="24" x14ac:dyDescent="0.2">
      <c r="A146" s="652"/>
      <c r="B146" s="203" t="s">
        <v>6</v>
      </c>
      <c r="C146" s="207" t="s">
        <v>5</v>
      </c>
      <c r="D146" s="207" t="s">
        <v>288</v>
      </c>
      <c r="E146" s="207" t="s">
        <v>289</v>
      </c>
      <c r="F146" s="650"/>
      <c r="G146" s="650"/>
      <c r="H146" s="649" t="s">
        <v>290</v>
      </c>
      <c r="I146" s="649"/>
      <c r="J146" s="651" t="s">
        <v>287</v>
      </c>
      <c r="K146" s="651" t="s">
        <v>16</v>
      </c>
      <c r="L146" s="648">
        <v>162.74</v>
      </c>
    </row>
    <row r="147" spans="1:12" ht="24" x14ac:dyDescent="0.2">
      <c r="A147" s="652"/>
      <c r="B147" s="209" t="s">
        <v>317</v>
      </c>
      <c r="C147" s="209" t="s">
        <v>2381</v>
      </c>
      <c r="D147" s="211">
        <v>43393</v>
      </c>
      <c r="E147" s="209" t="s">
        <v>2382</v>
      </c>
      <c r="F147" s="650"/>
      <c r="G147" s="650"/>
      <c r="H147" s="649"/>
      <c r="I147" s="649"/>
      <c r="J147" s="651"/>
      <c r="K147" s="651"/>
      <c r="L147" s="648"/>
    </row>
    <row r="148" spans="1:12" ht="24" x14ac:dyDescent="0.2">
      <c r="A148" s="652">
        <v>628</v>
      </c>
      <c r="B148" s="203" t="s">
        <v>12</v>
      </c>
      <c r="C148" s="207" t="s">
        <v>11</v>
      </c>
      <c r="D148" s="207" t="s">
        <v>280</v>
      </c>
      <c r="E148" s="207" t="s">
        <v>281</v>
      </c>
      <c r="F148" s="653" t="s">
        <v>8</v>
      </c>
      <c r="G148" s="653"/>
      <c r="H148" s="650"/>
      <c r="I148" s="650"/>
      <c r="J148" s="650"/>
      <c r="K148" s="650"/>
      <c r="L148" s="650"/>
    </row>
    <row r="149" spans="1:12" x14ac:dyDescent="0.2">
      <c r="A149" s="652"/>
      <c r="B149" s="651" t="s">
        <v>2374</v>
      </c>
      <c r="C149" s="654" t="s">
        <v>2383</v>
      </c>
      <c r="D149" s="655">
        <v>43399</v>
      </c>
      <c r="E149" s="651" t="s">
        <v>1608</v>
      </c>
      <c r="F149" s="651" t="s">
        <v>1609</v>
      </c>
      <c r="G149" s="651"/>
      <c r="H149" s="649" t="s">
        <v>286</v>
      </c>
      <c r="I149" s="649"/>
      <c r="J149" s="209" t="s">
        <v>287</v>
      </c>
      <c r="K149" s="209" t="s">
        <v>16</v>
      </c>
      <c r="L149" s="210">
        <v>670.48</v>
      </c>
    </row>
    <row r="150" spans="1:12" x14ac:dyDescent="0.2">
      <c r="A150" s="652"/>
      <c r="B150" s="651"/>
      <c r="C150" s="654"/>
      <c r="D150" s="655"/>
      <c r="E150" s="651"/>
      <c r="F150" s="651"/>
      <c r="G150" s="651"/>
      <c r="H150" s="649" t="s">
        <v>242</v>
      </c>
      <c r="I150" s="649"/>
      <c r="J150" s="209" t="s">
        <v>287</v>
      </c>
      <c r="K150" s="209" t="s">
        <v>16</v>
      </c>
      <c r="L150" s="210">
        <v>750.4</v>
      </c>
    </row>
    <row r="151" spans="1:12" ht="24" x14ac:dyDescent="0.2">
      <c r="A151" s="652"/>
      <c r="B151" s="203" t="s">
        <v>6</v>
      </c>
      <c r="C151" s="207" t="s">
        <v>5</v>
      </c>
      <c r="D151" s="207" t="s">
        <v>288</v>
      </c>
      <c r="E151" s="207" t="s">
        <v>289</v>
      </c>
      <c r="F151" s="650"/>
      <c r="G151" s="650"/>
      <c r="H151" s="649" t="s">
        <v>290</v>
      </c>
      <c r="I151" s="649"/>
      <c r="J151" s="651" t="s">
        <v>287</v>
      </c>
      <c r="K151" s="651" t="s">
        <v>16</v>
      </c>
      <c r="L151" s="648">
        <v>400</v>
      </c>
    </row>
    <row r="152" spans="1:12" ht="24" x14ac:dyDescent="0.2">
      <c r="A152" s="652"/>
      <c r="B152" s="209" t="s">
        <v>317</v>
      </c>
      <c r="C152" s="209" t="s">
        <v>1609</v>
      </c>
      <c r="D152" s="211">
        <v>43401</v>
      </c>
      <c r="E152" s="209" t="s">
        <v>1610</v>
      </c>
      <c r="F152" s="650"/>
      <c r="G152" s="650"/>
      <c r="H152" s="649"/>
      <c r="I152" s="649"/>
      <c r="J152" s="651"/>
      <c r="K152" s="651"/>
      <c r="L152" s="648"/>
    </row>
    <row r="153" spans="1:12" ht="24" x14ac:dyDescent="0.2">
      <c r="A153" s="652">
        <v>629</v>
      </c>
      <c r="B153" s="203" t="s">
        <v>12</v>
      </c>
      <c r="C153" s="207" t="s">
        <v>11</v>
      </c>
      <c r="D153" s="207" t="s">
        <v>280</v>
      </c>
      <c r="E153" s="207" t="s">
        <v>281</v>
      </c>
      <c r="F153" s="653" t="s">
        <v>8</v>
      </c>
      <c r="G153" s="653"/>
      <c r="H153" s="650"/>
      <c r="I153" s="650"/>
      <c r="J153" s="650"/>
      <c r="K153" s="650"/>
      <c r="L153" s="650"/>
    </row>
    <row r="154" spans="1:12" x14ac:dyDescent="0.2">
      <c r="A154" s="652"/>
      <c r="B154" s="651" t="s">
        <v>2374</v>
      </c>
      <c r="C154" s="654" t="s">
        <v>2384</v>
      </c>
      <c r="D154" s="655">
        <v>43474</v>
      </c>
      <c r="E154" s="651" t="s">
        <v>2385</v>
      </c>
      <c r="F154" s="651" t="s">
        <v>2386</v>
      </c>
      <c r="G154" s="651"/>
      <c r="H154" s="649" t="s">
        <v>286</v>
      </c>
      <c r="I154" s="649"/>
      <c r="J154" s="209" t="s">
        <v>287</v>
      </c>
      <c r="K154" s="209" t="s">
        <v>16</v>
      </c>
      <c r="L154" s="210">
        <v>170.91</v>
      </c>
    </row>
    <row r="155" spans="1:12" x14ac:dyDescent="0.2">
      <c r="A155" s="652"/>
      <c r="B155" s="651"/>
      <c r="C155" s="654"/>
      <c r="D155" s="655"/>
      <c r="E155" s="651"/>
      <c r="F155" s="651"/>
      <c r="G155" s="651"/>
      <c r="H155" s="649" t="s">
        <v>242</v>
      </c>
      <c r="I155" s="649"/>
      <c r="J155" s="209" t="s">
        <v>287</v>
      </c>
      <c r="K155" s="209" t="s">
        <v>16</v>
      </c>
      <c r="L155" s="210">
        <v>214.59</v>
      </c>
    </row>
    <row r="156" spans="1:12" ht="24" x14ac:dyDescent="0.2">
      <c r="A156" s="652"/>
      <c r="B156" s="203" t="s">
        <v>6</v>
      </c>
      <c r="C156" s="207" t="s">
        <v>5</v>
      </c>
      <c r="D156" s="207" t="s">
        <v>288</v>
      </c>
      <c r="E156" s="207" t="s">
        <v>289</v>
      </c>
      <c r="F156" s="650"/>
      <c r="G156" s="650"/>
      <c r="H156" s="649" t="s">
        <v>290</v>
      </c>
      <c r="I156" s="649"/>
      <c r="J156" s="651" t="s">
        <v>287</v>
      </c>
      <c r="K156" s="651" t="s">
        <v>16</v>
      </c>
      <c r="L156" s="648">
        <v>150</v>
      </c>
    </row>
    <row r="157" spans="1:12" ht="24" x14ac:dyDescent="0.2">
      <c r="A157" s="652"/>
      <c r="B157" s="209" t="s">
        <v>317</v>
      </c>
      <c r="C157" s="209" t="s">
        <v>2386</v>
      </c>
      <c r="D157" s="211">
        <v>43475</v>
      </c>
      <c r="E157" s="209" t="s">
        <v>1512</v>
      </c>
      <c r="F157" s="650"/>
      <c r="G157" s="650"/>
      <c r="H157" s="649"/>
      <c r="I157" s="649"/>
      <c r="J157" s="651"/>
      <c r="K157" s="651"/>
      <c r="L157" s="648"/>
    </row>
    <row r="158" spans="1:12" ht="24" x14ac:dyDescent="0.2">
      <c r="A158" s="652">
        <v>630</v>
      </c>
      <c r="B158" s="203" t="s">
        <v>12</v>
      </c>
      <c r="C158" s="207" t="s">
        <v>11</v>
      </c>
      <c r="D158" s="207" t="s">
        <v>280</v>
      </c>
      <c r="E158" s="207" t="s">
        <v>281</v>
      </c>
      <c r="F158" s="653" t="s">
        <v>8</v>
      </c>
      <c r="G158" s="653"/>
      <c r="H158" s="650"/>
      <c r="I158" s="650"/>
      <c r="J158" s="650"/>
      <c r="K158" s="650"/>
      <c r="L158" s="650"/>
    </row>
    <row r="159" spans="1:12" x14ac:dyDescent="0.2">
      <c r="A159" s="652"/>
      <c r="B159" s="651" t="s">
        <v>2374</v>
      </c>
      <c r="C159" s="654" t="s">
        <v>2387</v>
      </c>
      <c r="D159" s="655">
        <v>43491</v>
      </c>
      <c r="E159" s="651" t="s">
        <v>2388</v>
      </c>
      <c r="F159" s="651" t="s">
        <v>1293</v>
      </c>
      <c r="G159" s="651"/>
      <c r="H159" s="649" t="s">
        <v>286</v>
      </c>
      <c r="I159" s="649"/>
      <c r="J159" s="209" t="s">
        <v>287</v>
      </c>
      <c r="K159" s="209" t="s">
        <v>16</v>
      </c>
      <c r="L159" s="210">
        <v>1386.92</v>
      </c>
    </row>
    <row r="160" spans="1:12" x14ac:dyDescent="0.2">
      <c r="A160" s="652"/>
      <c r="B160" s="651"/>
      <c r="C160" s="654"/>
      <c r="D160" s="655"/>
      <c r="E160" s="651"/>
      <c r="F160" s="651"/>
      <c r="G160" s="651"/>
      <c r="H160" s="649" t="s">
        <v>242</v>
      </c>
      <c r="I160" s="649"/>
      <c r="J160" s="209" t="s">
        <v>287</v>
      </c>
      <c r="K160" s="209" t="s">
        <v>16</v>
      </c>
      <c r="L160" s="210">
        <v>3577.51</v>
      </c>
    </row>
    <row r="161" spans="1:12" ht="24" x14ac:dyDescent="0.2">
      <c r="A161" s="652"/>
      <c r="B161" s="203" t="s">
        <v>6</v>
      </c>
      <c r="C161" s="207" t="s">
        <v>5</v>
      </c>
      <c r="D161" s="207" t="s">
        <v>288</v>
      </c>
      <c r="E161" s="207" t="s">
        <v>289</v>
      </c>
      <c r="F161" s="650"/>
      <c r="G161" s="650"/>
      <c r="H161" s="649" t="s">
        <v>290</v>
      </c>
      <c r="I161" s="649"/>
      <c r="J161" s="651" t="s">
        <v>287</v>
      </c>
      <c r="K161" s="651" t="s">
        <v>287</v>
      </c>
      <c r="L161" s="648">
        <v>0</v>
      </c>
    </row>
    <row r="162" spans="1:12" ht="24" x14ac:dyDescent="0.2">
      <c r="A162" s="652"/>
      <c r="B162" s="209" t="s">
        <v>317</v>
      </c>
      <c r="C162" s="209" t="s">
        <v>1293</v>
      </c>
      <c r="D162" s="211">
        <v>43495</v>
      </c>
      <c r="E162" s="209" t="s">
        <v>2389</v>
      </c>
      <c r="F162" s="650"/>
      <c r="G162" s="650"/>
      <c r="H162" s="649"/>
      <c r="I162" s="649"/>
      <c r="J162" s="651"/>
      <c r="K162" s="651"/>
      <c r="L162" s="648"/>
    </row>
    <row r="163" spans="1:12" ht="24" x14ac:dyDescent="0.2">
      <c r="A163" s="652">
        <v>631</v>
      </c>
      <c r="B163" s="203" t="s">
        <v>12</v>
      </c>
      <c r="C163" s="207" t="s">
        <v>11</v>
      </c>
      <c r="D163" s="207" t="s">
        <v>280</v>
      </c>
      <c r="E163" s="207" t="s">
        <v>281</v>
      </c>
      <c r="F163" s="653" t="s">
        <v>8</v>
      </c>
      <c r="G163" s="653"/>
      <c r="H163" s="650"/>
      <c r="I163" s="650"/>
      <c r="J163" s="650"/>
      <c r="K163" s="650"/>
      <c r="L163" s="650"/>
    </row>
    <row r="164" spans="1:12" x14ac:dyDescent="0.2">
      <c r="A164" s="652"/>
      <c r="B164" s="651" t="s">
        <v>2374</v>
      </c>
      <c r="C164" s="651" t="s">
        <v>2390</v>
      </c>
      <c r="D164" s="655">
        <v>43501</v>
      </c>
      <c r="E164" s="651" t="s">
        <v>377</v>
      </c>
      <c r="F164" s="651" t="s">
        <v>2391</v>
      </c>
      <c r="G164" s="651"/>
      <c r="H164" s="649" t="s">
        <v>286</v>
      </c>
      <c r="I164" s="649"/>
      <c r="J164" s="209" t="s">
        <v>287</v>
      </c>
      <c r="K164" s="209" t="s">
        <v>16</v>
      </c>
      <c r="L164" s="210">
        <v>454.58</v>
      </c>
    </row>
    <row r="165" spans="1:12" x14ac:dyDescent="0.2">
      <c r="A165" s="652"/>
      <c r="B165" s="651"/>
      <c r="C165" s="651"/>
      <c r="D165" s="655"/>
      <c r="E165" s="651"/>
      <c r="F165" s="651"/>
      <c r="G165" s="651"/>
      <c r="H165" s="649" t="s">
        <v>242</v>
      </c>
      <c r="I165" s="649"/>
      <c r="J165" s="209" t="s">
        <v>287</v>
      </c>
      <c r="K165" s="209" t="s">
        <v>16</v>
      </c>
      <c r="L165" s="210">
        <v>98</v>
      </c>
    </row>
    <row r="166" spans="1:12" ht="24" x14ac:dyDescent="0.2">
      <c r="A166" s="652"/>
      <c r="B166" s="203" t="s">
        <v>6</v>
      </c>
      <c r="C166" s="207" t="s">
        <v>5</v>
      </c>
      <c r="D166" s="207" t="s">
        <v>288</v>
      </c>
      <c r="E166" s="207" t="s">
        <v>289</v>
      </c>
      <c r="F166" s="650"/>
      <c r="G166" s="650"/>
      <c r="H166" s="649" t="s">
        <v>290</v>
      </c>
      <c r="I166" s="649"/>
      <c r="J166" s="651" t="s">
        <v>287</v>
      </c>
      <c r="K166" s="651" t="s">
        <v>16</v>
      </c>
      <c r="L166" s="648">
        <v>997.5</v>
      </c>
    </row>
    <row r="167" spans="1:12" ht="24" x14ac:dyDescent="0.2">
      <c r="A167" s="652"/>
      <c r="B167" s="209" t="s">
        <v>317</v>
      </c>
      <c r="C167" s="209" t="s">
        <v>2391</v>
      </c>
      <c r="D167" s="211">
        <v>43504</v>
      </c>
      <c r="E167" s="209" t="s">
        <v>2392</v>
      </c>
      <c r="F167" s="650"/>
      <c r="G167" s="650"/>
      <c r="H167" s="649"/>
      <c r="I167" s="649"/>
      <c r="J167" s="651"/>
      <c r="K167" s="651"/>
      <c r="L167" s="648"/>
    </row>
    <row r="168" spans="1:12" ht="24" x14ac:dyDescent="0.2">
      <c r="A168" s="652">
        <v>632</v>
      </c>
      <c r="B168" s="203" t="s">
        <v>12</v>
      </c>
      <c r="C168" s="207" t="s">
        <v>11</v>
      </c>
      <c r="D168" s="207" t="s">
        <v>280</v>
      </c>
      <c r="E168" s="207" t="s">
        <v>281</v>
      </c>
      <c r="F168" s="653" t="s">
        <v>8</v>
      </c>
      <c r="G168" s="653"/>
      <c r="H168" s="650"/>
      <c r="I168" s="650"/>
      <c r="J168" s="650"/>
      <c r="K168" s="650"/>
      <c r="L168" s="650"/>
    </row>
    <row r="169" spans="1:12" x14ac:dyDescent="0.2">
      <c r="A169" s="652"/>
      <c r="B169" s="651" t="s">
        <v>2374</v>
      </c>
      <c r="C169" s="654" t="s">
        <v>2393</v>
      </c>
      <c r="D169" s="655">
        <v>43509</v>
      </c>
      <c r="E169" s="651" t="s">
        <v>607</v>
      </c>
      <c r="F169" s="651" t="s">
        <v>1615</v>
      </c>
      <c r="G169" s="651"/>
      <c r="H169" s="649" t="s">
        <v>286</v>
      </c>
      <c r="I169" s="649"/>
      <c r="J169" s="209" t="s">
        <v>287</v>
      </c>
      <c r="K169" s="209" t="s">
        <v>16</v>
      </c>
      <c r="L169" s="210">
        <v>1166.8499999999999</v>
      </c>
    </row>
    <row r="170" spans="1:12" x14ac:dyDescent="0.2">
      <c r="A170" s="652"/>
      <c r="B170" s="651"/>
      <c r="C170" s="654"/>
      <c r="D170" s="655"/>
      <c r="E170" s="651"/>
      <c r="F170" s="651"/>
      <c r="G170" s="651"/>
      <c r="H170" s="649" t="s">
        <v>242</v>
      </c>
      <c r="I170" s="649"/>
      <c r="J170" s="209" t="s">
        <v>287</v>
      </c>
      <c r="K170" s="209" t="s">
        <v>16</v>
      </c>
      <c r="L170" s="210">
        <v>452.23</v>
      </c>
    </row>
    <row r="171" spans="1:12" ht="24" x14ac:dyDescent="0.2">
      <c r="A171" s="652"/>
      <c r="B171" s="203" t="s">
        <v>6</v>
      </c>
      <c r="C171" s="207" t="s">
        <v>5</v>
      </c>
      <c r="D171" s="207" t="s">
        <v>288</v>
      </c>
      <c r="E171" s="207" t="s">
        <v>289</v>
      </c>
      <c r="F171" s="650"/>
      <c r="G171" s="650"/>
      <c r="H171" s="649" t="s">
        <v>290</v>
      </c>
      <c r="I171" s="649"/>
      <c r="J171" s="651" t="s">
        <v>287</v>
      </c>
      <c r="K171" s="651" t="s">
        <v>16</v>
      </c>
      <c r="L171" s="648">
        <v>680</v>
      </c>
    </row>
    <row r="172" spans="1:12" ht="24" x14ac:dyDescent="0.2">
      <c r="A172" s="652"/>
      <c r="B172" s="209" t="s">
        <v>317</v>
      </c>
      <c r="C172" s="209" t="s">
        <v>1615</v>
      </c>
      <c r="D172" s="211">
        <v>43512</v>
      </c>
      <c r="E172" s="209" t="s">
        <v>905</v>
      </c>
      <c r="F172" s="650"/>
      <c r="G172" s="650"/>
      <c r="H172" s="649"/>
      <c r="I172" s="649"/>
      <c r="J172" s="651"/>
      <c r="K172" s="651"/>
      <c r="L172" s="648"/>
    </row>
    <row r="173" spans="1:12" ht="24" x14ac:dyDescent="0.2">
      <c r="A173" s="652">
        <v>633</v>
      </c>
      <c r="B173" s="203" t="s">
        <v>12</v>
      </c>
      <c r="C173" s="207" t="s">
        <v>11</v>
      </c>
      <c r="D173" s="207" t="s">
        <v>280</v>
      </c>
      <c r="E173" s="207" t="s">
        <v>281</v>
      </c>
      <c r="F173" s="653" t="s">
        <v>8</v>
      </c>
      <c r="G173" s="653"/>
      <c r="H173" s="650"/>
      <c r="I173" s="650"/>
      <c r="J173" s="650"/>
      <c r="K173" s="650"/>
      <c r="L173" s="650"/>
    </row>
    <row r="174" spans="1:12" x14ac:dyDescent="0.2">
      <c r="A174" s="652"/>
      <c r="B174" s="651" t="s">
        <v>2374</v>
      </c>
      <c r="C174" s="654" t="s">
        <v>2394</v>
      </c>
      <c r="D174" s="655">
        <v>43521</v>
      </c>
      <c r="E174" s="651" t="s">
        <v>2395</v>
      </c>
      <c r="F174" s="651" t="s">
        <v>2396</v>
      </c>
      <c r="G174" s="651"/>
      <c r="H174" s="649" t="s">
        <v>286</v>
      </c>
      <c r="I174" s="649"/>
      <c r="J174" s="209" t="s">
        <v>287</v>
      </c>
      <c r="K174" s="209" t="s">
        <v>16</v>
      </c>
      <c r="L174" s="210">
        <v>389.4</v>
      </c>
    </row>
    <row r="175" spans="1:12" x14ac:dyDescent="0.2">
      <c r="A175" s="652"/>
      <c r="B175" s="651"/>
      <c r="C175" s="654"/>
      <c r="D175" s="655"/>
      <c r="E175" s="651"/>
      <c r="F175" s="651"/>
      <c r="G175" s="651"/>
      <c r="H175" s="649" t="s">
        <v>242</v>
      </c>
      <c r="I175" s="649"/>
      <c r="J175" s="209" t="s">
        <v>287</v>
      </c>
      <c r="K175" s="209" t="s">
        <v>16</v>
      </c>
      <c r="L175" s="210">
        <v>605.79999999999995</v>
      </c>
    </row>
    <row r="176" spans="1:12" ht="24" x14ac:dyDescent="0.2">
      <c r="A176" s="652"/>
      <c r="B176" s="203" t="s">
        <v>6</v>
      </c>
      <c r="C176" s="207" t="s">
        <v>5</v>
      </c>
      <c r="D176" s="207" t="s">
        <v>288</v>
      </c>
      <c r="E176" s="207" t="s">
        <v>289</v>
      </c>
      <c r="F176" s="650"/>
      <c r="G176" s="650"/>
      <c r="H176" s="649" t="s">
        <v>290</v>
      </c>
      <c r="I176" s="649"/>
      <c r="J176" s="651" t="s">
        <v>287</v>
      </c>
      <c r="K176" s="651" t="s">
        <v>287</v>
      </c>
      <c r="L176" s="648">
        <v>0</v>
      </c>
    </row>
    <row r="177" spans="1:12" ht="24" x14ac:dyDescent="0.2">
      <c r="A177" s="652"/>
      <c r="B177" s="209" t="s">
        <v>317</v>
      </c>
      <c r="C177" s="209" t="s">
        <v>2396</v>
      </c>
      <c r="D177" s="211">
        <v>43527</v>
      </c>
      <c r="E177" s="209" t="s">
        <v>1760</v>
      </c>
      <c r="F177" s="650"/>
      <c r="G177" s="650"/>
      <c r="H177" s="649"/>
      <c r="I177" s="649"/>
      <c r="J177" s="651"/>
      <c r="K177" s="651"/>
      <c r="L177" s="648"/>
    </row>
    <row r="178" spans="1:12" ht="24" x14ac:dyDescent="0.2">
      <c r="A178" s="652">
        <v>634</v>
      </c>
      <c r="B178" s="203" t="s">
        <v>12</v>
      </c>
      <c r="C178" s="207" t="s">
        <v>11</v>
      </c>
      <c r="D178" s="207" t="s">
        <v>280</v>
      </c>
      <c r="E178" s="207" t="s">
        <v>281</v>
      </c>
      <c r="F178" s="653" t="s">
        <v>8</v>
      </c>
      <c r="G178" s="653"/>
      <c r="H178" s="650"/>
      <c r="I178" s="650"/>
      <c r="J178" s="650"/>
      <c r="K178" s="650"/>
      <c r="L178" s="650"/>
    </row>
    <row r="179" spans="1:12" x14ac:dyDescent="0.2">
      <c r="A179" s="652"/>
      <c r="B179" s="651" t="s">
        <v>2397</v>
      </c>
      <c r="C179" s="654" t="s">
        <v>2398</v>
      </c>
      <c r="D179" s="655">
        <v>43394</v>
      </c>
      <c r="E179" s="651" t="s">
        <v>354</v>
      </c>
      <c r="F179" s="651" t="s">
        <v>2399</v>
      </c>
      <c r="G179" s="651"/>
      <c r="H179" s="649" t="s">
        <v>286</v>
      </c>
      <c r="I179" s="649"/>
      <c r="J179" s="209" t="s">
        <v>287</v>
      </c>
      <c r="K179" s="209" t="s">
        <v>16</v>
      </c>
      <c r="L179" s="210">
        <v>420</v>
      </c>
    </row>
    <row r="180" spans="1:12" x14ac:dyDescent="0.2">
      <c r="A180" s="652"/>
      <c r="B180" s="651"/>
      <c r="C180" s="654"/>
      <c r="D180" s="655"/>
      <c r="E180" s="651"/>
      <c r="F180" s="651"/>
      <c r="G180" s="651"/>
      <c r="H180" s="649" t="s">
        <v>242</v>
      </c>
      <c r="I180" s="649"/>
      <c r="J180" s="651" t="s">
        <v>287</v>
      </c>
      <c r="K180" s="651" t="s">
        <v>16</v>
      </c>
      <c r="L180" s="648">
        <v>78</v>
      </c>
    </row>
    <row r="181" spans="1:12" x14ac:dyDescent="0.2">
      <c r="A181" s="652"/>
      <c r="B181" s="651"/>
      <c r="C181" s="654"/>
      <c r="D181" s="655"/>
      <c r="E181" s="651"/>
      <c r="F181" s="651"/>
      <c r="G181" s="651"/>
      <c r="H181" s="649"/>
      <c r="I181" s="649"/>
      <c r="J181" s="651"/>
      <c r="K181" s="651"/>
      <c r="L181" s="648"/>
    </row>
    <row r="182" spans="1:12" ht="24" x14ac:dyDescent="0.2">
      <c r="A182" s="652"/>
      <c r="B182" s="203" t="s">
        <v>6</v>
      </c>
      <c r="C182" s="207" t="s">
        <v>5</v>
      </c>
      <c r="D182" s="207" t="s">
        <v>288</v>
      </c>
      <c r="E182" s="207" t="s">
        <v>289</v>
      </c>
      <c r="F182" s="650"/>
      <c r="G182" s="650"/>
      <c r="H182" s="649" t="s">
        <v>290</v>
      </c>
      <c r="I182" s="649"/>
      <c r="J182" s="651" t="s">
        <v>287</v>
      </c>
      <c r="K182" s="651" t="s">
        <v>287</v>
      </c>
      <c r="L182" s="648">
        <v>0</v>
      </c>
    </row>
    <row r="183" spans="1:12" ht="24" x14ac:dyDescent="0.2">
      <c r="A183" s="652"/>
      <c r="B183" s="209" t="s">
        <v>291</v>
      </c>
      <c r="C183" s="209" t="s">
        <v>2399</v>
      </c>
      <c r="D183" s="211">
        <v>43406</v>
      </c>
      <c r="E183" s="209" t="s">
        <v>2400</v>
      </c>
      <c r="F183" s="650"/>
      <c r="G183" s="650"/>
      <c r="H183" s="649"/>
      <c r="I183" s="649"/>
      <c r="J183" s="651"/>
      <c r="K183" s="651"/>
      <c r="L183" s="648"/>
    </row>
    <row r="184" spans="1:12" ht="24" x14ac:dyDescent="0.2">
      <c r="A184" s="652">
        <v>635</v>
      </c>
      <c r="B184" s="203" t="s">
        <v>12</v>
      </c>
      <c r="C184" s="207" t="s">
        <v>11</v>
      </c>
      <c r="D184" s="207" t="s">
        <v>280</v>
      </c>
      <c r="E184" s="207" t="s">
        <v>281</v>
      </c>
      <c r="F184" s="653" t="s">
        <v>8</v>
      </c>
      <c r="G184" s="653"/>
      <c r="H184" s="650"/>
      <c r="I184" s="650"/>
      <c r="J184" s="650"/>
      <c r="K184" s="650"/>
      <c r="L184" s="650"/>
    </row>
    <row r="185" spans="1:12" x14ac:dyDescent="0.2">
      <c r="A185" s="652"/>
      <c r="B185" s="651" t="s">
        <v>2397</v>
      </c>
      <c r="C185" s="654" t="s">
        <v>2398</v>
      </c>
      <c r="D185" s="655">
        <v>43394</v>
      </c>
      <c r="E185" s="651" t="s">
        <v>354</v>
      </c>
      <c r="F185" s="651" t="s">
        <v>2149</v>
      </c>
      <c r="G185" s="651"/>
      <c r="H185" s="649" t="s">
        <v>286</v>
      </c>
      <c r="I185" s="649"/>
      <c r="J185" s="209" t="s">
        <v>287</v>
      </c>
      <c r="K185" s="209" t="s">
        <v>16</v>
      </c>
      <c r="L185" s="210">
        <v>279</v>
      </c>
    </row>
    <row r="186" spans="1:12" x14ac:dyDescent="0.2">
      <c r="A186" s="652"/>
      <c r="B186" s="651"/>
      <c r="C186" s="654"/>
      <c r="D186" s="655"/>
      <c r="E186" s="651"/>
      <c r="F186" s="651"/>
      <c r="G186" s="651"/>
      <c r="H186" s="649" t="s">
        <v>242</v>
      </c>
      <c r="I186" s="649"/>
      <c r="J186" s="651" t="s">
        <v>287</v>
      </c>
      <c r="K186" s="651" t="s">
        <v>287</v>
      </c>
      <c r="L186" s="648">
        <v>0</v>
      </c>
    </row>
    <row r="187" spans="1:12" x14ac:dyDescent="0.2">
      <c r="A187" s="652"/>
      <c r="B187" s="651"/>
      <c r="C187" s="654"/>
      <c r="D187" s="655"/>
      <c r="E187" s="651"/>
      <c r="F187" s="651"/>
      <c r="G187" s="651"/>
      <c r="H187" s="649"/>
      <c r="I187" s="649"/>
      <c r="J187" s="651"/>
      <c r="K187" s="651"/>
      <c r="L187" s="648"/>
    </row>
    <row r="188" spans="1:12" ht="24" x14ac:dyDescent="0.2">
      <c r="A188" s="652"/>
      <c r="B188" s="203" t="s">
        <v>6</v>
      </c>
      <c r="C188" s="207" t="s">
        <v>5</v>
      </c>
      <c r="D188" s="207" t="s">
        <v>288</v>
      </c>
      <c r="E188" s="207" t="s">
        <v>289</v>
      </c>
      <c r="F188" s="650"/>
      <c r="G188" s="650"/>
      <c r="H188" s="649" t="s">
        <v>290</v>
      </c>
      <c r="I188" s="649"/>
      <c r="J188" s="651" t="s">
        <v>287</v>
      </c>
      <c r="K188" s="651" t="s">
        <v>287</v>
      </c>
      <c r="L188" s="648">
        <v>0</v>
      </c>
    </row>
    <row r="189" spans="1:12" ht="24" x14ac:dyDescent="0.2">
      <c r="A189" s="652"/>
      <c r="B189" s="209" t="s">
        <v>291</v>
      </c>
      <c r="C189" s="209" t="s">
        <v>2149</v>
      </c>
      <c r="D189" s="211">
        <v>43406</v>
      </c>
      <c r="E189" s="209" t="s">
        <v>2400</v>
      </c>
      <c r="F189" s="650"/>
      <c r="G189" s="650"/>
      <c r="H189" s="649"/>
      <c r="I189" s="649"/>
      <c r="J189" s="651"/>
      <c r="K189" s="651"/>
      <c r="L189" s="648"/>
    </row>
    <row r="190" spans="1:12" ht="24" x14ac:dyDescent="0.2">
      <c r="A190" s="652">
        <v>636</v>
      </c>
      <c r="B190" s="203" t="s">
        <v>12</v>
      </c>
      <c r="C190" s="207" t="s">
        <v>11</v>
      </c>
      <c r="D190" s="207" t="s">
        <v>280</v>
      </c>
      <c r="E190" s="207" t="s">
        <v>281</v>
      </c>
      <c r="F190" s="653" t="s">
        <v>8</v>
      </c>
      <c r="G190" s="653"/>
      <c r="H190" s="650"/>
      <c r="I190" s="650"/>
      <c r="J190" s="650"/>
      <c r="K190" s="650"/>
      <c r="L190" s="650"/>
    </row>
    <row r="191" spans="1:12" x14ac:dyDescent="0.2">
      <c r="A191" s="652"/>
      <c r="B191" s="651" t="s">
        <v>2401</v>
      </c>
      <c r="C191" s="654" t="s">
        <v>2402</v>
      </c>
      <c r="D191" s="655">
        <v>43482</v>
      </c>
      <c r="E191" s="651" t="s">
        <v>423</v>
      </c>
      <c r="F191" s="651" t="s">
        <v>1970</v>
      </c>
      <c r="G191" s="651"/>
      <c r="H191" s="649" t="s">
        <v>286</v>
      </c>
      <c r="I191" s="649"/>
      <c r="J191" s="209" t="s">
        <v>287</v>
      </c>
      <c r="K191" s="209" t="s">
        <v>16</v>
      </c>
      <c r="L191" s="210">
        <v>223.88</v>
      </c>
    </row>
    <row r="192" spans="1:12" x14ac:dyDescent="0.2">
      <c r="A192" s="652"/>
      <c r="B192" s="651"/>
      <c r="C192" s="654"/>
      <c r="D192" s="655"/>
      <c r="E192" s="651"/>
      <c r="F192" s="651"/>
      <c r="G192" s="651"/>
      <c r="H192" s="649" t="s">
        <v>242</v>
      </c>
      <c r="I192" s="649"/>
      <c r="J192" s="209" t="s">
        <v>16</v>
      </c>
      <c r="K192" s="209" t="s">
        <v>287</v>
      </c>
      <c r="L192" s="210">
        <v>553.4</v>
      </c>
    </row>
    <row r="193" spans="1:12" ht="24" x14ac:dyDescent="0.2">
      <c r="A193" s="652"/>
      <c r="B193" s="203" t="s">
        <v>6</v>
      </c>
      <c r="C193" s="207" t="s">
        <v>5</v>
      </c>
      <c r="D193" s="207" t="s">
        <v>288</v>
      </c>
      <c r="E193" s="207" t="s">
        <v>289</v>
      </c>
      <c r="F193" s="650"/>
      <c r="G193" s="650"/>
      <c r="H193" s="649" t="s">
        <v>290</v>
      </c>
      <c r="I193" s="649"/>
      <c r="J193" s="651" t="s">
        <v>16</v>
      </c>
      <c r="K193" s="651" t="s">
        <v>287</v>
      </c>
      <c r="L193" s="648">
        <v>100</v>
      </c>
    </row>
    <row r="194" spans="1:12" ht="24" x14ac:dyDescent="0.2">
      <c r="A194" s="652"/>
      <c r="B194" s="209" t="s">
        <v>1091</v>
      </c>
      <c r="C194" s="209" t="s">
        <v>1970</v>
      </c>
      <c r="D194" s="211">
        <v>43483</v>
      </c>
      <c r="E194" s="209" t="s">
        <v>1972</v>
      </c>
      <c r="F194" s="650"/>
      <c r="G194" s="650"/>
      <c r="H194" s="649"/>
      <c r="I194" s="649"/>
      <c r="J194" s="651"/>
      <c r="K194" s="651"/>
      <c r="L194" s="648"/>
    </row>
    <row r="195" spans="1:12" ht="24" x14ac:dyDescent="0.2">
      <c r="A195" s="652">
        <v>637</v>
      </c>
      <c r="B195" s="203" t="s">
        <v>12</v>
      </c>
      <c r="C195" s="207" t="s">
        <v>11</v>
      </c>
      <c r="D195" s="207" t="s">
        <v>280</v>
      </c>
      <c r="E195" s="207" t="s">
        <v>281</v>
      </c>
      <c r="F195" s="653" t="s">
        <v>8</v>
      </c>
      <c r="G195" s="653"/>
      <c r="H195" s="650"/>
      <c r="I195" s="650"/>
      <c r="J195" s="650"/>
      <c r="K195" s="650"/>
      <c r="L195" s="650"/>
    </row>
    <row r="196" spans="1:12" x14ac:dyDescent="0.2">
      <c r="A196" s="652"/>
      <c r="B196" s="651" t="s">
        <v>2403</v>
      </c>
      <c r="C196" s="654" t="s">
        <v>2404</v>
      </c>
      <c r="D196" s="655">
        <v>43385</v>
      </c>
      <c r="E196" s="651" t="s">
        <v>377</v>
      </c>
      <c r="F196" s="651" t="s">
        <v>2405</v>
      </c>
      <c r="G196" s="651"/>
      <c r="H196" s="649" t="s">
        <v>286</v>
      </c>
      <c r="I196" s="649"/>
      <c r="J196" s="209" t="s">
        <v>287</v>
      </c>
      <c r="K196" s="209" t="s">
        <v>16</v>
      </c>
      <c r="L196" s="210">
        <v>696</v>
      </c>
    </row>
    <row r="197" spans="1:12" x14ac:dyDescent="0.2">
      <c r="A197" s="652"/>
      <c r="B197" s="651"/>
      <c r="C197" s="654"/>
      <c r="D197" s="655"/>
      <c r="E197" s="651"/>
      <c r="F197" s="651"/>
      <c r="G197" s="651"/>
      <c r="H197" s="649" t="s">
        <v>242</v>
      </c>
      <c r="I197" s="649"/>
      <c r="J197" s="209" t="s">
        <v>287</v>
      </c>
      <c r="K197" s="209" t="s">
        <v>287</v>
      </c>
      <c r="L197" s="210">
        <v>0</v>
      </c>
    </row>
    <row r="198" spans="1:12" ht="24" x14ac:dyDescent="0.2">
      <c r="A198" s="652"/>
      <c r="B198" s="203" t="s">
        <v>6</v>
      </c>
      <c r="C198" s="207" t="s">
        <v>5</v>
      </c>
      <c r="D198" s="207" t="s">
        <v>288</v>
      </c>
      <c r="E198" s="207" t="s">
        <v>289</v>
      </c>
      <c r="F198" s="650"/>
      <c r="G198" s="650"/>
      <c r="H198" s="649" t="s">
        <v>290</v>
      </c>
      <c r="I198" s="649"/>
      <c r="J198" s="651" t="s">
        <v>287</v>
      </c>
      <c r="K198" s="651" t="s">
        <v>16</v>
      </c>
      <c r="L198" s="648">
        <v>950</v>
      </c>
    </row>
    <row r="199" spans="1:12" ht="24" x14ac:dyDescent="0.2">
      <c r="A199" s="652"/>
      <c r="B199" s="209" t="s">
        <v>790</v>
      </c>
      <c r="C199" s="209" t="s">
        <v>2405</v>
      </c>
      <c r="D199" s="211">
        <v>43387</v>
      </c>
      <c r="E199" s="209" t="s">
        <v>1913</v>
      </c>
      <c r="F199" s="650"/>
      <c r="G199" s="650"/>
      <c r="H199" s="649"/>
      <c r="I199" s="649"/>
      <c r="J199" s="651"/>
      <c r="K199" s="651"/>
      <c r="L199" s="648"/>
    </row>
    <row r="200" spans="1:12" ht="24" x14ac:dyDescent="0.2">
      <c r="A200" s="652">
        <v>638</v>
      </c>
      <c r="B200" s="203" t="s">
        <v>12</v>
      </c>
      <c r="C200" s="207" t="s">
        <v>11</v>
      </c>
      <c r="D200" s="207" t="s">
        <v>280</v>
      </c>
      <c r="E200" s="207" t="s">
        <v>281</v>
      </c>
      <c r="F200" s="653" t="s">
        <v>8</v>
      </c>
      <c r="G200" s="653"/>
      <c r="H200" s="650"/>
      <c r="I200" s="650"/>
      <c r="J200" s="650"/>
      <c r="K200" s="650"/>
      <c r="L200" s="650"/>
    </row>
    <row r="201" spans="1:12" x14ac:dyDescent="0.2">
      <c r="A201" s="652"/>
      <c r="B201" s="651" t="s">
        <v>2406</v>
      </c>
      <c r="C201" s="654" t="s">
        <v>2407</v>
      </c>
      <c r="D201" s="655">
        <v>43509</v>
      </c>
      <c r="E201" s="651" t="s">
        <v>603</v>
      </c>
      <c r="F201" s="651" t="s">
        <v>604</v>
      </c>
      <c r="G201" s="651"/>
      <c r="H201" s="649" t="s">
        <v>286</v>
      </c>
      <c r="I201" s="649"/>
      <c r="J201" s="209" t="s">
        <v>287</v>
      </c>
      <c r="K201" s="209" t="s">
        <v>16</v>
      </c>
      <c r="L201" s="210">
        <v>365.28</v>
      </c>
    </row>
    <row r="202" spans="1:12" x14ac:dyDescent="0.2">
      <c r="A202" s="652"/>
      <c r="B202" s="651"/>
      <c r="C202" s="654"/>
      <c r="D202" s="655"/>
      <c r="E202" s="651"/>
      <c r="F202" s="651"/>
      <c r="G202" s="651"/>
      <c r="H202" s="649" t="s">
        <v>242</v>
      </c>
      <c r="I202" s="649"/>
      <c r="J202" s="209" t="s">
        <v>287</v>
      </c>
      <c r="K202" s="209" t="s">
        <v>287</v>
      </c>
      <c r="L202" s="210">
        <v>0</v>
      </c>
    </row>
    <row r="203" spans="1:12" ht="24" x14ac:dyDescent="0.2">
      <c r="A203" s="652"/>
      <c r="B203" s="203" t="s">
        <v>6</v>
      </c>
      <c r="C203" s="207" t="s">
        <v>5</v>
      </c>
      <c r="D203" s="207" t="s">
        <v>288</v>
      </c>
      <c r="E203" s="207" t="s">
        <v>289</v>
      </c>
      <c r="F203" s="650"/>
      <c r="G203" s="650"/>
      <c r="H203" s="649" t="s">
        <v>290</v>
      </c>
      <c r="I203" s="649"/>
      <c r="J203" s="651" t="s">
        <v>287</v>
      </c>
      <c r="K203" s="651" t="s">
        <v>16</v>
      </c>
      <c r="L203" s="648">
        <v>40</v>
      </c>
    </row>
    <row r="204" spans="1:12" ht="24" x14ac:dyDescent="0.2">
      <c r="A204" s="652"/>
      <c r="B204" s="209" t="s">
        <v>291</v>
      </c>
      <c r="C204" s="209" t="s">
        <v>604</v>
      </c>
      <c r="D204" s="211">
        <v>43510</v>
      </c>
      <c r="E204" s="209" t="s">
        <v>2408</v>
      </c>
      <c r="F204" s="650"/>
      <c r="G204" s="650"/>
      <c r="H204" s="649"/>
      <c r="I204" s="649"/>
      <c r="J204" s="651"/>
      <c r="K204" s="651"/>
      <c r="L204" s="648"/>
    </row>
    <row r="205" spans="1:12" ht="24" x14ac:dyDescent="0.2">
      <c r="A205" s="652">
        <v>639</v>
      </c>
      <c r="B205" s="203" t="s">
        <v>12</v>
      </c>
      <c r="C205" s="207" t="s">
        <v>11</v>
      </c>
      <c r="D205" s="207" t="s">
        <v>280</v>
      </c>
      <c r="E205" s="207" t="s">
        <v>281</v>
      </c>
      <c r="F205" s="653" t="s">
        <v>8</v>
      </c>
      <c r="G205" s="653"/>
      <c r="H205" s="650"/>
      <c r="I205" s="650"/>
      <c r="J205" s="650"/>
      <c r="K205" s="650"/>
      <c r="L205" s="650"/>
    </row>
    <row r="206" spans="1:12" x14ac:dyDescent="0.2">
      <c r="A206" s="652"/>
      <c r="B206" s="651" t="s">
        <v>2409</v>
      </c>
      <c r="C206" s="654" t="s">
        <v>2410</v>
      </c>
      <c r="D206" s="655">
        <v>43415</v>
      </c>
      <c r="E206" s="651" t="s">
        <v>306</v>
      </c>
      <c r="F206" s="651" t="s">
        <v>2411</v>
      </c>
      <c r="G206" s="651"/>
      <c r="H206" s="649" t="s">
        <v>286</v>
      </c>
      <c r="I206" s="649"/>
      <c r="J206" s="209" t="s">
        <v>287</v>
      </c>
      <c r="K206" s="209" t="s">
        <v>16</v>
      </c>
      <c r="L206" s="210">
        <v>418.64</v>
      </c>
    </row>
    <row r="207" spans="1:12" x14ac:dyDescent="0.2">
      <c r="A207" s="652"/>
      <c r="B207" s="651"/>
      <c r="C207" s="654"/>
      <c r="D207" s="655"/>
      <c r="E207" s="651"/>
      <c r="F207" s="651"/>
      <c r="G207" s="651"/>
      <c r="H207" s="649" t="s">
        <v>242</v>
      </c>
      <c r="I207" s="649"/>
      <c r="J207" s="209" t="s">
        <v>287</v>
      </c>
      <c r="K207" s="209" t="s">
        <v>16</v>
      </c>
      <c r="L207" s="210">
        <v>443.92</v>
      </c>
    </row>
    <row r="208" spans="1:12" ht="24" x14ac:dyDescent="0.2">
      <c r="A208" s="652"/>
      <c r="B208" s="203" t="s">
        <v>6</v>
      </c>
      <c r="C208" s="207" t="s">
        <v>5</v>
      </c>
      <c r="D208" s="207" t="s">
        <v>288</v>
      </c>
      <c r="E208" s="207" t="s">
        <v>289</v>
      </c>
      <c r="F208" s="650"/>
      <c r="G208" s="650"/>
      <c r="H208" s="649" t="s">
        <v>290</v>
      </c>
      <c r="I208" s="649"/>
      <c r="J208" s="651" t="s">
        <v>287</v>
      </c>
      <c r="K208" s="651" t="s">
        <v>287</v>
      </c>
      <c r="L208" s="648">
        <v>0</v>
      </c>
    </row>
    <row r="209" spans="1:12" ht="36" x14ac:dyDescent="0.2">
      <c r="A209" s="652"/>
      <c r="B209" s="209" t="s">
        <v>1278</v>
      </c>
      <c r="C209" s="209" t="s">
        <v>2411</v>
      </c>
      <c r="D209" s="211">
        <v>43417</v>
      </c>
      <c r="E209" s="209" t="s">
        <v>2412</v>
      </c>
      <c r="F209" s="650"/>
      <c r="G209" s="650"/>
      <c r="H209" s="649"/>
      <c r="I209" s="649"/>
      <c r="J209" s="651"/>
      <c r="K209" s="651"/>
      <c r="L209" s="648"/>
    </row>
    <row r="210" spans="1:12" ht="24" x14ac:dyDescent="0.2">
      <c r="A210" s="652">
        <v>640</v>
      </c>
      <c r="B210" s="203" t="s">
        <v>12</v>
      </c>
      <c r="C210" s="207" t="s">
        <v>11</v>
      </c>
      <c r="D210" s="207" t="s">
        <v>280</v>
      </c>
      <c r="E210" s="207" t="s">
        <v>281</v>
      </c>
      <c r="F210" s="653" t="s">
        <v>8</v>
      </c>
      <c r="G210" s="653"/>
      <c r="H210" s="650"/>
      <c r="I210" s="650"/>
      <c r="J210" s="650"/>
      <c r="K210" s="650"/>
      <c r="L210" s="650"/>
    </row>
    <row r="211" spans="1:12" x14ac:dyDescent="0.2">
      <c r="A211" s="652"/>
      <c r="B211" s="651" t="s">
        <v>2413</v>
      </c>
      <c r="C211" s="654" t="s">
        <v>2414</v>
      </c>
      <c r="D211" s="655">
        <v>43384</v>
      </c>
      <c r="E211" s="651" t="s">
        <v>1228</v>
      </c>
      <c r="F211" s="651" t="s">
        <v>2415</v>
      </c>
      <c r="G211" s="651"/>
      <c r="H211" s="649" t="s">
        <v>286</v>
      </c>
      <c r="I211" s="649"/>
      <c r="J211" s="209" t="s">
        <v>287</v>
      </c>
      <c r="K211" s="209" t="s">
        <v>16</v>
      </c>
      <c r="L211" s="210">
        <v>3034</v>
      </c>
    </row>
    <row r="212" spans="1:12" x14ac:dyDescent="0.2">
      <c r="A212" s="652"/>
      <c r="B212" s="651"/>
      <c r="C212" s="654"/>
      <c r="D212" s="655"/>
      <c r="E212" s="651"/>
      <c r="F212" s="651"/>
      <c r="G212" s="651"/>
      <c r="H212" s="649" t="s">
        <v>242</v>
      </c>
      <c r="I212" s="649"/>
      <c r="J212" s="209" t="s">
        <v>287</v>
      </c>
      <c r="K212" s="209" t="s">
        <v>16</v>
      </c>
      <c r="L212" s="210">
        <v>3351.4</v>
      </c>
    </row>
    <row r="213" spans="1:12" ht="24" x14ac:dyDescent="0.2">
      <c r="A213" s="652"/>
      <c r="B213" s="203" t="s">
        <v>6</v>
      </c>
      <c r="C213" s="207" t="s">
        <v>5</v>
      </c>
      <c r="D213" s="207" t="s">
        <v>288</v>
      </c>
      <c r="E213" s="207" t="s">
        <v>289</v>
      </c>
      <c r="F213" s="650"/>
      <c r="G213" s="650"/>
      <c r="H213" s="649" t="s">
        <v>290</v>
      </c>
      <c r="I213" s="649"/>
      <c r="J213" s="651" t="s">
        <v>287</v>
      </c>
      <c r="K213" s="651" t="s">
        <v>287</v>
      </c>
      <c r="L213" s="648">
        <v>0</v>
      </c>
    </row>
    <row r="214" spans="1:12" ht="24" x14ac:dyDescent="0.2">
      <c r="A214" s="652"/>
      <c r="B214" s="209" t="s">
        <v>1253</v>
      </c>
      <c r="C214" s="209" t="s">
        <v>2415</v>
      </c>
      <c r="D214" s="211">
        <v>43392</v>
      </c>
      <c r="E214" s="209" t="s">
        <v>2416</v>
      </c>
      <c r="F214" s="650"/>
      <c r="G214" s="650"/>
      <c r="H214" s="649"/>
      <c r="I214" s="649"/>
      <c r="J214" s="651"/>
      <c r="K214" s="651"/>
      <c r="L214" s="648"/>
    </row>
    <row r="215" spans="1:12" ht="24" x14ac:dyDescent="0.2">
      <c r="A215" s="652">
        <v>641</v>
      </c>
      <c r="B215" s="203" t="s">
        <v>12</v>
      </c>
      <c r="C215" s="207" t="s">
        <v>11</v>
      </c>
      <c r="D215" s="207" t="s">
        <v>280</v>
      </c>
      <c r="E215" s="207" t="s">
        <v>281</v>
      </c>
      <c r="F215" s="653" t="s">
        <v>8</v>
      </c>
      <c r="G215" s="653"/>
      <c r="H215" s="650"/>
      <c r="I215" s="650"/>
      <c r="J215" s="650"/>
      <c r="K215" s="650"/>
      <c r="L215" s="650"/>
    </row>
    <row r="216" spans="1:12" x14ac:dyDescent="0.2">
      <c r="A216" s="652"/>
      <c r="B216" s="651" t="s">
        <v>2417</v>
      </c>
      <c r="C216" s="654" t="s">
        <v>2418</v>
      </c>
      <c r="D216" s="655">
        <v>43374</v>
      </c>
      <c r="E216" s="651" t="s">
        <v>315</v>
      </c>
      <c r="F216" s="651" t="s">
        <v>2419</v>
      </c>
      <c r="G216" s="651"/>
      <c r="H216" s="649" t="s">
        <v>286</v>
      </c>
      <c r="I216" s="649"/>
      <c r="J216" s="209" t="s">
        <v>287</v>
      </c>
      <c r="K216" s="209" t="s">
        <v>16</v>
      </c>
      <c r="L216" s="210">
        <v>725</v>
      </c>
    </row>
    <row r="217" spans="1:12" x14ac:dyDescent="0.2">
      <c r="A217" s="652"/>
      <c r="B217" s="651"/>
      <c r="C217" s="654"/>
      <c r="D217" s="655"/>
      <c r="E217" s="651"/>
      <c r="F217" s="651"/>
      <c r="G217" s="651"/>
      <c r="H217" s="649" t="s">
        <v>242</v>
      </c>
      <c r="I217" s="649"/>
      <c r="J217" s="651" t="s">
        <v>287</v>
      </c>
      <c r="K217" s="651" t="s">
        <v>16</v>
      </c>
      <c r="L217" s="648">
        <v>3910</v>
      </c>
    </row>
    <row r="218" spans="1:12" x14ac:dyDescent="0.2">
      <c r="A218" s="652"/>
      <c r="B218" s="651"/>
      <c r="C218" s="654"/>
      <c r="D218" s="655"/>
      <c r="E218" s="651"/>
      <c r="F218" s="651"/>
      <c r="G218" s="651"/>
      <c r="H218" s="649"/>
      <c r="I218" s="649"/>
      <c r="J218" s="651"/>
      <c r="K218" s="651"/>
      <c r="L218" s="648"/>
    </row>
    <row r="219" spans="1:12" ht="24" x14ac:dyDescent="0.2">
      <c r="A219" s="652"/>
      <c r="B219" s="203" t="s">
        <v>6</v>
      </c>
      <c r="C219" s="207" t="s">
        <v>5</v>
      </c>
      <c r="D219" s="207" t="s">
        <v>288</v>
      </c>
      <c r="E219" s="207" t="s">
        <v>289</v>
      </c>
      <c r="F219" s="650"/>
      <c r="G219" s="650"/>
      <c r="H219" s="649" t="s">
        <v>290</v>
      </c>
      <c r="I219" s="649"/>
      <c r="J219" s="651" t="s">
        <v>287</v>
      </c>
      <c r="K219" s="651" t="s">
        <v>16</v>
      </c>
      <c r="L219" s="648">
        <v>150</v>
      </c>
    </row>
    <row r="220" spans="1:12" ht="24" x14ac:dyDescent="0.2">
      <c r="A220" s="652"/>
      <c r="B220" s="209" t="s">
        <v>2420</v>
      </c>
      <c r="C220" s="209" t="s">
        <v>2419</v>
      </c>
      <c r="D220" s="211">
        <v>43386</v>
      </c>
      <c r="E220" s="209" t="s">
        <v>2421</v>
      </c>
      <c r="F220" s="650"/>
      <c r="G220" s="650"/>
      <c r="H220" s="649"/>
      <c r="I220" s="649"/>
      <c r="J220" s="651"/>
      <c r="K220" s="651"/>
      <c r="L220" s="648"/>
    </row>
    <row r="221" spans="1:12" ht="24" x14ac:dyDescent="0.2">
      <c r="A221" s="652">
        <v>642</v>
      </c>
      <c r="B221" s="203" t="s">
        <v>12</v>
      </c>
      <c r="C221" s="207" t="s">
        <v>11</v>
      </c>
      <c r="D221" s="207" t="s">
        <v>280</v>
      </c>
      <c r="E221" s="207" t="s">
        <v>281</v>
      </c>
      <c r="F221" s="653" t="s">
        <v>8</v>
      </c>
      <c r="G221" s="653"/>
      <c r="H221" s="650"/>
      <c r="I221" s="650"/>
      <c r="J221" s="650"/>
      <c r="K221" s="650"/>
      <c r="L221" s="650"/>
    </row>
    <row r="222" spans="1:12" x14ac:dyDescent="0.2">
      <c r="A222" s="652"/>
      <c r="B222" s="651" t="s">
        <v>2417</v>
      </c>
      <c r="C222" s="654" t="s">
        <v>2418</v>
      </c>
      <c r="D222" s="655">
        <v>43374</v>
      </c>
      <c r="E222" s="651" t="s">
        <v>315</v>
      </c>
      <c r="F222" s="651" t="s">
        <v>1625</v>
      </c>
      <c r="G222" s="651"/>
      <c r="H222" s="649" t="s">
        <v>286</v>
      </c>
      <c r="I222" s="649"/>
      <c r="J222" s="209" t="s">
        <v>287</v>
      </c>
      <c r="K222" s="209" t="s">
        <v>16</v>
      </c>
      <c r="L222" s="210">
        <v>295</v>
      </c>
    </row>
    <row r="223" spans="1:12" x14ac:dyDescent="0.2">
      <c r="A223" s="652"/>
      <c r="B223" s="651"/>
      <c r="C223" s="654"/>
      <c r="D223" s="655"/>
      <c r="E223" s="651"/>
      <c r="F223" s="651"/>
      <c r="G223" s="651"/>
      <c r="H223" s="649" t="s">
        <v>242</v>
      </c>
      <c r="I223" s="649"/>
      <c r="J223" s="651" t="s">
        <v>287</v>
      </c>
      <c r="K223" s="651" t="s">
        <v>287</v>
      </c>
      <c r="L223" s="648">
        <v>0</v>
      </c>
    </row>
    <row r="224" spans="1:12" x14ac:dyDescent="0.2">
      <c r="A224" s="652"/>
      <c r="B224" s="651"/>
      <c r="C224" s="654"/>
      <c r="D224" s="655"/>
      <c r="E224" s="651"/>
      <c r="F224" s="651"/>
      <c r="G224" s="651"/>
      <c r="H224" s="649"/>
      <c r="I224" s="649"/>
      <c r="J224" s="651"/>
      <c r="K224" s="651"/>
      <c r="L224" s="648"/>
    </row>
    <row r="225" spans="1:12" ht="24" x14ac:dyDescent="0.2">
      <c r="A225" s="652"/>
      <c r="B225" s="203" t="s">
        <v>6</v>
      </c>
      <c r="C225" s="207" t="s">
        <v>5</v>
      </c>
      <c r="D225" s="207" t="s">
        <v>288</v>
      </c>
      <c r="E225" s="207" t="s">
        <v>289</v>
      </c>
      <c r="F225" s="650"/>
      <c r="G225" s="650"/>
      <c r="H225" s="649" t="s">
        <v>290</v>
      </c>
      <c r="I225" s="649"/>
      <c r="J225" s="651" t="s">
        <v>287</v>
      </c>
      <c r="K225" s="651" t="s">
        <v>287</v>
      </c>
      <c r="L225" s="648">
        <v>0</v>
      </c>
    </row>
    <row r="226" spans="1:12" ht="24" x14ac:dyDescent="0.2">
      <c r="A226" s="652"/>
      <c r="B226" s="209" t="s">
        <v>2420</v>
      </c>
      <c r="C226" s="209" t="s">
        <v>1625</v>
      </c>
      <c r="D226" s="211">
        <v>43386</v>
      </c>
      <c r="E226" s="209" t="s">
        <v>2421</v>
      </c>
      <c r="F226" s="650"/>
      <c r="G226" s="650"/>
      <c r="H226" s="649"/>
      <c r="I226" s="649"/>
      <c r="J226" s="651"/>
      <c r="K226" s="651"/>
      <c r="L226" s="648"/>
    </row>
    <row r="227" spans="1:12" ht="24" x14ac:dyDescent="0.2">
      <c r="A227" s="652">
        <v>643</v>
      </c>
      <c r="B227" s="203" t="s">
        <v>12</v>
      </c>
      <c r="C227" s="207" t="s">
        <v>11</v>
      </c>
      <c r="D227" s="207" t="s">
        <v>280</v>
      </c>
      <c r="E227" s="207" t="s">
        <v>281</v>
      </c>
      <c r="F227" s="653" t="s">
        <v>8</v>
      </c>
      <c r="G227" s="653"/>
      <c r="H227" s="650"/>
      <c r="I227" s="650"/>
      <c r="J227" s="650"/>
      <c r="K227" s="650"/>
      <c r="L227" s="650"/>
    </row>
    <row r="228" spans="1:12" x14ac:dyDescent="0.2">
      <c r="A228" s="652"/>
      <c r="B228" s="651" t="s">
        <v>2417</v>
      </c>
      <c r="C228" s="654" t="s">
        <v>2418</v>
      </c>
      <c r="D228" s="655">
        <v>43374</v>
      </c>
      <c r="E228" s="651" t="s">
        <v>315</v>
      </c>
      <c r="F228" s="651" t="s">
        <v>2422</v>
      </c>
      <c r="G228" s="651"/>
      <c r="H228" s="649" t="s">
        <v>286</v>
      </c>
      <c r="I228" s="649"/>
      <c r="J228" s="209" t="s">
        <v>287</v>
      </c>
      <c r="K228" s="209" t="s">
        <v>16</v>
      </c>
      <c r="L228" s="210">
        <v>1180</v>
      </c>
    </row>
    <row r="229" spans="1:12" x14ac:dyDescent="0.2">
      <c r="A229" s="652"/>
      <c r="B229" s="651"/>
      <c r="C229" s="654"/>
      <c r="D229" s="655"/>
      <c r="E229" s="651"/>
      <c r="F229" s="651"/>
      <c r="G229" s="651"/>
      <c r="H229" s="649" t="s">
        <v>242</v>
      </c>
      <c r="I229" s="649"/>
      <c r="J229" s="651" t="s">
        <v>287</v>
      </c>
      <c r="K229" s="651" t="s">
        <v>287</v>
      </c>
      <c r="L229" s="648">
        <v>0</v>
      </c>
    </row>
    <row r="230" spans="1:12" x14ac:dyDescent="0.2">
      <c r="A230" s="652"/>
      <c r="B230" s="651"/>
      <c r="C230" s="654"/>
      <c r="D230" s="655"/>
      <c r="E230" s="651"/>
      <c r="F230" s="651"/>
      <c r="G230" s="651"/>
      <c r="H230" s="649"/>
      <c r="I230" s="649"/>
      <c r="J230" s="651"/>
      <c r="K230" s="651"/>
      <c r="L230" s="648"/>
    </row>
    <row r="231" spans="1:12" ht="24" x14ac:dyDescent="0.2">
      <c r="A231" s="652"/>
      <c r="B231" s="203" t="s">
        <v>6</v>
      </c>
      <c r="C231" s="207" t="s">
        <v>5</v>
      </c>
      <c r="D231" s="207" t="s">
        <v>288</v>
      </c>
      <c r="E231" s="207" t="s">
        <v>289</v>
      </c>
      <c r="F231" s="650"/>
      <c r="G231" s="650"/>
      <c r="H231" s="649" t="s">
        <v>290</v>
      </c>
      <c r="I231" s="649"/>
      <c r="J231" s="651" t="s">
        <v>287</v>
      </c>
      <c r="K231" s="651" t="s">
        <v>287</v>
      </c>
      <c r="L231" s="648">
        <v>0</v>
      </c>
    </row>
    <row r="232" spans="1:12" ht="24" x14ac:dyDescent="0.2">
      <c r="A232" s="652"/>
      <c r="B232" s="209" t="s">
        <v>2420</v>
      </c>
      <c r="C232" s="209" t="s">
        <v>2422</v>
      </c>
      <c r="D232" s="211">
        <v>43386</v>
      </c>
      <c r="E232" s="209" t="s">
        <v>2421</v>
      </c>
      <c r="F232" s="650"/>
      <c r="G232" s="650"/>
      <c r="H232" s="649"/>
      <c r="I232" s="649"/>
      <c r="J232" s="651"/>
      <c r="K232" s="651"/>
      <c r="L232" s="648"/>
    </row>
    <row r="233" spans="1:12" ht="24" x14ac:dyDescent="0.2">
      <c r="A233" s="652">
        <v>644</v>
      </c>
      <c r="B233" s="203" t="s">
        <v>12</v>
      </c>
      <c r="C233" s="207" t="s">
        <v>11</v>
      </c>
      <c r="D233" s="207" t="s">
        <v>280</v>
      </c>
      <c r="E233" s="207" t="s">
        <v>281</v>
      </c>
      <c r="F233" s="653" t="s">
        <v>8</v>
      </c>
      <c r="G233" s="653"/>
      <c r="H233" s="650"/>
      <c r="I233" s="650"/>
      <c r="J233" s="650"/>
      <c r="K233" s="650"/>
      <c r="L233" s="650"/>
    </row>
    <row r="234" spans="1:12" x14ac:dyDescent="0.2">
      <c r="A234" s="652"/>
      <c r="B234" s="651" t="s">
        <v>2417</v>
      </c>
      <c r="C234" s="654" t="s">
        <v>2423</v>
      </c>
      <c r="D234" s="655">
        <v>43410</v>
      </c>
      <c r="E234" s="651" t="s">
        <v>1172</v>
      </c>
      <c r="F234" s="651" t="s">
        <v>2424</v>
      </c>
      <c r="G234" s="651"/>
      <c r="H234" s="649" t="s">
        <v>286</v>
      </c>
      <c r="I234" s="649"/>
      <c r="J234" s="209" t="s">
        <v>287</v>
      </c>
      <c r="K234" s="209" t="s">
        <v>16</v>
      </c>
      <c r="L234" s="210">
        <v>1103.8</v>
      </c>
    </row>
    <row r="235" spans="1:12" x14ac:dyDescent="0.2">
      <c r="A235" s="652"/>
      <c r="B235" s="651"/>
      <c r="C235" s="654"/>
      <c r="D235" s="655"/>
      <c r="E235" s="651"/>
      <c r="F235" s="651"/>
      <c r="G235" s="651"/>
      <c r="H235" s="649" t="s">
        <v>242</v>
      </c>
      <c r="I235" s="649"/>
      <c r="J235" s="209" t="s">
        <v>16</v>
      </c>
      <c r="K235" s="209" t="s">
        <v>287</v>
      </c>
      <c r="L235" s="210">
        <v>1530</v>
      </c>
    </row>
    <row r="236" spans="1:12" ht="24" x14ac:dyDescent="0.2">
      <c r="A236" s="652"/>
      <c r="B236" s="203" t="s">
        <v>6</v>
      </c>
      <c r="C236" s="207" t="s">
        <v>5</v>
      </c>
      <c r="D236" s="207" t="s">
        <v>288</v>
      </c>
      <c r="E236" s="207" t="s">
        <v>289</v>
      </c>
      <c r="F236" s="650"/>
      <c r="G236" s="650"/>
      <c r="H236" s="649" t="s">
        <v>290</v>
      </c>
      <c r="I236" s="649"/>
      <c r="J236" s="651" t="s">
        <v>287</v>
      </c>
      <c r="K236" s="651" t="s">
        <v>16</v>
      </c>
      <c r="L236" s="648">
        <v>400</v>
      </c>
    </row>
    <row r="237" spans="1:12" ht="24" x14ac:dyDescent="0.2">
      <c r="A237" s="652"/>
      <c r="B237" s="209" t="s">
        <v>2420</v>
      </c>
      <c r="C237" s="209" t="s">
        <v>2424</v>
      </c>
      <c r="D237" s="211">
        <v>43416</v>
      </c>
      <c r="E237" s="209" t="s">
        <v>1502</v>
      </c>
      <c r="F237" s="650"/>
      <c r="G237" s="650"/>
      <c r="H237" s="649"/>
      <c r="I237" s="649"/>
      <c r="J237" s="651"/>
      <c r="K237" s="651"/>
      <c r="L237" s="648"/>
    </row>
    <row r="238" spans="1:12" ht="24" x14ac:dyDescent="0.2">
      <c r="A238" s="652">
        <v>645</v>
      </c>
      <c r="B238" s="203" t="s">
        <v>12</v>
      </c>
      <c r="C238" s="207" t="s">
        <v>11</v>
      </c>
      <c r="D238" s="207" t="s">
        <v>280</v>
      </c>
      <c r="E238" s="207" t="s">
        <v>281</v>
      </c>
      <c r="F238" s="653" t="s">
        <v>8</v>
      </c>
      <c r="G238" s="653"/>
      <c r="H238" s="650"/>
      <c r="I238" s="650"/>
      <c r="J238" s="650"/>
      <c r="K238" s="650"/>
      <c r="L238" s="650"/>
    </row>
    <row r="239" spans="1:12" x14ac:dyDescent="0.2">
      <c r="A239" s="652"/>
      <c r="B239" s="651" t="s">
        <v>2417</v>
      </c>
      <c r="C239" s="654" t="s">
        <v>2425</v>
      </c>
      <c r="D239" s="655">
        <v>43417</v>
      </c>
      <c r="E239" s="651" t="s">
        <v>1977</v>
      </c>
      <c r="F239" s="651" t="s">
        <v>378</v>
      </c>
      <c r="G239" s="651"/>
      <c r="H239" s="649" t="s">
        <v>286</v>
      </c>
      <c r="I239" s="649"/>
      <c r="J239" s="209" t="s">
        <v>287</v>
      </c>
      <c r="K239" s="209" t="s">
        <v>16</v>
      </c>
      <c r="L239" s="210">
        <v>1277</v>
      </c>
    </row>
    <row r="240" spans="1:12" x14ac:dyDescent="0.2">
      <c r="A240" s="652"/>
      <c r="B240" s="651"/>
      <c r="C240" s="654"/>
      <c r="D240" s="655"/>
      <c r="E240" s="651"/>
      <c r="F240" s="651"/>
      <c r="G240" s="651"/>
      <c r="H240" s="649" t="s">
        <v>242</v>
      </c>
      <c r="I240" s="649"/>
      <c r="J240" s="651" t="s">
        <v>16</v>
      </c>
      <c r="K240" s="651" t="s">
        <v>287</v>
      </c>
      <c r="L240" s="648">
        <v>1000</v>
      </c>
    </row>
    <row r="241" spans="1:12" x14ac:dyDescent="0.2">
      <c r="A241" s="652"/>
      <c r="B241" s="651"/>
      <c r="C241" s="654"/>
      <c r="D241" s="655"/>
      <c r="E241" s="651"/>
      <c r="F241" s="651"/>
      <c r="G241" s="651"/>
      <c r="H241" s="649"/>
      <c r="I241" s="649"/>
      <c r="J241" s="651"/>
      <c r="K241" s="651"/>
      <c r="L241" s="648"/>
    </row>
    <row r="242" spans="1:12" ht="24" x14ac:dyDescent="0.2">
      <c r="A242" s="652"/>
      <c r="B242" s="203" t="s">
        <v>6</v>
      </c>
      <c r="C242" s="207" t="s">
        <v>5</v>
      </c>
      <c r="D242" s="207" t="s">
        <v>288</v>
      </c>
      <c r="E242" s="207" t="s">
        <v>289</v>
      </c>
      <c r="F242" s="650"/>
      <c r="G242" s="650"/>
      <c r="H242" s="649" t="s">
        <v>290</v>
      </c>
      <c r="I242" s="649"/>
      <c r="J242" s="651" t="s">
        <v>287</v>
      </c>
      <c r="K242" s="651" t="s">
        <v>16</v>
      </c>
      <c r="L242" s="648">
        <v>350</v>
      </c>
    </row>
    <row r="243" spans="1:12" ht="24" x14ac:dyDescent="0.2">
      <c r="A243" s="652"/>
      <c r="B243" s="209" t="s">
        <v>2420</v>
      </c>
      <c r="C243" s="209" t="s">
        <v>378</v>
      </c>
      <c r="D243" s="211">
        <v>43424</v>
      </c>
      <c r="E243" s="209" t="s">
        <v>2426</v>
      </c>
      <c r="F243" s="650"/>
      <c r="G243" s="650"/>
      <c r="H243" s="649"/>
      <c r="I243" s="649"/>
      <c r="J243" s="651"/>
      <c r="K243" s="651"/>
      <c r="L243" s="648"/>
    </row>
    <row r="244" spans="1:12" ht="24" x14ac:dyDescent="0.2">
      <c r="A244" s="652">
        <v>646</v>
      </c>
      <c r="B244" s="203" t="s">
        <v>12</v>
      </c>
      <c r="C244" s="207" t="s">
        <v>11</v>
      </c>
      <c r="D244" s="207" t="s">
        <v>280</v>
      </c>
      <c r="E244" s="207" t="s">
        <v>281</v>
      </c>
      <c r="F244" s="653" t="s">
        <v>8</v>
      </c>
      <c r="G244" s="653"/>
      <c r="H244" s="650"/>
      <c r="I244" s="650"/>
      <c r="J244" s="650"/>
      <c r="K244" s="650"/>
      <c r="L244" s="650"/>
    </row>
    <row r="245" spans="1:12" x14ac:dyDescent="0.2">
      <c r="A245" s="652"/>
      <c r="B245" s="651" t="s">
        <v>2417</v>
      </c>
      <c r="C245" s="654" t="s">
        <v>2425</v>
      </c>
      <c r="D245" s="655">
        <v>43417</v>
      </c>
      <c r="E245" s="651" t="s">
        <v>1977</v>
      </c>
      <c r="F245" s="651" t="s">
        <v>2427</v>
      </c>
      <c r="G245" s="651"/>
      <c r="H245" s="649" t="s">
        <v>286</v>
      </c>
      <c r="I245" s="649"/>
      <c r="J245" s="209" t="s">
        <v>287</v>
      </c>
      <c r="K245" s="209" t="s">
        <v>16</v>
      </c>
      <c r="L245" s="210">
        <v>598</v>
      </c>
    </row>
    <row r="246" spans="1:12" x14ac:dyDescent="0.2">
      <c r="A246" s="652"/>
      <c r="B246" s="651"/>
      <c r="C246" s="654"/>
      <c r="D246" s="655"/>
      <c r="E246" s="651"/>
      <c r="F246" s="651"/>
      <c r="G246" s="651"/>
      <c r="H246" s="649" t="s">
        <v>242</v>
      </c>
      <c r="I246" s="649"/>
      <c r="J246" s="651" t="s">
        <v>287</v>
      </c>
      <c r="K246" s="651" t="s">
        <v>16</v>
      </c>
      <c r="L246" s="648">
        <v>287.88</v>
      </c>
    </row>
    <row r="247" spans="1:12" x14ac:dyDescent="0.2">
      <c r="A247" s="652"/>
      <c r="B247" s="651"/>
      <c r="C247" s="654"/>
      <c r="D247" s="655"/>
      <c r="E247" s="651"/>
      <c r="F247" s="651"/>
      <c r="G247" s="651"/>
      <c r="H247" s="649"/>
      <c r="I247" s="649"/>
      <c r="J247" s="651"/>
      <c r="K247" s="651"/>
      <c r="L247" s="648"/>
    </row>
    <row r="248" spans="1:12" ht="24" x14ac:dyDescent="0.2">
      <c r="A248" s="652"/>
      <c r="B248" s="203" t="s">
        <v>6</v>
      </c>
      <c r="C248" s="207" t="s">
        <v>5</v>
      </c>
      <c r="D248" s="207" t="s">
        <v>288</v>
      </c>
      <c r="E248" s="207" t="s">
        <v>289</v>
      </c>
      <c r="F248" s="650"/>
      <c r="G248" s="650"/>
      <c r="H248" s="649" t="s">
        <v>290</v>
      </c>
      <c r="I248" s="649"/>
      <c r="J248" s="651" t="s">
        <v>287</v>
      </c>
      <c r="K248" s="651" t="s">
        <v>16</v>
      </c>
      <c r="L248" s="648">
        <v>106.07</v>
      </c>
    </row>
    <row r="249" spans="1:12" ht="24" x14ac:dyDescent="0.2">
      <c r="A249" s="652"/>
      <c r="B249" s="209" t="s">
        <v>2420</v>
      </c>
      <c r="C249" s="209" t="s">
        <v>2427</v>
      </c>
      <c r="D249" s="211">
        <v>43424</v>
      </c>
      <c r="E249" s="209" t="s">
        <v>2426</v>
      </c>
      <c r="F249" s="650"/>
      <c r="G249" s="650"/>
      <c r="H249" s="649"/>
      <c r="I249" s="649"/>
      <c r="J249" s="651"/>
      <c r="K249" s="651"/>
      <c r="L249" s="648"/>
    </row>
    <row r="250" spans="1:12" ht="24" x14ac:dyDescent="0.2">
      <c r="A250" s="652">
        <v>647</v>
      </c>
      <c r="B250" s="203" t="s">
        <v>12</v>
      </c>
      <c r="C250" s="207" t="s">
        <v>11</v>
      </c>
      <c r="D250" s="207" t="s">
        <v>280</v>
      </c>
      <c r="E250" s="207" t="s">
        <v>281</v>
      </c>
      <c r="F250" s="653" t="s">
        <v>8</v>
      </c>
      <c r="G250" s="653"/>
      <c r="H250" s="650"/>
      <c r="I250" s="650"/>
      <c r="J250" s="650"/>
      <c r="K250" s="650"/>
      <c r="L250" s="650"/>
    </row>
    <row r="251" spans="1:12" x14ac:dyDescent="0.2">
      <c r="A251" s="652"/>
      <c r="B251" s="651" t="s">
        <v>2417</v>
      </c>
      <c r="C251" s="654" t="s">
        <v>2428</v>
      </c>
      <c r="D251" s="655">
        <v>43437</v>
      </c>
      <c r="E251" s="651" t="s">
        <v>2180</v>
      </c>
      <c r="F251" s="651" t="s">
        <v>2429</v>
      </c>
      <c r="G251" s="651"/>
      <c r="H251" s="649" t="s">
        <v>286</v>
      </c>
      <c r="I251" s="649"/>
      <c r="J251" s="209" t="s">
        <v>287</v>
      </c>
      <c r="K251" s="209" t="s">
        <v>16</v>
      </c>
      <c r="L251" s="210">
        <v>630</v>
      </c>
    </row>
    <row r="252" spans="1:12" x14ac:dyDescent="0.2">
      <c r="A252" s="652"/>
      <c r="B252" s="651"/>
      <c r="C252" s="654"/>
      <c r="D252" s="655"/>
      <c r="E252" s="651"/>
      <c r="F252" s="651"/>
      <c r="G252" s="651"/>
      <c r="H252" s="649" t="s">
        <v>242</v>
      </c>
      <c r="I252" s="649"/>
      <c r="J252" s="651" t="s">
        <v>287</v>
      </c>
      <c r="K252" s="651" t="s">
        <v>16</v>
      </c>
      <c r="L252" s="648">
        <v>6045</v>
      </c>
    </row>
    <row r="253" spans="1:12" x14ac:dyDescent="0.2">
      <c r="A253" s="652"/>
      <c r="B253" s="651"/>
      <c r="C253" s="654"/>
      <c r="D253" s="655"/>
      <c r="E253" s="651"/>
      <c r="F253" s="651"/>
      <c r="G253" s="651"/>
      <c r="H253" s="649"/>
      <c r="I253" s="649"/>
      <c r="J253" s="651"/>
      <c r="K253" s="651"/>
      <c r="L253" s="648"/>
    </row>
    <row r="254" spans="1:12" ht="24" x14ac:dyDescent="0.2">
      <c r="A254" s="652"/>
      <c r="B254" s="203" t="s">
        <v>6</v>
      </c>
      <c r="C254" s="207" t="s">
        <v>5</v>
      </c>
      <c r="D254" s="207" t="s">
        <v>288</v>
      </c>
      <c r="E254" s="207" t="s">
        <v>289</v>
      </c>
      <c r="F254" s="650"/>
      <c r="G254" s="650"/>
      <c r="H254" s="649" t="s">
        <v>290</v>
      </c>
      <c r="I254" s="649"/>
      <c r="J254" s="651" t="s">
        <v>287</v>
      </c>
      <c r="K254" s="651" t="s">
        <v>287</v>
      </c>
      <c r="L254" s="648">
        <v>0</v>
      </c>
    </row>
    <row r="255" spans="1:12" ht="24" x14ac:dyDescent="0.2">
      <c r="A255" s="652"/>
      <c r="B255" s="209" t="s">
        <v>2420</v>
      </c>
      <c r="C255" s="209" t="s">
        <v>2429</v>
      </c>
      <c r="D255" s="211">
        <v>43442</v>
      </c>
      <c r="E255" s="209" t="s">
        <v>1287</v>
      </c>
      <c r="F255" s="650"/>
      <c r="G255" s="650"/>
      <c r="H255" s="649"/>
      <c r="I255" s="649"/>
      <c r="J255" s="651"/>
      <c r="K255" s="651"/>
      <c r="L255" s="648"/>
    </row>
    <row r="256" spans="1:12" ht="24" x14ac:dyDescent="0.2">
      <c r="A256" s="652">
        <v>648</v>
      </c>
      <c r="B256" s="203" t="s">
        <v>12</v>
      </c>
      <c r="C256" s="207" t="s">
        <v>11</v>
      </c>
      <c r="D256" s="207" t="s">
        <v>280</v>
      </c>
      <c r="E256" s="207" t="s">
        <v>281</v>
      </c>
      <c r="F256" s="653" t="s">
        <v>8</v>
      </c>
      <c r="G256" s="653"/>
      <c r="H256" s="650"/>
      <c r="I256" s="650"/>
      <c r="J256" s="650"/>
      <c r="K256" s="650"/>
      <c r="L256" s="650"/>
    </row>
    <row r="257" spans="1:12" x14ac:dyDescent="0.2">
      <c r="A257" s="652"/>
      <c r="B257" s="651" t="s">
        <v>2417</v>
      </c>
      <c r="C257" s="654" t="s">
        <v>2430</v>
      </c>
      <c r="D257" s="655">
        <v>43447</v>
      </c>
      <c r="E257" s="651" t="s">
        <v>2431</v>
      </c>
      <c r="F257" s="651" t="s">
        <v>2432</v>
      </c>
      <c r="G257" s="651"/>
      <c r="H257" s="649" t="s">
        <v>286</v>
      </c>
      <c r="I257" s="649"/>
      <c r="J257" s="209" t="s">
        <v>287</v>
      </c>
      <c r="K257" s="209" t="s">
        <v>16</v>
      </c>
      <c r="L257" s="210">
        <v>300</v>
      </c>
    </row>
    <row r="258" spans="1:12" x14ac:dyDescent="0.2">
      <c r="A258" s="652"/>
      <c r="B258" s="651"/>
      <c r="C258" s="654"/>
      <c r="D258" s="655"/>
      <c r="E258" s="651"/>
      <c r="F258" s="651"/>
      <c r="G258" s="651"/>
      <c r="H258" s="649" t="s">
        <v>242</v>
      </c>
      <c r="I258" s="649"/>
      <c r="J258" s="209" t="s">
        <v>287</v>
      </c>
      <c r="K258" s="209" t="s">
        <v>287</v>
      </c>
      <c r="L258" s="210">
        <v>0</v>
      </c>
    </row>
    <row r="259" spans="1:12" ht="24" x14ac:dyDescent="0.2">
      <c r="A259" s="652"/>
      <c r="B259" s="203" t="s">
        <v>6</v>
      </c>
      <c r="C259" s="207" t="s">
        <v>5</v>
      </c>
      <c r="D259" s="207" t="s">
        <v>288</v>
      </c>
      <c r="E259" s="207" t="s">
        <v>289</v>
      </c>
      <c r="F259" s="650"/>
      <c r="G259" s="650"/>
      <c r="H259" s="649" t="s">
        <v>290</v>
      </c>
      <c r="I259" s="649"/>
      <c r="J259" s="651" t="s">
        <v>287</v>
      </c>
      <c r="K259" s="651" t="s">
        <v>287</v>
      </c>
      <c r="L259" s="648">
        <v>0</v>
      </c>
    </row>
    <row r="260" spans="1:12" ht="24" x14ac:dyDescent="0.2">
      <c r="A260" s="652"/>
      <c r="B260" s="209" t="s">
        <v>2420</v>
      </c>
      <c r="C260" s="209" t="s">
        <v>2432</v>
      </c>
      <c r="D260" s="211">
        <v>43448</v>
      </c>
      <c r="E260" s="209" t="s">
        <v>2078</v>
      </c>
      <c r="F260" s="650"/>
      <c r="G260" s="650"/>
      <c r="H260" s="649"/>
      <c r="I260" s="649"/>
      <c r="J260" s="651"/>
      <c r="K260" s="651"/>
      <c r="L260" s="648"/>
    </row>
    <row r="261" spans="1:12" ht="24" x14ac:dyDescent="0.2">
      <c r="A261" s="652">
        <v>649</v>
      </c>
      <c r="B261" s="203" t="s">
        <v>12</v>
      </c>
      <c r="C261" s="207" t="s">
        <v>11</v>
      </c>
      <c r="D261" s="207" t="s">
        <v>280</v>
      </c>
      <c r="E261" s="207" t="s">
        <v>281</v>
      </c>
      <c r="F261" s="653" t="s">
        <v>8</v>
      </c>
      <c r="G261" s="653"/>
      <c r="H261" s="650"/>
      <c r="I261" s="650"/>
      <c r="J261" s="650"/>
      <c r="K261" s="650"/>
      <c r="L261" s="650"/>
    </row>
    <row r="262" spans="1:12" x14ac:dyDescent="0.2">
      <c r="A262" s="652"/>
      <c r="B262" s="651" t="s">
        <v>2417</v>
      </c>
      <c r="C262" s="654" t="s">
        <v>2433</v>
      </c>
      <c r="D262" s="655">
        <v>43479</v>
      </c>
      <c r="E262" s="651" t="s">
        <v>428</v>
      </c>
      <c r="F262" s="651" t="s">
        <v>429</v>
      </c>
      <c r="G262" s="651"/>
      <c r="H262" s="649" t="s">
        <v>286</v>
      </c>
      <c r="I262" s="649"/>
      <c r="J262" s="209" t="s">
        <v>287</v>
      </c>
      <c r="K262" s="209" t="s">
        <v>16</v>
      </c>
      <c r="L262" s="210">
        <v>1229.2</v>
      </c>
    </row>
    <row r="263" spans="1:12" x14ac:dyDescent="0.2">
      <c r="A263" s="652"/>
      <c r="B263" s="651"/>
      <c r="C263" s="654"/>
      <c r="D263" s="655"/>
      <c r="E263" s="651"/>
      <c r="F263" s="651"/>
      <c r="G263" s="651"/>
      <c r="H263" s="649" t="s">
        <v>242</v>
      </c>
      <c r="I263" s="649"/>
      <c r="J263" s="651" t="s">
        <v>287</v>
      </c>
      <c r="K263" s="651" t="s">
        <v>16</v>
      </c>
      <c r="L263" s="648">
        <v>3181.11</v>
      </c>
    </row>
    <row r="264" spans="1:12" x14ac:dyDescent="0.2">
      <c r="A264" s="652"/>
      <c r="B264" s="651"/>
      <c r="C264" s="654"/>
      <c r="D264" s="655"/>
      <c r="E264" s="651"/>
      <c r="F264" s="651"/>
      <c r="G264" s="651"/>
      <c r="H264" s="649"/>
      <c r="I264" s="649"/>
      <c r="J264" s="651"/>
      <c r="K264" s="651"/>
      <c r="L264" s="648"/>
    </row>
    <row r="265" spans="1:12" ht="24" x14ac:dyDescent="0.2">
      <c r="A265" s="652"/>
      <c r="B265" s="203" t="s">
        <v>6</v>
      </c>
      <c r="C265" s="207" t="s">
        <v>5</v>
      </c>
      <c r="D265" s="207" t="s">
        <v>288</v>
      </c>
      <c r="E265" s="207" t="s">
        <v>289</v>
      </c>
      <c r="F265" s="650"/>
      <c r="G265" s="650"/>
      <c r="H265" s="649" t="s">
        <v>290</v>
      </c>
      <c r="I265" s="649"/>
      <c r="J265" s="651" t="s">
        <v>287</v>
      </c>
      <c r="K265" s="651" t="s">
        <v>16</v>
      </c>
      <c r="L265" s="648">
        <v>700</v>
      </c>
    </row>
    <row r="266" spans="1:12" ht="24" x14ac:dyDescent="0.2">
      <c r="A266" s="652"/>
      <c r="B266" s="209" t="s">
        <v>2420</v>
      </c>
      <c r="C266" s="209" t="s">
        <v>429</v>
      </c>
      <c r="D266" s="211">
        <v>43485</v>
      </c>
      <c r="E266" s="209" t="s">
        <v>2434</v>
      </c>
      <c r="F266" s="650"/>
      <c r="G266" s="650"/>
      <c r="H266" s="649"/>
      <c r="I266" s="649"/>
      <c r="J266" s="651"/>
      <c r="K266" s="651"/>
      <c r="L266" s="648"/>
    </row>
    <row r="267" spans="1:12" ht="24" x14ac:dyDescent="0.2">
      <c r="A267" s="652">
        <v>650</v>
      </c>
      <c r="B267" s="203" t="s">
        <v>12</v>
      </c>
      <c r="C267" s="207" t="s">
        <v>11</v>
      </c>
      <c r="D267" s="207" t="s">
        <v>280</v>
      </c>
      <c r="E267" s="207" t="s">
        <v>281</v>
      </c>
      <c r="F267" s="653" t="s">
        <v>8</v>
      </c>
      <c r="G267" s="653"/>
      <c r="H267" s="650"/>
      <c r="I267" s="650"/>
      <c r="J267" s="650"/>
      <c r="K267" s="650"/>
      <c r="L267" s="650"/>
    </row>
    <row r="268" spans="1:12" x14ac:dyDescent="0.2">
      <c r="A268" s="652"/>
      <c r="B268" s="651" t="s">
        <v>2417</v>
      </c>
      <c r="C268" s="654" t="s">
        <v>2435</v>
      </c>
      <c r="D268" s="655">
        <v>43502</v>
      </c>
      <c r="E268" s="651" t="s">
        <v>816</v>
      </c>
      <c r="F268" s="651" t="s">
        <v>2436</v>
      </c>
      <c r="G268" s="651"/>
      <c r="H268" s="649" t="s">
        <v>286</v>
      </c>
      <c r="I268" s="649"/>
      <c r="J268" s="209" t="s">
        <v>287</v>
      </c>
      <c r="K268" s="209" t="s">
        <v>16</v>
      </c>
      <c r="L268" s="210">
        <v>435</v>
      </c>
    </row>
    <row r="269" spans="1:12" x14ac:dyDescent="0.2">
      <c r="A269" s="652"/>
      <c r="B269" s="651"/>
      <c r="C269" s="654"/>
      <c r="D269" s="655"/>
      <c r="E269" s="651"/>
      <c r="F269" s="651"/>
      <c r="G269" s="651"/>
      <c r="H269" s="649" t="s">
        <v>242</v>
      </c>
      <c r="I269" s="649"/>
      <c r="J269" s="651" t="s">
        <v>287</v>
      </c>
      <c r="K269" s="651" t="s">
        <v>16</v>
      </c>
      <c r="L269" s="648">
        <v>536</v>
      </c>
    </row>
    <row r="270" spans="1:12" x14ac:dyDescent="0.2">
      <c r="A270" s="652"/>
      <c r="B270" s="651"/>
      <c r="C270" s="654"/>
      <c r="D270" s="655"/>
      <c r="E270" s="651"/>
      <c r="F270" s="651"/>
      <c r="G270" s="651"/>
      <c r="H270" s="649"/>
      <c r="I270" s="649"/>
      <c r="J270" s="651"/>
      <c r="K270" s="651"/>
      <c r="L270" s="648"/>
    </row>
    <row r="271" spans="1:12" ht="24" x14ac:dyDescent="0.2">
      <c r="A271" s="652"/>
      <c r="B271" s="203" t="s">
        <v>6</v>
      </c>
      <c r="C271" s="207" t="s">
        <v>5</v>
      </c>
      <c r="D271" s="207" t="s">
        <v>288</v>
      </c>
      <c r="E271" s="207" t="s">
        <v>289</v>
      </c>
      <c r="F271" s="650"/>
      <c r="G271" s="650"/>
      <c r="H271" s="649" t="s">
        <v>290</v>
      </c>
      <c r="I271" s="649"/>
      <c r="J271" s="651" t="s">
        <v>287</v>
      </c>
      <c r="K271" s="651" t="s">
        <v>16</v>
      </c>
      <c r="L271" s="648">
        <v>60</v>
      </c>
    </row>
    <row r="272" spans="1:12" ht="24" x14ac:dyDescent="0.2">
      <c r="A272" s="652"/>
      <c r="B272" s="209" t="s">
        <v>2420</v>
      </c>
      <c r="C272" s="209" t="s">
        <v>2436</v>
      </c>
      <c r="D272" s="211">
        <v>43506</v>
      </c>
      <c r="E272" s="209" t="s">
        <v>2437</v>
      </c>
      <c r="F272" s="650"/>
      <c r="G272" s="650"/>
      <c r="H272" s="649"/>
      <c r="I272" s="649"/>
      <c r="J272" s="651"/>
      <c r="K272" s="651"/>
      <c r="L272" s="648"/>
    </row>
    <row r="273" spans="1:12" ht="24" x14ac:dyDescent="0.2">
      <c r="A273" s="652">
        <v>651</v>
      </c>
      <c r="B273" s="203" t="s">
        <v>12</v>
      </c>
      <c r="C273" s="207" t="s">
        <v>11</v>
      </c>
      <c r="D273" s="207" t="s">
        <v>280</v>
      </c>
      <c r="E273" s="207" t="s">
        <v>281</v>
      </c>
      <c r="F273" s="653" t="s">
        <v>8</v>
      </c>
      <c r="G273" s="653"/>
      <c r="H273" s="650"/>
      <c r="I273" s="650"/>
      <c r="J273" s="650"/>
      <c r="K273" s="650"/>
      <c r="L273" s="650"/>
    </row>
    <row r="274" spans="1:12" x14ac:dyDescent="0.2">
      <c r="A274" s="652"/>
      <c r="B274" s="651" t="s">
        <v>2417</v>
      </c>
      <c r="C274" s="654" t="s">
        <v>2438</v>
      </c>
      <c r="D274" s="655">
        <v>43538</v>
      </c>
      <c r="E274" s="651" t="s">
        <v>2439</v>
      </c>
      <c r="F274" s="651" t="s">
        <v>541</v>
      </c>
      <c r="G274" s="651"/>
      <c r="H274" s="649" t="s">
        <v>286</v>
      </c>
      <c r="I274" s="649"/>
      <c r="J274" s="209" t="s">
        <v>287</v>
      </c>
      <c r="K274" s="209" t="s">
        <v>16</v>
      </c>
      <c r="L274" s="210">
        <v>883</v>
      </c>
    </row>
    <row r="275" spans="1:12" x14ac:dyDescent="0.2">
      <c r="A275" s="652"/>
      <c r="B275" s="651"/>
      <c r="C275" s="654"/>
      <c r="D275" s="655"/>
      <c r="E275" s="651"/>
      <c r="F275" s="651"/>
      <c r="G275" s="651"/>
      <c r="H275" s="649" t="s">
        <v>242</v>
      </c>
      <c r="I275" s="649"/>
      <c r="J275" s="209" t="s">
        <v>287</v>
      </c>
      <c r="K275" s="209" t="s">
        <v>16</v>
      </c>
      <c r="L275" s="210">
        <v>629.6</v>
      </c>
    </row>
    <row r="276" spans="1:12" ht="24" x14ac:dyDescent="0.2">
      <c r="A276" s="652"/>
      <c r="B276" s="203" t="s">
        <v>6</v>
      </c>
      <c r="C276" s="207" t="s">
        <v>5</v>
      </c>
      <c r="D276" s="207" t="s">
        <v>288</v>
      </c>
      <c r="E276" s="207" t="s">
        <v>289</v>
      </c>
      <c r="F276" s="650"/>
      <c r="G276" s="650"/>
      <c r="H276" s="649" t="s">
        <v>290</v>
      </c>
      <c r="I276" s="649"/>
      <c r="J276" s="651" t="s">
        <v>287</v>
      </c>
      <c r="K276" s="651" t="s">
        <v>16</v>
      </c>
      <c r="L276" s="648">
        <v>500</v>
      </c>
    </row>
    <row r="277" spans="1:12" ht="24" x14ac:dyDescent="0.2">
      <c r="A277" s="652"/>
      <c r="B277" s="209" t="s">
        <v>2420</v>
      </c>
      <c r="C277" s="209" t="s">
        <v>541</v>
      </c>
      <c r="D277" s="211">
        <v>43543</v>
      </c>
      <c r="E277" s="209" t="s">
        <v>2440</v>
      </c>
      <c r="F277" s="650"/>
      <c r="G277" s="650"/>
      <c r="H277" s="649"/>
      <c r="I277" s="649"/>
      <c r="J277" s="651"/>
      <c r="K277" s="651"/>
      <c r="L277" s="648"/>
    </row>
    <row r="278" spans="1:12" ht="24" x14ac:dyDescent="0.2">
      <c r="A278" s="652">
        <v>652</v>
      </c>
      <c r="B278" s="203" t="s">
        <v>12</v>
      </c>
      <c r="C278" s="207" t="s">
        <v>11</v>
      </c>
      <c r="D278" s="207" t="s">
        <v>280</v>
      </c>
      <c r="E278" s="207" t="s">
        <v>281</v>
      </c>
      <c r="F278" s="653" t="s">
        <v>8</v>
      </c>
      <c r="G278" s="653"/>
      <c r="H278" s="650"/>
      <c r="I278" s="650"/>
      <c r="J278" s="650"/>
      <c r="K278" s="650"/>
      <c r="L278" s="650"/>
    </row>
    <row r="279" spans="1:12" x14ac:dyDescent="0.2">
      <c r="A279" s="652"/>
      <c r="B279" s="651" t="s">
        <v>2441</v>
      </c>
      <c r="C279" s="654" t="s">
        <v>2442</v>
      </c>
      <c r="D279" s="655">
        <v>43434</v>
      </c>
      <c r="E279" s="651" t="s">
        <v>561</v>
      </c>
      <c r="F279" s="651" t="s">
        <v>2443</v>
      </c>
      <c r="G279" s="651"/>
      <c r="H279" s="649" t="s">
        <v>286</v>
      </c>
      <c r="I279" s="649"/>
      <c r="J279" s="209" t="s">
        <v>287</v>
      </c>
      <c r="K279" s="209" t="s">
        <v>16</v>
      </c>
      <c r="L279" s="210">
        <v>687.99</v>
      </c>
    </row>
    <row r="280" spans="1:12" x14ac:dyDescent="0.2">
      <c r="A280" s="652"/>
      <c r="B280" s="651"/>
      <c r="C280" s="654"/>
      <c r="D280" s="655"/>
      <c r="E280" s="651"/>
      <c r="F280" s="651"/>
      <c r="G280" s="651"/>
      <c r="H280" s="649" t="s">
        <v>242</v>
      </c>
      <c r="I280" s="649"/>
      <c r="J280" s="651" t="s">
        <v>287</v>
      </c>
      <c r="K280" s="651" t="s">
        <v>287</v>
      </c>
      <c r="L280" s="648">
        <v>0</v>
      </c>
    </row>
    <row r="281" spans="1:12" x14ac:dyDescent="0.2">
      <c r="A281" s="652"/>
      <c r="B281" s="651"/>
      <c r="C281" s="654"/>
      <c r="D281" s="655"/>
      <c r="E281" s="651"/>
      <c r="F281" s="651"/>
      <c r="G281" s="651"/>
      <c r="H281" s="649"/>
      <c r="I281" s="649"/>
      <c r="J281" s="651"/>
      <c r="K281" s="651"/>
      <c r="L281" s="648"/>
    </row>
    <row r="282" spans="1:12" ht="24" x14ac:dyDescent="0.2">
      <c r="A282" s="652"/>
      <c r="B282" s="203" t="s">
        <v>6</v>
      </c>
      <c r="C282" s="207" t="s">
        <v>5</v>
      </c>
      <c r="D282" s="207" t="s">
        <v>288</v>
      </c>
      <c r="E282" s="207" t="s">
        <v>289</v>
      </c>
      <c r="F282" s="650"/>
      <c r="G282" s="650"/>
      <c r="H282" s="649" t="s">
        <v>290</v>
      </c>
      <c r="I282" s="649"/>
      <c r="J282" s="651" t="s">
        <v>287</v>
      </c>
      <c r="K282" s="651" t="s">
        <v>16</v>
      </c>
      <c r="L282" s="648">
        <v>261</v>
      </c>
    </row>
    <row r="283" spans="1:12" ht="24" x14ac:dyDescent="0.2">
      <c r="A283" s="652"/>
      <c r="B283" s="209" t="s">
        <v>291</v>
      </c>
      <c r="C283" s="209" t="s">
        <v>2443</v>
      </c>
      <c r="D283" s="211">
        <v>43438</v>
      </c>
      <c r="E283" s="209" t="s">
        <v>2444</v>
      </c>
      <c r="F283" s="650"/>
      <c r="G283" s="650"/>
      <c r="H283" s="649"/>
      <c r="I283" s="649"/>
      <c r="J283" s="651"/>
      <c r="K283" s="651"/>
      <c r="L283" s="648"/>
    </row>
    <row r="284" spans="1:12" ht="24" x14ac:dyDescent="0.2">
      <c r="A284" s="652">
        <v>653</v>
      </c>
      <c r="B284" s="203" t="s">
        <v>12</v>
      </c>
      <c r="C284" s="207" t="s">
        <v>11</v>
      </c>
      <c r="D284" s="207" t="s">
        <v>280</v>
      </c>
      <c r="E284" s="207" t="s">
        <v>281</v>
      </c>
      <c r="F284" s="653" t="s">
        <v>8</v>
      </c>
      <c r="G284" s="653"/>
      <c r="H284" s="650"/>
      <c r="I284" s="650"/>
      <c r="J284" s="650"/>
      <c r="K284" s="650"/>
      <c r="L284" s="650"/>
    </row>
    <row r="285" spans="1:12" x14ac:dyDescent="0.2">
      <c r="A285" s="652"/>
      <c r="B285" s="651" t="s">
        <v>2445</v>
      </c>
      <c r="C285" s="654" t="s">
        <v>2446</v>
      </c>
      <c r="D285" s="655">
        <v>43377</v>
      </c>
      <c r="E285" s="651" t="s">
        <v>763</v>
      </c>
      <c r="F285" s="651" t="s">
        <v>764</v>
      </c>
      <c r="G285" s="651"/>
      <c r="H285" s="649" t="s">
        <v>286</v>
      </c>
      <c r="I285" s="649"/>
      <c r="J285" s="209" t="s">
        <v>287</v>
      </c>
      <c r="K285" s="209" t="s">
        <v>16</v>
      </c>
      <c r="L285" s="210">
        <v>138.72999999999999</v>
      </c>
    </row>
    <row r="286" spans="1:12" x14ac:dyDescent="0.2">
      <c r="A286" s="652"/>
      <c r="B286" s="651"/>
      <c r="C286" s="654"/>
      <c r="D286" s="655"/>
      <c r="E286" s="651"/>
      <c r="F286" s="651"/>
      <c r="G286" s="651"/>
      <c r="H286" s="649" t="s">
        <v>242</v>
      </c>
      <c r="I286" s="649"/>
      <c r="J286" s="209" t="s">
        <v>287</v>
      </c>
      <c r="K286" s="209" t="s">
        <v>16</v>
      </c>
      <c r="L286" s="210">
        <v>493.4</v>
      </c>
    </row>
    <row r="287" spans="1:12" ht="24" x14ac:dyDescent="0.2">
      <c r="A287" s="652"/>
      <c r="B287" s="203" t="s">
        <v>6</v>
      </c>
      <c r="C287" s="207" t="s">
        <v>5</v>
      </c>
      <c r="D287" s="207" t="s">
        <v>288</v>
      </c>
      <c r="E287" s="207" t="s">
        <v>289</v>
      </c>
      <c r="F287" s="650"/>
      <c r="G287" s="650"/>
      <c r="H287" s="649" t="s">
        <v>290</v>
      </c>
      <c r="I287" s="649"/>
      <c r="J287" s="651" t="s">
        <v>287</v>
      </c>
      <c r="K287" s="651" t="s">
        <v>287</v>
      </c>
      <c r="L287" s="648">
        <v>0</v>
      </c>
    </row>
    <row r="288" spans="1:12" ht="24" x14ac:dyDescent="0.2">
      <c r="A288" s="652"/>
      <c r="B288" s="209" t="s">
        <v>2138</v>
      </c>
      <c r="C288" s="209" t="s">
        <v>764</v>
      </c>
      <c r="D288" s="211">
        <v>43378</v>
      </c>
      <c r="E288" s="209" t="s">
        <v>1923</v>
      </c>
      <c r="F288" s="650"/>
      <c r="G288" s="650"/>
      <c r="H288" s="649"/>
      <c r="I288" s="649"/>
      <c r="J288" s="651"/>
      <c r="K288" s="651"/>
      <c r="L288" s="648"/>
    </row>
    <row r="289" spans="1:12" ht="24" x14ac:dyDescent="0.2">
      <c r="A289" s="652">
        <v>654</v>
      </c>
      <c r="B289" s="203" t="s">
        <v>12</v>
      </c>
      <c r="C289" s="207" t="s">
        <v>11</v>
      </c>
      <c r="D289" s="207" t="s">
        <v>280</v>
      </c>
      <c r="E289" s="207" t="s">
        <v>281</v>
      </c>
      <c r="F289" s="653" t="s">
        <v>8</v>
      </c>
      <c r="G289" s="653"/>
      <c r="H289" s="650"/>
      <c r="I289" s="650"/>
      <c r="J289" s="650"/>
      <c r="K289" s="650"/>
      <c r="L289" s="650"/>
    </row>
    <row r="290" spans="1:12" x14ac:dyDescent="0.2">
      <c r="A290" s="652"/>
      <c r="B290" s="651" t="s">
        <v>2445</v>
      </c>
      <c r="C290" s="654" t="s">
        <v>2447</v>
      </c>
      <c r="D290" s="655">
        <v>43416</v>
      </c>
      <c r="E290" s="651" t="s">
        <v>442</v>
      </c>
      <c r="F290" s="651" t="s">
        <v>2448</v>
      </c>
      <c r="G290" s="651"/>
      <c r="H290" s="649" t="s">
        <v>286</v>
      </c>
      <c r="I290" s="649"/>
      <c r="J290" s="209" t="s">
        <v>287</v>
      </c>
      <c r="K290" s="209" t="s">
        <v>287</v>
      </c>
      <c r="L290" s="210">
        <v>0</v>
      </c>
    </row>
    <row r="291" spans="1:12" x14ac:dyDescent="0.2">
      <c r="A291" s="652"/>
      <c r="B291" s="651"/>
      <c r="C291" s="654"/>
      <c r="D291" s="655"/>
      <c r="E291" s="651"/>
      <c r="F291" s="651"/>
      <c r="G291" s="651"/>
      <c r="H291" s="649" t="s">
        <v>242</v>
      </c>
      <c r="I291" s="649"/>
      <c r="J291" s="209" t="s">
        <v>287</v>
      </c>
      <c r="K291" s="209" t="s">
        <v>287</v>
      </c>
      <c r="L291" s="210">
        <v>0</v>
      </c>
    </row>
    <row r="292" spans="1:12" ht="24" x14ac:dyDescent="0.2">
      <c r="A292" s="652"/>
      <c r="B292" s="203" t="s">
        <v>6</v>
      </c>
      <c r="C292" s="207" t="s">
        <v>5</v>
      </c>
      <c r="D292" s="207" t="s">
        <v>288</v>
      </c>
      <c r="E292" s="207" t="s">
        <v>289</v>
      </c>
      <c r="F292" s="650"/>
      <c r="G292" s="650"/>
      <c r="H292" s="649" t="s">
        <v>290</v>
      </c>
      <c r="I292" s="649"/>
      <c r="J292" s="651" t="s">
        <v>287</v>
      </c>
      <c r="K292" s="651" t="s">
        <v>16</v>
      </c>
      <c r="L292" s="648">
        <v>490</v>
      </c>
    </row>
    <row r="293" spans="1:12" ht="24" x14ac:dyDescent="0.2">
      <c r="A293" s="652"/>
      <c r="B293" s="209" t="s">
        <v>2138</v>
      </c>
      <c r="C293" s="209" t="s">
        <v>2448</v>
      </c>
      <c r="D293" s="211">
        <v>43419</v>
      </c>
      <c r="E293" s="209" t="s">
        <v>1602</v>
      </c>
      <c r="F293" s="650"/>
      <c r="G293" s="650"/>
      <c r="H293" s="649"/>
      <c r="I293" s="649"/>
      <c r="J293" s="651"/>
      <c r="K293" s="651"/>
      <c r="L293" s="648"/>
    </row>
    <row r="294" spans="1:12" ht="24" x14ac:dyDescent="0.2">
      <c r="A294" s="652">
        <v>655</v>
      </c>
      <c r="B294" s="203" t="s">
        <v>12</v>
      </c>
      <c r="C294" s="207" t="s">
        <v>11</v>
      </c>
      <c r="D294" s="207" t="s">
        <v>280</v>
      </c>
      <c r="E294" s="207" t="s">
        <v>281</v>
      </c>
      <c r="F294" s="653" t="s">
        <v>8</v>
      </c>
      <c r="G294" s="653"/>
      <c r="H294" s="650"/>
      <c r="I294" s="650"/>
      <c r="J294" s="650"/>
      <c r="K294" s="650"/>
      <c r="L294" s="650"/>
    </row>
    <row r="295" spans="1:12" x14ac:dyDescent="0.2">
      <c r="A295" s="652"/>
      <c r="B295" s="651" t="s">
        <v>2445</v>
      </c>
      <c r="C295" s="654" t="s">
        <v>2449</v>
      </c>
      <c r="D295" s="655">
        <v>43475</v>
      </c>
      <c r="E295" s="651" t="s">
        <v>432</v>
      </c>
      <c r="F295" s="651" t="s">
        <v>2450</v>
      </c>
      <c r="G295" s="651"/>
      <c r="H295" s="649" t="s">
        <v>286</v>
      </c>
      <c r="I295" s="649"/>
      <c r="J295" s="209" t="s">
        <v>287</v>
      </c>
      <c r="K295" s="209" t="s">
        <v>16</v>
      </c>
      <c r="L295" s="210">
        <v>280.33999999999997</v>
      </c>
    </row>
    <row r="296" spans="1:12" x14ac:dyDescent="0.2">
      <c r="A296" s="652"/>
      <c r="B296" s="651"/>
      <c r="C296" s="654"/>
      <c r="D296" s="655"/>
      <c r="E296" s="651"/>
      <c r="F296" s="651"/>
      <c r="G296" s="651"/>
      <c r="H296" s="649" t="s">
        <v>242</v>
      </c>
      <c r="I296" s="649"/>
      <c r="J296" s="209" t="s">
        <v>287</v>
      </c>
      <c r="K296" s="209" t="s">
        <v>16</v>
      </c>
      <c r="L296" s="210">
        <v>383.21</v>
      </c>
    </row>
    <row r="297" spans="1:12" ht="24" x14ac:dyDescent="0.2">
      <c r="A297" s="652"/>
      <c r="B297" s="203" t="s">
        <v>6</v>
      </c>
      <c r="C297" s="207" t="s">
        <v>5</v>
      </c>
      <c r="D297" s="207" t="s">
        <v>288</v>
      </c>
      <c r="E297" s="207" t="s">
        <v>289</v>
      </c>
      <c r="F297" s="650"/>
      <c r="G297" s="650"/>
      <c r="H297" s="649" t="s">
        <v>290</v>
      </c>
      <c r="I297" s="649"/>
      <c r="J297" s="651" t="s">
        <v>287</v>
      </c>
      <c r="K297" s="651" t="s">
        <v>16</v>
      </c>
      <c r="L297" s="648">
        <v>286.17</v>
      </c>
    </row>
    <row r="298" spans="1:12" ht="24" x14ac:dyDescent="0.2">
      <c r="A298" s="652"/>
      <c r="B298" s="209" t="s">
        <v>2138</v>
      </c>
      <c r="C298" s="209" t="s">
        <v>2450</v>
      </c>
      <c r="D298" s="211">
        <v>43477</v>
      </c>
      <c r="E298" s="209" t="s">
        <v>2369</v>
      </c>
      <c r="F298" s="650"/>
      <c r="G298" s="650"/>
      <c r="H298" s="649"/>
      <c r="I298" s="649"/>
      <c r="J298" s="651"/>
      <c r="K298" s="651"/>
      <c r="L298" s="648"/>
    </row>
    <row r="299" spans="1:12" ht="24" x14ac:dyDescent="0.2">
      <c r="A299" s="652">
        <v>656</v>
      </c>
      <c r="B299" s="203" t="s">
        <v>12</v>
      </c>
      <c r="C299" s="207" t="s">
        <v>11</v>
      </c>
      <c r="D299" s="207" t="s">
        <v>280</v>
      </c>
      <c r="E299" s="207" t="s">
        <v>281</v>
      </c>
      <c r="F299" s="653" t="s">
        <v>8</v>
      </c>
      <c r="G299" s="653"/>
      <c r="H299" s="650"/>
      <c r="I299" s="650"/>
      <c r="J299" s="650"/>
      <c r="K299" s="650"/>
      <c r="L299" s="650"/>
    </row>
    <row r="300" spans="1:12" x14ac:dyDescent="0.2">
      <c r="A300" s="652"/>
      <c r="B300" s="651" t="s">
        <v>2445</v>
      </c>
      <c r="C300" s="654" t="s">
        <v>2451</v>
      </c>
      <c r="D300" s="655">
        <v>43551</v>
      </c>
      <c r="E300" s="651" t="s">
        <v>2452</v>
      </c>
      <c r="F300" s="651" t="s">
        <v>2453</v>
      </c>
      <c r="G300" s="651"/>
      <c r="H300" s="649" t="s">
        <v>286</v>
      </c>
      <c r="I300" s="649"/>
      <c r="J300" s="209" t="s">
        <v>287</v>
      </c>
      <c r="K300" s="209" t="s">
        <v>16</v>
      </c>
      <c r="L300" s="210">
        <v>588</v>
      </c>
    </row>
    <row r="301" spans="1:12" x14ac:dyDescent="0.2">
      <c r="A301" s="652"/>
      <c r="B301" s="651"/>
      <c r="C301" s="654"/>
      <c r="D301" s="655"/>
      <c r="E301" s="651"/>
      <c r="F301" s="651"/>
      <c r="G301" s="651"/>
      <c r="H301" s="649" t="s">
        <v>242</v>
      </c>
      <c r="I301" s="649"/>
      <c r="J301" s="209" t="s">
        <v>287</v>
      </c>
      <c r="K301" s="209" t="s">
        <v>16</v>
      </c>
      <c r="L301" s="210">
        <v>564.77</v>
      </c>
    </row>
    <row r="302" spans="1:12" ht="24" x14ac:dyDescent="0.2">
      <c r="A302" s="652"/>
      <c r="B302" s="203" t="s">
        <v>6</v>
      </c>
      <c r="C302" s="207" t="s">
        <v>5</v>
      </c>
      <c r="D302" s="207" t="s">
        <v>288</v>
      </c>
      <c r="E302" s="207" t="s">
        <v>289</v>
      </c>
      <c r="F302" s="650"/>
      <c r="G302" s="650"/>
      <c r="H302" s="649" t="s">
        <v>290</v>
      </c>
      <c r="I302" s="649"/>
      <c r="J302" s="651" t="s">
        <v>287</v>
      </c>
      <c r="K302" s="651" t="s">
        <v>287</v>
      </c>
      <c r="L302" s="648">
        <v>0</v>
      </c>
    </row>
    <row r="303" spans="1:12" ht="24" x14ac:dyDescent="0.2">
      <c r="A303" s="652"/>
      <c r="B303" s="209" t="s">
        <v>2138</v>
      </c>
      <c r="C303" s="209" t="s">
        <v>2453</v>
      </c>
      <c r="D303" s="211">
        <v>43553</v>
      </c>
      <c r="E303" s="209" t="s">
        <v>2454</v>
      </c>
      <c r="F303" s="650"/>
      <c r="G303" s="650"/>
      <c r="H303" s="649"/>
      <c r="I303" s="649"/>
      <c r="J303" s="651"/>
      <c r="K303" s="651"/>
      <c r="L303" s="648"/>
    </row>
    <row r="304" spans="1:12" ht="24" x14ac:dyDescent="0.2">
      <c r="A304" s="652">
        <v>657</v>
      </c>
      <c r="B304" s="203" t="s">
        <v>12</v>
      </c>
      <c r="C304" s="207" t="s">
        <v>11</v>
      </c>
      <c r="D304" s="207" t="s">
        <v>280</v>
      </c>
      <c r="E304" s="207" t="s">
        <v>281</v>
      </c>
      <c r="F304" s="653" t="s">
        <v>8</v>
      </c>
      <c r="G304" s="653"/>
      <c r="H304" s="650"/>
      <c r="I304" s="650"/>
      <c r="J304" s="650"/>
      <c r="K304" s="650"/>
      <c r="L304" s="650"/>
    </row>
    <row r="305" spans="1:12" x14ac:dyDescent="0.2">
      <c r="A305" s="652"/>
      <c r="B305" s="651" t="s">
        <v>2455</v>
      </c>
      <c r="C305" s="654" t="s">
        <v>2456</v>
      </c>
      <c r="D305" s="655">
        <v>43520</v>
      </c>
      <c r="E305" s="651" t="s">
        <v>1522</v>
      </c>
      <c r="F305" s="651" t="s">
        <v>465</v>
      </c>
      <c r="G305" s="651"/>
      <c r="H305" s="649" t="s">
        <v>286</v>
      </c>
      <c r="I305" s="649"/>
      <c r="J305" s="209" t="s">
        <v>16</v>
      </c>
      <c r="K305" s="209" t="s">
        <v>287</v>
      </c>
      <c r="L305" s="210">
        <v>684</v>
      </c>
    </row>
    <row r="306" spans="1:12" x14ac:dyDescent="0.2">
      <c r="A306" s="652"/>
      <c r="B306" s="651"/>
      <c r="C306" s="654"/>
      <c r="D306" s="655"/>
      <c r="E306" s="651"/>
      <c r="F306" s="651"/>
      <c r="G306" s="651"/>
      <c r="H306" s="649" t="s">
        <v>242</v>
      </c>
      <c r="I306" s="649"/>
      <c r="J306" s="651" t="s">
        <v>16</v>
      </c>
      <c r="K306" s="651" t="s">
        <v>287</v>
      </c>
      <c r="L306" s="648">
        <v>687.07</v>
      </c>
    </row>
    <row r="307" spans="1:12" x14ac:dyDescent="0.2">
      <c r="A307" s="652"/>
      <c r="B307" s="651"/>
      <c r="C307" s="654"/>
      <c r="D307" s="655"/>
      <c r="E307" s="651"/>
      <c r="F307" s="651"/>
      <c r="G307" s="651"/>
      <c r="H307" s="649"/>
      <c r="I307" s="649"/>
      <c r="J307" s="651"/>
      <c r="K307" s="651"/>
      <c r="L307" s="648"/>
    </row>
    <row r="308" spans="1:12" ht="24" x14ac:dyDescent="0.2">
      <c r="A308" s="652"/>
      <c r="B308" s="203" t="s">
        <v>6</v>
      </c>
      <c r="C308" s="207" t="s">
        <v>5</v>
      </c>
      <c r="D308" s="207" t="s">
        <v>288</v>
      </c>
      <c r="E308" s="207" t="s">
        <v>289</v>
      </c>
      <c r="F308" s="650"/>
      <c r="G308" s="650"/>
      <c r="H308" s="649" t="s">
        <v>290</v>
      </c>
      <c r="I308" s="649"/>
      <c r="J308" s="651" t="s">
        <v>16</v>
      </c>
      <c r="K308" s="651" t="s">
        <v>16</v>
      </c>
      <c r="L308" s="648">
        <v>1095</v>
      </c>
    </row>
    <row r="309" spans="1:12" ht="36" x14ac:dyDescent="0.2">
      <c r="A309" s="652"/>
      <c r="B309" s="209" t="s">
        <v>1105</v>
      </c>
      <c r="C309" s="209" t="s">
        <v>465</v>
      </c>
      <c r="D309" s="211">
        <v>43525</v>
      </c>
      <c r="E309" s="209" t="s">
        <v>2373</v>
      </c>
      <c r="F309" s="650"/>
      <c r="G309" s="650"/>
      <c r="H309" s="649"/>
      <c r="I309" s="649"/>
      <c r="J309" s="651"/>
      <c r="K309" s="651"/>
      <c r="L309" s="648"/>
    </row>
    <row r="310" spans="1:12" ht="24" x14ac:dyDescent="0.2">
      <c r="A310" s="652">
        <v>658</v>
      </c>
      <c r="B310" s="203" t="s">
        <v>12</v>
      </c>
      <c r="C310" s="207" t="s">
        <v>11</v>
      </c>
      <c r="D310" s="207" t="s">
        <v>280</v>
      </c>
      <c r="E310" s="207" t="s">
        <v>281</v>
      </c>
      <c r="F310" s="653" t="s">
        <v>8</v>
      </c>
      <c r="G310" s="653"/>
      <c r="H310" s="650"/>
      <c r="I310" s="650"/>
      <c r="J310" s="650"/>
      <c r="K310" s="650"/>
      <c r="L310" s="650"/>
    </row>
    <row r="311" spans="1:12" x14ac:dyDescent="0.2">
      <c r="A311" s="652"/>
      <c r="B311" s="651" t="s">
        <v>2457</v>
      </c>
      <c r="C311" s="654" t="s">
        <v>2458</v>
      </c>
      <c r="D311" s="655">
        <v>43394</v>
      </c>
      <c r="E311" s="651" t="s">
        <v>2459</v>
      </c>
      <c r="F311" s="651" t="s">
        <v>2460</v>
      </c>
      <c r="G311" s="651"/>
      <c r="H311" s="649" t="s">
        <v>286</v>
      </c>
      <c r="I311" s="649"/>
      <c r="J311" s="209" t="s">
        <v>287</v>
      </c>
      <c r="K311" s="209" t="s">
        <v>16</v>
      </c>
      <c r="L311" s="210">
        <v>391.72</v>
      </c>
    </row>
    <row r="312" spans="1:12" x14ac:dyDescent="0.2">
      <c r="A312" s="652"/>
      <c r="B312" s="651"/>
      <c r="C312" s="654"/>
      <c r="D312" s="655"/>
      <c r="E312" s="651"/>
      <c r="F312" s="651"/>
      <c r="G312" s="651"/>
      <c r="H312" s="649" t="s">
        <v>242</v>
      </c>
      <c r="I312" s="649"/>
      <c r="J312" s="209" t="s">
        <v>287</v>
      </c>
      <c r="K312" s="209" t="s">
        <v>16</v>
      </c>
      <c r="L312" s="210">
        <v>240.96</v>
      </c>
    </row>
    <row r="313" spans="1:12" ht="24" x14ac:dyDescent="0.2">
      <c r="A313" s="652"/>
      <c r="B313" s="203" t="s">
        <v>6</v>
      </c>
      <c r="C313" s="207" t="s">
        <v>5</v>
      </c>
      <c r="D313" s="207" t="s">
        <v>288</v>
      </c>
      <c r="E313" s="207" t="s">
        <v>289</v>
      </c>
      <c r="F313" s="650"/>
      <c r="G313" s="650"/>
      <c r="H313" s="649" t="s">
        <v>290</v>
      </c>
      <c r="I313" s="649"/>
      <c r="J313" s="651" t="s">
        <v>287</v>
      </c>
      <c r="K313" s="651" t="s">
        <v>287</v>
      </c>
      <c r="L313" s="648">
        <v>0</v>
      </c>
    </row>
    <row r="314" spans="1:12" ht="24" x14ac:dyDescent="0.2">
      <c r="A314" s="652"/>
      <c r="B314" s="209" t="s">
        <v>511</v>
      </c>
      <c r="C314" s="209" t="s">
        <v>2460</v>
      </c>
      <c r="D314" s="211">
        <v>43396</v>
      </c>
      <c r="E314" s="209" t="s">
        <v>810</v>
      </c>
      <c r="F314" s="650"/>
      <c r="G314" s="650"/>
      <c r="H314" s="649"/>
      <c r="I314" s="649"/>
      <c r="J314" s="651"/>
      <c r="K314" s="651"/>
      <c r="L314" s="648"/>
    </row>
    <row r="315" spans="1:12" ht="24" x14ac:dyDescent="0.2">
      <c r="A315" s="652">
        <v>659</v>
      </c>
      <c r="B315" s="203" t="s">
        <v>12</v>
      </c>
      <c r="C315" s="207" t="s">
        <v>11</v>
      </c>
      <c r="D315" s="207" t="s">
        <v>280</v>
      </c>
      <c r="E315" s="207" t="s">
        <v>281</v>
      </c>
      <c r="F315" s="653" t="s">
        <v>8</v>
      </c>
      <c r="G315" s="653"/>
      <c r="H315" s="650"/>
      <c r="I315" s="650"/>
      <c r="J315" s="650"/>
      <c r="K315" s="650"/>
      <c r="L315" s="650"/>
    </row>
    <row r="316" spans="1:12" x14ac:dyDescent="0.2">
      <c r="A316" s="652"/>
      <c r="B316" s="651" t="s">
        <v>2461</v>
      </c>
      <c r="C316" s="654" t="s">
        <v>2462</v>
      </c>
      <c r="D316" s="655">
        <v>43377</v>
      </c>
      <c r="E316" s="651" t="s">
        <v>364</v>
      </c>
      <c r="F316" s="651" t="s">
        <v>365</v>
      </c>
      <c r="G316" s="651"/>
      <c r="H316" s="649" t="s">
        <v>286</v>
      </c>
      <c r="I316" s="649"/>
      <c r="J316" s="209" t="s">
        <v>287</v>
      </c>
      <c r="K316" s="209" t="s">
        <v>16</v>
      </c>
      <c r="L316" s="210">
        <v>231</v>
      </c>
    </row>
    <row r="317" spans="1:12" x14ac:dyDescent="0.2">
      <c r="A317" s="652"/>
      <c r="B317" s="651"/>
      <c r="C317" s="654"/>
      <c r="D317" s="655"/>
      <c r="E317" s="651"/>
      <c r="F317" s="651"/>
      <c r="G317" s="651"/>
      <c r="H317" s="649" t="s">
        <v>242</v>
      </c>
      <c r="I317" s="649"/>
      <c r="J317" s="209" t="s">
        <v>287</v>
      </c>
      <c r="K317" s="209" t="s">
        <v>16</v>
      </c>
      <c r="L317" s="210">
        <v>460.13</v>
      </c>
    </row>
    <row r="318" spans="1:12" ht="24" x14ac:dyDescent="0.2">
      <c r="A318" s="652"/>
      <c r="B318" s="203" t="s">
        <v>6</v>
      </c>
      <c r="C318" s="207" t="s">
        <v>5</v>
      </c>
      <c r="D318" s="207" t="s">
        <v>288</v>
      </c>
      <c r="E318" s="207" t="s">
        <v>289</v>
      </c>
      <c r="F318" s="650"/>
      <c r="G318" s="650"/>
      <c r="H318" s="649" t="s">
        <v>290</v>
      </c>
      <c r="I318" s="649"/>
      <c r="J318" s="651" t="s">
        <v>287</v>
      </c>
      <c r="K318" s="651" t="s">
        <v>16</v>
      </c>
      <c r="L318" s="648">
        <v>110</v>
      </c>
    </row>
    <row r="319" spans="1:12" ht="24" x14ac:dyDescent="0.2">
      <c r="A319" s="652"/>
      <c r="B319" s="209" t="s">
        <v>460</v>
      </c>
      <c r="C319" s="209" t="s">
        <v>365</v>
      </c>
      <c r="D319" s="211">
        <v>43378</v>
      </c>
      <c r="E319" s="209" t="s">
        <v>1923</v>
      </c>
      <c r="F319" s="650"/>
      <c r="G319" s="650"/>
      <c r="H319" s="649"/>
      <c r="I319" s="649"/>
      <c r="J319" s="651"/>
      <c r="K319" s="651"/>
      <c r="L319" s="648"/>
    </row>
    <row r="320" spans="1:12" ht="24" x14ac:dyDescent="0.2">
      <c r="A320" s="652">
        <v>660</v>
      </c>
      <c r="B320" s="203" t="s">
        <v>12</v>
      </c>
      <c r="C320" s="207" t="s">
        <v>11</v>
      </c>
      <c r="D320" s="207" t="s">
        <v>280</v>
      </c>
      <c r="E320" s="207" t="s">
        <v>281</v>
      </c>
      <c r="F320" s="653" t="s">
        <v>8</v>
      </c>
      <c r="G320" s="653"/>
      <c r="H320" s="650"/>
      <c r="I320" s="650"/>
      <c r="J320" s="650"/>
      <c r="K320" s="650"/>
      <c r="L320" s="650"/>
    </row>
    <row r="321" spans="1:12" x14ac:dyDescent="0.2">
      <c r="A321" s="652"/>
      <c r="B321" s="651" t="s">
        <v>2461</v>
      </c>
      <c r="C321" s="654" t="s">
        <v>2463</v>
      </c>
      <c r="D321" s="655">
        <v>43416</v>
      </c>
      <c r="E321" s="651" t="s">
        <v>2464</v>
      </c>
      <c r="F321" s="651" t="s">
        <v>2465</v>
      </c>
      <c r="G321" s="651"/>
      <c r="H321" s="649" t="s">
        <v>286</v>
      </c>
      <c r="I321" s="649"/>
      <c r="J321" s="209" t="s">
        <v>287</v>
      </c>
      <c r="K321" s="209" t="s">
        <v>16</v>
      </c>
      <c r="L321" s="210">
        <v>236.48</v>
      </c>
    </row>
    <row r="322" spans="1:12" x14ac:dyDescent="0.2">
      <c r="A322" s="652"/>
      <c r="B322" s="651"/>
      <c r="C322" s="654"/>
      <c r="D322" s="655"/>
      <c r="E322" s="651"/>
      <c r="F322" s="651"/>
      <c r="G322" s="651"/>
      <c r="H322" s="649" t="s">
        <v>242</v>
      </c>
      <c r="I322" s="649"/>
      <c r="J322" s="209" t="s">
        <v>287</v>
      </c>
      <c r="K322" s="209" t="s">
        <v>16</v>
      </c>
      <c r="L322" s="210">
        <v>217</v>
      </c>
    </row>
    <row r="323" spans="1:12" ht="24" x14ac:dyDescent="0.2">
      <c r="A323" s="652"/>
      <c r="B323" s="203" t="s">
        <v>6</v>
      </c>
      <c r="C323" s="207" t="s">
        <v>5</v>
      </c>
      <c r="D323" s="207" t="s">
        <v>288</v>
      </c>
      <c r="E323" s="207" t="s">
        <v>289</v>
      </c>
      <c r="F323" s="650"/>
      <c r="G323" s="650"/>
      <c r="H323" s="649" t="s">
        <v>290</v>
      </c>
      <c r="I323" s="649"/>
      <c r="J323" s="651" t="s">
        <v>287</v>
      </c>
      <c r="K323" s="651" t="s">
        <v>287</v>
      </c>
      <c r="L323" s="648">
        <v>0</v>
      </c>
    </row>
    <row r="324" spans="1:12" ht="24" x14ac:dyDescent="0.2">
      <c r="A324" s="652"/>
      <c r="B324" s="209" t="s">
        <v>460</v>
      </c>
      <c r="C324" s="209" t="s">
        <v>2465</v>
      </c>
      <c r="D324" s="211">
        <v>43417</v>
      </c>
      <c r="E324" s="209" t="s">
        <v>2466</v>
      </c>
      <c r="F324" s="650"/>
      <c r="G324" s="650"/>
      <c r="H324" s="649"/>
      <c r="I324" s="649"/>
      <c r="J324" s="651"/>
      <c r="K324" s="651"/>
      <c r="L324" s="648"/>
    </row>
    <row r="325" spans="1:12" ht="24" x14ac:dyDescent="0.2">
      <c r="A325" s="652">
        <v>661</v>
      </c>
      <c r="B325" s="203" t="s">
        <v>12</v>
      </c>
      <c r="C325" s="207" t="s">
        <v>11</v>
      </c>
      <c r="D325" s="207" t="s">
        <v>280</v>
      </c>
      <c r="E325" s="207" t="s">
        <v>281</v>
      </c>
      <c r="F325" s="653" t="s">
        <v>8</v>
      </c>
      <c r="G325" s="653"/>
      <c r="H325" s="650"/>
      <c r="I325" s="650"/>
      <c r="J325" s="650"/>
      <c r="K325" s="650"/>
      <c r="L325" s="650"/>
    </row>
    <row r="326" spans="1:12" x14ac:dyDescent="0.2">
      <c r="A326" s="652"/>
      <c r="B326" s="651" t="s">
        <v>2467</v>
      </c>
      <c r="C326" s="654" t="s">
        <v>2468</v>
      </c>
      <c r="D326" s="655">
        <v>43488</v>
      </c>
      <c r="E326" s="651" t="s">
        <v>2469</v>
      </c>
      <c r="F326" s="651" t="s">
        <v>836</v>
      </c>
      <c r="G326" s="651"/>
      <c r="H326" s="649" t="s">
        <v>286</v>
      </c>
      <c r="I326" s="649"/>
      <c r="J326" s="209" t="s">
        <v>287</v>
      </c>
      <c r="K326" s="209" t="s">
        <v>16</v>
      </c>
      <c r="L326" s="210">
        <v>562</v>
      </c>
    </row>
    <row r="327" spans="1:12" x14ac:dyDescent="0.2">
      <c r="A327" s="652"/>
      <c r="B327" s="651"/>
      <c r="C327" s="654"/>
      <c r="D327" s="655"/>
      <c r="E327" s="651"/>
      <c r="F327" s="651"/>
      <c r="G327" s="651"/>
      <c r="H327" s="649" t="s">
        <v>242</v>
      </c>
      <c r="I327" s="649"/>
      <c r="J327" s="209" t="s">
        <v>287</v>
      </c>
      <c r="K327" s="209" t="s">
        <v>287</v>
      </c>
      <c r="L327" s="210">
        <v>0</v>
      </c>
    </row>
    <row r="328" spans="1:12" ht="24" x14ac:dyDescent="0.2">
      <c r="A328" s="652"/>
      <c r="B328" s="203" t="s">
        <v>6</v>
      </c>
      <c r="C328" s="207" t="s">
        <v>5</v>
      </c>
      <c r="D328" s="207" t="s">
        <v>288</v>
      </c>
      <c r="E328" s="207" t="s">
        <v>289</v>
      </c>
      <c r="F328" s="650"/>
      <c r="G328" s="650"/>
      <c r="H328" s="649" t="s">
        <v>290</v>
      </c>
      <c r="I328" s="649"/>
      <c r="J328" s="651" t="s">
        <v>287</v>
      </c>
      <c r="K328" s="651" t="s">
        <v>287</v>
      </c>
      <c r="L328" s="648">
        <v>0</v>
      </c>
    </row>
    <row r="329" spans="1:12" ht="24" x14ac:dyDescent="0.2">
      <c r="A329" s="652"/>
      <c r="B329" s="209" t="s">
        <v>439</v>
      </c>
      <c r="C329" s="209" t="s">
        <v>836</v>
      </c>
      <c r="D329" s="211">
        <v>43490</v>
      </c>
      <c r="E329" s="209" t="s">
        <v>765</v>
      </c>
      <c r="F329" s="650"/>
      <c r="G329" s="650"/>
      <c r="H329" s="649"/>
      <c r="I329" s="649"/>
      <c r="J329" s="651"/>
      <c r="K329" s="651"/>
      <c r="L329" s="648"/>
    </row>
    <row r="330" spans="1:12" ht="24" x14ac:dyDescent="0.2">
      <c r="A330" s="652">
        <v>662</v>
      </c>
      <c r="B330" s="203" t="s">
        <v>12</v>
      </c>
      <c r="C330" s="207" t="s">
        <v>11</v>
      </c>
      <c r="D330" s="207" t="s">
        <v>280</v>
      </c>
      <c r="E330" s="207" t="s">
        <v>281</v>
      </c>
      <c r="F330" s="653" t="s">
        <v>8</v>
      </c>
      <c r="G330" s="653"/>
      <c r="H330" s="650"/>
      <c r="I330" s="650"/>
      <c r="J330" s="650"/>
      <c r="K330" s="650"/>
      <c r="L330" s="650"/>
    </row>
    <row r="331" spans="1:12" x14ac:dyDescent="0.2">
      <c r="A331" s="652"/>
      <c r="B331" s="651" t="s">
        <v>2467</v>
      </c>
      <c r="C331" s="654" t="s">
        <v>2470</v>
      </c>
      <c r="D331" s="655">
        <v>43508</v>
      </c>
      <c r="E331" s="651" t="s">
        <v>321</v>
      </c>
      <c r="F331" s="651" t="s">
        <v>446</v>
      </c>
      <c r="G331" s="651"/>
      <c r="H331" s="649" t="s">
        <v>286</v>
      </c>
      <c r="I331" s="649"/>
      <c r="J331" s="209" t="s">
        <v>287</v>
      </c>
      <c r="K331" s="209" t="s">
        <v>16</v>
      </c>
      <c r="L331" s="210">
        <v>1236</v>
      </c>
    </row>
    <row r="332" spans="1:12" x14ac:dyDescent="0.2">
      <c r="A332" s="652"/>
      <c r="B332" s="651"/>
      <c r="C332" s="654"/>
      <c r="D332" s="655"/>
      <c r="E332" s="651"/>
      <c r="F332" s="651"/>
      <c r="G332" s="651"/>
      <c r="H332" s="649" t="s">
        <v>242</v>
      </c>
      <c r="I332" s="649"/>
      <c r="J332" s="209" t="s">
        <v>287</v>
      </c>
      <c r="K332" s="209" t="s">
        <v>16</v>
      </c>
      <c r="L332" s="210">
        <v>489.44</v>
      </c>
    </row>
    <row r="333" spans="1:12" ht="24" x14ac:dyDescent="0.2">
      <c r="A333" s="652"/>
      <c r="B333" s="203" t="s">
        <v>6</v>
      </c>
      <c r="C333" s="207" t="s">
        <v>5</v>
      </c>
      <c r="D333" s="207" t="s">
        <v>288</v>
      </c>
      <c r="E333" s="207" t="s">
        <v>289</v>
      </c>
      <c r="F333" s="650"/>
      <c r="G333" s="650"/>
      <c r="H333" s="649" t="s">
        <v>290</v>
      </c>
      <c r="I333" s="649"/>
      <c r="J333" s="651" t="s">
        <v>287</v>
      </c>
      <c r="K333" s="651" t="s">
        <v>16</v>
      </c>
      <c r="L333" s="648">
        <v>200</v>
      </c>
    </row>
    <row r="334" spans="1:12" ht="24" x14ac:dyDescent="0.2">
      <c r="A334" s="652"/>
      <c r="B334" s="209" t="s">
        <v>439</v>
      </c>
      <c r="C334" s="209" t="s">
        <v>446</v>
      </c>
      <c r="D334" s="211">
        <v>43512</v>
      </c>
      <c r="E334" s="209" t="s">
        <v>2471</v>
      </c>
      <c r="F334" s="650"/>
      <c r="G334" s="650"/>
      <c r="H334" s="649"/>
      <c r="I334" s="649"/>
      <c r="J334" s="651"/>
      <c r="K334" s="651"/>
      <c r="L334" s="648"/>
    </row>
    <row r="335" spans="1:12" ht="24" x14ac:dyDescent="0.2">
      <c r="A335" s="652">
        <v>663</v>
      </c>
      <c r="B335" s="203" t="s">
        <v>12</v>
      </c>
      <c r="C335" s="207" t="s">
        <v>11</v>
      </c>
      <c r="D335" s="207" t="s">
        <v>280</v>
      </c>
      <c r="E335" s="207" t="s">
        <v>281</v>
      </c>
      <c r="F335" s="653" t="s">
        <v>8</v>
      </c>
      <c r="G335" s="653"/>
      <c r="H335" s="650"/>
      <c r="I335" s="650"/>
      <c r="J335" s="650"/>
      <c r="K335" s="650"/>
      <c r="L335" s="650"/>
    </row>
    <row r="336" spans="1:12" x14ac:dyDescent="0.2">
      <c r="A336" s="652"/>
      <c r="B336" s="651" t="s">
        <v>2467</v>
      </c>
      <c r="C336" s="651" t="s">
        <v>2472</v>
      </c>
      <c r="D336" s="655">
        <v>43531</v>
      </c>
      <c r="E336" s="651" t="s">
        <v>2473</v>
      </c>
      <c r="F336" s="651" t="s">
        <v>2474</v>
      </c>
      <c r="G336" s="651"/>
      <c r="H336" s="649" t="s">
        <v>286</v>
      </c>
      <c r="I336" s="649"/>
      <c r="J336" s="209" t="s">
        <v>287</v>
      </c>
      <c r="K336" s="209" t="s">
        <v>16</v>
      </c>
      <c r="L336" s="210">
        <v>485</v>
      </c>
    </row>
    <row r="337" spans="1:12" x14ac:dyDescent="0.2">
      <c r="A337" s="652"/>
      <c r="B337" s="651"/>
      <c r="C337" s="651"/>
      <c r="D337" s="655"/>
      <c r="E337" s="651"/>
      <c r="F337" s="651"/>
      <c r="G337" s="651"/>
      <c r="H337" s="649" t="s">
        <v>242</v>
      </c>
      <c r="I337" s="649"/>
      <c r="J337" s="209" t="s">
        <v>287</v>
      </c>
      <c r="K337" s="209" t="s">
        <v>16</v>
      </c>
      <c r="L337" s="210">
        <v>294.3</v>
      </c>
    </row>
    <row r="338" spans="1:12" ht="24" x14ac:dyDescent="0.2">
      <c r="A338" s="652"/>
      <c r="B338" s="203" t="s">
        <v>6</v>
      </c>
      <c r="C338" s="207" t="s">
        <v>5</v>
      </c>
      <c r="D338" s="207" t="s">
        <v>288</v>
      </c>
      <c r="E338" s="207" t="s">
        <v>289</v>
      </c>
      <c r="F338" s="650"/>
      <c r="G338" s="650"/>
      <c r="H338" s="649" t="s">
        <v>290</v>
      </c>
      <c r="I338" s="649"/>
      <c r="J338" s="651" t="s">
        <v>287</v>
      </c>
      <c r="K338" s="651" t="s">
        <v>16</v>
      </c>
      <c r="L338" s="648">
        <v>130</v>
      </c>
    </row>
    <row r="339" spans="1:12" ht="24" x14ac:dyDescent="0.2">
      <c r="A339" s="652"/>
      <c r="B339" s="209" t="s">
        <v>439</v>
      </c>
      <c r="C339" s="209" t="s">
        <v>2474</v>
      </c>
      <c r="D339" s="211">
        <v>43533</v>
      </c>
      <c r="E339" s="209" t="s">
        <v>341</v>
      </c>
      <c r="F339" s="650"/>
      <c r="G339" s="650"/>
      <c r="H339" s="649"/>
      <c r="I339" s="649"/>
      <c r="J339" s="651"/>
      <c r="K339" s="651"/>
      <c r="L339" s="648"/>
    </row>
    <row r="340" spans="1:12" ht="24" x14ac:dyDescent="0.2">
      <c r="A340" s="652">
        <v>664</v>
      </c>
      <c r="B340" s="203" t="s">
        <v>12</v>
      </c>
      <c r="C340" s="207" t="s">
        <v>11</v>
      </c>
      <c r="D340" s="207" t="s">
        <v>280</v>
      </c>
      <c r="E340" s="207" t="s">
        <v>281</v>
      </c>
      <c r="F340" s="653" t="s">
        <v>8</v>
      </c>
      <c r="G340" s="653"/>
      <c r="H340" s="650"/>
      <c r="I340" s="650"/>
      <c r="J340" s="650"/>
      <c r="K340" s="650"/>
      <c r="L340" s="650"/>
    </row>
    <row r="341" spans="1:12" x14ac:dyDescent="0.2">
      <c r="A341" s="652"/>
      <c r="B341" s="651" t="s">
        <v>2475</v>
      </c>
      <c r="C341" s="654" t="s">
        <v>2476</v>
      </c>
      <c r="D341" s="655">
        <v>43471</v>
      </c>
      <c r="E341" s="651" t="s">
        <v>1151</v>
      </c>
      <c r="F341" s="651" t="s">
        <v>1152</v>
      </c>
      <c r="G341" s="651"/>
      <c r="H341" s="649" t="s">
        <v>286</v>
      </c>
      <c r="I341" s="649"/>
      <c r="J341" s="209" t="s">
        <v>287</v>
      </c>
      <c r="K341" s="209" t="s">
        <v>16</v>
      </c>
      <c r="L341" s="210">
        <v>565.45000000000005</v>
      </c>
    </row>
    <row r="342" spans="1:12" x14ac:dyDescent="0.2">
      <c r="A342" s="652"/>
      <c r="B342" s="651"/>
      <c r="C342" s="654"/>
      <c r="D342" s="655"/>
      <c r="E342" s="651"/>
      <c r="F342" s="651"/>
      <c r="G342" s="651"/>
      <c r="H342" s="649" t="s">
        <v>242</v>
      </c>
      <c r="I342" s="649"/>
      <c r="J342" s="651" t="s">
        <v>287</v>
      </c>
      <c r="K342" s="651" t="s">
        <v>16</v>
      </c>
      <c r="L342" s="648">
        <v>4500</v>
      </c>
    </row>
    <row r="343" spans="1:12" x14ac:dyDescent="0.2">
      <c r="A343" s="652"/>
      <c r="B343" s="651"/>
      <c r="C343" s="654"/>
      <c r="D343" s="655"/>
      <c r="E343" s="651"/>
      <c r="F343" s="651"/>
      <c r="G343" s="651"/>
      <c r="H343" s="649"/>
      <c r="I343" s="649"/>
      <c r="J343" s="651"/>
      <c r="K343" s="651"/>
      <c r="L343" s="648"/>
    </row>
    <row r="344" spans="1:12" ht="24" x14ac:dyDescent="0.2">
      <c r="A344" s="652"/>
      <c r="B344" s="203" t="s">
        <v>6</v>
      </c>
      <c r="C344" s="207" t="s">
        <v>5</v>
      </c>
      <c r="D344" s="207" t="s">
        <v>288</v>
      </c>
      <c r="E344" s="207" t="s">
        <v>289</v>
      </c>
      <c r="F344" s="650"/>
      <c r="G344" s="650"/>
      <c r="H344" s="649" t="s">
        <v>290</v>
      </c>
      <c r="I344" s="649"/>
      <c r="J344" s="651" t="s">
        <v>287</v>
      </c>
      <c r="K344" s="651" t="s">
        <v>16</v>
      </c>
      <c r="L344" s="648">
        <v>250</v>
      </c>
    </row>
    <row r="345" spans="1:12" ht="24" x14ac:dyDescent="0.2">
      <c r="A345" s="652"/>
      <c r="B345" s="209" t="s">
        <v>460</v>
      </c>
      <c r="C345" s="209" t="s">
        <v>1152</v>
      </c>
      <c r="D345" s="211">
        <v>43484</v>
      </c>
      <c r="E345" s="209" t="s">
        <v>2477</v>
      </c>
      <c r="F345" s="650"/>
      <c r="G345" s="650"/>
      <c r="H345" s="649"/>
      <c r="I345" s="649"/>
      <c r="J345" s="651"/>
      <c r="K345" s="651"/>
      <c r="L345" s="648"/>
    </row>
    <row r="346" spans="1:12" ht="24" x14ac:dyDescent="0.2">
      <c r="A346" s="652">
        <v>665</v>
      </c>
      <c r="B346" s="203" t="s">
        <v>12</v>
      </c>
      <c r="C346" s="207" t="s">
        <v>11</v>
      </c>
      <c r="D346" s="207" t="s">
        <v>280</v>
      </c>
      <c r="E346" s="207" t="s">
        <v>281</v>
      </c>
      <c r="F346" s="653" t="s">
        <v>8</v>
      </c>
      <c r="G346" s="653"/>
      <c r="H346" s="650"/>
      <c r="I346" s="650"/>
      <c r="J346" s="650"/>
      <c r="K346" s="650"/>
      <c r="L346" s="650"/>
    </row>
    <row r="347" spans="1:12" x14ac:dyDescent="0.2">
      <c r="A347" s="652"/>
      <c r="B347" s="651" t="s">
        <v>2475</v>
      </c>
      <c r="C347" s="654" t="s">
        <v>2478</v>
      </c>
      <c r="D347" s="655">
        <v>43489</v>
      </c>
      <c r="E347" s="651" t="s">
        <v>2479</v>
      </c>
      <c r="F347" s="651" t="s">
        <v>465</v>
      </c>
      <c r="G347" s="651"/>
      <c r="H347" s="649" t="s">
        <v>286</v>
      </c>
      <c r="I347" s="649"/>
      <c r="J347" s="209" t="s">
        <v>287</v>
      </c>
      <c r="K347" s="209" t="s">
        <v>16</v>
      </c>
      <c r="L347" s="210">
        <v>335.75</v>
      </c>
    </row>
    <row r="348" spans="1:12" x14ac:dyDescent="0.2">
      <c r="A348" s="652"/>
      <c r="B348" s="651"/>
      <c r="C348" s="654"/>
      <c r="D348" s="655"/>
      <c r="E348" s="651"/>
      <c r="F348" s="651"/>
      <c r="G348" s="651"/>
      <c r="H348" s="649" t="s">
        <v>242</v>
      </c>
      <c r="I348" s="649"/>
      <c r="J348" s="209" t="s">
        <v>287</v>
      </c>
      <c r="K348" s="209" t="s">
        <v>16</v>
      </c>
      <c r="L348" s="210">
        <v>1177.4000000000001</v>
      </c>
    </row>
    <row r="349" spans="1:12" ht="24" x14ac:dyDescent="0.2">
      <c r="A349" s="652"/>
      <c r="B349" s="203" t="s">
        <v>6</v>
      </c>
      <c r="C349" s="207" t="s">
        <v>5</v>
      </c>
      <c r="D349" s="207" t="s">
        <v>288</v>
      </c>
      <c r="E349" s="207" t="s">
        <v>289</v>
      </c>
      <c r="F349" s="650"/>
      <c r="G349" s="650"/>
      <c r="H349" s="649" t="s">
        <v>290</v>
      </c>
      <c r="I349" s="649"/>
      <c r="J349" s="651" t="s">
        <v>287</v>
      </c>
      <c r="K349" s="651" t="s">
        <v>287</v>
      </c>
      <c r="L349" s="648">
        <v>0</v>
      </c>
    </row>
    <row r="350" spans="1:12" ht="24" x14ac:dyDescent="0.2">
      <c r="A350" s="652"/>
      <c r="B350" s="209" t="s">
        <v>460</v>
      </c>
      <c r="C350" s="209" t="s">
        <v>465</v>
      </c>
      <c r="D350" s="211">
        <v>43491</v>
      </c>
      <c r="E350" s="209" t="s">
        <v>1709</v>
      </c>
      <c r="F350" s="650"/>
      <c r="G350" s="650"/>
      <c r="H350" s="649"/>
      <c r="I350" s="649"/>
      <c r="J350" s="651"/>
      <c r="K350" s="651"/>
      <c r="L350" s="648"/>
    </row>
    <row r="351" spans="1:12" ht="24" x14ac:dyDescent="0.2">
      <c r="A351" s="652">
        <v>666</v>
      </c>
      <c r="B351" s="203" t="s">
        <v>12</v>
      </c>
      <c r="C351" s="207" t="s">
        <v>11</v>
      </c>
      <c r="D351" s="207" t="s">
        <v>280</v>
      </c>
      <c r="E351" s="207" t="s">
        <v>281</v>
      </c>
      <c r="F351" s="653" t="s">
        <v>8</v>
      </c>
      <c r="G351" s="653"/>
      <c r="H351" s="650"/>
      <c r="I351" s="650"/>
      <c r="J351" s="650"/>
      <c r="K351" s="650"/>
      <c r="L351" s="650"/>
    </row>
    <row r="352" spans="1:12" x14ac:dyDescent="0.2">
      <c r="A352" s="652"/>
      <c r="B352" s="651" t="s">
        <v>2475</v>
      </c>
      <c r="C352" s="654" t="s">
        <v>2480</v>
      </c>
      <c r="D352" s="655">
        <v>43539</v>
      </c>
      <c r="E352" s="651" t="s">
        <v>354</v>
      </c>
      <c r="F352" s="651" t="s">
        <v>2481</v>
      </c>
      <c r="G352" s="651"/>
      <c r="H352" s="649" t="s">
        <v>286</v>
      </c>
      <c r="I352" s="649"/>
      <c r="J352" s="209" t="s">
        <v>287</v>
      </c>
      <c r="K352" s="209" t="s">
        <v>16</v>
      </c>
      <c r="L352" s="210">
        <v>877.85</v>
      </c>
    </row>
    <row r="353" spans="1:12" x14ac:dyDescent="0.2">
      <c r="A353" s="652"/>
      <c r="B353" s="651"/>
      <c r="C353" s="654"/>
      <c r="D353" s="655"/>
      <c r="E353" s="651"/>
      <c r="F353" s="651"/>
      <c r="G353" s="651"/>
      <c r="H353" s="649" t="s">
        <v>242</v>
      </c>
      <c r="I353" s="649"/>
      <c r="J353" s="651" t="s">
        <v>287</v>
      </c>
      <c r="K353" s="651" t="s">
        <v>16</v>
      </c>
      <c r="L353" s="648">
        <v>4509</v>
      </c>
    </row>
    <row r="354" spans="1:12" x14ac:dyDescent="0.2">
      <c r="A354" s="652"/>
      <c r="B354" s="651"/>
      <c r="C354" s="654"/>
      <c r="D354" s="655"/>
      <c r="E354" s="651"/>
      <c r="F354" s="651"/>
      <c r="G354" s="651"/>
      <c r="H354" s="649"/>
      <c r="I354" s="649"/>
      <c r="J354" s="651"/>
      <c r="K354" s="651"/>
      <c r="L354" s="648"/>
    </row>
    <row r="355" spans="1:12" x14ac:dyDescent="0.2">
      <c r="A355" s="652"/>
      <c r="B355" s="651"/>
      <c r="C355" s="654"/>
      <c r="D355" s="655"/>
      <c r="E355" s="651"/>
      <c r="F355" s="651"/>
      <c r="G355" s="651"/>
      <c r="H355" s="649"/>
      <c r="I355" s="649"/>
      <c r="J355" s="651"/>
      <c r="K355" s="651"/>
      <c r="L355" s="648"/>
    </row>
    <row r="356" spans="1:12" ht="24" x14ac:dyDescent="0.2">
      <c r="A356" s="652"/>
      <c r="B356" s="203" t="s">
        <v>6</v>
      </c>
      <c r="C356" s="207" t="s">
        <v>5</v>
      </c>
      <c r="D356" s="207" t="s">
        <v>288</v>
      </c>
      <c r="E356" s="207" t="s">
        <v>289</v>
      </c>
      <c r="F356" s="650"/>
      <c r="G356" s="650"/>
      <c r="H356" s="649" t="s">
        <v>290</v>
      </c>
      <c r="I356" s="649"/>
      <c r="J356" s="651" t="s">
        <v>287</v>
      </c>
      <c r="K356" s="651" t="s">
        <v>16</v>
      </c>
      <c r="L356" s="648">
        <v>120</v>
      </c>
    </row>
    <row r="357" spans="1:12" ht="24" x14ac:dyDescent="0.2">
      <c r="A357" s="652"/>
      <c r="B357" s="209" t="s">
        <v>460</v>
      </c>
      <c r="C357" s="209" t="s">
        <v>2481</v>
      </c>
      <c r="D357" s="211">
        <v>43549</v>
      </c>
      <c r="E357" s="209" t="s">
        <v>2482</v>
      </c>
      <c r="F357" s="650"/>
      <c r="G357" s="650"/>
      <c r="H357" s="649"/>
      <c r="I357" s="649"/>
      <c r="J357" s="651"/>
      <c r="K357" s="651"/>
      <c r="L357" s="648"/>
    </row>
    <row r="358" spans="1:12" ht="24" x14ac:dyDescent="0.2">
      <c r="A358" s="652">
        <v>667</v>
      </c>
      <c r="B358" s="203" t="s">
        <v>12</v>
      </c>
      <c r="C358" s="207" t="s">
        <v>11</v>
      </c>
      <c r="D358" s="207" t="s">
        <v>280</v>
      </c>
      <c r="E358" s="207" t="s">
        <v>281</v>
      </c>
      <c r="F358" s="653" t="s">
        <v>8</v>
      </c>
      <c r="G358" s="653"/>
      <c r="H358" s="650"/>
      <c r="I358" s="650"/>
      <c r="J358" s="650"/>
      <c r="K358" s="650"/>
      <c r="L358" s="650"/>
    </row>
    <row r="359" spans="1:12" x14ac:dyDescent="0.2">
      <c r="A359" s="652"/>
      <c r="B359" s="651" t="s">
        <v>2483</v>
      </c>
      <c r="C359" s="654" t="s">
        <v>2484</v>
      </c>
      <c r="D359" s="655">
        <v>43431</v>
      </c>
      <c r="E359" s="651" t="s">
        <v>1480</v>
      </c>
      <c r="F359" s="651" t="s">
        <v>2485</v>
      </c>
      <c r="G359" s="651"/>
      <c r="H359" s="649" t="s">
        <v>286</v>
      </c>
      <c r="I359" s="649"/>
      <c r="J359" s="209" t="s">
        <v>287</v>
      </c>
      <c r="K359" s="209" t="s">
        <v>16</v>
      </c>
      <c r="L359" s="210">
        <v>519.75</v>
      </c>
    </row>
    <row r="360" spans="1:12" x14ac:dyDescent="0.2">
      <c r="A360" s="652"/>
      <c r="B360" s="651"/>
      <c r="C360" s="654"/>
      <c r="D360" s="655"/>
      <c r="E360" s="651"/>
      <c r="F360" s="651"/>
      <c r="G360" s="651"/>
      <c r="H360" s="649" t="s">
        <v>242</v>
      </c>
      <c r="I360" s="649"/>
      <c r="J360" s="209" t="s">
        <v>287</v>
      </c>
      <c r="K360" s="209" t="s">
        <v>16</v>
      </c>
      <c r="L360" s="210">
        <v>2548.41</v>
      </c>
    </row>
    <row r="361" spans="1:12" ht="24" x14ac:dyDescent="0.2">
      <c r="A361" s="652"/>
      <c r="B361" s="203" t="s">
        <v>6</v>
      </c>
      <c r="C361" s="207" t="s">
        <v>5</v>
      </c>
      <c r="D361" s="207" t="s">
        <v>288</v>
      </c>
      <c r="E361" s="207" t="s">
        <v>289</v>
      </c>
      <c r="F361" s="650"/>
      <c r="G361" s="650"/>
      <c r="H361" s="649" t="s">
        <v>290</v>
      </c>
      <c r="I361" s="649"/>
      <c r="J361" s="651" t="s">
        <v>287</v>
      </c>
      <c r="K361" s="651" t="s">
        <v>16</v>
      </c>
      <c r="L361" s="648">
        <v>871.51</v>
      </c>
    </row>
    <row r="362" spans="1:12" ht="24" x14ac:dyDescent="0.2">
      <c r="A362" s="652"/>
      <c r="B362" s="209" t="s">
        <v>291</v>
      </c>
      <c r="C362" s="209" t="s">
        <v>2485</v>
      </c>
      <c r="D362" s="211">
        <v>43435</v>
      </c>
      <c r="E362" s="209" t="s">
        <v>944</v>
      </c>
      <c r="F362" s="650"/>
      <c r="G362" s="650"/>
      <c r="H362" s="649"/>
      <c r="I362" s="649"/>
      <c r="J362" s="651"/>
      <c r="K362" s="651"/>
      <c r="L362" s="648"/>
    </row>
    <row r="363" spans="1:12" ht="24" x14ac:dyDescent="0.2">
      <c r="A363" s="652">
        <v>668</v>
      </c>
      <c r="B363" s="203" t="s">
        <v>12</v>
      </c>
      <c r="C363" s="207" t="s">
        <v>11</v>
      </c>
      <c r="D363" s="207" t="s">
        <v>280</v>
      </c>
      <c r="E363" s="207" t="s">
        <v>281</v>
      </c>
      <c r="F363" s="653" t="s">
        <v>8</v>
      </c>
      <c r="G363" s="653"/>
      <c r="H363" s="650"/>
      <c r="I363" s="650"/>
      <c r="J363" s="650"/>
      <c r="K363" s="650"/>
      <c r="L363" s="650"/>
    </row>
    <row r="364" spans="1:12" x14ac:dyDescent="0.2">
      <c r="A364" s="652"/>
      <c r="B364" s="651" t="s">
        <v>2486</v>
      </c>
      <c r="C364" s="651" t="s">
        <v>2487</v>
      </c>
      <c r="D364" s="655">
        <v>43545</v>
      </c>
      <c r="E364" s="651" t="s">
        <v>295</v>
      </c>
      <c r="F364" s="651" t="s">
        <v>296</v>
      </c>
      <c r="G364" s="651"/>
      <c r="H364" s="649" t="s">
        <v>286</v>
      </c>
      <c r="I364" s="649"/>
      <c r="J364" s="209" t="s">
        <v>16</v>
      </c>
      <c r="K364" s="209" t="s">
        <v>287</v>
      </c>
      <c r="L364" s="210">
        <v>398.05</v>
      </c>
    </row>
    <row r="365" spans="1:12" x14ac:dyDescent="0.2">
      <c r="A365" s="652"/>
      <c r="B365" s="651"/>
      <c r="C365" s="651"/>
      <c r="D365" s="655"/>
      <c r="E365" s="651"/>
      <c r="F365" s="651"/>
      <c r="G365" s="651"/>
      <c r="H365" s="649" t="s">
        <v>242</v>
      </c>
      <c r="I365" s="649"/>
      <c r="J365" s="209" t="s">
        <v>287</v>
      </c>
      <c r="K365" s="209" t="s">
        <v>287</v>
      </c>
      <c r="L365" s="210">
        <v>0</v>
      </c>
    </row>
    <row r="366" spans="1:12" ht="24" x14ac:dyDescent="0.2">
      <c r="A366" s="652"/>
      <c r="B366" s="203" t="s">
        <v>6</v>
      </c>
      <c r="C366" s="207" t="s">
        <v>5</v>
      </c>
      <c r="D366" s="207" t="s">
        <v>288</v>
      </c>
      <c r="E366" s="207" t="s">
        <v>289</v>
      </c>
      <c r="F366" s="650"/>
      <c r="G366" s="650"/>
      <c r="H366" s="649" t="s">
        <v>290</v>
      </c>
      <c r="I366" s="649"/>
      <c r="J366" s="651" t="s">
        <v>16</v>
      </c>
      <c r="K366" s="651" t="s">
        <v>16</v>
      </c>
      <c r="L366" s="648">
        <v>770.95</v>
      </c>
    </row>
    <row r="367" spans="1:12" ht="24" x14ac:dyDescent="0.2">
      <c r="A367" s="652"/>
      <c r="B367" s="209" t="s">
        <v>291</v>
      </c>
      <c r="C367" s="209" t="s">
        <v>296</v>
      </c>
      <c r="D367" s="211">
        <v>43550</v>
      </c>
      <c r="E367" s="209" t="s">
        <v>506</v>
      </c>
      <c r="F367" s="650"/>
      <c r="G367" s="650"/>
      <c r="H367" s="649"/>
      <c r="I367" s="649"/>
      <c r="J367" s="651"/>
      <c r="K367" s="651"/>
      <c r="L367" s="648"/>
    </row>
    <row r="368" spans="1:12" ht="24" x14ac:dyDescent="0.2">
      <c r="A368" s="652">
        <v>669</v>
      </c>
      <c r="B368" s="203" t="s">
        <v>12</v>
      </c>
      <c r="C368" s="207" t="s">
        <v>11</v>
      </c>
      <c r="D368" s="207" t="s">
        <v>280</v>
      </c>
      <c r="E368" s="207" t="s">
        <v>281</v>
      </c>
      <c r="F368" s="653" t="s">
        <v>8</v>
      </c>
      <c r="G368" s="653"/>
      <c r="H368" s="650"/>
      <c r="I368" s="650"/>
      <c r="J368" s="650"/>
      <c r="K368" s="650"/>
      <c r="L368" s="650"/>
    </row>
    <row r="369" spans="1:12" x14ac:dyDescent="0.2">
      <c r="A369" s="652"/>
      <c r="B369" s="651" t="s">
        <v>2488</v>
      </c>
      <c r="C369" s="651" t="s">
        <v>2489</v>
      </c>
      <c r="D369" s="655">
        <v>43443</v>
      </c>
      <c r="E369" s="651" t="s">
        <v>321</v>
      </c>
      <c r="F369" s="651" t="s">
        <v>1927</v>
      </c>
      <c r="G369" s="651"/>
      <c r="H369" s="649" t="s">
        <v>286</v>
      </c>
      <c r="I369" s="649"/>
      <c r="J369" s="209" t="s">
        <v>287</v>
      </c>
      <c r="K369" s="209" t="s">
        <v>287</v>
      </c>
      <c r="L369" s="210">
        <v>0</v>
      </c>
    </row>
    <row r="370" spans="1:12" x14ac:dyDescent="0.2">
      <c r="A370" s="652"/>
      <c r="B370" s="651"/>
      <c r="C370" s="651"/>
      <c r="D370" s="655"/>
      <c r="E370" s="651"/>
      <c r="F370" s="651"/>
      <c r="G370" s="651"/>
      <c r="H370" s="649" t="s">
        <v>242</v>
      </c>
      <c r="I370" s="649"/>
      <c r="J370" s="209" t="s">
        <v>287</v>
      </c>
      <c r="K370" s="209" t="s">
        <v>287</v>
      </c>
      <c r="L370" s="210">
        <v>0</v>
      </c>
    </row>
    <row r="371" spans="1:12" ht="24" x14ac:dyDescent="0.2">
      <c r="A371" s="652"/>
      <c r="B371" s="203" t="s">
        <v>6</v>
      </c>
      <c r="C371" s="207" t="s">
        <v>5</v>
      </c>
      <c r="D371" s="207" t="s">
        <v>288</v>
      </c>
      <c r="E371" s="207" t="s">
        <v>289</v>
      </c>
      <c r="F371" s="650"/>
      <c r="G371" s="650"/>
      <c r="H371" s="649" t="s">
        <v>290</v>
      </c>
      <c r="I371" s="649"/>
      <c r="J371" s="651" t="s">
        <v>287</v>
      </c>
      <c r="K371" s="651" t="s">
        <v>16</v>
      </c>
      <c r="L371" s="648">
        <v>1149</v>
      </c>
    </row>
    <row r="372" spans="1:12" ht="24" x14ac:dyDescent="0.2">
      <c r="A372" s="652"/>
      <c r="B372" s="209" t="s">
        <v>291</v>
      </c>
      <c r="C372" s="209" t="s">
        <v>1927</v>
      </c>
      <c r="D372" s="211">
        <v>43446</v>
      </c>
      <c r="E372" s="209" t="s">
        <v>2490</v>
      </c>
      <c r="F372" s="650"/>
      <c r="G372" s="650"/>
      <c r="H372" s="649"/>
      <c r="I372" s="649"/>
      <c r="J372" s="651"/>
      <c r="K372" s="651"/>
      <c r="L372" s="648"/>
    </row>
    <row r="373" spans="1:12" ht="24" x14ac:dyDescent="0.2">
      <c r="A373" s="652">
        <v>670</v>
      </c>
      <c r="B373" s="203" t="s">
        <v>12</v>
      </c>
      <c r="C373" s="207" t="s">
        <v>11</v>
      </c>
      <c r="D373" s="207" t="s">
        <v>280</v>
      </c>
      <c r="E373" s="207" t="s">
        <v>281</v>
      </c>
      <c r="F373" s="653" t="s">
        <v>8</v>
      </c>
      <c r="G373" s="653"/>
      <c r="H373" s="650"/>
      <c r="I373" s="650"/>
      <c r="J373" s="650"/>
      <c r="K373" s="650"/>
      <c r="L373" s="650"/>
    </row>
    <row r="374" spans="1:12" x14ac:dyDescent="0.2">
      <c r="A374" s="652"/>
      <c r="B374" s="651" t="s">
        <v>2488</v>
      </c>
      <c r="C374" s="654" t="s">
        <v>2491</v>
      </c>
      <c r="D374" s="655">
        <v>43535</v>
      </c>
      <c r="E374" s="651" t="s">
        <v>607</v>
      </c>
      <c r="F374" s="651" t="s">
        <v>1927</v>
      </c>
      <c r="G374" s="651"/>
      <c r="H374" s="649" t="s">
        <v>286</v>
      </c>
      <c r="I374" s="649"/>
      <c r="J374" s="209" t="s">
        <v>287</v>
      </c>
      <c r="K374" s="209" t="s">
        <v>16</v>
      </c>
      <c r="L374" s="210">
        <v>578</v>
      </c>
    </row>
    <row r="375" spans="1:12" x14ac:dyDescent="0.2">
      <c r="A375" s="652"/>
      <c r="B375" s="651"/>
      <c r="C375" s="654"/>
      <c r="D375" s="655"/>
      <c r="E375" s="651"/>
      <c r="F375" s="651"/>
      <c r="G375" s="651"/>
      <c r="H375" s="649" t="s">
        <v>242</v>
      </c>
      <c r="I375" s="649"/>
      <c r="J375" s="209" t="s">
        <v>287</v>
      </c>
      <c r="K375" s="209" t="s">
        <v>287</v>
      </c>
      <c r="L375" s="210">
        <v>0</v>
      </c>
    </row>
    <row r="376" spans="1:12" ht="24" x14ac:dyDescent="0.2">
      <c r="A376" s="652"/>
      <c r="B376" s="203" t="s">
        <v>6</v>
      </c>
      <c r="C376" s="207" t="s">
        <v>5</v>
      </c>
      <c r="D376" s="207" t="s">
        <v>288</v>
      </c>
      <c r="E376" s="207" t="s">
        <v>289</v>
      </c>
      <c r="F376" s="650"/>
      <c r="G376" s="650"/>
      <c r="H376" s="649" t="s">
        <v>290</v>
      </c>
      <c r="I376" s="649"/>
      <c r="J376" s="651" t="s">
        <v>287</v>
      </c>
      <c r="K376" s="651" t="s">
        <v>16</v>
      </c>
      <c r="L376" s="648">
        <v>1499</v>
      </c>
    </row>
    <row r="377" spans="1:12" ht="24" x14ac:dyDescent="0.2">
      <c r="A377" s="652"/>
      <c r="B377" s="209" t="s">
        <v>291</v>
      </c>
      <c r="C377" s="209" t="s">
        <v>1927</v>
      </c>
      <c r="D377" s="211">
        <v>43537</v>
      </c>
      <c r="E377" s="209" t="s">
        <v>2492</v>
      </c>
      <c r="F377" s="650"/>
      <c r="G377" s="650"/>
      <c r="H377" s="649"/>
      <c r="I377" s="649"/>
      <c r="J377" s="651"/>
      <c r="K377" s="651"/>
      <c r="L377" s="648"/>
    </row>
    <row r="378" spans="1:12" ht="24" x14ac:dyDescent="0.2">
      <c r="A378" s="652">
        <v>671</v>
      </c>
      <c r="B378" s="203" t="s">
        <v>12</v>
      </c>
      <c r="C378" s="207" t="s">
        <v>11</v>
      </c>
      <c r="D378" s="207" t="s">
        <v>280</v>
      </c>
      <c r="E378" s="207" t="s">
        <v>281</v>
      </c>
      <c r="F378" s="653" t="s">
        <v>8</v>
      </c>
      <c r="G378" s="653"/>
      <c r="H378" s="650"/>
      <c r="I378" s="650"/>
      <c r="J378" s="650"/>
      <c r="K378" s="650"/>
      <c r="L378" s="650"/>
    </row>
    <row r="379" spans="1:12" x14ac:dyDescent="0.2">
      <c r="A379" s="652"/>
      <c r="B379" s="651" t="s">
        <v>2493</v>
      </c>
      <c r="C379" s="654" t="s">
        <v>2494</v>
      </c>
      <c r="D379" s="655">
        <v>43479</v>
      </c>
      <c r="E379" s="651" t="s">
        <v>770</v>
      </c>
      <c r="F379" s="651" t="s">
        <v>2495</v>
      </c>
      <c r="G379" s="651"/>
      <c r="H379" s="649" t="s">
        <v>286</v>
      </c>
      <c r="I379" s="649"/>
      <c r="J379" s="209" t="s">
        <v>287</v>
      </c>
      <c r="K379" s="209" t="s">
        <v>16</v>
      </c>
      <c r="L379" s="210">
        <v>709.06</v>
      </c>
    </row>
    <row r="380" spans="1:12" x14ac:dyDescent="0.2">
      <c r="A380" s="652"/>
      <c r="B380" s="651"/>
      <c r="C380" s="654"/>
      <c r="D380" s="655"/>
      <c r="E380" s="651"/>
      <c r="F380" s="651"/>
      <c r="G380" s="651"/>
      <c r="H380" s="649" t="s">
        <v>242</v>
      </c>
      <c r="I380" s="649"/>
      <c r="J380" s="209" t="s">
        <v>287</v>
      </c>
      <c r="K380" s="209" t="s">
        <v>16</v>
      </c>
      <c r="L380" s="210">
        <v>238.4</v>
      </c>
    </row>
    <row r="381" spans="1:12" ht="24" x14ac:dyDescent="0.2">
      <c r="A381" s="652"/>
      <c r="B381" s="203" t="s">
        <v>6</v>
      </c>
      <c r="C381" s="207" t="s">
        <v>5</v>
      </c>
      <c r="D381" s="207" t="s">
        <v>288</v>
      </c>
      <c r="E381" s="207" t="s">
        <v>289</v>
      </c>
      <c r="F381" s="650"/>
      <c r="G381" s="650"/>
      <c r="H381" s="649" t="s">
        <v>290</v>
      </c>
      <c r="I381" s="649"/>
      <c r="J381" s="651" t="s">
        <v>287</v>
      </c>
      <c r="K381" s="651" t="s">
        <v>16</v>
      </c>
      <c r="L381" s="648">
        <v>235.25</v>
      </c>
    </row>
    <row r="382" spans="1:12" ht="36" x14ac:dyDescent="0.2">
      <c r="A382" s="652"/>
      <c r="B382" s="209" t="s">
        <v>2496</v>
      </c>
      <c r="C382" s="209" t="s">
        <v>2495</v>
      </c>
      <c r="D382" s="211">
        <v>43482</v>
      </c>
      <c r="E382" s="209" t="s">
        <v>2497</v>
      </c>
      <c r="F382" s="650"/>
      <c r="G382" s="650"/>
      <c r="H382" s="649"/>
      <c r="I382" s="649"/>
      <c r="J382" s="651"/>
      <c r="K382" s="651"/>
      <c r="L382" s="648"/>
    </row>
    <row r="383" spans="1:12" ht="24" x14ac:dyDescent="0.2">
      <c r="A383" s="652">
        <v>672</v>
      </c>
      <c r="B383" s="203" t="s">
        <v>12</v>
      </c>
      <c r="C383" s="207" t="s">
        <v>11</v>
      </c>
      <c r="D383" s="207" t="s">
        <v>280</v>
      </c>
      <c r="E383" s="207" t="s">
        <v>281</v>
      </c>
      <c r="F383" s="653" t="s">
        <v>8</v>
      </c>
      <c r="G383" s="653"/>
      <c r="H383" s="650"/>
      <c r="I383" s="650"/>
      <c r="J383" s="650"/>
      <c r="K383" s="650"/>
      <c r="L383" s="650"/>
    </row>
    <row r="384" spans="1:12" x14ac:dyDescent="0.2">
      <c r="A384" s="652"/>
      <c r="B384" s="651" t="s">
        <v>2498</v>
      </c>
      <c r="C384" s="654" t="s">
        <v>2499</v>
      </c>
      <c r="D384" s="655">
        <v>43387</v>
      </c>
      <c r="E384" s="651" t="s">
        <v>2055</v>
      </c>
      <c r="F384" s="651" t="s">
        <v>2500</v>
      </c>
      <c r="G384" s="651"/>
      <c r="H384" s="649" t="s">
        <v>286</v>
      </c>
      <c r="I384" s="649"/>
      <c r="J384" s="209" t="s">
        <v>287</v>
      </c>
      <c r="K384" s="209" t="s">
        <v>16</v>
      </c>
      <c r="L384" s="210">
        <v>728.85</v>
      </c>
    </row>
    <row r="385" spans="1:12" x14ac:dyDescent="0.2">
      <c r="A385" s="652"/>
      <c r="B385" s="651"/>
      <c r="C385" s="654"/>
      <c r="D385" s="655"/>
      <c r="E385" s="651"/>
      <c r="F385" s="651"/>
      <c r="G385" s="651"/>
      <c r="H385" s="649" t="s">
        <v>242</v>
      </c>
      <c r="I385" s="649"/>
      <c r="J385" s="651" t="s">
        <v>287</v>
      </c>
      <c r="K385" s="651" t="s">
        <v>16</v>
      </c>
      <c r="L385" s="648">
        <v>843.19</v>
      </c>
    </row>
    <row r="386" spans="1:12" x14ac:dyDescent="0.2">
      <c r="A386" s="652"/>
      <c r="B386" s="651"/>
      <c r="C386" s="654"/>
      <c r="D386" s="655"/>
      <c r="E386" s="651"/>
      <c r="F386" s="651"/>
      <c r="G386" s="651"/>
      <c r="H386" s="649"/>
      <c r="I386" s="649"/>
      <c r="J386" s="651"/>
      <c r="K386" s="651"/>
      <c r="L386" s="648"/>
    </row>
    <row r="387" spans="1:12" ht="24" x14ac:dyDescent="0.2">
      <c r="A387" s="652"/>
      <c r="B387" s="203" t="s">
        <v>6</v>
      </c>
      <c r="C387" s="207" t="s">
        <v>5</v>
      </c>
      <c r="D387" s="207" t="s">
        <v>288</v>
      </c>
      <c r="E387" s="207" t="s">
        <v>289</v>
      </c>
      <c r="F387" s="650"/>
      <c r="G387" s="650"/>
      <c r="H387" s="649" t="s">
        <v>290</v>
      </c>
      <c r="I387" s="649"/>
      <c r="J387" s="651" t="s">
        <v>287</v>
      </c>
      <c r="K387" s="651" t="s">
        <v>287</v>
      </c>
      <c r="L387" s="648">
        <v>0</v>
      </c>
    </row>
    <row r="388" spans="1:12" ht="24" x14ac:dyDescent="0.2">
      <c r="A388" s="652"/>
      <c r="B388" s="209" t="s">
        <v>302</v>
      </c>
      <c r="C388" s="209" t="s">
        <v>2500</v>
      </c>
      <c r="D388" s="211">
        <v>43395</v>
      </c>
      <c r="E388" s="209" t="s">
        <v>2501</v>
      </c>
      <c r="F388" s="650"/>
      <c r="G388" s="650"/>
      <c r="H388" s="649"/>
      <c r="I388" s="649"/>
      <c r="J388" s="651"/>
      <c r="K388" s="651"/>
      <c r="L388" s="648"/>
    </row>
    <row r="389" spans="1:12" ht="24" x14ac:dyDescent="0.2">
      <c r="A389" s="652">
        <v>673</v>
      </c>
      <c r="B389" s="203" t="s">
        <v>12</v>
      </c>
      <c r="C389" s="207" t="s">
        <v>11</v>
      </c>
      <c r="D389" s="207" t="s">
        <v>280</v>
      </c>
      <c r="E389" s="207" t="s">
        <v>281</v>
      </c>
      <c r="F389" s="653" t="s">
        <v>8</v>
      </c>
      <c r="G389" s="653"/>
      <c r="H389" s="650"/>
      <c r="I389" s="650"/>
      <c r="J389" s="650"/>
      <c r="K389" s="650"/>
      <c r="L389" s="650"/>
    </row>
    <row r="390" spans="1:12" x14ac:dyDescent="0.2">
      <c r="A390" s="652"/>
      <c r="B390" s="651" t="s">
        <v>2498</v>
      </c>
      <c r="C390" s="654" t="s">
        <v>2502</v>
      </c>
      <c r="D390" s="655">
        <v>43498</v>
      </c>
      <c r="E390" s="651" t="s">
        <v>803</v>
      </c>
      <c r="F390" s="651" t="s">
        <v>2503</v>
      </c>
      <c r="G390" s="651"/>
      <c r="H390" s="649" t="s">
        <v>286</v>
      </c>
      <c r="I390" s="649"/>
      <c r="J390" s="209" t="s">
        <v>287</v>
      </c>
      <c r="K390" s="209" t="s">
        <v>16</v>
      </c>
      <c r="L390" s="210">
        <v>244.11</v>
      </c>
    </row>
    <row r="391" spans="1:12" x14ac:dyDescent="0.2">
      <c r="A391" s="652"/>
      <c r="B391" s="651"/>
      <c r="C391" s="654"/>
      <c r="D391" s="655"/>
      <c r="E391" s="651"/>
      <c r="F391" s="651"/>
      <c r="G391" s="651"/>
      <c r="H391" s="649" t="s">
        <v>242</v>
      </c>
      <c r="I391" s="649"/>
      <c r="J391" s="209" t="s">
        <v>287</v>
      </c>
      <c r="K391" s="209" t="s">
        <v>16</v>
      </c>
      <c r="L391" s="210">
        <v>667.38</v>
      </c>
    </row>
    <row r="392" spans="1:12" ht="24" x14ac:dyDescent="0.2">
      <c r="A392" s="652"/>
      <c r="B392" s="203" t="s">
        <v>6</v>
      </c>
      <c r="C392" s="207" t="s">
        <v>5</v>
      </c>
      <c r="D392" s="207" t="s">
        <v>288</v>
      </c>
      <c r="E392" s="207" t="s">
        <v>289</v>
      </c>
      <c r="F392" s="650"/>
      <c r="G392" s="650"/>
      <c r="H392" s="649" t="s">
        <v>290</v>
      </c>
      <c r="I392" s="649"/>
      <c r="J392" s="651" t="s">
        <v>287</v>
      </c>
      <c r="K392" s="651" t="s">
        <v>287</v>
      </c>
      <c r="L392" s="648">
        <v>0</v>
      </c>
    </row>
    <row r="393" spans="1:12" ht="24" x14ac:dyDescent="0.2">
      <c r="A393" s="652"/>
      <c r="B393" s="209" t="s">
        <v>302</v>
      </c>
      <c r="C393" s="209" t="s">
        <v>2503</v>
      </c>
      <c r="D393" s="211">
        <v>43502</v>
      </c>
      <c r="E393" s="209" t="s">
        <v>2504</v>
      </c>
      <c r="F393" s="650"/>
      <c r="G393" s="650"/>
      <c r="H393" s="649"/>
      <c r="I393" s="649"/>
      <c r="J393" s="651"/>
      <c r="K393" s="651"/>
      <c r="L393" s="648"/>
    </row>
    <row r="394" spans="1:12" ht="24" x14ac:dyDescent="0.2">
      <c r="A394" s="652">
        <v>674</v>
      </c>
      <c r="B394" s="203" t="s">
        <v>12</v>
      </c>
      <c r="C394" s="207" t="s">
        <v>11</v>
      </c>
      <c r="D394" s="207" t="s">
        <v>280</v>
      </c>
      <c r="E394" s="207" t="s">
        <v>281</v>
      </c>
      <c r="F394" s="653" t="s">
        <v>8</v>
      </c>
      <c r="G394" s="653"/>
      <c r="H394" s="650"/>
      <c r="I394" s="650"/>
      <c r="J394" s="650"/>
      <c r="K394" s="650"/>
      <c r="L394" s="650"/>
    </row>
    <row r="395" spans="1:12" x14ac:dyDescent="0.2">
      <c r="A395" s="652"/>
      <c r="B395" s="651" t="s">
        <v>2505</v>
      </c>
      <c r="C395" s="654" t="s">
        <v>2506</v>
      </c>
      <c r="D395" s="655">
        <v>43476</v>
      </c>
      <c r="E395" s="651" t="s">
        <v>839</v>
      </c>
      <c r="F395" s="651" t="s">
        <v>2507</v>
      </c>
      <c r="G395" s="651"/>
      <c r="H395" s="649" t="s">
        <v>286</v>
      </c>
      <c r="I395" s="649"/>
      <c r="J395" s="209" t="s">
        <v>287</v>
      </c>
      <c r="K395" s="209" t="s">
        <v>16</v>
      </c>
      <c r="L395" s="210">
        <v>392.6</v>
      </c>
    </row>
    <row r="396" spans="1:12" x14ac:dyDescent="0.2">
      <c r="A396" s="652"/>
      <c r="B396" s="651"/>
      <c r="C396" s="654"/>
      <c r="D396" s="655"/>
      <c r="E396" s="651"/>
      <c r="F396" s="651"/>
      <c r="G396" s="651"/>
      <c r="H396" s="649" t="s">
        <v>242</v>
      </c>
      <c r="I396" s="649"/>
      <c r="J396" s="209" t="s">
        <v>287</v>
      </c>
      <c r="K396" s="209" t="s">
        <v>16</v>
      </c>
      <c r="L396" s="210">
        <v>10516</v>
      </c>
    </row>
    <row r="397" spans="1:12" ht="24" x14ac:dyDescent="0.2">
      <c r="A397" s="652"/>
      <c r="B397" s="203" t="s">
        <v>6</v>
      </c>
      <c r="C397" s="207" t="s">
        <v>5</v>
      </c>
      <c r="D397" s="207" t="s">
        <v>288</v>
      </c>
      <c r="E397" s="207" t="s">
        <v>289</v>
      </c>
      <c r="F397" s="650"/>
      <c r="G397" s="650"/>
      <c r="H397" s="649" t="s">
        <v>290</v>
      </c>
      <c r="I397" s="649"/>
      <c r="J397" s="651" t="s">
        <v>287</v>
      </c>
      <c r="K397" s="651" t="s">
        <v>16</v>
      </c>
      <c r="L397" s="648">
        <v>180</v>
      </c>
    </row>
    <row r="398" spans="1:12" ht="24" x14ac:dyDescent="0.2">
      <c r="A398" s="652"/>
      <c r="B398" s="209" t="s">
        <v>419</v>
      </c>
      <c r="C398" s="209" t="s">
        <v>2507</v>
      </c>
      <c r="D398" s="211">
        <v>43480</v>
      </c>
      <c r="E398" s="209" t="s">
        <v>2508</v>
      </c>
      <c r="F398" s="650"/>
      <c r="G398" s="650"/>
      <c r="H398" s="649"/>
      <c r="I398" s="649"/>
      <c r="J398" s="651"/>
      <c r="K398" s="651"/>
      <c r="L398" s="648"/>
    </row>
    <row r="399" spans="1:12" ht="24" x14ac:dyDescent="0.2">
      <c r="A399" s="652">
        <v>675</v>
      </c>
      <c r="B399" s="203" t="s">
        <v>12</v>
      </c>
      <c r="C399" s="207" t="s">
        <v>11</v>
      </c>
      <c r="D399" s="207" t="s">
        <v>280</v>
      </c>
      <c r="E399" s="207" t="s">
        <v>281</v>
      </c>
      <c r="F399" s="653" t="s">
        <v>8</v>
      </c>
      <c r="G399" s="653"/>
      <c r="H399" s="650"/>
      <c r="I399" s="650"/>
      <c r="J399" s="650"/>
      <c r="K399" s="650"/>
      <c r="L399" s="650"/>
    </row>
    <row r="400" spans="1:12" x14ac:dyDescent="0.2">
      <c r="A400" s="652"/>
      <c r="B400" s="651" t="s">
        <v>2509</v>
      </c>
      <c r="C400" s="651" t="s">
        <v>2510</v>
      </c>
      <c r="D400" s="655">
        <v>43381</v>
      </c>
      <c r="E400" s="651" t="s">
        <v>774</v>
      </c>
      <c r="F400" s="651" t="s">
        <v>2511</v>
      </c>
      <c r="G400" s="651"/>
      <c r="H400" s="649" t="s">
        <v>286</v>
      </c>
      <c r="I400" s="649"/>
      <c r="J400" s="209" t="s">
        <v>287</v>
      </c>
      <c r="K400" s="209" t="s">
        <v>16</v>
      </c>
      <c r="L400" s="210">
        <v>410.45</v>
      </c>
    </row>
    <row r="401" spans="1:12" x14ac:dyDescent="0.2">
      <c r="A401" s="652"/>
      <c r="B401" s="651"/>
      <c r="C401" s="651"/>
      <c r="D401" s="655"/>
      <c r="E401" s="651"/>
      <c r="F401" s="651"/>
      <c r="G401" s="651"/>
      <c r="H401" s="649" t="s">
        <v>242</v>
      </c>
      <c r="I401" s="649"/>
      <c r="J401" s="209" t="s">
        <v>287</v>
      </c>
      <c r="K401" s="209" t="s">
        <v>16</v>
      </c>
      <c r="L401" s="210">
        <v>305.95999999999998</v>
      </c>
    </row>
    <row r="402" spans="1:12" ht="24" x14ac:dyDescent="0.2">
      <c r="A402" s="652"/>
      <c r="B402" s="203" t="s">
        <v>6</v>
      </c>
      <c r="C402" s="207" t="s">
        <v>5</v>
      </c>
      <c r="D402" s="207" t="s">
        <v>288</v>
      </c>
      <c r="E402" s="207" t="s">
        <v>289</v>
      </c>
      <c r="F402" s="650"/>
      <c r="G402" s="650"/>
      <c r="H402" s="649" t="s">
        <v>290</v>
      </c>
      <c r="I402" s="649"/>
      <c r="J402" s="651" t="s">
        <v>287</v>
      </c>
      <c r="K402" s="651" t="s">
        <v>16</v>
      </c>
      <c r="L402" s="648">
        <v>36</v>
      </c>
    </row>
    <row r="403" spans="1:12" ht="24" x14ac:dyDescent="0.2">
      <c r="A403" s="652"/>
      <c r="B403" s="209" t="s">
        <v>291</v>
      </c>
      <c r="C403" s="209" t="s">
        <v>2511</v>
      </c>
      <c r="D403" s="211">
        <v>43383</v>
      </c>
      <c r="E403" s="209" t="s">
        <v>899</v>
      </c>
      <c r="F403" s="650"/>
      <c r="G403" s="650"/>
      <c r="H403" s="649"/>
      <c r="I403" s="649"/>
      <c r="J403" s="651"/>
      <c r="K403" s="651"/>
      <c r="L403" s="648"/>
    </row>
    <row r="404" spans="1:12" ht="24" x14ac:dyDescent="0.2">
      <c r="A404" s="652">
        <v>676</v>
      </c>
      <c r="B404" s="203" t="s">
        <v>12</v>
      </c>
      <c r="C404" s="207" t="s">
        <v>11</v>
      </c>
      <c r="D404" s="207" t="s">
        <v>280</v>
      </c>
      <c r="E404" s="207" t="s">
        <v>281</v>
      </c>
      <c r="F404" s="653" t="s">
        <v>8</v>
      </c>
      <c r="G404" s="653"/>
      <c r="H404" s="650"/>
      <c r="I404" s="650"/>
      <c r="J404" s="650"/>
      <c r="K404" s="650"/>
      <c r="L404" s="650"/>
    </row>
    <row r="405" spans="1:12" x14ac:dyDescent="0.2">
      <c r="A405" s="652"/>
      <c r="B405" s="651" t="s">
        <v>2509</v>
      </c>
      <c r="C405" s="654" t="s">
        <v>2512</v>
      </c>
      <c r="D405" s="655">
        <v>43397</v>
      </c>
      <c r="E405" s="651" t="s">
        <v>373</v>
      </c>
      <c r="F405" s="651" t="s">
        <v>2513</v>
      </c>
      <c r="G405" s="651"/>
      <c r="H405" s="649" t="s">
        <v>286</v>
      </c>
      <c r="I405" s="649"/>
      <c r="J405" s="209" t="s">
        <v>287</v>
      </c>
      <c r="K405" s="209" t="s">
        <v>16</v>
      </c>
      <c r="L405" s="210">
        <v>538.20000000000005</v>
      </c>
    </row>
    <row r="406" spans="1:12" x14ac:dyDescent="0.2">
      <c r="A406" s="652"/>
      <c r="B406" s="651"/>
      <c r="C406" s="654"/>
      <c r="D406" s="655"/>
      <c r="E406" s="651"/>
      <c r="F406" s="651"/>
      <c r="G406" s="651"/>
      <c r="H406" s="649" t="s">
        <v>242</v>
      </c>
      <c r="I406" s="649"/>
      <c r="J406" s="209" t="s">
        <v>287</v>
      </c>
      <c r="K406" s="209" t="s">
        <v>16</v>
      </c>
      <c r="L406" s="210">
        <v>144</v>
      </c>
    </row>
    <row r="407" spans="1:12" ht="24" x14ac:dyDescent="0.2">
      <c r="A407" s="652"/>
      <c r="B407" s="203" t="s">
        <v>6</v>
      </c>
      <c r="C407" s="207" t="s">
        <v>5</v>
      </c>
      <c r="D407" s="207" t="s">
        <v>288</v>
      </c>
      <c r="E407" s="207" t="s">
        <v>289</v>
      </c>
      <c r="F407" s="650"/>
      <c r="G407" s="650"/>
      <c r="H407" s="649" t="s">
        <v>290</v>
      </c>
      <c r="I407" s="649"/>
      <c r="J407" s="651" t="s">
        <v>287</v>
      </c>
      <c r="K407" s="651" t="s">
        <v>287</v>
      </c>
      <c r="L407" s="648">
        <v>0</v>
      </c>
    </row>
    <row r="408" spans="1:12" ht="24" x14ac:dyDescent="0.2">
      <c r="A408" s="652"/>
      <c r="B408" s="209" t="s">
        <v>291</v>
      </c>
      <c r="C408" s="209" t="s">
        <v>2513</v>
      </c>
      <c r="D408" s="211">
        <v>43398</v>
      </c>
      <c r="E408" s="209" t="s">
        <v>2514</v>
      </c>
      <c r="F408" s="650"/>
      <c r="G408" s="650"/>
      <c r="H408" s="649"/>
      <c r="I408" s="649"/>
      <c r="J408" s="651"/>
      <c r="K408" s="651"/>
      <c r="L408" s="648"/>
    </row>
    <row r="409" spans="1:12" ht="24" x14ac:dyDescent="0.2">
      <c r="A409" s="652">
        <v>677</v>
      </c>
      <c r="B409" s="203" t="s">
        <v>12</v>
      </c>
      <c r="C409" s="207" t="s">
        <v>11</v>
      </c>
      <c r="D409" s="207" t="s">
        <v>280</v>
      </c>
      <c r="E409" s="207" t="s">
        <v>281</v>
      </c>
      <c r="F409" s="653" t="s">
        <v>8</v>
      </c>
      <c r="G409" s="653"/>
      <c r="H409" s="650"/>
      <c r="I409" s="650"/>
      <c r="J409" s="650"/>
      <c r="K409" s="650"/>
      <c r="L409" s="650"/>
    </row>
    <row r="410" spans="1:12" x14ac:dyDescent="0.2">
      <c r="A410" s="652"/>
      <c r="B410" s="651" t="s">
        <v>2509</v>
      </c>
      <c r="C410" s="654" t="s">
        <v>2515</v>
      </c>
      <c r="D410" s="655">
        <v>43405</v>
      </c>
      <c r="E410" s="651" t="s">
        <v>1240</v>
      </c>
      <c r="F410" s="651" t="s">
        <v>2516</v>
      </c>
      <c r="G410" s="651"/>
      <c r="H410" s="649" t="s">
        <v>286</v>
      </c>
      <c r="I410" s="649"/>
      <c r="J410" s="209" t="s">
        <v>287</v>
      </c>
      <c r="K410" s="209" t="s">
        <v>16</v>
      </c>
      <c r="L410" s="210">
        <v>346.77</v>
      </c>
    </row>
    <row r="411" spans="1:12" x14ac:dyDescent="0.2">
      <c r="A411" s="652"/>
      <c r="B411" s="651"/>
      <c r="C411" s="654"/>
      <c r="D411" s="655"/>
      <c r="E411" s="651"/>
      <c r="F411" s="651"/>
      <c r="G411" s="651"/>
      <c r="H411" s="649" t="s">
        <v>242</v>
      </c>
      <c r="I411" s="649"/>
      <c r="J411" s="651" t="s">
        <v>287</v>
      </c>
      <c r="K411" s="651" t="s">
        <v>16</v>
      </c>
      <c r="L411" s="648">
        <v>211.08</v>
      </c>
    </row>
    <row r="412" spans="1:12" x14ac:dyDescent="0.2">
      <c r="A412" s="652"/>
      <c r="B412" s="651"/>
      <c r="C412" s="654"/>
      <c r="D412" s="655"/>
      <c r="E412" s="651"/>
      <c r="F412" s="651"/>
      <c r="G412" s="651"/>
      <c r="H412" s="649"/>
      <c r="I412" s="649"/>
      <c r="J412" s="651"/>
      <c r="K412" s="651"/>
      <c r="L412" s="648"/>
    </row>
    <row r="413" spans="1:12" ht="24" x14ac:dyDescent="0.2">
      <c r="A413" s="652"/>
      <c r="B413" s="203" t="s">
        <v>6</v>
      </c>
      <c r="C413" s="207" t="s">
        <v>5</v>
      </c>
      <c r="D413" s="207" t="s">
        <v>288</v>
      </c>
      <c r="E413" s="207" t="s">
        <v>289</v>
      </c>
      <c r="F413" s="650"/>
      <c r="G413" s="650"/>
      <c r="H413" s="649" t="s">
        <v>290</v>
      </c>
      <c r="I413" s="649"/>
      <c r="J413" s="651" t="s">
        <v>287</v>
      </c>
      <c r="K413" s="651" t="s">
        <v>287</v>
      </c>
      <c r="L413" s="648">
        <v>0</v>
      </c>
    </row>
    <row r="414" spans="1:12" ht="24" x14ac:dyDescent="0.2">
      <c r="A414" s="652"/>
      <c r="B414" s="209" t="s">
        <v>291</v>
      </c>
      <c r="C414" s="209" t="s">
        <v>2516</v>
      </c>
      <c r="D414" s="211">
        <v>43411</v>
      </c>
      <c r="E414" s="209" t="s">
        <v>2517</v>
      </c>
      <c r="F414" s="650"/>
      <c r="G414" s="650"/>
      <c r="H414" s="649"/>
      <c r="I414" s="649"/>
      <c r="J414" s="651"/>
      <c r="K414" s="651"/>
      <c r="L414" s="648"/>
    </row>
    <row r="415" spans="1:12" ht="24" x14ac:dyDescent="0.2">
      <c r="A415" s="652">
        <v>678</v>
      </c>
      <c r="B415" s="203" t="s">
        <v>12</v>
      </c>
      <c r="C415" s="207" t="s">
        <v>11</v>
      </c>
      <c r="D415" s="207" t="s">
        <v>280</v>
      </c>
      <c r="E415" s="207" t="s">
        <v>281</v>
      </c>
      <c r="F415" s="653" t="s">
        <v>8</v>
      </c>
      <c r="G415" s="653"/>
      <c r="H415" s="650"/>
      <c r="I415" s="650"/>
      <c r="J415" s="650"/>
      <c r="K415" s="650"/>
      <c r="L415" s="650"/>
    </row>
    <row r="416" spans="1:12" x14ac:dyDescent="0.2">
      <c r="A416" s="652"/>
      <c r="B416" s="651" t="s">
        <v>2509</v>
      </c>
      <c r="C416" s="654" t="s">
        <v>2518</v>
      </c>
      <c r="D416" s="655">
        <v>43485</v>
      </c>
      <c r="E416" s="651" t="s">
        <v>1903</v>
      </c>
      <c r="F416" s="651" t="s">
        <v>1904</v>
      </c>
      <c r="G416" s="651"/>
      <c r="H416" s="649" t="s">
        <v>286</v>
      </c>
      <c r="I416" s="649"/>
      <c r="J416" s="209" t="s">
        <v>287</v>
      </c>
      <c r="K416" s="209" t="s">
        <v>16</v>
      </c>
      <c r="L416" s="210">
        <v>379</v>
      </c>
    </row>
    <row r="417" spans="1:12" x14ac:dyDescent="0.2">
      <c r="A417" s="652"/>
      <c r="B417" s="651"/>
      <c r="C417" s="654"/>
      <c r="D417" s="655"/>
      <c r="E417" s="651"/>
      <c r="F417" s="651"/>
      <c r="G417" s="651"/>
      <c r="H417" s="649" t="s">
        <v>242</v>
      </c>
      <c r="I417" s="649"/>
      <c r="J417" s="651" t="s">
        <v>287</v>
      </c>
      <c r="K417" s="651" t="s">
        <v>16</v>
      </c>
      <c r="L417" s="648">
        <v>200</v>
      </c>
    </row>
    <row r="418" spans="1:12" x14ac:dyDescent="0.2">
      <c r="A418" s="652"/>
      <c r="B418" s="651"/>
      <c r="C418" s="654"/>
      <c r="D418" s="655"/>
      <c r="E418" s="651"/>
      <c r="F418" s="651"/>
      <c r="G418" s="651"/>
      <c r="H418" s="649"/>
      <c r="I418" s="649"/>
      <c r="J418" s="651"/>
      <c r="K418" s="651"/>
      <c r="L418" s="648"/>
    </row>
    <row r="419" spans="1:12" ht="24" x14ac:dyDescent="0.2">
      <c r="A419" s="652"/>
      <c r="B419" s="203" t="s">
        <v>6</v>
      </c>
      <c r="C419" s="207" t="s">
        <v>5</v>
      </c>
      <c r="D419" s="207" t="s">
        <v>288</v>
      </c>
      <c r="E419" s="207" t="s">
        <v>289</v>
      </c>
      <c r="F419" s="650"/>
      <c r="G419" s="650"/>
      <c r="H419" s="649" t="s">
        <v>290</v>
      </c>
      <c r="I419" s="649"/>
      <c r="J419" s="651" t="s">
        <v>287</v>
      </c>
      <c r="K419" s="651" t="s">
        <v>16</v>
      </c>
      <c r="L419" s="648">
        <v>90</v>
      </c>
    </row>
    <row r="420" spans="1:12" ht="24" x14ac:dyDescent="0.2">
      <c r="A420" s="652"/>
      <c r="B420" s="209" t="s">
        <v>291</v>
      </c>
      <c r="C420" s="209" t="s">
        <v>1904</v>
      </c>
      <c r="D420" s="211">
        <v>43490</v>
      </c>
      <c r="E420" s="209" t="s">
        <v>2519</v>
      </c>
      <c r="F420" s="650"/>
      <c r="G420" s="650"/>
      <c r="H420" s="649"/>
      <c r="I420" s="649"/>
      <c r="J420" s="651"/>
      <c r="K420" s="651"/>
      <c r="L420" s="648"/>
    </row>
    <row r="421" spans="1:12" ht="24" x14ac:dyDescent="0.2">
      <c r="A421" s="652">
        <v>679</v>
      </c>
      <c r="B421" s="203" t="s">
        <v>12</v>
      </c>
      <c r="C421" s="207" t="s">
        <v>11</v>
      </c>
      <c r="D421" s="207" t="s">
        <v>280</v>
      </c>
      <c r="E421" s="207" t="s">
        <v>281</v>
      </c>
      <c r="F421" s="653" t="s">
        <v>8</v>
      </c>
      <c r="G421" s="653"/>
      <c r="H421" s="650"/>
      <c r="I421" s="650"/>
      <c r="J421" s="650"/>
      <c r="K421" s="650"/>
      <c r="L421" s="650"/>
    </row>
    <row r="422" spans="1:12" x14ac:dyDescent="0.2">
      <c r="A422" s="652"/>
      <c r="B422" s="651" t="s">
        <v>2509</v>
      </c>
      <c r="C422" s="654" t="s">
        <v>2520</v>
      </c>
      <c r="D422" s="655">
        <v>43497</v>
      </c>
      <c r="E422" s="651" t="s">
        <v>2521</v>
      </c>
      <c r="F422" s="651" t="s">
        <v>2522</v>
      </c>
      <c r="G422" s="651"/>
      <c r="H422" s="649" t="s">
        <v>286</v>
      </c>
      <c r="I422" s="649"/>
      <c r="J422" s="209" t="s">
        <v>287</v>
      </c>
      <c r="K422" s="209" t="s">
        <v>16</v>
      </c>
      <c r="L422" s="210">
        <v>876.26</v>
      </c>
    </row>
    <row r="423" spans="1:12" x14ac:dyDescent="0.2">
      <c r="A423" s="652"/>
      <c r="B423" s="651"/>
      <c r="C423" s="654"/>
      <c r="D423" s="655"/>
      <c r="E423" s="651"/>
      <c r="F423" s="651"/>
      <c r="G423" s="651"/>
      <c r="H423" s="649" t="s">
        <v>242</v>
      </c>
      <c r="I423" s="649"/>
      <c r="J423" s="651" t="s">
        <v>287</v>
      </c>
      <c r="K423" s="651" t="s">
        <v>287</v>
      </c>
      <c r="L423" s="648">
        <v>0</v>
      </c>
    </row>
    <row r="424" spans="1:12" x14ac:dyDescent="0.2">
      <c r="A424" s="652"/>
      <c r="B424" s="651"/>
      <c r="C424" s="654"/>
      <c r="D424" s="655"/>
      <c r="E424" s="651"/>
      <c r="F424" s="651"/>
      <c r="G424" s="651"/>
      <c r="H424" s="649"/>
      <c r="I424" s="649"/>
      <c r="J424" s="651"/>
      <c r="K424" s="651"/>
      <c r="L424" s="648"/>
    </row>
    <row r="425" spans="1:12" ht="24" x14ac:dyDescent="0.2">
      <c r="A425" s="652"/>
      <c r="B425" s="203" t="s">
        <v>6</v>
      </c>
      <c r="C425" s="207" t="s">
        <v>5</v>
      </c>
      <c r="D425" s="207" t="s">
        <v>288</v>
      </c>
      <c r="E425" s="207" t="s">
        <v>289</v>
      </c>
      <c r="F425" s="650"/>
      <c r="G425" s="650"/>
      <c r="H425" s="649" t="s">
        <v>290</v>
      </c>
      <c r="I425" s="649"/>
      <c r="J425" s="651" t="s">
        <v>287</v>
      </c>
      <c r="K425" s="651" t="s">
        <v>287</v>
      </c>
      <c r="L425" s="648">
        <v>0</v>
      </c>
    </row>
    <row r="426" spans="1:12" ht="24" x14ac:dyDescent="0.2">
      <c r="A426" s="652"/>
      <c r="B426" s="209" t="s">
        <v>291</v>
      </c>
      <c r="C426" s="209" t="s">
        <v>2522</v>
      </c>
      <c r="D426" s="211">
        <v>43500</v>
      </c>
      <c r="E426" s="209" t="s">
        <v>2523</v>
      </c>
      <c r="F426" s="650"/>
      <c r="G426" s="650"/>
      <c r="H426" s="649"/>
      <c r="I426" s="649"/>
      <c r="J426" s="651"/>
      <c r="K426" s="651"/>
      <c r="L426" s="648"/>
    </row>
    <row r="427" spans="1:12" ht="24" x14ac:dyDescent="0.2">
      <c r="A427" s="652">
        <v>680</v>
      </c>
      <c r="B427" s="203" t="s">
        <v>12</v>
      </c>
      <c r="C427" s="207" t="s">
        <v>11</v>
      </c>
      <c r="D427" s="207" t="s">
        <v>280</v>
      </c>
      <c r="E427" s="207" t="s">
        <v>281</v>
      </c>
      <c r="F427" s="653" t="s">
        <v>8</v>
      </c>
      <c r="G427" s="653"/>
      <c r="H427" s="650"/>
      <c r="I427" s="650"/>
      <c r="J427" s="650"/>
      <c r="K427" s="650"/>
      <c r="L427" s="650"/>
    </row>
    <row r="428" spans="1:12" x14ac:dyDescent="0.2">
      <c r="A428" s="652"/>
      <c r="B428" s="651" t="s">
        <v>2509</v>
      </c>
      <c r="C428" s="654" t="s">
        <v>2524</v>
      </c>
      <c r="D428" s="655">
        <v>43509</v>
      </c>
      <c r="E428" s="651" t="s">
        <v>321</v>
      </c>
      <c r="F428" s="651" t="s">
        <v>446</v>
      </c>
      <c r="G428" s="651"/>
      <c r="H428" s="649" t="s">
        <v>286</v>
      </c>
      <c r="I428" s="649"/>
      <c r="J428" s="209" t="s">
        <v>287</v>
      </c>
      <c r="K428" s="209" t="s">
        <v>16</v>
      </c>
      <c r="L428" s="210">
        <v>822.25</v>
      </c>
    </row>
    <row r="429" spans="1:12" x14ac:dyDescent="0.2">
      <c r="A429" s="652"/>
      <c r="B429" s="651"/>
      <c r="C429" s="654"/>
      <c r="D429" s="655"/>
      <c r="E429" s="651"/>
      <c r="F429" s="651"/>
      <c r="G429" s="651"/>
      <c r="H429" s="649" t="s">
        <v>242</v>
      </c>
      <c r="I429" s="649"/>
      <c r="J429" s="209" t="s">
        <v>287</v>
      </c>
      <c r="K429" s="209" t="s">
        <v>16</v>
      </c>
      <c r="L429" s="210">
        <v>777.99</v>
      </c>
    </row>
    <row r="430" spans="1:12" ht="24" x14ac:dyDescent="0.2">
      <c r="A430" s="652"/>
      <c r="B430" s="203" t="s">
        <v>6</v>
      </c>
      <c r="C430" s="207" t="s">
        <v>5</v>
      </c>
      <c r="D430" s="207" t="s">
        <v>288</v>
      </c>
      <c r="E430" s="207" t="s">
        <v>289</v>
      </c>
      <c r="F430" s="650"/>
      <c r="G430" s="650"/>
      <c r="H430" s="649" t="s">
        <v>290</v>
      </c>
      <c r="I430" s="649"/>
      <c r="J430" s="651" t="s">
        <v>287</v>
      </c>
      <c r="K430" s="651" t="s">
        <v>16</v>
      </c>
      <c r="L430" s="648">
        <v>200</v>
      </c>
    </row>
    <row r="431" spans="1:12" ht="24" x14ac:dyDescent="0.2">
      <c r="A431" s="652"/>
      <c r="B431" s="209" t="s">
        <v>291</v>
      </c>
      <c r="C431" s="209" t="s">
        <v>446</v>
      </c>
      <c r="D431" s="211">
        <v>43512</v>
      </c>
      <c r="E431" s="209" t="s">
        <v>905</v>
      </c>
      <c r="F431" s="650"/>
      <c r="G431" s="650"/>
      <c r="H431" s="649"/>
      <c r="I431" s="649"/>
      <c r="J431" s="651"/>
      <c r="K431" s="651"/>
      <c r="L431" s="648"/>
    </row>
    <row r="432" spans="1:12" ht="24" x14ac:dyDescent="0.2">
      <c r="A432" s="652">
        <v>681</v>
      </c>
      <c r="B432" s="203" t="s">
        <v>12</v>
      </c>
      <c r="C432" s="207" t="s">
        <v>11</v>
      </c>
      <c r="D432" s="207" t="s">
        <v>280</v>
      </c>
      <c r="E432" s="207" t="s">
        <v>281</v>
      </c>
      <c r="F432" s="653" t="s">
        <v>8</v>
      </c>
      <c r="G432" s="653"/>
      <c r="H432" s="650"/>
      <c r="I432" s="650"/>
      <c r="J432" s="650"/>
      <c r="K432" s="650"/>
      <c r="L432" s="650"/>
    </row>
    <row r="433" spans="1:12" x14ac:dyDescent="0.2">
      <c r="A433" s="652"/>
      <c r="B433" s="651" t="s">
        <v>2509</v>
      </c>
      <c r="C433" s="654" t="s">
        <v>2525</v>
      </c>
      <c r="D433" s="655">
        <v>43536</v>
      </c>
      <c r="E433" s="651" t="s">
        <v>650</v>
      </c>
      <c r="F433" s="651" t="s">
        <v>651</v>
      </c>
      <c r="G433" s="651"/>
      <c r="H433" s="649" t="s">
        <v>286</v>
      </c>
      <c r="I433" s="649"/>
      <c r="J433" s="209" t="s">
        <v>287</v>
      </c>
      <c r="K433" s="209" t="s">
        <v>16</v>
      </c>
      <c r="L433" s="210">
        <v>402</v>
      </c>
    </row>
    <row r="434" spans="1:12" x14ac:dyDescent="0.2">
      <c r="A434" s="652"/>
      <c r="B434" s="651"/>
      <c r="C434" s="654"/>
      <c r="D434" s="655"/>
      <c r="E434" s="651"/>
      <c r="F434" s="651"/>
      <c r="G434" s="651"/>
      <c r="H434" s="649" t="s">
        <v>242</v>
      </c>
      <c r="I434" s="649"/>
      <c r="J434" s="209" t="s">
        <v>287</v>
      </c>
      <c r="K434" s="209" t="s">
        <v>16</v>
      </c>
      <c r="L434" s="210">
        <v>387.96</v>
      </c>
    </row>
    <row r="435" spans="1:12" ht="24" x14ac:dyDescent="0.2">
      <c r="A435" s="652"/>
      <c r="B435" s="203" t="s">
        <v>6</v>
      </c>
      <c r="C435" s="207" t="s">
        <v>5</v>
      </c>
      <c r="D435" s="207" t="s">
        <v>288</v>
      </c>
      <c r="E435" s="207" t="s">
        <v>289</v>
      </c>
      <c r="F435" s="650"/>
      <c r="G435" s="650"/>
      <c r="H435" s="649" t="s">
        <v>290</v>
      </c>
      <c r="I435" s="649"/>
      <c r="J435" s="651" t="s">
        <v>287</v>
      </c>
      <c r="K435" s="651" t="s">
        <v>16</v>
      </c>
      <c r="L435" s="648">
        <v>180</v>
      </c>
    </row>
    <row r="436" spans="1:12" ht="24" x14ac:dyDescent="0.2">
      <c r="A436" s="652"/>
      <c r="B436" s="209" t="s">
        <v>291</v>
      </c>
      <c r="C436" s="209" t="s">
        <v>651</v>
      </c>
      <c r="D436" s="211">
        <v>43538</v>
      </c>
      <c r="E436" s="209" t="s">
        <v>647</v>
      </c>
      <c r="F436" s="650"/>
      <c r="G436" s="650"/>
      <c r="H436" s="649"/>
      <c r="I436" s="649"/>
      <c r="J436" s="651"/>
      <c r="K436" s="651"/>
      <c r="L436" s="648"/>
    </row>
    <row r="437" spans="1:12" ht="24" x14ac:dyDescent="0.2">
      <c r="A437" s="652">
        <v>682</v>
      </c>
      <c r="B437" s="203" t="s">
        <v>12</v>
      </c>
      <c r="C437" s="207" t="s">
        <v>11</v>
      </c>
      <c r="D437" s="207" t="s">
        <v>280</v>
      </c>
      <c r="E437" s="207" t="s">
        <v>281</v>
      </c>
      <c r="F437" s="653" t="s">
        <v>8</v>
      </c>
      <c r="G437" s="653"/>
      <c r="H437" s="650"/>
      <c r="I437" s="650"/>
      <c r="J437" s="650"/>
      <c r="K437" s="650"/>
      <c r="L437" s="650"/>
    </row>
    <row r="438" spans="1:12" x14ac:dyDescent="0.2">
      <c r="A438" s="652"/>
      <c r="B438" s="651" t="s">
        <v>2526</v>
      </c>
      <c r="C438" s="654" t="s">
        <v>2527</v>
      </c>
      <c r="D438" s="655">
        <v>43376</v>
      </c>
      <c r="E438" s="651" t="s">
        <v>2528</v>
      </c>
      <c r="F438" s="651" t="s">
        <v>2422</v>
      </c>
      <c r="G438" s="651"/>
      <c r="H438" s="649" t="s">
        <v>286</v>
      </c>
      <c r="I438" s="649"/>
      <c r="J438" s="209" t="s">
        <v>287</v>
      </c>
      <c r="K438" s="209" t="s">
        <v>16</v>
      </c>
      <c r="L438" s="210">
        <v>1764</v>
      </c>
    </row>
    <row r="439" spans="1:12" x14ac:dyDescent="0.2">
      <c r="A439" s="652"/>
      <c r="B439" s="651"/>
      <c r="C439" s="654"/>
      <c r="D439" s="655"/>
      <c r="E439" s="651"/>
      <c r="F439" s="651"/>
      <c r="G439" s="651"/>
      <c r="H439" s="649" t="s">
        <v>242</v>
      </c>
      <c r="I439" s="649"/>
      <c r="J439" s="651" t="s">
        <v>16</v>
      </c>
      <c r="K439" s="651" t="s">
        <v>287</v>
      </c>
      <c r="L439" s="648">
        <v>1362.71</v>
      </c>
    </row>
    <row r="440" spans="1:12" x14ac:dyDescent="0.2">
      <c r="A440" s="652"/>
      <c r="B440" s="651"/>
      <c r="C440" s="654"/>
      <c r="D440" s="655"/>
      <c r="E440" s="651"/>
      <c r="F440" s="651"/>
      <c r="G440" s="651"/>
      <c r="H440" s="649"/>
      <c r="I440" s="649"/>
      <c r="J440" s="651"/>
      <c r="K440" s="651"/>
      <c r="L440" s="648"/>
    </row>
    <row r="441" spans="1:12" ht="24" x14ac:dyDescent="0.2">
      <c r="A441" s="652"/>
      <c r="B441" s="203" t="s">
        <v>6</v>
      </c>
      <c r="C441" s="207" t="s">
        <v>5</v>
      </c>
      <c r="D441" s="207" t="s">
        <v>288</v>
      </c>
      <c r="E441" s="207" t="s">
        <v>289</v>
      </c>
      <c r="F441" s="650"/>
      <c r="G441" s="650"/>
      <c r="H441" s="649" t="s">
        <v>290</v>
      </c>
      <c r="I441" s="649"/>
      <c r="J441" s="651" t="s">
        <v>16</v>
      </c>
      <c r="K441" s="651" t="s">
        <v>16</v>
      </c>
      <c r="L441" s="648">
        <v>737.29</v>
      </c>
    </row>
    <row r="442" spans="1:12" ht="24" x14ac:dyDescent="0.2">
      <c r="A442" s="652"/>
      <c r="B442" s="209" t="s">
        <v>291</v>
      </c>
      <c r="C442" s="209" t="s">
        <v>2422</v>
      </c>
      <c r="D442" s="211">
        <v>43383</v>
      </c>
      <c r="E442" s="209" t="s">
        <v>2529</v>
      </c>
      <c r="F442" s="650"/>
      <c r="G442" s="650"/>
      <c r="H442" s="649"/>
      <c r="I442" s="649"/>
      <c r="J442" s="651"/>
      <c r="K442" s="651"/>
      <c r="L442" s="648"/>
    </row>
    <row r="443" spans="1:12" ht="24" x14ac:dyDescent="0.2">
      <c r="A443" s="652">
        <v>683</v>
      </c>
      <c r="B443" s="203" t="s">
        <v>12</v>
      </c>
      <c r="C443" s="207" t="s">
        <v>11</v>
      </c>
      <c r="D443" s="207" t="s">
        <v>280</v>
      </c>
      <c r="E443" s="207" t="s">
        <v>281</v>
      </c>
      <c r="F443" s="653" t="s">
        <v>8</v>
      </c>
      <c r="G443" s="653"/>
      <c r="H443" s="650"/>
      <c r="I443" s="650"/>
      <c r="J443" s="650"/>
      <c r="K443" s="650"/>
      <c r="L443" s="650"/>
    </row>
    <row r="444" spans="1:12" x14ac:dyDescent="0.2">
      <c r="A444" s="652"/>
      <c r="B444" s="651" t="s">
        <v>2530</v>
      </c>
      <c r="C444" s="651" t="s">
        <v>2531</v>
      </c>
      <c r="D444" s="655">
        <v>43510</v>
      </c>
      <c r="E444" s="651" t="s">
        <v>1903</v>
      </c>
      <c r="F444" s="651" t="s">
        <v>1904</v>
      </c>
      <c r="G444" s="651"/>
      <c r="H444" s="649" t="s">
        <v>286</v>
      </c>
      <c r="I444" s="649"/>
      <c r="J444" s="209" t="s">
        <v>287</v>
      </c>
      <c r="K444" s="209" t="s">
        <v>16</v>
      </c>
      <c r="L444" s="210">
        <v>107</v>
      </c>
    </row>
    <row r="445" spans="1:12" x14ac:dyDescent="0.2">
      <c r="A445" s="652"/>
      <c r="B445" s="651"/>
      <c r="C445" s="651"/>
      <c r="D445" s="655"/>
      <c r="E445" s="651"/>
      <c r="F445" s="651"/>
      <c r="G445" s="651"/>
      <c r="H445" s="649" t="s">
        <v>242</v>
      </c>
      <c r="I445" s="649"/>
      <c r="J445" s="209" t="s">
        <v>287</v>
      </c>
      <c r="K445" s="209" t="s">
        <v>16</v>
      </c>
      <c r="L445" s="210">
        <v>260.39999999999998</v>
      </c>
    </row>
    <row r="446" spans="1:12" ht="24" x14ac:dyDescent="0.2">
      <c r="A446" s="652"/>
      <c r="B446" s="203" t="s">
        <v>6</v>
      </c>
      <c r="C446" s="207" t="s">
        <v>5</v>
      </c>
      <c r="D446" s="207" t="s">
        <v>288</v>
      </c>
      <c r="E446" s="207" t="s">
        <v>289</v>
      </c>
      <c r="F446" s="650"/>
      <c r="G446" s="650"/>
      <c r="H446" s="649" t="s">
        <v>290</v>
      </c>
      <c r="I446" s="649"/>
      <c r="J446" s="651" t="s">
        <v>287</v>
      </c>
      <c r="K446" s="651" t="s">
        <v>16</v>
      </c>
      <c r="L446" s="648">
        <v>160</v>
      </c>
    </row>
    <row r="447" spans="1:12" ht="24" x14ac:dyDescent="0.2">
      <c r="A447" s="652"/>
      <c r="B447" s="209" t="s">
        <v>796</v>
      </c>
      <c r="C447" s="209" t="s">
        <v>1904</v>
      </c>
      <c r="D447" s="211">
        <v>43511</v>
      </c>
      <c r="E447" s="209" t="s">
        <v>1755</v>
      </c>
      <c r="F447" s="650"/>
      <c r="G447" s="650"/>
      <c r="H447" s="649"/>
      <c r="I447" s="649"/>
      <c r="J447" s="651"/>
      <c r="K447" s="651"/>
      <c r="L447" s="648"/>
    </row>
    <row r="448" spans="1:12" ht="24" x14ac:dyDescent="0.2">
      <c r="A448" s="652">
        <v>684</v>
      </c>
      <c r="B448" s="203" t="s">
        <v>12</v>
      </c>
      <c r="C448" s="207" t="s">
        <v>11</v>
      </c>
      <c r="D448" s="207" t="s">
        <v>280</v>
      </c>
      <c r="E448" s="207" t="s">
        <v>281</v>
      </c>
      <c r="F448" s="653" t="s">
        <v>8</v>
      </c>
      <c r="G448" s="653"/>
      <c r="H448" s="650"/>
      <c r="I448" s="650"/>
      <c r="J448" s="650"/>
      <c r="K448" s="650"/>
      <c r="L448" s="650"/>
    </row>
    <row r="449" spans="1:12" x14ac:dyDescent="0.2">
      <c r="A449" s="652"/>
      <c r="B449" s="651" t="s">
        <v>2532</v>
      </c>
      <c r="C449" s="654" t="s">
        <v>2533</v>
      </c>
      <c r="D449" s="655">
        <v>43532</v>
      </c>
      <c r="E449" s="651" t="s">
        <v>2534</v>
      </c>
      <c r="F449" s="651" t="s">
        <v>1806</v>
      </c>
      <c r="G449" s="651"/>
      <c r="H449" s="649" t="s">
        <v>286</v>
      </c>
      <c r="I449" s="649"/>
      <c r="J449" s="209" t="s">
        <v>287</v>
      </c>
      <c r="K449" s="209" t="s">
        <v>16</v>
      </c>
      <c r="L449" s="210">
        <v>1585.2</v>
      </c>
    </row>
    <row r="450" spans="1:12" x14ac:dyDescent="0.2">
      <c r="A450" s="652"/>
      <c r="B450" s="651"/>
      <c r="C450" s="654"/>
      <c r="D450" s="655"/>
      <c r="E450" s="651"/>
      <c r="F450" s="651"/>
      <c r="G450" s="651"/>
      <c r="H450" s="649" t="s">
        <v>242</v>
      </c>
      <c r="I450" s="649"/>
      <c r="J450" s="209" t="s">
        <v>287</v>
      </c>
      <c r="K450" s="209" t="s">
        <v>287</v>
      </c>
      <c r="L450" s="210">
        <v>0</v>
      </c>
    </row>
    <row r="451" spans="1:12" ht="24" x14ac:dyDescent="0.2">
      <c r="A451" s="652"/>
      <c r="B451" s="203" t="s">
        <v>6</v>
      </c>
      <c r="C451" s="207" t="s">
        <v>5</v>
      </c>
      <c r="D451" s="207" t="s">
        <v>288</v>
      </c>
      <c r="E451" s="207" t="s">
        <v>289</v>
      </c>
      <c r="F451" s="650"/>
      <c r="G451" s="650"/>
      <c r="H451" s="649" t="s">
        <v>290</v>
      </c>
      <c r="I451" s="649"/>
      <c r="J451" s="651" t="s">
        <v>287</v>
      </c>
      <c r="K451" s="651" t="s">
        <v>16</v>
      </c>
      <c r="L451" s="648">
        <v>200</v>
      </c>
    </row>
    <row r="452" spans="1:12" ht="24" x14ac:dyDescent="0.2">
      <c r="A452" s="652"/>
      <c r="B452" s="209" t="s">
        <v>291</v>
      </c>
      <c r="C452" s="209" t="s">
        <v>1806</v>
      </c>
      <c r="D452" s="211">
        <v>43535</v>
      </c>
      <c r="E452" s="209" t="s">
        <v>2535</v>
      </c>
      <c r="F452" s="650"/>
      <c r="G452" s="650"/>
      <c r="H452" s="649"/>
      <c r="I452" s="649"/>
      <c r="J452" s="651"/>
      <c r="K452" s="651"/>
      <c r="L452" s="648"/>
    </row>
    <row r="453" spans="1:12" ht="24" x14ac:dyDescent="0.2">
      <c r="A453" s="652">
        <v>685</v>
      </c>
      <c r="B453" s="203" t="s">
        <v>12</v>
      </c>
      <c r="C453" s="207" t="s">
        <v>11</v>
      </c>
      <c r="D453" s="207" t="s">
        <v>280</v>
      </c>
      <c r="E453" s="207" t="s">
        <v>281</v>
      </c>
      <c r="F453" s="653" t="s">
        <v>8</v>
      </c>
      <c r="G453" s="653"/>
      <c r="H453" s="650"/>
      <c r="I453" s="650"/>
      <c r="J453" s="650"/>
      <c r="K453" s="650"/>
      <c r="L453" s="650"/>
    </row>
    <row r="454" spans="1:12" x14ac:dyDescent="0.2">
      <c r="A454" s="652"/>
      <c r="B454" s="651" t="s">
        <v>2536</v>
      </c>
      <c r="C454" s="654" t="s">
        <v>2537</v>
      </c>
      <c r="D454" s="655">
        <v>43543</v>
      </c>
      <c r="E454" s="651" t="s">
        <v>1385</v>
      </c>
      <c r="F454" s="651" t="s">
        <v>2538</v>
      </c>
      <c r="G454" s="651"/>
      <c r="H454" s="649" t="s">
        <v>286</v>
      </c>
      <c r="I454" s="649"/>
      <c r="J454" s="209" t="s">
        <v>287</v>
      </c>
      <c r="K454" s="209" t="s">
        <v>16</v>
      </c>
      <c r="L454" s="210">
        <v>353</v>
      </c>
    </row>
    <row r="455" spans="1:12" x14ac:dyDescent="0.2">
      <c r="A455" s="652"/>
      <c r="B455" s="651"/>
      <c r="C455" s="654"/>
      <c r="D455" s="655"/>
      <c r="E455" s="651"/>
      <c r="F455" s="651"/>
      <c r="G455" s="651"/>
      <c r="H455" s="649" t="s">
        <v>242</v>
      </c>
      <c r="I455" s="649"/>
      <c r="J455" s="209" t="s">
        <v>287</v>
      </c>
      <c r="K455" s="209" t="s">
        <v>16</v>
      </c>
      <c r="L455" s="210">
        <v>299.61</v>
      </c>
    </row>
    <row r="456" spans="1:12" ht="24" x14ac:dyDescent="0.2">
      <c r="A456" s="652"/>
      <c r="B456" s="203" t="s">
        <v>6</v>
      </c>
      <c r="C456" s="207" t="s">
        <v>5</v>
      </c>
      <c r="D456" s="207" t="s">
        <v>288</v>
      </c>
      <c r="E456" s="207" t="s">
        <v>289</v>
      </c>
      <c r="F456" s="650"/>
      <c r="G456" s="650"/>
      <c r="H456" s="649" t="s">
        <v>290</v>
      </c>
      <c r="I456" s="649"/>
      <c r="J456" s="651" t="s">
        <v>287</v>
      </c>
      <c r="K456" s="651" t="s">
        <v>16</v>
      </c>
      <c r="L456" s="648">
        <v>100</v>
      </c>
    </row>
    <row r="457" spans="1:12" ht="24" x14ac:dyDescent="0.2">
      <c r="A457" s="652"/>
      <c r="B457" s="209" t="s">
        <v>790</v>
      </c>
      <c r="C457" s="209" t="s">
        <v>2538</v>
      </c>
      <c r="D457" s="211">
        <v>43545</v>
      </c>
      <c r="E457" s="209" t="s">
        <v>1416</v>
      </c>
      <c r="F457" s="650"/>
      <c r="G457" s="650"/>
      <c r="H457" s="649"/>
      <c r="I457" s="649"/>
      <c r="J457" s="651"/>
      <c r="K457" s="651"/>
      <c r="L457" s="648"/>
    </row>
    <row r="458" spans="1:12" ht="24" x14ac:dyDescent="0.2">
      <c r="A458" s="652">
        <v>686</v>
      </c>
      <c r="B458" s="203" t="s">
        <v>12</v>
      </c>
      <c r="C458" s="207" t="s">
        <v>11</v>
      </c>
      <c r="D458" s="207" t="s">
        <v>280</v>
      </c>
      <c r="E458" s="207" t="s">
        <v>281</v>
      </c>
      <c r="F458" s="653" t="s">
        <v>8</v>
      </c>
      <c r="G458" s="653"/>
      <c r="H458" s="650"/>
      <c r="I458" s="650"/>
      <c r="J458" s="650"/>
      <c r="K458" s="650"/>
      <c r="L458" s="650"/>
    </row>
    <row r="459" spans="1:12" x14ac:dyDescent="0.2">
      <c r="A459" s="652"/>
      <c r="B459" s="651" t="s">
        <v>2539</v>
      </c>
      <c r="C459" s="651" t="s">
        <v>2540</v>
      </c>
      <c r="D459" s="655">
        <v>43374</v>
      </c>
      <c r="E459" s="651" t="s">
        <v>607</v>
      </c>
      <c r="F459" s="651" t="s">
        <v>2541</v>
      </c>
      <c r="G459" s="651"/>
      <c r="H459" s="649" t="s">
        <v>286</v>
      </c>
      <c r="I459" s="649"/>
      <c r="J459" s="209" t="s">
        <v>287</v>
      </c>
      <c r="K459" s="209" t="s">
        <v>16</v>
      </c>
      <c r="L459" s="210">
        <v>643</v>
      </c>
    </row>
    <row r="460" spans="1:12" x14ac:dyDescent="0.2">
      <c r="A460" s="652"/>
      <c r="B460" s="651"/>
      <c r="C460" s="651"/>
      <c r="D460" s="655"/>
      <c r="E460" s="651"/>
      <c r="F460" s="651"/>
      <c r="G460" s="651"/>
      <c r="H460" s="649" t="s">
        <v>242</v>
      </c>
      <c r="I460" s="649"/>
      <c r="J460" s="209" t="s">
        <v>287</v>
      </c>
      <c r="K460" s="209" t="s">
        <v>16</v>
      </c>
      <c r="L460" s="210">
        <v>642.4</v>
      </c>
    </row>
    <row r="461" spans="1:12" ht="24" x14ac:dyDescent="0.2">
      <c r="A461" s="652"/>
      <c r="B461" s="203" t="s">
        <v>6</v>
      </c>
      <c r="C461" s="207" t="s">
        <v>5</v>
      </c>
      <c r="D461" s="207" t="s">
        <v>288</v>
      </c>
      <c r="E461" s="207" t="s">
        <v>289</v>
      </c>
      <c r="F461" s="650"/>
      <c r="G461" s="650"/>
      <c r="H461" s="649" t="s">
        <v>290</v>
      </c>
      <c r="I461" s="649"/>
      <c r="J461" s="651" t="s">
        <v>287</v>
      </c>
      <c r="K461" s="651" t="s">
        <v>287</v>
      </c>
      <c r="L461" s="648">
        <v>0</v>
      </c>
    </row>
    <row r="462" spans="1:12" ht="24" x14ac:dyDescent="0.2">
      <c r="A462" s="652"/>
      <c r="B462" s="209" t="s">
        <v>2542</v>
      </c>
      <c r="C462" s="209" t="s">
        <v>2541</v>
      </c>
      <c r="D462" s="211">
        <v>43380</v>
      </c>
      <c r="E462" s="209" t="s">
        <v>1027</v>
      </c>
      <c r="F462" s="650"/>
      <c r="G462" s="650"/>
      <c r="H462" s="649"/>
      <c r="I462" s="649"/>
      <c r="J462" s="651"/>
      <c r="K462" s="651"/>
      <c r="L462" s="648"/>
    </row>
    <row r="463" spans="1:12" ht="24" x14ac:dyDescent="0.2">
      <c r="A463" s="652">
        <v>687</v>
      </c>
      <c r="B463" s="203" t="s">
        <v>12</v>
      </c>
      <c r="C463" s="207" t="s">
        <v>11</v>
      </c>
      <c r="D463" s="207" t="s">
        <v>280</v>
      </c>
      <c r="E463" s="207" t="s">
        <v>281</v>
      </c>
      <c r="F463" s="653" t="s">
        <v>8</v>
      </c>
      <c r="G463" s="653"/>
      <c r="H463" s="650"/>
      <c r="I463" s="650"/>
      <c r="J463" s="650"/>
      <c r="K463" s="650"/>
      <c r="L463" s="650"/>
    </row>
    <row r="464" spans="1:12" x14ac:dyDescent="0.2">
      <c r="A464" s="652"/>
      <c r="B464" s="651" t="s">
        <v>2539</v>
      </c>
      <c r="C464" s="651" t="s">
        <v>2543</v>
      </c>
      <c r="D464" s="655">
        <v>43555</v>
      </c>
      <c r="E464" s="651" t="s">
        <v>921</v>
      </c>
      <c r="F464" s="651" t="s">
        <v>2544</v>
      </c>
      <c r="G464" s="651"/>
      <c r="H464" s="649" t="s">
        <v>286</v>
      </c>
      <c r="I464" s="649"/>
      <c r="J464" s="209" t="s">
        <v>287</v>
      </c>
      <c r="K464" s="209" t="s">
        <v>16</v>
      </c>
      <c r="L464" s="210">
        <v>853</v>
      </c>
    </row>
    <row r="465" spans="1:12" x14ac:dyDescent="0.2">
      <c r="A465" s="652"/>
      <c r="B465" s="651"/>
      <c r="C465" s="651"/>
      <c r="D465" s="655"/>
      <c r="E465" s="651"/>
      <c r="F465" s="651"/>
      <c r="G465" s="651"/>
      <c r="H465" s="649" t="s">
        <v>242</v>
      </c>
      <c r="I465" s="649"/>
      <c r="J465" s="209" t="s">
        <v>287</v>
      </c>
      <c r="K465" s="209" t="s">
        <v>16</v>
      </c>
      <c r="L465" s="210">
        <v>9889.41</v>
      </c>
    </row>
    <row r="466" spans="1:12" ht="24" x14ac:dyDescent="0.2">
      <c r="A466" s="652"/>
      <c r="B466" s="203" t="s">
        <v>6</v>
      </c>
      <c r="C466" s="207" t="s">
        <v>5</v>
      </c>
      <c r="D466" s="207" t="s">
        <v>288</v>
      </c>
      <c r="E466" s="207" t="s">
        <v>289</v>
      </c>
      <c r="F466" s="650"/>
      <c r="G466" s="650"/>
      <c r="H466" s="649" t="s">
        <v>290</v>
      </c>
      <c r="I466" s="649"/>
      <c r="J466" s="651" t="s">
        <v>287</v>
      </c>
      <c r="K466" s="651" t="s">
        <v>16</v>
      </c>
      <c r="L466" s="648">
        <v>192.6</v>
      </c>
    </row>
    <row r="467" spans="1:12" ht="24" x14ac:dyDescent="0.2">
      <c r="A467" s="652"/>
      <c r="B467" s="209" t="s">
        <v>2542</v>
      </c>
      <c r="C467" s="209" t="s">
        <v>2544</v>
      </c>
      <c r="D467" s="211">
        <v>43560</v>
      </c>
      <c r="E467" s="209" t="s">
        <v>2545</v>
      </c>
      <c r="F467" s="650"/>
      <c r="G467" s="650"/>
      <c r="H467" s="649"/>
      <c r="I467" s="649"/>
      <c r="J467" s="651"/>
      <c r="K467" s="651"/>
      <c r="L467" s="648"/>
    </row>
    <row r="468" spans="1:12" ht="24" x14ac:dyDescent="0.2">
      <c r="A468" s="652">
        <v>688</v>
      </c>
      <c r="B468" s="203" t="s">
        <v>12</v>
      </c>
      <c r="C468" s="207" t="s">
        <v>11</v>
      </c>
      <c r="D468" s="207" t="s">
        <v>280</v>
      </c>
      <c r="E468" s="207" t="s">
        <v>281</v>
      </c>
      <c r="F468" s="653" t="s">
        <v>8</v>
      </c>
      <c r="G468" s="653"/>
      <c r="H468" s="650"/>
      <c r="I468" s="650"/>
      <c r="J468" s="650"/>
      <c r="K468" s="650"/>
      <c r="L468" s="650"/>
    </row>
    <row r="469" spans="1:12" x14ac:dyDescent="0.2">
      <c r="A469" s="652"/>
      <c r="B469" s="651" t="s">
        <v>2546</v>
      </c>
      <c r="C469" s="654" t="s">
        <v>2547</v>
      </c>
      <c r="D469" s="655">
        <v>43518</v>
      </c>
      <c r="E469" s="651" t="s">
        <v>310</v>
      </c>
      <c r="F469" s="651" t="s">
        <v>2548</v>
      </c>
      <c r="G469" s="651"/>
      <c r="H469" s="649" t="s">
        <v>286</v>
      </c>
      <c r="I469" s="649"/>
      <c r="J469" s="209" t="s">
        <v>287</v>
      </c>
      <c r="K469" s="209" t="s">
        <v>16</v>
      </c>
      <c r="L469" s="210">
        <v>450</v>
      </c>
    </row>
    <row r="470" spans="1:12" x14ac:dyDescent="0.2">
      <c r="A470" s="652"/>
      <c r="B470" s="651"/>
      <c r="C470" s="654"/>
      <c r="D470" s="655"/>
      <c r="E470" s="651"/>
      <c r="F470" s="651"/>
      <c r="G470" s="651"/>
      <c r="H470" s="649" t="s">
        <v>242</v>
      </c>
      <c r="I470" s="649"/>
      <c r="J470" s="209" t="s">
        <v>287</v>
      </c>
      <c r="K470" s="209" t="s">
        <v>16</v>
      </c>
      <c r="L470" s="210">
        <v>1500.73</v>
      </c>
    </row>
    <row r="471" spans="1:12" ht="24" x14ac:dyDescent="0.2">
      <c r="A471" s="652"/>
      <c r="B471" s="203" t="s">
        <v>6</v>
      </c>
      <c r="C471" s="207" t="s">
        <v>5</v>
      </c>
      <c r="D471" s="207" t="s">
        <v>288</v>
      </c>
      <c r="E471" s="207" t="s">
        <v>289</v>
      </c>
      <c r="F471" s="650"/>
      <c r="G471" s="650"/>
      <c r="H471" s="649" t="s">
        <v>290</v>
      </c>
      <c r="I471" s="649"/>
      <c r="J471" s="651" t="s">
        <v>287</v>
      </c>
      <c r="K471" s="651" t="s">
        <v>287</v>
      </c>
      <c r="L471" s="648">
        <v>0</v>
      </c>
    </row>
    <row r="472" spans="1:12" ht="36" x14ac:dyDescent="0.2">
      <c r="A472" s="652"/>
      <c r="B472" s="209" t="s">
        <v>2549</v>
      </c>
      <c r="C472" s="209" t="s">
        <v>2548</v>
      </c>
      <c r="D472" s="211">
        <v>43523</v>
      </c>
      <c r="E472" s="209" t="s">
        <v>2550</v>
      </c>
      <c r="F472" s="650"/>
      <c r="G472" s="650"/>
      <c r="H472" s="649"/>
      <c r="I472" s="649"/>
      <c r="J472" s="651"/>
      <c r="K472" s="651"/>
      <c r="L472" s="648"/>
    </row>
    <row r="473" spans="1:12" ht="24" x14ac:dyDescent="0.2">
      <c r="A473" s="652">
        <v>689</v>
      </c>
      <c r="B473" s="203" t="s">
        <v>12</v>
      </c>
      <c r="C473" s="207" t="s">
        <v>11</v>
      </c>
      <c r="D473" s="207" t="s">
        <v>280</v>
      </c>
      <c r="E473" s="207" t="s">
        <v>281</v>
      </c>
      <c r="F473" s="653" t="s">
        <v>8</v>
      </c>
      <c r="G473" s="653"/>
      <c r="H473" s="650"/>
      <c r="I473" s="650"/>
      <c r="J473" s="650"/>
      <c r="K473" s="650"/>
      <c r="L473" s="650"/>
    </row>
    <row r="474" spans="1:12" x14ac:dyDescent="0.2">
      <c r="A474" s="652"/>
      <c r="B474" s="651" t="s">
        <v>2546</v>
      </c>
      <c r="C474" s="654" t="s">
        <v>2551</v>
      </c>
      <c r="D474" s="655">
        <v>43547</v>
      </c>
      <c r="E474" s="651" t="s">
        <v>2552</v>
      </c>
      <c r="F474" s="651" t="s">
        <v>2553</v>
      </c>
      <c r="G474" s="651"/>
      <c r="H474" s="649" t="s">
        <v>286</v>
      </c>
      <c r="I474" s="649"/>
      <c r="J474" s="209" t="s">
        <v>287</v>
      </c>
      <c r="K474" s="209" t="s">
        <v>16</v>
      </c>
      <c r="L474" s="210">
        <v>660</v>
      </c>
    </row>
    <row r="475" spans="1:12" x14ac:dyDescent="0.2">
      <c r="A475" s="652"/>
      <c r="B475" s="651"/>
      <c r="C475" s="654"/>
      <c r="D475" s="655"/>
      <c r="E475" s="651"/>
      <c r="F475" s="651"/>
      <c r="G475" s="651"/>
      <c r="H475" s="649" t="s">
        <v>242</v>
      </c>
      <c r="I475" s="649"/>
      <c r="J475" s="209" t="s">
        <v>287</v>
      </c>
      <c r="K475" s="209" t="s">
        <v>16</v>
      </c>
      <c r="L475" s="210">
        <v>1934.72</v>
      </c>
    </row>
    <row r="476" spans="1:12" ht="24" x14ac:dyDescent="0.2">
      <c r="A476" s="652"/>
      <c r="B476" s="203" t="s">
        <v>6</v>
      </c>
      <c r="C476" s="207" t="s">
        <v>5</v>
      </c>
      <c r="D476" s="207" t="s">
        <v>288</v>
      </c>
      <c r="E476" s="207" t="s">
        <v>289</v>
      </c>
      <c r="F476" s="650"/>
      <c r="G476" s="650"/>
      <c r="H476" s="649" t="s">
        <v>290</v>
      </c>
      <c r="I476" s="649"/>
      <c r="J476" s="651" t="s">
        <v>287</v>
      </c>
      <c r="K476" s="651" t="s">
        <v>16</v>
      </c>
      <c r="L476" s="648">
        <v>200</v>
      </c>
    </row>
    <row r="477" spans="1:12" ht="36" x14ac:dyDescent="0.2">
      <c r="A477" s="652"/>
      <c r="B477" s="209" t="s">
        <v>2549</v>
      </c>
      <c r="C477" s="209" t="s">
        <v>2553</v>
      </c>
      <c r="D477" s="211">
        <v>43552</v>
      </c>
      <c r="E477" s="209" t="s">
        <v>681</v>
      </c>
      <c r="F477" s="650"/>
      <c r="G477" s="650"/>
      <c r="H477" s="649"/>
      <c r="I477" s="649"/>
      <c r="J477" s="651"/>
      <c r="K477" s="651"/>
      <c r="L477" s="648"/>
    </row>
    <row r="478" spans="1:12" ht="24" x14ac:dyDescent="0.2">
      <c r="A478" s="652">
        <v>690</v>
      </c>
      <c r="B478" s="203" t="s">
        <v>12</v>
      </c>
      <c r="C478" s="207" t="s">
        <v>11</v>
      </c>
      <c r="D478" s="207" t="s">
        <v>280</v>
      </c>
      <c r="E478" s="207" t="s">
        <v>281</v>
      </c>
      <c r="F478" s="653" t="s">
        <v>8</v>
      </c>
      <c r="G478" s="653"/>
      <c r="H478" s="650"/>
      <c r="I478" s="650"/>
      <c r="J478" s="650"/>
      <c r="K478" s="650"/>
      <c r="L478" s="650"/>
    </row>
    <row r="479" spans="1:12" x14ac:dyDescent="0.2">
      <c r="A479" s="652"/>
      <c r="B479" s="651" t="s">
        <v>2554</v>
      </c>
      <c r="C479" s="654" t="s">
        <v>2555</v>
      </c>
      <c r="D479" s="655">
        <v>43412</v>
      </c>
      <c r="E479" s="651" t="s">
        <v>2556</v>
      </c>
      <c r="F479" s="651" t="s">
        <v>2557</v>
      </c>
      <c r="G479" s="651"/>
      <c r="H479" s="649" t="s">
        <v>286</v>
      </c>
      <c r="I479" s="649"/>
      <c r="J479" s="209" t="s">
        <v>287</v>
      </c>
      <c r="K479" s="209" t="s">
        <v>16</v>
      </c>
      <c r="L479" s="210">
        <v>127.75</v>
      </c>
    </row>
    <row r="480" spans="1:12" x14ac:dyDescent="0.2">
      <c r="A480" s="652"/>
      <c r="B480" s="651"/>
      <c r="C480" s="654"/>
      <c r="D480" s="655"/>
      <c r="E480" s="651"/>
      <c r="F480" s="651"/>
      <c r="G480" s="651"/>
      <c r="H480" s="649" t="s">
        <v>242</v>
      </c>
      <c r="I480" s="649"/>
      <c r="J480" s="209" t="s">
        <v>287</v>
      </c>
      <c r="K480" s="209" t="s">
        <v>16</v>
      </c>
      <c r="L480" s="210">
        <v>152.19999999999999</v>
      </c>
    </row>
    <row r="481" spans="1:12" ht="24" x14ac:dyDescent="0.2">
      <c r="A481" s="652"/>
      <c r="B481" s="203" t="s">
        <v>6</v>
      </c>
      <c r="C481" s="207" t="s">
        <v>5</v>
      </c>
      <c r="D481" s="207" t="s">
        <v>288</v>
      </c>
      <c r="E481" s="207" t="s">
        <v>289</v>
      </c>
      <c r="F481" s="650"/>
      <c r="G481" s="650"/>
      <c r="H481" s="649" t="s">
        <v>290</v>
      </c>
      <c r="I481" s="649"/>
      <c r="J481" s="651" t="s">
        <v>287</v>
      </c>
      <c r="K481" s="651" t="s">
        <v>16</v>
      </c>
      <c r="L481" s="648">
        <v>200</v>
      </c>
    </row>
    <row r="482" spans="1:12" ht="24" x14ac:dyDescent="0.2">
      <c r="A482" s="652"/>
      <c r="B482" s="209" t="s">
        <v>333</v>
      </c>
      <c r="C482" s="209" t="s">
        <v>2557</v>
      </c>
      <c r="D482" s="211">
        <v>43413</v>
      </c>
      <c r="E482" s="209" t="s">
        <v>724</v>
      </c>
      <c r="F482" s="650"/>
      <c r="G482" s="650"/>
      <c r="H482" s="649"/>
      <c r="I482" s="649"/>
      <c r="J482" s="651"/>
      <c r="K482" s="651"/>
      <c r="L482" s="648"/>
    </row>
    <row r="483" spans="1:12" ht="24" x14ac:dyDescent="0.2">
      <c r="A483" s="652">
        <v>691</v>
      </c>
      <c r="B483" s="203" t="s">
        <v>12</v>
      </c>
      <c r="C483" s="207" t="s">
        <v>11</v>
      </c>
      <c r="D483" s="207" t="s">
        <v>280</v>
      </c>
      <c r="E483" s="207" t="s">
        <v>281</v>
      </c>
      <c r="F483" s="653" t="s">
        <v>8</v>
      </c>
      <c r="G483" s="653"/>
      <c r="H483" s="650"/>
      <c r="I483" s="650"/>
      <c r="J483" s="650"/>
      <c r="K483" s="650"/>
      <c r="L483" s="650"/>
    </row>
    <row r="484" spans="1:12" x14ac:dyDescent="0.2">
      <c r="A484" s="652"/>
      <c r="B484" s="651" t="s">
        <v>2554</v>
      </c>
      <c r="C484" s="654" t="s">
        <v>2558</v>
      </c>
      <c r="D484" s="655">
        <v>43429</v>
      </c>
      <c r="E484" s="651" t="s">
        <v>377</v>
      </c>
      <c r="F484" s="651" t="s">
        <v>2559</v>
      </c>
      <c r="G484" s="651"/>
      <c r="H484" s="649" t="s">
        <v>286</v>
      </c>
      <c r="I484" s="649"/>
      <c r="J484" s="209" t="s">
        <v>287</v>
      </c>
      <c r="K484" s="209" t="s">
        <v>16</v>
      </c>
      <c r="L484" s="210">
        <v>350</v>
      </c>
    </row>
    <row r="485" spans="1:12" x14ac:dyDescent="0.2">
      <c r="A485" s="652"/>
      <c r="B485" s="651"/>
      <c r="C485" s="654"/>
      <c r="D485" s="655"/>
      <c r="E485" s="651"/>
      <c r="F485" s="651"/>
      <c r="G485" s="651"/>
      <c r="H485" s="649" t="s">
        <v>242</v>
      </c>
      <c r="I485" s="649"/>
      <c r="J485" s="209" t="s">
        <v>287</v>
      </c>
      <c r="K485" s="209" t="s">
        <v>16</v>
      </c>
      <c r="L485" s="210">
        <v>250</v>
      </c>
    </row>
    <row r="486" spans="1:12" ht="24" x14ac:dyDescent="0.2">
      <c r="A486" s="652"/>
      <c r="B486" s="203" t="s">
        <v>6</v>
      </c>
      <c r="C486" s="207" t="s">
        <v>5</v>
      </c>
      <c r="D486" s="207" t="s">
        <v>288</v>
      </c>
      <c r="E486" s="207" t="s">
        <v>289</v>
      </c>
      <c r="F486" s="650"/>
      <c r="G486" s="650"/>
      <c r="H486" s="649" t="s">
        <v>290</v>
      </c>
      <c r="I486" s="649"/>
      <c r="J486" s="651" t="s">
        <v>287</v>
      </c>
      <c r="K486" s="651" t="s">
        <v>16</v>
      </c>
      <c r="L486" s="648">
        <v>375</v>
      </c>
    </row>
    <row r="487" spans="1:12" ht="24" x14ac:dyDescent="0.2">
      <c r="A487" s="652"/>
      <c r="B487" s="209" t="s">
        <v>333</v>
      </c>
      <c r="C487" s="209" t="s">
        <v>2559</v>
      </c>
      <c r="D487" s="211">
        <v>43430</v>
      </c>
      <c r="E487" s="209" t="s">
        <v>2560</v>
      </c>
      <c r="F487" s="650"/>
      <c r="G487" s="650"/>
      <c r="H487" s="649"/>
      <c r="I487" s="649"/>
      <c r="J487" s="651"/>
      <c r="K487" s="651"/>
      <c r="L487" s="648"/>
    </row>
    <row r="488" spans="1:12" ht="24" x14ac:dyDescent="0.2">
      <c r="A488" s="652">
        <v>692</v>
      </c>
      <c r="B488" s="203" t="s">
        <v>12</v>
      </c>
      <c r="C488" s="207" t="s">
        <v>11</v>
      </c>
      <c r="D488" s="207" t="s">
        <v>280</v>
      </c>
      <c r="E488" s="207" t="s">
        <v>281</v>
      </c>
      <c r="F488" s="653" t="s">
        <v>8</v>
      </c>
      <c r="G488" s="653"/>
      <c r="H488" s="650"/>
      <c r="I488" s="650"/>
      <c r="J488" s="650"/>
      <c r="K488" s="650"/>
      <c r="L488" s="650"/>
    </row>
    <row r="489" spans="1:12" x14ac:dyDescent="0.2">
      <c r="A489" s="652"/>
      <c r="B489" s="651" t="s">
        <v>2554</v>
      </c>
      <c r="C489" s="654" t="s">
        <v>2561</v>
      </c>
      <c r="D489" s="655">
        <v>43524</v>
      </c>
      <c r="E489" s="651" t="s">
        <v>469</v>
      </c>
      <c r="F489" s="651" t="s">
        <v>2562</v>
      </c>
      <c r="G489" s="651"/>
      <c r="H489" s="649" t="s">
        <v>286</v>
      </c>
      <c r="I489" s="649"/>
      <c r="J489" s="209" t="s">
        <v>287</v>
      </c>
      <c r="K489" s="209" t="s">
        <v>16</v>
      </c>
      <c r="L489" s="210">
        <v>344</v>
      </c>
    </row>
    <row r="490" spans="1:12" x14ac:dyDescent="0.2">
      <c r="A490" s="652"/>
      <c r="B490" s="651"/>
      <c r="C490" s="654"/>
      <c r="D490" s="655"/>
      <c r="E490" s="651"/>
      <c r="F490" s="651"/>
      <c r="G490" s="651"/>
      <c r="H490" s="649" t="s">
        <v>242</v>
      </c>
      <c r="I490" s="649"/>
      <c r="J490" s="209" t="s">
        <v>287</v>
      </c>
      <c r="K490" s="209" t="s">
        <v>16</v>
      </c>
      <c r="L490" s="210">
        <v>1139.3800000000001</v>
      </c>
    </row>
    <row r="491" spans="1:12" ht="24" x14ac:dyDescent="0.2">
      <c r="A491" s="652"/>
      <c r="B491" s="203" t="s">
        <v>6</v>
      </c>
      <c r="C491" s="207" t="s">
        <v>5</v>
      </c>
      <c r="D491" s="207" t="s">
        <v>288</v>
      </c>
      <c r="E491" s="207" t="s">
        <v>289</v>
      </c>
      <c r="F491" s="650"/>
      <c r="G491" s="650"/>
      <c r="H491" s="649" t="s">
        <v>290</v>
      </c>
      <c r="I491" s="649"/>
      <c r="J491" s="651" t="s">
        <v>287</v>
      </c>
      <c r="K491" s="651" t="s">
        <v>287</v>
      </c>
      <c r="L491" s="648">
        <v>0</v>
      </c>
    </row>
    <row r="492" spans="1:12" ht="24" x14ac:dyDescent="0.2">
      <c r="A492" s="652"/>
      <c r="B492" s="209" t="s">
        <v>333</v>
      </c>
      <c r="C492" s="209" t="s">
        <v>2562</v>
      </c>
      <c r="D492" s="211">
        <v>43526</v>
      </c>
      <c r="E492" s="209" t="s">
        <v>914</v>
      </c>
      <c r="F492" s="650"/>
      <c r="G492" s="650"/>
      <c r="H492" s="649"/>
      <c r="I492" s="649"/>
      <c r="J492" s="651"/>
      <c r="K492" s="651"/>
      <c r="L492" s="648"/>
    </row>
    <row r="493" spans="1:12" ht="24" x14ac:dyDescent="0.2">
      <c r="A493" s="652">
        <v>693</v>
      </c>
      <c r="B493" s="203" t="s">
        <v>12</v>
      </c>
      <c r="C493" s="207" t="s">
        <v>11</v>
      </c>
      <c r="D493" s="207" t="s">
        <v>280</v>
      </c>
      <c r="E493" s="207" t="s">
        <v>281</v>
      </c>
      <c r="F493" s="653" t="s">
        <v>8</v>
      </c>
      <c r="G493" s="653"/>
      <c r="H493" s="650"/>
      <c r="I493" s="650"/>
      <c r="J493" s="650"/>
      <c r="K493" s="650"/>
      <c r="L493" s="650"/>
    </row>
    <row r="494" spans="1:12" x14ac:dyDescent="0.2">
      <c r="A494" s="652"/>
      <c r="B494" s="651" t="s">
        <v>2563</v>
      </c>
      <c r="C494" s="654" t="s">
        <v>2564</v>
      </c>
      <c r="D494" s="655">
        <v>43415</v>
      </c>
      <c r="E494" s="651" t="s">
        <v>548</v>
      </c>
      <c r="F494" s="651" t="s">
        <v>2565</v>
      </c>
      <c r="G494" s="651"/>
      <c r="H494" s="649" t="s">
        <v>286</v>
      </c>
      <c r="I494" s="649"/>
      <c r="J494" s="209" t="s">
        <v>287</v>
      </c>
      <c r="K494" s="209" t="s">
        <v>16</v>
      </c>
      <c r="L494" s="210">
        <v>543</v>
      </c>
    </row>
    <row r="495" spans="1:12" x14ac:dyDescent="0.2">
      <c r="A495" s="652"/>
      <c r="B495" s="651"/>
      <c r="C495" s="654"/>
      <c r="D495" s="655"/>
      <c r="E495" s="651"/>
      <c r="F495" s="651"/>
      <c r="G495" s="651"/>
      <c r="H495" s="649" t="s">
        <v>242</v>
      </c>
      <c r="I495" s="649"/>
      <c r="J495" s="209" t="s">
        <v>287</v>
      </c>
      <c r="K495" s="209" t="s">
        <v>16</v>
      </c>
      <c r="L495" s="210">
        <v>175.34</v>
      </c>
    </row>
    <row r="496" spans="1:12" ht="24" x14ac:dyDescent="0.2">
      <c r="A496" s="652"/>
      <c r="B496" s="203" t="s">
        <v>6</v>
      </c>
      <c r="C496" s="207" t="s">
        <v>5</v>
      </c>
      <c r="D496" s="207" t="s">
        <v>288</v>
      </c>
      <c r="E496" s="207" t="s">
        <v>289</v>
      </c>
      <c r="F496" s="650"/>
      <c r="G496" s="650"/>
      <c r="H496" s="649" t="s">
        <v>290</v>
      </c>
      <c r="I496" s="649"/>
      <c r="J496" s="651" t="s">
        <v>287</v>
      </c>
      <c r="K496" s="651" t="s">
        <v>16</v>
      </c>
      <c r="L496" s="648">
        <v>409.75</v>
      </c>
    </row>
    <row r="497" spans="1:12" ht="24" x14ac:dyDescent="0.2">
      <c r="A497" s="652"/>
      <c r="B497" s="209" t="s">
        <v>291</v>
      </c>
      <c r="C497" s="209" t="s">
        <v>2565</v>
      </c>
      <c r="D497" s="211">
        <v>43419</v>
      </c>
      <c r="E497" s="209" t="s">
        <v>1323</v>
      </c>
      <c r="F497" s="650"/>
      <c r="G497" s="650"/>
      <c r="H497" s="649"/>
      <c r="I497" s="649"/>
      <c r="J497" s="651"/>
      <c r="K497" s="651"/>
      <c r="L497" s="648"/>
    </row>
    <row r="498" spans="1:12" ht="24" x14ac:dyDescent="0.2">
      <c r="A498" s="652">
        <v>694</v>
      </c>
      <c r="B498" s="203" t="s">
        <v>12</v>
      </c>
      <c r="C498" s="207" t="s">
        <v>11</v>
      </c>
      <c r="D498" s="207" t="s">
        <v>280</v>
      </c>
      <c r="E498" s="207" t="s">
        <v>281</v>
      </c>
      <c r="F498" s="653" t="s">
        <v>8</v>
      </c>
      <c r="G498" s="653"/>
      <c r="H498" s="650"/>
      <c r="I498" s="650"/>
      <c r="J498" s="650"/>
      <c r="K498" s="650"/>
      <c r="L498" s="650"/>
    </row>
    <row r="499" spans="1:12" x14ac:dyDescent="0.2">
      <c r="A499" s="652"/>
      <c r="B499" s="651" t="s">
        <v>2566</v>
      </c>
      <c r="C499" s="654" t="s">
        <v>2567</v>
      </c>
      <c r="D499" s="655">
        <v>43411</v>
      </c>
      <c r="E499" s="651" t="s">
        <v>803</v>
      </c>
      <c r="F499" s="651" t="s">
        <v>2568</v>
      </c>
      <c r="G499" s="651"/>
      <c r="H499" s="649" t="s">
        <v>286</v>
      </c>
      <c r="I499" s="649"/>
      <c r="J499" s="209" t="s">
        <v>287</v>
      </c>
      <c r="K499" s="209" t="s">
        <v>16</v>
      </c>
      <c r="L499" s="210">
        <v>341.57</v>
      </c>
    </row>
    <row r="500" spans="1:12" x14ac:dyDescent="0.2">
      <c r="A500" s="652"/>
      <c r="B500" s="651"/>
      <c r="C500" s="654"/>
      <c r="D500" s="655"/>
      <c r="E500" s="651"/>
      <c r="F500" s="651"/>
      <c r="G500" s="651"/>
      <c r="H500" s="649" t="s">
        <v>242</v>
      </c>
      <c r="I500" s="649"/>
      <c r="J500" s="651" t="s">
        <v>287</v>
      </c>
      <c r="K500" s="651" t="s">
        <v>287</v>
      </c>
      <c r="L500" s="648">
        <v>0</v>
      </c>
    </row>
    <row r="501" spans="1:12" x14ac:dyDescent="0.2">
      <c r="A501" s="652"/>
      <c r="B501" s="651"/>
      <c r="C501" s="654"/>
      <c r="D501" s="655"/>
      <c r="E501" s="651"/>
      <c r="F501" s="651"/>
      <c r="G501" s="651"/>
      <c r="H501" s="649"/>
      <c r="I501" s="649"/>
      <c r="J501" s="651"/>
      <c r="K501" s="651"/>
      <c r="L501" s="648"/>
    </row>
    <row r="502" spans="1:12" x14ac:dyDescent="0.2">
      <c r="A502" s="652"/>
      <c r="B502" s="651"/>
      <c r="C502" s="654"/>
      <c r="D502" s="655"/>
      <c r="E502" s="651"/>
      <c r="F502" s="651"/>
      <c r="G502" s="651"/>
      <c r="H502" s="649"/>
      <c r="I502" s="649"/>
      <c r="J502" s="651"/>
      <c r="K502" s="651"/>
      <c r="L502" s="648"/>
    </row>
    <row r="503" spans="1:12" ht="24" x14ac:dyDescent="0.2">
      <c r="A503" s="652"/>
      <c r="B503" s="203" t="s">
        <v>6</v>
      </c>
      <c r="C503" s="207" t="s">
        <v>5</v>
      </c>
      <c r="D503" s="207" t="s">
        <v>288</v>
      </c>
      <c r="E503" s="207" t="s">
        <v>289</v>
      </c>
      <c r="F503" s="650"/>
      <c r="G503" s="650"/>
      <c r="H503" s="649" t="s">
        <v>290</v>
      </c>
      <c r="I503" s="649"/>
      <c r="J503" s="651" t="s">
        <v>287</v>
      </c>
      <c r="K503" s="651" t="s">
        <v>287</v>
      </c>
      <c r="L503" s="648">
        <v>0</v>
      </c>
    </row>
    <row r="504" spans="1:12" ht="24" x14ac:dyDescent="0.2">
      <c r="A504" s="652"/>
      <c r="B504" s="209" t="s">
        <v>1091</v>
      </c>
      <c r="C504" s="209" t="s">
        <v>2568</v>
      </c>
      <c r="D504" s="211">
        <v>43414</v>
      </c>
      <c r="E504" s="209" t="s">
        <v>2569</v>
      </c>
      <c r="F504" s="650"/>
      <c r="G504" s="650"/>
      <c r="H504" s="649"/>
      <c r="I504" s="649"/>
      <c r="J504" s="651"/>
      <c r="K504" s="651"/>
      <c r="L504" s="648"/>
    </row>
    <row r="505" spans="1:12" ht="24" x14ac:dyDescent="0.2">
      <c r="A505" s="652">
        <v>695</v>
      </c>
      <c r="B505" s="203" t="s">
        <v>12</v>
      </c>
      <c r="C505" s="207" t="s">
        <v>11</v>
      </c>
      <c r="D505" s="207" t="s">
        <v>280</v>
      </c>
      <c r="E505" s="207" t="s">
        <v>281</v>
      </c>
      <c r="F505" s="653" t="s">
        <v>8</v>
      </c>
      <c r="G505" s="653"/>
      <c r="H505" s="650"/>
      <c r="I505" s="650"/>
      <c r="J505" s="650"/>
      <c r="K505" s="650"/>
      <c r="L505" s="650"/>
    </row>
    <row r="506" spans="1:12" x14ac:dyDescent="0.2">
      <c r="A506" s="652"/>
      <c r="B506" s="651" t="s">
        <v>2566</v>
      </c>
      <c r="C506" s="654" t="s">
        <v>2570</v>
      </c>
      <c r="D506" s="655">
        <v>43440</v>
      </c>
      <c r="E506" s="651" t="s">
        <v>404</v>
      </c>
      <c r="F506" s="651" t="s">
        <v>405</v>
      </c>
      <c r="G506" s="651"/>
      <c r="H506" s="649" t="s">
        <v>286</v>
      </c>
      <c r="I506" s="649"/>
      <c r="J506" s="209" t="s">
        <v>287</v>
      </c>
      <c r="K506" s="209" t="s">
        <v>16</v>
      </c>
      <c r="L506" s="210">
        <v>329</v>
      </c>
    </row>
    <row r="507" spans="1:12" x14ac:dyDescent="0.2">
      <c r="A507" s="652"/>
      <c r="B507" s="651"/>
      <c r="C507" s="654"/>
      <c r="D507" s="655"/>
      <c r="E507" s="651"/>
      <c r="F507" s="651"/>
      <c r="G507" s="651"/>
      <c r="H507" s="649" t="s">
        <v>242</v>
      </c>
      <c r="I507" s="649"/>
      <c r="J507" s="209" t="s">
        <v>287</v>
      </c>
      <c r="K507" s="209" t="s">
        <v>16</v>
      </c>
      <c r="L507" s="210">
        <v>290.39999999999998</v>
      </c>
    </row>
    <row r="508" spans="1:12" ht="24" x14ac:dyDescent="0.2">
      <c r="A508" s="652"/>
      <c r="B508" s="203" t="s">
        <v>6</v>
      </c>
      <c r="C508" s="207" t="s">
        <v>5</v>
      </c>
      <c r="D508" s="207" t="s">
        <v>288</v>
      </c>
      <c r="E508" s="207" t="s">
        <v>289</v>
      </c>
      <c r="F508" s="650"/>
      <c r="G508" s="650"/>
      <c r="H508" s="649" t="s">
        <v>290</v>
      </c>
      <c r="I508" s="649"/>
      <c r="J508" s="651" t="s">
        <v>287</v>
      </c>
      <c r="K508" s="651" t="s">
        <v>16</v>
      </c>
      <c r="L508" s="648">
        <v>300</v>
      </c>
    </row>
    <row r="509" spans="1:12" ht="24" x14ac:dyDescent="0.2">
      <c r="A509" s="652"/>
      <c r="B509" s="209" t="s">
        <v>1091</v>
      </c>
      <c r="C509" s="209" t="s">
        <v>405</v>
      </c>
      <c r="D509" s="211">
        <v>43442</v>
      </c>
      <c r="E509" s="209" t="s">
        <v>1038</v>
      </c>
      <c r="F509" s="650"/>
      <c r="G509" s="650"/>
      <c r="H509" s="649"/>
      <c r="I509" s="649"/>
      <c r="J509" s="651"/>
      <c r="K509" s="651"/>
      <c r="L509" s="648"/>
    </row>
    <row r="510" spans="1:12" ht="24" x14ac:dyDescent="0.2">
      <c r="A510" s="652">
        <v>696</v>
      </c>
      <c r="B510" s="203" t="s">
        <v>12</v>
      </c>
      <c r="C510" s="207" t="s">
        <v>11</v>
      </c>
      <c r="D510" s="207" t="s">
        <v>280</v>
      </c>
      <c r="E510" s="207" t="s">
        <v>281</v>
      </c>
      <c r="F510" s="653" t="s">
        <v>8</v>
      </c>
      <c r="G510" s="653"/>
      <c r="H510" s="650"/>
      <c r="I510" s="650"/>
      <c r="J510" s="650"/>
      <c r="K510" s="650"/>
      <c r="L510" s="650"/>
    </row>
    <row r="511" spans="1:12" x14ac:dyDescent="0.2">
      <c r="A511" s="652"/>
      <c r="B511" s="651" t="s">
        <v>2571</v>
      </c>
      <c r="C511" s="654" t="s">
        <v>2572</v>
      </c>
      <c r="D511" s="655">
        <v>43436</v>
      </c>
      <c r="E511" s="651" t="s">
        <v>1233</v>
      </c>
      <c r="F511" s="651" t="s">
        <v>1234</v>
      </c>
      <c r="G511" s="651"/>
      <c r="H511" s="649" t="s">
        <v>286</v>
      </c>
      <c r="I511" s="649"/>
      <c r="J511" s="209" t="s">
        <v>287</v>
      </c>
      <c r="K511" s="209" t="s">
        <v>16</v>
      </c>
      <c r="L511" s="210">
        <v>757.68</v>
      </c>
    </row>
    <row r="512" spans="1:12" x14ac:dyDescent="0.2">
      <c r="A512" s="652"/>
      <c r="B512" s="651"/>
      <c r="C512" s="654"/>
      <c r="D512" s="655"/>
      <c r="E512" s="651"/>
      <c r="F512" s="651"/>
      <c r="G512" s="651"/>
      <c r="H512" s="649" t="s">
        <v>242</v>
      </c>
      <c r="I512" s="649"/>
      <c r="J512" s="209" t="s">
        <v>287</v>
      </c>
      <c r="K512" s="209" t="s">
        <v>16</v>
      </c>
      <c r="L512" s="210">
        <v>710.18</v>
      </c>
    </row>
    <row r="513" spans="1:12" ht="24" x14ac:dyDescent="0.2">
      <c r="A513" s="652"/>
      <c r="B513" s="203" t="s">
        <v>6</v>
      </c>
      <c r="C513" s="207" t="s">
        <v>5</v>
      </c>
      <c r="D513" s="207" t="s">
        <v>288</v>
      </c>
      <c r="E513" s="207" t="s">
        <v>289</v>
      </c>
      <c r="F513" s="650"/>
      <c r="G513" s="650"/>
      <c r="H513" s="649" t="s">
        <v>290</v>
      </c>
      <c r="I513" s="649"/>
      <c r="J513" s="651" t="s">
        <v>287</v>
      </c>
      <c r="K513" s="651" t="s">
        <v>287</v>
      </c>
      <c r="L513" s="648">
        <v>0</v>
      </c>
    </row>
    <row r="514" spans="1:12" ht="24" x14ac:dyDescent="0.2">
      <c r="A514" s="652"/>
      <c r="B514" s="209" t="s">
        <v>317</v>
      </c>
      <c r="C514" s="209" t="s">
        <v>1234</v>
      </c>
      <c r="D514" s="211">
        <v>43440</v>
      </c>
      <c r="E514" s="209" t="s">
        <v>2573</v>
      </c>
      <c r="F514" s="650"/>
      <c r="G514" s="650"/>
      <c r="H514" s="649"/>
      <c r="I514" s="649"/>
      <c r="J514" s="651"/>
      <c r="K514" s="651"/>
      <c r="L514" s="648"/>
    </row>
    <row r="515" spans="1:12" ht="24" x14ac:dyDescent="0.2">
      <c r="A515" s="652">
        <v>697</v>
      </c>
      <c r="B515" s="203" t="s">
        <v>12</v>
      </c>
      <c r="C515" s="207" t="s">
        <v>11</v>
      </c>
      <c r="D515" s="207" t="s">
        <v>280</v>
      </c>
      <c r="E515" s="207" t="s">
        <v>281</v>
      </c>
      <c r="F515" s="653" t="s">
        <v>8</v>
      </c>
      <c r="G515" s="653"/>
      <c r="H515" s="650"/>
      <c r="I515" s="650"/>
      <c r="J515" s="650"/>
      <c r="K515" s="650"/>
      <c r="L515" s="650"/>
    </row>
    <row r="516" spans="1:12" x14ac:dyDescent="0.2">
      <c r="A516" s="652"/>
      <c r="B516" s="651" t="s">
        <v>2574</v>
      </c>
      <c r="C516" s="654" t="s">
        <v>2575</v>
      </c>
      <c r="D516" s="655">
        <v>43549</v>
      </c>
      <c r="E516" s="651" t="s">
        <v>1155</v>
      </c>
      <c r="F516" s="651" t="s">
        <v>2576</v>
      </c>
      <c r="G516" s="651"/>
      <c r="H516" s="649" t="s">
        <v>286</v>
      </c>
      <c r="I516" s="649"/>
      <c r="J516" s="209" t="s">
        <v>287</v>
      </c>
      <c r="K516" s="209" t="s">
        <v>16</v>
      </c>
      <c r="L516" s="210">
        <v>507</v>
      </c>
    </row>
    <row r="517" spans="1:12" x14ac:dyDescent="0.2">
      <c r="A517" s="652"/>
      <c r="B517" s="651"/>
      <c r="C517" s="654"/>
      <c r="D517" s="655"/>
      <c r="E517" s="651"/>
      <c r="F517" s="651"/>
      <c r="G517" s="651"/>
      <c r="H517" s="649" t="s">
        <v>242</v>
      </c>
      <c r="I517" s="649"/>
      <c r="J517" s="209" t="s">
        <v>287</v>
      </c>
      <c r="K517" s="209" t="s">
        <v>16</v>
      </c>
      <c r="L517" s="210">
        <v>959.2</v>
      </c>
    </row>
    <row r="518" spans="1:12" ht="24" x14ac:dyDescent="0.2">
      <c r="A518" s="652"/>
      <c r="B518" s="203" t="s">
        <v>6</v>
      </c>
      <c r="C518" s="207" t="s">
        <v>5</v>
      </c>
      <c r="D518" s="207" t="s">
        <v>288</v>
      </c>
      <c r="E518" s="207" t="s">
        <v>289</v>
      </c>
      <c r="F518" s="650"/>
      <c r="G518" s="650"/>
      <c r="H518" s="649" t="s">
        <v>290</v>
      </c>
      <c r="I518" s="649"/>
      <c r="J518" s="651" t="s">
        <v>287</v>
      </c>
      <c r="K518" s="651" t="s">
        <v>16</v>
      </c>
      <c r="L518" s="648">
        <v>685</v>
      </c>
    </row>
    <row r="519" spans="1:12" ht="36" x14ac:dyDescent="0.2">
      <c r="A519" s="652"/>
      <c r="B519" s="209" t="s">
        <v>1274</v>
      </c>
      <c r="C519" s="209" t="s">
        <v>2576</v>
      </c>
      <c r="D519" s="211">
        <v>43552</v>
      </c>
      <c r="E519" s="209" t="s">
        <v>2577</v>
      </c>
      <c r="F519" s="650"/>
      <c r="G519" s="650"/>
      <c r="H519" s="649"/>
      <c r="I519" s="649"/>
      <c r="J519" s="651"/>
      <c r="K519" s="651"/>
      <c r="L519" s="648"/>
    </row>
    <row r="520" spans="1:12" ht="24" x14ac:dyDescent="0.2">
      <c r="A520" s="652">
        <v>698</v>
      </c>
      <c r="B520" s="203" t="s">
        <v>12</v>
      </c>
      <c r="C520" s="207" t="s">
        <v>11</v>
      </c>
      <c r="D520" s="207" t="s">
        <v>280</v>
      </c>
      <c r="E520" s="207" t="s">
        <v>281</v>
      </c>
      <c r="F520" s="653" t="s">
        <v>8</v>
      </c>
      <c r="G520" s="653"/>
      <c r="H520" s="650"/>
      <c r="I520" s="650"/>
      <c r="J520" s="650"/>
      <c r="K520" s="650"/>
      <c r="L520" s="650"/>
    </row>
    <row r="521" spans="1:12" x14ac:dyDescent="0.2">
      <c r="A521" s="652"/>
      <c r="B521" s="651" t="s">
        <v>2578</v>
      </c>
      <c r="C521" s="654" t="s">
        <v>2579</v>
      </c>
      <c r="D521" s="655">
        <v>43499</v>
      </c>
      <c r="E521" s="651" t="s">
        <v>1258</v>
      </c>
      <c r="F521" s="651" t="s">
        <v>2553</v>
      </c>
      <c r="G521" s="651"/>
      <c r="H521" s="649" t="s">
        <v>286</v>
      </c>
      <c r="I521" s="649"/>
      <c r="J521" s="209" t="s">
        <v>287</v>
      </c>
      <c r="K521" s="209" t="s">
        <v>16</v>
      </c>
      <c r="L521" s="210">
        <v>330</v>
      </c>
    </row>
    <row r="522" spans="1:12" x14ac:dyDescent="0.2">
      <c r="A522" s="652"/>
      <c r="B522" s="651"/>
      <c r="C522" s="654"/>
      <c r="D522" s="655"/>
      <c r="E522" s="651"/>
      <c r="F522" s="651"/>
      <c r="G522" s="651"/>
      <c r="H522" s="649" t="s">
        <v>242</v>
      </c>
      <c r="I522" s="649"/>
      <c r="J522" s="209" t="s">
        <v>287</v>
      </c>
      <c r="K522" s="209" t="s">
        <v>16</v>
      </c>
      <c r="L522" s="210">
        <v>2672.55</v>
      </c>
    </row>
    <row r="523" spans="1:12" ht="24" x14ac:dyDescent="0.2">
      <c r="A523" s="652"/>
      <c r="B523" s="203" t="s">
        <v>6</v>
      </c>
      <c r="C523" s="207" t="s">
        <v>5</v>
      </c>
      <c r="D523" s="207" t="s">
        <v>288</v>
      </c>
      <c r="E523" s="207" t="s">
        <v>289</v>
      </c>
      <c r="F523" s="650"/>
      <c r="G523" s="650"/>
      <c r="H523" s="649" t="s">
        <v>290</v>
      </c>
      <c r="I523" s="649"/>
      <c r="J523" s="651" t="s">
        <v>287</v>
      </c>
      <c r="K523" s="651" t="s">
        <v>16</v>
      </c>
      <c r="L523" s="648">
        <v>400</v>
      </c>
    </row>
    <row r="524" spans="1:12" ht="24" x14ac:dyDescent="0.2">
      <c r="A524" s="652"/>
      <c r="B524" s="209" t="s">
        <v>2580</v>
      </c>
      <c r="C524" s="209" t="s">
        <v>2553</v>
      </c>
      <c r="D524" s="211">
        <v>43503</v>
      </c>
      <c r="E524" s="209" t="s">
        <v>461</v>
      </c>
      <c r="F524" s="650"/>
      <c r="G524" s="650"/>
      <c r="H524" s="649"/>
      <c r="I524" s="649"/>
      <c r="J524" s="651"/>
      <c r="K524" s="651"/>
      <c r="L524" s="648"/>
    </row>
    <row r="525" spans="1:12" ht="24" x14ac:dyDescent="0.2">
      <c r="A525" s="652">
        <v>699</v>
      </c>
      <c r="B525" s="203" t="s">
        <v>12</v>
      </c>
      <c r="C525" s="207" t="s">
        <v>11</v>
      </c>
      <c r="D525" s="207" t="s">
        <v>280</v>
      </c>
      <c r="E525" s="207" t="s">
        <v>281</v>
      </c>
      <c r="F525" s="653" t="s">
        <v>8</v>
      </c>
      <c r="G525" s="653"/>
      <c r="H525" s="650"/>
      <c r="I525" s="650"/>
      <c r="J525" s="650"/>
      <c r="K525" s="650"/>
      <c r="L525" s="650"/>
    </row>
    <row r="526" spans="1:12" x14ac:dyDescent="0.2">
      <c r="A526" s="652"/>
      <c r="B526" s="651" t="s">
        <v>2578</v>
      </c>
      <c r="C526" s="654" t="s">
        <v>2581</v>
      </c>
      <c r="D526" s="655">
        <v>43535</v>
      </c>
      <c r="E526" s="651" t="s">
        <v>607</v>
      </c>
      <c r="F526" s="651" t="s">
        <v>1927</v>
      </c>
      <c r="G526" s="651"/>
      <c r="H526" s="649" t="s">
        <v>286</v>
      </c>
      <c r="I526" s="649"/>
      <c r="J526" s="209" t="s">
        <v>287</v>
      </c>
      <c r="K526" s="209" t="s">
        <v>16</v>
      </c>
      <c r="L526" s="210">
        <v>722.2</v>
      </c>
    </row>
    <row r="527" spans="1:12" x14ac:dyDescent="0.2">
      <c r="A527" s="652"/>
      <c r="B527" s="651"/>
      <c r="C527" s="654"/>
      <c r="D527" s="655"/>
      <c r="E527" s="651"/>
      <c r="F527" s="651"/>
      <c r="G527" s="651"/>
      <c r="H527" s="649" t="s">
        <v>242</v>
      </c>
      <c r="I527" s="649"/>
      <c r="J527" s="209" t="s">
        <v>287</v>
      </c>
      <c r="K527" s="209" t="s">
        <v>16</v>
      </c>
      <c r="L527" s="210">
        <v>416.6</v>
      </c>
    </row>
    <row r="528" spans="1:12" ht="24" x14ac:dyDescent="0.2">
      <c r="A528" s="652"/>
      <c r="B528" s="203" t="s">
        <v>6</v>
      </c>
      <c r="C528" s="207" t="s">
        <v>5</v>
      </c>
      <c r="D528" s="207" t="s">
        <v>288</v>
      </c>
      <c r="E528" s="207" t="s">
        <v>289</v>
      </c>
      <c r="F528" s="650"/>
      <c r="G528" s="650"/>
      <c r="H528" s="649" t="s">
        <v>290</v>
      </c>
      <c r="I528" s="649"/>
      <c r="J528" s="651" t="s">
        <v>287</v>
      </c>
      <c r="K528" s="651" t="s">
        <v>16</v>
      </c>
      <c r="L528" s="648">
        <v>2299</v>
      </c>
    </row>
    <row r="529" spans="1:12" ht="24" x14ac:dyDescent="0.2">
      <c r="A529" s="652"/>
      <c r="B529" s="209" t="s">
        <v>2580</v>
      </c>
      <c r="C529" s="209" t="s">
        <v>1927</v>
      </c>
      <c r="D529" s="211">
        <v>43537</v>
      </c>
      <c r="E529" s="209" t="s">
        <v>2492</v>
      </c>
      <c r="F529" s="650"/>
      <c r="G529" s="650"/>
      <c r="H529" s="649"/>
      <c r="I529" s="649"/>
      <c r="J529" s="651"/>
      <c r="K529" s="651"/>
      <c r="L529" s="648"/>
    </row>
    <row r="530" spans="1:12" ht="24" x14ac:dyDescent="0.2">
      <c r="A530" s="652">
        <v>700</v>
      </c>
      <c r="B530" s="203" t="s">
        <v>12</v>
      </c>
      <c r="C530" s="207" t="s">
        <v>11</v>
      </c>
      <c r="D530" s="207" t="s">
        <v>280</v>
      </c>
      <c r="E530" s="207" t="s">
        <v>281</v>
      </c>
      <c r="F530" s="653" t="s">
        <v>8</v>
      </c>
      <c r="G530" s="653"/>
      <c r="H530" s="650"/>
      <c r="I530" s="650"/>
      <c r="J530" s="650"/>
      <c r="K530" s="650"/>
      <c r="L530" s="650"/>
    </row>
    <row r="531" spans="1:12" x14ac:dyDescent="0.2">
      <c r="A531" s="652"/>
      <c r="B531" s="651" t="s">
        <v>2578</v>
      </c>
      <c r="C531" s="654" t="s">
        <v>2582</v>
      </c>
      <c r="D531" s="655">
        <v>43547</v>
      </c>
      <c r="E531" s="651" t="s">
        <v>2552</v>
      </c>
      <c r="F531" s="651" t="s">
        <v>2583</v>
      </c>
      <c r="G531" s="651"/>
      <c r="H531" s="649" t="s">
        <v>286</v>
      </c>
      <c r="I531" s="649"/>
      <c r="J531" s="209" t="s">
        <v>287</v>
      </c>
      <c r="K531" s="209" t="s">
        <v>16</v>
      </c>
      <c r="L531" s="210">
        <v>656</v>
      </c>
    </row>
    <row r="532" spans="1:12" x14ac:dyDescent="0.2">
      <c r="A532" s="652"/>
      <c r="B532" s="651"/>
      <c r="C532" s="654"/>
      <c r="D532" s="655"/>
      <c r="E532" s="651"/>
      <c r="F532" s="651"/>
      <c r="G532" s="651"/>
      <c r="H532" s="649" t="s">
        <v>242</v>
      </c>
      <c r="I532" s="649"/>
      <c r="J532" s="209" t="s">
        <v>287</v>
      </c>
      <c r="K532" s="209" t="s">
        <v>16</v>
      </c>
      <c r="L532" s="210">
        <v>1840.99</v>
      </c>
    </row>
    <row r="533" spans="1:12" ht="24" x14ac:dyDescent="0.2">
      <c r="A533" s="652"/>
      <c r="B533" s="203" t="s">
        <v>6</v>
      </c>
      <c r="C533" s="207" t="s">
        <v>5</v>
      </c>
      <c r="D533" s="207" t="s">
        <v>288</v>
      </c>
      <c r="E533" s="207" t="s">
        <v>289</v>
      </c>
      <c r="F533" s="650"/>
      <c r="G533" s="650"/>
      <c r="H533" s="649" t="s">
        <v>290</v>
      </c>
      <c r="I533" s="649"/>
      <c r="J533" s="651" t="s">
        <v>287</v>
      </c>
      <c r="K533" s="651" t="s">
        <v>16</v>
      </c>
      <c r="L533" s="648">
        <v>200</v>
      </c>
    </row>
    <row r="534" spans="1:12" ht="24" x14ac:dyDescent="0.2">
      <c r="A534" s="652"/>
      <c r="B534" s="209" t="s">
        <v>2580</v>
      </c>
      <c r="C534" s="209" t="s">
        <v>2583</v>
      </c>
      <c r="D534" s="211">
        <v>43552</v>
      </c>
      <c r="E534" s="209" t="s">
        <v>681</v>
      </c>
      <c r="F534" s="650"/>
      <c r="G534" s="650"/>
      <c r="H534" s="649"/>
      <c r="I534" s="649"/>
      <c r="J534" s="651"/>
      <c r="K534" s="651"/>
      <c r="L534" s="648"/>
    </row>
  </sheetData>
  <mergeCells count="1583">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F39:G40"/>
    <mergeCell ref="H39:I40"/>
    <mergeCell ref="J39:J40"/>
    <mergeCell ref="K39:K40"/>
    <mergeCell ref="L39:L40"/>
    <mergeCell ref="D36:D38"/>
    <mergeCell ref="E36:E38"/>
    <mergeCell ref="F36:G38"/>
    <mergeCell ref="H36:I36"/>
    <mergeCell ref="L23:L24"/>
    <mergeCell ref="A25:A29"/>
    <mergeCell ref="F25:G25"/>
    <mergeCell ref="H25:L25"/>
    <mergeCell ref="B26:B27"/>
    <mergeCell ref="C26:C27"/>
    <mergeCell ref="D26:D27"/>
    <mergeCell ref="E26:E27"/>
    <mergeCell ref="F26:G27"/>
    <mergeCell ref="H26:I26"/>
    <mergeCell ref="F35:G35"/>
    <mergeCell ref="H35:L35"/>
    <mergeCell ref="B36:B38"/>
    <mergeCell ref="C36:C38"/>
    <mergeCell ref="A30:A34"/>
    <mergeCell ref="F30:G30"/>
    <mergeCell ref="H30:L30"/>
    <mergeCell ref="B31:B32"/>
    <mergeCell ref="C31:C32"/>
    <mergeCell ref="D31:D32"/>
    <mergeCell ref="E31:E32"/>
    <mergeCell ref="F31:G32"/>
    <mergeCell ref="H31:I31"/>
    <mergeCell ref="H32:I32"/>
    <mergeCell ref="H27:I27"/>
    <mergeCell ref="F28:G29"/>
    <mergeCell ref="H28:I29"/>
    <mergeCell ref="J28:J29"/>
    <mergeCell ref="K28:K29"/>
    <mergeCell ref="L28:L29"/>
    <mergeCell ref="K37:K38"/>
    <mergeCell ref="L37:L38"/>
    <mergeCell ref="A41:A45"/>
    <mergeCell ref="F41:G41"/>
    <mergeCell ref="H41:L41"/>
    <mergeCell ref="B42:B43"/>
    <mergeCell ref="C42:C43"/>
    <mergeCell ref="D42:D43"/>
    <mergeCell ref="E42:E43"/>
    <mergeCell ref="F42:G43"/>
    <mergeCell ref="H42:I42"/>
    <mergeCell ref="H43:I43"/>
    <mergeCell ref="K54:K55"/>
    <mergeCell ref="L54:L55"/>
    <mergeCell ref="H37:I38"/>
    <mergeCell ref="J37:J38"/>
    <mergeCell ref="F33:G34"/>
    <mergeCell ref="H33:I34"/>
    <mergeCell ref="J33:J34"/>
    <mergeCell ref="K33:K34"/>
    <mergeCell ref="L33:L34"/>
    <mergeCell ref="D47:D48"/>
    <mergeCell ref="E47:E48"/>
    <mergeCell ref="F47:G48"/>
    <mergeCell ref="H47:I47"/>
    <mergeCell ref="H48:I48"/>
    <mergeCell ref="F49:G50"/>
    <mergeCell ref="H49:I50"/>
    <mergeCell ref="F44:G45"/>
    <mergeCell ref="H44:I45"/>
    <mergeCell ref="J44:J45"/>
    <mergeCell ref="K44:K45"/>
    <mergeCell ref="L44:L45"/>
    <mergeCell ref="A35:A40"/>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A46:A50"/>
    <mergeCell ref="F46:G46"/>
    <mergeCell ref="H46:L46"/>
    <mergeCell ref="B47:B48"/>
    <mergeCell ref="C47:C48"/>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A56:A60"/>
    <mergeCell ref="F56:G56"/>
    <mergeCell ref="H56:L56"/>
    <mergeCell ref="B57:B58"/>
    <mergeCell ref="C57:C58"/>
    <mergeCell ref="D57:D58"/>
    <mergeCell ref="E57:E58"/>
    <mergeCell ref="F57:G58"/>
    <mergeCell ref="D72:D73"/>
    <mergeCell ref="E72:E73"/>
    <mergeCell ref="F72:G73"/>
    <mergeCell ref="H72:I72"/>
    <mergeCell ref="H73:I73"/>
    <mergeCell ref="F74:G75"/>
    <mergeCell ref="H74:I75"/>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K79:K80"/>
    <mergeCell ref="L79:L80"/>
    <mergeCell ref="A81:A85"/>
    <mergeCell ref="F81:G81"/>
    <mergeCell ref="H81:L81"/>
    <mergeCell ref="B82:B83"/>
    <mergeCell ref="C82:C83"/>
    <mergeCell ref="D82:D83"/>
    <mergeCell ref="E82:E83"/>
    <mergeCell ref="F82:G83"/>
    <mergeCell ref="F77:G78"/>
    <mergeCell ref="H77:I77"/>
    <mergeCell ref="H78:I78"/>
    <mergeCell ref="F79:G80"/>
    <mergeCell ref="H79:I80"/>
    <mergeCell ref="J79:J80"/>
    <mergeCell ref="J74:J75"/>
    <mergeCell ref="K74:K75"/>
    <mergeCell ref="L74:L75"/>
    <mergeCell ref="A76:A80"/>
    <mergeCell ref="F76:G76"/>
    <mergeCell ref="H76:L76"/>
    <mergeCell ref="B77:B78"/>
    <mergeCell ref="C77:C78"/>
    <mergeCell ref="D77:D78"/>
    <mergeCell ref="E77:E78"/>
    <mergeCell ref="H88:I88"/>
    <mergeCell ref="F89:G90"/>
    <mergeCell ref="H89:I90"/>
    <mergeCell ref="J89:J90"/>
    <mergeCell ref="K89:K90"/>
    <mergeCell ref="L89:L90"/>
    <mergeCell ref="L84:L85"/>
    <mergeCell ref="A86:A90"/>
    <mergeCell ref="F86:G86"/>
    <mergeCell ref="H86:L86"/>
    <mergeCell ref="B87:B88"/>
    <mergeCell ref="C87:C88"/>
    <mergeCell ref="D87:D88"/>
    <mergeCell ref="E87:E88"/>
    <mergeCell ref="F87:G88"/>
    <mergeCell ref="H87:I87"/>
    <mergeCell ref="H82:I82"/>
    <mergeCell ref="H83:I83"/>
    <mergeCell ref="F84:G85"/>
    <mergeCell ref="H84:I85"/>
    <mergeCell ref="J84:J85"/>
    <mergeCell ref="K84:K85"/>
    <mergeCell ref="D97:D98"/>
    <mergeCell ref="E97:E98"/>
    <mergeCell ref="F97:G98"/>
    <mergeCell ref="H97:I97"/>
    <mergeCell ref="H98:I98"/>
    <mergeCell ref="F99:G100"/>
    <mergeCell ref="H99:I100"/>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K104:K105"/>
    <mergeCell ref="L104:L105"/>
    <mergeCell ref="A106:A110"/>
    <mergeCell ref="F106:G106"/>
    <mergeCell ref="H106:L106"/>
    <mergeCell ref="B107:B108"/>
    <mergeCell ref="C107:C108"/>
    <mergeCell ref="D107:D108"/>
    <mergeCell ref="E107:E108"/>
    <mergeCell ref="F107:G108"/>
    <mergeCell ref="F102:G103"/>
    <mergeCell ref="H102:I102"/>
    <mergeCell ref="H103:I103"/>
    <mergeCell ref="F104:G105"/>
    <mergeCell ref="H104:I105"/>
    <mergeCell ref="J104:J105"/>
    <mergeCell ref="J99:J100"/>
    <mergeCell ref="K99:K100"/>
    <mergeCell ref="L99:L100"/>
    <mergeCell ref="A101:A105"/>
    <mergeCell ref="F101:G101"/>
    <mergeCell ref="H101:L101"/>
    <mergeCell ref="B102:B103"/>
    <mergeCell ref="C102:C103"/>
    <mergeCell ref="D102:D103"/>
    <mergeCell ref="E102:E103"/>
    <mergeCell ref="H113:I113"/>
    <mergeCell ref="F114:G115"/>
    <mergeCell ref="H114:I115"/>
    <mergeCell ref="J114:J115"/>
    <mergeCell ref="K114:K115"/>
    <mergeCell ref="L114:L115"/>
    <mergeCell ref="L109:L110"/>
    <mergeCell ref="A111:A115"/>
    <mergeCell ref="F111:G111"/>
    <mergeCell ref="H111:L111"/>
    <mergeCell ref="B112:B113"/>
    <mergeCell ref="C112:C113"/>
    <mergeCell ref="D112:D113"/>
    <mergeCell ref="E112:E113"/>
    <mergeCell ref="F112:G113"/>
    <mergeCell ref="H112:I112"/>
    <mergeCell ref="H107:I107"/>
    <mergeCell ref="H108:I108"/>
    <mergeCell ref="F109:G110"/>
    <mergeCell ref="H109:I110"/>
    <mergeCell ref="J109:J110"/>
    <mergeCell ref="K109:K110"/>
    <mergeCell ref="J118:J119"/>
    <mergeCell ref="K118:K119"/>
    <mergeCell ref="L118:L119"/>
    <mergeCell ref="F120:G121"/>
    <mergeCell ref="H120:I121"/>
    <mergeCell ref="J120:J121"/>
    <mergeCell ref="K120:K121"/>
    <mergeCell ref="L120:L121"/>
    <mergeCell ref="A116:A121"/>
    <mergeCell ref="F116:G116"/>
    <mergeCell ref="H116:L116"/>
    <mergeCell ref="B117:B119"/>
    <mergeCell ref="C117:C119"/>
    <mergeCell ref="D117:D119"/>
    <mergeCell ref="E117:E119"/>
    <mergeCell ref="F117:G119"/>
    <mergeCell ref="H117:I117"/>
    <mergeCell ref="H118:I119"/>
    <mergeCell ref="F125:G126"/>
    <mergeCell ref="H125:I126"/>
    <mergeCell ref="J125:J126"/>
    <mergeCell ref="K125:K126"/>
    <mergeCell ref="L125:L126"/>
    <mergeCell ref="A127:A131"/>
    <mergeCell ref="F127:G127"/>
    <mergeCell ref="H127:L127"/>
    <mergeCell ref="B128:B129"/>
    <mergeCell ref="C128:C129"/>
    <mergeCell ref="A122:A126"/>
    <mergeCell ref="F122:G122"/>
    <mergeCell ref="H122:L122"/>
    <mergeCell ref="B123:B124"/>
    <mergeCell ref="C123:C124"/>
    <mergeCell ref="D123:D124"/>
    <mergeCell ref="E123:E124"/>
    <mergeCell ref="F123:G124"/>
    <mergeCell ref="H123:I123"/>
    <mergeCell ref="H124:I124"/>
    <mergeCell ref="J130:J131"/>
    <mergeCell ref="K130:K131"/>
    <mergeCell ref="L130:L131"/>
    <mergeCell ref="D128:D129"/>
    <mergeCell ref="E128:E129"/>
    <mergeCell ref="F128:G129"/>
    <mergeCell ref="H128:I128"/>
    <mergeCell ref="H129:I129"/>
    <mergeCell ref="F130:G131"/>
    <mergeCell ref="H130:I131"/>
    <mergeCell ref="H138:I138"/>
    <mergeCell ref="H139:I139"/>
    <mergeCell ref="F140:G141"/>
    <mergeCell ref="H140:I141"/>
    <mergeCell ref="J140:J141"/>
    <mergeCell ref="K140:K141"/>
    <mergeCell ref="K135:K136"/>
    <mergeCell ref="L135:L136"/>
    <mergeCell ref="A137:A141"/>
    <mergeCell ref="F137:G137"/>
    <mergeCell ref="H137:L137"/>
    <mergeCell ref="B138:B139"/>
    <mergeCell ref="C138:C139"/>
    <mergeCell ref="D138:D139"/>
    <mergeCell ref="E138:E139"/>
    <mergeCell ref="F138:G139"/>
    <mergeCell ref="F133:G134"/>
    <mergeCell ref="H133:I133"/>
    <mergeCell ref="H134:I134"/>
    <mergeCell ref="F135:G136"/>
    <mergeCell ref="H135:I136"/>
    <mergeCell ref="J135:J136"/>
    <mergeCell ref="H144:I145"/>
    <mergeCell ref="J144:J145"/>
    <mergeCell ref="K144:K145"/>
    <mergeCell ref="L144:L145"/>
    <mergeCell ref="F146:G147"/>
    <mergeCell ref="H146:I147"/>
    <mergeCell ref="J146:J147"/>
    <mergeCell ref="K146:K147"/>
    <mergeCell ref="L146:L147"/>
    <mergeCell ref="L140:L141"/>
    <mergeCell ref="A142:A147"/>
    <mergeCell ref="F142:G142"/>
    <mergeCell ref="H142:L142"/>
    <mergeCell ref="B143:B145"/>
    <mergeCell ref="C143:C145"/>
    <mergeCell ref="D143:D145"/>
    <mergeCell ref="E143:E145"/>
    <mergeCell ref="F143:G145"/>
    <mergeCell ref="H143:I143"/>
    <mergeCell ref="A132:A136"/>
    <mergeCell ref="F132:G132"/>
    <mergeCell ref="H132:L132"/>
    <mergeCell ref="B133:B134"/>
    <mergeCell ref="C133:C134"/>
    <mergeCell ref="D133:D134"/>
    <mergeCell ref="E133:E134"/>
    <mergeCell ref="F151:G152"/>
    <mergeCell ref="H151:I152"/>
    <mergeCell ref="J151:J152"/>
    <mergeCell ref="K151:K152"/>
    <mergeCell ref="L151:L152"/>
    <mergeCell ref="A153:A157"/>
    <mergeCell ref="F153:G153"/>
    <mergeCell ref="H153:L153"/>
    <mergeCell ref="B154:B155"/>
    <mergeCell ref="C154:C155"/>
    <mergeCell ref="A148:A152"/>
    <mergeCell ref="F148:G148"/>
    <mergeCell ref="H148:L148"/>
    <mergeCell ref="B149:B150"/>
    <mergeCell ref="C149:C150"/>
    <mergeCell ref="D149:D150"/>
    <mergeCell ref="E149:E150"/>
    <mergeCell ref="F149:G150"/>
    <mergeCell ref="H149:I149"/>
    <mergeCell ref="H150:I150"/>
    <mergeCell ref="F159:G160"/>
    <mergeCell ref="H159:I159"/>
    <mergeCell ref="H160:I160"/>
    <mergeCell ref="F161:G162"/>
    <mergeCell ref="H161:I162"/>
    <mergeCell ref="J161:J162"/>
    <mergeCell ref="J156:J157"/>
    <mergeCell ref="K156:K157"/>
    <mergeCell ref="L156:L157"/>
    <mergeCell ref="A158:A162"/>
    <mergeCell ref="F158:G158"/>
    <mergeCell ref="H158:L158"/>
    <mergeCell ref="B159:B160"/>
    <mergeCell ref="C159:C160"/>
    <mergeCell ref="D159:D160"/>
    <mergeCell ref="E159:E160"/>
    <mergeCell ref="D154:D155"/>
    <mergeCell ref="E154:E155"/>
    <mergeCell ref="F154:G155"/>
    <mergeCell ref="H154:I154"/>
    <mergeCell ref="H155:I155"/>
    <mergeCell ref="F156:G157"/>
    <mergeCell ref="H156:I157"/>
    <mergeCell ref="L166:L167"/>
    <mergeCell ref="A168:A172"/>
    <mergeCell ref="F168:G168"/>
    <mergeCell ref="H168:L168"/>
    <mergeCell ref="B169:B170"/>
    <mergeCell ref="C169:C170"/>
    <mergeCell ref="D169:D170"/>
    <mergeCell ref="E169:E170"/>
    <mergeCell ref="F169:G170"/>
    <mergeCell ref="H169:I169"/>
    <mergeCell ref="H164:I164"/>
    <mergeCell ref="H165:I165"/>
    <mergeCell ref="F166:G167"/>
    <mergeCell ref="H166:I167"/>
    <mergeCell ref="J166:J167"/>
    <mergeCell ref="K166:K167"/>
    <mergeCell ref="K161:K162"/>
    <mergeCell ref="L161:L162"/>
    <mergeCell ref="A163:A167"/>
    <mergeCell ref="F163:G163"/>
    <mergeCell ref="H163:L163"/>
    <mergeCell ref="B164:B165"/>
    <mergeCell ref="C164:C165"/>
    <mergeCell ref="D164:D165"/>
    <mergeCell ref="E164:E165"/>
    <mergeCell ref="F164:G165"/>
    <mergeCell ref="H173:L173"/>
    <mergeCell ref="B174:B175"/>
    <mergeCell ref="C174:C175"/>
    <mergeCell ref="D174:D175"/>
    <mergeCell ref="E174:E175"/>
    <mergeCell ref="F174:G175"/>
    <mergeCell ref="H174:I174"/>
    <mergeCell ref="H175:I175"/>
    <mergeCell ref="H170:I170"/>
    <mergeCell ref="F171:G172"/>
    <mergeCell ref="H171:I172"/>
    <mergeCell ref="J171:J172"/>
    <mergeCell ref="K171:K172"/>
    <mergeCell ref="L171:L172"/>
    <mergeCell ref="K180:K181"/>
    <mergeCell ref="L180:L181"/>
    <mergeCell ref="F182:G183"/>
    <mergeCell ref="H182:I183"/>
    <mergeCell ref="J182:J183"/>
    <mergeCell ref="K182:K183"/>
    <mergeCell ref="L182:L183"/>
    <mergeCell ref="D179:D181"/>
    <mergeCell ref="E179:E181"/>
    <mergeCell ref="F179:G181"/>
    <mergeCell ref="H179:I179"/>
    <mergeCell ref="H180:I181"/>
    <mergeCell ref="J180:J181"/>
    <mergeCell ref="F176:G177"/>
    <mergeCell ref="H176:I177"/>
    <mergeCell ref="J176:J177"/>
    <mergeCell ref="K176:K177"/>
    <mergeCell ref="L176:L177"/>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H186:I187"/>
    <mergeCell ref="A178:A183"/>
    <mergeCell ref="F178:G178"/>
    <mergeCell ref="H178:L178"/>
    <mergeCell ref="B179:B181"/>
    <mergeCell ref="C179:C181"/>
    <mergeCell ref="A173:A177"/>
    <mergeCell ref="F173:G173"/>
    <mergeCell ref="D196:D197"/>
    <mergeCell ref="E196:E197"/>
    <mergeCell ref="F196:G197"/>
    <mergeCell ref="H196:I196"/>
    <mergeCell ref="H197:I197"/>
    <mergeCell ref="F198:G199"/>
    <mergeCell ref="H198:I199"/>
    <mergeCell ref="F193:G194"/>
    <mergeCell ref="H193:I194"/>
    <mergeCell ref="J193:J194"/>
    <mergeCell ref="K193:K194"/>
    <mergeCell ref="L193:L194"/>
    <mergeCell ref="A195:A199"/>
    <mergeCell ref="F195:G195"/>
    <mergeCell ref="H195:L195"/>
    <mergeCell ref="B196:B197"/>
    <mergeCell ref="C196:C197"/>
    <mergeCell ref="A190:A194"/>
    <mergeCell ref="F190:G190"/>
    <mergeCell ref="H190:L190"/>
    <mergeCell ref="B191:B192"/>
    <mergeCell ref="C191:C192"/>
    <mergeCell ref="D191:D192"/>
    <mergeCell ref="E191:E192"/>
    <mergeCell ref="F191:G192"/>
    <mergeCell ref="H191:I191"/>
    <mergeCell ref="H192:I192"/>
    <mergeCell ref="K203:K204"/>
    <mergeCell ref="L203:L204"/>
    <mergeCell ref="A205:A209"/>
    <mergeCell ref="F205:G205"/>
    <mergeCell ref="H205:L205"/>
    <mergeCell ref="B206:B207"/>
    <mergeCell ref="C206:C207"/>
    <mergeCell ref="D206:D207"/>
    <mergeCell ref="E206:E207"/>
    <mergeCell ref="F206:G207"/>
    <mergeCell ref="F201:G202"/>
    <mergeCell ref="H201:I201"/>
    <mergeCell ref="H202:I202"/>
    <mergeCell ref="F203:G204"/>
    <mergeCell ref="H203:I204"/>
    <mergeCell ref="J203:J204"/>
    <mergeCell ref="J198:J199"/>
    <mergeCell ref="K198:K199"/>
    <mergeCell ref="L198:L199"/>
    <mergeCell ref="A200:A204"/>
    <mergeCell ref="F200:G200"/>
    <mergeCell ref="H200:L200"/>
    <mergeCell ref="B201:B202"/>
    <mergeCell ref="C201:C202"/>
    <mergeCell ref="D201:D202"/>
    <mergeCell ref="E201:E202"/>
    <mergeCell ref="H212:I212"/>
    <mergeCell ref="F213:G214"/>
    <mergeCell ref="H213:I214"/>
    <mergeCell ref="J213:J214"/>
    <mergeCell ref="K213:K214"/>
    <mergeCell ref="L213:L214"/>
    <mergeCell ref="L208:L209"/>
    <mergeCell ref="A210:A214"/>
    <mergeCell ref="F210:G210"/>
    <mergeCell ref="H210:L210"/>
    <mergeCell ref="B211:B212"/>
    <mergeCell ref="C211:C212"/>
    <mergeCell ref="D211:D212"/>
    <mergeCell ref="E211:E212"/>
    <mergeCell ref="F211:G212"/>
    <mergeCell ref="H211:I211"/>
    <mergeCell ref="H206:I206"/>
    <mergeCell ref="H207:I207"/>
    <mergeCell ref="F208:G209"/>
    <mergeCell ref="H208:I209"/>
    <mergeCell ref="J208:J209"/>
    <mergeCell ref="K208:K209"/>
    <mergeCell ref="J217:J218"/>
    <mergeCell ref="K217:K218"/>
    <mergeCell ref="L217:L218"/>
    <mergeCell ref="F219:G220"/>
    <mergeCell ref="H219:I220"/>
    <mergeCell ref="J219:J220"/>
    <mergeCell ref="K219:K220"/>
    <mergeCell ref="L219:L220"/>
    <mergeCell ref="A215:A220"/>
    <mergeCell ref="F215:G215"/>
    <mergeCell ref="H215:L215"/>
    <mergeCell ref="B216:B218"/>
    <mergeCell ref="C216:C218"/>
    <mergeCell ref="D216:D218"/>
    <mergeCell ref="E216:E218"/>
    <mergeCell ref="F216:G218"/>
    <mergeCell ref="H216:I216"/>
    <mergeCell ref="H217:I218"/>
    <mergeCell ref="H229:I230"/>
    <mergeCell ref="J223:J224"/>
    <mergeCell ref="K223:K224"/>
    <mergeCell ref="L223:L224"/>
    <mergeCell ref="F225:G226"/>
    <mergeCell ref="H225:I226"/>
    <mergeCell ref="J225:J226"/>
    <mergeCell ref="K225:K226"/>
    <mergeCell ref="L225:L226"/>
    <mergeCell ref="A221:A226"/>
    <mergeCell ref="F221:G221"/>
    <mergeCell ref="H221:L221"/>
    <mergeCell ref="B222:B224"/>
    <mergeCell ref="C222:C224"/>
    <mergeCell ref="D222:D224"/>
    <mergeCell ref="E222:E224"/>
    <mergeCell ref="F222:G224"/>
    <mergeCell ref="H222:I222"/>
    <mergeCell ref="H223:I224"/>
    <mergeCell ref="A238:A243"/>
    <mergeCell ref="F238:G238"/>
    <mergeCell ref="H238:L238"/>
    <mergeCell ref="B239:B241"/>
    <mergeCell ref="C239:C241"/>
    <mergeCell ref="A233:A237"/>
    <mergeCell ref="F233:G233"/>
    <mergeCell ref="H233:L233"/>
    <mergeCell ref="B234:B235"/>
    <mergeCell ref="C234:C235"/>
    <mergeCell ref="D234:D235"/>
    <mergeCell ref="E234:E235"/>
    <mergeCell ref="F234:G235"/>
    <mergeCell ref="H234:I234"/>
    <mergeCell ref="H235:I235"/>
    <mergeCell ref="J229:J230"/>
    <mergeCell ref="K229:K230"/>
    <mergeCell ref="L229:L230"/>
    <mergeCell ref="F231:G232"/>
    <mergeCell ref="H231:I232"/>
    <mergeCell ref="J231:J232"/>
    <mergeCell ref="K231:K232"/>
    <mergeCell ref="L231:L232"/>
    <mergeCell ref="A227:A232"/>
    <mergeCell ref="F227:G227"/>
    <mergeCell ref="H227:L227"/>
    <mergeCell ref="B228:B230"/>
    <mergeCell ref="C228:C230"/>
    <mergeCell ref="D228:D230"/>
    <mergeCell ref="E228:E230"/>
    <mergeCell ref="F228:G230"/>
    <mergeCell ref="H228:I228"/>
    <mergeCell ref="K240:K241"/>
    <mergeCell ref="L240:L241"/>
    <mergeCell ref="F242:G243"/>
    <mergeCell ref="H242:I243"/>
    <mergeCell ref="J242:J243"/>
    <mergeCell ref="K242:K243"/>
    <mergeCell ref="L242:L243"/>
    <mergeCell ref="D239:D241"/>
    <mergeCell ref="E239:E241"/>
    <mergeCell ref="F239:G241"/>
    <mergeCell ref="H239:I239"/>
    <mergeCell ref="H240:I241"/>
    <mergeCell ref="J240:J241"/>
    <mergeCell ref="F236:G237"/>
    <mergeCell ref="H236:I237"/>
    <mergeCell ref="J236:J237"/>
    <mergeCell ref="K236:K237"/>
    <mergeCell ref="L236:L237"/>
    <mergeCell ref="H252:I253"/>
    <mergeCell ref="J246:J247"/>
    <mergeCell ref="K246:K247"/>
    <mergeCell ref="L246:L247"/>
    <mergeCell ref="F248:G249"/>
    <mergeCell ref="H248:I249"/>
    <mergeCell ref="J248:J249"/>
    <mergeCell ref="K248:K249"/>
    <mergeCell ref="L248:L249"/>
    <mergeCell ref="A244:A249"/>
    <mergeCell ref="F244:G244"/>
    <mergeCell ref="H244:L244"/>
    <mergeCell ref="B245:B247"/>
    <mergeCell ref="C245:C247"/>
    <mergeCell ref="D245:D247"/>
    <mergeCell ref="E245:E247"/>
    <mergeCell ref="F245:G247"/>
    <mergeCell ref="H245:I245"/>
    <mergeCell ref="H246:I247"/>
    <mergeCell ref="A261:A266"/>
    <mergeCell ref="F261:G261"/>
    <mergeCell ref="H261:L261"/>
    <mergeCell ref="B262:B264"/>
    <mergeCell ref="C262:C264"/>
    <mergeCell ref="A256:A260"/>
    <mergeCell ref="F256:G256"/>
    <mergeCell ref="H256:L256"/>
    <mergeCell ref="B257:B258"/>
    <mergeCell ref="C257:C258"/>
    <mergeCell ref="D257:D258"/>
    <mergeCell ref="E257:E258"/>
    <mergeCell ref="F257:G258"/>
    <mergeCell ref="H257:I257"/>
    <mergeCell ref="H258:I258"/>
    <mergeCell ref="J252:J253"/>
    <mergeCell ref="K252:K253"/>
    <mergeCell ref="L252:L253"/>
    <mergeCell ref="F254:G255"/>
    <mergeCell ref="H254:I255"/>
    <mergeCell ref="J254:J255"/>
    <mergeCell ref="K254:K255"/>
    <mergeCell ref="L254:L255"/>
    <mergeCell ref="A250:A255"/>
    <mergeCell ref="F250:G250"/>
    <mergeCell ref="H250:L250"/>
    <mergeCell ref="B251:B253"/>
    <mergeCell ref="C251:C253"/>
    <mergeCell ref="D251:D253"/>
    <mergeCell ref="E251:E253"/>
    <mergeCell ref="F251:G253"/>
    <mergeCell ref="H251:I251"/>
    <mergeCell ref="H269:I270"/>
    <mergeCell ref="K263:K264"/>
    <mergeCell ref="L263:L264"/>
    <mergeCell ref="F265:G266"/>
    <mergeCell ref="H265:I266"/>
    <mergeCell ref="J265:J266"/>
    <mergeCell ref="K265:K266"/>
    <mergeCell ref="L265:L266"/>
    <mergeCell ref="D262:D264"/>
    <mergeCell ref="E262:E264"/>
    <mergeCell ref="F262:G264"/>
    <mergeCell ref="H262:I262"/>
    <mergeCell ref="H263:I264"/>
    <mergeCell ref="J263:J264"/>
    <mergeCell ref="F259:G260"/>
    <mergeCell ref="H259:I260"/>
    <mergeCell ref="J259:J260"/>
    <mergeCell ref="K259:K260"/>
    <mergeCell ref="L259:L260"/>
    <mergeCell ref="A278:A283"/>
    <mergeCell ref="F278:G278"/>
    <mergeCell ref="H278:L278"/>
    <mergeCell ref="B279:B281"/>
    <mergeCell ref="C279:C281"/>
    <mergeCell ref="A273:A277"/>
    <mergeCell ref="F273:G273"/>
    <mergeCell ref="H273:L273"/>
    <mergeCell ref="B274:B275"/>
    <mergeCell ref="C274:C275"/>
    <mergeCell ref="D274:D275"/>
    <mergeCell ref="E274:E275"/>
    <mergeCell ref="F274:G275"/>
    <mergeCell ref="H274:I274"/>
    <mergeCell ref="H275:I275"/>
    <mergeCell ref="J269:J270"/>
    <mergeCell ref="K269:K270"/>
    <mergeCell ref="L269:L270"/>
    <mergeCell ref="F271:G272"/>
    <mergeCell ref="H271:I272"/>
    <mergeCell ref="J271:J272"/>
    <mergeCell ref="K271:K272"/>
    <mergeCell ref="L271:L272"/>
    <mergeCell ref="A267:A272"/>
    <mergeCell ref="F267:G267"/>
    <mergeCell ref="H267:L267"/>
    <mergeCell ref="B268:B270"/>
    <mergeCell ref="C268:C270"/>
    <mergeCell ref="D268:D270"/>
    <mergeCell ref="E268:E270"/>
    <mergeCell ref="F268:G270"/>
    <mergeCell ref="H268:I268"/>
    <mergeCell ref="K280:K281"/>
    <mergeCell ref="L280:L281"/>
    <mergeCell ref="F282:G283"/>
    <mergeCell ref="H282:I283"/>
    <mergeCell ref="J282:J283"/>
    <mergeCell ref="K282:K283"/>
    <mergeCell ref="L282:L283"/>
    <mergeCell ref="D279:D281"/>
    <mergeCell ref="E279:E281"/>
    <mergeCell ref="F279:G281"/>
    <mergeCell ref="H279:I279"/>
    <mergeCell ref="H280:I281"/>
    <mergeCell ref="J280:J281"/>
    <mergeCell ref="F276:G277"/>
    <mergeCell ref="H276:I277"/>
    <mergeCell ref="J276:J277"/>
    <mergeCell ref="K276:K277"/>
    <mergeCell ref="L276:L277"/>
    <mergeCell ref="F287:G288"/>
    <mergeCell ref="H287:I288"/>
    <mergeCell ref="J287:J288"/>
    <mergeCell ref="K287:K288"/>
    <mergeCell ref="L287:L288"/>
    <mergeCell ref="A289:A293"/>
    <mergeCell ref="F289:G289"/>
    <mergeCell ref="H289:L289"/>
    <mergeCell ref="B290:B291"/>
    <mergeCell ref="C290:C291"/>
    <mergeCell ref="A284:A288"/>
    <mergeCell ref="F284:G284"/>
    <mergeCell ref="H284:L284"/>
    <mergeCell ref="B285:B286"/>
    <mergeCell ref="C285:C286"/>
    <mergeCell ref="D285:D286"/>
    <mergeCell ref="E285:E286"/>
    <mergeCell ref="F285:G286"/>
    <mergeCell ref="H285:I285"/>
    <mergeCell ref="H286:I286"/>
    <mergeCell ref="J292:J293"/>
    <mergeCell ref="K292:K293"/>
    <mergeCell ref="L292:L293"/>
    <mergeCell ref="D290:D291"/>
    <mergeCell ref="E290:E291"/>
    <mergeCell ref="F290:G291"/>
    <mergeCell ref="H290:I290"/>
    <mergeCell ref="H291:I291"/>
    <mergeCell ref="F292:G293"/>
    <mergeCell ref="H292:I293"/>
    <mergeCell ref="H300:I300"/>
    <mergeCell ref="H301:I301"/>
    <mergeCell ref="F302:G303"/>
    <mergeCell ref="H302:I303"/>
    <mergeCell ref="J302:J303"/>
    <mergeCell ref="K302:K303"/>
    <mergeCell ref="K297:K298"/>
    <mergeCell ref="L297:L298"/>
    <mergeCell ref="A299:A303"/>
    <mergeCell ref="F299:G299"/>
    <mergeCell ref="H299:L299"/>
    <mergeCell ref="B300:B301"/>
    <mergeCell ref="C300:C301"/>
    <mergeCell ref="D300:D301"/>
    <mergeCell ref="E300:E301"/>
    <mergeCell ref="F300:G301"/>
    <mergeCell ref="F295:G296"/>
    <mergeCell ref="H295:I295"/>
    <mergeCell ref="H296:I296"/>
    <mergeCell ref="F297:G298"/>
    <mergeCell ref="H297:I298"/>
    <mergeCell ref="J297:J298"/>
    <mergeCell ref="H306:I307"/>
    <mergeCell ref="J306:J307"/>
    <mergeCell ref="K306:K307"/>
    <mergeCell ref="L306:L307"/>
    <mergeCell ref="F308:G309"/>
    <mergeCell ref="H308:I309"/>
    <mergeCell ref="J308:J309"/>
    <mergeCell ref="K308:K309"/>
    <mergeCell ref="L308:L309"/>
    <mergeCell ref="L302:L303"/>
    <mergeCell ref="A304:A309"/>
    <mergeCell ref="F304:G304"/>
    <mergeCell ref="H304:L304"/>
    <mergeCell ref="B305:B307"/>
    <mergeCell ref="C305:C307"/>
    <mergeCell ref="D305:D307"/>
    <mergeCell ref="E305:E307"/>
    <mergeCell ref="F305:G307"/>
    <mergeCell ref="H305:I305"/>
    <mergeCell ref="A294:A298"/>
    <mergeCell ref="F294:G294"/>
    <mergeCell ref="H294:L294"/>
    <mergeCell ref="B295:B296"/>
    <mergeCell ref="C295:C296"/>
    <mergeCell ref="D295:D296"/>
    <mergeCell ref="E295:E296"/>
    <mergeCell ref="D316:D317"/>
    <mergeCell ref="E316:E317"/>
    <mergeCell ref="F316:G317"/>
    <mergeCell ref="H316:I316"/>
    <mergeCell ref="H317:I317"/>
    <mergeCell ref="F318:G319"/>
    <mergeCell ref="H318:I319"/>
    <mergeCell ref="F313:G314"/>
    <mergeCell ref="H313:I314"/>
    <mergeCell ref="J313:J314"/>
    <mergeCell ref="K313:K314"/>
    <mergeCell ref="L313:L314"/>
    <mergeCell ref="A315:A319"/>
    <mergeCell ref="F315:G315"/>
    <mergeCell ref="H315:L315"/>
    <mergeCell ref="B316:B317"/>
    <mergeCell ref="C316:C317"/>
    <mergeCell ref="A310:A314"/>
    <mergeCell ref="F310:G310"/>
    <mergeCell ref="H310:L310"/>
    <mergeCell ref="B311:B312"/>
    <mergeCell ref="C311:C312"/>
    <mergeCell ref="D311:D312"/>
    <mergeCell ref="E311:E312"/>
    <mergeCell ref="F311:G312"/>
    <mergeCell ref="H311:I311"/>
    <mergeCell ref="H312:I312"/>
    <mergeCell ref="K323:K324"/>
    <mergeCell ref="L323:L324"/>
    <mergeCell ref="A325:A329"/>
    <mergeCell ref="F325:G325"/>
    <mergeCell ref="H325:L325"/>
    <mergeCell ref="B326:B327"/>
    <mergeCell ref="C326:C327"/>
    <mergeCell ref="D326:D327"/>
    <mergeCell ref="E326:E327"/>
    <mergeCell ref="F326:G327"/>
    <mergeCell ref="F321:G322"/>
    <mergeCell ref="H321:I321"/>
    <mergeCell ref="H322:I322"/>
    <mergeCell ref="F323:G324"/>
    <mergeCell ref="H323:I324"/>
    <mergeCell ref="J323:J324"/>
    <mergeCell ref="J318:J319"/>
    <mergeCell ref="K318:K319"/>
    <mergeCell ref="L318:L319"/>
    <mergeCell ref="A320:A324"/>
    <mergeCell ref="F320:G320"/>
    <mergeCell ref="H320:L320"/>
    <mergeCell ref="B321:B322"/>
    <mergeCell ref="C321:C322"/>
    <mergeCell ref="D321:D322"/>
    <mergeCell ref="E321:E322"/>
    <mergeCell ref="H332:I332"/>
    <mergeCell ref="F333:G334"/>
    <mergeCell ref="H333:I334"/>
    <mergeCell ref="J333:J334"/>
    <mergeCell ref="K333:K334"/>
    <mergeCell ref="L333:L334"/>
    <mergeCell ref="L328:L329"/>
    <mergeCell ref="A330:A334"/>
    <mergeCell ref="F330:G330"/>
    <mergeCell ref="H330:L330"/>
    <mergeCell ref="B331:B332"/>
    <mergeCell ref="C331:C332"/>
    <mergeCell ref="D331:D332"/>
    <mergeCell ref="E331:E332"/>
    <mergeCell ref="F331:G332"/>
    <mergeCell ref="H331:I331"/>
    <mergeCell ref="H326:I326"/>
    <mergeCell ref="H327:I327"/>
    <mergeCell ref="F328:G329"/>
    <mergeCell ref="H328:I329"/>
    <mergeCell ref="J328:J329"/>
    <mergeCell ref="K328:K329"/>
    <mergeCell ref="F338:G339"/>
    <mergeCell ref="H338:I339"/>
    <mergeCell ref="J338:J339"/>
    <mergeCell ref="K338:K339"/>
    <mergeCell ref="L338:L339"/>
    <mergeCell ref="A340:A345"/>
    <mergeCell ref="F340:G340"/>
    <mergeCell ref="H340:L340"/>
    <mergeCell ref="B341:B343"/>
    <mergeCell ref="C341:C343"/>
    <mergeCell ref="A335:A339"/>
    <mergeCell ref="F335:G335"/>
    <mergeCell ref="H335:L335"/>
    <mergeCell ref="B336:B337"/>
    <mergeCell ref="C336:C337"/>
    <mergeCell ref="D336:D337"/>
    <mergeCell ref="E336:E337"/>
    <mergeCell ref="F336:G337"/>
    <mergeCell ref="H336:I336"/>
    <mergeCell ref="H337:I337"/>
    <mergeCell ref="A351:A357"/>
    <mergeCell ref="F351:G351"/>
    <mergeCell ref="H351:L351"/>
    <mergeCell ref="B352:B355"/>
    <mergeCell ref="C352:C355"/>
    <mergeCell ref="A346:A350"/>
    <mergeCell ref="F346:G346"/>
    <mergeCell ref="H346:L346"/>
    <mergeCell ref="B347:B348"/>
    <mergeCell ref="C347:C348"/>
    <mergeCell ref="D347:D348"/>
    <mergeCell ref="E347:E348"/>
    <mergeCell ref="F347:G348"/>
    <mergeCell ref="H347:I347"/>
    <mergeCell ref="H348:I348"/>
    <mergeCell ref="K342:K343"/>
    <mergeCell ref="L342:L343"/>
    <mergeCell ref="F344:G345"/>
    <mergeCell ref="H344:I345"/>
    <mergeCell ref="J344:J345"/>
    <mergeCell ref="K344:K345"/>
    <mergeCell ref="L344:L345"/>
    <mergeCell ref="D341:D343"/>
    <mergeCell ref="E341:E343"/>
    <mergeCell ref="F341:G343"/>
    <mergeCell ref="H341:I341"/>
    <mergeCell ref="H342:I343"/>
    <mergeCell ref="J342:J343"/>
    <mergeCell ref="K353:K355"/>
    <mergeCell ref="L353:L355"/>
    <mergeCell ref="F356:G357"/>
    <mergeCell ref="H356:I357"/>
    <mergeCell ref="J356:J357"/>
    <mergeCell ref="K356:K357"/>
    <mergeCell ref="L356:L357"/>
    <mergeCell ref="D352:D355"/>
    <mergeCell ref="E352:E355"/>
    <mergeCell ref="F352:G355"/>
    <mergeCell ref="H352:I352"/>
    <mergeCell ref="H353:I355"/>
    <mergeCell ref="J353:J355"/>
    <mergeCell ref="F349:G350"/>
    <mergeCell ref="H349:I350"/>
    <mergeCell ref="J349:J350"/>
    <mergeCell ref="K349:K350"/>
    <mergeCell ref="L349:L350"/>
    <mergeCell ref="D364:D365"/>
    <mergeCell ref="E364:E365"/>
    <mergeCell ref="F364:G365"/>
    <mergeCell ref="H364:I364"/>
    <mergeCell ref="H365:I365"/>
    <mergeCell ref="F361:G362"/>
    <mergeCell ref="H361:I362"/>
    <mergeCell ref="J361:J362"/>
    <mergeCell ref="K361:K362"/>
    <mergeCell ref="L361:L362"/>
    <mergeCell ref="A363:A367"/>
    <mergeCell ref="F363:G363"/>
    <mergeCell ref="H363:L363"/>
    <mergeCell ref="B364:B365"/>
    <mergeCell ref="C364:C365"/>
    <mergeCell ref="A358:A362"/>
    <mergeCell ref="F358:G358"/>
    <mergeCell ref="H358:L358"/>
    <mergeCell ref="B359:B360"/>
    <mergeCell ref="C359:C360"/>
    <mergeCell ref="D359:D360"/>
    <mergeCell ref="E359:E360"/>
    <mergeCell ref="F359:G360"/>
    <mergeCell ref="H359:I359"/>
    <mergeCell ref="H360:I360"/>
    <mergeCell ref="K371:K372"/>
    <mergeCell ref="L371:L372"/>
    <mergeCell ref="A373:A377"/>
    <mergeCell ref="F373:G373"/>
    <mergeCell ref="H373:L373"/>
    <mergeCell ref="B374:B375"/>
    <mergeCell ref="C374:C375"/>
    <mergeCell ref="D374:D375"/>
    <mergeCell ref="E374:E375"/>
    <mergeCell ref="F374:G375"/>
    <mergeCell ref="F369:G370"/>
    <mergeCell ref="H369:I369"/>
    <mergeCell ref="H370:I370"/>
    <mergeCell ref="F371:G372"/>
    <mergeCell ref="H371:I372"/>
    <mergeCell ref="J371:J372"/>
    <mergeCell ref="J366:J367"/>
    <mergeCell ref="K366:K367"/>
    <mergeCell ref="L366:L367"/>
    <mergeCell ref="A368:A372"/>
    <mergeCell ref="F368:G368"/>
    <mergeCell ref="H368:L368"/>
    <mergeCell ref="B369:B370"/>
    <mergeCell ref="C369:C370"/>
    <mergeCell ref="D369:D370"/>
    <mergeCell ref="E369:E370"/>
    <mergeCell ref="F366:G367"/>
    <mergeCell ref="H366:I367"/>
    <mergeCell ref="H380:I380"/>
    <mergeCell ref="F381:G382"/>
    <mergeCell ref="H381:I382"/>
    <mergeCell ref="J381:J382"/>
    <mergeCell ref="K381:K382"/>
    <mergeCell ref="L381:L382"/>
    <mergeCell ref="L376:L377"/>
    <mergeCell ref="A378:A382"/>
    <mergeCell ref="F378:G378"/>
    <mergeCell ref="H378:L378"/>
    <mergeCell ref="B379:B380"/>
    <mergeCell ref="C379:C380"/>
    <mergeCell ref="D379:D380"/>
    <mergeCell ref="E379:E380"/>
    <mergeCell ref="F379:G380"/>
    <mergeCell ref="H379:I379"/>
    <mergeCell ref="H374:I374"/>
    <mergeCell ref="H375:I375"/>
    <mergeCell ref="F376:G377"/>
    <mergeCell ref="H376:I377"/>
    <mergeCell ref="J376:J377"/>
    <mergeCell ref="K376:K377"/>
    <mergeCell ref="J385:J386"/>
    <mergeCell ref="K385:K386"/>
    <mergeCell ref="L385:L386"/>
    <mergeCell ref="F387:G388"/>
    <mergeCell ref="H387:I388"/>
    <mergeCell ref="J387:J388"/>
    <mergeCell ref="K387:K388"/>
    <mergeCell ref="L387:L388"/>
    <mergeCell ref="A383:A388"/>
    <mergeCell ref="F383:G383"/>
    <mergeCell ref="H383:L383"/>
    <mergeCell ref="B384:B386"/>
    <mergeCell ref="C384:C386"/>
    <mergeCell ref="D384:D386"/>
    <mergeCell ref="E384:E386"/>
    <mergeCell ref="F384:G386"/>
    <mergeCell ref="H384:I384"/>
    <mergeCell ref="H385:I386"/>
    <mergeCell ref="F392:G393"/>
    <mergeCell ref="H392:I393"/>
    <mergeCell ref="J392:J393"/>
    <mergeCell ref="K392:K393"/>
    <mergeCell ref="L392:L393"/>
    <mergeCell ref="A394:A398"/>
    <mergeCell ref="F394:G394"/>
    <mergeCell ref="H394:L394"/>
    <mergeCell ref="B395:B396"/>
    <mergeCell ref="C395:C396"/>
    <mergeCell ref="A389:A393"/>
    <mergeCell ref="F389:G389"/>
    <mergeCell ref="H389:L389"/>
    <mergeCell ref="B390:B391"/>
    <mergeCell ref="C390:C391"/>
    <mergeCell ref="D390:D391"/>
    <mergeCell ref="E390:E391"/>
    <mergeCell ref="F390:G391"/>
    <mergeCell ref="H390:I390"/>
    <mergeCell ref="H391:I391"/>
    <mergeCell ref="J397:J398"/>
    <mergeCell ref="K397:K398"/>
    <mergeCell ref="L397:L398"/>
    <mergeCell ref="D395:D396"/>
    <mergeCell ref="E395:E396"/>
    <mergeCell ref="F395:G396"/>
    <mergeCell ref="H395:I395"/>
    <mergeCell ref="H396:I396"/>
    <mergeCell ref="F397:G398"/>
    <mergeCell ref="H397:I398"/>
    <mergeCell ref="H405:I405"/>
    <mergeCell ref="H406:I406"/>
    <mergeCell ref="F407:G408"/>
    <mergeCell ref="H407:I408"/>
    <mergeCell ref="J407:J408"/>
    <mergeCell ref="K407:K408"/>
    <mergeCell ref="K402:K403"/>
    <mergeCell ref="L402:L403"/>
    <mergeCell ref="A404:A408"/>
    <mergeCell ref="F404:G404"/>
    <mergeCell ref="H404:L404"/>
    <mergeCell ref="B405:B406"/>
    <mergeCell ref="C405:C406"/>
    <mergeCell ref="D405:D406"/>
    <mergeCell ref="E405:E406"/>
    <mergeCell ref="F405:G406"/>
    <mergeCell ref="F400:G401"/>
    <mergeCell ref="H400:I400"/>
    <mergeCell ref="H401:I401"/>
    <mergeCell ref="F402:G403"/>
    <mergeCell ref="H402:I403"/>
    <mergeCell ref="J402:J403"/>
    <mergeCell ref="H411:I412"/>
    <mergeCell ref="J411:J412"/>
    <mergeCell ref="K411:K412"/>
    <mergeCell ref="L411:L412"/>
    <mergeCell ref="F413:G414"/>
    <mergeCell ref="H413:I414"/>
    <mergeCell ref="J413:J414"/>
    <mergeCell ref="K413:K414"/>
    <mergeCell ref="L413:L414"/>
    <mergeCell ref="L407:L408"/>
    <mergeCell ref="A409:A414"/>
    <mergeCell ref="F409:G409"/>
    <mergeCell ref="H409:L409"/>
    <mergeCell ref="B410:B412"/>
    <mergeCell ref="C410:C412"/>
    <mergeCell ref="D410:D412"/>
    <mergeCell ref="E410:E412"/>
    <mergeCell ref="F410:G412"/>
    <mergeCell ref="H410:I410"/>
    <mergeCell ref="A399:A403"/>
    <mergeCell ref="F399:G399"/>
    <mergeCell ref="H399:L399"/>
    <mergeCell ref="B400:B401"/>
    <mergeCell ref="C400:C401"/>
    <mergeCell ref="D400:D401"/>
    <mergeCell ref="E400:E401"/>
    <mergeCell ref="J417:J418"/>
    <mergeCell ref="K417:K418"/>
    <mergeCell ref="L417:L418"/>
    <mergeCell ref="F419:G420"/>
    <mergeCell ref="H419:I420"/>
    <mergeCell ref="J419:J420"/>
    <mergeCell ref="K419:K420"/>
    <mergeCell ref="L419:L420"/>
    <mergeCell ref="A415:A420"/>
    <mergeCell ref="F415:G415"/>
    <mergeCell ref="H415:L415"/>
    <mergeCell ref="B416:B418"/>
    <mergeCell ref="C416:C418"/>
    <mergeCell ref="D416:D418"/>
    <mergeCell ref="E416:E418"/>
    <mergeCell ref="F416:G418"/>
    <mergeCell ref="H416:I416"/>
    <mergeCell ref="H417:I418"/>
    <mergeCell ref="J423:J424"/>
    <mergeCell ref="K423:K424"/>
    <mergeCell ref="L423:L424"/>
    <mergeCell ref="F425:G426"/>
    <mergeCell ref="H425:I426"/>
    <mergeCell ref="J425:J426"/>
    <mergeCell ref="K425:K426"/>
    <mergeCell ref="L425:L426"/>
    <mergeCell ref="A421:A426"/>
    <mergeCell ref="F421:G421"/>
    <mergeCell ref="H421:L421"/>
    <mergeCell ref="B422:B424"/>
    <mergeCell ref="C422:C424"/>
    <mergeCell ref="D422:D424"/>
    <mergeCell ref="E422:E424"/>
    <mergeCell ref="F422:G424"/>
    <mergeCell ref="H422:I422"/>
    <mergeCell ref="H423:I424"/>
    <mergeCell ref="F430:G431"/>
    <mergeCell ref="H430:I431"/>
    <mergeCell ref="J430:J431"/>
    <mergeCell ref="K430:K431"/>
    <mergeCell ref="L430:L431"/>
    <mergeCell ref="A432:A436"/>
    <mergeCell ref="F432:G432"/>
    <mergeCell ref="H432:L432"/>
    <mergeCell ref="B433:B434"/>
    <mergeCell ref="C433:C434"/>
    <mergeCell ref="A427:A431"/>
    <mergeCell ref="F427:G427"/>
    <mergeCell ref="H427:L427"/>
    <mergeCell ref="B428:B429"/>
    <mergeCell ref="C428:C429"/>
    <mergeCell ref="D428:D429"/>
    <mergeCell ref="E428:E429"/>
    <mergeCell ref="F428:G429"/>
    <mergeCell ref="H428:I428"/>
    <mergeCell ref="H429:I429"/>
    <mergeCell ref="F438:G440"/>
    <mergeCell ref="H438:I438"/>
    <mergeCell ref="H439:I440"/>
    <mergeCell ref="J439:J440"/>
    <mergeCell ref="K439:K440"/>
    <mergeCell ref="L439:L440"/>
    <mergeCell ref="J435:J436"/>
    <mergeCell ref="K435:K436"/>
    <mergeCell ref="L435:L436"/>
    <mergeCell ref="A437:A442"/>
    <mergeCell ref="F437:G437"/>
    <mergeCell ref="H437:L437"/>
    <mergeCell ref="B438:B440"/>
    <mergeCell ref="C438:C440"/>
    <mergeCell ref="D438:D440"/>
    <mergeCell ref="E438:E440"/>
    <mergeCell ref="D433:D434"/>
    <mergeCell ref="E433:E434"/>
    <mergeCell ref="F433:G434"/>
    <mergeCell ref="H433:I433"/>
    <mergeCell ref="H434:I434"/>
    <mergeCell ref="F435:G436"/>
    <mergeCell ref="H435:I436"/>
    <mergeCell ref="D444:D445"/>
    <mergeCell ref="E444:E445"/>
    <mergeCell ref="F444:G445"/>
    <mergeCell ref="H444:I444"/>
    <mergeCell ref="H445:I445"/>
    <mergeCell ref="F446:G447"/>
    <mergeCell ref="H446:I447"/>
    <mergeCell ref="F441:G442"/>
    <mergeCell ref="H441:I442"/>
    <mergeCell ref="J441:J442"/>
    <mergeCell ref="K441:K442"/>
    <mergeCell ref="L441:L442"/>
    <mergeCell ref="A443:A447"/>
    <mergeCell ref="F443:G443"/>
    <mergeCell ref="H443:L443"/>
    <mergeCell ref="B444:B445"/>
    <mergeCell ref="C444:C445"/>
    <mergeCell ref="K451:K452"/>
    <mergeCell ref="L451:L452"/>
    <mergeCell ref="A453:A457"/>
    <mergeCell ref="F453:G453"/>
    <mergeCell ref="H453:L453"/>
    <mergeCell ref="B454:B455"/>
    <mergeCell ref="C454:C455"/>
    <mergeCell ref="D454:D455"/>
    <mergeCell ref="E454:E455"/>
    <mergeCell ref="F454:G455"/>
    <mergeCell ref="F449:G450"/>
    <mergeCell ref="H449:I449"/>
    <mergeCell ref="H450:I450"/>
    <mergeCell ref="F451:G452"/>
    <mergeCell ref="H451:I452"/>
    <mergeCell ref="J451:J452"/>
    <mergeCell ref="J446:J447"/>
    <mergeCell ref="K446:K447"/>
    <mergeCell ref="L446:L447"/>
    <mergeCell ref="A448:A452"/>
    <mergeCell ref="F448:G448"/>
    <mergeCell ref="H448:L448"/>
    <mergeCell ref="B449:B450"/>
    <mergeCell ref="C449:C450"/>
    <mergeCell ref="D449:D450"/>
    <mergeCell ref="E449:E450"/>
    <mergeCell ref="H460:I460"/>
    <mergeCell ref="F461:G462"/>
    <mergeCell ref="H461:I462"/>
    <mergeCell ref="J461:J462"/>
    <mergeCell ref="K461:K462"/>
    <mergeCell ref="L461:L462"/>
    <mergeCell ref="L456:L457"/>
    <mergeCell ref="A458:A462"/>
    <mergeCell ref="F458:G458"/>
    <mergeCell ref="H458:L458"/>
    <mergeCell ref="B459:B460"/>
    <mergeCell ref="C459:C460"/>
    <mergeCell ref="D459:D460"/>
    <mergeCell ref="E459:E460"/>
    <mergeCell ref="F459:G460"/>
    <mergeCell ref="H459:I459"/>
    <mergeCell ref="H454:I454"/>
    <mergeCell ref="H455:I455"/>
    <mergeCell ref="F456:G457"/>
    <mergeCell ref="H456:I457"/>
    <mergeCell ref="J456:J457"/>
    <mergeCell ref="K456:K457"/>
    <mergeCell ref="D469:D470"/>
    <mergeCell ref="E469:E470"/>
    <mergeCell ref="F469:G470"/>
    <mergeCell ref="H469:I469"/>
    <mergeCell ref="H470:I470"/>
    <mergeCell ref="F471:G472"/>
    <mergeCell ref="H471:I472"/>
    <mergeCell ref="F466:G467"/>
    <mergeCell ref="H466:I467"/>
    <mergeCell ref="J466:J467"/>
    <mergeCell ref="K466:K467"/>
    <mergeCell ref="L466:L467"/>
    <mergeCell ref="A468:A472"/>
    <mergeCell ref="F468:G468"/>
    <mergeCell ref="H468:L468"/>
    <mergeCell ref="B469:B470"/>
    <mergeCell ref="C469:C470"/>
    <mergeCell ref="A463:A467"/>
    <mergeCell ref="F463:G463"/>
    <mergeCell ref="H463:L463"/>
    <mergeCell ref="B464:B465"/>
    <mergeCell ref="C464:C465"/>
    <mergeCell ref="D464:D465"/>
    <mergeCell ref="E464:E465"/>
    <mergeCell ref="F464:G465"/>
    <mergeCell ref="H464:I464"/>
    <mergeCell ref="H465:I465"/>
    <mergeCell ref="K476:K477"/>
    <mergeCell ref="L476:L477"/>
    <mergeCell ref="A478:A482"/>
    <mergeCell ref="F478:G478"/>
    <mergeCell ref="H478:L478"/>
    <mergeCell ref="B479:B480"/>
    <mergeCell ref="C479:C480"/>
    <mergeCell ref="D479:D480"/>
    <mergeCell ref="E479:E480"/>
    <mergeCell ref="F479:G480"/>
    <mergeCell ref="F474:G475"/>
    <mergeCell ref="H474:I474"/>
    <mergeCell ref="H475:I475"/>
    <mergeCell ref="F476:G477"/>
    <mergeCell ref="H476:I477"/>
    <mergeCell ref="J476:J477"/>
    <mergeCell ref="J471:J472"/>
    <mergeCell ref="K471:K472"/>
    <mergeCell ref="L471:L472"/>
    <mergeCell ref="A473:A477"/>
    <mergeCell ref="F473:G473"/>
    <mergeCell ref="H473:L473"/>
    <mergeCell ref="B474:B475"/>
    <mergeCell ref="C474:C475"/>
    <mergeCell ref="D474:D475"/>
    <mergeCell ref="E474:E475"/>
    <mergeCell ref="H485:I485"/>
    <mergeCell ref="F486:G487"/>
    <mergeCell ref="H486:I487"/>
    <mergeCell ref="J486:J487"/>
    <mergeCell ref="K486:K487"/>
    <mergeCell ref="L486:L487"/>
    <mergeCell ref="L481:L482"/>
    <mergeCell ref="A483:A487"/>
    <mergeCell ref="F483:G483"/>
    <mergeCell ref="H483:L483"/>
    <mergeCell ref="B484:B485"/>
    <mergeCell ref="C484:C485"/>
    <mergeCell ref="D484:D485"/>
    <mergeCell ref="E484:E485"/>
    <mergeCell ref="F484:G485"/>
    <mergeCell ref="H484:I484"/>
    <mergeCell ref="H479:I479"/>
    <mergeCell ref="H480:I480"/>
    <mergeCell ref="F481:G482"/>
    <mergeCell ref="H481:I482"/>
    <mergeCell ref="J481:J482"/>
    <mergeCell ref="K481:K482"/>
    <mergeCell ref="F491:G492"/>
    <mergeCell ref="H491:I492"/>
    <mergeCell ref="J491:J492"/>
    <mergeCell ref="K491:K492"/>
    <mergeCell ref="L491:L492"/>
    <mergeCell ref="A493:A497"/>
    <mergeCell ref="F493:G493"/>
    <mergeCell ref="H493:L493"/>
    <mergeCell ref="B494:B495"/>
    <mergeCell ref="C494:C495"/>
    <mergeCell ref="A488:A492"/>
    <mergeCell ref="F488:G488"/>
    <mergeCell ref="H488:L488"/>
    <mergeCell ref="B489:B490"/>
    <mergeCell ref="C489:C490"/>
    <mergeCell ref="D489:D490"/>
    <mergeCell ref="E489:E490"/>
    <mergeCell ref="F489:G490"/>
    <mergeCell ref="H489:I489"/>
    <mergeCell ref="H490:I490"/>
    <mergeCell ref="F499:G502"/>
    <mergeCell ref="H499:I499"/>
    <mergeCell ref="H500:I502"/>
    <mergeCell ref="J500:J502"/>
    <mergeCell ref="K500:K502"/>
    <mergeCell ref="L500:L502"/>
    <mergeCell ref="J496:J497"/>
    <mergeCell ref="K496:K497"/>
    <mergeCell ref="L496:L497"/>
    <mergeCell ref="A498:A504"/>
    <mergeCell ref="F498:G498"/>
    <mergeCell ref="H498:L498"/>
    <mergeCell ref="B499:B502"/>
    <mergeCell ref="C499:C502"/>
    <mergeCell ref="D499:D502"/>
    <mergeCell ref="E499:E502"/>
    <mergeCell ref="D494:D495"/>
    <mergeCell ref="E494:E495"/>
    <mergeCell ref="F494:G495"/>
    <mergeCell ref="H494:I494"/>
    <mergeCell ref="H495:I495"/>
    <mergeCell ref="F496:G497"/>
    <mergeCell ref="H496:I497"/>
    <mergeCell ref="D506:D507"/>
    <mergeCell ref="E506:E507"/>
    <mergeCell ref="F506:G507"/>
    <mergeCell ref="H506:I506"/>
    <mergeCell ref="H507:I507"/>
    <mergeCell ref="F508:G509"/>
    <mergeCell ref="H508:I509"/>
    <mergeCell ref="F503:G504"/>
    <mergeCell ref="H503:I504"/>
    <mergeCell ref="J503:J504"/>
    <mergeCell ref="K503:K504"/>
    <mergeCell ref="L503:L504"/>
    <mergeCell ref="A505:A509"/>
    <mergeCell ref="F505:G505"/>
    <mergeCell ref="H505:L505"/>
    <mergeCell ref="B506:B507"/>
    <mergeCell ref="C506:C507"/>
    <mergeCell ref="K513:K514"/>
    <mergeCell ref="L513:L514"/>
    <mergeCell ref="A515:A519"/>
    <mergeCell ref="F515:G515"/>
    <mergeCell ref="H515:L515"/>
    <mergeCell ref="B516:B517"/>
    <mergeCell ref="C516:C517"/>
    <mergeCell ref="D516:D517"/>
    <mergeCell ref="E516:E517"/>
    <mergeCell ref="F516:G517"/>
    <mergeCell ref="F511:G512"/>
    <mergeCell ref="H511:I511"/>
    <mergeCell ref="H512:I512"/>
    <mergeCell ref="F513:G514"/>
    <mergeCell ref="H513:I514"/>
    <mergeCell ref="J513:J514"/>
    <mergeCell ref="J508:J509"/>
    <mergeCell ref="K508:K509"/>
    <mergeCell ref="L508:L509"/>
    <mergeCell ref="A510:A514"/>
    <mergeCell ref="F510:G510"/>
    <mergeCell ref="H510:L510"/>
    <mergeCell ref="B511:B512"/>
    <mergeCell ref="C511:C512"/>
    <mergeCell ref="D511:D512"/>
    <mergeCell ref="E511:E512"/>
    <mergeCell ref="H522:I522"/>
    <mergeCell ref="F523:G524"/>
    <mergeCell ref="H523:I524"/>
    <mergeCell ref="J523:J524"/>
    <mergeCell ref="K523:K524"/>
    <mergeCell ref="L523:L524"/>
    <mergeCell ref="L518:L519"/>
    <mergeCell ref="A520:A524"/>
    <mergeCell ref="F520:G520"/>
    <mergeCell ref="H520:L520"/>
    <mergeCell ref="B521:B522"/>
    <mergeCell ref="C521:C522"/>
    <mergeCell ref="D521:D522"/>
    <mergeCell ref="E521:E522"/>
    <mergeCell ref="F521:G522"/>
    <mergeCell ref="H521:I521"/>
    <mergeCell ref="H516:I516"/>
    <mergeCell ref="H517:I517"/>
    <mergeCell ref="F518:G519"/>
    <mergeCell ref="H518:I519"/>
    <mergeCell ref="J518:J519"/>
    <mergeCell ref="K518:K519"/>
    <mergeCell ref="J533:J534"/>
    <mergeCell ref="K533:K534"/>
    <mergeCell ref="L533:L534"/>
    <mergeCell ref="D531:D532"/>
    <mergeCell ref="E531:E532"/>
    <mergeCell ref="F531:G532"/>
    <mergeCell ref="H531:I531"/>
    <mergeCell ref="H532:I532"/>
    <mergeCell ref="F533:G534"/>
    <mergeCell ref="H533:I534"/>
    <mergeCell ref="F528:G529"/>
    <mergeCell ref="H528:I529"/>
    <mergeCell ref="J528:J529"/>
    <mergeCell ref="K528:K529"/>
    <mergeCell ref="L528:L529"/>
    <mergeCell ref="A530:A534"/>
    <mergeCell ref="F530:G530"/>
    <mergeCell ref="H530:L530"/>
    <mergeCell ref="B531:B532"/>
    <mergeCell ref="C531:C532"/>
    <mergeCell ref="A525:A529"/>
    <mergeCell ref="F525:G525"/>
    <mergeCell ref="H525:L525"/>
    <mergeCell ref="B526:B527"/>
    <mergeCell ref="C526:C527"/>
    <mergeCell ref="D526:D527"/>
    <mergeCell ref="E526:E527"/>
    <mergeCell ref="F526:G527"/>
    <mergeCell ref="H526:I526"/>
    <mergeCell ref="H527:I52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6"/>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8</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701</v>
      </c>
      <c r="B10" s="203" t="s">
        <v>12</v>
      </c>
      <c r="C10" s="207" t="s">
        <v>11</v>
      </c>
      <c r="D10" s="207" t="s">
        <v>280</v>
      </c>
      <c r="E10" s="207" t="s">
        <v>281</v>
      </c>
      <c r="F10" s="653" t="s">
        <v>8</v>
      </c>
      <c r="G10" s="653"/>
      <c r="H10" s="650"/>
      <c r="I10" s="650"/>
      <c r="J10" s="650"/>
      <c r="K10" s="650"/>
      <c r="L10" s="650"/>
    </row>
    <row r="11" spans="1:12" x14ac:dyDescent="0.2">
      <c r="A11" s="652"/>
      <c r="B11" s="651" t="s">
        <v>2584</v>
      </c>
      <c r="C11" s="651" t="s">
        <v>2585</v>
      </c>
      <c r="D11" s="655">
        <v>43477</v>
      </c>
      <c r="E11" s="651" t="s">
        <v>2586</v>
      </c>
      <c r="F11" s="651" t="s">
        <v>2587</v>
      </c>
      <c r="G11" s="651"/>
      <c r="H11" s="649" t="s">
        <v>286</v>
      </c>
      <c r="I11" s="649"/>
      <c r="J11" s="209" t="s">
        <v>287</v>
      </c>
      <c r="K11" s="209" t="s">
        <v>16</v>
      </c>
      <c r="L11" s="210">
        <v>566</v>
      </c>
    </row>
    <row r="12" spans="1:12" x14ac:dyDescent="0.2">
      <c r="A12" s="652"/>
      <c r="B12" s="651"/>
      <c r="C12" s="651"/>
      <c r="D12" s="655"/>
      <c r="E12" s="651"/>
      <c r="F12" s="651"/>
      <c r="G12" s="651"/>
      <c r="H12" s="649" t="s">
        <v>242</v>
      </c>
      <c r="I12" s="649"/>
      <c r="J12" s="209" t="s">
        <v>287</v>
      </c>
      <c r="K12" s="209" t="s">
        <v>16</v>
      </c>
      <c r="L12" s="210">
        <v>824.37</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401</v>
      </c>
      <c r="C14" s="209" t="s">
        <v>2587</v>
      </c>
      <c r="D14" s="211">
        <v>43481</v>
      </c>
      <c r="E14" s="209" t="s">
        <v>2588</v>
      </c>
      <c r="F14" s="650"/>
      <c r="G14" s="650"/>
      <c r="H14" s="649"/>
      <c r="I14" s="649"/>
      <c r="J14" s="651"/>
      <c r="K14" s="651"/>
      <c r="L14" s="648"/>
    </row>
    <row r="15" spans="1:12" ht="24" x14ac:dyDescent="0.2">
      <c r="A15" s="652">
        <v>702</v>
      </c>
      <c r="B15" s="203" t="s">
        <v>12</v>
      </c>
      <c r="C15" s="207" t="s">
        <v>11</v>
      </c>
      <c r="D15" s="207" t="s">
        <v>280</v>
      </c>
      <c r="E15" s="207" t="s">
        <v>281</v>
      </c>
      <c r="F15" s="653" t="s">
        <v>8</v>
      </c>
      <c r="G15" s="653"/>
      <c r="H15" s="650"/>
      <c r="I15" s="650"/>
      <c r="J15" s="650"/>
      <c r="K15" s="650"/>
      <c r="L15" s="650"/>
    </row>
    <row r="16" spans="1:12" x14ac:dyDescent="0.2">
      <c r="A16" s="652"/>
      <c r="B16" s="651" t="s">
        <v>2589</v>
      </c>
      <c r="C16" s="654" t="s">
        <v>2590</v>
      </c>
      <c r="D16" s="655">
        <v>43537</v>
      </c>
      <c r="E16" s="651" t="s">
        <v>2591</v>
      </c>
      <c r="F16" s="651" t="s">
        <v>2592</v>
      </c>
      <c r="G16" s="651"/>
      <c r="H16" s="649" t="s">
        <v>286</v>
      </c>
      <c r="I16" s="649"/>
      <c r="J16" s="209" t="s">
        <v>287</v>
      </c>
      <c r="K16" s="209" t="s">
        <v>16</v>
      </c>
      <c r="L16" s="210">
        <v>108</v>
      </c>
    </row>
    <row r="17" spans="1:12" x14ac:dyDescent="0.2">
      <c r="A17" s="652"/>
      <c r="B17" s="651"/>
      <c r="C17" s="654"/>
      <c r="D17" s="655"/>
      <c r="E17" s="651"/>
      <c r="F17" s="651"/>
      <c r="G17" s="651"/>
      <c r="H17" s="649" t="s">
        <v>242</v>
      </c>
      <c r="I17" s="649"/>
      <c r="J17" s="209" t="s">
        <v>287</v>
      </c>
      <c r="K17" s="209" t="s">
        <v>16</v>
      </c>
      <c r="L17" s="210">
        <v>708</v>
      </c>
    </row>
    <row r="18" spans="1:12" ht="24" x14ac:dyDescent="0.2">
      <c r="A18" s="652"/>
      <c r="B18" s="203" t="s">
        <v>6</v>
      </c>
      <c r="C18" s="207" t="s">
        <v>5</v>
      </c>
      <c r="D18" s="207" t="s">
        <v>288</v>
      </c>
      <c r="E18" s="207" t="s">
        <v>289</v>
      </c>
      <c r="F18" s="650"/>
      <c r="G18" s="650"/>
      <c r="H18" s="649" t="s">
        <v>290</v>
      </c>
      <c r="I18" s="649"/>
      <c r="J18" s="651" t="s">
        <v>287</v>
      </c>
      <c r="K18" s="651" t="s">
        <v>16</v>
      </c>
      <c r="L18" s="648">
        <v>130</v>
      </c>
    </row>
    <row r="19" spans="1:12" ht="24" x14ac:dyDescent="0.2">
      <c r="A19" s="652"/>
      <c r="B19" s="209" t="s">
        <v>317</v>
      </c>
      <c r="C19" s="209" t="s">
        <v>2592</v>
      </c>
      <c r="D19" s="211">
        <v>43538</v>
      </c>
      <c r="E19" s="209" t="s">
        <v>434</v>
      </c>
      <c r="F19" s="650"/>
      <c r="G19" s="650"/>
      <c r="H19" s="649"/>
      <c r="I19" s="649"/>
      <c r="J19" s="651"/>
      <c r="K19" s="651"/>
      <c r="L19" s="648"/>
    </row>
    <row r="20" spans="1:12" ht="24" x14ac:dyDescent="0.2">
      <c r="A20" s="652">
        <v>703</v>
      </c>
      <c r="B20" s="203" t="s">
        <v>12</v>
      </c>
      <c r="C20" s="207" t="s">
        <v>11</v>
      </c>
      <c r="D20" s="207" t="s">
        <v>280</v>
      </c>
      <c r="E20" s="207" t="s">
        <v>281</v>
      </c>
      <c r="F20" s="653" t="s">
        <v>8</v>
      </c>
      <c r="G20" s="653"/>
      <c r="H20" s="650"/>
      <c r="I20" s="650"/>
      <c r="J20" s="650"/>
      <c r="K20" s="650"/>
      <c r="L20" s="650"/>
    </row>
    <row r="21" spans="1:12" x14ac:dyDescent="0.2">
      <c r="A21" s="652"/>
      <c r="B21" s="651" t="s">
        <v>2593</v>
      </c>
      <c r="C21" s="654" t="s">
        <v>2594</v>
      </c>
      <c r="D21" s="655">
        <v>43391</v>
      </c>
      <c r="E21" s="651" t="s">
        <v>2595</v>
      </c>
      <c r="F21" s="651" t="s">
        <v>2596</v>
      </c>
      <c r="G21" s="651"/>
      <c r="H21" s="649" t="s">
        <v>286</v>
      </c>
      <c r="I21" s="649"/>
      <c r="J21" s="209" t="s">
        <v>287</v>
      </c>
      <c r="K21" s="209" t="s">
        <v>16</v>
      </c>
      <c r="L21" s="210">
        <v>418.71</v>
      </c>
    </row>
    <row r="22" spans="1:12" x14ac:dyDescent="0.2">
      <c r="A22" s="652"/>
      <c r="B22" s="651"/>
      <c r="C22" s="654"/>
      <c r="D22" s="655"/>
      <c r="E22" s="651"/>
      <c r="F22" s="651"/>
      <c r="G22" s="651"/>
      <c r="H22" s="649" t="s">
        <v>242</v>
      </c>
      <c r="I22" s="649"/>
      <c r="J22" s="209" t="s">
        <v>287</v>
      </c>
      <c r="K22" s="209" t="s">
        <v>16</v>
      </c>
      <c r="L22" s="210">
        <v>357.4</v>
      </c>
    </row>
    <row r="23" spans="1:12" ht="24" x14ac:dyDescent="0.2">
      <c r="A23" s="652"/>
      <c r="B23" s="203" t="s">
        <v>6</v>
      </c>
      <c r="C23" s="207" t="s">
        <v>5</v>
      </c>
      <c r="D23" s="207" t="s">
        <v>288</v>
      </c>
      <c r="E23" s="207" t="s">
        <v>289</v>
      </c>
      <c r="F23" s="650"/>
      <c r="G23" s="650"/>
      <c r="H23" s="649" t="s">
        <v>290</v>
      </c>
      <c r="I23" s="649"/>
      <c r="J23" s="651" t="s">
        <v>287</v>
      </c>
      <c r="K23" s="651" t="s">
        <v>16</v>
      </c>
      <c r="L23" s="648">
        <v>138</v>
      </c>
    </row>
    <row r="24" spans="1:12" ht="24" x14ac:dyDescent="0.2">
      <c r="A24" s="652"/>
      <c r="B24" s="209" t="s">
        <v>291</v>
      </c>
      <c r="C24" s="209" t="s">
        <v>2596</v>
      </c>
      <c r="D24" s="211">
        <v>43393</v>
      </c>
      <c r="E24" s="209" t="s">
        <v>2597</v>
      </c>
      <c r="F24" s="650"/>
      <c r="G24" s="650"/>
      <c r="H24" s="649"/>
      <c r="I24" s="649"/>
      <c r="J24" s="651"/>
      <c r="K24" s="651"/>
      <c r="L24" s="648"/>
    </row>
    <row r="25" spans="1:12" ht="24" x14ac:dyDescent="0.2">
      <c r="A25" s="652">
        <v>704</v>
      </c>
      <c r="B25" s="203" t="s">
        <v>12</v>
      </c>
      <c r="C25" s="207" t="s">
        <v>11</v>
      </c>
      <c r="D25" s="207" t="s">
        <v>280</v>
      </c>
      <c r="E25" s="207" t="s">
        <v>281</v>
      </c>
      <c r="F25" s="653" t="s">
        <v>8</v>
      </c>
      <c r="G25" s="653"/>
      <c r="H25" s="650"/>
      <c r="I25" s="650"/>
      <c r="J25" s="650"/>
      <c r="K25" s="650"/>
      <c r="L25" s="650"/>
    </row>
    <row r="26" spans="1:12" x14ac:dyDescent="0.2">
      <c r="A26" s="652"/>
      <c r="B26" s="651" t="s">
        <v>2598</v>
      </c>
      <c r="C26" s="654" t="s">
        <v>2599</v>
      </c>
      <c r="D26" s="655">
        <v>43386</v>
      </c>
      <c r="E26" s="651" t="s">
        <v>1080</v>
      </c>
      <c r="F26" s="651" t="s">
        <v>2600</v>
      </c>
      <c r="G26" s="651"/>
      <c r="H26" s="649" t="s">
        <v>286</v>
      </c>
      <c r="I26" s="649"/>
      <c r="J26" s="209" t="s">
        <v>287</v>
      </c>
      <c r="K26" s="209" t="s">
        <v>16</v>
      </c>
      <c r="L26" s="210">
        <v>882.66</v>
      </c>
    </row>
    <row r="27" spans="1:12" x14ac:dyDescent="0.2">
      <c r="A27" s="652"/>
      <c r="B27" s="651"/>
      <c r="C27" s="654"/>
      <c r="D27" s="655"/>
      <c r="E27" s="651"/>
      <c r="F27" s="651"/>
      <c r="G27" s="651"/>
      <c r="H27" s="649" t="s">
        <v>242</v>
      </c>
      <c r="I27" s="649"/>
      <c r="J27" s="209" t="s">
        <v>16</v>
      </c>
      <c r="K27" s="209" t="s">
        <v>287</v>
      </c>
      <c r="L27" s="210">
        <v>218.8</v>
      </c>
    </row>
    <row r="28" spans="1:12" ht="24" x14ac:dyDescent="0.2">
      <c r="A28" s="652"/>
      <c r="B28" s="203" t="s">
        <v>6</v>
      </c>
      <c r="C28" s="207" t="s">
        <v>5</v>
      </c>
      <c r="D28" s="207" t="s">
        <v>288</v>
      </c>
      <c r="E28" s="207" t="s">
        <v>289</v>
      </c>
      <c r="F28" s="650"/>
      <c r="G28" s="650"/>
      <c r="H28" s="649" t="s">
        <v>290</v>
      </c>
      <c r="I28" s="649"/>
      <c r="J28" s="651" t="s">
        <v>287</v>
      </c>
      <c r="K28" s="651" t="s">
        <v>287</v>
      </c>
      <c r="L28" s="648">
        <v>0</v>
      </c>
    </row>
    <row r="29" spans="1:12" ht="24" x14ac:dyDescent="0.2">
      <c r="A29" s="652"/>
      <c r="B29" s="209" t="s">
        <v>832</v>
      </c>
      <c r="C29" s="209" t="s">
        <v>2600</v>
      </c>
      <c r="D29" s="211">
        <v>43390</v>
      </c>
      <c r="E29" s="209" t="s">
        <v>2601</v>
      </c>
      <c r="F29" s="650"/>
      <c r="G29" s="650"/>
      <c r="H29" s="649"/>
      <c r="I29" s="649"/>
      <c r="J29" s="651"/>
      <c r="K29" s="651"/>
      <c r="L29" s="648"/>
    </row>
    <row r="30" spans="1:12" ht="24" x14ac:dyDescent="0.2">
      <c r="A30" s="652">
        <v>705</v>
      </c>
      <c r="B30" s="203" t="s">
        <v>12</v>
      </c>
      <c r="C30" s="207" t="s">
        <v>11</v>
      </c>
      <c r="D30" s="207" t="s">
        <v>280</v>
      </c>
      <c r="E30" s="207" t="s">
        <v>281</v>
      </c>
      <c r="F30" s="653" t="s">
        <v>8</v>
      </c>
      <c r="G30" s="653"/>
      <c r="H30" s="650"/>
      <c r="I30" s="650"/>
      <c r="J30" s="650"/>
      <c r="K30" s="650"/>
      <c r="L30" s="650"/>
    </row>
    <row r="31" spans="1:12" x14ac:dyDescent="0.2">
      <c r="A31" s="652"/>
      <c r="B31" s="651" t="s">
        <v>2602</v>
      </c>
      <c r="C31" s="654" t="s">
        <v>2603</v>
      </c>
      <c r="D31" s="655">
        <v>43405</v>
      </c>
      <c r="E31" s="651" t="s">
        <v>321</v>
      </c>
      <c r="F31" s="651" t="s">
        <v>536</v>
      </c>
      <c r="G31" s="651"/>
      <c r="H31" s="649" t="s">
        <v>286</v>
      </c>
      <c r="I31" s="649"/>
      <c r="J31" s="209" t="s">
        <v>287</v>
      </c>
      <c r="K31" s="209" t="s">
        <v>16</v>
      </c>
      <c r="L31" s="210">
        <v>672.1</v>
      </c>
    </row>
    <row r="32" spans="1:12" x14ac:dyDescent="0.2">
      <c r="A32" s="652"/>
      <c r="B32" s="651"/>
      <c r="C32" s="654"/>
      <c r="D32" s="655"/>
      <c r="E32" s="651"/>
      <c r="F32" s="651"/>
      <c r="G32" s="651"/>
      <c r="H32" s="649" t="s">
        <v>242</v>
      </c>
      <c r="I32" s="649"/>
      <c r="J32" s="651" t="s">
        <v>287</v>
      </c>
      <c r="K32" s="651" t="s">
        <v>16</v>
      </c>
      <c r="L32" s="648">
        <v>568.4</v>
      </c>
    </row>
    <row r="33" spans="1:12" x14ac:dyDescent="0.2">
      <c r="A33" s="652"/>
      <c r="B33" s="651"/>
      <c r="C33" s="654"/>
      <c r="D33" s="655"/>
      <c r="E33" s="651"/>
      <c r="F33" s="651"/>
      <c r="G33" s="651"/>
      <c r="H33" s="649"/>
      <c r="I33" s="649"/>
      <c r="J33" s="651"/>
      <c r="K33" s="651"/>
      <c r="L33" s="648"/>
    </row>
    <row r="34" spans="1:12" ht="24" x14ac:dyDescent="0.2">
      <c r="A34" s="652"/>
      <c r="B34" s="203" t="s">
        <v>6</v>
      </c>
      <c r="C34" s="207" t="s">
        <v>5</v>
      </c>
      <c r="D34" s="207" t="s">
        <v>288</v>
      </c>
      <c r="E34" s="207" t="s">
        <v>289</v>
      </c>
      <c r="F34" s="650"/>
      <c r="G34" s="650"/>
      <c r="H34" s="649" t="s">
        <v>290</v>
      </c>
      <c r="I34" s="649"/>
      <c r="J34" s="651" t="s">
        <v>287</v>
      </c>
      <c r="K34" s="651" t="s">
        <v>16</v>
      </c>
      <c r="L34" s="648">
        <v>400</v>
      </c>
    </row>
    <row r="35" spans="1:12" ht="24" x14ac:dyDescent="0.2">
      <c r="A35" s="652"/>
      <c r="B35" s="209" t="s">
        <v>460</v>
      </c>
      <c r="C35" s="209" t="s">
        <v>536</v>
      </c>
      <c r="D35" s="211">
        <v>43412</v>
      </c>
      <c r="E35" s="209" t="s">
        <v>2604</v>
      </c>
      <c r="F35" s="650"/>
      <c r="G35" s="650"/>
      <c r="H35" s="649"/>
      <c r="I35" s="649"/>
      <c r="J35" s="651"/>
      <c r="K35" s="651"/>
      <c r="L35" s="648"/>
    </row>
    <row r="36" spans="1:12" ht="24" x14ac:dyDescent="0.2">
      <c r="A36" s="652">
        <v>706</v>
      </c>
      <c r="B36" s="203" t="s">
        <v>12</v>
      </c>
      <c r="C36" s="207" t="s">
        <v>11</v>
      </c>
      <c r="D36" s="207" t="s">
        <v>280</v>
      </c>
      <c r="E36" s="207" t="s">
        <v>281</v>
      </c>
      <c r="F36" s="653" t="s">
        <v>8</v>
      </c>
      <c r="G36" s="653"/>
      <c r="H36" s="650"/>
      <c r="I36" s="650"/>
      <c r="J36" s="650"/>
      <c r="K36" s="650"/>
      <c r="L36" s="650"/>
    </row>
    <row r="37" spans="1:12" x14ac:dyDescent="0.2">
      <c r="A37" s="652"/>
      <c r="B37" s="651" t="s">
        <v>2602</v>
      </c>
      <c r="C37" s="654" t="s">
        <v>2605</v>
      </c>
      <c r="D37" s="655">
        <v>43471</v>
      </c>
      <c r="E37" s="651" t="s">
        <v>888</v>
      </c>
      <c r="F37" s="651" t="s">
        <v>2606</v>
      </c>
      <c r="G37" s="651"/>
      <c r="H37" s="649" t="s">
        <v>286</v>
      </c>
      <c r="I37" s="649"/>
      <c r="J37" s="209" t="s">
        <v>287</v>
      </c>
      <c r="K37" s="209" t="s">
        <v>287</v>
      </c>
      <c r="L37" s="210">
        <v>0</v>
      </c>
    </row>
    <row r="38" spans="1:12" x14ac:dyDescent="0.2">
      <c r="A38" s="652"/>
      <c r="B38" s="651"/>
      <c r="C38" s="654"/>
      <c r="D38" s="655"/>
      <c r="E38" s="651"/>
      <c r="F38" s="651"/>
      <c r="G38" s="651"/>
      <c r="H38" s="649" t="s">
        <v>242</v>
      </c>
      <c r="I38" s="649"/>
      <c r="J38" s="209" t="s">
        <v>287</v>
      </c>
      <c r="K38" s="209" t="s">
        <v>287</v>
      </c>
      <c r="L38" s="210">
        <v>0</v>
      </c>
    </row>
    <row r="39" spans="1:12" ht="24" x14ac:dyDescent="0.2">
      <c r="A39" s="652"/>
      <c r="B39" s="203" t="s">
        <v>6</v>
      </c>
      <c r="C39" s="207" t="s">
        <v>5</v>
      </c>
      <c r="D39" s="207" t="s">
        <v>288</v>
      </c>
      <c r="E39" s="207" t="s">
        <v>289</v>
      </c>
      <c r="F39" s="650"/>
      <c r="G39" s="650"/>
      <c r="H39" s="649" t="s">
        <v>290</v>
      </c>
      <c r="I39" s="649"/>
      <c r="J39" s="651" t="s">
        <v>287</v>
      </c>
      <c r="K39" s="651" t="s">
        <v>16</v>
      </c>
      <c r="L39" s="648">
        <v>300</v>
      </c>
    </row>
    <row r="40" spans="1:12" ht="24" x14ac:dyDescent="0.2">
      <c r="A40" s="652"/>
      <c r="B40" s="209" t="s">
        <v>460</v>
      </c>
      <c r="C40" s="209" t="s">
        <v>2606</v>
      </c>
      <c r="D40" s="211">
        <v>43474</v>
      </c>
      <c r="E40" s="209" t="s">
        <v>2607</v>
      </c>
      <c r="F40" s="650"/>
      <c r="G40" s="650"/>
      <c r="H40" s="649"/>
      <c r="I40" s="649"/>
      <c r="J40" s="651"/>
      <c r="K40" s="651"/>
      <c r="L40" s="648"/>
    </row>
    <row r="41" spans="1:12" ht="24" x14ac:dyDescent="0.2">
      <c r="A41" s="652">
        <v>707</v>
      </c>
      <c r="B41" s="203" t="s">
        <v>12</v>
      </c>
      <c r="C41" s="207" t="s">
        <v>11</v>
      </c>
      <c r="D41" s="207" t="s">
        <v>280</v>
      </c>
      <c r="E41" s="207" t="s">
        <v>281</v>
      </c>
      <c r="F41" s="653" t="s">
        <v>8</v>
      </c>
      <c r="G41" s="653"/>
      <c r="H41" s="650"/>
      <c r="I41" s="650"/>
      <c r="J41" s="650"/>
      <c r="K41" s="650"/>
      <c r="L41" s="650"/>
    </row>
    <row r="42" spans="1:12" x14ac:dyDescent="0.2">
      <c r="A42" s="652"/>
      <c r="B42" s="651" t="s">
        <v>2608</v>
      </c>
      <c r="C42" s="654" t="s">
        <v>2609</v>
      </c>
      <c r="D42" s="655">
        <v>43388</v>
      </c>
      <c r="E42" s="651" t="s">
        <v>321</v>
      </c>
      <c r="F42" s="651" t="s">
        <v>901</v>
      </c>
      <c r="G42" s="651"/>
      <c r="H42" s="649" t="s">
        <v>286</v>
      </c>
      <c r="I42" s="649"/>
      <c r="J42" s="209" t="s">
        <v>287</v>
      </c>
      <c r="K42" s="209" t="s">
        <v>287</v>
      </c>
      <c r="L42" s="210">
        <v>0</v>
      </c>
    </row>
    <row r="43" spans="1:12" x14ac:dyDescent="0.2">
      <c r="A43" s="652"/>
      <c r="B43" s="651"/>
      <c r="C43" s="654"/>
      <c r="D43" s="655"/>
      <c r="E43" s="651"/>
      <c r="F43" s="651"/>
      <c r="G43" s="651"/>
      <c r="H43" s="649" t="s">
        <v>242</v>
      </c>
      <c r="I43" s="649"/>
      <c r="J43" s="209" t="s">
        <v>287</v>
      </c>
      <c r="K43" s="209" t="s">
        <v>287</v>
      </c>
      <c r="L43" s="210">
        <v>0</v>
      </c>
    </row>
    <row r="44" spans="1:12" ht="24" x14ac:dyDescent="0.2">
      <c r="A44" s="652"/>
      <c r="B44" s="203" t="s">
        <v>6</v>
      </c>
      <c r="C44" s="207" t="s">
        <v>5</v>
      </c>
      <c r="D44" s="207" t="s">
        <v>288</v>
      </c>
      <c r="E44" s="207" t="s">
        <v>289</v>
      </c>
      <c r="F44" s="650"/>
      <c r="G44" s="650"/>
      <c r="H44" s="649" t="s">
        <v>290</v>
      </c>
      <c r="I44" s="649"/>
      <c r="J44" s="651" t="s">
        <v>287</v>
      </c>
      <c r="K44" s="651" t="s">
        <v>16</v>
      </c>
      <c r="L44" s="648">
        <v>455</v>
      </c>
    </row>
    <row r="45" spans="1:12" ht="24" x14ac:dyDescent="0.2">
      <c r="A45" s="652"/>
      <c r="B45" s="209" t="s">
        <v>2610</v>
      </c>
      <c r="C45" s="209" t="s">
        <v>901</v>
      </c>
      <c r="D45" s="211">
        <v>43393</v>
      </c>
      <c r="E45" s="209" t="s">
        <v>2064</v>
      </c>
      <c r="F45" s="650"/>
      <c r="G45" s="650"/>
      <c r="H45" s="649"/>
      <c r="I45" s="649"/>
      <c r="J45" s="651"/>
      <c r="K45" s="651"/>
      <c r="L45" s="648"/>
    </row>
    <row r="46" spans="1:12" ht="24" x14ac:dyDescent="0.2">
      <c r="A46" s="652">
        <v>708</v>
      </c>
      <c r="B46" s="203" t="s">
        <v>12</v>
      </c>
      <c r="C46" s="207" t="s">
        <v>11</v>
      </c>
      <c r="D46" s="207" t="s">
        <v>280</v>
      </c>
      <c r="E46" s="207" t="s">
        <v>281</v>
      </c>
      <c r="F46" s="653" t="s">
        <v>8</v>
      </c>
      <c r="G46" s="653"/>
      <c r="H46" s="650"/>
      <c r="I46" s="650"/>
      <c r="J46" s="650"/>
      <c r="K46" s="650"/>
      <c r="L46" s="650"/>
    </row>
    <row r="47" spans="1:12" x14ac:dyDescent="0.2">
      <c r="A47" s="652"/>
      <c r="B47" s="651" t="s">
        <v>2611</v>
      </c>
      <c r="C47" s="654" t="s">
        <v>2612</v>
      </c>
      <c r="D47" s="655">
        <v>43438</v>
      </c>
      <c r="E47" s="651" t="s">
        <v>896</v>
      </c>
      <c r="F47" s="651" t="s">
        <v>2613</v>
      </c>
      <c r="G47" s="651"/>
      <c r="H47" s="649" t="s">
        <v>286</v>
      </c>
      <c r="I47" s="649"/>
      <c r="J47" s="209" t="s">
        <v>287</v>
      </c>
      <c r="K47" s="209" t="s">
        <v>16</v>
      </c>
      <c r="L47" s="210">
        <v>327.32</v>
      </c>
    </row>
    <row r="48" spans="1:12" x14ac:dyDescent="0.2">
      <c r="A48" s="652"/>
      <c r="B48" s="651"/>
      <c r="C48" s="654"/>
      <c r="D48" s="655"/>
      <c r="E48" s="651"/>
      <c r="F48" s="651"/>
      <c r="G48" s="651"/>
      <c r="H48" s="649" t="s">
        <v>242</v>
      </c>
      <c r="I48" s="649"/>
      <c r="J48" s="209" t="s">
        <v>287</v>
      </c>
      <c r="K48" s="209" t="s">
        <v>287</v>
      </c>
      <c r="L48" s="210">
        <v>0</v>
      </c>
    </row>
    <row r="49" spans="1:12" ht="24" x14ac:dyDescent="0.2">
      <c r="A49" s="652"/>
      <c r="B49" s="203" t="s">
        <v>6</v>
      </c>
      <c r="C49" s="207" t="s">
        <v>5</v>
      </c>
      <c r="D49" s="207" t="s">
        <v>288</v>
      </c>
      <c r="E49" s="207" t="s">
        <v>289</v>
      </c>
      <c r="F49" s="650"/>
      <c r="G49" s="650"/>
      <c r="H49" s="649" t="s">
        <v>290</v>
      </c>
      <c r="I49" s="649"/>
      <c r="J49" s="651" t="s">
        <v>287</v>
      </c>
      <c r="K49" s="651" t="s">
        <v>287</v>
      </c>
      <c r="L49" s="648">
        <v>0</v>
      </c>
    </row>
    <row r="50" spans="1:12" ht="36" x14ac:dyDescent="0.2">
      <c r="A50" s="652"/>
      <c r="B50" s="209" t="s">
        <v>1308</v>
      </c>
      <c r="C50" s="209" t="s">
        <v>2613</v>
      </c>
      <c r="D50" s="211">
        <v>43440</v>
      </c>
      <c r="E50" s="209" t="s">
        <v>2614</v>
      </c>
      <c r="F50" s="650"/>
      <c r="G50" s="650"/>
      <c r="H50" s="649"/>
      <c r="I50" s="649"/>
      <c r="J50" s="651"/>
      <c r="K50" s="651"/>
      <c r="L50" s="648"/>
    </row>
    <row r="51" spans="1:12" ht="24" x14ac:dyDescent="0.2">
      <c r="A51" s="652">
        <v>709</v>
      </c>
      <c r="B51" s="203" t="s">
        <v>12</v>
      </c>
      <c r="C51" s="207" t="s">
        <v>11</v>
      </c>
      <c r="D51" s="207" t="s">
        <v>280</v>
      </c>
      <c r="E51" s="207" t="s">
        <v>281</v>
      </c>
      <c r="F51" s="653" t="s">
        <v>8</v>
      </c>
      <c r="G51" s="653"/>
      <c r="H51" s="650"/>
      <c r="I51" s="650"/>
      <c r="J51" s="650"/>
      <c r="K51" s="650"/>
      <c r="L51" s="650"/>
    </row>
    <row r="52" spans="1:12" x14ac:dyDescent="0.2">
      <c r="A52" s="652"/>
      <c r="B52" s="651" t="s">
        <v>2615</v>
      </c>
      <c r="C52" s="654" t="s">
        <v>2616</v>
      </c>
      <c r="D52" s="655">
        <v>43417</v>
      </c>
      <c r="E52" s="651" t="s">
        <v>2617</v>
      </c>
      <c r="F52" s="651" t="s">
        <v>2485</v>
      </c>
      <c r="G52" s="651"/>
      <c r="H52" s="649" t="s">
        <v>286</v>
      </c>
      <c r="I52" s="649"/>
      <c r="J52" s="209" t="s">
        <v>287</v>
      </c>
      <c r="K52" s="209" t="s">
        <v>16</v>
      </c>
      <c r="L52" s="210">
        <v>588</v>
      </c>
    </row>
    <row r="53" spans="1:12" x14ac:dyDescent="0.2">
      <c r="A53" s="652"/>
      <c r="B53" s="651"/>
      <c r="C53" s="654"/>
      <c r="D53" s="655"/>
      <c r="E53" s="651"/>
      <c r="F53" s="651"/>
      <c r="G53" s="651"/>
      <c r="H53" s="649" t="s">
        <v>242</v>
      </c>
      <c r="I53" s="649"/>
      <c r="J53" s="209" t="s">
        <v>287</v>
      </c>
      <c r="K53" s="209" t="s">
        <v>16</v>
      </c>
      <c r="L53" s="210">
        <v>730.85</v>
      </c>
    </row>
    <row r="54" spans="1:12" ht="24" x14ac:dyDescent="0.2">
      <c r="A54" s="652"/>
      <c r="B54" s="203" t="s">
        <v>6</v>
      </c>
      <c r="C54" s="207" t="s">
        <v>5</v>
      </c>
      <c r="D54" s="207" t="s">
        <v>288</v>
      </c>
      <c r="E54" s="207" t="s">
        <v>289</v>
      </c>
      <c r="F54" s="650"/>
      <c r="G54" s="650"/>
      <c r="H54" s="649" t="s">
        <v>290</v>
      </c>
      <c r="I54" s="649"/>
      <c r="J54" s="651" t="s">
        <v>287</v>
      </c>
      <c r="K54" s="651" t="s">
        <v>16</v>
      </c>
      <c r="L54" s="648">
        <v>525</v>
      </c>
    </row>
    <row r="55" spans="1:12" ht="24" x14ac:dyDescent="0.2">
      <c r="A55" s="652"/>
      <c r="B55" s="209" t="s">
        <v>317</v>
      </c>
      <c r="C55" s="209" t="s">
        <v>2485</v>
      </c>
      <c r="D55" s="211">
        <v>43420</v>
      </c>
      <c r="E55" s="209" t="s">
        <v>303</v>
      </c>
      <c r="F55" s="650"/>
      <c r="G55" s="650"/>
      <c r="H55" s="649"/>
      <c r="I55" s="649"/>
      <c r="J55" s="651"/>
      <c r="K55" s="651"/>
      <c r="L55" s="648"/>
    </row>
    <row r="56" spans="1:12" ht="24" x14ac:dyDescent="0.2">
      <c r="A56" s="652">
        <v>710</v>
      </c>
      <c r="B56" s="203" t="s">
        <v>12</v>
      </c>
      <c r="C56" s="207" t="s">
        <v>11</v>
      </c>
      <c r="D56" s="207" t="s">
        <v>280</v>
      </c>
      <c r="E56" s="207" t="s">
        <v>281</v>
      </c>
      <c r="F56" s="653" t="s">
        <v>8</v>
      </c>
      <c r="G56" s="653"/>
      <c r="H56" s="650"/>
      <c r="I56" s="650"/>
      <c r="J56" s="650"/>
      <c r="K56" s="650"/>
      <c r="L56" s="650"/>
    </row>
    <row r="57" spans="1:12" x14ac:dyDescent="0.2">
      <c r="A57" s="652"/>
      <c r="B57" s="651" t="s">
        <v>2615</v>
      </c>
      <c r="C57" s="654" t="s">
        <v>2618</v>
      </c>
      <c r="D57" s="655">
        <v>43502</v>
      </c>
      <c r="E57" s="651" t="s">
        <v>417</v>
      </c>
      <c r="F57" s="651" t="s">
        <v>2619</v>
      </c>
      <c r="G57" s="651"/>
      <c r="H57" s="649" t="s">
        <v>286</v>
      </c>
      <c r="I57" s="649"/>
      <c r="J57" s="209" t="s">
        <v>287</v>
      </c>
      <c r="K57" s="209" t="s">
        <v>16</v>
      </c>
      <c r="L57" s="210">
        <v>534.54</v>
      </c>
    </row>
    <row r="58" spans="1:12" x14ac:dyDescent="0.2">
      <c r="A58" s="652"/>
      <c r="B58" s="651"/>
      <c r="C58" s="654"/>
      <c r="D58" s="655"/>
      <c r="E58" s="651"/>
      <c r="F58" s="651"/>
      <c r="G58" s="651"/>
      <c r="H58" s="649" t="s">
        <v>242</v>
      </c>
      <c r="I58" s="649"/>
      <c r="J58" s="209" t="s">
        <v>287</v>
      </c>
      <c r="K58" s="209" t="s">
        <v>16</v>
      </c>
      <c r="L58" s="210">
        <v>608.41</v>
      </c>
    </row>
    <row r="59" spans="1:12" ht="24" x14ac:dyDescent="0.2">
      <c r="A59" s="652"/>
      <c r="B59" s="203" t="s">
        <v>6</v>
      </c>
      <c r="C59" s="207" t="s">
        <v>5</v>
      </c>
      <c r="D59" s="207" t="s">
        <v>288</v>
      </c>
      <c r="E59" s="207" t="s">
        <v>289</v>
      </c>
      <c r="F59" s="650"/>
      <c r="G59" s="650"/>
      <c r="H59" s="649" t="s">
        <v>290</v>
      </c>
      <c r="I59" s="649"/>
      <c r="J59" s="651" t="s">
        <v>287</v>
      </c>
      <c r="K59" s="651" t="s">
        <v>16</v>
      </c>
      <c r="L59" s="648">
        <v>300</v>
      </c>
    </row>
    <row r="60" spans="1:12" ht="24" x14ac:dyDescent="0.2">
      <c r="A60" s="652"/>
      <c r="B60" s="209" t="s">
        <v>317</v>
      </c>
      <c r="C60" s="209" t="s">
        <v>2619</v>
      </c>
      <c r="D60" s="211">
        <v>43504</v>
      </c>
      <c r="E60" s="209" t="s">
        <v>2620</v>
      </c>
      <c r="F60" s="650"/>
      <c r="G60" s="650"/>
      <c r="H60" s="649"/>
      <c r="I60" s="649"/>
      <c r="J60" s="651"/>
      <c r="K60" s="651"/>
      <c r="L60" s="648"/>
    </row>
    <row r="61" spans="1:12" ht="24" x14ac:dyDescent="0.2">
      <c r="A61" s="652">
        <v>711</v>
      </c>
      <c r="B61" s="203" t="s">
        <v>12</v>
      </c>
      <c r="C61" s="207" t="s">
        <v>11</v>
      </c>
      <c r="D61" s="207" t="s">
        <v>280</v>
      </c>
      <c r="E61" s="207" t="s">
        <v>281</v>
      </c>
      <c r="F61" s="653" t="s">
        <v>8</v>
      </c>
      <c r="G61" s="653"/>
      <c r="H61" s="650"/>
      <c r="I61" s="650"/>
      <c r="J61" s="650"/>
      <c r="K61" s="650"/>
      <c r="L61" s="650"/>
    </row>
    <row r="62" spans="1:12" x14ac:dyDescent="0.2">
      <c r="A62" s="652"/>
      <c r="B62" s="651" t="s">
        <v>2615</v>
      </c>
      <c r="C62" s="654" t="s">
        <v>2621</v>
      </c>
      <c r="D62" s="655">
        <v>43508</v>
      </c>
      <c r="E62" s="651" t="s">
        <v>2388</v>
      </c>
      <c r="F62" s="651" t="s">
        <v>2622</v>
      </c>
      <c r="G62" s="651"/>
      <c r="H62" s="649" t="s">
        <v>286</v>
      </c>
      <c r="I62" s="649"/>
      <c r="J62" s="209" t="s">
        <v>287</v>
      </c>
      <c r="K62" s="209" t="s">
        <v>16</v>
      </c>
      <c r="L62" s="210">
        <v>376.92</v>
      </c>
    </row>
    <row r="63" spans="1:12" x14ac:dyDescent="0.2">
      <c r="A63" s="652"/>
      <c r="B63" s="651"/>
      <c r="C63" s="654"/>
      <c r="D63" s="655"/>
      <c r="E63" s="651"/>
      <c r="F63" s="651"/>
      <c r="G63" s="651"/>
      <c r="H63" s="649" t="s">
        <v>242</v>
      </c>
      <c r="I63" s="649"/>
      <c r="J63" s="209" t="s">
        <v>287</v>
      </c>
      <c r="K63" s="209" t="s">
        <v>16</v>
      </c>
      <c r="L63" s="210">
        <v>378.6</v>
      </c>
    </row>
    <row r="64" spans="1:12" ht="24" x14ac:dyDescent="0.2">
      <c r="A64" s="652"/>
      <c r="B64" s="203" t="s">
        <v>6</v>
      </c>
      <c r="C64" s="207" t="s">
        <v>5</v>
      </c>
      <c r="D64" s="207" t="s">
        <v>288</v>
      </c>
      <c r="E64" s="207" t="s">
        <v>289</v>
      </c>
      <c r="F64" s="650"/>
      <c r="G64" s="650"/>
      <c r="H64" s="649" t="s">
        <v>290</v>
      </c>
      <c r="I64" s="649"/>
      <c r="J64" s="651" t="s">
        <v>287</v>
      </c>
      <c r="K64" s="651" t="s">
        <v>16</v>
      </c>
      <c r="L64" s="648">
        <v>298.52</v>
      </c>
    </row>
    <row r="65" spans="1:12" ht="24" x14ac:dyDescent="0.2">
      <c r="A65" s="652"/>
      <c r="B65" s="209" t="s">
        <v>317</v>
      </c>
      <c r="C65" s="209" t="s">
        <v>2622</v>
      </c>
      <c r="D65" s="211">
        <v>43510</v>
      </c>
      <c r="E65" s="209" t="s">
        <v>1428</v>
      </c>
      <c r="F65" s="650"/>
      <c r="G65" s="650"/>
      <c r="H65" s="649"/>
      <c r="I65" s="649"/>
      <c r="J65" s="651"/>
      <c r="K65" s="651"/>
      <c r="L65" s="648"/>
    </row>
    <row r="66" spans="1:12" ht="24" x14ac:dyDescent="0.2">
      <c r="A66" s="652">
        <v>712</v>
      </c>
      <c r="B66" s="203" t="s">
        <v>12</v>
      </c>
      <c r="C66" s="207" t="s">
        <v>11</v>
      </c>
      <c r="D66" s="207" t="s">
        <v>280</v>
      </c>
      <c r="E66" s="207" t="s">
        <v>281</v>
      </c>
      <c r="F66" s="653" t="s">
        <v>8</v>
      </c>
      <c r="G66" s="653"/>
      <c r="H66" s="650"/>
      <c r="I66" s="650"/>
      <c r="J66" s="650"/>
      <c r="K66" s="650"/>
      <c r="L66" s="650"/>
    </row>
    <row r="67" spans="1:12" x14ac:dyDescent="0.2">
      <c r="A67" s="652"/>
      <c r="B67" s="651" t="s">
        <v>2615</v>
      </c>
      <c r="C67" s="654" t="s">
        <v>2623</v>
      </c>
      <c r="D67" s="655">
        <v>43535</v>
      </c>
      <c r="E67" s="651" t="s">
        <v>659</v>
      </c>
      <c r="F67" s="651" t="s">
        <v>1427</v>
      </c>
      <c r="G67" s="651"/>
      <c r="H67" s="649" t="s">
        <v>286</v>
      </c>
      <c r="I67" s="649"/>
      <c r="J67" s="209" t="s">
        <v>287</v>
      </c>
      <c r="K67" s="209" t="s">
        <v>16</v>
      </c>
      <c r="L67" s="210">
        <v>251.43</v>
      </c>
    </row>
    <row r="68" spans="1:12" x14ac:dyDescent="0.2">
      <c r="A68" s="652"/>
      <c r="B68" s="651"/>
      <c r="C68" s="654"/>
      <c r="D68" s="655"/>
      <c r="E68" s="651"/>
      <c r="F68" s="651"/>
      <c r="G68" s="651"/>
      <c r="H68" s="649" t="s">
        <v>242</v>
      </c>
      <c r="I68" s="649"/>
      <c r="J68" s="209" t="s">
        <v>287</v>
      </c>
      <c r="K68" s="209" t="s">
        <v>16</v>
      </c>
      <c r="L68" s="210">
        <v>449.72</v>
      </c>
    </row>
    <row r="69" spans="1:12" ht="24" x14ac:dyDescent="0.2">
      <c r="A69" s="652"/>
      <c r="B69" s="203" t="s">
        <v>6</v>
      </c>
      <c r="C69" s="207" t="s">
        <v>5</v>
      </c>
      <c r="D69" s="207" t="s">
        <v>288</v>
      </c>
      <c r="E69" s="207" t="s">
        <v>289</v>
      </c>
      <c r="F69" s="650"/>
      <c r="G69" s="650"/>
      <c r="H69" s="649" t="s">
        <v>290</v>
      </c>
      <c r="I69" s="649"/>
      <c r="J69" s="651" t="s">
        <v>287</v>
      </c>
      <c r="K69" s="651" t="s">
        <v>287</v>
      </c>
      <c r="L69" s="648">
        <v>0</v>
      </c>
    </row>
    <row r="70" spans="1:12" ht="24" x14ac:dyDescent="0.2">
      <c r="A70" s="652"/>
      <c r="B70" s="209" t="s">
        <v>317</v>
      </c>
      <c r="C70" s="209" t="s">
        <v>1427</v>
      </c>
      <c r="D70" s="211">
        <v>43536</v>
      </c>
      <c r="E70" s="209" t="s">
        <v>2624</v>
      </c>
      <c r="F70" s="650"/>
      <c r="G70" s="650"/>
      <c r="H70" s="649"/>
      <c r="I70" s="649"/>
      <c r="J70" s="651"/>
      <c r="K70" s="651"/>
      <c r="L70" s="648"/>
    </row>
    <row r="71" spans="1:12" ht="24" x14ac:dyDescent="0.2">
      <c r="A71" s="652">
        <v>713</v>
      </c>
      <c r="B71" s="203" t="s">
        <v>12</v>
      </c>
      <c r="C71" s="207" t="s">
        <v>11</v>
      </c>
      <c r="D71" s="207" t="s">
        <v>280</v>
      </c>
      <c r="E71" s="207" t="s">
        <v>281</v>
      </c>
      <c r="F71" s="653" t="s">
        <v>8</v>
      </c>
      <c r="G71" s="653"/>
      <c r="H71" s="650"/>
      <c r="I71" s="650"/>
      <c r="J71" s="650"/>
      <c r="K71" s="650"/>
      <c r="L71" s="650"/>
    </row>
    <row r="72" spans="1:12" x14ac:dyDescent="0.2">
      <c r="A72" s="652"/>
      <c r="B72" s="651" t="s">
        <v>2625</v>
      </c>
      <c r="C72" s="654" t="s">
        <v>2626</v>
      </c>
      <c r="D72" s="655">
        <v>43418</v>
      </c>
      <c r="E72" s="651" t="s">
        <v>1347</v>
      </c>
      <c r="F72" s="651" t="s">
        <v>2627</v>
      </c>
      <c r="G72" s="651"/>
      <c r="H72" s="649" t="s">
        <v>286</v>
      </c>
      <c r="I72" s="649"/>
      <c r="J72" s="209" t="s">
        <v>287</v>
      </c>
      <c r="K72" s="209" t="s">
        <v>16</v>
      </c>
      <c r="L72" s="210">
        <v>379</v>
      </c>
    </row>
    <row r="73" spans="1:12" x14ac:dyDescent="0.2">
      <c r="A73" s="652"/>
      <c r="B73" s="651"/>
      <c r="C73" s="654"/>
      <c r="D73" s="655"/>
      <c r="E73" s="651"/>
      <c r="F73" s="651"/>
      <c r="G73" s="651"/>
      <c r="H73" s="649" t="s">
        <v>242</v>
      </c>
      <c r="I73" s="649"/>
      <c r="J73" s="209" t="s">
        <v>287</v>
      </c>
      <c r="K73" s="209" t="s">
        <v>16</v>
      </c>
      <c r="L73" s="210">
        <v>426.4</v>
      </c>
    </row>
    <row r="74" spans="1:12" ht="24" x14ac:dyDescent="0.2">
      <c r="A74" s="652"/>
      <c r="B74" s="203" t="s">
        <v>6</v>
      </c>
      <c r="C74" s="207" t="s">
        <v>5</v>
      </c>
      <c r="D74" s="207" t="s">
        <v>288</v>
      </c>
      <c r="E74" s="207" t="s">
        <v>289</v>
      </c>
      <c r="F74" s="650"/>
      <c r="G74" s="650"/>
      <c r="H74" s="649" t="s">
        <v>290</v>
      </c>
      <c r="I74" s="649"/>
      <c r="J74" s="651" t="s">
        <v>287</v>
      </c>
      <c r="K74" s="651" t="s">
        <v>287</v>
      </c>
      <c r="L74" s="648">
        <v>0</v>
      </c>
    </row>
    <row r="75" spans="1:12" ht="24" x14ac:dyDescent="0.2">
      <c r="A75" s="652"/>
      <c r="B75" s="209" t="s">
        <v>710</v>
      </c>
      <c r="C75" s="209" t="s">
        <v>2627</v>
      </c>
      <c r="D75" s="211">
        <v>43420</v>
      </c>
      <c r="E75" s="209" t="s">
        <v>1177</v>
      </c>
      <c r="F75" s="650"/>
      <c r="G75" s="650"/>
      <c r="H75" s="649"/>
      <c r="I75" s="649"/>
      <c r="J75" s="651"/>
      <c r="K75" s="651"/>
      <c r="L75" s="648"/>
    </row>
    <row r="76" spans="1:12" ht="24" x14ac:dyDescent="0.2">
      <c r="A76" s="652">
        <v>714</v>
      </c>
      <c r="B76" s="203" t="s">
        <v>12</v>
      </c>
      <c r="C76" s="207" t="s">
        <v>11</v>
      </c>
      <c r="D76" s="207" t="s">
        <v>280</v>
      </c>
      <c r="E76" s="207" t="s">
        <v>281</v>
      </c>
      <c r="F76" s="653" t="s">
        <v>8</v>
      </c>
      <c r="G76" s="653"/>
      <c r="H76" s="650"/>
      <c r="I76" s="650"/>
      <c r="J76" s="650"/>
      <c r="K76" s="650"/>
      <c r="L76" s="650"/>
    </row>
    <row r="77" spans="1:12" x14ac:dyDescent="0.2">
      <c r="A77" s="652"/>
      <c r="B77" s="651" t="s">
        <v>2625</v>
      </c>
      <c r="C77" s="654" t="s">
        <v>2628</v>
      </c>
      <c r="D77" s="655">
        <v>43434</v>
      </c>
      <c r="E77" s="651" t="s">
        <v>2629</v>
      </c>
      <c r="F77" s="651" t="s">
        <v>2630</v>
      </c>
      <c r="G77" s="651"/>
      <c r="H77" s="649" t="s">
        <v>286</v>
      </c>
      <c r="I77" s="649"/>
      <c r="J77" s="209" t="s">
        <v>287</v>
      </c>
      <c r="K77" s="209" t="s">
        <v>16</v>
      </c>
      <c r="L77" s="210">
        <v>343</v>
      </c>
    </row>
    <row r="78" spans="1:12" x14ac:dyDescent="0.2">
      <c r="A78" s="652"/>
      <c r="B78" s="651"/>
      <c r="C78" s="654"/>
      <c r="D78" s="655"/>
      <c r="E78" s="651"/>
      <c r="F78" s="651"/>
      <c r="G78" s="651"/>
      <c r="H78" s="649" t="s">
        <v>242</v>
      </c>
      <c r="I78" s="649"/>
      <c r="J78" s="209" t="s">
        <v>287</v>
      </c>
      <c r="K78" s="209" t="s">
        <v>16</v>
      </c>
      <c r="L78" s="210">
        <v>1642.01</v>
      </c>
    </row>
    <row r="79" spans="1:12" ht="24" x14ac:dyDescent="0.2">
      <c r="A79" s="652"/>
      <c r="B79" s="203" t="s">
        <v>6</v>
      </c>
      <c r="C79" s="207" t="s">
        <v>5</v>
      </c>
      <c r="D79" s="207" t="s">
        <v>288</v>
      </c>
      <c r="E79" s="207" t="s">
        <v>289</v>
      </c>
      <c r="F79" s="650"/>
      <c r="G79" s="650"/>
      <c r="H79" s="649" t="s">
        <v>290</v>
      </c>
      <c r="I79" s="649"/>
      <c r="J79" s="651" t="s">
        <v>287</v>
      </c>
      <c r="K79" s="651" t="s">
        <v>16</v>
      </c>
      <c r="L79" s="648">
        <v>685.86</v>
      </c>
    </row>
    <row r="80" spans="1:12" ht="24" x14ac:dyDescent="0.2">
      <c r="A80" s="652"/>
      <c r="B80" s="209" t="s">
        <v>710</v>
      </c>
      <c r="C80" s="209" t="s">
        <v>2630</v>
      </c>
      <c r="D80" s="211">
        <v>43443</v>
      </c>
      <c r="E80" s="209" t="s">
        <v>2631</v>
      </c>
      <c r="F80" s="650"/>
      <c r="G80" s="650"/>
      <c r="H80" s="649"/>
      <c r="I80" s="649"/>
      <c r="J80" s="651"/>
      <c r="K80" s="651"/>
      <c r="L80" s="648"/>
    </row>
    <row r="81" spans="1:12" ht="24" x14ac:dyDescent="0.2">
      <c r="A81" s="652">
        <v>715</v>
      </c>
      <c r="B81" s="203" t="s">
        <v>12</v>
      </c>
      <c r="C81" s="207" t="s">
        <v>11</v>
      </c>
      <c r="D81" s="207" t="s">
        <v>280</v>
      </c>
      <c r="E81" s="207" t="s">
        <v>281</v>
      </c>
      <c r="F81" s="653" t="s">
        <v>8</v>
      </c>
      <c r="G81" s="653"/>
      <c r="H81" s="650"/>
      <c r="I81" s="650"/>
      <c r="J81" s="650"/>
      <c r="K81" s="650"/>
      <c r="L81" s="650"/>
    </row>
    <row r="82" spans="1:12" x14ac:dyDescent="0.2">
      <c r="A82" s="652"/>
      <c r="B82" s="651" t="s">
        <v>2625</v>
      </c>
      <c r="C82" s="654" t="s">
        <v>2632</v>
      </c>
      <c r="D82" s="655">
        <v>43499</v>
      </c>
      <c r="E82" s="651" t="s">
        <v>659</v>
      </c>
      <c r="F82" s="651" t="s">
        <v>1849</v>
      </c>
      <c r="G82" s="651"/>
      <c r="H82" s="649" t="s">
        <v>286</v>
      </c>
      <c r="I82" s="649"/>
      <c r="J82" s="209" t="s">
        <v>287</v>
      </c>
      <c r="K82" s="209" t="s">
        <v>16</v>
      </c>
      <c r="L82" s="210">
        <v>398.5</v>
      </c>
    </row>
    <row r="83" spans="1:12" x14ac:dyDescent="0.2">
      <c r="A83" s="652"/>
      <c r="B83" s="651"/>
      <c r="C83" s="654"/>
      <c r="D83" s="655"/>
      <c r="E83" s="651"/>
      <c r="F83" s="651"/>
      <c r="G83" s="651"/>
      <c r="H83" s="649" t="s">
        <v>242</v>
      </c>
      <c r="I83" s="649"/>
      <c r="J83" s="209" t="s">
        <v>287</v>
      </c>
      <c r="K83" s="209" t="s">
        <v>287</v>
      </c>
      <c r="L83" s="210">
        <v>0</v>
      </c>
    </row>
    <row r="84" spans="1:12" ht="24" x14ac:dyDescent="0.2">
      <c r="A84" s="652"/>
      <c r="B84" s="203" t="s">
        <v>6</v>
      </c>
      <c r="C84" s="207" t="s">
        <v>5</v>
      </c>
      <c r="D84" s="207" t="s">
        <v>288</v>
      </c>
      <c r="E84" s="207" t="s">
        <v>289</v>
      </c>
      <c r="F84" s="650"/>
      <c r="G84" s="650"/>
      <c r="H84" s="649" t="s">
        <v>290</v>
      </c>
      <c r="I84" s="649"/>
      <c r="J84" s="651" t="s">
        <v>287</v>
      </c>
      <c r="K84" s="651" t="s">
        <v>287</v>
      </c>
      <c r="L84" s="648">
        <v>0</v>
      </c>
    </row>
    <row r="85" spans="1:12" ht="24" x14ac:dyDescent="0.2">
      <c r="A85" s="652"/>
      <c r="B85" s="209" t="s">
        <v>710</v>
      </c>
      <c r="C85" s="209" t="s">
        <v>1849</v>
      </c>
      <c r="D85" s="211">
        <v>43507</v>
      </c>
      <c r="E85" s="209" t="s">
        <v>2633</v>
      </c>
      <c r="F85" s="650"/>
      <c r="G85" s="650"/>
      <c r="H85" s="649"/>
      <c r="I85" s="649"/>
      <c r="J85" s="651"/>
      <c r="K85" s="651"/>
      <c r="L85" s="648"/>
    </row>
    <row r="86" spans="1:12" ht="24" x14ac:dyDescent="0.2">
      <c r="A86" s="652">
        <v>716</v>
      </c>
      <c r="B86" s="203" t="s">
        <v>12</v>
      </c>
      <c r="C86" s="207" t="s">
        <v>11</v>
      </c>
      <c r="D86" s="207" t="s">
        <v>280</v>
      </c>
      <c r="E86" s="207" t="s">
        <v>281</v>
      </c>
      <c r="F86" s="653" t="s">
        <v>8</v>
      </c>
      <c r="G86" s="653"/>
      <c r="H86" s="650"/>
      <c r="I86" s="650"/>
      <c r="J86" s="650"/>
      <c r="K86" s="650"/>
      <c r="L86" s="650"/>
    </row>
    <row r="87" spans="1:12" x14ac:dyDescent="0.2">
      <c r="A87" s="652"/>
      <c r="B87" s="651" t="s">
        <v>2634</v>
      </c>
      <c r="C87" s="654" t="s">
        <v>2635</v>
      </c>
      <c r="D87" s="655">
        <v>43377</v>
      </c>
      <c r="E87" s="651" t="s">
        <v>417</v>
      </c>
      <c r="F87" s="651" t="s">
        <v>2636</v>
      </c>
      <c r="G87" s="651"/>
      <c r="H87" s="649" t="s">
        <v>286</v>
      </c>
      <c r="I87" s="649"/>
      <c r="J87" s="209" t="s">
        <v>287</v>
      </c>
      <c r="K87" s="209" t="s">
        <v>16</v>
      </c>
      <c r="L87" s="210">
        <v>242</v>
      </c>
    </row>
    <row r="88" spans="1:12" x14ac:dyDescent="0.2">
      <c r="A88" s="652"/>
      <c r="B88" s="651"/>
      <c r="C88" s="654"/>
      <c r="D88" s="655"/>
      <c r="E88" s="651"/>
      <c r="F88" s="651"/>
      <c r="G88" s="651"/>
      <c r="H88" s="649" t="s">
        <v>242</v>
      </c>
      <c r="I88" s="649"/>
      <c r="J88" s="209" t="s">
        <v>287</v>
      </c>
      <c r="K88" s="209" t="s">
        <v>16</v>
      </c>
      <c r="L88" s="210">
        <v>475</v>
      </c>
    </row>
    <row r="89" spans="1:12" ht="24" x14ac:dyDescent="0.2">
      <c r="A89" s="652"/>
      <c r="B89" s="203" t="s">
        <v>6</v>
      </c>
      <c r="C89" s="207" t="s">
        <v>5</v>
      </c>
      <c r="D89" s="207" t="s">
        <v>288</v>
      </c>
      <c r="E89" s="207" t="s">
        <v>289</v>
      </c>
      <c r="F89" s="650"/>
      <c r="G89" s="650"/>
      <c r="H89" s="649" t="s">
        <v>290</v>
      </c>
      <c r="I89" s="649"/>
      <c r="J89" s="651" t="s">
        <v>287</v>
      </c>
      <c r="K89" s="651" t="s">
        <v>287</v>
      </c>
      <c r="L89" s="648">
        <v>0</v>
      </c>
    </row>
    <row r="90" spans="1:12" ht="24" x14ac:dyDescent="0.2">
      <c r="A90" s="652"/>
      <c r="B90" s="209" t="s">
        <v>291</v>
      </c>
      <c r="C90" s="209" t="s">
        <v>2636</v>
      </c>
      <c r="D90" s="211">
        <v>43379</v>
      </c>
      <c r="E90" s="209" t="s">
        <v>2637</v>
      </c>
      <c r="F90" s="650"/>
      <c r="G90" s="650"/>
      <c r="H90" s="649"/>
      <c r="I90" s="649"/>
      <c r="J90" s="651"/>
      <c r="K90" s="651"/>
      <c r="L90" s="648"/>
    </row>
    <row r="91" spans="1:12" ht="24" x14ac:dyDescent="0.2">
      <c r="A91" s="652">
        <v>717</v>
      </c>
      <c r="B91" s="203" t="s">
        <v>12</v>
      </c>
      <c r="C91" s="207" t="s">
        <v>11</v>
      </c>
      <c r="D91" s="207" t="s">
        <v>280</v>
      </c>
      <c r="E91" s="207" t="s">
        <v>281</v>
      </c>
      <c r="F91" s="653" t="s">
        <v>8</v>
      </c>
      <c r="G91" s="653"/>
      <c r="H91" s="650"/>
      <c r="I91" s="650"/>
      <c r="J91" s="650"/>
      <c r="K91" s="650"/>
      <c r="L91" s="650"/>
    </row>
    <row r="92" spans="1:12" x14ac:dyDescent="0.2">
      <c r="A92" s="652"/>
      <c r="B92" s="651" t="s">
        <v>2638</v>
      </c>
      <c r="C92" s="654" t="s">
        <v>2639</v>
      </c>
      <c r="D92" s="655">
        <v>43384</v>
      </c>
      <c r="E92" s="651" t="s">
        <v>1526</v>
      </c>
      <c r="F92" s="651" t="s">
        <v>1527</v>
      </c>
      <c r="G92" s="651"/>
      <c r="H92" s="649" t="s">
        <v>286</v>
      </c>
      <c r="I92" s="649"/>
      <c r="J92" s="209" t="s">
        <v>287</v>
      </c>
      <c r="K92" s="209" t="s">
        <v>16</v>
      </c>
      <c r="L92" s="210">
        <v>692</v>
      </c>
    </row>
    <row r="93" spans="1:12" x14ac:dyDescent="0.2">
      <c r="A93" s="652"/>
      <c r="B93" s="651"/>
      <c r="C93" s="654"/>
      <c r="D93" s="655"/>
      <c r="E93" s="651"/>
      <c r="F93" s="651"/>
      <c r="G93" s="651"/>
      <c r="H93" s="649" t="s">
        <v>242</v>
      </c>
      <c r="I93" s="649"/>
      <c r="J93" s="651" t="s">
        <v>287</v>
      </c>
      <c r="K93" s="651" t="s">
        <v>16</v>
      </c>
      <c r="L93" s="648">
        <v>750</v>
      </c>
    </row>
    <row r="94" spans="1:12" x14ac:dyDescent="0.2">
      <c r="A94" s="652"/>
      <c r="B94" s="651"/>
      <c r="C94" s="654"/>
      <c r="D94" s="655"/>
      <c r="E94" s="651"/>
      <c r="F94" s="651"/>
      <c r="G94" s="651"/>
      <c r="H94" s="649"/>
      <c r="I94" s="649"/>
      <c r="J94" s="651"/>
      <c r="K94" s="651"/>
      <c r="L94" s="648"/>
    </row>
    <row r="95" spans="1:12" ht="24" x14ac:dyDescent="0.2">
      <c r="A95" s="652"/>
      <c r="B95" s="203" t="s">
        <v>6</v>
      </c>
      <c r="C95" s="207" t="s">
        <v>5</v>
      </c>
      <c r="D95" s="207" t="s">
        <v>288</v>
      </c>
      <c r="E95" s="207" t="s">
        <v>289</v>
      </c>
      <c r="F95" s="650"/>
      <c r="G95" s="650"/>
      <c r="H95" s="649" t="s">
        <v>290</v>
      </c>
      <c r="I95" s="649"/>
      <c r="J95" s="651" t="s">
        <v>287</v>
      </c>
      <c r="K95" s="651" t="s">
        <v>16</v>
      </c>
      <c r="L95" s="648">
        <v>100</v>
      </c>
    </row>
    <row r="96" spans="1:12" ht="24" x14ac:dyDescent="0.2">
      <c r="A96" s="652"/>
      <c r="B96" s="209" t="s">
        <v>460</v>
      </c>
      <c r="C96" s="209" t="s">
        <v>1527</v>
      </c>
      <c r="D96" s="211">
        <v>43387</v>
      </c>
      <c r="E96" s="209" t="s">
        <v>1528</v>
      </c>
      <c r="F96" s="650"/>
      <c r="G96" s="650"/>
      <c r="H96" s="649"/>
      <c r="I96" s="649"/>
      <c r="J96" s="651"/>
      <c r="K96" s="651"/>
      <c r="L96" s="648"/>
    </row>
    <row r="97" spans="1:12" ht="24" x14ac:dyDescent="0.2">
      <c r="A97" s="652">
        <v>718</v>
      </c>
      <c r="B97" s="203" t="s">
        <v>12</v>
      </c>
      <c r="C97" s="207" t="s">
        <v>11</v>
      </c>
      <c r="D97" s="207" t="s">
        <v>280</v>
      </c>
      <c r="E97" s="207" t="s">
        <v>281</v>
      </c>
      <c r="F97" s="653" t="s">
        <v>8</v>
      </c>
      <c r="G97" s="653"/>
      <c r="H97" s="650"/>
      <c r="I97" s="650"/>
      <c r="J97" s="650"/>
      <c r="K97" s="650"/>
      <c r="L97" s="650"/>
    </row>
    <row r="98" spans="1:12" x14ac:dyDescent="0.2">
      <c r="A98" s="652"/>
      <c r="B98" s="651" t="s">
        <v>2638</v>
      </c>
      <c r="C98" s="654" t="s">
        <v>2640</v>
      </c>
      <c r="D98" s="655">
        <v>43396</v>
      </c>
      <c r="E98" s="651" t="s">
        <v>394</v>
      </c>
      <c r="F98" s="651" t="s">
        <v>395</v>
      </c>
      <c r="G98" s="651"/>
      <c r="H98" s="649" t="s">
        <v>286</v>
      </c>
      <c r="I98" s="649"/>
      <c r="J98" s="209" t="s">
        <v>287</v>
      </c>
      <c r="K98" s="209" t="s">
        <v>16</v>
      </c>
      <c r="L98" s="210">
        <v>516</v>
      </c>
    </row>
    <row r="99" spans="1:12" x14ac:dyDescent="0.2">
      <c r="A99" s="652"/>
      <c r="B99" s="651"/>
      <c r="C99" s="654"/>
      <c r="D99" s="655"/>
      <c r="E99" s="651"/>
      <c r="F99" s="651"/>
      <c r="G99" s="651"/>
      <c r="H99" s="649" t="s">
        <v>242</v>
      </c>
      <c r="I99" s="649"/>
      <c r="J99" s="651" t="s">
        <v>287</v>
      </c>
      <c r="K99" s="651" t="s">
        <v>16</v>
      </c>
      <c r="L99" s="648">
        <v>1608.91</v>
      </c>
    </row>
    <row r="100" spans="1:12" x14ac:dyDescent="0.2">
      <c r="A100" s="652"/>
      <c r="B100" s="651"/>
      <c r="C100" s="654"/>
      <c r="D100" s="655"/>
      <c r="E100" s="651"/>
      <c r="F100" s="651"/>
      <c r="G100" s="651"/>
      <c r="H100" s="649"/>
      <c r="I100" s="649"/>
      <c r="J100" s="651"/>
      <c r="K100" s="651"/>
      <c r="L100" s="648"/>
    </row>
    <row r="101" spans="1:12" ht="24" x14ac:dyDescent="0.2">
      <c r="A101" s="652"/>
      <c r="B101" s="203" t="s">
        <v>6</v>
      </c>
      <c r="C101" s="207" t="s">
        <v>5</v>
      </c>
      <c r="D101" s="207" t="s">
        <v>288</v>
      </c>
      <c r="E101" s="207" t="s">
        <v>289</v>
      </c>
      <c r="F101" s="650"/>
      <c r="G101" s="650"/>
      <c r="H101" s="649" t="s">
        <v>290</v>
      </c>
      <c r="I101" s="649"/>
      <c r="J101" s="651" t="s">
        <v>287</v>
      </c>
      <c r="K101" s="651" t="s">
        <v>16</v>
      </c>
      <c r="L101" s="648">
        <v>130</v>
      </c>
    </row>
    <row r="102" spans="1:12" ht="24" x14ac:dyDescent="0.2">
      <c r="A102" s="652"/>
      <c r="B102" s="209" t="s">
        <v>460</v>
      </c>
      <c r="C102" s="209" t="s">
        <v>395</v>
      </c>
      <c r="D102" s="211">
        <v>43400</v>
      </c>
      <c r="E102" s="209" t="s">
        <v>2641</v>
      </c>
      <c r="F102" s="650"/>
      <c r="G102" s="650"/>
      <c r="H102" s="649"/>
      <c r="I102" s="649"/>
      <c r="J102" s="651"/>
      <c r="K102" s="651"/>
      <c r="L102" s="648"/>
    </row>
    <row r="103" spans="1:12" ht="24" x14ac:dyDescent="0.2">
      <c r="A103" s="652">
        <v>719</v>
      </c>
      <c r="B103" s="203" t="s">
        <v>12</v>
      </c>
      <c r="C103" s="207" t="s">
        <v>11</v>
      </c>
      <c r="D103" s="207" t="s">
        <v>280</v>
      </c>
      <c r="E103" s="207" t="s">
        <v>281</v>
      </c>
      <c r="F103" s="653" t="s">
        <v>8</v>
      </c>
      <c r="G103" s="653"/>
      <c r="H103" s="650"/>
      <c r="I103" s="650"/>
      <c r="J103" s="650"/>
      <c r="K103" s="650"/>
      <c r="L103" s="650"/>
    </row>
    <row r="104" spans="1:12" x14ac:dyDescent="0.2">
      <c r="A104" s="652"/>
      <c r="B104" s="651" t="s">
        <v>2638</v>
      </c>
      <c r="C104" s="651" t="s">
        <v>2642</v>
      </c>
      <c r="D104" s="655">
        <v>43419</v>
      </c>
      <c r="E104" s="651" t="s">
        <v>650</v>
      </c>
      <c r="F104" s="651" t="s">
        <v>651</v>
      </c>
      <c r="G104" s="651"/>
      <c r="H104" s="649" t="s">
        <v>286</v>
      </c>
      <c r="I104" s="649"/>
      <c r="J104" s="209" t="s">
        <v>287</v>
      </c>
      <c r="K104" s="209" t="s">
        <v>16</v>
      </c>
      <c r="L104" s="210">
        <v>211</v>
      </c>
    </row>
    <row r="105" spans="1:12" x14ac:dyDescent="0.2">
      <c r="A105" s="652"/>
      <c r="B105" s="651"/>
      <c r="C105" s="651"/>
      <c r="D105" s="655"/>
      <c r="E105" s="651"/>
      <c r="F105" s="651"/>
      <c r="G105" s="651"/>
      <c r="H105" s="649" t="s">
        <v>242</v>
      </c>
      <c r="I105" s="649"/>
      <c r="J105" s="209" t="s">
        <v>287</v>
      </c>
      <c r="K105" s="209" t="s">
        <v>16</v>
      </c>
      <c r="L105" s="210">
        <v>320</v>
      </c>
    </row>
    <row r="106" spans="1:12" ht="24" x14ac:dyDescent="0.2">
      <c r="A106" s="652"/>
      <c r="B106" s="203" t="s">
        <v>6</v>
      </c>
      <c r="C106" s="207" t="s">
        <v>5</v>
      </c>
      <c r="D106" s="207" t="s">
        <v>288</v>
      </c>
      <c r="E106" s="207" t="s">
        <v>289</v>
      </c>
      <c r="F106" s="650"/>
      <c r="G106" s="650"/>
      <c r="H106" s="649" t="s">
        <v>290</v>
      </c>
      <c r="I106" s="649"/>
      <c r="J106" s="651" t="s">
        <v>287</v>
      </c>
      <c r="K106" s="651" t="s">
        <v>16</v>
      </c>
      <c r="L106" s="648">
        <v>70</v>
      </c>
    </row>
    <row r="107" spans="1:12" ht="24" x14ac:dyDescent="0.2">
      <c r="A107" s="652"/>
      <c r="B107" s="209" t="s">
        <v>460</v>
      </c>
      <c r="C107" s="209" t="s">
        <v>651</v>
      </c>
      <c r="D107" s="211">
        <v>43420</v>
      </c>
      <c r="E107" s="209" t="s">
        <v>1699</v>
      </c>
      <c r="F107" s="650"/>
      <c r="G107" s="650"/>
      <c r="H107" s="649"/>
      <c r="I107" s="649"/>
      <c r="J107" s="651"/>
      <c r="K107" s="651"/>
      <c r="L107" s="648"/>
    </row>
    <row r="108" spans="1:12" ht="24" x14ac:dyDescent="0.2">
      <c r="A108" s="652">
        <v>720</v>
      </c>
      <c r="B108" s="203" t="s">
        <v>12</v>
      </c>
      <c r="C108" s="207" t="s">
        <v>11</v>
      </c>
      <c r="D108" s="207" t="s">
        <v>280</v>
      </c>
      <c r="E108" s="207" t="s">
        <v>281</v>
      </c>
      <c r="F108" s="653" t="s">
        <v>8</v>
      </c>
      <c r="G108" s="653"/>
      <c r="H108" s="650"/>
      <c r="I108" s="650"/>
      <c r="J108" s="650"/>
      <c r="K108" s="650"/>
      <c r="L108" s="650"/>
    </row>
    <row r="109" spans="1:12" x14ac:dyDescent="0.2">
      <c r="A109" s="652"/>
      <c r="B109" s="651" t="s">
        <v>2638</v>
      </c>
      <c r="C109" s="651" t="s">
        <v>2643</v>
      </c>
      <c r="D109" s="655">
        <v>43424</v>
      </c>
      <c r="E109" s="651" t="s">
        <v>2644</v>
      </c>
      <c r="F109" s="651" t="s">
        <v>2645</v>
      </c>
      <c r="G109" s="651"/>
      <c r="H109" s="649" t="s">
        <v>286</v>
      </c>
      <c r="I109" s="649"/>
      <c r="J109" s="209" t="s">
        <v>287</v>
      </c>
      <c r="K109" s="209" t="s">
        <v>287</v>
      </c>
      <c r="L109" s="210">
        <v>0</v>
      </c>
    </row>
    <row r="110" spans="1:12" x14ac:dyDescent="0.2">
      <c r="A110" s="652"/>
      <c r="B110" s="651"/>
      <c r="C110" s="651"/>
      <c r="D110" s="655"/>
      <c r="E110" s="651"/>
      <c r="F110" s="651"/>
      <c r="G110" s="651"/>
      <c r="H110" s="649" t="s">
        <v>242</v>
      </c>
      <c r="I110" s="649"/>
      <c r="J110" s="209" t="s">
        <v>287</v>
      </c>
      <c r="K110" s="209" t="s">
        <v>16</v>
      </c>
      <c r="L110" s="210">
        <v>250</v>
      </c>
    </row>
    <row r="111" spans="1:12" ht="24" x14ac:dyDescent="0.2">
      <c r="A111" s="652"/>
      <c r="B111" s="203" t="s">
        <v>6</v>
      </c>
      <c r="C111" s="207" t="s">
        <v>5</v>
      </c>
      <c r="D111" s="207" t="s">
        <v>288</v>
      </c>
      <c r="E111" s="207" t="s">
        <v>289</v>
      </c>
      <c r="F111" s="650"/>
      <c r="G111" s="650"/>
      <c r="H111" s="649" t="s">
        <v>290</v>
      </c>
      <c r="I111" s="649"/>
      <c r="J111" s="651" t="s">
        <v>287</v>
      </c>
      <c r="K111" s="651" t="s">
        <v>16</v>
      </c>
      <c r="L111" s="648">
        <v>368.75</v>
      </c>
    </row>
    <row r="112" spans="1:12" ht="24" x14ac:dyDescent="0.2">
      <c r="A112" s="652"/>
      <c r="B112" s="209" t="s">
        <v>460</v>
      </c>
      <c r="C112" s="209" t="s">
        <v>2645</v>
      </c>
      <c r="D112" s="211">
        <v>43425</v>
      </c>
      <c r="E112" s="209" t="s">
        <v>2646</v>
      </c>
      <c r="F112" s="650"/>
      <c r="G112" s="650"/>
      <c r="H112" s="649"/>
      <c r="I112" s="649"/>
      <c r="J112" s="651"/>
      <c r="K112" s="651"/>
      <c r="L112" s="648"/>
    </row>
    <row r="113" spans="1:12" ht="24" x14ac:dyDescent="0.2">
      <c r="A113" s="652">
        <v>721</v>
      </c>
      <c r="B113" s="203" t="s">
        <v>12</v>
      </c>
      <c r="C113" s="207" t="s">
        <v>11</v>
      </c>
      <c r="D113" s="207" t="s">
        <v>280</v>
      </c>
      <c r="E113" s="207" t="s">
        <v>281</v>
      </c>
      <c r="F113" s="653" t="s">
        <v>8</v>
      </c>
      <c r="G113" s="653"/>
      <c r="H113" s="650"/>
      <c r="I113" s="650"/>
      <c r="J113" s="650"/>
      <c r="K113" s="650"/>
      <c r="L113" s="650"/>
    </row>
    <row r="114" spans="1:12" x14ac:dyDescent="0.2">
      <c r="A114" s="652"/>
      <c r="B114" s="651" t="s">
        <v>2638</v>
      </c>
      <c r="C114" s="651" t="s">
        <v>2647</v>
      </c>
      <c r="D114" s="655">
        <v>43439</v>
      </c>
      <c r="E114" s="651" t="s">
        <v>331</v>
      </c>
      <c r="F114" s="651" t="s">
        <v>1597</v>
      </c>
      <c r="G114" s="651"/>
      <c r="H114" s="649" t="s">
        <v>286</v>
      </c>
      <c r="I114" s="649"/>
      <c r="J114" s="209" t="s">
        <v>287</v>
      </c>
      <c r="K114" s="209" t="s">
        <v>16</v>
      </c>
      <c r="L114" s="210">
        <v>315</v>
      </c>
    </row>
    <row r="115" spans="1:12" x14ac:dyDescent="0.2">
      <c r="A115" s="652"/>
      <c r="B115" s="651"/>
      <c r="C115" s="651"/>
      <c r="D115" s="655"/>
      <c r="E115" s="651"/>
      <c r="F115" s="651"/>
      <c r="G115" s="651"/>
      <c r="H115" s="649" t="s">
        <v>242</v>
      </c>
      <c r="I115" s="649"/>
      <c r="J115" s="209" t="s">
        <v>287</v>
      </c>
      <c r="K115" s="209" t="s">
        <v>16</v>
      </c>
      <c r="L115" s="210">
        <v>500</v>
      </c>
    </row>
    <row r="116" spans="1:12" ht="24" x14ac:dyDescent="0.2">
      <c r="A116" s="652"/>
      <c r="B116" s="203" t="s">
        <v>6</v>
      </c>
      <c r="C116" s="207" t="s">
        <v>5</v>
      </c>
      <c r="D116" s="207" t="s">
        <v>288</v>
      </c>
      <c r="E116" s="207" t="s">
        <v>289</v>
      </c>
      <c r="F116" s="650"/>
      <c r="G116" s="650"/>
      <c r="H116" s="649" t="s">
        <v>290</v>
      </c>
      <c r="I116" s="649"/>
      <c r="J116" s="651" t="s">
        <v>287</v>
      </c>
      <c r="K116" s="651" t="s">
        <v>287</v>
      </c>
      <c r="L116" s="648">
        <v>0</v>
      </c>
    </row>
    <row r="117" spans="1:12" ht="24" x14ac:dyDescent="0.2">
      <c r="A117" s="652"/>
      <c r="B117" s="209" t="s">
        <v>460</v>
      </c>
      <c r="C117" s="209" t="s">
        <v>1597</v>
      </c>
      <c r="D117" s="211">
        <v>43440</v>
      </c>
      <c r="E117" s="209" t="s">
        <v>757</v>
      </c>
      <c r="F117" s="650"/>
      <c r="G117" s="650"/>
      <c r="H117" s="649"/>
      <c r="I117" s="649"/>
      <c r="J117" s="651"/>
      <c r="K117" s="651"/>
      <c r="L117" s="648"/>
    </row>
    <row r="118" spans="1:12" ht="24" x14ac:dyDescent="0.2">
      <c r="A118" s="652">
        <v>722</v>
      </c>
      <c r="B118" s="203" t="s">
        <v>12</v>
      </c>
      <c r="C118" s="207" t="s">
        <v>11</v>
      </c>
      <c r="D118" s="207" t="s">
        <v>280</v>
      </c>
      <c r="E118" s="207" t="s">
        <v>281</v>
      </c>
      <c r="F118" s="653" t="s">
        <v>8</v>
      </c>
      <c r="G118" s="653"/>
      <c r="H118" s="650"/>
      <c r="I118" s="650"/>
      <c r="J118" s="650"/>
      <c r="K118" s="650"/>
      <c r="L118" s="650"/>
    </row>
    <row r="119" spans="1:12" x14ac:dyDescent="0.2">
      <c r="A119" s="652"/>
      <c r="B119" s="651" t="s">
        <v>2638</v>
      </c>
      <c r="C119" s="654" t="s">
        <v>2648</v>
      </c>
      <c r="D119" s="655">
        <v>43530</v>
      </c>
      <c r="E119" s="651" t="s">
        <v>359</v>
      </c>
      <c r="F119" s="651" t="s">
        <v>2236</v>
      </c>
      <c r="G119" s="651"/>
      <c r="H119" s="649" t="s">
        <v>286</v>
      </c>
      <c r="I119" s="649"/>
      <c r="J119" s="209" t="s">
        <v>287</v>
      </c>
      <c r="K119" s="209" t="s">
        <v>16</v>
      </c>
      <c r="L119" s="210">
        <v>1045</v>
      </c>
    </row>
    <row r="120" spans="1:12" x14ac:dyDescent="0.2">
      <c r="A120" s="652"/>
      <c r="B120" s="651"/>
      <c r="C120" s="654"/>
      <c r="D120" s="655"/>
      <c r="E120" s="651"/>
      <c r="F120" s="651"/>
      <c r="G120" s="651"/>
      <c r="H120" s="649" t="s">
        <v>242</v>
      </c>
      <c r="I120" s="649"/>
      <c r="J120" s="651" t="s">
        <v>287</v>
      </c>
      <c r="K120" s="651" t="s">
        <v>16</v>
      </c>
      <c r="L120" s="648">
        <v>780.2</v>
      </c>
    </row>
    <row r="121" spans="1:12" x14ac:dyDescent="0.2">
      <c r="A121" s="652"/>
      <c r="B121" s="651"/>
      <c r="C121" s="654"/>
      <c r="D121" s="655"/>
      <c r="E121" s="651"/>
      <c r="F121" s="651"/>
      <c r="G121" s="651"/>
      <c r="H121" s="649"/>
      <c r="I121" s="649"/>
      <c r="J121" s="651"/>
      <c r="K121" s="651"/>
      <c r="L121" s="648"/>
    </row>
    <row r="122" spans="1:12" ht="24" x14ac:dyDescent="0.2">
      <c r="A122" s="652"/>
      <c r="B122" s="203" t="s">
        <v>6</v>
      </c>
      <c r="C122" s="207" t="s">
        <v>5</v>
      </c>
      <c r="D122" s="207" t="s">
        <v>288</v>
      </c>
      <c r="E122" s="207" t="s">
        <v>289</v>
      </c>
      <c r="F122" s="650"/>
      <c r="G122" s="650"/>
      <c r="H122" s="649" t="s">
        <v>290</v>
      </c>
      <c r="I122" s="649"/>
      <c r="J122" s="651" t="s">
        <v>287</v>
      </c>
      <c r="K122" s="651" t="s">
        <v>16</v>
      </c>
      <c r="L122" s="648">
        <v>30</v>
      </c>
    </row>
    <row r="123" spans="1:12" ht="24" x14ac:dyDescent="0.2">
      <c r="A123" s="652"/>
      <c r="B123" s="209" t="s">
        <v>460</v>
      </c>
      <c r="C123" s="209" t="s">
        <v>2236</v>
      </c>
      <c r="D123" s="211">
        <v>43542</v>
      </c>
      <c r="E123" s="209" t="s">
        <v>2649</v>
      </c>
      <c r="F123" s="650"/>
      <c r="G123" s="650"/>
      <c r="H123" s="649"/>
      <c r="I123" s="649"/>
      <c r="J123" s="651"/>
      <c r="K123" s="651"/>
      <c r="L123" s="648"/>
    </row>
    <row r="124" spans="1:12" ht="24" x14ac:dyDescent="0.2">
      <c r="A124" s="652">
        <v>723</v>
      </c>
      <c r="B124" s="203" t="s">
        <v>12</v>
      </c>
      <c r="C124" s="207" t="s">
        <v>11</v>
      </c>
      <c r="D124" s="207" t="s">
        <v>280</v>
      </c>
      <c r="E124" s="207" t="s">
        <v>281</v>
      </c>
      <c r="F124" s="653" t="s">
        <v>8</v>
      </c>
      <c r="G124" s="653"/>
      <c r="H124" s="650"/>
      <c r="I124" s="650"/>
      <c r="J124" s="650"/>
      <c r="K124" s="650"/>
      <c r="L124" s="650"/>
    </row>
    <row r="125" spans="1:12" x14ac:dyDescent="0.2">
      <c r="A125" s="652"/>
      <c r="B125" s="651" t="s">
        <v>2638</v>
      </c>
      <c r="C125" s="654" t="s">
        <v>2650</v>
      </c>
      <c r="D125" s="655">
        <v>43543</v>
      </c>
      <c r="E125" s="651" t="s">
        <v>1285</v>
      </c>
      <c r="F125" s="651" t="s">
        <v>2651</v>
      </c>
      <c r="G125" s="651"/>
      <c r="H125" s="649" t="s">
        <v>286</v>
      </c>
      <c r="I125" s="649"/>
      <c r="J125" s="209" t="s">
        <v>287</v>
      </c>
      <c r="K125" s="209" t="s">
        <v>16</v>
      </c>
      <c r="L125" s="210">
        <v>581</v>
      </c>
    </row>
    <row r="126" spans="1:12" x14ac:dyDescent="0.2">
      <c r="A126" s="652"/>
      <c r="B126" s="651"/>
      <c r="C126" s="654"/>
      <c r="D126" s="655"/>
      <c r="E126" s="651"/>
      <c r="F126" s="651"/>
      <c r="G126" s="651"/>
      <c r="H126" s="649" t="s">
        <v>242</v>
      </c>
      <c r="I126" s="649"/>
      <c r="J126" s="209" t="s">
        <v>287</v>
      </c>
      <c r="K126" s="209" t="s">
        <v>16</v>
      </c>
      <c r="L126" s="210">
        <v>3099</v>
      </c>
    </row>
    <row r="127" spans="1:12" ht="24" x14ac:dyDescent="0.2">
      <c r="A127" s="652"/>
      <c r="B127" s="203" t="s">
        <v>6</v>
      </c>
      <c r="C127" s="207" t="s">
        <v>5</v>
      </c>
      <c r="D127" s="207" t="s">
        <v>288</v>
      </c>
      <c r="E127" s="207" t="s">
        <v>289</v>
      </c>
      <c r="F127" s="650"/>
      <c r="G127" s="650"/>
      <c r="H127" s="649" t="s">
        <v>290</v>
      </c>
      <c r="I127" s="649"/>
      <c r="J127" s="651" t="s">
        <v>287</v>
      </c>
      <c r="K127" s="651" t="s">
        <v>16</v>
      </c>
      <c r="L127" s="648">
        <v>334</v>
      </c>
    </row>
    <row r="128" spans="1:12" ht="24" x14ac:dyDescent="0.2">
      <c r="A128" s="652"/>
      <c r="B128" s="209" t="s">
        <v>460</v>
      </c>
      <c r="C128" s="209" t="s">
        <v>2651</v>
      </c>
      <c r="D128" s="211">
        <v>43546</v>
      </c>
      <c r="E128" s="209" t="s">
        <v>2652</v>
      </c>
      <c r="F128" s="650"/>
      <c r="G128" s="650"/>
      <c r="H128" s="649"/>
      <c r="I128" s="649"/>
      <c r="J128" s="651"/>
      <c r="K128" s="651"/>
      <c r="L128" s="648"/>
    </row>
    <row r="129" spans="1:12" ht="24" x14ac:dyDescent="0.2">
      <c r="A129" s="652">
        <v>724</v>
      </c>
      <c r="B129" s="203" t="s">
        <v>12</v>
      </c>
      <c r="C129" s="207" t="s">
        <v>11</v>
      </c>
      <c r="D129" s="207" t="s">
        <v>280</v>
      </c>
      <c r="E129" s="207" t="s">
        <v>281</v>
      </c>
      <c r="F129" s="653" t="s">
        <v>8</v>
      </c>
      <c r="G129" s="653"/>
      <c r="H129" s="650"/>
      <c r="I129" s="650"/>
      <c r="J129" s="650"/>
      <c r="K129" s="650"/>
      <c r="L129" s="650"/>
    </row>
    <row r="130" spans="1:12" x14ac:dyDescent="0.2">
      <c r="A130" s="652"/>
      <c r="B130" s="651" t="s">
        <v>2638</v>
      </c>
      <c r="C130" s="654" t="s">
        <v>2653</v>
      </c>
      <c r="D130" s="655">
        <v>43554</v>
      </c>
      <c r="E130" s="651" t="s">
        <v>2247</v>
      </c>
      <c r="F130" s="651" t="s">
        <v>716</v>
      </c>
      <c r="G130" s="651"/>
      <c r="H130" s="649" t="s">
        <v>286</v>
      </c>
      <c r="I130" s="649"/>
      <c r="J130" s="209" t="s">
        <v>287</v>
      </c>
      <c r="K130" s="209" t="s">
        <v>16</v>
      </c>
      <c r="L130" s="210">
        <v>345</v>
      </c>
    </row>
    <row r="131" spans="1:12" x14ac:dyDescent="0.2">
      <c r="A131" s="652"/>
      <c r="B131" s="651"/>
      <c r="C131" s="654"/>
      <c r="D131" s="655"/>
      <c r="E131" s="651"/>
      <c r="F131" s="651"/>
      <c r="G131" s="651"/>
      <c r="H131" s="649" t="s">
        <v>242</v>
      </c>
      <c r="I131" s="649"/>
      <c r="J131" s="209" t="s">
        <v>287</v>
      </c>
      <c r="K131" s="209" t="s">
        <v>287</v>
      </c>
      <c r="L131" s="210">
        <v>0</v>
      </c>
    </row>
    <row r="132" spans="1:12" ht="24" x14ac:dyDescent="0.2">
      <c r="A132" s="652"/>
      <c r="B132" s="203" t="s">
        <v>6</v>
      </c>
      <c r="C132" s="207" t="s">
        <v>5</v>
      </c>
      <c r="D132" s="207" t="s">
        <v>288</v>
      </c>
      <c r="E132" s="207" t="s">
        <v>289</v>
      </c>
      <c r="F132" s="650"/>
      <c r="G132" s="650"/>
      <c r="H132" s="649" t="s">
        <v>290</v>
      </c>
      <c r="I132" s="649"/>
      <c r="J132" s="651" t="s">
        <v>287</v>
      </c>
      <c r="K132" s="651" t="s">
        <v>16</v>
      </c>
      <c r="L132" s="648">
        <v>580</v>
      </c>
    </row>
    <row r="133" spans="1:12" ht="24" x14ac:dyDescent="0.2">
      <c r="A133" s="652"/>
      <c r="B133" s="209" t="s">
        <v>460</v>
      </c>
      <c r="C133" s="209" t="s">
        <v>716</v>
      </c>
      <c r="D133" s="211">
        <v>43558</v>
      </c>
      <c r="E133" s="209" t="s">
        <v>2248</v>
      </c>
      <c r="F133" s="650"/>
      <c r="G133" s="650"/>
      <c r="H133" s="649"/>
      <c r="I133" s="649"/>
      <c r="J133" s="651"/>
      <c r="K133" s="651"/>
      <c r="L133" s="648"/>
    </row>
    <row r="134" spans="1:12" ht="24" x14ac:dyDescent="0.2">
      <c r="A134" s="652">
        <v>725</v>
      </c>
      <c r="B134" s="203" t="s">
        <v>12</v>
      </c>
      <c r="C134" s="207" t="s">
        <v>11</v>
      </c>
      <c r="D134" s="207" t="s">
        <v>280</v>
      </c>
      <c r="E134" s="207" t="s">
        <v>281</v>
      </c>
      <c r="F134" s="653" t="s">
        <v>8</v>
      </c>
      <c r="G134" s="653"/>
      <c r="H134" s="650"/>
      <c r="I134" s="650"/>
      <c r="J134" s="650"/>
      <c r="K134" s="650"/>
      <c r="L134" s="650"/>
    </row>
    <row r="135" spans="1:12" x14ac:dyDescent="0.2">
      <c r="A135" s="652"/>
      <c r="B135" s="651" t="s">
        <v>2654</v>
      </c>
      <c r="C135" s="651" t="s">
        <v>2655</v>
      </c>
      <c r="D135" s="655">
        <v>43534</v>
      </c>
      <c r="E135" s="651" t="s">
        <v>2656</v>
      </c>
      <c r="F135" s="651" t="s">
        <v>2657</v>
      </c>
      <c r="G135" s="651"/>
      <c r="H135" s="649" t="s">
        <v>286</v>
      </c>
      <c r="I135" s="649"/>
      <c r="J135" s="209" t="s">
        <v>287</v>
      </c>
      <c r="K135" s="209" t="s">
        <v>16</v>
      </c>
      <c r="L135" s="210">
        <v>534.91</v>
      </c>
    </row>
    <row r="136" spans="1:12" x14ac:dyDescent="0.2">
      <c r="A136" s="652"/>
      <c r="B136" s="651"/>
      <c r="C136" s="651"/>
      <c r="D136" s="655"/>
      <c r="E136" s="651"/>
      <c r="F136" s="651"/>
      <c r="G136" s="651"/>
      <c r="H136" s="649" t="s">
        <v>242</v>
      </c>
      <c r="I136" s="649"/>
      <c r="J136" s="209" t="s">
        <v>287</v>
      </c>
      <c r="K136" s="209" t="s">
        <v>16</v>
      </c>
      <c r="L136" s="210">
        <v>249.4</v>
      </c>
    </row>
    <row r="137" spans="1:12" ht="24" x14ac:dyDescent="0.2">
      <c r="A137" s="652"/>
      <c r="B137" s="203" t="s">
        <v>6</v>
      </c>
      <c r="C137" s="207" t="s">
        <v>5</v>
      </c>
      <c r="D137" s="207" t="s">
        <v>288</v>
      </c>
      <c r="E137" s="207" t="s">
        <v>289</v>
      </c>
      <c r="F137" s="650"/>
      <c r="G137" s="650"/>
      <c r="H137" s="649" t="s">
        <v>290</v>
      </c>
      <c r="I137" s="649"/>
      <c r="J137" s="651" t="s">
        <v>287</v>
      </c>
      <c r="K137" s="651" t="s">
        <v>287</v>
      </c>
      <c r="L137" s="648">
        <v>0</v>
      </c>
    </row>
    <row r="138" spans="1:12" ht="36" x14ac:dyDescent="0.2">
      <c r="A138" s="652"/>
      <c r="B138" s="209" t="s">
        <v>1105</v>
      </c>
      <c r="C138" s="209" t="s">
        <v>2657</v>
      </c>
      <c r="D138" s="211">
        <v>43536</v>
      </c>
      <c r="E138" s="209" t="s">
        <v>2658</v>
      </c>
      <c r="F138" s="650"/>
      <c r="G138" s="650"/>
      <c r="H138" s="649"/>
      <c r="I138" s="649"/>
      <c r="J138" s="651"/>
      <c r="K138" s="651"/>
      <c r="L138" s="648"/>
    </row>
    <row r="139" spans="1:12" ht="24" x14ac:dyDescent="0.2">
      <c r="A139" s="652">
        <v>726</v>
      </c>
      <c r="B139" s="203" t="s">
        <v>12</v>
      </c>
      <c r="C139" s="207" t="s">
        <v>11</v>
      </c>
      <c r="D139" s="207" t="s">
        <v>280</v>
      </c>
      <c r="E139" s="207" t="s">
        <v>281</v>
      </c>
      <c r="F139" s="653" t="s">
        <v>8</v>
      </c>
      <c r="G139" s="653"/>
      <c r="H139" s="650"/>
      <c r="I139" s="650"/>
      <c r="J139" s="650"/>
      <c r="K139" s="650"/>
      <c r="L139" s="650"/>
    </row>
    <row r="140" spans="1:12" x14ac:dyDescent="0.2">
      <c r="A140" s="652"/>
      <c r="B140" s="651" t="s">
        <v>2659</v>
      </c>
      <c r="C140" s="654" t="s">
        <v>2660</v>
      </c>
      <c r="D140" s="655">
        <v>43404</v>
      </c>
      <c r="E140" s="651" t="s">
        <v>354</v>
      </c>
      <c r="F140" s="651" t="s">
        <v>2661</v>
      </c>
      <c r="G140" s="651"/>
      <c r="H140" s="649" t="s">
        <v>286</v>
      </c>
      <c r="I140" s="649"/>
      <c r="J140" s="209" t="s">
        <v>287</v>
      </c>
      <c r="K140" s="209" t="s">
        <v>16</v>
      </c>
      <c r="L140" s="210">
        <v>802</v>
      </c>
    </row>
    <row r="141" spans="1:12" x14ac:dyDescent="0.2">
      <c r="A141" s="652"/>
      <c r="B141" s="651"/>
      <c r="C141" s="654"/>
      <c r="D141" s="655"/>
      <c r="E141" s="651"/>
      <c r="F141" s="651"/>
      <c r="G141" s="651"/>
      <c r="H141" s="649" t="s">
        <v>242</v>
      </c>
      <c r="I141" s="649"/>
      <c r="J141" s="651" t="s">
        <v>287</v>
      </c>
      <c r="K141" s="651" t="s">
        <v>16</v>
      </c>
      <c r="L141" s="648">
        <v>938</v>
      </c>
    </row>
    <row r="142" spans="1:12" x14ac:dyDescent="0.2">
      <c r="A142" s="652"/>
      <c r="B142" s="651"/>
      <c r="C142" s="654"/>
      <c r="D142" s="655"/>
      <c r="E142" s="651"/>
      <c r="F142" s="651"/>
      <c r="G142" s="651"/>
      <c r="H142" s="649"/>
      <c r="I142" s="649"/>
      <c r="J142" s="651"/>
      <c r="K142" s="651"/>
      <c r="L142" s="648"/>
    </row>
    <row r="143" spans="1:12" ht="24" x14ac:dyDescent="0.2">
      <c r="A143" s="652"/>
      <c r="B143" s="203" t="s">
        <v>6</v>
      </c>
      <c r="C143" s="207" t="s">
        <v>5</v>
      </c>
      <c r="D143" s="207" t="s">
        <v>288</v>
      </c>
      <c r="E143" s="207" t="s">
        <v>289</v>
      </c>
      <c r="F143" s="650"/>
      <c r="G143" s="650"/>
      <c r="H143" s="649" t="s">
        <v>290</v>
      </c>
      <c r="I143" s="649"/>
      <c r="J143" s="651" t="s">
        <v>287</v>
      </c>
      <c r="K143" s="651" t="s">
        <v>16</v>
      </c>
      <c r="L143" s="648">
        <v>290</v>
      </c>
    </row>
    <row r="144" spans="1:12" ht="24" x14ac:dyDescent="0.2">
      <c r="A144" s="652"/>
      <c r="B144" s="209" t="s">
        <v>291</v>
      </c>
      <c r="C144" s="209" t="s">
        <v>2661</v>
      </c>
      <c r="D144" s="211">
        <v>43409</v>
      </c>
      <c r="E144" s="209" t="s">
        <v>2263</v>
      </c>
      <c r="F144" s="650"/>
      <c r="G144" s="650"/>
      <c r="H144" s="649"/>
      <c r="I144" s="649"/>
      <c r="J144" s="651"/>
      <c r="K144" s="651"/>
      <c r="L144" s="648"/>
    </row>
    <row r="145" spans="1:12" ht="24" x14ac:dyDescent="0.2">
      <c r="A145" s="652">
        <v>727</v>
      </c>
      <c r="B145" s="203" t="s">
        <v>12</v>
      </c>
      <c r="C145" s="207" t="s">
        <v>11</v>
      </c>
      <c r="D145" s="207" t="s">
        <v>280</v>
      </c>
      <c r="E145" s="207" t="s">
        <v>281</v>
      </c>
      <c r="F145" s="653" t="s">
        <v>8</v>
      </c>
      <c r="G145" s="653"/>
      <c r="H145" s="650"/>
      <c r="I145" s="650"/>
      <c r="J145" s="650"/>
      <c r="K145" s="650"/>
      <c r="L145" s="650"/>
    </row>
    <row r="146" spans="1:12" x14ac:dyDescent="0.2">
      <c r="A146" s="652"/>
      <c r="B146" s="651" t="s">
        <v>2659</v>
      </c>
      <c r="C146" s="654" t="s">
        <v>2662</v>
      </c>
      <c r="D146" s="655">
        <v>43416</v>
      </c>
      <c r="E146" s="651" t="s">
        <v>394</v>
      </c>
      <c r="F146" s="651" t="s">
        <v>1927</v>
      </c>
      <c r="G146" s="651"/>
      <c r="H146" s="649" t="s">
        <v>286</v>
      </c>
      <c r="I146" s="649"/>
      <c r="J146" s="209" t="s">
        <v>287</v>
      </c>
      <c r="K146" s="209" t="s">
        <v>16</v>
      </c>
      <c r="L146" s="210">
        <v>926.96</v>
      </c>
    </row>
    <row r="147" spans="1:12" x14ac:dyDescent="0.2">
      <c r="A147" s="652"/>
      <c r="B147" s="651"/>
      <c r="C147" s="654"/>
      <c r="D147" s="655"/>
      <c r="E147" s="651"/>
      <c r="F147" s="651"/>
      <c r="G147" s="651"/>
      <c r="H147" s="649" t="s">
        <v>242</v>
      </c>
      <c r="I147" s="649"/>
      <c r="J147" s="651" t="s">
        <v>287</v>
      </c>
      <c r="K147" s="651" t="s">
        <v>287</v>
      </c>
      <c r="L147" s="648">
        <v>0</v>
      </c>
    </row>
    <row r="148" spans="1:12" x14ac:dyDescent="0.2">
      <c r="A148" s="652"/>
      <c r="B148" s="651"/>
      <c r="C148" s="654"/>
      <c r="D148" s="655"/>
      <c r="E148" s="651"/>
      <c r="F148" s="651"/>
      <c r="G148" s="651"/>
      <c r="H148" s="649"/>
      <c r="I148" s="649"/>
      <c r="J148" s="651"/>
      <c r="K148" s="651"/>
      <c r="L148" s="648"/>
    </row>
    <row r="149" spans="1:12" ht="24" x14ac:dyDescent="0.2">
      <c r="A149" s="652"/>
      <c r="B149" s="203" t="s">
        <v>6</v>
      </c>
      <c r="C149" s="207" t="s">
        <v>5</v>
      </c>
      <c r="D149" s="207" t="s">
        <v>288</v>
      </c>
      <c r="E149" s="207" t="s">
        <v>289</v>
      </c>
      <c r="F149" s="650"/>
      <c r="G149" s="650"/>
      <c r="H149" s="649" t="s">
        <v>290</v>
      </c>
      <c r="I149" s="649"/>
      <c r="J149" s="651" t="s">
        <v>287</v>
      </c>
      <c r="K149" s="651" t="s">
        <v>16</v>
      </c>
      <c r="L149" s="648">
        <v>1910.67</v>
      </c>
    </row>
    <row r="150" spans="1:12" ht="24" x14ac:dyDescent="0.2">
      <c r="A150" s="652"/>
      <c r="B150" s="209" t="s">
        <v>291</v>
      </c>
      <c r="C150" s="209" t="s">
        <v>1927</v>
      </c>
      <c r="D150" s="211">
        <v>43421</v>
      </c>
      <c r="E150" s="209" t="s">
        <v>1005</v>
      </c>
      <c r="F150" s="650"/>
      <c r="G150" s="650"/>
      <c r="H150" s="649"/>
      <c r="I150" s="649"/>
      <c r="J150" s="651"/>
      <c r="K150" s="651"/>
      <c r="L150" s="648"/>
    </row>
    <row r="151" spans="1:12" ht="24" x14ac:dyDescent="0.2">
      <c r="A151" s="652">
        <v>728</v>
      </c>
      <c r="B151" s="203" t="s">
        <v>12</v>
      </c>
      <c r="C151" s="207" t="s">
        <v>11</v>
      </c>
      <c r="D151" s="207" t="s">
        <v>280</v>
      </c>
      <c r="E151" s="207" t="s">
        <v>281</v>
      </c>
      <c r="F151" s="653" t="s">
        <v>8</v>
      </c>
      <c r="G151" s="653"/>
      <c r="H151" s="650"/>
      <c r="I151" s="650"/>
      <c r="J151" s="650"/>
      <c r="K151" s="650"/>
      <c r="L151" s="650"/>
    </row>
    <row r="152" spans="1:12" x14ac:dyDescent="0.2">
      <c r="A152" s="652"/>
      <c r="B152" s="651" t="s">
        <v>2659</v>
      </c>
      <c r="C152" s="654" t="s">
        <v>2663</v>
      </c>
      <c r="D152" s="655">
        <v>43443</v>
      </c>
      <c r="E152" s="651" t="s">
        <v>321</v>
      </c>
      <c r="F152" s="651" t="s">
        <v>2664</v>
      </c>
      <c r="G152" s="651"/>
      <c r="H152" s="649" t="s">
        <v>286</v>
      </c>
      <c r="I152" s="649"/>
      <c r="J152" s="209" t="s">
        <v>287</v>
      </c>
      <c r="K152" s="209" t="s">
        <v>16</v>
      </c>
      <c r="L152" s="210">
        <v>810.77</v>
      </c>
    </row>
    <row r="153" spans="1:12" x14ac:dyDescent="0.2">
      <c r="A153" s="652"/>
      <c r="B153" s="651"/>
      <c r="C153" s="654"/>
      <c r="D153" s="655"/>
      <c r="E153" s="651"/>
      <c r="F153" s="651"/>
      <c r="G153" s="651"/>
      <c r="H153" s="649" t="s">
        <v>242</v>
      </c>
      <c r="I153" s="649"/>
      <c r="J153" s="651" t="s">
        <v>287</v>
      </c>
      <c r="K153" s="651" t="s">
        <v>287</v>
      </c>
      <c r="L153" s="648">
        <v>0</v>
      </c>
    </row>
    <row r="154" spans="1:12" x14ac:dyDescent="0.2">
      <c r="A154" s="652"/>
      <c r="B154" s="651"/>
      <c r="C154" s="654"/>
      <c r="D154" s="655"/>
      <c r="E154" s="651"/>
      <c r="F154" s="651"/>
      <c r="G154" s="651"/>
      <c r="H154" s="649"/>
      <c r="I154" s="649"/>
      <c r="J154" s="651"/>
      <c r="K154" s="651"/>
      <c r="L154" s="648"/>
    </row>
    <row r="155" spans="1:12" ht="24" x14ac:dyDescent="0.2">
      <c r="A155" s="652"/>
      <c r="B155" s="203" t="s">
        <v>6</v>
      </c>
      <c r="C155" s="207" t="s">
        <v>5</v>
      </c>
      <c r="D155" s="207" t="s">
        <v>288</v>
      </c>
      <c r="E155" s="207" t="s">
        <v>289</v>
      </c>
      <c r="F155" s="650"/>
      <c r="G155" s="650"/>
      <c r="H155" s="649" t="s">
        <v>290</v>
      </c>
      <c r="I155" s="649"/>
      <c r="J155" s="651" t="s">
        <v>287</v>
      </c>
      <c r="K155" s="651" t="s">
        <v>16</v>
      </c>
      <c r="L155" s="648">
        <v>899</v>
      </c>
    </row>
    <row r="156" spans="1:12" ht="24" x14ac:dyDescent="0.2">
      <c r="A156" s="652"/>
      <c r="B156" s="209" t="s">
        <v>291</v>
      </c>
      <c r="C156" s="209" t="s">
        <v>2664</v>
      </c>
      <c r="D156" s="211">
        <v>43446</v>
      </c>
      <c r="E156" s="209" t="s">
        <v>2490</v>
      </c>
      <c r="F156" s="650"/>
      <c r="G156" s="650"/>
      <c r="H156" s="649"/>
      <c r="I156" s="649"/>
      <c r="J156" s="651"/>
      <c r="K156" s="651"/>
      <c r="L156" s="648"/>
    </row>
    <row r="157" spans="1:12" ht="24" x14ac:dyDescent="0.2">
      <c r="A157" s="652">
        <v>729</v>
      </c>
      <c r="B157" s="203" t="s">
        <v>12</v>
      </c>
      <c r="C157" s="207" t="s">
        <v>11</v>
      </c>
      <c r="D157" s="207" t="s">
        <v>280</v>
      </c>
      <c r="E157" s="207" t="s">
        <v>281</v>
      </c>
      <c r="F157" s="653" t="s">
        <v>8</v>
      </c>
      <c r="G157" s="653"/>
      <c r="H157" s="650"/>
      <c r="I157" s="650"/>
      <c r="J157" s="650"/>
      <c r="K157" s="650"/>
      <c r="L157" s="650"/>
    </row>
    <row r="158" spans="1:12" x14ac:dyDescent="0.2">
      <c r="A158" s="652"/>
      <c r="B158" s="651" t="s">
        <v>2659</v>
      </c>
      <c r="C158" s="654" t="s">
        <v>2665</v>
      </c>
      <c r="D158" s="655">
        <v>43471</v>
      </c>
      <c r="E158" s="651" t="s">
        <v>1151</v>
      </c>
      <c r="F158" s="651" t="s">
        <v>1152</v>
      </c>
      <c r="G158" s="651"/>
      <c r="H158" s="649" t="s">
        <v>286</v>
      </c>
      <c r="I158" s="649"/>
      <c r="J158" s="209" t="s">
        <v>287</v>
      </c>
      <c r="K158" s="209" t="s">
        <v>16</v>
      </c>
      <c r="L158" s="210">
        <v>254</v>
      </c>
    </row>
    <row r="159" spans="1:12" x14ac:dyDescent="0.2">
      <c r="A159" s="652"/>
      <c r="B159" s="651"/>
      <c r="C159" s="654"/>
      <c r="D159" s="655"/>
      <c r="E159" s="651"/>
      <c r="F159" s="651"/>
      <c r="G159" s="651"/>
      <c r="H159" s="649" t="s">
        <v>242</v>
      </c>
      <c r="I159" s="649"/>
      <c r="J159" s="209" t="s">
        <v>287</v>
      </c>
      <c r="K159" s="209" t="s">
        <v>16</v>
      </c>
      <c r="L159" s="210">
        <v>6000</v>
      </c>
    </row>
    <row r="160" spans="1:12" ht="24" x14ac:dyDescent="0.2">
      <c r="A160" s="652"/>
      <c r="B160" s="203" t="s">
        <v>6</v>
      </c>
      <c r="C160" s="207" t="s">
        <v>5</v>
      </c>
      <c r="D160" s="207" t="s">
        <v>288</v>
      </c>
      <c r="E160" s="207" t="s">
        <v>289</v>
      </c>
      <c r="F160" s="650"/>
      <c r="G160" s="650"/>
      <c r="H160" s="649" t="s">
        <v>290</v>
      </c>
      <c r="I160" s="649"/>
      <c r="J160" s="651" t="s">
        <v>287</v>
      </c>
      <c r="K160" s="651" t="s">
        <v>16</v>
      </c>
      <c r="L160" s="648">
        <v>250</v>
      </c>
    </row>
    <row r="161" spans="1:12" ht="24" x14ac:dyDescent="0.2">
      <c r="A161" s="652"/>
      <c r="B161" s="209" t="s">
        <v>291</v>
      </c>
      <c r="C161" s="209" t="s">
        <v>1152</v>
      </c>
      <c r="D161" s="211">
        <v>43476</v>
      </c>
      <c r="E161" s="209" t="s">
        <v>1197</v>
      </c>
      <c r="F161" s="650"/>
      <c r="G161" s="650"/>
      <c r="H161" s="649"/>
      <c r="I161" s="649"/>
      <c r="J161" s="651"/>
      <c r="K161" s="651"/>
      <c r="L161" s="648"/>
    </row>
    <row r="162" spans="1:12" ht="24" x14ac:dyDescent="0.2">
      <c r="A162" s="652">
        <v>730</v>
      </c>
      <c r="B162" s="203" t="s">
        <v>12</v>
      </c>
      <c r="C162" s="207" t="s">
        <v>11</v>
      </c>
      <c r="D162" s="207" t="s">
        <v>280</v>
      </c>
      <c r="E162" s="207" t="s">
        <v>281</v>
      </c>
      <c r="F162" s="653" t="s">
        <v>8</v>
      </c>
      <c r="G162" s="653"/>
      <c r="H162" s="650"/>
      <c r="I162" s="650"/>
      <c r="J162" s="650"/>
      <c r="K162" s="650"/>
      <c r="L162" s="650"/>
    </row>
    <row r="163" spans="1:12" x14ac:dyDescent="0.2">
      <c r="A163" s="652"/>
      <c r="B163" s="651" t="s">
        <v>2659</v>
      </c>
      <c r="C163" s="654" t="s">
        <v>2666</v>
      </c>
      <c r="D163" s="655">
        <v>43479</v>
      </c>
      <c r="E163" s="651" t="s">
        <v>321</v>
      </c>
      <c r="F163" s="651" t="s">
        <v>1927</v>
      </c>
      <c r="G163" s="651"/>
      <c r="H163" s="649" t="s">
        <v>286</v>
      </c>
      <c r="I163" s="649"/>
      <c r="J163" s="209" t="s">
        <v>287</v>
      </c>
      <c r="K163" s="209" t="s">
        <v>16</v>
      </c>
      <c r="L163" s="210">
        <v>538</v>
      </c>
    </row>
    <row r="164" spans="1:12" x14ac:dyDescent="0.2">
      <c r="A164" s="652"/>
      <c r="B164" s="651"/>
      <c r="C164" s="654"/>
      <c r="D164" s="655"/>
      <c r="E164" s="651"/>
      <c r="F164" s="651"/>
      <c r="G164" s="651"/>
      <c r="H164" s="649" t="s">
        <v>242</v>
      </c>
      <c r="I164" s="649"/>
      <c r="J164" s="651" t="s">
        <v>287</v>
      </c>
      <c r="K164" s="651" t="s">
        <v>16</v>
      </c>
      <c r="L164" s="648">
        <v>655.41</v>
      </c>
    </row>
    <row r="165" spans="1:12" x14ac:dyDescent="0.2">
      <c r="A165" s="652"/>
      <c r="B165" s="651"/>
      <c r="C165" s="654"/>
      <c r="D165" s="655"/>
      <c r="E165" s="651"/>
      <c r="F165" s="651"/>
      <c r="G165" s="651"/>
      <c r="H165" s="649"/>
      <c r="I165" s="649"/>
      <c r="J165" s="651"/>
      <c r="K165" s="651"/>
      <c r="L165" s="648"/>
    </row>
    <row r="166" spans="1:12" ht="24" x14ac:dyDescent="0.2">
      <c r="A166" s="652"/>
      <c r="B166" s="203" t="s">
        <v>6</v>
      </c>
      <c r="C166" s="207" t="s">
        <v>5</v>
      </c>
      <c r="D166" s="207" t="s">
        <v>288</v>
      </c>
      <c r="E166" s="207" t="s">
        <v>289</v>
      </c>
      <c r="F166" s="650"/>
      <c r="G166" s="650"/>
      <c r="H166" s="649" t="s">
        <v>290</v>
      </c>
      <c r="I166" s="649"/>
      <c r="J166" s="651" t="s">
        <v>287</v>
      </c>
      <c r="K166" s="651" t="s">
        <v>16</v>
      </c>
      <c r="L166" s="648">
        <v>1699</v>
      </c>
    </row>
    <row r="167" spans="1:12" ht="24" x14ac:dyDescent="0.2">
      <c r="A167" s="652"/>
      <c r="B167" s="209" t="s">
        <v>291</v>
      </c>
      <c r="C167" s="209" t="s">
        <v>1927</v>
      </c>
      <c r="D167" s="211">
        <v>43481</v>
      </c>
      <c r="E167" s="209" t="s">
        <v>447</v>
      </c>
      <c r="F167" s="650"/>
      <c r="G167" s="650"/>
      <c r="H167" s="649"/>
      <c r="I167" s="649"/>
      <c r="J167" s="651"/>
      <c r="K167" s="651"/>
      <c r="L167" s="648"/>
    </row>
    <row r="168" spans="1:12" ht="24" x14ac:dyDescent="0.2">
      <c r="A168" s="652">
        <v>731</v>
      </c>
      <c r="B168" s="203" t="s">
        <v>12</v>
      </c>
      <c r="C168" s="207" t="s">
        <v>11</v>
      </c>
      <c r="D168" s="207" t="s">
        <v>280</v>
      </c>
      <c r="E168" s="207" t="s">
        <v>281</v>
      </c>
      <c r="F168" s="653" t="s">
        <v>8</v>
      </c>
      <c r="G168" s="653"/>
      <c r="H168" s="650"/>
      <c r="I168" s="650"/>
      <c r="J168" s="650"/>
      <c r="K168" s="650"/>
      <c r="L168" s="650"/>
    </row>
    <row r="169" spans="1:12" x14ac:dyDescent="0.2">
      <c r="A169" s="652"/>
      <c r="B169" s="651" t="s">
        <v>2667</v>
      </c>
      <c r="C169" s="654" t="s">
        <v>2668</v>
      </c>
      <c r="D169" s="655">
        <v>43398</v>
      </c>
      <c r="E169" s="651" t="s">
        <v>469</v>
      </c>
      <c r="F169" s="651" t="s">
        <v>2669</v>
      </c>
      <c r="G169" s="651"/>
      <c r="H169" s="649" t="s">
        <v>286</v>
      </c>
      <c r="I169" s="649"/>
      <c r="J169" s="209" t="s">
        <v>287</v>
      </c>
      <c r="K169" s="209" t="s">
        <v>16</v>
      </c>
      <c r="L169" s="210">
        <v>336.5</v>
      </c>
    </row>
    <row r="170" spans="1:12" x14ac:dyDescent="0.2">
      <c r="A170" s="652"/>
      <c r="B170" s="651"/>
      <c r="C170" s="654"/>
      <c r="D170" s="655"/>
      <c r="E170" s="651"/>
      <c r="F170" s="651"/>
      <c r="G170" s="651"/>
      <c r="H170" s="649" t="s">
        <v>242</v>
      </c>
      <c r="I170" s="649"/>
      <c r="J170" s="209" t="s">
        <v>287</v>
      </c>
      <c r="K170" s="209" t="s">
        <v>16</v>
      </c>
      <c r="L170" s="210">
        <v>292.39</v>
      </c>
    </row>
    <row r="171" spans="1:12" ht="24" x14ac:dyDescent="0.2">
      <c r="A171" s="652"/>
      <c r="B171" s="203" t="s">
        <v>6</v>
      </c>
      <c r="C171" s="207" t="s">
        <v>5</v>
      </c>
      <c r="D171" s="207" t="s">
        <v>288</v>
      </c>
      <c r="E171" s="207" t="s">
        <v>289</v>
      </c>
      <c r="F171" s="650"/>
      <c r="G171" s="650"/>
      <c r="H171" s="649" t="s">
        <v>290</v>
      </c>
      <c r="I171" s="649"/>
      <c r="J171" s="651" t="s">
        <v>287</v>
      </c>
      <c r="K171" s="651" t="s">
        <v>287</v>
      </c>
      <c r="L171" s="648">
        <v>0</v>
      </c>
    </row>
    <row r="172" spans="1:12" ht="24" x14ac:dyDescent="0.2">
      <c r="A172" s="652"/>
      <c r="B172" s="209" t="s">
        <v>2670</v>
      </c>
      <c r="C172" s="209" t="s">
        <v>2669</v>
      </c>
      <c r="D172" s="211">
        <v>43399</v>
      </c>
      <c r="E172" s="209" t="s">
        <v>577</v>
      </c>
      <c r="F172" s="650"/>
      <c r="G172" s="650"/>
      <c r="H172" s="649"/>
      <c r="I172" s="649"/>
      <c r="J172" s="651"/>
      <c r="K172" s="651"/>
      <c r="L172" s="648"/>
    </row>
    <row r="173" spans="1:12" ht="24" x14ac:dyDescent="0.2">
      <c r="A173" s="652">
        <v>732</v>
      </c>
      <c r="B173" s="203" t="s">
        <v>12</v>
      </c>
      <c r="C173" s="207" t="s">
        <v>11</v>
      </c>
      <c r="D173" s="207" t="s">
        <v>280</v>
      </c>
      <c r="E173" s="207" t="s">
        <v>281</v>
      </c>
      <c r="F173" s="653" t="s">
        <v>8</v>
      </c>
      <c r="G173" s="653"/>
      <c r="H173" s="650"/>
      <c r="I173" s="650"/>
      <c r="J173" s="650"/>
      <c r="K173" s="650"/>
      <c r="L173" s="650"/>
    </row>
    <row r="174" spans="1:12" x14ac:dyDescent="0.2">
      <c r="A174" s="652"/>
      <c r="B174" s="651" t="s">
        <v>2671</v>
      </c>
      <c r="C174" s="654" t="s">
        <v>2672</v>
      </c>
      <c r="D174" s="655">
        <v>43401</v>
      </c>
      <c r="E174" s="651" t="s">
        <v>1917</v>
      </c>
      <c r="F174" s="651" t="s">
        <v>2673</v>
      </c>
      <c r="G174" s="651"/>
      <c r="H174" s="649" t="s">
        <v>286</v>
      </c>
      <c r="I174" s="649"/>
      <c r="J174" s="209" t="s">
        <v>287</v>
      </c>
      <c r="K174" s="209" t="s">
        <v>16</v>
      </c>
      <c r="L174" s="210">
        <v>500.34</v>
      </c>
    </row>
    <row r="175" spans="1:12" x14ac:dyDescent="0.2">
      <c r="A175" s="652"/>
      <c r="B175" s="651"/>
      <c r="C175" s="654"/>
      <c r="D175" s="655"/>
      <c r="E175" s="651"/>
      <c r="F175" s="651"/>
      <c r="G175" s="651"/>
      <c r="H175" s="649" t="s">
        <v>242</v>
      </c>
      <c r="I175" s="649"/>
      <c r="J175" s="209" t="s">
        <v>287</v>
      </c>
      <c r="K175" s="209" t="s">
        <v>16</v>
      </c>
      <c r="L175" s="210">
        <v>481.4</v>
      </c>
    </row>
    <row r="176" spans="1:12" ht="24" x14ac:dyDescent="0.2">
      <c r="A176" s="652"/>
      <c r="B176" s="203" t="s">
        <v>6</v>
      </c>
      <c r="C176" s="207" t="s">
        <v>5</v>
      </c>
      <c r="D176" s="207" t="s">
        <v>288</v>
      </c>
      <c r="E176" s="207" t="s">
        <v>289</v>
      </c>
      <c r="F176" s="650"/>
      <c r="G176" s="650"/>
      <c r="H176" s="649" t="s">
        <v>290</v>
      </c>
      <c r="I176" s="649"/>
      <c r="J176" s="651" t="s">
        <v>287</v>
      </c>
      <c r="K176" s="651" t="s">
        <v>16</v>
      </c>
      <c r="L176" s="648">
        <v>110</v>
      </c>
    </row>
    <row r="177" spans="1:12" ht="24" x14ac:dyDescent="0.2">
      <c r="A177" s="652"/>
      <c r="B177" s="209" t="s">
        <v>317</v>
      </c>
      <c r="C177" s="209" t="s">
        <v>2673</v>
      </c>
      <c r="D177" s="211">
        <v>43403</v>
      </c>
      <c r="E177" s="209" t="s">
        <v>717</v>
      </c>
      <c r="F177" s="650"/>
      <c r="G177" s="650"/>
      <c r="H177" s="649"/>
      <c r="I177" s="649"/>
      <c r="J177" s="651"/>
      <c r="K177" s="651"/>
      <c r="L177" s="648"/>
    </row>
    <row r="178" spans="1:12" ht="24" x14ac:dyDescent="0.2">
      <c r="A178" s="652">
        <v>733</v>
      </c>
      <c r="B178" s="203" t="s">
        <v>12</v>
      </c>
      <c r="C178" s="207" t="s">
        <v>11</v>
      </c>
      <c r="D178" s="207" t="s">
        <v>280</v>
      </c>
      <c r="E178" s="207" t="s">
        <v>281</v>
      </c>
      <c r="F178" s="653" t="s">
        <v>8</v>
      </c>
      <c r="G178" s="653"/>
      <c r="H178" s="650"/>
      <c r="I178" s="650"/>
      <c r="J178" s="650"/>
      <c r="K178" s="650"/>
      <c r="L178" s="650"/>
    </row>
    <row r="179" spans="1:12" x14ac:dyDescent="0.2">
      <c r="A179" s="652"/>
      <c r="B179" s="651" t="s">
        <v>2671</v>
      </c>
      <c r="C179" s="654" t="s">
        <v>2674</v>
      </c>
      <c r="D179" s="655">
        <v>43551</v>
      </c>
      <c r="E179" s="651" t="s">
        <v>1003</v>
      </c>
      <c r="F179" s="651" t="s">
        <v>2675</v>
      </c>
      <c r="G179" s="651"/>
      <c r="H179" s="649" t="s">
        <v>286</v>
      </c>
      <c r="I179" s="649"/>
      <c r="J179" s="209" t="s">
        <v>287</v>
      </c>
      <c r="K179" s="209" t="s">
        <v>16</v>
      </c>
      <c r="L179" s="210">
        <v>703.04</v>
      </c>
    </row>
    <row r="180" spans="1:12" x14ac:dyDescent="0.2">
      <c r="A180" s="652"/>
      <c r="B180" s="651"/>
      <c r="C180" s="654"/>
      <c r="D180" s="655"/>
      <c r="E180" s="651"/>
      <c r="F180" s="651"/>
      <c r="G180" s="651"/>
      <c r="H180" s="649" t="s">
        <v>242</v>
      </c>
      <c r="I180" s="649"/>
      <c r="J180" s="209" t="s">
        <v>287</v>
      </c>
      <c r="K180" s="209" t="s">
        <v>16</v>
      </c>
      <c r="L180" s="210">
        <v>377.85</v>
      </c>
    </row>
    <row r="181" spans="1:12" ht="24" x14ac:dyDescent="0.2">
      <c r="A181" s="652"/>
      <c r="B181" s="203" t="s">
        <v>6</v>
      </c>
      <c r="C181" s="207" t="s">
        <v>5</v>
      </c>
      <c r="D181" s="207" t="s">
        <v>288</v>
      </c>
      <c r="E181" s="207" t="s">
        <v>289</v>
      </c>
      <c r="F181" s="650"/>
      <c r="G181" s="650"/>
      <c r="H181" s="649" t="s">
        <v>290</v>
      </c>
      <c r="I181" s="649"/>
      <c r="J181" s="651" t="s">
        <v>287</v>
      </c>
      <c r="K181" s="651" t="s">
        <v>16</v>
      </c>
      <c r="L181" s="648">
        <v>118</v>
      </c>
    </row>
    <row r="182" spans="1:12" ht="24" x14ac:dyDescent="0.2">
      <c r="A182" s="652"/>
      <c r="B182" s="209" t="s">
        <v>317</v>
      </c>
      <c r="C182" s="209" t="s">
        <v>2675</v>
      </c>
      <c r="D182" s="211">
        <v>43556</v>
      </c>
      <c r="E182" s="209" t="s">
        <v>2676</v>
      </c>
      <c r="F182" s="650"/>
      <c r="G182" s="650"/>
      <c r="H182" s="649"/>
      <c r="I182" s="649"/>
      <c r="J182" s="651"/>
      <c r="K182" s="651"/>
      <c r="L182" s="648"/>
    </row>
    <row r="183" spans="1:12" ht="24" x14ac:dyDescent="0.2">
      <c r="A183" s="652">
        <v>734</v>
      </c>
      <c r="B183" s="203" t="s">
        <v>12</v>
      </c>
      <c r="C183" s="207" t="s">
        <v>11</v>
      </c>
      <c r="D183" s="207" t="s">
        <v>280</v>
      </c>
      <c r="E183" s="207" t="s">
        <v>281</v>
      </c>
      <c r="F183" s="653" t="s">
        <v>8</v>
      </c>
      <c r="G183" s="653"/>
      <c r="H183" s="650"/>
      <c r="I183" s="650"/>
      <c r="J183" s="650"/>
      <c r="K183" s="650"/>
      <c r="L183" s="650"/>
    </row>
    <row r="184" spans="1:12" x14ac:dyDescent="0.2">
      <c r="A184" s="652"/>
      <c r="B184" s="651" t="s">
        <v>2677</v>
      </c>
      <c r="C184" s="654" t="s">
        <v>2678</v>
      </c>
      <c r="D184" s="655">
        <v>43434</v>
      </c>
      <c r="E184" s="651" t="s">
        <v>321</v>
      </c>
      <c r="F184" s="651" t="s">
        <v>2679</v>
      </c>
      <c r="G184" s="651"/>
      <c r="H184" s="649" t="s">
        <v>286</v>
      </c>
      <c r="I184" s="649"/>
      <c r="J184" s="209" t="s">
        <v>287</v>
      </c>
      <c r="K184" s="209" t="s">
        <v>16</v>
      </c>
      <c r="L184" s="210">
        <v>585.04999999999995</v>
      </c>
    </row>
    <row r="185" spans="1:12" x14ac:dyDescent="0.2">
      <c r="A185" s="652"/>
      <c r="B185" s="651"/>
      <c r="C185" s="654"/>
      <c r="D185" s="655"/>
      <c r="E185" s="651"/>
      <c r="F185" s="651"/>
      <c r="G185" s="651"/>
      <c r="H185" s="649" t="s">
        <v>242</v>
      </c>
      <c r="I185" s="649"/>
      <c r="J185" s="209" t="s">
        <v>287</v>
      </c>
      <c r="K185" s="209" t="s">
        <v>287</v>
      </c>
      <c r="L185" s="210">
        <v>0</v>
      </c>
    </row>
    <row r="186" spans="1:12" ht="24" x14ac:dyDescent="0.2">
      <c r="A186" s="652"/>
      <c r="B186" s="203" t="s">
        <v>6</v>
      </c>
      <c r="C186" s="207" t="s">
        <v>5</v>
      </c>
      <c r="D186" s="207" t="s">
        <v>288</v>
      </c>
      <c r="E186" s="207" t="s">
        <v>289</v>
      </c>
      <c r="F186" s="650"/>
      <c r="G186" s="650"/>
      <c r="H186" s="649" t="s">
        <v>290</v>
      </c>
      <c r="I186" s="649"/>
      <c r="J186" s="651" t="s">
        <v>287</v>
      </c>
      <c r="K186" s="651" t="s">
        <v>16</v>
      </c>
      <c r="L186" s="648">
        <v>750</v>
      </c>
    </row>
    <row r="187" spans="1:12" ht="24" x14ac:dyDescent="0.2">
      <c r="A187" s="652"/>
      <c r="B187" s="209" t="s">
        <v>317</v>
      </c>
      <c r="C187" s="209" t="s">
        <v>2679</v>
      </c>
      <c r="D187" s="211">
        <v>43438</v>
      </c>
      <c r="E187" s="209" t="s">
        <v>2444</v>
      </c>
      <c r="F187" s="650"/>
      <c r="G187" s="650"/>
      <c r="H187" s="649"/>
      <c r="I187" s="649"/>
      <c r="J187" s="651"/>
      <c r="K187" s="651"/>
      <c r="L187" s="648"/>
    </row>
    <row r="188" spans="1:12" ht="24" x14ac:dyDescent="0.2">
      <c r="A188" s="652">
        <v>735</v>
      </c>
      <c r="B188" s="203" t="s">
        <v>12</v>
      </c>
      <c r="C188" s="207" t="s">
        <v>11</v>
      </c>
      <c r="D188" s="207" t="s">
        <v>280</v>
      </c>
      <c r="E188" s="207" t="s">
        <v>281</v>
      </c>
      <c r="F188" s="653" t="s">
        <v>8</v>
      </c>
      <c r="G188" s="653"/>
      <c r="H188" s="650"/>
      <c r="I188" s="650"/>
      <c r="J188" s="650"/>
      <c r="K188" s="650"/>
      <c r="L188" s="650"/>
    </row>
    <row r="189" spans="1:12" x14ac:dyDescent="0.2">
      <c r="A189" s="652"/>
      <c r="B189" s="651" t="s">
        <v>2680</v>
      </c>
      <c r="C189" s="651" t="s">
        <v>2681</v>
      </c>
      <c r="D189" s="655">
        <v>43517</v>
      </c>
      <c r="E189" s="651" t="s">
        <v>1155</v>
      </c>
      <c r="F189" s="651" t="s">
        <v>2682</v>
      </c>
      <c r="G189" s="651"/>
      <c r="H189" s="649" t="s">
        <v>286</v>
      </c>
      <c r="I189" s="649"/>
      <c r="J189" s="209" t="s">
        <v>287</v>
      </c>
      <c r="K189" s="209" t="s">
        <v>16</v>
      </c>
      <c r="L189" s="210">
        <v>460</v>
      </c>
    </row>
    <row r="190" spans="1:12" x14ac:dyDescent="0.2">
      <c r="A190" s="652"/>
      <c r="B190" s="651"/>
      <c r="C190" s="651"/>
      <c r="D190" s="655"/>
      <c r="E190" s="651"/>
      <c r="F190" s="651"/>
      <c r="G190" s="651"/>
      <c r="H190" s="649" t="s">
        <v>242</v>
      </c>
      <c r="I190" s="649"/>
      <c r="J190" s="209" t="s">
        <v>287</v>
      </c>
      <c r="K190" s="209" t="s">
        <v>16</v>
      </c>
      <c r="L190" s="210">
        <v>792.78</v>
      </c>
    </row>
    <row r="191" spans="1:12" ht="24" x14ac:dyDescent="0.2">
      <c r="A191" s="652"/>
      <c r="B191" s="203" t="s">
        <v>6</v>
      </c>
      <c r="C191" s="207" t="s">
        <v>5</v>
      </c>
      <c r="D191" s="207" t="s">
        <v>288</v>
      </c>
      <c r="E191" s="207" t="s">
        <v>289</v>
      </c>
      <c r="F191" s="650"/>
      <c r="G191" s="650"/>
      <c r="H191" s="649" t="s">
        <v>290</v>
      </c>
      <c r="I191" s="649"/>
      <c r="J191" s="651" t="s">
        <v>287</v>
      </c>
      <c r="K191" s="651" t="s">
        <v>16</v>
      </c>
      <c r="L191" s="648">
        <v>225</v>
      </c>
    </row>
    <row r="192" spans="1:12" ht="24" x14ac:dyDescent="0.2">
      <c r="A192" s="652"/>
      <c r="B192" s="209" t="s">
        <v>291</v>
      </c>
      <c r="C192" s="209" t="s">
        <v>2682</v>
      </c>
      <c r="D192" s="211">
        <v>43521</v>
      </c>
      <c r="E192" s="209" t="s">
        <v>701</v>
      </c>
      <c r="F192" s="650"/>
      <c r="G192" s="650"/>
      <c r="H192" s="649"/>
      <c r="I192" s="649"/>
      <c r="J192" s="651"/>
      <c r="K192" s="651"/>
      <c r="L192" s="648"/>
    </row>
    <row r="193" spans="1:12" ht="24" x14ac:dyDescent="0.2">
      <c r="A193" s="652">
        <v>736</v>
      </c>
      <c r="B193" s="203" t="s">
        <v>12</v>
      </c>
      <c r="C193" s="207" t="s">
        <v>11</v>
      </c>
      <c r="D193" s="207" t="s">
        <v>280</v>
      </c>
      <c r="E193" s="207" t="s">
        <v>281</v>
      </c>
      <c r="F193" s="653" t="s">
        <v>8</v>
      </c>
      <c r="G193" s="653"/>
      <c r="H193" s="650"/>
      <c r="I193" s="650"/>
      <c r="J193" s="650"/>
      <c r="K193" s="650"/>
      <c r="L193" s="650"/>
    </row>
    <row r="194" spans="1:12" x14ac:dyDescent="0.2">
      <c r="A194" s="652"/>
      <c r="B194" s="651" t="s">
        <v>2683</v>
      </c>
      <c r="C194" s="654" t="s">
        <v>2684</v>
      </c>
      <c r="D194" s="655">
        <v>43544</v>
      </c>
      <c r="E194" s="651" t="s">
        <v>659</v>
      </c>
      <c r="F194" s="651" t="s">
        <v>2685</v>
      </c>
      <c r="G194" s="651"/>
      <c r="H194" s="649" t="s">
        <v>286</v>
      </c>
      <c r="I194" s="649"/>
      <c r="J194" s="209" t="s">
        <v>287</v>
      </c>
      <c r="K194" s="209" t="s">
        <v>16</v>
      </c>
      <c r="L194" s="210">
        <v>366.84</v>
      </c>
    </row>
    <row r="195" spans="1:12" x14ac:dyDescent="0.2">
      <c r="A195" s="652"/>
      <c r="B195" s="651"/>
      <c r="C195" s="654"/>
      <c r="D195" s="655"/>
      <c r="E195" s="651"/>
      <c r="F195" s="651"/>
      <c r="G195" s="651"/>
      <c r="H195" s="649" t="s">
        <v>242</v>
      </c>
      <c r="I195" s="649"/>
      <c r="J195" s="209" t="s">
        <v>287</v>
      </c>
      <c r="K195" s="209" t="s">
        <v>16</v>
      </c>
      <c r="L195" s="210">
        <v>366.47</v>
      </c>
    </row>
    <row r="196" spans="1:12" ht="24" x14ac:dyDescent="0.2">
      <c r="A196" s="652"/>
      <c r="B196" s="203" t="s">
        <v>6</v>
      </c>
      <c r="C196" s="207" t="s">
        <v>5</v>
      </c>
      <c r="D196" s="207" t="s">
        <v>288</v>
      </c>
      <c r="E196" s="207" t="s">
        <v>289</v>
      </c>
      <c r="F196" s="650"/>
      <c r="G196" s="650"/>
      <c r="H196" s="649" t="s">
        <v>290</v>
      </c>
      <c r="I196" s="649"/>
      <c r="J196" s="651" t="s">
        <v>287</v>
      </c>
      <c r="K196" s="651" t="s">
        <v>16</v>
      </c>
      <c r="L196" s="648">
        <v>176.86</v>
      </c>
    </row>
    <row r="197" spans="1:12" ht="24" x14ac:dyDescent="0.2">
      <c r="A197" s="652"/>
      <c r="B197" s="209" t="s">
        <v>439</v>
      </c>
      <c r="C197" s="209" t="s">
        <v>2685</v>
      </c>
      <c r="D197" s="211">
        <v>43546</v>
      </c>
      <c r="E197" s="209" t="s">
        <v>893</v>
      </c>
      <c r="F197" s="650"/>
      <c r="G197" s="650"/>
      <c r="H197" s="649"/>
      <c r="I197" s="649"/>
      <c r="J197" s="651"/>
      <c r="K197" s="651"/>
      <c r="L197" s="648"/>
    </row>
    <row r="198" spans="1:12" ht="24" x14ac:dyDescent="0.2">
      <c r="A198" s="652">
        <v>737</v>
      </c>
      <c r="B198" s="203" t="s">
        <v>12</v>
      </c>
      <c r="C198" s="207" t="s">
        <v>11</v>
      </c>
      <c r="D198" s="207" t="s">
        <v>280</v>
      </c>
      <c r="E198" s="207" t="s">
        <v>281</v>
      </c>
      <c r="F198" s="653" t="s">
        <v>8</v>
      </c>
      <c r="G198" s="653"/>
      <c r="H198" s="650"/>
      <c r="I198" s="650"/>
      <c r="J198" s="650"/>
      <c r="K198" s="650"/>
      <c r="L198" s="650"/>
    </row>
    <row r="199" spans="1:12" x14ac:dyDescent="0.2">
      <c r="A199" s="652"/>
      <c r="B199" s="651" t="s">
        <v>2686</v>
      </c>
      <c r="C199" s="654" t="s">
        <v>2687</v>
      </c>
      <c r="D199" s="655">
        <v>43524</v>
      </c>
      <c r="E199" s="651" t="s">
        <v>359</v>
      </c>
      <c r="F199" s="651" t="s">
        <v>2688</v>
      </c>
      <c r="G199" s="651"/>
      <c r="H199" s="649" t="s">
        <v>286</v>
      </c>
      <c r="I199" s="649"/>
      <c r="J199" s="209" t="s">
        <v>287</v>
      </c>
      <c r="K199" s="209" t="s">
        <v>16</v>
      </c>
      <c r="L199" s="210">
        <v>1589</v>
      </c>
    </row>
    <row r="200" spans="1:12" x14ac:dyDescent="0.2">
      <c r="A200" s="652"/>
      <c r="B200" s="651"/>
      <c r="C200" s="654"/>
      <c r="D200" s="655"/>
      <c r="E200" s="651"/>
      <c r="F200" s="651"/>
      <c r="G200" s="651"/>
      <c r="H200" s="649" t="s">
        <v>242</v>
      </c>
      <c r="I200" s="649"/>
      <c r="J200" s="209" t="s">
        <v>287</v>
      </c>
      <c r="K200" s="209" t="s">
        <v>16</v>
      </c>
      <c r="L200" s="210">
        <v>9635.6</v>
      </c>
    </row>
    <row r="201" spans="1:12" ht="24" x14ac:dyDescent="0.2">
      <c r="A201" s="652"/>
      <c r="B201" s="203" t="s">
        <v>6</v>
      </c>
      <c r="C201" s="207" t="s">
        <v>5</v>
      </c>
      <c r="D201" s="207" t="s">
        <v>288</v>
      </c>
      <c r="E201" s="207" t="s">
        <v>289</v>
      </c>
      <c r="F201" s="650"/>
      <c r="G201" s="650"/>
      <c r="H201" s="649" t="s">
        <v>290</v>
      </c>
      <c r="I201" s="649"/>
      <c r="J201" s="651" t="s">
        <v>287</v>
      </c>
      <c r="K201" s="651" t="s">
        <v>287</v>
      </c>
      <c r="L201" s="648">
        <v>0</v>
      </c>
    </row>
    <row r="202" spans="1:12" ht="24" x14ac:dyDescent="0.2">
      <c r="A202" s="652"/>
      <c r="B202" s="209" t="s">
        <v>366</v>
      </c>
      <c r="C202" s="209" t="s">
        <v>2688</v>
      </c>
      <c r="D202" s="211">
        <v>43533</v>
      </c>
      <c r="E202" s="209" t="s">
        <v>2689</v>
      </c>
      <c r="F202" s="650"/>
      <c r="G202" s="650"/>
      <c r="H202" s="649"/>
      <c r="I202" s="649"/>
      <c r="J202" s="651"/>
      <c r="K202" s="651"/>
      <c r="L202" s="648"/>
    </row>
    <row r="203" spans="1:12" ht="24" x14ac:dyDescent="0.2">
      <c r="A203" s="652">
        <v>738</v>
      </c>
      <c r="B203" s="203" t="s">
        <v>12</v>
      </c>
      <c r="C203" s="207" t="s">
        <v>11</v>
      </c>
      <c r="D203" s="207" t="s">
        <v>280</v>
      </c>
      <c r="E203" s="207" t="s">
        <v>281</v>
      </c>
      <c r="F203" s="653" t="s">
        <v>8</v>
      </c>
      <c r="G203" s="653"/>
      <c r="H203" s="650"/>
      <c r="I203" s="650"/>
      <c r="J203" s="650"/>
      <c r="K203" s="650"/>
      <c r="L203" s="650"/>
    </row>
    <row r="204" spans="1:12" x14ac:dyDescent="0.2">
      <c r="A204" s="652"/>
      <c r="B204" s="651" t="s">
        <v>2690</v>
      </c>
      <c r="C204" s="651" t="s">
        <v>2691</v>
      </c>
      <c r="D204" s="655">
        <v>43386</v>
      </c>
      <c r="E204" s="651" t="s">
        <v>2042</v>
      </c>
      <c r="F204" s="651" t="s">
        <v>2043</v>
      </c>
      <c r="G204" s="651"/>
      <c r="H204" s="649" t="s">
        <v>286</v>
      </c>
      <c r="I204" s="649"/>
      <c r="J204" s="209" t="s">
        <v>287</v>
      </c>
      <c r="K204" s="209" t="s">
        <v>16</v>
      </c>
      <c r="L204" s="210">
        <v>672.4</v>
      </c>
    </row>
    <row r="205" spans="1:12" x14ac:dyDescent="0.2">
      <c r="A205" s="652"/>
      <c r="B205" s="651"/>
      <c r="C205" s="651"/>
      <c r="D205" s="655"/>
      <c r="E205" s="651"/>
      <c r="F205" s="651"/>
      <c r="G205" s="651"/>
      <c r="H205" s="649" t="s">
        <v>242</v>
      </c>
      <c r="I205" s="649"/>
      <c r="J205" s="209" t="s">
        <v>287</v>
      </c>
      <c r="K205" s="209" t="s">
        <v>16</v>
      </c>
      <c r="L205" s="210">
        <v>2711.25</v>
      </c>
    </row>
    <row r="206" spans="1:12" ht="24" x14ac:dyDescent="0.2">
      <c r="A206" s="652"/>
      <c r="B206" s="203" t="s">
        <v>6</v>
      </c>
      <c r="C206" s="207" t="s">
        <v>5</v>
      </c>
      <c r="D206" s="207" t="s">
        <v>288</v>
      </c>
      <c r="E206" s="207" t="s">
        <v>289</v>
      </c>
      <c r="F206" s="650"/>
      <c r="G206" s="650"/>
      <c r="H206" s="649" t="s">
        <v>290</v>
      </c>
      <c r="I206" s="649"/>
      <c r="J206" s="651" t="s">
        <v>287</v>
      </c>
      <c r="K206" s="651" t="s">
        <v>287</v>
      </c>
      <c r="L206" s="648">
        <v>0</v>
      </c>
    </row>
    <row r="207" spans="1:12" ht="24" x14ac:dyDescent="0.2">
      <c r="A207" s="652"/>
      <c r="B207" s="209" t="s">
        <v>302</v>
      </c>
      <c r="C207" s="209" t="s">
        <v>2043</v>
      </c>
      <c r="D207" s="211">
        <v>43391</v>
      </c>
      <c r="E207" s="209" t="s">
        <v>2692</v>
      </c>
      <c r="F207" s="650"/>
      <c r="G207" s="650"/>
      <c r="H207" s="649"/>
      <c r="I207" s="649"/>
      <c r="J207" s="651"/>
      <c r="K207" s="651"/>
      <c r="L207" s="648"/>
    </row>
    <row r="208" spans="1:12" ht="24" x14ac:dyDescent="0.2">
      <c r="A208" s="652">
        <v>739</v>
      </c>
      <c r="B208" s="203" t="s">
        <v>12</v>
      </c>
      <c r="C208" s="207" t="s">
        <v>11</v>
      </c>
      <c r="D208" s="207" t="s">
        <v>280</v>
      </c>
      <c r="E208" s="207" t="s">
        <v>281</v>
      </c>
      <c r="F208" s="653" t="s">
        <v>8</v>
      </c>
      <c r="G208" s="653"/>
      <c r="H208" s="650"/>
      <c r="I208" s="650"/>
      <c r="J208" s="650"/>
      <c r="K208" s="650"/>
      <c r="L208" s="650"/>
    </row>
    <row r="209" spans="1:12" x14ac:dyDescent="0.2">
      <c r="A209" s="652"/>
      <c r="B209" s="651" t="s">
        <v>2693</v>
      </c>
      <c r="C209" s="654" t="s">
        <v>2694</v>
      </c>
      <c r="D209" s="655">
        <v>43379</v>
      </c>
      <c r="E209" s="651" t="s">
        <v>2695</v>
      </c>
      <c r="F209" s="651" t="s">
        <v>1104</v>
      </c>
      <c r="G209" s="651"/>
      <c r="H209" s="649" t="s">
        <v>286</v>
      </c>
      <c r="I209" s="649"/>
      <c r="J209" s="209" t="s">
        <v>287</v>
      </c>
      <c r="K209" s="209" t="s">
        <v>16</v>
      </c>
      <c r="L209" s="210">
        <v>406.08</v>
      </c>
    </row>
    <row r="210" spans="1:12" x14ac:dyDescent="0.2">
      <c r="A210" s="652"/>
      <c r="B210" s="651"/>
      <c r="C210" s="654"/>
      <c r="D210" s="655"/>
      <c r="E210" s="651"/>
      <c r="F210" s="651"/>
      <c r="G210" s="651"/>
      <c r="H210" s="649" t="s">
        <v>242</v>
      </c>
      <c r="I210" s="649"/>
      <c r="J210" s="209" t="s">
        <v>287</v>
      </c>
      <c r="K210" s="209" t="s">
        <v>16</v>
      </c>
      <c r="L210" s="210">
        <v>308.39</v>
      </c>
    </row>
    <row r="211" spans="1:12" ht="24" x14ac:dyDescent="0.2">
      <c r="A211" s="652"/>
      <c r="B211" s="203" t="s">
        <v>6</v>
      </c>
      <c r="C211" s="207" t="s">
        <v>5</v>
      </c>
      <c r="D211" s="207" t="s">
        <v>288</v>
      </c>
      <c r="E211" s="207" t="s">
        <v>289</v>
      </c>
      <c r="F211" s="650"/>
      <c r="G211" s="650"/>
      <c r="H211" s="649" t="s">
        <v>290</v>
      </c>
      <c r="I211" s="649"/>
      <c r="J211" s="651" t="s">
        <v>287</v>
      </c>
      <c r="K211" s="651" t="s">
        <v>16</v>
      </c>
      <c r="L211" s="648">
        <v>180</v>
      </c>
    </row>
    <row r="212" spans="1:12" ht="24" x14ac:dyDescent="0.2">
      <c r="A212" s="652"/>
      <c r="B212" s="209" t="s">
        <v>291</v>
      </c>
      <c r="C212" s="209" t="s">
        <v>1104</v>
      </c>
      <c r="D212" s="211">
        <v>43381</v>
      </c>
      <c r="E212" s="209" t="s">
        <v>2696</v>
      </c>
      <c r="F212" s="650"/>
      <c r="G212" s="650"/>
      <c r="H212" s="649"/>
      <c r="I212" s="649"/>
      <c r="J212" s="651"/>
      <c r="K212" s="651"/>
      <c r="L212" s="648"/>
    </row>
    <row r="213" spans="1:12" ht="24" x14ac:dyDescent="0.2">
      <c r="A213" s="652">
        <v>740</v>
      </c>
      <c r="B213" s="203" t="s">
        <v>12</v>
      </c>
      <c r="C213" s="207" t="s">
        <v>11</v>
      </c>
      <c r="D213" s="207" t="s">
        <v>280</v>
      </c>
      <c r="E213" s="207" t="s">
        <v>281</v>
      </c>
      <c r="F213" s="653" t="s">
        <v>8</v>
      </c>
      <c r="G213" s="653"/>
      <c r="H213" s="650"/>
      <c r="I213" s="650"/>
      <c r="J213" s="650"/>
      <c r="K213" s="650"/>
      <c r="L213" s="650"/>
    </row>
    <row r="214" spans="1:12" x14ac:dyDescent="0.2">
      <c r="A214" s="652"/>
      <c r="B214" s="651" t="s">
        <v>2697</v>
      </c>
      <c r="C214" s="654" t="s">
        <v>2698</v>
      </c>
      <c r="D214" s="655">
        <v>43475</v>
      </c>
      <c r="E214" s="651" t="s">
        <v>659</v>
      </c>
      <c r="F214" s="651" t="s">
        <v>2699</v>
      </c>
      <c r="G214" s="651"/>
      <c r="H214" s="649" t="s">
        <v>286</v>
      </c>
      <c r="I214" s="649"/>
      <c r="J214" s="209" t="s">
        <v>287</v>
      </c>
      <c r="K214" s="209" t="s">
        <v>16</v>
      </c>
      <c r="L214" s="210">
        <v>314.02</v>
      </c>
    </row>
    <row r="215" spans="1:12" x14ac:dyDescent="0.2">
      <c r="A215" s="652"/>
      <c r="B215" s="651"/>
      <c r="C215" s="654"/>
      <c r="D215" s="655"/>
      <c r="E215" s="651"/>
      <c r="F215" s="651"/>
      <c r="G215" s="651"/>
      <c r="H215" s="649" t="s">
        <v>242</v>
      </c>
      <c r="I215" s="649"/>
      <c r="J215" s="209" t="s">
        <v>287</v>
      </c>
      <c r="K215" s="209" t="s">
        <v>16</v>
      </c>
      <c r="L215" s="210">
        <v>421.36</v>
      </c>
    </row>
    <row r="216" spans="1:12" ht="24" x14ac:dyDescent="0.2">
      <c r="A216" s="652"/>
      <c r="B216" s="203" t="s">
        <v>6</v>
      </c>
      <c r="C216" s="207" t="s">
        <v>5</v>
      </c>
      <c r="D216" s="207" t="s">
        <v>288</v>
      </c>
      <c r="E216" s="207" t="s">
        <v>289</v>
      </c>
      <c r="F216" s="650"/>
      <c r="G216" s="650"/>
      <c r="H216" s="649" t="s">
        <v>290</v>
      </c>
      <c r="I216" s="649"/>
      <c r="J216" s="651" t="s">
        <v>287</v>
      </c>
      <c r="K216" s="651" t="s">
        <v>16</v>
      </c>
      <c r="L216" s="648">
        <v>168.96</v>
      </c>
    </row>
    <row r="217" spans="1:12" ht="24" x14ac:dyDescent="0.2">
      <c r="A217" s="652"/>
      <c r="B217" s="209" t="s">
        <v>333</v>
      </c>
      <c r="C217" s="209" t="s">
        <v>2699</v>
      </c>
      <c r="D217" s="211">
        <v>43476</v>
      </c>
      <c r="E217" s="209" t="s">
        <v>1160</v>
      </c>
      <c r="F217" s="650"/>
      <c r="G217" s="650"/>
      <c r="H217" s="649"/>
      <c r="I217" s="649"/>
      <c r="J217" s="651"/>
      <c r="K217" s="651"/>
      <c r="L217" s="648"/>
    </row>
    <row r="218" spans="1:12" ht="24" x14ac:dyDescent="0.2">
      <c r="A218" s="652">
        <v>741</v>
      </c>
      <c r="B218" s="203" t="s">
        <v>12</v>
      </c>
      <c r="C218" s="207" t="s">
        <v>11</v>
      </c>
      <c r="D218" s="207" t="s">
        <v>280</v>
      </c>
      <c r="E218" s="207" t="s">
        <v>281</v>
      </c>
      <c r="F218" s="653" t="s">
        <v>8</v>
      </c>
      <c r="G218" s="653"/>
      <c r="H218" s="650"/>
      <c r="I218" s="650"/>
      <c r="J218" s="650"/>
      <c r="K218" s="650"/>
      <c r="L218" s="650"/>
    </row>
    <row r="219" spans="1:12" x14ac:dyDescent="0.2">
      <c r="A219" s="652"/>
      <c r="B219" s="651" t="s">
        <v>2700</v>
      </c>
      <c r="C219" s="654" t="s">
        <v>2701</v>
      </c>
      <c r="D219" s="655">
        <v>43453</v>
      </c>
      <c r="E219" s="651" t="s">
        <v>1604</v>
      </c>
      <c r="F219" s="651" t="s">
        <v>1605</v>
      </c>
      <c r="G219" s="651"/>
      <c r="H219" s="649" t="s">
        <v>286</v>
      </c>
      <c r="I219" s="649"/>
      <c r="J219" s="209" t="s">
        <v>287</v>
      </c>
      <c r="K219" s="209" t="s">
        <v>16</v>
      </c>
      <c r="L219" s="210">
        <v>484.15</v>
      </c>
    </row>
    <row r="220" spans="1:12" x14ac:dyDescent="0.2">
      <c r="A220" s="652"/>
      <c r="B220" s="651"/>
      <c r="C220" s="654"/>
      <c r="D220" s="655"/>
      <c r="E220" s="651"/>
      <c r="F220" s="651"/>
      <c r="G220" s="651"/>
      <c r="H220" s="649" t="s">
        <v>242</v>
      </c>
      <c r="I220" s="649"/>
      <c r="J220" s="651" t="s">
        <v>287</v>
      </c>
      <c r="K220" s="651" t="s">
        <v>16</v>
      </c>
      <c r="L220" s="648">
        <v>476.41</v>
      </c>
    </row>
    <row r="221" spans="1:12" x14ac:dyDescent="0.2">
      <c r="A221" s="652"/>
      <c r="B221" s="651"/>
      <c r="C221" s="654"/>
      <c r="D221" s="655"/>
      <c r="E221" s="651"/>
      <c r="F221" s="651"/>
      <c r="G221" s="651"/>
      <c r="H221" s="649"/>
      <c r="I221" s="649"/>
      <c r="J221" s="651"/>
      <c r="K221" s="651"/>
      <c r="L221" s="648"/>
    </row>
    <row r="222" spans="1:12" ht="24" x14ac:dyDescent="0.2">
      <c r="A222" s="652"/>
      <c r="B222" s="203" t="s">
        <v>6</v>
      </c>
      <c r="C222" s="207" t="s">
        <v>5</v>
      </c>
      <c r="D222" s="207" t="s">
        <v>288</v>
      </c>
      <c r="E222" s="207" t="s">
        <v>289</v>
      </c>
      <c r="F222" s="650"/>
      <c r="G222" s="650"/>
      <c r="H222" s="649" t="s">
        <v>290</v>
      </c>
      <c r="I222" s="649"/>
      <c r="J222" s="651" t="s">
        <v>287</v>
      </c>
      <c r="K222" s="651" t="s">
        <v>16</v>
      </c>
      <c r="L222" s="648">
        <v>41.08</v>
      </c>
    </row>
    <row r="223" spans="1:12" ht="24" x14ac:dyDescent="0.2">
      <c r="A223" s="652"/>
      <c r="B223" s="209" t="s">
        <v>439</v>
      </c>
      <c r="C223" s="209" t="s">
        <v>1605</v>
      </c>
      <c r="D223" s="211">
        <v>43455</v>
      </c>
      <c r="E223" s="209" t="s">
        <v>2702</v>
      </c>
      <c r="F223" s="650"/>
      <c r="G223" s="650"/>
      <c r="H223" s="649"/>
      <c r="I223" s="649"/>
      <c r="J223" s="651"/>
      <c r="K223" s="651"/>
      <c r="L223" s="648"/>
    </row>
    <row r="224" spans="1:12" ht="24" x14ac:dyDescent="0.2">
      <c r="A224" s="652">
        <v>742</v>
      </c>
      <c r="B224" s="203" t="s">
        <v>12</v>
      </c>
      <c r="C224" s="207" t="s">
        <v>11</v>
      </c>
      <c r="D224" s="207" t="s">
        <v>280</v>
      </c>
      <c r="E224" s="207" t="s">
        <v>281</v>
      </c>
      <c r="F224" s="653" t="s">
        <v>8</v>
      </c>
      <c r="G224" s="653"/>
      <c r="H224" s="650"/>
      <c r="I224" s="650"/>
      <c r="J224" s="650"/>
      <c r="K224" s="650"/>
      <c r="L224" s="650"/>
    </row>
    <row r="225" spans="1:12" x14ac:dyDescent="0.2">
      <c r="A225" s="652"/>
      <c r="B225" s="651" t="s">
        <v>2703</v>
      </c>
      <c r="C225" s="654" t="s">
        <v>2704</v>
      </c>
      <c r="D225" s="655">
        <v>43432</v>
      </c>
      <c r="E225" s="651" t="s">
        <v>2289</v>
      </c>
      <c r="F225" s="651" t="s">
        <v>2705</v>
      </c>
      <c r="G225" s="651"/>
      <c r="H225" s="649" t="s">
        <v>286</v>
      </c>
      <c r="I225" s="649"/>
      <c r="J225" s="209" t="s">
        <v>287</v>
      </c>
      <c r="K225" s="209" t="s">
        <v>16</v>
      </c>
      <c r="L225" s="210">
        <v>1013.53</v>
      </c>
    </row>
    <row r="226" spans="1:12" x14ac:dyDescent="0.2">
      <c r="A226" s="652"/>
      <c r="B226" s="651"/>
      <c r="C226" s="654"/>
      <c r="D226" s="655"/>
      <c r="E226" s="651"/>
      <c r="F226" s="651"/>
      <c r="G226" s="651"/>
      <c r="H226" s="649" t="s">
        <v>242</v>
      </c>
      <c r="I226" s="649"/>
      <c r="J226" s="209" t="s">
        <v>287</v>
      </c>
      <c r="K226" s="209" t="s">
        <v>16</v>
      </c>
      <c r="L226" s="210">
        <v>1102.8</v>
      </c>
    </row>
    <row r="227" spans="1:12" ht="24" x14ac:dyDescent="0.2">
      <c r="A227" s="652"/>
      <c r="B227" s="203" t="s">
        <v>6</v>
      </c>
      <c r="C227" s="207" t="s">
        <v>5</v>
      </c>
      <c r="D227" s="207" t="s">
        <v>288</v>
      </c>
      <c r="E227" s="207" t="s">
        <v>289</v>
      </c>
      <c r="F227" s="650"/>
      <c r="G227" s="650"/>
      <c r="H227" s="649" t="s">
        <v>290</v>
      </c>
      <c r="I227" s="649"/>
      <c r="J227" s="651" t="s">
        <v>287</v>
      </c>
      <c r="K227" s="651" t="s">
        <v>16</v>
      </c>
      <c r="L227" s="648">
        <v>200</v>
      </c>
    </row>
    <row r="228" spans="1:12" ht="24" x14ac:dyDescent="0.2">
      <c r="A228" s="652"/>
      <c r="B228" s="209" t="s">
        <v>439</v>
      </c>
      <c r="C228" s="209" t="s">
        <v>2705</v>
      </c>
      <c r="D228" s="211">
        <v>43436</v>
      </c>
      <c r="E228" s="209" t="s">
        <v>2706</v>
      </c>
      <c r="F228" s="650"/>
      <c r="G228" s="650"/>
      <c r="H228" s="649"/>
      <c r="I228" s="649"/>
      <c r="J228" s="651"/>
      <c r="K228" s="651"/>
      <c r="L228" s="648"/>
    </row>
    <row r="229" spans="1:12" ht="24" x14ac:dyDescent="0.2">
      <c r="A229" s="652">
        <v>743</v>
      </c>
      <c r="B229" s="203" t="s">
        <v>12</v>
      </c>
      <c r="C229" s="207" t="s">
        <v>11</v>
      </c>
      <c r="D229" s="207" t="s">
        <v>280</v>
      </c>
      <c r="E229" s="207" t="s">
        <v>281</v>
      </c>
      <c r="F229" s="653" t="s">
        <v>8</v>
      </c>
      <c r="G229" s="653"/>
      <c r="H229" s="650"/>
      <c r="I229" s="650"/>
      <c r="J229" s="650"/>
      <c r="K229" s="650"/>
      <c r="L229" s="650"/>
    </row>
    <row r="230" spans="1:12" x14ac:dyDescent="0.2">
      <c r="A230" s="652"/>
      <c r="B230" s="651" t="s">
        <v>2707</v>
      </c>
      <c r="C230" s="654" t="s">
        <v>2708</v>
      </c>
      <c r="D230" s="655">
        <v>43413</v>
      </c>
      <c r="E230" s="651" t="s">
        <v>2315</v>
      </c>
      <c r="F230" s="651" t="s">
        <v>2600</v>
      </c>
      <c r="G230" s="651"/>
      <c r="H230" s="649" t="s">
        <v>286</v>
      </c>
      <c r="I230" s="649"/>
      <c r="J230" s="209" t="s">
        <v>287</v>
      </c>
      <c r="K230" s="209" t="s">
        <v>16</v>
      </c>
      <c r="L230" s="210">
        <v>179</v>
      </c>
    </row>
    <row r="231" spans="1:12" x14ac:dyDescent="0.2">
      <c r="A231" s="652"/>
      <c r="B231" s="651"/>
      <c r="C231" s="654"/>
      <c r="D231" s="655"/>
      <c r="E231" s="651"/>
      <c r="F231" s="651"/>
      <c r="G231" s="651"/>
      <c r="H231" s="649" t="s">
        <v>242</v>
      </c>
      <c r="I231" s="649"/>
      <c r="J231" s="651" t="s">
        <v>287</v>
      </c>
      <c r="K231" s="651" t="s">
        <v>16</v>
      </c>
      <c r="L231" s="648">
        <v>366.4</v>
      </c>
    </row>
    <row r="232" spans="1:12" x14ac:dyDescent="0.2">
      <c r="A232" s="652"/>
      <c r="B232" s="651"/>
      <c r="C232" s="654"/>
      <c r="D232" s="655"/>
      <c r="E232" s="651"/>
      <c r="F232" s="651"/>
      <c r="G232" s="651"/>
      <c r="H232" s="649"/>
      <c r="I232" s="649"/>
      <c r="J232" s="651"/>
      <c r="K232" s="651"/>
      <c r="L232" s="648"/>
    </row>
    <row r="233" spans="1:12" ht="24" x14ac:dyDescent="0.2">
      <c r="A233" s="652"/>
      <c r="B233" s="203" t="s">
        <v>6</v>
      </c>
      <c r="C233" s="207" t="s">
        <v>5</v>
      </c>
      <c r="D233" s="207" t="s">
        <v>288</v>
      </c>
      <c r="E233" s="207" t="s">
        <v>289</v>
      </c>
      <c r="F233" s="650"/>
      <c r="G233" s="650"/>
      <c r="H233" s="649" t="s">
        <v>290</v>
      </c>
      <c r="I233" s="649"/>
      <c r="J233" s="651" t="s">
        <v>287</v>
      </c>
      <c r="K233" s="651" t="s">
        <v>16</v>
      </c>
      <c r="L233" s="648">
        <v>31</v>
      </c>
    </row>
    <row r="234" spans="1:12" ht="24" x14ac:dyDescent="0.2">
      <c r="A234" s="652"/>
      <c r="B234" s="209" t="s">
        <v>790</v>
      </c>
      <c r="C234" s="209" t="s">
        <v>2600</v>
      </c>
      <c r="D234" s="211">
        <v>43414</v>
      </c>
      <c r="E234" s="209" t="s">
        <v>2709</v>
      </c>
      <c r="F234" s="650"/>
      <c r="G234" s="650"/>
      <c r="H234" s="649"/>
      <c r="I234" s="649"/>
      <c r="J234" s="651"/>
      <c r="K234" s="651"/>
      <c r="L234" s="648"/>
    </row>
    <row r="235" spans="1:12" ht="24" x14ac:dyDescent="0.2">
      <c r="A235" s="652">
        <v>744</v>
      </c>
      <c r="B235" s="203" t="s">
        <v>12</v>
      </c>
      <c r="C235" s="207" t="s">
        <v>11</v>
      </c>
      <c r="D235" s="207" t="s">
        <v>280</v>
      </c>
      <c r="E235" s="207" t="s">
        <v>281</v>
      </c>
      <c r="F235" s="653" t="s">
        <v>8</v>
      </c>
      <c r="G235" s="653"/>
      <c r="H235" s="650"/>
      <c r="I235" s="650"/>
      <c r="J235" s="650"/>
      <c r="K235" s="650"/>
      <c r="L235" s="650"/>
    </row>
    <row r="236" spans="1:12" x14ac:dyDescent="0.2">
      <c r="A236" s="652"/>
      <c r="B236" s="651" t="s">
        <v>2707</v>
      </c>
      <c r="C236" s="654" t="s">
        <v>2710</v>
      </c>
      <c r="D236" s="655">
        <v>43492</v>
      </c>
      <c r="E236" s="651" t="s">
        <v>2711</v>
      </c>
      <c r="F236" s="651" t="s">
        <v>2712</v>
      </c>
      <c r="G236" s="651"/>
      <c r="H236" s="649" t="s">
        <v>286</v>
      </c>
      <c r="I236" s="649"/>
      <c r="J236" s="209" t="s">
        <v>287</v>
      </c>
      <c r="K236" s="209" t="s">
        <v>16</v>
      </c>
      <c r="L236" s="210">
        <v>343.66</v>
      </c>
    </row>
    <row r="237" spans="1:12" x14ac:dyDescent="0.2">
      <c r="A237" s="652"/>
      <c r="B237" s="651"/>
      <c r="C237" s="654"/>
      <c r="D237" s="655"/>
      <c r="E237" s="651"/>
      <c r="F237" s="651"/>
      <c r="G237" s="651"/>
      <c r="H237" s="649" t="s">
        <v>242</v>
      </c>
      <c r="I237" s="649"/>
      <c r="J237" s="651" t="s">
        <v>287</v>
      </c>
      <c r="K237" s="651" t="s">
        <v>16</v>
      </c>
      <c r="L237" s="648">
        <v>2717.38</v>
      </c>
    </row>
    <row r="238" spans="1:12" x14ac:dyDescent="0.2">
      <c r="A238" s="652"/>
      <c r="B238" s="651"/>
      <c r="C238" s="654"/>
      <c r="D238" s="655"/>
      <c r="E238" s="651"/>
      <c r="F238" s="651"/>
      <c r="G238" s="651"/>
      <c r="H238" s="649"/>
      <c r="I238" s="649"/>
      <c r="J238" s="651"/>
      <c r="K238" s="651"/>
      <c r="L238" s="648"/>
    </row>
    <row r="239" spans="1:12" ht="24" x14ac:dyDescent="0.2">
      <c r="A239" s="652"/>
      <c r="B239" s="203" t="s">
        <v>6</v>
      </c>
      <c r="C239" s="207" t="s">
        <v>5</v>
      </c>
      <c r="D239" s="207" t="s">
        <v>288</v>
      </c>
      <c r="E239" s="207" t="s">
        <v>289</v>
      </c>
      <c r="F239" s="650"/>
      <c r="G239" s="650"/>
      <c r="H239" s="649" t="s">
        <v>290</v>
      </c>
      <c r="I239" s="649"/>
      <c r="J239" s="651" t="s">
        <v>287</v>
      </c>
      <c r="K239" s="651" t="s">
        <v>287</v>
      </c>
      <c r="L239" s="648">
        <v>0</v>
      </c>
    </row>
    <row r="240" spans="1:12" ht="24" x14ac:dyDescent="0.2">
      <c r="A240" s="652"/>
      <c r="B240" s="209" t="s">
        <v>790</v>
      </c>
      <c r="C240" s="209" t="s">
        <v>2712</v>
      </c>
      <c r="D240" s="211">
        <v>43496</v>
      </c>
      <c r="E240" s="209" t="s">
        <v>2713</v>
      </c>
      <c r="F240" s="650"/>
      <c r="G240" s="650"/>
      <c r="H240" s="649"/>
      <c r="I240" s="649"/>
      <c r="J240" s="651"/>
      <c r="K240" s="651"/>
      <c r="L240" s="648"/>
    </row>
    <row r="241" spans="1:12" ht="24" x14ac:dyDescent="0.2">
      <c r="A241" s="652">
        <v>745</v>
      </c>
      <c r="B241" s="203" t="s">
        <v>12</v>
      </c>
      <c r="C241" s="207" t="s">
        <v>11</v>
      </c>
      <c r="D241" s="207" t="s">
        <v>280</v>
      </c>
      <c r="E241" s="207" t="s">
        <v>281</v>
      </c>
      <c r="F241" s="653" t="s">
        <v>8</v>
      </c>
      <c r="G241" s="653"/>
      <c r="H241" s="650"/>
      <c r="I241" s="650"/>
      <c r="J241" s="650"/>
      <c r="K241" s="650"/>
      <c r="L241" s="650"/>
    </row>
    <row r="242" spans="1:12" x14ac:dyDescent="0.2">
      <c r="A242" s="652"/>
      <c r="B242" s="651" t="s">
        <v>2714</v>
      </c>
      <c r="C242" s="654" t="s">
        <v>2715</v>
      </c>
      <c r="D242" s="655">
        <v>43436</v>
      </c>
      <c r="E242" s="651" t="s">
        <v>389</v>
      </c>
      <c r="F242" s="651" t="s">
        <v>2716</v>
      </c>
      <c r="G242" s="651"/>
      <c r="H242" s="649" t="s">
        <v>286</v>
      </c>
      <c r="I242" s="649"/>
      <c r="J242" s="209" t="s">
        <v>287</v>
      </c>
      <c r="K242" s="209" t="s">
        <v>16</v>
      </c>
      <c r="L242" s="210">
        <v>600</v>
      </c>
    </row>
    <row r="243" spans="1:12" x14ac:dyDescent="0.2">
      <c r="A243" s="652"/>
      <c r="B243" s="651"/>
      <c r="C243" s="654"/>
      <c r="D243" s="655"/>
      <c r="E243" s="651"/>
      <c r="F243" s="651"/>
      <c r="G243" s="651"/>
      <c r="H243" s="649" t="s">
        <v>242</v>
      </c>
      <c r="I243" s="649"/>
      <c r="J243" s="209" t="s">
        <v>287</v>
      </c>
      <c r="K243" s="209" t="s">
        <v>287</v>
      </c>
      <c r="L243" s="210">
        <v>0</v>
      </c>
    </row>
    <row r="244" spans="1:12" ht="24" x14ac:dyDescent="0.2">
      <c r="A244" s="652"/>
      <c r="B244" s="203" t="s">
        <v>6</v>
      </c>
      <c r="C244" s="207" t="s">
        <v>5</v>
      </c>
      <c r="D244" s="207" t="s">
        <v>288</v>
      </c>
      <c r="E244" s="207" t="s">
        <v>289</v>
      </c>
      <c r="F244" s="650"/>
      <c r="G244" s="650"/>
      <c r="H244" s="649" t="s">
        <v>290</v>
      </c>
      <c r="I244" s="649"/>
      <c r="J244" s="651" t="s">
        <v>287</v>
      </c>
      <c r="K244" s="651" t="s">
        <v>287</v>
      </c>
      <c r="L244" s="648">
        <v>0</v>
      </c>
    </row>
    <row r="245" spans="1:12" ht="24" x14ac:dyDescent="0.2">
      <c r="A245" s="652"/>
      <c r="B245" s="209" t="s">
        <v>291</v>
      </c>
      <c r="C245" s="209" t="s">
        <v>2716</v>
      </c>
      <c r="D245" s="211">
        <v>43440</v>
      </c>
      <c r="E245" s="209" t="s">
        <v>2573</v>
      </c>
      <c r="F245" s="650"/>
      <c r="G245" s="650"/>
      <c r="H245" s="649"/>
      <c r="I245" s="649"/>
      <c r="J245" s="651"/>
      <c r="K245" s="651"/>
      <c r="L245" s="648"/>
    </row>
    <row r="246" spans="1:12" ht="24" x14ac:dyDescent="0.2">
      <c r="A246" s="652">
        <v>746</v>
      </c>
      <c r="B246" s="203" t="s">
        <v>12</v>
      </c>
      <c r="C246" s="207" t="s">
        <v>11</v>
      </c>
      <c r="D246" s="207" t="s">
        <v>280</v>
      </c>
      <c r="E246" s="207" t="s">
        <v>281</v>
      </c>
      <c r="F246" s="653" t="s">
        <v>8</v>
      </c>
      <c r="G246" s="653"/>
      <c r="H246" s="650"/>
      <c r="I246" s="650"/>
      <c r="J246" s="650"/>
      <c r="K246" s="650"/>
      <c r="L246" s="650"/>
    </row>
    <row r="247" spans="1:12" x14ac:dyDescent="0.2">
      <c r="A247" s="652"/>
      <c r="B247" s="651" t="s">
        <v>2717</v>
      </c>
      <c r="C247" s="654" t="s">
        <v>2718</v>
      </c>
      <c r="D247" s="655">
        <v>43390</v>
      </c>
      <c r="E247" s="651" t="s">
        <v>377</v>
      </c>
      <c r="F247" s="651" t="s">
        <v>2719</v>
      </c>
      <c r="G247" s="651"/>
      <c r="H247" s="649" t="s">
        <v>286</v>
      </c>
      <c r="I247" s="649"/>
      <c r="J247" s="209" t="s">
        <v>287</v>
      </c>
      <c r="K247" s="209" t="s">
        <v>16</v>
      </c>
      <c r="L247" s="210">
        <v>1237</v>
      </c>
    </row>
    <row r="248" spans="1:12" x14ac:dyDescent="0.2">
      <c r="A248" s="652"/>
      <c r="B248" s="651"/>
      <c r="C248" s="654"/>
      <c r="D248" s="655"/>
      <c r="E248" s="651"/>
      <c r="F248" s="651"/>
      <c r="G248" s="651"/>
      <c r="H248" s="649" t="s">
        <v>242</v>
      </c>
      <c r="I248" s="649"/>
      <c r="J248" s="209" t="s">
        <v>287</v>
      </c>
      <c r="K248" s="209" t="s">
        <v>16</v>
      </c>
      <c r="L248" s="210">
        <v>98</v>
      </c>
    </row>
    <row r="249" spans="1:12" ht="24" x14ac:dyDescent="0.2">
      <c r="A249" s="652"/>
      <c r="B249" s="203" t="s">
        <v>6</v>
      </c>
      <c r="C249" s="207" t="s">
        <v>5</v>
      </c>
      <c r="D249" s="207" t="s">
        <v>288</v>
      </c>
      <c r="E249" s="207" t="s">
        <v>289</v>
      </c>
      <c r="F249" s="650"/>
      <c r="G249" s="650"/>
      <c r="H249" s="649" t="s">
        <v>290</v>
      </c>
      <c r="I249" s="649"/>
      <c r="J249" s="651" t="s">
        <v>287</v>
      </c>
      <c r="K249" s="651" t="s">
        <v>287</v>
      </c>
      <c r="L249" s="648">
        <v>0</v>
      </c>
    </row>
    <row r="250" spans="1:12" ht="36" x14ac:dyDescent="0.2">
      <c r="A250" s="652"/>
      <c r="B250" s="209" t="s">
        <v>2720</v>
      </c>
      <c r="C250" s="209" t="s">
        <v>2719</v>
      </c>
      <c r="D250" s="211">
        <v>43393</v>
      </c>
      <c r="E250" s="209" t="s">
        <v>1796</v>
      </c>
      <c r="F250" s="650"/>
      <c r="G250" s="650"/>
      <c r="H250" s="649"/>
      <c r="I250" s="649"/>
      <c r="J250" s="651"/>
      <c r="K250" s="651"/>
      <c r="L250" s="648"/>
    </row>
    <row r="251" spans="1:12" ht="24" x14ac:dyDescent="0.2">
      <c r="A251" s="652">
        <v>747</v>
      </c>
      <c r="B251" s="203" t="s">
        <v>12</v>
      </c>
      <c r="C251" s="207" t="s">
        <v>11</v>
      </c>
      <c r="D251" s="207" t="s">
        <v>280</v>
      </c>
      <c r="E251" s="207" t="s">
        <v>281</v>
      </c>
      <c r="F251" s="653" t="s">
        <v>8</v>
      </c>
      <c r="G251" s="653"/>
      <c r="H251" s="650"/>
      <c r="I251" s="650"/>
      <c r="J251" s="650"/>
      <c r="K251" s="650"/>
      <c r="L251" s="650"/>
    </row>
    <row r="252" spans="1:12" x14ac:dyDescent="0.2">
      <c r="A252" s="652"/>
      <c r="B252" s="651" t="s">
        <v>2717</v>
      </c>
      <c r="C252" s="654" t="s">
        <v>2721</v>
      </c>
      <c r="D252" s="655">
        <v>43552</v>
      </c>
      <c r="E252" s="651" t="s">
        <v>770</v>
      </c>
      <c r="F252" s="651" t="s">
        <v>1293</v>
      </c>
      <c r="G252" s="651"/>
      <c r="H252" s="649" t="s">
        <v>286</v>
      </c>
      <c r="I252" s="649"/>
      <c r="J252" s="209" t="s">
        <v>287</v>
      </c>
      <c r="K252" s="209" t="s">
        <v>287</v>
      </c>
      <c r="L252" s="210">
        <v>0</v>
      </c>
    </row>
    <row r="253" spans="1:12" x14ac:dyDescent="0.2">
      <c r="A253" s="652"/>
      <c r="B253" s="651"/>
      <c r="C253" s="654"/>
      <c r="D253" s="655"/>
      <c r="E253" s="651"/>
      <c r="F253" s="651"/>
      <c r="G253" s="651"/>
      <c r="H253" s="649" t="s">
        <v>242</v>
      </c>
      <c r="I253" s="649"/>
      <c r="J253" s="209" t="s">
        <v>287</v>
      </c>
      <c r="K253" s="209" t="s">
        <v>16</v>
      </c>
      <c r="L253" s="210">
        <v>318.58999999999997</v>
      </c>
    </row>
    <row r="254" spans="1:12" ht="24" x14ac:dyDescent="0.2">
      <c r="A254" s="652"/>
      <c r="B254" s="203" t="s">
        <v>6</v>
      </c>
      <c r="C254" s="207" t="s">
        <v>5</v>
      </c>
      <c r="D254" s="207" t="s">
        <v>288</v>
      </c>
      <c r="E254" s="207" t="s">
        <v>289</v>
      </c>
      <c r="F254" s="650"/>
      <c r="G254" s="650"/>
      <c r="H254" s="649" t="s">
        <v>290</v>
      </c>
      <c r="I254" s="649"/>
      <c r="J254" s="651" t="s">
        <v>287</v>
      </c>
      <c r="K254" s="651" t="s">
        <v>16</v>
      </c>
      <c r="L254" s="648">
        <v>915</v>
      </c>
    </row>
    <row r="255" spans="1:12" ht="36" x14ac:dyDescent="0.2">
      <c r="A255" s="652"/>
      <c r="B255" s="209" t="s">
        <v>2720</v>
      </c>
      <c r="C255" s="209" t="s">
        <v>1293</v>
      </c>
      <c r="D255" s="211">
        <v>43557</v>
      </c>
      <c r="E255" s="209" t="s">
        <v>2722</v>
      </c>
      <c r="F255" s="650"/>
      <c r="G255" s="650"/>
      <c r="H255" s="649"/>
      <c r="I255" s="649"/>
      <c r="J255" s="651"/>
      <c r="K255" s="651"/>
      <c r="L255" s="648"/>
    </row>
    <row r="256" spans="1:12" ht="24" x14ac:dyDescent="0.2">
      <c r="A256" s="652">
        <v>748</v>
      </c>
      <c r="B256" s="203" t="s">
        <v>12</v>
      </c>
      <c r="C256" s="207" t="s">
        <v>11</v>
      </c>
      <c r="D256" s="207" t="s">
        <v>280</v>
      </c>
      <c r="E256" s="207" t="s">
        <v>281</v>
      </c>
      <c r="F256" s="653" t="s">
        <v>8</v>
      </c>
      <c r="G256" s="653"/>
      <c r="H256" s="650"/>
      <c r="I256" s="650"/>
      <c r="J256" s="650"/>
      <c r="K256" s="650"/>
      <c r="L256" s="650"/>
    </row>
    <row r="257" spans="1:12" x14ac:dyDescent="0.2">
      <c r="A257" s="652"/>
      <c r="B257" s="651" t="s">
        <v>2723</v>
      </c>
      <c r="C257" s="651" t="s">
        <v>2724</v>
      </c>
      <c r="D257" s="655">
        <v>43537</v>
      </c>
      <c r="E257" s="651" t="s">
        <v>2725</v>
      </c>
      <c r="F257" s="651" t="s">
        <v>2726</v>
      </c>
      <c r="G257" s="651"/>
      <c r="H257" s="649" t="s">
        <v>286</v>
      </c>
      <c r="I257" s="649"/>
      <c r="J257" s="209" t="s">
        <v>287</v>
      </c>
      <c r="K257" s="209" t="s">
        <v>16</v>
      </c>
      <c r="L257" s="210">
        <v>214</v>
      </c>
    </row>
    <row r="258" spans="1:12" x14ac:dyDescent="0.2">
      <c r="A258" s="652"/>
      <c r="B258" s="651"/>
      <c r="C258" s="651"/>
      <c r="D258" s="655"/>
      <c r="E258" s="651"/>
      <c r="F258" s="651"/>
      <c r="G258" s="651"/>
      <c r="H258" s="649" t="s">
        <v>242</v>
      </c>
      <c r="I258" s="649"/>
      <c r="J258" s="209" t="s">
        <v>287</v>
      </c>
      <c r="K258" s="209" t="s">
        <v>16</v>
      </c>
      <c r="L258" s="210">
        <v>131</v>
      </c>
    </row>
    <row r="259" spans="1:12" ht="24" x14ac:dyDescent="0.2">
      <c r="A259" s="652"/>
      <c r="B259" s="203" t="s">
        <v>6</v>
      </c>
      <c r="C259" s="207" t="s">
        <v>5</v>
      </c>
      <c r="D259" s="207" t="s">
        <v>288</v>
      </c>
      <c r="E259" s="207" t="s">
        <v>289</v>
      </c>
      <c r="F259" s="650"/>
      <c r="G259" s="650"/>
      <c r="H259" s="649" t="s">
        <v>290</v>
      </c>
      <c r="I259" s="649"/>
      <c r="J259" s="651" t="s">
        <v>287</v>
      </c>
      <c r="K259" s="651" t="s">
        <v>287</v>
      </c>
      <c r="L259" s="648">
        <v>0</v>
      </c>
    </row>
    <row r="260" spans="1:12" ht="24" x14ac:dyDescent="0.2">
      <c r="A260" s="652"/>
      <c r="B260" s="209" t="s">
        <v>710</v>
      </c>
      <c r="C260" s="209" t="s">
        <v>2726</v>
      </c>
      <c r="D260" s="211">
        <v>43539</v>
      </c>
      <c r="E260" s="209" t="s">
        <v>533</v>
      </c>
      <c r="F260" s="650"/>
      <c r="G260" s="650"/>
      <c r="H260" s="649"/>
      <c r="I260" s="649"/>
      <c r="J260" s="651"/>
      <c r="K260" s="651"/>
      <c r="L260" s="648"/>
    </row>
    <row r="261" spans="1:12" ht="24" x14ac:dyDescent="0.2">
      <c r="A261" s="652">
        <v>749</v>
      </c>
      <c r="B261" s="203" t="s">
        <v>12</v>
      </c>
      <c r="C261" s="207" t="s">
        <v>11</v>
      </c>
      <c r="D261" s="207" t="s">
        <v>280</v>
      </c>
      <c r="E261" s="207" t="s">
        <v>281</v>
      </c>
      <c r="F261" s="653" t="s">
        <v>8</v>
      </c>
      <c r="G261" s="653"/>
      <c r="H261" s="650"/>
      <c r="I261" s="650"/>
      <c r="J261" s="650"/>
      <c r="K261" s="650"/>
      <c r="L261" s="650"/>
    </row>
    <row r="262" spans="1:12" x14ac:dyDescent="0.2">
      <c r="A262" s="652"/>
      <c r="B262" s="651" t="s">
        <v>2727</v>
      </c>
      <c r="C262" s="654" t="s">
        <v>2728</v>
      </c>
      <c r="D262" s="655">
        <v>43408</v>
      </c>
      <c r="E262" s="651" t="s">
        <v>664</v>
      </c>
      <c r="F262" s="651" t="s">
        <v>2116</v>
      </c>
      <c r="G262" s="651"/>
      <c r="H262" s="649" t="s">
        <v>286</v>
      </c>
      <c r="I262" s="649"/>
      <c r="J262" s="209" t="s">
        <v>287</v>
      </c>
      <c r="K262" s="209" t="s">
        <v>16</v>
      </c>
      <c r="L262" s="210">
        <v>1977</v>
      </c>
    </row>
    <row r="263" spans="1:12" x14ac:dyDescent="0.2">
      <c r="A263" s="652"/>
      <c r="B263" s="651"/>
      <c r="C263" s="654"/>
      <c r="D263" s="655"/>
      <c r="E263" s="651"/>
      <c r="F263" s="651"/>
      <c r="G263" s="651"/>
      <c r="H263" s="649" t="s">
        <v>242</v>
      </c>
      <c r="I263" s="649"/>
      <c r="J263" s="651" t="s">
        <v>287</v>
      </c>
      <c r="K263" s="651" t="s">
        <v>16</v>
      </c>
      <c r="L263" s="648">
        <v>529.94000000000005</v>
      </c>
    </row>
    <row r="264" spans="1:12" x14ac:dyDescent="0.2">
      <c r="A264" s="652"/>
      <c r="B264" s="651"/>
      <c r="C264" s="654"/>
      <c r="D264" s="655"/>
      <c r="E264" s="651"/>
      <c r="F264" s="651"/>
      <c r="G264" s="651"/>
      <c r="H264" s="649"/>
      <c r="I264" s="649"/>
      <c r="J264" s="651"/>
      <c r="K264" s="651"/>
      <c r="L264" s="648"/>
    </row>
    <row r="265" spans="1:12" ht="24" x14ac:dyDescent="0.2">
      <c r="A265" s="652"/>
      <c r="B265" s="203" t="s">
        <v>6</v>
      </c>
      <c r="C265" s="207" t="s">
        <v>5</v>
      </c>
      <c r="D265" s="207" t="s">
        <v>288</v>
      </c>
      <c r="E265" s="207" t="s">
        <v>289</v>
      </c>
      <c r="F265" s="650"/>
      <c r="G265" s="650"/>
      <c r="H265" s="649" t="s">
        <v>290</v>
      </c>
      <c r="I265" s="649"/>
      <c r="J265" s="651" t="s">
        <v>287</v>
      </c>
      <c r="K265" s="651" t="s">
        <v>16</v>
      </c>
      <c r="L265" s="648">
        <v>70</v>
      </c>
    </row>
    <row r="266" spans="1:12" ht="24" x14ac:dyDescent="0.2">
      <c r="A266" s="652"/>
      <c r="B266" s="209" t="s">
        <v>291</v>
      </c>
      <c r="C266" s="209" t="s">
        <v>2116</v>
      </c>
      <c r="D266" s="211">
        <v>43413</v>
      </c>
      <c r="E266" s="209" t="s">
        <v>2729</v>
      </c>
      <c r="F266" s="650"/>
      <c r="G266" s="650"/>
      <c r="H266" s="649"/>
      <c r="I266" s="649"/>
      <c r="J266" s="651"/>
      <c r="K266" s="651"/>
      <c r="L266" s="648"/>
    </row>
    <row r="267" spans="1:12" ht="24" x14ac:dyDescent="0.2">
      <c r="A267" s="652">
        <v>750</v>
      </c>
      <c r="B267" s="203" t="s">
        <v>12</v>
      </c>
      <c r="C267" s="207" t="s">
        <v>11</v>
      </c>
      <c r="D267" s="207" t="s">
        <v>280</v>
      </c>
      <c r="E267" s="207" t="s">
        <v>281</v>
      </c>
      <c r="F267" s="653" t="s">
        <v>8</v>
      </c>
      <c r="G267" s="653"/>
      <c r="H267" s="650"/>
      <c r="I267" s="650"/>
      <c r="J267" s="650"/>
      <c r="K267" s="650"/>
      <c r="L267" s="650"/>
    </row>
    <row r="268" spans="1:12" x14ac:dyDescent="0.2">
      <c r="A268" s="652"/>
      <c r="B268" s="651" t="s">
        <v>2727</v>
      </c>
      <c r="C268" s="654" t="s">
        <v>2730</v>
      </c>
      <c r="D268" s="655">
        <v>43541</v>
      </c>
      <c r="E268" s="651" t="s">
        <v>453</v>
      </c>
      <c r="F268" s="651" t="s">
        <v>756</v>
      </c>
      <c r="G268" s="651"/>
      <c r="H268" s="649" t="s">
        <v>286</v>
      </c>
      <c r="I268" s="649"/>
      <c r="J268" s="209" t="s">
        <v>287</v>
      </c>
      <c r="K268" s="209" t="s">
        <v>16</v>
      </c>
      <c r="L268" s="210">
        <v>605</v>
      </c>
    </row>
    <row r="269" spans="1:12" x14ac:dyDescent="0.2">
      <c r="A269" s="652"/>
      <c r="B269" s="651"/>
      <c r="C269" s="654"/>
      <c r="D269" s="655"/>
      <c r="E269" s="651"/>
      <c r="F269" s="651"/>
      <c r="G269" s="651"/>
      <c r="H269" s="649" t="s">
        <v>242</v>
      </c>
      <c r="I269" s="649"/>
      <c r="J269" s="209" t="s">
        <v>287</v>
      </c>
      <c r="K269" s="209" t="s">
        <v>16</v>
      </c>
      <c r="L269" s="210">
        <v>741.59</v>
      </c>
    </row>
    <row r="270" spans="1:12" ht="24" x14ac:dyDescent="0.2">
      <c r="A270" s="652"/>
      <c r="B270" s="203" t="s">
        <v>6</v>
      </c>
      <c r="C270" s="207" t="s">
        <v>5</v>
      </c>
      <c r="D270" s="207" t="s">
        <v>288</v>
      </c>
      <c r="E270" s="207" t="s">
        <v>289</v>
      </c>
      <c r="F270" s="650"/>
      <c r="G270" s="650"/>
      <c r="H270" s="649" t="s">
        <v>290</v>
      </c>
      <c r="I270" s="649"/>
      <c r="J270" s="651" t="s">
        <v>287</v>
      </c>
      <c r="K270" s="651" t="s">
        <v>16</v>
      </c>
      <c r="L270" s="648">
        <v>100</v>
      </c>
    </row>
    <row r="271" spans="1:12" ht="24" x14ac:dyDescent="0.2">
      <c r="A271" s="652"/>
      <c r="B271" s="209" t="s">
        <v>291</v>
      </c>
      <c r="C271" s="209" t="s">
        <v>756</v>
      </c>
      <c r="D271" s="211">
        <v>43546</v>
      </c>
      <c r="E271" s="209" t="s">
        <v>598</v>
      </c>
      <c r="F271" s="650"/>
      <c r="G271" s="650"/>
      <c r="H271" s="649"/>
      <c r="I271" s="649"/>
      <c r="J271" s="651"/>
      <c r="K271" s="651"/>
      <c r="L271" s="648"/>
    </row>
    <row r="272" spans="1:12" ht="24" x14ac:dyDescent="0.2">
      <c r="A272" s="652">
        <v>751</v>
      </c>
      <c r="B272" s="203" t="s">
        <v>12</v>
      </c>
      <c r="C272" s="207" t="s">
        <v>11</v>
      </c>
      <c r="D272" s="207" t="s">
        <v>280</v>
      </c>
      <c r="E272" s="207" t="s">
        <v>281</v>
      </c>
      <c r="F272" s="653" t="s">
        <v>8</v>
      </c>
      <c r="G272" s="653"/>
      <c r="H272" s="650"/>
      <c r="I272" s="650"/>
      <c r="J272" s="650"/>
      <c r="K272" s="650"/>
      <c r="L272" s="650"/>
    </row>
    <row r="273" spans="1:12" x14ac:dyDescent="0.2">
      <c r="A273" s="652"/>
      <c r="B273" s="651" t="s">
        <v>2731</v>
      </c>
      <c r="C273" s="654" t="s">
        <v>2732</v>
      </c>
      <c r="D273" s="655">
        <v>43505</v>
      </c>
      <c r="E273" s="651" t="s">
        <v>2733</v>
      </c>
      <c r="F273" s="651" t="s">
        <v>2734</v>
      </c>
      <c r="G273" s="651"/>
      <c r="H273" s="649" t="s">
        <v>286</v>
      </c>
      <c r="I273" s="649"/>
      <c r="J273" s="209" t="s">
        <v>287</v>
      </c>
      <c r="K273" s="209" t="s">
        <v>16</v>
      </c>
      <c r="L273" s="210">
        <v>762</v>
      </c>
    </row>
    <row r="274" spans="1:12" x14ac:dyDescent="0.2">
      <c r="A274" s="652"/>
      <c r="B274" s="651"/>
      <c r="C274" s="654"/>
      <c r="D274" s="655"/>
      <c r="E274" s="651"/>
      <c r="F274" s="651"/>
      <c r="G274" s="651"/>
      <c r="H274" s="649" t="s">
        <v>242</v>
      </c>
      <c r="I274" s="649"/>
      <c r="J274" s="209" t="s">
        <v>287</v>
      </c>
      <c r="K274" s="209" t="s">
        <v>287</v>
      </c>
      <c r="L274" s="210">
        <v>0</v>
      </c>
    </row>
    <row r="275" spans="1:12" ht="24" x14ac:dyDescent="0.2">
      <c r="A275" s="652"/>
      <c r="B275" s="203" t="s">
        <v>6</v>
      </c>
      <c r="C275" s="207" t="s">
        <v>5</v>
      </c>
      <c r="D275" s="207" t="s">
        <v>288</v>
      </c>
      <c r="E275" s="207" t="s">
        <v>289</v>
      </c>
      <c r="F275" s="650"/>
      <c r="G275" s="650"/>
      <c r="H275" s="649" t="s">
        <v>290</v>
      </c>
      <c r="I275" s="649"/>
      <c r="J275" s="651" t="s">
        <v>287</v>
      </c>
      <c r="K275" s="651" t="s">
        <v>16</v>
      </c>
      <c r="L275" s="648">
        <v>450</v>
      </c>
    </row>
    <row r="276" spans="1:12" ht="36" x14ac:dyDescent="0.2">
      <c r="A276" s="652"/>
      <c r="B276" s="209" t="s">
        <v>2735</v>
      </c>
      <c r="C276" s="209" t="s">
        <v>2734</v>
      </c>
      <c r="D276" s="211">
        <v>43512</v>
      </c>
      <c r="E276" s="209" t="s">
        <v>2736</v>
      </c>
      <c r="F276" s="650"/>
      <c r="G276" s="650"/>
      <c r="H276" s="649"/>
      <c r="I276" s="649"/>
      <c r="J276" s="651"/>
      <c r="K276" s="651"/>
      <c r="L276" s="648"/>
    </row>
    <row r="277" spans="1:12" ht="24" x14ac:dyDescent="0.2">
      <c r="A277" s="652">
        <v>752</v>
      </c>
      <c r="B277" s="203" t="s">
        <v>12</v>
      </c>
      <c r="C277" s="207" t="s">
        <v>11</v>
      </c>
      <c r="D277" s="207" t="s">
        <v>280</v>
      </c>
      <c r="E277" s="207" t="s">
        <v>281</v>
      </c>
      <c r="F277" s="653" t="s">
        <v>8</v>
      </c>
      <c r="G277" s="653"/>
      <c r="H277" s="650"/>
      <c r="I277" s="650"/>
      <c r="J277" s="650"/>
      <c r="K277" s="650"/>
      <c r="L277" s="650"/>
    </row>
    <row r="278" spans="1:12" x14ac:dyDescent="0.2">
      <c r="A278" s="652"/>
      <c r="B278" s="651" t="s">
        <v>2737</v>
      </c>
      <c r="C278" s="651" t="s">
        <v>2738</v>
      </c>
      <c r="D278" s="655">
        <v>43400</v>
      </c>
      <c r="E278" s="651" t="s">
        <v>315</v>
      </c>
      <c r="F278" s="651" t="s">
        <v>2739</v>
      </c>
      <c r="G278" s="651"/>
      <c r="H278" s="649" t="s">
        <v>286</v>
      </c>
      <c r="I278" s="649"/>
      <c r="J278" s="209" t="s">
        <v>287</v>
      </c>
      <c r="K278" s="209" t="s">
        <v>16</v>
      </c>
      <c r="L278" s="210">
        <v>224</v>
      </c>
    </row>
    <row r="279" spans="1:12" x14ac:dyDescent="0.2">
      <c r="A279" s="652"/>
      <c r="B279" s="651"/>
      <c r="C279" s="651"/>
      <c r="D279" s="655"/>
      <c r="E279" s="651"/>
      <c r="F279" s="651"/>
      <c r="G279" s="651"/>
      <c r="H279" s="649" t="s">
        <v>242</v>
      </c>
      <c r="I279" s="649"/>
      <c r="J279" s="209" t="s">
        <v>287</v>
      </c>
      <c r="K279" s="209" t="s">
        <v>16</v>
      </c>
      <c r="L279" s="210">
        <v>1040</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291</v>
      </c>
      <c r="C281" s="209" t="s">
        <v>2739</v>
      </c>
      <c r="D281" s="211">
        <v>43407</v>
      </c>
      <c r="E281" s="209" t="s">
        <v>2740</v>
      </c>
      <c r="F281" s="650"/>
      <c r="G281" s="650"/>
      <c r="H281" s="649"/>
      <c r="I281" s="649"/>
      <c r="J281" s="651"/>
      <c r="K281" s="651"/>
      <c r="L281" s="648"/>
    </row>
    <row r="282" spans="1:12" ht="24" x14ac:dyDescent="0.2">
      <c r="A282" s="652">
        <v>753</v>
      </c>
      <c r="B282" s="203" t="s">
        <v>12</v>
      </c>
      <c r="C282" s="207" t="s">
        <v>11</v>
      </c>
      <c r="D282" s="207" t="s">
        <v>280</v>
      </c>
      <c r="E282" s="207" t="s">
        <v>281</v>
      </c>
      <c r="F282" s="653" t="s">
        <v>8</v>
      </c>
      <c r="G282" s="653"/>
      <c r="H282" s="650"/>
      <c r="I282" s="650"/>
      <c r="J282" s="650"/>
      <c r="K282" s="650"/>
      <c r="L282" s="650"/>
    </row>
    <row r="283" spans="1:12" x14ac:dyDescent="0.2">
      <c r="A283" s="652"/>
      <c r="B283" s="651" t="s">
        <v>2741</v>
      </c>
      <c r="C283" s="654" t="s">
        <v>2742</v>
      </c>
      <c r="D283" s="655">
        <v>43555</v>
      </c>
      <c r="E283" s="651" t="s">
        <v>423</v>
      </c>
      <c r="F283" s="651" t="s">
        <v>2743</v>
      </c>
      <c r="G283" s="651"/>
      <c r="H283" s="649" t="s">
        <v>286</v>
      </c>
      <c r="I283" s="649"/>
      <c r="J283" s="209" t="s">
        <v>287</v>
      </c>
      <c r="K283" s="209" t="s">
        <v>16</v>
      </c>
      <c r="L283" s="210">
        <v>238</v>
      </c>
    </row>
    <row r="284" spans="1:12" x14ac:dyDescent="0.2">
      <c r="A284" s="652"/>
      <c r="B284" s="651"/>
      <c r="C284" s="654"/>
      <c r="D284" s="655"/>
      <c r="E284" s="651"/>
      <c r="F284" s="651"/>
      <c r="G284" s="651"/>
      <c r="H284" s="649" t="s">
        <v>242</v>
      </c>
      <c r="I284" s="649"/>
      <c r="J284" s="651" t="s">
        <v>287</v>
      </c>
      <c r="K284" s="651" t="s">
        <v>16</v>
      </c>
      <c r="L284" s="648">
        <v>175.96</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16</v>
      </c>
      <c r="L286" s="648">
        <v>420</v>
      </c>
    </row>
    <row r="287" spans="1:12" ht="24" x14ac:dyDescent="0.2">
      <c r="A287" s="652"/>
      <c r="B287" s="209" t="s">
        <v>1091</v>
      </c>
      <c r="C287" s="209" t="s">
        <v>2743</v>
      </c>
      <c r="D287" s="211">
        <v>43564</v>
      </c>
      <c r="E287" s="209" t="s">
        <v>2744</v>
      </c>
      <c r="F287" s="650"/>
      <c r="G287" s="650"/>
      <c r="H287" s="649"/>
      <c r="I287" s="649"/>
      <c r="J287" s="651"/>
      <c r="K287" s="651"/>
      <c r="L287" s="648"/>
    </row>
    <row r="288" spans="1:12" ht="24" x14ac:dyDescent="0.2">
      <c r="A288" s="652">
        <v>754</v>
      </c>
      <c r="B288" s="203" t="s">
        <v>12</v>
      </c>
      <c r="C288" s="207" t="s">
        <v>11</v>
      </c>
      <c r="D288" s="207" t="s">
        <v>280</v>
      </c>
      <c r="E288" s="207" t="s">
        <v>281</v>
      </c>
      <c r="F288" s="653" t="s">
        <v>8</v>
      </c>
      <c r="G288" s="653"/>
      <c r="H288" s="650"/>
      <c r="I288" s="650"/>
      <c r="J288" s="650"/>
      <c r="K288" s="650"/>
      <c r="L288" s="650"/>
    </row>
    <row r="289" spans="1:12" x14ac:dyDescent="0.2">
      <c r="A289" s="652"/>
      <c r="B289" s="651" t="s">
        <v>2741</v>
      </c>
      <c r="C289" s="654" t="s">
        <v>2742</v>
      </c>
      <c r="D289" s="655">
        <v>43555</v>
      </c>
      <c r="E289" s="651" t="s">
        <v>423</v>
      </c>
      <c r="F289" s="651" t="s">
        <v>634</v>
      </c>
      <c r="G289" s="651"/>
      <c r="H289" s="649" t="s">
        <v>286</v>
      </c>
      <c r="I289" s="649"/>
      <c r="J289" s="209" t="s">
        <v>287</v>
      </c>
      <c r="K289" s="209" t="s">
        <v>16</v>
      </c>
      <c r="L289" s="210">
        <v>365.98</v>
      </c>
    </row>
    <row r="290" spans="1:12" x14ac:dyDescent="0.2">
      <c r="A290" s="652"/>
      <c r="B290" s="651"/>
      <c r="C290" s="654"/>
      <c r="D290" s="655"/>
      <c r="E290" s="651"/>
      <c r="F290" s="651"/>
      <c r="G290" s="651"/>
      <c r="H290" s="649" t="s">
        <v>242</v>
      </c>
      <c r="I290" s="649"/>
      <c r="J290" s="651" t="s">
        <v>287</v>
      </c>
      <c r="K290" s="651" t="s">
        <v>287</v>
      </c>
      <c r="L290" s="648">
        <v>0</v>
      </c>
    </row>
    <row r="291" spans="1:12" x14ac:dyDescent="0.2">
      <c r="A291" s="652"/>
      <c r="B291" s="651"/>
      <c r="C291" s="654"/>
      <c r="D291" s="655"/>
      <c r="E291" s="651"/>
      <c r="F291" s="651"/>
      <c r="G291" s="651"/>
      <c r="H291" s="649"/>
      <c r="I291" s="649"/>
      <c r="J291" s="651"/>
      <c r="K291" s="651"/>
      <c r="L291" s="648"/>
    </row>
    <row r="292" spans="1:12" ht="24" x14ac:dyDescent="0.2">
      <c r="A292" s="652"/>
      <c r="B292" s="203" t="s">
        <v>6</v>
      </c>
      <c r="C292" s="207" t="s">
        <v>5</v>
      </c>
      <c r="D292" s="207" t="s">
        <v>288</v>
      </c>
      <c r="E292" s="207" t="s">
        <v>289</v>
      </c>
      <c r="F292" s="650"/>
      <c r="G292" s="650"/>
      <c r="H292" s="649" t="s">
        <v>290</v>
      </c>
      <c r="I292" s="649"/>
      <c r="J292" s="651" t="s">
        <v>287</v>
      </c>
      <c r="K292" s="651" t="s">
        <v>16</v>
      </c>
      <c r="L292" s="648">
        <v>117.17</v>
      </c>
    </row>
    <row r="293" spans="1:12" ht="24" x14ac:dyDescent="0.2">
      <c r="A293" s="652"/>
      <c r="B293" s="209" t="s">
        <v>1091</v>
      </c>
      <c r="C293" s="209" t="s">
        <v>634</v>
      </c>
      <c r="D293" s="211">
        <v>43564</v>
      </c>
      <c r="E293" s="209" t="s">
        <v>2744</v>
      </c>
      <c r="F293" s="650"/>
      <c r="G293" s="650"/>
      <c r="H293" s="649"/>
      <c r="I293" s="649"/>
      <c r="J293" s="651"/>
      <c r="K293" s="651"/>
      <c r="L293" s="648"/>
    </row>
    <row r="294" spans="1:12" ht="24" x14ac:dyDescent="0.2">
      <c r="A294" s="652">
        <v>755</v>
      </c>
      <c r="B294" s="203" t="s">
        <v>12</v>
      </c>
      <c r="C294" s="207" t="s">
        <v>11</v>
      </c>
      <c r="D294" s="207" t="s">
        <v>280</v>
      </c>
      <c r="E294" s="207" t="s">
        <v>281</v>
      </c>
      <c r="F294" s="653" t="s">
        <v>8</v>
      </c>
      <c r="G294" s="653"/>
      <c r="H294" s="650"/>
      <c r="I294" s="650"/>
      <c r="J294" s="650"/>
      <c r="K294" s="650"/>
      <c r="L294" s="650"/>
    </row>
    <row r="295" spans="1:12" x14ac:dyDescent="0.2">
      <c r="A295" s="652"/>
      <c r="B295" s="651" t="s">
        <v>2745</v>
      </c>
      <c r="C295" s="654" t="s">
        <v>2746</v>
      </c>
      <c r="D295" s="655">
        <v>43381</v>
      </c>
      <c r="E295" s="651" t="s">
        <v>1258</v>
      </c>
      <c r="F295" s="651" t="s">
        <v>2747</v>
      </c>
      <c r="G295" s="651"/>
      <c r="H295" s="649" t="s">
        <v>286</v>
      </c>
      <c r="I295" s="649"/>
      <c r="J295" s="209" t="s">
        <v>287</v>
      </c>
      <c r="K295" s="209" t="s">
        <v>16</v>
      </c>
      <c r="L295" s="210">
        <v>448.61</v>
      </c>
    </row>
    <row r="296" spans="1:12" x14ac:dyDescent="0.2">
      <c r="A296" s="652"/>
      <c r="B296" s="651"/>
      <c r="C296" s="654"/>
      <c r="D296" s="655"/>
      <c r="E296" s="651"/>
      <c r="F296" s="651"/>
      <c r="G296" s="651"/>
      <c r="H296" s="649" t="s">
        <v>242</v>
      </c>
      <c r="I296" s="649"/>
      <c r="J296" s="209" t="s">
        <v>287</v>
      </c>
      <c r="K296" s="209" t="s">
        <v>16</v>
      </c>
      <c r="L296" s="210">
        <v>9960.7099999999991</v>
      </c>
    </row>
    <row r="297" spans="1:12" ht="24" x14ac:dyDescent="0.2">
      <c r="A297" s="652"/>
      <c r="B297" s="203" t="s">
        <v>6</v>
      </c>
      <c r="C297" s="207" t="s">
        <v>5</v>
      </c>
      <c r="D297" s="207" t="s">
        <v>288</v>
      </c>
      <c r="E297" s="207" t="s">
        <v>289</v>
      </c>
      <c r="F297" s="650"/>
      <c r="G297" s="650"/>
      <c r="H297" s="649" t="s">
        <v>290</v>
      </c>
      <c r="I297" s="649"/>
      <c r="J297" s="651" t="s">
        <v>287</v>
      </c>
      <c r="K297" s="651" t="s">
        <v>16</v>
      </c>
      <c r="L297" s="648">
        <v>1133.26</v>
      </c>
    </row>
    <row r="298" spans="1:12" ht="24" x14ac:dyDescent="0.2">
      <c r="A298" s="652"/>
      <c r="B298" s="209" t="s">
        <v>511</v>
      </c>
      <c r="C298" s="209" t="s">
        <v>2747</v>
      </c>
      <c r="D298" s="211">
        <v>43386</v>
      </c>
      <c r="E298" s="209" t="s">
        <v>2748</v>
      </c>
      <c r="F298" s="650"/>
      <c r="G298" s="650"/>
      <c r="H298" s="649"/>
      <c r="I298" s="649"/>
      <c r="J298" s="651"/>
      <c r="K298" s="651"/>
      <c r="L298" s="648"/>
    </row>
    <row r="299" spans="1:12" ht="24" x14ac:dyDescent="0.2">
      <c r="A299" s="652">
        <v>756</v>
      </c>
      <c r="B299" s="203" t="s">
        <v>12</v>
      </c>
      <c r="C299" s="207" t="s">
        <v>11</v>
      </c>
      <c r="D299" s="207" t="s">
        <v>280</v>
      </c>
      <c r="E299" s="207" t="s">
        <v>281</v>
      </c>
      <c r="F299" s="653" t="s">
        <v>8</v>
      </c>
      <c r="G299" s="653"/>
      <c r="H299" s="650"/>
      <c r="I299" s="650"/>
      <c r="J299" s="650"/>
      <c r="K299" s="650"/>
      <c r="L299" s="650"/>
    </row>
    <row r="300" spans="1:12" x14ac:dyDescent="0.2">
      <c r="A300" s="652"/>
      <c r="B300" s="651" t="s">
        <v>2749</v>
      </c>
      <c r="C300" s="654" t="s">
        <v>2750</v>
      </c>
      <c r="D300" s="655">
        <v>43400</v>
      </c>
      <c r="E300" s="651" t="s">
        <v>628</v>
      </c>
      <c r="F300" s="651" t="s">
        <v>2751</v>
      </c>
      <c r="G300" s="651"/>
      <c r="H300" s="649" t="s">
        <v>286</v>
      </c>
      <c r="I300" s="649"/>
      <c r="J300" s="209" t="s">
        <v>287</v>
      </c>
      <c r="K300" s="209" t="s">
        <v>287</v>
      </c>
      <c r="L300" s="210">
        <v>0</v>
      </c>
    </row>
    <row r="301" spans="1:12" x14ac:dyDescent="0.2">
      <c r="A301" s="652"/>
      <c r="B301" s="651"/>
      <c r="C301" s="654"/>
      <c r="D301" s="655"/>
      <c r="E301" s="651"/>
      <c r="F301" s="651"/>
      <c r="G301" s="651"/>
      <c r="H301" s="649" t="s">
        <v>242</v>
      </c>
      <c r="I301" s="649"/>
      <c r="J301" s="651" t="s">
        <v>287</v>
      </c>
      <c r="K301" s="651" t="s">
        <v>287</v>
      </c>
      <c r="L301" s="648">
        <v>0</v>
      </c>
    </row>
    <row r="302" spans="1:12" x14ac:dyDescent="0.2">
      <c r="A302" s="652"/>
      <c r="B302" s="651"/>
      <c r="C302" s="654"/>
      <c r="D302" s="655"/>
      <c r="E302" s="651"/>
      <c r="F302" s="651"/>
      <c r="G302" s="651"/>
      <c r="H302" s="649"/>
      <c r="I302" s="649"/>
      <c r="J302" s="651"/>
      <c r="K302" s="651"/>
      <c r="L302" s="648"/>
    </row>
    <row r="303" spans="1:12" ht="24" x14ac:dyDescent="0.2">
      <c r="A303" s="652"/>
      <c r="B303" s="203" t="s">
        <v>6</v>
      </c>
      <c r="C303" s="207" t="s">
        <v>5</v>
      </c>
      <c r="D303" s="207" t="s">
        <v>288</v>
      </c>
      <c r="E303" s="207" t="s">
        <v>289</v>
      </c>
      <c r="F303" s="650"/>
      <c r="G303" s="650"/>
      <c r="H303" s="649" t="s">
        <v>290</v>
      </c>
      <c r="I303" s="649"/>
      <c r="J303" s="651" t="s">
        <v>287</v>
      </c>
      <c r="K303" s="651" t="s">
        <v>16</v>
      </c>
      <c r="L303" s="648">
        <v>500</v>
      </c>
    </row>
    <row r="304" spans="1:12" ht="24" x14ac:dyDescent="0.2">
      <c r="A304" s="652"/>
      <c r="B304" s="209" t="s">
        <v>291</v>
      </c>
      <c r="C304" s="209" t="s">
        <v>2751</v>
      </c>
      <c r="D304" s="211">
        <v>43403</v>
      </c>
      <c r="E304" s="209" t="s">
        <v>2752</v>
      </c>
      <c r="F304" s="650"/>
      <c r="G304" s="650"/>
      <c r="H304" s="649"/>
      <c r="I304" s="649"/>
      <c r="J304" s="651"/>
      <c r="K304" s="651"/>
      <c r="L304" s="648"/>
    </row>
    <row r="305" spans="1:12" ht="24" x14ac:dyDescent="0.2">
      <c r="A305" s="652">
        <v>757</v>
      </c>
      <c r="B305" s="203" t="s">
        <v>12</v>
      </c>
      <c r="C305" s="207" t="s">
        <v>11</v>
      </c>
      <c r="D305" s="207" t="s">
        <v>280</v>
      </c>
      <c r="E305" s="207" t="s">
        <v>281</v>
      </c>
      <c r="F305" s="653" t="s">
        <v>8</v>
      </c>
      <c r="G305" s="653"/>
      <c r="H305" s="650"/>
      <c r="I305" s="650"/>
      <c r="J305" s="650"/>
      <c r="K305" s="650"/>
      <c r="L305" s="650"/>
    </row>
    <row r="306" spans="1:12" x14ac:dyDescent="0.2">
      <c r="A306" s="652"/>
      <c r="B306" s="651" t="s">
        <v>2753</v>
      </c>
      <c r="C306" s="654" t="s">
        <v>2754</v>
      </c>
      <c r="D306" s="655">
        <v>43475</v>
      </c>
      <c r="E306" s="651" t="s">
        <v>321</v>
      </c>
      <c r="F306" s="651" t="s">
        <v>2755</v>
      </c>
      <c r="G306" s="651"/>
      <c r="H306" s="649" t="s">
        <v>286</v>
      </c>
      <c r="I306" s="649"/>
      <c r="J306" s="209" t="s">
        <v>287</v>
      </c>
      <c r="K306" s="209" t="s">
        <v>16</v>
      </c>
      <c r="L306" s="210">
        <v>526.04</v>
      </c>
    </row>
    <row r="307" spans="1:12" x14ac:dyDescent="0.2">
      <c r="A307" s="652"/>
      <c r="B307" s="651"/>
      <c r="C307" s="654"/>
      <c r="D307" s="655"/>
      <c r="E307" s="651"/>
      <c r="F307" s="651"/>
      <c r="G307" s="651"/>
      <c r="H307" s="649" t="s">
        <v>242</v>
      </c>
      <c r="I307" s="649"/>
      <c r="J307" s="209" t="s">
        <v>287</v>
      </c>
      <c r="K307" s="209" t="s">
        <v>16</v>
      </c>
      <c r="L307" s="210">
        <v>475.4</v>
      </c>
    </row>
    <row r="308" spans="1:12" ht="24" x14ac:dyDescent="0.2">
      <c r="A308" s="652"/>
      <c r="B308" s="203" t="s">
        <v>6</v>
      </c>
      <c r="C308" s="207" t="s">
        <v>5</v>
      </c>
      <c r="D308" s="207" t="s">
        <v>288</v>
      </c>
      <c r="E308" s="207" t="s">
        <v>289</v>
      </c>
      <c r="F308" s="650"/>
      <c r="G308" s="650"/>
      <c r="H308" s="649" t="s">
        <v>290</v>
      </c>
      <c r="I308" s="649"/>
      <c r="J308" s="651" t="s">
        <v>287</v>
      </c>
      <c r="K308" s="651" t="s">
        <v>16</v>
      </c>
      <c r="L308" s="648">
        <v>552.44000000000005</v>
      </c>
    </row>
    <row r="309" spans="1:12" ht="24" x14ac:dyDescent="0.2">
      <c r="A309" s="652"/>
      <c r="B309" s="209" t="s">
        <v>832</v>
      </c>
      <c r="C309" s="209" t="s">
        <v>2755</v>
      </c>
      <c r="D309" s="211">
        <v>43477</v>
      </c>
      <c r="E309" s="209" t="s">
        <v>2369</v>
      </c>
      <c r="F309" s="650"/>
      <c r="G309" s="650"/>
      <c r="H309" s="649"/>
      <c r="I309" s="649"/>
      <c r="J309" s="651"/>
      <c r="K309" s="651"/>
      <c r="L309" s="648"/>
    </row>
    <row r="310" spans="1:12" ht="24" x14ac:dyDescent="0.2">
      <c r="A310" s="652">
        <v>758</v>
      </c>
      <c r="B310" s="203" t="s">
        <v>12</v>
      </c>
      <c r="C310" s="207" t="s">
        <v>11</v>
      </c>
      <c r="D310" s="207" t="s">
        <v>280</v>
      </c>
      <c r="E310" s="207" t="s">
        <v>281</v>
      </c>
      <c r="F310" s="653" t="s">
        <v>8</v>
      </c>
      <c r="G310" s="653"/>
      <c r="H310" s="650"/>
      <c r="I310" s="650"/>
      <c r="J310" s="650"/>
      <c r="K310" s="650"/>
      <c r="L310" s="650"/>
    </row>
    <row r="311" spans="1:12" x14ac:dyDescent="0.2">
      <c r="A311" s="652"/>
      <c r="B311" s="651" t="s">
        <v>2753</v>
      </c>
      <c r="C311" s="654" t="s">
        <v>2756</v>
      </c>
      <c r="D311" s="655">
        <v>43514</v>
      </c>
      <c r="E311" s="651" t="s">
        <v>779</v>
      </c>
      <c r="F311" s="651" t="s">
        <v>2757</v>
      </c>
      <c r="G311" s="651"/>
      <c r="H311" s="649" t="s">
        <v>286</v>
      </c>
      <c r="I311" s="649"/>
      <c r="J311" s="209" t="s">
        <v>287</v>
      </c>
      <c r="K311" s="209" t="s">
        <v>16</v>
      </c>
      <c r="L311" s="210">
        <v>920</v>
      </c>
    </row>
    <row r="312" spans="1:12" x14ac:dyDescent="0.2">
      <c r="A312" s="652"/>
      <c r="B312" s="651"/>
      <c r="C312" s="654"/>
      <c r="D312" s="655"/>
      <c r="E312" s="651"/>
      <c r="F312" s="651"/>
      <c r="G312" s="651"/>
      <c r="H312" s="649" t="s">
        <v>242</v>
      </c>
      <c r="I312" s="649"/>
      <c r="J312" s="209" t="s">
        <v>287</v>
      </c>
      <c r="K312" s="209" t="s">
        <v>16</v>
      </c>
      <c r="L312" s="210">
        <v>7670.81</v>
      </c>
    </row>
    <row r="313" spans="1:12" ht="24" x14ac:dyDescent="0.2">
      <c r="A313" s="652"/>
      <c r="B313" s="203" t="s">
        <v>6</v>
      </c>
      <c r="C313" s="207" t="s">
        <v>5</v>
      </c>
      <c r="D313" s="207" t="s">
        <v>288</v>
      </c>
      <c r="E313" s="207" t="s">
        <v>289</v>
      </c>
      <c r="F313" s="650"/>
      <c r="G313" s="650"/>
      <c r="H313" s="649" t="s">
        <v>290</v>
      </c>
      <c r="I313" s="649"/>
      <c r="J313" s="651" t="s">
        <v>287</v>
      </c>
      <c r="K313" s="651" t="s">
        <v>16</v>
      </c>
      <c r="L313" s="648">
        <v>805</v>
      </c>
    </row>
    <row r="314" spans="1:12" ht="24" x14ac:dyDescent="0.2">
      <c r="A314" s="652"/>
      <c r="B314" s="209" t="s">
        <v>832</v>
      </c>
      <c r="C314" s="209" t="s">
        <v>2757</v>
      </c>
      <c r="D314" s="211">
        <v>43521</v>
      </c>
      <c r="E314" s="209" t="s">
        <v>2758</v>
      </c>
      <c r="F314" s="650"/>
      <c r="G314" s="650"/>
      <c r="H314" s="649"/>
      <c r="I314" s="649"/>
      <c r="J314" s="651"/>
      <c r="K314" s="651"/>
      <c r="L314" s="648"/>
    </row>
    <row r="315" spans="1:12" ht="24" x14ac:dyDescent="0.2">
      <c r="A315" s="652">
        <v>759</v>
      </c>
      <c r="B315" s="203" t="s">
        <v>12</v>
      </c>
      <c r="C315" s="207" t="s">
        <v>11</v>
      </c>
      <c r="D315" s="207" t="s">
        <v>280</v>
      </c>
      <c r="E315" s="207" t="s">
        <v>281</v>
      </c>
      <c r="F315" s="653" t="s">
        <v>8</v>
      </c>
      <c r="G315" s="653"/>
      <c r="H315" s="650"/>
      <c r="I315" s="650"/>
      <c r="J315" s="650"/>
      <c r="K315" s="650"/>
      <c r="L315" s="650"/>
    </row>
    <row r="316" spans="1:12" x14ac:dyDescent="0.2">
      <c r="A316" s="652"/>
      <c r="B316" s="651" t="s">
        <v>2759</v>
      </c>
      <c r="C316" s="651" t="s">
        <v>2760</v>
      </c>
      <c r="D316" s="655">
        <v>43406</v>
      </c>
      <c r="E316" s="651" t="s">
        <v>469</v>
      </c>
      <c r="F316" s="651" t="s">
        <v>2761</v>
      </c>
      <c r="G316" s="651"/>
      <c r="H316" s="649" t="s">
        <v>286</v>
      </c>
      <c r="I316" s="649"/>
      <c r="J316" s="209" t="s">
        <v>287</v>
      </c>
      <c r="K316" s="209" t="s">
        <v>16</v>
      </c>
      <c r="L316" s="210">
        <v>494</v>
      </c>
    </row>
    <row r="317" spans="1:12" x14ac:dyDescent="0.2">
      <c r="A317" s="652"/>
      <c r="B317" s="651"/>
      <c r="C317" s="651"/>
      <c r="D317" s="655"/>
      <c r="E317" s="651"/>
      <c r="F317" s="651"/>
      <c r="G317" s="651"/>
      <c r="H317" s="649" t="s">
        <v>242</v>
      </c>
      <c r="I317" s="649"/>
      <c r="J317" s="209" t="s">
        <v>287</v>
      </c>
      <c r="K317" s="209" t="s">
        <v>16</v>
      </c>
      <c r="L317" s="210">
        <v>400</v>
      </c>
    </row>
    <row r="318" spans="1:12" ht="24" x14ac:dyDescent="0.2">
      <c r="A318" s="652"/>
      <c r="B318" s="203" t="s">
        <v>6</v>
      </c>
      <c r="C318" s="207" t="s">
        <v>5</v>
      </c>
      <c r="D318" s="207" t="s">
        <v>288</v>
      </c>
      <c r="E318" s="207" t="s">
        <v>289</v>
      </c>
      <c r="F318" s="650"/>
      <c r="G318" s="650"/>
      <c r="H318" s="649" t="s">
        <v>290</v>
      </c>
      <c r="I318" s="649"/>
      <c r="J318" s="651" t="s">
        <v>287</v>
      </c>
      <c r="K318" s="651" t="s">
        <v>16</v>
      </c>
      <c r="L318" s="648">
        <v>50</v>
      </c>
    </row>
    <row r="319" spans="1:12" ht="36" x14ac:dyDescent="0.2">
      <c r="A319" s="652"/>
      <c r="B319" s="209" t="s">
        <v>2762</v>
      </c>
      <c r="C319" s="209" t="s">
        <v>2761</v>
      </c>
      <c r="D319" s="211">
        <v>43408</v>
      </c>
      <c r="E319" s="209" t="s">
        <v>2763</v>
      </c>
      <c r="F319" s="650"/>
      <c r="G319" s="650"/>
      <c r="H319" s="649"/>
      <c r="I319" s="649"/>
      <c r="J319" s="651"/>
      <c r="K319" s="651"/>
      <c r="L319" s="648"/>
    </row>
    <row r="320" spans="1:12" ht="24" x14ac:dyDescent="0.2">
      <c r="A320" s="652">
        <v>760</v>
      </c>
      <c r="B320" s="203" t="s">
        <v>12</v>
      </c>
      <c r="C320" s="207" t="s">
        <v>11</v>
      </c>
      <c r="D320" s="207" t="s">
        <v>280</v>
      </c>
      <c r="E320" s="207" t="s">
        <v>281</v>
      </c>
      <c r="F320" s="653" t="s">
        <v>8</v>
      </c>
      <c r="G320" s="653"/>
      <c r="H320" s="650"/>
      <c r="I320" s="650"/>
      <c r="J320" s="650"/>
      <c r="K320" s="650"/>
      <c r="L320" s="650"/>
    </row>
    <row r="321" spans="1:12" x14ac:dyDescent="0.2">
      <c r="A321" s="652"/>
      <c r="B321" s="651" t="s">
        <v>2759</v>
      </c>
      <c r="C321" s="651" t="s">
        <v>2764</v>
      </c>
      <c r="D321" s="655">
        <v>43425</v>
      </c>
      <c r="E321" s="651" t="s">
        <v>941</v>
      </c>
      <c r="F321" s="651" t="s">
        <v>2765</v>
      </c>
      <c r="G321" s="651"/>
      <c r="H321" s="649" t="s">
        <v>286</v>
      </c>
      <c r="I321" s="649"/>
      <c r="J321" s="209" t="s">
        <v>287</v>
      </c>
      <c r="K321" s="209" t="s">
        <v>16</v>
      </c>
      <c r="L321" s="210">
        <v>222</v>
      </c>
    </row>
    <row r="322" spans="1:12" x14ac:dyDescent="0.2">
      <c r="A322" s="652"/>
      <c r="B322" s="651"/>
      <c r="C322" s="651"/>
      <c r="D322" s="655"/>
      <c r="E322" s="651"/>
      <c r="F322" s="651"/>
      <c r="G322" s="651"/>
      <c r="H322" s="649" t="s">
        <v>242</v>
      </c>
      <c r="I322" s="649"/>
      <c r="J322" s="209" t="s">
        <v>287</v>
      </c>
      <c r="K322" s="209" t="s">
        <v>16</v>
      </c>
      <c r="L322" s="210">
        <v>1195.06</v>
      </c>
    </row>
    <row r="323" spans="1:12" ht="24" x14ac:dyDescent="0.2">
      <c r="A323" s="652"/>
      <c r="B323" s="203" t="s">
        <v>6</v>
      </c>
      <c r="C323" s="207" t="s">
        <v>5</v>
      </c>
      <c r="D323" s="207" t="s">
        <v>288</v>
      </c>
      <c r="E323" s="207" t="s">
        <v>289</v>
      </c>
      <c r="F323" s="650"/>
      <c r="G323" s="650"/>
      <c r="H323" s="649" t="s">
        <v>290</v>
      </c>
      <c r="I323" s="649"/>
      <c r="J323" s="651" t="s">
        <v>287</v>
      </c>
      <c r="K323" s="651" t="s">
        <v>287</v>
      </c>
      <c r="L323" s="648">
        <v>0</v>
      </c>
    </row>
    <row r="324" spans="1:12" ht="36" x14ac:dyDescent="0.2">
      <c r="A324" s="652"/>
      <c r="B324" s="209" t="s">
        <v>2762</v>
      </c>
      <c r="C324" s="209" t="s">
        <v>2765</v>
      </c>
      <c r="D324" s="211">
        <v>43430</v>
      </c>
      <c r="E324" s="209" t="s">
        <v>2766</v>
      </c>
      <c r="F324" s="650"/>
      <c r="G324" s="650"/>
      <c r="H324" s="649"/>
      <c r="I324" s="649"/>
      <c r="J324" s="651"/>
      <c r="K324" s="651"/>
      <c r="L324" s="648"/>
    </row>
    <row r="325" spans="1:12" ht="24" x14ac:dyDescent="0.2">
      <c r="A325" s="652">
        <v>761</v>
      </c>
      <c r="B325" s="203" t="s">
        <v>12</v>
      </c>
      <c r="C325" s="207" t="s">
        <v>11</v>
      </c>
      <c r="D325" s="207" t="s">
        <v>280</v>
      </c>
      <c r="E325" s="207" t="s">
        <v>281</v>
      </c>
      <c r="F325" s="653" t="s">
        <v>8</v>
      </c>
      <c r="G325" s="653"/>
      <c r="H325" s="650"/>
      <c r="I325" s="650"/>
      <c r="J325" s="650"/>
      <c r="K325" s="650"/>
      <c r="L325" s="650"/>
    </row>
    <row r="326" spans="1:12" x14ac:dyDescent="0.2">
      <c r="A326" s="652"/>
      <c r="B326" s="651" t="s">
        <v>2767</v>
      </c>
      <c r="C326" s="654" t="s">
        <v>2768</v>
      </c>
      <c r="D326" s="655">
        <v>43410</v>
      </c>
      <c r="E326" s="651" t="s">
        <v>2769</v>
      </c>
      <c r="F326" s="651" t="s">
        <v>2013</v>
      </c>
      <c r="G326" s="651"/>
      <c r="H326" s="649" t="s">
        <v>286</v>
      </c>
      <c r="I326" s="649"/>
      <c r="J326" s="209" t="s">
        <v>287</v>
      </c>
      <c r="K326" s="209" t="s">
        <v>16</v>
      </c>
      <c r="L326" s="210">
        <v>722.5</v>
      </c>
    </row>
    <row r="327" spans="1:12" x14ac:dyDescent="0.2">
      <c r="A327" s="652"/>
      <c r="B327" s="651"/>
      <c r="C327" s="654"/>
      <c r="D327" s="655"/>
      <c r="E327" s="651"/>
      <c r="F327" s="651"/>
      <c r="G327" s="651"/>
      <c r="H327" s="649" t="s">
        <v>242</v>
      </c>
      <c r="I327" s="649"/>
      <c r="J327" s="209" t="s">
        <v>287</v>
      </c>
      <c r="K327" s="209" t="s">
        <v>16</v>
      </c>
      <c r="L327" s="210">
        <v>752.92</v>
      </c>
    </row>
    <row r="328" spans="1:12" ht="24" x14ac:dyDescent="0.2">
      <c r="A328" s="652"/>
      <c r="B328" s="203" t="s">
        <v>6</v>
      </c>
      <c r="C328" s="207" t="s">
        <v>5</v>
      </c>
      <c r="D328" s="207" t="s">
        <v>288</v>
      </c>
      <c r="E328" s="207" t="s">
        <v>289</v>
      </c>
      <c r="F328" s="650"/>
      <c r="G328" s="650"/>
      <c r="H328" s="649" t="s">
        <v>290</v>
      </c>
      <c r="I328" s="649"/>
      <c r="J328" s="651" t="s">
        <v>287</v>
      </c>
      <c r="K328" s="651" t="s">
        <v>287</v>
      </c>
      <c r="L328" s="648">
        <v>0</v>
      </c>
    </row>
    <row r="329" spans="1:12" ht="36" x14ac:dyDescent="0.2">
      <c r="A329" s="652"/>
      <c r="B329" s="209" t="s">
        <v>1260</v>
      </c>
      <c r="C329" s="209" t="s">
        <v>2013</v>
      </c>
      <c r="D329" s="211">
        <v>43412</v>
      </c>
      <c r="E329" s="209" t="s">
        <v>2770</v>
      </c>
      <c r="F329" s="650"/>
      <c r="G329" s="650"/>
      <c r="H329" s="649"/>
      <c r="I329" s="649"/>
      <c r="J329" s="651"/>
      <c r="K329" s="651"/>
      <c r="L329" s="648"/>
    </row>
    <row r="330" spans="1:12" ht="24" x14ac:dyDescent="0.2">
      <c r="A330" s="652">
        <v>762</v>
      </c>
      <c r="B330" s="203" t="s">
        <v>12</v>
      </c>
      <c r="C330" s="207" t="s">
        <v>11</v>
      </c>
      <c r="D330" s="207" t="s">
        <v>280</v>
      </c>
      <c r="E330" s="207" t="s">
        <v>281</v>
      </c>
      <c r="F330" s="653" t="s">
        <v>8</v>
      </c>
      <c r="G330" s="653"/>
      <c r="H330" s="650"/>
      <c r="I330" s="650"/>
      <c r="J330" s="650"/>
      <c r="K330" s="650"/>
      <c r="L330" s="650"/>
    </row>
    <row r="331" spans="1:12" x14ac:dyDescent="0.2">
      <c r="A331" s="652"/>
      <c r="B331" s="651" t="s">
        <v>2767</v>
      </c>
      <c r="C331" s="654" t="s">
        <v>2771</v>
      </c>
      <c r="D331" s="655">
        <v>43509</v>
      </c>
      <c r="E331" s="651" t="s">
        <v>432</v>
      </c>
      <c r="F331" s="651" t="s">
        <v>2013</v>
      </c>
      <c r="G331" s="651"/>
      <c r="H331" s="649" t="s">
        <v>286</v>
      </c>
      <c r="I331" s="649"/>
      <c r="J331" s="209" t="s">
        <v>287</v>
      </c>
      <c r="K331" s="209" t="s">
        <v>16</v>
      </c>
      <c r="L331" s="210">
        <v>222.34</v>
      </c>
    </row>
    <row r="332" spans="1:12" x14ac:dyDescent="0.2">
      <c r="A332" s="652"/>
      <c r="B332" s="651"/>
      <c r="C332" s="654"/>
      <c r="D332" s="655"/>
      <c r="E332" s="651"/>
      <c r="F332" s="651"/>
      <c r="G332" s="651"/>
      <c r="H332" s="649" t="s">
        <v>242</v>
      </c>
      <c r="I332" s="649"/>
      <c r="J332" s="209" t="s">
        <v>287</v>
      </c>
      <c r="K332" s="209" t="s">
        <v>16</v>
      </c>
      <c r="L332" s="210">
        <v>365.58</v>
      </c>
    </row>
    <row r="333" spans="1:12" ht="24" x14ac:dyDescent="0.2">
      <c r="A333" s="652"/>
      <c r="B333" s="203" t="s">
        <v>6</v>
      </c>
      <c r="C333" s="207" t="s">
        <v>5</v>
      </c>
      <c r="D333" s="207" t="s">
        <v>288</v>
      </c>
      <c r="E333" s="207" t="s">
        <v>289</v>
      </c>
      <c r="F333" s="650"/>
      <c r="G333" s="650"/>
      <c r="H333" s="649" t="s">
        <v>290</v>
      </c>
      <c r="I333" s="649"/>
      <c r="J333" s="651" t="s">
        <v>287</v>
      </c>
      <c r="K333" s="651" t="s">
        <v>287</v>
      </c>
      <c r="L333" s="648">
        <v>0</v>
      </c>
    </row>
    <row r="334" spans="1:12" ht="36" x14ac:dyDescent="0.2">
      <c r="A334" s="652"/>
      <c r="B334" s="209" t="s">
        <v>1260</v>
      </c>
      <c r="C334" s="209" t="s">
        <v>2013</v>
      </c>
      <c r="D334" s="211">
        <v>43510</v>
      </c>
      <c r="E334" s="209" t="s">
        <v>2408</v>
      </c>
      <c r="F334" s="650"/>
      <c r="G334" s="650"/>
      <c r="H334" s="649"/>
      <c r="I334" s="649"/>
      <c r="J334" s="651"/>
      <c r="K334" s="651"/>
      <c r="L334" s="648"/>
    </row>
    <row r="335" spans="1:12" ht="24" x14ac:dyDescent="0.2">
      <c r="A335" s="652">
        <v>763</v>
      </c>
      <c r="B335" s="203" t="s">
        <v>12</v>
      </c>
      <c r="C335" s="207" t="s">
        <v>11</v>
      </c>
      <c r="D335" s="207" t="s">
        <v>280</v>
      </c>
      <c r="E335" s="207" t="s">
        <v>281</v>
      </c>
      <c r="F335" s="653" t="s">
        <v>8</v>
      </c>
      <c r="G335" s="653"/>
      <c r="H335" s="650"/>
      <c r="I335" s="650"/>
      <c r="J335" s="650"/>
      <c r="K335" s="650"/>
      <c r="L335" s="650"/>
    </row>
    <row r="336" spans="1:12" x14ac:dyDescent="0.2">
      <c r="A336" s="652"/>
      <c r="B336" s="651" t="s">
        <v>2772</v>
      </c>
      <c r="C336" s="654" t="s">
        <v>2773</v>
      </c>
      <c r="D336" s="655">
        <v>43499</v>
      </c>
      <c r="E336" s="651" t="s">
        <v>650</v>
      </c>
      <c r="F336" s="651" t="s">
        <v>651</v>
      </c>
      <c r="G336" s="651"/>
      <c r="H336" s="649" t="s">
        <v>286</v>
      </c>
      <c r="I336" s="649"/>
      <c r="J336" s="209" t="s">
        <v>287</v>
      </c>
      <c r="K336" s="209" t="s">
        <v>16</v>
      </c>
      <c r="L336" s="210">
        <v>225.1</v>
      </c>
    </row>
    <row r="337" spans="1:12" x14ac:dyDescent="0.2">
      <c r="A337" s="652"/>
      <c r="B337" s="651"/>
      <c r="C337" s="654"/>
      <c r="D337" s="655"/>
      <c r="E337" s="651"/>
      <c r="F337" s="651"/>
      <c r="G337" s="651"/>
      <c r="H337" s="649" t="s">
        <v>242</v>
      </c>
      <c r="I337" s="649"/>
      <c r="J337" s="651" t="s">
        <v>287</v>
      </c>
      <c r="K337" s="651" t="s">
        <v>16</v>
      </c>
      <c r="L337" s="648">
        <v>382.6</v>
      </c>
    </row>
    <row r="338" spans="1:12" x14ac:dyDescent="0.2">
      <c r="A338" s="652"/>
      <c r="B338" s="651"/>
      <c r="C338" s="654"/>
      <c r="D338" s="655"/>
      <c r="E338" s="651"/>
      <c r="F338" s="651"/>
      <c r="G338" s="651"/>
      <c r="H338" s="649"/>
      <c r="I338" s="649"/>
      <c r="J338" s="651"/>
      <c r="K338" s="651"/>
      <c r="L338" s="648"/>
    </row>
    <row r="339" spans="1:12" ht="24" x14ac:dyDescent="0.2">
      <c r="A339" s="652"/>
      <c r="B339" s="203" t="s">
        <v>6</v>
      </c>
      <c r="C339" s="207" t="s">
        <v>5</v>
      </c>
      <c r="D339" s="207" t="s">
        <v>288</v>
      </c>
      <c r="E339" s="207" t="s">
        <v>289</v>
      </c>
      <c r="F339" s="650"/>
      <c r="G339" s="650"/>
      <c r="H339" s="649" t="s">
        <v>290</v>
      </c>
      <c r="I339" s="649"/>
      <c r="J339" s="651" t="s">
        <v>287</v>
      </c>
      <c r="K339" s="651" t="s">
        <v>16</v>
      </c>
      <c r="L339" s="648">
        <v>70</v>
      </c>
    </row>
    <row r="340" spans="1:12" ht="24" x14ac:dyDescent="0.2">
      <c r="A340" s="652"/>
      <c r="B340" s="209" t="s">
        <v>439</v>
      </c>
      <c r="C340" s="209" t="s">
        <v>651</v>
      </c>
      <c r="D340" s="211">
        <v>43500</v>
      </c>
      <c r="E340" s="209" t="s">
        <v>2774</v>
      </c>
      <c r="F340" s="650"/>
      <c r="G340" s="650"/>
      <c r="H340" s="649"/>
      <c r="I340" s="649"/>
      <c r="J340" s="651"/>
      <c r="K340" s="651"/>
      <c r="L340" s="648"/>
    </row>
    <row r="341" spans="1:12" ht="24" x14ac:dyDescent="0.2">
      <c r="A341" s="652">
        <v>764</v>
      </c>
      <c r="B341" s="203" t="s">
        <v>12</v>
      </c>
      <c r="C341" s="207" t="s">
        <v>11</v>
      </c>
      <c r="D341" s="207" t="s">
        <v>280</v>
      </c>
      <c r="E341" s="207" t="s">
        <v>281</v>
      </c>
      <c r="F341" s="653" t="s">
        <v>8</v>
      </c>
      <c r="G341" s="653"/>
      <c r="H341" s="650"/>
      <c r="I341" s="650"/>
      <c r="J341" s="650"/>
      <c r="K341" s="650"/>
      <c r="L341" s="650"/>
    </row>
    <row r="342" spans="1:12" x14ac:dyDescent="0.2">
      <c r="A342" s="652"/>
      <c r="B342" s="651" t="s">
        <v>2772</v>
      </c>
      <c r="C342" s="654" t="s">
        <v>2775</v>
      </c>
      <c r="D342" s="655">
        <v>43528</v>
      </c>
      <c r="E342" s="651" t="s">
        <v>770</v>
      </c>
      <c r="F342" s="651" t="s">
        <v>771</v>
      </c>
      <c r="G342" s="651"/>
      <c r="H342" s="649" t="s">
        <v>286</v>
      </c>
      <c r="I342" s="649"/>
      <c r="J342" s="209" t="s">
        <v>287</v>
      </c>
      <c r="K342" s="209" t="s">
        <v>16</v>
      </c>
      <c r="L342" s="210">
        <v>213</v>
      </c>
    </row>
    <row r="343" spans="1:12" x14ac:dyDescent="0.2">
      <c r="A343" s="652"/>
      <c r="B343" s="651"/>
      <c r="C343" s="654"/>
      <c r="D343" s="655"/>
      <c r="E343" s="651"/>
      <c r="F343" s="651"/>
      <c r="G343" s="651"/>
      <c r="H343" s="649" t="s">
        <v>242</v>
      </c>
      <c r="I343" s="649"/>
      <c r="J343" s="209" t="s">
        <v>287</v>
      </c>
      <c r="K343" s="209" t="s">
        <v>16</v>
      </c>
      <c r="L343" s="210">
        <v>364.54</v>
      </c>
    </row>
    <row r="344" spans="1:12" ht="24" x14ac:dyDescent="0.2">
      <c r="A344" s="652"/>
      <c r="B344" s="203" t="s">
        <v>6</v>
      </c>
      <c r="C344" s="207" t="s">
        <v>5</v>
      </c>
      <c r="D344" s="207" t="s">
        <v>288</v>
      </c>
      <c r="E344" s="207" t="s">
        <v>289</v>
      </c>
      <c r="F344" s="650"/>
      <c r="G344" s="650"/>
      <c r="H344" s="649" t="s">
        <v>290</v>
      </c>
      <c r="I344" s="649"/>
      <c r="J344" s="651" t="s">
        <v>287</v>
      </c>
      <c r="K344" s="651" t="s">
        <v>16</v>
      </c>
      <c r="L344" s="648">
        <v>100</v>
      </c>
    </row>
    <row r="345" spans="1:12" ht="24" x14ac:dyDescent="0.2">
      <c r="A345" s="652"/>
      <c r="B345" s="209" t="s">
        <v>439</v>
      </c>
      <c r="C345" s="209" t="s">
        <v>771</v>
      </c>
      <c r="D345" s="211">
        <v>43529</v>
      </c>
      <c r="E345" s="209" t="s">
        <v>455</v>
      </c>
      <c r="F345" s="650"/>
      <c r="G345" s="650"/>
      <c r="H345" s="649"/>
      <c r="I345" s="649"/>
      <c r="J345" s="651"/>
      <c r="K345" s="651"/>
      <c r="L345" s="648"/>
    </row>
    <row r="346" spans="1:12" ht="24" x14ac:dyDescent="0.2">
      <c r="A346" s="652">
        <v>765</v>
      </c>
      <c r="B346" s="203" t="s">
        <v>12</v>
      </c>
      <c r="C346" s="207" t="s">
        <v>11</v>
      </c>
      <c r="D346" s="207" t="s">
        <v>280</v>
      </c>
      <c r="E346" s="207" t="s">
        <v>281</v>
      </c>
      <c r="F346" s="653" t="s">
        <v>8</v>
      </c>
      <c r="G346" s="653"/>
      <c r="H346" s="650"/>
      <c r="I346" s="650"/>
      <c r="J346" s="650"/>
      <c r="K346" s="650"/>
      <c r="L346" s="650"/>
    </row>
    <row r="347" spans="1:12" x14ac:dyDescent="0.2">
      <c r="A347" s="652"/>
      <c r="B347" s="651" t="s">
        <v>2776</v>
      </c>
      <c r="C347" s="654" t="s">
        <v>2777</v>
      </c>
      <c r="D347" s="655">
        <v>43376</v>
      </c>
      <c r="E347" s="651" t="s">
        <v>331</v>
      </c>
      <c r="F347" s="651" t="s">
        <v>332</v>
      </c>
      <c r="G347" s="651"/>
      <c r="H347" s="649" t="s">
        <v>286</v>
      </c>
      <c r="I347" s="649"/>
      <c r="J347" s="209" t="s">
        <v>287</v>
      </c>
      <c r="K347" s="209" t="s">
        <v>16</v>
      </c>
      <c r="L347" s="210">
        <v>1287</v>
      </c>
    </row>
    <row r="348" spans="1:12" x14ac:dyDescent="0.2">
      <c r="A348" s="652"/>
      <c r="B348" s="651"/>
      <c r="C348" s="654"/>
      <c r="D348" s="655"/>
      <c r="E348" s="651"/>
      <c r="F348" s="651"/>
      <c r="G348" s="651"/>
      <c r="H348" s="649" t="s">
        <v>242</v>
      </c>
      <c r="I348" s="649"/>
      <c r="J348" s="209" t="s">
        <v>287</v>
      </c>
      <c r="K348" s="209" t="s">
        <v>16</v>
      </c>
      <c r="L348" s="210">
        <v>406.4</v>
      </c>
    </row>
    <row r="349" spans="1:12" ht="24" x14ac:dyDescent="0.2">
      <c r="A349" s="652"/>
      <c r="B349" s="203" t="s">
        <v>6</v>
      </c>
      <c r="C349" s="207" t="s">
        <v>5</v>
      </c>
      <c r="D349" s="207" t="s">
        <v>288</v>
      </c>
      <c r="E349" s="207" t="s">
        <v>289</v>
      </c>
      <c r="F349" s="650"/>
      <c r="G349" s="650"/>
      <c r="H349" s="649" t="s">
        <v>290</v>
      </c>
      <c r="I349" s="649"/>
      <c r="J349" s="651" t="s">
        <v>287</v>
      </c>
      <c r="K349" s="651" t="s">
        <v>16</v>
      </c>
      <c r="L349" s="648">
        <v>525</v>
      </c>
    </row>
    <row r="350" spans="1:12" ht="24" x14ac:dyDescent="0.2">
      <c r="A350" s="652"/>
      <c r="B350" s="209" t="s">
        <v>460</v>
      </c>
      <c r="C350" s="209" t="s">
        <v>332</v>
      </c>
      <c r="D350" s="211">
        <v>43380</v>
      </c>
      <c r="E350" s="209" t="s">
        <v>334</v>
      </c>
      <c r="F350" s="650"/>
      <c r="G350" s="650"/>
      <c r="H350" s="649"/>
      <c r="I350" s="649"/>
      <c r="J350" s="651"/>
      <c r="K350" s="651"/>
      <c r="L350" s="648"/>
    </row>
    <row r="351" spans="1:12" ht="24" x14ac:dyDescent="0.2">
      <c r="A351" s="652">
        <v>766</v>
      </c>
      <c r="B351" s="203" t="s">
        <v>12</v>
      </c>
      <c r="C351" s="207" t="s">
        <v>11</v>
      </c>
      <c r="D351" s="207" t="s">
        <v>280</v>
      </c>
      <c r="E351" s="207" t="s">
        <v>281</v>
      </c>
      <c r="F351" s="653" t="s">
        <v>8</v>
      </c>
      <c r="G351" s="653"/>
      <c r="H351" s="650"/>
      <c r="I351" s="650"/>
      <c r="J351" s="650"/>
      <c r="K351" s="650"/>
      <c r="L351" s="650"/>
    </row>
    <row r="352" spans="1:12" x14ac:dyDescent="0.2">
      <c r="A352" s="652"/>
      <c r="B352" s="651" t="s">
        <v>2776</v>
      </c>
      <c r="C352" s="654" t="s">
        <v>2778</v>
      </c>
      <c r="D352" s="655">
        <v>43431</v>
      </c>
      <c r="E352" s="651" t="s">
        <v>2779</v>
      </c>
      <c r="F352" s="651" t="s">
        <v>2780</v>
      </c>
      <c r="G352" s="651"/>
      <c r="H352" s="649" t="s">
        <v>286</v>
      </c>
      <c r="I352" s="649"/>
      <c r="J352" s="209" t="s">
        <v>287</v>
      </c>
      <c r="K352" s="209" t="s">
        <v>16</v>
      </c>
      <c r="L352" s="210">
        <v>827</v>
      </c>
    </row>
    <row r="353" spans="1:12" x14ac:dyDescent="0.2">
      <c r="A353" s="652"/>
      <c r="B353" s="651"/>
      <c r="C353" s="654"/>
      <c r="D353" s="655"/>
      <c r="E353" s="651"/>
      <c r="F353" s="651"/>
      <c r="G353" s="651"/>
      <c r="H353" s="649" t="s">
        <v>242</v>
      </c>
      <c r="I353" s="649"/>
      <c r="J353" s="209" t="s">
        <v>287</v>
      </c>
      <c r="K353" s="209" t="s">
        <v>16</v>
      </c>
      <c r="L353" s="210">
        <v>1634.8</v>
      </c>
    </row>
    <row r="354" spans="1:12" ht="24" x14ac:dyDescent="0.2">
      <c r="A354" s="652"/>
      <c r="B354" s="203" t="s">
        <v>6</v>
      </c>
      <c r="C354" s="207" t="s">
        <v>5</v>
      </c>
      <c r="D354" s="207" t="s">
        <v>288</v>
      </c>
      <c r="E354" s="207" t="s">
        <v>289</v>
      </c>
      <c r="F354" s="650"/>
      <c r="G354" s="650"/>
      <c r="H354" s="649" t="s">
        <v>290</v>
      </c>
      <c r="I354" s="649"/>
      <c r="J354" s="651" t="s">
        <v>287</v>
      </c>
      <c r="K354" s="651" t="s">
        <v>287</v>
      </c>
      <c r="L354" s="648">
        <v>0</v>
      </c>
    </row>
    <row r="355" spans="1:12" ht="24" x14ac:dyDescent="0.2">
      <c r="A355" s="652"/>
      <c r="B355" s="209" t="s">
        <v>460</v>
      </c>
      <c r="C355" s="209" t="s">
        <v>2780</v>
      </c>
      <c r="D355" s="211">
        <v>43436</v>
      </c>
      <c r="E355" s="209" t="s">
        <v>2069</v>
      </c>
      <c r="F355" s="650"/>
      <c r="G355" s="650"/>
      <c r="H355" s="649"/>
      <c r="I355" s="649"/>
      <c r="J355" s="651"/>
      <c r="K355" s="651"/>
      <c r="L355" s="648"/>
    </row>
    <row r="356" spans="1:12" ht="24" x14ac:dyDescent="0.2">
      <c r="A356" s="652">
        <v>767</v>
      </c>
      <c r="B356" s="203" t="s">
        <v>12</v>
      </c>
      <c r="C356" s="207" t="s">
        <v>11</v>
      </c>
      <c r="D356" s="207" t="s">
        <v>280</v>
      </c>
      <c r="E356" s="207" t="s">
        <v>281</v>
      </c>
      <c r="F356" s="653" t="s">
        <v>8</v>
      </c>
      <c r="G356" s="653"/>
      <c r="H356" s="650"/>
      <c r="I356" s="650"/>
      <c r="J356" s="650"/>
      <c r="K356" s="650"/>
      <c r="L356" s="650"/>
    </row>
    <row r="357" spans="1:12" x14ac:dyDescent="0.2">
      <c r="A357" s="652"/>
      <c r="B357" s="651" t="s">
        <v>2776</v>
      </c>
      <c r="C357" s="654" t="s">
        <v>2781</v>
      </c>
      <c r="D357" s="655">
        <v>43528</v>
      </c>
      <c r="E357" s="651" t="s">
        <v>1941</v>
      </c>
      <c r="F357" s="651" t="s">
        <v>2780</v>
      </c>
      <c r="G357" s="651"/>
      <c r="H357" s="649" t="s">
        <v>286</v>
      </c>
      <c r="I357" s="649"/>
      <c r="J357" s="209" t="s">
        <v>287</v>
      </c>
      <c r="K357" s="209" t="s">
        <v>16</v>
      </c>
      <c r="L357" s="210">
        <v>1568</v>
      </c>
    </row>
    <row r="358" spans="1:12" x14ac:dyDescent="0.2">
      <c r="A358" s="652"/>
      <c r="B358" s="651"/>
      <c r="C358" s="654"/>
      <c r="D358" s="655"/>
      <c r="E358" s="651"/>
      <c r="F358" s="651"/>
      <c r="G358" s="651"/>
      <c r="H358" s="649" t="s">
        <v>242</v>
      </c>
      <c r="I358" s="649"/>
      <c r="J358" s="209" t="s">
        <v>287</v>
      </c>
      <c r="K358" s="209" t="s">
        <v>16</v>
      </c>
      <c r="L358" s="210">
        <v>1607.32</v>
      </c>
    </row>
    <row r="359" spans="1:12" ht="24" x14ac:dyDescent="0.2">
      <c r="A359" s="652"/>
      <c r="B359" s="203" t="s">
        <v>6</v>
      </c>
      <c r="C359" s="207" t="s">
        <v>5</v>
      </c>
      <c r="D359" s="207" t="s">
        <v>288</v>
      </c>
      <c r="E359" s="207" t="s">
        <v>289</v>
      </c>
      <c r="F359" s="650"/>
      <c r="G359" s="650"/>
      <c r="H359" s="649" t="s">
        <v>290</v>
      </c>
      <c r="I359" s="649"/>
      <c r="J359" s="651" t="s">
        <v>287</v>
      </c>
      <c r="K359" s="651" t="s">
        <v>16</v>
      </c>
      <c r="L359" s="648">
        <v>690</v>
      </c>
    </row>
    <row r="360" spans="1:12" ht="24" x14ac:dyDescent="0.2">
      <c r="A360" s="652"/>
      <c r="B360" s="209" t="s">
        <v>460</v>
      </c>
      <c r="C360" s="209" t="s">
        <v>2780</v>
      </c>
      <c r="D360" s="211">
        <v>43534</v>
      </c>
      <c r="E360" s="209" t="s">
        <v>2121</v>
      </c>
      <c r="F360" s="650"/>
      <c r="G360" s="650"/>
      <c r="H360" s="649"/>
      <c r="I360" s="649"/>
      <c r="J360" s="651"/>
      <c r="K360" s="651"/>
      <c r="L360" s="648"/>
    </row>
    <row r="361" spans="1:12" ht="24" x14ac:dyDescent="0.2">
      <c r="A361" s="652">
        <v>768</v>
      </c>
      <c r="B361" s="203" t="s">
        <v>12</v>
      </c>
      <c r="C361" s="207" t="s">
        <v>11</v>
      </c>
      <c r="D361" s="207" t="s">
        <v>280</v>
      </c>
      <c r="E361" s="207" t="s">
        <v>281</v>
      </c>
      <c r="F361" s="653" t="s">
        <v>8</v>
      </c>
      <c r="G361" s="653"/>
      <c r="H361" s="650"/>
      <c r="I361" s="650"/>
      <c r="J361" s="650"/>
      <c r="K361" s="650"/>
      <c r="L361" s="650"/>
    </row>
    <row r="362" spans="1:12" x14ac:dyDescent="0.2">
      <c r="A362" s="652"/>
      <c r="B362" s="651" t="s">
        <v>2776</v>
      </c>
      <c r="C362" s="654" t="s">
        <v>2782</v>
      </c>
      <c r="D362" s="655">
        <v>43545</v>
      </c>
      <c r="E362" s="651" t="s">
        <v>644</v>
      </c>
      <c r="F362" s="651" t="s">
        <v>2368</v>
      </c>
      <c r="G362" s="651"/>
      <c r="H362" s="649" t="s">
        <v>286</v>
      </c>
      <c r="I362" s="649"/>
      <c r="J362" s="209" t="s">
        <v>287</v>
      </c>
      <c r="K362" s="209" t="s">
        <v>16</v>
      </c>
      <c r="L362" s="210">
        <v>747</v>
      </c>
    </row>
    <row r="363" spans="1:12" x14ac:dyDescent="0.2">
      <c r="A363" s="652"/>
      <c r="B363" s="651"/>
      <c r="C363" s="654"/>
      <c r="D363" s="655"/>
      <c r="E363" s="651"/>
      <c r="F363" s="651"/>
      <c r="G363" s="651"/>
      <c r="H363" s="649" t="s">
        <v>242</v>
      </c>
      <c r="I363" s="649"/>
      <c r="J363" s="209" t="s">
        <v>287</v>
      </c>
      <c r="K363" s="209" t="s">
        <v>16</v>
      </c>
      <c r="L363" s="210">
        <v>534.29999999999995</v>
      </c>
    </row>
    <row r="364" spans="1:12" ht="24" x14ac:dyDescent="0.2">
      <c r="A364" s="652"/>
      <c r="B364" s="203" t="s">
        <v>6</v>
      </c>
      <c r="C364" s="207" t="s">
        <v>5</v>
      </c>
      <c r="D364" s="207" t="s">
        <v>288</v>
      </c>
      <c r="E364" s="207" t="s">
        <v>289</v>
      </c>
      <c r="F364" s="650"/>
      <c r="G364" s="650"/>
      <c r="H364" s="649" t="s">
        <v>290</v>
      </c>
      <c r="I364" s="649"/>
      <c r="J364" s="651" t="s">
        <v>287</v>
      </c>
      <c r="K364" s="651" t="s">
        <v>287</v>
      </c>
      <c r="L364" s="648">
        <v>0</v>
      </c>
    </row>
    <row r="365" spans="1:12" ht="24" x14ac:dyDescent="0.2">
      <c r="A365" s="652"/>
      <c r="B365" s="209" t="s">
        <v>460</v>
      </c>
      <c r="C365" s="209" t="s">
        <v>2368</v>
      </c>
      <c r="D365" s="211">
        <v>43548</v>
      </c>
      <c r="E365" s="209" t="s">
        <v>2783</v>
      </c>
      <c r="F365" s="650"/>
      <c r="G365" s="650"/>
      <c r="H365" s="649"/>
      <c r="I365" s="649"/>
      <c r="J365" s="651"/>
      <c r="K365" s="651"/>
      <c r="L365" s="648"/>
    </row>
    <row r="366" spans="1:12" ht="24" x14ac:dyDescent="0.2">
      <c r="A366" s="652">
        <v>769</v>
      </c>
      <c r="B366" s="203" t="s">
        <v>12</v>
      </c>
      <c r="C366" s="207" t="s">
        <v>11</v>
      </c>
      <c r="D366" s="207" t="s">
        <v>280</v>
      </c>
      <c r="E366" s="207" t="s">
        <v>281</v>
      </c>
      <c r="F366" s="653" t="s">
        <v>8</v>
      </c>
      <c r="G366" s="653"/>
      <c r="H366" s="650"/>
      <c r="I366" s="650"/>
      <c r="J366" s="650"/>
      <c r="K366" s="650"/>
      <c r="L366" s="650"/>
    </row>
    <row r="367" spans="1:12" x14ac:dyDescent="0.2">
      <c r="A367" s="652"/>
      <c r="B367" s="651" t="s">
        <v>2784</v>
      </c>
      <c r="C367" s="654" t="s">
        <v>2785</v>
      </c>
      <c r="D367" s="655">
        <v>43488</v>
      </c>
      <c r="E367" s="651" t="s">
        <v>2786</v>
      </c>
      <c r="F367" s="651" t="s">
        <v>1358</v>
      </c>
      <c r="G367" s="651"/>
      <c r="H367" s="649" t="s">
        <v>286</v>
      </c>
      <c r="I367" s="649"/>
      <c r="J367" s="209" t="s">
        <v>287</v>
      </c>
      <c r="K367" s="209" t="s">
        <v>16</v>
      </c>
      <c r="L367" s="210">
        <v>379.5</v>
      </c>
    </row>
    <row r="368" spans="1:12" x14ac:dyDescent="0.2">
      <c r="A368" s="652"/>
      <c r="B368" s="651"/>
      <c r="C368" s="654"/>
      <c r="D368" s="655"/>
      <c r="E368" s="651"/>
      <c r="F368" s="651"/>
      <c r="G368" s="651"/>
      <c r="H368" s="649" t="s">
        <v>242</v>
      </c>
      <c r="I368" s="649"/>
      <c r="J368" s="651" t="s">
        <v>287</v>
      </c>
      <c r="K368" s="651" t="s">
        <v>16</v>
      </c>
      <c r="L368" s="648">
        <v>389.63</v>
      </c>
    </row>
    <row r="369" spans="1:12" x14ac:dyDescent="0.2">
      <c r="A369" s="652"/>
      <c r="B369" s="651"/>
      <c r="C369" s="654"/>
      <c r="D369" s="655"/>
      <c r="E369" s="651"/>
      <c r="F369" s="651"/>
      <c r="G369" s="651"/>
      <c r="H369" s="649"/>
      <c r="I369" s="649"/>
      <c r="J369" s="651"/>
      <c r="K369" s="651"/>
      <c r="L369" s="648"/>
    </row>
    <row r="370" spans="1:12" ht="24" x14ac:dyDescent="0.2">
      <c r="A370" s="652"/>
      <c r="B370" s="203" t="s">
        <v>6</v>
      </c>
      <c r="C370" s="207" t="s">
        <v>5</v>
      </c>
      <c r="D370" s="207" t="s">
        <v>288</v>
      </c>
      <c r="E370" s="207" t="s">
        <v>289</v>
      </c>
      <c r="F370" s="650"/>
      <c r="G370" s="650"/>
      <c r="H370" s="649" t="s">
        <v>290</v>
      </c>
      <c r="I370" s="649"/>
      <c r="J370" s="651" t="s">
        <v>287</v>
      </c>
      <c r="K370" s="651" t="s">
        <v>16</v>
      </c>
      <c r="L370" s="648">
        <v>140</v>
      </c>
    </row>
    <row r="371" spans="1:12" ht="24" x14ac:dyDescent="0.2">
      <c r="A371" s="652"/>
      <c r="B371" s="209" t="s">
        <v>460</v>
      </c>
      <c r="C371" s="209" t="s">
        <v>1358</v>
      </c>
      <c r="D371" s="211">
        <v>43490</v>
      </c>
      <c r="E371" s="209" t="s">
        <v>765</v>
      </c>
      <c r="F371" s="650"/>
      <c r="G371" s="650"/>
      <c r="H371" s="649"/>
      <c r="I371" s="649"/>
      <c r="J371" s="651"/>
      <c r="K371" s="651"/>
      <c r="L371" s="648"/>
    </row>
    <row r="372" spans="1:12" ht="24" x14ac:dyDescent="0.2">
      <c r="A372" s="652">
        <v>770</v>
      </c>
      <c r="B372" s="203" t="s">
        <v>12</v>
      </c>
      <c r="C372" s="207" t="s">
        <v>11</v>
      </c>
      <c r="D372" s="207" t="s">
        <v>280</v>
      </c>
      <c r="E372" s="207" t="s">
        <v>281</v>
      </c>
      <c r="F372" s="653" t="s">
        <v>8</v>
      </c>
      <c r="G372" s="653"/>
      <c r="H372" s="650"/>
      <c r="I372" s="650"/>
      <c r="J372" s="650"/>
      <c r="K372" s="650"/>
      <c r="L372" s="650"/>
    </row>
    <row r="373" spans="1:12" x14ac:dyDescent="0.2">
      <c r="A373" s="652"/>
      <c r="B373" s="651" t="s">
        <v>2787</v>
      </c>
      <c r="C373" s="654" t="s">
        <v>2788</v>
      </c>
      <c r="D373" s="655">
        <v>43452</v>
      </c>
      <c r="E373" s="651" t="s">
        <v>315</v>
      </c>
      <c r="F373" s="651" t="s">
        <v>316</v>
      </c>
      <c r="G373" s="651"/>
      <c r="H373" s="649" t="s">
        <v>286</v>
      </c>
      <c r="I373" s="649"/>
      <c r="J373" s="209" t="s">
        <v>287</v>
      </c>
      <c r="K373" s="209" t="s">
        <v>16</v>
      </c>
      <c r="L373" s="210">
        <v>310.01</v>
      </c>
    </row>
    <row r="374" spans="1:12" x14ac:dyDescent="0.2">
      <c r="A374" s="652"/>
      <c r="B374" s="651"/>
      <c r="C374" s="654"/>
      <c r="D374" s="655"/>
      <c r="E374" s="651"/>
      <c r="F374" s="651"/>
      <c r="G374" s="651"/>
      <c r="H374" s="649" t="s">
        <v>242</v>
      </c>
      <c r="I374" s="649"/>
      <c r="J374" s="209" t="s">
        <v>287</v>
      </c>
      <c r="K374" s="209" t="s">
        <v>16</v>
      </c>
      <c r="L374" s="210">
        <v>1020.63</v>
      </c>
    </row>
    <row r="375" spans="1:12" ht="24" x14ac:dyDescent="0.2">
      <c r="A375" s="652"/>
      <c r="B375" s="203" t="s">
        <v>6</v>
      </c>
      <c r="C375" s="207" t="s">
        <v>5</v>
      </c>
      <c r="D375" s="207" t="s">
        <v>288</v>
      </c>
      <c r="E375" s="207" t="s">
        <v>289</v>
      </c>
      <c r="F375" s="650"/>
      <c r="G375" s="650"/>
      <c r="H375" s="649" t="s">
        <v>290</v>
      </c>
      <c r="I375" s="649"/>
      <c r="J375" s="651" t="s">
        <v>287</v>
      </c>
      <c r="K375" s="651" t="s">
        <v>16</v>
      </c>
      <c r="L375" s="648">
        <v>165.83</v>
      </c>
    </row>
    <row r="376" spans="1:12" ht="24" x14ac:dyDescent="0.2">
      <c r="A376" s="652"/>
      <c r="B376" s="209" t="s">
        <v>439</v>
      </c>
      <c r="C376" s="209" t="s">
        <v>316</v>
      </c>
      <c r="D376" s="211">
        <v>43454</v>
      </c>
      <c r="E376" s="209" t="s">
        <v>2789</v>
      </c>
      <c r="F376" s="650"/>
      <c r="G376" s="650"/>
      <c r="H376" s="649"/>
      <c r="I376" s="649"/>
      <c r="J376" s="651"/>
      <c r="K376" s="651"/>
      <c r="L376" s="648"/>
    </row>
    <row r="377" spans="1:12" ht="24" x14ac:dyDescent="0.2">
      <c r="A377" s="652">
        <v>771</v>
      </c>
      <c r="B377" s="203" t="s">
        <v>12</v>
      </c>
      <c r="C377" s="207" t="s">
        <v>11</v>
      </c>
      <c r="D377" s="207" t="s">
        <v>280</v>
      </c>
      <c r="E377" s="207" t="s">
        <v>281</v>
      </c>
      <c r="F377" s="653" t="s">
        <v>8</v>
      </c>
      <c r="G377" s="653"/>
      <c r="H377" s="650"/>
      <c r="I377" s="650"/>
      <c r="J377" s="650"/>
      <c r="K377" s="650"/>
      <c r="L377" s="650"/>
    </row>
    <row r="378" spans="1:12" x14ac:dyDescent="0.2">
      <c r="A378" s="652"/>
      <c r="B378" s="651" t="s">
        <v>2790</v>
      </c>
      <c r="C378" s="654" t="s">
        <v>2791</v>
      </c>
      <c r="D378" s="655">
        <v>43553</v>
      </c>
      <c r="E378" s="651" t="s">
        <v>770</v>
      </c>
      <c r="F378" s="651" t="s">
        <v>1293</v>
      </c>
      <c r="G378" s="651"/>
      <c r="H378" s="649" t="s">
        <v>286</v>
      </c>
      <c r="I378" s="649"/>
      <c r="J378" s="209" t="s">
        <v>287</v>
      </c>
      <c r="K378" s="209" t="s">
        <v>287</v>
      </c>
      <c r="L378" s="210">
        <v>0</v>
      </c>
    </row>
    <row r="379" spans="1:12" x14ac:dyDescent="0.2">
      <c r="A379" s="652"/>
      <c r="B379" s="651"/>
      <c r="C379" s="654"/>
      <c r="D379" s="655"/>
      <c r="E379" s="651"/>
      <c r="F379" s="651"/>
      <c r="G379" s="651"/>
      <c r="H379" s="649" t="s">
        <v>242</v>
      </c>
      <c r="I379" s="649"/>
      <c r="J379" s="209" t="s">
        <v>287</v>
      </c>
      <c r="K379" s="209" t="s">
        <v>287</v>
      </c>
      <c r="L379" s="210">
        <v>0</v>
      </c>
    </row>
    <row r="380" spans="1:12" ht="24" x14ac:dyDescent="0.2">
      <c r="A380" s="652"/>
      <c r="B380" s="203" t="s">
        <v>6</v>
      </c>
      <c r="C380" s="207" t="s">
        <v>5</v>
      </c>
      <c r="D380" s="207" t="s">
        <v>288</v>
      </c>
      <c r="E380" s="207" t="s">
        <v>289</v>
      </c>
      <c r="F380" s="650"/>
      <c r="G380" s="650"/>
      <c r="H380" s="649" t="s">
        <v>290</v>
      </c>
      <c r="I380" s="649"/>
      <c r="J380" s="651" t="s">
        <v>287</v>
      </c>
      <c r="K380" s="651" t="s">
        <v>16</v>
      </c>
      <c r="L380" s="648">
        <v>1170</v>
      </c>
    </row>
    <row r="381" spans="1:12" ht="24" x14ac:dyDescent="0.2">
      <c r="A381" s="652"/>
      <c r="B381" s="209" t="s">
        <v>291</v>
      </c>
      <c r="C381" s="209" t="s">
        <v>1293</v>
      </c>
      <c r="D381" s="211">
        <v>43558</v>
      </c>
      <c r="E381" s="209" t="s">
        <v>2792</v>
      </c>
      <c r="F381" s="650"/>
      <c r="G381" s="650"/>
      <c r="H381" s="649"/>
      <c r="I381" s="649"/>
      <c r="J381" s="651"/>
      <c r="K381" s="651"/>
      <c r="L381" s="648"/>
    </row>
    <row r="382" spans="1:12" ht="24" x14ac:dyDescent="0.2">
      <c r="A382" s="652">
        <v>772</v>
      </c>
      <c r="B382" s="203" t="s">
        <v>12</v>
      </c>
      <c r="C382" s="207" t="s">
        <v>11</v>
      </c>
      <c r="D382" s="207" t="s">
        <v>280</v>
      </c>
      <c r="E382" s="207" t="s">
        <v>281</v>
      </c>
      <c r="F382" s="653" t="s">
        <v>8</v>
      </c>
      <c r="G382" s="653"/>
      <c r="H382" s="650"/>
      <c r="I382" s="650"/>
      <c r="J382" s="650"/>
      <c r="K382" s="650"/>
      <c r="L382" s="650"/>
    </row>
    <row r="383" spans="1:12" x14ac:dyDescent="0.2">
      <c r="A383" s="652"/>
      <c r="B383" s="651" t="s">
        <v>2793</v>
      </c>
      <c r="C383" s="654" t="s">
        <v>2794</v>
      </c>
      <c r="D383" s="655">
        <v>43395</v>
      </c>
      <c r="E383" s="651" t="s">
        <v>2795</v>
      </c>
      <c r="F383" s="651" t="s">
        <v>2796</v>
      </c>
      <c r="G383" s="651"/>
      <c r="H383" s="649" t="s">
        <v>286</v>
      </c>
      <c r="I383" s="649"/>
      <c r="J383" s="209" t="s">
        <v>287</v>
      </c>
      <c r="K383" s="209" t="s">
        <v>16</v>
      </c>
      <c r="L383" s="210">
        <v>352</v>
      </c>
    </row>
    <row r="384" spans="1:12" x14ac:dyDescent="0.2">
      <c r="A384" s="652"/>
      <c r="B384" s="651"/>
      <c r="C384" s="654"/>
      <c r="D384" s="655"/>
      <c r="E384" s="651"/>
      <c r="F384" s="651"/>
      <c r="G384" s="651"/>
      <c r="H384" s="649" t="s">
        <v>242</v>
      </c>
      <c r="I384" s="649"/>
      <c r="J384" s="209" t="s">
        <v>287</v>
      </c>
      <c r="K384" s="209" t="s">
        <v>16</v>
      </c>
      <c r="L384" s="210">
        <v>301.60000000000002</v>
      </c>
    </row>
    <row r="385" spans="1:12" ht="24" x14ac:dyDescent="0.2">
      <c r="A385" s="652"/>
      <c r="B385" s="203" t="s">
        <v>6</v>
      </c>
      <c r="C385" s="207" t="s">
        <v>5</v>
      </c>
      <c r="D385" s="207" t="s">
        <v>288</v>
      </c>
      <c r="E385" s="207" t="s">
        <v>289</v>
      </c>
      <c r="F385" s="650"/>
      <c r="G385" s="650"/>
      <c r="H385" s="649" t="s">
        <v>290</v>
      </c>
      <c r="I385" s="649"/>
      <c r="J385" s="651" t="s">
        <v>287</v>
      </c>
      <c r="K385" s="651" t="s">
        <v>16</v>
      </c>
      <c r="L385" s="648">
        <v>100</v>
      </c>
    </row>
    <row r="386" spans="1:12" ht="24" x14ac:dyDescent="0.2">
      <c r="A386" s="652"/>
      <c r="B386" s="209" t="s">
        <v>401</v>
      </c>
      <c r="C386" s="209" t="s">
        <v>2796</v>
      </c>
      <c r="D386" s="211">
        <v>43397</v>
      </c>
      <c r="E386" s="209" t="s">
        <v>881</v>
      </c>
      <c r="F386" s="650"/>
      <c r="G386" s="650"/>
      <c r="H386" s="649"/>
      <c r="I386" s="649"/>
      <c r="J386" s="651"/>
      <c r="K386" s="651"/>
      <c r="L386" s="648"/>
    </row>
    <row r="387" spans="1:12" ht="24" x14ac:dyDescent="0.2">
      <c r="A387" s="652">
        <v>773</v>
      </c>
      <c r="B387" s="203" t="s">
        <v>12</v>
      </c>
      <c r="C387" s="207" t="s">
        <v>11</v>
      </c>
      <c r="D387" s="207" t="s">
        <v>280</v>
      </c>
      <c r="E387" s="207" t="s">
        <v>281</v>
      </c>
      <c r="F387" s="653" t="s">
        <v>8</v>
      </c>
      <c r="G387" s="653"/>
      <c r="H387" s="650"/>
      <c r="I387" s="650"/>
      <c r="J387" s="650"/>
      <c r="K387" s="650"/>
      <c r="L387" s="650"/>
    </row>
    <row r="388" spans="1:12" x14ac:dyDescent="0.2">
      <c r="A388" s="652"/>
      <c r="B388" s="651" t="s">
        <v>2797</v>
      </c>
      <c r="C388" s="654" t="s">
        <v>2798</v>
      </c>
      <c r="D388" s="655">
        <v>43552</v>
      </c>
      <c r="E388" s="651" t="s">
        <v>1058</v>
      </c>
      <c r="F388" s="651" t="s">
        <v>1059</v>
      </c>
      <c r="G388" s="651"/>
      <c r="H388" s="649" t="s">
        <v>286</v>
      </c>
      <c r="I388" s="649"/>
      <c r="J388" s="209" t="s">
        <v>287</v>
      </c>
      <c r="K388" s="209" t="s">
        <v>16</v>
      </c>
      <c r="L388" s="210">
        <v>275</v>
      </c>
    </row>
    <row r="389" spans="1:12" x14ac:dyDescent="0.2">
      <c r="A389" s="652"/>
      <c r="B389" s="651"/>
      <c r="C389" s="654"/>
      <c r="D389" s="655"/>
      <c r="E389" s="651"/>
      <c r="F389" s="651"/>
      <c r="G389" s="651"/>
      <c r="H389" s="649" t="s">
        <v>242</v>
      </c>
      <c r="I389" s="649"/>
      <c r="J389" s="651" t="s">
        <v>287</v>
      </c>
      <c r="K389" s="651" t="s">
        <v>16</v>
      </c>
      <c r="L389" s="648">
        <v>409.6</v>
      </c>
    </row>
    <row r="390" spans="1:12" x14ac:dyDescent="0.2">
      <c r="A390" s="652"/>
      <c r="B390" s="651"/>
      <c r="C390" s="654"/>
      <c r="D390" s="655"/>
      <c r="E390" s="651"/>
      <c r="F390" s="651"/>
      <c r="G390" s="651"/>
      <c r="H390" s="649"/>
      <c r="I390" s="649"/>
      <c r="J390" s="651"/>
      <c r="K390" s="651"/>
      <c r="L390" s="648"/>
    </row>
    <row r="391" spans="1:12" ht="24" x14ac:dyDescent="0.2">
      <c r="A391" s="652"/>
      <c r="B391" s="203" t="s">
        <v>6</v>
      </c>
      <c r="C391" s="207" t="s">
        <v>5</v>
      </c>
      <c r="D391" s="207" t="s">
        <v>288</v>
      </c>
      <c r="E391" s="207" t="s">
        <v>289</v>
      </c>
      <c r="F391" s="650"/>
      <c r="G391" s="650"/>
      <c r="H391" s="649" t="s">
        <v>290</v>
      </c>
      <c r="I391" s="649"/>
      <c r="J391" s="651" t="s">
        <v>287</v>
      </c>
      <c r="K391" s="651" t="s">
        <v>16</v>
      </c>
      <c r="L391" s="648">
        <v>200</v>
      </c>
    </row>
    <row r="392" spans="1:12" ht="24" x14ac:dyDescent="0.2">
      <c r="A392" s="652"/>
      <c r="B392" s="209" t="s">
        <v>2799</v>
      </c>
      <c r="C392" s="209" t="s">
        <v>1059</v>
      </c>
      <c r="D392" s="211">
        <v>43553</v>
      </c>
      <c r="E392" s="209" t="s">
        <v>1543</v>
      </c>
      <c r="F392" s="650"/>
      <c r="G392" s="650"/>
      <c r="H392" s="649"/>
      <c r="I392" s="649"/>
      <c r="J392" s="651"/>
      <c r="K392" s="651"/>
      <c r="L392" s="648"/>
    </row>
    <row r="393" spans="1:12" ht="24" x14ac:dyDescent="0.2">
      <c r="A393" s="652">
        <v>774</v>
      </c>
      <c r="B393" s="203" t="s">
        <v>12</v>
      </c>
      <c r="C393" s="207" t="s">
        <v>11</v>
      </c>
      <c r="D393" s="207" t="s">
        <v>280</v>
      </c>
      <c r="E393" s="207" t="s">
        <v>281</v>
      </c>
      <c r="F393" s="653" t="s">
        <v>8</v>
      </c>
      <c r="G393" s="653"/>
      <c r="H393" s="650"/>
      <c r="I393" s="650"/>
      <c r="J393" s="650"/>
      <c r="K393" s="650"/>
      <c r="L393" s="650"/>
    </row>
    <row r="394" spans="1:12" x14ac:dyDescent="0.2">
      <c r="A394" s="652"/>
      <c r="B394" s="651" t="s">
        <v>2800</v>
      </c>
      <c r="C394" s="651" t="s">
        <v>2801</v>
      </c>
      <c r="D394" s="655">
        <v>43405</v>
      </c>
      <c r="E394" s="651" t="s">
        <v>377</v>
      </c>
      <c r="F394" s="651" t="s">
        <v>2802</v>
      </c>
      <c r="G394" s="651"/>
      <c r="H394" s="649" t="s">
        <v>286</v>
      </c>
      <c r="I394" s="649"/>
      <c r="J394" s="209" t="s">
        <v>287</v>
      </c>
      <c r="K394" s="209" t="s">
        <v>16</v>
      </c>
      <c r="L394" s="210">
        <v>288</v>
      </c>
    </row>
    <row r="395" spans="1:12" x14ac:dyDescent="0.2">
      <c r="A395" s="652"/>
      <c r="B395" s="651"/>
      <c r="C395" s="651"/>
      <c r="D395" s="655"/>
      <c r="E395" s="651"/>
      <c r="F395" s="651"/>
      <c r="G395" s="651"/>
      <c r="H395" s="649" t="s">
        <v>242</v>
      </c>
      <c r="I395" s="649"/>
      <c r="J395" s="209" t="s">
        <v>287</v>
      </c>
      <c r="K395" s="209" t="s">
        <v>16</v>
      </c>
      <c r="L395" s="210">
        <v>387</v>
      </c>
    </row>
    <row r="396" spans="1:12" ht="24" x14ac:dyDescent="0.2">
      <c r="A396" s="652"/>
      <c r="B396" s="203" t="s">
        <v>6</v>
      </c>
      <c r="C396" s="207" t="s">
        <v>5</v>
      </c>
      <c r="D396" s="207" t="s">
        <v>288</v>
      </c>
      <c r="E396" s="207" t="s">
        <v>289</v>
      </c>
      <c r="F396" s="650"/>
      <c r="G396" s="650"/>
      <c r="H396" s="649" t="s">
        <v>290</v>
      </c>
      <c r="I396" s="649"/>
      <c r="J396" s="651" t="s">
        <v>287</v>
      </c>
      <c r="K396" s="651" t="s">
        <v>287</v>
      </c>
      <c r="L396" s="648">
        <v>0</v>
      </c>
    </row>
    <row r="397" spans="1:12" ht="24" x14ac:dyDescent="0.2">
      <c r="A397" s="652"/>
      <c r="B397" s="209" t="s">
        <v>317</v>
      </c>
      <c r="C397" s="209" t="s">
        <v>2802</v>
      </c>
      <c r="D397" s="211">
        <v>43406</v>
      </c>
      <c r="E397" s="209" t="s">
        <v>2803</v>
      </c>
      <c r="F397" s="650"/>
      <c r="G397" s="650"/>
      <c r="H397" s="649"/>
      <c r="I397" s="649"/>
      <c r="J397" s="651"/>
      <c r="K397" s="651"/>
      <c r="L397" s="648"/>
    </row>
    <row r="398" spans="1:12" ht="24" x14ac:dyDescent="0.2">
      <c r="A398" s="652">
        <v>775</v>
      </c>
      <c r="B398" s="203" t="s">
        <v>12</v>
      </c>
      <c r="C398" s="207" t="s">
        <v>11</v>
      </c>
      <c r="D398" s="207" t="s">
        <v>280</v>
      </c>
      <c r="E398" s="207" t="s">
        <v>281</v>
      </c>
      <c r="F398" s="653" t="s">
        <v>8</v>
      </c>
      <c r="G398" s="653"/>
      <c r="H398" s="650"/>
      <c r="I398" s="650"/>
      <c r="J398" s="650"/>
      <c r="K398" s="650"/>
      <c r="L398" s="650"/>
    </row>
    <row r="399" spans="1:12" x14ac:dyDescent="0.2">
      <c r="A399" s="652"/>
      <c r="B399" s="651" t="s">
        <v>2804</v>
      </c>
      <c r="C399" s="654" t="s">
        <v>2805</v>
      </c>
      <c r="D399" s="655">
        <v>43426</v>
      </c>
      <c r="E399" s="651" t="s">
        <v>2806</v>
      </c>
      <c r="F399" s="651" t="s">
        <v>2807</v>
      </c>
      <c r="G399" s="651"/>
      <c r="H399" s="649" t="s">
        <v>286</v>
      </c>
      <c r="I399" s="649"/>
      <c r="J399" s="209" t="s">
        <v>287</v>
      </c>
      <c r="K399" s="209" t="s">
        <v>16</v>
      </c>
      <c r="L399" s="210">
        <v>1215</v>
      </c>
    </row>
    <row r="400" spans="1:12" x14ac:dyDescent="0.2">
      <c r="A400" s="652"/>
      <c r="B400" s="651"/>
      <c r="C400" s="654"/>
      <c r="D400" s="655"/>
      <c r="E400" s="651"/>
      <c r="F400" s="651"/>
      <c r="G400" s="651"/>
      <c r="H400" s="649" t="s">
        <v>242</v>
      </c>
      <c r="I400" s="649"/>
      <c r="J400" s="209" t="s">
        <v>287</v>
      </c>
      <c r="K400" s="209" t="s">
        <v>16</v>
      </c>
      <c r="L400" s="210">
        <v>1395.51</v>
      </c>
    </row>
    <row r="401" spans="1:12" ht="24" x14ac:dyDescent="0.2">
      <c r="A401" s="652"/>
      <c r="B401" s="203" t="s">
        <v>6</v>
      </c>
      <c r="C401" s="207" t="s">
        <v>5</v>
      </c>
      <c r="D401" s="207" t="s">
        <v>288</v>
      </c>
      <c r="E401" s="207" t="s">
        <v>289</v>
      </c>
      <c r="F401" s="650"/>
      <c r="G401" s="650"/>
      <c r="H401" s="649" t="s">
        <v>290</v>
      </c>
      <c r="I401" s="649"/>
      <c r="J401" s="651" t="s">
        <v>287</v>
      </c>
      <c r="K401" s="651" t="s">
        <v>16</v>
      </c>
      <c r="L401" s="648">
        <v>350</v>
      </c>
    </row>
    <row r="402" spans="1:12" ht="24" x14ac:dyDescent="0.2">
      <c r="A402" s="652"/>
      <c r="B402" s="209" t="s">
        <v>419</v>
      </c>
      <c r="C402" s="209" t="s">
        <v>2807</v>
      </c>
      <c r="D402" s="211">
        <v>43432</v>
      </c>
      <c r="E402" s="209" t="s">
        <v>2808</v>
      </c>
      <c r="F402" s="650"/>
      <c r="G402" s="650"/>
      <c r="H402" s="649"/>
      <c r="I402" s="649"/>
      <c r="J402" s="651"/>
      <c r="K402" s="651"/>
      <c r="L402" s="648"/>
    </row>
    <row r="403" spans="1:12" ht="24" x14ac:dyDescent="0.2">
      <c r="A403" s="652">
        <v>776</v>
      </c>
      <c r="B403" s="203" t="s">
        <v>12</v>
      </c>
      <c r="C403" s="207" t="s">
        <v>11</v>
      </c>
      <c r="D403" s="207" t="s">
        <v>280</v>
      </c>
      <c r="E403" s="207" t="s">
        <v>281</v>
      </c>
      <c r="F403" s="653" t="s">
        <v>8</v>
      </c>
      <c r="G403" s="653"/>
      <c r="H403" s="650"/>
      <c r="I403" s="650"/>
      <c r="J403" s="650"/>
      <c r="K403" s="650"/>
      <c r="L403" s="650"/>
    </row>
    <row r="404" spans="1:12" x14ac:dyDescent="0.2">
      <c r="A404" s="652"/>
      <c r="B404" s="651" t="s">
        <v>2809</v>
      </c>
      <c r="C404" s="654" t="s">
        <v>2810</v>
      </c>
      <c r="D404" s="655">
        <v>43481</v>
      </c>
      <c r="E404" s="651" t="s">
        <v>991</v>
      </c>
      <c r="F404" s="651" t="s">
        <v>992</v>
      </c>
      <c r="G404" s="651"/>
      <c r="H404" s="649" t="s">
        <v>286</v>
      </c>
      <c r="I404" s="649"/>
      <c r="J404" s="209" t="s">
        <v>287</v>
      </c>
      <c r="K404" s="209" t="s">
        <v>16</v>
      </c>
      <c r="L404" s="210">
        <v>170.38</v>
      </c>
    </row>
    <row r="405" spans="1:12" x14ac:dyDescent="0.2">
      <c r="A405" s="652"/>
      <c r="B405" s="651"/>
      <c r="C405" s="654"/>
      <c r="D405" s="655"/>
      <c r="E405" s="651"/>
      <c r="F405" s="651"/>
      <c r="G405" s="651"/>
      <c r="H405" s="649" t="s">
        <v>242</v>
      </c>
      <c r="I405" s="649"/>
      <c r="J405" s="209" t="s">
        <v>287</v>
      </c>
      <c r="K405" s="209" t="s">
        <v>16</v>
      </c>
      <c r="L405" s="210">
        <v>296.39999999999998</v>
      </c>
    </row>
    <row r="406" spans="1:12" ht="24" x14ac:dyDescent="0.2">
      <c r="A406" s="652"/>
      <c r="B406" s="203" t="s">
        <v>6</v>
      </c>
      <c r="C406" s="207" t="s">
        <v>5</v>
      </c>
      <c r="D406" s="207" t="s">
        <v>288</v>
      </c>
      <c r="E406" s="207" t="s">
        <v>289</v>
      </c>
      <c r="F406" s="650"/>
      <c r="G406" s="650"/>
      <c r="H406" s="649" t="s">
        <v>290</v>
      </c>
      <c r="I406" s="649"/>
      <c r="J406" s="651" t="s">
        <v>287</v>
      </c>
      <c r="K406" s="651" t="s">
        <v>287</v>
      </c>
      <c r="L406" s="648">
        <v>0</v>
      </c>
    </row>
    <row r="407" spans="1:12" ht="24" x14ac:dyDescent="0.2">
      <c r="A407" s="652"/>
      <c r="B407" s="209" t="s">
        <v>2811</v>
      </c>
      <c r="C407" s="209" t="s">
        <v>992</v>
      </c>
      <c r="D407" s="211">
        <v>43482</v>
      </c>
      <c r="E407" s="209" t="s">
        <v>2812</v>
      </c>
      <c r="F407" s="650"/>
      <c r="G407" s="650"/>
      <c r="H407" s="649"/>
      <c r="I407" s="649"/>
      <c r="J407" s="651"/>
      <c r="K407" s="651"/>
      <c r="L407" s="648"/>
    </row>
    <row r="408" spans="1:12" ht="24" x14ac:dyDescent="0.2">
      <c r="A408" s="652">
        <v>777</v>
      </c>
      <c r="B408" s="203" t="s">
        <v>12</v>
      </c>
      <c r="C408" s="207" t="s">
        <v>11</v>
      </c>
      <c r="D408" s="207" t="s">
        <v>280</v>
      </c>
      <c r="E408" s="207" t="s">
        <v>281</v>
      </c>
      <c r="F408" s="653" t="s">
        <v>8</v>
      </c>
      <c r="G408" s="653"/>
      <c r="H408" s="650"/>
      <c r="I408" s="650"/>
      <c r="J408" s="650"/>
      <c r="K408" s="650"/>
      <c r="L408" s="650"/>
    </row>
    <row r="409" spans="1:12" x14ac:dyDescent="0.2">
      <c r="A409" s="652"/>
      <c r="B409" s="651" t="s">
        <v>2813</v>
      </c>
      <c r="C409" s="654" t="s">
        <v>2814</v>
      </c>
      <c r="D409" s="655">
        <v>43517</v>
      </c>
      <c r="E409" s="651" t="s">
        <v>607</v>
      </c>
      <c r="F409" s="651" t="s">
        <v>2815</v>
      </c>
      <c r="G409" s="651"/>
      <c r="H409" s="649" t="s">
        <v>286</v>
      </c>
      <c r="I409" s="649"/>
      <c r="J409" s="209" t="s">
        <v>287</v>
      </c>
      <c r="K409" s="209" t="s">
        <v>16</v>
      </c>
      <c r="L409" s="210">
        <v>348.38</v>
      </c>
    </row>
    <row r="410" spans="1:12" x14ac:dyDescent="0.2">
      <c r="A410" s="652"/>
      <c r="B410" s="651"/>
      <c r="C410" s="654"/>
      <c r="D410" s="655"/>
      <c r="E410" s="651"/>
      <c r="F410" s="651"/>
      <c r="G410" s="651"/>
      <c r="H410" s="649" t="s">
        <v>242</v>
      </c>
      <c r="I410" s="649"/>
      <c r="J410" s="651" t="s">
        <v>287</v>
      </c>
      <c r="K410" s="651" t="s">
        <v>16</v>
      </c>
      <c r="L410" s="648">
        <v>400.6</v>
      </c>
    </row>
    <row r="411" spans="1:12" x14ac:dyDescent="0.2">
      <c r="A411" s="652"/>
      <c r="B411" s="651"/>
      <c r="C411" s="654"/>
      <c r="D411" s="655"/>
      <c r="E411" s="651"/>
      <c r="F411" s="651"/>
      <c r="G411" s="651"/>
      <c r="H411" s="649"/>
      <c r="I411" s="649"/>
      <c r="J411" s="651"/>
      <c r="K411" s="651"/>
      <c r="L411" s="648"/>
    </row>
    <row r="412" spans="1:12" ht="24" x14ac:dyDescent="0.2">
      <c r="A412" s="652"/>
      <c r="B412" s="203" t="s">
        <v>6</v>
      </c>
      <c r="C412" s="207" t="s">
        <v>5</v>
      </c>
      <c r="D412" s="207" t="s">
        <v>288</v>
      </c>
      <c r="E412" s="207" t="s">
        <v>289</v>
      </c>
      <c r="F412" s="650"/>
      <c r="G412" s="650"/>
      <c r="H412" s="649" t="s">
        <v>290</v>
      </c>
      <c r="I412" s="649"/>
      <c r="J412" s="651" t="s">
        <v>287</v>
      </c>
      <c r="K412" s="651" t="s">
        <v>287</v>
      </c>
      <c r="L412" s="648">
        <v>0</v>
      </c>
    </row>
    <row r="413" spans="1:12" ht="24" x14ac:dyDescent="0.2">
      <c r="A413" s="652"/>
      <c r="B413" s="209" t="s">
        <v>710</v>
      </c>
      <c r="C413" s="209" t="s">
        <v>2815</v>
      </c>
      <c r="D413" s="211">
        <v>43519</v>
      </c>
      <c r="E413" s="209" t="s">
        <v>2816</v>
      </c>
      <c r="F413" s="650"/>
      <c r="G413" s="650"/>
      <c r="H413" s="649"/>
      <c r="I413" s="649"/>
      <c r="J413" s="651"/>
      <c r="K413" s="651"/>
      <c r="L413" s="648"/>
    </row>
    <row r="414" spans="1:12" ht="24" x14ac:dyDescent="0.2">
      <c r="A414" s="652">
        <v>778</v>
      </c>
      <c r="B414" s="203" t="s">
        <v>12</v>
      </c>
      <c r="C414" s="207" t="s">
        <v>11</v>
      </c>
      <c r="D414" s="207" t="s">
        <v>280</v>
      </c>
      <c r="E414" s="207" t="s">
        <v>281</v>
      </c>
      <c r="F414" s="653" t="s">
        <v>8</v>
      </c>
      <c r="G414" s="653"/>
      <c r="H414" s="650"/>
      <c r="I414" s="650"/>
      <c r="J414" s="650"/>
      <c r="K414" s="650"/>
      <c r="L414" s="650"/>
    </row>
    <row r="415" spans="1:12" x14ac:dyDescent="0.2">
      <c r="A415" s="652"/>
      <c r="B415" s="651" t="s">
        <v>2817</v>
      </c>
      <c r="C415" s="654" t="s">
        <v>2818</v>
      </c>
      <c r="D415" s="655">
        <v>43433</v>
      </c>
      <c r="E415" s="651" t="s">
        <v>1385</v>
      </c>
      <c r="F415" s="651" t="s">
        <v>2819</v>
      </c>
      <c r="G415" s="651"/>
      <c r="H415" s="649" t="s">
        <v>286</v>
      </c>
      <c r="I415" s="649"/>
      <c r="J415" s="209" t="s">
        <v>287</v>
      </c>
      <c r="K415" s="209" t="s">
        <v>16</v>
      </c>
      <c r="L415" s="210">
        <v>516</v>
      </c>
    </row>
    <row r="416" spans="1:12" x14ac:dyDescent="0.2">
      <c r="A416" s="652"/>
      <c r="B416" s="651"/>
      <c r="C416" s="654"/>
      <c r="D416" s="655"/>
      <c r="E416" s="651"/>
      <c r="F416" s="651"/>
      <c r="G416" s="651"/>
      <c r="H416" s="649" t="s">
        <v>242</v>
      </c>
      <c r="I416" s="649"/>
      <c r="J416" s="209" t="s">
        <v>287</v>
      </c>
      <c r="K416" s="209" t="s">
        <v>16</v>
      </c>
      <c r="L416" s="210">
        <v>317</v>
      </c>
    </row>
    <row r="417" spans="1:12" ht="24" x14ac:dyDescent="0.2">
      <c r="A417" s="652"/>
      <c r="B417" s="203" t="s">
        <v>6</v>
      </c>
      <c r="C417" s="207" t="s">
        <v>5</v>
      </c>
      <c r="D417" s="207" t="s">
        <v>288</v>
      </c>
      <c r="E417" s="207" t="s">
        <v>289</v>
      </c>
      <c r="F417" s="650"/>
      <c r="G417" s="650"/>
      <c r="H417" s="649" t="s">
        <v>290</v>
      </c>
      <c r="I417" s="649"/>
      <c r="J417" s="651" t="s">
        <v>287</v>
      </c>
      <c r="K417" s="651" t="s">
        <v>16</v>
      </c>
      <c r="L417" s="648">
        <v>545</v>
      </c>
    </row>
    <row r="418" spans="1:12" ht="24" x14ac:dyDescent="0.2">
      <c r="A418" s="652"/>
      <c r="B418" s="209" t="s">
        <v>291</v>
      </c>
      <c r="C418" s="209" t="s">
        <v>2819</v>
      </c>
      <c r="D418" s="211">
        <v>43435</v>
      </c>
      <c r="E418" s="209" t="s">
        <v>1445</v>
      </c>
      <c r="F418" s="650"/>
      <c r="G418" s="650"/>
      <c r="H418" s="649"/>
      <c r="I418" s="649"/>
      <c r="J418" s="651"/>
      <c r="K418" s="651"/>
      <c r="L418" s="648"/>
    </row>
    <row r="419" spans="1:12" ht="24" x14ac:dyDescent="0.2">
      <c r="A419" s="652">
        <v>779</v>
      </c>
      <c r="B419" s="203" t="s">
        <v>12</v>
      </c>
      <c r="C419" s="207" t="s">
        <v>11</v>
      </c>
      <c r="D419" s="207" t="s">
        <v>280</v>
      </c>
      <c r="E419" s="207" t="s">
        <v>281</v>
      </c>
      <c r="F419" s="653" t="s">
        <v>8</v>
      </c>
      <c r="G419" s="653"/>
      <c r="H419" s="650"/>
      <c r="I419" s="650"/>
      <c r="J419" s="650"/>
      <c r="K419" s="650"/>
      <c r="L419" s="650"/>
    </row>
    <row r="420" spans="1:12" x14ac:dyDescent="0.2">
      <c r="A420" s="652"/>
      <c r="B420" s="651" t="s">
        <v>2820</v>
      </c>
      <c r="C420" s="654" t="s">
        <v>2821</v>
      </c>
      <c r="D420" s="655">
        <v>43498</v>
      </c>
      <c r="E420" s="651" t="s">
        <v>2822</v>
      </c>
      <c r="F420" s="651" t="s">
        <v>465</v>
      </c>
      <c r="G420" s="651"/>
      <c r="H420" s="649" t="s">
        <v>286</v>
      </c>
      <c r="I420" s="649"/>
      <c r="J420" s="209" t="s">
        <v>16</v>
      </c>
      <c r="K420" s="209" t="s">
        <v>287</v>
      </c>
      <c r="L420" s="210">
        <v>591.20000000000005</v>
      </c>
    </row>
    <row r="421" spans="1:12" x14ac:dyDescent="0.2">
      <c r="A421" s="652"/>
      <c r="B421" s="651"/>
      <c r="C421" s="654"/>
      <c r="D421" s="655"/>
      <c r="E421" s="651"/>
      <c r="F421" s="651"/>
      <c r="G421" s="651"/>
      <c r="H421" s="649" t="s">
        <v>242</v>
      </c>
      <c r="I421" s="649"/>
      <c r="J421" s="209" t="s">
        <v>16</v>
      </c>
      <c r="K421" s="209" t="s">
        <v>287</v>
      </c>
      <c r="L421" s="210">
        <v>671.95</v>
      </c>
    </row>
    <row r="422" spans="1:12" ht="24" x14ac:dyDescent="0.2">
      <c r="A422" s="652"/>
      <c r="B422" s="203" t="s">
        <v>6</v>
      </c>
      <c r="C422" s="207" t="s">
        <v>5</v>
      </c>
      <c r="D422" s="207" t="s">
        <v>288</v>
      </c>
      <c r="E422" s="207" t="s">
        <v>289</v>
      </c>
      <c r="F422" s="650"/>
      <c r="G422" s="650"/>
      <c r="H422" s="649" t="s">
        <v>290</v>
      </c>
      <c r="I422" s="649"/>
      <c r="J422" s="651" t="s">
        <v>16</v>
      </c>
      <c r="K422" s="651" t="s">
        <v>16</v>
      </c>
      <c r="L422" s="648">
        <v>893</v>
      </c>
    </row>
    <row r="423" spans="1:12" ht="24" x14ac:dyDescent="0.2">
      <c r="A423" s="652"/>
      <c r="B423" s="209" t="s">
        <v>333</v>
      </c>
      <c r="C423" s="209" t="s">
        <v>465</v>
      </c>
      <c r="D423" s="211">
        <v>43502</v>
      </c>
      <c r="E423" s="209" t="s">
        <v>2504</v>
      </c>
      <c r="F423" s="650"/>
      <c r="G423" s="650"/>
      <c r="H423" s="649"/>
      <c r="I423" s="649"/>
      <c r="J423" s="651"/>
      <c r="K423" s="651"/>
      <c r="L423" s="648"/>
    </row>
    <row r="424" spans="1:12" ht="24" x14ac:dyDescent="0.2">
      <c r="A424" s="652">
        <v>780</v>
      </c>
      <c r="B424" s="203" t="s">
        <v>12</v>
      </c>
      <c r="C424" s="207" t="s">
        <v>11</v>
      </c>
      <c r="D424" s="207" t="s">
        <v>280</v>
      </c>
      <c r="E424" s="207" t="s">
        <v>281</v>
      </c>
      <c r="F424" s="653" t="s">
        <v>8</v>
      </c>
      <c r="G424" s="653"/>
      <c r="H424" s="650"/>
      <c r="I424" s="650"/>
      <c r="J424" s="650"/>
      <c r="K424" s="650"/>
      <c r="L424" s="650"/>
    </row>
    <row r="425" spans="1:12" x14ac:dyDescent="0.2">
      <c r="A425" s="652"/>
      <c r="B425" s="651" t="s">
        <v>2820</v>
      </c>
      <c r="C425" s="654" t="s">
        <v>2823</v>
      </c>
      <c r="D425" s="655">
        <v>43550</v>
      </c>
      <c r="E425" s="651" t="s">
        <v>2779</v>
      </c>
      <c r="F425" s="651" t="s">
        <v>2146</v>
      </c>
      <c r="G425" s="651"/>
      <c r="H425" s="649" t="s">
        <v>286</v>
      </c>
      <c r="I425" s="649"/>
      <c r="J425" s="209" t="s">
        <v>287</v>
      </c>
      <c r="K425" s="209" t="s">
        <v>16</v>
      </c>
      <c r="L425" s="210">
        <v>894</v>
      </c>
    </row>
    <row r="426" spans="1:12" x14ac:dyDescent="0.2">
      <c r="A426" s="652"/>
      <c r="B426" s="651"/>
      <c r="C426" s="654"/>
      <c r="D426" s="655"/>
      <c r="E426" s="651"/>
      <c r="F426" s="651"/>
      <c r="G426" s="651"/>
      <c r="H426" s="649" t="s">
        <v>242</v>
      </c>
      <c r="I426" s="649"/>
      <c r="J426" s="209" t="s">
        <v>287</v>
      </c>
      <c r="K426" s="209" t="s">
        <v>16</v>
      </c>
      <c r="L426" s="210">
        <v>7673</v>
      </c>
    </row>
    <row r="427" spans="1:12" ht="24" x14ac:dyDescent="0.2">
      <c r="A427" s="652"/>
      <c r="B427" s="203" t="s">
        <v>6</v>
      </c>
      <c r="C427" s="207" t="s">
        <v>5</v>
      </c>
      <c r="D427" s="207" t="s">
        <v>288</v>
      </c>
      <c r="E427" s="207" t="s">
        <v>289</v>
      </c>
      <c r="F427" s="650"/>
      <c r="G427" s="650"/>
      <c r="H427" s="649" t="s">
        <v>290</v>
      </c>
      <c r="I427" s="649"/>
      <c r="J427" s="651" t="s">
        <v>287</v>
      </c>
      <c r="K427" s="651" t="s">
        <v>16</v>
      </c>
      <c r="L427" s="648">
        <v>200</v>
      </c>
    </row>
    <row r="428" spans="1:12" ht="24" x14ac:dyDescent="0.2">
      <c r="A428" s="652"/>
      <c r="B428" s="209" t="s">
        <v>333</v>
      </c>
      <c r="C428" s="209" t="s">
        <v>2146</v>
      </c>
      <c r="D428" s="211">
        <v>43555</v>
      </c>
      <c r="E428" s="209" t="s">
        <v>2177</v>
      </c>
      <c r="F428" s="650"/>
      <c r="G428" s="650"/>
      <c r="H428" s="649"/>
      <c r="I428" s="649"/>
      <c r="J428" s="651"/>
      <c r="K428" s="651"/>
      <c r="L428" s="648"/>
    </row>
    <row r="429" spans="1:12" ht="24" x14ac:dyDescent="0.2">
      <c r="A429" s="652">
        <v>781</v>
      </c>
      <c r="B429" s="203" t="s">
        <v>12</v>
      </c>
      <c r="C429" s="207" t="s">
        <v>11</v>
      </c>
      <c r="D429" s="207" t="s">
        <v>280</v>
      </c>
      <c r="E429" s="207" t="s">
        <v>281</v>
      </c>
      <c r="F429" s="653" t="s">
        <v>8</v>
      </c>
      <c r="G429" s="653"/>
      <c r="H429" s="650"/>
      <c r="I429" s="650"/>
      <c r="J429" s="650"/>
      <c r="K429" s="650"/>
      <c r="L429" s="650"/>
    </row>
    <row r="430" spans="1:12" x14ac:dyDescent="0.2">
      <c r="A430" s="652"/>
      <c r="B430" s="651" t="s">
        <v>2824</v>
      </c>
      <c r="C430" s="651" t="s">
        <v>2825</v>
      </c>
      <c r="D430" s="655">
        <v>43441</v>
      </c>
      <c r="E430" s="651" t="s">
        <v>469</v>
      </c>
      <c r="F430" s="651" t="s">
        <v>2826</v>
      </c>
      <c r="G430" s="651"/>
      <c r="H430" s="649" t="s">
        <v>286</v>
      </c>
      <c r="I430" s="649"/>
      <c r="J430" s="209" t="s">
        <v>287</v>
      </c>
      <c r="K430" s="209" t="s">
        <v>16</v>
      </c>
      <c r="L430" s="210">
        <v>381</v>
      </c>
    </row>
    <row r="431" spans="1:12" x14ac:dyDescent="0.2">
      <c r="A431" s="652"/>
      <c r="B431" s="651"/>
      <c r="C431" s="651"/>
      <c r="D431" s="655"/>
      <c r="E431" s="651"/>
      <c r="F431" s="651"/>
      <c r="G431" s="651"/>
      <c r="H431" s="649" t="s">
        <v>242</v>
      </c>
      <c r="I431" s="649"/>
      <c r="J431" s="209" t="s">
        <v>287</v>
      </c>
      <c r="K431" s="209" t="s">
        <v>16</v>
      </c>
      <c r="L431" s="210">
        <v>347.4</v>
      </c>
    </row>
    <row r="432" spans="1:12" ht="24" x14ac:dyDescent="0.2">
      <c r="A432" s="652"/>
      <c r="B432" s="203" t="s">
        <v>6</v>
      </c>
      <c r="C432" s="207" t="s">
        <v>5</v>
      </c>
      <c r="D432" s="207" t="s">
        <v>288</v>
      </c>
      <c r="E432" s="207" t="s">
        <v>289</v>
      </c>
      <c r="F432" s="650"/>
      <c r="G432" s="650"/>
      <c r="H432" s="649" t="s">
        <v>290</v>
      </c>
      <c r="I432" s="649"/>
      <c r="J432" s="651" t="s">
        <v>287</v>
      </c>
      <c r="K432" s="651" t="s">
        <v>287</v>
      </c>
      <c r="L432" s="648">
        <v>0</v>
      </c>
    </row>
    <row r="433" spans="1:12" ht="24" x14ac:dyDescent="0.2">
      <c r="A433" s="652"/>
      <c r="B433" s="209" t="s">
        <v>291</v>
      </c>
      <c r="C433" s="209" t="s">
        <v>2826</v>
      </c>
      <c r="D433" s="211">
        <v>43443</v>
      </c>
      <c r="E433" s="209" t="s">
        <v>402</v>
      </c>
      <c r="F433" s="650"/>
      <c r="G433" s="650"/>
      <c r="H433" s="649"/>
      <c r="I433" s="649"/>
      <c r="J433" s="651"/>
      <c r="K433" s="651"/>
      <c r="L433" s="648"/>
    </row>
    <row r="434" spans="1:12" ht="24" x14ac:dyDescent="0.2">
      <c r="A434" s="652">
        <v>782</v>
      </c>
      <c r="B434" s="203" t="s">
        <v>12</v>
      </c>
      <c r="C434" s="207" t="s">
        <v>11</v>
      </c>
      <c r="D434" s="207" t="s">
        <v>280</v>
      </c>
      <c r="E434" s="207" t="s">
        <v>281</v>
      </c>
      <c r="F434" s="653" t="s">
        <v>8</v>
      </c>
      <c r="G434" s="653"/>
      <c r="H434" s="650"/>
      <c r="I434" s="650"/>
      <c r="J434" s="650"/>
      <c r="K434" s="650"/>
      <c r="L434" s="650"/>
    </row>
    <row r="435" spans="1:12" x14ac:dyDescent="0.2">
      <c r="A435" s="652"/>
      <c r="B435" s="651" t="s">
        <v>2827</v>
      </c>
      <c r="C435" s="651" t="s">
        <v>2828</v>
      </c>
      <c r="D435" s="655">
        <v>43431</v>
      </c>
      <c r="E435" s="651" t="s">
        <v>2829</v>
      </c>
      <c r="F435" s="651" t="s">
        <v>405</v>
      </c>
      <c r="G435" s="651"/>
      <c r="H435" s="649" t="s">
        <v>286</v>
      </c>
      <c r="I435" s="649"/>
      <c r="J435" s="209" t="s">
        <v>287</v>
      </c>
      <c r="K435" s="209" t="s">
        <v>287</v>
      </c>
      <c r="L435" s="210">
        <v>0</v>
      </c>
    </row>
    <row r="436" spans="1:12" x14ac:dyDescent="0.2">
      <c r="A436" s="652"/>
      <c r="B436" s="651"/>
      <c r="C436" s="651"/>
      <c r="D436" s="655"/>
      <c r="E436" s="651"/>
      <c r="F436" s="651"/>
      <c r="G436" s="651"/>
      <c r="H436" s="649" t="s">
        <v>242</v>
      </c>
      <c r="I436" s="649"/>
      <c r="J436" s="209" t="s">
        <v>287</v>
      </c>
      <c r="K436" s="209" t="s">
        <v>16</v>
      </c>
      <c r="L436" s="210">
        <v>214.4</v>
      </c>
    </row>
    <row r="437" spans="1:12" ht="24" x14ac:dyDescent="0.2">
      <c r="A437" s="652"/>
      <c r="B437" s="203" t="s">
        <v>6</v>
      </c>
      <c r="C437" s="207" t="s">
        <v>5</v>
      </c>
      <c r="D437" s="207" t="s">
        <v>288</v>
      </c>
      <c r="E437" s="207" t="s">
        <v>289</v>
      </c>
      <c r="F437" s="650"/>
      <c r="G437" s="650"/>
      <c r="H437" s="649" t="s">
        <v>290</v>
      </c>
      <c r="I437" s="649"/>
      <c r="J437" s="651" t="s">
        <v>287</v>
      </c>
      <c r="K437" s="651" t="s">
        <v>16</v>
      </c>
      <c r="L437" s="648">
        <v>1740</v>
      </c>
    </row>
    <row r="438" spans="1:12" ht="24" x14ac:dyDescent="0.2">
      <c r="A438" s="652"/>
      <c r="B438" s="209" t="s">
        <v>291</v>
      </c>
      <c r="C438" s="209" t="s">
        <v>405</v>
      </c>
      <c r="D438" s="211">
        <v>43434</v>
      </c>
      <c r="E438" s="209" t="s">
        <v>1319</v>
      </c>
      <c r="F438" s="650"/>
      <c r="G438" s="650"/>
      <c r="H438" s="649"/>
      <c r="I438" s="649"/>
      <c r="J438" s="651"/>
      <c r="K438" s="651"/>
      <c r="L438" s="648"/>
    </row>
    <row r="439" spans="1:12" ht="24" x14ac:dyDescent="0.2">
      <c r="A439" s="652">
        <v>783</v>
      </c>
      <c r="B439" s="203" t="s">
        <v>12</v>
      </c>
      <c r="C439" s="207" t="s">
        <v>11</v>
      </c>
      <c r="D439" s="207" t="s">
        <v>280</v>
      </c>
      <c r="E439" s="207" t="s">
        <v>281</v>
      </c>
      <c r="F439" s="653" t="s">
        <v>8</v>
      </c>
      <c r="G439" s="653"/>
      <c r="H439" s="650"/>
      <c r="I439" s="650"/>
      <c r="J439" s="650"/>
      <c r="K439" s="650"/>
      <c r="L439" s="650"/>
    </row>
    <row r="440" spans="1:12" x14ac:dyDescent="0.2">
      <c r="A440" s="652"/>
      <c r="B440" s="651" t="s">
        <v>2830</v>
      </c>
      <c r="C440" s="651" t="s">
        <v>2831</v>
      </c>
      <c r="D440" s="655">
        <v>43536</v>
      </c>
      <c r="E440" s="651" t="s">
        <v>548</v>
      </c>
      <c r="F440" s="651" t="s">
        <v>549</v>
      </c>
      <c r="G440" s="651"/>
      <c r="H440" s="649" t="s">
        <v>286</v>
      </c>
      <c r="I440" s="649"/>
      <c r="J440" s="209" t="s">
        <v>287</v>
      </c>
      <c r="K440" s="209" t="s">
        <v>16</v>
      </c>
      <c r="L440" s="210">
        <v>936</v>
      </c>
    </row>
    <row r="441" spans="1:12" x14ac:dyDescent="0.2">
      <c r="A441" s="652"/>
      <c r="B441" s="651"/>
      <c r="C441" s="651"/>
      <c r="D441" s="655"/>
      <c r="E441" s="651"/>
      <c r="F441" s="651"/>
      <c r="G441" s="651"/>
      <c r="H441" s="649" t="s">
        <v>242</v>
      </c>
      <c r="I441" s="649"/>
      <c r="J441" s="209" t="s">
        <v>287</v>
      </c>
      <c r="K441" s="209" t="s">
        <v>16</v>
      </c>
      <c r="L441" s="210">
        <v>2975.19</v>
      </c>
    </row>
    <row r="442" spans="1:12" ht="24" x14ac:dyDescent="0.2">
      <c r="A442" s="652"/>
      <c r="B442" s="203" t="s">
        <v>6</v>
      </c>
      <c r="C442" s="207" t="s">
        <v>5</v>
      </c>
      <c r="D442" s="207" t="s">
        <v>288</v>
      </c>
      <c r="E442" s="207" t="s">
        <v>289</v>
      </c>
      <c r="F442" s="650"/>
      <c r="G442" s="650"/>
      <c r="H442" s="649" t="s">
        <v>290</v>
      </c>
      <c r="I442" s="649"/>
      <c r="J442" s="651" t="s">
        <v>287</v>
      </c>
      <c r="K442" s="651" t="s">
        <v>16</v>
      </c>
      <c r="L442" s="648">
        <v>123.76</v>
      </c>
    </row>
    <row r="443" spans="1:12" ht="36" x14ac:dyDescent="0.2">
      <c r="A443" s="652"/>
      <c r="B443" s="209" t="s">
        <v>2832</v>
      </c>
      <c r="C443" s="209" t="s">
        <v>549</v>
      </c>
      <c r="D443" s="211">
        <v>43540</v>
      </c>
      <c r="E443" s="209" t="s">
        <v>890</v>
      </c>
      <c r="F443" s="650"/>
      <c r="G443" s="650"/>
      <c r="H443" s="649"/>
      <c r="I443" s="649"/>
      <c r="J443" s="651"/>
      <c r="K443" s="651"/>
      <c r="L443" s="648"/>
    </row>
    <row r="444" spans="1:12" ht="24" x14ac:dyDescent="0.2">
      <c r="A444" s="652">
        <v>784</v>
      </c>
      <c r="B444" s="203" t="s">
        <v>12</v>
      </c>
      <c r="C444" s="207" t="s">
        <v>11</v>
      </c>
      <c r="D444" s="207" t="s">
        <v>280</v>
      </c>
      <c r="E444" s="207" t="s">
        <v>281</v>
      </c>
      <c r="F444" s="653" t="s">
        <v>8</v>
      </c>
      <c r="G444" s="653"/>
      <c r="H444" s="650"/>
      <c r="I444" s="650"/>
      <c r="J444" s="650"/>
      <c r="K444" s="650"/>
      <c r="L444" s="650"/>
    </row>
    <row r="445" spans="1:12" x14ac:dyDescent="0.2">
      <c r="A445" s="652"/>
      <c r="B445" s="651" t="s">
        <v>2833</v>
      </c>
      <c r="C445" s="654" t="s">
        <v>2834</v>
      </c>
      <c r="D445" s="655">
        <v>43398</v>
      </c>
      <c r="E445" s="651" t="s">
        <v>432</v>
      </c>
      <c r="F445" s="651" t="s">
        <v>2835</v>
      </c>
      <c r="G445" s="651"/>
      <c r="H445" s="649" t="s">
        <v>286</v>
      </c>
      <c r="I445" s="649"/>
      <c r="J445" s="209" t="s">
        <v>287</v>
      </c>
      <c r="K445" s="209" t="s">
        <v>16</v>
      </c>
      <c r="L445" s="210">
        <v>739.17</v>
      </c>
    </row>
    <row r="446" spans="1:12" x14ac:dyDescent="0.2">
      <c r="A446" s="652"/>
      <c r="B446" s="651"/>
      <c r="C446" s="654"/>
      <c r="D446" s="655"/>
      <c r="E446" s="651"/>
      <c r="F446" s="651"/>
      <c r="G446" s="651"/>
      <c r="H446" s="649" t="s">
        <v>242</v>
      </c>
      <c r="I446" s="649"/>
      <c r="J446" s="209" t="s">
        <v>287</v>
      </c>
      <c r="K446" s="209" t="s">
        <v>16</v>
      </c>
      <c r="L446" s="210">
        <v>486.78</v>
      </c>
    </row>
    <row r="447" spans="1:12" ht="24" x14ac:dyDescent="0.2">
      <c r="A447" s="652"/>
      <c r="B447" s="203" t="s">
        <v>6</v>
      </c>
      <c r="C447" s="207" t="s">
        <v>5</v>
      </c>
      <c r="D447" s="207" t="s">
        <v>288</v>
      </c>
      <c r="E447" s="207" t="s">
        <v>289</v>
      </c>
      <c r="F447" s="650"/>
      <c r="G447" s="650"/>
      <c r="H447" s="649" t="s">
        <v>290</v>
      </c>
      <c r="I447" s="649"/>
      <c r="J447" s="651" t="s">
        <v>287</v>
      </c>
      <c r="K447" s="651" t="s">
        <v>16</v>
      </c>
      <c r="L447" s="648">
        <v>427.21</v>
      </c>
    </row>
    <row r="448" spans="1:12" ht="24" x14ac:dyDescent="0.2">
      <c r="A448" s="652"/>
      <c r="B448" s="209" t="s">
        <v>2836</v>
      </c>
      <c r="C448" s="209" t="s">
        <v>2835</v>
      </c>
      <c r="D448" s="211">
        <v>43401</v>
      </c>
      <c r="E448" s="209" t="s">
        <v>919</v>
      </c>
      <c r="F448" s="650"/>
      <c r="G448" s="650"/>
      <c r="H448" s="649"/>
      <c r="I448" s="649"/>
      <c r="J448" s="651"/>
      <c r="K448" s="651"/>
      <c r="L448" s="648"/>
    </row>
    <row r="449" spans="1:12" ht="24" x14ac:dyDescent="0.2">
      <c r="A449" s="652">
        <v>785</v>
      </c>
      <c r="B449" s="203" t="s">
        <v>12</v>
      </c>
      <c r="C449" s="207" t="s">
        <v>11</v>
      </c>
      <c r="D449" s="207" t="s">
        <v>280</v>
      </c>
      <c r="E449" s="207" t="s">
        <v>281</v>
      </c>
      <c r="F449" s="653" t="s">
        <v>8</v>
      </c>
      <c r="G449" s="653"/>
      <c r="H449" s="650"/>
      <c r="I449" s="650"/>
      <c r="J449" s="650"/>
      <c r="K449" s="650"/>
      <c r="L449" s="650"/>
    </row>
    <row r="450" spans="1:12" x14ac:dyDescent="0.2">
      <c r="A450" s="652"/>
      <c r="B450" s="651" t="s">
        <v>2833</v>
      </c>
      <c r="C450" s="654" t="s">
        <v>2837</v>
      </c>
      <c r="D450" s="655">
        <v>43417</v>
      </c>
      <c r="E450" s="651" t="s">
        <v>628</v>
      </c>
      <c r="F450" s="651" t="s">
        <v>2231</v>
      </c>
      <c r="G450" s="651"/>
      <c r="H450" s="649" t="s">
        <v>286</v>
      </c>
      <c r="I450" s="649"/>
      <c r="J450" s="209" t="s">
        <v>287</v>
      </c>
      <c r="K450" s="209" t="s">
        <v>16</v>
      </c>
      <c r="L450" s="210">
        <v>656.94</v>
      </c>
    </row>
    <row r="451" spans="1:12" x14ac:dyDescent="0.2">
      <c r="A451" s="652"/>
      <c r="B451" s="651"/>
      <c r="C451" s="654"/>
      <c r="D451" s="655"/>
      <c r="E451" s="651"/>
      <c r="F451" s="651"/>
      <c r="G451" s="651"/>
      <c r="H451" s="649" t="s">
        <v>242</v>
      </c>
      <c r="I451" s="649"/>
      <c r="J451" s="651" t="s">
        <v>287</v>
      </c>
      <c r="K451" s="651" t="s">
        <v>287</v>
      </c>
      <c r="L451" s="648">
        <v>0</v>
      </c>
    </row>
    <row r="452" spans="1:12" x14ac:dyDescent="0.2">
      <c r="A452" s="652"/>
      <c r="B452" s="651"/>
      <c r="C452" s="654"/>
      <c r="D452" s="655"/>
      <c r="E452" s="651"/>
      <c r="F452" s="651"/>
      <c r="G452" s="651"/>
      <c r="H452" s="649"/>
      <c r="I452" s="649"/>
      <c r="J452" s="651"/>
      <c r="K452" s="651"/>
      <c r="L452" s="648"/>
    </row>
    <row r="453" spans="1:12" ht="24" x14ac:dyDescent="0.2">
      <c r="A453" s="652"/>
      <c r="B453" s="203" t="s">
        <v>6</v>
      </c>
      <c r="C453" s="207" t="s">
        <v>5</v>
      </c>
      <c r="D453" s="207" t="s">
        <v>288</v>
      </c>
      <c r="E453" s="207" t="s">
        <v>289</v>
      </c>
      <c r="F453" s="650"/>
      <c r="G453" s="650"/>
      <c r="H453" s="649" t="s">
        <v>290</v>
      </c>
      <c r="I453" s="649"/>
      <c r="J453" s="651" t="s">
        <v>287</v>
      </c>
      <c r="K453" s="651" t="s">
        <v>16</v>
      </c>
      <c r="L453" s="648">
        <v>2708</v>
      </c>
    </row>
    <row r="454" spans="1:12" ht="24" x14ac:dyDescent="0.2">
      <c r="A454" s="652"/>
      <c r="B454" s="209" t="s">
        <v>2836</v>
      </c>
      <c r="C454" s="209" t="s">
        <v>2231</v>
      </c>
      <c r="D454" s="211">
        <v>43419</v>
      </c>
      <c r="E454" s="209" t="s">
        <v>1364</v>
      </c>
      <c r="F454" s="650"/>
      <c r="G454" s="650"/>
      <c r="H454" s="649"/>
      <c r="I454" s="649"/>
      <c r="J454" s="651"/>
      <c r="K454" s="651"/>
      <c r="L454" s="648"/>
    </row>
    <row r="455" spans="1:12" ht="24" x14ac:dyDescent="0.2">
      <c r="A455" s="652">
        <v>786</v>
      </c>
      <c r="B455" s="203" t="s">
        <v>12</v>
      </c>
      <c r="C455" s="207" t="s">
        <v>11</v>
      </c>
      <c r="D455" s="207" t="s">
        <v>280</v>
      </c>
      <c r="E455" s="207" t="s">
        <v>281</v>
      </c>
      <c r="F455" s="653" t="s">
        <v>8</v>
      </c>
      <c r="G455" s="653"/>
      <c r="H455" s="650"/>
      <c r="I455" s="650"/>
      <c r="J455" s="650"/>
      <c r="K455" s="650"/>
      <c r="L455" s="650"/>
    </row>
    <row r="456" spans="1:12" x14ac:dyDescent="0.2">
      <c r="A456" s="652"/>
      <c r="B456" s="651" t="s">
        <v>2833</v>
      </c>
      <c r="C456" s="654" t="s">
        <v>2838</v>
      </c>
      <c r="D456" s="655">
        <v>43490</v>
      </c>
      <c r="E456" s="651" t="s">
        <v>1385</v>
      </c>
      <c r="F456" s="651" t="s">
        <v>2839</v>
      </c>
      <c r="G456" s="651"/>
      <c r="H456" s="649" t="s">
        <v>286</v>
      </c>
      <c r="I456" s="649"/>
      <c r="J456" s="209" t="s">
        <v>287</v>
      </c>
      <c r="K456" s="209" t="s">
        <v>16</v>
      </c>
      <c r="L456" s="210">
        <v>1246.8800000000001</v>
      </c>
    </row>
    <row r="457" spans="1:12" x14ac:dyDescent="0.2">
      <c r="A457" s="652"/>
      <c r="B457" s="651"/>
      <c r="C457" s="654"/>
      <c r="D457" s="655"/>
      <c r="E457" s="651"/>
      <c r="F457" s="651"/>
      <c r="G457" s="651"/>
      <c r="H457" s="649" t="s">
        <v>242</v>
      </c>
      <c r="I457" s="649"/>
      <c r="J457" s="651" t="s">
        <v>287</v>
      </c>
      <c r="K457" s="651" t="s">
        <v>16</v>
      </c>
      <c r="L457" s="648">
        <v>381.4</v>
      </c>
    </row>
    <row r="458" spans="1:12" x14ac:dyDescent="0.2">
      <c r="A458" s="652"/>
      <c r="B458" s="651"/>
      <c r="C458" s="654"/>
      <c r="D458" s="655"/>
      <c r="E458" s="651"/>
      <c r="F458" s="651"/>
      <c r="G458" s="651"/>
      <c r="H458" s="649"/>
      <c r="I458" s="649"/>
      <c r="J458" s="651"/>
      <c r="K458" s="651"/>
      <c r="L458" s="648"/>
    </row>
    <row r="459" spans="1:12" ht="24" x14ac:dyDescent="0.2">
      <c r="A459" s="652"/>
      <c r="B459" s="203" t="s">
        <v>6</v>
      </c>
      <c r="C459" s="207" t="s">
        <v>5</v>
      </c>
      <c r="D459" s="207" t="s">
        <v>288</v>
      </c>
      <c r="E459" s="207" t="s">
        <v>289</v>
      </c>
      <c r="F459" s="650"/>
      <c r="G459" s="650"/>
      <c r="H459" s="649" t="s">
        <v>290</v>
      </c>
      <c r="I459" s="649"/>
      <c r="J459" s="651" t="s">
        <v>287</v>
      </c>
      <c r="K459" s="651" t="s">
        <v>16</v>
      </c>
      <c r="L459" s="648">
        <v>310</v>
      </c>
    </row>
    <row r="460" spans="1:12" ht="24" x14ac:dyDescent="0.2">
      <c r="A460" s="652"/>
      <c r="B460" s="209" t="s">
        <v>2836</v>
      </c>
      <c r="C460" s="209" t="s">
        <v>2839</v>
      </c>
      <c r="D460" s="211">
        <v>43493</v>
      </c>
      <c r="E460" s="209" t="s">
        <v>2840</v>
      </c>
      <c r="F460" s="650"/>
      <c r="G460" s="650"/>
      <c r="H460" s="649"/>
      <c r="I460" s="649"/>
      <c r="J460" s="651"/>
      <c r="K460" s="651"/>
      <c r="L460" s="648"/>
    </row>
    <row r="461" spans="1:12" ht="24" x14ac:dyDescent="0.2">
      <c r="A461" s="652">
        <v>787</v>
      </c>
      <c r="B461" s="203" t="s">
        <v>12</v>
      </c>
      <c r="C461" s="207" t="s">
        <v>11</v>
      </c>
      <c r="D461" s="207" t="s">
        <v>280</v>
      </c>
      <c r="E461" s="207" t="s">
        <v>281</v>
      </c>
      <c r="F461" s="653" t="s">
        <v>8</v>
      </c>
      <c r="G461" s="653"/>
      <c r="H461" s="650"/>
      <c r="I461" s="650"/>
      <c r="J461" s="650"/>
      <c r="K461" s="650"/>
      <c r="L461" s="650"/>
    </row>
    <row r="462" spans="1:12" x14ac:dyDescent="0.2">
      <c r="A462" s="652"/>
      <c r="B462" s="651" t="s">
        <v>2833</v>
      </c>
      <c r="C462" s="654" t="s">
        <v>2841</v>
      </c>
      <c r="D462" s="655">
        <v>43548</v>
      </c>
      <c r="E462" s="651" t="s">
        <v>394</v>
      </c>
      <c r="F462" s="651" t="s">
        <v>2842</v>
      </c>
      <c r="G462" s="651"/>
      <c r="H462" s="649" t="s">
        <v>286</v>
      </c>
      <c r="I462" s="649"/>
      <c r="J462" s="209" t="s">
        <v>287</v>
      </c>
      <c r="K462" s="209" t="s">
        <v>16</v>
      </c>
      <c r="L462" s="210">
        <v>276.57</v>
      </c>
    </row>
    <row r="463" spans="1:12" x14ac:dyDescent="0.2">
      <c r="A463" s="652"/>
      <c r="B463" s="651"/>
      <c r="C463" s="654"/>
      <c r="D463" s="655"/>
      <c r="E463" s="651"/>
      <c r="F463" s="651"/>
      <c r="G463" s="651"/>
      <c r="H463" s="649" t="s">
        <v>242</v>
      </c>
      <c r="I463" s="649"/>
      <c r="J463" s="651" t="s">
        <v>287</v>
      </c>
      <c r="K463" s="651" t="s">
        <v>16</v>
      </c>
      <c r="L463" s="648">
        <v>82.49</v>
      </c>
    </row>
    <row r="464" spans="1:12" x14ac:dyDescent="0.2">
      <c r="A464" s="652"/>
      <c r="B464" s="651"/>
      <c r="C464" s="654"/>
      <c r="D464" s="655"/>
      <c r="E464" s="651"/>
      <c r="F464" s="651"/>
      <c r="G464" s="651"/>
      <c r="H464" s="649"/>
      <c r="I464" s="649"/>
      <c r="J464" s="651"/>
      <c r="K464" s="651"/>
      <c r="L464" s="648"/>
    </row>
    <row r="465" spans="1:12" ht="24" x14ac:dyDescent="0.2">
      <c r="A465" s="652"/>
      <c r="B465" s="203" t="s">
        <v>6</v>
      </c>
      <c r="C465" s="207" t="s">
        <v>5</v>
      </c>
      <c r="D465" s="207" t="s">
        <v>288</v>
      </c>
      <c r="E465" s="207" t="s">
        <v>289</v>
      </c>
      <c r="F465" s="650"/>
      <c r="G465" s="650"/>
      <c r="H465" s="649" t="s">
        <v>290</v>
      </c>
      <c r="I465" s="649"/>
      <c r="J465" s="651" t="s">
        <v>287</v>
      </c>
      <c r="K465" s="651" t="s">
        <v>16</v>
      </c>
      <c r="L465" s="648">
        <v>137.26</v>
      </c>
    </row>
    <row r="466" spans="1:12" ht="24" x14ac:dyDescent="0.2">
      <c r="A466" s="652"/>
      <c r="B466" s="209" t="s">
        <v>2836</v>
      </c>
      <c r="C466" s="209" t="s">
        <v>2842</v>
      </c>
      <c r="D466" s="211">
        <v>43558</v>
      </c>
      <c r="E466" s="209" t="s">
        <v>2843</v>
      </c>
      <c r="F466" s="650"/>
      <c r="G466" s="650"/>
      <c r="H466" s="649"/>
      <c r="I466" s="649"/>
      <c r="J466" s="651"/>
      <c r="K466" s="651"/>
      <c r="L466" s="648"/>
    </row>
    <row r="467" spans="1:12" ht="24" x14ac:dyDescent="0.2">
      <c r="A467" s="652">
        <v>788</v>
      </c>
      <c r="B467" s="203" t="s">
        <v>12</v>
      </c>
      <c r="C467" s="207" t="s">
        <v>11</v>
      </c>
      <c r="D467" s="207" t="s">
        <v>280</v>
      </c>
      <c r="E467" s="207" t="s">
        <v>281</v>
      </c>
      <c r="F467" s="653" t="s">
        <v>8</v>
      </c>
      <c r="G467" s="653"/>
      <c r="H467" s="650"/>
      <c r="I467" s="650"/>
      <c r="J467" s="650"/>
      <c r="K467" s="650"/>
      <c r="L467" s="650"/>
    </row>
    <row r="468" spans="1:12" x14ac:dyDescent="0.2">
      <c r="A468" s="652"/>
      <c r="B468" s="651" t="s">
        <v>2844</v>
      </c>
      <c r="C468" s="654" t="s">
        <v>2845</v>
      </c>
      <c r="D468" s="655">
        <v>43478</v>
      </c>
      <c r="E468" s="651" t="s">
        <v>428</v>
      </c>
      <c r="F468" s="651" t="s">
        <v>429</v>
      </c>
      <c r="G468" s="651"/>
      <c r="H468" s="649" t="s">
        <v>286</v>
      </c>
      <c r="I468" s="649"/>
      <c r="J468" s="209" t="s">
        <v>287</v>
      </c>
      <c r="K468" s="209" t="s">
        <v>16</v>
      </c>
      <c r="L468" s="210">
        <v>1060.3800000000001</v>
      </c>
    </row>
    <row r="469" spans="1:12" x14ac:dyDescent="0.2">
      <c r="A469" s="652"/>
      <c r="B469" s="651"/>
      <c r="C469" s="654"/>
      <c r="D469" s="655"/>
      <c r="E469" s="651"/>
      <c r="F469" s="651"/>
      <c r="G469" s="651"/>
      <c r="H469" s="649" t="s">
        <v>242</v>
      </c>
      <c r="I469" s="649"/>
      <c r="J469" s="209" t="s">
        <v>287</v>
      </c>
      <c r="K469" s="209" t="s">
        <v>16</v>
      </c>
      <c r="L469" s="210">
        <v>1882.63</v>
      </c>
    </row>
    <row r="470" spans="1:12" ht="24" x14ac:dyDescent="0.2">
      <c r="A470" s="652"/>
      <c r="B470" s="203" t="s">
        <v>6</v>
      </c>
      <c r="C470" s="207" t="s">
        <v>5</v>
      </c>
      <c r="D470" s="207" t="s">
        <v>288</v>
      </c>
      <c r="E470" s="207" t="s">
        <v>289</v>
      </c>
      <c r="F470" s="650"/>
      <c r="G470" s="650"/>
      <c r="H470" s="649" t="s">
        <v>290</v>
      </c>
      <c r="I470" s="649"/>
      <c r="J470" s="651" t="s">
        <v>287</v>
      </c>
      <c r="K470" s="651" t="s">
        <v>16</v>
      </c>
      <c r="L470" s="648">
        <v>550</v>
      </c>
    </row>
    <row r="471" spans="1:12" ht="36" x14ac:dyDescent="0.2">
      <c r="A471" s="652"/>
      <c r="B471" s="209" t="s">
        <v>2846</v>
      </c>
      <c r="C471" s="209" t="s">
        <v>429</v>
      </c>
      <c r="D471" s="211">
        <v>43485</v>
      </c>
      <c r="E471" s="209" t="s">
        <v>2847</v>
      </c>
      <c r="F471" s="650"/>
      <c r="G471" s="650"/>
      <c r="H471" s="649"/>
      <c r="I471" s="649"/>
      <c r="J471" s="651"/>
      <c r="K471" s="651"/>
      <c r="L471" s="648"/>
    </row>
    <row r="472" spans="1:12" ht="24" x14ac:dyDescent="0.2">
      <c r="A472" s="652">
        <v>789</v>
      </c>
      <c r="B472" s="203" t="s">
        <v>12</v>
      </c>
      <c r="C472" s="207" t="s">
        <v>11</v>
      </c>
      <c r="D472" s="207" t="s">
        <v>280</v>
      </c>
      <c r="E472" s="207" t="s">
        <v>281</v>
      </c>
      <c r="F472" s="653" t="s">
        <v>8</v>
      </c>
      <c r="G472" s="653"/>
      <c r="H472" s="650"/>
      <c r="I472" s="650"/>
      <c r="J472" s="650"/>
      <c r="K472" s="650"/>
      <c r="L472" s="650"/>
    </row>
    <row r="473" spans="1:12" x14ac:dyDescent="0.2">
      <c r="A473" s="652"/>
      <c r="B473" s="651" t="s">
        <v>2848</v>
      </c>
      <c r="C473" s="654" t="s">
        <v>2849</v>
      </c>
      <c r="D473" s="655">
        <v>43536</v>
      </c>
      <c r="E473" s="651" t="s">
        <v>2850</v>
      </c>
      <c r="F473" s="651" t="s">
        <v>2851</v>
      </c>
      <c r="G473" s="651"/>
      <c r="H473" s="649" t="s">
        <v>286</v>
      </c>
      <c r="I473" s="649"/>
      <c r="J473" s="209" t="s">
        <v>287</v>
      </c>
      <c r="K473" s="209" t="s">
        <v>16</v>
      </c>
      <c r="L473" s="210">
        <v>157</v>
      </c>
    </row>
    <row r="474" spans="1:12" x14ac:dyDescent="0.2">
      <c r="A474" s="652"/>
      <c r="B474" s="651"/>
      <c r="C474" s="654"/>
      <c r="D474" s="655"/>
      <c r="E474" s="651"/>
      <c r="F474" s="651"/>
      <c r="G474" s="651"/>
      <c r="H474" s="649" t="s">
        <v>242</v>
      </c>
      <c r="I474" s="649"/>
      <c r="J474" s="651" t="s">
        <v>287</v>
      </c>
      <c r="K474" s="651" t="s">
        <v>16</v>
      </c>
      <c r="L474" s="648">
        <v>493.6</v>
      </c>
    </row>
    <row r="475" spans="1:12" x14ac:dyDescent="0.2">
      <c r="A475" s="652"/>
      <c r="B475" s="651"/>
      <c r="C475" s="654"/>
      <c r="D475" s="655"/>
      <c r="E475" s="651"/>
      <c r="F475" s="651"/>
      <c r="G475" s="651"/>
      <c r="H475" s="649"/>
      <c r="I475" s="649"/>
      <c r="J475" s="651"/>
      <c r="K475" s="651"/>
      <c r="L475" s="648"/>
    </row>
    <row r="476" spans="1:12" ht="24" x14ac:dyDescent="0.2">
      <c r="A476" s="652"/>
      <c r="B476" s="203" t="s">
        <v>6</v>
      </c>
      <c r="C476" s="207" t="s">
        <v>5</v>
      </c>
      <c r="D476" s="207" t="s">
        <v>288</v>
      </c>
      <c r="E476" s="207" t="s">
        <v>289</v>
      </c>
      <c r="F476" s="650"/>
      <c r="G476" s="650"/>
      <c r="H476" s="649" t="s">
        <v>290</v>
      </c>
      <c r="I476" s="649"/>
      <c r="J476" s="651" t="s">
        <v>287</v>
      </c>
      <c r="K476" s="651" t="s">
        <v>287</v>
      </c>
      <c r="L476" s="648">
        <v>0</v>
      </c>
    </row>
    <row r="477" spans="1:12" ht="24" x14ac:dyDescent="0.2">
      <c r="A477" s="652"/>
      <c r="B477" s="209" t="s">
        <v>511</v>
      </c>
      <c r="C477" s="209" t="s">
        <v>2851</v>
      </c>
      <c r="D477" s="211">
        <v>43538</v>
      </c>
      <c r="E477" s="209" t="s">
        <v>647</v>
      </c>
      <c r="F477" s="650"/>
      <c r="G477" s="650"/>
      <c r="H477" s="649"/>
      <c r="I477" s="649"/>
      <c r="J477" s="651"/>
      <c r="K477" s="651"/>
      <c r="L477" s="648"/>
    </row>
    <row r="478" spans="1:12" ht="24" x14ac:dyDescent="0.2">
      <c r="A478" s="652">
        <v>790</v>
      </c>
      <c r="B478" s="203" t="s">
        <v>12</v>
      </c>
      <c r="C478" s="207" t="s">
        <v>11</v>
      </c>
      <c r="D478" s="207" t="s">
        <v>280</v>
      </c>
      <c r="E478" s="207" t="s">
        <v>281</v>
      </c>
      <c r="F478" s="653" t="s">
        <v>8</v>
      </c>
      <c r="G478" s="653"/>
      <c r="H478" s="650"/>
      <c r="I478" s="650"/>
      <c r="J478" s="650"/>
      <c r="K478" s="650"/>
      <c r="L478" s="650"/>
    </row>
    <row r="479" spans="1:12" x14ac:dyDescent="0.2">
      <c r="A479" s="652"/>
      <c r="B479" s="651" t="s">
        <v>2852</v>
      </c>
      <c r="C479" s="654" t="s">
        <v>2853</v>
      </c>
      <c r="D479" s="655">
        <v>43381</v>
      </c>
      <c r="E479" s="651" t="s">
        <v>1903</v>
      </c>
      <c r="F479" s="651" t="s">
        <v>1904</v>
      </c>
      <c r="G479" s="651"/>
      <c r="H479" s="649" t="s">
        <v>286</v>
      </c>
      <c r="I479" s="649"/>
      <c r="J479" s="209" t="s">
        <v>287</v>
      </c>
      <c r="K479" s="209" t="s">
        <v>16</v>
      </c>
      <c r="L479" s="210">
        <v>345.53</v>
      </c>
    </row>
    <row r="480" spans="1:12" x14ac:dyDescent="0.2">
      <c r="A480" s="652"/>
      <c r="B480" s="651"/>
      <c r="C480" s="654"/>
      <c r="D480" s="655"/>
      <c r="E480" s="651"/>
      <c r="F480" s="651"/>
      <c r="G480" s="651"/>
      <c r="H480" s="649" t="s">
        <v>242</v>
      </c>
      <c r="I480" s="649"/>
      <c r="J480" s="651" t="s">
        <v>287</v>
      </c>
      <c r="K480" s="651" t="s">
        <v>16</v>
      </c>
      <c r="L480" s="648">
        <v>284.39999999999998</v>
      </c>
    </row>
    <row r="481" spans="1:12" x14ac:dyDescent="0.2">
      <c r="A481" s="652"/>
      <c r="B481" s="651"/>
      <c r="C481" s="654"/>
      <c r="D481" s="655"/>
      <c r="E481" s="651"/>
      <c r="F481" s="651"/>
      <c r="G481" s="651"/>
      <c r="H481" s="649"/>
      <c r="I481" s="649"/>
      <c r="J481" s="651"/>
      <c r="K481" s="651"/>
      <c r="L481" s="648"/>
    </row>
    <row r="482" spans="1:12" ht="24" x14ac:dyDescent="0.2">
      <c r="A482" s="652"/>
      <c r="B482" s="203" t="s">
        <v>6</v>
      </c>
      <c r="C482" s="207" t="s">
        <v>5</v>
      </c>
      <c r="D482" s="207" t="s">
        <v>288</v>
      </c>
      <c r="E482" s="207" t="s">
        <v>289</v>
      </c>
      <c r="F482" s="650"/>
      <c r="G482" s="650"/>
      <c r="H482" s="649" t="s">
        <v>290</v>
      </c>
      <c r="I482" s="649"/>
      <c r="J482" s="651" t="s">
        <v>287</v>
      </c>
      <c r="K482" s="651" t="s">
        <v>16</v>
      </c>
      <c r="L482" s="648">
        <v>130</v>
      </c>
    </row>
    <row r="483" spans="1:12" ht="24" x14ac:dyDescent="0.2">
      <c r="A483" s="652"/>
      <c r="B483" s="209" t="s">
        <v>460</v>
      </c>
      <c r="C483" s="209" t="s">
        <v>1904</v>
      </c>
      <c r="D483" s="211">
        <v>43383</v>
      </c>
      <c r="E483" s="209" t="s">
        <v>899</v>
      </c>
      <c r="F483" s="650"/>
      <c r="G483" s="650"/>
      <c r="H483" s="649"/>
      <c r="I483" s="649"/>
      <c r="J483" s="651"/>
      <c r="K483" s="651"/>
      <c r="L483" s="648"/>
    </row>
    <row r="484" spans="1:12" ht="24" x14ac:dyDescent="0.2">
      <c r="A484" s="652">
        <v>791</v>
      </c>
      <c r="B484" s="203" t="s">
        <v>12</v>
      </c>
      <c r="C484" s="207" t="s">
        <v>11</v>
      </c>
      <c r="D484" s="207" t="s">
        <v>280</v>
      </c>
      <c r="E484" s="207" t="s">
        <v>281</v>
      </c>
      <c r="F484" s="653" t="s">
        <v>8</v>
      </c>
      <c r="G484" s="653"/>
      <c r="H484" s="650"/>
      <c r="I484" s="650"/>
      <c r="J484" s="650"/>
      <c r="K484" s="650"/>
      <c r="L484" s="650"/>
    </row>
    <row r="485" spans="1:12" x14ac:dyDescent="0.2">
      <c r="A485" s="652"/>
      <c r="B485" s="651" t="s">
        <v>2852</v>
      </c>
      <c r="C485" s="654" t="s">
        <v>2854</v>
      </c>
      <c r="D485" s="655">
        <v>43391</v>
      </c>
      <c r="E485" s="651" t="s">
        <v>321</v>
      </c>
      <c r="F485" s="651" t="s">
        <v>858</v>
      </c>
      <c r="G485" s="651"/>
      <c r="H485" s="649" t="s">
        <v>286</v>
      </c>
      <c r="I485" s="649"/>
      <c r="J485" s="209" t="s">
        <v>287</v>
      </c>
      <c r="K485" s="209" t="s">
        <v>287</v>
      </c>
      <c r="L485" s="210">
        <v>0</v>
      </c>
    </row>
    <row r="486" spans="1:12" x14ac:dyDescent="0.2">
      <c r="A486" s="652"/>
      <c r="B486" s="651"/>
      <c r="C486" s="654"/>
      <c r="D486" s="655"/>
      <c r="E486" s="651"/>
      <c r="F486" s="651"/>
      <c r="G486" s="651"/>
      <c r="H486" s="649" t="s">
        <v>242</v>
      </c>
      <c r="I486" s="649"/>
      <c r="J486" s="651" t="s">
        <v>287</v>
      </c>
      <c r="K486" s="651" t="s">
        <v>287</v>
      </c>
      <c r="L486" s="648">
        <v>0</v>
      </c>
    </row>
    <row r="487" spans="1:12" x14ac:dyDescent="0.2">
      <c r="A487" s="652"/>
      <c r="B487" s="651"/>
      <c r="C487" s="654"/>
      <c r="D487" s="655"/>
      <c r="E487" s="651"/>
      <c r="F487" s="651"/>
      <c r="G487" s="651"/>
      <c r="H487" s="649"/>
      <c r="I487" s="649"/>
      <c r="J487" s="651"/>
      <c r="K487" s="651"/>
      <c r="L487" s="648"/>
    </row>
    <row r="488" spans="1:12" x14ac:dyDescent="0.2">
      <c r="A488" s="652"/>
      <c r="B488" s="651"/>
      <c r="C488" s="654"/>
      <c r="D488" s="655"/>
      <c r="E488" s="651"/>
      <c r="F488" s="651"/>
      <c r="G488" s="651"/>
      <c r="H488" s="649"/>
      <c r="I488" s="649"/>
      <c r="J488" s="651"/>
      <c r="K488" s="651"/>
      <c r="L488" s="648"/>
    </row>
    <row r="489" spans="1:12" ht="24" x14ac:dyDescent="0.2">
      <c r="A489" s="652"/>
      <c r="B489" s="203" t="s">
        <v>6</v>
      </c>
      <c r="C489" s="207" t="s">
        <v>5</v>
      </c>
      <c r="D489" s="207" t="s">
        <v>288</v>
      </c>
      <c r="E489" s="207" t="s">
        <v>289</v>
      </c>
      <c r="F489" s="650"/>
      <c r="G489" s="650"/>
      <c r="H489" s="649" t="s">
        <v>290</v>
      </c>
      <c r="I489" s="649"/>
      <c r="J489" s="651" t="s">
        <v>287</v>
      </c>
      <c r="K489" s="651" t="s">
        <v>16</v>
      </c>
      <c r="L489" s="648">
        <v>795</v>
      </c>
    </row>
    <row r="490" spans="1:12" ht="24" x14ac:dyDescent="0.2">
      <c r="A490" s="652"/>
      <c r="B490" s="209" t="s">
        <v>460</v>
      </c>
      <c r="C490" s="209" t="s">
        <v>858</v>
      </c>
      <c r="D490" s="211">
        <v>43397</v>
      </c>
      <c r="E490" s="209" t="s">
        <v>1930</v>
      </c>
      <c r="F490" s="650"/>
      <c r="G490" s="650"/>
      <c r="H490" s="649"/>
      <c r="I490" s="649"/>
      <c r="J490" s="651"/>
      <c r="K490" s="651"/>
      <c r="L490" s="648"/>
    </row>
    <row r="491" spans="1:12" ht="24" x14ac:dyDescent="0.2">
      <c r="A491" s="652">
        <v>792</v>
      </c>
      <c r="B491" s="203" t="s">
        <v>12</v>
      </c>
      <c r="C491" s="207" t="s">
        <v>11</v>
      </c>
      <c r="D491" s="207" t="s">
        <v>280</v>
      </c>
      <c r="E491" s="207" t="s">
        <v>281</v>
      </c>
      <c r="F491" s="653" t="s">
        <v>8</v>
      </c>
      <c r="G491" s="653"/>
      <c r="H491" s="650"/>
      <c r="I491" s="650"/>
      <c r="J491" s="650"/>
      <c r="K491" s="650"/>
      <c r="L491" s="650"/>
    </row>
    <row r="492" spans="1:12" x14ac:dyDescent="0.2">
      <c r="A492" s="652"/>
      <c r="B492" s="651" t="s">
        <v>2852</v>
      </c>
      <c r="C492" s="654" t="s">
        <v>2855</v>
      </c>
      <c r="D492" s="655">
        <v>43401</v>
      </c>
      <c r="E492" s="651" t="s">
        <v>628</v>
      </c>
      <c r="F492" s="651" t="s">
        <v>716</v>
      </c>
      <c r="G492" s="651"/>
      <c r="H492" s="649" t="s">
        <v>286</v>
      </c>
      <c r="I492" s="649"/>
      <c r="J492" s="209" t="s">
        <v>287</v>
      </c>
      <c r="K492" s="209" t="s">
        <v>16</v>
      </c>
      <c r="L492" s="210">
        <v>613.32000000000005</v>
      </c>
    </row>
    <row r="493" spans="1:12" x14ac:dyDescent="0.2">
      <c r="A493" s="652"/>
      <c r="B493" s="651"/>
      <c r="C493" s="654"/>
      <c r="D493" s="655"/>
      <c r="E493" s="651"/>
      <c r="F493" s="651"/>
      <c r="G493" s="651"/>
      <c r="H493" s="649" t="s">
        <v>242</v>
      </c>
      <c r="I493" s="649"/>
      <c r="J493" s="651" t="s">
        <v>287</v>
      </c>
      <c r="K493" s="651" t="s">
        <v>287</v>
      </c>
      <c r="L493" s="648">
        <v>0</v>
      </c>
    </row>
    <row r="494" spans="1:12" x14ac:dyDescent="0.2">
      <c r="A494" s="652"/>
      <c r="B494" s="651"/>
      <c r="C494" s="654"/>
      <c r="D494" s="655"/>
      <c r="E494" s="651"/>
      <c r="F494" s="651"/>
      <c r="G494" s="651"/>
      <c r="H494" s="649"/>
      <c r="I494" s="649"/>
      <c r="J494" s="651"/>
      <c r="K494" s="651"/>
      <c r="L494" s="648"/>
    </row>
    <row r="495" spans="1:12" ht="24" x14ac:dyDescent="0.2">
      <c r="A495" s="652"/>
      <c r="B495" s="203" t="s">
        <v>6</v>
      </c>
      <c r="C495" s="207" t="s">
        <v>5</v>
      </c>
      <c r="D495" s="207" t="s">
        <v>288</v>
      </c>
      <c r="E495" s="207" t="s">
        <v>289</v>
      </c>
      <c r="F495" s="650"/>
      <c r="G495" s="650"/>
      <c r="H495" s="649" t="s">
        <v>290</v>
      </c>
      <c r="I495" s="649"/>
      <c r="J495" s="651" t="s">
        <v>287</v>
      </c>
      <c r="K495" s="651" t="s">
        <v>16</v>
      </c>
      <c r="L495" s="648">
        <v>650</v>
      </c>
    </row>
    <row r="496" spans="1:12" ht="24" x14ac:dyDescent="0.2">
      <c r="A496" s="652"/>
      <c r="B496" s="209" t="s">
        <v>460</v>
      </c>
      <c r="C496" s="209" t="s">
        <v>716</v>
      </c>
      <c r="D496" s="211">
        <v>43403</v>
      </c>
      <c r="E496" s="209" t="s">
        <v>717</v>
      </c>
      <c r="F496" s="650"/>
      <c r="G496" s="650"/>
      <c r="H496" s="649"/>
      <c r="I496" s="649"/>
      <c r="J496" s="651"/>
      <c r="K496" s="651"/>
      <c r="L496" s="648"/>
    </row>
    <row r="497" spans="1:12" ht="24" x14ac:dyDescent="0.2">
      <c r="A497" s="652">
        <v>793</v>
      </c>
      <c r="B497" s="203" t="s">
        <v>12</v>
      </c>
      <c r="C497" s="207" t="s">
        <v>11</v>
      </c>
      <c r="D497" s="207" t="s">
        <v>280</v>
      </c>
      <c r="E497" s="207" t="s">
        <v>281</v>
      </c>
      <c r="F497" s="653" t="s">
        <v>8</v>
      </c>
      <c r="G497" s="653"/>
      <c r="H497" s="650"/>
      <c r="I497" s="650"/>
      <c r="J497" s="650"/>
      <c r="K497" s="650"/>
      <c r="L497" s="650"/>
    </row>
    <row r="498" spans="1:12" x14ac:dyDescent="0.2">
      <c r="A498" s="652"/>
      <c r="B498" s="651" t="s">
        <v>2852</v>
      </c>
      <c r="C498" s="654" t="s">
        <v>2856</v>
      </c>
      <c r="D498" s="655">
        <v>43415</v>
      </c>
      <c r="E498" s="651" t="s">
        <v>1264</v>
      </c>
      <c r="F498" s="651" t="s">
        <v>2857</v>
      </c>
      <c r="G498" s="651"/>
      <c r="H498" s="649" t="s">
        <v>286</v>
      </c>
      <c r="I498" s="649"/>
      <c r="J498" s="209" t="s">
        <v>287</v>
      </c>
      <c r="K498" s="209" t="s">
        <v>16</v>
      </c>
      <c r="L498" s="210">
        <v>728</v>
      </c>
    </row>
    <row r="499" spans="1:12" x14ac:dyDescent="0.2">
      <c r="A499" s="652"/>
      <c r="B499" s="651"/>
      <c r="C499" s="654"/>
      <c r="D499" s="655"/>
      <c r="E499" s="651"/>
      <c r="F499" s="651"/>
      <c r="G499" s="651"/>
      <c r="H499" s="649" t="s">
        <v>242</v>
      </c>
      <c r="I499" s="649"/>
      <c r="J499" s="651" t="s">
        <v>287</v>
      </c>
      <c r="K499" s="651" t="s">
        <v>16</v>
      </c>
      <c r="L499" s="648">
        <v>1977.12</v>
      </c>
    </row>
    <row r="500" spans="1:12" x14ac:dyDescent="0.2">
      <c r="A500" s="652"/>
      <c r="B500" s="651"/>
      <c r="C500" s="654"/>
      <c r="D500" s="655"/>
      <c r="E500" s="651"/>
      <c r="F500" s="651"/>
      <c r="G500" s="651"/>
      <c r="H500" s="649"/>
      <c r="I500" s="649"/>
      <c r="J500" s="651"/>
      <c r="K500" s="651"/>
      <c r="L500" s="648"/>
    </row>
    <row r="501" spans="1:12" x14ac:dyDescent="0.2">
      <c r="A501" s="652"/>
      <c r="B501" s="651"/>
      <c r="C501" s="654"/>
      <c r="D501" s="655"/>
      <c r="E501" s="651"/>
      <c r="F501" s="651"/>
      <c r="G501" s="651"/>
      <c r="H501" s="649"/>
      <c r="I501" s="649"/>
      <c r="J501" s="651"/>
      <c r="K501" s="651"/>
      <c r="L501" s="648"/>
    </row>
    <row r="502" spans="1:12" ht="24" x14ac:dyDescent="0.2">
      <c r="A502" s="652"/>
      <c r="B502" s="203" t="s">
        <v>6</v>
      </c>
      <c r="C502" s="207" t="s">
        <v>5</v>
      </c>
      <c r="D502" s="207" t="s">
        <v>288</v>
      </c>
      <c r="E502" s="207" t="s">
        <v>289</v>
      </c>
      <c r="F502" s="650"/>
      <c r="G502" s="650"/>
      <c r="H502" s="649" t="s">
        <v>290</v>
      </c>
      <c r="I502" s="649"/>
      <c r="J502" s="651" t="s">
        <v>287</v>
      </c>
      <c r="K502" s="651" t="s">
        <v>287</v>
      </c>
      <c r="L502" s="648">
        <v>0</v>
      </c>
    </row>
    <row r="503" spans="1:12" ht="24" x14ac:dyDescent="0.2">
      <c r="A503" s="652"/>
      <c r="B503" s="209" t="s">
        <v>460</v>
      </c>
      <c r="C503" s="209" t="s">
        <v>2857</v>
      </c>
      <c r="D503" s="211">
        <v>43422</v>
      </c>
      <c r="E503" s="209" t="s">
        <v>2858</v>
      </c>
      <c r="F503" s="650"/>
      <c r="G503" s="650"/>
      <c r="H503" s="649"/>
      <c r="I503" s="649"/>
      <c r="J503" s="651"/>
      <c r="K503" s="651"/>
      <c r="L503" s="648"/>
    </row>
    <row r="504" spans="1:12" ht="24" x14ac:dyDescent="0.2">
      <c r="A504" s="652">
        <v>794</v>
      </c>
      <c r="B504" s="203" t="s">
        <v>12</v>
      </c>
      <c r="C504" s="207" t="s">
        <v>11</v>
      </c>
      <c r="D504" s="207" t="s">
        <v>280</v>
      </c>
      <c r="E504" s="207" t="s">
        <v>281</v>
      </c>
      <c r="F504" s="653" t="s">
        <v>8</v>
      </c>
      <c r="G504" s="653"/>
      <c r="H504" s="650"/>
      <c r="I504" s="650"/>
      <c r="J504" s="650"/>
      <c r="K504" s="650"/>
      <c r="L504" s="650"/>
    </row>
    <row r="505" spans="1:12" x14ac:dyDescent="0.2">
      <c r="A505" s="652"/>
      <c r="B505" s="651" t="s">
        <v>2852</v>
      </c>
      <c r="C505" s="654" t="s">
        <v>2859</v>
      </c>
      <c r="D505" s="655">
        <v>43487</v>
      </c>
      <c r="E505" s="651" t="s">
        <v>306</v>
      </c>
      <c r="F505" s="651" t="s">
        <v>2411</v>
      </c>
      <c r="G505" s="651"/>
      <c r="H505" s="649" t="s">
        <v>286</v>
      </c>
      <c r="I505" s="649"/>
      <c r="J505" s="209" t="s">
        <v>287</v>
      </c>
      <c r="K505" s="209" t="s">
        <v>16</v>
      </c>
      <c r="L505" s="210">
        <v>474.2</v>
      </c>
    </row>
    <row r="506" spans="1:12" x14ac:dyDescent="0.2">
      <c r="A506" s="652"/>
      <c r="B506" s="651"/>
      <c r="C506" s="654"/>
      <c r="D506" s="655"/>
      <c r="E506" s="651"/>
      <c r="F506" s="651"/>
      <c r="G506" s="651"/>
      <c r="H506" s="649" t="s">
        <v>242</v>
      </c>
      <c r="I506" s="649"/>
      <c r="J506" s="651" t="s">
        <v>287</v>
      </c>
      <c r="K506" s="651" t="s">
        <v>16</v>
      </c>
      <c r="L506" s="648">
        <v>453.47</v>
      </c>
    </row>
    <row r="507" spans="1:12" x14ac:dyDescent="0.2">
      <c r="A507" s="652"/>
      <c r="B507" s="651"/>
      <c r="C507" s="654"/>
      <c r="D507" s="655"/>
      <c r="E507" s="651"/>
      <c r="F507" s="651"/>
      <c r="G507" s="651"/>
      <c r="H507" s="649"/>
      <c r="I507" s="649"/>
      <c r="J507" s="651"/>
      <c r="K507" s="651"/>
      <c r="L507" s="648"/>
    </row>
    <row r="508" spans="1:12" ht="24" x14ac:dyDescent="0.2">
      <c r="A508" s="652"/>
      <c r="B508" s="203" t="s">
        <v>6</v>
      </c>
      <c r="C508" s="207" t="s">
        <v>5</v>
      </c>
      <c r="D508" s="207" t="s">
        <v>288</v>
      </c>
      <c r="E508" s="207" t="s">
        <v>289</v>
      </c>
      <c r="F508" s="650"/>
      <c r="G508" s="650"/>
      <c r="H508" s="649" t="s">
        <v>290</v>
      </c>
      <c r="I508" s="649"/>
      <c r="J508" s="651" t="s">
        <v>287</v>
      </c>
      <c r="K508" s="651" t="s">
        <v>16</v>
      </c>
      <c r="L508" s="648">
        <v>120</v>
      </c>
    </row>
    <row r="509" spans="1:12" ht="24" x14ac:dyDescent="0.2">
      <c r="A509" s="652"/>
      <c r="B509" s="209" t="s">
        <v>460</v>
      </c>
      <c r="C509" s="209" t="s">
        <v>2411</v>
      </c>
      <c r="D509" s="211">
        <v>43489</v>
      </c>
      <c r="E509" s="209" t="s">
        <v>2860</v>
      </c>
      <c r="F509" s="650"/>
      <c r="G509" s="650"/>
      <c r="H509" s="649"/>
      <c r="I509" s="649"/>
      <c r="J509" s="651"/>
      <c r="K509" s="651"/>
      <c r="L509" s="648"/>
    </row>
    <row r="510" spans="1:12" ht="24" x14ac:dyDescent="0.2">
      <c r="A510" s="652">
        <v>795</v>
      </c>
      <c r="B510" s="203" t="s">
        <v>12</v>
      </c>
      <c r="C510" s="207" t="s">
        <v>11</v>
      </c>
      <c r="D510" s="207" t="s">
        <v>280</v>
      </c>
      <c r="E510" s="207" t="s">
        <v>281</v>
      </c>
      <c r="F510" s="653" t="s">
        <v>8</v>
      </c>
      <c r="G510" s="653"/>
      <c r="H510" s="650"/>
      <c r="I510" s="650"/>
      <c r="J510" s="650"/>
      <c r="K510" s="650"/>
      <c r="L510" s="650"/>
    </row>
    <row r="511" spans="1:12" x14ac:dyDescent="0.2">
      <c r="A511" s="652"/>
      <c r="B511" s="651" t="s">
        <v>2852</v>
      </c>
      <c r="C511" s="654" t="s">
        <v>2861</v>
      </c>
      <c r="D511" s="655">
        <v>43506</v>
      </c>
      <c r="E511" s="651" t="s">
        <v>377</v>
      </c>
      <c r="F511" s="651" t="s">
        <v>575</v>
      </c>
      <c r="G511" s="651"/>
      <c r="H511" s="649" t="s">
        <v>286</v>
      </c>
      <c r="I511" s="649"/>
      <c r="J511" s="209" t="s">
        <v>287</v>
      </c>
      <c r="K511" s="209" t="s">
        <v>16</v>
      </c>
      <c r="L511" s="210">
        <v>250.8</v>
      </c>
    </row>
    <row r="512" spans="1:12" x14ac:dyDescent="0.2">
      <c r="A512" s="652"/>
      <c r="B512" s="651"/>
      <c r="C512" s="654"/>
      <c r="D512" s="655"/>
      <c r="E512" s="651"/>
      <c r="F512" s="651"/>
      <c r="G512" s="651"/>
      <c r="H512" s="649" t="s">
        <v>242</v>
      </c>
      <c r="I512" s="649"/>
      <c r="J512" s="651" t="s">
        <v>287</v>
      </c>
      <c r="K512" s="651" t="s">
        <v>16</v>
      </c>
      <c r="L512" s="648">
        <v>98</v>
      </c>
    </row>
    <row r="513" spans="1:12" x14ac:dyDescent="0.2">
      <c r="A513" s="652"/>
      <c r="B513" s="651"/>
      <c r="C513" s="654"/>
      <c r="D513" s="655"/>
      <c r="E513" s="651"/>
      <c r="F513" s="651"/>
      <c r="G513" s="651"/>
      <c r="H513" s="649"/>
      <c r="I513" s="649"/>
      <c r="J513" s="651"/>
      <c r="K513" s="651"/>
      <c r="L513" s="648"/>
    </row>
    <row r="514" spans="1:12" ht="24" x14ac:dyDescent="0.2">
      <c r="A514" s="652"/>
      <c r="B514" s="203" t="s">
        <v>6</v>
      </c>
      <c r="C514" s="207" t="s">
        <v>5</v>
      </c>
      <c r="D514" s="207" t="s">
        <v>288</v>
      </c>
      <c r="E514" s="207" t="s">
        <v>289</v>
      </c>
      <c r="F514" s="650"/>
      <c r="G514" s="650"/>
      <c r="H514" s="649" t="s">
        <v>290</v>
      </c>
      <c r="I514" s="649"/>
      <c r="J514" s="651" t="s">
        <v>287</v>
      </c>
      <c r="K514" s="651" t="s">
        <v>16</v>
      </c>
      <c r="L514" s="648">
        <v>40</v>
      </c>
    </row>
    <row r="515" spans="1:12" ht="24" x14ac:dyDescent="0.2">
      <c r="A515" s="652"/>
      <c r="B515" s="209" t="s">
        <v>460</v>
      </c>
      <c r="C515" s="209" t="s">
        <v>575</v>
      </c>
      <c r="D515" s="211">
        <v>43507</v>
      </c>
      <c r="E515" s="209" t="s">
        <v>2862</v>
      </c>
      <c r="F515" s="650"/>
      <c r="G515" s="650"/>
      <c r="H515" s="649"/>
      <c r="I515" s="649"/>
      <c r="J515" s="651"/>
      <c r="K515" s="651"/>
      <c r="L515" s="648"/>
    </row>
    <row r="516" spans="1:12" ht="24" x14ac:dyDescent="0.2">
      <c r="A516" s="652">
        <v>796</v>
      </c>
      <c r="B516" s="203" t="s">
        <v>12</v>
      </c>
      <c r="C516" s="207" t="s">
        <v>11</v>
      </c>
      <c r="D516" s="207" t="s">
        <v>280</v>
      </c>
      <c r="E516" s="207" t="s">
        <v>281</v>
      </c>
      <c r="F516" s="653" t="s">
        <v>8</v>
      </c>
      <c r="G516" s="653"/>
      <c r="H516" s="650"/>
      <c r="I516" s="650"/>
      <c r="J516" s="650"/>
      <c r="K516" s="650"/>
      <c r="L516" s="650"/>
    </row>
    <row r="517" spans="1:12" x14ac:dyDescent="0.2">
      <c r="A517" s="652"/>
      <c r="B517" s="651" t="s">
        <v>2852</v>
      </c>
      <c r="C517" s="654" t="s">
        <v>2863</v>
      </c>
      <c r="D517" s="655">
        <v>43531</v>
      </c>
      <c r="E517" s="651" t="s">
        <v>359</v>
      </c>
      <c r="F517" s="651" t="s">
        <v>2236</v>
      </c>
      <c r="G517" s="651"/>
      <c r="H517" s="649" t="s">
        <v>286</v>
      </c>
      <c r="I517" s="649"/>
      <c r="J517" s="209" t="s">
        <v>287</v>
      </c>
      <c r="K517" s="209" t="s">
        <v>16</v>
      </c>
      <c r="L517" s="210">
        <v>427</v>
      </c>
    </row>
    <row r="518" spans="1:12" x14ac:dyDescent="0.2">
      <c r="A518" s="652"/>
      <c r="B518" s="651"/>
      <c r="C518" s="654"/>
      <c r="D518" s="655"/>
      <c r="E518" s="651"/>
      <c r="F518" s="651"/>
      <c r="G518" s="651"/>
      <c r="H518" s="649" t="s">
        <v>242</v>
      </c>
      <c r="I518" s="649"/>
      <c r="J518" s="651" t="s">
        <v>287</v>
      </c>
      <c r="K518" s="651" t="s">
        <v>16</v>
      </c>
      <c r="L518" s="648">
        <v>712.01</v>
      </c>
    </row>
    <row r="519" spans="1:12" x14ac:dyDescent="0.2">
      <c r="A519" s="652"/>
      <c r="B519" s="651"/>
      <c r="C519" s="654"/>
      <c r="D519" s="655"/>
      <c r="E519" s="651"/>
      <c r="F519" s="651"/>
      <c r="G519" s="651"/>
      <c r="H519" s="649"/>
      <c r="I519" s="649"/>
      <c r="J519" s="651"/>
      <c r="K519" s="651"/>
      <c r="L519" s="648"/>
    </row>
    <row r="520" spans="1:12" x14ac:dyDescent="0.2">
      <c r="A520" s="652"/>
      <c r="B520" s="651"/>
      <c r="C520" s="654"/>
      <c r="D520" s="655"/>
      <c r="E520" s="651"/>
      <c r="F520" s="651"/>
      <c r="G520" s="651"/>
      <c r="H520" s="649"/>
      <c r="I520" s="649"/>
      <c r="J520" s="651"/>
      <c r="K520" s="651"/>
      <c r="L520" s="648"/>
    </row>
    <row r="521" spans="1:12" ht="24" x14ac:dyDescent="0.2">
      <c r="A521" s="652"/>
      <c r="B521" s="203" t="s">
        <v>6</v>
      </c>
      <c r="C521" s="207" t="s">
        <v>5</v>
      </c>
      <c r="D521" s="207" t="s">
        <v>288</v>
      </c>
      <c r="E521" s="207" t="s">
        <v>289</v>
      </c>
      <c r="F521" s="650"/>
      <c r="G521" s="650"/>
      <c r="H521" s="649" t="s">
        <v>290</v>
      </c>
      <c r="I521" s="649"/>
      <c r="J521" s="651" t="s">
        <v>287</v>
      </c>
      <c r="K521" s="651" t="s">
        <v>16</v>
      </c>
      <c r="L521" s="648">
        <v>480</v>
      </c>
    </row>
    <row r="522" spans="1:12" ht="24" x14ac:dyDescent="0.2">
      <c r="A522" s="652"/>
      <c r="B522" s="209" t="s">
        <v>460</v>
      </c>
      <c r="C522" s="209" t="s">
        <v>2236</v>
      </c>
      <c r="D522" s="211">
        <v>43538</v>
      </c>
      <c r="E522" s="209" t="s">
        <v>2864</v>
      </c>
      <c r="F522" s="650"/>
      <c r="G522" s="650"/>
      <c r="H522" s="649"/>
      <c r="I522" s="649"/>
      <c r="J522" s="651"/>
      <c r="K522" s="651"/>
      <c r="L522" s="648"/>
    </row>
    <row r="523" spans="1:12" ht="24" x14ac:dyDescent="0.2">
      <c r="A523" s="652">
        <v>797</v>
      </c>
      <c r="B523" s="203" t="s">
        <v>12</v>
      </c>
      <c r="C523" s="207" t="s">
        <v>11</v>
      </c>
      <c r="D523" s="207" t="s">
        <v>280</v>
      </c>
      <c r="E523" s="207" t="s">
        <v>281</v>
      </c>
      <c r="F523" s="653" t="s">
        <v>8</v>
      </c>
      <c r="G523" s="653"/>
      <c r="H523" s="650"/>
      <c r="I523" s="650"/>
      <c r="J523" s="650"/>
      <c r="K523" s="650"/>
      <c r="L523" s="650"/>
    </row>
    <row r="524" spans="1:12" x14ac:dyDescent="0.2">
      <c r="A524" s="652"/>
      <c r="B524" s="651" t="s">
        <v>2852</v>
      </c>
      <c r="C524" s="654" t="s">
        <v>2865</v>
      </c>
      <c r="D524" s="655">
        <v>43539</v>
      </c>
      <c r="E524" s="651" t="s">
        <v>607</v>
      </c>
      <c r="F524" s="651" t="s">
        <v>2299</v>
      </c>
      <c r="G524" s="651"/>
      <c r="H524" s="649" t="s">
        <v>286</v>
      </c>
      <c r="I524" s="649"/>
      <c r="J524" s="209" t="s">
        <v>287</v>
      </c>
      <c r="K524" s="209" t="s">
        <v>16</v>
      </c>
      <c r="L524" s="210">
        <v>887</v>
      </c>
    </row>
    <row r="525" spans="1:12" x14ac:dyDescent="0.2">
      <c r="A525" s="652"/>
      <c r="B525" s="651"/>
      <c r="C525" s="654"/>
      <c r="D525" s="655"/>
      <c r="E525" s="651"/>
      <c r="F525" s="651"/>
      <c r="G525" s="651"/>
      <c r="H525" s="649" t="s">
        <v>242</v>
      </c>
      <c r="I525" s="649"/>
      <c r="J525" s="651" t="s">
        <v>287</v>
      </c>
      <c r="K525" s="651" t="s">
        <v>287</v>
      </c>
      <c r="L525" s="648">
        <v>0</v>
      </c>
    </row>
    <row r="526" spans="1:12" x14ac:dyDescent="0.2">
      <c r="A526" s="652"/>
      <c r="B526" s="651"/>
      <c r="C526" s="654"/>
      <c r="D526" s="655"/>
      <c r="E526" s="651"/>
      <c r="F526" s="651"/>
      <c r="G526" s="651"/>
      <c r="H526" s="649"/>
      <c r="I526" s="649"/>
      <c r="J526" s="651"/>
      <c r="K526" s="651"/>
      <c r="L526" s="648"/>
    </row>
    <row r="527" spans="1:12" x14ac:dyDescent="0.2">
      <c r="A527" s="652"/>
      <c r="B527" s="651"/>
      <c r="C527" s="654"/>
      <c r="D527" s="655"/>
      <c r="E527" s="651"/>
      <c r="F527" s="651"/>
      <c r="G527" s="651"/>
      <c r="H527" s="649"/>
      <c r="I527" s="649"/>
      <c r="J527" s="651"/>
      <c r="K527" s="651"/>
      <c r="L527" s="648"/>
    </row>
    <row r="528" spans="1:12" ht="24" x14ac:dyDescent="0.2">
      <c r="A528" s="652"/>
      <c r="B528" s="203" t="s">
        <v>6</v>
      </c>
      <c r="C528" s="207" t="s">
        <v>5</v>
      </c>
      <c r="D528" s="207" t="s">
        <v>288</v>
      </c>
      <c r="E528" s="207" t="s">
        <v>289</v>
      </c>
      <c r="F528" s="650"/>
      <c r="G528" s="650"/>
      <c r="H528" s="649" t="s">
        <v>290</v>
      </c>
      <c r="I528" s="649"/>
      <c r="J528" s="651" t="s">
        <v>287</v>
      </c>
      <c r="K528" s="651" t="s">
        <v>16</v>
      </c>
      <c r="L528" s="648">
        <v>100</v>
      </c>
    </row>
    <row r="529" spans="1:12" ht="24" x14ac:dyDescent="0.2">
      <c r="A529" s="652"/>
      <c r="B529" s="209" t="s">
        <v>460</v>
      </c>
      <c r="C529" s="209" t="s">
        <v>2299</v>
      </c>
      <c r="D529" s="211">
        <v>43541</v>
      </c>
      <c r="E529" s="209" t="s">
        <v>2300</v>
      </c>
      <c r="F529" s="650"/>
      <c r="G529" s="650"/>
      <c r="H529" s="649"/>
      <c r="I529" s="649"/>
      <c r="J529" s="651"/>
      <c r="K529" s="651"/>
      <c r="L529" s="648"/>
    </row>
    <row r="530" spans="1:12" ht="24" x14ac:dyDescent="0.2">
      <c r="A530" s="652">
        <v>798</v>
      </c>
      <c r="B530" s="203" t="s">
        <v>12</v>
      </c>
      <c r="C530" s="207" t="s">
        <v>11</v>
      </c>
      <c r="D530" s="207" t="s">
        <v>280</v>
      </c>
      <c r="E530" s="207" t="s">
        <v>281</v>
      </c>
      <c r="F530" s="653" t="s">
        <v>8</v>
      </c>
      <c r="G530" s="653"/>
      <c r="H530" s="650"/>
      <c r="I530" s="650"/>
      <c r="J530" s="650"/>
      <c r="K530" s="650"/>
      <c r="L530" s="650"/>
    </row>
    <row r="531" spans="1:12" x14ac:dyDescent="0.2">
      <c r="A531" s="652"/>
      <c r="B531" s="651" t="s">
        <v>2866</v>
      </c>
      <c r="C531" s="654" t="s">
        <v>2867</v>
      </c>
      <c r="D531" s="655">
        <v>43394</v>
      </c>
      <c r="E531" s="651" t="s">
        <v>2337</v>
      </c>
      <c r="F531" s="651" t="s">
        <v>2338</v>
      </c>
      <c r="G531" s="651"/>
      <c r="H531" s="649" t="s">
        <v>286</v>
      </c>
      <c r="I531" s="649"/>
      <c r="J531" s="209" t="s">
        <v>287</v>
      </c>
      <c r="K531" s="209" t="s">
        <v>16</v>
      </c>
      <c r="L531" s="210">
        <v>1423.95</v>
      </c>
    </row>
    <row r="532" spans="1:12" x14ac:dyDescent="0.2">
      <c r="A532" s="652"/>
      <c r="B532" s="651"/>
      <c r="C532" s="654"/>
      <c r="D532" s="655"/>
      <c r="E532" s="651"/>
      <c r="F532" s="651"/>
      <c r="G532" s="651"/>
      <c r="H532" s="649" t="s">
        <v>242</v>
      </c>
      <c r="I532" s="649"/>
      <c r="J532" s="651" t="s">
        <v>287</v>
      </c>
      <c r="K532" s="651" t="s">
        <v>16</v>
      </c>
      <c r="L532" s="648">
        <v>370.72</v>
      </c>
    </row>
    <row r="533" spans="1:12" x14ac:dyDescent="0.2">
      <c r="A533" s="652"/>
      <c r="B533" s="651"/>
      <c r="C533" s="654"/>
      <c r="D533" s="655"/>
      <c r="E533" s="651"/>
      <c r="F533" s="651"/>
      <c r="G533" s="651"/>
      <c r="H533" s="649"/>
      <c r="I533" s="649"/>
      <c r="J533" s="651"/>
      <c r="K533" s="651"/>
      <c r="L533" s="648"/>
    </row>
    <row r="534" spans="1:12" ht="24" x14ac:dyDescent="0.2">
      <c r="A534" s="652"/>
      <c r="B534" s="203" t="s">
        <v>6</v>
      </c>
      <c r="C534" s="207" t="s">
        <v>5</v>
      </c>
      <c r="D534" s="207" t="s">
        <v>288</v>
      </c>
      <c r="E534" s="207" t="s">
        <v>289</v>
      </c>
      <c r="F534" s="650"/>
      <c r="G534" s="650"/>
      <c r="H534" s="649" t="s">
        <v>290</v>
      </c>
      <c r="I534" s="649"/>
      <c r="J534" s="651" t="s">
        <v>287</v>
      </c>
      <c r="K534" s="651" t="s">
        <v>287</v>
      </c>
      <c r="L534" s="648">
        <v>0</v>
      </c>
    </row>
    <row r="535" spans="1:12" ht="36" x14ac:dyDescent="0.2">
      <c r="A535" s="652"/>
      <c r="B535" s="209" t="s">
        <v>2868</v>
      </c>
      <c r="C535" s="209" t="s">
        <v>2338</v>
      </c>
      <c r="D535" s="211">
        <v>43399</v>
      </c>
      <c r="E535" s="209" t="s">
        <v>2869</v>
      </c>
      <c r="F535" s="650"/>
      <c r="G535" s="650"/>
      <c r="H535" s="649"/>
      <c r="I535" s="649"/>
      <c r="J535" s="651"/>
      <c r="K535" s="651"/>
      <c r="L535" s="648"/>
    </row>
    <row r="536" spans="1:12" ht="24" x14ac:dyDescent="0.2">
      <c r="A536" s="652">
        <v>799</v>
      </c>
      <c r="B536" s="203" t="s">
        <v>12</v>
      </c>
      <c r="C536" s="207" t="s">
        <v>11</v>
      </c>
      <c r="D536" s="207" t="s">
        <v>280</v>
      </c>
      <c r="E536" s="207" t="s">
        <v>281</v>
      </c>
      <c r="F536" s="653" t="s">
        <v>8</v>
      </c>
      <c r="G536" s="653"/>
      <c r="H536" s="650"/>
      <c r="I536" s="650"/>
      <c r="J536" s="650"/>
      <c r="K536" s="650"/>
      <c r="L536" s="650"/>
    </row>
    <row r="537" spans="1:12" x14ac:dyDescent="0.2">
      <c r="A537" s="652"/>
      <c r="B537" s="651" t="s">
        <v>2866</v>
      </c>
      <c r="C537" s="654" t="s">
        <v>2870</v>
      </c>
      <c r="D537" s="655">
        <v>43478</v>
      </c>
      <c r="E537" s="651" t="s">
        <v>2371</v>
      </c>
      <c r="F537" s="651" t="s">
        <v>2372</v>
      </c>
      <c r="G537" s="651"/>
      <c r="H537" s="649" t="s">
        <v>286</v>
      </c>
      <c r="I537" s="649"/>
      <c r="J537" s="209" t="s">
        <v>287</v>
      </c>
      <c r="K537" s="209" t="s">
        <v>16</v>
      </c>
      <c r="L537" s="210">
        <v>176.74</v>
      </c>
    </row>
    <row r="538" spans="1:12" x14ac:dyDescent="0.2">
      <c r="A538" s="652"/>
      <c r="B538" s="651"/>
      <c r="C538" s="654"/>
      <c r="D538" s="655"/>
      <c r="E538" s="651"/>
      <c r="F538" s="651"/>
      <c r="G538" s="651"/>
      <c r="H538" s="649" t="s">
        <v>242</v>
      </c>
      <c r="I538" s="649"/>
      <c r="J538" s="209" t="s">
        <v>287</v>
      </c>
      <c r="K538" s="209" t="s">
        <v>16</v>
      </c>
      <c r="L538" s="210">
        <v>144</v>
      </c>
    </row>
    <row r="539" spans="1:12" ht="24" x14ac:dyDescent="0.2">
      <c r="A539" s="652"/>
      <c r="B539" s="203" t="s">
        <v>6</v>
      </c>
      <c r="C539" s="207" t="s">
        <v>5</v>
      </c>
      <c r="D539" s="207" t="s">
        <v>288</v>
      </c>
      <c r="E539" s="207" t="s">
        <v>289</v>
      </c>
      <c r="F539" s="650"/>
      <c r="G539" s="650"/>
      <c r="H539" s="649" t="s">
        <v>290</v>
      </c>
      <c r="I539" s="649"/>
      <c r="J539" s="651" t="s">
        <v>287</v>
      </c>
      <c r="K539" s="651" t="s">
        <v>16</v>
      </c>
      <c r="L539" s="648">
        <v>216</v>
      </c>
    </row>
    <row r="540" spans="1:12" ht="36" x14ac:dyDescent="0.2">
      <c r="A540" s="652"/>
      <c r="B540" s="209" t="s">
        <v>2868</v>
      </c>
      <c r="C540" s="209" t="s">
        <v>2372</v>
      </c>
      <c r="D540" s="211">
        <v>43479</v>
      </c>
      <c r="E540" s="209" t="s">
        <v>2871</v>
      </c>
      <c r="F540" s="650"/>
      <c r="G540" s="650"/>
      <c r="H540" s="649"/>
      <c r="I540" s="649"/>
      <c r="J540" s="651"/>
      <c r="K540" s="651"/>
      <c r="L540" s="648"/>
    </row>
    <row r="541" spans="1:12" ht="24" x14ac:dyDescent="0.2">
      <c r="A541" s="652">
        <v>800</v>
      </c>
      <c r="B541" s="203" t="s">
        <v>12</v>
      </c>
      <c r="C541" s="207" t="s">
        <v>11</v>
      </c>
      <c r="D541" s="207" t="s">
        <v>280</v>
      </c>
      <c r="E541" s="207" t="s">
        <v>281</v>
      </c>
      <c r="F541" s="653" t="s">
        <v>8</v>
      </c>
      <c r="G541" s="653"/>
      <c r="H541" s="650"/>
      <c r="I541" s="650"/>
      <c r="J541" s="650"/>
      <c r="K541" s="650"/>
      <c r="L541" s="650"/>
    </row>
    <row r="542" spans="1:12" x14ac:dyDescent="0.2">
      <c r="A542" s="652"/>
      <c r="B542" s="651" t="s">
        <v>2872</v>
      </c>
      <c r="C542" s="654" t="s">
        <v>2873</v>
      </c>
      <c r="D542" s="655">
        <v>43430</v>
      </c>
      <c r="E542" s="651" t="s">
        <v>2380</v>
      </c>
      <c r="F542" s="651" t="s">
        <v>2874</v>
      </c>
      <c r="G542" s="651"/>
      <c r="H542" s="649" t="s">
        <v>286</v>
      </c>
      <c r="I542" s="649"/>
      <c r="J542" s="209" t="s">
        <v>287</v>
      </c>
      <c r="K542" s="209" t="s">
        <v>16</v>
      </c>
      <c r="L542" s="210">
        <v>1051.96</v>
      </c>
    </row>
    <row r="543" spans="1:12" x14ac:dyDescent="0.2">
      <c r="A543" s="652"/>
      <c r="B543" s="651"/>
      <c r="C543" s="654"/>
      <c r="D543" s="655"/>
      <c r="E543" s="651"/>
      <c r="F543" s="651"/>
      <c r="G543" s="651"/>
      <c r="H543" s="649" t="s">
        <v>242</v>
      </c>
      <c r="I543" s="649"/>
      <c r="J543" s="651" t="s">
        <v>287</v>
      </c>
      <c r="K543" s="651" t="s">
        <v>287</v>
      </c>
      <c r="L543" s="648">
        <v>0</v>
      </c>
    </row>
    <row r="544" spans="1:12" x14ac:dyDescent="0.2">
      <c r="A544" s="652"/>
      <c r="B544" s="651"/>
      <c r="C544" s="654"/>
      <c r="D544" s="655"/>
      <c r="E544" s="651"/>
      <c r="F544" s="651"/>
      <c r="G544" s="651"/>
      <c r="H544" s="649"/>
      <c r="I544" s="649"/>
      <c r="J544" s="651"/>
      <c r="K544" s="651"/>
      <c r="L544" s="648"/>
    </row>
    <row r="545" spans="1:12" ht="24" x14ac:dyDescent="0.2">
      <c r="A545" s="652"/>
      <c r="B545" s="203" t="s">
        <v>6</v>
      </c>
      <c r="C545" s="207" t="s">
        <v>5</v>
      </c>
      <c r="D545" s="207" t="s">
        <v>288</v>
      </c>
      <c r="E545" s="207" t="s">
        <v>289</v>
      </c>
      <c r="F545" s="650"/>
      <c r="G545" s="650"/>
      <c r="H545" s="649" t="s">
        <v>290</v>
      </c>
      <c r="I545" s="649"/>
      <c r="J545" s="651" t="s">
        <v>287</v>
      </c>
      <c r="K545" s="651" t="s">
        <v>16</v>
      </c>
      <c r="L545" s="648">
        <v>249.66</v>
      </c>
    </row>
    <row r="546" spans="1:12" ht="24" x14ac:dyDescent="0.2">
      <c r="A546" s="652"/>
      <c r="B546" s="209" t="s">
        <v>401</v>
      </c>
      <c r="C546" s="209" t="s">
        <v>2874</v>
      </c>
      <c r="D546" s="211">
        <v>43438</v>
      </c>
      <c r="E546" s="209" t="s">
        <v>2875</v>
      </c>
      <c r="F546" s="650"/>
      <c r="G546" s="650"/>
      <c r="H546" s="649"/>
      <c r="I546" s="649"/>
      <c r="J546" s="651"/>
      <c r="K546" s="651"/>
      <c r="L546" s="648"/>
    </row>
  </sheetData>
  <mergeCells count="1613">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C11:C12"/>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J32:J33"/>
    <mergeCell ref="K32:K33"/>
    <mergeCell ref="L32:L33"/>
    <mergeCell ref="F34:G35"/>
    <mergeCell ref="H34:I35"/>
    <mergeCell ref="J34:J35"/>
    <mergeCell ref="K34:K35"/>
    <mergeCell ref="L34:L35"/>
    <mergeCell ref="A30:A35"/>
    <mergeCell ref="F30:G30"/>
    <mergeCell ref="H30:L30"/>
    <mergeCell ref="B31:B33"/>
    <mergeCell ref="C31:C33"/>
    <mergeCell ref="D31:D33"/>
    <mergeCell ref="E31:E33"/>
    <mergeCell ref="F31:G33"/>
    <mergeCell ref="H31:I31"/>
    <mergeCell ref="H32:I33"/>
    <mergeCell ref="D42:D43"/>
    <mergeCell ref="E42:E43"/>
    <mergeCell ref="F42:G43"/>
    <mergeCell ref="H42:I42"/>
    <mergeCell ref="H43:I43"/>
    <mergeCell ref="F44:G45"/>
    <mergeCell ref="H44:I45"/>
    <mergeCell ref="F39:G40"/>
    <mergeCell ref="H39:I40"/>
    <mergeCell ref="J39:J40"/>
    <mergeCell ref="K39:K40"/>
    <mergeCell ref="L39:L40"/>
    <mergeCell ref="A41:A45"/>
    <mergeCell ref="F41:G41"/>
    <mergeCell ref="H41:L41"/>
    <mergeCell ref="B42:B43"/>
    <mergeCell ref="C42:C43"/>
    <mergeCell ref="A36:A40"/>
    <mergeCell ref="F36:G36"/>
    <mergeCell ref="H36:L36"/>
    <mergeCell ref="B37:B38"/>
    <mergeCell ref="C37:C38"/>
    <mergeCell ref="D37:D38"/>
    <mergeCell ref="E37:E38"/>
    <mergeCell ref="F37:G38"/>
    <mergeCell ref="H37:I37"/>
    <mergeCell ref="H38:I38"/>
    <mergeCell ref="K49:K50"/>
    <mergeCell ref="L49:L50"/>
    <mergeCell ref="A51:A55"/>
    <mergeCell ref="F51:G51"/>
    <mergeCell ref="H51:L51"/>
    <mergeCell ref="B52:B53"/>
    <mergeCell ref="C52:C53"/>
    <mergeCell ref="D52:D53"/>
    <mergeCell ref="E52:E53"/>
    <mergeCell ref="F52:G53"/>
    <mergeCell ref="F47:G48"/>
    <mergeCell ref="H47:I47"/>
    <mergeCell ref="H48:I48"/>
    <mergeCell ref="F49:G50"/>
    <mergeCell ref="H49:I50"/>
    <mergeCell ref="J49:J50"/>
    <mergeCell ref="J44:J45"/>
    <mergeCell ref="K44:K45"/>
    <mergeCell ref="L44:L45"/>
    <mergeCell ref="A46:A50"/>
    <mergeCell ref="F46:G46"/>
    <mergeCell ref="H46:L46"/>
    <mergeCell ref="B47:B48"/>
    <mergeCell ref="C47:C48"/>
    <mergeCell ref="D47:D48"/>
    <mergeCell ref="E47:E48"/>
    <mergeCell ref="H58:I58"/>
    <mergeCell ref="F59:G60"/>
    <mergeCell ref="H59:I60"/>
    <mergeCell ref="J59:J60"/>
    <mergeCell ref="K59:K60"/>
    <mergeCell ref="L59:L60"/>
    <mergeCell ref="L54:L55"/>
    <mergeCell ref="A56:A60"/>
    <mergeCell ref="F56:G56"/>
    <mergeCell ref="H56:L56"/>
    <mergeCell ref="B57:B58"/>
    <mergeCell ref="C57:C58"/>
    <mergeCell ref="D57:D58"/>
    <mergeCell ref="E57:E58"/>
    <mergeCell ref="F57:G58"/>
    <mergeCell ref="H57:I57"/>
    <mergeCell ref="H52:I52"/>
    <mergeCell ref="H53:I53"/>
    <mergeCell ref="F54:G55"/>
    <mergeCell ref="H54:I55"/>
    <mergeCell ref="J54:J55"/>
    <mergeCell ref="K54:K55"/>
    <mergeCell ref="F64:G65"/>
    <mergeCell ref="H64:I65"/>
    <mergeCell ref="J64:J65"/>
    <mergeCell ref="K64:K65"/>
    <mergeCell ref="L64:L65"/>
    <mergeCell ref="A66:A70"/>
    <mergeCell ref="F66:G66"/>
    <mergeCell ref="H66:L66"/>
    <mergeCell ref="B67:B68"/>
    <mergeCell ref="C67:C68"/>
    <mergeCell ref="A61:A65"/>
    <mergeCell ref="F61:G61"/>
    <mergeCell ref="H61:L61"/>
    <mergeCell ref="B62:B63"/>
    <mergeCell ref="C62:C63"/>
    <mergeCell ref="D62:D63"/>
    <mergeCell ref="E62:E63"/>
    <mergeCell ref="F62:G63"/>
    <mergeCell ref="H62:I62"/>
    <mergeCell ref="H63:I63"/>
    <mergeCell ref="F72:G73"/>
    <mergeCell ref="H72:I72"/>
    <mergeCell ref="H73:I73"/>
    <mergeCell ref="F74:G75"/>
    <mergeCell ref="H74:I75"/>
    <mergeCell ref="J74:J75"/>
    <mergeCell ref="J69:J70"/>
    <mergeCell ref="K69:K70"/>
    <mergeCell ref="L69:L70"/>
    <mergeCell ref="A71:A75"/>
    <mergeCell ref="F71:G71"/>
    <mergeCell ref="H71:L71"/>
    <mergeCell ref="B72:B73"/>
    <mergeCell ref="C72:C73"/>
    <mergeCell ref="D72:D73"/>
    <mergeCell ref="E72:E73"/>
    <mergeCell ref="D67:D68"/>
    <mergeCell ref="E67:E68"/>
    <mergeCell ref="F67:G68"/>
    <mergeCell ref="H67:I67"/>
    <mergeCell ref="H68:I68"/>
    <mergeCell ref="F69:G70"/>
    <mergeCell ref="H69:I70"/>
    <mergeCell ref="L79:L80"/>
    <mergeCell ref="A81:A85"/>
    <mergeCell ref="F81:G81"/>
    <mergeCell ref="H81:L81"/>
    <mergeCell ref="B82:B83"/>
    <mergeCell ref="C82:C83"/>
    <mergeCell ref="D82:D83"/>
    <mergeCell ref="E82:E83"/>
    <mergeCell ref="F82:G83"/>
    <mergeCell ref="H82:I82"/>
    <mergeCell ref="H77:I77"/>
    <mergeCell ref="H78:I78"/>
    <mergeCell ref="F79:G80"/>
    <mergeCell ref="H79:I80"/>
    <mergeCell ref="J79:J80"/>
    <mergeCell ref="K79:K80"/>
    <mergeCell ref="K74:K75"/>
    <mergeCell ref="L74:L75"/>
    <mergeCell ref="A76:A80"/>
    <mergeCell ref="F76:G76"/>
    <mergeCell ref="H76:L76"/>
    <mergeCell ref="B77:B78"/>
    <mergeCell ref="C77:C78"/>
    <mergeCell ref="D77:D78"/>
    <mergeCell ref="E77:E78"/>
    <mergeCell ref="F77:G78"/>
    <mergeCell ref="H86:L86"/>
    <mergeCell ref="B87:B88"/>
    <mergeCell ref="C87:C88"/>
    <mergeCell ref="D87:D88"/>
    <mergeCell ref="E87:E88"/>
    <mergeCell ref="F87:G88"/>
    <mergeCell ref="H87:I87"/>
    <mergeCell ref="H88:I88"/>
    <mergeCell ref="H83:I83"/>
    <mergeCell ref="F84:G85"/>
    <mergeCell ref="H84:I85"/>
    <mergeCell ref="J84:J85"/>
    <mergeCell ref="K84:K85"/>
    <mergeCell ref="L84:L85"/>
    <mergeCell ref="K93:K94"/>
    <mergeCell ref="L93:L94"/>
    <mergeCell ref="F95:G96"/>
    <mergeCell ref="H95:I96"/>
    <mergeCell ref="J95:J96"/>
    <mergeCell ref="K95:K96"/>
    <mergeCell ref="L95:L96"/>
    <mergeCell ref="D92:D94"/>
    <mergeCell ref="E92:E94"/>
    <mergeCell ref="F92:G94"/>
    <mergeCell ref="H92:I92"/>
    <mergeCell ref="H93:I94"/>
    <mergeCell ref="J93:J94"/>
    <mergeCell ref="F89:G90"/>
    <mergeCell ref="H89:I90"/>
    <mergeCell ref="J89:J90"/>
    <mergeCell ref="K89:K90"/>
    <mergeCell ref="L89:L90"/>
    <mergeCell ref="J99:J100"/>
    <mergeCell ref="K99:K100"/>
    <mergeCell ref="L99:L100"/>
    <mergeCell ref="F101:G102"/>
    <mergeCell ref="H101:I102"/>
    <mergeCell ref="J101:J102"/>
    <mergeCell ref="K101:K102"/>
    <mergeCell ref="L101:L102"/>
    <mergeCell ref="A97:A102"/>
    <mergeCell ref="F97:G97"/>
    <mergeCell ref="H97:L97"/>
    <mergeCell ref="B98:B100"/>
    <mergeCell ref="C98:C100"/>
    <mergeCell ref="D98:D100"/>
    <mergeCell ref="E98:E100"/>
    <mergeCell ref="F98:G100"/>
    <mergeCell ref="H98:I98"/>
    <mergeCell ref="H99:I100"/>
    <mergeCell ref="A91:A96"/>
    <mergeCell ref="F91:G91"/>
    <mergeCell ref="H91:L91"/>
    <mergeCell ref="B92:B94"/>
    <mergeCell ref="C92:C94"/>
    <mergeCell ref="A86:A90"/>
    <mergeCell ref="F86:G86"/>
    <mergeCell ref="F106:G107"/>
    <mergeCell ref="H106:I107"/>
    <mergeCell ref="J106:J107"/>
    <mergeCell ref="K106:K107"/>
    <mergeCell ref="L106:L107"/>
    <mergeCell ref="A108:A112"/>
    <mergeCell ref="F108:G108"/>
    <mergeCell ref="H108:L108"/>
    <mergeCell ref="B109:B110"/>
    <mergeCell ref="C109:C110"/>
    <mergeCell ref="A103:A107"/>
    <mergeCell ref="F103:G103"/>
    <mergeCell ref="H103:L103"/>
    <mergeCell ref="B104:B105"/>
    <mergeCell ref="C104:C105"/>
    <mergeCell ref="D104:D105"/>
    <mergeCell ref="E104:E105"/>
    <mergeCell ref="F104:G105"/>
    <mergeCell ref="H104:I104"/>
    <mergeCell ref="H105:I105"/>
    <mergeCell ref="F114:G115"/>
    <mergeCell ref="H114:I114"/>
    <mergeCell ref="H115:I115"/>
    <mergeCell ref="F116:G117"/>
    <mergeCell ref="H116:I117"/>
    <mergeCell ref="J116:J117"/>
    <mergeCell ref="J111:J112"/>
    <mergeCell ref="K111:K112"/>
    <mergeCell ref="L111:L112"/>
    <mergeCell ref="A113:A117"/>
    <mergeCell ref="F113:G113"/>
    <mergeCell ref="H113:L113"/>
    <mergeCell ref="B114:B115"/>
    <mergeCell ref="C114:C115"/>
    <mergeCell ref="D114:D115"/>
    <mergeCell ref="E114:E115"/>
    <mergeCell ref="D109:D110"/>
    <mergeCell ref="E109:E110"/>
    <mergeCell ref="F109:G110"/>
    <mergeCell ref="H109:I109"/>
    <mergeCell ref="H110:I110"/>
    <mergeCell ref="F111:G112"/>
    <mergeCell ref="H111:I112"/>
    <mergeCell ref="H119:I119"/>
    <mergeCell ref="H120:I121"/>
    <mergeCell ref="J120:J121"/>
    <mergeCell ref="K120:K121"/>
    <mergeCell ref="L120:L121"/>
    <mergeCell ref="F122:G123"/>
    <mergeCell ref="H122:I123"/>
    <mergeCell ref="J122:J123"/>
    <mergeCell ref="K122:K123"/>
    <mergeCell ref="L122:L123"/>
    <mergeCell ref="K116:K117"/>
    <mergeCell ref="L116:L117"/>
    <mergeCell ref="A118:A123"/>
    <mergeCell ref="F118:G118"/>
    <mergeCell ref="H118:L118"/>
    <mergeCell ref="B119:B121"/>
    <mergeCell ref="C119:C121"/>
    <mergeCell ref="D119:D121"/>
    <mergeCell ref="E119:E121"/>
    <mergeCell ref="F119:G121"/>
    <mergeCell ref="F127:G128"/>
    <mergeCell ref="H127:I128"/>
    <mergeCell ref="J127:J128"/>
    <mergeCell ref="K127:K128"/>
    <mergeCell ref="L127:L128"/>
    <mergeCell ref="A129:A133"/>
    <mergeCell ref="F129:G129"/>
    <mergeCell ref="H129:L129"/>
    <mergeCell ref="B130:B131"/>
    <mergeCell ref="C130:C131"/>
    <mergeCell ref="A124:A128"/>
    <mergeCell ref="F124:G124"/>
    <mergeCell ref="H124:L124"/>
    <mergeCell ref="B125:B126"/>
    <mergeCell ref="C125:C126"/>
    <mergeCell ref="D125:D126"/>
    <mergeCell ref="E125:E126"/>
    <mergeCell ref="F125:G126"/>
    <mergeCell ref="H125:I125"/>
    <mergeCell ref="H126:I126"/>
    <mergeCell ref="F135:G136"/>
    <mergeCell ref="H135:I135"/>
    <mergeCell ref="H136:I136"/>
    <mergeCell ref="F137:G138"/>
    <mergeCell ref="H137:I138"/>
    <mergeCell ref="J137:J138"/>
    <mergeCell ref="J132:J133"/>
    <mergeCell ref="K132:K133"/>
    <mergeCell ref="L132:L133"/>
    <mergeCell ref="A134:A138"/>
    <mergeCell ref="F134:G134"/>
    <mergeCell ref="H134:L134"/>
    <mergeCell ref="B135:B136"/>
    <mergeCell ref="C135:C136"/>
    <mergeCell ref="D135:D136"/>
    <mergeCell ref="E135:E136"/>
    <mergeCell ref="D130:D131"/>
    <mergeCell ref="E130:E131"/>
    <mergeCell ref="F130:G131"/>
    <mergeCell ref="H130:I130"/>
    <mergeCell ref="H131:I131"/>
    <mergeCell ref="F132:G133"/>
    <mergeCell ref="H132:I133"/>
    <mergeCell ref="H140:I140"/>
    <mergeCell ref="H141:I142"/>
    <mergeCell ref="J141:J142"/>
    <mergeCell ref="K141:K142"/>
    <mergeCell ref="L141:L142"/>
    <mergeCell ref="F143:G144"/>
    <mergeCell ref="H143:I144"/>
    <mergeCell ref="J143:J144"/>
    <mergeCell ref="K143:K144"/>
    <mergeCell ref="L143:L144"/>
    <mergeCell ref="K137:K138"/>
    <mergeCell ref="L137:L138"/>
    <mergeCell ref="A139:A144"/>
    <mergeCell ref="F139:G139"/>
    <mergeCell ref="H139:L139"/>
    <mergeCell ref="B140:B142"/>
    <mergeCell ref="C140:C142"/>
    <mergeCell ref="D140:D142"/>
    <mergeCell ref="E140:E142"/>
    <mergeCell ref="F140:G142"/>
    <mergeCell ref="H153:I154"/>
    <mergeCell ref="J147:J148"/>
    <mergeCell ref="K147:K148"/>
    <mergeCell ref="L147:L148"/>
    <mergeCell ref="F149:G150"/>
    <mergeCell ref="H149:I150"/>
    <mergeCell ref="J149:J150"/>
    <mergeCell ref="K149:K150"/>
    <mergeCell ref="L149:L150"/>
    <mergeCell ref="A145:A150"/>
    <mergeCell ref="F145:G145"/>
    <mergeCell ref="H145:L145"/>
    <mergeCell ref="B146:B148"/>
    <mergeCell ref="C146:C148"/>
    <mergeCell ref="D146:D148"/>
    <mergeCell ref="E146:E148"/>
    <mergeCell ref="F146:G148"/>
    <mergeCell ref="H146:I146"/>
    <mergeCell ref="H147:I148"/>
    <mergeCell ref="A162:A167"/>
    <mergeCell ref="F162:G162"/>
    <mergeCell ref="H162:L162"/>
    <mergeCell ref="B163:B165"/>
    <mergeCell ref="C163:C165"/>
    <mergeCell ref="A157:A161"/>
    <mergeCell ref="F157:G157"/>
    <mergeCell ref="H157:L157"/>
    <mergeCell ref="B158:B159"/>
    <mergeCell ref="C158:C159"/>
    <mergeCell ref="D158:D159"/>
    <mergeCell ref="E158:E159"/>
    <mergeCell ref="F158:G159"/>
    <mergeCell ref="H158:I158"/>
    <mergeCell ref="H159:I159"/>
    <mergeCell ref="J153:J154"/>
    <mergeCell ref="K153:K154"/>
    <mergeCell ref="L153:L154"/>
    <mergeCell ref="F155:G156"/>
    <mergeCell ref="H155:I156"/>
    <mergeCell ref="J155:J156"/>
    <mergeCell ref="K155:K156"/>
    <mergeCell ref="L155:L156"/>
    <mergeCell ref="A151:A156"/>
    <mergeCell ref="F151:G151"/>
    <mergeCell ref="H151:L151"/>
    <mergeCell ref="B152:B154"/>
    <mergeCell ref="C152:C154"/>
    <mergeCell ref="D152:D154"/>
    <mergeCell ref="E152:E154"/>
    <mergeCell ref="F152:G154"/>
    <mergeCell ref="H152:I152"/>
    <mergeCell ref="K164:K165"/>
    <mergeCell ref="L164:L165"/>
    <mergeCell ref="F166:G167"/>
    <mergeCell ref="H166:I167"/>
    <mergeCell ref="J166:J167"/>
    <mergeCell ref="K166:K167"/>
    <mergeCell ref="L166:L167"/>
    <mergeCell ref="D163:D165"/>
    <mergeCell ref="E163:E165"/>
    <mergeCell ref="F163:G165"/>
    <mergeCell ref="H163:I163"/>
    <mergeCell ref="H164:I165"/>
    <mergeCell ref="J164:J165"/>
    <mergeCell ref="F160:G161"/>
    <mergeCell ref="H160:I161"/>
    <mergeCell ref="J160:J161"/>
    <mergeCell ref="K160:K161"/>
    <mergeCell ref="L160:L161"/>
    <mergeCell ref="D174:D175"/>
    <mergeCell ref="E174:E175"/>
    <mergeCell ref="F174:G175"/>
    <mergeCell ref="H174:I174"/>
    <mergeCell ref="H175:I175"/>
    <mergeCell ref="F176:G177"/>
    <mergeCell ref="H176:I177"/>
    <mergeCell ref="F171:G172"/>
    <mergeCell ref="H171:I172"/>
    <mergeCell ref="J171:J172"/>
    <mergeCell ref="K171:K172"/>
    <mergeCell ref="L171:L172"/>
    <mergeCell ref="A173:A177"/>
    <mergeCell ref="F173:G173"/>
    <mergeCell ref="H173:L173"/>
    <mergeCell ref="B174:B175"/>
    <mergeCell ref="C174:C175"/>
    <mergeCell ref="A168:A172"/>
    <mergeCell ref="F168:G168"/>
    <mergeCell ref="H168:L168"/>
    <mergeCell ref="B169:B170"/>
    <mergeCell ref="C169:C170"/>
    <mergeCell ref="D169:D170"/>
    <mergeCell ref="E169:E170"/>
    <mergeCell ref="F169:G170"/>
    <mergeCell ref="H169:I169"/>
    <mergeCell ref="H170:I170"/>
    <mergeCell ref="K181:K182"/>
    <mergeCell ref="L181:L182"/>
    <mergeCell ref="A183:A187"/>
    <mergeCell ref="F183:G183"/>
    <mergeCell ref="H183:L183"/>
    <mergeCell ref="B184:B185"/>
    <mergeCell ref="C184:C185"/>
    <mergeCell ref="D184:D185"/>
    <mergeCell ref="E184:E185"/>
    <mergeCell ref="F184:G185"/>
    <mergeCell ref="F179:G180"/>
    <mergeCell ref="H179:I179"/>
    <mergeCell ref="H180:I180"/>
    <mergeCell ref="F181:G182"/>
    <mergeCell ref="H181:I182"/>
    <mergeCell ref="J181:J182"/>
    <mergeCell ref="J176:J177"/>
    <mergeCell ref="K176:K177"/>
    <mergeCell ref="L176:L177"/>
    <mergeCell ref="A178:A182"/>
    <mergeCell ref="F178:G178"/>
    <mergeCell ref="H178:L178"/>
    <mergeCell ref="B179:B180"/>
    <mergeCell ref="C179:C180"/>
    <mergeCell ref="D179:D180"/>
    <mergeCell ref="E179:E180"/>
    <mergeCell ref="H190:I190"/>
    <mergeCell ref="F191:G192"/>
    <mergeCell ref="H191:I192"/>
    <mergeCell ref="J191:J192"/>
    <mergeCell ref="K191:K192"/>
    <mergeCell ref="L191:L192"/>
    <mergeCell ref="L186:L187"/>
    <mergeCell ref="A188:A192"/>
    <mergeCell ref="F188:G188"/>
    <mergeCell ref="H188:L188"/>
    <mergeCell ref="B189:B190"/>
    <mergeCell ref="C189:C190"/>
    <mergeCell ref="D189:D190"/>
    <mergeCell ref="E189:E190"/>
    <mergeCell ref="F189:G190"/>
    <mergeCell ref="H189:I189"/>
    <mergeCell ref="H184:I184"/>
    <mergeCell ref="H185:I185"/>
    <mergeCell ref="F186:G187"/>
    <mergeCell ref="H186:I187"/>
    <mergeCell ref="J186:J187"/>
    <mergeCell ref="K186:K187"/>
    <mergeCell ref="F196:G197"/>
    <mergeCell ref="H196:I197"/>
    <mergeCell ref="J196:J197"/>
    <mergeCell ref="K196:K197"/>
    <mergeCell ref="L196:L197"/>
    <mergeCell ref="A198:A202"/>
    <mergeCell ref="F198:G198"/>
    <mergeCell ref="H198:L198"/>
    <mergeCell ref="B199:B200"/>
    <mergeCell ref="C199:C200"/>
    <mergeCell ref="A193:A197"/>
    <mergeCell ref="F193:G193"/>
    <mergeCell ref="H193:L193"/>
    <mergeCell ref="B194:B195"/>
    <mergeCell ref="C194:C195"/>
    <mergeCell ref="D194:D195"/>
    <mergeCell ref="E194:E195"/>
    <mergeCell ref="F194:G195"/>
    <mergeCell ref="H194:I194"/>
    <mergeCell ref="H195:I195"/>
    <mergeCell ref="J201:J202"/>
    <mergeCell ref="K201:K202"/>
    <mergeCell ref="L201:L202"/>
    <mergeCell ref="D199:D200"/>
    <mergeCell ref="E199:E200"/>
    <mergeCell ref="F199:G200"/>
    <mergeCell ref="H199:I199"/>
    <mergeCell ref="H200:I200"/>
    <mergeCell ref="F201:G202"/>
    <mergeCell ref="H201:I202"/>
    <mergeCell ref="H209:I209"/>
    <mergeCell ref="H210:I210"/>
    <mergeCell ref="F211:G212"/>
    <mergeCell ref="H211:I212"/>
    <mergeCell ref="J211:J212"/>
    <mergeCell ref="K211:K212"/>
    <mergeCell ref="K206:K207"/>
    <mergeCell ref="L206:L207"/>
    <mergeCell ref="A208:A212"/>
    <mergeCell ref="F208:G208"/>
    <mergeCell ref="H208:L208"/>
    <mergeCell ref="B209:B210"/>
    <mergeCell ref="C209:C210"/>
    <mergeCell ref="D209:D210"/>
    <mergeCell ref="E209:E210"/>
    <mergeCell ref="F209:G210"/>
    <mergeCell ref="F204:G205"/>
    <mergeCell ref="H204:I204"/>
    <mergeCell ref="H205:I205"/>
    <mergeCell ref="F206:G207"/>
    <mergeCell ref="H206:I207"/>
    <mergeCell ref="J206:J207"/>
    <mergeCell ref="H220:I221"/>
    <mergeCell ref="H215:I215"/>
    <mergeCell ref="F216:G217"/>
    <mergeCell ref="H216:I217"/>
    <mergeCell ref="J216:J217"/>
    <mergeCell ref="K216:K217"/>
    <mergeCell ref="L216:L217"/>
    <mergeCell ref="L211:L212"/>
    <mergeCell ref="A213:A217"/>
    <mergeCell ref="F213:G213"/>
    <mergeCell ref="H213:L213"/>
    <mergeCell ref="B214:B215"/>
    <mergeCell ref="C214:C215"/>
    <mergeCell ref="D214:D215"/>
    <mergeCell ref="E214:E215"/>
    <mergeCell ref="F214:G215"/>
    <mergeCell ref="H214:I214"/>
    <mergeCell ref="A203:A207"/>
    <mergeCell ref="F203:G203"/>
    <mergeCell ref="H203:L203"/>
    <mergeCell ref="B204:B205"/>
    <mergeCell ref="C204:C205"/>
    <mergeCell ref="D204:D205"/>
    <mergeCell ref="E204:E205"/>
    <mergeCell ref="A229:A234"/>
    <mergeCell ref="F229:G229"/>
    <mergeCell ref="H229:L229"/>
    <mergeCell ref="B230:B232"/>
    <mergeCell ref="C230:C232"/>
    <mergeCell ref="A224:A228"/>
    <mergeCell ref="F224:G224"/>
    <mergeCell ref="H224:L224"/>
    <mergeCell ref="B225:B226"/>
    <mergeCell ref="C225:C226"/>
    <mergeCell ref="D225:D226"/>
    <mergeCell ref="E225:E226"/>
    <mergeCell ref="F225:G226"/>
    <mergeCell ref="H225:I225"/>
    <mergeCell ref="H226:I226"/>
    <mergeCell ref="J220:J221"/>
    <mergeCell ref="K220:K221"/>
    <mergeCell ref="L220:L221"/>
    <mergeCell ref="F222:G223"/>
    <mergeCell ref="H222:I223"/>
    <mergeCell ref="J222:J223"/>
    <mergeCell ref="K222:K223"/>
    <mergeCell ref="L222:L223"/>
    <mergeCell ref="A218:A223"/>
    <mergeCell ref="F218:G218"/>
    <mergeCell ref="H218:L218"/>
    <mergeCell ref="B219:B221"/>
    <mergeCell ref="C219:C221"/>
    <mergeCell ref="D219:D221"/>
    <mergeCell ref="E219:E221"/>
    <mergeCell ref="F219:G221"/>
    <mergeCell ref="H219:I219"/>
    <mergeCell ref="K231:K232"/>
    <mergeCell ref="L231:L232"/>
    <mergeCell ref="F233:G234"/>
    <mergeCell ref="H233:I234"/>
    <mergeCell ref="J233:J234"/>
    <mergeCell ref="K233:K234"/>
    <mergeCell ref="L233:L234"/>
    <mergeCell ref="D230:D232"/>
    <mergeCell ref="E230:E232"/>
    <mergeCell ref="F230:G232"/>
    <mergeCell ref="H230:I230"/>
    <mergeCell ref="H231:I232"/>
    <mergeCell ref="J231:J232"/>
    <mergeCell ref="F227:G228"/>
    <mergeCell ref="H227:I228"/>
    <mergeCell ref="J227:J228"/>
    <mergeCell ref="K227:K228"/>
    <mergeCell ref="L227:L228"/>
    <mergeCell ref="J237:J238"/>
    <mergeCell ref="K237:K238"/>
    <mergeCell ref="L237:L238"/>
    <mergeCell ref="F239:G240"/>
    <mergeCell ref="H239:I240"/>
    <mergeCell ref="J239:J240"/>
    <mergeCell ref="K239:K240"/>
    <mergeCell ref="L239:L240"/>
    <mergeCell ref="A235:A240"/>
    <mergeCell ref="F235:G235"/>
    <mergeCell ref="H235:L235"/>
    <mergeCell ref="B236:B238"/>
    <mergeCell ref="C236:C238"/>
    <mergeCell ref="D236:D238"/>
    <mergeCell ref="E236:E238"/>
    <mergeCell ref="F236:G238"/>
    <mergeCell ref="H236:I236"/>
    <mergeCell ref="H237:I238"/>
    <mergeCell ref="F244:G245"/>
    <mergeCell ref="H244:I245"/>
    <mergeCell ref="J244:J245"/>
    <mergeCell ref="K244:K245"/>
    <mergeCell ref="L244:L245"/>
    <mergeCell ref="A246:A250"/>
    <mergeCell ref="F246:G246"/>
    <mergeCell ref="H246:L246"/>
    <mergeCell ref="B247:B248"/>
    <mergeCell ref="C247:C248"/>
    <mergeCell ref="A241:A245"/>
    <mergeCell ref="F241:G241"/>
    <mergeCell ref="H241:L241"/>
    <mergeCell ref="B242:B243"/>
    <mergeCell ref="C242:C243"/>
    <mergeCell ref="D242:D243"/>
    <mergeCell ref="E242:E243"/>
    <mergeCell ref="F242:G243"/>
    <mergeCell ref="H242:I242"/>
    <mergeCell ref="H243:I243"/>
    <mergeCell ref="J249:J250"/>
    <mergeCell ref="K249:K250"/>
    <mergeCell ref="L249:L250"/>
    <mergeCell ref="D247:D248"/>
    <mergeCell ref="E247:E248"/>
    <mergeCell ref="F247:G248"/>
    <mergeCell ref="H247:I247"/>
    <mergeCell ref="H248:I248"/>
    <mergeCell ref="F249:G250"/>
    <mergeCell ref="H249:I250"/>
    <mergeCell ref="H257:I257"/>
    <mergeCell ref="H258:I258"/>
    <mergeCell ref="F259:G260"/>
    <mergeCell ref="H259:I260"/>
    <mergeCell ref="J259:J260"/>
    <mergeCell ref="K259:K260"/>
    <mergeCell ref="K254:K255"/>
    <mergeCell ref="L254:L255"/>
    <mergeCell ref="A256:A260"/>
    <mergeCell ref="F256:G256"/>
    <mergeCell ref="H256:L256"/>
    <mergeCell ref="B257:B258"/>
    <mergeCell ref="C257:C258"/>
    <mergeCell ref="D257:D258"/>
    <mergeCell ref="E257:E258"/>
    <mergeCell ref="F257:G258"/>
    <mergeCell ref="F252:G253"/>
    <mergeCell ref="H252:I252"/>
    <mergeCell ref="H253:I253"/>
    <mergeCell ref="F254:G255"/>
    <mergeCell ref="H254:I255"/>
    <mergeCell ref="J254:J255"/>
    <mergeCell ref="H263:I264"/>
    <mergeCell ref="J263:J264"/>
    <mergeCell ref="K263:K264"/>
    <mergeCell ref="L263:L264"/>
    <mergeCell ref="F265:G266"/>
    <mergeCell ref="H265:I266"/>
    <mergeCell ref="J265:J266"/>
    <mergeCell ref="K265:K266"/>
    <mergeCell ref="L265:L266"/>
    <mergeCell ref="L259:L260"/>
    <mergeCell ref="A261:A266"/>
    <mergeCell ref="F261:G261"/>
    <mergeCell ref="H261:L261"/>
    <mergeCell ref="B262:B264"/>
    <mergeCell ref="C262:C264"/>
    <mergeCell ref="D262:D264"/>
    <mergeCell ref="E262:E264"/>
    <mergeCell ref="F262:G264"/>
    <mergeCell ref="H262:I262"/>
    <mergeCell ref="A251:A255"/>
    <mergeCell ref="F251:G251"/>
    <mergeCell ref="H251:L251"/>
    <mergeCell ref="B252:B253"/>
    <mergeCell ref="C252:C253"/>
    <mergeCell ref="D252:D253"/>
    <mergeCell ref="E252:E253"/>
    <mergeCell ref="F270:G271"/>
    <mergeCell ref="H270:I271"/>
    <mergeCell ref="J270:J271"/>
    <mergeCell ref="K270:K271"/>
    <mergeCell ref="L270:L271"/>
    <mergeCell ref="A272:A276"/>
    <mergeCell ref="F272:G272"/>
    <mergeCell ref="H272:L272"/>
    <mergeCell ref="B273:B274"/>
    <mergeCell ref="C273:C274"/>
    <mergeCell ref="A267:A271"/>
    <mergeCell ref="F267:G267"/>
    <mergeCell ref="H267:L267"/>
    <mergeCell ref="B268:B269"/>
    <mergeCell ref="C268:C269"/>
    <mergeCell ref="D268:D269"/>
    <mergeCell ref="E268:E269"/>
    <mergeCell ref="F268:G269"/>
    <mergeCell ref="H268:I268"/>
    <mergeCell ref="H269:I269"/>
    <mergeCell ref="F278:G279"/>
    <mergeCell ref="H278:I278"/>
    <mergeCell ref="H279:I279"/>
    <mergeCell ref="F280:G281"/>
    <mergeCell ref="H280:I281"/>
    <mergeCell ref="J280:J281"/>
    <mergeCell ref="J275:J276"/>
    <mergeCell ref="K275:K276"/>
    <mergeCell ref="L275:L276"/>
    <mergeCell ref="A277:A281"/>
    <mergeCell ref="F277:G277"/>
    <mergeCell ref="H277:L277"/>
    <mergeCell ref="B278:B279"/>
    <mergeCell ref="C278:C279"/>
    <mergeCell ref="D278:D279"/>
    <mergeCell ref="E278:E279"/>
    <mergeCell ref="D273:D274"/>
    <mergeCell ref="E273:E274"/>
    <mergeCell ref="F273:G274"/>
    <mergeCell ref="H273:I273"/>
    <mergeCell ref="H274:I274"/>
    <mergeCell ref="F275:G276"/>
    <mergeCell ref="H275:I276"/>
    <mergeCell ref="H290:I291"/>
    <mergeCell ref="H283:I283"/>
    <mergeCell ref="H284:I285"/>
    <mergeCell ref="J284:J285"/>
    <mergeCell ref="K284:K285"/>
    <mergeCell ref="L284:L285"/>
    <mergeCell ref="F286:G287"/>
    <mergeCell ref="H286:I287"/>
    <mergeCell ref="J286:J287"/>
    <mergeCell ref="K286:K287"/>
    <mergeCell ref="L286:L287"/>
    <mergeCell ref="K280:K281"/>
    <mergeCell ref="L280:L281"/>
    <mergeCell ref="A282:A287"/>
    <mergeCell ref="F282:G282"/>
    <mergeCell ref="H282:L282"/>
    <mergeCell ref="B283:B285"/>
    <mergeCell ref="C283:C285"/>
    <mergeCell ref="D283:D285"/>
    <mergeCell ref="E283:E285"/>
    <mergeCell ref="F283:G285"/>
    <mergeCell ref="A299:A304"/>
    <mergeCell ref="F299:G299"/>
    <mergeCell ref="H299:L299"/>
    <mergeCell ref="B300:B302"/>
    <mergeCell ref="C300:C302"/>
    <mergeCell ref="A294:A298"/>
    <mergeCell ref="F294:G294"/>
    <mergeCell ref="H294:L294"/>
    <mergeCell ref="B295:B296"/>
    <mergeCell ref="C295:C296"/>
    <mergeCell ref="D295:D296"/>
    <mergeCell ref="E295:E296"/>
    <mergeCell ref="F295:G296"/>
    <mergeCell ref="H295:I295"/>
    <mergeCell ref="H296:I296"/>
    <mergeCell ref="J290:J291"/>
    <mergeCell ref="K290:K291"/>
    <mergeCell ref="L290:L291"/>
    <mergeCell ref="F292:G293"/>
    <mergeCell ref="H292:I293"/>
    <mergeCell ref="J292:J293"/>
    <mergeCell ref="K292:K293"/>
    <mergeCell ref="L292:L293"/>
    <mergeCell ref="A288:A293"/>
    <mergeCell ref="F288:G288"/>
    <mergeCell ref="H288:L288"/>
    <mergeCell ref="B289:B291"/>
    <mergeCell ref="C289:C291"/>
    <mergeCell ref="D289:D291"/>
    <mergeCell ref="E289:E291"/>
    <mergeCell ref="F289:G291"/>
    <mergeCell ref="H289:I289"/>
    <mergeCell ref="K301:K302"/>
    <mergeCell ref="L301:L302"/>
    <mergeCell ref="F303:G304"/>
    <mergeCell ref="H303:I304"/>
    <mergeCell ref="J303:J304"/>
    <mergeCell ref="K303:K304"/>
    <mergeCell ref="L303:L304"/>
    <mergeCell ref="D300:D302"/>
    <mergeCell ref="E300:E302"/>
    <mergeCell ref="F300:G302"/>
    <mergeCell ref="H300:I300"/>
    <mergeCell ref="H301:I302"/>
    <mergeCell ref="J301:J302"/>
    <mergeCell ref="F297:G298"/>
    <mergeCell ref="H297:I298"/>
    <mergeCell ref="J297:J298"/>
    <mergeCell ref="K297:K298"/>
    <mergeCell ref="L297:L298"/>
    <mergeCell ref="F308:G309"/>
    <mergeCell ref="H308:I309"/>
    <mergeCell ref="J308:J309"/>
    <mergeCell ref="K308:K309"/>
    <mergeCell ref="L308:L309"/>
    <mergeCell ref="A310:A314"/>
    <mergeCell ref="F310:G310"/>
    <mergeCell ref="H310:L310"/>
    <mergeCell ref="B311:B312"/>
    <mergeCell ref="C311:C312"/>
    <mergeCell ref="A305:A309"/>
    <mergeCell ref="F305:G305"/>
    <mergeCell ref="H305:L305"/>
    <mergeCell ref="B306:B307"/>
    <mergeCell ref="C306:C307"/>
    <mergeCell ref="D306:D307"/>
    <mergeCell ref="E306:E307"/>
    <mergeCell ref="F306:G307"/>
    <mergeCell ref="H306:I306"/>
    <mergeCell ref="H307:I307"/>
    <mergeCell ref="J313:J314"/>
    <mergeCell ref="K313:K314"/>
    <mergeCell ref="L313:L314"/>
    <mergeCell ref="A315:A319"/>
    <mergeCell ref="F315:G315"/>
    <mergeCell ref="H315:L315"/>
    <mergeCell ref="B316:B317"/>
    <mergeCell ref="C316:C317"/>
    <mergeCell ref="D316:D317"/>
    <mergeCell ref="E316:E317"/>
    <mergeCell ref="D311:D312"/>
    <mergeCell ref="E311:E312"/>
    <mergeCell ref="F311:G312"/>
    <mergeCell ref="H311:I311"/>
    <mergeCell ref="H312:I312"/>
    <mergeCell ref="F313:G314"/>
    <mergeCell ref="H313:I314"/>
    <mergeCell ref="H321:I321"/>
    <mergeCell ref="H322:I322"/>
    <mergeCell ref="F323:G324"/>
    <mergeCell ref="H323:I324"/>
    <mergeCell ref="J323:J324"/>
    <mergeCell ref="K323:K324"/>
    <mergeCell ref="K318:K319"/>
    <mergeCell ref="L318:L319"/>
    <mergeCell ref="A320:A324"/>
    <mergeCell ref="F320:G320"/>
    <mergeCell ref="H320:L320"/>
    <mergeCell ref="B321:B322"/>
    <mergeCell ref="C321:C322"/>
    <mergeCell ref="D321:D322"/>
    <mergeCell ref="E321:E322"/>
    <mergeCell ref="F321:G322"/>
    <mergeCell ref="F316:G317"/>
    <mergeCell ref="H316:I316"/>
    <mergeCell ref="H317:I317"/>
    <mergeCell ref="F318:G319"/>
    <mergeCell ref="H318:I319"/>
    <mergeCell ref="J318:J319"/>
    <mergeCell ref="F339:G340"/>
    <mergeCell ref="H339:I340"/>
    <mergeCell ref="J339:J340"/>
    <mergeCell ref="K339:K340"/>
    <mergeCell ref="L339:L340"/>
    <mergeCell ref="D336:D338"/>
    <mergeCell ref="E336:E338"/>
    <mergeCell ref="F336:G338"/>
    <mergeCell ref="H336:I336"/>
    <mergeCell ref="L323:L324"/>
    <mergeCell ref="A325:A329"/>
    <mergeCell ref="F325:G325"/>
    <mergeCell ref="H325:L325"/>
    <mergeCell ref="B326:B327"/>
    <mergeCell ref="C326:C327"/>
    <mergeCell ref="D326:D327"/>
    <mergeCell ref="E326:E327"/>
    <mergeCell ref="F326:G327"/>
    <mergeCell ref="H326:I326"/>
    <mergeCell ref="F335:G335"/>
    <mergeCell ref="H335:L335"/>
    <mergeCell ref="B336:B338"/>
    <mergeCell ref="C336:C338"/>
    <mergeCell ref="A330:A334"/>
    <mergeCell ref="F330:G330"/>
    <mergeCell ref="H330:L330"/>
    <mergeCell ref="B331:B332"/>
    <mergeCell ref="C331:C332"/>
    <mergeCell ref="D331:D332"/>
    <mergeCell ref="E331:E332"/>
    <mergeCell ref="F331:G332"/>
    <mergeCell ref="H331:I331"/>
    <mergeCell ref="H332:I332"/>
    <mergeCell ref="H327:I327"/>
    <mergeCell ref="F328:G329"/>
    <mergeCell ref="H328:I329"/>
    <mergeCell ref="J328:J329"/>
    <mergeCell ref="K328:K329"/>
    <mergeCell ref="L328:L329"/>
    <mergeCell ref="K337:K338"/>
    <mergeCell ref="L337:L338"/>
    <mergeCell ref="A341:A345"/>
    <mergeCell ref="F341:G341"/>
    <mergeCell ref="H341:L341"/>
    <mergeCell ref="B342:B343"/>
    <mergeCell ref="C342:C343"/>
    <mergeCell ref="D342:D343"/>
    <mergeCell ref="E342:E343"/>
    <mergeCell ref="F342:G343"/>
    <mergeCell ref="H342:I342"/>
    <mergeCell ref="H343:I343"/>
    <mergeCell ref="K354:K355"/>
    <mergeCell ref="L354:L355"/>
    <mergeCell ref="H337:I338"/>
    <mergeCell ref="J337:J338"/>
    <mergeCell ref="F333:G334"/>
    <mergeCell ref="H333:I334"/>
    <mergeCell ref="J333:J334"/>
    <mergeCell ref="K333:K334"/>
    <mergeCell ref="L333:L334"/>
    <mergeCell ref="D347:D348"/>
    <mergeCell ref="E347:E348"/>
    <mergeCell ref="F347:G348"/>
    <mergeCell ref="H347:I347"/>
    <mergeCell ref="H348:I348"/>
    <mergeCell ref="F349:G350"/>
    <mergeCell ref="H349:I350"/>
    <mergeCell ref="F344:G345"/>
    <mergeCell ref="H344:I345"/>
    <mergeCell ref="J344:J345"/>
    <mergeCell ref="K344:K345"/>
    <mergeCell ref="L344:L345"/>
    <mergeCell ref="A335:A340"/>
    <mergeCell ref="F352:G353"/>
    <mergeCell ref="H352:I352"/>
    <mergeCell ref="H353:I353"/>
    <mergeCell ref="F354:G355"/>
    <mergeCell ref="H354:I355"/>
    <mergeCell ref="J354:J355"/>
    <mergeCell ref="J349:J350"/>
    <mergeCell ref="K349:K350"/>
    <mergeCell ref="L349:L350"/>
    <mergeCell ref="A351:A355"/>
    <mergeCell ref="F351:G351"/>
    <mergeCell ref="H351:L351"/>
    <mergeCell ref="B352:B353"/>
    <mergeCell ref="C352:C353"/>
    <mergeCell ref="D352:D353"/>
    <mergeCell ref="E352:E353"/>
    <mergeCell ref="A346:A350"/>
    <mergeCell ref="F346:G346"/>
    <mergeCell ref="H346:L346"/>
    <mergeCell ref="B347:B348"/>
    <mergeCell ref="C347:C348"/>
    <mergeCell ref="H363:I363"/>
    <mergeCell ref="F364:G365"/>
    <mergeCell ref="H364:I365"/>
    <mergeCell ref="J364:J365"/>
    <mergeCell ref="K364:K365"/>
    <mergeCell ref="L364:L365"/>
    <mergeCell ref="L359:L360"/>
    <mergeCell ref="A361:A365"/>
    <mergeCell ref="F361:G361"/>
    <mergeCell ref="H361:L361"/>
    <mergeCell ref="B362:B363"/>
    <mergeCell ref="C362:C363"/>
    <mergeCell ref="D362:D363"/>
    <mergeCell ref="E362:E363"/>
    <mergeCell ref="F362:G363"/>
    <mergeCell ref="H362:I362"/>
    <mergeCell ref="H357:I357"/>
    <mergeCell ref="H358:I358"/>
    <mergeCell ref="F359:G360"/>
    <mergeCell ref="H359:I360"/>
    <mergeCell ref="J359:J360"/>
    <mergeCell ref="K359:K360"/>
    <mergeCell ref="A356:A360"/>
    <mergeCell ref="F356:G356"/>
    <mergeCell ref="H356:L356"/>
    <mergeCell ref="B357:B358"/>
    <mergeCell ref="C357:C358"/>
    <mergeCell ref="D357:D358"/>
    <mergeCell ref="E357:E358"/>
    <mergeCell ref="F357:G358"/>
    <mergeCell ref="J368:J369"/>
    <mergeCell ref="K368:K369"/>
    <mergeCell ref="L368:L369"/>
    <mergeCell ref="F370:G371"/>
    <mergeCell ref="H370:I371"/>
    <mergeCell ref="J370:J371"/>
    <mergeCell ref="K370:K371"/>
    <mergeCell ref="L370:L371"/>
    <mergeCell ref="A366:A371"/>
    <mergeCell ref="F366:G366"/>
    <mergeCell ref="H366:L366"/>
    <mergeCell ref="B367:B369"/>
    <mergeCell ref="C367:C369"/>
    <mergeCell ref="D367:D369"/>
    <mergeCell ref="E367:E369"/>
    <mergeCell ref="F367:G369"/>
    <mergeCell ref="H367:I367"/>
    <mergeCell ref="H368:I369"/>
    <mergeCell ref="F375:G376"/>
    <mergeCell ref="H375:I376"/>
    <mergeCell ref="J375:J376"/>
    <mergeCell ref="K375:K376"/>
    <mergeCell ref="L375:L376"/>
    <mergeCell ref="A377:A381"/>
    <mergeCell ref="F377:G377"/>
    <mergeCell ref="H377:L377"/>
    <mergeCell ref="B378:B379"/>
    <mergeCell ref="C378:C379"/>
    <mergeCell ref="A372:A376"/>
    <mergeCell ref="F372:G372"/>
    <mergeCell ref="H372:L372"/>
    <mergeCell ref="B373:B374"/>
    <mergeCell ref="C373:C374"/>
    <mergeCell ref="D373:D374"/>
    <mergeCell ref="E373:E374"/>
    <mergeCell ref="F373:G374"/>
    <mergeCell ref="H373:I373"/>
    <mergeCell ref="H374:I374"/>
    <mergeCell ref="F383:G384"/>
    <mergeCell ref="H383:I383"/>
    <mergeCell ref="H384:I384"/>
    <mergeCell ref="F385:G386"/>
    <mergeCell ref="H385:I386"/>
    <mergeCell ref="J385:J386"/>
    <mergeCell ref="J380:J381"/>
    <mergeCell ref="K380:K381"/>
    <mergeCell ref="L380:L381"/>
    <mergeCell ref="A382:A386"/>
    <mergeCell ref="F382:G382"/>
    <mergeCell ref="H382:L382"/>
    <mergeCell ref="B383:B384"/>
    <mergeCell ref="C383:C384"/>
    <mergeCell ref="D383:D384"/>
    <mergeCell ref="E383:E384"/>
    <mergeCell ref="D378:D379"/>
    <mergeCell ref="E378:E379"/>
    <mergeCell ref="F378:G379"/>
    <mergeCell ref="H378:I378"/>
    <mergeCell ref="H379:I379"/>
    <mergeCell ref="F380:G381"/>
    <mergeCell ref="H380:I381"/>
    <mergeCell ref="H388:I388"/>
    <mergeCell ref="H389:I390"/>
    <mergeCell ref="J389:J390"/>
    <mergeCell ref="K389:K390"/>
    <mergeCell ref="L389:L390"/>
    <mergeCell ref="F391:G392"/>
    <mergeCell ref="H391:I392"/>
    <mergeCell ref="J391:J392"/>
    <mergeCell ref="K391:K392"/>
    <mergeCell ref="L391:L392"/>
    <mergeCell ref="K385:K386"/>
    <mergeCell ref="L385:L386"/>
    <mergeCell ref="A387:A392"/>
    <mergeCell ref="F387:G387"/>
    <mergeCell ref="H387:L387"/>
    <mergeCell ref="B388:B390"/>
    <mergeCell ref="C388:C390"/>
    <mergeCell ref="D388:D390"/>
    <mergeCell ref="E388:E390"/>
    <mergeCell ref="F388:G390"/>
    <mergeCell ref="F396:G397"/>
    <mergeCell ref="H396:I397"/>
    <mergeCell ref="J396:J397"/>
    <mergeCell ref="K396:K397"/>
    <mergeCell ref="L396:L397"/>
    <mergeCell ref="A398:A402"/>
    <mergeCell ref="F398:G398"/>
    <mergeCell ref="H398:L398"/>
    <mergeCell ref="B399:B400"/>
    <mergeCell ref="C399:C400"/>
    <mergeCell ref="A393:A397"/>
    <mergeCell ref="F393:G393"/>
    <mergeCell ref="H393:L393"/>
    <mergeCell ref="B394:B395"/>
    <mergeCell ref="C394:C395"/>
    <mergeCell ref="D394:D395"/>
    <mergeCell ref="E394:E395"/>
    <mergeCell ref="F394:G395"/>
    <mergeCell ref="H394:I394"/>
    <mergeCell ref="H395:I395"/>
    <mergeCell ref="F404:G405"/>
    <mergeCell ref="H404:I404"/>
    <mergeCell ref="H405:I405"/>
    <mergeCell ref="F406:G407"/>
    <mergeCell ref="H406:I407"/>
    <mergeCell ref="J406:J407"/>
    <mergeCell ref="J401:J402"/>
    <mergeCell ref="K401:K402"/>
    <mergeCell ref="L401:L402"/>
    <mergeCell ref="A403:A407"/>
    <mergeCell ref="F403:G403"/>
    <mergeCell ref="H403:L403"/>
    <mergeCell ref="B404:B405"/>
    <mergeCell ref="C404:C405"/>
    <mergeCell ref="D404:D405"/>
    <mergeCell ref="E404:E405"/>
    <mergeCell ref="D399:D400"/>
    <mergeCell ref="E399:E400"/>
    <mergeCell ref="F399:G400"/>
    <mergeCell ref="H399:I399"/>
    <mergeCell ref="H400:I400"/>
    <mergeCell ref="F401:G402"/>
    <mergeCell ref="H401:I402"/>
    <mergeCell ref="H409:I409"/>
    <mergeCell ref="H410:I411"/>
    <mergeCell ref="J410:J411"/>
    <mergeCell ref="K410:K411"/>
    <mergeCell ref="L410:L411"/>
    <mergeCell ref="F412:G413"/>
    <mergeCell ref="H412:I413"/>
    <mergeCell ref="J412:J413"/>
    <mergeCell ref="K412:K413"/>
    <mergeCell ref="L412:L413"/>
    <mergeCell ref="K406:K407"/>
    <mergeCell ref="L406:L407"/>
    <mergeCell ref="A408:A413"/>
    <mergeCell ref="F408:G408"/>
    <mergeCell ref="H408:L408"/>
    <mergeCell ref="B409:B411"/>
    <mergeCell ref="C409:C411"/>
    <mergeCell ref="D409:D411"/>
    <mergeCell ref="E409:E411"/>
    <mergeCell ref="F409:G411"/>
    <mergeCell ref="D420:D421"/>
    <mergeCell ref="E420:E421"/>
    <mergeCell ref="F420:G421"/>
    <mergeCell ref="H420:I420"/>
    <mergeCell ref="H421:I421"/>
    <mergeCell ref="F422:G423"/>
    <mergeCell ref="H422:I423"/>
    <mergeCell ref="F417:G418"/>
    <mergeCell ref="H417:I418"/>
    <mergeCell ref="J417:J418"/>
    <mergeCell ref="K417:K418"/>
    <mergeCell ref="L417:L418"/>
    <mergeCell ref="A419:A423"/>
    <mergeCell ref="F419:G419"/>
    <mergeCell ref="H419:L419"/>
    <mergeCell ref="B420:B421"/>
    <mergeCell ref="C420:C421"/>
    <mergeCell ref="A414:A418"/>
    <mergeCell ref="F414:G414"/>
    <mergeCell ref="H414:L414"/>
    <mergeCell ref="B415:B416"/>
    <mergeCell ref="C415:C416"/>
    <mergeCell ref="D415:D416"/>
    <mergeCell ref="E415:E416"/>
    <mergeCell ref="F415:G416"/>
    <mergeCell ref="H415:I415"/>
    <mergeCell ref="H416:I416"/>
    <mergeCell ref="K427:K428"/>
    <mergeCell ref="L427:L428"/>
    <mergeCell ref="A429:A433"/>
    <mergeCell ref="F429:G429"/>
    <mergeCell ref="H429:L429"/>
    <mergeCell ref="B430:B431"/>
    <mergeCell ref="C430:C431"/>
    <mergeCell ref="D430:D431"/>
    <mergeCell ref="E430:E431"/>
    <mergeCell ref="F430:G431"/>
    <mergeCell ref="F425:G426"/>
    <mergeCell ref="H425:I425"/>
    <mergeCell ref="H426:I426"/>
    <mergeCell ref="F427:G428"/>
    <mergeCell ref="H427:I428"/>
    <mergeCell ref="J427:J428"/>
    <mergeCell ref="J422:J423"/>
    <mergeCell ref="K422:K423"/>
    <mergeCell ref="L422:L423"/>
    <mergeCell ref="A424:A428"/>
    <mergeCell ref="F424:G424"/>
    <mergeCell ref="H424:L424"/>
    <mergeCell ref="B425:B426"/>
    <mergeCell ref="C425:C426"/>
    <mergeCell ref="D425:D426"/>
    <mergeCell ref="E425:E426"/>
    <mergeCell ref="H436:I436"/>
    <mergeCell ref="F437:G438"/>
    <mergeCell ref="H437:I438"/>
    <mergeCell ref="J437:J438"/>
    <mergeCell ref="K437:K438"/>
    <mergeCell ref="L437:L438"/>
    <mergeCell ref="L432:L433"/>
    <mergeCell ref="A434:A438"/>
    <mergeCell ref="F434:G434"/>
    <mergeCell ref="H434:L434"/>
    <mergeCell ref="B435:B436"/>
    <mergeCell ref="C435:C436"/>
    <mergeCell ref="D435:D436"/>
    <mergeCell ref="E435:E436"/>
    <mergeCell ref="F435:G436"/>
    <mergeCell ref="H435:I435"/>
    <mergeCell ref="H430:I430"/>
    <mergeCell ref="H431:I431"/>
    <mergeCell ref="F432:G433"/>
    <mergeCell ref="H432:I433"/>
    <mergeCell ref="J432:J433"/>
    <mergeCell ref="K432:K433"/>
    <mergeCell ref="D445:D446"/>
    <mergeCell ref="E445:E446"/>
    <mergeCell ref="F445:G446"/>
    <mergeCell ref="H445:I445"/>
    <mergeCell ref="H446:I446"/>
    <mergeCell ref="F447:G448"/>
    <mergeCell ref="H447:I448"/>
    <mergeCell ref="F442:G443"/>
    <mergeCell ref="H442:I443"/>
    <mergeCell ref="J442:J443"/>
    <mergeCell ref="K442:K443"/>
    <mergeCell ref="L442:L443"/>
    <mergeCell ref="A444:A448"/>
    <mergeCell ref="F444:G444"/>
    <mergeCell ref="H444:L444"/>
    <mergeCell ref="B445:B446"/>
    <mergeCell ref="C445:C446"/>
    <mergeCell ref="A439:A443"/>
    <mergeCell ref="F439:G439"/>
    <mergeCell ref="H439:L439"/>
    <mergeCell ref="B440:B441"/>
    <mergeCell ref="C440:C441"/>
    <mergeCell ref="D440:D441"/>
    <mergeCell ref="E440:E441"/>
    <mergeCell ref="F440:G441"/>
    <mergeCell ref="H440:I440"/>
    <mergeCell ref="H441:I441"/>
    <mergeCell ref="A455:A460"/>
    <mergeCell ref="F455:G455"/>
    <mergeCell ref="H455:L455"/>
    <mergeCell ref="B456:B458"/>
    <mergeCell ref="C456:C458"/>
    <mergeCell ref="F450:G452"/>
    <mergeCell ref="H450:I450"/>
    <mergeCell ref="H451:I452"/>
    <mergeCell ref="J451:J452"/>
    <mergeCell ref="K451:K452"/>
    <mergeCell ref="L451:L452"/>
    <mergeCell ref="J447:J448"/>
    <mergeCell ref="K447:K448"/>
    <mergeCell ref="L447:L448"/>
    <mergeCell ref="A449:A454"/>
    <mergeCell ref="F449:G449"/>
    <mergeCell ref="H449:L449"/>
    <mergeCell ref="B450:B452"/>
    <mergeCell ref="C450:C452"/>
    <mergeCell ref="D450:D452"/>
    <mergeCell ref="E450:E452"/>
    <mergeCell ref="H463:I464"/>
    <mergeCell ref="K457:K458"/>
    <mergeCell ref="L457:L458"/>
    <mergeCell ref="F459:G460"/>
    <mergeCell ref="H459:I460"/>
    <mergeCell ref="J459:J460"/>
    <mergeCell ref="K459:K460"/>
    <mergeCell ref="L459:L460"/>
    <mergeCell ref="D456:D458"/>
    <mergeCell ref="E456:E458"/>
    <mergeCell ref="F456:G458"/>
    <mergeCell ref="H456:I456"/>
    <mergeCell ref="H457:I458"/>
    <mergeCell ref="J457:J458"/>
    <mergeCell ref="F453:G454"/>
    <mergeCell ref="H453:I454"/>
    <mergeCell ref="J453:J454"/>
    <mergeCell ref="K453:K454"/>
    <mergeCell ref="L453:L454"/>
    <mergeCell ref="A472:A477"/>
    <mergeCell ref="F472:G472"/>
    <mergeCell ref="H472:L472"/>
    <mergeCell ref="B473:B475"/>
    <mergeCell ref="C473:C475"/>
    <mergeCell ref="A467:A471"/>
    <mergeCell ref="F467:G467"/>
    <mergeCell ref="H467:L467"/>
    <mergeCell ref="B468:B469"/>
    <mergeCell ref="C468:C469"/>
    <mergeCell ref="D468:D469"/>
    <mergeCell ref="E468:E469"/>
    <mergeCell ref="F468:G469"/>
    <mergeCell ref="H468:I468"/>
    <mergeCell ref="H469:I469"/>
    <mergeCell ref="J463:J464"/>
    <mergeCell ref="K463:K464"/>
    <mergeCell ref="L463:L464"/>
    <mergeCell ref="F465:G466"/>
    <mergeCell ref="H465:I466"/>
    <mergeCell ref="J465:J466"/>
    <mergeCell ref="K465:K466"/>
    <mergeCell ref="L465:L466"/>
    <mergeCell ref="A461:A466"/>
    <mergeCell ref="F461:G461"/>
    <mergeCell ref="H461:L461"/>
    <mergeCell ref="B462:B464"/>
    <mergeCell ref="C462:C464"/>
    <mergeCell ref="D462:D464"/>
    <mergeCell ref="E462:E464"/>
    <mergeCell ref="F462:G464"/>
    <mergeCell ref="H462:I462"/>
    <mergeCell ref="K474:K475"/>
    <mergeCell ref="L474:L475"/>
    <mergeCell ref="F476:G477"/>
    <mergeCell ref="H476:I477"/>
    <mergeCell ref="J476:J477"/>
    <mergeCell ref="K476:K477"/>
    <mergeCell ref="L476:L477"/>
    <mergeCell ref="D473:D475"/>
    <mergeCell ref="E473:E475"/>
    <mergeCell ref="F473:G475"/>
    <mergeCell ref="H473:I473"/>
    <mergeCell ref="H474:I475"/>
    <mergeCell ref="J474:J475"/>
    <mergeCell ref="F470:G471"/>
    <mergeCell ref="H470:I471"/>
    <mergeCell ref="J470:J471"/>
    <mergeCell ref="K470:K471"/>
    <mergeCell ref="L470:L471"/>
    <mergeCell ref="J480:J481"/>
    <mergeCell ref="K480:K481"/>
    <mergeCell ref="L480:L481"/>
    <mergeCell ref="F482:G483"/>
    <mergeCell ref="H482:I483"/>
    <mergeCell ref="J482:J483"/>
    <mergeCell ref="K482:K483"/>
    <mergeCell ref="L482:L483"/>
    <mergeCell ref="A478:A483"/>
    <mergeCell ref="F478:G478"/>
    <mergeCell ref="H478:L478"/>
    <mergeCell ref="B479:B481"/>
    <mergeCell ref="C479:C481"/>
    <mergeCell ref="D479:D481"/>
    <mergeCell ref="E479:E481"/>
    <mergeCell ref="F479:G481"/>
    <mergeCell ref="H479:I479"/>
    <mergeCell ref="H480:I481"/>
    <mergeCell ref="J486:J488"/>
    <mergeCell ref="K486:K488"/>
    <mergeCell ref="L486:L488"/>
    <mergeCell ref="F489:G490"/>
    <mergeCell ref="H489:I490"/>
    <mergeCell ref="J489:J490"/>
    <mergeCell ref="K489:K490"/>
    <mergeCell ref="L489:L490"/>
    <mergeCell ref="A484:A490"/>
    <mergeCell ref="F484:G484"/>
    <mergeCell ref="H484:L484"/>
    <mergeCell ref="B485:B488"/>
    <mergeCell ref="C485:C488"/>
    <mergeCell ref="D485:D488"/>
    <mergeCell ref="E485:E488"/>
    <mergeCell ref="F485:G488"/>
    <mergeCell ref="H485:I485"/>
    <mergeCell ref="H486:I488"/>
    <mergeCell ref="J493:J494"/>
    <mergeCell ref="K493:K494"/>
    <mergeCell ref="L493:L494"/>
    <mergeCell ref="F495:G496"/>
    <mergeCell ref="H495:I496"/>
    <mergeCell ref="J495:J496"/>
    <mergeCell ref="K495:K496"/>
    <mergeCell ref="L495:L496"/>
    <mergeCell ref="A491:A496"/>
    <mergeCell ref="F491:G491"/>
    <mergeCell ref="H491:L491"/>
    <mergeCell ref="B492:B494"/>
    <mergeCell ref="C492:C494"/>
    <mergeCell ref="D492:D494"/>
    <mergeCell ref="E492:E494"/>
    <mergeCell ref="F492:G494"/>
    <mergeCell ref="H492:I492"/>
    <mergeCell ref="H493:I494"/>
    <mergeCell ref="J499:J501"/>
    <mergeCell ref="K499:K501"/>
    <mergeCell ref="L499:L501"/>
    <mergeCell ref="F502:G503"/>
    <mergeCell ref="H502:I503"/>
    <mergeCell ref="J502:J503"/>
    <mergeCell ref="K502:K503"/>
    <mergeCell ref="L502:L503"/>
    <mergeCell ref="A497:A503"/>
    <mergeCell ref="F497:G497"/>
    <mergeCell ref="H497:L497"/>
    <mergeCell ref="B498:B501"/>
    <mergeCell ref="C498:C501"/>
    <mergeCell ref="D498:D501"/>
    <mergeCell ref="E498:E501"/>
    <mergeCell ref="F498:G501"/>
    <mergeCell ref="H498:I498"/>
    <mergeCell ref="H499:I501"/>
    <mergeCell ref="J506:J507"/>
    <mergeCell ref="K506:K507"/>
    <mergeCell ref="L506:L507"/>
    <mergeCell ref="F508:G509"/>
    <mergeCell ref="H508:I509"/>
    <mergeCell ref="J508:J509"/>
    <mergeCell ref="K508:K509"/>
    <mergeCell ref="L508:L509"/>
    <mergeCell ref="A504:A509"/>
    <mergeCell ref="F504:G504"/>
    <mergeCell ref="H504:L504"/>
    <mergeCell ref="B505:B507"/>
    <mergeCell ref="C505:C507"/>
    <mergeCell ref="D505:D507"/>
    <mergeCell ref="E505:E507"/>
    <mergeCell ref="F505:G507"/>
    <mergeCell ref="H505:I505"/>
    <mergeCell ref="H506:I507"/>
    <mergeCell ref="J512:J513"/>
    <mergeCell ref="K512:K513"/>
    <mergeCell ref="L512:L513"/>
    <mergeCell ref="F514:G515"/>
    <mergeCell ref="H514:I515"/>
    <mergeCell ref="J514:J515"/>
    <mergeCell ref="K514:K515"/>
    <mergeCell ref="L514:L515"/>
    <mergeCell ref="A510:A515"/>
    <mergeCell ref="F510:G510"/>
    <mergeCell ref="H510:L510"/>
    <mergeCell ref="B511:B513"/>
    <mergeCell ref="C511:C513"/>
    <mergeCell ref="D511:D513"/>
    <mergeCell ref="E511:E513"/>
    <mergeCell ref="F511:G513"/>
    <mergeCell ref="H511:I511"/>
    <mergeCell ref="H512:I513"/>
    <mergeCell ref="J518:J520"/>
    <mergeCell ref="K518:K520"/>
    <mergeCell ref="L518:L520"/>
    <mergeCell ref="F521:G522"/>
    <mergeCell ref="H521:I522"/>
    <mergeCell ref="J521:J522"/>
    <mergeCell ref="K521:K522"/>
    <mergeCell ref="L521:L522"/>
    <mergeCell ref="A516:A522"/>
    <mergeCell ref="F516:G516"/>
    <mergeCell ref="H516:L516"/>
    <mergeCell ref="B517:B520"/>
    <mergeCell ref="C517:C520"/>
    <mergeCell ref="D517:D520"/>
    <mergeCell ref="E517:E520"/>
    <mergeCell ref="F517:G520"/>
    <mergeCell ref="H517:I517"/>
    <mergeCell ref="H518:I520"/>
    <mergeCell ref="H532:I533"/>
    <mergeCell ref="J525:J527"/>
    <mergeCell ref="K525:K527"/>
    <mergeCell ref="L525:L527"/>
    <mergeCell ref="F528:G529"/>
    <mergeCell ref="H528:I529"/>
    <mergeCell ref="J528:J529"/>
    <mergeCell ref="K528:K529"/>
    <mergeCell ref="L528:L529"/>
    <mergeCell ref="A523:A529"/>
    <mergeCell ref="F523:G523"/>
    <mergeCell ref="H523:L523"/>
    <mergeCell ref="B524:B527"/>
    <mergeCell ref="C524:C527"/>
    <mergeCell ref="D524:D527"/>
    <mergeCell ref="E524:E527"/>
    <mergeCell ref="F524:G527"/>
    <mergeCell ref="H524:I524"/>
    <mergeCell ref="H525:I527"/>
    <mergeCell ref="A541:A546"/>
    <mergeCell ref="F541:G541"/>
    <mergeCell ref="H541:L541"/>
    <mergeCell ref="B542:B544"/>
    <mergeCell ref="C542:C544"/>
    <mergeCell ref="A536:A540"/>
    <mergeCell ref="F536:G536"/>
    <mergeCell ref="H536:L536"/>
    <mergeCell ref="B537:B538"/>
    <mergeCell ref="C537:C538"/>
    <mergeCell ref="D537:D538"/>
    <mergeCell ref="E537:E538"/>
    <mergeCell ref="F537:G538"/>
    <mergeCell ref="H537:I537"/>
    <mergeCell ref="H538:I538"/>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 ref="K543:K544"/>
    <mergeCell ref="L543:L544"/>
    <mergeCell ref="F545:G546"/>
    <mergeCell ref="H545:I546"/>
    <mergeCell ref="J545:J546"/>
    <mergeCell ref="K545:K546"/>
    <mergeCell ref="L545:L546"/>
    <mergeCell ref="D542:D544"/>
    <mergeCell ref="E542:E544"/>
    <mergeCell ref="F542:G544"/>
    <mergeCell ref="H542:I542"/>
    <mergeCell ref="H543:I544"/>
    <mergeCell ref="J543:J544"/>
    <mergeCell ref="F539:G540"/>
    <mergeCell ref="H539:I540"/>
    <mergeCell ref="J539:J540"/>
    <mergeCell ref="K539:K540"/>
    <mergeCell ref="L539:L54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1"/>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9</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801</v>
      </c>
      <c r="B10" s="203" t="s">
        <v>12</v>
      </c>
      <c r="C10" s="207" t="s">
        <v>11</v>
      </c>
      <c r="D10" s="207" t="s">
        <v>280</v>
      </c>
      <c r="E10" s="207" t="s">
        <v>281</v>
      </c>
      <c r="F10" s="653" t="s">
        <v>8</v>
      </c>
      <c r="G10" s="653"/>
      <c r="H10" s="650"/>
      <c r="I10" s="650"/>
      <c r="J10" s="650"/>
      <c r="K10" s="650"/>
      <c r="L10" s="650"/>
    </row>
    <row r="11" spans="1:12" x14ac:dyDescent="0.2">
      <c r="A11" s="652"/>
      <c r="B11" s="651" t="s">
        <v>2872</v>
      </c>
      <c r="C11" s="654" t="s">
        <v>2873</v>
      </c>
      <c r="D11" s="655">
        <v>43430</v>
      </c>
      <c r="E11" s="651" t="s">
        <v>2380</v>
      </c>
      <c r="F11" s="651" t="s">
        <v>2876</v>
      </c>
      <c r="G11" s="651"/>
      <c r="H11" s="649" t="s">
        <v>286</v>
      </c>
      <c r="I11" s="649"/>
      <c r="J11" s="209" t="s">
        <v>287</v>
      </c>
      <c r="K11" s="209" t="s">
        <v>287</v>
      </c>
      <c r="L11" s="210">
        <v>0</v>
      </c>
    </row>
    <row r="12" spans="1:12" x14ac:dyDescent="0.2">
      <c r="A12" s="652"/>
      <c r="B12" s="651"/>
      <c r="C12" s="654"/>
      <c r="D12" s="655"/>
      <c r="E12" s="651"/>
      <c r="F12" s="651"/>
      <c r="G12" s="651"/>
      <c r="H12" s="649" t="s">
        <v>242</v>
      </c>
      <c r="I12" s="649"/>
      <c r="J12" s="651" t="s">
        <v>287</v>
      </c>
      <c r="K12" s="651" t="s">
        <v>16</v>
      </c>
      <c r="L12" s="648">
        <v>1375</v>
      </c>
    </row>
    <row r="13" spans="1:12" x14ac:dyDescent="0.2">
      <c r="A13" s="652"/>
      <c r="B13" s="651"/>
      <c r="C13" s="654"/>
      <c r="D13" s="655"/>
      <c r="E13" s="651"/>
      <c r="F13" s="651"/>
      <c r="G13" s="651"/>
      <c r="H13" s="649"/>
      <c r="I13" s="649"/>
      <c r="J13" s="651"/>
      <c r="K13" s="651"/>
      <c r="L13" s="648"/>
    </row>
    <row r="14" spans="1:12" ht="24" x14ac:dyDescent="0.2">
      <c r="A14" s="652"/>
      <c r="B14" s="203" t="s">
        <v>6</v>
      </c>
      <c r="C14" s="207" t="s">
        <v>5</v>
      </c>
      <c r="D14" s="207" t="s">
        <v>288</v>
      </c>
      <c r="E14" s="207" t="s">
        <v>289</v>
      </c>
      <c r="F14" s="650"/>
      <c r="G14" s="650"/>
      <c r="H14" s="649" t="s">
        <v>290</v>
      </c>
      <c r="I14" s="649"/>
      <c r="J14" s="651" t="s">
        <v>287</v>
      </c>
      <c r="K14" s="651" t="s">
        <v>287</v>
      </c>
      <c r="L14" s="648">
        <v>0</v>
      </c>
    </row>
    <row r="15" spans="1:12" ht="24" x14ac:dyDescent="0.2">
      <c r="A15" s="652"/>
      <c r="B15" s="209" t="s">
        <v>401</v>
      </c>
      <c r="C15" s="209" t="s">
        <v>2876</v>
      </c>
      <c r="D15" s="211">
        <v>43438</v>
      </c>
      <c r="E15" s="209" t="s">
        <v>2875</v>
      </c>
      <c r="F15" s="650"/>
      <c r="G15" s="650"/>
      <c r="H15" s="649"/>
      <c r="I15" s="649"/>
      <c r="J15" s="651"/>
      <c r="K15" s="651"/>
      <c r="L15" s="648"/>
    </row>
    <row r="16" spans="1:12" ht="24" x14ac:dyDescent="0.2">
      <c r="A16" s="652">
        <v>802</v>
      </c>
      <c r="B16" s="203" t="s">
        <v>12</v>
      </c>
      <c r="C16" s="207" t="s">
        <v>11</v>
      </c>
      <c r="D16" s="207" t="s">
        <v>280</v>
      </c>
      <c r="E16" s="207" t="s">
        <v>281</v>
      </c>
      <c r="F16" s="653" t="s">
        <v>8</v>
      </c>
      <c r="G16" s="653"/>
      <c r="H16" s="650"/>
      <c r="I16" s="650"/>
      <c r="J16" s="650"/>
      <c r="K16" s="650"/>
      <c r="L16" s="650"/>
    </row>
    <row r="17" spans="1:12" x14ac:dyDescent="0.2">
      <c r="A17" s="652"/>
      <c r="B17" s="651" t="s">
        <v>2877</v>
      </c>
      <c r="C17" s="651" t="s">
        <v>2878</v>
      </c>
      <c r="D17" s="655">
        <v>43389</v>
      </c>
      <c r="E17" s="651" t="s">
        <v>1155</v>
      </c>
      <c r="F17" s="651" t="s">
        <v>2682</v>
      </c>
      <c r="G17" s="651"/>
      <c r="H17" s="649" t="s">
        <v>286</v>
      </c>
      <c r="I17" s="649"/>
      <c r="J17" s="209" t="s">
        <v>287</v>
      </c>
      <c r="K17" s="209" t="s">
        <v>16</v>
      </c>
      <c r="L17" s="210">
        <v>435</v>
      </c>
    </row>
    <row r="18" spans="1:12" x14ac:dyDescent="0.2">
      <c r="A18" s="652"/>
      <c r="B18" s="651"/>
      <c r="C18" s="651"/>
      <c r="D18" s="655"/>
      <c r="E18" s="651"/>
      <c r="F18" s="651"/>
      <c r="G18" s="651"/>
      <c r="H18" s="649" t="s">
        <v>242</v>
      </c>
      <c r="I18" s="649"/>
      <c r="J18" s="209" t="s">
        <v>287</v>
      </c>
      <c r="K18" s="209" t="s">
        <v>16</v>
      </c>
      <c r="L18" s="210">
        <v>541</v>
      </c>
    </row>
    <row r="19" spans="1:12" ht="24" x14ac:dyDescent="0.2">
      <c r="A19" s="652"/>
      <c r="B19" s="203" t="s">
        <v>6</v>
      </c>
      <c r="C19" s="207" t="s">
        <v>5</v>
      </c>
      <c r="D19" s="207" t="s">
        <v>288</v>
      </c>
      <c r="E19" s="207" t="s">
        <v>289</v>
      </c>
      <c r="F19" s="650"/>
      <c r="G19" s="650"/>
      <c r="H19" s="649" t="s">
        <v>290</v>
      </c>
      <c r="I19" s="649"/>
      <c r="J19" s="651" t="s">
        <v>287</v>
      </c>
      <c r="K19" s="651" t="s">
        <v>287</v>
      </c>
      <c r="L19" s="648">
        <v>0</v>
      </c>
    </row>
    <row r="20" spans="1:12" ht="24" x14ac:dyDescent="0.2">
      <c r="A20" s="652"/>
      <c r="B20" s="209" t="s">
        <v>291</v>
      </c>
      <c r="C20" s="209" t="s">
        <v>2682</v>
      </c>
      <c r="D20" s="211">
        <v>43392</v>
      </c>
      <c r="E20" s="209" t="s">
        <v>2879</v>
      </c>
      <c r="F20" s="650"/>
      <c r="G20" s="650"/>
      <c r="H20" s="649"/>
      <c r="I20" s="649"/>
      <c r="J20" s="651"/>
      <c r="K20" s="651"/>
      <c r="L20" s="648"/>
    </row>
    <row r="21" spans="1:12" ht="24" x14ac:dyDescent="0.2">
      <c r="A21" s="652">
        <v>803</v>
      </c>
      <c r="B21" s="203" t="s">
        <v>12</v>
      </c>
      <c r="C21" s="207" t="s">
        <v>11</v>
      </c>
      <c r="D21" s="207" t="s">
        <v>280</v>
      </c>
      <c r="E21" s="207" t="s">
        <v>281</v>
      </c>
      <c r="F21" s="653" t="s">
        <v>8</v>
      </c>
      <c r="G21" s="653"/>
      <c r="H21" s="650"/>
      <c r="I21" s="650"/>
      <c r="J21" s="650"/>
      <c r="K21" s="650"/>
      <c r="L21" s="650"/>
    </row>
    <row r="22" spans="1:12" x14ac:dyDescent="0.2">
      <c r="A22" s="652"/>
      <c r="B22" s="651" t="s">
        <v>2877</v>
      </c>
      <c r="C22" s="654" t="s">
        <v>2880</v>
      </c>
      <c r="D22" s="655">
        <v>43536</v>
      </c>
      <c r="E22" s="651" t="s">
        <v>888</v>
      </c>
      <c r="F22" s="651" t="s">
        <v>1391</v>
      </c>
      <c r="G22" s="651"/>
      <c r="H22" s="649" t="s">
        <v>286</v>
      </c>
      <c r="I22" s="649"/>
      <c r="J22" s="209" t="s">
        <v>287</v>
      </c>
      <c r="K22" s="209" t="s">
        <v>16</v>
      </c>
      <c r="L22" s="210">
        <v>775.8</v>
      </c>
    </row>
    <row r="23" spans="1:12" x14ac:dyDescent="0.2">
      <c r="A23" s="652"/>
      <c r="B23" s="651"/>
      <c r="C23" s="654"/>
      <c r="D23" s="655"/>
      <c r="E23" s="651"/>
      <c r="F23" s="651"/>
      <c r="G23" s="651"/>
      <c r="H23" s="649" t="s">
        <v>242</v>
      </c>
      <c r="I23" s="649"/>
      <c r="J23" s="209" t="s">
        <v>287</v>
      </c>
      <c r="K23" s="209" t="s">
        <v>287</v>
      </c>
      <c r="L23" s="210">
        <v>0</v>
      </c>
    </row>
    <row r="24" spans="1:12" ht="24" x14ac:dyDescent="0.2">
      <c r="A24" s="652"/>
      <c r="B24" s="203" t="s">
        <v>6</v>
      </c>
      <c r="C24" s="207" t="s">
        <v>5</v>
      </c>
      <c r="D24" s="207" t="s">
        <v>288</v>
      </c>
      <c r="E24" s="207" t="s">
        <v>289</v>
      </c>
      <c r="F24" s="650"/>
      <c r="G24" s="650"/>
      <c r="H24" s="649" t="s">
        <v>290</v>
      </c>
      <c r="I24" s="649"/>
      <c r="J24" s="651" t="s">
        <v>287</v>
      </c>
      <c r="K24" s="651" t="s">
        <v>287</v>
      </c>
      <c r="L24" s="648">
        <v>0</v>
      </c>
    </row>
    <row r="25" spans="1:12" ht="24" x14ac:dyDescent="0.2">
      <c r="A25" s="652"/>
      <c r="B25" s="209" t="s">
        <v>291</v>
      </c>
      <c r="C25" s="209" t="s">
        <v>1391</v>
      </c>
      <c r="D25" s="211">
        <v>43539</v>
      </c>
      <c r="E25" s="209" t="s">
        <v>1392</v>
      </c>
      <c r="F25" s="650"/>
      <c r="G25" s="650"/>
      <c r="H25" s="649"/>
      <c r="I25" s="649"/>
      <c r="J25" s="651"/>
      <c r="K25" s="651"/>
      <c r="L25" s="648"/>
    </row>
    <row r="26" spans="1:12" ht="24" x14ac:dyDescent="0.2">
      <c r="A26" s="652">
        <v>804</v>
      </c>
      <c r="B26" s="203" t="s">
        <v>12</v>
      </c>
      <c r="C26" s="207" t="s">
        <v>11</v>
      </c>
      <c r="D26" s="207" t="s">
        <v>280</v>
      </c>
      <c r="E26" s="207" t="s">
        <v>281</v>
      </c>
      <c r="F26" s="653" t="s">
        <v>8</v>
      </c>
      <c r="G26" s="653"/>
      <c r="H26" s="650"/>
      <c r="I26" s="650"/>
      <c r="J26" s="650"/>
      <c r="K26" s="650"/>
      <c r="L26" s="650"/>
    </row>
    <row r="27" spans="1:12" x14ac:dyDescent="0.2">
      <c r="A27" s="652"/>
      <c r="B27" s="651" t="s">
        <v>2881</v>
      </c>
      <c r="C27" s="654" t="s">
        <v>2882</v>
      </c>
      <c r="D27" s="655">
        <v>43524</v>
      </c>
      <c r="E27" s="651" t="s">
        <v>417</v>
      </c>
      <c r="F27" s="651" t="s">
        <v>2883</v>
      </c>
      <c r="G27" s="651"/>
      <c r="H27" s="649" t="s">
        <v>286</v>
      </c>
      <c r="I27" s="649"/>
      <c r="J27" s="209" t="s">
        <v>287</v>
      </c>
      <c r="K27" s="209" t="s">
        <v>16</v>
      </c>
      <c r="L27" s="210">
        <v>399.51</v>
      </c>
    </row>
    <row r="28" spans="1:12" x14ac:dyDescent="0.2">
      <c r="A28" s="652"/>
      <c r="B28" s="651"/>
      <c r="C28" s="654"/>
      <c r="D28" s="655"/>
      <c r="E28" s="651"/>
      <c r="F28" s="651"/>
      <c r="G28" s="651"/>
      <c r="H28" s="649" t="s">
        <v>242</v>
      </c>
      <c r="I28" s="649"/>
      <c r="J28" s="209" t="s">
        <v>287</v>
      </c>
      <c r="K28" s="209" t="s">
        <v>16</v>
      </c>
      <c r="L28" s="210">
        <v>641.6</v>
      </c>
    </row>
    <row r="29" spans="1:12" ht="24" x14ac:dyDescent="0.2">
      <c r="A29" s="652"/>
      <c r="B29" s="203" t="s">
        <v>6</v>
      </c>
      <c r="C29" s="207" t="s">
        <v>5</v>
      </c>
      <c r="D29" s="207" t="s">
        <v>288</v>
      </c>
      <c r="E29" s="207" t="s">
        <v>289</v>
      </c>
      <c r="F29" s="650"/>
      <c r="G29" s="650"/>
      <c r="H29" s="649" t="s">
        <v>290</v>
      </c>
      <c r="I29" s="649"/>
      <c r="J29" s="651" t="s">
        <v>287</v>
      </c>
      <c r="K29" s="651" t="s">
        <v>16</v>
      </c>
      <c r="L29" s="648">
        <v>250</v>
      </c>
    </row>
    <row r="30" spans="1:12" ht="24" x14ac:dyDescent="0.2">
      <c r="A30" s="652"/>
      <c r="B30" s="209" t="s">
        <v>2884</v>
      </c>
      <c r="C30" s="209" t="s">
        <v>2883</v>
      </c>
      <c r="D30" s="211">
        <v>43527</v>
      </c>
      <c r="E30" s="209" t="s">
        <v>2885</v>
      </c>
      <c r="F30" s="650"/>
      <c r="G30" s="650"/>
      <c r="H30" s="649"/>
      <c r="I30" s="649"/>
      <c r="J30" s="651"/>
      <c r="K30" s="651"/>
      <c r="L30" s="648"/>
    </row>
    <row r="31" spans="1:12" ht="24" x14ac:dyDescent="0.2">
      <c r="A31" s="652">
        <v>805</v>
      </c>
      <c r="B31" s="203" t="s">
        <v>12</v>
      </c>
      <c r="C31" s="207" t="s">
        <v>11</v>
      </c>
      <c r="D31" s="207" t="s">
        <v>280</v>
      </c>
      <c r="E31" s="207" t="s">
        <v>281</v>
      </c>
      <c r="F31" s="653" t="s">
        <v>8</v>
      </c>
      <c r="G31" s="653"/>
      <c r="H31" s="650"/>
      <c r="I31" s="650"/>
      <c r="J31" s="650"/>
      <c r="K31" s="650"/>
      <c r="L31" s="650"/>
    </row>
    <row r="32" spans="1:12" x14ac:dyDescent="0.2">
      <c r="A32" s="652"/>
      <c r="B32" s="651" t="s">
        <v>2886</v>
      </c>
      <c r="C32" s="651" t="s">
        <v>2887</v>
      </c>
      <c r="D32" s="655">
        <v>43377</v>
      </c>
      <c r="E32" s="651" t="s">
        <v>644</v>
      </c>
      <c r="F32" s="651" t="s">
        <v>1676</v>
      </c>
      <c r="G32" s="651"/>
      <c r="H32" s="649" t="s">
        <v>286</v>
      </c>
      <c r="I32" s="649"/>
      <c r="J32" s="209" t="s">
        <v>287</v>
      </c>
      <c r="K32" s="209" t="s">
        <v>16</v>
      </c>
      <c r="L32" s="210">
        <v>458.44</v>
      </c>
    </row>
    <row r="33" spans="1:12" x14ac:dyDescent="0.2">
      <c r="A33" s="652"/>
      <c r="B33" s="651"/>
      <c r="C33" s="651"/>
      <c r="D33" s="655"/>
      <c r="E33" s="651"/>
      <c r="F33" s="651"/>
      <c r="G33" s="651"/>
      <c r="H33" s="649" t="s">
        <v>242</v>
      </c>
      <c r="I33" s="649"/>
      <c r="J33" s="209" t="s">
        <v>287</v>
      </c>
      <c r="K33" s="209" t="s">
        <v>16</v>
      </c>
      <c r="L33" s="210">
        <v>349.89</v>
      </c>
    </row>
    <row r="34" spans="1:12" ht="24" x14ac:dyDescent="0.2">
      <c r="A34" s="652"/>
      <c r="B34" s="203" t="s">
        <v>6</v>
      </c>
      <c r="C34" s="207" t="s">
        <v>5</v>
      </c>
      <c r="D34" s="207" t="s">
        <v>288</v>
      </c>
      <c r="E34" s="207" t="s">
        <v>289</v>
      </c>
      <c r="F34" s="650"/>
      <c r="G34" s="650"/>
      <c r="H34" s="649" t="s">
        <v>290</v>
      </c>
      <c r="I34" s="649"/>
      <c r="J34" s="651" t="s">
        <v>287</v>
      </c>
      <c r="K34" s="651" t="s">
        <v>16</v>
      </c>
      <c r="L34" s="648">
        <v>110</v>
      </c>
    </row>
    <row r="35" spans="1:12" ht="24" x14ac:dyDescent="0.2">
      <c r="A35" s="652"/>
      <c r="B35" s="209" t="s">
        <v>1971</v>
      </c>
      <c r="C35" s="209" t="s">
        <v>1676</v>
      </c>
      <c r="D35" s="211">
        <v>43379</v>
      </c>
      <c r="E35" s="209" t="s">
        <v>2637</v>
      </c>
      <c r="F35" s="650"/>
      <c r="G35" s="650"/>
      <c r="H35" s="649"/>
      <c r="I35" s="649"/>
      <c r="J35" s="651"/>
      <c r="K35" s="651"/>
      <c r="L35" s="648"/>
    </row>
    <row r="36" spans="1:12" ht="24" x14ac:dyDescent="0.2">
      <c r="A36" s="652">
        <v>806</v>
      </c>
      <c r="B36" s="203" t="s">
        <v>12</v>
      </c>
      <c r="C36" s="207" t="s">
        <v>11</v>
      </c>
      <c r="D36" s="207" t="s">
        <v>280</v>
      </c>
      <c r="E36" s="207" t="s">
        <v>281</v>
      </c>
      <c r="F36" s="653" t="s">
        <v>8</v>
      </c>
      <c r="G36" s="653"/>
      <c r="H36" s="650"/>
      <c r="I36" s="650"/>
      <c r="J36" s="650"/>
      <c r="K36" s="650"/>
      <c r="L36" s="650"/>
    </row>
    <row r="37" spans="1:12" x14ac:dyDescent="0.2">
      <c r="A37" s="652"/>
      <c r="B37" s="651" t="s">
        <v>2888</v>
      </c>
      <c r="C37" s="654" t="s">
        <v>2889</v>
      </c>
      <c r="D37" s="655">
        <v>43499</v>
      </c>
      <c r="E37" s="651" t="s">
        <v>373</v>
      </c>
      <c r="F37" s="651" t="s">
        <v>374</v>
      </c>
      <c r="G37" s="651"/>
      <c r="H37" s="649" t="s">
        <v>286</v>
      </c>
      <c r="I37" s="649"/>
      <c r="J37" s="209" t="s">
        <v>287</v>
      </c>
      <c r="K37" s="209" t="s">
        <v>16</v>
      </c>
      <c r="L37" s="210">
        <v>586</v>
      </c>
    </row>
    <row r="38" spans="1:12" x14ac:dyDescent="0.2">
      <c r="A38" s="652"/>
      <c r="B38" s="651"/>
      <c r="C38" s="654"/>
      <c r="D38" s="655"/>
      <c r="E38" s="651"/>
      <c r="F38" s="651"/>
      <c r="G38" s="651"/>
      <c r="H38" s="649" t="s">
        <v>242</v>
      </c>
      <c r="I38" s="649"/>
      <c r="J38" s="209" t="s">
        <v>287</v>
      </c>
      <c r="K38" s="209" t="s">
        <v>16</v>
      </c>
      <c r="L38" s="210">
        <v>500.6</v>
      </c>
    </row>
    <row r="39" spans="1:12" ht="24" x14ac:dyDescent="0.2">
      <c r="A39" s="652"/>
      <c r="B39" s="203" t="s">
        <v>6</v>
      </c>
      <c r="C39" s="207" t="s">
        <v>5</v>
      </c>
      <c r="D39" s="207" t="s">
        <v>288</v>
      </c>
      <c r="E39" s="207" t="s">
        <v>289</v>
      </c>
      <c r="F39" s="650"/>
      <c r="G39" s="650"/>
      <c r="H39" s="649" t="s">
        <v>290</v>
      </c>
      <c r="I39" s="649"/>
      <c r="J39" s="651" t="s">
        <v>287</v>
      </c>
      <c r="K39" s="651" t="s">
        <v>287</v>
      </c>
      <c r="L39" s="648">
        <v>0</v>
      </c>
    </row>
    <row r="40" spans="1:12" ht="24" x14ac:dyDescent="0.2">
      <c r="A40" s="652"/>
      <c r="B40" s="209" t="s">
        <v>291</v>
      </c>
      <c r="C40" s="209" t="s">
        <v>374</v>
      </c>
      <c r="D40" s="211">
        <v>43501</v>
      </c>
      <c r="E40" s="209" t="s">
        <v>2890</v>
      </c>
      <c r="F40" s="650"/>
      <c r="G40" s="650"/>
      <c r="H40" s="649"/>
      <c r="I40" s="649"/>
      <c r="J40" s="651"/>
      <c r="K40" s="651"/>
      <c r="L40" s="648"/>
    </row>
    <row r="41" spans="1:12" ht="24" x14ac:dyDescent="0.2">
      <c r="A41" s="652">
        <v>807</v>
      </c>
      <c r="B41" s="203" t="s">
        <v>12</v>
      </c>
      <c r="C41" s="207" t="s">
        <v>11</v>
      </c>
      <c r="D41" s="207" t="s">
        <v>280</v>
      </c>
      <c r="E41" s="207" t="s">
        <v>281</v>
      </c>
      <c r="F41" s="653" t="s">
        <v>8</v>
      </c>
      <c r="G41" s="653"/>
      <c r="H41" s="650"/>
      <c r="I41" s="650"/>
      <c r="J41" s="650"/>
      <c r="K41" s="650"/>
      <c r="L41" s="650"/>
    </row>
    <row r="42" spans="1:12" x14ac:dyDescent="0.2">
      <c r="A42" s="652"/>
      <c r="B42" s="651" t="s">
        <v>2891</v>
      </c>
      <c r="C42" s="654" t="s">
        <v>2892</v>
      </c>
      <c r="D42" s="655">
        <v>43398</v>
      </c>
      <c r="E42" s="651" t="s">
        <v>1608</v>
      </c>
      <c r="F42" s="651" t="s">
        <v>1609</v>
      </c>
      <c r="G42" s="651"/>
      <c r="H42" s="649" t="s">
        <v>286</v>
      </c>
      <c r="I42" s="649"/>
      <c r="J42" s="209" t="s">
        <v>287</v>
      </c>
      <c r="K42" s="209" t="s">
        <v>16</v>
      </c>
      <c r="L42" s="210">
        <v>644.47</v>
      </c>
    </row>
    <row r="43" spans="1:12" x14ac:dyDescent="0.2">
      <c r="A43" s="652"/>
      <c r="B43" s="651"/>
      <c r="C43" s="654"/>
      <c r="D43" s="655"/>
      <c r="E43" s="651"/>
      <c r="F43" s="651"/>
      <c r="G43" s="651"/>
      <c r="H43" s="649" t="s">
        <v>242</v>
      </c>
      <c r="I43" s="649"/>
      <c r="J43" s="209" t="s">
        <v>287</v>
      </c>
      <c r="K43" s="209" t="s">
        <v>16</v>
      </c>
      <c r="L43" s="210">
        <v>645.4</v>
      </c>
    </row>
    <row r="44" spans="1:12" ht="24" x14ac:dyDescent="0.2">
      <c r="A44" s="652"/>
      <c r="B44" s="203" t="s">
        <v>6</v>
      </c>
      <c r="C44" s="207" t="s">
        <v>5</v>
      </c>
      <c r="D44" s="207" t="s">
        <v>288</v>
      </c>
      <c r="E44" s="207" t="s">
        <v>289</v>
      </c>
      <c r="F44" s="650"/>
      <c r="G44" s="650"/>
      <c r="H44" s="649" t="s">
        <v>290</v>
      </c>
      <c r="I44" s="649"/>
      <c r="J44" s="651" t="s">
        <v>287</v>
      </c>
      <c r="K44" s="651" t="s">
        <v>16</v>
      </c>
      <c r="L44" s="648">
        <v>440</v>
      </c>
    </row>
    <row r="45" spans="1:12" ht="36" x14ac:dyDescent="0.2">
      <c r="A45" s="652"/>
      <c r="B45" s="209" t="s">
        <v>1308</v>
      </c>
      <c r="C45" s="209" t="s">
        <v>1609</v>
      </c>
      <c r="D45" s="211">
        <v>43401</v>
      </c>
      <c r="E45" s="209" t="s">
        <v>919</v>
      </c>
      <c r="F45" s="650"/>
      <c r="G45" s="650"/>
      <c r="H45" s="649"/>
      <c r="I45" s="649"/>
      <c r="J45" s="651"/>
      <c r="K45" s="651"/>
      <c r="L45" s="648"/>
    </row>
    <row r="46" spans="1:12" ht="24" x14ac:dyDescent="0.2">
      <c r="A46" s="652">
        <v>808</v>
      </c>
      <c r="B46" s="203" t="s">
        <v>12</v>
      </c>
      <c r="C46" s="207" t="s">
        <v>11</v>
      </c>
      <c r="D46" s="207" t="s">
        <v>280</v>
      </c>
      <c r="E46" s="207" t="s">
        <v>281</v>
      </c>
      <c r="F46" s="653" t="s">
        <v>8</v>
      </c>
      <c r="G46" s="653"/>
      <c r="H46" s="650"/>
      <c r="I46" s="650"/>
      <c r="J46" s="650"/>
      <c r="K46" s="650"/>
      <c r="L46" s="650"/>
    </row>
    <row r="47" spans="1:12" x14ac:dyDescent="0.2">
      <c r="A47" s="652"/>
      <c r="B47" s="651" t="s">
        <v>2891</v>
      </c>
      <c r="C47" s="654" t="s">
        <v>2893</v>
      </c>
      <c r="D47" s="655">
        <v>43533</v>
      </c>
      <c r="E47" s="651" t="s">
        <v>607</v>
      </c>
      <c r="F47" s="651" t="s">
        <v>1937</v>
      </c>
      <c r="G47" s="651"/>
      <c r="H47" s="649" t="s">
        <v>286</v>
      </c>
      <c r="I47" s="649"/>
      <c r="J47" s="209" t="s">
        <v>287</v>
      </c>
      <c r="K47" s="209" t="s">
        <v>16</v>
      </c>
      <c r="L47" s="210">
        <v>722.22</v>
      </c>
    </row>
    <row r="48" spans="1:12" x14ac:dyDescent="0.2">
      <c r="A48" s="652"/>
      <c r="B48" s="651"/>
      <c r="C48" s="654"/>
      <c r="D48" s="655"/>
      <c r="E48" s="651"/>
      <c r="F48" s="651"/>
      <c r="G48" s="651"/>
      <c r="H48" s="649" t="s">
        <v>242</v>
      </c>
      <c r="I48" s="649"/>
      <c r="J48" s="651" t="s">
        <v>287</v>
      </c>
      <c r="K48" s="651" t="s">
        <v>16</v>
      </c>
      <c r="L48" s="648">
        <v>552.6</v>
      </c>
    </row>
    <row r="49" spans="1:12" x14ac:dyDescent="0.2">
      <c r="A49" s="652"/>
      <c r="B49" s="651"/>
      <c r="C49" s="654"/>
      <c r="D49" s="655"/>
      <c r="E49" s="651"/>
      <c r="F49" s="651"/>
      <c r="G49" s="651"/>
      <c r="H49" s="649"/>
      <c r="I49" s="649"/>
      <c r="J49" s="651"/>
      <c r="K49" s="651"/>
      <c r="L49" s="648"/>
    </row>
    <row r="50" spans="1:12" ht="24" x14ac:dyDescent="0.2">
      <c r="A50" s="652"/>
      <c r="B50" s="203" t="s">
        <v>6</v>
      </c>
      <c r="C50" s="207" t="s">
        <v>5</v>
      </c>
      <c r="D50" s="207" t="s">
        <v>288</v>
      </c>
      <c r="E50" s="207" t="s">
        <v>289</v>
      </c>
      <c r="F50" s="650"/>
      <c r="G50" s="650"/>
      <c r="H50" s="649" t="s">
        <v>290</v>
      </c>
      <c r="I50" s="649"/>
      <c r="J50" s="651" t="s">
        <v>287</v>
      </c>
      <c r="K50" s="651" t="s">
        <v>16</v>
      </c>
      <c r="L50" s="648">
        <v>1544</v>
      </c>
    </row>
    <row r="51" spans="1:12" ht="36" x14ac:dyDescent="0.2">
      <c r="A51" s="652"/>
      <c r="B51" s="209" t="s">
        <v>1308</v>
      </c>
      <c r="C51" s="209" t="s">
        <v>1937</v>
      </c>
      <c r="D51" s="211">
        <v>43536</v>
      </c>
      <c r="E51" s="209" t="s">
        <v>785</v>
      </c>
      <c r="F51" s="650"/>
      <c r="G51" s="650"/>
      <c r="H51" s="649"/>
      <c r="I51" s="649"/>
      <c r="J51" s="651"/>
      <c r="K51" s="651"/>
      <c r="L51" s="648"/>
    </row>
    <row r="52" spans="1:12" ht="24" x14ac:dyDescent="0.2">
      <c r="A52" s="652">
        <v>809</v>
      </c>
      <c r="B52" s="203" t="s">
        <v>12</v>
      </c>
      <c r="C52" s="207" t="s">
        <v>11</v>
      </c>
      <c r="D52" s="207" t="s">
        <v>280</v>
      </c>
      <c r="E52" s="207" t="s">
        <v>281</v>
      </c>
      <c r="F52" s="653" t="s">
        <v>8</v>
      </c>
      <c r="G52" s="653"/>
      <c r="H52" s="650"/>
      <c r="I52" s="650"/>
      <c r="J52" s="650"/>
      <c r="K52" s="650"/>
      <c r="L52" s="650"/>
    </row>
    <row r="53" spans="1:12" x14ac:dyDescent="0.2">
      <c r="A53" s="652"/>
      <c r="B53" s="651" t="s">
        <v>2894</v>
      </c>
      <c r="C53" s="654" t="s">
        <v>2895</v>
      </c>
      <c r="D53" s="655">
        <v>43440</v>
      </c>
      <c r="E53" s="651" t="s">
        <v>2896</v>
      </c>
      <c r="F53" s="651" t="s">
        <v>2897</v>
      </c>
      <c r="G53" s="651"/>
      <c r="H53" s="649" t="s">
        <v>286</v>
      </c>
      <c r="I53" s="649"/>
      <c r="J53" s="209" t="s">
        <v>287</v>
      </c>
      <c r="K53" s="209" t="s">
        <v>16</v>
      </c>
      <c r="L53" s="210">
        <v>744</v>
      </c>
    </row>
    <row r="54" spans="1:12" x14ac:dyDescent="0.2">
      <c r="A54" s="652"/>
      <c r="B54" s="651"/>
      <c r="C54" s="654"/>
      <c r="D54" s="655"/>
      <c r="E54" s="651"/>
      <c r="F54" s="651"/>
      <c r="G54" s="651"/>
      <c r="H54" s="649" t="s">
        <v>242</v>
      </c>
      <c r="I54" s="649"/>
      <c r="J54" s="209" t="s">
        <v>287</v>
      </c>
      <c r="K54" s="209" t="s">
        <v>16</v>
      </c>
      <c r="L54" s="210">
        <v>1534.33</v>
      </c>
    </row>
    <row r="55" spans="1:12" ht="24" x14ac:dyDescent="0.2">
      <c r="A55" s="652"/>
      <c r="B55" s="203" t="s">
        <v>6</v>
      </c>
      <c r="C55" s="207" t="s">
        <v>5</v>
      </c>
      <c r="D55" s="207" t="s">
        <v>288</v>
      </c>
      <c r="E55" s="207" t="s">
        <v>289</v>
      </c>
      <c r="F55" s="650"/>
      <c r="G55" s="650"/>
      <c r="H55" s="649" t="s">
        <v>290</v>
      </c>
      <c r="I55" s="649"/>
      <c r="J55" s="651" t="s">
        <v>287</v>
      </c>
      <c r="K55" s="651" t="s">
        <v>287</v>
      </c>
      <c r="L55" s="648">
        <v>0</v>
      </c>
    </row>
    <row r="56" spans="1:12" ht="24" x14ac:dyDescent="0.2">
      <c r="A56" s="652"/>
      <c r="B56" s="209" t="s">
        <v>439</v>
      </c>
      <c r="C56" s="209" t="s">
        <v>2897</v>
      </c>
      <c r="D56" s="211">
        <v>43446</v>
      </c>
      <c r="E56" s="209" t="s">
        <v>1881</v>
      </c>
      <c r="F56" s="650"/>
      <c r="G56" s="650"/>
      <c r="H56" s="649"/>
      <c r="I56" s="649"/>
      <c r="J56" s="651"/>
      <c r="K56" s="651"/>
      <c r="L56" s="648"/>
    </row>
    <row r="57" spans="1:12" ht="24" x14ac:dyDescent="0.2">
      <c r="A57" s="652">
        <v>810</v>
      </c>
      <c r="B57" s="203" t="s">
        <v>12</v>
      </c>
      <c r="C57" s="207" t="s">
        <v>11</v>
      </c>
      <c r="D57" s="207" t="s">
        <v>280</v>
      </c>
      <c r="E57" s="207" t="s">
        <v>281</v>
      </c>
      <c r="F57" s="653" t="s">
        <v>8</v>
      </c>
      <c r="G57" s="653"/>
      <c r="H57" s="650"/>
      <c r="I57" s="650"/>
      <c r="J57" s="650"/>
      <c r="K57" s="650"/>
      <c r="L57" s="650"/>
    </row>
    <row r="58" spans="1:12" x14ac:dyDescent="0.2">
      <c r="A58" s="652"/>
      <c r="B58" s="651" t="s">
        <v>2898</v>
      </c>
      <c r="C58" s="654" t="s">
        <v>2899</v>
      </c>
      <c r="D58" s="655">
        <v>43374</v>
      </c>
      <c r="E58" s="651" t="s">
        <v>2900</v>
      </c>
      <c r="F58" s="651" t="s">
        <v>2901</v>
      </c>
      <c r="G58" s="651"/>
      <c r="H58" s="649" t="s">
        <v>286</v>
      </c>
      <c r="I58" s="649"/>
      <c r="J58" s="209" t="s">
        <v>287</v>
      </c>
      <c r="K58" s="209" t="s">
        <v>16</v>
      </c>
      <c r="L58" s="210">
        <v>270.51</v>
      </c>
    </row>
    <row r="59" spans="1:12" x14ac:dyDescent="0.2">
      <c r="A59" s="652"/>
      <c r="B59" s="651"/>
      <c r="C59" s="654"/>
      <c r="D59" s="655"/>
      <c r="E59" s="651"/>
      <c r="F59" s="651"/>
      <c r="G59" s="651"/>
      <c r="H59" s="649" t="s">
        <v>242</v>
      </c>
      <c r="I59" s="649"/>
      <c r="J59" s="209" t="s">
        <v>287</v>
      </c>
      <c r="K59" s="209" t="s">
        <v>16</v>
      </c>
      <c r="L59" s="210">
        <v>200.88</v>
      </c>
    </row>
    <row r="60" spans="1:12" ht="24" x14ac:dyDescent="0.2">
      <c r="A60" s="652"/>
      <c r="B60" s="203" t="s">
        <v>6</v>
      </c>
      <c r="C60" s="207" t="s">
        <v>5</v>
      </c>
      <c r="D60" s="207" t="s">
        <v>288</v>
      </c>
      <c r="E60" s="207" t="s">
        <v>289</v>
      </c>
      <c r="F60" s="650"/>
      <c r="G60" s="650"/>
      <c r="H60" s="649" t="s">
        <v>290</v>
      </c>
      <c r="I60" s="649"/>
      <c r="J60" s="651" t="s">
        <v>287</v>
      </c>
      <c r="K60" s="651" t="s">
        <v>16</v>
      </c>
      <c r="L60" s="648">
        <v>170</v>
      </c>
    </row>
    <row r="61" spans="1:12" ht="24" x14ac:dyDescent="0.2">
      <c r="A61" s="652"/>
      <c r="B61" s="209" t="s">
        <v>291</v>
      </c>
      <c r="C61" s="209" t="s">
        <v>2901</v>
      </c>
      <c r="D61" s="211">
        <v>43375</v>
      </c>
      <c r="E61" s="209" t="s">
        <v>706</v>
      </c>
      <c r="F61" s="650"/>
      <c r="G61" s="650"/>
      <c r="H61" s="649"/>
      <c r="I61" s="649"/>
      <c r="J61" s="651"/>
      <c r="K61" s="651"/>
      <c r="L61" s="648"/>
    </row>
    <row r="62" spans="1:12" ht="24" x14ac:dyDescent="0.2">
      <c r="A62" s="652">
        <v>811</v>
      </c>
      <c r="B62" s="203" t="s">
        <v>12</v>
      </c>
      <c r="C62" s="207" t="s">
        <v>11</v>
      </c>
      <c r="D62" s="207" t="s">
        <v>280</v>
      </c>
      <c r="E62" s="207" t="s">
        <v>281</v>
      </c>
      <c r="F62" s="653" t="s">
        <v>8</v>
      </c>
      <c r="G62" s="653"/>
      <c r="H62" s="650"/>
      <c r="I62" s="650"/>
      <c r="J62" s="650"/>
      <c r="K62" s="650"/>
      <c r="L62" s="650"/>
    </row>
    <row r="63" spans="1:12" x14ac:dyDescent="0.2">
      <c r="A63" s="652"/>
      <c r="B63" s="651" t="s">
        <v>2898</v>
      </c>
      <c r="C63" s="654" t="s">
        <v>2902</v>
      </c>
      <c r="D63" s="655">
        <v>43434</v>
      </c>
      <c r="E63" s="651" t="s">
        <v>1258</v>
      </c>
      <c r="F63" s="651" t="s">
        <v>2903</v>
      </c>
      <c r="G63" s="651"/>
      <c r="H63" s="649" t="s">
        <v>286</v>
      </c>
      <c r="I63" s="649"/>
      <c r="J63" s="209" t="s">
        <v>287</v>
      </c>
      <c r="K63" s="209" t="s">
        <v>16</v>
      </c>
      <c r="L63" s="210">
        <v>953.15</v>
      </c>
    </row>
    <row r="64" spans="1:12" x14ac:dyDescent="0.2">
      <c r="A64" s="652"/>
      <c r="B64" s="651"/>
      <c r="C64" s="654"/>
      <c r="D64" s="655"/>
      <c r="E64" s="651"/>
      <c r="F64" s="651"/>
      <c r="G64" s="651"/>
      <c r="H64" s="649" t="s">
        <v>242</v>
      </c>
      <c r="I64" s="649"/>
      <c r="J64" s="209" t="s">
        <v>287</v>
      </c>
      <c r="K64" s="209" t="s">
        <v>16</v>
      </c>
      <c r="L64" s="210">
        <v>1044.01</v>
      </c>
    </row>
    <row r="65" spans="1:12" ht="24" x14ac:dyDescent="0.2">
      <c r="A65" s="652"/>
      <c r="B65" s="203" t="s">
        <v>6</v>
      </c>
      <c r="C65" s="207" t="s">
        <v>5</v>
      </c>
      <c r="D65" s="207" t="s">
        <v>288</v>
      </c>
      <c r="E65" s="207" t="s">
        <v>289</v>
      </c>
      <c r="F65" s="650"/>
      <c r="G65" s="650"/>
      <c r="H65" s="649" t="s">
        <v>290</v>
      </c>
      <c r="I65" s="649"/>
      <c r="J65" s="651" t="s">
        <v>287</v>
      </c>
      <c r="K65" s="651" t="s">
        <v>16</v>
      </c>
      <c r="L65" s="648">
        <v>69.55</v>
      </c>
    </row>
    <row r="66" spans="1:12" ht="24" x14ac:dyDescent="0.2">
      <c r="A66" s="652"/>
      <c r="B66" s="209" t="s">
        <v>291</v>
      </c>
      <c r="C66" s="209" t="s">
        <v>2903</v>
      </c>
      <c r="D66" s="211">
        <v>43441</v>
      </c>
      <c r="E66" s="209" t="s">
        <v>2904</v>
      </c>
      <c r="F66" s="650"/>
      <c r="G66" s="650"/>
      <c r="H66" s="649"/>
      <c r="I66" s="649"/>
      <c r="J66" s="651"/>
      <c r="K66" s="651"/>
      <c r="L66" s="648"/>
    </row>
    <row r="67" spans="1:12" ht="24" x14ac:dyDescent="0.2">
      <c r="A67" s="652">
        <v>812</v>
      </c>
      <c r="B67" s="203" t="s">
        <v>12</v>
      </c>
      <c r="C67" s="207" t="s">
        <v>11</v>
      </c>
      <c r="D67" s="207" t="s">
        <v>280</v>
      </c>
      <c r="E67" s="207" t="s">
        <v>281</v>
      </c>
      <c r="F67" s="653" t="s">
        <v>8</v>
      </c>
      <c r="G67" s="653"/>
      <c r="H67" s="650"/>
      <c r="I67" s="650"/>
      <c r="J67" s="650"/>
      <c r="K67" s="650"/>
      <c r="L67" s="650"/>
    </row>
    <row r="68" spans="1:12" x14ac:dyDescent="0.2">
      <c r="A68" s="652"/>
      <c r="B68" s="651" t="s">
        <v>2898</v>
      </c>
      <c r="C68" s="654" t="s">
        <v>2905</v>
      </c>
      <c r="D68" s="655">
        <v>43443</v>
      </c>
      <c r="E68" s="651" t="s">
        <v>607</v>
      </c>
      <c r="F68" s="651" t="s">
        <v>1557</v>
      </c>
      <c r="G68" s="651"/>
      <c r="H68" s="649" t="s">
        <v>286</v>
      </c>
      <c r="I68" s="649"/>
      <c r="J68" s="209" t="s">
        <v>287</v>
      </c>
      <c r="K68" s="209" t="s">
        <v>16</v>
      </c>
      <c r="L68" s="210">
        <v>523</v>
      </c>
    </row>
    <row r="69" spans="1:12" x14ac:dyDescent="0.2">
      <c r="A69" s="652"/>
      <c r="B69" s="651"/>
      <c r="C69" s="654"/>
      <c r="D69" s="655"/>
      <c r="E69" s="651"/>
      <c r="F69" s="651"/>
      <c r="G69" s="651"/>
      <c r="H69" s="649" t="s">
        <v>242</v>
      </c>
      <c r="I69" s="649"/>
      <c r="J69" s="209" t="s">
        <v>287</v>
      </c>
      <c r="K69" s="209" t="s">
        <v>16</v>
      </c>
      <c r="L69" s="210">
        <v>410</v>
      </c>
    </row>
    <row r="70" spans="1:12" ht="24" x14ac:dyDescent="0.2">
      <c r="A70" s="652"/>
      <c r="B70" s="203" t="s">
        <v>6</v>
      </c>
      <c r="C70" s="207" t="s">
        <v>5</v>
      </c>
      <c r="D70" s="207" t="s">
        <v>288</v>
      </c>
      <c r="E70" s="207" t="s">
        <v>289</v>
      </c>
      <c r="F70" s="650"/>
      <c r="G70" s="650"/>
      <c r="H70" s="649" t="s">
        <v>290</v>
      </c>
      <c r="I70" s="649"/>
      <c r="J70" s="651" t="s">
        <v>287</v>
      </c>
      <c r="K70" s="651" t="s">
        <v>16</v>
      </c>
      <c r="L70" s="648">
        <v>100</v>
      </c>
    </row>
    <row r="71" spans="1:12" ht="24" x14ac:dyDescent="0.2">
      <c r="A71" s="652"/>
      <c r="B71" s="209" t="s">
        <v>291</v>
      </c>
      <c r="C71" s="209" t="s">
        <v>1557</v>
      </c>
      <c r="D71" s="211">
        <v>43445</v>
      </c>
      <c r="E71" s="209" t="s">
        <v>572</v>
      </c>
      <c r="F71" s="650"/>
      <c r="G71" s="650"/>
      <c r="H71" s="649"/>
      <c r="I71" s="649"/>
      <c r="J71" s="651"/>
      <c r="K71" s="651"/>
      <c r="L71" s="648"/>
    </row>
    <row r="72" spans="1:12" ht="24" x14ac:dyDescent="0.2">
      <c r="A72" s="652">
        <v>813</v>
      </c>
      <c r="B72" s="203" t="s">
        <v>12</v>
      </c>
      <c r="C72" s="207" t="s">
        <v>11</v>
      </c>
      <c r="D72" s="207" t="s">
        <v>280</v>
      </c>
      <c r="E72" s="207" t="s">
        <v>281</v>
      </c>
      <c r="F72" s="653" t="s">
        <v>8</v>
      </c>
      <c r="G72" s="653"/>
      <c r="H72" s="650"/>
      <c r="I72" s="650"/>
      <c r="J72" s="650"/>
      <c r="K72" s="650"/>
      <c r="L72" s="650"/>
    </row>
    <row r="73" spans="1:12" x14ac:dyDescent="0.2">
      <c r="A73" s="652"/>
      <c r="B73" s="651" t="s">
        <v>2898</v>
      </c>
      <c r="C73" s="654" t="s">
        <v>2906</v>
      </c>
      <c r="D73" s="655">
        <v>43475</v>
      </c>
      <c r="E73" s="651" t="s">
        <v>389</v>
      </c>
      <c r="F73" s="651" t="s">
        <v>587</v>
      </c>
      <c r="G73" s="651"/>
      <c r="H73" s="649" t="s">
        <v>286</v>
      </c>
      <c r="I73" s="649"/>
      <c r="J73" s="209" t="s">
        <v>287</v>
      </c>
      <c r="K73" s="209" t="s">
        <v>16</v>
      </c>
      <c r="L73" s="210">
        <v>777</v>
      </c>
    </row>
    <row r="74" spans="1:12" x14ac:dyDescent="0.2">
      <c r="A74" s="652"/>
      <c r="B74" s="651"/>
      <c r="C74" s="654"/>
      <c r="D74" s="655"/>
      <c r="E74" s="651"/>
      <c r="F74" s="651"/>
      <c r="G74" s="651"/>
      <c r="H74" s="649" t="s">
        <v>242</v>
      </c>
      <c r="I74" s="649"/>
      <c r="J74" s="651" t="s">
        <v>287</v>
      </c>
      <c r="K74" s="651" t="s">
        <v>16</v>
      </c>
      <c r="L74" s="648">
        <v>826</v>
      </c>
    </row>
    <row r="75" spans="1:12" x14ac:dyDescent="0.2">
      <c r="A75" s="652"/>
      <c r="B75" s="651"/>
      <c r="C75" s="654"/>
      <c r="D75" s="655"/>
      <c r="E75" s="651"/>
      <c r="F75" s="651"/>
      <c r="G75" s="651"/>
      <c r="H75" s="649"/>
      <c r="I75" s="649"/>
      <c r="J75" s="651"/>
      <c r="K75" s="651"/>
      <c r="L75" s="648"/>
    </row>
    <row r="76" spans="1:12" ht="24" x14ac:dyDescent="0.2">
      <c r="A76" s="652"/>
      <c r="B76" s="203" t="s">
        <v>6</v>
      </c>
      <c r="C76" s="207" t="s">
        <v>5</v>
      </c>
      <c r="D76" s="207" t="s">
        <v>288</v>
      </c>
      <c r="E76" s="207" t="s">
        <v>289</v>
      </c>
      <c r="F76" s="650"/>
      <c r="G76" s="650"/>
      <c r="H76" s="649" t="s">
        <v>290</v>
      </c>
      <c r="I76" s="649"/>
      <c r="J76" s="651" t="s">
        <v>287</v>
      </c>
      <c r="K76" s="651" t="s">
        <v>287</v>
      </c>
      <c r="L76" s="648">
        <v>0</v>
      </c>
    </row>
    <row r="77" spans="1:12" ht="24" x14ac:dyDescent="0.2">
      <c r="A77" s="652"/>
      <c r="B77" s="209" t="s">
        <v>291</v>
      </c>
      <c r="C77" s="209" t="s">
        <v>587</v>
      </c>
      <c r="D77" s="211">
        <v>43480</v>
      </c>
      <c r="E77" s="209" t="s">
        <v>2907</v>
      </c>
      <c r="F77" s="650"/>
      <c r="G77" s="650"/>
      <c r="H77" s="649"/>
      <c r="I77" s="649"/>
      <c r="J77" s="651"/>
      <c r="K77" s="651"/>
      <c r="L77" s="648"/>
    </row>
    <row r="78" spans="1:12" ht="24" x14ac:dyDescent="0.2">
      <c r="A78" s="652">
        <v>814</v>
      </c>
      <c r="B78" s="203" t="s">
        <v>12</v>
      </c>
      <c r="C78" s="207" t="s">
        <v>11</v>
      </c>
      <c r="D78" s="207" t="s">
        <v>280</v>
      </c>
      <c r="E78" s="207" t="s">
        <v>281</v>
      </c>
      <c r="F78" s="653" t="s">
        <v>8</v>
      </c>
      <c r="G78" s="653"/>
      <c r="H78" s="650"/>
      <c r="I78" s="650"/>
      <c r="J78" s="650"/>
      <c r="K78" s="650"/>
      <c r="L78" s="650"/>
    </row>
    <row r="79" spans="1:12" x14ac:dyDescent="0.2">
      <c r="A79" s="652"/>
      <c r="B79" s="651" t="s">
        <v>2898</v>
      </c>
      <c r="C79" s="654" t="s">
        <v>2908</v>
      </c>
      <c r="D79" s="655">
        <v>43482</v>
      </c>
      <c r="E79" s="651" t="s">
        <v>921</v>
      </c>
      <c r="F79" s="651" t="s">
        <v>2909</v>
      </c>
      <c r="G79" s="651"/>
      <c r="H79" s="649" t="s">
        <v>286</v>
      </c>
      <c r="I79" s="649"/>
      <c r="J79" s="209" t="s">
        <v>287</v>
      </c>
      <c r="K79" s="209" t="s">
        <v>16</v>
      </c>
      <c r="L79" s="210">
        <v>1240.78</v>
      </c>
    </row>
    <row r="80" spans="1:12" x14ac:dyDescent="0.2">
      <c r="A80" s="652"/>
      <c r="B80" s="651"/>
      <c r="C80" s="654"/>
      <c r="D80" s="655"/>
      <c r="E80" s="651"/>
      <c r="F80" s="651"/>
      <c r="G80" s="651"/>
      <c r="H80" s="649" t="s">
        <v>242</v>
      </c>
      <c r="I80" s="649"/>
      <c r="J80" s="209" t="s">
        <v>287</v>
      </c>
      <c r="K80" s="209" t="s">
        <v>16</v>
      </c>
      <c r="L80" s="210">
        <v>2184.83</v>
      </c>
    </row>
    <row r="81" spans="1:12" ht="24" x14ac:dyDescent="0.2">
      <c r="A81" s="652"/>
      <c r="B81" s="203" t="s">
        <v>6</v>
      </c>
      <c r="C81" s="207" t="s">
        <v>5</v>
      </c>
      <c r="D81" s="207" t="s">
        <v>288</v>
      </c>
      <c r="E81" s="207" t="s">
        <v>289</v>
      </c>
      <c r="F81" s="650"/>
      <c r="G81" s="650"/>
      <c r="H81" s="649" t="s">
        <v>290</v>
      </c>
      <c r="I81" s="649"/>
      <c r="J81" s="651" t="s">
        <v>287</v>
      </c>
      <c r="K81" s="651" t="s">
        <v>287</v>
      </c>
      <c r="L81" s="648">
        <v>0</v>
      </c>
    </row>
    <row r="82" spans="1:12" ht="24" x14ac:dyDescent="0.2">
      <c r="A82" s="652"/>
      <c r="B82" s="209" t="s">
        <v>291</v>
      </c>
      <c r="C82" s="209" t="s">
        <v>2909</v>
      </c>
      <c r="D82" s="211">
        <v>43489</v>
      </c>
      <c r="E82" s="209" t="s">
        <v>2910</v>
      </c>
      <c r="F82" s="650"/>
      <c r="G82" s="650"/>
      <c r="H82" s="649"/>
      <c r="I82" s="649"/>
      <c r="J82" s="651"/>
      <c r="K82" s="651"/>
      <c r="L82" s="648"/>
    </row>
    <row r="83" spans="1:12" ht="24" x14ac:dyDescent="0.2">
      <c r="A83" s="652">
        <v>815</v>
      </c>
      <c r="B83" s="203" t="s">
        <v>12</v>
      </c>
      <c r="C83" s="207" t="s">
        <v>11</v>
      </c>
      <c r="D83" s="207" t="s">
        <v>280</v>
      </c>
      <c r="E83" s="207" t="s">
        <v>281</v>
      </c>
      <c r="F83" s="653" t="s">
        <v>8</v>
      </c>
      <c r="G83" s="653"/>
      <c r="H83" s="650"/>
      <c r="I83" s="650"/>
      <c r="J83" s="650"/>
      <c r="K83" s="650"/>
      <c r="L83" s="650"/>
    </row>
    <row r="84" spans="1:12" x14ac:dyDescent="0.2">
      <c r="A84" s="652"/>
      <c r="B84" s="651" t="s">
        <v>2898</v>
      </c>
      <c r="C84" s="654" t="s">
        <v>2911</v>
      </c>
      <c r="D84" s="655">
        <v>43500</v>
      </c>
      <c r="E84" s="651" t="s">
        <v>1058</v>
      </c>
      <c r="F84" s="651" t="s">
        <v>1059</v>
      </c>
      <c r="G84" s="651"/>
      <c r="H84" s="649" t="s">
        <v>286</v>
      </c>
      <c r="I84" s="649"/>
      <c r="J84" s="209" t="s">
        <v>287</v>
      </c>
      <c r="K84" s="209" t="s">
        <v>16</v>
      </c>
      <c r="L84" s="210">
        <v>452.7</v>
      </c>
    </row>
    <row r="85" spans="1:12" x14ac:dyDescent="0.2">
      <c r="A85" s="652"/>
      <c r="B85" s="651"/>
      <c r="C85" s="654"/>
      <c r="D85" s="655"/>
      <c r="E85" s="651"/>
      <c r="F85" s="651"/>
      <c r="G85" s="651"/>
      <c r="H85" s="649" t="s">
        <v>242</v>
      </c>
      <c r="I85" s="649"/>
      <c r="J85" s="209" t="s">
        <v>287</v>
      </c>
      <c r="K85" s="209" t="s">
        <v>16</v>
      </c>
      <c r="L85" s="210">
        <v>192</v>
      </c>
    </row>
    <row r="86" spans="1:12" ht="24" x14ac:dyDescent="0.2">
      <c r="A86" s="652"/>
      <c r="B86" s="203" t="s">
        <v>6</v>
      </c>
      <c r="C86" s="207" t="s">
        <v>5</v>
      </c>
      <c r="D86" s="207" t="s">
        <v>288</v>
      </c>
      <c r="E86" s="207" t="s">
        <v>289</v>
      </c>
      <c r="F86" s="650"/>
      <c r="G86" s="650"/>
      <c r="H86" s="649" t="s">
        <v>290</v>
      </c>
      <c r="I86" s="649"/>
      <c r="J86" s="651" t="s">
        <v>287</v>
      </c>
      <c r="K86" s="651" t="s">
        <v>287</v>
      </c>
      <c r="L86" s="648">
        <v>0</v>
      </c>
    </row>
    <row r="87" spans="1:12" ht="24" x14ac:dyDescent="0.2">
      <c r="A87" s="652"/>
      <c r="B87" s="209" t="s">
        <v>291</v>
      </c>
      <c r="C87" s="209" t="s">
        <v>1059</v>
      </c>
      <c r="D87" s="211">
        <v>43502</v>
      </c>
      <c r="E87" s="209" t="s">
        <v>1990</v>
      </c>
      <c r="F87" s="650"/>
      <c r="G87" s="650"/>
      <c r="H87" s="649"/>
      <c r="I87" s="649"/>
      <c r="J87" s="651"/>
      <c r="K87" s="651"/>
      <c r="L87" s="648"/>
    </row>
    <row r="88" spans="1:12" ht="24" x14ac:dyDescent="0.2">
      <c r="A88" s="652">
        <v>816</v>
      </c>
      <c r="B88" s="203" t="s">
        <v>12</v>
      </c>
      <c r="C88" s="207" t="s">
        <v>11</v>
      </c>
      <c r="D88" s="207" t="s">
        <v>280</v>
      </c>
      <c r="E88" s="207" t="s">
        <v>281</v>
      </c>
      <c r="F88" s="653" t="s">
        <v>8</v>
      </c>
      <c r="G88" s="653"/>
      <c r="H88" s="650"/>
      <c r="I88" s="650"/>
      <c r="J88" s="650"/>
      <c r="K88" s="650"/>
      <c r="L88" s="650"/>
    </row>
    <row r="89" spans="1:12" x14ac:dyDescent="0.2">
      <c r="A89" s="652"/>
      <c r="B89" s="651" t="s">
        <v>2898</v>
      </c>
      <c r="C89" s="654" t="s">
        <v>2912</v>
      </c>
      <c r="D89" s="655">
        <v>43536</v>
      </c>
      <c r="E89" s="651" t="s">
        <v>2913</v>
      </c>
      <c r="F89" s="651" t="s">
        <v>2914</v>
      </c>
      <c r="G89" s="651"/>
      <c r="H89" s="649" t="s">
        <v>286</v>
      </c>
      <c r="I89" s="649"/>
      <c r="J89" s="209" t="s">
        <v>287</v>
      </c>
      <c r="K89" s="209" t="s">
        <v>16</v>
      </c>
      <c r="L89" s="210">
        <v>958</v>
      </c>
    </row>
    <row r="90" spans="1:12" x14ac:dyDescent="0.2">
      <c r="A90" s="652"/>
      <c r="B90" s="651"/>
      <c r="C90" s="654"/>
      <c r="D90" s="655"/>
      <c r="E90" s="651"/>
      <c r="F90" s="651"/>
      <c r="G90" s="651"/>
      <c r="H90" s="649" t="s">
        <v>242</v>
      </c>
      <c r="I90" s="649"/>
      <c r="J90" s="651" t="s">
        <v>287</v>
      </c>
      <c r="K90" s="651" t="s">
        <v>16</v>
      </c>
      <c r="L90" s="648">
        <v>839.81</v>
      </c>
    </row>
    <row r="91" spans="1:12" x14ac:dyDescent="0.2">
      <c r="A91" s="652"/>
      <c r="B91" s="651"/>
      <c r="C91" s="654"/>
      <c r="D91" s="655"/>
      <c r="E91" s="651"/>
      <c r="F91" s="651"/>
      <c r="G91" s="651"/>
      <c r="H91" s="649"/>
      <c r="I91" s="649"/>
      <c r="J91" s="651"/>
      <c r="K91" s="651"/>
      <c r="L91" s="648"/>
    </row>
    <row r="92" spans="1:12" ht="24" x14ac:dyDescent="0.2">
      <c r="A92" s="652"/>
      <c r="B92" s="203" t="s">
        <v>6</v>
      </c>
      <c r="C92" s="207" t="s">
        <v>5</v>
      </c>
      <c r="D92" s="207" t="s">
        <v>288</v>
      </c>
      <c r="E92" s="207" t="s">
        <v>289</v>
      </c>
      <c r="F92" s="650"/>
      <c r="G92" s="650"/>
      <c r="H92" s="649" t="s">
        <v>290</v>
      </c>
      <c r="I92" s="649"/>
      <c r="J92" s="651" t="s">
        <v>287</v>
      </c>
      <c r="K92" s="651" t="s">
        <v>287</v>
      </c>
      <c r="L92" s="648">
        <v>0</v>
      </c>
    </row>
    <row r="93" spans="1:12" ht="24" x14ac:dyDescent="0.2">
      <c r="A93" s="652"/>
      <c r="B93" s="209" t="s">
        <v>291</v>
      </c>
      <c r="C93" s="209" t="s">
        <v>2914</v>
      </c>
      <c r="D93" s="211">
        <v>43546</v>
      </c>
      <c r="E93" s="209" t="s">
        <v>2915</v>
      </c>
      <c r="F93" s="650"/>
      <c r="G93" s="650"/>
      <c r="H93" s="649"/>
      <c r="I93" s="649"/>
      <c r="J93" s="651"/>
      <c r="K93" s="651"/>
      <c r="L93" s="648"/>
    </row>
    <row r="94" spans="1:12" ht="24" x14ac:dyDescent="0.2">
      <c r="A94" s="652">
        <v>817</v>
      </c>
      <c r="B94" s="203" t="s">
        <v>12</v>
      </c>
      <c r="C94" s="207" t="s">
        <v>11</v>
      </c>
      <c r="D94" s="207" t="s">
        <v>280</v>
      </c>
      <c r="E94" s="207" t="s">
        <v>281</v>
      </c>
      <c r="F94" s="653" t="s">
        <v>8</v>
      </c>
      <c r="G94" s="653"/>
      <c r="H94" s="650"/>
      <c r="I94" s="650"/>
      <c r="J94" s="650"/>
      <c r="K94" s="650"/>
      <c r="L94" s="650"/>
    </row>
    <row r="95" spans="1:12" x14ac:dyDescent="0.2">
      <c r="A95" s="652"/>
      <c r="B95" s="651" t="s">
        <v>2898</v>
      </c>
      <c r="C95" s="654" t="s">
        <v>2912</v>
      </c>
      <c r="D95" s="655">
        <v>43536</v>
      </c>
      <c r="E95" s="651" t="s">
        <v>2913</v>
      </c>
      <c r="F95" s="651" t="s">
        <v>2916</v>
      </c>
      <c r="G95" s="651"/>
      <c r="H95" s="649" t="s">
        <v>286</v>
      </c>
      <c r="I95" s="649"/>
      <c r="J95" s="209" t="s">
        <v>287</v>
      </c>
      <c r="K95" s="209" t="s">
        <v>16</v>
      </c>
      <c r="L95" s="210">
        <v>184.56</v>
      </c>
    </row>
    <row r="96" spans="1:12" x14ac:dyDescent="0.2">
      <c r="A96" s="652"/>
      <c r="B96" s="651"/>
      <c r="C96" s="654"/>
      <c r="D96" s="655"/>
      <c r="E96" s="651"/>
      <c r="F96" s="651"/>
      <c r="G96" s="651"/>
      <c r="H96" s="649" t="s">
        <v>242</v>
      </c>
      <c r="I96" s="649"/>
      <c r="J96" s="651" t="s">
        <v>287</v>
      </c>
      <c r="K96" s="651" t="s">
        <v>16</v>
      </c>
      <c r="L96" s="648">
        <v>140</v>
      </c>
    </row>
    <row r="97" spans="1:12" x14ac:dyDescent="0.2">
      <c r="A97" s="652"/>
      <c r="B97" s="651"/>
      <c r="C97" s="654"/>
      <c r="D97" s="655"/>
      <c r="E97" s="651"/>
      <c r="F97" s="651"/>
      <c r="G97" s="651"/>
      <c r="H97" s="649"/>
      <c r="I97" s="649"/>
      <c r="J97" s="651"/>
      <c r="K97" s="651"/>
      <c r="L97" s="648"/>
    </row>
    <row r="98" spans="1:12" ht="24" x14ac:dyDescent="0.2">
      <c r="A98" s="652"/>
      <c r="B98" s="203" t="s">
        <v>6</v>
      </c>
      <c r="C98" s="207" t="s">
        <v>5</v>
      </c>
      <c r="D98" s="207" t="s">
        <v>288</v>
      </c>
      <c r="E98" s="207" t="s">
        <v>289</v>
      </c>
      <c r="F98" s="650"/>
      <c r="G98" s="650"/>
      <c r="H98" s="649" t="s">
        <v>290</v>
      </c>
      <c r="I98" s="649"/>
      <c r="J98" s="651" t="s">
        <v>287</v>
      </c>
      <c r="K98" s="651" t="s">
        <v>287</v>
      </c>
      <c r="L98" s="648">
        <v>0</v>
      </c>
    </row>
    <row r="99" spans="1:12" ht="24" x14ac:dyDescent="0.2">
      <c r="A99" s="652"/>
      <c r="B99" s="209" t="s">
        <v>291</v>
      </c>
      <c r="C99" s="209" t="s">
        <v>2916</v>
      </c>
      <c r="D99" s="211">
        <v>43546</v>
      </c>
      <c r="E99" s="209" t="s">
        <v>2915</v>
      </c>
      <c r="F99" s="650"/>
      <c r="G99" s="650"/>
      <c r="H99" s="649"/>
      <c r="I99" s="649"/>
      <c r="J99" s="651"/>
      <c r="K99" s="651"/>
      <c r="L99" s="648"/>
    </row>
    <row r="100" spans="1:12" ht="24" x14ac:dyDescent="0.2">
      <c r="A100" s="652">
        <v>818</v>
      </c>
      <c r="B100" s="203" t="s">
        <v>12</v>
      </c>
      <c r="C100" s="207" t="s">
        <v>11</v>
      </c>
      <c r="D100" s="207" t="s">
        <v>280</v>
      </c>
      <c r="E100" s="207" t="s">
        <v>281</v>
      </c>
      <c r="F100" s="653" t="s">
        <v>8</v>
      </c>
      <c r="G100" s="653"/>
      <c r="H100" s="650"/>
      <c r="I100" s="650"/>
      <c r="J100" s="650"/>
      <c r="K100" s="650"/>
      <c r="L100" s="650"/>
    </row>
    <row r="101" spans="1:12" x14ac:dyDescent="0.2">
      <c r="A101" s="652"/>
      <c r="B101" s="651" t="s">
        <v>2917</v>
      </c>
      <c r="C101" s="654" t="s">
        <v>2918</v>
      </c>
      <c r="D101" s="655">
        <v>43514</v>
      </c>
      <c r="E101" s="651" t="s">
        <v>321</v>
      </c>
      <c r="F101" s="651" t="s">
        <v>1293</v>
      </c>
      <c r="G101" s="651"/>
      <c r="H101" s="649" t="s">
        <v>286</v>
      </c>
      <c r="I101" s="649"/>
      <c r="J101" s="209" t="s">
        <v>287</v>
      </c>
      <c r="K101" s="209" t="s">
        <v>16</v>
      </c>
      <c r="L101" s="210">
        <v>822.25</v>
      </c>
    </row>
    <row r="102" spans="1:12" x14ac:dyDescent="0.2">
      <c r="A102" s="652"/>
      <c r="B102" s="651"/>
      <c r="C102" s="654"/>
      <c r="D102" s="655"/>
      <c r="E102" s="651"/>
      <c r="F102" s="651"/>
      <c r="G102" s="651"/>
      <c r="H102" s="649" t="s">
        <v>242</v>
      </c>
      <c r="I102" s="649"/>
      <c r="J102" s="209" t="s">
        <v>287</v>
      </c>
      <c r="K102" s="209" t="s">
        <v>16</v>
      </c>
      <c r="L102" s="210">
        <v>600</v>
      </c>
    </row>
    <row r="103" spans="1:12" ht="24" x14ac:dyDescent="0.2">
      <c r="A103" s="652"/>
      <c r="B103" s="203" t="s">
        <v>6</v>
      </c>
      <c r="C103" s="207" t="s">
        <v>5</v>
      </c>
      <c r="D103" s="207" t="s">
        <v>288</v>
      </c>
      <c r="E103" s="207" t="s">
        <v>289</v>
      </c>
      <c r="F103" s="650"/>
      <c r="G103" s="650"/>
      <c r="H103" s="649" t="s">
        <v>290</v>
      </c>
      <c r="I103" s="649"/>
      <c r="J103" s="651" t="s">
        <v>287</v>
      </c>
      <c r="K103" s="651" t="s">
        <v>16</v>
      </c>
      <c r="L103" s="648">
        <v>1125</v>
      </c>
    </row>
    <row r="104" spans="1:12" ht="24" x14ac:dyDescent="0.2">
      <c r="A104" s="652"/>
      <c r="B104" s="209" t="s">
        <v>2919</v>
      </c>
      <c r="C104" s="209" t="s">
        <v>1293</v>
      </c>
      <c r="D104" s="211">
        <v>43518</v>
      </c>
      <c r="E104" s="209" t="s">
        <v>2920</v>
      </c>
      <c r="F104" s="650"/>
      <c r="G104" s="650"/>
      <c r="H104" s="649"/>
      <c r="I104" s="649"/>
      <c r="J104" s="651"/>
      <c r="K104" s="651"/>
      <c r="L104" s="648"/>
    </row>
    <row r="105" spans="1:12" ht="24" x14ac:dyDescent="0.2">
      <c r="A105" s="652">
        <v>819</v>
      </c>
      <c r="B105" s="203" t="s">
        <v>12</v>
      </c>
      <c r="C105" s="207" t="s">
        <v>11</v>
      </c>
      <c r="D105" s="207" t="s">
        <v>280</v>
      </c>
      <c r="E105" s="207" t="s">
        <v>281</v>
      </c>
      <c r="F105" s="653" t="s">
        <v>8</v>
      </c>
      <c r="G105" s="653"/>
      <c r="H105" s="650"/>
      <c r="I105" s="650"/>
      <c r="J105" s="650"/>
      <c r="K105" s="650"/>
      <c r="L105" s="650"/>
    </row>
    <row r="106" spans="1:12" x14ac:dyDescent="0.2">
      <c r="A106" s="652"/>
      <c r="B106" s="651" t="s">
        <v>2921</v>
      </c>
      <c r="C106" s="651" t="s">
        <v>2922</v>
      </c>
      <c r="D106" s="655">
        <v>43433</v>
      </c>
      <c r="E106" s="651" t="s">
        <v>2055</v>
      </c>
      <c r="F106" s="651" t="s">
        <v>2500</v>
      </c>
      <c r="G106" s="651"/>
      <c r="H106" s="649" t="s">
        <v>286</v>
      </c>
      <c r="I106" s="649"/>
      <c r="J106" s="209" t="s">
        <v>287</v>
      </c>
      <c r="K106" s="209" t="s">
        <v>287</v>
      </c>
      <c r="L106" s="210">
        <v>0</v>
      </c>
    </row>
    <row r="107" spans="1:12" x14ac:dyDescent="0.2">
      <c r="A107" s="652"/>
      <c r="B107" s="651"/>
      <c r="C107" s="651"/>
      <c r="D107" s="655"/>
      <c r="E107" s="651"/>
      <c r="F107" s="651"/>
      <c r="G107" s="651"/>
      <c r="H107" s="649" t="s">
        <v>242</v>
      </c>
      <c r="I107" s="649"/>
      <c r="J107" s="209" t="s">
        <v>287</v>
      </c>
      <c r="K107" s="209" t="s">
        <v>16</v>
      </c>
      <c r="L107" s="210">
        <v>565.92999999999995</v>
      </c>
    </row>
    <row r="108" spans="1:12" ht="24" x14ac:dyDescent="0.2">
      <c r="A108" s="652"/>
      <c r="B108" s="203" t="s">
        <v>6</v>
      </c>
      <c r="C108" s="207" t="s">
        <v>5</v>
      </c>
      <c r="D108" s="207" t="s">
        <v>288</v>
      </c>
      <c r="E108" s="207" t="s">
        <v>289</v>
      </c>
      <c r="F108" s="650"/>
      <c r="G108" s="650"/>
      <c r="H108" s="649" t="s">
        <v>290</v>
      </c>
      <c r="I108" s="649"/>
      <c r="J108" s="651" t="s">
        <v>287</v>
      </c>
      <c r="K108" s="651" t="s">
        <v>287</v>
      </c>
      <c r="L108" s="648">
        <v>0</v>
      </c>
    </row>
    <row r="109" spans="1:12" ht="24" x14ac:dyDescent="0.2">
      <c r="A109" s="652"/>
      <c r="B109" s="209" t="s">
        <v>291</v>
      </c>
      <c r="C109" s="209" t="s">
        <v>2500</v>
      </c>
      <c r="D109" s="211">
        <v>43448</v>
      </c>
      <c r="E109" s="209" t="s">
        <v>2923</v>
      </c>
      <c r="F109" s="650"/>
      <c r="G109" s="650"/>
      <c r="H109" s="649"/>
      <c r="I109" s="649"/>
      <c r="J109" s="651"/>
      <c r="K109" s="651"/>
      <c r="L109" s="648"/>
    </row>
    <row r="110" spans="1:12" ht="24" x14ac:dyDescent="0.2">
      <c r="A110" s="652">
        <v>820</v>
      </c>
      <c r="B110" s="203" t="s">
        <v>12</v>
      </c>
      <c r="C110" s="207" t="s">
        <v>11</v>
      </c>
      <c r="D110" s="207" t="s">
        <v>280</v>
      </c>
      <c r="E110" s="207" t="s">
        <v>281</v>
      </c>
      <c r="F110" s="653" t="s">
        <v>8</v>
      </c>
      <c r="G110" s="653"/>
      <c r="H110" s="650"/>
      <c r="I110" s="650"/>
      <c r="J110" s="650"/>
      <c r="K110" s="650"/>
      <c r="L110" s="650"/>
    </row>
    <row r="111" spans="1:12" x14ac:dyDescent="0.2">
      <c r="A111" s="652"/>
      <c r="B111" s="651" t="s">
        <v>2921</v>
      </c>
      <c r="C111" s="651" t="s">
        <v>2924</v>
      </c>
      <c r="D111" s="655">
        <v>43508</v>
      </c>
      <c r="E111" s="651" t="s">
        <v>2055</v>
      </c>
      <c r="F111" s="651" t="s">
        <v>2500</v>
      </c>
      <c r="G111" s="651"/>
      <c r="H111" s="649" t="s">
        <v>286</v>
      </c>
      <c r="I111" s="649"/>
      <c r="J111" s="209" t="s">
        <v>287</v>
      </c>
      <c r="K111" s="209" t="s">
        <v>287</v>
      </c>
      <c r="L111" s="210">
        <v>0</v>
      </c>
    </row>
    <row r="112" spans="1:12" x14ac:dyDescent="0.2">
      <c r="A112" s="652"/>
      <c r="B112" s="651"/>
      <c r="C112" s="651"/>
      <c r="D112" s="655"/>
      <c r="E112" s="651"/>
      <c r="F112" s="651"/>
      <c r="G112" s="651"/>
      <c r="H112" s="649" t="s">
        <v>242</v>
      </c>
      <c r="I112" s="649"/>
      <c r="J112" s="209" t="s">
        <v>287</v>
      </c>
      <c r="K112" s="209" t="s">
        <v>16</v>
      </c>
      <c r="L112" s="210">
        <v>516.63</v>
      </c>
    </row>
    <row r="113" spans="1:12" ht="24" x14ac:dyDescent="0.2">
      <c r="A113" s="652"/>
      <c r="B113" s="203" t="s">
        <v>6</v>
      </c>
      <c r="C113" s="207" t="s">
        <v>5</v>
      </c>
      <c r="D113" s="207" t="s">
        <v>288</v>
      </c>
      <c r="E113" s="207" t="s">
        <v>289</v>
      </c>
      <c r="F113" s="650"/>
      <c r="G113" s="650"/>
      <c r="H113" s="649" t="s">
        <v>290</v>
      </c>
      <c r="I113" s="649"/>
      <c r="J113" s="651" t="s">
        <v>287</v>
      </c>
      <c r="K113" s="651" t="s">
        <v>287</v>
      </c>
      <c r="L113" s="648">
        <v>0</v>
      </c>
    </row>
    <row r="114" spans="1:12" ht="24" x14ac:dyDescent="0.2">
      <c r="A114" s="652"/>
      <c r="B114" s="209" t="s">
        <v>291</v>
      </c>
      <c r="C114" s="209" t="s">
        <v>2500</v>
      </c>
      <c r="D114" s="211">
        <v>43519</v>
      </c>
      <c r="E114" s="209" t="s">
        <v>2925</v>
      </c>
      <c r="F114" s="650"/>
      <c r="G114" s="650"/>
      <c r="H114" s="649"/>
      <c r="I114" s="649"/>
      <c r="J114" s="651"/>
      <c r="K114" s="651"/>
      <c r="L114" s="648"/>
    </row>
    <row r="115" spans="1:12" ht="24" x14ac:dyDescent="0.2">
      <c r="A115" s="652">
        <v>821</v>
      </c>
      <c r="B115" s="203" t="s">
        <v>12</v>
      </c>
      <c r="C115" s="207" t="s">
        <v>11</v>
      </c>
      <c r="D115" s="207" t="s">
        <v>280</v>
      </c>
      <c r="E115" s="207" t="s">
        <v>281</v>
      </c>
      <c r="F115" s="653" t="s">
        <v>8</v>
      </c>
      <c r="G115" s="653"/>
      <c r="H115" s="650"/>
      <c r="I115" s="650"/>
      <c r="J115" s="650"/>
      <c r="K115" s="650"/>
      <c r="L115" s="650"/>
    </row>
    <row r="116" spans="1:12" x14ac:dyDescent="0.2">
      <c r="A116" s="652"/>
      <c r="B116" s="651" t="s">
        <v>2926</v>
      </c>
      <c r="C116" s="651" t="s">
        <v>2927</v>
      </c>
      <c r="D116" s="655">
        <v>43392</v>
      </c>
      <c r="E116" s="651" t="s">
        <v>449</v>
      </c>
      <c r="F116" s="651" t="s">
        <v>1220</v>
      </c>
      <c r="G116" s="651"/>
      <c r="H116" s="649" t="s">
        <v>286</v>
      </c>
      <c r="I116" s="649"/>
      <c r="J116" s="209" t="s">
        <v>287</v>
      </c>
      <c r="K116" s="209" t="s">
        <v>287</v>
      </c>
      <c r="L116" s="210">
        <v>0</v>
      </c>
    </row>
    <row r="117" spans="1:12" x14ac:dyDescent="0.2">
      <c r="A117" s="652"/>
      <c r="B117" s="651"/>
      <c r="C117" s="651"/>
      <c r="D117" s="655"/>
      <c r="E117" s="651"/>
      <c r="F117" s="651"/>
      <c r="G117" s="651"/>
      <c r="H117" s="649" t="s">
        <v>242</v>
      </c>
      <c r="I117" s="649"/>
      <c r="J117" s="209" t="s">
        <v>287</v>
      </c>
      <c r="K117" s="209" t="s">
        <v>287</v>
      </c>
      <c r="L117" s="210">
        <v>0</v>
      </c>
    </row>
    <row r="118" spans="1:12" ht="24" x14ac:dyDescent="0.2">
      <c r="A118" s="652"/>
      <c r="B118" s="203" t="s">
        <v>6</v>
      </c>
      <c r="C118" s="207" t="s">
        <v>5</v>
      </c>
      <c r="D118" s="207" t="s">
        <v>288</v>
      </c>
      <c r="E118" s="207" t="s">
        <v>289</v>
      </c>
      <c r="F118" s="650"/>
      <c r="G118" s="650"/>
      <c r="H118" s="649" t="s">
        <v>290</v>
      </c>
      <c r="I118" s="649"/>
      <c r="J118" s="651" t="s">
        <v>287</v>
      </c>
      <c r="K118" s="651" t="s">
        <v>16</v>
      </c>
      <c r="L118" s="648">
        <v>585</v>
      </c>
    </row>
    <row r="119" spans="1:12" ht="24" x14ac:dyDescent="0.2">
      <c r="A119" s="652"/>
      <c r="B119" s="209" t="s">
        <v>317</v>
      </c>
      <c r="C119" s="209" t="s">
        <v>1220</v>
      </c>
      <c r="D119" s="211">
        <v>43397</v>
      </c>
      <c r="E119" s="209" t="s">
        <v>1778</v>
      </c>
      <c r="F119" s="650"/>
      <c r="G119" s="650"/>
      <c r="H119" s="649"/>
      <c r="I119" s="649"/>
      <c r="J119" s="651"/>
      <c r="K119" s="651"/>
      <c r="L119" s="648"/>
    </row>
    <row r="120" spans="1:12" ht="24" x14ac:dyDescent="0.2">
      <c r="A120" s="652">
        <v>822</v>
      </c>
      <c r="B120" s="203" t="s">
        <v>12</v>
      </c>
      <c r="C120" s="207" t="s">
        <v>11</v>
      </c>
      <c r="D120" s="207" t="s">
        <v>280</v>
      </c>
      <c r="E120" s="207" t="s">
        <v>281</v>
      </c>
      <c r="F120" s="653" t="s">
        <v>8</v>
      </c>
      <c r="G120" s="653"/>
      <c r="H120" s="650"/>
      <c r="I120" s="650"/>
      <c r="J120" s="650"/>
      <c r="K120" s="650"/>
      <c r="L120" s="650"/>
    </row>
    <row r="121" spans="1:12" x14ac:dyDescent="0.2">
      <c r="A121" s="652"/>
      <c r="B121" s="651" t="s">
        <v>2928</v>
      </c>
      <c r="C121" s="654" t="s">
        <v>2929</v>
      </c>
      <c r="D121" s="655">
        <v>43422</v>
      </c>
      <c r="E121" s="651" t="s">
        <v>2371</v>
      </c>
      <c r="F121" s="651" t="s">
        <v>2372</v>
      </c>
      <c r="G121" s="651"/>
      <c r="H121" s="649" t="s">
        <v>286</v>
      </c>
      <c r="I121" s="649"/>
      <c r="J121" s="209" t="s">
        <v>287</v>
      </c>
      <c r="K121" s="209" t="s">
        <v>16</v>
      </c>
      <c r="L121" s="210">
        <v>530.74</v>
      </c>
    </row>
    <row r="122" spans="1:12" x14ac:dyDescent="0.2">
      <c r="A122" s="652"/>
      <c r="B122" s="651"/>
      <c r="C122" s="654"/>
      <c r="D122" s="655"/>
      <c r="E122" s="651"/>
      <c r="F122" s="651"/>
      <c r="G122" s="651"/>
      <c r="H122" s="649" t="s">
        <v>242</v>
      </c>
      <c r="I122" s="649"/>
      <c r="J122" s="209" t="s">
        <v>287</v>
      </c>
      <c r="K122" s="209" t="s">
        <v>16</v>
      </c>
      <c r="L122" s="210">
        <v>476.4</v>
      </c>
    </row>
    <row r="123" spans="1:12" ht="24" x14ac:dyDescent="0.2">
      <c r="A123" s="652"/>
      <c r="B123" s="203" t="s">
        <v>6</v>
      </c>
      <c r="C123" s="207" t="s">
        <v>5</v>
      </c>
      <c r="D123" s="207" t="s">
        <v>288</v>
      </c>
      <c r="E123" s="207" t="s">
        <v>289</v>
      </c>
      <c r="F123" s="650"/>
      <c r="G123" s="650"/>
      <c r="H123" s="649" t="s">
        <v>290</v>
      </c>
      <c r="I123" s="649"/>
      <c r="J123" s="651" t="s">
        <v>287</v>
      </c>
      <c r="K123" s="651" t="s">
        <v>16</v>
      </c>
      <c r="L123" s="648">
        <v>190.8</v>
      </c>
    </row>
    <row r="124" spans="1:12" ht="24" x14ac:dyDescent="0.2">
      <c r="A124" s="652"/>
      <c r="B124" s="209" t="s">
        <v>439</v>
      </c>
      <c r="C124" s="209" t="s">
        <v>2372</v>
      </c>
      <c r="D124" s="211">
        <v>43424</v>
      </c>
      <c r="E124" s="209" t="s">
        <v>813</v>
      </c>
      <c r="F124" s="650"/>
      <c r="G124" s="650"/>
      <c r="H124" s="649"/>
      <c r="I124" s="649"/>
      <c r="J124" s="651"/>
      <c r="K124" s="651"/>
      <c r="L124" s="648"/>
    </row>
    <row r="125" spans="1:12" ht="24" x14ac:dyDescent="0.2">
      <c r="A125" s="652">
        <v>823</v>
      </c>
      <c r="B125" s="203" t="s">
        <v>12</v>
      </c>
      <c r="C125" s="207" t="s">
        <v>11</v>
      </c>
      <c r="D125" s="207" t="s">
        <v>280</v>
      </c>
      <c r="E125" s="207" t="s">
        <v>281</v>
      </c>
      <c r="F125" s="653" t="s">
        <v>8</v>
      </c>
      <c r="G125" s="653"/>
      <c r="H125" s="650"/>
      <c r="I125" s="650"/>
      <c r="J125" s="650"/>
      <c r="K125" s="650"/>
      <c r="L125" s="650"/>
    </row>
    <row r="126" spans="1:12" x14ac:dyDescent="0.2">
      <c r="A126" s="652"/>
      <c r="B126" s="651" t="s">
        <v>2930</v>
      </c>
      <c r="C126" s="654" t="s">
        <v>2931</v>
      </c>
      <c r="D126" s="655">
        <v>43387</v>
      </c>
      <c r="E126" s="651" t="s">
        <v>2932</v>
      </c>
      <c r="F126" s="651" t="s">
        <v>493</v>
      </c>
      <c r="G126" s="651"/>
      <c r="H126" s="649" t="s">
        <v>286</v>
      </c>
      <c r="I126" s="649"/>
      <c r="J126" s="209" t="s">
        <v>287</v>
      </c>
      <c r="K126" s="209" t="s">
        <v>16</v>
      </c>
      <c r="L126" s="210">
        <v>185.75</v>
      </c>
    </row>
    <row r="127" spans="1:12" x14ac:dyDescent="0.2">
      <c r="A127" s="652"/>
      <c r="B127" s="651"/>
      <c r="C127" s="654"/>
      <c r="D127" s="655"/>
      <c r="E127" s="651"/>
      <c r="F127" s="651"/>
      <c r="G127" s="651"/>
      <c r="H127" s="649" t="s">
        <v>242</v>
      </c>
      <c r="I127" s="649"/>
      <c r="J127" s="209" t="s">
        <v>287</v>
      </c>
      <c r="K127" s="209" t="s">
        <v>16</v>
      </c>
      <c r="L127" s="210">
        <v>579.96</v>
      </c>
    </row>
    <row r="128" spans="1:12" ht="24" x14ac:dyDescent="0.2">
      <c r="A128" s="652"/>
      <c r="B128" s="203" t="s">
        <v>6</v>
      </c>
      <c r="C128" s="207" t="s">
        <v>5</v>
      </c>
      <c r="D128" s="207" t="s">
        <v>288</v>
      </c>
      <c r="E128" s="207" t="s">
        <v>289</v>
      </c>
      <c r="F128" s="650"/>
      <c r="G128" s="650"/>
      <c r="H128" s="649" t="s">
        <v>290</v>
      </c>
      <c r="I128" s="649"/>
      <c r="J128" s="651" t="s">
        <v>287</v>
      </c>
      <c r="K128" s="651" t="s">
        <v>287</v>
      </c>
      <c r="L128" s="648">
        <v>0</v>
      </c>
    </row>
    <row r="129" spans="1:12" ht="24" x14ac:dyDescent="0.2">
      <c r="A129" s="652"/>
      <c r="B129" s="209" t="s">
        <v>439</v>
      </c>
      <c r="C129" s="209" t="s">
        <v>493</v>
      </c>
      <c r="D129" s="211">
        <v>43388</v>
      </c>
      <c r="E129" s="209" t="s">
        <v>2933</v>
      </c>
      <c r="F129" s="650"/>
      <c r="G129" s="650"/>
      <c r="H129" s="649"/>
      <c r="I129" s="649"/>
      <c r="J129" s="651"/>
      <c r="K129" s="651"/>
      <c r="L129" s="648"/>
    </row>
    <row r="130" spans="1:12" ht="24" x14ac:dyDescent="0.2">
      <c r="A130" s="652">
        <v>824</v>
      </c>
      <c r="B130" s="203" t="s">
        <v>12</v>
      </c>
      <c r="C130" s="207" t="s">
        <v>11</v>
      </c>
      <c r="D130" s="207" t="s">
        <v>280</v>
      </c>
      <c r="E130" s="207" t="s">
        <v>281</v>
      </c>
      <c r="F130" s="653" t="s">
        <v>8</v>
      </c>
      <c r="G130" s="653"/>
      <c r="H130" s="650"/>
      <c r="I130" s="650"/>
      <c r="J130" s="650"/>
      <c r="K130" s="650"/>
      <c r="L130" s="650"/>
    </row>
    <row r="131" spans="1:12" x14ac:dyDescent="0.2">
      <c r="A131" s="652"/>
      <c r="B131" s="651" t="s">
        <v>2930</v>
      </c>
      <c r="C131" s="654" t="s">
        <v>2934</v>
      </c>
      <c r="D131" s="655">
        <v>43394</v>
      </c>
      <c r="E131" s="651" t="s">
        <v>628</v>
      </c>
      <c r="F131" s="651" t="s">
        <v>1379</v>
      </c>
      <c r="G131" s="651"/>
      <c r="H131" s="649" t="s">
        <v>286</v>
      </c>
      <c r="I131" s="649"/>
      <c r="J131" s="209" t="s">
        <v>287</v>
      </c>
      <c r="K131" s="209" t="s">
        <v>16</v>
      </c>
      <c r="L131" s="210">
        <v>591.24</v>
      </c>
    </row>
    <row r="132" spans="1:12" x14ac:dyDescent="0.2">
      <c r="A132" s="652"/>
      <c r="B132" s="651"/>
      <c r="C132" s="654"/>
      <c r="D132" s="655"/>
      <c r="E132" s="651"/>
      <c r="F132" s="651"/>
      <c r="G132" s="651"/>
      <c r="H132" s="649" t="s">
        <v>242</v>
      </c>
      <c r="I132" s="649"/>
      <c r="J132" s="209" t="s">
        <v>287</v>
      </c>
      <c r="K132" s="209" t="s">
        <v>16</v>
      </c>
      <c r="L132" s="210">
        <v>403.4</v>
      </c>
    </row>
    <row r="133" spans="1:12" ht="24" x14ac:dyDescent="0.2">
      <c r="A133" s="652"/>
      <c r="B133" s="203" t="s">
        <v>6</v>
      </c>
      <c r="C133" s="207" t="s">
        <v>5</v>
      </c>
      <c r="D133" s="207" t="s">
        <v>288</v>
      </c>
      <c r="E133" s="207" t="s">
        <v>289</v>
      </c>
      <c r="F133" s="650"/>
      <c r="G133" s="650"/>
      <c r="H133" s="649" t="s">
        <v>290</v>
      </c>
      <c r="I133" s="649"/>
      <c r="J133" s="651" t="s">
        <v>287</v>
      </c>
      <c r="K133" s="651" t="s">
        <v>287</v>
      </c>
      <c r="L133" s="648">
        <v>0</v>
      </c>
    </row>
    <row r="134" spans="1:12" ht="24" x14ac:dyDescent="0.2">
      <c r="A134" s="652"/>
      <c r="B134" s="209" t="s">
        <v>439</v>
      </c>
      <c r="C134" s="209" t="s">
        <v>1379</v>
      </c>
      <c r="D134" s="211">
        <v>43396</v>
      </c>
      <c r="E134" s="209" t="s">
        <v>810</v>
      </c>
      <c r="F134" s="650"/>
      <c r="G134" s="650"/>
      <c r="H134" s="649"/>
      <c r="I134" s="649"/>
      <c r="J134" s="651"/>
      <c r="K134" s="651"/>
      <c r="L134" s="648"/>
    </row>
    <row r="135" spans="1:12" ht="24" x14ac:dyDescent="0.2">
      <c r="A135" s="652">
        <v>825</v>
      </c>
      <c r="B135" s="203" t="s">
        <v>12</v>
      </c>
      <c r="C135" s="207" t="s">
        <v>11</v>
      </c>
      <c r="D135" s="207" t="s">
        <v>280</v>
      </c>
      <c r="E135" s="207" t="s">
        <v>281</v>
      </c>
      <c r="F135" s="653" t="s">
        <v>8</v>
      </c>
      <c r="G135" s="653"/>
      <c r="H135" s="650"/>
      <c r="I135" s="650"/>
      <c r="J135" s="650"/>
      <c r="K135" s="650"/>
      <c r="L135" s="650"/>
    </row>
    <row r="136" spans="1:12" x14ac:dyDescent="0.2">
      <c r="A136" s="652"/>
      <c r="B136" s="651" t="s">
        <v>2930</v>
      </c>
      <c r="C136" s="654" t="s">
        <v>2935</v>
      </c>
      <c r="D136" s="655">
        <v>43402</v>
      </c>
      <c r="E136" s="651" t="s">
        <v>835</v>
      </c>
      <c r="F136" s="651" t="s">
        <v>836</v>
      </c>
      <c r="G136" s="651"/>
      <c r="H136" s="649" t="s">
        <v>286</v>
      </c>
      <c r="I136" s="649"/>
      <c r="J136" s="209" t="s">
        <v>287</v>
      </c>
      <c r="K136" s="209" t="s">
        <v>16</v>
      </c>
      <c r="L136" s="210">
        <v>221.57</v>
      </c>
    </row>
    <row r="137" spans="1:12" x14ac:dyDescent="0.2">
      <c r="A137" s="652"/>
      <c r="B137" s="651"/>
      <c r="C137" s="654"/>
      <c r="D137" s="655"/>
      <c r="E137" s="651"/>
      <c r="F137" s="651"/>
      <c r="G137" s="651"/>
      <c r="H137" s="649" t="s">
        <v>242</v>
      </c>
      <c r="I137" s="649"/>
      <c r="J137" s="209" t="s">
        <v>287</v>
      </c>
      <c r="K137" s="209" t="s">
        <v>16</v>
      </c>
      <c r="L137" s="210">
        <v>312.39999999999998</v>
      </c>
    </row>
    <row r="138" spans="1:12" ht="24" x14ac:dyDescent="0.2">
      <c r="A138" s="652"/>
      <c r="B138" s="203" t="s">
        <v>6</v>
      </c>
      <c r="C138" s="207" t="s">
        <v>5</v>
      </c>
      <c r="D138" s="207" t="s">
        <v>288</v>
      </c>
      <c r="E138" s="207" t="s">
        <v>289</v>
      </c>
      <c r="F138" s="650"/>
      <c r="G138" s="650"/>
      <c r="H138" s="649" t="s">
        <v>290</v>
      </c>
      <c r="I138" s="649"/>
      <c r="J138" s="651" t="s">
        <v>287</v>
      </c>
      <c r="K138" s="651" t="s">
        <v>16</v>
      </c>
      <c r="L138" s="648">
        <v>20</v>
      </c>
    </row>
    <row r="139" spans="1:12" ht="24" x14ac:dyDescent="0.2">
      <c r="A139" s="652"/>
      <c r="B139" s="209" t="s">
        <v>439</v>
      </c>
      <c r="C139" s="209" t="s">
        <v>836</v>
      </c>
      <c r="D139" s="211">
        <v>43403</v>
      </c>
      <c r="E139" s="209" t="s">
        <v>1491</v>
      </c>
      <c r="F139" s="650"/>
      <c r="G139" s="650"/>
      <c r="H139" s="649"/>
      <c r="I139" s="649"/>
      <c r="J139" s="651"/>
      <c r="K139" s="651"/>
      <c r="L139" s="648"/>
    </row>
    <row r="140" spans="1:12" ht="24" x14ac:dyDescent="0.2">
      <c r="A140" s="652">
        <v>826</v>
      </c>
      <c r="B140" s="203" t="s">
        <v>12</v>
      </c>
      <c r="C140" s="207" t="s">
        <v>11</v>
      </c>
      <c r="D140" s="207" t="s">
        <v>280</v>
      </c>
      <c r="E140" s="207" t="s">
        <v>281</v>
      </c>
      <c r="F140" s="653" t="s">
        <v>8</v>
      </c>
      <c r="G140" s="653"/>
      <c r="H140" s="650"/>
      <c r="I140" s="650"/>
      <c r="J140" s="650"/>
      <c r="K140" s="650"/>
      <c r="L140" s="650"/>
    </row>
    <row r="141" spans="1:12" x14ac:dyDescent="0.2">
      <c r="A141" s="652"/>
      <c r="B141" s="651" t="s">
        <v>2930</v>
      </c>
      <c r="C141" s="654" t="s">
        <v>2936</v>
      </c>
      <c r="D141" s="655">
        <v>43432</v>
      </c>
      <c r="E141" s="651" t="s">
        <v>449</v>
      </c>
      <c r="F141" s="651" t="s">
        <v>2937</v>
      </c>
      <c r="G141" s="651"/>
      <c r="H141" s="649" t="s">
        <v>286</v>
      </c>
      <c r="I141" s="649"/>
      <c r="J141" s="209" t="s">
        <v>287</v>
      </c>
      <c r="K141" s="209" t="s">
        <v>16</v>
      </c>
      <c r="L141" s="210">
        <v>297</v>
      </c>
    </row>
    <row r="142" spans="1:12" x14ac:dyDescent="0.2">
      <c r="A142" s="652"/>
      <c r="B142" s="651"/>
      <c r="C142" s="654"/>
      <c r="D142" s="655"/>
      <c r="E142" s="651"/>
      <c r="F142" s="651"/>
      <c r="G142" s="651"/>
      <c r="H142" s="649" t="s">
        <v>242</v>
      </c>
      <c r="I142" s="649"/>
      <c r="J142" s="209" t="s">
        <v>287</v>
      </c>
      <c r="K142" s="209" t="s">
        <v>16</v>
      </c>
      <c r="L142" s="210">
        <v>523.78</v>
      </c>
    </row>
    <row r="143" spans="1:12" ht="24" x14ac:dyDescent="0.2">
      <c r="A143" s="652"/>
      <c r="B143" s="203" t="s">
        <v>6</v>
      </c>
      <c r="C143" s="207" t="s">
        <v>5</v>
      </c>
      <c r="D143" s="207" t="s">
        <v>288</v>
      </c>
      <c r="E143" s="207" t="s">
        <v>289</v>
      </c>
      <c r="F143" s="650"/>
      <c r="G143" s="650"/>
      <c r="H143" s="649" t="s">
        <v>290</v>
      </c>
      <c r="I143" s="649"/>
      <c r="J143" s="651" t="s">
        <v>287</v>
      </c>
      <c r="K143" s="651" t="s">
        <v>16</v>
      </c>
      <c r="L143" s="648">
        <v>65</v>
      </c>
    </row>
    <row r="144" spans="1:12" ht="24" x14ac:dyDescent="0.2">
      <c r="A144" s="652"/>
      <c r="B144" s="209" t="s">
        <v>439</v>
      </c>
      <c r="C144" s="209" t="s">
        <v>2937</v>
      </c>
      <c r="D144" s="211">
        <v>43434</v>
      </c>
      <c r="E144" s="209" t="s">
        <v>444</v>
      </c>
      <c r="F144" s="650"/>
      <c r="G144" s="650"/>
      <c r="H144" s="649"/>
      <c r="I144" s="649"/>
      <c r="J144" s="651"/>
      <c r="K144" s="651"/>
      <c r="L144" s="648"/>
    </row>
    <row r="145" spans="1:12" ht="24" x14ac:dyDescent="0.2">
      <c r="A145" s="652">
        <v>827</v>
      </c>
      <c r="B145" s="203" t="s">
        <v>12</v>
      </c>
      <c r="C145" s="207" t="s">
        <v>11</v>
      </c>
      <c r="D145" s="207" t="s">
        <v>280</v>
      </c>
      <c r="E145" s="207" t="s">
        <v>281</v>
      </c>
      <c r="F145" s="653" t="s">
        <v>8</v>
      </c>
      <c r="G145" s="653"/>
      <c r="H145" s="650"/>
      <c r="I145" s="650"/>
      <c r="J145" s="650"/>
      <c r="K145" s="650"/>
      <c r="L145" s="650"/>
    </row>
    <row r="146" spans="1:12" x14ac:dyDescent="0.2">
      <c r="A146" s="652"/>
      <c r="B146" s="651" t="s">
        <v>2938</v>
      </c>
      <c r="C146" s="654" t="s">
        <v>2939</v>
      </c>
      <c r="D146" s="655">
        <v>43388</v>
      </c>
      <c r="E146" s="651" t="s">
        <v>449</v>
      </c>
      <c r="F146" s="651" t="s">
        <v>2940</v>
      </c>
      <c r="G146" s="651"/>
      <c r="H146" s="649" t="s">
        <v>286</v>
      </c>
      <c r="I146" s="649"/>
      <c r="J146" s="209" t="s">
        <v>287</v>
      </c>
      <c r="K146" s="209" t="s">
        <v>16</v>
      </c>
      <c r="L146" s="210">
        <v>170.42</v>
      </c>
    </row>
    <row r="147" spans="1:12" x14ac:dyDescent="0.2">
      <c r="A147" s="652"/>
      <c r="B147" s="651"/>
      <c r="C147" s="654"/>
      <c r="D147" s="655"/>
      <c r="E147" s="651"/>
      <c r="F147" s="651"/>
      <c r="G147" s="651"/>
      <c r="H147" s="649" t="s">
        <v>242</v>
      </c>
      <c r="I147" s="649"/>
      <c r="J147" s="209" t="s">
        <v>287</v>
      </c>
      <c r="K147" s="209" t="s">
        <v>16</v>
      </c>
      <c r="L147" s="210">
        <v>867.29</v>
      </c>
    </row>
    <row r="148" spans="1:12" ht="24" x14ac:dyDescent="0.2">
      <c r="A148" s="652"/>
      <c r="B148" s="203" t="s">
        <v>6</v>
      </c>
      <c r="C148" s="207" t="s">
        <v>5</v>
      </c>
      <c r="D148" s="207" t="s">
        <v>288</v>
      </c>
      <c r="E148" s="207" t="s">
        <v>289</v>
      </c>
      <c r="F148" s="650"/>
      <c r="G148" s="650"/>
      <c r="H148" s="649" t="s">
        <v>290</v>
      </c>
      <c r="I148" s="649"/>
      <c r="J148" s="651" t="s">
        <v>287</v>
      </c>
      <c r="K148" s="651" t="s">
        <v>287</v>
      </c>
      <c r="L148" s="648">
        <v>0</v>
      </c>
    </row>
    <row r="149" spans="1:12" ht="24" x14ac:dyDescent="0.2">
      <c r="A149" s="652"/>
      <c r="B149" s="209" t="s">
        <v>571</v>
      </c>
      <c r="C149" s="209" t="s">
        <v>2940</v>
      </c>
      <c r="D149" s="211">
        <v>43389</v>
      </c>
      <c r="E149" s="209" t="s">
        <v>2941</v>
      </c>
      <c r="F149" s="650"/>
      <c r="G149" s="650"/>
      <c r="H149" s="649"/>
      <c r="I149" s="649"/>
      <c r="J149" s="651"/>
      <c r="K149" s="651"/>
      <c r="L149" s="648"/>
    </row>
    <row r="150" spans="1:12" ht="24" x14ac:dyDescent="0.2">
      <c r="A150" s="652">
        <v>828</v>
      </c>
      <c r="B150" s="203" t="s">
        <v>12</v>
      </c>
      <c r="C150" s="207" t="s">
        <v>11</v>
      </c>
      <c r="D150" s="207" t="s">
        <v>280</v>
      </c>
      <c r="E150" s="207" t="s">
        <v>281</v>
      </c>
      <c r="F150" s="653" t="s">
        <v>8</v>
      </c>
      <c r="G150" s="653"/>
      <c r="H150" s="650"/>
      <c r="I150" s="650"/>
      <c r="J150" s="650"/>
      <c r="K150" s="650"/>
      <c r="L150" s="650"/>
    </row>
    <row r="151" spans="1:12" x14ac:dyDescent="0.2">
      <c r="A151" s="652"/>
      <c r="B151" s="651" t="s">
        <v>2942</v>
      </c>
      <c r="C151" s="651" t="s">
        <v>2943</v>
      </c>
      <c r="D151" s="655">
        <v>43532</v>
      </c>
      <c r="E151" s="651" t="s">
        <v>2944</v>
      </c>
      <c r="F151" s="651" t="s">
        <v>1557</v>
      </c>
      <c r="G151" s="651"/>
      <c r="H151" s="649" t="s">
        <v>286</v>
      </c>
      <c r="I151" s="649"/>
      <c r="J151" s="209" t="s">
        <v>287</v>
      </c>
      <c r="K151" s="209" t="s">
        <v>16</v>
      </c>
      <c r="L151" s="210">
        <v>259</v>
      </c>
    </row>
    <row r="152" spans="1:12" x14ac:dyDescent="0.2">
      <c r="A152" s="652"/>
      <c r="B152" s="651"/>
      <c r="C152" s="651"/>
      <c r="D152" s="655"/>
      <c r="E152" s="651"/>
      <c r="F152" s="651"/>
      <c r="G152" s="651"/>
      <c r="H152" s="649" t="s">
        <v>242</v>
      </c>
      <c r="I152" s="649"/>
      <c r="J152" s="209" t="s">
        <v>287</v>
      </c>
      <c r="K152" s="209" t="s">
        <v>16</v>
      </c>
      <c r="L152" s="210">
        <v>436.09</v>
      </c>
    </row>
    <row r="153" spans="1:12" ht="24" x14ac:dyDescent="0.2">
      <c r="A153" s="652"/>
      <c r="B153" s="203" t="s">
        <v>6</v>
      </c>
      <c r="C153" s="207" t="s">
        <v>5</v>
      </c>
      <c r="D153" s="207" t="s">
        <v>288</v>
      </c>
      <c r="E153" s="207" t="s">
        <v>289</v>
      </c>
      <c r="F153" s="650"/>
      <c r="G153" s="650"/>
      <c r="H153" s="649" t="s">
        <v>290</v>
      </c>
      <c r="I153" s="649"/>
      <c r="J153" s="651" t="s">
        <v>287</v>
      </c>
      <c r="K153" s="651" t="s">
        <v>287</v>
      </c>
      <c r="L153" s="648">
        <v>0</v>
      </c>
    </row>
    <row r="154" spans="1:12" ht="24" x14ac:dyDescent="0.2">
      <c r="A154" s="652"/>
      <c r="B154" s="209" t="s">
        <v>317</v>
      </c>
      <c r="C154" s="209" t="s">
        <v>1557</v>
      </c>
      <c r="D154" s="211">
        <v>43534</v>
      </c>
      <c r="E154" s="209" t="s">
        <v>292</v>
      </c>
      <c r="F154" s="650"/>
      <c r="G154" s="650"/>
      <c r="H154" s="649"/>
      <c r="I154" s="649"/>
      <c r="J154" s="651"/>
      <c r="K154" s="651"/>
      <c r="L154" s="648"/>
    </row>
    <row r="155" spans="1:12" ht="24" x14ac:dyDescent="0.2">
      <c r="A155" s="652">
        <v>829</v>
      </c>
      <c r="B155" s="203" t="s">
        <v>12</v>
      </c>
      <c r="C155" s="207" t="s">
        <v>11</v>
      </c>
      <c r="D155" s="207" t="s">
        <v>280</v>
      </c>
      <c r="E155" s="207" t="s">
        <v>281</v>
      </c>
      <c r="F155" s="653" t="s">
        <v>8</v>
      </c>
      <c r="G155" s="653"/>
      <c r="H155" s="650"/>
      <c r="I155" s="650"/>
      <c r="J155" s="650"/>
      <c r="K155" s="650"/>
      <c r="L155" s="650"/>
    </row>
    <row r="156" spans="1:12" x14ac:dyDescent="0.2">
      <c r="A156" s="652"/>
      <c r="B156" s="651" t="s">
        <v>2945</v>
      </c>
      <c r="C156" s="651" t="s">
        <v>2946</v>
      </c>
      <c r="D156" s="655">
        <v>43397</v>
      </c>
      <c r="E156" s="651" t="s">
        <v>2431</v>
      </c>
      <c r="F156" s="651" t="s">
        <v>2432</v>
      </c>
      <c r="G156" s="651"/>
      <c r="H156" s="649" t="s">
        <v>286</v>
      </c>
      <c r="I156" s="649"/>
      <c r="J156" s="209" t="s">
        <v>287</v>
      </c>
      <c r="K156" s="209" t="s">
        <v>16</v>
      </c>
      <c r="L156" s="210">
        <v>133</v>
      </c>
    </row>
    <row r="157" spans="1:12" x14ac:dyDescent="0.2">
      <c r="A157" s="652"/>
      <c r="B157" s="651"/>
      <c r="C157" s="651"/>
      <c r="D157" s="655"/>
      <c r="E157" s="651"/>
      <c r="F157" s="651"/>
      <c r="G157" s="651"/>
      <c r="H157" s="649" t="s">
        <v>242</v>
      </c>
      <c r="I157" s="649"/>
      <c r="J157" s="209" t="s">
        <v>287</v>
      </c>
      <c r="K157" s="209" t="s">
        <v>287</v>
      </c>
      <c r="L157" s="210">
        <v>0</v>
      </c>
    </row>
    <row r="158" spans="1:12" ht="24" x14ac:dyDescent="0.2">
      <c r="A158" s="652"/>
      <c r="B158" s="203" t="s">
        <v>6</v>
      </c>
      <c r="C158" s="207" t="s">
        <v>5</v>
      </c>
      <c r="D158" s="207" t="s">
        <v>288</v>
      </c>
      <c r="E158" s="207" t="s">
        <v>289</v>
      </c>
      <c r="F158" s="650"/>
      <c r="G158" s="650"/>
      <c r="H158" s="649" t="s">
        <v>290</v>
      </c>
      <c r="I158" s="649"/>
      <c r="J158" s="651" t="s">
        <v>287</v>
      </c>
      <c r="K158" s="651" t="s">
        <v>16</v>
      </c>
      <c r="L158" s="648">
        <v>236.75</v>
      </c>
    </row>
    <row r="159" spans="1:12" ht="24" x14ac:dyDescent="0.2">
      <c r="A159" s="652"/>
      <c r="B159" s="209" t="s">
        <v>291</v>
      </c>
      <c r="C159" s="209" t="s">
        <v>2432</v>
      </c>
      <c r="D159" s="211">
        <v>43398</v>
      </c>
      <c r="E159" s="209" t="s">
        <v>2514</v>
      </c>
      <c r="F159" s="650"/>
      <c r="G159" s="650"/>
      <c r="H159" s="649"/>
      <c r="I159" s="649"/>
      <c r="J159" s="651"/>
      <c r="K159" s="651"/>
      <c r="L159" s="648"/>
    </row>
    <row r="160" spans="1:12" ht="24" x14ac:dyDescent="0.2">
      <c r="A160" s="652">
        <v>830</v>
      </c>
      <c r="B160" s="203" t="s">
        <v>12</v>
      </c>
      <c r="C160" s="207" t="s">
        <v>11</v>
      </c>
      <c r="D160" s="207" t="s">
        <v>280</v>
      </c>
      <c r="E160" s="207" t="s">
        <v>281</v>
      </c>
      <c r="F160" s="653" t="s">
        <v>8</v>
      </c>
      <c r="G160" s="653"/>
      <c r="H160" s="650"/>
      <c r="I160" s="650"/>
      <c r="J160" s="650"/>
      <c r="K160" s="650"/>
      <c r="L160" s="650"/>
    </row>
    <row r="161" spans="1:12" x14ac:dyDescent="0.2">
      <c r="A161" s="652"/>
      <c r="B161" s="651" t="s">
        <v>2945</v>
      </c>
      <c r="C161" s="651" t="s">
        <v>2947</v>
      </c>
      <c r="D161" s="655">
        <v>43446</v>
      </c>
      <c r="E161" s="651" t="s">
        <v>2031</v>
      </c>
      <c r="F161" s="651" t="s">
        <v>2948</v>
      </c>
      <c r="G161" s="651"/>
      <c r="H161" s="649" t="s">
        <v>286</v>
      </c>
      <c r="I161" s="649"/>
      <c r="J161" s="209" t="s">
        <v>287</v>
      </c>
      <c r="K161" s="209" t="s">
        <v>16</v>
      </c>
      <c r="L161" s="210">
        <v>204</v>
      </c>
    </row>
    <row r="162" spans="1:12" x14ac:dyDescent="0.2">
      <c r="A162" s="652"/>
      <c r="B162" s="651"/>
      <c r="C162" s="651"/>
      <c r="D162" s="655"/>
      <c r="E162" s="651"/>
      <c r="F162" s="651"/>
      <c r="G162" s="651"/>
      <c r="H162" s="649" t="s">
        <v>242</v>
      </c>
      <c r="I162" s="649"/>
      <c r="J162" s="209" t="s">
        <v>287</v>
      </c>
      <c r="K162" s="209" t="s">
        <v>16</v>
      </c>
      <c r="L162" s="210">
        <v>542.46</v>
      </c>
    </row>
    <row r="163" spans="1:12" ht="24" x14ac:dyDescent="0.2">
      <c r="A163" s="652"/>
      <c r="B163" s="203" t="s">
        <v>6</v>
      </c>
      <c r="C163" s="207" t="s">
        <v>5</v>
      </c>
      <c r="D163" s="207" t="s">
        <v>288</v>
      </c>
      <c r="E163" s="207" t="s">
        <v>289</v>
      </c>
      <c r="F163" s="650"/>
      <c r="G163" s="650"/>
      <c r="H163" s="649" t="s">
        <v>290</v>
      </c>
      <c r="I163" s="649"/>
      <c r="J163" s="651" t="s">
        <v>287</v>
      </c>
      <c r="K163" s="651" t="s">
        <v>16</v>
      </c>
      <c r="L163" s="648">
        <v>137.55000000000001</v>
      </c>
    </row>
    <row r="164" spans="1:12" ht="24" x14ac:dyDescent="0.2">
      <c r="A164" s="652"/>
      <c r="B164" s="209" t="s">
        <v>291</v>
      </c>
      <c r="C164" s="209" t="s">
        <v>2948</v>
      </c>
      <c r="D164" s="211">
        <v>43447</v>
      </c>
      <c r="E164" s="209" t="s">
        <v>729</v>
      </c>
      <c r="F164" s="650"/>
      <c r="G164" s="650"/>
      <c r="H164" s="649"/>
      <c r="I164" s="649"/>
      <c r="J164" s="651"/>
      <c r="K164" s="651"/>
      <c r="L164" s="648"/>
    </row>
    <row r="165" spans="1:12" ht="24" x14ac:dyDescent="0.2">
      <c r="A165" s="652">
        <v>831</v>
      </c>
      <c r="B165" s="203" t="s">
        <v>12</v>
      </c>
      <c r="C165" s="207" t="s">
        <v>11</v>
      </c>
      <c r="D165" s="207" t="s">
        <v>280</v>
      </c>
      <c r="E165" s="207" t="s">
        <v>281</v>
      </c>
      <c r="F165" s="653" t="s">
        <v>8</v>
      </c>
      <c r="G165" s="653"/>
      <c r="H165" s="650"/>
      <c r="I165" s="650"/>
      <c r="J165" s="650"/>
      <c r="K165" s="650"/>
      <c r="L165" s="650"/>
    </row>
    <row r="166" spans="1:12" x14ac:dyDescent="0.2">
      <c r="A166" s="652"/>
      <c r="B166" s="651" t="s">
        <v>2945</v>
      </c>
      <c r="C166" s="651" t="s">
        <v>2949</v>
      </c>
      <c r="D166" s="655">
        <v>43481</v>
      </c>
      <c r="E166" s="651" t="s">
        <v>659</v>
      </c>
      <c r="F166" s="651" t="s">
        <v>821</v>
      </c>
      <c r="G166" s="651"/>
      <c r="H166" s="649" t="s">
        <v>286</v>
      </c>
      <c r="I166" s="649"/>
      <c r="J166" s="209" t="s">
        <v>287</v>
      </c>
      <c r="K166" s="209" t="s">
        <v>16</v>
      </c>
      <c r="L166" s="210">
        <v>262</v>
      </c>
    </row>
    <row r="167" spans="1:12" x14ac:dyDescent="0.2">
      <c r="A167" s="652"/>
      <c r="B167" s="651"/>
      <c r="C167" s="651"/>
      <c r="D167" s="655"/>
      <c r="E167" s="651"/>
      <c r="F167" s="651"/>
      <c r="G167" s="651"/>
      <c r="H167" s="649" t="s">
        <v>242</v>
      </c>
      <c r="I167" s="649"/>
      <c r="J167" s="209" t="s">
        <v>287</v>
      </c>
      <c r="K167" s="209" t="s">
        <v>16</v>
      </c>
      <c r="L167" s="210">
        <v>1214</v>
      </c>
    </row>
    <row r="168" spans="1:12" ht="24" x14ac:dyDescent="0.2">
      <c r="A168" s="652"/>
      <c r="B168" s="203" t="s">
        <v>6</v>
      </c>
      <c r="C168" s="207" t="s">
        <v>5</v>
      </c>
      <c r="D168" s="207" t="s">
        <v>288</v>
      </c>
      <c r="E168" s="207" t="s">
        <v>289</v>
      </c>
      <c r="F168" s="650"/>
      <c r="G168" s="650"/>
      <c r="H168" s="649" t="s">
        <v>290</v>
      </c>
      <c r="I168" s="649"/>
      <c r="J168" s="651" t="s">
        <v>287</v>
      </c>
      <c r="K168" s="651" t="s">
        <v>16</v>
      </c>
      <c r="L168" s="648">
        <v>276</v>
      </c>
    </row>
    <row r="169" spans="1:12" ht="24" x14ac:dyDescent="0.2">
      <c r="A169" s="652"/>
      <c r="B169" s="209" t="s">
        <v>291</v>
      </c>
      <c r="C169" s="209" t="s">
        <v>821</v>
      </c>
      <c r="D169" s="211">
        <v>43483</v>
      </c>
      <c r="E169" s="209" t="s">
        <v>886</v>
      </c>
      <c r="F169" s="650"/>
      <c r="G169" s="650"/>
      <c r="H169" s="649"/>
      <c r="I169" s="649"/>
      <c r="J169" s="651"/>
      <c r="K169" s="651"/>
      <c r="L169" s="648"/>
    </row>
    <row r="170" spans="1:12" ht="24" x14ac:dyDescent="0.2">
      <c r="A170" s="652">
        <v>832</v>
      </c>
      <c r="B170" s="203" t="s">
        <v>12</v>
      </c>
      <c r="C170" s="207" t="s">
        <v>11</v>
      </c>
      <c r="D170" s="207" t="s">
        <v>280</v>
      </c>
      <c r="E170" s="207" t="s">
        <v>281</v>
      </c>
      <c r="F170" s="653" t="s">
        <v>8</v>
      </c>
      <c r="G170" s="653"/>
      <c r="H170" s="650"/>
      <c r="I170" s="650"/>
      <c r="J170" s="650"/>
      <c r="K170" s="650"/>
      <c r="L170" s="650"/>
    </row>
    <row r="171" spans="1:12" x14ac:dyDescent="0.2">
      <c r="A171" s="652"/>
      <c r="B171" s="651" t="s">
        <v>2945</v>
      </c>
      <c r="C171" s="651" t="s">
        <v>2950</v>
      </c>
      <c r="D171" s="655">
        <v>43539</v>
      </c>
      <c r="E171" s="651" t="s">
        <v>377</v>
      </c>
      <c r="F171" s="651" t="s">
        <v>2951</v>
      </c>
      <c r="G171" s="651"/>
      <c r="H171" s="649" t="s">
        <v>286</v>
      </c>
      <c r="I171" s="649"/>
      <c r="J171" s="209" t="s">
        <v>287</v>
      </c>
      <c r="K171" s="209" t="s">
        <v>16</v>
      </c>
      <c r="L171" s="210">
        <v>249</v>
      </c>
    </row>
    <row r="172" spans="1:12" x14ac:dyDescent="0.2">
      <c r="A172" s="652"/>
      <c r="B172" s="651"/>
      <c r="C172" s="651"/>
      <c r="D172" s="655"/>
      <c r="E172" s="651"/>
      <c r="F172" s="651"/>
      <c r="G172" s="651"/>
      <c r="H172" s="649" t="s">
        <v>242</v>
      </c>
      <c r="I172" s="649"/>
      <c r="J172" s="209" t="s">
        <v>287</v>
      </c>
      <c r="K172" s="209" t="s">
        <v>16</v>
      </c>
      <c r="L172" s="210">
        <v>200</v>
      </c>
    </row>
    <row r="173" spans="1:12" ht="24" x14ac:dyDescent="0.2">
      <c r="A173" s="652"/>
      <c r="B173" s="203" t="s">
        <v>6</v>
      </c>
      <c r="C173" s="207" t="s">
        <v>5</v>
      </c>
      <c r="D173" s="207" t="s">
        <v>288</v>
      </c>
      <c r="E173" s="207" t="s">
        <v>289</v>
      </c>
      <c r="F173" s="650"/>
      <c r="G173" s="650"/>
      <c r="H173" s="649" t="s">
        <v>290</v>
      </c>
      <c r="I173" s="649"/>
      <c r="J173" s="651" t="s">
        <v>287</v>
      </c>
      <c r="K173" s="651" t="s">
        <v>16</v>
      </c>
      <c r="L173" s="648">
        <v>761</v>
      </c>
    </row>
    <row r="174" spans="1:12" ht="24" x14ac:dyDescent="0.2">
      <c r="A174" s="652"/>
      <c r="B174" s="209" t="s">
        <v>291</v>
      </c>
      <c r="C174" s="209" t="s">
        <v>2951</v>
      </c>
      <c r="D174" s="211">
        <v>43540</v>
      </c>
      <c r="E174" s="209" t="s">
        <v>2952</v>
      </c>
      <c r="F174" s="650"/>
      <c r="G174" s="650"/>
      <c r="H174" s="649"/>
      <c r="I174" s="649"/>
      <c r="J174" s="651"/>
      <c r="K174" s="651"/>
      <c r="L174" s="648"/>
    </row>
    <row r="175" spans="1:12" ht="24" x14ac:dyDescent="0.2">
      <c r="A175" s="652">
        <v>833</v>
      </c>
      <c r="B175" s="203" t="s">
        <v>12</v>
      </c>
      <c r="C175" s="207" t="s">
        <v>11</v>
      </c>
      <c r="D175" s="207" t="s">
        <v>280</v>
      </c>
      <c r="E175" s="207" t="s">
        <v>281</v>
      </c>
      <c r="F175" s="653" t="s">
        <v>8</v>
      </c>
      <c r="G175" s="653"/>
      <c r="H175" s="650"/>
      <c r="I175" s="650"/>
      <c r="J175" s="650"/>
      <c r="K175" s="650"/>
      <c r="L175" s="650"/>
    </row>
    <row r="176" spans="1:12" x14ac:dyDescent="0.2">
      <c r="A176" s="652"/>
      <c r="B176" s="651" t="s">
        <v>2953</v>
      </c>
      <c r="C176" s="654" t="s">
        <v>2954</v>
      </c>
      <c r="D176" s="655">
        <v>43439</v>
      </c>
      <c r="E176" s="651" t="s">
        <v>369</v>
      </c>
      <c r="F176" s="651" t="s">
        <v>2955</v>
      </c>
      <c r="G176" s="651"/>
      <c r="H176" s="649" t="s">
        <v>286</v>
      </c>
      <c r="I176" s="649"/>
      <c r="J176" s="209" t="s">
        <v>287</v>
      </c>
      <c r="K176" s="209" t="s">
        <v>16</v>
      </c>
      <c r="L176" s="210">
        <v>266.39999999999998</v>
      </c>
    </row>
    <row r="177" spans="1:12" x14ac:dyDescent="0.2">
      <c r="A177" s="652"/>
      <c r="B177" s="651"/>
      <c r="C177" s="654"/>
      <c r="D177" s="655"/>
      <c r="E177" s="651"/>
      <c r="F177" s="651"/>
      <c r="G177" s="651"/>
      <c r="H177" s="649" t="s">
        <v>242</v>
      </c>
      <c r="I177" s="649"/>
      <c r="J177" s="209" t="s">
        <v>287</v>
      </c>
      <c r="K177" s="209" t="s">
        <v>16</v>
      </c>
      <c r="L177" s="210">
        <v>402</v>
      </c>
    </row>
    <row r="178" spans="1:12" ht="24" x14ac:dyDescent="0.2">
      <c r="A178" s="652"/>
      <c r="B178" s="203" t="s">
        <v>6</v>
      </c>
      <c r="C178" s="207" t="s">
        <v>5</v>
      </c>
      <c r="D178" s="207" t="s">
        <v>288</v>
      </c>
      <c r="E178" s="207" t="s">
        <v>289</v>
      </c>
      <c r="F178" s="650"/>
      <c r="G178" s="650"/>
      <c r="H178" s="649" t="s">
        <v>290</v>
      </c>
      <c r="I178" s="649"/>
      <c r="J178" s="651" t="s">
        <v>287</v>
      </c>
      <c r="K178" s="651" t="s">
        <v>16</v>
      </c>
      <c r="L178" s="648">
        <v>132</v>
      </c>
    </row>
    <row r="179" spans="1:12" ht="24" x14ac:dyDescent="0.2">
      <c r="A179" s="652"/>
      <c r="B179" s="209" t="s">
        <v>291</v>
      </c>
      <c r="C179" s="209" t="s">
        <v>2955</v>
      </c>
      <c r="D179" s="211">
        <v>43441</v>
      </c>
      <c r="E179" s="209" t="s">
        <v>934</v>
      </c>
      <c r="F179" s="650"/>
      <c r="G179" s="650"/>
      <c r="H179" s="649"/>
      <c r="I179" s="649"/>
      <c r="J179" s="651"/>
      <c r="K179" s="651"/>
      <c r="L179" s="648"/>
    </row>
    <row r="180" spans="1:12" ht="24" x14ac:dyDescent="0.2">
      <c r="A180" s="652">
        <v>834</v>
      </c>
      <c r="B180" s="203" t="s">
        <v>12</v>
      </c>
      <c r="C180" s="207" t="s">
        <v>11</v>
      </c>
      <c r="D180" s="207" t="s">
        <v>280</v>
      </c>
      <c r="E180" s="207" t="s">
        <v>281</v>
      </c>
      <c r="F180" s="653" t="s">
        <v>8</v>
      </c>
      <c r="G180" s="653"/>
      <c r="H180" s="650"/>
      <c r="I180" s="650"/>
      <c r="J180" s="650"/>
      <c r="K180" s="650"/>
      <c r="L180" s="650"/>
    </row>
    <row r="181" spans="1:12" x14ac:dyDescent="0.2">
      <c r="A181" s="652"/>
      <c r="B181" s="651" t="s">
        <v>2956</v>
      </c>
      <c r="C181" s="654" t="s">
        <v>2957</v>
      </c>
      <c r="D181" s="655">
        <v>43514</v>
      </c>
      <c r="E181" s="651" t="s">
        <v>644</v>
      </c>
      <c r="F181" s="651" t="s">
        <v>2958</v>
      </c>
      <c r="G181" s="651"/>
      <c r="H181" s="649" t="s">
        <v>286</v>
      </c>
      <c r="I181" s="649"/>
      <c r="J181" s="209" t="s">
        <v>287</v>
      </c>
      <c r="K181" s="209" t="s">
        <v>16</v>
      </c>
      <c r="L181" s="210">
        <v>1477.8</v>
      </c>
    </row>
    <row r="182" spans="1:12" x14ac:dyDescent="0.2">
      <c r="A182" s="652"/>
      <c r="B182" s="651"/>
      <c r="C182" s="654"/>
      <c r="D182" s="655"/>
      <c r="E182" s="651"/>
      <c r="F182" s="651"/>
      <c r="G182" s="651"/>
      <c r="H182" s="649" t="s">
        <v>242</v>
      </c>
      <c r="I182" s="649"/>
      <c r="J182" s="209" t="s">
        <v>287</v>
      </c>
      <c r="K182" s="209" t="s">
        <v>16</v>
      </c>
      <c r="L182" s="210">
        <v>526.59</v>
      </c>
    </row>
    <row r="183" spans="1:12" ht="24" x14ac:dyDescent="0.2">
      <c r="A183" s="652"/>
      <c r="B183" s="203" t="s">
        <v>6</v>
      </c>
      <c r="C183" s="207" t="s">
        <v>5</v>
      </c>
      <c r="D183" s="207" t="s">
        <v>288</v>
      </c>
      <c r="E183" s="207" t="s">
        <v>289</v>
      </c>
      <c r="F183" s="650"/>
      <c r="G183" s="650"/>
      <c r="H183" s="649" t="s">
        <v>290</v>
      </c>
      <c r="I183" s="649"/>
      <c r="J183" s="651" t="s">
        <v>287</v>
      </c>
      <c r="K183" s="651" t="s">
        <v>16</v>
      </c>
      <c r="L183" s="648">
        <v>175</v>
      </c>
    </row>
    <row r="184" spans="1:12" ht="24" x14ac:dyDescent="0.2">
      <c r="A184" s="652"/>
      <c r="B184" s="209" t="s">
        <v>832</v>
      </c>
      <c r="C184" s="209" t="s">
        <v>2958</v>
      </c>
      <c r="D184" s="211">
        <v>43519</v>
      </c>
      <c r="E184" s="209" t="s">
        <v>2959</v>
      </c>
      <c r="F184" s="650"/>
      <c r="G184" s="650"/>
      <c r="H184" s="649"/>
      <c r="I184" s="649"/>
      <c r="J184" s="651"/>
      <c r="K184" s="651"/>
      <c r="L184" s="648"/>
    </row>
    <row r="185" spans="1:12" ht="24" x14ac:dyDescent="0.2">
      <c r="A185" s="652">
        <v>835</v>
      </c>
      <c r="B185" s="203" t="s">
        <v>12</v>
      </c>
      <c r="C185" s="207" t="s">
        <v>11</v>
      </c>
      <c r="D185" s="207" t="s">
        <v>280</v>
      </c>
      <c r="E185" s="207" t="s">
        <v>281</v>
      </c>
      <c r="F185" s="653" t="s">
        <v>8</v>
      </c>
      <c r="G185" s="653"/>
      <c r="H185" s="650"/>
      <c r="I185" s="650"/>
      <c r="J185" s="650"/>
      <c r="K185" s="650"/>
      <c r="L185" s="650"/>
    </row>
    <row r="186" spans="1:12" x14ac:dyDescent="0.2">
      <c r="A186" s="652"/>
      <c r="B186" s="651" t="s">
        <v>2960</v>
      </c>
      <c r="C186" s="654" t="s">
        <v>2961</v>
      </c>
      <c r="D186" s="655">
        <v>43444</v>
      </c>
      <c r="E186" s="651" t="s">
        <v>1312</v>
      </c>
      <c r="F186" s="651" t="s">
        <v>2962</v>
      </c>
      <c r="G186" s="651"/>
      <c r="H186" s="649" t="s">
        <v>286</v>
      </c>
      <c r="I186" s="649"/>
      <c r="J186" s="209" t="s">
        <v>287</v>
      </c>
      <c r="K186" s="209" t="s">
        <v>16</v>
      </c>
      <c r="L186" s="210">
        <v>663.84</v>
      </c>
    </row>
    <row r="187" spans="1:12" x14ac:dyDescent="0.2">
      <c r="A187" s="652"/>
      <c r="B187" s="651"/>
      <c r="C187" s="654"/>
      <c r="D187" s="655"/>
      <c r="E187" s="651"/>
      <c r="F187" s="651"/>
      <c r="G187" s="651"/>
      <c r="H187" s="649" t="s">
        <v>242</v>
      </c>
      <c r="I187" s="649"/>
      <c r="J187" s="209" t="s">
        <v>287</v>
      </c>
      <c r="K187" s="209" t="s">
        <v>287</v>
      </c>
      <c r="L187" s="210">
        <v>0</v>
      </c>
    </row>
    <row r="188" spans="1:12" ht="24" x14ac:dyDescent="0.2">
      <c r="A188" s="652"/>
      <c r="B188" s="203" t="s">
        <v>6</v>
      </c>
      <c r="C188" s="207" t="s">
        <v>5</v>
      </c>
      <c r="D188" s="207" t="s">
        <v>288</v>
      </c>
      <c r="E188" s="207" t="s">
        <v>289</v>
      </c>
      <c r="F188" s="650"/>
      <c r="G188" s="650"/>
      <c r="H188" s="649" t="s">
        <v>290</v>
      </c>
      <c r="I188" s="649"/>
      <c r="J188" s="651" t="s">
        <v>287</v>
      </c>
      <c r="K188" s="651" t="s">
        <v>287</v>
      </c>
      <c r="L188" s="648">
        <v>0</v>
      </c>
    </row>
    <row r="189" spans="1:12" ht="36" x14ac:dyDescent="0.2">
      <c r="A189" s="652"/>
      <c r="B189" s="209" t="s">
        <v>2963</v>
      </c>
      <c r="C189" s="209" t="s">
        <v>2962</v>
      </c>
      <c r="D189" s="211">
        <v>43449</v>
      </c>
      <c r="E189" s="209" t="s">
        <v>2964</v>
      </c>
      <c r="F189" s="650"/>
      <c r="G189" s="650"/>
      <c r="H189" s="649"/>
      <c r="I189" s="649"/>
      <c r="J189" s="651"/>
      <c r="K189" s="651"/>
      <c r="L189" s="648"/>
    </row>
    <row r="190" spans="1:12" ht="24" x14ac:dyDescent="0.2">
      <c r="A190" s="652">
        <v>836</v>
      </c>
      <c r="B190" s="203" t="s">
        <v>12</v>
      </c>
      <c r="C190" s="207" t="s">
        <v>11</v>
      </c>
      <c r="D190" s="207" t="s">
        <v>280</v>
      </c>
      <c r="E190" s="207" t="s">
        <v>281</v>
      </c>
      <c r="F190" s="653" t="s">
        <v>8</v>
      </c>
      <c r="G190" s="653"/>
      <c r="H190" s="650"/>
      <c r="I190" s="650"/>
      <c r="J190" s="650"/>
      <c r="K190" s="650"/>
      <c r="L190" s="650"/>
    </row>
    <row r="191" spans="1:12" x14ac:dyDescent="0.2">
      <c r="A191" s="652"/>
      <c r="B191" s="651" t="s">
        <v>2965</v>
      </c>
      <c r="C191" s="654" t="s">
        <v>2966</v>
      </c>
      <c r="D191" s="655">
        <v>43442</v>
      </c>
      <c r="E191" s="651" t="s">
        <v>497</v>
      </c>
      <c r="F191" s="651" t="s">
        <v>498</v>
      </c>
      <c r="G191" s="651"/>
      <c r="H191" s="649" t="s">
        <v>286</v>
      </c>
      <c r="I191" s="649"/>
      <c r="J191" s="209" t="s">
        <v>287</v>
      </c>
      <c r="K191" s="209" t="s">
        <v>16</v>
      </c>
      <c r="L191" s="210">
        <v>1000</v>
      </c>
    </row>
    <row r="192" spans="1:12" x14ac:dyDescent="0.2">
      <c r="A192" s="652"/>
      <c r="B192" s="651"/>
      <c r="C192" s="654"/>
      <c r="D192" s="655"/>
      <c r="E192" s="651"/>
      <c r="F192" s="651"/>
      <c r="G192" s="651"/>
      <c r="H192" s="649" t="s">
        <v>242</v>
      </c>
      <c r="I192" s="649"/>
      <c r="J192" s="651" t="s">
        <v>287</v>
      </c>
      <c r="K192" s="651" t="s">
        <v>287</v>
      </c>
      <c r="L192" s="648">
        <v>0</v>
      </c>
    </row>
    <row r="193" spans="1:12" x14ac:dyDescent="0.2">
      <c r="A193" s="652"/>
      <c r="B193" s="651"/>
      <c r="C193" s="654"/>
      <c r="D193" s="655"/>
      <c r="E193" s="651"/>
      <c r="F193" s="651"/>
      <c r="G193" s="651"/>
      <c r="H193" s="649"/>
      <c r="I193" s="649"/>
      <c r="J193" s="651"/>
      <c r="K193" s="651"/>
      <c r="L193" s="648"/>
    </row>
    <row r="194" spans="1:12" ht="24" x14ac:dyDescent="0.2">
      <c r="A194" s="652"/>
      <c r="B194" s="203" t="s">
        <v>6</v>
      </c>
      <c r="C194" s="207" t="s">
        <v>5</v>
      </c>
      <c r="D194" s="207" t="s">
        <v>288</v>
      </c>
      <c r="E194" s="207" t="s">
        <v>289</v>
      </c>
      <c r="F194" s="650"/>
      <c r="G194" s="650"/>
      <c r="H194" s="649" t="s">
        <v>290</v>
      </c>
      <c r="I194" s="649"/>
      <c r="J194" s="651" t="s">
        <v>287</v>
      </c>
      <c r="K194" s="651" t="s">
        <v>287</v>
      </c>
      <c r="L194" s="648">
        <v>0</v>
      </c>
    </row>
    <row r="195" spans="1:12" ht="24" x14ac:dyDescent="0.2">
      <c r="A195" s="652"/>
      <c r="B195" s="209" t="s">
        <v>291</v>
      </c>
      <c r="C195" s="209" t="s">
        <v>498</v>
      </c>
      <c r="D195" s="211">
        <v>43447</v>
      </c>
      <c r="E195" s="209" t="s">
        <v>2967</v>
      </c>
      <c r="F195" s="650"/>
      <c r="G195" s="650"/>
      <c r="H195" s="649"/>
      <c r="I195" s="649"/>
      <c r="J195" s="651"/>
      <c r="K195" s="651"/>
      <c r="L195" s="648"/>
    </row>
    <row r="196" spans="1:12" ht="24" x14ac:dyDescent="0.2">
      <c r="A196" s="652">
        <v>837</v>
      </c>
      <c r="B196" s="203" t="s">
        <v>12</v>
      </c>
      <c r="C196" s="207" t="s">
        <v>11</v>
      </c>
      <c r="D196" s="207" t="s">
        <v>280</v>
      </c>
      <c r="E196" s="207" t="s">
        <v>281</v>
      </c>
      <c r="F196" s="653" t="s">
        <v>8</v>
      </c>
      <c r="G196" s="653"/>
      <c r="H196" s="650"/>
      <c r="I196" s="650"/>
      <c r="J196" s="650"/>
      <c r="K196" s="650"/>
      <c r="L196" s="650"/>
    </row>
    <row r="197" spans="1:12" x14ac:dyDescent="0.2">
      <c r="A197" s="652"/>
      <c r="B197" s="651" t="s">
        <v>2968</v>
      </c>
      <c r="C197" s="654" t="s">
        <v>2969</v>
      </c>
      <c r="D197" s="655">
        <v>43437</v>
      </c>
      <c r="E197" s="651" t="s">
        <v>2970</v>
      </c>
      <c r="F197" s="651" t="s">
        <v>2971</v>
      </c>
      <c r="G197" s="651"/>
      <c r="H197" s="649" t="s">
        <v>286</v>
      </c>
      <c r="I197" s="649"/>
      <c r="J197" s="209" t="s">
        <v>287</v>
      </c>
      <c r="K197" s="209" t="s">
        <v>16</v>
      </c>
      <c r="L197" s="210">
        <v>435</v>
      </c>
    </row>
    <row r="198" spans="1:12" x14ac:dyDescent="0.2">
      <c r="A198" s="652"/>
      <c r="B198" s="651"/>
      <c r="C198" s="654"/>
      <c r="D198" s="655"/>
      <c r="E198" s="651"/>
      <c r="F198" s="651"/>
      <c r="G198" s="651"/>
      <c r="H198" s="649" t="s">
        <v>242</v>
      </c>
      <c r="I198" s="649"/>
      <c r="J198" s="209" t="s">
        <v>287</v>
      </c>
      <c r="K198" s="209" t="s">
        <v>16</v>
      </c>
      <c r="L198" s="210">
        <v>4293.0600000000004</v>
      </c>
    </row>
    <row r="199" spans="1:12" ht="24" x14ac:dyDescent="0.2">
      <c r="A199" s="652"/>
      <c r="B199" s="203" t="s">
        <v>6</v>
      </c>
      <c r="C199" s="207" t="s">
        <v>5</v>
      </c>
      <c r="D199" s="207" t="s">
        <v>288</v>
      </c>
      <c r="E199" s="207" t="s">
        <v>289</v>
      </c>
      <c r="F199" s="650"/>
      <c r="G199" s="650"/>
      <c r="H199" s="649" t="s">
        <v>290</v>
      </c>
      <c r="I199" s="649"/>
      <c r="J199" s="651" t="s">
        <v>287</v>
      </c>
      <c r="K199" s="651" t="s">
        <v>16</v>
      </c>
      <c r="L199" s="648">
        <v>52</v>
      </c>
    </row>
    <row r="200" spans="1:12" ht="24" x14ac:dyDescent="0.2">
      <c r="A200" s="652"/>
      <c r="B200" s="209" t="s">
        <v>832</v>
      </c>
      <c r="C200" s="209" t="s">
        <v>2971</v>
      </c>
      <c r="D200" s="211">
        <v>43443</v>
      </c>
      <c r="E200" s="209" t="s">
        <v>2972</v>
      </c>
      <c r="F200" s="650"/>
      <c r="G200" s="650"/>
      <c r="H200" s="649"/>
      <c r="I200" s="649"/>
      <c r="J200" s="651"/>
      <c r="K200" s="651"/>
      <c r="L200" s="648"/>
    </row>
    <row r="201" spans="1:12" ht="24" x14ac:dyDescent="0.2">
      <c r="A201" s="652">
        <v>838</v>
      </c>
      <c r="B201" s="203" t="s">
        <v>12</v>
      </c>
      <c r="C201" s="207" t="s">
        <v>11</v>
      </c>
      <c r="D201" s="207" t="s">
        <v>280</v>
      </c>
      <c r="E201" s="207" t="s">
        <v>281</v>
      </c>
      <c r="F201" s="653" t="s">
        <v>8</v>
      </c>
      <c r="G201" s="653"/>
      <c r="H201" s="650"/>
      <c r="I201" s="650"/>
      <c r="J201" s="650"/>
      <c r="K201" s="650"/>
      <c r="L201" s="650"/>
    </row>
    <row r="202" spans="1:12" x14ac:dyDescent="0.2">
      <c r="A202" s="652"/>
      <c r="B202" s="651" t="s">
        <v>2973</v>
      </c>
      <c r="C202" s="654" t="s">
        <v>2974</v>
      </c>
      <c r="D202" s="655">
        <v>43399</v>
      </c>
      <c r="E202" s="651" t="s">
        <v>469</v>
      </c>
      <c r="F202" s="651" t="s">
        <v>2975</v>
      </c>
      <c r="G202" s="651"/>
      <c r="H202" s="649" t="s">
        <v>286</v>
      </c>
      <c r="I202" s="649"/>
      <c r="J202" s="209" t="s">
        <v>287</v>
      </c>
      <c r="K202" s="209" t="s">
        <v>287</v>
      </c>
      <c r="L202" s="210">
        <v>0</v>
      </c>
    </row>
    <row r="203" spans="1:12" x14ac:dyDescent="0.2">
      <c r="A203" s="652"/>
      <c r="B203" s="651"/>
      <c r="C203" s="654"/>
      <c r="D203" s="655"/>
      <c r="E203" s="651"/>
      <c r="F203" s="651"/>
      <c r="G203" s="651"/>
      <c r="H203" s="649" t="s">
        <v>242</v>
      </c>
      <c r="I203" s="649"/>
      <c r="J203" s="209" t="s">
        <v>287</v>
      </c>
      <c r="K203" s="209" t="s">
        <v>287</v>
      </c>
      <c r="L203" s="210">
        <v>0</v>
      </c>
    </row>
    <row r="204" spans="1:12" ht="24" x14ac:dyDescent="0.2">
      <c r="A204" s="652"/>
      <c r="B204" s="203" t="s">
        <v>6</v>
      </c>
      <c r="C204" s="207" t="s">
        <v>5</v>
      </c>
      <c r="D204" s="207" t="s">
        <v>288</v>
      </c>
      <c r="E204" s="207" t="s">
        <v>289</v>
      </c>
      <c r="F204" s="650"/>
      <c r="G204" s="650"/>
      <c r="H204" s="649" t="s">
        <v>290</v>
      </c>
      <c r="I204" s="649"/>
      <c r="J204" s="651" t="s">
        <v>287</v>
      </c>
      <c r="K204" s="651" t="s">
        <v>16</v>
      </c>
      <c r="L204" s="648">
        <v>525</v>
      </c>
    </row>
    <row r="205" spans="1:12" ht="24" x14ac:dyDescent="0.2">
      <c r="A205" s="652"/>
      <c r="B205" s="209" t="s">
        <v>2610</v>
      </c>
      <c r="C205" s="209" t="s">
        <v>2975</v>
      </c>
      <c r="D205" s="211">
        <v>43401</v>
      </c>
      <c r="E205" s="209" t="s">
        <v>1610</v>
      </c>
      <c r="F205" s="650"/>
      <c r="G205" s="650"/>
      <c r="H205" s="649"/>
      <c r="I205" s="649"/>
      <c r="J205" s="651"/>
      <c r="K205" s="651"/>
      <c r="L205" s="648"/>
    </row>
    <row r="206" spans="1:12" ht="24" x14ac:dyDescent="0.2">
      <c r="A206" s="652">
        <v>839</v>
      </c>
      <c r="B206" s="203" t="s">
        <v>12</v>
      </c>
      <c r="C206" s="207" t="s">
        <v>11</v>
      </c>
      <c r="D206" s="207" t="s">
        <v>280</v>
      </c>
      <c r="E206" s="207" t="s">
        <v>281</v>
      </c>
      <c r="F206" s="653" t="s">
        <v>8</v>
      </c>
      <c r="G206" s="653"/>
      <c r="H206" s="650"/>
      <c r="I206" s="650"/>
      <c r="J206" s="650"/>
      <c r="K206" s="650"/>
      <c r="L206" s="650"/>
    </row>
    <row r="207" spans="1:12" x14ac:dyDescent="0.2">
      <c r="A207" s="652"/>
      <c r="B207" s="651" t="s">
        <v>2976</v>
      </c>
      <c r="C207" s="651" t="s">
        <v>2977</v>
      </c>
      <c r="D207" s="655">
        <v>43391</v>
      </c>
      <c r="E207" s="651" t="s">
        <v>517</v>
      </c>
      <c r="F207" s="651" t="s">
        <v>2978</v>
      </c>
      <c r="G207" s="651"/>
      <c r="H207" s="649" t="s">
        <v>286</v>
      </c>
      <c r="I207" s="649"/>
      <c r="J207" s="209" t="s">
        <v>287</v>
      </c>
      <c r="K207" s="209" t="s">
        <v>16</v>
      </c>
      <c r="L207" s="210">
        <v>1644</v>
      </c>
    </row>
    <row r="208" spans="1:12" x14ac:dyDescent="0.2">
      <c r="A208" s="652"/>
      <c r="B208" s="651"/>
      <c r="C208" s="651"/>
      <c r="D208" s="655"/>
      <c r="E208" s="651"/>
      <c r="F208" s="651"/>
      <c r="G208" s="651"/>
      <c r="H208" s="649" t="s">
        <v>242</v>
      </c>
      <c r="I208" s="649"/>
      <c r="J208" s="209" t="s">
        <v>287</v>
      </c>
      <c r="K208" s="209" t="s">
        <v>16</v>
      </c>
      <c r="L208" s="210">
        <v>15000</v>
      </c>
    </row>
    <row r="209" spans="1:12" ht="24" x14ac:dyDescent="0.2">
      <c r="A209" s="652"/>
      <c r="B209" s="203" t="s">
        <v>6</v>
      </c>
      <c r="C209" s="207" t="s">
        <v>5</v>
      </c>
      <c r="D209" s="207" t="s">
        <v>288</v>
      </c>
      <c r="E209" s="207" t="s">
        <v>289</v>
      </c>
      <c r="F209" s="650"/>
      <c r="G209" s="650"/>
      <c r="H209" s="649" t="s">
        <v>290</v>
      </c>
      <c r="I209" s="649"/>
      <c r="J209" s="651" t="s">
        <v>287</v>
      </c>
      <c r="K209" s="651" t="s">
        <v>16</v>
      </c>
      <c r="L209" s="648">
        <v>1280</v>
      </c>
    </row>
    <row r="210" spans="1:12" ht="24" x14ac:dyDescent="0.2">
      <c r="A210" s="652"/>
      <c r="B210" s="209" t="s">
        <v>460</v>
      </c>
      <c r="C210" s="209" t="s">
        <v>2978</v>
      </c>
      <c r="D210" s="211">
        <v>43399</v>
      </c>
      <c r="E210" s="209" t="s">
        <v>2979</v>
      </c>
      <c r="F210" s="650"/>
      <c r="G210" s="650"/>
      <c r="H210" s="649"/>
      <c r="I210" s="649"/>
      <c r="J210" s="651"/>
      <c r="K210" s="651"/>
      <c r="L210" s="648"/>
    </row>
    <row r="211" spans="1:12" ht="24" x14ac:dyDescent="0.2">
      <c r="A211" s="652">
        <v>840</v>
      </c>
      <c r="B211" s="203" t="s">
        <v>12</v>
      </c>
      <c r="C211" s="207" t="s">
        <v>11</v>
      </c>
      <c r="D211" s="207" t="s">
        <v>280</v>
      </c>
      <c r="E211" s="207" t="s">
        <v>281</v>
      </c>
      <c r="F211" s="653" t="s">
        <v>8</v>
      </c>
      <c r="G211" s="653"/>
      <c r="H211" s="650"/>
      <c r="I211" s="650"/>
      <c r="J211" s="650"/>
      <c r="K211" s="650"/>
      <c r="L211" s="650"/>
    </row>
    <row r="212" spans="1:12" x14ac:dyDescent="0.2">
      <c r="A212" s="652"/>
      <c r="B212" s="651" t="s">
        <v>2976</v>
      </c>
      <c r="C212" s="651" t="s">
        <v>2980</v>
      </c>
      <c r="D212" s="655">
        <v>43400</v>
      </c>
      <c r="E212" s="651" t="s">
        <v>548</v>
      </c>
      <c r="F212" s="651" t="s">
        <v>549</v>
      </c>
      <c r="G212" s="651"/>
      <c r="H212" s="649" t="s">
        <v>286</v>
      </c>
      <c r="I212" s="649"/>
      <c r="J212" s="209" t="s">
        <v>287</v>
      </c>
      <c r="K212" s="209" t="s">
        <v>16</v>
      </c>
      <c r="L212" s="210">
        <v>2345</v>
      </c>
    </row>
    <row r="213" spans="1:12" x14ac:dyDescent="0.2">
      <c r="A213" s="652"/>
      <c r="B213" s="651"/>
      <c r="C213" s="651"/>
      <c r="D213" s="655"/>
      <c r="E213" s="651"/>
      <c r="F213" s="651"/>
      <c r="G213" s="651"/>
      <c r="H213" s="649" t="s">
        <v>242</v>
      </c>
      <c r="I213" s="649"/>
      <c r="J213" s="209" t="s">
        <v>287</v>
      </c>
      <c r="K213" s="209" t="s">
        <v>16</v>
      </c>
      <c r="L213" s="210">
        <v>8050</v>
      </c>
    </row>
    <row r="214" spans="1:12" ht="24" x14ac:dyDescent="0.2">
      <c r="A214" s="652"/>
      <c r="B214" s="203" t="s">
        <v>6</v>
      </c>
      <c r="C214" s="207" t="s">
        <v>5</v>
      </c>
      <c r="D214" s="207" t="s">
        <v>288</v>
      </c>
      <c r="E214" s="207" t="s">
        <v>289</v>
      </c>
      <c r="F214" s="650"/>
      <c r="G214" s="650"/>
      <c r="H214" s="649" t="s">
        <v>290</v>
      </c>
      <c r="I214" s="649"/>
      <c r="J214" s="651" t="s">
        <v>287</v>
      </c>
      <c r="K214" s="651" t="s">
        <v>287</v>
      </c>
      <c r="L214" s="648">
        <v>0</v>
      </c>
    </row>
    <row r="215" spans="1:12" ht="24" x14ac:dyDescent="0.2">
      <c r="A215" s="652"/>
      <c r="B215" s="209" t="s">
        <v>460</v>
      </c>
      <c r="C215" s="209" t="s">
        <v>549</v>
      </c>
      <c r="D215" s="211">
        <v>43406</v>
      </c>
      <c r="E215" s="209" t="s">
        <v>2981</v>
      </c>
      <c r="F215" s="650"/>
      <c r="G215" s="650"/>
      <c r="H215" s="649"/>
      <c r="I215" s="649"/>
      <c r="J215" s="651"/>
      <c r="K215" s="651"/>
      <c r="L215" s="648"/>
    </row>
    <row r="216" spans="1:12" ht="24" x14ac:dyDescent="0.2">
      <c r="A216" s="652">
        <v>841</v>
      </c>
      <c r="B216" s="203" t="s">
        <v>12</v>
      </c>
      <c r="C216" s="207" t="s">
        <v>11</v>
      </c>
      <c r="D216" s="207" t="s">
        <v>280</v>
      </c>
      <c r="E216" s="207" t="s">
        <v>281</v>
      </c>
      <c r="F216" s="653" t="s">
        <v>8</v>
      </c>
      <c r="G216" s="653"/>
      <c r="H216" s="650"/>
      <c r="I216" s="650"/>
      <c r="J216" s="650"/>
      <c r="K216" s="650"/>
      <c r="L216" s="650"/>
    </row>
    <row r="217" spans="1:12" x14ac:dyDescent="0.2">
      <c r="A217" s="652"/>
      <c r="B217" s="651" t="s">
        <v>2982</v>
      </c>
      <c r="C217" s="654" t="s">
        <v>2983</v>
      </c>
      <c r="D217" s="655">
        <v>43533</v>
      </c>
      <c r="E217" s="651" t="s">
        <v>862</v>
      </c>
      <c r="F217" s="651" t="s">
        <v>863</v>
      </c>
      <c r="G217" s="651"/>
      <c r="H217" s="649" t="s">
        <v>286</v>
      </c>
      <c r="I217" s="649"/>
      <c r="J217" s="209" t="s">
        <v>287</v>
      </c>
      <c r="K217" s="209" t="s">
        <v>16</v>
      </c>
      <c r="L217" s="210">
        <v>493.2</v>
      </c>
    </row>
    <row r="218" spans="1:12" x14ac:dyDescent="0.2">
      <c r="A218" s="652"/>
      <c r="B218" s="651"/>
      <c r="C218" s="654"/>
      <c r="D218" s="655"/>
      <c r="E218" s="651"/>
      <c r="F218" s="651"/>
      <c r="G218" s="651"/>
      <c r="H218" s="649" t="s">
        <v>242</v>
      </c>
      <c r="I218" s="649"/>
      <c r="J218" s="651" t="s">
        <v>287</v>
      </c>
      <c r="K218" s="651" t="s">
        <v>287</v>
      </c>
      <c r="L218" s="648">
        <v>0</v>
      </c>
    </row>
    <row r="219" spans="1:12" x14ac:dyDescent="0.2">
      <c r="A219" s="652"/>
      <c r="B219" s="651"/>
      <c r="C219" s="654"/>
      <c r="D219" s="655"/>
      <c r="E219" s="651"/>
      <c r="F219" s="651"/>
      <c r="G219" s="651"/>
      <c r="H219" s="649"/>
      <c r="I219" s="649"/>
      <c r="J219" s="651"/>
      <c r="K219" s="651"/>
      <c r="L219" s="648"/>
    </row>
    <row r="220" spans="1:12" ht="24" x14ac:dyDescent="0.2">
      <c r="A220" s="652"/>
      <c r="B220" s="203" t="s">
        <v>6</v>
      </c>
      <c r="C220" s="207" t="s">
        <v>5</v>
      </c>
      <c r="D220" s="207" t="s">
        <v>288</v>
      </c>
      <c r="E220" s="207" t="s">
        <v>289</v>
      </c>
      <c r="F220" s="650"/>
      <c r="G220" s="650"/>
      <c r="H220" s="649" t="s">
        <v>290</v>
      </c>
      <c r="I220" s="649"/>
      <c r="J220" s="651" t="s">
        <v>287</v>
      </c>
      <c r="K220" s="651" t="s">
        <v>287</v>
      </c>
      <c r="L220" s="648">
        <v>0</v>
      </c>
    </row>
    <row r="221" spans="1:12" ht="24" x14ac:dyDescent="0.2">
      <c r="A221" s="652"/>
      <c r="B221" s="209" t="s">
        <v>291</v>
      </c>
      <c r="C221" s="209" t="s">
        <v>863</v>
      </c>
      <c r="D221" s="211">
        <v>43538</v>
      </c>
      <c r="E221" s="209" t="s">
        <v>864</v>
      </c>
      <c r="F221" s="650"/>
      <c r="G221" s="650"/>
      <c r="H221" s="649"/>
      <c r="I221" s="649"/>
      <c r="J221" s="651"/>
      <c r="K221" s="651"/>
      <c r="L221" s="648"/>
    </row>
    <row r="222" spans="1:12" ht="24" x14ac:dyDescent="0.2">
      <c r="A222" s="652">
        <v>842</v>
      </c>
      <c r="B222" s="203" t="s">
        <v>12</v>
      </c>
      <c r="C222" s="207" t="s">
        <v>11</v>
      </c>
      <c r="D222" s="207" t="s">
        <v>280</v>
      </c>
      <c r="E222" s="207" t="s">
        <v>281</v>
      </c>
      <c r="F222" s="653" t="s">
        <v>8</v>
      </c>
      <c r="G222" s="653"/>
      <c r="H222" s="650"/>
      <c r="I222" s="650"/>
      <c r="J222" s="650"/>
      <c r="K222" s="650"/>
      <c r="L222" s="650"/>
    </row>
    <row r="223" spans="1:12" x14ac:dyDescent="0.2">
      <c r="A223" s="652"/>
      <c r="B223" s="651" t="s">
        <v>2984</v>
      </c>
      <c r="C223" s="654" t="s">
        <v>2985</v>
      </c>
      <c r="D223" s="655">
        <v>43397</v>
      </c>
      <c r="E223" s="651" t="s">
        <v>377</v>
      </c>
      <c r="F223" s="651" t="s">
        <v>2986</v>
      </c>
      <c r="G223" s="651"/>
      <c r="H223" s="649" t="s">
        <v>286</v>
      </c>
      <c r="I223" s="649"/>
      <c r="J223" s="209" t="s">
        <v>287</v>
      </c>
      <c r="K223" s="209" t="s">
        <v>16</v>
      </c>
      <c r="L223" s="210">
        <v>27.75</v>
      </c>
    </row>
    <row r="224" spans="1:12" x14ac:dyDescent="0.2">
      <c r="A224" s="652"/>
      <c r="B224" s="651"/>
      <c r="C224" s="654"/>
      <c r="D224" s="655"/>
      <c r="E224" s="651"/>
      <c r="F224" s="651"/>
      <c r="G224" s="651"/>
      <c r="H224" s="649" t="s">
        <v>242</v>
      </c>
      <c r="I224" s="649"/>
      <c r="J224" s="209" t="s">
        <v>287</v>
      </c>
      <c r="K224" s="209" t="s">
        <v>16</v>
      </c>
      <c r="L224" s="210">
        <v>98</v>
      </c>
    </row>
    <row r="225" spans="1:12" ht="24" x14ac:dyDescent="0.2">
      <c r="A225" s="652"/>
      <c r="B225" s="203" t="s">
        <v>6</v>
      </c>
      <c r="C225" s="207" t="s">
        <v>5</v>
      </c>
      <c r="D225" s="207" t="s">
        <v>288</v>
      </c>
      <c r="E225" s="207" t="s">
        <v>289</v>
      </c>
      <c r="F225" s="650"/>
      <c r="G225" s="650"/>
      <c r="H225" s="649" t="s">
        <v>290</v>
      </c>
      <c r="I225" s="649"/>
      <c r="J225" s="651" t="s">
        <v>287</v>
      </c>
      <c r="K225" s="651" t="s">
        <v>16</v>
      </c>
      <c r="L225" s="648">
        <v>249</v>
      </c>
    </row>
    <row r="226" spans="1:12" ht="36" x14ac:dyDescent="0.2">
      <c r="A226" s="652"/>
      <c r="B226" s="209" t="s">
        <v>2987</v>
      </c>
      <c r="C226" s="209" t="s">
        <v>2986</v>
      </c>
      <c r="D226" s="211">
        <v>43398</v>
      </c>
      <c r="E226" s="209" t="s">
        <v>2514</v>
      </c>
      <c r="F226" s="650"/>
      <c r="G226" s="650"/>
      <c r="H226" s="649"/>
      <c r="I226" s="649"/>
      <c r="J226" s="651"/>
      <c r="K226" s="651"/>
      <c r="L226" s="648"/>
    </row>
    <row r="227" spans="1:12" ht="24" x14ac:dyDescent="0.2">
      <c r="A227" s="652">
        <v>843</v>
      </c>
      <c r="B227" s="203" t="s">
        <v>12</v>
      </c>
      <c r="C227" s="207" t="s">
        <v>11</v>
      </c>
      <c r="D227" s="207" t="s">
        <v>280</v>
      </c>
      <c r="E227" s="207" t="s">
        <v>281</v>
      </c>
      <c r="F227" s="653" t="s">
        <v>8</v>
      </c>
      <c r="G227" s="653"/>
      <c r="H227" s="650"/>
      <c r="I227" s="650"/>
      <c r="J227" s="650"/>
      <c r="K227" s="650"/>
      <c r="L227" s="650"/>
    </row>
    <row r="228" spans="1:12" x14ac:dyDescent="0.2">
      <c r="A228" s="652"/>
      <c r="B228" s="651" t="s">
        <v>2984</v>
      </c>
      <c r="C228" s="654" t="s">
        <v>2988</v>
      </c>
      <c r="D228" s="655">
        <v>43432</v>
      </c>
      <c r="E228" s="651" t="s">
        <v>620</v>
      </c>
      <c r="F228" s="651" t="s">
        <v>621</v>
      </c>
      <c r="G228" s="651"/>
      <c r="H228" s="649" t="s">
        <v>286</v>
      </c>
      <c r="I228" s="649"/>
      <c r="J228" s="209" t="s">
        <v>287</v>
      </c>
      <c r="K228" s="209" t="s">
        <v>16</v>
      </c>
      <c r="L228" s="210">
        <v>276</v>
      </c>
    </row>
    <row r="229" spans="1:12" x14ac:dyDescent="0.2">
      <c r="A229" s="652"/>
      <c r="B229" s="651"/>
      <c r="C229" s="654"/>
      <c r="D229" s="655"/>
      <c r="E229" s="651"/>
      <c r="F229" s="651"/>
      <c r="G229" s="651"/>
      <c r="H229" s="649" t="s">
        <v>242</v>
      </c>
      <c r="I229" s="649"/>
      <c r="J229" s="209" t="s">
        <v>287</v>
      </c>
      <c r="K229" s="209" t="s">
        <v>16</v>
      </c>
      <c r="L229" s="210">
        <v>355.46</v>
      </c>
    </row>
    <row r="230" spans="1:12" ht="24" x14ac:dyDescent="0.2">
      <c r="A230" s="652"/>
      <c r="B230" s="203" t="s">
        <v>6</v>
      </c>
      <c r="C230" s="207" t="s">
        <v>5</v>
      </c>
      <c r="D230" s="207" t="s">
        <v>288</v>
      </c>
      <c r="E230" s="207" t="s">
        <v>289</v>
      </c>
      <c r="F230" s="650"/>
      <c r="G230" s="650"/>
      <c r="H230" s="649" t="s">
        <v>290</v>
      </c>
      <c r="I230" s="649"/>
      <c r="J230" s="651" t="s">
        <v>287</v>
      </c>
      <c r="K230" s="651" t="s">
        <v>287</v>
      </c>
      <c r="L230" s="648">
        <v>0</v>
      </c>
    </row>
    <row r="231" spans="1:12" ht="36" x14ac:dyDescent="0.2">
      <c r="A231" s="652"/>
      <c r="B231" s="209" t="s">
        <v>2987</v>
      </c>
      <c r="C231" s="209" t="s">
        <v>621</v>
      </c>
      <c r="D231" s="211">
        <v>43434</v>
      </c>
      <c r="E231" s="209" t="s">
        <v>444</v>
      </c>
      <c r="F231" s="650"/>
      <c r="G231" s="650"/>
      <c r="H231" s="649"/>
      <c r="I231" s="649"/>
      <c r="J231" s="651"/>
      <c r="K231" s="651"/>
      <c r="L231" s="648"/>
    </row>
    <row r="232" spans="1:12" ht="24" x14ac:dyDescent="0.2">
      <c r="A232" s="652">
        <v>844</v>
      </c>
      <c r="B232" s="203" t="s">
        <v>12</v>
      </c>
      <c r="C232" s="207" t="s">
        <v>11</v>
      </c>
      <c r="D232" s="207" t="s">
        <v>280</v>
      </c>
      <c r="E232" s="207" t="s">
        <v>281</v>
      </c>
      <c r="F232" s="653" t="s">
        <v>8</v>
      </c>
      <c r="G232" s="653"/>
      <c r="H232" s="650"/>
      <c r="I232" s="650"/>
      <c r="J232" s="650"/>
      <c r="K232" s="650"/>
      <c r="L232" s="650"/>
    </row>
    <row r="233" spans="1:12" x14ac:dyDescent="0.2">
      <c r="A233" s="652"/>
      <c r="B233" s="651" t="s">
        <v>2984</v>
      </c>
      <c r="C233" s="651" t="s">
        <v>2989</v>
      </c>
      <c r="D233" s="655">
        <v>43434</v>
      </c>
      <c r="E233" s="651" t="s">
        <v>321</v>
      </c>
      <c r="F233" s="651" t="s">
        <v>2679</v>
      </c>
      <c r="G233" s="651"/>
      <c r="H233" s="649" t="s">
        <v>286</v>
      </c>
      <c r="I233" s="649"/>
      <c r="J233" s="209" t="s">
        <v>287</v>
      </c>
      <c r="K233" s="209" t="s">
        <v>16</v>
      </c>
      <c r="L233" s="210">
        <v>635.25</v>
      </c>
    </row>
    <row r="234" spans="1:12" x14ac:dyDescent="0.2">
      <c r="A234" s="652"/>
      <c r="B234" s="651"/>
      <c r="C234" s="651"/>
      <c r="D234" s="655"/>
      <c r="E234" s="651"/>
      <c r="F234" s="651"/>
      <c r="G234" s="651"/>
      <c r="H234" s="649" t="s">
        <v>242</v>
      </c>
      <c r="I234" s="649"/>
      <c r="J234" s="209" t="s">
        <v>287</v>
      </c>
      <c r="K234" s="209" t="s">
        <v>16</v>
      </c>
      <c r="L234" s="210">
        <v>446.96</v>
      </c>
    </row>
    <row r="235" spans="1:12" ht="24" x14ac:dyDescent="0.2">
      <c r="A235" s="652"/>
      <c r="B235" s="203" t="s">
        <v>6</v>
      </c>
      <c r="C235" s="207" t="s">
        <v>5</v>
      </c>
      <c r="D235" s="207" t="s">
        <v>288</v>
      </c>
      <c r="E235" s="207" t="s">
        <v>289</v>
      </c>
      <c r="F235" s="650"/>
      <c r="G235" s="650"/>
      <c r="H235" s="649" t="s">
        <v>290</v>
      </c>
      <c r="I235" s="649"/>
      <c r="J235" s="651" t="s">
        <v>287</v>
      </c>
      <c r="K235" s="651" t="s">
        <v>16</v>
      </c>
      <c r="L235" s="648">
        <v>750</v>
      </c>
    </row>
    <row r="236" spans="1:12" ht="36" x14ac:dyDescent="0.2">
      <c r="A236" s="652"/>
      <c r="B236" s="209" t="s">
        <v>2987</v>
      </c>
      <c r="C236" s="209" t="s">
        <v>2679</v>
      </c>
      <c r="D236" s="211">
        <v>43438</v>
      </c>
      <c r="E236" s="209" t="s">
        <v>2444</v>
      </c>
      <c r="F236" s="650"/>
      <c r="G236" s="650"/>
      <c r="H236" s="649"/>
      <c r="I236" s="649"/>
      <c r="J236" s="651"/>
      <c r="K236" s="651"/>
      <c r="L236" s="648"/>
    </row>
    <row r="237" spans="1:12" ht="24" x14ac:dyDescent="0.2">
      <c r="A237" s="652">
        <v>845</v>
      </c>
      <c r="B237" s="203" t="s">
        <v>12</v>
      </c>
      <c r="C237" s="207" t="s">
        <v>11</v>
      </c>
      <c r="D237" s="207" t="s">
        <v>280</v>
      </c>
      <c r="E237" s="207" t="s">
        <v>281</v>
      </c>
      <c r="F237" s="653" t="s">
        <v>8</v>
      </c>
      <c r="G237" s="653"/>
      <c r="H237" s="650"/>
      <c r="I237" s="650"/>
      <c r="J237" s="650"/>
      <c r="K237" s="650"/>
      <c r="L237" s="650"/>
    </row>
    <row r="238" spans="1:12" x14ac:dyDescent="0.2">
      <c r="A238" s="652"/>
      <c r="B238" s="651" t="s">
        <v>2984</v>
      </c>
      <c r="C238" s="651" t="s">
        <v>2990</v>
      </c>
      <c r="D238" s="655">
        <v>43501</v>
      </c>
      <c r="E238" s="651" t="s">
        <v>2991</v>
      </c>
      <c r="F238" s="651" t="s">
        <v>2992</v>
      </c>
      <c r="G238" s="651"/>
      <c r="H238" s="649" t="s">
        <v>286</v>
      </c>
      <c r="I238" s="649"/>
      <c r="J238" s="209" t="s">
        <v>287</v>
      </c>
      <c r="K238" s="209" t="s">
        <v>16</v>
      </c>
      <c r="L238" s="210">
        <v>884.73</v>
      </c>
    </row>
    <row r="239" spans="1:12" x14ac:dyDescent="0.2">
      <c r="A239" s="652"/>
      <c r="B239" s="651"/>
      <c r="C239" s="651"/>
      <c r="D239" s="655"/>
      <c r="E239" s="651"/>
      <c r="F239" s="651"/>
      <c r="G239" s="651"/>
      <c r="H239" s="649" t="s">
        <v>242</v>
      </c>
      <c r="I239" s="649"/>
      <c r="J239" s="209" t="s">
        <v>287</v>
      </c>
      <c r="K239" s="209" t="s">
        <v>16</v>
      </c>
      <c r="L239" s="210">
        <v>1225</v>
      </c>
    </row>
    <row r="240" spans="1:12" ht="24" x14ac:dyDescent="0.2">
      <c r="A240" s="652"/>
      <c r="B240" s="203" t="s">
        <v>6</v>
      </c>
      <c r="C240" s="207" t="s">
        <v>5</v>
      </c>
      <c r="D240" s="207" t="s">
        <v>288</v>
      </c>
      <c r="E240" s="207" t="s">
        <v>289</v>
      </c>
      <c r="F240" s="650"/>
      <c r="G240" s="650"/>
      <c r="H240" s="649" t="s">
        <v>290</v>
      </c>
      <c r="I240" s="649"/>
      <c r="J240" s="651" t="s">
        <v>287</v>
      </c>
      <c r="K240" s="651" t="s">
        <v>287</v>
      </c>
      <c r="L240" s="648">
        <v>0</v>
      </c>
    </row>
    <row r="241" spans="1:12" ht="36" x14ac:dyDescent="0.2">
      <c r="A241" s="652"/>
      <c r="B241" s="209" t="s">
        <v>2987</v>
      </c>
      <c r="C241" s="209" t="s">
        <v>2992</v>
      </c>
      <c r="D241" s="211">
        <v>43506</v>
      </c>
      <c r="E241" s="209" t="s">
        <v>2993</v>
      </c>
      <c r="F241" s="650"/>
      <c r="G241" s="650"/>
      <c r="H241" s="649"/>
      <c r="I241" s="649"/>
      <c r="J241" s="651"/>
      <c r="K241" s="651"/>
      <c r="L241" s="648"/>
    </row>
    <row r="242" spans="1:12" ht="24" x14ac:dyDescent="0.2">
      <c r="A242" s="652">
        <v>846</v>
      </c>
      <c r="B242" s="203" t="s">
        <v>12</v>
      </c>
      <c r="C242" s="207" t="s">
        <v>11</v>
      </c>
      <c r="D242" s="207" t="s">
        <v>280</v>
      </c>
      <c r="E242" s="207" t="s">
        <v>281</v>
      </c>
      <c r="F242" s="653" t="s">
        <v>8</v>
      </c>
      <c r="G242" s="653"/>
      <c r="H242" s="650"/>
      <c r="I242" s="650"/>
      <c r="J242" s="650"/>
      <c r="K242" s="650"/>
      <c r="L242" s="650"/>
    </row>
    <row r="243" spans="1:12" x14ac:dyDescent="0.2">
      <c r="A243" s="652"/>
      <c r="B243" s="651" t="s">
        <v>2984</v>
      </c>
      <c r="C243" s="654" t="s">
        <v>2994</v>
      </c>
      <c r="D243" s="655">
        <v>43517</v>
      </c>
      <c r="E243" s="651" t="s">
        <v>607</v>
      </c>
      <c r="F243" s="651" t="s">
        <v>700</v>
      </c>
      <c r="G243" s="651"/>
      <c r="H243" s="649" t="s">
        <v>286</v>
      </c>
      <c r="I243" s="649"/>
      <c r="J243" s="209" t="s">
        <v>287</v>
      </c>
      <c r="K243" s="209" t="s">
        <v>287</v>
      </c>
      <c r="L243" s="210">
        <v>0</v>
      </c>
    </row>
    <row r="244" spans="1:12" x14ac:dyDescent="0.2">
      <c r="A244" s="652"/>
      <c r="B244" s="651"/>
      <c r="C244" s="654"/>
      <c r="D244" s="655"/>
      <c r="E244" s="651"/>
      <c r="F244" s="651"/>
      <c r="G244" s="651"/>
      <c r="H244" s="649" t="s">
        <v>242</v>
      </c>
      <c r="I244" s="649"/>
      <c r="J244" s="209" t="s">
        <v>287</v>
      </c>
      <c r="K244" s="209" t="s">
        <v>287</v>
      </c>
      <c r="L244" s="210">
        <v>0</v>
      </c>
    </row>
    <row r="245" spans="1:12" ht="24" x14ac:dyDescent="0.2">
      <c r="A245" s="652"/>
      <c r="B245" s="203" t="s">
        <v>6</v>
      </c>
      <c r="C245" s="207" t="s">
        <v>5</v>
      </c>
      <c r="D245" s="207" t="s">
        <v>288</v>
      </c>
      <c r="E245" s="207" t="s">
        <v>289</v>
      </c>
      <c r="F245" s="650"/>
      <c r="G245" s="650"/>
      <c r="H245" s="649" t="s">
        <v>290</v>
      </c>
      <c r="I245" s="649"/>
      <c r="J245" s="651" t="s">
        <v>287</v>
      </c>
      <c r="K245" s="651" t="s">
        <v>16</v>
      </c>
      <c r="L245" s="648">
        <v>520</v>
      </c>
    </row>
    <row r="246" spans="1:12" ht="36" x14ac:dyDescent="0.2">
      <c r="A246" s="652"/>
      <c r="B246" s="209" t="s">
        <v>2987</v>
      </c>
      <c r="C246" s="209" t="s">
        <v>700</v>
      </c>
      <c r="D246" s="211">
        <v>43522</v>
      </c>
      <c r="E246" s="209" t="s">
        <v>2995</v>
      </c>
      <c r="F246" s="650"/>
      <c r="G246" s="650"/>
      <c r="H246" s="649"/>
      <c r="I246" s="649"/>
      <c r="J246" s="651"/>
      <c r="K246" s="651"/>
      <c r="L246" s="648"/>
    </row>
    <row r="247" spans="1:12" ht="24" x14ac:dyDescent="0.2">
      <c r="A247" s="652">
        <v>847</v>
      </c>
      <c r="B247" s="203" t="s">
        <v>12</v>
      </c>
      <c r="C247" s="207" t="s">
        <v>11</v>
      </c>
      <c r="D247" s="207" t="s">
        <v>280</v>
      </c>
      <c r="E247" s="207" t="s">
        <v>281</v>
      </c>
      <c r="F247" s="653" t="s">
        <v>8</v>
      </c>
      <c r="G247" s="653"/>
      <c r="H247" s="650"/>
      <c r="I247" s="650"/>
      <c r="J247" s="650"/>
      <c r="K247" s="650"/>
      <c r="L247" s="650"/>
    </row>
    <row r="248" spans="1:12" x14ac:dyDescent="0.2">
      <c r="A248" s="652"/>
      <c r="B248" s="651" t="s">
        <v>2984</v>
      </c>
      <c r="C248" s="651" t="s">
        <v>2996</v>
      </c>
      <c r="D248" s="655">
        <v>43548</v>
      </c>
      <c r="E248" s="651" t="s">
        <v>2997</v>
      </c>
      <c r="F248" s="651" t="s">
        <v>651</v>
      </c>
      <c r="G248" s="651"/>
      <c r="H248" s="649" t="s">
        <v>286</v>
      </c>
      <c r="I248" s="649"/>
      <c r="J248" s="209" t="s">
        <v>287</v>
      </c>
      <c r="K248" s="209" t="s">
        <v>16</v>
      </c>
      <c r="L248" s="210">
        <v>439</v>
      </c>
    </row>
    <row r="249" spans="1:12" x14ac:dyDescent="0.2">
      <c r="A249" s="652"/>
      <c r="B249" s="651"/>
      <c r="C249" s="651"/>
      <c r="D249" s="655"/>
      <c r="E249" s="651"/>
      <c r="F249" s="651"/>
      <c r="G249" s="651"/>
      <c r="H249" s="649" t="s">
        <v>242</v>
      </c>
      <c r="I249" s="649"/>
      <c r="J249" s="209" t="s">
        <v>287</v>
      </c>
      <c r="K249" s="209" t="s">
        <v>16</v>
      </c>
      <c r="L249" s="210">
        <v>1460.03</v>
      </c>
    </row>
    <row r="250" spans="1:12" ht="24" x14ac:dyDescent="0.2">
      <c r="A250" s="652"/>
      <c r="B250" s="203" t="s">
        <v>6</v>
      </c>
      <c r="C250" s="207" t="s">
        <v>5</v>
      </c>
      <c r="D250" s="207" t="s">
        <v>288</v>
      </c>
      <c r="E250" s="207" t="s">
        <v>289</v>
      </c>
      <c r="F250" s="650"/>
      <c r="G250" s="650"/>
      <c r="H250" s="649" t="s">
        <v>290</v>
      </c>
      <c r="I250" s="649"/>
      <c r="J250" s="651" t="s">
        <v>287</v>
      </c>
      <c r="K250" s="651" t="s">
        <v>287</v>
      </c>
      <c r="L250" s="648">
        <v>0</v>
      </c>
    </row>
    <row r="251" spans="1:12" ht="36" x14ac:dyDescent="0.2">
      <c r="A251" s="652"/>
      <c r="B251" s="209" t="s">
        <v>2987</v>
      </c>
      <c r="C251" s="209" t="s">
        <v>651</v>
      </c>
      <c r="D251" s="211">
        <v>43552</v>
      </c>
      <c r="E251" s="209" t="s">
        <v>828</v>
      </c>
      <c r="F251" s="650"/>
      <c r="G251" s="650"/>
      <c r="H251" s="649"/>
      <c r="I251" s="649"/>
      <c r="J251" s="651"/>
      <c r="K251" s="651"/>
      <c r="L251" s="648"/>
    </row>
    <row r="252" spans="1:12" ht="24" x14ac:dyDescent="0.2">
      <c r="A252" s="652">
        <v>848</v>
      </c>
      <c r="B252" s="203" t="s">
        <v>12</v>
      </c>
      <c r="C252" s="207" t="s">
        <v>11</v>
      </c>
      <c r="D252" s="207" t="s">
        <v>280</v>
      </c>
      <c r="E252" s="207" t="s">
        <v>281</v>
      </c>
      <c r="F252" s="653" t="s">
        <v>8</v>
      </c>
      <c r="G252" s="653"/>
      <c r="H252" s="650"/>
      <c r="I252" s="650"/>
      <c r="J252" s="650"/>
      <c r="K252" s="650"/>
      <c r="L252" s="650"/>
    </row>
    <row r="253" spans="1:12" x14ac:dyDescent="0.2">
      <c r="A253" s="652"/>
      <c r="B253" s="651" t="s">
        <v>2998</v>
      </c>
      <c r="C253" s="654" t="s">
        <v>2999</v>
      </c>
      <c r="D253" s="655">
        <v>43374</v>
      </c>
      <c r="E253" s="651" t="s">
        <v>3000</v>
      </c>
      <c r="F253" s="651" t="s">
        <v>1290</v>
      </c>
      <c r="G253" s="651"/>
      <c r="H253" s="649" t="s">
        <v>286</v>
      </c>
      <c r="I253" s="649"/>
      <c r="J253" s="209" t="s">
        <v>287</v>
      </c>
      <c r="K253" s="209" t="s">
        <v>16</v>
      </c>
      <c r="L253" s="210">
        <v>477.86</v>
      </c>
    </row>
    <row r="254" spans="1:12" x14ac:dyDescent="0.2">
      <c r="A254" s="652"/>
      <c r="B254" s="651"/>
      <c r="C254" s="654"/>
      <c r="D254" s="655"/>
      <c r="E254" s="651"/>
      <c r="F254" s="651"/>
      <c r="G254" s="651"/>
      <c r="H254" s="649" t="s">
        <v>242</v>
      </c>
      <c r="I254" s="649"/>
      <c r="J254" s="651" t="s">
        <v>287</v>
      </c>
      <c r="K254" s="651" t="s">
        <v>287</v>
      </c>
      <c r="L254" s="648">
        <v>0</v>
      </c>
    </row>
    <row r="255" spans="1:12" x14ac:dyDescent="0.2">
      <c r="A255" s="652"/>
      <c r="B255" s="651"/>
      <c r="C255" s="654"/>
      <c r="D255" s="655"/>
      <c r="E255" s="651"/>
      <c r="F255" s="651"/>
      <c r="G255" s="651"/>
      <c r="H255" s="649"/>
      <c r="I255" s="649"/>
      <c r="J255" s="651"/>
      <c r="K255" s="651"/>
      <c r="L255" s="648"/>
    </row>
    <row r="256" spans="1:12" ht="24" x14ac:dyDescent="0.2">
      <c r="A256" s="652"/>
      <c r="B256" s="203" t="s">
        <v>6</v>
      </c>
      <c r="C256" s="207" t="s">
        <v>5</v>
      </c>
      <c r="D256" s="207" t="s">
        <v>288</v>
      </c>
      <c r="E256" s="207" t="s">
        <v>289</v>
      </c>
      <c r="F256" s="650"/>
      <c r="G256" s="650"/>
      <c r="H256" s="649" t="s">
        <v>290</v>
      </c>
      <c r="I256" s="649"/>
      <c r="J256" s="651" t="s">
        <v>287</v>
      </c>
      <c r="K256" s="651" t="s">
        <v>287</v>
      </c>
      <c r="L256" s="648">
        <v>0</v>
      </c>
    </row>
    <row r="257" spans="1:12" ht="24" x14ac:dyDescent="0.2">
      <c r="A257" s="652"/>
      <c r="B257" s="209" t="s">
        <v>317</v>
      </c>
      <c r="C257" s="209" t="s">
        <v>1290</v>
      </c>
      <c r="D257" s="211">
        <v>43375</v>
      </c>
      <c r="E257" s="209" t="s">
        <v>706</v>
      </c>
      <c r="F257" s="650"/>
      <c r="G257" s="650"/>
      <c r="H257" s="649"/>
      <c r="I257" s="649"/>
      <c r="J257" s="651"/>
      <c r="K257" s="651"/>
      <c r="L257" s="648"/>
    </row>
    <row r="258" spans="1:12" ht="24" x14ac:dyDescent="0.2">
      <c r="A258" s="652">
        <v>849</v>
      </c>
      <c r="B258" s="203" t="s">
        <v>12</v>
      </c>
      <c r="C258" s="207" t="s">
        <v>11</v>
      </c>
      <c r="D258" s="207" t="s">
        <v>280</v>
      </c>
      <c r="E258" s="207" t="s">
        <v>281</v>
      </c>
      <c r="F258" s="653" t="s">
        <v>8</v>
      </c>
      <c r="G258" s="653"/>
      <c r="H258" s="650"/>
      <c r="I258" s="650"/>
      <c r="J258" s="650"/>
      <c r="K258" s="650"/>
      <c r="L258" s="650"/>
    </row>
    <row r="259" spans="1:12" x14ac:dyDescent="0.2">
      <c r="A259" s="652"/>
      <c r="B259" s="651" t="s">
        <v>2998</v>
      </c>
      <c r="C259" s="654" t="s">
        <v>3001</v>
      </c>
      <c r="D259" s="655">
        <v>43409</v>
      </c>
      <c r="E259" s="651" t="s">
        <v>1244</v>
      </c>
      <c r="F259" s="651" t="s">
        <v>3002</v>
      </c>
      <c r="G259" s="651"/>
      <c r="H259" s="649" t="s">
        <v>286</v>
      </c>
      <c r="I259" s="649"/>
      <c r="J259" s="209" t="s">
        <v>287</v>
      </c>
      <c r="K259" s="209" t="s">
        <v>16</v>
      </c>
      <c r="L259" s="210">
        <v>415.89</v>
      </c>
    </row>
    <row r="260" spans="1:12" x14ac:dyDescent="0.2">
      <c r="A260" s="652"/>
      <c r="B260" s="651"/>
      <c r="C260" s="654"/>
      <c r="D260" s="655"/>
      <c r="E260" s="651"/>
      <c r="F260" s="651"/>
      <c r="G260" s="651"/>
      <c r="H260" s="649" t="s">
        <v>242</v>
      </c>
      <c r="I260" s="649"/>
      <c r="J260" s="209" t="s">
        <v>287</v>
      </c>
      <c r="K260" s="209" t="s">
        <v>16</v>
      </c>
      <c r="L260" s="210">
        <v>9171.81</v>
      </c>
    </row>
    <row r="261" spans="1:12" ht="24" x14ac:dyDescent="0.2">
      <c r="A261" s="652"/>
      <c r="B261" s="203" t="s">
        <v>6</v>
      </c>
      <c r="C261" s="207" t="s">
        <v>5</v>
      </c>
      <c r="D261" s="207" t="s">
        <v>288</v>
      </c>
      <c r="E261" s="207" t="s">
        <v>289</v>
      </c>
      <c r="F261" s="650"/>
      <c r="G261" s="650"/>
      <c r="H261" s="649" t="s">
        <v>290</v>
      </c>
      <c r="I261" s="649"/>
      <c r="J261" s="651" t="s">
        <v>287</v>
      </c>
      <c r="K261" s="651" t="s">
        <v>16</v>
      </c>
      <c r="L261" s="648">
        <v>150</v>
      </c>
    </row>
    <row r="262" spans="1:12" ht="24" x14ac:dyDescent="0.2">
      <c r="A262" s="652"/>
      <c r="B262" s="209" t="s">
        <v>317</v>
      </c>
      <c r="C262" s="209" t="s">
        <v>3002</v>
      </c>
      <c r="D262" s="211">
        <v>43413</v>
      </c>
      <c r="E262" s="209" t="s">
        <v>927</v>
      </c>
      <c r="F262" s="650"/>
      <c r="G262" s="650"/>
      <c r="H262" s="649"/>
      <c r="I262" s="649"/>
      <c r="J262" s="651"/>
      <c r="K262" s="651"/>
      <c r="L262" s="648"/>
    </row>
    <row r="263" spans="1:12" ht="24" x14ac:dyDescent="0.2">
      <c r="A263" s="652">
        <v>850</v>
      </c>
      <c r="B263" s="203" t="s">
        <v>12</v>
      </c>
      <c r="C263" s="207" t="s">
        <v>11</v>
      </c>
      <c r="D263" s="207" t="s">
        <v>280</v>
      </c>
      <c r="E263" s="207" t="s">
        <v>281</v>
      </c>
      <c r="F263" s="653" t="s">
        <v>8</v>
      </c>
      <c r="G263" s="653"/>
      <c r="H263" s="650"/>
      <c r="I263" s="650"/>
      <c r="J263" s="650"/>
      <c r="K263" s="650"/>
      <c r="L263" s="650"/>
    </row>
    <row r="264" spans="1:12" x14ac:dyDescent="0.2">
      <c r="A264" s="652"/>
      <c r="B264" s="651" t="s">
        <v>2998</v>
      </c>
      <c r="C264" s="654" t="s">
        <v>3003</v>
      </c>
      <c r="D264" s="655">
        <v>43502</v>
      </c>
      <c r="E264" s="651" t="s">
        <v>2388</v>
      </c>
      <c r="F264" s="651" t="s">
        <v>2622</v>
      </c>
      <c r="G264" s="651"/>
      <c r="H264" s="649" t="s">
        <v>286</v>
      </c>
      <c r="I264" s="649"/>
      <c r="J264" s="209" t="s">
        <v>287</v>
      </c>
      <c r="K264" s="209" t="s">
        <v>16</v>
      </c>
      <c r="L264" s="210">
        <v>894.96</v>
      </c>
    </row>
    <row r="265" spans="1:12" x14ac:dyDescent="0.2">
      <c r="A265" s="652"/>
      <c r="B265" s="651"/>
      <c r="C265" s="654"/>
      <c r="D265" s="655"/>
      <c r="E265" s="651"/>
      <c r="F265" s="651"/>
      <c r="G265" s="651"/>
      <c r="H265" s="649" t="s">
        <v>242</v>
      </c>
      <c r="I265" s="649"/>
      <c r="J265" s="209" t="s">
        <v>287</v>
      </c>
      <c r="K265" s="209" t="s">
        <v>16</v>
      </c>
      <c r="L265" s="210">
        <v>281.49</v>
      </c>
    </row>
    <row r="266" spans="1:12" ht="24" x14ac:dyDescent="0.2">
      <c r="A266" s="652"/>
      <c r="B266" s="203" t="s">
        <v>6</v>
      </c>
      <c r="C266" s="207" t="s">
        <v>5</v>
      </c>
      <c r="D266" s="207" t="s">
        <v>288</v>
      </c>
      <c r="E266" s="207" t="s">
        <v>289</v>
      </c>
      <c r="F266" s="650"/>
      <c r="G266" s="650"/>
      <c r="H266" s="649" t="s">
        <v>290</v>
      </c>
      <c r="I266" s="649"/>
      <c r="J266" s="651" t="s">
        <v>287</v>
      </c>
      <c r="K266" s="651" t="s">
        <v>16</v>
      </c>
      <c r="L266" s="648">
        <v>85</v>
      </c>
    </row>
    <row r="267" spans="1:12" ht="24" x14ac:dyDescent="0.2">
      <c r="A267" s="652"/>
      <c r="B267" s="209" t="s">
        <v>317</v>
      </c>
      <c r="C267" s="209" t="s">
        <v>2622</v>
      </c>
      <c r="D267" s="211">
        <v>43505</v>
      </c>
      <c r="E267" s="209" t="s">
        <v>3004</v>
      </c>
      <c r="F267" s="650"/>
      <c r="G267" s="650"/>
      <c r="H267" s="649"/>
      <c r="I267" s="649"/>
      <c r="J267" s="651"/>
      <c r="K267" s="651"/>
      <c r="L267" s="648"/>
    </row>
    <row r="268" spans="1:12" ht="24" x14ac:dyDescent="0.2">
      <c r="A268" s="652">
        <v>851</v>
      </c>
      <c r="B268" s="203" t="s">
        <v>12</v>
      </c>
      <c r="C268" s="207" t="s">
        <v>11</v>
      </c>
      <c r="D268" s="207" t="s">
        <v>280</v>
      </c>
      <c r="E268" s="207" t="s">
        <v>281</v>
      </c>
      <c r="F268" s="653" t="s">
        <v>8</v>
      </c>
      <c r="G268" s="653"/>
      <c r="H268" s="650"/>
      <c r="I268" s="650"/>
      <c r="J268" s="650"/>
      <c r="K268" s="650"/>
      <c r="L268" s="650"/>
    </row>
    <row r="269" spans="1:12" x14ac:dyDescent="0.2">
      <c r="A269" s="652"/>
      <c r="B269" s="651" t="s">
        <v>3005</v>
      </c>
      <c r="C269" s="654" t="s">
        <v>3006</v>
      </c>
      <c r="D269" s="655">
        <v>43516</v>
      </c>
      <c r="E269" s="651" t="s">
        <v>3007</v>
      </c>
      <c r="F269" s="651" t="s">
        <v>3008</v>
      </c>
      <c r="G269" s="651"/>
      <c r="H269" s="649" t="s">
        <v>286</v>
      </c>
      <c r="I269" s="649"/>
      <c r="J269" s="209" t="s">
        <v>287</v>
      </c>
      <c r="K269" s="209" t="s">
        <v>16</v>
      </c>
      <c r="L269" s="210">
        <v>349.6</v>
      </c>
    </row>
    <row r="270" spans="1:12" x14ac:dyDescent="0.2">
      <c r="A270" s="652"/>
      <c r="B270" s="651"/>
      <c r="C270" s="654"/>
      <c r="D270" s="655"/>
      <c r="E270" s="651"/>
      <c r="F270" s="651"/>
      <c r="G270" s="651"/>
      <c r="H270" s="649" t="s">
        <v>242</v>
      </c>
      <c r="I270" s="649"/>
      <c r="J270" s="209" t="s">
        <v>287</v>
      </c>
      <c r="K270" s="209" t="s">
        <v>16</v>
      </c>
      <c r="L270" s="210">
        <v>8326.39</v>
      </c>
    </row>
    <row r="271" spans="1:12" ht="24" x14ac:dyDescent="0.2">
      <c r="A271" s="652"/>
      <c r="B271" s="203" t="s">
        <v>6</v>
      </c>
      <c r="C271" s="207" t="s">
        <v>5</v>
      </c>
      <c r="D271" s="207" t="s">
        <v>288</v>
      </c>
      <c r="E271" s="207" t="s">
        <v>289</v>
      </c>
      <c r="F271" s="650"/>
      <c r="G271" s="650"/>
      <c r="H271" s="649" t="s">
        <v>290</v>
      </c>
      <c r="I271" s="649"/>
      <c r="J271" s="651" t="s">
        <v>287</v>
      </c>
      <c r="K271" s="651" t="s">
        <v>16</v>
      </c>
      <c r="L271" s="648">
        <v>856.55</v>
      </c>
    </row>
    <row r="272" spans="1:12" ht="24" x14ac:dyDescent="0.2">
      <c r="A272" s="652"/>
      <c r="B272" s="209" t="s">
        <v>3009</v>
      </c>
      <c r="C272" s="209" t="s">
        <v>3008</v>
      </c>
      <c r="D272" s="211">
        <v>43519</v>
      </c>
      <c r="E272" s="209" t="s">
        <v>3010</v>
      </c>
      <c r="F272" s="650"/>
      <c r="G272" s="650"/>
      <c r="H272" s="649"/>
      <c r="I272" s="649"/>
      <c r="J272" s="651"/>
      <c r="K272" s="651"/>
      <c r="L272" s="648"/>
    </row>
    <row r="273" spans="1:12" ht="24" x14ac:dyDescent="0.2">
      <c r="A273" s="652">
        <v>852</v>
      </c>
      <c r="B273" s="203" t="s">
        <v>12</v>
      </c>
      <c r="C273" s="207" t="s">
        <v>11</v>
      </c>
      <c r="D273" s="207" t="s">
        <v>280</v>
      </c>
      <c r="E273" s="207" t="s">
        <v>281</v>
      </c>
      <c r="F273" s="653" t="s">
        <v>8</v>
      </c>
      <c r="G273" s="653"/>
      <c r="H273" s="650"/>
      <c r="I273" s="650"/>
      <c r="J273" s="650"/>
      <c r="K273" s="650"/>
      <c r="L273" s="650"/>
    </row>
    <row r="274" spans="1:12" x14ac:dyDescent="0.2">
      <c r="A274" s="652"/>
      <c r="B274" s="651" t="s">
        <v>3011</v>
      </c>
      <c r="C274" s="651" t="s">
        <v>3012</v>
      </c>
      <c r="D274" s="655">
        <v>43412</v>
      </c>
      <c r="E274" s="651" t="s">
        <v>469</v>
      </c>
      <c r="F274" s="651" t="s">
        <v>3013</v>
      </c>
      <c r="G274" s="651"/>
      <c r="H274" s="649" t="s">
        <v>286</v>
      </c>
      <c r="I274" s="649"/>
      <c r="J274" s="209" t="s">
        <v>287</v>
      </c>
      <c r="K274" s="209" t="s">
        <v>16</v>
      </c>
      <c r="L274" s="210">
        <v>353.54</v>
      </c>
    </row>
    <row r="275" spans="1:12" x14ac:dyDescent="0.2">
      <c r="A275" s="652"/>
      <c r="B275" s="651"/>
      <c r="C275" s="651"/>
      <c r="D275" s="655"/>
      <c r="E275" s="651"/>
      <c r="F275" s="651"/>
      <c r="G275" s="651"/>
      <c r="H275" s="649" t="s">
        <v>242</v>
      </c>
      <c r="I275" s="649"/>
      <c r="J275" s="209" t="s">
        <v>287</v>
      </c>
      <c r="K275" s="209" t="s">
        <v>16</v>
      </c>
      <c r="L275" s="210">
        <v>532.39</v>
      </c>
    </row>
    <row r="276" spans="1:12" ht="24" x14ac:dyDescent="0.2">
      <c r="A276" s="652"/>
      <c r="B276" s="203" t="s">
        <v>6</v>
      </c>
      <c r="C276" s="207" t="s">
        <v>5</v>
      </c>
      <c r="D276" s="207" t="s">
        <v>288</v>
      </c>
      <c r="E276" s="207" t="s">
        <v>289</v>
      </c>
      <c r="F276" s="650"/>
      <c r="G276" s="650"/>
      <c r="H276" s="649" t="s">
        <v>290</v>
      </c>
      <c r="I276" s="649"/>
      <c r="J276" s="651" t="s">
        <v>287</v>
      </c>
      <c r="K276" s="651" t="s">
        <v>16</v>
      </c>
      <c r="L276" s="648">
        <v>1000</v>
      </c>
    </row>
    <row r="277" spans="1:12" ht="24" x14ac:dyDescent="0.2">
      <c r="A277" s="652"/>
      <c r="B277" s="209" t="s">
        <v>317</v>
      </c>
      <c r="C277" s="209" t="s">
        <v>3013</v>
      </c>
      <c r="D277" s="211">
        <v>43413</v>
      </c>
      <c r="E277" s="209" t="s">
        <v>724</v>
      </c>
      <c r="F277" s="650"/>
      <c r="G277" s="650"/>
      <c r="H277" s="649"/>
      <c r="I277" s="649"/>
      <c r="J277" s="651"/>
      <c r="K277" s="651"/>
      <c r="L277" s="648"/>
    </row>
    <row r="278" spans="1:12" ht="24" x14ac:dyDescent="0.2">
      <c r="A278" s="652">
        <v>853</v>
      </c>
      <c r="B278" s="203" t="s">
        <v>12</v>
      </c>
      <c r="C278" s="207" t="s">
        <v>11</v>
      </c>
      <c r="D278" s="207" t="s">
        <v>280</v>
      </c>
      <c r="E278" s="207" t="s">
        <v>281</v>
      </c>
      <c r="F278" s="653" t="s">
        <v>8</v>
      </c>
      <c r="G278" s="653"/>
      <c r="H278" s="650"/>
      <c r="I278" s="650"/>
      <c r="J278" s="650"/>
      <c r="K278" s="650"/>
      <c r="L278" s="650"/>
    </row>
    <row r="279" spans="1:12" x14ac:dyDescent="0.2">
      <c r="A279" s="652"/>
      <c r="B279" s="651" t="s">
        <v>3014</v>
      </c>
      <c r="C279" s="654" t="s">
        <v>3015</v>
      </c>
      <c r="D279" s="655">
        <v>43397</v>
      </c>
      <c r="E279" s="651" t="s">
        <v>321</v>
      </c>
      <c r="F279" s="651" t="s">
        <v>322</v>
      </c>
      <c r="G279" s="651"/>
      <c r="H279" s="649" t="s">
        <v>286</v>
      </c>
      <c r="I279" s="649"/>
      <c r="J279" s="209" t="s">
        <v>287</v>
      </c>
      <c r="K279" s="209" t="s">
        <v>287</v>
      </c>
      <c r="L279" s="210">
        <v>0</v>
      </c>
    </row>
    <row r="280" spans="1:12" x14ac:dyDescent="0.2">
      <c r="A280" s="652"/>
      <c r="B280" s="651"/>
      <c r="C280" s="654"/>
      <c r="D280" s="655"/>
      <c r="E280" s="651"/>
      <c r="F280" s="651"/>
      <c r="G280" s="651"/>
      <c r="H280" s="649" t="s">
        <v>242</v>
      </c>
      <c r="I280" s="649"/>
      <c r="J280" s="209" t="s">
        <v>287</v>
      </c>
      <c r="K280" s="209" t="s">
        <v>287</v>
      </c>
      <c r="L280" s="210">
        <v>0</v>
      </c>
    </row>
    <row r="281" spans="1:12" ht="24" x14ac:dyDescent="0.2">
      <c r="A281" s="652"/>
      <c r="B281" s="203" t="s">
        <v>6</v>
      </c>
      <c r="C281" s="207" t="s">
        <v>5</v>
      </c>
      <c r="D281" s="207" t="s">
        <v>288</v>
      </c>
      <c r="E281" s="207" t="s">
        <v>289</v>
      </c>
      <c r="F281" s="650"/>
      <c r="G281" s="650"/>
      <c r="H281" s="649" t="s">
        <v>290</v>
      </c>
      <c r="I281" s="649"/>
      <c r="J281" s="651" t="s">
        <v>287</v>
      </c>
      <c r="K281" s="651" t="s">
        <v>16</v>
      </c>
      <c r="L281" s="648">
        <v>475</v>
      </c>
    </row>
    <row r="282" spans="1:12" ht="24" x14ac:dyDescent="0.2">
      <c r="A282" s="652"/>
      <c r="B282" s="209" t="s">
        <v>635</v>
      </c>
      <c r="C282" s="209" t="s">
        <v>322</v>
      </c>
      <c r="D282" s="211">
        <v>43402</v>
      </c>
      <c r="E282" s="209" t="s">
        <v>396</v>
      </c>
      <c r="F282" s="650"/>
      <c r="G282" s="650"/>
      <c r="H282" s="649"/>
      <c r="I282" s="649"/>
      <c r="J282" s="651"/>
      <c r="K282" s="651"/>
      <c r="L282" s="648"/>
    </row>
    <row r="283" spans="1:12" ht="24" x14ac:dyDescent="0.2">
      <c r="A283" s="652">
        <v>854</v>
      </c>
      <c r="B283" s="203" t="s">
        <v>12</v>
      </c>
      <c r="C283" s="207" t="s">
        <v>11</v>
      </c>
      <c r="D283" s="207" t="s">
        <v>280</v>
      </c>
      <c r="E283" s="207" t="s">
        <v>281</v>
      </c>
      <c r="F283" s="653" t="s">
        <v>8</v>
      </c>
      <c r="G283" s="653"/>
      <c r="H283" s="650"/>
      <c r="I283" s="650"/>
      <c r="J283" s="650"/>
      <c r="K283" s="650"/>
      <c r="L283" s="650"/>
    </row>
    <row r="284" spans="1:12" x14ac:dyDescent="0.2">
      <c r="A284" s="652"/>
      <c r="B284" s="651" t="s">
        <v>3016</v>
      </c>
      <c r="C284" s="654" t="s">
        <v>3017</v>
      </c>
      <c r="D284" s="655">
        <v>43379</v>
      </c>
      <c r="E284" s="651" t="s">
        <v>315</v>
      </c>
      <c r="F284" s="651" t="s">
        <v>316</v>
      </c>
      <c r="G284" s="651"/>
      <c r="H284" s="649" t="s">
        <v>286</v>
      </c>
      <c r="I284" s="649"/>
      <c r="J284" s="209" t="s">
        <v>287</v>
      </c>
      <c r="K284" s="209" t="s">
        <v>16</v>
      </c>
      <c r="L284" s="210">
        <v>1420</v>
      </c>
    </row>
    <row r="285" spans="1:12" x14ac:dyDescent="0.2">
      <c r="A285" s="652"/>
      <c r="B285" s="651"/>
      <c r="C285" s="654"/>
      <c r="D285" s="655"/>
      <c r="E285" s="651"/>
      <c r="F285" s="651"/>
      <c r="G285" s="651"/>
      <c r="H285" s="649" t="s">
        <v>242</v>
      </c>
      <c r="I285" s="649"/>
      <c r="J285" s="651" t="s">
        <v>287</v>
      </c>
      <c r="K285" s="651" t="s">
        <v>16</v>
      </c>
      <c r="L285" s="648">
        <v>1967.71</v>
      </c>
    </row>
    <row r="286" spans="1:12" x14ac:dyDescent="0.2">
      <c r="A286" s="652"/>
      <c r="B286" s="651"/>
      <c r="C286" s="654"/>
      <c r="D286" s="655"/>
      <c r="E286" s="651"/>
      <c r="F286" s="651"/>
      <c r="G286" s="651"/>
      <c r="H286" s="649"/>
      <c r="I286" s="649"/>
      <c r="J286" s="651"/>
      <c r="K286" s="651"/>
      <c r="L286" s="648"/>
    </row>
    <row r="287" spans="1:12" ht="24" x14ac:dyDescent="0.2">
      <c r="A287" s="652"/>
      <c r="B287" s="203" t="s">
        <v>6</v>
      </c>
      <c r="C287" s="207" t="s">
        <v>5</v>
      </c>
      <c r="D287" s="207" t="s">
        <v>288</v>
      </c>
      <c r="E287" s="207" t="s">
        <v>289</v>
      </c>
      <c r="F287" s="650"/>
      <c r="G287" s="650"/>
      <c r="H287" s="649" t="s">
        <v>290</v>
      </c>
      <c r="I287" s="649"/>
      <c r="J287" s="651" t="s">
        <v>287</v>
      </c>
      <c r="K287" s="651" t="s">
        <v>287</v>
      </c>
      <c r="L287" s="648">
        <v>0</v>
      </c>
    </row>
    <row r="288" spans="1:12" ht="36" x14ac:dyDescent="0.2">
      <c r="A288" s="652"/>
      <c r="B288" s="209" t="s">
        <v>3018</v>
      </c>
      <c r="C288" s="209" t="s">
        <v>316</v>
      </c>
      <c r="D288" s="211">
        <v>43384</v>
      </c>
      <c r="E288" s="209" t="s">
        <v>3019</v>
      </c>
      <c r="F288" s="650"/>
      <c r="G288" s="650"/>
      <c r="H288" s="649"/>
      <c r="I288" s="649"/>
      <c r="J288" s="651"/>
      <c r="K288" s="651"/>
      <c r="L288" s="648"/>
    </row>
    <row r="289" spans="1:12" ht="24" x14ac:dyDescent="0.2">
      <c r="A289" s="652">
        <v>855</v>
      </c>
      <c r="B289" s="203" t="s">
        <v>12</v>
      </c>
      <c r="C289" s="207" t="s">
        <v>11</v>
      </c>
      <c r="D289" s="207" t="s">
        <v>280</v>
      </c>
      <c r="E289" s="207" t="s">
        <v>281</v>
      </c>
      <c r="F289" s="653" t="s">
        <v>8</v>
      </c>
      <c r="G289" s="653"/>
      <c r="H289" s="650"/>
      <c r="I289" s="650"/>
      <c r="J289" s="650"/>
      <c r="K289" s="650"/>
      <c r="L289" s="650"/>
    </row>
    <row r="290" spans="1:12" x14ac:dyDescent="0.2">
      <c r="A290" s="652"/>
      <c r="B290" s="651" t="s">
        <v>3016</v>
      </c>
      <c r="C290" s="654" t="s">
        <v>3020</v>
      </c>
      <c r="D290" s="655">
        <v>43404</v>
      </c>
      <c r="E290" s="651" t="s">
        <v>582</v>
      </c>
      <c r="F290" s="651" t="s">
        <v>3021</v>
      </c>
      <c r="G290" s="651"/>
      <c r="H290" s="649" t="s">
        <v>286</v>
      </c>
      <c r="I290" s="649"/>
      <c r="J290" s="209" t="s">
        <v>287</v>
      </c>
      <c r="K290" s="209" t="s">
        <v>16</v>
      </c>
      <c r="L290" s="210">
        <v>1275</v>
      </c>
    </row>
    <row r="291" spans="1:12" x14ac:dyDescent="0.2">
      <c r="A291" s="652"/>
      <c r="B291" s="651"/>
      <c r="C291" s="654"/>
      <c r="D291" s="655"/>
      <c r="E291" s="651"/>
      <c r="F291" s="651"/>
      <c r="G291" s="651"/>
      <c r="H291" s="649" t="s">
        <v>242</v>
      </c>
      <c r="I291" s="649"/>
      <c r="J291" s="209" t="s">
        <v>287</v>
      </c>
      <c r="K291" s="209" t="s">
        <v>16</v>
      </c>
      <c r="L291" s="210">
        <v>1190.9100000000001</v>
      </c>
    </row>
    <row r="292" spans="1:12" ht="24" x14ac:dyDescent="0.2">
      <c r="A292" s="652"/>
      <c r="B292" s="203" t="s">
        <v>6</v>
      </c>
      <c r="C292" s="207" t="s">
        <v>5</v>
      </c>
      <c r="D292" s="207" t="s">
        <v>288</v>
      </c>
      <c r="E292" s="207" t="s">
        <v>289</v>
      </c>
      <c r="F292" s="650"/>
      <c r="G292" s="650"/>
      <c r="H292" s="649" t="s">
        <v>290</v>
      </c>
      <c r="I292" s="649"/>
      <c r="J292" s="651" t="s">
        <v>287</v>
      </c>
      <c r="K292" s="651" t="s">
        <v>16</v>
      </c>
      <c r="L292" s="648">
        <v>621.74</v>
      </c>
    </row>
    <row r="293" spans="1:12" ht="36" x14ac:dyDescent="0.2">
      <c r="A293" s="652"/>
      <c r="B293" s="209" t="s">
        <v>3018</v>
      </c>
      <c r="C293" s="209" t="s">
        <v>3021</v>
      </c>
      <c r="D293" s="211">
        <v>43409</v>
      </c>
      <c r="E293" s="209" t="s">
        <v>2263</v>
      </c>
      <c r="F293" s="650"/>
      <c r="G293" s="650"/>
      <c r="H293" s="649"/>
      <c r="I293" s="649"/>
      <c r="J293" s="651"/>
      <c r="K293" s="651"/>
      <c r="L293" s="648"/>
    </row>
    <row r="294" spans="1:12" ht="24" x14ac:dyDescent="0.2">
      <c r="A294" s="652">
        <v>856</v>
      </c>
      <c r="B294" s="203" t="s">
        <v>12</v>
      </c>
      <c r="C294" s="207" t="s">
        <v>11</v>
      </c>
      <c r="D294" s="207" t="s">
        <v>280</v>
      </c>
      <c r="E294" s="207" t="s">
        <v>281</v>
      </c>
      <c r="F294" s="653" t="s">
        <v>8</v>
      </c>
      <c r="G294" s="653"/>
      <c r="H294" s="650"/>
      <c r="I294" s="650"/>
      <c r="J294" s="650"/>
      <c r="K294" s="650"/>
      <c r="L294" s="650"/>
    </row>
    <row r="295" spans="1:12" x14ac:dyDescent="0.2">
      <c r="A295" s="652"/>
      <c r="B295" s="651" t="s">
        <v>3016</v>
      </c>
      <c r="C295" s="654" t="s">
        <v>3022</v>
      </c>
      <c r="D295" s="655">
        <v>43433</v>
      </c>
      <c r="E295" s="651" t="s">
        <v>561</v>
      </c>
      <c r="F295" s="651" t="s">
        <v>3023</v>
      </c>
      <c r="G295" s="651"/>
      <c r="H295" s="649" t="s">
        <v>286</v>
      </c>
      <c r="I295" s="649"/>
      <c r="J295" s="209" t="s">
        <v>287</v>
      </c>
      <c r="K295" s="209" t="s">
        <v>16</v>
      </c>
      <c r="L295" s="210">
        <v>848.12</v>
      </c>
    </row>
    <row r="296" spans="1:12" x14ac:dyDescent="0.2">
      <c r="A296" s="652"/>
      <c r="B296" s="651"/>
      <c r="C296" s="654"/>
      <c r="D296" s="655"/>
      <c r="E296" s="651"/>
      <c r="F296" s="651"/>
      <c r="G296" s="651"/>
      <c r="H296" s="649" t="s">
        <v>242</v>
      </c>
      <c r="I296" s="649"/>
      <c r="J296" s="651" t="s">
        <v>287</v>
      </c>
      <c r="K296" s="651" t="s">
        <v>16</v>
      </c>
      <c r="L296" s="648">
        <v>2313.21</v>
      </c>
    </row>
    <row r="297" spans="1:12" x14ac:dyDescent="0.2">
      <c r="A297" s="652"/>
      <c r="B297" s="651"/>
      <c r="C297" s="654"/>
      <c r="D297" s="655"/>
      <c r="E297" s="651"/>
      <c r="F297" s="651"/>
      <c r="G297" s="651"/>
      <c r="H297" s="649"/>
      <c r="I297" s="649"/>
      <c r="J297" s="651"/>
      <c r="K297" s="651"/>
      <c r="L297" s="648"/>
    </row>
    <row r="298" spans="1:12" ht="24" x14ac:dyDescent="0.2">
      <c r="A298" s="652"/>
      <c r="B298" s="203" t="s">
        <v>6</v>
      </c>
      <c r="C298" s="207" t="s">
        <v>5</v>
      </c>
      <c r="D298" s="207" t="s">
        <v>288</v>
      </c>
      <c r="E298" s="207" t="s">
        <v>289</v>
      </c>
      <c r="F298" s="650"/>
      <c r="G298" s="650"/>
      <c r="H298" s="649" t="s">
        <v>290</v>
      </c>
      <c r="I298" s="649"/>
      <c r="J298" s="651" t="s">
        <v>287</v>
      </c>
      <c r="K298" s="651" t="s">
        <v>16</v>
      </c>
      <c r="L298" s="648">
        <v>1064.29</v>
      </c>
    </row>
    <row r="299" spans="1:12" ht="36" x14ac:dyDescent="0.2">
      <c r="A299" s="652"/>
      <c r="B299" s="209" t="s">
        <v>3018</v>
      </c>
      <c r="C299" s="209" t="s">
        <v>3023</v>
      </c>
      <c r="D299" s="211">
        <v>43440</v>
      </c>
      <c r="E299" s="209" t="s">
        <v>2221</v>
      </c>
      <c r="F299" s="650"/>
      <c r="G299" s="650"/>
      <c r="H299" s="649"/>
      <c r="I299" s="649"/>
      <c r="J299" s="651"/>
      <c r="K299" s="651"/>
      <c r="L299" s="648"/>
    </row>
    <row r="300" spans="1:12" ht="24" x14ac:dyDescent="0.2">
      <c r="A300" s="652">
        <v>857</v>
      </c>
      <c r="B300" s="203" t="s">
        <v>12</v>
      </c>
      <c r="C300" s="207" t="s">
        <v>11</v>
      </c>
      <c r="D300" s="207" t="s">
        <v>280</v>
      </c>
      <c r="E300" s="207" t="s">
        <v>281</v>
      </c>
      <c r="F300" s="653" t="s">
        <v>8</v>
      </c>
      <c r="G300" s="653"/>
      <c r="H300" s="650"/>
      <c r="I300" s="650"/>
      <c r="J300" s="650"/>
      <c r="K300" s="650"/>
      <c r="L300" s="650"/>
    </row>
    <row r="301" spans="1:12" x14ac:dyDescent="0.2">
      <c r="A301" s="652"/>
      <c r="B301" s="651" t="s">
        <v>3016</v>
      </c>
      <c r="C301" s="654" t="s">
        <v>3024</v>
      </c>
      <c r="D301" s="655">
        <v>43512</v>
      </c>
      <c r="E301" s="651" t="s">
        <v>295</v>
      </c>
      <c r="F301" s="651" t="s">
        <v>3025</v>
      </c>
      <c r="G301" s="651"/>
      <c r="H301" s="649" t="s">
        <v>286</v>
      </c>
      <c r="I301" s="649"/>
      <c r="J301" s="209" t="s">
        <v>287</v>
      </c>
      <c r="K301" s="209" t="s">
        <v>16</v>
      </c>
      <c r="L301" s="210">
        <v>756</v>
      </c>
    </row>
    <row r="302" spans="1:12" x14ac:dyDescent="0.2">
      <c r="A302" s="652"/>
      <c r="B302" s="651"/>
      <c r="C302" s="654"/>
      <c r="D302" s="655"/>
      <c r="E302" s="651"/>
      <c r="F302" s="651"/>
      <c r="G302" s="651"/>
      <c r="H302" s="649" t="s">
        <v>242</v>
      </c>
      <c r="I302" s="649"/>
      <c r="J302" s="651" t="s">
        <v>287</v>
      </c>
      <c r="K302" s="651" t="s">
        <v>16</v>
      </c>
      <c r="L302" s="648">
        <v>734.2</v>
      </c>
    </row>
    <row r="303" spans="1:12" x14ac:dyDescent="0.2">
      <c r="A303" s="652"/>
      <c r="B303" s="651"/>
      <c r="C303" s="654"/>
      <c r="D303" s="655"/>
      <c r="E303" s="651"/>
      <c r="F303" s="651"/>
      <c r="G303" s="651"/>
      <c r="H303" s="649"/>
      <c r="I303" s="649"/>
      <c r="J303" s="651"/>
      <c r="K303" s="651"/>
      <c r="L303" s="648"/>
    </row>
    <row r="304" spans="1:12" ht="24" x14ac:dyDescent="0.2">
      <c r="A304" s="652"/>
      <c r="B304" s="203" t="s">
        <v>6</v>
      </c>
      <c r="C304" s="207" t="s">
        <v>5</v>
      </c>
      <c r="D304" s="207" t="s">
        <v>288</v>
      </c>
      <c r="E304" s="207" t="s">
        <v>289</v>
      </c>
      <c r="F304" s="650"/>
      <c r="G304" s="650"/>
      <c r="H304" s="649" t="s">
        <v>290</v>
      </c>
      <c r="I304" s="649"/>
      <c r="J304" s="651" t="s">
        <v>287</v>
      </c>
      <c r="K304" s="651" t="s">
        <v>287</v>
      </c>
      <c r="L304" s="648">
        <v>0</v>
      </c>
    </row>
    <row r="305" spans="1:12" ht="36" x14ac:dyDescent="0.2">
      <c r="A305" s="652"/>
      <c r="B305" s="209" t="s">
        <v>3018</v>
      </c>
      <c r="C305" s="209" t="s">
        <v>3025</v>
      </c>
      <c r="D305" s="211">
        <v>43516</v>
      </c>
      <c r="E305" s="209" t="s">
        <v>3026</v>
      </c>
      <c r="F305" s="650"/>
      <c r="G305" s="650"/>
      <c r="H305" s="649"/>
      <c r="I305" s="649"/>
      <c r="J305" s="651"/>
      <c r="K305" s="651"/>
      <c r="L305" s="648"/>
    </row>
    <row r="306" spans="1:12" ht="24" x14ac:dyDescent="0.2">
      <c r="A306" s="652">
        <v>858</v>
      </c>
      <c r="B306" s="203" t="s">
        <v>12</v>
      </c>
      <c r="C306" s="207" t="s">
        <v>11</v>
      </c>
      <c r="D306" s="207" t="s">
        <v>280</v>
      </c>
      <c r="E306" s="207" t="s">
        <v>281</v>
      </c>
      <c r="F306" s="653" t="s">
        <v>8</v>
      </c>
      <c r="G306" s="653"/>
      <c r="H306" s="650"/>
      <c r="I306" s="650"/>
      <c r="J306" s="650"/>
      <c r="K306" s="650"/>
      <c r="L306" s="650"/>
    </row>
    <row r="307" spans="1:12" x14ac:dyDescent="0.2">
      <c r="A307" s="652"/>
      <c r="B307" s="651" t="s">
        <v>3027</v>
      </c>
      <c r="C307" s="654" t="s">
        <v>3028</v>
      </c>
      <c r="D307" s="655">
        <v>43494</v>
      </c>
      <c r="E307" s="651" t="s">
        <v>1155</v>
      </c>
      <c r="F307" s="651" t="s">
        <v>1156</v>
      </c>
      <c r="G307" s="651"/>
      <c r="H307" s="649" t="s">
        <v>286</v>
      </c>
      <c r="I307" s="649"/>
      <c r="J307" s="209" t="s">
        <v>287</v>
      </c>
      <c r="K307" s="209" t="s">
        <v>16</v>
      </c>
      <c r="L307" s="210">
        <v>1023</v>
      </c>
    </row>
    <row r="308" spans="1:12" x14ac:dyDescent="0.2">
      <c r="A308" s="652"/>
      <c r="B308" s="651"/>
      <c r="C308" s="654"/>
      <c r="D308" s="655"/>
      <c r="E308" s="651"/>
      <c r="F308" s="651"/>
      <c r="G308" s="651"/>
      <c r="H308" s="649" t="s">
        <v>242</v>
      </c>
      <c r="I308" s="649"/>
      <c r="J308" s="651" t="s">
        <v>287</v>
      </c>
      <c r="K308" s="651" t="s">
        <v>16</v>
      </c>
      <c r="L308" s="648">
        <v>647.4</v>
      </c>
    </row>
    <row r="309" spans="1:12" x14ac:dyDescent="0.2">
      <c r="A309" s="652"/>
      <c r="B309" s="651"/>
      <c r="C309" s="654"/>
      <c r="D309" s="655"/>
      <c r="E309" s="651"/>
      <c r="F309" s="651"/>
      <c r="G309" s="651"/>
      <c r="H309" s="649"/>
      <c r="I309" s="649"/>
      <c r="J309" s="651"/>
      <c r="K309" s="651"/>
      <c r="L309" s="648"/>
    </row>
    <row r="310" spans="1:12" ht="24" x14ac:dyDescent="0.2">
      <c r="A310" s="652"/>
      <c r="B310" s="203" t="s">
        <v>6</v>
      </c>
      <c r="C310" s="207" t="s">
        <v>5</v>
      </c>
      <c r="D310" s="207" t="s">
        <v>288</v>
      </c>
      <c r="E310" s="207" t="s">
        <v>289</v>
      </c>
      <c r="F310" s="650"/>
      <c r="G310" s="650"/>
      <c r="H310" s="649" t="s">
        <v>290</v>
      </c>
      <c r="I310" s="649"/>
      <c r="J310" s="651" t="s">
        <v>287</v>
      </c>
      <c r="K310" s="651" t="s">
        <v>16</v>
      </c>
      <c r="L310" s="648">
        <v>510</v>
      </c>
    </row>
    <row r="311" spans="1:12" ht="24" x14ac:dyDescent="0.2">
      <c r="A311" s="652"/>
      <c r="B311" s="209" t="s">
        <v>291</v>
      </c>
      <c r="C311" s="209" t="s">
        <v>1156</v>
      </c>
      <c r="D311" s="211">
        <v>43499</v>
      </c>
      <c r="E311" s="209" t="s">
        <v>3029</v>
      </c>
      <c r="F311" s="650"/>
      <c r="G311" s="650"/>
      <c r="H311" s="649"/>
      <c r="I311" s="649"/>
      <c r="J311" s="651"/>
      <c r="K311" s="651"/>
      <c r="L311" s="648"/>
    </row>
    <row r="312" spans="1:12" ht="24" x14ac:dyDescent="0.2">
      <c r="A312" s="652">
        <v>859</v>
      </c>
      <c r="B312" s="203" t="s">
        <v>12</v>
      </c>
      <c r="C312" s="207" t="s">
        <v>11</v>
      </c>
      <c r="D312" s="207" t="s">
        <v>280</v>
      </c>
      <c r="E312" s="207" t="s">
        <v>281</v>
      </c>
      <c r="F312" s="653" t="s">
        <v>8</v>
      </c>
      <c r="G312" s="653"/>
      <c r="H312" s="650"/>
      <c r="I312" s="650"/>
      <c r="J312" s="650"/>
      <c r="K312" s="650"/>
      <c r="L312" s="650"/>
    </row>
    <row r="313" spans="1:12" x14ac:dyDescent="0.2">
      <c r="A313" s="652"/>
      <c r="B313" s="651" t="s">
        <v>3030</v>
      </c>
      <c r="C313" s="654" t="s">
        <v>3031</v>
      </c>
      <c r="D313" s="655">
        <v>43398</v>
      </c>
      <c r="E313" s="651" t="s">
        <v>3032</v>
      </c>
      <c r="F313" s="651" t="s">
        <v>3033</v>
      </c>
      <c r="G313" s="651"/>
      <c r="H313" s="649" t="s">
        <v>286</v>
      </c>
      <c r="I313" s="649"/>
      <c r="J313" s="209" t="s">
        <v>287</v>
      </c>
      <c r="K313" s="209" t="s">
        <v>16</v>
      </c>
      <c r="L313" s="210">
        <v>2275</v>
      </c>
    </row>
    <row r="314" spans="1:12" x14ac:dyDescent="0.2">
      <c r="A314" s="652"/>
      <c r="B314" s="651"/>
      <c r="C314" s="654"/>
      <c r="D314" s="655"/>
      <c r="E314" s="651"/>
      <c r="F314" s="651"/>
      <c r="G314" s="651"/>
      <c r="H314" s="649" t="s">
        <v>242</v>
      </c>
      <c r="I314" s="649"/>
      <c r="J314" s="209" t="s">
        <v>287</v>
      </c>
      <c r="K314" s="209" t="s">
        <v>16</v>
      </c>
      <c r="L314" s="210">
        <v>2731</v>
      </c>
    </row>
    <row r="315" spans="1:12" ht="24" x14ac:dyDescent="0.2">
      <c r="A315" s="652"/>
      <c r="B315" s="203" t="s">
        <v>6</v>
      </c>
      <c r="C315" s="207" t="s">
        <v>5</v>
      </c>
      <c r="D315" s="207" t="s">
        <v>288</v>
      </c>
      <c r="E315" s="207" t="s">
        <v>289</v>
      </c>
      <c r="F315" s="650"/>
      <c r="G315" s="650"/>
      <c r="H315" s="649" t="s">
        <v>290</v>
      </c>
      <c r="I315" s="649"/>
      <c r="J315" s="651" t="s">
        <v>287</v>
      </c>
      <c r="K315" s="651" t="s">
        <v>16</v>
      </c>
      <c r="L315" s="648">
        <v>60</v>
      </c>
    </row>
    <row r="316" spans="1:12" ht="24" x14ac:dyDescent="0.2">
      <c r="A316" s="652"/>
      <c r="B316" s="209" t="s">
        <v>401</v>
      </c>
      <c r="C316" s="209" t="s">
        <v>3033</v>
      </c>
      <c r="D316" s="211">
        <v>43404</v>
      </c>
      <c r="E316" s="209" t="s">
        <v>3034</v>
      </c>
      <c r="F316" s="650"/>
      <c r="G316" s="650"/>
      <c r="H316" s="649"/>
      <c r="I316" s="649"/>
      <c r="J316" s="651"/>
      <c r="K316" s="651"/>
      <c r="L316" s="648"/>
    </row>
    <row r="317" spans="1:12" ht="24" x14ac:dyDescent="0.2">
      <c r="A317" s="652">
        <v>860</v>
      </c>
      <c r="B317" s="203" t="s">
        <v>12</v>
      </c>
      <c r="C317" s="207" t="s">
        <v>11</v>
      </c>
      <c r="D317" s="207" t="s">
        <v>280</v>
      </c>
      <c r="E317" s="207" t="s">
        <v>281</v>
      </c>
      <c r="F317" s="653" t="s">
        <v>8</v>
      </c>
      <c r="G317" s="653"/>
      <c r="H317" s="650"/>
      <c r="I317" s="650"/>
      <c r="J317" s="650"/>
      <c r="K317" s="650"/>
      <c r="L317" s="650"/>
    </row>
    <row r="318" spans="1:12" x14ac:dyDescent="0.2">
      <c r="A318" s="652"/>
      <c r="B318" s="651" t="s">
        <v>3035</v>
      </c>
      <c r="C318" s="654" t="s">
        <v>3036</v>
      </c>
      <c r="D318" s="655">
        <v>43413</v>
      </c>
      <c r="E318" s="651" t="s">
        <v>607</v>
      </c>
      <c r="F318" s="651" t="s">
        <v>1071</v>
      </c>
      <c r="G318" s="651"/>
      <c r="H318" s="649" t="s">
        <v>286</v>
      </c>
      <c r="I318" s="649"/>
      <c r="J318" s="209" t="s">
        <v>287</v>
      </c>
      <c r="K318" s="209" t="s">
        <v>16</v>
      </c>
      <c r="L318" s="210">
        <v>307.68</v>
      </c>
    </row>
    <row r="319" spans="1:12" x14ac:dyDescent="0.2">
      <c r="A319" s="652"/>
      <c r="B319" s="651"/>
      <c r="C319" s="654"/>
      <c r="D319" s="655"/>
      <c r="E319" s="651"/>
      <c r="F319" s="651"/>
      <c r="G319" s="651"/>
      <c r="H319" s="649" t="s">
        <v>242</v>
      </c>
      <c r="I319" s="649"/>
      <c r="J319" s="209" t="s">
        <v>287</v>
      </c>
      <c r="K319" s="209" t="s">
        <v>16</v>
      </c>
      <c r="L319" s="210">
        <v>380.2</v>
      </c>
    </row>
    <row r="320" spans="1:12" ht="24" x14ac:dyDescent="0.2">
      <c r="A320" s="652"/>
      <c r="B320" s="203" t="s">
        <v>6</v>
      </c>
      <c r="C320" s="207" t="s">
        <v>5</v>
      </c>
      <c r="D320" s="207" t="s">
        <v>288</v>
      </c>
      <c r="E320" s="207" t="s">
        <v>289</v>
      </c>
      <c r="F320" s="650"/>
      <c r="G320" s="650"/>
      <c r="H320" s="649" t="s">
        <v>290</v>
      </c>
      <c r="I320" s="649"/>
      <c r="J320" s="651" t="s">
        <v>287</v>
      </c>
      <c r="K320" s="651" t="s">
        <v>287</v>
      </c>
      <c r="L320" s="648">
        <v>0</v>
      </c>
    </row>
    <row r="321" spans="1:12" ht="24" x14ac:dyDescent="0.2">
      <c r="A321" s="652"/>
      <c r="B321" s="209" t="s">
        <v>460</v>
      </c>
      <c r="C321" s="209" t="s">
        <v>1071</v>
      </c>
      <c r="D321" s="211">
        <v>43422</v>
      </c>
      <c r="E321" s="209" t="s">
        <v>1031</v>
      </c>
      <c r="F321" s="650"/>
      <c r="G321" s="650"/>
      <c r="H321" s="649"/>
      <c r="I321" s="649"/>
      <c r="J321" s="651"/>
      <c r="K321" s="651"/>
      <c r="L321" s="648"/>
    </row>
    <row r="322" spans="1:12" ht="24" x14ac:dyDescent="0.2">
      <c r="A322" s="652">
        <v>861</v>
      </c>
      <c r="B322" s="203" t="s">
        <v>12</v>
      </c>
      <c r="C322" s="207" t="s">
        <v>11</v>
      </c>
      <c r="D322" s="207" t="s">
        <v>280</v>
      </c>
      <c r="E322" s="207" t="s">
        <v>281</v>
      </c>
      <c r="F322" s="653" t="s">
        <v>8</v>
      </c>
      <c r="G322" s="653"/>
      <c r="H322" s="650"/>
      <c r="I322" s="650"/>
      <c r="J322" s="650"/>
      <c r="K322" s="650"/>
      <c r="L322" s="650"/>
    </row>
    <row r="323" spans="1:12" x14ac:dyDescent="0.2">
      <c r="A323" s="652"/>
      <c r="B323" s="651" t="s">
        <v>3035</v>
      </c>
      <c r="C323" s="654" t="s">
        <v>3037</v>
      </c>
      <c r="D323" s="655">
        <v>43431</v>
      </c>
      <c r="E323" s="651" t="s">
        <v>321</v>
      </c>
      <c r="F323" s="651" t="s">
        <v>3038</v>
      </c>
      <c r="G323" s="651"/>
      <c r="H323" s="649" t="s">
        <v>286</v>
      </c>
      <c r="I323" s="649"/>
      <c r="J323" s="209" t="s">
        <v>287</v>
      </c>
      <c r="K323" s="209" t="s">
        <v>16</v>
      </c>
      <c r="L323" s="210">
        <v>477</v>
      </c>
    </row>
    <row r="324" spans="1:12" x14ac:dyDescent="0.2">
      <c r="A324" s="652"/>
      <c r="B324" s="651"/>
      <c r="C324" s="654"/>
      <c r="D324" s="655"/>
      <c r="E324" s="651"/>
      <c r="F324" s="651"/>
      <c r="G324" s="651"/>
      <c r="H324" s="649" t="s">
        <v>242</v>
      </c>
      <c r="I324" s="649"/>
      <c r="J324" s="209" t="s">
        <v>287</v>
      </c>
      <c r="K324" s="209" t="s">
        <v>287</v>
      </c>
      <c r="L324" s="210">
        <v>0</v>
      </c>
    </row>
    <row r="325" spans="1:12" ht="24" x14ac:dyDescent="0.2">
      <c r="A325" s="652"/>
      <c r="B325" s="203" t="s">
        <v>6</v>
      </c>
      <c r="C325" s="207" t="s">
        <v>5</v>
      </c>
      <c r="D325" s="207" t="s">
        <v>288</v>
      </c>
      <c r="E325" s="207" t="s">
        <v>289</v>
      </c>
      <c r="F325" s="650"/>
      <c r="G325" s="650"/>
      <c r="H325" s="649" t="s">
        <v>290</v>
      </c>
      <c r="I325" s="649"/>
      <c r="J325" s="651" t="s">
        <v>287</v>
      </c>
      <c r="K325" s="651" t="s">
        <v>16</v>
      </c>
      <c r="L325" s="648">
        <v>1175</v>
      </c>
    </row>
    <row r="326" spans="1:12" ht="24" x14ac:dyDescent="0.2">
      <c r="A326" s="652"/>
      <c r="B326" s="209" t="s">
        <v>460</v>
      </c>
      <c r="C326" s="209" t="s">
        <v>3038</v>
      </c>
      <c r="D326" s="211">
        <v>43434</v>
      </c>
      <c r="E326" s="209" t="s">
        <v>1319</v>
      </c>
      <c r="F326" s="650"/>
      <c r="G326" s="650"/>
      <c r="H326" s="649"/>
      <c r="I326" s="649"/>
      <c r="J326" s="651"/>
      <c r="K326" s="651"/>
      <c r="L326" s="648"/>
    </row>
    <row r="327" spans="1:12" ht="24" x14ac:dyDescent="0.2">
      <c r="A327" s="652">
        <v>862</v>
      </c>
      <c r="B327" s="203" t="s">
        <v>12</v>
      </c>
      <c r="C327" s="207" t="s">
        <v>11</v>
      </c>
      <c r="D327" s="207" t="s">
        <v>280</v>
      </c>
      <c r="E327" s="207" t="s">
        <v>281</v>
      </c>
      <c r="F327" s="653" t="s">
        <v>8</v>
      </c>
      <c r="G327" s="653"/>
      <c r="H327" s="650"/>
      <c r="I327" s="650"/>
      <c r="J327" s="650"/>
      <c r="K327" s="650"/>
      <c r="L327" s="650"/>
    </row>
    <row r="328" spans="1:12" x14ac:dyDescent="0.2">
      <c r="A328" s="652"/>
      <c r="B328" s="651" t="s">
        <v>3035</v>
      </c>
      <c r="C328" s="651" t="s">
        <v>3039</v>
      </c>
      <c r="D328" s="655">
        <v>43508</v>
      </c>
      <c r="E328" s="651" t="s">
        <v>3040</v>
      </c>
      <c r="F328" s="651" t="s">
        <v>3041</v>
      </c>
      <c r="G328" s="651"/>
      <c r="H328" s="649" t="s">
        <v>286</v>
      </c>
      <c r="I328" s="649"/>
      <c r="J328" s="209" t="s">
        <v>287</v>
      </c>
      <c r="K328" s="209" t="s">
        <v>16</v>
      </c>
      <c r="L328" s="210">
        <v>384</v>
      </c>
    </row>
    <row r="329" spans="1:12" x14ac:dyDescent="0.2">
      <c r="A329" s="652"/>
      <c r="B329" s="651"/>
      <c r="C329" s="651"/>
      <c r="D329" s="655"/>
      <c r="E329" s="651"/>
      <c r="F329" s="651"/>
      <c r="G329" s="651"/>
      <c r="H329" s="649" t="s">
        <v>242</v>
      </c>
      <c r="I329" s="649"/>
      <c r="J329" s="209" t="s">
        <v>287</v>
      </c>
      <c r="K329" s="209" t="s">
        <v>16</v>
      </c>
      <c r="L329" s="210">
        <v>3090.67</v>
      </c>
    </row>
    <row r="330" spans="1:12" ht="24" x14ac:dyDescent="0.2">
      <c r="A330" s="652"/>
      <c r="B330" s="203" t="s">
        <v>6</v>
      </c>
      <c r="C330" s="207" t="s">
        <v>5</v>
      </c>
      <c r="D330" s="207" t="s">
        <v>288</v>
      </c>
      <c r="E330" s="207" t="s">
        <v>289</v>
      </c>
      <c r="F330" s="650"/>
      <c r="G330" s="650"/>
      <c r="H330" s="649" t="s">
        <v>290</v>
      </c>
      <c r="I330" s="649"/>
      <c r="J330" s="651" t="s">
        <v>287</v>
      </c>
      <c r="K330" s="651" t="s">
        <v>16</v>
      </c>
      <c r="L330" s="648">
        <v>51</v>
      </c>
    </row>
    <row r="331" spans="1:12" ht="24" x14ac:dyDescent="0.2">
      <c r="A331" s="652"/>
      <c r="B331" s="209" t="s">
        <v>460</v>
      </c>
      <c r="C331" s="209" t="s">
        <v>3041</v>
      </c>
      <c r="D331" s="211">
        <v>43511</v>
      </c>
      <c r="E331" s="209" t="s">
        <v>1254</v>
      </c>
      <c r="F331" s="650"/>
      <c r="G331" s="650"/>
      <c r="H331" s="649"/>
      <c r="I331" s="649"/>
      <c r="J331" s="651"/>
      <c r="K331" s="651"/>
      <c r="L331" s="648"/>
    </row>
    <row r="332" spans="1:12" ht="24" x14ac:dyDescent="0.2">
      <c r="A332" s="652">
        <v>863</v>
      </c>
      <c r="B332" s="203" t="s">
        <v>12</v>
      </c>
      <c r="C332" s="207" t="s">
        <v>11</v>
      </c>
      <c r="D332" s="207" t="s">
        <v>280</v>
      </c>
      <c r="E332" s="207" t="s">
        <v>281</v>
      </c>
      <c r="F332" s="653" t="s">
        <v>8</v>
      </c>
      <c r="G332" s="653"/>
      <c r="H332" s="650"/>
      <c r="I332" s="650"/>
      <c r="J332" s="650"/>
      <c r="K332" s="650"/>
      <c r="L332" s="650"/>
    </row>
    <row r="333" spans="1:12" x14ac:dyDescent="0.2">
      <c r="A333" s="652"/>
      <c r="B333" s="651" t="s">
        <v>3035</v>
      </c>
      <c r="C333" s="651" t="s">
        <v>3042</v>
      </c>
      <c r="D333" s="655">
        <v>43523</v>
      </c>
      <c r="E333" s="651" t="s">
        <v>1903</v>
      </c>
      <c r="F333" s="651" t="s">
        <v>1904</v>
      </c>
      <c r="G333" s="651"/>
      <c r="H333" s="649" t="s">
        <v>286</v>
      </c>
      <c r="I333" s="649"/>
      <c r="J333" s="209" t="s">
        <v>287</v>
      </c>
      <c r="K333" s="209" t="s">
        <v>16</v>
      </c>
      <c r="L333" s="210">
        <v>189</v>
      </c>
    </row>
    <row r="334" spans="1:12" x14ac:dyDescent="0.2">
      <c r="A334" s="652"/>
      <c r="B334" s="651"/>
      <c r="C334" s="651"/>
      <c r="D334" s="655"/>
      <c r="E334" s="651"/>
      <c r="F334" s="651"/>
      <c r="G334" s="651"/>
      <c r="H334" s="649" t="s">
        <v>242</v>
      </c>
      <c r="I334" s="649"/>
      <c r="J334" s="209" t="s">
        <v>287</v>
      </c>
      <c r="K334" s="209" t="s">
        <v>16</v>
      </c>
      <c r="L334" s="210">
        <v>313.60000000000002</v>
      </c>
    </row>
    <row r="335" spans="1:12" ht="24" x14ac:dyDescent="0.2">
      <c r="A335" s="652"/>
      <c r="B335" s="203" t="s">
        <v>6</v>
      </c>
      <c r="C335" s="207" t="s">
        <v>5</v>
      </c>
      <c r="D335" s="207" t="s">
        <v>288</v>
      </c>
      <c r="E335" s="207" t="s">
        <v>289</v>
      </c>
      <c r="F335" s="650"/>
      <c r="G335" s="650"/>
      <c r="H335" s="649" t="s">
        <v>290</v>
      </c>
      <c r="I335" s="649"/>
      <c r="J335" s="651" t="s">
        <v>287</v>
      </c>
      <c r="K335" s="651" t="s">
        <v>16</v>
      </c>
      <c r="L335" s="648">
        <v>65</v>
      </c>
    </row>
    <row r="336" spans="1:12" ht="24" x14ac:dyDescent="0.2">
      <c r="A336" s="652"/>
      <c r="B336" s="209" t="s">
        <v>460</v>
      </c>
      <c r="C336" s="209" t="s">
        <v>1904</v>
      </c>
      <c r="D336" s="211">
        <v>43524</v>
      </c>
      <c r="E336" s="209" t="s">
        <v>375</v>
      </c>
      <c r="F336" s="650"/>
      <c r="G336" s="650"/>
      <c r="H336" s="649"/>
      <c r="I336" s="649"/>
      <c r="J336" s="651"/>
      <c r="K336" s="651"/>
      <c r="L336" s="648"/>
    </row>
    <row r="337" spans="1:12" ht="24" x14ac:dyDescent="0.2">
      <c r="A337" s="652">
        <v>864</v>
      </c>
      <c r="B337" s="203" t="s">
        <v>12</v>
      </c>
      <c r="C337" s="207" t="s">
        <v>11</v>
      </c>
      <c r="D337" s="207" t="s">
        <v>280</v>
      </c>
      <c r="E337" s="207" t="s">
        <v>281</v>
      </c>
      <c r="F337" s="653" t="s">
        <v>8</v>
      </c>
      <c r="G337" s="653"/>
      <c r="H337" s="650"/>
      <c r="I337" s="650"/>
      <c r="J337" s="650"/>
      <c r="K337" s="650"/>
      <c r="L337" s="650"/>
    </row>
    <row r="338" spans="1:12" x14ac:dyDescent="0.2">
      <c r="A338" s="652"/>
      <c r="B338" s="651" t="s">
        <v>3035</v>
      </c>
      <c r="C338" s="651" t="s">
        <v>3043</v>
      </c>
      <c r="D338" s="655">
        <v>43543</v>
      </c>
      <c r="E338" s="651" t="s">
        <v>803</v>
      </c>
      <c r="F338" s="651" t="s">
        <v>3044</v>
      </c>
      <c r="G338" s="651"/>
      <c r="H338" s="649" t="s">
        <v>286</v>
      </c>
      <c r="I338" s="649"/>
      <c r="J338" s="209" t="s">
        <v>287</v>
      </c>
      <c r="K338" s="209" t="s">
        <v>16</v>
      </c>
      <c r="L338" s="210">
        <v>555</v>
      </c>
    </row>
    <row r="339" spans="1:12" x14ac:dyDescent="0.2">
      <c r="A339" s="652"/>
      <c r="B339" s="651"/>
      <c r="C339" s="651"/>
      <c r="D339" s="655"/>
      <c r="E339" s="651"/>
      <c r="F339" s="651"/>
      <c r="G339" s="651"/>
      <c r="H339" s="649" t="s">
        <v>242</v>
      </c>
      <c r="I339" s="649"/>
      <c r="J339" s="209" t="s">
        <v>287</v>
      </c>
      <c r="K339" s="209" t="s">
        <v>287</v>
      </c>
      <c r="L339" s="210">
        <v>0</v>
      </c>
    </row>
    <row r="340" spans="1:12" ht="24" x14ac:dyDescent="0.2">
      <c r="A340" s="652"/>
      <c r="B340" s="203" t="s">
        <v>6</v>
      </c>
      <c r="C340" s="207" t="s">
        <v>5</v>
      </c>
      <c r="D340" s="207" t="s">
        <v>288</v>
      </c>
      <c r="E340" s="207" t="s">
        <v>289</v>
      </c>
      <c r="F340" s="650"/>
      <c r="G340" s="650"/>
      <c r="H340" s="649" t="s">
        <v>290</v>
      </c>
      <c r="I340" s="649"/>
      <c r="J340" s="651" t="s">
        <v>287</v>
      </c>
      <c r="K340" s="651" t="s">
        <v>287</v>
      </c>
      <c r="L340" s="648">
        <v>0</v>
      </c>
    </row>
    <row r="341" spans="1:12" ht="24" x14ac:dyDescent="0.2">
      <c r="A341" s="652"/>
      <c r="B341" s="209" t="s">
        <v>460</v>
      </c>
      <c r="C341" s="209" t="s">
        <v>3044</v>
      </c>
      <c r="D341" s="211">
        <v>43546</v>
      </c>
      <c r="E341" s="209" t="s">
        <v>2652</v>
      </c>
      <c r="F341" s="650"/>
      <c r="G341" s="650"/>
      <c r="H341" s="649"/>
      <c r="I341" s="649"/>
      <c r="J341" s="651"/>
      <c r="K341" s="651"/>
      <c r="L341" s="648"/>
    </row>
    <row r="342" spans="1:12" ht="24" x14ac:dyDescent="0.2">
      <c r="A342" s="652">
        <v>865</v>
      </c>
      <c r="B342" s="203" t="s">
        <v>12</v>
      </c>
      <c r="C342" s="207" t="s">
        <v>11</v>
      </c>
      <c r="D342" s="207" t="s">
        <v>280</v>
      </c>
      <c r="E342" s="207" t="s">
        <v>281</v>
      </c>
      <c r="F342" s="653" t="s">
        <v>8</v>
      </c>
      <c r="G342" s="653"/>
      <c r="H342" s="650"/>
      <c r="I342" s="650"/>
      <c r="J342" s="650"/>
      <c r="K342" s="650"/>
      <c r="L342" s="650"/>
    </row>
    <row r="343" spans="1:12" x14ac:dyDescent="0.2">
      <c r="A343" s="652"/>
      <c r="B343" s="651" t="s">
        <v>3045</v>
      </c>
      <c r="C343" s="654" t="s">
        <v>3046</v>
      </c>
      <c r="D343" s="655">
        <v>43389</v>
      </c>
      <c r="E343" s="651" t="s">
        <v>1763</v>
      </c>
      <c r="F343" s="651" t="s">
        <v>1764</v>
      </c>
      <c r="G343" s="651"/>
      <c r="H343" s="649" t="s">
        <v>286</v>
      </c>
      <c r="I343" s="649"/>
      <c r="J343" s="209" t="s">
        <v>287</v>
      </c>
      <c r="K343" s="209" t="s">
        <v>287</v>
      </c>
      <c r="L343" s="210">
        <v>0</v>
      </c>
    </row>
    <row r="344" spans="1:12" x14ac:dyDescent="0.2">
      <c r="A344" s="652"/>
      <c r="B344" s="651"/>
      <c r="C344" s="654"/>
      <c r="D344" s="655"/>
      <c r="E344" s="651"/>
      <c r="F344" s="651"/>
      <c r="G344" s="651"/>
      <c r="H344" s="649" t="s">
        <v>242</v>
      </c>
      <c r="I344" s="649"/>
      <c r="J344" s="651" t="s">
        <v>287</v>
      </c>
      <c r="K344" s="651" t="s">
        <v>287</v>
      </c>
      <c r="L344" s="648">
        <v>0</v>
      </c>
    </row>
    <row r="345" spans="1:12" x14ac:dyDescent="0.2">
      <c r="A345" s="652"/>
      <c r="B345" s="651"/>
      <c r="C345" s="654"/>
      <c r="D345" s="655"/>
      <c r="E345" s="651"/>
      <c r="F345" s="651"/>
      <c r="G345" s="651"/>
      <c r="H345" s="649"/>
      <c r="I345" s="649"/>
      <c r="J345" s="651"/>
      <c r="K345" s="651"/>
      <c r="L345" s="648"/>
    </row>
    <row r="346" spans="1:12" ht="24" x14ac:dyDescent="0.2">
      <c r="A346" s="652"/>
      <c r="B346" s="203" t="s">
        <v>6</v>
      </c>
      <c r="C346" s="207" t="s">
        <v>5</v>
      </c>
      <c r="D346" s="207" t="s">
        <v>288</v>
      </c>
      <c r="E346" s="207" t="s">
        <v>289</v>
      </c>
      <c r="F346" s="650"/>
      <c r="G346" s="650"/>
      <c r="H346" s="649" t="s">
        <v>290</v>
      </c>
      <c r="I346" s="649"/>
      <c r="J346" s="651" t="s">
        <v>287</v>
      </c>
      <c r="K346" s="651" t="s">
        <v>16</v>
      </c>
      <c r="L346" s="648">
        <v>665</v>
      </c>
    </row>
    <row r="347" spans="1:12" ht="24" x14ac:dyDescent="0.2">
      <c r="A347" s="652"/>
      <c r="B347" s="209" t="s">
        <v>3047</v>
      </c>
      <c r="C347" s="209" t="s">
        <v>1764</v>
      </c>
      <c r="D347" s="211">
        <v>43393</v>
      </c>
      <c r="E347" s="209" t="s">
        <v>2382</v>
      </c>
      <c r="F347" s="650"/>
      <c r="G347" s="650"/>
      <c r="H347" s="649"/>
      <c r="I347" s="649"/>
      <c r="J347" s="651"/>
      <c r="K347" s="651"/>
      <c r="L347" s="648"/>
    </row>
    <row r="348" spans="1:12" ht="24" x14ac:dyDescent="0.2">
      <c r="A348" s="652">
        <v>866</v>
      </c>
      <c r="B348" s="203" t="s">
        <v>12</v>
      </c>
      <c r="C348" s="207" t="s">
        <v>11</v>
      </c>
      <c r="D348" s="207" t="s">
        <v>280</v>
      </c>
      <c r="E348" s="207" t="s">
        <v>281</v>
      </c>
      <c r="F348" s="653" t="s">
        <v>8</v>
      </c>
      <c r="G348" s="653"/>
      <c r="H348" s="650"/>
      <c r="I348" s="650"/>
      <c r="J348" s="650"/>
      <c r="K348" s="650"/>
      <c r="L348" s="650"/>
    </row>
    <row r="349" spans="1:12" x14ac:dyDescent="0.2">
      <c r="A349" s="652"/>
      <c r="B349" s="651" t="s">
        <v>3045</v>
      </c>
      <c r="C349" s="654" t="s">
        <v>3048</v>
      </c>
      <c r="D349" s="655">
        <v>43542</v>
      </c>
      <c r="E349" s="651" t="s">
        <v>986</v>
      </c>
      <c r="F349" s="651" t="s">
        <v>987</v>
      </c>
      <c r="G349" s="651"/>
      <c r="H349" s="649" t="s">
        <v>286</v>
      </c>
      <c r="I349" s="649"/>
      <c r="J349" s="209" t="s">
        <v>287</v>
      </c>
      <c r="K349" s="209" t="s">
        <v>287</v>
      </c>
      <c r="L349" s="210">
        <v>0</v>
      </c>
    </row>
    <row r="350" spans="1:12" x14ac:dyDescent="0.2">
      <c r="A350" s="652"/>
      <c r="B350" s="651"/>
      <c r="C350" s="654"/>
      <c r="D350" s="655"/>
      <c r="E350" s="651"/>
      <c r="F350" s="651"/>
      <c r="G350" s="651"/>
      <c r="H350" s="649" t="s">
        <v>242</v>
      </c>
      <c r="I350" s="649"/>
      <c r="J350" s="651" t="s">
        <v>287</v>
      </c>
      <c r="K350" s="651" t="s">
        <v>287</v>
      </c>
      <c r="L350" s="648">
        <v>0</v>
      </c>
    </row>
    <row r="351" spans="1:12" x14ac:dyDescent="0.2">
      <c r="A351" s="652"/>
      <c r="B351" s="651"/>
      <c r="C351" s="654"/>
      <c r="D351" s="655"/>
      <c r="E351" s="651"/>
      <c r="F351" s="651"/>
      <c r="G351" s="651"/>
      <c r="H351" s="649"/>
      <c r="I351" s="649"/>
      <c r="J351" s="651"/>
      <c r="K351" s="651"/>
      <c r="L351" s="648"/>
    </row>
    <row r="352" spans="1:12" ht="24" x14ac:dyDescent="0.2">
      <c r="A352" s="652"/>
      <c r="B352" s="203" t="s">
        <v>6</v>
      </c>
      <c r="C352" s="207" t="s">
        <v>5</v>
      </c>
      <c r="D352" s="207" t="s">
        <v>288</v>
      </c>
      <c r="E352" s="207" t="s">
        <v>289</v>
      </c>
      <c r="F352" s="650"/>
      <c r="G352" s="650"/>
      <c r="H352" s="649" t="s">
        <v>290</v>
      </c>
      <c r="I352" s="649"/>
      <c r="J352" s="651" t="s">
        <v>287</v>
      </c>
      <c r="K352" s="651" t="s">
        <v>16</v>
      </c>
      <c r="L352" s="648">
        <v>711.67</v>
      </c>
    </row>
    <row r="353" spans="1:12" ht="24" x14ac:dyDescent="0.2">
      <c r="A353" s="652"/>
      <c r="B353" s="209" t="s">
        <v>3047</v>
      </c>
      <c r="C353" s="209" t="s">
        <v>987</v>
      </c>
      <c r="D353" s="211">
        <v>43548</v>
      </c>
      <c r="E353" s="209" t="s">
        <v>1770</v>
      </c>
      <c r="F353" s="650"/>
      <c r="G353" s="650"/>
      <c r="H353" s="649"/>
      <c r="I353" s="649"/>
      <c r="J353" s="651"/>
      <c r="K353" s="651"/>
      <c r="L353" s="648"/>
    </row>
    <row r="354" spans="1:12" ht="24" x14ac:dyDescent="0.2">
      <c r="A354" s="652">
        <v>867</v>
      </c>
      <c r="B354" s="203" t="s">
        <v>12</v>
      </c>
      <c r="C354" s="207" t="s">
        <v>11</v>
      </c>
      <c r="D354" s="207" t="s">
        <v>280</v>
      </c>
      <c r="E354" s="207" t="s">
        <v>281</v>
      </c>
      <c r="F354" s="653" t="s">
        <v>8</v>
      </c>
      <c r="G354" s="653"/>
      <c r="H354" s="650"/>
      <c r="I354" s="650"/>
      <c r="J354" s="650"/>
      <c r="K354" s="650"/>
      <c r="L354" s="650"/>
    </row>
    <row r="355" spans="1:12" x14ac:dyDescent="0.2">
      <c r="A355" s="652"/>
      <c r="B355" s="651" t="s">
        <v>3049</v>
      </c>
      <c r="C355" s="654" t="s">
        <v>3050</v>
      </c>
      <c r="D355" s="655">
        <v>43502</v>
      </c>
      <c r="E355" s="651" t="s">
        <v>2371</v>
      </c>
      <c r="F355" s="651" t="s">
        <v>2372</v>
      </c>
      <c r="G355" s="651"/>
      <c r="H355" s="649" t="s">
        <v>286</v>
      </c>
      <c r="I355" s="649"/>
      <c r="J355" s="209" t="s">
        <v>287</v>
      </c>
      <c r="K355" s="209" t="s">
        <v>16</v>
      </c>
      <c r="L355" s="210">
        <v>71</v>
      </c>
    </row>
    <row r="356" spans="1:12" x14ac:dyDescent="0.2">
      <c r="A356" s="652"/>
      <c r="B356" s="651"/>
      <c r="C356" s="654"/>
      <c r="D356" s="655"/>
      <c r="E356" s="651"/>
      <c r="F356" s="651"/>
      <c r="G356" s="651"/>
      <c r="H356" s="649" t="s">
        <v>242</v>
      </c>
      <c r="I356" s="649"/>
      <c r="J356" s="209" t="s">
        <v>287</v>
      </c>
      <c r="K356" s="209" t="s">
        <v>16</v>
      </c>
      <c r="L356" s="210">
        <v>237.96</v>
      </c>
    </row>
    <row r="357" spans="1:12" ht="24" x14ac:dyDescent="0.2">
      <c r="A357" s="652"/>
      <c r="B357" s="203" t="s">
        <v>6</v>
      </c>
      <c r="C357" s="207" t="s">
        <v>5</v>
      </c>
      <c r="D357" s="207" t="s">
        <v>288</v>
      </c>
      <c r="E357" s="207" t="s">
        <v>289</v>
      </c>
      <c r="F357" s="650"/>
      <c r="G357" s="650"/>
      <c r="H357" s="649" t="s">
        <v>290</v>
      </c>
      <c r="I357" s="649"/>
      <c r="J357" s="651" t="s">
        <v>287</v>
      </c>
      <c r="K357" s="651" t="s">
        <v>16</v>
      </c>
      <c r="L357" s="648">
        <v>90</v>
      </c>
    </row>
    <row r="358" spans="1:12" ht="24" x14ac:dyDescent="0.2">
      <c r="A358" s="652"/>
      <c r="B358" s="209" t="s">
        <v>317</v>
      </c>
      <c r="C358" s="209" t="s">
        <v>2372</v>
      </c>
      <c r="D358" s="211">
        <v>43506</v>
      </c>
      <c r="E358" s="209" t="s">
        <v>2437</v>
      </c>
      <c r="F358" s="650"/>
      <c r="G358" s="650"/>
      <c r="H358" s="649"/>
      <c r="I358" s="649"/>
      <c r="J358" s="651"/>
      <c r="K358" s="651"/>
      <c r="L358" s="648"/>
    </row>
    <row r="359" spans="1:12" ht="24" x14ac:dyDescent="0.2">
      <c r="A359" s="652">
        <v>868</v>
      </c>
      <c r="B359" s="203" t="s">
        <v>12</v>
      </c>
      <c r="C359" s="207" t="s">
        <v>11</v>
      </c>
      <c r="D359" s="207" t="s">
        <v>280</v>
      </c>
      <c r="E359" s="207" t="s">
        <v>281</v>
      </c>
      <c r="F359" s="653" t="s">
        <v>8</v>
      </c>
      <c r="G359" s="653"/>
      <c r="H359" s="650"/>
      <c r="I359" s="650"/>
      <c r="J359" s="650"/>
      <c r="K359" s="650"/>
      <c r="L359" s="650"/>
    </row>
    <row r="360" spans="1:12" x14ac:dyDescent="0.2">
      <c r="A360" s="652"/>
      <c r="B360" s="651" t="s">
        <v>3049</v>
      </c>
      <c r="C360" s="654" t="s">
        <v>3051</v>
      </c>
      <c r="D360" s="655">
        <v>43535</v>
      </c>
      <c r="E360" s="651" t="s">
        <v>369</v>
      </c>
      <c r="F360" s="651" t="s">
        <v>370</v>
      </c>
      <c r="G360" s="651"/>
      <c r="H360" s="649" t="s">
        <v>286</v>
      </c>
      <c r="I360" s="649"/>
      <c r="J360" s="209" t="s">
        <v>287</v>
      </c>
      <c r="K360" s="209" t="s">
        <v>16</v>
      </c>
      <c r="L360" s="210">
        <v>470</v>
      </c>
    </row>
    <row r="361" spans="1:12" x14ac:dyDescent="0.2">
      <c r="A361" s="652"/>
      <c r="B361" s="651"/>
      <c r="C361" s="654"/>
      <c r="D361" s="655"/>
      <c r="E361" s="651"/>
      <c r="F361" s="651"/>
      <c r="G361" s="651"/>
      <c r="H361" s="649" t="s">
        <v>242</v>
      </c>
      <c r="I361" s="649"/>
      <c r="J361" s="209" t="s">
        <v>287</v>
      </c>
      <c r="K361" s="209" t="s">
        <v>16</v>
      </c>
      <c r="L361" s="210">
        <v>441.4</v>
      </c>
    </row>
    <row r="362" spans="1:12" ht="24" x14ac:dyDescent="0.2">
      <c r="A362" s="652"/>
      <c r="B362" s="203" t="s">
        <v>6</v>
      </c>
      <c r="C362" s="207" t="s">
        <v>5</v>
      </c>
      <c r="D362" s="207" t="s">
        <v>288</v>
      </c>
      <c r="E362" s="207" t="s">
        <v>289</v>
      </c>
      <c r="F362" s="650"/>
      <c r="G362" s="650"/>
      <c r="H362" s="649" t="s">
        <v>290</v>
      </c>
      <c r="I362" s="649"/>
      <c r="J362" s="651" t="s">
        <v>287</v>
      </c>
      <c r="K362" s="651" t="s">
        <v>16</v>
      </c>
      <c r="L362" s="648">
        <v>200</v>
      </c>
    </row>
    <row r="363" spans="1:12" ht="24" x14ac:dyDescent="0.2">
      <c r="A363" s="652"/>
      <c r="B363" s="209" t="s">
        <v>317</v>
      </c>
      <c r="C363" s="209" t="s">
        <v>370</v>
      </c>
      <c r="D363" s="211">
        <v>43537</v>
      </c>
      <c r="E363" s="209" t="s">
        <v>2492</v>
      </c>
      <c r="F363" s="650"/>
      <c r="G363" s="650"/>
      <c r="H363" s="649"/>
      <c r="I363" s="649"/>
      <c r="J363" s="651"/>
      <c r="K363" s="651"/>
      <c r="L363" s="648"/>
    </row>
    <row r="364" spans="1:12" ht="24" x14ac:dyDescent="0.2">
      <c r="A364" s="652">
        <v>869</v>
      </c>
      <c r="B364" s="203" t="s">
        <v>12</v>
      </c>
      <c r="C364" s="207" t="s">
        <v>11</v>
      </c>
      <c r="D364" s="207" t="s">
        <v>280</v>
      </c>
      <c r="E364" s="207" t="s">
        <v>281</v>
      </c>
      <c r="F364" s="653" t="s">
        <v>8</v>
      </c>
      <c r="G364" s="653"/>
      <c r="H364" s="650"/>
      <c r="I364" s="650"/>
      <c r="J364" s="650"/>
      <c r="K364" s="650"/>
      <c r="L364" s="650"/>
    </row>
    <row r="365" spans="1:12" x14ac:dyDescent="0.2">
      <c r="A365" s="652"/>
      <c r="B365" s="651" t="s">
        <v>3052</v>
      </c>
      <c r="C365" s="654" t="s">
        <v>3053</v>
      </c>
      <c r="D365" s="655">
        <v>43523</v>
      </c>
      <c r="E365" s="651" t="s">
        <v>2235</v>
      </c>
      <c r="F365" s="651" t="s">
        <v>3054</v>
      </c>
      <c r="G365" s="651"/>
      <c r="H365" s="649" t="s">
        <v>286</v>
      </c>
      <c r="I365" s="649"/>
      <c r="J365" s="209" t="s">
        <v>287</v>
      </c>
      <c r="K365" s="209" t="s">
        <v>16</v>
      </c>
      <c r="L365" s="210">
        <v>706</v>
      </c>
    </row>
    <row r="366" spans="1:12" x14ac:dyDescent="0.2">
      <c r="A366" s="652"/>
      <c r="B366" s="651"/>
      <c r="C366" s="654"/>
      <c r="D366" s="655"/>
      <c r="E366" s="651"/>
      <c r="F366" s="651"/>
      <c r="G366" s="651"/>
      <c r="H366" s="649" t="s">
        <v>242</v>
      </c>
      <c r="I366" s="649"/>
      <c r="J366" s="651" t="s">
        <v>287</v>
      </c>
      <c r="K366" s="651" t="s">
        <v>16</v>
      </c>
      <c r="L366" s="648">
        <v>470.85</v>
      </c>
    </row>
    <row r="367" spans="1:12" x14ac:dyDescent="0.2">
      <c r="A367" s="652"/>
      <c r="B367" s="651"/>
      <c r="C367" s="654"/>
      <c r="D367" s="655"/>
      <c r="E367" s="651"/>
      <c r="F367" s="651"/>
      <c r="G367" s="651"/>
      <c r="H367" s="649"/>
      <c r="I367" s="649"/>
      <c r="J367" s="651"/>
      <c r="K367" s="651"/>
      <c r="L367" s="648"/>
    </row>
    <row r="368" spans="1:12" ht="24" x14ac:dyDescent="0.2">
      <c r="A368" s="652"/>
      <c r="B368" s="203" t="s">
        <v>6</v>
      </c>
      <c r="C368" s="207" t="s">
        <v>5</v>
      </c>
      <c r="D368" s="207" t="s">
        <v>288</v>
      </c>
      <c r="E368" s="207" t="s">
        <v>289</v>
      </c>
      <c r="F368" s="650"/>
      <c r="G368" s="650"/>
      <c r="H368" s="649" t="s">
        <v>290</v>
      </c>
      <c r="I368" s="649"/>
      <c r="J368" s="651" t="s">
        <v>287</v>
      </c>
      <c r="K368" s="651" t="s">
        <v>16</v>
      </c>
      <c r="L368" s="648">
        <v>128</v>
      </c>
    </row>
    <row r="369" spans="1:12" ht="24" x14ac:dyDescent="0.2">
      <c r="A369" s="652"/>
      <c r="B369" s="209" t="s">
        <v>291</v>
      </c>
      <c r="C369" s="209" t="s">
        <v>3054</v>
      </c>
      <c r="D369" s="211">
        <v>43526</v>
      </c>
      <c r="E369" s="209" t="s">
        <v>3055</v>
      </c>
      <c r="F369" s="650"/>
      <c r="G369" s="650"/>
      <c r="H369" s="649"/>
      <c r="I369" s="649"/>
      <c r="J369" s="651"/>
      <c r="K369" s="651"/>
      <c r="L369" s="648"/>
    </row>
    <row r="370" spans="1:12" ht="24" x14ac:dyDescent="0.2">
      <c r="A370" s="652">
        <v>870</v>
      </c>
      <c r="B370" s="203" t="s">
        <v>12</v>
      </c>
      <c r="C370" s="207" t="s">
        <v>11</v>
      </c>
      <c r="D370" s="207" t="s">
        <v>280</v>
      </c>
      <c r="E370" s="207" t="s">
        <v>281</v>
      </c>
      <c r="F370" s="653" t="s">
        <v>8</v>
      </c>
      <c r="G370" s="653"/>
      <c r="H370" s="650"/>
      <c r="I370" s="650"/>
      <c r="J370" s="650"/>
      <c r="K370" s="650"/>
      <c r="L370" s="650"/>
    </row>
    <row r="371" spans="1:12" x14ac:dyDescent="0.2">
      <c r="A371" s="652"/>
      <c r="B371" s="651" t="s">
        <v>3056</v>
      </c>
      <c r="C371" s="654" t="s">
        <v>3057</v>
      </c>
      <c r="D371" s="655">
        <v>43529</v>
      </c>
      <c r="E371" s="651" t="s">
        <v>896</v>
      </c>
      <c r="F371" s="651" t="s">
        <v>1961</v>
      </c>
      <c r="G371" s="651"/>
      <c r="H371" s="649" t="s">
        <v>286</v>
      </c>
      <c r="I371" s="649"/>
      <c r="J371" s="209" t="s">
        <v>287</v>
      </c>
      <c r="K371" s="209" t="s">
        <v>16</v>
      </c>
      <c r="L371" s="210">
        <v>339.8</v>
      </c>
    </row>
    <row r="372" spans="1:12" x14ac:dyDescent="0.2">
      <c r="A372" s="652"/>
      <c r="B372" s="651"/>
      <c r="C372" s="654"/>
      <c r="D372" s="655"/>
      <c r="E372" s="651"/>
      <c r="F372" s="651"/>
      <c r="G372" s="651"/>
      <c r="H372" s="649" t="s">
        <v>242</v>
      </c>
      <c r="I372" s="649"/>
      <c r="J372" s="209" t="s">
        <v>287</v>
      </c>
      <c r="K372" s="209" t="s">
        <v>16</v>
      </c>
      <c r="L372" s="210">
        <v>292.39999999999998</v>
      </c>
    </row>
    <row r="373" spans="1:12" ht="24" x14ac:dyDescent="0.2">
      <c r="A373" s="652"/>
      <c r="B373" s="203" t="s">
        <v>6</v>
      </c>
      <c r="C373" s="207" t="s">
        <v>5</v>
      </c>
      <c r="D373" s="207" t="s">
        <v>288</v>
      </c>
      <c r="E373" s="207" t="s">
        <v>289</v>
      </c>
      <c r="F373" s="650"/>
      <c r="G373" s="650"/>
      <c r="H373" s="649" t="s">
        <v>290</v>
      </c>
      <c r="I373" s="649"/>
      <c r="J373" s="651" t="s">
        <v>287</v>
      </c>
      <c r="K373" s="651" t="s">
        <v>287</v>
      </c>
      <c r="L373" s="648">
        <v>0</v>
      </c>
    </row>
    <row r="374" spans="1:12" ht="24" x14ac:dyDescent="0.2">
      <c r="A374" s="652"/>
      <c r="B374" s="209" t="s">
        <v>460</v>
      </c>
      <c r="C374" s="209" t="s">
        <v>1961</v>
      </c>
      <c r="D374" s="211">
        <v>43531</v>
      </c>
      <c r="E374" s="209" t="s">
        <v>490</v>
      </c>
      <c r="F374" s="650"/>
      <c r="G374" s="650"/>
      <c r="H374" s="649"/>
      <c r="I374" s="649"/>
      <c r="J374" s="651"/>
      <c r="K374" s="651"/>
      <c r="L374" s="648"/>
    </row>
    <row r="375" spans="1:12" ht="24" x14ac:dyDescent="0.2">
      <c r="A375" s="652">
        <v>871</v>
      </c>
      <c r="B375" s="203" t="s">
        <v>12</v>
      </c>
      <c r="C375" s="207" t="s">
        <v>11</v>
      </c>
      <c r="D375" s="207" t="s">
        <v>280</v>
      </c>
      <c r="E375" s="207" t="s">
        <v>281</v>
      </c>
      <c r="F375" s="653" t="s">
        <v>8</v>
      </c>
      <c r="G375" s="653"/>
      <c r="H375" s="650"/>
      <c r="I375" s="650"/>
      <c r="J375" s="650"/>
      <c r="K375" s="650"/>
      <c r="L375" s="650"/>
    </row>
    <row r="376" spans="1:12" x14ac:dyDescent="0.2">
      <c r="A376" s="652"/>
      <c r="B376" s="651" t="s">
        <v>3056</v>
      </c>
      <c r="C376" s="654" t="s">
        <v>3058</v>
      </c>
      <c r="D376" s="655">
        <v>43549</v>
      </c>
      <c r="E376" s="651" t="s">
        <v>377</v>
      </c>
      <c r="F376" s="651" t="s">
        <v>885</v>
      </c>
      <c r="G376" s="651"/>
      <c r="H376" s="649" t="s">
        <v>286</v>
      </c>
      <c r="I376" s="649"/>
      <c r="J376" s="209" t="s">
        <v>287</v>
      </c>
      <c r="K376" s="209" t="s">
        <v>16</v>
      </c>
      <c r="L376" s="210">
        <v>573</v>
      </c>
    </row>
    <row r="377" spans="1:12" x14ac:dyDescent="0.2">
      <c r="A377" s="652"/>
      <c r="B377" s="651"/>
      <c r="C377" s="654"/>
      <c r="D377" s="655"/>
      <c r="E377" s="651"/>
      <c r="F377" s="651"/>
      <c r="G377" s="651"/>
      <c r="H377" s="649" t="s">
        <v>242</v>
      </c>
      <c r="I377" s="649"/>
      <c r="J377" s="209" t="s">
        <v>287</v>
      </c>
      <c r="K377" s="209" t="s">
        <v>16</v>
      </c>
      <c r="L377" s="210">
        <v>118</v>
      </c>
    </row>
    <row r="378" spans="1:12" ht="24" x14ac:dyDescent="0.2">
      <c r="A378" s="652"/>
      <c r="B378" s="203" t="s">
        <v>6</v>
      </c>
      <c r="C378" s="207" t="s">
        <v>5</v>
      </c>
      <c r="D378" s="207" t="s">
        <v>288</v>
      </c>
      <c r="E378" s="207" t="s">
        <v>289</v>
      </c>
      <c r="F378" s="650"/>
      <c r="G378" s="650"/>
      <c r="H378" s="649" t="s">
        <v>290</v>
      </c>
      <c r="I378" s="649"/>
      <c r="J378" s="651" t="s">
        <v>287</v>
      </c>
      <c r="K378" s="651" t="s">
        <v>16</v>
      </c>
      <c r="L378" s="648">
        <v>70</v>
      </c>
    </row>
    <row r="379" spans="1:12" ht="24" x14ac:dyDescent="0.2">
      <c r="A379" s="652"/>
      <c r="B379" s="209" t="s">
        <v>460</v>
      </c>
      <c r="C379" s="209" t="s">
        <v>885</v>
      </c>
      <c r="D379" s="211">
        <v>43551</v>
      </c>
      <c r="E379" s="209" t="s">
        <v>2135</v>
      </c>
      <c r="F379" s="650"/>
      <c r="G379" s="650"/>
      <c r="H379" s="649"/>
      <c r="I379" s="649"/>
      <c r="J379" s="651"/>
      <c r="K379" s="651"/>
      <c r="L379" s="648"/>
    </row>
    <row r="380" spans="1:12" ht="24" x14ac:dyDescent="0.2">
      <c r="A380" s="652">
        <v>872</v>
      </c>
      <c r="B380" s="203" t="s">
        <v>12</v>
      </c>
      <c r="C380" s="207" t="s">
        <v>11</v>
      </c>
      <c r="D380" s="207" t="s">
        <v>280</v>
      </c>
      <c r="E380" s="207" t="s">
        <v>281</v>
      </c>
      <c r="F380" s="653" t="s">
        <v>8</v>
      </c>
      <c r="G380" s="653"/>
      <c r="H380" s="650"/>
      <c r="I380" s="650"/>
      <c r="J380" s="650"/>
      <c r="K380" s="650"/>
      <c r="L380" s="650"/>
    </row>
    <row r="381" spans="1:12" x14ac:dyDescent="0.2">
      <c r="A381" s="652"/>
      <c r="B381" s="651" t="s">
        <v>3059</v>
      </c>
      <c r="C381" s="654" t="s">
        <v>3060</v>
      </c>
      <c r="D381" s="655">
        <v>43374</v>
      </c>
      <c r="E381" s="651" t="s">
        <v>3061</v>
      </c>
      <c r="F381" s="651" t="s">
        <v>3062</v>
      </c>
      <c r="G381" s="651"/>
      <c r="H381" s="649" t="s">
        <v>286</v>
      </c>
      <c r="I381" s="649"/>
      <c r="J381" s="209" t="s">
        <v>287</v>
      </c>
      <c r="K381" s="209" t="s">
        <v>287</v>
      </c>
      <c r="L381" s="210">
        <v>0</v>
      </c>
    </row>
    <row r="382" spans="1:12" x14ac:dyDescent="0.2">
      <c r="A382" s="652"/>
      <c r="B382" s="651"/>
      <c r="C382" s="654"/>
      <c r="D382" s="655"/>
      <c r="E382" s="651"/>
      <c r="F382" s="651"/>
      <c r="G382" s="651"/>
      <c r="H382" s="649" t="s">
        <v>242</v>
      </c>
      <c r="I382" s="649"/>
      <c r="J382" s="209" t="s">
        <v>287</v>
      </c>
      <c r="K382" s="209" t="s">
        <v>287</v>
      </c>
      <c r="L382" s="210">
        <v>0</v>
      </c>
    </row>
    <row r="383" spans="1:12" ht="24" x14ac:dyDescent="0.2">
      <c r="A383" s="652"/>
      <c r="B383" s="203" t="s">
        <v>6</v>
      </c>
      <c r="C383" s="207" t="s">
        <v>5</v>
      </c>
      <c r="D383" s="207" t="s">
        <v>288</v>
      </c>
      <c r="E383" s="207" t="s">
        <v>289</v>
      </c>
      <c r="F383" s="650"/>
      <c r="G383" s="650"/>
      <c r="H383" s="649" t="s">
        <v>290</v>
      </c>
      <c r="I383" s="649"/>
      <c r="J383" s="651" t="s">
        <v>287</v>
      </c>
      <c r="K383" s="651" t="s">
        <v>16</v>
      </c>
      <c r="L383" s="648">
        <v>1170</v>
      </c>
    </row>
    <row r="384" spans="1:12" ht="24" x14ac:dyDescent="0.2">
      <c r="A384" s="652"/>
      <c r="B384" s="209" t="s">
        <v>291</v>
      </c>
      <c r="C384" s="209" t="s">
        <v>3062</v>
      </c>
      <c r="D384" s="211">
        <v>43380</v>
      </c>
      <c r="E384" s="209" t="s">
        <v>1027</v>
      </c>
      <c r="F384" s="650"/>
      <c r="G384" s="650"/>
      <c r="H384" s="649"/>
      <c r="I384" s="649"/>
      <c r="J384" s="651"/>
      <c r="K384" s="651"/>
      <c r="L384" s="648"/>
    </row>
    <row r="385" spans="1:12" ht="24" x14ac:dyDescent="0.2">
      <c r="A385" s="652">
        <v>873</v>
      </c>
      <c r="B385" s="203" t="s">
        <v>12</v>
      </c>
      <c r="C385" s="207" t="s">
        <v>11</v>
      </c>
      <c r="D385" s="207" t="s">
        <v>280</v>
      </c>
      <c r="E385" s="207" t="s">
        <v>281</v>
      </c>
      <c r="F385" s="653" t="s">
        <v>8</v>
      </c>
      <c r="G385" s="653"/>
      <c r="H385" s="650"/>
      <c r="I385" s="650"/>
      <c r="J385" s="650"/>
      <c r="K385" s="650"/>
      <c r="L385" s="650"/>
    </row>
    <row r="386" spans="1:12" x14ac:dyDescent="0.2">
      <c r="A386" s="652"/>
      <c r="B386" s="651" t="s">
        <v>3063</v>
      </c>
      <c r="C386" s="654" t="s">
        <v>3064</v>
      </c>
      <c r="D386" s="655">
        <v>43390</v>
      </c>
      <c r="E386" s="651" t="s">
        <v>377</v>
      </c>
      <c r="F386" s="651" t="s">
        <v>2719</v>
      </c>
      <c r="G386" s="651"/>
      <c r="H386" s="649" t="s">
        <v>286</v>
      </c>
      <c r="I386" s="649"/>
      <c r="J386" s="209" t="s">
        <v>287</v>
      </c>
      <c r="K386" s="209" t="s">
        <v>16</v>
      </c>
      <c r="L386" s="210">
        <v>1754.1</v>
      </c>
    </row>
    <row r="387" spans="1:12" x14ac:dyDescent="0.2">
      <c r="A387" s="652"/>
      <c r="B387" s="651"/>
      <c r="C387" s="654"/>
      <c r="D387" s="655"/>
      <c r="E387" s="651"/>
      <c r="F387" s="651"/>
      <c r="G387" s="651"/>
      <c r="H387" s="649" t="s">
        <v>242</v>
      </c>
      <c r="I387" s="649"/>
      <c r="J387" s="209" t="s">
        <v>287</v>
      </c>
      <c r="K387" s="209" t="s">
        <v>16</v>
      </c>
      <c r="L387" s="210">
        <v>142</v>
      </c>
    </row>
    <row r="388" spans="1:12" ht="24" x14ac:dyDescent="0.2">
      <c r="A388" s="652"/>
      <c r="B388" s="203" t="s">
        <v>6</v>
      </c>
      <c r="C388" s="207" t="s">
        <v>5</v>
      </c>
      <c r="D388" s="207" t="s">
        <v>288</v>
      </c>
      <c r="E388" s="207" t="s">
        <v>289</v>
      </c>
      <c r="F388" s="650"/>
      <c r="G388" s="650"/>
      <c r="H388" s="649" t="s">
        <v>290</v>
      </c>
      <c r="I388" s="649"/>
      <c r="J388" s="651" t="s">
        <v>287</v>
      </c>
      <c r="K388" s="651" t="s">
        <v>287</v>
      </c>
      <c r="L388" s="648">
        <v>0</v>
      </c>
    </row>
    <row r="389" spans="1:12" ht="24" x14ac:dyDescent="0.2">
      <c r="A389" s="652"/>
      <c r="B389" s="209" t="s">
        <v>3009</v>
      </c>
      <c r="C389" s="209" t="s">
        <v>2719</v>
      </c>
      <c r="D389" s="211">
        <v>43394</v>
      </c>
      <c r="E389" s="209" t="s">
        <v>3065</v>
      </c>
      <c r="F389" s="650"/>
      <c r="G389" s="650"/>
      <c r="H389" s="649"/>
      <c r="I389" s="649"/>
      <c r="J389" s="651"/>
      <c r="K389" s="651"/>
      <c r="L389" s="648"/>
    </row>
    <row r="390" spans="1:12" ht="24" x14ac:dyDescent="0.2">
      <c r="A390" s="652">
        <v>874</v>
      </c>
      <c r="B390" s="203" t="s">
        <v>12</v>
      </c>
      <c r="C390" s="207" t="s">
        <v>11</v>
      </c>
      <c r="D390" s="207" t="s">
        <v>280</v>
      </c>
      <c r="E390" s="207" t="s">
        <v>281</v>
      </c>
      <c r="F390" s="653" t="s">
        <v>8</v>
      </c>
      <c r="G390" s="653"/>
      <c r="H390" s="650"/>
      <c r="I390" s="650"/>
      <c r="J390" s="650"/>
      <c r="K390" s="650"/>
      <c r="L390" s="650"/>
    </row>
    <row r="391" spans="1:12" x14ac:dyDescent="0.2">
      <c r="A391" s="652"/>
      <c r="B391" s="651" t="s">
        <v>3063</v>
      </c>
      <c r="C391" s="654" t="s">
        <v>3066</v>
      </c>
      <c r="D391" s="655">
        <v>43417</v>
      </c>
      <c r="E391" s="651" t="s">
        <v>2031</v>
      </c>
      <c r="F391" s="651" t="s">
        <v>3067</v>
      </c>
      <c r="G391" s="651"/>
      <c r="H391" s="649" t="s">
        <v>286</v>
      </c>
      <c r="I391" s="649"/>
      <c r="J391" s="209" t="s">
        <v>287</v>
      </c>
      <c r="K391" s="209" t="s">
        <v>16</v>
      </c>
      <c r="L391" s="210">
        <v>278</v>
      </c>
    </row>
    <row r="392" spans="1:12" x14ac:dyDescent="0.2">
      <c r="A392" s="652"/>
      <c r="B392" s="651"/>
      <c r="C392" s="654"/>
      <c r="D392" s="655"/>
      <c r="E392" s="651"/>
      <c r="F392" s="651"/>
      <c r="G392" s="651"/>
      <c r="H392" s="649" t="s">
        <v>242</v>
      </c>
      <c r="I392" s="649"/>
      <c r="J392" s="209" t="s">
        <v>287</v>
      </c>
      <c r="K392" s="209" t="s">
        <v>16</v>
      </c>
      <c r="L392" s="210">
        <v>562</v>
      </c>
    </row>
    <row r="393" spans="1:12" ht="24" x14ac:dyDescent="0.2">
      <c r="A393" s="652"/>
      <c r="B393" s="203" t="s">
        <v>6</v>
      </c>
      <c r="C393" s="207" t="s">
        <v>5</v>
      </c>
      <c r="D393" s="207" t="s">
        <v>288</v>
      </c>
      <c r="E393" s="207" t="s">
        <v>289</v>
      </c>
      <c r="F393" s="650"/>
      <c r="G393" s="650"/>
      <c r="H393" s="649" t="s">
        <v>290</v>
      </c>
      <c r="I393" s="649"/>
      <c r="J393" s="651" t="s">
        <v>287</v>
      </c>
      <c r="K393" s="651" t="s">
        <v>287</v>
      </c>
      <c r="L393" s="648">
        <v>0</v>
      </c>
    </row>
    <row r="394" spans="1:12" ht="24" x14ac:dyDescent="0.2">
      <c r="A394" s="652"/>
      <c r="B394" s="209" t="s">
        <v>3009</v>
      </c>
      <c r="C394" s="209" t="s">
        <v>3067</v>
      </c>
      <c r="D394" s="211">
        <v>43418</v>
      </c>
      <c r="E394" s="209" t="s">
        <v>1250</v>
      </c>
      <c r="F394" s="650"/>
      <c r="G394" s="650"/>
      <c r="H394" s="649"/>
      <c r="I394" s="649"/>
      <c r="J394" s="651"/>
      <c r="K394" s="651"/>
      <c r="L394" s="648"/>
    </row>
    <row r="395" spans="1:12" ht="24" x14ac:dyDescent="0.2">
      <c r="A395" s="652">
        <v>875</v>
      </c>
      <c r="B395" s="203" t="s">
        <v>12</v>
      </c>
      <c r="C395" s="207" t="s">
        <v>11</v>
      </c>
      <c r="D395" s="207" t="s">
        <v>280</v>
      </c>
      <c r="E395" s="207" t="s">
        <v>281</v>
      </c>
      <c r="F395" s="653" t="s">
        <v>8</v>
      </c>
      <c r="G395" s="653"/>
      <c r="H395" s="650"/>
      <c r="I395" s="650"/>
      <c r="J395" s="650"/>
      <c r="K395" s="650"/>
      <c r="L395" s="650"/>
    </row>
    <row r="396" spans="1:12" x14ac:dyDescent="0.2">
      <c r="A396" s="652"/>
      <c r="B396" s="651" t="s">
        <v>3068</v>
      </c>
      <c r="C396" s="654" t="s">
        <v>3069</v>
      </c>
      <c r="D396" s="655">
        <v>43433</v>
      </c>
      <c r="E396" s="651" t="s">
        <v>469</v>
      </c>
      <c r="F396" s="651" t="s">
        <v>1620</v>
      </c>
      <c r="G396" s="651"/>
      <c r="H396" s="649" t="s">
        <v>286</v>
      </c>
      <c r="I396" s="649"/>
      <c r="J396" s="209" t="s">
        <v>287</v>
      </c>
      <c r="K396" s="209" t="s">
        <v>16</v>
      </c>
      <c r="L396" s="210">
        <v>210.15</v>
      </c>
    </row>
    <row r="397" spans="1:12" x14ac:dyDescent="0.2">
      <c r="A397" s="652"/>
      <c r="B397" s="651"/>
      <c r="C397" s="654"/>
      <c r="D397" s="655"/>
      <c r="E397" s="651"/>
      <c r="F397" s="651"/>
      <c r="G397" s="651"/>
      <c r="H397" s="649" t="s">
        <v>242</v>
      </c>
      <c r="I397" s="649"/>
      <c r="J397" s="209" t="s">
        <v>287</v>
      </c>
      <c r="K397" s="209" t="s">
        <v>16</v>
      </c>
      <c r="L397" s="210">
        <v>295.35000000000002</v>
      </c>
    </row>
    <row r="398" spans="1:12" ht="24" x14ac:dyDescent="0.2">
      <c r="A398" s="652"/>
      <c r="B398" s="203" t="s">
        <v>6</v>
      </c>
      <c r="C398" s="207" t="s">
        <v>5</v>
      </c>
      <c r="D398" s="207" t="s">
        <v>288</v>
      </c>
      <c r="E398" s="207" t="s">
        <v>289</v>
      </c>
      <c r="F398" s="650"/>
      <c r="G398" s="650"/>
      <c r="H398" s="649" t="s">
        <v>290</v>
      </c>
      <c r="I398" s="649"/>
      <c r="J398" s="651" t="s">
        <v>287</v>
      </c>
      <c r="K398" s="651" t="s">
        <v>287</v>
      </c>
      <c r="L398" s="648">
        <v>0</v>
      </c>
    </row>
    <row r="399" spans="1:12" ht="24" x14ac:dyDescent="0.2">
      <c r="A399" s="652"/>
      <c r="B399" s="209" t="s">
        <v>291</v>
      </c>
      <c r="C399" s="209" t="s">
        <v>1620</v>
      </c>
      <c r="D399" s="211">
        <v>43435</v>
      </c>
      <c r="E399" s="209" t="s">
        <v>1445</v>
      </c>
      <c r="F399" s="650"/>
      <c r="G399" s="650"/>
      <c r="H399" s="649"/>
      <c r="I399" s="649"/>
      <c r="J399" s="651"/>
      <c r="K399" s="651"/>
      <c r="L399" s="648"/>
    </row>
    <row r="400" spans="1:12" ht="24" x14ac:dyDescent="0.2">
      <c r="A400" s="652">
        <v>876</v>
      </c>
      <c r="B400" s="203" t="s">
        <v>12</v>
      </c>
      <c r="C400" s="207" t="s">
        <v>11</v>
      </c>
      <c r="D400" s="207" t="s">
        <v>280</v>
      </c>
      <c r="E400" s="207" t="s">
        <v>281</v>
      </c>
      <c r="F400" s="653" t="s">
        <v>8</v>
      </c>
      <c r="G400" s="653"/>
      <c r="H400" s="650"/>
      <c r="I400" s="650"/>
      <c r="J400" s="650"/>
      <c r="K400" s="650"/>
      <c r="L400" s="650"/>
    </row>
    <row r="401" spans="1:12" x14ac:dyDescent="0.2">
      <c r="A401" s="652"/>
      <c r="B401" s="651" t="s">
        <v>3068</v>
      </c>
      <c r="C401" s="654" t="s">
        <v>3070</v>
      </c>
      <c r="D401" s="655">
        <v>43517</v>
      </c>
      <c r="E401" s="651" t="s">
        <v>607</v>
      </c>
      <c r="F401" s="651" t="s">
        <v>700</v>
      </c>
      <c r="G401" s="651"/>
      <c r="H401" s="649" t="s">
        <v>286</v>
      </c>
      <c r="I401" s="649"/>
      <c r="J401" s="209" t="s">
        <v>287</v>
      </c>
      <c r="K401" s="209" t="s">
        <v>287</v>
      </c>
      <c r="L401" s="210">
        <v>0</v>
      </c>
    </row>
    <row r="402" spans="1:12" x14ac:dyDescent="0.2">
      <c r="A402" s="652"/>
      <c r="B402" s="651"/>
      <c r="C402" s="654"/>
      <c r="D402" s="655"/>
      <c r="E402" s="651"/>
      <c r="F402" s="651"/>
      <c r="G402" s="651"/>
      <c r="H402" s="649" t="s">
        <v>242</v>
      </c>
      <c r="I402" s="649"/>
      <c r="J402" s="209" t="s">
        <v>287</v>
      </c>
      <c r="K402" s="209" t="s">
        <v>287</v>
      </c>
      <c r="L402" s="210">
        <v>0</v>
      </c>
    </row>
    <row r="403" spans="1:12" ht="24" x14ac:dyDescent="0.2">
      <c r="A403" s="652"/>
      <c r="B403" s="203" t="s">
        <v>6</v>
      </c>
      <c r="C403" s="207" t="s">
        <v>5</v>
      </c>
      <c r="D403" s="207" t="s">
        <v>288</v>
      </c>
      <c r="E403" s="207" t="s">
        <v>289</v>
      </c>
      <c r="F403" s="650"/>
      <c r="G403" s="650"/>
      <c r="H403" s="649" t="s">
        <v>290</v>
      </c>
      <c r="I403" s="649"/>
      <c r="J403" s="651" t="s">
        <v>287</v>
      </c>
      <c r="K403" s="651" t="s">
        <v>16</v>
      </c>
      <c r="L403" s="648">
        <v>520</v>
      </c>
    </row>
    <row r="404" spans="1:12" ht="24" x14ac:dyDescent="0.2">
      <c r="A404" s="652"/>
      <c r="B404" s="209" t="s">
        <v>291</v>
      </c>
      <c r="C404" s="209" t="s">
        <v>700</v>
      </c>
      <c r="D404" s="211">
        <v>43523</v>
      </c>
      <c r="E404" s="209" t="s">
        <v>3071</v>
      </c>
      <c r="F404" s="650"/>
      <c r="G404" s="650"/>
      <c r="H404" s="649"/>
      <c r="I404" s="649"/>
      <c r="J404" s="651"/>
      <c r="K404" s="651"/>
      <c r="L404" s="648"/>
    </row>
    <row r="405" spans="1:12" ht="24" x14ac:dyDescent="0.2">
      <c r="A405" s="652">
        <v>877</v>
      </c>
      <c r="B405" s="203" t="s">
        <v>12</v>
      </c>
      <c r="C405" s="207" t="s">
        <v>11</v>
      </c>
      <c r="D405" s="207" t="s">
        <v>280</v>
      </c>
      <c r="E405" s="207" t="s">
        <v>281</v>
      </c>
      <c r="F405" s="653" t="s">
        <v>8</v>
      </c>
      <c r="G405" s="653"/>
      <c r="H405" s="650"/>
      <c r="I405" s="650"/>
      <c r="J405" s="650"/>
      <c r="K405" s="650"/>
      <c r="L405" s="650"/>
    </row>
    <row r="406" spans="1:12" x14ac:dyDescent="0.2">
      <c r="A406" s="652"/>
      <c r="B406" s="651" t="s">
        <v>3072</v>
      </c>
      <c r="C406" s="651" t="s">
        <v>3073</v>
      </c>
      <c r="D406" s="655">
        <v>43392</v>
      </c>
      <c r="E406" s="651" t="s">
        <v>449</v>
      </c>
      <c r="F406" s="651" t="s">
        <v>3074</v>
      </c>
      <c r="G406" s="651"/>
      <c r="H406" s="649" t="s">
        <v>286</v>
      </c>
      <c r="I406" s="649"/>
      <c r="J406" s="209" t="s">
        <v>287</v>
      </c>
      <c r="K406" s="209" t="s">
        <v>287</v>
      </c>
      <c r="L406" s="210">
        <v>0</v>
      </c>
    </row>
    <row r="407" spans="1:12" x14ac:dyDescent="0.2">
      <c r="A407" s="652"/>
      <c r="B407" s="651"/>
      <c r="C407" s="651"/>
      <c r="D407" s="655"/>
      <c r="E407" s="651"/>
      <c r="F407" s="651"/>
      <c r="G407" s="651"/>
      <c r="H407" s="649" t="s">
        <v>242</v>
      </c>
      <c r="I407" s="649"/>
      <c r="J407" s="209" t="s">
        <v>287</v>
      </c>
      <c r="K407" s="209" t="s">
        <v>287</v>
      </c>
      <c r="L407" s="210">
        <v>0</v>
      </c>
    </row>
    <row r="408" spans="1:12" ht="24" x14ac:dyDescent="0.2">
      <c r="A408" s="652"/>
      <c r="B408" s="203" t="s">
        <v>6</v>
      </c>
      <c r="C408" s="207" t="s">
        <v>5</v>
      </c>
      <c r="D408" s="207" t="s">
        <v>288</v>
      </c>
      <c r="E408" s="207" t="s">
        <v>289</v>
      </c>
      <c r="F408" s="650"/>
      <c r="G408" s="650"/>
      <c r="H408" s="649" t="s">
        <v>290</v>
      </c>
      <c r="I408" s="649"/>
      <c r="J408" s="651" t="s">
        <v>287</v>
      </c>
      <c r="K408" s="651" t="s">
        <v>16</v>
      </c>
      <c r="L408" s="648">
        <v>585</v>
      </c>
    </row>
    <row r="409" spans="1:12" ht="24" x14ac:dyDescent="0.2">
      <c r="A409" s="652"/>
      <c r="B409" s="209" t="s">
        <v>291</v>
      </c>
      <c r="C409" s="209" t="s">
        <v>3074</v>
      </c>
      <c r="D409" s="211">
        <v>43395</v>
      </c>
      <c r="E409" s="209" t="s">
        <v>3075</v>
      </c>
      <c r="F409" s="650"/>
      <c r="G409" s="650"/>
      <c r="H409" s="649"/>
      <c r="I409" s="649"/>
      <c r="J409" s="651"/>
      <c r="K409" s="651"/>
      <c r="L409" s="648"/>
    </row>
    <row r="410" spans="1:12" ht="24" x14ac:dyDescent="0.2">
      <c r="A410" s="652">
        <v>878</v>
      </c>
      <c r="B410" s="203" t="s">
        <v>12</v>
      </c>
      <c r="C410" s="207" t="s">
        <v>11</v>
      </c>
      <c r="D410" s="207" t="s">
        <v>280</v>
      </c>
      <c r="E410" s="207" t="s">
        <v>281</v>
      </c>
      <c r="F410" s="653" t="s">
        <v>8</v>
      </c>
      <c r="G410" s="653"/>
      <c r="H410" s="650"/>
      <c r="I410" s="650"/>
      <c r="J410" s="650"/>
      <c r="K410" s="650"/>
      <c r="L410" s="650"/>
    </row>
    <row r="411" spans="1:12" x14ac:dyDescent="0.2">
      <c r="A411" s="652"/>
      <c r="B411" s="651" t="s">
        <v>3072</v>
      </c>
      <c r="C411" s="654" t="s">
        <v>3076</v>
      </c>
      <c r="D411" s="655">
        <v>43531</v>
      </c>
      <c r="E411" s="651" t="s">
        <v>3077</v>
      </c>
      <c r="F411" s="651" t="s">
        <v>3078</v>
      </c>
      <c r="G411" s="651"/>
      <c r="H411" s="649" t="s">
        <v>286</v>
      </c>
      <c r="I411" s="649"/>
      <c r="J411" s="209" t="s">
        <v>287</v>
      </c>
      <c r="K411" s="209" t="s">
        <v>16</v>
      </c>
      <c r="L411" s="210">
        <v>369</v>
      </c>
    </row>
    <row r="412" spans="1:12" x14ac:dyDescent="0.2">
      <c r="A412" s="652"/>
      <c r="B412" s="651"/>
      <c r="C412" s="654"/>
      <c r="D412" s="655"/>
      <c r="E412" s="651"/>
      <c r="F412" s="651"/>
      <c r="G412" s="651"/>
      <c r="H412" s="649" t="s">
        <v>242</v>
      </c>
      <c r="I412" s="649"/>
      <c r="J412" s="209" t="s">
        <v>287</v>
      </c>
      <c r="K412" s="209" t="s">
        <v>16</v>
      </c>
      <c r="L412" s="210">
        <v>272.8</v>
      </c>
    </row>
    <row r="413" spans="1:12" ht="24" x14ac:dyDescent="0.2">
      <c r="A413" s="652"/>
      <c r="B413" s="203" t="s">
        <v>6</v>
      </c>
      <c r="C413" s="207" t="s">
        <v>5</v>
      </c>
      <c r="D413" s="207" t="s">
        <v>288</v>
      </c>
      <c r="E413" s="207" t="s">
        <v>289</v>
      </c>
      <c r="F413" s="650"/>
      <c r="G413" s="650"/>
      <c r="H413" s="649" t="s">
        <v>290</v>
      </c>
      <c r="I413" s="649"/>
      <c r="J413" s="651" t="s">
        <v>287</v>
      </c>
      <c r="K413" s="651" t="s">
        <v>16</v>
      </c>
      <c r="L413" s="648">
        <v>65</v>
      </c>
    </row>
    <row r="414" spans="1:12" ht="24" x14ac:dyDescent="0.2">
      <c r="A414" s="652"/>
      <c r="B414" s="209" t="s">
        <v>291</v>
      </c>
      <c r="C414" s="209" t="s">
        <v>3078</v>
      </c>
      <c r="D414" s="211">
        <v>43533</v>
      </c>
      <c r="E414" s="209" t="s">
        <v>341</v>
      </c>
      <c r="F414" s="650"/>
      <c r="G414" s="650"/>
      <c r="H414" s="649"/>
      <c r="I414" s="649"/>
      <c r="J414" s="651"/>
      <c r="K414" s="651"/>
      <c r="L414" s="648"/>
    </row>
    <row r="415" spans="1:12" ht="24" x14ac:dyDescent="0.2">
      <c r="A415" s="652">
        <v>879</v>
      </c>
      <c r="B415" s="203" t="s">
        <v>12</v>
      </c>
      <c r="C415" s="207" t="s">
        <v>11</v>
      </c>
      <c r="D415" s="207" t="s">
        <v>280</v>
      </c>
      <c r="E415" s="207" t="s">
        <v>281</v>
      </c>
      <c r="F415" s="653" t="s">
        <v>8</v>
      </c>
      <c r="G415" s="653"/>
      <c r="H415" s="650"/>
      <c r="I415" s="650"/>
      <c r="J415" s="650"/>
      <c r="K415" s="650"/>
      <c r="L415" s="650"/>
    </row>
    <row r="416" spans="1:12" x14ac:dyDescent="0.2">
      <c r="A416" s="652"/>
      <c r="B416" s="651" t="s">
        <v>3079</v>
      </c>
      <c r="C416" s="654" t="s">
        <v>3080</v>
      </c>
      <c r="D416" s="655">
        <v>43411</v>
      </c>
      <c r="E416" s="651" t="s">
        <v>295</v>
      </c>
      <c r="F416" s="651" t="s">
        <v>3081</v>
      </c>
      <c r="G416" s="651"/>
      <c r="H416" s="649" t="s">
        <v>286</v>
      </c>
      <c r="I416" s="649"/>
      <c r="J416" s="209" t="s">
        <v>287</v>
      </c>
      <c r="K416" s="209" t="s">
        <v>16</v>
      </c>
      <c r="L416" s="210">
        <v>324.14</v>
      </c>
    </row>
    <row r="417" spans="1:12" x14ac:dyDescent="0.2">
      <c r="A417" s="652"/>
      <c r="B417" s="651"/>
      <c r="C417" s="654"/>
      <c r="D417" s="655"/>
      <c r="E417" s="651"/>
      <c r="F417" s="651"/>
      <c r="G417" s="651"/>
      <c r="H417" s="649" t="s">
        <v>242</v>
      </c>
      <c r="I417" s="649"/>
      <c r="J417" s="209" t="s">
        <v>287</v>
      </c>
      <c r="K417" s="209" t="s">
        <v>16</v>
      </c>
      <c r="L417" s="210">
        <v>293</v>
      </c>
    </row>
    <row r="418" spans="1:12" ht="24" x14ac:dyDescent="0.2">
      <c r="A418" s="652"/>
      <c r="B418" s="203" t="s">
        <v>6</v>
      </c>
      <c r="C418" s="207" t="s">
        <v>5</v>
      </c>
      <c r="D418" s="207" t="s">
        <v>288</v>
      </c>
      <c r="E418" s="207" t="s">
        <v>289</v>
      </c>
      <c r="F418" s="650"/>
      <c r="G418" s="650"/>
      <c r="H418" s="649" t="s">
        <v>290</v>
      </c>
      <c r="I418" s="649"/>
      <c r="J418" s="651" t="s">
        <v>287</v>
      </c>
      <c r="K418" s="651" t="s">
        <v>16</v>
      </c>
      <c r="L418" s="648">
        <v>100</v>
      </c>
    </row>
    <row r="419" spans="1:12" ht="24" x14ac:dyDescent="0.2">
      <c r="A419" s="652"/>
      <c r="B419" s="209" t="s">
        <v>460</v>
      </c>
      <c r="C419" s="209" t="s">
        <v>3081</v>
      </c>
      <c r="D419" s="211">
        <v>43413</v>
      </c>
      <c r="E419" s="209" t="s">
        <v>1459</v>
      </c>
      <c r="F419" s="650"/>
      <c r="G419" s="650"/>
      <c r="H419" s="649"/>
      <c r="I419" s="649"/>
      <c r="J419" s="651"/>
      <c r="K419" s="651"/>
      <c r="L419" s="648"/>
    </row>
    <row r="420" spans="1:12" ht="24" x14ac:dyDescent="0.2">
      <c r="A420" s="652">
        <v>880</v>
      </c>
      <c r="B420" s="203" t="s">
        <v>12</v>
      </c>
      <c r="C420" s="207" t="s">
        <v>11</v>
      </c>
      <c r="D420" s="207" t="s">
        <v>280</v>
      </c>
      <c r="E420" s="207" t="s">
        <v>281</v>
      </c>
      <c r="F420" s="653" t="s">
        <v>8</v>
      </c>
      <c r="G420" s="653"/>
      <c r="H420" s="650"/>
      <c r="I420" s="650"/>
      <c r="J420" s="650"/>
      <c r="K420" s="650"/>
      <c r="L420" s="650"/>
    </row>
    <row r="421" spans="1:12" x14ac:dyDescent="0.2">
      <c r="A421" s="652"/>
      <c r="B421" s="651" t="s">
        <v>3079</v>
      </c>
      <c r="C421" s="654" t="s">
        <v>3082</v>
      </c>
      <c r="D421" s="655">
        <v>43451</v>
      </c>
      <c r="E421" s="651" t="s">
        <v>3083</v>
      </c>
      <c r="F421" s="651" t="s">
        <v>3084</v>
      </c>
      <c r="G421" s="651"/>
      <c r="H421" s="649" t="s">
        <v>286</v>
      </c>
      <c r="I421" s="649"/>
      <c r="J421" s="209" t="s">
        <v>287</v>
      </c>
      <c r="K421" s="209" t="s">
        <v>16</v>
      </c>
      <c r="L421" s="210">
        <v>171.52</v>
      </c>
    </row>
    <row r="422" spans="1:12" x14ac:dyDescent="0.2">
      <c r="A422" s="652"/>
      <c r="B422" s="651"/>
      <c r="C422" s="654"/>
      <c r="D422" s="655"/>
      <c r="E422" s="651"/>
      <c r="F422" s="651"/>
      <c r="G422" s="651"/>
      <c r="H422" s="649" t="s">
        <v>242</v>
      </c>
      <c r="I422" s="649"/>
      <c r="J422" s="209" t="s">
        <v>287</v>
      </c>
      <c r="K422" s="209" t="s">
        <v>16</v>
      </c>
      <c r="L422" s="210">
        <v>2700</v>
      </c>
    </row>
    <row r="423" spans="1:12" ht="24" x14ac:dyDescent="0.2">
      <c r="A423" s="652"/>
      <c r="B423" s="203" t="s">
        <v>6</v>
      </c>
      <c r="C423" s="207" t="s">
        <v>5</v>
      </c>
      <c r="D423" s="207" t="s">
        <v>288</v>
      </c>
      <c r="E423" s="207" t="s">
        <v>289</v>
      </c>
      <c r="F423" s="650"/>
      <c r="G423" s="650"/>
      <c r="H423" s="649" t="s">
        <v>290</v>
      </c>
      <c r="I423" s="649"/>
      <c r="J423" s="651" t="s">
        <v>287</v>
      </c>
      <c r="K423" s="651" t="s">
        <v>16</v>
      </c>
      <c r="L423" s="648">
        <v>60</v>
      </c>
    </row>
    <row r="424" spans="1:12" ht="24" x14ac:dyDescent="0.2">
      <c r="A424" s="652"/>
      <c r="B424" s="209" t="s">
        <v>460</v>
      </c>
      <c r="C424" s="209" t="s">
        <v>3084</v>
      </c>
      <c r="D424" s="211">
        <v>43455</v>
      </c>
      <c r="E424" s="209" t="s">
        <v>3085</v>
      </c>
      <c r="F424" s="650"/>
      <c r="G424" s="650"/>
      <c r="H424" s="649"/>
      <c r="I424" s="649"/>
      <c r="J424" s="651"/>
      <c r="K424" s="651"/>
      <c r="L424" s="648"/>
    </row>
    <row r="425" spans="1:12" ht="24" x14ac:dyDescent="0.2">
      <c r="A425" s="652">
        <v>881</v>
      </c>
      <c r="B425" s="203" t="s">
        <v>12</v>
      </c>
      <c r="C425" s="207" t="s">
        <v>11</v>
      </c>
      <c r="D425" s="207" t="s">
        <v>280</v>
      </c>
      <c r="E425" s="207" t="s">
        <v>281</v>
      </c>
      <c r="F425" s="653" t="s">
        <v>8</v>
      </c>
      <c r="G425" s="653"/>
      <c r="H425" s="650"/>
      <c r="I425" s="650"/>
      <c r="J425" s="650"/>
      <c r="K425" s="650"/>
      <c r="L425" s="650"/>
    </row>
    <row r="426" spans="1:12" x14ac:dyDescent="0.2">
      <c r="A426" s="652"/>
      <c r="B426" s="651" t="s">
        <v>3079</v>
      </c>
      <c r="C426" s="651" t="s">
        <v>3086</v>
      </c>
      <c r="D426" s="655">
        <v>43532</v>
      </c>
      <c r="E426" s="651" t="s">
        <v>1441</v>
      </c>
      <c r="F426" s="651" t="s">
        <v>1442</v>
      </c>
      <c r="G426" s="651"/>
      <c r="H426" s="649" t="s">
        <v>286</v>
      </c>
      <c r="I426" s="649"/>
      <c r="J426" s="209" t="s">
        <v>287</v>
      </c>
      <c r="K426" s="209" t="s">
        <v>16</v>
      </c>
      <c r="L426" s="210">
        <v>354.97</v>
      </c>
    </row>
    <row r="427" spans="1:12" x14ac:dyDescent="0.2">
      <c r="A427" s="652"/>
      <c r="B427" s="651"/>
      <c r="C427" s="651"/>
      <c r="D427" s="655"/>
      <c r="E427" s="651"/>
      <c r="F427" s="651"/>
      <c r="G427" s="651"/>
      <c r="H427" s="649" t="s">
        <v>242</v>
      </c>
      <c r="I427" s="649"/>
      <c r="J427" s="209" t="s">
        <v>287</v>
      </c>
      <c r="K427" s="209" t="s">
        <v>16</v>
      </c>
      <c r="L427" s="210">
        <v>201.6</v>
      </c>
    </row>
    <row r="428" spans="1:12" ht="24" x14ac:dyDescent="0.2">
      <c r="A428" s="652"/>
      <c r="B428" s="203" t="s">
        <v>6</v>
      </c>
      <c r="C428" s="207" t="s">
        <v>5</v>
      </c>
      <c r="D428" s="207" t="s">
        <v>288</v>
      </c>
      <c r="E428" s="207" t="s">
        <v>289</v>
      </c>
      <c r="F428" s="650"/>
      <c r="G428" s="650"/>
      <c r="H428" s="649" t="s">
        <v>290</v>
      </c>
      <c r="I428" s="649"/>
      <c r="J428" s="651" t="s">
        <v>287</v>
      </c>
      <c r="K428" s="651" t="s">
        <v>16</v>
      </c>
      <c r="L428" s="648">
        <v>225</v>
      </c>
    </row>
    <row r="429" spans="1:12" ht="24" x14ac:dyDescent="0.2">
      <c r="A429" s="652"/>
      <c r="B429" s="209" t="s">
        <v>460</v>
      </c>
      <c r="C429" s="209" t="s">
        <v>1442</v>
      </c>
      <c r="D429" s="211">
        <v>43534</v>
      </c>
      <c r="E429" s="209" t="s">
        <v>292</v>
      </c>
      <c r="F429" s="650"/>
      <c r="G429" s="650"/>
      <c r="H429" s="649"/>
      <c r="I429" s="649"/>
      <c r="J429" s="651"/>
      <c r="K429" s="651"/>
      <c r="L429" s="648"/>
    </row>
    <row r="430" spans="1:12" ht="24" x14ac:dyDescent="0.2">
      <c r="A430" s="652">
        <v>882</v>
      </c>
      <c r="B430" s="203" t="s">
        <v>12</v>
      </c>
      <c r="C430" s="207" t="s">
        <v>11</v>
      </c>
      <c r="D430" s="207" t="s">
        <v>280</v>
      </c>
      <c r="E430" s="207" t="s">
        <v>281</v>
      </c>
      <c r="F430" s="653" t="s">
        <v>8</v>
      </c>
      <c r="G430" s="653"/>
      <c r="H430" s="650"/>
      <c r="I430" s="650"/>
      <c r="J430" s="650"/>
      <c r="K430" s="650"/>
      <c r="L430" s="650"/>
    </row>
    <row r="431" spans="1:12" x14ac:dyDescent="0.2">
      <c r="A431" s="652"/>
      <c r="B431" s="651" t="s">
        <v>3087</v>
      </c>
      <c r="C431" s="654" t="s">
        <v>3088</v>
      </c>
      <c r="D431" s="655">
        <v>43399</v>
      </c>
      <c r="E431" s="651" t="s">
        <v>377</v>
      </c>
      <c r="F431" s="651" t="s">
        <v>2372</v>
      </c>
      <c r="G431" s="651"/>
      <c r="H431" s="649" t="s">
        <v>286</v>
      </c>
      <c r="I431" s="649"/>
      <c r="J431" s="209" t="s">
        <v>287</v>
      </c>
      <c r="K431" s="209" t="s">
        <v>16</v>
      </c>
      <c r="L431" s="210">
        <v>314.63</v>
      </c>
    </row>
    <row r="432" spans="1:12" x14ac:dyDescent="0.2">
      <c r="A432" s="652"/>
      <c r="B432" s="651"/>
      <c r="C432" s="654"/>
      <c r="D432" s="655"/>
      <c r="E432" s="651"/>
      <c r="F432" s="651"/>
      <c r="G432" s="651"/>
      <c r="H432" s="649" t="s">
        <v>242</v>
      </c>
      <c r="I432" s="649"/>
      <c r="J432" s="209" t="s">
        <v>287</v>
      </c>
      <c r="K432" s="209" t="s">
        <v>16</v>
      </c>
      <c r="L432" s="210">
        <v>265</v>
      </c>
    </row>
    <row r="433" spans="1:12" ht="24" x14ac:dyDescent="0.2">
      <c r="A433" s="652"/>
      <c r="B433" s="203" t="s">
        <v>6</v>
      </c>
      <c r="C433" s="207" t="s">
        <v>5</v>
      </c>
      <c r="D433" s="207" t="s">
        <v>288</v>
      </c>
      <c r="E433" s="207" t="s">
        <v>289</v>
      </c>
      <c r="F433" s="650"/>
      <c r="G433" s="650"/>
      <c r="H433" s="649" t="s">
        <v>290</v>
      </c>
      <c r="I433" s="649"/>
      <c r="J433" s="651" t="s">
        <v>287</v>
      </c>
      <c r="K433" s="651" t="s">
        <v>287</v>
      </c>
      <c r="L433" s="648">
        <v>0</v>
      </c>
    </row>
    <row r="434" spans="1:12" ht="24" x14ac:dyDescent="0.2">
      <c r="A434" s="652"/>
      <c r="B434" s="209" t="s">
        <v>291</v>
      </c>
      <c r="C434" s="209" t="s">
        <v>2372</v>
      </c>
      <c r="D434" s="211">
        <v>43400</v>
      </c>
      <c r="E434" s="209" t="s">
        <v>1112</v>
      </c>
      <c r="F434" s="650"/>
      <c r="G434" s="650"/>
      <c r="H434" s="649"/>
      <c r="I434" s="649"/>
      <c r="J434" s="651"/>
      <c r="K434" s="651"/>
      <c r="L434" s="648"/>
    </row>
    <row r="435" spans="1:12" ht="24" x14ac:dyDescent="0.2">
      <c r="A435" s="652">
        <v>883</v>
      </c>
      <c r="B435" s="203" t="s">
        <v>12</v>
      </c>
      <c r="C435" s="207" t="s">
        <v>11</v>
      </c>
      <c r="D435" s="207" t="s">
        <v>280</v>
      </c>
      <c r="E435" s="207" t="s">
        <v>281</v>
      </c>
      <c r="F435" s="653" t="s">
        <v>8</v>
      </c>
      <c r="G435" s="653"/>
      <c r="H435" s="650"/>
      <c r="I435" s="650"/>
      <c r="J435" s="650"/>
      <c r="K435" s="650"/>
      <c r="L435" s="650"/>
    </row>
    <row r="436" spans="1:12" x14ac:dyDescent="0.2">
      <c r="A436" s="652"/>
      <c r="B436" s="651" t="s">
        <v>3089</v>
      </c>
      <c r="C436" s="654" t="s">
        <v>3090</v>
      </c>
      <c r="D436" s="655">
        <v>43525</v>
      </c>
      <c r="E436" s="651" t="s">
        <v>502</v>
      </c>
      <c r="F436" s="651" t="s">
        <v>503</v>
      </c>
      <c r="G436" s="651"/>
      <c r="H436" s="649" t="s">
        <v>286</v>
      </c>
      <c r="I436" s="649"/>
      <c r="J436" s="209" t="s">
        <v>287</v>
      </c>
      <c r="K436" s="209" t="s">
        <v>16</v>
      </c>
      <c r="L436" s="210">
        <v>749.64</v>
      </c>
    </row>
    <row r="437" spans="1:12" x14ac:dyDescent="0.2">
      <c r="A437" s="652"/>
      <c r="B437" s="651"/>
      <c r="C437" s="654"/>
      <c r="D437" s="655"/>
      <c r="E437" s="651"/>
      <c r="F437" s="651"/>
      <c r="G437" s="651"/>
      <c r="H437" s="649" t="s">
        <v>242</v>
      </c>
      <c r="I437" s="649"/>
      <c r="J437" s="209" t="s">
        <v>287</v>
      </c>
      <c r="K437" s="209" t="s">
        <v>287</v>
      </c>
      <c r="L437" s="210">
        <v>0</v>
      </c>
    </row>
    <row r="438" spans="1:12" ht="24" x14ac:dyDescent="0.2">
      <c r="A438" s="652"/>
      <c r="B438" s="203" t="s">
        <v>6</v>
      </c>
      <c r="C438" s="207" t="s">
        <v>5</v>
      </c>
      <c r="D438" s="207" t="s">
        <v>288</v>
      </c>
      <c r="E438" s="207" t="s">
        <v>289</v>
      </c>
      <c r="F438" s="650"/>
      <c r="G438" s="650"/>
      <c r="H438" s="649" t="s">
        <v>290</v>
      </c>
      <c r="I438" s="649"/>
      <c r="J438" s="651" t="s">
        <v>287</v>
      </c>
      <c r="K438" s="651" t="s">
        <v>287</v>
      </c>
      <c r="L438" s="648">
        <v>0</v>
      </c>
    </row>
    <row r="439" spans="1:12" ht="24" x14ac:dyDescent="0.2">
      <c r="A439" s="652"/>
      <c r="B439" s="209" t="s">
        <v>291</v>
      </c>
      <c r="C439" s="209" t="s">
        <v>503</v>
      </c>
      <c r="D439" s="211">
        <v>43531</v>
      </c>
      <c r="E439" s="209" t="s">
        <v>504</v>
      </c>
      <c r="F439" s="650"/>
      <c r="G439" s="650"/>
      <c r="H439" s="649"/>
      <c r="I439" s="649"/>
      <c r="J439" s="651"/>
      <c r="K439" s="651"/>
      <c r="L439" s="648"/>
    </row>
    <row r="440" spans="1:12" ht="24" x14ac:dyDescent="0.2">
      <c r="A440" s="652">
        <v>884</v>
      </c>
      <c r="B440" s="203" t="s">
        <v>12</v>
      </c>
      <c r="C440" s="207" t="s">
        <v>11</v>
      </c>
      <c r="D440" s="207" t="s">
        <v>280</v>
      </c>
      <c r="E440" s="207" t="s">
        <v>281</v>
      </c>
      <c r="F440" s="653" t="s">
        <v>8</v>
      </c>
      <c r="G440" s="653"/>
      <c r="H440" s="650"/>
      <c r="I440" s="650"/>
      <c r="J440" s="650"/>
      <c r="K440" s="650"/>
      <c r="L440" s="650"/>
    </row>
    <row r="441" spans="1:12" x14ac:dyDescent="0.2">
      <c r="A441" s="652"/>
      <c r="B441" s="651" t="s">
        <v>3091</v>
      </c>
      <c r="C441" s="654" t="s">
        <v>3092</v>
      </c>
      <c r="D441" s="655">
        <v>43405</v>
      </c>
      <c r="E441" s="651" t="s">
        <v>423</v>
      </c>
      <c r="F441" s="651" t="s">
        <v>2600</v>
      </c>
      <c r="G441" s="651"/>
      <c r="H441" s="649" t="s">
        <v>286</v>
      </c>
      <c r="I441" s="649"/>
      <c r="J441" s="209" t="s">
        <v>287</v>
      </c>
      <c r="K441" s="209" t="s">
        <v>16</v>
      </c>
      <c r="L441" s="210">
        <v>244</v>
      </c>
    </row>
    <row r="442" spans="1:12" x14ac:dyDescent="0.2">
      <c r="A442" s="652"/>
      <c r="B442" s="651"/>
      <c r="C442" s="654"/>
      <c r="D442" s="655"/>
      <c r="E442" s="651"/>
      <c r="F442" s="651"/>
      <c r="G442" s="651"/>
      <c r="H442" s="649" t="s">
        <v>242</v>
      </c>
      <c r="I442" s="649"/>
      <c r="J442" s="209" t="s">
        <v>287</v>
      </c>
      <c r="K442" s="209" t="s">
        <v>16</v>
      </c>
      <c r="L442" s="210">
        <v>323.17</v>
      </c>
    </row>
    <row r="443" spans="1:12" ht="24" x14ac:dyDescent="0.2">
      <c r="A443" s="652"/>
      <c r="B443" s="203" t="s">
        <v>6</v>
      </c>
      <c r="C443" s="207" t="s">
        <v>5</v>
      </c>
      <c r="D443" s="207" t="s">
        <v>288</v>
      </c>
      <c r="E443" s="207" t="s">
        <v>289</v>
      </c>
      <c r="F443" s="650"/>
      <c r="G443" s="650"/>
      <c r="H443" s="649" t="s">
        <v>290</v>
      </c>
      <c r="I443" s="649"/>
      <c r="J443" s="651" t="s">
        <v>287</v>
      </c>
      <c r="K443" s="651" t="s">
        <v>287</v>
      </c>
      <c r="L443" s="648">
        <v>0</v>
      </c>
    </row>
    <row r="444" spans="1:12" ht="36" x14ac:dyDescent="0.2">
      <c r="A444" s="652"/>
      <c r="B444" s="209" t="s">
        <v>3093</v>
      </c>
      <c r="C444" s="209" t="s">
        <v>2600</v>
      </c>
      <c r="D444" s="211">
        <v>43407</v>
      </c>
      <c r="E444" s="209" t="s">
        <v>1100</v>
      </c>
      <c r="F444" s="650"/>
      <c r="G444" s="650"/>
      <c r="H444" s="649"/>
      <c r="I444" s="649"/>
      <c r="J444" s="651"/>
      <c r="K444" s="651"/>
      <c r="L444" s="648"/>
    </row>
    <row r="445" spans="1:12" ht="24" x14ac:dyDescent="0.2">
      <c r="A445" s="652">
        <v>885</v>
      </c>
      <c r="B445" s="203" t="s">
        <v>12</v>
      </c>
      <c r="C445" s="207" t="s">
        <v>11</v>
      </c>
      <c r="D445" s="207" t="s">
        <v>280</v>
      </c>
      <c r="E445" s="207" t="s">
        <v>281</v>
      </c>
      <c r="F445" s="653" t="s">
        <v>8</v>
      </c>
      <c r="G445" s="653"/>
      <c r="H445" s="650"/>
      <c r="I445" s="650"/>
      <c r="J445" s="650"/>
      <c r="K445" s="650"/>
      <c r="L445" s="650"/>
    </row>
    <row r="446" spans="1:12" x14ac:dyDescent="0.2">
      <c r="A446" s="652"/>
      <c r="B446" s="651" t="s">
        <v>3094</v>
      </c>
      <c r="C446" s="654" t="s">
        <v>3095</v>
      </c>
      <c r="D446" s="655">
        <v>43437</v>
      </c>
      <c r="E446" s="651" t="s">
        <v>3096</v>
      </c>
      <c r="F446" s="651" t="s">
        <v>3097</v>
      </c>
      <c r="G446" s="651"/>
      <c r="H446" s="649" t="s">
        <v>286</v>
      </c>
      <c r="I446" s="649"/>
      <c r="J446" s="209" t="s">
        <v>287</v>
      </c>
      <c r="K446" s="209" t="s">
        <v>16</v>
      </c>
      <c r="L446" s="210">
        <v>248</v>
      </c>
    </row>
    <row r="447" spans="1:12" x14ac:dyDescent="0.2">
      <c r="A447" s="652"/>
      <c r="B447" s="651"/>
      <c r="C447" s="654"/>
      <c r="D447" s="655"/>
      <c r="E447" s="651"/>
      <c r="F447" s="651"/>
      <c r="G447" s="651"/>
      <c r="H447" s="649" t="s">
        <v>242</v>
      </c>
      <c r="I447" s="649"/>
      <c r="J447" s="651" t="s">
        <v>287</v>
      </c>
      <c r="K447" s="651" t="s">
        <v>16</v>
      </c>
      <c r="L447" s="648">
        <v>153.6</v>
      </c>
    </row>
    <row r="448" spans="1:12" x14ac:dyDescent="0.2">
      <c r="A448" s="652"/>
      <c r="B448" s="651"/>
      <c r="C448" s="654"/>
      <c r="D448" s="655"/>
      <c r="E448" s="651"/>
      <c r="F448" s="651"/>
      <c r="G448" s="651"/>
      <c r="H448" s="649"/>
      <c r="I448" s="649"/>
      <c r="J448" s="651"/>
      <c r="K448" s="651"/>
      <c r="L448" s="648"/>
    </row>
    <row r="449" spans="1:12" ht="24" x14ac:dyDescent="0.2">
      <c r="A449" s="652"/>
      <c r="B449" s="203" t="s">
        <v>6</v>
      </c>
      <c r="C449" s="207" t="s">
        <v>5</v>
      </c>
      <c r="D449" s="207" t="s">
        <v>288</v>
      </c>
      <c r="E449" s="207" t="s">
        <v>289</v>
      </c>
      <c r="F449" s="650"/>
      <c r="G449" s="650"/>
      <c r="H449" s="649" t="s">
        <v>290</v>
      </c>
      <c r="I449" s="649"/>
      <c r="J449" s="651" t="s">
        <v>287</v>
      </c>
      <c r="K449" s="651" t="s">
        <v>287</v>
      </c>
      <c r="L449" s="648">
        <v>0</v>
      </c>
    </row>
    <row r="450" spans="1:12" ht="24" x14ac:dyDescent="0.2">
      <c r="A450" s="652"/>
      <c r="B450" s="209" t="s">
        <v>333</v>
      </c>
      <c r="C450" s="209" t="s">
        <v>3097</v>
      </c>
      <c r="D450" s="211">
        <v>43439</v>
      </c>
      <c r="E450" s="209" t="s">
        <v>3098</v>
      </c>
      <c r="F450" s="650"/>
      <c r="G450" s="650"/>
      <c r="H450" s="649"/>
      <c r="I450" s="649"/>
      <c r="J450" s="651"/>
      <c r="K450" s="651"/>
      <c r="L450" s="648"/>
    </row>
    <row r="451" spans="1:12" ht="24" x14ac:dyDescent="0.2">
      <c r="A451" s="652">
        <v>886</v>
      </c>
      <c r="B451" s="203" t="s">
        <v>12</v>
      </c>
      <c r="C451" s="207" t="s">
        <v>11</v>
      </c>
      <c r="D451" s="207" t="s">
        <v>280</v>
      </c>
      <c r="E451" s="207" t="s">
        <v>281</v>
      </c>
      <c r="F451" s="653" t="s">
        <v>8</v>
      </c>
      <c r="G451" s="653"/>
      <c r="H451" s="650"/>
      <c r="I451" s="650"/>
      <c r="J451" s="650"/>
      <c r="K451" s="650"/>
      <c r="L451" s="650"/>
    </row>
    <row r="452" spans="1:12" x14ac:dyDescent="0.2">
      <c r="A452" s="652"/>
      <c r="B452" s="651" t="s">
        <v>3094</v>
      </c>
      <c r="C452" s="654" t="s">
        <v>3099</v>
      </c>
      <c r="D452" s="655">
        <v>43514</v>
      </c>
      <c r="E452" s="651" t="s">
        <v>3100</v>
      </c>
      <c r="F452" s="651" t="s">
        <v>3097</v>
      </c>
      <c r="G452" s="651"/>
      <c r="H452" s="649" t="s">
        <v>286</v>
      </c>
      <c r="I452" s="649"/>
      <c r="J452" s="209" t="s">
        <v>287</v>
      </c>
      <c r="K452" s="209" t="s">
        <v>16</v>
      </c>
      <c r="L452" s="210">
        <v>681.64</v>
      </c>
    </row>
    <row r="453" spans="1:12" x14ac:dyDescent="0.2">
      <c r="A453" s="652"/>
      <c r="B453" s="651"/>
      <c r="C453" s="654"/>
      <c r="D453" s="655"/>
      <c r="E453" s="651"/>
      <c r="F453" s="651"/>
      <c r="G453" s="651"/>
      <c r="H453" s="649" t="s">
        <v>242</v>
      </c>
      <c r="I453" s="649"/>
      <c r="J453" s="209" t="s">
        <v>287</v>
      </c>
      <c r="K453" s="209" t="s">
        <v>16</v>
      </c>
      <c r="L453" s="210">
        <v>843.1</v>
      </c>
    </row>
    <row r="454" spans="1:12" ht="24" x14ac:dyDescent="0.2">
      <c r="A454" s="652"/>
      <c r="B454" s="203" t="s">
        <v>6</v>
      </c>
      <c r="C454" s="207" t="s">
        <v>5</v>
      </c>
      <c r="D454" s="207" t="s">
        <v>288</v>
      </c>
      <c r="E454" s="207" t="s">
        <v>289</v>
      </c>
      <c r="F454" s="650"/>
      <c r="G454" s="650"/>
      <c r="H454" s="649" t="s">
        <v>290</v>
      </c>
      <c r="I454" s="649"/>
      <c r="J454" s="651" t="s">
        <v>287</v>
      </c>
      <c r="K454" s="651" t="s">
        <v>287</v>
      </c>
      <c r="L454" s="648">
        <v>0</v>
      </c>
    </row>
    <row r="455" spans="1:12" ht="24" x14ac:dyDescent="0.2">
      <c r="A455" s="652"/>
      <c r="B455" s="209" t="s">
        <v>333</v>
      </c>
      <c r="C455" s="209" t="s">
        <v>3097</v>
      </c>
      <c r="D455" s="211">
        <v>43518</v>
      </c>
      <c r="E455" s="209" t="s">
        <v>2920</v>
      </c>
      <c r="F455" s="650"/>
      <c r="G455" s="650"/>
      <c r="H455" s="649"/>
      <c r="I455" s="649"/>
      <c r="J455" s="651"/>
      <c r="K455" s="651"/>
      <c r="L455" s="648"/>
    </row>
    <row r="456" spans="1:12" ht="24" x14ac:dyDescent="0.2">
      <c r="A456" s="652">
        <v>887</v>
      </c>
      <c r="B456" s="203" t="s">
        <v>12</v>
      </c>
      <c r="C456" s="207" t="s">
        <v>11</v>
      </c>
      <c r="D456" s="207" t="s">
        <v>280</v>
      </c>
      <c r="E456" s="207" t="s">
        <v>281</v>
      </c>
      <c r="F456" s="653" t="s">
        <v>8</v>
      </c>
      <c r="G456" s="653"/>
      <c r="H456" s="650"/>
      <c r="I456" s="650"/>
      <c r="J456" s="650"/>
      <c r="K456" s="650"/>
      <c r="L456" s="650"/>
    </row>
    <row r="457" spans="1:12" x14ac:dyDescent="0.2">
      <c r="A457" s="652"/>
      <c r="B457" s="651" t="s">
        <v>3101</v>
      </c>
      <c r="C457" s="654" t="s">
        <v>3102</v>
      </c>
      <c r="D457" s="655">
        <v>43384</v>
      </c>
      <c r="E457" s="651" t="s">
        <v>3103</v>
      </c>
      <c r="F457" s="651" t="s">
        <v>470</v>
      </c>
      <c r="G457" s="651"/>
      <c r="H457" s="649" t="s">
        <v>286</v>
      </c>
      <c r="I457" s="649"/>
      <c r="J457" s="209" t="s">
        <v>287</v>
      </c>
      <c r="K457" s="209" t="s">
        <v>16</v>
      </c>
      <c r="L457" s="210">
        <v>312</v>
      </c>
    </row>
    <row r="458" spans="1:12" x14ac:dyDescent="0.2">
      <c r="A458" s="652"/>
      <c r="B458" s="651"/>
      <c r="C458" s="654"/>
      <c r="D458" s="655"/>
      <c r="E458" s="651"/>
      <c r="F458" s="651"/>
      <c r="G458" s="651"/>
      <c r="H458" s="649" t="s">
        <v>242</v>
      </c>
      <c r="I458" s="649"/>
      <c r="J458" s="209" t="s">
        <v>287</v>
      </c>
      <c r="K458" s="209" t="s">
        <v>16</v>
      </c>
      <c r="L458" s="210">
        <v>366.4</v>
      </c>
    </row>
    <row r="459" spans="1:12" ht="24" x14ac:dyDescent="0.2">
      <c r="A459" s="652"/>
      <c r="B459" s="203" t="s">
        <v>6</v>
      </c>
      <c r="C459" s="207" t="s">
        <v>5</v>
      </c>
      <c r="D459" s="207" t="s">
        <v>288</v>
      </c>
      <c r="E459" s="207" t="s">
        <v>289</v>
      </c>
      <c r="F459" s="650"/>
      <c r="G459" s="650"/>
      <c r="H459" s="649" t="s">
        <v>290</v>
      </c>
      <c r="I459" s="649"/>
      <c r="J459" s="651" t="s">
        <v>287</v>
      </c>
      <c r="K459" s="651" t="s">
        <v>287</v>
      </c>
      <c r="L459" s="648">
        <v>0</v>
      </c>
    </row>
    <row r="460" spans="1:12" ht="24" x14ac:dyDescent="0.2">
      <c r="A460" s="652"/>
      <c r="B460" s="209" t="s">
        <v>439</v>
      </c>
      <c r="C460" s="209" t="s">
        <v>470</v>
      </c>
      <c r="D460" s="211">
        <v>43388</v>
      </c>
      <c r="E460" s="209" t="s">
        <v>3104</v>
      </c>
      <c r="F460" s="650"/>
      <c r="G460" s="650"/>
      <c r="H460" s="649"/>
      <c r="I460" s="649"/>
      <c r="J460" s="651"/>
      <c r="K460" s="651"/>
      <c r="L460" s="648"/>
    </row>
    <row r="461" spans="1:12" ht="24" x14ac:dyDescent="0.2">
      <c r="A461" s="652">
        <v>888</v>
      </c>
      <c r="B461" s="203" t="s">
        <v>12</v>
      </c>
      <c r="C461" s="207" t="s">
        <v>11</v>
      </c>
      <c r="D461" s="207" t="s">
        <v>280</v>
      </c>
      <c r="E461" s="207" t="s">
        <v>281</v>
      </c>
      <c r="F461" s="653" t="s">
        <v>8</v>
      </c>
      <c r="G461" s="653"/>
      <c r="H461" s="650"/>
      <c r="I461" s="650"/>
      <c r="J461" s="650"/>
      <c r="K461" s="650"/>
      <c r="L461" s="650"/>
    </row>
    <row r="462" spans="1:12" x14ac:dyDescent="0.2">
      <c r="A462" s="652"/>
      <c r="B462" s="651" t="s">
        <v>3101</v>
      </c>
      <c r="C462" s="654" t="s">
        <v>3105</v>
      </c>
      <c r="D462" s="655">
        <v>43414</v>
      </c>
      <c r="E462" s="651" t="s">
        <v>300</v>
      </c>
      <c r="F462" s="651" t="s">
        <v>2217</v>
      </c>
      <c r="G462" s="651"/>
      <c r="H462" s="649" t="s">
        <v>286</v>
      </c>
      <c r="I462" s="649"/>
      <c r="J462" s="209" t="s">
        <v>287</v>
      </c>
      <c r="K462" s="209" t="s">
        <v>16</v>
      </c>
      <c r="L462" s="210">
        <v>355.95</v>
      </c>
    </row>
    <row r="463" spans="1:12" x14ac:dyDescent="0.2">
      <c r="A463" s="652"/>
      <c r="B463" s="651"/>
      <c r="C463" s="654"/>
      <c r="D463" s="655"/>
      <c r="E463" s="651"/>
      <c r="F463" s="651"/>
      <c r="G463" s="651"/>
      <c r="H463" s="649" t="s">
        <v>242</v>
      </c>
      <c r="I463" s="649"/>
      <c r="J463" s="651" t="s">
        <v>287</v>
      </c>
      <c r="K463" s="651" t="s">
        <v>287</v>
      </c>
      <c r="L463" s="648">
        <v>0</v>
      </c>
    </row>
    <row r="464" spans="1:12" x14ac:dyDescent="0.2">
      <c r="A464" s="652"/>
      <c r="B464" s="651"/>
      <c r="C464" s="654"/>
      <c r="D464" s="655"/>
      <c r="E464" s="651"/>
      <c r="F464" s="651"/>
      <c r="G464" s="651"/>
      <c r="H464" s="649"/>
      <c r="I464" s="649"/>
      <c r="J464" s="651"/>
      <c r="K464" s="651"/>
      <c r="L464" s="648"/>
    </row>
    <row r="465" spans="1:12" ht="24" x14ac:dyDescent="0.2">
      <c r="A465" s="652"/>
      <c r="B465" s="203" t="s">
        <v>6</v>
      </c>
      <c r="C465" s="207" t="s">
        <v>5</v>
      </c>
      <c r="D465" s="207" t="s">
        <v>288</v>
      </c>
      <c r="E465" s="207" t="s">
        <v>289</v>
      </c>
      <c r="F465" s="650"/>
      <c r="G465" s="650"/>
      <c r="H465" s="649" t="s">
        <v>290</v>
      </c>
      <c r="I465" s="649"/>
      <c r="J465" s="651" t="s">
        <v>287</v>
      </c>
      <c r="K465" s="651" t="s">
        <v>16</v>
      </c>
      <c r="L465" s="648">
        <v>46</v>
      </c>
    </row>
    <row r="466" spans="1:12" ht="24" x14ac:dyDescent="0.2">
      <c r="A466" s="652"/>
      <c r="B466" s="209" t="s">
        <v>439</v>
      </c>
      <c r="C466" s="209" t="s">
        <v>2217</v>
      </c>
      <c r="D466" s="211">
        <v>43421</v>
      </c>
      <c r="E466" s="209" t="s">
        <v>3106</v>
      </c>
      <c r="F466" s="650"/>
      <c r="G466" s="650"/>
      <c r="H466" s="649"/>
      <c r="I466" s="649"/>
      <c r="J466" s="651"/>
      <c r="K466" s="651"/>
      <c r="L466" s="648"/>
    </row>
    <row r="467" spans="1:12" ht="24" x14ac:dyDescent="0.2">
      <c r="A467" s="652">
        <v>889</v>
      </c>
      <c r="B467" s="203" t="s">
        <v>12</v>
      </c>
      <c r="C467" s="207" t="s">
        <v>11</v>
      </c>
      <c r="D467" s="207" t="s">
        <v>280</v>
      </c>
      <c r="E467" s="207" t="s">
        <v>281</v>
      </c>
      <c r="F467" s="653" t="s">
        <v>8</v>
      </c>
      <c r="G467" s="653"/>
      <c r="H467" s="650"/>
      <c r="I467" s="650"/>
      <c r="J467" s="650"/>
      <c r="K467" s="650"/>
      <c r="L467" s="650"/>
    </row>
    <row r="468" spans="1:12" x14ac:dyDescent="0.2">
      <c r="A468" s="652"/>
      <c r="B468" s="651" t="s">
        <v>3101</v>
      </c>
      <c r="C468" s="654" t="s">
        <v>3105</v>
      </c>
      <c r="D468" s="655">
        <v>43414</v>
      </c>
      <c r="E468" s="651" t="s">
        <v>300</v>
      </c>
      <c r="F468" s="651" t="s">
        <v>3107</v>
      </c>
      <c r="G468" s="651"/>
      <c r="H468" s="649" t="s">
        <v>286</v>
      </c>
      <c r="I468" s="649"/>
      <c r="J468" s="209" t="s">
        <v>287</v>
      </c>
      <c r="K468" s="209" t="s">
        <v>16</v>
      </c>
      <c r="L468" s="210">
        <v>408.69</v>
      </c>
    </row>
    <row r="469" spans="1:12" x14ac:dyDescent="0.2">
      <c r="A469" s="652"/>
      <c r="B469" s="651"/>
      <c r="C469" s="654"/>
      <c r="D469" s="655"/>
      <c r="E469" s="651"/>
      <c r="F469" s="651"/>
      <c r="G469" s="651"/>
      <c r="H469" s="649" t="s">
        <v>242</v>
      </c>
      <c r="I469" s="649"/>
      <c r="J469" s="651" t="s">
        <v>287</v>
      </c>
      <c r="K469" s="651" t="s">
        <v>16</v>
      </c>
      <c r="L469" s="648">
        <v>3423.38</v>
      </c>
    </row>
    <row r="470" spans="1:12" x14ac:dyDescent="0.2">
      <c r="A470" s="652"/>
      <c r="B470" s="651"/>
      <c r="C470" s="654"/>
      <c r="D470" s="655"/>
      <c r="E470" s="651"/>
      <c r="F470" s="651"/>
      <c r="G470" s="651"/>
      <c r="H470" s="649"/>
      <c r="I470" s="649"/>
      <c r="J470" s="651"/>
      <c r="K470" s="651"/>
      <c r="L470" s="648"/>
    </row>
    <row r="471" spans="1:12" ht="24" x14ac:dyDescent="0.2">
      <c r="A471" s="652"/>
      <c r="B471" s="203" t="s">
        <v>6</v>
      </c>
      <c r="C471" s="207" t="s">
        <v>5</v>
      </c>
      <c r="D471" s="207" t="s">
        <v>288</v>
      </c>
      <c r="E471" s="207" t="s">
        <v>289</v>
      </c>
      <c r="F471" s="650"/>
      <c r="G471" s="650"/>
      <c r="H471" s="649" t="s">
        <v>290</v>
      </c>
      <c r="I471" s="649"/>
      <c r="J471" s="651" t="s">
        <v>287</v>
      </c>
      <c r="K471" s="651" t="s">
        <v>287</v>
      </c>
      <c r="L471" s="648">
        <v>0</v>
      </c>
    </row>
    <row r="472" spans="1:12" ht="24" x14ac:dyDescent="0.2">
      <c r="A472" s="652"/>
      <c r="B472" s="209" t="s">
        <v>439</v>
      </c>
      <c r="C472" s="209" t="s">
        <v>3107</v>
      </c>
      <c r="D472" s="211">
        <v>43421</v>
      </c>
      <c r="E472" s="209" t="s">
        <v>3106</v>
      </c>
      <c r="F472" s="650"/>
      <c r="G472" s="650"/>
      <c r="H472" s="649"/>
      <c r="I472" s="649"/>
      <c r="J472" s="651"/>
      <c r="K472" s="651"/>
      <c r="L472" s="648"/>
    </row>
    <row r="473" spans="1:12" ht="24" x14ac:dyDescent="0.2">
      <c r="A473" s="652">
        <v>890</v>
      </c>
      <c r="B473" s="203" t="s">
        <v>12</v>
      </c>
      <c r="C473" s="207" t="s">
        <v>11</v>
      </c>
      <c r="D473" s="207" t="s">
        <v>280</v>
      </c>
      <c r="E473" s="207" t="s">
        <v>281</v>
      </c>
      <c r="F473" s="653" t="s">
        <v>8</v>
      </c>
      <c r="G473" s="653"/>
      <c r="H473" s="650"/>
      <c r="I473" s="650"/>
      <c r="J473" s="650"/>
      <c r="K473" s="650"/>
      <c r="L473" s="650"/>
    </row>
    <row r="474" spans="1:12" x14ac:dyDescent="0.2">
      <c r="A474" s="652"/>
      <c r="B474" s="651" t="s">
        <v>3101</v>
      </c>
      <c r="C474" s="654" t="s">
        <v>3108</v>
      </c>
      <c r="D474" s="655">
        <v>43426</v>
      </c>
      <c r="E474" s="651" t="s">
        <v>3103</v>
      </c>
      <c r="F474" s="651" t="s">
        <v>2914</v>
      </c>
      <c r="G474" s="651"/>
      <c r="H474" s="649" t="s">
        <v>286</v>
      </c>
      <c r="I474" s="649"/>
      <c r="J474" s="209" t="s">
        <v>287</v>
      </c>
      <c r="K474" s="209" t="s">
        <v>16</v>
      </c>
      <c r="L474" s="210">
        <v>468.5</v>
      </c>
    </row>
    <row r="475" spans="1:12" x14ac:dyDescent="0.2">
      <c r="A475" s="652"/>
      <c r="B475" s="651"/>
      <c r="C475" s="654"/>
      <c r="D475" s="655"/>
      <c r="E475" s="651"/>
      <c r="F475" s="651"/>
      <c r="G475" s="651"/>
      <c r="H475" s="649" t="s">
        <v>242</v>
      </c>
      <c r="I475" s="649"/>
      <c r="J475" s="651" t="s">
        <v>287</v>
      </c>
      <c r="K475" s="651" t="s">
        <v>16</v>
      </c>
      <c r="L475" s="648">
        <v>780.86</v>
      </c>
    </row>
    <row r="476" spans="1:12" x14ac:dyDescent="0.2">
      <c r="A476" s="652"/>
      <c r="B476" s="651"/>
      <c r="C476" s="654"/>
      <c r="D476" s="655"/>
      <c r="E476" s="651"/>
      <c r="F476" s="651"/>
      <c r="G476" s="651"/>
      <c r="H476" s="649"/>
      <c r="I476" s="649"/>
      <c r="J476" s="651"/>
      <c r="K476" s="651"/>
      <c r="L476" s="648"/>
    </row>
    <row r="477" spans="1:12" ht="24" x14ac:dyDescent="0.2">
      <c r="A477" s="652"/>
      <c r="B477" s="203" t="s">
        <v>6</v>
      </c>
      <c r="C477" s="207" t="s">
        <v>5</v>
      </c>
      <c r="D477" s="207" t="s">
        <v>288</v>
      </c>
      <c r="E477" s="207" t="s">
        <v>289</v>
      </c>
      <c r="F477" s="650"/>
      <c r="G477" s="650"/>
      <c r="H477" s="649" t="s">
        <v>290</v>
      </c>
      <c r="I477" s="649"/>
      <c r="J477" s="651" t="s">
        <v>287</v>
      </c>
      <c r="K477" s="651" t="s">
        <v>287</v>
      </c>
      <c r="L477" s="648">
        <v>0</v>
      </c>
    </row>
    <row r="478" spans="1:12" ht="24" x14ac:dyDescent="0.2">
      <c r="A478" s="652"/>
      <c r="B478" s="209" t="s">
        <v>439</v>
      </c>
      <c r="C478" s="209" t="s">
        <v>2914</v>
      </c>
      <c r="D478" s="211">
        <v>43435</v>
      </c>
      <c r="E478" s="209" t="s">
        <v>3109</v>
      </c>
      <c r="F478" s="650"/>
      <c r="G478" s="650"/>
      <c r="H478" s="649"/>
      <c r="I478" s="649"/>
      <c r="J478" s="651"/>
      <c r="K478" s="651"/>
      <c r="L478" s="648"/>
    </row>
    <row r="479" spans="1:12" ht="24" x14ac:dyDescent="0.2">
      <c r="A479" s="652">
        <v>891</v>
      </c>
      <c r="B479" s="203" t="s">
        <v>12</v>
      </c>
      <c r="C479" s="207" t="s">
        <v>11</v>
      </c>
      <c r="D479" s="207" t="s">
        <v>280</v>
      </c>
      <c r="E479" s="207" t="s">
        <v>281</v>
      </c>
      <c r="F479" s="653" t="s">
        <v>8</v>
      </c>
      <c r="G479" s="653"/>
      <c r="H479" s="650"/>
      <c r="I479" s="650"/>
      <c r="J479" s="650"/>
      <c r="K479" s="650"/>
      <c r="L479" s="650"/>
    </row>
    <row r="480" spans="1:12" x14ac:dyDescent="0.2">
      <c r="A480" s="652"/>
      <c r="B480" s="651" t="s">
        <v>3101</v>
      </c>
      <c r="C480" s="654" t="s">
        <v>3108</v>
      </c>
      <c r="D480" s="655">
        <v>43426</v>
      </c>
      <c r="E480" s="651" t="s">
        <v>3103</v>
      </c>
      <c r="F480" s="651" t="s">
        <v>3110</v>
      </c>
      <c r="G480" s="651"/>
      <c r="H480" s="649" t="s">
        <v>286</v>
      </c>
      <c r="I480" s="649"/>
      <c r="J480" s="209" t="s">
        <v>287</v>
      </c>
      <c r="K480" s="209" t="s">
        <v>16</v>
      </c>
      <c r="L480" s="210">
        <v>370</v>
      </c>
    </row>
    <row r="481" spans="1:12" x14ac:dyDescent="0.2">
      <c r="A481" s="652"/>
      <c r="B481" s="651"/>
      <c r="C481" s="654"/>
      <c r="D481" s="655"/>
      <c r="E481" s="651"/>
      <c r="F481" s="651"/>
      <c r="G481" s="651"/>
      <c r="H481" s="649" t="s">
        <v>242</v>
      </c>
      <c r="I481" s="649"/>
      <c r="J481" s="651" t="s">
        <v>287</v>
      </c>
      <c r="K481" s="651" t="s">
        <v>287</v>
      </c>
      <c r="L481" s="648">
        <v>0</v>
      </c>
    </row>
    <row r="482" spans="1:12" x14ac:dyDescent="0.2">
      <c r="A482" s="652"/>
      <c r="B482" s="651"/>
      <c r="C482" s="654"/>
      <c r="D482" s="655"/>
      <c r="E482" s="651"/>
      <c r="F482" s="651"/>
      <c r="G482" s="651"/>
      <c r="H482" s="649"/>
      <c r="I482" s="649"/>
      <c r="J482" s="651"/>
      <c r="K482" s="651"/>
      <c r="L482" s="648"/>
    </row>
    <row r="483" spans="1:12" ht="24" x14ac:dyDescent="0.2">
      <c r="A483" s="652"/>
      <c r="B483" s="203" t="s">
        <v>6</v>
      </c>
      <c r="C483" s="207" t="s">
        <v>5</v>
      </c>
      <c r="D483" s="207" t="s">
        <v>288</v>
      </c>
      <c r="E483" s="207" t="s">
        <v>289</v>
      </c>
      <c r="F483" s="650"/>
      <c r="G483" s="650"/>
      <c r="H483" s="649" t="s">
        <v>290</v>
      </c>
      <c r="I483" s="649"/>
      <c r="J483" s="651" t="s">
        <v>287</v>
      </c>
      <c r="K483" s="651" t="s">
        <v>16</v>
      </c>
      <c r="L483" s="648">
        <v>15</v>
      </c>
    </row>
    <row r="484" spans="1:12" ht="24" x14ac:dyDescent="0.2">
      <c r="A484" s="652"/>
      <c r="B484" s="209" t="s">
        <v>439</v>
      </c>
      <c r="C484" s="209" t="s">
        <v>3110</v>
      </c>
      <c r="D484" s="211">
        <v>43435</v>
      </c>
      <c r="E484" s="209" t="s">
        <v>3109</v>
      </c>
      <c r="F484" s="650"/>
      <c r="G484" s="650"/>
      <c r="H484" s="649"/>
      <c r="I484" s="649"/>
      <c r="J484" s="651"/>
      <c r="K484" s="651"/>
      <c r="L484" s="648"/>
    </row>
    <row r="485" spans="1:12" ht="24" x14ac:dyDescent="0.2">
      <c r="A485" s="652">
        <v>892</v>
      </c>
      <c r="B485" s="203" t="s">
        <v>12</v>
      </c>
      <c r="C485" s="207" t="s">
        <v>11</v>
      </c>
      <c r="D485" s="207" t="s">
        <v>280</v>
      </c>
      <c r="E485" s="207" t="s">
        <v>281</v>
      </c>
      <c r="F485" s="653" t="s">
        <v>8</v>
      </c>
      <c r="G485" s="653"/>
      <c r="H485" s="650"/>
      <c r="I485" s="650"/>
      <c r="J485" s="650"/>
      <c r="K485" s="650"/>
      <c r="L485" s="650"/>
    </row>
    <row r="486" spans="1:12" x14ac:dyDescent="0.2">
      <c r="A486" s="652"/>
      <c r="B486" s="651" t="s">
        <v>3101</v>
      </c>
      <c r="C486" s="654" t="s">
        <v>3111</v>
      </c>
      <c r="D486" s="655">
        <v>43437</v>
      </c>
      <c r="E486" s="651" t="s">
        <v>331</v>
      </c>
      <c r="F486" s="651" t="s">
        <v>3112</v>
      </c>
      <c r="G486" s="651"/>
      <c r="H486" s="649" t="s">
        <v>286</v>
      </c>
      <c r="I486" s="649"/>
      <c r="J486" s="209" t="s">
        <v>287</v>
      </c>
      <c r="K486" s="209" t="s">
        <v>16</v>
      </c>
      <c r="L486" s="210">
        <v>801</v>
      </c>
    </row>
    <row r="487" spans="1:12" x14ac:dyDescent="0.2">
      <c r="A487" s="652"/>
      <c r="B487" s="651"/>
      <c r="C487" s="654"/>
      <c r="D487" s="655"/>
      <c r="E487" s="651"/>
      <c r="F487" s="651"/>
      <c r="G487" s="651"/>
      <c r="H487" s="649" t="s">
        <v>242</v>
      </c>
      <c r="I487" s="649"/>
      <c r="J487" s="209" t="s">
        <v>287</v>
      </c>
      <c r="K487" s="209" t="s">
        <v>287</v>
      </c>
      <c r="L487" s="210">
        <v>0</v>
      </c>
    </row>
    <row r="488" spans="1:12" ht="24" x14ac:dyDescent="0.2">
      <c r="A488" s="652"/>
      <c r="B488" s="203" t="s">
        <v>6</v>
      </c>
      <c r="C488" s="207" t="s">
        <v>5</v>
      </c>
      <c r="D488" s="207" t="s">
        <v>288</v>
      </c>
      <c r="E488" s="207" t="s">
        <v>289</v>
      </c>
      <c r="F488" s="650"/>
      <c r="G488" s="650"/>
      <c r="H488" s="649" t="s">
        <v>290</v>
      </c>
      <c r="I488" s="649"/>
      <c r="J488" s="651" t="s">
        <v>287</v>
      </c>
      <c r="K488" s="651" t="s">
        <v>287</v>
      </c>
      <c r="L488" s="648">
        <v>0</v>
      </c>
    </row>
    <row r="489" spans="1:12" ht="24" x14ac:dyDescent="0.2">
      <c r="A489" s="652"/>
      <c r="B489" s="209" t="s">
        <v>439</v>
      </c>
      <c r="C489" s="209" t="s">
        <v>3112</v>
      </c>
      <c r="D489" s="211">
        <v>43444</v>
      </c>
      <c r="E489" s="209" t="s">
        <v>3113</v>
      </c>
      <c r="F489" s="650"/>
      <c r="G489" s="650"/>
      <c r="H489" s="649"/>
      <c r="I489" s="649"/>
      <c r="J489" s="651"/>
      <c r="K489" s="651"/>
      <c r="L489" s="648"/>
    </row>
    <row r="490" spans="1:12" ht="24" x14ac:dyDescent="0.2">
      <c r="A490" s="652">
        <v>893</v>
      </c>
      <c r="B490" s="203" t="s">
        <v>12</v>
      </c>
      <c r="C490" s="207" t="s">
        <v>11</v>
      </c>
      <c r="D490" s="207" t="s">
        <v>280</v>
      </c>
      <c r="E490" s="207" t="s">
        <v>281</v>
      </c>
      <c r="F490" s="653" t="s">
        <v>8</v>
      </c>
      <c r="G490" s="653"/>
      <c r="H490" s="650"/>
      <c r="I490" s="650"/>
      <c r="J490" s="650"/>
      <c r="K490" s="650"/>
      <c r="L490" s="650"/>
    </row>
    <row r="491" spans="1:12" x14ac:dyDescent="0.2">
      <c r="A491" s="652"/>
      <c r="B491" s="651" t="s">
        <v>3101</v>
      </c>
      <c r="C491" s="654" t="s">
        <v>3111</v>
      </c>
      <c r="D491" s="655">
        <v>43437</v>
      </c>
      <c r="E491" s="651" t="s">
        <v>331</v>
      </c>
      <c r="F491" s="651" t="s">
        <v>1984</v>
      </c>
      <c r="G491" s="651"/>
      <c r="H491" s="649" t="s">
        <v>286</v>
      </c>
      <c r="I491" s="649"/>
      <c r="J491" s="209" t="s">
        <v>287</v>
      </c>
      <c r="K491" s="209" t="s">
        <v>287</v>
      </c>
      <c r="L491" s="210">
        <v>0</v>
      </c>
    </row>
    <row r="492" spans="1:12" x14ac:dyDescent="0.2">
      <c r="A492" s="652"/>
      <c r="B492" s="651"/>
      <c r="C492" s="654"/>
      <c r="D492" s="655"/>
      <c r="E492" s="651"/>
      <c r="F492" s="651"/>
      <c r="G492" s="651"/>
      <c r="H492" s="649" t="s">
        <v>242</v>
      </c>
      <c r="I492" s="649"/>
      <c r="J492" s="209" t="s">
        <v>287</v>
      </c>
      <c r="K492" s="209" t="s">
        <v>16</v>
      </c>
      <c r="L492" s="210">
        <v>296.57</v>
      </c>
    </row>
    <row r="493" spans="1:12" ht="24" x14ac:dyDescent="0.2">
      <c r="A493" s="652"/>
      <c r="B493" s="203" t="s">
        <v>6</v>
      </c>
      <c r="C493" s="207" t="s">
        <v>5</v>
      </c>
      <c r="D493" s="207" t="s">
        <v>288</v>
      </c>
      <c r="E493" s="207" t="s">
        <v>289</v>
      </c>
      <c r="F493" s="650"/>
      <c r="G493" s="650"/>
      <c r="H493" s="649" t="s">
        <v>290</v>
      </c>
      <c r="I493" s="649"/>
      <c r="J493" s="651" t="s">
        <v>287</v>
      </c>
      <c r="K493" s="651" t="s">
        <v>16</v>
      </c>
      <c r="L493" s="648">
        <v>200</v>
      </c>
    </row>
    <row r="494" spans="1:12" ht="24" x14ac:dyDescent="0.2">
      <c r="A494" s="652"/>
      <c r="B494" s="209" t="s">
        <v>439</v>
      </c>
      <c r="C494" s="209" t="s">
        <v>1984</v>
      </c>
      <c r="D494" s="211">
        <v>43444</v>
      </c>
      <c r="E494" s="209" t="s">
        <v>3113</v>
      </c>
      <c r="F494" s="650"/>
      <c r="G494" s="650"/>
      <c r="H494" s="649"/>
      <c r="I494" s="649"/>
      <c r="J494" s="651"/>
      <c r="K494" s="651"/>
      <c r="L494" s="648"/>
    </row>
    <row r="495" spans="1:12" ht="24" x14ac:dyDescent="0.2">
      <c r="A495" s="652">
        <v>894</v>
      </c>
      <c r="B495" s="203" t="s">
        <v>12</v>
      </c>
      <c r="C495" s="207" t="s">
        <v>11</v>
      </c>
      <c r="D495" s="207" t="s">
        <v>280</v>
      </c>
      <c r="E495" s="207" t="s">
        <v>281</v>
      </c>
      <c r="F495" s="653" t="s">
        <v>8</v>
      </c>
      <c r="G495" s="653"/>
      <c r="H495" s="650"/>
      <c r="I495" s="650"/>
      <c r="J495" s="650"/>
      <c r="K495" s="650"/>
      <c r="L495" s="650"/>
    </row>
    <row r="496" spans="1:12" x14ac:dyDescent="0.2">
      <c r="A496" s="652"/>
      <c r="B496" s="651" t="s">
        <v>3101</v>
      </c>
      <c r="C496" s="654" t="s">
        <v>3114</v>
      </c>
      <c r="D496" s="655">
        <v>43491</v>
      </c>
      <c r="E496" s="651" t="s">
        <v>1385</v>
      </c>
      <c r="F496" s="651" t="s">
        <v>3115</v>
      </c>
      <c r="G496" s="651"/>
      <c r="H496" s="649" t="s">
        <v>286</v>
      </c>
      <c r="I496" s="649"/>
      <c r="J496" s="209" t="s">
        <v>287</v>
      </c>
      <c r="K496" s="209" t="s">
        <v>16</v>
      </c>
      <c r="L496" s="210">
        <v>687</v>
      </c>
    </row>
    <row r="497" spans="1:12" x14ac:dyDescent="0.2">
      <c r="A497" s="652"/>
      <c r="B497" s="651"/>
      <c r="C497" s="654"/>
      <c r="D497" s="655"/>
      <c r="E497" s="651"/>
      <c r="F497" s="651"/>
      <c r="G497" s="651"/>
      <c r="H497" s="649" t="s">
        <v>242</v>
      </c>
      <c r="I497" s="649"/>
      <c r="J497" s="209" t="s">
        <v>287</v>
      </c>
      <c r="K497" s="209" t="s">
        <v>16</v>
      </c>
      <c r="L497" s="210">
        <v>314.89999999999998</v>
      </c>
    </row>
    <row r="498" spans="1:12" ht="24" x14ac:dyDescent="0.2">
      <c r="A498" s="652"/>
      <c r="B498" s="203" t="s">
        <v>6</v>
      </c>
      <c r="C498" s="207" t="s">
        <v>5</v>
      </c>
      <c r="D498" s="207" t="s">
        <v>288</v>
      </c>
      <c r="E498" s="207" t="s">
        <v>289</v>
      </c>
      <c r="F498" s="650"/>
      <c r="G498" s="650"/>
      <c r="H498" s="649" t="s">
        <v>290</v>
      </c>
      <c r="I498" s="649"/>
      <c r="J498" s="651" t="s">
        <v>287</v>
      </c>
      <c r="K498" s="651" t="s">
        <v>16</v>
      </c>
      <c r="L498" s="648">
        <v>909.56</v>
      </c>
    </row>
    <row r="499" spans="1:12" ht="24" x14ac:dyDescent="0.2">
      <c r="A499" s="652"/>
      <c r="B499" s="209" t="s">
        <v>439</v>
      </c>
      <c r="C499" s="209" t="s">
        <v>3115</v>
      </c>
      <c r="D499" s="211">
        <v>43496</v>
      </c>
      <c r="E499" s="209" t="s">
        <v>3116</v>
      </c>
      <c r="F499" s="650"/>
      <c r="G499" s="650"/>
      <c r="H499" s="649"/>
      <c r="I499" s="649"/>
      <c r="J499" s="651"/>
      <c r="K499" s="651"/>
      <c r="L499" s="648"/>
    </row>
    <row r="500" spans="1:12" ht="24" x14ac:dyDescent="0.2">
      <c r="A500" s="652">
        <v>895</v>
      </c>
      <c r="B500" s="203" t="s">
        <v>12</v>
      </c>
      <c r="C500" s="207" t="s">
        <v>11</v>
      </c>
      <c r="D500" s="207" t="s">
        <v>280</v>
      </c>
      <c r="E500" s="207" t="s">
        <v>281</v>
      </c>
      <c r="F500" s="653" t="s">
        <v>8</v>
      </c>
      <c r="G500" s="653"/>
      <c r="H500" s="650"/>
      <c r="I500" s="650"/>
      <c r="J500" s="650"/>
      <c r="K500" s="650"/>
      <c r="L500" s="650"/>
    </row>
    <row r="501" spans="1:12" x14ac:dyDescent="0.2">
      <c r="A501" s="652"/>
      <c r="B501" s="651" t="s">
        <v>3101</v>
      </c>
      <c r="C501" s="654" t="s">
        <v>3117</v>
      </c>
      <c r="D501" s="655">
        <v>43506</v>
      </c>
      <c r="E501" s="651" t="s">
        <v>464</v>
      </c>
      <c r="F501" s="651" t="s">
        <v>465</v>
      </c>
      <c r="G501" s="651"/>
      <c r="H501" s="649" t="s">
        <v>286</v>
      </c>
      <c r="I501" s="649"/>
      <c r="J501" s="209" t="s">
        <v>16</v>
      </c>
      <c r="K501" s="209" t="s">
        <v>16</v>
      </c>
      <c r="L501" s="210">
        <v>1285</v>
      </c>
    </row>
    <row r="502" spans="1:12" x14ac:dyDescent="0.2">
      <c r="A502" s="652"/>
      <c r="B502" s="651"/>
      <c r="C502" s="654"/>
      <c r="D502" s="655"/>
      <c r="E502" s="651"/>
      <c r="F502" s="651"/>
      <c r="G502" s="651"/>
      <c r="H502" s="649" t="s">
        <v>242</v>
      </c>
      <c r="I502" s="649"/>
      <c r="J502" s="209" t="s">
        <v>16</v>
      </c>
      <c r="K502" s="209" t="s">
        <v>287</v>
      </c>
      <c r="L502" s="210">
        <v>482.4</v>
      </c>
    </row>
    <row r="503" spans="1:12" ht="24" x14ac:dyDescent="0.2">
      <c r="A503" s="652"/>
      <c r="B503" s="203" t="s">
        <v>6</v>
      </c>
      <c r="C503" s="207" t="s">
        <v>5</v>
      </c>
      <c r="D503" s="207" t="s">
        <v>288</v>
      </c>
      <c r="E503" s="207" t="s">
        <v>289</v>
      </c>
      <c r="F503" s="650"/>
      <c r="G503" s="650"/>
      <c r="H503" s="649" t="s">
        <v>290</v>
      </c>
      <c r="I503" s="649"/>
      <c r="J503" s="651" t="s">
        <v>287</v>
      </c>
      <c r="K503" s="651" t="s">
        <v>287</v>
      </c>
      <c r="L503" s="648">
        <v>0</v>
      </c>
    </row>
    <row r="504" spans="1:12" ht="24" x14ac:dyDescent="0.2">
      <c r="A504" s="652"/>
      <c r="B504" s="209" t="s">
        <v>439</v>
      </c>
      <c r="C504" s="209" t="s">
        <v>465</v>
      </c>
      <c r="D504" s="211">
        <v>43511</v>
      </c>
      <c r="E504" s="209" t="s">
        <v>466</v>
      </c>
      <c r="F504" s="650"/>
      <c r="G504" s="650"/>
      <c r="H504" s="649"/>
      <c r="I504" s="649"/>
      <c r="J504" s="651"/>
      <c r="K504" s="651"/>
      <c r="L504" s="648"/>
    </row>
    <row r="505" spans="1:12" ht="24" x14ac:dyDescent="0.2">
      <c r="A505" s="652">
        <v>896</v>
      </c>
      <c r="B505" s="203" t="s">
        <v>12</v>
      </c>
      <c r="C505" s="207" t="s">
        <v>11</v>
      </c>
      <c r="D505" s="207" t="s">
        <v>280</v>
      </c>
      <c r="E505" s="207" t="s">
        <v>281</v>
      </c>
      <c r="F505" s="653" t="s">
        <v>8</v>
      </c>
      <c r="G505" s="653"/>
      <c r="H505" s="650"/>
      <c r="I505" s="650"/>
      <c r="J505" s="650"/>
      <c r="K505" s="650"/>
      <c r="L505" s="650"/>
    </row>
    <row r="506" spans="1:12" x14ac:dyDescent="0.2">
      <c r="A506" s="652"/>
      <c r="B506" s="651" t="s">
        <v>3101</v>
      </c>
      <c r="C506" s="654" t="s">
        <v>3118</v>
      </c>
      <c r="D506" s="655">
        <v>43534</v>
      </c>
      <c r="E506" s="651" t="s">
        <v>321</v>
      </c>
      <c r="F506" s="651" t="s">
        <v>1605</v>
      </c>
      <c r="G506" s="651"/>
      <c r="H506" s="649" t="s">
        <v>286</v>
      </c>
      <c r="I506" s="649"/>
      <c r="J506" s="209" t="s">
        <v>287</v>
      </c>
      <c r="K506" s="209" t="s">
        <v>16</v>
      </c>
      <c r="L506" s="210">
        <v>284.35000000000002</v>
      </c>
    </row>
    <row r="507" spans="1:12" x14ac:dyDescent="0.2">
      <c r="A507" s="652"/>
      <c r="B507" s="651"/>
      <c r="C507" s="654"/>
      <c r="D507" s="655"/>
      <c r="E507" s="651"/>
      <c r="F507" s="651"/>
      <c r="G507" s="651"/>
      <c r="H507" s="649" t="s">
        <v>242</v>
      </c>
      <c r="I507" s="649"/>
      <c r="J507" s="209" t="s">
        <v>287</v>
      </c>
      <c r="K507" s="209" t="s">
        <v>16</v>
      </c>
      <c r="L507" s="210">
        <v>565.79999999999995</v>
      </c>
    </row>
    <row r="508" spans="1:12" ht="24" x14ac:dyDescent="0.2">
      <c r="A508" s="652"/>
      <c r="B508" s="203" t="s">
        <v>6</v>
      </c>
      <c r="C508" s="207" t="s">
        <v>5</v>
      </c>
      <c r="D508" s="207" t="s">
        <v>288</v>
      </c>
      <c r="E508" s="207" t="s">
        <v>289</v>
      </c>
      <c r="F508" s="650"/>
      <c r="G508" s="650"/>
      <c r="H508" s="649" t="s">
        <v>290</v>
      </c>
      <c r="I508" s="649"/>
      <c r="J508" s="651" t="s">
        <v>287</v>
      </c>
      <c r="K508" s="651" t="s">
        <v>287</v>
      </c>
      <c r="L508" s="648">
        <v>0</v>
      </c>
    </row>
    <row r="509" spans="1:12" ht="24" x14ac:dyDescent="0.2">
      <c r="A509" s="652"/>
      <c r="B509" s="209" t="s">
        <v>439</v>
      </c>
      <c r="C509" s="209" t="s">
        <v>1605</v>
      </c>
      <c r="D509" s="211">
        <v>43539</v>
      </c>
      <c r="E509" s="209" t="s">
        <v>2245</v>
      </c>
      <c r="F509" s="650"/>
      <c r="G509" s="650"/>
      <c r="H509" s="649"/>
      <c r="I509" s="649"/>
      <c r="J509" s="651"/>
      <c r="K509" s="651"/>
      <c r="L509" s="648"/>
    </row>
    <row r="510" spans="1:12" ht="24" x14ac:dyDescent="0.2">
      <c r="A510" s="652">
        <v>897</v>
      </c>
      <c r="B510" s="203" t="s">
        <v>12</v>
      </c>
      <c r="C510" s="207" t="s">
        <v>11</v>
      </c>
      <c r="D510" s="207" t="s">
        <v>280</v>
      </c>
      <c r="E510" s="207" t="s">
        <v>281</v>
      </c>
      <c r="F510" s="653" t="s">
        <v>8</v>
      </c>
      <c r="G510" s="653"/>
      <c r="H510" s="650"/>
      <c r="I510" s="650"/>
      <c r="J510" s="650"/>
      <c r="K510" s="650"/>
      <c r="L510" s="650"/>
    </row>
    <row r="511" spans="1:12" x14ac:dyDescent="0.2">
      <c r="A511" s="652"/>
      <c r="B511" s="651" t="s">
        <v>3119</v>
      </c>
      <c r="C511" s="654" t="s">
        <v>3120</v>
      </c>
      <c r="D511" s="655">
        <v>43437</v>
      </c>
      <c r="E511" s="651" t="s">
        <v>331</v>
      </c>
      <c r="F511" s="651" t="s">
        <v>3112</v>
      </c>
      <c r="G511" s="651"/>
      <c r="H511" s="649" t="s">
        <v>286</v>
      </c>
      <c r="I511" s="649"/>
      <c r="J511" s="209" t="s">
        <v>287</v>
      </c>
      <c r="K511" s="209" t="s">
        <v>16</v>
      </c>
      <c r="L511" s="210">
        <v>756</v>
      </c>
    </row>
    <row r="512" spans="1:12" x14ac:dyDescent="0.2">
      <c r="A512" s="652"/>
      <c r="B512" s="651"/>
      <c r="C512" s="654"/>
      <c r="D512" s="655"/>
      <c r="E512" s="651"/>
      <c r="F512" s="651"/>
      <c r="G512" s="651"/>
      <c r="H512" s="649" t="s">
        <v>242</v>
      </c>
      <c r="I512" s="649"/>
      <c r="J512" s="209" t="s">
        <v>287</v>
      </c>
      <c r="K512" s="209" t="s">
        <v>16</v>
      </c>
      <c r="L512" s="210">
        <v>552.4</v>
      </c>
    </row>
    <row r="513" spans="1:12" ht="24" x14ac:dyDescent="0.2">
      <c r="A513" s="652"/>
      <c r="B513" s="203" t="s">
        <v>6</v>
      </c>
      <c r="C513" s="207" t="s">
        <v>5</v>
      </c>
      <c r="D513" s="207" t="s">
        <v>288</v>
      </c>
      <c r="E513" s="207" t="s">
        <v>289</v>
      </c>
      <c r="F513" s="650"/>
      <c r="G513" s="650"/>
      <c r="H513" s="649" t="s">
        <v>290</v>
      </c>
      <c r="I513" s="649"/>
      <c r="J513" s="651" t="s">
        <v>287</v>
      </c>
      <c r="K513" s="651" t="s">
        <v>287</v>
      </c>
      <c r="L513" s="648">
        <v>0</v>
      </c>
    </row>
    <row r="514" spans="1:12" ht="24" x14ac:dyDescent="0.2">
      <c r="A514" s="652"/>
      <c r="B514" s="209" t="s">
        <v>291</v>
      </c>
      <c r="C514" s="209" t="s">
        <v>3112</v>
      </c>
      <c r="D514" s="211">
        <v>43441</v>
      </c>
      <c r="E514" s="209" t="s">
        <v>969</v>
      </c>
      <c r="F514" s="650"/>
      <c r="G514" s="650"/>
      <c r="H514" s="649"/>
      <c r="I514" s="649"/>
      <c r="J514" s="651"/>
      <c r="K514" s="651"/>
      <c r="L514" s="648"/>
    </row>
    <row r="515" spans="1:12" ht="24" x14ac:dyDescent="0.2">
      <c r="A515" s="652">
        <v>898</v>
      </c>
      <c r="B515" s="203" t="s">
        <v>12</v>
      </c>
      <c r="C515" s="207" t="s">
        <v>11</v>
      </c>
      <c r="D515" s="207" t="s">
        <v>280</v>
      </c>
      <c r="E515" s="207" t="s">
        <v>281</v>
      </c>
      <c r="F515" s="653" t="s">
        <v>8</v>
      </c>
      <c r="G515" s="653"/>
      <c r="H515" s="650"/>
      <c r="I515" s="650"/>
      <c r="J515" s="650"/>
      <c r="K515" s="650"/>
      <c r="L515" s="650"/>
    </row>
    <row r="516" spans="1:12" x14ac:dyDescent="0.2">
      <c r="A516" s="652"/>
      <c r="B516" s="651" t="s">
        <v>3121</v>
      </c>
      <c r="C516" s="654" t="s">
        <v>3122</v>
      </c>
      <c r="D516" s="655">
        <v>43400</v>
      </c>
      <c r="E516" s="651" t="s">
        <v>862</v>
      </c>
      <c r="F516" s="651" t="s">
        <v>3123</v>
      </c>
      <c r="G516" s="651"/>
      <c r="H516" s="649" t="s">
        <v>286</v>
      </c>
      <c r="I516" s="649"/>
      <c r="J516" s="209" t="s">
        <v>287</v>
      </c>
      <c r="K516" s="209" t="s">
        <v>287</v>
      </c>
      <c r="L516" s="210">
        <v>0</v>
      </c>
    </row>
    <row r="517" spans="1:12" x14ac:dyDescent="0.2">
      <c r="A517" s="652"/>
      <c r="B517" s="651"/>
      <c r="C517" s="654"/>
      <c r="D517" s="655"/>
      <c r="E517" s="651"/>
      <c r="F517" s="651"/>
      <c r="G517" s="651"/>
      <c r="H517" s="649" t="s">
        <v>242</v>
      </c>
      <c r="I517" s="649"/>
      <c r="J517" s="209" t="s">
        <v>287</v>
      </c>
      <c r="K517" s="209" t="s">
        <v>287</v>
      </c>
      <c r="L517" s="210">
        <v>0</v>
      </c>
    </row>
    <row r="518" spans="1:12" ht="24" x14ac:dyDescent="0.2">
      <c r="A518" s="652"/>
      <c r="B518" s="203" t="s">
        <v>6</v>
      </c>
      <c r="C518" s="207" t="s">
        <v>5</v>
      </c>
      <c r="D518" s="207" t="s">
        <v>288</v>
      </c>
      <c r="E518" s="207" t="s">
        <v>289</v>
      </c>
      <c r="F518" s="650"/>
      <c r="G518" s="650"/>
      <c r="H518" s="649" t="s">
        <v>290</v>
      </c>
      <c r="I518" s="649"/>
      <c r="J518" s="651" t="s">
        <v>287</v>
      </c>
      <c r="K518" s="651" t="s">
        <v>16</v>
      </c>
      <c r="L518" s="648">
        <v>320</v>
      </c>
    </row>
    <row r="519" spans="1:12" ht="24" x14ac:dyDescent="0.2">
      <c r="A519" s="652"/>
      <c r="B519" s="209" t="s">
        <v>291</v>
      </c>
      <c r="C519" s="209" t="s">
        <v>3123</v>
      </c>
      <c r="D519" s="211">
        <v>43403</v>
      </c>
      <c r="E519" s="209" t="s">
        <v>2752</v>
      </c>
      <c r="F519" s="650"/>
      <c r="G519" s="650"/>
      <c r="H519" s="649"/>
      <c r="I519" s="649"/>
      <c r="J519" s="651"/>
      <c r="K519" s="651"/>
      <c r="L519" s="648"/>
    </row>
    <row r="520" spans="1:12" ht="24" x14ac:dyDescent="0.2">
      <c r="A520" s="652">
        <v>899</v>
      </c>
      <c r="B520" s="203" t="s">
        <v>12</v>
      </c>
      <c r="C520" s="207" t="s">
        <v>11</v>
      </c>
      <c r="D520" s="207" t="s">
        <v>280</v>
      </c>
      <c r="E520" s="207" t="s">
        <v>281</v>
      </c>
      <c r="F520" s="653" t="s">
        <v>8</v>
      </c>
      <c r="G520" s="653"/>
      <c r="H520" s="650"/>
      <c r="I520" s="650"/>
      <c r="J520" s="650"/>
      <c r="K520" s="650"/>
      <c r="L520" s="650"/>
    </row>
    <row r="521" spans="1:12" x14ac:dyDescent="0.2">
      <c r="A521" s="652"/>
      <c r="B521" s="651" t="s">
        <v>3124</v>
      </c>
      <c r="C521" s="654" t="s">
        <v>3125</v>
      </c>
      <c r="D521" s="655">
        <v>43473</v>
      </c>
      <c r="E521" s="651" t="s">
        <v>1941</v>
      </c>
      <c r="F521" s="651" t="s">
        <v>3126</v>
      </c>
      <c r="G521" s="651"/>
      <c r="H521" s="649" t="s">
        <v>286</v>
      </c>
      <c r="I521" s="649"/>
      <c r="J521" s="209" t="s">
        <v>287</v>
      </c>
      <c r="K521" s="209" t="s">
        <v>16</v>
      </c>
      <c r="L521" s="210">
        <v>860.51</v>
      </c>
    </row>
    <row r="522" spans="1:12" x14ac:dyDescent="0.2">
      <c r="A522" s="652"/>
      <c r="B522" s="651"/>
      <c r="C522" s="654"/>
      <c r="D522" s="655"/>
      <c r="E522" s="651"/>
      <c r="F522" s="651"/>
      <c r="G522" s="651"/>
      <c r="H522" s="649" t="s">
        <v>242</v>
      </c>
      <c r="I522" s="649"/>
      <c r="J522" s="651" t="s">
        <v>287</v>
      </c>
      <c r="K522" s="651" t="s">
        <v>16</v>
      </c>
      <c r="L522" s="648">
        <v>12479</v>
      </c>
    </row>
    <row r="523" spans="1:12" x14ac:dyDescent="0.2">
      <c r="A523" s="652"/>
      <c r="B523" s="651"/>
      <c r="C523" s="654"/>
      <c r="D523" s="655"/>
      <c r="E523" s="651"/>
      <c r="F523" s="651"/>
      <c r="G523" s="651"/>
      <c r="H523" s="649"/>
      <c r="I523" s="649"/>
      <c r="J523" s="651"/>
      <c r="K523" s="651"/>
      <c r="L523" s="648"/>
    </row>
    <row r="524" spans="1:12" ht="24" x14ac:dyDescent="0.2">
      <c r="A524" s="652"/>
      <c r="B524" s="203" t="s">
        <v>6</v>
      </c>
      <c r="C524" s="207" t="s">
        <v>5</v>
      </c>
      <c r="D524" s="207" t="s">
        <v>288</v>
      </c>
      <c r="E524" s="207" t="s">
        <v>289</v>
      </c>
      <c r="F524" s="650"/>
      <c r="G524" s="650"/>
      <c r="H524" s="649" t="s">
        <v>290</v>
      </c>
      <c r="I524" s="649"/>
      <c r="J524" s="651" t="s">
        <v>287</v>
      </c>
      <c r="K524" s="651" t="s">
        <v>16</v>
      </c>
      <c r="L524" s="648">
        <v>400</v>
      </c>
    </row>
    <row r="525" spans="1:12" ht="24" x14ac:dyDescent="0.2">
      <c r="A525" s="652"/>
      <c r="B525" s="209" t="s">
        <v>832</v>
      </c>
      <c r="C525" s="209" t="s">
        <v>3126</v>
      </c>
      <c r="D525" s="211">
        <v>43477</v>
      </c>
      <c r="E525" s="209" t="s">
        <v>3127</v>
      </c>
      <c r="F525" s="650"/>
      <c r="G525" s="650"/>
      <c r="H525" s="649"/>
      <c r="I525" s="649"/>
      <c r="J525" s="651"/>
      <c r="K525" s="651"/>
      <c r="L525" s="648"/>
    </row>
    <row r="526" spans="1:12" ht="24" x14ac:dyDescent="0.2">
      <c r="A526" s="652">
        <v>900</v>
      </c>
      <c r="B526" s="203" t="s">
        <v>12</v>
      </c>
      <c r="C526" s="207" t="s">
        <v>11</v>
      </c>
      <c r="D526" s="207" t="s">
        <v>280</v>
      </c>
      <c r="E526" s="207" t="s">
        <v>281</v>
      </c>
      <c r="F526" s="653" t="s">
        <v>8</v>
      </c>
      <c r="G526" s="653"/>
      <c r="H526" s="650"/>
      <c r="I526" s="650"/>
      <c r="J526" s="650"/>
      <c r="K526" s="650"/>
      <c r="L526" s="650"/>
    </row>
    <row r="527" spans="1:12" x14ac:dyDescent="0.2">
      <c r="A527" s="652"/>
      <c r="B527" s="651" t="s">
        <v>3124</v>
      </c>
      <c r="C527" s="654" t="s">
        <v>3128</v>
      </c>
      <c r="D527" s="655">
        <v>43481</v>
      </c>
      <c r="E527" s="651" t="s">
        <v>2786</v>
      </c>
      <c r="F527" s="651" t="s">
        <v>1358</v>
      </c>
      <c r="G527" s="651"/>
      <c r="H527" s="649" t="s">
        <v>286</v>
      </c>
      <c r="I527" s="649"/>
      <c r="J527" s="209" t="s">
        <v>287</v>
      </c>
      <c r="K527" s="209" t="s">
        <v>16</v>
      </c>
      <c r="L527" s="210">
        <v>530.22</v>
      </c>
    </row>
    <row r="528" spans="1:12" x14ac:dyDescent="0.2">
      <c r="A528" s="652"/>
      <c r="B528" s="651"/>
      <c r="C528" s="654"/>
      <c r="D528" s="655"/>
      <c r="E528" s="651"/>
      <c r="F528" s="651"/>
      <c r="G528" s="651"/>
      <c r="H528" s="649" t="s">
        <v>242</v>
      </c>
      <c r="I528" s="649"/>
      <c r="J528" s="651" t="s">
        <v>287</v>
      </c>
      <c r="K528" s="651" t="s">
        <v>16</v>
      </c>
      <c r="L528" s="648">
        <v>543.77</v>
      </c>
    </row>
    <row r="529" spans="1:12" x14ac:dyDescent="0.2">
      <c r="A529" s="652"/>
      <c r="B529" s="651"/>
      <c r="C529" s="654"/>
      <c r="D529" s="655"/>
      <c r="E529" s="651"/>
      <c r="F529" s="651"/>
      <c r="G529" s="651"/>
      <c r="H529" s="649"/>
      <c r="I529" s="649"/>
      <c r="J529" s="651"/>
      <c r="K529" s="651"/>
      <c r="L529" s="648"/>
    </row>
    <row r="530" spans="1:12" ht="24" x14ac:dyDescent="0.2">
      <c r="A530" s="652"/>
      <c r="B530" s="203" t="s">
        <v>6</v>
      </c>
      <c r="C530" s="207" t="s">
        <v>5</v>
      </c>
      <c r="D530" s="207" t="s">
        <v>288</v>
      </c>
      <c r="E530" s="207" t="s">
        <v>289</v>
      </c>
      <c r="F530" s="650"/>
      <c r="G530" s="650"/>
      <c r="H530" s="649" t="s">
        <v>290</v>
      </c>
      <c r="I530" s="649"/>
      <c r="J530" s="651" t="s">
        <v>287</v>
      </c>
      <c r="K530" s="651" t="s">
        <v>287</v>
      </c>
      <c r="L530" s="648">
        <v>0</v>
      </c>
    </row>
    <row r="531" spans="1:12" ht="24" x14ac:dyDescent="0.2">
      <c r="A531" s="652"/>
      <c r="B531" s="209" t="s">
        <v>832</v>
      </c>
      <c r="C531" s="209" t="s">
        <v>1358</v>
      </c>
      <c r="D531" s="211">
        <v>43483</v>
      </c>
      <c r="E531" s="209" t="s">
        <v>886</v>
      </c>
      <c r="F531" s="650"/>
      <c r="G531" s="650"/>
      <c r="H531" s="649"/>
      <c r="I531" s="649"/>
      <c r="J531" s="651"/>
      <c r="K531" s="651"/>
      <c r="L531" s="648"/>
    </row>
  </sheetData>
  <mergeCells count="1580">
    <mergeCell ref="A10:A15"/>
    <mergeCell ref="F10:G10"/>
    <mergeCell ref="H10:L10"/>
    <mergeCell ref="B11:B13"/>
    <mergeCell ref="C11:C13"/>
    <mergeCell ref="B2:L2"/>
    <mergeCell ref="A3:A5"/>
    <mergeCell ref="B3:I4"/>
    <mergeCell ref="B5:L5"/>
    <mergeCell ref="A6:A8"/>
    <mergeCell ref="C6:E6"/>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K6:L8"/>
    <mergeCell ref="C7:E7"/>
    <mergeCell ref="C8:E8"/>
    <mergeCell ref="F9:G9"/>
    <mergeCell ref="H9:I9"/>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J24:J25"/>
    <mergeCell ref="K24:K25"/>
    <mergeCell ref="L24:L25"/>
    <mergeCell ref="A26:A30"/>
    <mergeCell ref="F26:G26"/>
    <mergeCell ref="H26:L26"/>
    <mergeCell ref="B27:B28"/>
    <mergeCell ref="C27:C28"/>
    <mergeCell ref="D27:D28"/>
    <mergeCell ref="E27:E28"/>
    <mergeCell ref="D22:D23"/>
    <mergeCell ref="E22:E23"/>
    <mergeCell ref="F22:G23"/>
    <mergeCell ref="H22:I22"/>
    <mergeCell ref="H23:I23"/>
    <mergeCell ref="F24:G25"/>
    <mergeCell ref="H24:I25"/>
    <mergeCell ref="H32:I32"/>
    <mergeCell ref="H33:I33"/>
    <mergeCell ref="F34:G35"/>
    <mergeCell ref="H34:I35"/>
    <mergeCell ref="J34:J35"/>
    <mergeCell ref="K34:K35"/>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F50:G51"/>
    <mergeCell ref="H50:I51"/>
    <mergeCell ref="J50:J51"/>
    <mergeCell ref="K50:K51"/>
    <mergeCell ref="L50:L51"/>
    <mergeCell ref="D47:D49"/>
    <mergeCell ref="E47:E49"/>
    <mergeCell ref="F47:G49"/>
    <mergeCell ref="H47:I47"/>
    <mergeCell ref="L34:L35"/>
    <mergeCell ref="A36:A40"/>
    <mergeCell ref="F36:G36"/>
    <mergeCell ref="H36:L36"/>
    <mergeCell ref="B37:B38"/>
    <mergeCell ref="C37:C38"/>
    <mergeCell ref="D37:D38"/>
    <mergeCell ref="E37:E38"/>
    <mergeCell ref="F37:G38"/>
    <mergeCell ref="H37:I37"/>
    <mergeCell ref="F46:G46"/>
    <mergeCell ref="H46:L46"/>
    <mergeCell ref="B47:B49"/>
    <mergeCell ref="C47:C49"/>
    <mergeCell ref="A41:A45"/>
    <mergeCell ref="F41:G41"/>
    <mergeCell ref="H41:L41"/>
    <mergeCell ref="B42:B43"/>
    <mergeCell ref="C42:C43"/>
    <mergeCell ref="D42:D43"/>
    <mergeCell ref="E42:E43"/>
    <mergeCell ref="F42:G43"/>
    <mergeCell ref="H42:I42"/>
    <mergeCell ref="H43:I43"/>
    <mergeCell ref="H38:I38"/>
    <mergeCell ref="F39:G40"/>
    <mergeCell ref="H39:I40"/>
    <mergeCell ref="J39:J40"/>
    <mergeCell ref="K39:K40"/>
    <mergeCell ref="L39:L40"/>
    <mergeCell ref="K48:K49"/>
    <mergeCell ref="L48:L49"/>
    <mergeCell ref="H63:I63"/>
    <mergeCell ref="H48:I49"/>
    <mergeCell ref="J48:J49"/>
    <mergeCell ref="F44:G45"/>
    <mergeCell ref="H44:I45"/>
    <mergeCell ref="J44:J45"/>
    <mergeCell ref="K44:K45"/>
    <mergeCell ref="L44:L45"/>
    <mergeCell ref="F55:G56"/>
    <mergeCell ref="H55:I56"/>
    <mergeCell ref="J55:J56"/>
    <mergeCell ref="K55:K56"/>
    <mergeCell ref="L55:L56"/>
    <mergeCell ref="A57:A61"/>
    <mergeCell ref="F57:G57"/>
    <mergeCell ref="H57:L57"/>
    <mergeCell ref="B58:B59"/>
    <mergeCell ref="C58:C59"/>
    <mergeCell ref="A52:A56"/>
    <mergeCell ref="F52:G52"/>
    <mergeCell ref="H52:L52"/>
    <mergeCell ref="B53:B54"/>
    <mergeCell ref="C53:C54"/>
    <mergeCell ref="D53:D54"/>
    <mergeCell ref="E53:E54"/>
    <mergeCell ref="F53:G54"/>
    <mergeCell ref="H53:I53"/>
    <mergeCell ref="H54:I54"/>
    <mergeCell ref="J60:J61"/>
    <mergeCell ref="K60:K61"/>
    <mergeCell ref="L60:L61"/>
    <mergeCell ref="A46:A51"/>
    <mergeCell ref="H73:I73"/>
    <mergeCell ref="A62:A66"/>
    <mergeCell ref="F62:G62"/>
    <mergeCell ref="H62:L62"/>
    <mergeCell ref="B63:B64"/>
    <mergeCell ref="C63:C64"/>
    <mergeCell ref="D63:D64"/>
    <mergeCell ref="E63:E64"/>
    <mergeCell ref="D58:D59"/>
    <mergeCell ref="E58:E59"/>
    <mergeCell ref="F58:G59"/>
    <mergeCell ref="H58:I58"/>
    <mergeCell ref="H59:I59"/>
    <mergeCell ref="F60:G61"/>
    <mergeCell ref="H60:I61"/>
    <mergeCell ref="H68:I68"/>
    <mergeCell ref="H69:I69"/>
    <mergeCell ref="F70:G71"/>
    <mergeCell ref="H70:I71"/>
    <mergeCell ref="J70:J71"/>
    <mergeCell ref="K70:K71"/>
    <mergeCell ref="K65:K66"/>
    <mergeCell ref="L65:L66"/>
    <mergeCell ref="A67:A71"/>
    <mergeCell ref="F67:G67"/>
    <mergeCell ref="H67:L67"/>
    <mergeCell ref="B68:B69"/>
    <mergeCell ref="C68:C69"/>
    <mergeCell ref="D68:D69"/>
    <mergeCell ref="E68:E69"/>
    <mergeCell ref="F68:G69"/>
    <mergeCell ref="F63:G64"/>
    <mergeCell ref="A78:A82"/>
    <mergeCell ref="F78:G78"/>
    <mergeCell ref="H78:L78"/>
    <mergeCell ref="B79:B80"/>
    <mergeCell ref="C79:C80"/>
    <mergeCell ref="D79:D80"/>
    <mergeCell ref="E79:E80"/>
    <mergeCell ref="F79:G80"/>
    <mergeCell ref="H79:I79"/>
    <mergeCell ref="H80:I80"/>
    <mergeCell ref="H64:I64"/>
    <mergeCell ref="F65:G66"/>
    <mergeCell ref="H65:I66"/>
    <mergeCell ref="J65:J66"/>
    <mergeCell ref="H74:I75"/>
    <mergeCell ref="J74:J75"/>
    <mergeCell ref="K74:K75"/>
    <mergeCell ref="L74:L75"/>
    <mergeCell ref="F76:G77"/>
    <mergeCell ref="H76:I77"/>
    <mergeCell ref="J76:J77"/>
    <mergeCell ref="K76:K77"/>
    <mergeCell ref="L76:L77"/>
    <mergeCell ref="L70:L71"/>
    <mergeCell ref="A72:A77"/>
    <mergeCell ref="F72:G72"/>
    <mergeCell ref="H72:L72"/>
    <mergeCell ref="B73:B75"/>
    <mergeCell ref="C73:C75"/>
    <mergeCell ref="D73:D75"/>
    <mergeCell ref="E73:E75"/>
    <mergeCell ref="F73:G75"/>
    <mergeCell ref="F98:G99"/>
    <mergeCell ref="H98:I99"/>
    <mergeCell ref="J98:J99"/>
    <mergeCell ref="K98:K99"/>
    <mergeCell ref="L98:L99"/>
    <mergeCell ref="D95:D97"/>
    <mergeCell ref="E95:E97"/>
    <mergeCell ref="F95:G97"/>
    <mergeCell ref="H95:I95"/>
    <mergeCell ref="D84:D85"/>
    <mergeCell ref="E84:E85"/>
    <mergeCell ref="F84:G85"/>
    <mergeCell ref="H84:I84"/>
    <mergeCell ref="H85:I85"/>
    <mergeCell ref="F86:G87"/>
    <mergeCell ref="H86:I87"/>
    <mergeCell ref="F81:G82"/>
    <mergeCell ref="H81:I82"/>
    <mergeCell ref="J81:J82"/>
    <mergeCell ref="K81:K82"/>
    <mergeCell ref="L81:L82"/>
    <mergeCell ref="F83:G83"/>
    <mergeCell ref="H83:L83"/>
    <mergeCell ref="F94:G94"/>
    <mergeCell ref="H94:L94"/>
    <mergeCell ref="B95:B97"/>
    <mergeCell ref="C95:C97"/>
    <mergeCell ref="F89:G91"/>
    <mergeCell ref="H89:I89"/>
    <mergeCell ref="H90:I91"/>
    <mergeCell ref="J90:J91"/>
    <mergeCell ref="K90:K91"/>
    <mergeCell ref="L90:L91"/>
    <mergeCell ref="J86:J87"/>
    <mergeCell ref="K86:K87"/>
    <mergeCell ref="L86:L87"/>
    <mergeCell ref="A88:A93"/>
    <mergeCell ref="F88:G88"/>
    <mergeCell ref="H88:L88"/>
    <mergeCell ref="B89:B91"/>
    <mergeCell ref="C89:C91"/>
    <mergeCell ref="D89:D91"/>
    <mergeCell ref="E89:E91"/>
    <mergeCell ref="K96:K97"/>
    <mergeCell ref="L96:L97"/>
    <mergeCell ref="A83:A87"/>
    <mergeCell ref="B84:B85"/>
    <mergeCell ref="C84:C85"/>
    <mergeCell ref="A100:A104"/>
    <mergeCell ref="F100:G100"/>
    <mergeCell ref="H100:L100"/>
    <mergeCell ref="B101:B102"/>
    <mergeCell ref="C101:C102"/>
    <mergeCell ref="D101:D102"/>
    <mergeCell ref="E101:E102"/>
    <mergeCell ref="F101:G102"/>
    <mergeCell ref="H101:I101"/>
    <mergeCell ref="H102:I102"/>
    <mergeCell ref="K113:K114"/>
    <mergeCell ref="L113:L114"/>
    <mergeCell ref="H96:I97"/>
    <mergeCell ref="J96:J97"/>
    <mergeCell ref="F92:G93"/>
    <mergeCell ref="H92:I93"/>
    <mergeCell ref="J92:J93"/>
    <mergeCell ref="K92:K93"/>
    <mergeCell ref="L92:L93"/>
    <mergeCell ref="D106:D107"/>
    <mergeCell ref="E106:E107"/>
    <mergeCell ref="F106:G107"/>
    <mergeCell ref="H106:I106"/>
    <mergeCell ref="H107:I107"/>
    <mergeCell ref="F108:G109"/>
    <mergeCell ref="H108:I109"/>
    <mergeCell ref="F103:G104"/>
    <mergeCell ref="H103:I104"/>
    <mergeCell ref="J103:J104"/>
    <mergeCell ref="K103:K104"/>
    <mergeCell ref="L103:L104"/>
    <mergeCell ref="A94:A99"/>
    <mergeCell ref="F111:G112"/>
    <mergeCell ref="H111:I111"/>
    <mergeCell ref="H112:I112"/>
    <mergeCell ref="F113:G114"/>
    <mergeCell ref="H113:I114"/>
    <mergeCell ref="J113:J114"/>
    <mergeCell ref="J108:J109"/>
    <mergeCell ref="K108:K109"/>
    <mergeCell ref="L108:L109"/>
    <mergeCell ref="A110:A114"/>
    <mergeCell ref="F110:G110"/>
    <mergeCell ref="H110:L110"/>
    <mergeCell ref="B111:B112"/>
    <mergeCell ref="C111:C112"/>
    <mergeCell ref="D111:D112"/>
    <mergeCell ref="E111:E112"/>
    <mergeCell ref="A105:A109"/>
    <mergeCell ref="F105:G105"/>
    <mergeCell ref="H105:L105"/>
    <mergeCell ref="B106:B107"/>
    <mergeCell ref="C106:C107"/>
    <mergeCell ref="H122:I122"/>
    <mergeCell ref="F123:G124"/>
    <mergeCell ref="H123:I124"/>
    <mergeCell ref="J123:J124"/>
    <mergeCell ref="K123:K124"/>
    <mergeCell ref="L123:L124"/>
    <mergeCell ref="L118:L119"/>
    <mergeCell ref="A120:A124"/>
    <mergeCell ref="F120:G120"/>
    <mergeCell ref="H120:L120"/>
    <mergeCell ref="B121:B122"/>
    <mergeCell ref="C121:C122"/>
    <mergeCell ref="D121:D122"/>
    <mergeCell ref="E121:E122"/>
    <mergeCell ref="F121:G122"/>
    <mergeCell ref="H121:I121"/>
    <mergeCell ref="H116:I116"/>
    <mergeCell ref="H117:I117"/>
    <mergeCell ref="F118:G119"/>
    <mergeCell ref="H118:I119"/>
    <mergeCell ref="J118:J119"/>
    <mergeCell ref="K118:K119"/>
    <mergeCell ref="A115:A119"/>
    <mergeCell ref="F115:G115"/>
    <mergeCell ref="H115:L115"/>
    <mergeCell ref="B116:B117"/>
    <mergeCell ref="C116:C117"/>
    <mergeCell ref="D116:D117"/>
    <mergeCell ref="E116:E117"/>
    <mergeCell ref="F116:G117"/>
    <mergeCell ref="D131:D132"/>
    <mergeCell ref="E131:E132"/>
    <mergeCell ref="F131:G132"/>
    <mergeCell ref="H131:I131"/>
    <mergeCell ref="H132:I132"/>
    <mergeCell ref="F133:G134"/>
    <mergeCell ref="H133:I134"/>
    <mergeCell ref="F128:G129"/>
    <mergeCell ref="H128:I129"/>
    <mergeCell ref="J128:J129"/>
    <mergeCell ref="K128:K129"/>
    <mergeCell ref="L128:L129"/>
    <mergeCell ref="A130:A134"/>
    <mergeCell ref="F130:G130"/>
    <mergeCell ref="H130:L130"/>
    <mergeCell ref="B131:B132"/>
    <mergeCell ref="C131:C132"/>
    <mergeCell ref="A125:A129"/>
    <mergeCell ref="F125:G125"/>
    <mergeCell ref="H125:L125"/>
    <mergeCell ref="B126:B127"/>
    <mergeCell ref="C126:C127"/>
    <mergeCell ref="D126:D127"/>
    <mergeCell ref="E126:E127"/>
    <mergeCell ref="F126:G127"/>
    <mergeCell ref="H126:I126"/>
    <mergeCell ref="H127:I127"/>
    <mergeCell ref="K138:K139"/>
    <mergeCell ref="L138:L139"/>
    <mergeCell ref="A140:A144"/>
    <mergeCell ref="F140:G140"/>
    <mergeCell ref="H140:L140"/>
    <mergeCell ref="B141:B142"/>
    <mergeCell ref="C141:C142"/>
    <mergeCell ref="D141:D142"/>
    <mergeCell ref="E141:E142"/>
    <mergeCell ref="F141:G142"/>
    <mergeCell ref="F136:G137"/>
    <mergeCell ref="H136:I136"/>
    <mergeCell ref="H137:I137"/>
    <mergeCell ref="F138:G139"/>
    <mergeCell ref="H138:I139"/>
    <mergeCell ref="J138:J139"/>
    <mergeCell ref="J133:J134"/>
    <mergeCell ref="K133:K134"/>
    <mergeCell ref="L133:L134"/>
    <mergeCell ref="A135:A139"/>
    <mergeCell ref="F135:G135"/>
    <mergeCell ref="H135:L135"/>
    <mergeCell ref="B136:B137"/>
    <mergeCell ref="C136:C137"/>
    <mergeCell ref="D136:D137"/>
    <mergeCell ref="E136:E137"/>
    <mergeCell ref="H147:I147"/>
    <mergeCell ref="F148:G149"/>
    <mergeCell ref="H148:I149"/>
    <mergeCell ref="J148:J149"/>
    <mergeCell ref="K148:K149"/>
    <mergeCell ref="L148:L149"/>
    <mergeCell ref="L143:L144"/>
    <mergeCell ref="A145:A149"/>
    <mergeCell ref="F145:G145"/>
    <mergeCell ref="H145:L145"/>
    <mergeCell ref="B146:B147"/>
    <mergeCell ref="C146:C147"/>
    <mergeCell ref="D146:D147"/>
    <mergeCell ref="E146:E147"/>
    <mergeCell ref="F146:G147"/>
    <mergeCell ref="H146:I146"/>
    <mergeCell ref="H141:I141"/>
    <mergeCell ref="H142:I142"/>
    <mergeCell ref="F143:G144"/>
    <mergeCell ref="H143:I144"/>
    <mergeCell ref="J143:J144"/>
    <mergeCell ref="K143:K144"/>
    <mergeCell ref="D156:D157"/>
    <mergeCell ref="E156:E157"/>
    <mergeCell ref="F156:G157"/>
    <mergeCell ref="H156:I156"/>
    <mergeCell ref="H157:I157"/>
    <mergeCell ref="F158:G159"/>
    <mergeCell ref="H158:I159"/>
    <mergeCell ref="F153:G154"/>
    <mergeCell ref="H153:I154"/>
    <mergeCell ref="J153:J154"/>
    <mergeCell ref="K153:K154"/>
    <mergeCell ref="L153:L154"/>
    <mergeCell ref="A155:A159"/>
    <mergeCell ref="F155:G155"/>
    <mergeCell ref="H155:L155"/>
    <mergeCell ref="B156:B157"/>
    <mergeCell ref="C156:C157"/>
    <mergeCell ref="A150:A154"/>
    <mergeCell ref="F150:G150"/>
    <mergeCell ref="H150:L150"/>
    <mergeCell ref="B151:B152"/>
    <mergeCell ref="C151:C152"/>
    <mergeCell ref="D151:D152"/>
    <mergeCell ref="E151:E152"/>
    <mergeCell ref="F151:G152"/>
    <mergeCell ref="H151:I151"/>
    <mergeCell ref="H152:I152"/>
    <mergeCell ref="K163:K164"/>
    <mergeCell ref="L163:L164"/>
    <mergeCell ref="A165:A169"/>
    <mergeCell ref="F165:G165"/>
    <mergeCell ref="H165:L165"/>
    <mergeCell ref="B166:B167"/>
    <mergeCell ref="C166:C167"/>
    <mergeCell ref="D166:D167"/>
    <mergeCell ref="E166:E167"/>
    <mergeCell ref="F166:G167"/>
    <mergeCell ref="F161:G162"/>
    <mergeCell ref="H161:I161"/>
    <mergeCell ref="H162:I162"/>
    <mergeCell ref="F163:G164"/>
    <mergeCell ref="H163:I164"/>
    <mergeCell ref="J163:J164"/>
    <mergeCell ref="J158:J159"/>
    <mergeCell ref="K158:K159"/>
    <mergeCell ref="L158:L159"/>
    <mergeCell ref="A160:A164"/>
    <mergeCell ref="F160:G160"/>
    <mergeCell ref="H160:L160"/>
    <mergeCell ref="B161:B162"/>
    <mergeCell ref="C161:C162"/>
    <mergeCell ref="D161:D162"/>
    <mergeCell ref="E161:E162"/>
    <mergeCell ref="H172:I172"/>
    <mergeCell ref="F173:G174"/>
    <mergeCell ref="H173:I174"/>
    <mergeCell ref="J173:J174"/>
    <mergeCell ref="K173:K174"/>
    <mergeCell ref="L173:L174"/>
    <mergeCell ref="L168:L169"/>
    <mergeCell ref="A170:A174"/>
    <mergeCell ref="F170:G170"/>
    <mergeCell ref="H170:L170"/>
    <mergeCell ref="B171:B172"/>
    <mergeCell ref="C171:C172"/>
    <mergeCell ref="D171:D172"/>
    <mergeCell ref="E171:E172"/>
    <mergeCell ref="F171:G172"/>
    <mergeCell ref="H171:I171"/>
    <mergeCell ref="H166:I166"/>
    <mergeCell ref="H167:I167"/>
    <mergeCell ref="F168:G169"/>
    <mergeCell ref="H168:I169"/>
    <mergeCell ref="J168:J169"/>
    <mergeCell ref="K168:K169"/>
    <mergeCell ref="F178:G179"/>
    <mergeCell ref="H178:I179"/>
    <mergeCell ref="J178:J179"/>
    <mergeCell ref="K178:K179"/>
    <mergeCell ref="L178:L179"/>
    <mergeCell ref="A180:A184"/>
    <mergeCell ref="F180:G180"/>
    <mergeCell ref="H180:L180"/>
    <mergeCell ref="B181:B182"/>
    <mergeCell ref="C181:C182"/>
    <mergeCell ref="A175:A179"/>
    <mergeCell ref="F175:G175"/>
    <mergeCell ref="H175:L175"/>
    <mergeCell ref="B176:B177"/>
    <mergeCell ref="C176:C177"/>
    <mergeCell ref="D176:D177"/>
    <mergeCell ref="E176:E177"/>
    <mergeCell ref="F176:G177"/>
    <mergeCell ref="H176:I176"/>
    <mergeCell ref="H177:I177"/>
    <mergeCell ref="F186:G187"/>
    <mergeCell ref="H186:I186"/>
    <mergeCell ref="H187:I187"/>
    <mergeCell ref="F188:G189"/>
    <mergeCell ref="H188:I189"/>
    <mergeCell ref="J188:J189"/>
    <mergeCell ref="J183:J184"/>
    <mergeCell ref="K183:K184"/>
    <mergeCell ref="L183:L184"/>
    <mergeCell ref="A185:A189"/>
    <mergeCell ref="F185:G185"/>
    <mergeCell ref="H185:L185"/>
    <mergeCell ref="B186:B187"/>
    <mergeCell ref="C186:C187"/>
    <mergeCell ref="D186:D187"/>
    <mergeCell ref="E186:E187"/>
    <mergeCell ref="D181:D182"/>
    <mergeCell ref="E181:E182"/>
    <mergeCell ref="F181:G182"/>
    <mergeCell ref="H181:I181"/>
    <mergeCell ref="H182:I182"/>
    <mergeCell ref="F183:G184"/>
    <mergeCell ref="H183:I184"/>
    <mergeCell ref="H191:I191"/>
    <mergeCell ref="H192:I193"/>
    <mergeCell ref="J192:J193"/>
    <mergeCell ref="K192:K193"/>
    <mergeCell ref="L192:L193"/>
    <mergeCell ref="F194:G195"/>
    <mergeCell ref="H194:I195"/>
    <mergeCell ref="J194:J195"/>
    <mergeCell ref="K194:K195"/>
    <mergeCell ref="L194:L195"/>
    <mergeCell ref="K188:K189"/>
    <mergeCell ref="L188:L189"/>
    <mergeCell ref="A190:A195"/>
    <mergeCell ref="F190:G190"/>
    <mergeCell ref="H190:L190"/>
    <mergeCell ref="B191:B193"/>
    <mergeCell ref="C191:C193"/>
    <mergeCell ref="D191:D193"/>
    <mergeCell ref="E191:E193"/>
    <mergeCell ref="F191:G193"/>
    <mergeCell ref="F199:G200"/>
    <mergeCell ref="H199:I200"/>
    <mergeCell ref="J199:J200"/>
    <mergeCell ref="K199:K200"/>
    <mergeCell ref="L199:L200"/>
    <mergeCell ref="A201:A205"/>
    <mergeCell ref="F201:G201"/>
    <mergeCell ref="H201:L201"/>
    <mergeCell ref="B202:B203"/>
    <mergeCell ref="C202:C203"/>
    <mergeCell ref="A196:A200"/>
    <mergeCell ref="F196:G196"/>
    <mergeCell ref="H196:L196"/>
    <mergeCell ref="B197:B198"/>
    <mergeCell ref="C197:C198"/>
    <mergeCell ref="D197:D198"/>
    <mergeCell ref="E197:E198"/>
    <mergeCell ref="F197:G198"/>
    <mergeCell ref="H197:I197"/>
    <mergeCell ref="H198:I198"/>
    <mergeCell ref="J204:J205"/>
    <mergeCell ref="K204:K205"/>
    <mergeCell ref="L204:L205"/>
    <mergeCell ref="D202:D203"/>
    <mergeCell ref="E202:E203"/>
    <mergeCell ref="F202:G203"/>
    <mergeCell ref="H202:I202"/>
    <mergeCell ref="H203:I203"/>
    <mergeCell ref="F204:G205"/>
    <mergeCell ref="H204:I205"/>
    <mergeCell ref="H212:I212"/>
    <mergeCell ref="H213:I213"/>
    <mergeCell ref="F214:G215"/>
    <mergeCell ref="H214:I215"/>
    <mergeCell ref="J214:J215"/>
    <mergeCell ref="K214:K215"/>
    <mergeCell ref="K209:K210"/>
    <mergeCell ref="L209:L210"/>
    <mergeCell ref="A211:A215"/>
    <mergeCell ref="F211:G211"/>
    <mergeCell ref="H211:L211"/>
    <mergeCell ref="B212:B213"/>
    <mergeCell ref="C212:C213"/>
    <mergeCell ref="D212:D213"/>
    <mergeCell ref="E212:E213"/>
    <mergeCell ref="F212:G213"/>
    <mergeCell ref="F207:G208"/>
    <mergeCell ref="H207:I207"/>
    <mergeCell ref="H208:I208"/>
    <mergeCell ref="F209:G210"/>
    <mergeCell ref="H209:I210"/>
    <mergeCell ref="J209:J210"/>
    <mergeCell ref="H218:I219"/>
    <mergeCell ref="J218:J219"/>
    <mergeCell ref="K218:K219"/>
    <mergeCell ref="L218:L219"/>
    <mergeCell ref="F220:G221"/>
    <mergeCell ref="H220:I221"/>
    <mergeCell ref="J220:J221"/>
    <mergeCell ref="K220:K221"/>
    <mergeCell ref="L220:L221"/>
    <mergeCell ref="L214:L215"/>
    <mergeCell ref="A216:A221"/>
    <mergeCell ref="F216:G216"/>
    <mergeCell ref="H216:L216"/>
    <mergeCell ref="B217:B219"/>
    <mergeCell ref="C217:C219"/>
    <mergeCell ref="D217:D219"/>
    <mergeCell ref="E217:E219"/>
    <mergeCell ref="F217:G219"/>
    <mergeCell ref="H217:I217"/>
    <mergeCell ref="A206:A210"/>
    <mergeCell ref="F206:G206"/>
    <mergeCell ref="H206:L206"/>
    <mergeCell ref="B207:B208"/>
    <mergeCell ref="C207:C208"/>
    <mergeCell ref="D207:D208"/>
    <mergeCell ref="E207:E208"/>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J230:J231"/>
    <mergeCell ref="K230:K231"/>
    <mergeCell ref="L230:L231"/>
    <mergeCell ref="A232:A236"/>
    <mergeCell ref="F232:G232"/>
    <mergeCell ref="H232:L232"/>
    <mergeCell ref="B233:B234"/>
    <mergeCell ref="C233:C234"/>
    <mergeCell ref="D233:D234"/>
    <mergeCell ref="E233:E234"/>
    <mergeCell ref="D228:D229"/>
    <mergeCell ref="E228:E229"/>
    <mergeCell ref="F228:G229"/>
    <mergeCell ref="H228:I228"/>
    <mergeCell ref="H229:I229"/>
    <mergeCell ref="F230:G231"/>
    <mergeCell ref="H230:I231"/>
    <mergeCell ref="H238:I238"/>
    <mergeCell ref="H239:I239"/>
    <mergeCell ref="F240:G241"/>
    <mergeCell ref="H240:I241"/>
    <mergeCell ref="J240:J241"/>
    <mergeCell ref="K240:K241"/>
    <mergeCell ref="K235:K236"/>
    <mergeCell ref="L235:L236"/>
    <mergeCell ref="A237:A241"/>
    <mergeCell ref="F237:G237"/>
    <mergeCell ref="H237:L237"/>
    <mergeCell ref="B238:B239"/>
    <mergeCell ref="C238:C239"/>
    <mergeCell ref="D238:D239"/>
    <mergeCell ref="E238:E239"/>
    <mergeCell ref="F238:G239"/>
    <mergeCell ref="F233:G234"/>
    <mergeCell ref="H233:I233"/>
    <mergeCell ref="H234:I234"/>
    <mergeCell ref="F235:G236"/>
    <mergeCell ref="H235:I236"/>
    <mergeCell ref="J235:J236"/>
    <mergeCell ref="F256:G257"/>
    <mergeCell ref="H256:I257"/>
    <mergeCell ref="J256:J257"/>
    <mergeCell ref="K256:K257"/>
    <mergeCell ref="L256:L257"/>
    <mergeCell ref="D253:D255"/>
    <mergeCell ref="E253:E255"/>
    <mergeCell ref="F253:G255"/>
    <mergeCell ref="H253:I253"/>
    <mergeCell ref="L240:L241"/>
    <mergeCell ref="A242:A246"/>
    <mergeCell ref="F242:G242"/>
    <mergeCell ref="H242:L242"/>
    <mergeCell ref="B243:B244"/>
    <mergeCell ref="C243:C244"/>
    <mergeCell ref="D243:D244"/>
    <mergeCell ref="E243:E244"/>
    <mergeCell ref="F243:G244"/>
    <mergeCell ref="H243:I243"/>
    <mergeCell ref="H252:L252"/>
    <mergeCell ref="B253:B255"/>
    <mergeCell ref="C253:C255"/>
    <mergeCell ref="A247:A251"/>
    <mergeCell ref="F247:G247"/>
    <mergeCell ref="H247:L247"/>
    <mergeCell ref="B248:B249"/>
    <mergeCell ref="C248:C249"/>
    <mergeCell ref="D248:D249"/>
    <mergeCell ref="E248:E249"/>
    <mergeCell ref="F248:G249"/>
    <mergeCell ref="H248:I248"/>
    <mergeCell ref="H249:I249"/>
    <mergeCell ref="H244:I244"/>
    <mergeCell ref="F245:G246"/>
    <mergeCell ref="H245:I246"/>
    <mergeCell ref="J245:J246"/>
    <mergeCell ref="K245:K246"/>
    <mergeCell ref="L245:L246"/>
    <mergeCell ref="K254:K255"/>
    <mergeCell ref="L254:L255"/>
    <mergeCell ref="H254:I255"/>
    <mergeCell ref="J254:J255"/>
    <mergeCell ref="F250:G251"/>
    <mergeCell ref="H250:I251"/>
    <mergeCell ref="J250:J251"/>
    <mergeCell ref="K250:K251"/>
    <mergeCell ref="L250:L251"/>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J266:J267"/>
    <mergeCell ref="K266:K267"/>
    <mergeCell ref="L266:L267"/>
    <mergeCell ref="A252:A257"/>
    <mergeCell ref="F252:G252"/>
    <mergeCell ref="D264:D265"/>
    <mergeCell ref="E264:E265"/>
    <mergeCell ref="F264:G265"/>
    <mergeCell ref="H264:I264"/>
    <mergeCell ref="H265:I265"/>
    <mergeCell ref="F266:G267"/>
    <mergeCell ref="H266:I267"/>
    <mergeCell ref="H274:I274"/>
    <mergeCell ref="H275:I275"/>
    <mergeCell ref="F276:G277"/>
    <mergeCell ref="H276:I277"/>
    <mergeCell ref="J276:J277"/>
    <mergeCell ref="K276:K277"/>
    <mergeCell ref="K271:K272"/>
    <mergeCell ref="L271:L272"/>
    <mergeCell ref="A273:A277"/>
    <mergeCell ref="F273:G273"/>
    <mergeCell ref="H273:L273"/>
    <mergeCell ref="B274:B275"/>
    <mergeCell ref="C274:C275"/>
    <mergeCell ref="D274:D275"/>
    <mergeCell ref="E274:E275"/>
    <mergeCell ref="F274:G275"/>
    <mergeCell ref="F269:G270"/>
    <mergeCell ref="H269:I269"/>
    <mergeCell ref="H270:I270"/>
    <mergeCell ref="F271:G272"/>
    <mergeCell ref="H271:I272"/>
    <mergeCell ref="J271:J272"/>
    <mergeCell ref="H285:I286"/>
    <mergeCell ref="H280:I280"/>
    <mergeCell ref="F281:G282"/>
    <mergeCell ref="H281:I282"/>
    <mergeCell ref="J281:J282"/>
    <mergeCell ref="K281:K282"/>
    <mergeCell ref="L281:L282"/>
    <mergeCell ref="L276:L277"/>
    <mergeCell ref="A278:A282"/>
    <mergeCell ref="F278:G278"/>
    <mergeCell ref="H278:L278"/>
    <mergeCell ref="B279:B280"/>
    <mergeCell ref="C279:C280"/>
    <mergeCell ref="D279:D280"/>
    <mergeCell ref="E279:E280"/>
    <mergeCell ref="F279:G280"/>
    <mergeCell ref="H279:I279"/>
    <mergeCell ref="A268:A272"/>
    <mergeCell ref="F268:G268"/>
    <mergeCell ref="H268:L268"/>
    <mergeCell ref="B269:B270"/>
    <mergeCell ref="C269:C270"/>
    <mergeCell ref="D269:D270"/>
    <mergeCell ref="E269:E270"/>
    <mergeCell ref="A294:A299"/>
    <mergeCell ref="F294:G294"/>
    <mergeCell ref="H294:L294"/>
    <mergeCell ref="B295:B297"/>
    <mergeCell ref="C295:C297"/>
    <mergeCell ref="A289:A293"/>
    <mergeCell ref="F289:G289"/>
    <mergeCell ref="H289:L289"/>
    <mergeCell ref="B290:B291"/>
    <mergeCell ref="C290:C291"/>
    <mergeCell ref="D290:D291"/>
    <mergeCell ref="E290:E291"/>
    <mergeCell ref="F290:G291"/>
    <mergeCell ref="H290:I290"/>
    <mergeCell ref="H291:I291"/>
    <mergeCell ref="J285:J286"/>
    <mergeCell ref="K285:K286"/>
    <mergeCell ref="L285:L286"/>
    <mergeCell ref="F287:G288"/>
    <mergeCell ref="H287:I288"/>
    <mergeCell ref="J287:J288"/>
    <mergeCell ref="K287:K288"/>
    <mergeCell ref="L287:L288"/>
    <mergeCell ref="A283:A288"/>
    <mergeCell ref="F283:G283"/>
    <mergeCell ref="H283:L283"/>
    <mergeCell ref="B284:B286"/>
    <mergeCell ref="C284:C286"/>
    <mergeCell ref="D284:D286"/>
    <mergeCell ref="E284:E286"/>
    <mergeCell ref="F284:G286"/>
    <mergeCell ref="H284:I284"/>
    <mergeCell ref="K296:K297"/>
    <mergeCell ref="L296:L297"/>
    <mergeCell ref="F298:G299"/>
    <mergeCell ref="H298:I299"/>
    <mergeCell ref="J298:J299"/>
    <mergeCell ref="K298:K299"/>
    <mergeCell ref="L298:L299"/>
    <mergeCell ref="D295:D297"/>
    <mergeCell ref="E295:E297"/>
    <mergeCell ref="F295:G297"/>
    <mergeCell ref="H295:I295"/>
    <mergeCell ref="H296:I297"/>
    <mergeCell ref="J296:J297"/>
    <mergeCell ref="F292:G293"/>
    <mergeCell ref="H292:I293"/>
    <mergeCell ref="J292:J293"/>
    <mergeCell ref="K292:K293"/>
    <mergeCell ref="L292:L293"/>
    <mergeCell ref="J302:J303"/>
    <mergeCell ref="K302:K303"/>
    <mergeCell ref="L302:L303"/>
    <mergeCell ref="F304:G305"/>
    <mergeCell ref="H304:I305"/>
    <mergeCell ref="J304:J305"/>
    <mergeCell ref="K304:K305"/>
    <mergeCell ref="L304:L305"/>
    <mergeCell ref="A300:A305"/>
    <mergeCell ref="F300:G300"/>
    <mergeCell ref="H300:L300"/>
    <mergeCell ref="B301:B303"/>
    <mergeCell ref="C301:C303"/>
    <mergeCell ref="D301:D303"/>
    <mergeCell ref="E301:E303"/>
    <mergeCell ref="F301:G303"/>
    <mergeCell ref="H301:I301"/>
    <mergeCell ref="H302:I303"/>
    <mergeCell ref="J308:J309"/>
    <mergeCell ref="K308:K309"/>
    <mergeCell ref="L308:L309"/>
    <mergeCell ref="F310:G311"/>
    <mergeCell ref="H310:I311"/>
    <mergeCell ref="J310:J311"/>
    <mergeCell ref="K310:K311"/>
    <mergeCell ref="L310:L311"/>
    <mergeCell ref="A306:A311"/>
    <mergeCell ref="F306:G306"/>
    <mergeCell ref="H306:L306"/>
    <mergeCell ref="B307:B309"/>
    <mergeCell ref="C307:C309"/>
    <mergeCell ref="D307:D309"/>
    <mergeCell ref="E307:E309"/>
    <mergeCell ref="F307:G309"/>
    <mergeCell ref="H307:I307"/>
    <mergeCell ref="H308:I309"/>
    <mergeCell ref="F315:G316"/>
    <mergeCell ref="H315:I316"/>
    <mergeCell ref="J315:J316"/>
    <mergeCell ref="K315:K316"/>
    <mergeCell ref="L315:L316"/>
    <mergeCell ref="A317:A321"/>
    <mergeCell ref="F317:G317"/>
    <mergeCell ref="H317:L317"/>
    <mergeCell ref="B318:B319"/>
    <mergeCell ref="C318:C319"/>
    <mergeCell ref="A312:A316"/>
    <mergeCell ref="F312:G312"/>
    <mergeCell ref="H312:L312"/>
    <mergeCell ref="B313:B314"/>
    <mergeCell ref="C313:C314"/>
    <mergeCell ref="D313:D314"/>
    <mergeCell ref="E313:E314"/>
    <mergeCell ref="F313:G314"/>
    <mergeCell ref="H313:I313"/>
    <mergeCell ref="H314:I314"/>
    <mergeCell ref="F323:G324"/>
    <mergeCell ref="H323:I323"/>
    <mergeCell ref="H324:I324"/>
    <mergeCell ref="F325:G326"/>
    <mergeCell ref="H325:I326"/>
    <mergeCell ref="J325:J326"/>
    <mergeCell ref="J320:J321"/>
    <mergeCell ref="K320:K321"/>
    <mergeCell ref="L320:L321"/>
    <mergeCell ref="A322:A326"/>
    <mergeCell ref="F322:G322"/>
    <mergeCell ref="H322:L322"/>
    <mergeCell ref="B323:B324"/>
    <mergeCell ref="C323:C324"/>
    <mergeCell ref="D323:D324"/>
    <mergeCell ref="E323:E324"/>
    <mergeCell ref="D318:D319"/>
    <mergeCell ref="E318:E319"/>
    <mergeCell ref="F318:G319"/>
    <mergeCell ref="H318:I318"/>
    <mergeCell ref="H319:I319"/>
    <mergeCell ref="F320:G321"/>
    <mergeCell ref="H320:I321"/>
    <mergeCell ref="L330:L331"/>
    <mergeCell ref="A332:A336"/>
    <mergeCell ref="F332:G332"/>
    <mergeCell ref="H332:L332"/>
    <mergeCell ref="B333:B334"/>
    <mergeCell ref="C333:C334"/>
    <mergeCell ref="D333:D334"/>
    <mergeCell ref="E333:E334"/>
    <mergeCell ref="F333:G334"/>
    <mergeCell ref="H333:I333"/>
    <mergeCell ref="H328:I328"/>
    <mergeCell ref="H329:I329"/>
    <mergeCell ref="F330:G331"/>
    <mergeCell ref="H330:I331"/>
    <mergeCell ref="J330:J331"/>
    <mergeCell ref="K330:K331"/>
    <mergeCell ref="K325:K326"/>
    <mergeCell ref="L325:L326"/>
    <mergeCell ref="A327:A331"/>
    <mergeCell ref="F327:G327"/>
    <mergeCell ref="H327:L327"/>
    <mergeCell ref="B328:B329"/>
    <mergeCell ref="C328:C329"/>
    <mergeCell ref="D328:D329"/>
    <mergeCell ref="E328:E329"/>
    <mergeCell ref="F328:G329"/>
    <mergeCell ref="H337:L337"/>
    <mergeCell ref="B338:B339"/>
    <mergeCell ref="C338:C339"/>
    <mergeCell ref="D338:D339"/>
    <mergeCell ref="E338:E339"/>
    <mergeCell ref="F338:G339"/>
    <mergeCell ref="H338:I338"/>
    <mergeCell ref="H339:I339"/>
    <mergeCell ref="H334:I334"/>
    <mergeCell ref="F335:G336"/>
    <mergeCell ref="H335:I336"/>
    <mergeCell ref="J335:J336"/>
    <mergeCell ref="K335:K336"/>
    <mergeCell ref="L335:L336"/>
    <mergeCell ref="K344:K345"/>
    <mergeCell ref="L344:L345"/>
    <mergeCell ref="F346:G347"/>
    <mergeCell ref="H346:I347"/>
    <mergeCell ref="J346:J347"/>
    <mergeCell ref="K346:K347"/>
    <mergeCell ref="L346:L347"/>
    <mergeCell ref="D343:D345"/>
    <mergeCell ref="E343:E345"/>
    <mergeCell ref="F343:G345"/>
    <mergeCell ref="H343:I343"/>
    <mergeCell ref="H344:I345"/>
    <mergeCell ref="J344:J345"/>
    <mergeCell ref="F340:G341"/>
    <mergeCell ref="H340:I341"/>
    <mergeCell ref="J340:J341"/>
    <mergeCell ref="K340:K341"/>
    <mergeCell ref="L340:L341"/>
    <mergeCell ref="J350:J351"/>
    <mergeCell ref="K350:K351"/>
    <mergeCell ref="L350:L351"/>
    <mergeCell ref="F352:G353"/>
    <mergeCell ref="H352:I353"/>
    <mergeCell ref="J352:J353"/>
    <mergeCell ref="K352:K353"/>
    <mergeCell ref="L352:L353"/>
    <mergeCell ref="A348:A353"/>
    <mergeCell ref="F348:G348"/>
    <mergeCell ref="H348:L348"/>
    <mergeCell ref="B349:B351"/>
    <mergeCell ref="C349:C351"/>
    <mergeCell ref="D349:D351"/>
    <mergeCell ref="E349:E351"/>
    <mergeCell ref="F349:G351"/>
    <mergeCell ref="H349:I349"/>
    <mergeCell ref="H350:I351"/>
    <mergeCell ref="A342:A347"/>
    <mergeCell ref="F342:G342"/>
    <mergeCell ref="H342:L342"/>
    <mergeCell ref="B343:B345"/>
    <mergeCell ref="C343:C345"/>
    <mergeCell ref="A337:A341"/>
    <mergeCell ref="F337:G337"/>
    <mergeCell ref="F357:G358"/>
    <mergeCell ref="H357:I358"/>
    <mergeCell ref="J357:J358"/>
    <mergeCell ref="K357:K358"/>
    <mergeCell ref="L357:L358"/>
    <mergeCell ref="A359:A363"/>
    <mergeCell ref="F359:G359"/>
    <mergeCell ref="H359:L359"/>
    <mergeCell ref="B360:B361"/>
    <mergeCell ref="C360:C361"/>
    <mergeCell ref="A354:A358"/>
    <mergeCell ref="F354:G354"/>
    <mergeCell ref="H354:L354"/>
    <mergeCell ref="B355:B356"/>
    <mergeCell ref="C355:C356"/>
    <mergeCell ref="D355:D356"/>
    <mergeCell ref="E355:E356"/>
    <mergeCell ref="F355:G356"/>
    <mergeCell ref="H355:I355"/>
    <mergeCell ref="H356:I356"/>
    <mergeCell ref="F365:G367"/>
    <mergeCell ref="H365:I365"/>
    <mergeCell ref="H366:I367"/>
    <mergeCell ref="J366:J367"/>
    <mergeCell ref="K366:K367"/>
    <mergeCell ref="L366:L367"/>
    <mergeCell ref="J362:J363"/>
    <mergeCell ref="K362:K363"/>
    <mergeCell ref="L362:L363"/>
    <mergeCell ref="A364:A369"/>
    <mergeCell ref="F364:G364"/>
    <mergeCell ref="H364:L364"/>
    <mergeCell ref="B365:B367"/>
    <mergeCell ref="C365:C367"/>
    <mergeCell ref="D365:D367"/>
    <mergeCell ref="E365:E367"/>
    <mergeCell ref="D360:D361"/>
    <mergeCell ref="E360:E361"/>
    <mergeCell ref="F360:G361"/>
    <mergeCell ref="H360:I360"/>
    <mergeCell ref="H361:I361"/>
    <mergeCell ref="F362:G363"/>
    <mergeCell ref="H362:I363"/>
    <mergeCell ref="D371:D372"/>
    <mergeCell ref="E371:E372"/>
    <mergeCell ref="F371:G372"/>
    <mergeCell ref="H371:I371"/>
    <mergeCell ref="H372:I372"/>
    <mergeCell ref="F373:G374"/>
    <mergeCell ref="H373:I374"/>
    <mergeCell ref="F368:G369"/>
    <mergeCell ref="H368:I369"/>
    <mergeCell ref="J368:J369"/>
    <mergeCell ref="K368:K369"/>
    <mergeCell ref="L368:L369"/>
    <mergeCell ref="A370:A374"/>
    <mergeCell ref="F370:G370"/>
    <mergeCell ref="H370:L370"/>
    <mergeCell ref="B371:B372"/>
    <mergeCell ref="C371:C372"/>
    <mergeCell ref="K378:K379"/>
    <mergeCell ref="L378:L379"/>
    <mergeCell ref="A380:A384"/>
    <mergeCell ref="F380:G380"/>
    <mergeCell ref="H380:L380"/>
    <mergeCell ref="B381:B382"/>
    <mergeCell ref="C381:C382"/>
    <mergeCell ref="D381:D382"/>
    <mergeCell ref="E381:E382"/>
    <mergeCell ref="F381:G382"/>
    <mergeCell ref="F376:G377"/>
    <mergeCell ref="H376:I376"/>
    <mergeCell ref="H377:I377"/>
    <mergeCell ref="F378:G379"/>
    <mergeCell ref="H378:I379"/>
    <mergeCell ref="J378:J379"/>
    <mergeCell ref="J373:J374"/>
    <mergeCell ref="K373:K374"/>
    <mergeCell ref="L373:L374"/>
    <mergeCell ref="A375:A379"/>
    <mergeCell ref="F375:G375"/>
    <mergeCell ref="H375:L375"/>
    <mergeCell ref="B376:B377"/>
    <mergeCell ref="C376:C377"/>
    <mergeCell ref="D376:D377"/>
    <mergeCell ref="E376:E377"/>
    <mergeCell ref="H387:I387"/>
    <mergeCell ref="F388:G389"/>
    <mergeCell ref="H388:I389"/>
    <mergeCell ref="J388:J389"/>
    <mergeCell ref="K388:K389"/>
    <mergeCell ref="L388:L389"/>
    <mergeCell ref="L383:L384"/>
    <mergeCell ref="A385:A389"/>
    <mergeCell ref="F385:G385"/>
    <mergeCell ref="H385:L385"/>
    <mergeCell ref="B386:B387"/>
    <mergeCell ref="C386:C387"/>
    <mergeCell ref="D386:D387"/>
    <mergeCell ref="E386:E387"/>
    <mergeCell ref="F386:G387"/>
    <mergeCell ref="H386:I386"/>
    <mergeCell ref="H381:I381"/>
    <mergeCell ref="H382:I382"/>
    <mergeCell ref="F383:G384"/>
    <mergeCell ref="H383:I384"/>
    <mergeCell ref="J383:J384"/>
    <mergeCell ref="K383:K384"/>
    <mergeCell ref="D396:D397"/>
    <mergeCell ref="E396:E397"/>
    <mergeCell ref="F396:G397"/>
    <mergeCell ref="H396:I396"/>
    <mergeCell ref="H397:I397"/>
    <mergeCell ref="F398:G399"/>
    <mergeCell ref="H398:I399"/>
    <mergeCell ref="F393:G394"/>
    <mergeCell ref="H393:I394"/>
    <mergeCell ref="J393:J394"/>
    <mergeCell ref="K393:K394"/>
    <mergeCell ref="L393:L394"/>
    <mergeCell ref="A395:A399"/>
    <mergeCell ref="F395:G395"/>
    <mergeCell ref="H395:L395"/>
    <mergeCell ref="B396:B397"/>
    <mergeCell ref="C396:C397"/>
    <mergeCell ref="A390:A394"/>
    <mergeCell ref="F390:G390"/>
    <mergeCell ref="H390:L390"/>
    <mergeCell ref="B391:B392"/>
    <mergeCell ref="C391:C392"/>
    <mergeCell ref="D391:D392"/>
    <mergeCell ref="E391:E392"/>
    <mergeCell ref="F391:G392"/>
    <mergeCell ref="H391:I391"/>
    <mergeCell ref="H392:I392"/>
    <mergeCell ref="K403:K404"/>
    <mergeCell ref="L403:L404"/>
    <mergeCell ref="A405:A409"/>
    <mergeCell ref="F405:G405"/>
    <mergeCell ref="H405:L405"/>
    <mergeCell ref="B406:B407"/>
    <mergeCell ref="C406:C407"/>
    <mergeCell ref="D406:D407"/>
    <mergeCell ref="E406:E407"/>
    <mergeCell ref="F406:G407"/>
    <mergeCell ref="F401:G402"/>
    <mergeCell ref="H401:I401"/>
    <mergeCell ref="H402:I402"/>
    <mergeCell ref="F403:G404"/>
    <mergeCell ref="H403:I404"/>
    <mergeCell ref="J403:J404"/>
    <mergeCell ref="J398:J399"/>
    <mergeCell ref="K398:K399"/>
    <mergeCell ref="L398:L399"/>
    <mergeCell ref="A400:A404"/>
    <mergeCell ref="F400:G400"/>
    <mergeCell ref="H400:L400"/>
    <mergeCell ref="B401:B402"/>
    <mergeCell ref="C401:C402"/>
    <mergeCell ref="D401:D402"/>
    <mergeCell ref="E401:E402"/>
    <mergeCell ref="H412:I412"/>
    <mergeCell ref="F413:G414"/>
    <mergeCell ref="H413:I414"/>
    <mergeCell ref="J413:J414"/>
    <mergeCell ref="K413:K414"/>
    <mergeCell ref="L413:L414"/>
    <mergeCell ref="L408:L409"/>
    <mergeCell ref="A410:A414"/>
    <mergeCell ref="F410:G410"/>
    <mergeCell ref="H410:L410"/>
    <mergeCell ref="B411:B412"/>
    <mergeCell ref="C411:C412"/>
    <mergeCell ref="D411:D412"/>
    <mergeCell ref="E411:E412"/>
    <mergeCell ref="F411:G412"/>
    <mergeCell ref="H411:I411"/>
    <mergeCell ref="H406:I406"/>
    <mergeCell ref="H407:I407"/>
    <mergeCell ref="F408:G409"/>
    <mergeCell ref="H408:I409"/>
    <mergeCell ref="J408:J409"/>
    <mergeCell ref="K408:K409"/>
    <mergeCell ref="F418:G419"/>
    <mergeCell ref="H418:I419"/>
    <mergeCell ref="J418:J419"/>
    <mergeCell ref="K418:K419"/>
    <mergeCell ref="L418:L419"/>
    <mergeCell ref="A420:A424"/>
    <mergeCell ref="F420:G420"/>
    <mergeCell ref="H420:L420"/>
    <mergeCell ref="B421:B422"/>
    <mergeCell ref="C421:C422"/>
    <mergeCell ref="A415:A419"/>
    <mergeCell ref="F415:G415"/>
    <mergeCell ref="H415:L415"/>
    <mergeCell ref="B416:B417"/>
    <mergeCell ref="C416:C417"/>
    <mergeCell ref="D416:D417"/>
    <mergeCell ref="E416:E417"/>
    <mergeCell ref="F416:G417"/>
    <mergeCell ref="H416:I416"/>
    <mergeCell ref="H417:I417"/>
    <mergeCell ref="F426:G427"/>
    <mergeCell ref="H426:I426"/>
    <mergeCell ref="H427:I427"/>
    <mergeCell ref="F428:G429"/>
    <mergeCell ref="H428:I429"/>
    <mergeCell ref="J428:J429"/>
    <mergeCell ref="J423:J424"/>
    <mergeCell ref="K423:K424"/>
    <mergeCell ref="L423:L424"/>
    <mergeCell ref="A425:A429"/>
    <mergeCell ref="F425:G425"/>
    <mergeCell ref="H425:L425"/>
    <mergeCell ref="B426:B427"/>
    <mergeCell ref="C426:C427"/>
    <mergeCell ref="D426:D427"/>
    <mergeCell ref="E426:E427"/>
    <mergeCell ref="D421:D422"/>
    <mergeCell ref="E421:E422"/>
    <mergeCell ref="F421:G422"/>
    <mergeCell ref="H421:I421"/>
    <mergeCell ref="H422:I422"/>
    <mergeCell ref="F423:G424"/>
    <mergeCell ref="H423:I424"/>
    <mergeCell ref="L433:L434"/>
    <mergeCell ref="A435:A439"/>
    <mergeCell ref="F435:G435"/>
    <mergeCell ref="H435:L435"/>
    <mergeCell ref="B436:B437"/>
    <mergeCell ref="C436:C437"/>
    <mergeCell ref="D436:D437"/>
    <mergeCell ref="E436:E437"/>
    <mergeCell ref="F436:G437"/>
    <mergeCell ref="H436:I436"/>
    <mergeCell ref="H431:I431"/>
    <mergeCell ref="H432:I432"/>
    <mergeCell ref="F433:G434"/>
    <mergeCell ref="H433:I434"/>
    <mergeCell ref="J433:J434"/>
    <mergeCell ref="K433:K434"/>
    <mergeCell ref="K428:K429"/>
    <mergeCell ref="L428:L429"/>
    <mergeCell ref="A430:A434"/>
    <mergeCell ref="F430:G430"/>
    <mergeCell ref="H430:L430"/>
    <mergeCell ref="B431:B432"/>
    <mergeCell ref="C431:C432"/>
    <mergeCell ref="D431:D432"/>
    <mergeCell ref="E431:E432"/>
    <mergeCell ref="F431:G432"/>
    <mergeCell ref="A445:A450"/>
    <mergeCell ref="F445:G445"/>
    <mergeCell ref="H445:L445"/>
    <mergeCell ref="B446:B448"/>
    <mergeCell ref="C446:C448"/>
    <mergeCell ref="A440:A444"/>
    <mergeCell ref="F440:G440"/>
    <mergeCell ref="H440:L440"/>
    <mergeCell ref="B441:B442"/>
    <mergeCell ref="C441:C442"/>
    <mergeCell ref="D441:D442"/>
    <mergeCell ref="E441:E442"/>
    <mergeCell ref="F441:G442"/>
    <mergeCell ref="H441:I441"/>
    <mergeCell ref="H442:I442"/>
    <mergeCell ref="H437:I437"/>
    <mergeCell ref="F438:G439"/>
    <mergeCell ref="H438:I439"/>
    <mergeCell ref="J438:J439"/>
    <mergeCell ref="K438:K439"/>
    <mergeCell ref="L438:L439"/>
    <mergeCell ref="K447:K448"/>
    <mergeCell ref="L447:L448"/>
    <mergeCell ref="F449:G450"/>
    <mergeCell ref="H449:I450"/>
    <mergeCell ref="J449:J450"/>
    <mergeCell ref="K449:K450"/>
    <mergeCell ref="L449:L450"/>
    <mergeCell ref="D446:D448"/>
    <mergeCell ref="E446:E448"/>
    <mergeCell ref="F446:G448"/>
    <mergeCell ref="H446:I446"/>
    <mergeCell ref="H447:I448"/>
    <mergeCell ref="J447:J448"/>
    <mergeCell ref="F443:G444"/>
    <mergeCell ref="H443:I444"/>
    <mergeCell ref="J443:J444"/>
    <mergeCell ref="K443:K444"/>
    <mergeCell ref="L443:L444"/>
    <mergeCell ref="D457:D458"/>
    <mergeCell ref="E457:E458"/>
    <mergeCell ref="F457:G458"/>
    <mergeCell ref="H457:I457"/>
    <mergeCell ref="H458:I458"/>
    <mergeCell ref="F459:G460"/>
    <mergeCell ref="H459:I460"/>
    <mergeCell ref="F454:G455"/>
    <mergeCell ref="H454:I455"/>
    <mergeCell ref="J454:J455"/>
    <mergeCell ref="K454:K455"/>
    <mergeCell ref="L454:L455"/>
    <mergeCell ref="A456:A460"/>
    <mergeCell ref="F456:G456"/>
    <mergeCell ref="H456:L456"/>
    <mergeCell ref="B457:B458"/>
    <mergeCell ref="C457:C458"/>
    <mergeCell ref="A451:A455"/>
    <mergeCell ref="F451:G451"/>
    <mergeCell ref="H451:L451"/>
    <mergeCell ref="B452:B453"/>
    <mergeCell ref="C452:C453"/>
    <mergeCell ref="D452:D453"/>
    <mergeCell ref="E452:E453"/>
    <mergeCell ref="F452:G453"/>
    <mergeCell ref="H452:I452"/>
    <mergeCell ref="H453:I453"/>
    <mergeCell ref="A467:A472"/>
    <mergeCell ref="F467:G467"/>
    <mergeCell ref="H467:L467"/>
    <mergeCell ref="B468:B470"/>
    <mergeCell ref="C468:C470"/>
    <mergeCell ref="F462:G464"/>
    <mergeCell ref="H462:I462"/>
    <mergeCell ref="H463:I464"/>
    <mergeCell ref="J463:J464"/>
    <mergeCell ref="K463:K464"/>
    <mergeCell ref="L463:L464"/>
    <mergeCell ref="J459:J460"/>
    <mergeCell ref="K459:K460"/>
    <mergeCell ref="L459:L460"/>
    <mergeCell ref="A461:A466"/>
    <mergeCell ref="F461:G461"/>
    <mergeCell ref="H461:L461"/>
    <mergeCell ref="B462:B464"/>
    <mergeCell ref="C462:C464"/>
    <mergeCell ref="D462:D464"/>
    <mergeCell ref="E462:E464"/>
    <mergeCell ref="K469:K470"/>
    <mergeCell ref="L469:L470"/>
    <mergeCell ref="F471:G472"/>
    <mergeCell ref="H471:I472"/>
    <mergeCell ref="J471:J472"/>
    <mergeCell ref="K471:K472"/>
    <mergeCell ref="L471:L472"/>
    <mergeCell ref="D468:D470"/>
    <mergeCell ref="E468:E470"/>
    <mergeCell ref="F468:G470"/>
    <mergeCell ref="H468:I468"/>
    <mergeCell ref="H469:I470"/>
    <mergeCell ref="J469:J470"/>
    <mergeCell ref="F465:G466"/>
    <mergeCell ref="H465:I466"/>
    <mergeCell ref="J465:J466"/>
    <mergeCell ref="K465:K466"/>
    <mergeCell ref="L465:L466"/>
    <mergeCell ref="J475:J476"/>
    <mergeCell ref="K475:K476"/>
    <mergeCell ref="L475:L476"/>
    <mergeCell ref="F477:G478"/>
    <mergeCell ref="H477:I478"/>
    <mergeCell ref="J477:J478"/>
    <mergeCell ref="K477:K478"/>
    <mergeCell ref="L477:L478"/>
    <mergeCell ref="A473:A478"/>
    <mergeCell ref="F473:G473"/>
    <mergeCell ref="H473:L473"/>
    <mergeCell ref="B474:B476"/>
    <mergeCell ref="C474:C476"/>
    <mergeCell ref="D474:D476"/>
    <mergeCell ref="E474:E476"/>
    <mergeCell ref="F474:G476"/>
    <mergeCell ref="H474:I474"/>
    <mergeCell ref="H475:I476"/>
    <mergeCell ref="J481:J482"/>
    <mergeCell ref="K481:K482"/>
    <mergeCell ref="L481:L482"/>
    <mergeCell ref="F483:G484"/>
    <mergeCell ref="H483:I484"/>
    <mergeCell ref="J483:J484"/>
    <mergeCell ref="K483:K484"/>
    <mergeCell ref="L483:L484"/>
    <mergeCell ref="A479:A484"/>
    <mergeCell ref="F479:G479"/>
    <mergeCell ref="H479:L479"/>
    <mergeCell ref="B480:B482"/>
    <mergeCell ref="C480:C482"/>
    <mergeCell ref="D480:D482"/>
    <mergeCell ref="E480:E482"/>
    <mergeCell ref="F480:G482"/>
    <mergeCell ref="H480:I480"/>
    <mergeCell ref="H481:I482"/>
    <mergeCell ref="D491:D492"/>
    <mergeCell ref="E491:E492"/>
    <mergeCell ref="F491:G492"/>
    <mergeCell ref="H491:I491"/>
    <mergeCell ref="H492:I492"/>
    <mergeCell ref="F493:G494"/>
    <mergeCell ref="H493:I494"/>
    <mergeCell ref="F488:G489"/>
    <mergeCell ref="H488:I489"/>
    <mergeCell ref="J488:J489"/>
    <mergeCell ref="K488:K489"/>
    <mergeCell ref="L488:L489"/>
    <mergeCell ref="A490:A494"/>
    <mergeCell ref="F490:G490"/>
    <mergeCell ref="H490:L490"/>
    <mergeCell ref="B491:B492"/>
    <mergeCell ref="C491:C492"/>
    <mergeCell ref="A485:A489"/>
    <mergeCell ref="F485:G485"/>
    <mergeCell ref="H485:L485"/>
    <mergeCell ref="B486:B487"/>
    <mergeCell ref="C486:C487"/>
    <mergeCell ref="D486:D487"/>
    <mergeCell ref="E486:E487"/>
    <mergeCell ref="F486:G487"/>
    <mergeCell ref="H486:I486"/>
    <mergeCell ref="H487:I487"/>
    <mergeCell ref="K498:K499"/>
    <mergeCell ref="L498:L499"/>
    <mergeCell ref="A500:A504"/>
    <mergeCell ref="F500:G500"/>
    <mergeCell ref="H500:L500"/>
    <mergeCell ref="B501:B502"/>
    <mergeCell ref="C501:C502"/>
    <mergeCell ref="D501:D502"/>
    <mergeCell ref="E501:E502"/>
    <mergeCell ref="F501:G502"/>
    <mergeCell ref="F496:G497"/>
    <mergeCell ref="H496:I496"/>
    <mergeCell ref="H497:I497"/>
    <mergeCell ref="F498:G499"/>
    <mergeCell ref="H498:I499"/>
    <mergeCell ref="J498:J499"/>
    <mergeCell ref="J493:J494"/>
    <mergeCell ref="K493:K494"/>
    <mergeCell ref="L493:L494"/>
    <mergeCell ref="A495:A499"/>
    <mergeCell ref="F495:G495"/>
    <mergeCell ref="H495:L495"/>
    <mergeCell ref="B496:B497"/>
    <mergeCell ref="C496:C497"/>
    <mergeCell ref="D496:D497"/>
    <mergeCell ref="E496:E497"/>
    <mergeCell ref="H507:I507"/>
    <mergeCell ref="F508:G509"/>
    <mergeCell ref="H508:I509"/>
    <mergeCell ref="J508:J509"/>
    <mergeCell ref="K508:K509"/>
    <mergeCell ref="L508:L509"/>
    <mergeCell ref="L503:L504"/>
    <mergeCell ref="A505:A509"/>
    <mergeCell ref="F505:G505"/>
    <mergeCell ref="H505:L505"/>
    <mergeCell ref="B506:B507"/>
    <mergeCell ref="C506:C507"/>
    <mergeCell ref="D506:D507"/>
    <mergeCell ref="E506:E507"/>
    <mergeCell ref="F506:G507"/>
    <mergeCell ref="H506:I506"/>
    <mergeCell ref="H501:I501"/>
    <mergeCell ref="H502:I502"/>
    <mergeCell ref="F503:G504"/>
    <mergeCell ref="H503:I504"/>
    <mergeCell ref="J503:J504"/>
    <mergeCell ref="K503:K504"/>
    <mergeCell ref="D516:D517"/>
    <mergeCell ref="E516:E517"/>
    <mergeCell ref="F516:G517"/>
    <mergeCell ref="H516:I516"/>
    <mergeCell ref="H517:I517"/>
    <mergeCell ref="F518:G519"/>
    <mergeCell ref="H518:I519"/>
    <mergeCell ref="F513:G514"/>
    <mergeCell ref="H513:I514"/>
    <mergeCell ref="J513:J514"/>
    <mergeCell ref="K513:K514"/>
    <mergeCell ref="L513:L514"/>
    <mergeCell ref="A515:A519"/>
    <mergeCell ref="F515:G515"/>
    <mergeCell ref="H515:L515"/>
    <mergeCell ref="B516:B517"/>
    <mergeCell ref="C516:C517"/>
    <mergeCell ref="A510:A514"/>
    <mergeCell ref="F510:G510"/>
    <mergeCell ref="H510:L510"/>
    <mergeCell ref="B511:B512"/>
    <mergeCell ref="C511:C512"/>
    <mergeCell ref="D511:D512"/>
    <mergeCell ref="E511:E512"/>
    <mergeCell ref="F511:G512"/>
    <mergeCell ref="H511:I511"/>
    <mergeCell ref="H512:I512"/>
    <mergeCell ref="J518:J519"/>
    <mergeCell ref="K518:K519"/>
    <mergeCell ref="L518:L519"/>
    <mergeCell ref="A520:A525"/>
    <mergeCell ref="F520:G520"/>
    <mergeCell ref="H520:L520"/>
    <mergeCell ref="B521:B523"/>
    <mergeCell ref="C521:C523"/>
    <mergeCell ref="D521:D523"/>
    <mergeCell ref="E521:E523"/>
    <mergeCell ref="K528:K529"/>
    <mergeCell ref="L528:L529"/>
    <mergeCell ref="F530:G531"/>
    <mergeCell ref="H530:I531"/>
    <mergeCell ref="J530:J531"/>
    <mergeCell ref="K530:K531"/>
    <mergeCell ref="L530:L531"/>
    <mergeCell ref="D527:D529"/>
    <mergeCell ref="E527:E529"/>
    <mergeCell ref="F527:G529"/>
    <mergeCell ref="H527:I527"/>
    <mergeCell ref="H528:I529"/>
    <mergeCell ref="J528:J529"/>
    <mergeCell ref="F524:G525"/>
    <mergeCell ref="H524:I525"/>
    <mergeCell ref="J524:J525"/>
    <mergeCell ref="K524:K525"/>
    <mergeCell ref="L524:L525"/>
    <mergeCell ref="A526:A531"/>
    <mergeCell ref="F526:G526"/>
    <mergeCell ref="H526:L526"/>
    <mergeCell ref="B527:B529"/>
    <mergeCell ref="C527:C529"/>
    <mergeCell ref="F521:G523"/>
    <mergeCell ref="H521:I521"/>
    <mergeCell ref="H522:I523"/>
    <mergeCell ref="J522:J523"/>
    <mergeCell ref="K522:K523"/>
    <mergeCell ref="L522:L52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5"/>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10</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901</v>
      </c>
      <c r="B10" s="203" t="s">
        <v>12</v>
      </c>
      <c r="C10" s="207" t="s">
        <v>11</v>
      </c>
      <c r="D10" s="207" t="s">
        <v>280</v>
      </c>
      <c r="E10" s="207" t="s">
        <v>281</v>
      </c>
      <c r="F10" s="653" t="s">
        <v>8</v>
      </c>
      <c r="G10" s="653"/>
      <c r="H10" s="650"/>
      <c r="I10" s="650"/>
      <c r="J10" s="650"/>
      <c r="K10" s="650"/>
      <c r="L10" s="650"/>
    </row>
    <row r="11" spans="1:12" x14ac:dyDescent="0.2">
      <c r="A11" s="652"/>
      <c r="B11" s="651" t="s">
        <v>3124</v>
      </c>
      <c r="C11" s="654" t="s">
        <v>3129</v>
      </c>
      <c r="D11" s="655">
        <v>43501</v>
      </c>
      <c r="E11" s="651" t="s">
        <v>644</v>
      </c>
      <c r="F11" s="651" t="s">
        <v>2368</v>
      </c>
      <c r="G11" s="651"/>
      <c r="H11" s="649" t="s">
        <v>286</v>
      </c>
      <c r="I11" s="649"/>
      <c r="J11" s="209" t="s">
        <v>287</v>
      </c>
      <c r="K11" s="209" t="s">
        <v>16</v>
      </c>
      <c r="L11" s="210">
        <v>555</v>
      </c>
    </row>
    <row r="12" spans="1:12" x14ac:dyDescent="0.2">
      <c r="A12" s="652"/>
      <c r="B12" s="651"/>
      <c r="C12" s="654"/>
      <c r="D12" s="655"/>
      <c r="E12" s="651"/>
      <c r="F12" s="651"/>
      <c r="G12" s="651"/>
      <c r="H12" s="649" t="s">
        <v>242</v>
      </c>
      <c r="I12" s="649"/>
      <c r="J12" s="651" t="s">
        <v>287</v>
      </c>
      <c r="K12" s="651" t="s">
        <v>16</v>
      </c>
      <c r="L12" s="648">
        <v>425.6</v>
      </c>
    </row>
    <row r="13" spans="1:12" x14ac:dyDescent="0.2">
      <c r="A13" s="652"/>
      <c r="B13" s="651"/>
      <c r="C13" s="654"/>
      <c r="D13" s="655"/>
      <c r="E13" s="651"/>
      <c r="F13" s="651"/>
      <c r="G13" s="651"/>
      <c r="H13" s="649"/>
      <c r="I13" s="649"/>
      <c r="J13" s="651"/>
      <c r="K13" s="651"/>
      <c r="L13" s="648"/>
    </row>
    <row r="14" spans="1:12" ht="24" x14ac:dyDescent="0.2">
      <c r="A14" s="652"/>
      <c r="B14" s="203" t="s">
        <v>6</v>
      </c>
      <c r="C14" s="207" t="s">
        <v>5</v>
      </c>
      <c r="D14" s="207" t="s">
        <v>288</v>
      </c>
      <c r="E14" s="207" t="s">
        <v>289</v>
      </c>
      <c r="F14" s="650"/>
      <c r="G14" s="650"/>
      <c r="H14" s="649" t="s">
        <v>290</v>
      </c>
      <c r="I14" s="649"/>
      <c r="J14" s="651" t="s">
        <v>287</v>
      </c>
      <c r="K14" s="651" t="s">
        <v>16</v>
      </c>
      <c r="L14" s="648">
        <v>400</v>
      </c>
    </row>
    <row r="15" spans="1:12" ht="24" x14ac:dyDescent="0.2">
      <c r="A15" s="652"/>
      <c r="B15" s="209" t="s">
        <v>832</v>
      </c>
      <c r="C15" s="209" t="s">
        <v>2368</v>
      </c>
      <c r="D15" s="211">
        <v>43503</v>
      </c>
      <c r="E15" s="209" t="s">
        <v>1585</v>
      </c>
      <c r="F15" s="650"/>
      <c r="G15" s="650"/>
      <c r="H15" s="649"/>
      <c r="I15" s="649"/>
      <c r="J15" s="651"/>
      <c r="K15" s="651"/>
      <c r="L15" s="648"/>
    </row>
    <row r="16" spans="1:12" ht="24" x14ac:dyDescent="0.2">
      <c r="A16" s="652">
        <v>902</v>
      </c>
      <c r="B16" s="203" t="s">
        <v>12</v>
      </c>
      <c r="C16" s="207" t="s">
        <v>11</v>
      </c>
      <c r="D16" s="207" t="s">
        <v>280</v>
      </c>
      <c r="E16" s="207" t="s">
        <v>281</v>
      </c>
      <c r="F16" s="653" t="s">
        <v>8</v>
      </c>
      <c r="G16" s="653"/>
      <c r="H16" s="650"/>
      <c r="I16" s="650"/>
      <c r="J16" s="650"/>
      <c r="K16" s="650"/>
      <c r="L16" s="650"/>
    </row>
    <row r="17" spans="1:12" x14ac:dyDescent="0.2">
      <c r="A17" s="652"/>
      <c r="B17" s="651" t="s">
        <v>3130</v>
      </c>
      <c r="C17" s="654" t="s">
        <v>3131</v>
      </c>
      <c r="D17" s="655">
        <v>43401</v>
      </c>
      <c r="E17" s="651" t="s">
        <v>482</v>
      </c>
      <c r="F17" s="651" t="s">
        <v>1128</v>
      </c>
      <c r="G17" s="651"/>
      <c r="H17" s="649" t="s">
        <v>286</v>
      </c>
      <c r="I17" s="649"/>
      <c r="J17" s="209" t="s">
        <v>287</v>
      </c>
      <c r="K17" s="209" t="s">
        <v>16</v>
      </c>
      <c r="L17" s="210">
        <v>169</v>
      </c>
    </row>
    <row r="18" spans="1:12" x14ac:dyDescent="0.2">
      <c r="A18" s="652"/>
      <c r="B18" s="651"/>
      <c r="C18" s="654"/>
      <c r="D18" s="655"/>
      <c r="E18" s="651"/>
      <c r="F18" s="651"/>
      <c r="G18" s="651"/>
      <c r="H18" s="649" t="s">
        <v>242</v>
      </c>
      <c r="I18" s="649"/>
      <c r="J18" s="651" t="s">
        <v>287</v>
      </c>
      <c r="K18" s="651" t="s">
        <v>16</v>
      </c>
      <c r="L18" s="648">
        <v>276.39999999999998</v>
      </c>
    </row>
    <row r="19" spans="1:12" x14ac:dyDescent="0.2">
      <c r="A19" s="652"/>
      <c r="B19" s="651"/>
      <c r="C19" s="654"/>
      <c r="D19" s="655"/>
      <c r="E19" s="651"/>
      <c r="F19" s="651"/>
      <c r="G19" s="651"/>
      <c r="H19" s="649"/>
      <c r="I19" s="649"/>
      <c r="J19" s="651"/>
      <c r="K19" s="651"/>
      <c r="L19" s="648"/>
    </row>
    <row r="20" spans="1:12" ht="24" x14ac:dyDescent="0.2">
      <c r="A20" s="652"/>
      <c r="B20" s="203" t="s">
        <v>6</v>
      </c>
      <c r="C20" s="207" t="s">
        <v>5</v>
      </c>
      <c r="D20" s="207" t="s">
        <v>288</v>
      </c>
      <c r="E20" s="207" t="s">
        <v>289</v>
      </c>
      <c r="F20" s="650"/>
      <c r="G20" s="650"/>
      <c r="H20" s="649" t="s">
        <v>290</v>
      </c>
      <c r="I20" s="649"/>
      <c r="J20" s="651" t="s">
        <v>287</v>
      </c>
      <c r="K20" s="651" t="s">
        <v>16</v>
      </c>
      <c r="L20" s="648">
        <v>140</v>
      </c>
    </row>
    <row r="21" spans="1:12" ht="24" x14ac:dyDescent="0.2">
      <c r="A21" s="652"/>
      <c r="B21" s="209" t="s">
        <v>3132</v>
      </c>
      <c r="C21" s="209" t="s">
        <v>1128</v>
      </c>
      <c r="D21" s="211">
        <v>43402</v>
      </c>
      <c r="E21" s="209" t="s">
        <v>2316</v>
      </c>
      <c r="F21" s="650"/>
      <c r="G21" s="650"/>
      <c r="H21" s="649"/>
      <c r="I21" s="649"/>
      <c r="J21" s="651"/>
      <c r="K21" s="651"/>
      <c r="L21" s="648"/>
    </row>
    <row r="22" spans="1:12" ht="24" x14ac:dyDescent="0.2">
      <c r="A22" s="652">
        <v>903</v>
      </c>
      <c r="B22" s="203" t="s">
        <v>12</v>
      </c>
      <c r="C22" s="207" t="s">
        <v>11</v>
      </c>
      <c r="D22" s="207" t="s">
        <v>280</v>
      </c>
      <c r="E22" s="207" t="s">
        <v>281</v>
      </c>
      <c r="F22" s="653" t="s">
        <v>8</v>
      </c>
      <c r="G22" s="653"/>
      <c r="H22" s="650"/>
      <c r="I22" s="650"/>
      <c r="J22" s="650"/>
      <c r="K22" s="650"/>
      <c r="L22" s="650"/>
    </row>
    <row r="23" spans="1:12" x14ac:dyDescent="0.2">
      <c r="A23" s="652"/>
      <c r="B23" s="651" t="s">
        <v>3130</v>
      </c>
      <c r="C23" s="654" t="s">
        <v>3133</v>
      </c>
      <c r="D23" s="655">
        <v>43544</v>
      </c>
      <c r="E23" s="651" t="s">
        <v>628</v>
      </c>
      <c r="F23" s="651" t="s">
        <v>756</v>
      </c>
      <c r="G23" s="651"/>
      <c r="H23" s="649" t="s">
        <v>286</v>
      </c>
      <c r="I23" s="649"/>
      <c r="J23" s="209" t="s">
        <v>287</v>
      </c>
      <c r="K23" s="209" t="s">
        <v>16</v>
      </c>
      <c r="L23" s="210">
        <v>690.86</v>
      </c>
    </row>
    <row r="24" spans="1:12" x14ac:dyDescent="0.2">
      <c r="A24" s="652"/>
      <c r="B24" s="651"/>
      <c r="C24" s="654"/>
      <c r="D24" s="655"/>
      <c r="E24" s="651"/>
      <c r="F24" s="651"/>
      <c r="G24" s="651"/>
      <c r="H24" s="649" t="s">
        <v>242</v>
      </c>
      <c r="I24" s="649"/>
      <c r="J24" s="209" t="s">
        <v>287</v>
      </c>
      <c r="K24" s="209" t="s">
        <v>16</v>
      </c>
      <c r="L24" s="210">
        <v>295.27</v>
      </c>
    </row>
    <row r="25" spans="1:12" ht="24" x14ac:dyDescent="0.2">
      <c r="A25" s="652"/>
      <c r="B25" s="203" t="s">
        <v>6</v>
      </c>
      <c r="C25" s="207" t="s">
        <v>5</v>
      </c>
      <c r="D25" s="207" t="s">
        <v>288</v>
      </c>
      <c r="E25" s="207" t="s">
        <v>289</v>
      </c>
      <c r="F25" s="650"/>
      <c r="G25" s="650"/>
      <c r="H25" s="649" t="s">
        <v>290</v>
      </c>
      <c r="I25" s="649"/>
      <c r="J25" s="651" t="s">
        <v>287</v>
      </c>
      <c r="K25" s="651" t="s">
        <v>287</v>
      </c>
      <c r="L25" s="648">
        <v>0</v>
      </c>
    </row>
    <row r="26" spans="1:12" ht="24" x14ac:dyDescent="0.2">
      <c r="A26" s="652"/>
      <c r="B26" s="209" t="s">
        <v>3132</v>
      </c>
      <c r="C26" s="209" t="s">
        <v>756</v>
      </c>
      <c r="D26" s="211">
        <v>43546</v>
      </c>
      <c r="E26" s="209" t="s">
        <v>893</v>
      </c>
      <c r="F26" s="650"/>
      <c r="G26" s="650"/>
      <c r="H26" s="649"/>
      <c r="I26" s="649"/>
      <c r="J26" s="651"/>
      <c r="K26" s="651"/>
      <c r="L26" s="648"/>
    </row>
    <row r="27" spans="1:12" ht="24" x14ac:dyDescent="0.2">
      <c r="A27" s="652">
        <v>904</v>
      </c>
      <c r="B27" s="203" t="s">
        <v>12</v>
      </c>
      <c r="C27" s="207" t="s">
        <v>11</v>
      </c>
      <c r="D27" s="207" t="s">
        <v>280</v>
      </c>
      <c r="E27" s="207" t="s">
        <v>281</v>
      </c>
      <c r="F27" s="653" t="s">
        <v>8</v>
      </c>
      <c r="G27" s="653"/>
      <c r="H27" s="650"/>
      <c r="I27" s="650"/>
      <c r="J27" s="650"/>
      <c r="K27" s="650"/>
      <c r="L27" s="650"/>
    </row>
    <row r="28" spans="1:12" x14ac:dyDescent="0.2">
      <c r="A28" s="652"/>
      <c r="B28" s="651" t="s">
        <v>3130</v>
      </c>
      <c r="C28" s="654" t="s">
        <v>3134</v>
      </c>
      <c r="D28" s="655">
        <v>43555</v>
      </c>
      <c r="E28" s="651" t="s">
        <v>770</v>
      </c>
      <c r="F28" s="651" t="s">
        <v>1293</v>
      </c>
      <c r="G28" s="651"/>
      <c r="H28" s="649" t="s">
        <v>286</v>
      </c>
      <c r="I28" s="649"/>
      <c r="J28" s="209" t="s">
        <v>287</v>
      </c>
      <c r="K28" s="209" t="s">
        <v>16</v>
      </c>
      <c r="L28" s="210">
        <v>301.08</v>
      </c>
    </row>
    <row r="29" spans="1:12" x14ac:dyDescent="0.2">
      <c r="A29" s="652"/>
      <c r="B29" s="651"/>
      <c r="C29" s="654"/>
      <c r="D29" s="655"/>
      <c r="E29" s="651"/>
      <c r="F29" s="651"/>
      <c r="G29" s="651"/>
      <c r="H29" s="649" t="s">
        <v>242</v>
      </c>
      <c r="I29" s="649"/>
      <c r="J29" s="209" t="s">
        <v>287</v>
      </c>
      <c r="K29" s="209" t="s">
        <v>16</v>
      </c>
      <c r="L29" s="210">
        <v>439.66</v>
      </c>
    </row>
    <row r="30" spans="1:12" ht="24" x14ac:dyDescent="0.2">
      <c r="A30" s="652"/>
      <c r="B30" s="203" t="s">
        <v>6</v>
      </c>
      <c r="C30" s="207" t="s">
        <v>5</v>
      </c>
      <c r="D30" s="207" t="s">
        <v>288</v>
      </c>
      <c r="E30" s="207" t="s">
        <v>289</v>
      </c>
      <c r="F30" s="650"/>
      <c r="G30" s="650"/>
      <c r="H30" s="649" t="s">
        <v>290</v>
      </c>
      <c r="I30" s="649"/>
      <c r="J30" s="651" t="s">
        <v>287</v>
      </c>
      <c r="K30" s="651" t="s">
        <v>16</v>
      </c>
      <c r="L30" s="648">
        <v>915</v>
      </c>
    </row>
    <row r="31" spans="1:12" ht="24" x14ac:dyDescent="0.2">
      <c r="A31" s="652"/>
      <c r="B31" s="209" t="s">
        <v>3132</v>
      </c>
      <c r="C31" s="209" t="s">
        <v>1293</v>
      </c>
      <c r="D31" s="211">
        <v>43557</v>
      </c>
      <c r="E31" s="209" t="s">
        <v>494</v>
      </c>
      <c r="F31" s="650"/>
      <c r="G31" s="650"/>
      <c r="H31" s="649"/>
      <c r="I31" s="649"/>
      <c r="J31" s="651"/>
      <c r="K31" s="651"/>
      <c r="L31" s="648"/>
    </row>
    <row r="32" spans="1:12" ht="24" x14ac:dyDescent="0.2">
      <c r="A32" s="652">
        <v>905</v>
      </c>
      <c r="B32" s="203" t="s">
        <v>12</v>
      </c>
      <c r="C32" s="207" t="s">
        <v>11</v>
      </c>
      <c r="D32" s="207" t="s">
        <v>280</v>
      </c>
      <c r="E32" s="207" t="s">
        <v>281</v>
      </c>
      <c r="F32" s="653" t="s">
        <v>8</v>
      </c>
      <c r="G32" s="653"/>
      <c r="H32" s="650"/>
      <c r="I32" s="650"/>
      <c r="J32" s="650"/>
      <c r="K32" s="650"/>
      <c r="L32" s="650"/>
    </row>
    <row r="33" spans="1:12" x14ac:dyDescent="0.2">
      <c r="A33" s="652"/>
      <c r="B33" s="651" t="s">
        <v>3135</v>
      </c>
      <c r="C33" s="651" t="s">
        <v>3136</v>
      </c>
      <c r="D33" s="655">
        <v>43401</v>
      </c>
      <c r="E33" s="651" t="s">
        <v>3137</v>
      </c>
      <c r="F33" s="651" t="s">
        <v>3138</v>
      </c>
      <c r="G33" s="651"/>
      <c r="H33" s="649" t="s">
        <v>286</v>
      </c>
      <c r="I33" s="649"/>
      <c r="J33" s="209" t="s">
        <v>287</v>
      </c>
      <c r="K33" s="209" t="s">
        <v>16</v>
      </c>
      <c r="L33" s="210">
        <v>305</v>
      </c>
    </row>
    <row r="34" spans="1:12" x14ac:dyDescent="0.2">
      <c r="A34" s="652"/>
      <c r="B34" s="651"/>
      <c r="C34" s="651"/>
      <c r="D34" s="655"/>
      <c r="E34" s="651"/>
      <c r="F34" s="651"/>
      <c r="G34" s="651"/>
      <c r="H34" s="649" t="s">
        <v>242</v>
      </c>
      <c r="I34" s="649"/>
      <c r="J34" s="209" t="s">
        <v>287</v>
      </c>
      <c r="K34" s="209" t="s">
        <v>16</v>
      </c>
      <c r="L34" s="210">
        <v>126.77</v>
      </c>
    </row>
    <row r="35" spans="1:12" ht="24" x14ac:dyDescent="0.2">
      <c r="A35" s="652"/>
      <c r="B35" s="203" t="s">
        <v>6</v>
      </c>
      <c r="C35" s="207" t="s">
        <v>5</v>
      </c>
      <c r="D35" s="207" t="s">
        <v>288</v>
      </c>
      <c r="E35" s="207" t="s">
        <v>289</v>
      </c>
      <c r="F35" s="650"/>
      <c r="G35" s="650"/>
      <c r="H35" s="649" t="s">
        <v>290</v>
      </c>
      <c r="I35" s="649"/>
      <c r="J35" s="651" t="s">
        <v>287</v>
      </c>
      <c r="K35" s="651" t="s">
        <v>287</v>
      </c>
      <c r="L35" s="648">
        <v>0</v>
      </c>
    </row>
    <row r="36" spans="1:12" ht="24" x14ac:dyDescent="0.2">
      <c r="A36" s="652"/>
      <c r="B36" s="209" t="s">
        <v>460</v>
      </c>
      <c r="C36" s="209" t="s">
        <v>3138</v>
      </c>
      <c r="D36" s="211">
        <v>43403</v>
      </c>
      <c r="E36" s="209" t="s">
        <v>717</v>
      </c>
      <c r="F36" s="650"/>
      <c r="G36" s="650"/>
      <c r="H36" s="649"/>
      <c r="I36" s="649"/>
      <c r="J36" s="651"/>
      <c r="K36" s="651"/>
      <c r="L36" s="648"/>
    </row>
    <row r="37" spans="1:12" ht="24" x14ac:dyDescent="0.2">
      <c r="A37" s="652">
        <v>906</v>
      </c>
      <c r="B37" s="203" t="s">
        <v>12</v>
      </c>
      <c r="C37" s="207" t="s">
        <v>11</v>
      </c>
      <c r="D37" s="207" t="s">
        <v>280</v>
      </c>
      <c r="E37" s="207" t="s">
        <v>281</v>
      </c>
      <c r="F37" s="653" t="s">
        <v>8</v>
      </c>
      <c r="G37" s="653"/>
      <c r="H37" s="650"/>
      <c r="I37" s="650"/>
      <c r="J37" s="650"/>
      <c r="K37" s="650"/>
      <c r="L37" s="650"/>
    </row>
    <row r="38" spans="1:12" x14ac:dyDescent="0.2">
      <c r="A38" s="652"/>
      <c r="B38" s="651" t="s">
        <v>3139</v>
      </c>
      <c r="C38" s="654" t="s">
        <v>3140</v>
      </c>
      <c r="D38" s="655">
        <v>43389</v>
      </c>
      <c r="E38" s="651" t="s">
        <v>659</v>
      </c>
      <c r="F38" s="651" t="s">
        <v>1427</v>
      </c>
      <c r="G38" s="651"/>
      <c r="H38" s="649" t="s">
        <v>286</v>
      </c>
      <c r="I38" s="649"/>
      <c r="J38" s="209" t="s">
        <v>287</v>
      </c>
      <c r="K38" s="209" t="s">
        <v>16</v>
      </c>
      <c r="L38" s="210">
        <v>458.48</v>
      </c>
    </row>
    <row r="39" spans="1:12" x14ac:dyDescent="0.2">
      <c r="A39" s="652"/>
      <c r="B39" s="651"/>
      <c r="C39" s="654"/>
      <c r="D39" s="655"/>
      <c r="E39" s="651"/>
      <c r="F39" s="651"/>
      <c r="G39" s="651"/>
      <c r="H39" s="649" t="s">
        <v>242</v>
      </c>
      <c r="I39" s="649"/>
      <c r="J39" s="209" t="s">
        <v>287</v>
      </c>
      <c r="K39" s="209" t="s">
        <v>16</v>
      </c>
      <c r="L39" s="210">
        <v>487.85</v>
      </c>
    </row>
    <row r="40" spans="1:12" ht="24" x14ac:dyDescent="0.2">
      <c r="A40" s="652"/>
      <c r="B40" s="203" t="s">
        <v>6</v>
      </c>
      <c r="C40" s="207" t="s">
        <v>5</v>
      </c>
      <c r="D40" s="207" t="s">
        <v>288</v>
      </c>
      <c r="E40" s="207" t="s">
        <v>289</v>
      </c>
      <c r="F40" s="650"/>
      <c r="G40" s="650"/>
      <c r="H40" s="649" t="s">
        <v>290</v>
      </c>
      <c r="I40" s="649"/>
      <c r="J40" s="651" t="s">
        <v>287</v>
      </c>
      <c r="K40" s="651" t="s">
        <v>287</v>
      </c>
      <c r="L40" s="648">
        <v>0</v>
      </c>
    </row>
    <row r="41" spans="1:12" ht="24" x14ac:dyDescent="0.2">
      <c r="A41" s="652"/>
      <c r="B41" s="209" t="s">
        <v>439</v>
      </c>
      <c r="C41" s="209" t="s">
        <v>1427</v>
      </c>
      <c r="D41" s="211">
        <v>43391</v>
      </c>
      <c r="E41" s="209" t="s">
        <v>3141</v>
      </c>
      <c r="F41" s="650"/>
      <c r="G41" s="650"/>
      <c r="H41" s="649"/>
      <c r="I41" s="649"/>
      <c r="J41" s="651"/>
      <c r="K41" s="651"/>
      <c r="L41" s="648"/>
    </row>
    <row r="42" spans="1:12" ht="24" x14ac:dyDescent="0.2">
      <c r="A42" s="652">
        <v>907</v>
      </c>
      <c r="B42" s="203" t="s">
        <v>12</v>
      </c>
      <c r="C42" s="207" t="s">
        <v>11</v>
      </c>
      <c r="D42" s="207" t="s">
        <v>280</v>
      </c>
      <c r="E42" s="207" t="s">
        <v>281</v>
      </c>
      <c r="F42" s="653" t="s">
        <v>8</v>
      </c>
      <c r="G42" s="653"/>
      <c r="H42" s="650"/>
      <c r="I42" s="650"/>
      <c r="J42" s="650"/>
      <c r="K42" s="650"/>
      <c r="L42" s="650"/>
    </row>
    <row r="43" spans="1:12" x14ac:dyDescent="0.2">
      <c r="A43" s="652"/>
      <c r="B43" s="651" t="s">
        <v>3139</v>
      </c>
      <c r="C43" s="654" t="s">
        <v>3142</v>
      </c>
      <c r="D43" s="655">
        <v>43400</v>
      </c>
      <c r="E43" s="651" t="s">
        <v>2085</v>
      </c>
      <c r="F43" s="651" t="s">
        <v>3143</v>
      </c>
      <c r="G43" s="651"/>
      <c r="H43" s="649" t="s">
        <v>286</v>
      </c>
      <c r="I43" s="649"/>
      <c r="J43" s="209" t="s">
        <v>287</v>
      </c>
      <c r="K43" s="209" t="s">
        <v>16</v>
      </c>
      <c r="L43" s="210">
        <v>293.36</v>
      </c>
    </row>
    <row r="44" spans="1:12" x14ac:dyDescent="0.2">
      <c r="A44" s="652"/>
      <c r="B44" s="651"/>
      <c r="C44" s="654"/>
      <c r="D44" s="655"/>
      <c r="E44" s="651"/>
      <c r="F44" s="651"/>
      <c r="G44" s="651"/>
      <c r="H44" s="649" t="s">
        <v>242</v>
      </c>
      <c r="I44" s="649"/>
      <c r="J44" s="209" t="s">
        <v>287</v>
      </c>
      <c r="K44" s="209" t="s">
        <v>16</v>
      </c>
      <c r="L44" s="210">
        <v>1348.86</v>
      </c>
    </row>
    <row r="45" spans="1:12" ht="24" x14ac:dyDescent="0.2">
      <c r="A45" s="652"/>
      <c r="B45" s="203" t="s">
        <v>6</v>
      </c>
      <c r="C45" s="207" t="s">
        <v>5</v>
      </c>
      <c r="D45" s="207" t="s">
        <v>288</v>
      </c>
      <c r="E45" s="207" t="s">
        <v>289</v>
      </c>
      <c r="F45" s="650"/>
      <c r="G45" s="650"/>
      <c r="H45" s="649" t="s">
        <v>290</v>
      </c>
      <c r="I45" s="649"/>
      <c r="J45" s="651" t="s">
        <v>287</v>
      </c>
      <c r="K45" s="651" t="s">
        <v>16</v>
      </c>
      <c r="L45" s="648">
        <v>1000</v>
      </c>
    </row>
    <row r="46" spans="1:12" ht="24" x14ac:dyDescent="0.2">
      <c r="A46" s="652"/>
      <c r="B46" s="209" t="s">
        <v>439</v>
      </c>
      <c r="C46" s="209" t="s">
        <v>3143</v>
      </c>
      <c r="D46" s="211">
        <v>43406</v>
      </c>
      <c r="E46" s="209" t="s">
        <v>2981</v>
      </c>
      <c r="F46" s="650"/>
      <c r="G46" s="650"/>
      <c r="H46" s="649"/>
      <c r="I46" s="649"/>
      <c r="J46" s="651"/>
      <c r="K46" s="651"/>
      <c r="L46" s="648"/>
    </row>
    <row r="47" spans="1:12" ht="24" x14ac:dyDescent="0.2">
      <c r="A47" s="652">
        <v>908</v>
      </c>
      <c r="B47" s="203" t="s">
        <v>12</v>
      </c>
      <c r="C47" s="207" t="s">
        <v>11</v>
      </c>
      <c r="D47" s="207" t="s">
        <v>280</v>
      </c>
      <c r="E47" s="207" t="s">
        <v>281</v>
      </c>
      <c r="F47" s="653" t="s">
        <v>8</v>
      </c>
      <c r="G47" s="653"/>
      <c r="H47" s="650"/>
      <c r="I47" s="650"/>
      <c r="J47" s="650"/>
      <c r="K47" s="650"/>
      <c r="L47" s="650"/>
    </row>
    <row r="48" spans="1:12" x14ac:dyDescent="0.2">
      <c r="A48" s="652"/>
      <c r="B48" s="651" t="s">
        <v>3139</v>
      </c>
      <c r="C48" s="654" t="s">
        <v>3144</v>
      </c>
      <c r="D48" s="655">
        <v>43410</v>
      </c>
      <c r="E48" s="651" t="s">
        <v>1992</v>
      </c>
      <c r="F48" s="651" t="s">
        <v>2155</v>
      </c>
      <c r="G48" s="651"/>
      <c r="H48" s="649" t="s">
        <v>286</v>
      </c>
      <c r="I48" s="649"/>
      <c r="J48" s="209" t="s">
        <v>287</v>
      </c>
      <c r="K48" s="209" t="s">
        <v>16</v>
      </c>
      <c r="L48" s="210">
        <v>889.67</v>
      </c>
    </row>
    <row r="49" spans="1:12" x14ac:dyDescent="0.2">
      <c r="A49" s="652"/>
      <c r="B49" s="651"/>
      <c r="C49" s="654"/>
      <c r="D49" s="655"/>
      <c r="E49" s="651"/>
      <c r="F49" s="651"/>
      <c r="G49" s="651"/>
      <c r="H49" s="649" t="s">
        <v>242</v>
      </c>
      <c r="I49" s="649"/>
      <c r="J49" s="209" t="s">
        <v>287</v>
      </c>
      <c r="K49" s="209" t="s">
        <v>16</v>
      </c>
      <c r="L49" s="210">
        <v>1716.54</v>
      </c>
    </row>
    <row r="50" spans="1:12" ht="24" x14ac:dyDescent="0.2">
      <c r="A50" s="652"/>
      <c r="B50" s="203" t="s">
        <v>6</v>
      </c>
      <c r="C50" s="207" t="s">
        <v>5</v>
      </c>
      <c r="D50" s="207" t="s">
        <v>288</v>
      </c>
      <c r="E50" s="207" t="s">
        <v>289</v>
      </c>
      <c r="F50" s="650"/>
      <c r="G50" s="650"/>
      <c r="H50" s="649" t="s">
        <v>290</v>
      </c>
      <c r="I50" s="649"/>
      <c r="J50" s="651" t="s">
        <v>287</v>
      </c>
      <c r="K50" s="651" t="s">
        <v>287</v>
      </c>
      <c r="L50" s="648">
        <v>0</v>
      </c>
    </row>
    <row r="51" spans="1:12" ht="24" x14ac:dyDescent="0.2">
      <c r="A51" s="652"/>
      <c r="B51" s="209" t="s">
        <v>439</v>
      </c>
      <c r="C51" s="209" t="s">
        <v>2155</v>
      </c>
      <c r="D51" s="211">
        <v>43415</v>
      </c>
      <c r="E51" s="209" t="s">
        <v>3145</v>
      </c>
      <c r="F51" s="650"/>
      <c r="G51" s="650"/>
      <c r="H51" s="649"/>
      <c r="I51" s="649"/>
      <c r="J51" s="651"/>
      <c r="K51" s="651"/>
      <c r="L51" s="648"/>
    </row>
    <row r="52" spans="1:12" ht="24" x14ac:dyDescent="0.2">
      <c r="A52" s="652">
        <v>909</v>
      </c>
      <c r="B52" s="203" t="s">
        <v>12</v>
      </c>
      <c r="C52" s="207" t="s">
        <v>11</v>
      </c>
      <c r="D52" s="207" t="s">
        <v>280</v>
      </c>
      <c r="E52" s="207" t="s">
        <v>281</v>
      </c>
      <c r="F52" s="653" t="s">
        <v>8</v>
      </c>
      <c r="G52" s="653"/>
      <c r="H52" s="650"/>
      <c r="I52" s="650"/>
      <c r="J52" s="650"/>
      <c r="K52" s="650"/>
      <c r="L52" s="650"/>
    </row>
    <row r="53" spans="1:12" x14ac:dyDescent="0.2">
      <c r="A53" s="652"/>
      <c r="B53" s="651" t="s">
        <v>3146</v>
      </c>
      <c r="C53" s="651" t="s">
        <v>3147</v>
      </c>
      <c r="D53" s="655">
        <v>43377</v>
      </c>
      <c r="E53" s="651" t="s">
        <v>607</v>
      </c>
      <c r="F53" s="651" t="s">
        <v>3148</v>
      </c>
      <c r="G53" s="651"/>
      <c r="H53" s="649" t="s">
        <v>286</v>
      </c>
      <c r="I53" s="649"/>
      <c r="J53" s="209" t="s">
        <v>287</v>
      </c>
      <c r="K53" s="209" t="s">
        <v>16</v>
      </c>
      <c r="L53" s="210">
        <v>643.02</v>
      </c>
    </row>
    <row r="54" spans="1:12" x14ac:dyDescent="0.2">
      <c r="A54" s="652"/>
      <c r="B54" s="651"/>
      <c r="C54" s="651"/>
      <c r="D54" s="655"/>
      <c r="E54" s="651"/>
      <c r="F54" s="651"/>
      <c r="G54" s="651"/>
      <c r="H54" s="649" t="s">
        <v>242</v>
      </c>
      <c r="I54" s="649"/>
      <c r="J54" s="209" t="s">
        <v>287</v>
      </c>
      <c r="K54" s="209" t="s">
        <v>16</v>
      </c>
      <c r="L54" s="210">
        <v>594.4</v>
      </c>
    </row>
    <row r="55" spans="1:12" ht="24" x14ac:dyDescent="0.2">
      <c r="A55" s="652"/>
      <c r="B55" s="203" t="s">
        <v>6</v>
      </c>
      <c r="C55" s="207" t="s">
        <v>5</v>
      </c>
      <c r="D55" s="207" t="s">
        <v>288</v>
      </c>
      <c r="E55" s="207" t="s">
        <v>289</v>
      </c>
      <c r="F55" s="650"/>
      <c r="G55" s="650"/>
      <c r="H55" s="649" t="s">
        <v>290</v>
      </c>
      <c r="I55" s="649"/>
      <c r="J55" s="651" t="s">
        <v>287</v>
      </c>
      <c r="K55" s="651" t="s">
        <v>287</v>
      </c>
      <c r="L55" s="648">
        <v>0</v>
      </c>
    </row>
    <row r="56" spans="1:12" ht="24" x14ac:dyDescent="0.2">
      <c r="A56" s="652"/>
      <c r="B56" s="209" t="s">
        <v>291</v>
      </c>
      <c r="C56" s="209" t="s">
        <v>3148</v>
      </c>
      <c r="D56" s="211">
        <v>43379</v>
      </c>
      <c r="E56" s="209" t="s">
        <v>2637</v>
      </c>
      <c r="F56" s="650"/>
      <c r="G56" s="650"/>
      <c r="H56" s="649"/>
      <c r="I56" s="649"/>
      <c r="J56" s="651"/>
      <c r="K56" s="651"/>
      <c r="L56" s="648"/>
    </row>
    <row r="57" spans="1:12" ht="24" x14ac:dyDescent="0.2">
      <c r="A57" s="652">
        <v>910</v>
      </c>
      <c r="B57" s="203" t="s">
        <v>12</v>
      </c>
      <c r="C57" s="207" t="s">
        <v>11</v>
      </c>
      <c r="D57" s="207" t="s">
        <v>280</v>
      </c>
      <c r="E57" s="207" t="s">
        <v>281</v>
      </c>
      <c r="F57" s="653" t="s">
        <v>8</v>
      </c>
      <c r="G57" s="653"/>
      <c r="H57" s="650"/>
      <c r="I57" s="650"/>
      <c r="J57" s="650"/>
      <c r="K57" s="650"/>
      <c r="L57" s="650"/>
    </row>
    <row r="58" spans="1:12" x14ac:dyDescent="0.2">
      <c r="A58" s="652"/>
      <c r="B58" s="651" t="s">
        <v>3146</v>
      </c>
      <c r="C58" s="651" t="s">
        <v>3149</v>
      </c>
      <c r="D58" s="655">
        <v>43412</v>
      </c>
      <c r="E58" s="651" t="s">
        <v>1713</v>
      </c>
      <c r="F58" s="651" t="s">
        <v>3150</v>
      </c>
      <c r="G58" s="651"/>
      <c r="H58" s="649" t="s">
        <v>286</v>
      </c>
      <c r="I58" s="649"/>
      <c r="J58" s="209" t="s">
        <v>287</v>
      </c>
      <c r="K58" s="209" t="s">
        <v>16</v>
      </c>
      <c r="L58" s="210">
        <v>288.12</v>
      </c>
    </row>
    <row r="59" spans="1:12" x14ac:dyDescent="0.2">
      <c r="A59" s="652"/>
      <c r="B59" s="651"/>
      <c r="C59" s="651"/>
      <c r="D59" s="655"/>
      <c r="E59" s="651"/>
      <c r="F59" s="651"/>
      <c r="G59" s="651"/>
      <c r="H59" s="649" t="s">
        <v>242</v>
      </c>
      <c r="I59" s="649"/>
      <c r="J59" s="209" t="s">
        <v>287</v>
      </c>
      <c r="K59" s="209" t="s">
        <v>16</v>
      </c>
      <c r="L59" s="210">
        <v>366.9</v>
      </c>
    </row>
    <row r="60" spans="1:12" ht="24" x14ac:dyDescent="0.2">
      <c r="A60" s="652"/>
      <c r="B60" s="203" t="s">
        <v>6</v>
      </c>
      <c r="C60" s="207" t="s">
        <v>5</v>
      </c>
      <c r="D60" s="207" t="s">
        <v>288</v>
      </c>
      <c r="E60" s="207" t="s">
        <v>289</v>
      </c>
      <c r="F60" s="650"/>
      <c r="G60" s="650"/>
      <c r="H60" s="649" t="s">
        <v>290</v>
      </c>
      <c r="I60" s="649"/>
      <c r="J60" s="651" t="s">
        <v>287</v>
      </c>
      <c r="K60" s="651" t="s">
        <v>287</v>
      </c>
      <c r="L60" s="648">
        <v>0</v>
      </c>
    </row>
    <row r="61" spans="1:12" ht="24" x14ac:dyDescent="0.2">
      <c r="A61" s="652"/>
      <c r="B61" s="209" t="s">
        <v>291</v>
      </c>
      <c r="C61" s="209" t="s">
        <v>3150</v>
      </c>
      <c r="D61" s="211">
        <v>43414</v>
      </c>
      <c r="E61" s="209" t="s">
        <v>411</v>
      </c>
      <c r="F61" s="650"/>
      <c r="G61" s="650"/>
      <c r="H61" s="649"/>
      <c r="I61" s="649"/>
      <c r="J61" s="651"/>
      <c r="K61" s="651"/>
      <c r="L61" s="648"/>
    </row>
    <row r="62" spans="1:12" ht="24" x14ac:dyDescent="0.2">
      <c r="A62" s="652">
        <v>911</v>
      </c>
      <c r="B62" s="203" t="s">
        <v>12</v>
      </c>
      <c r="C62" s="207" t="s">
        <v>11</v>
      </c>
      <c r="D62" s="207" t="s">
        <v>280</v>
      </c>
      <c r="E62" s="207" t="s">
        <v>281</v>
      </c>
      <c r="F62" s="653" t="s">
        <v>8</v>
      </c>
      <c r="G62" s="653"/>
      <c r="H62" s="650"/>
      <c r="I62" s="650"/>
      <c r="J62" s="650"/>
      <c r="K62" s="650"/>
      <c r="L62" s="650"/>
    </row>
    <row r="63" spans="1:12" x14ac:dyDescent="0.2">
      <c r="A63" s="652"/>
      <c r="B63" s="651" t="s">
        <v>3151</v>
      </c>
      <c r="C63" s="654" t="s">
        <v>3152</v>
      </c>
      <c r="D63" s="655">
        <v>43443</v>
      </c>
      <c r="E63" s="651" t="s">
        <v>545</v>
      </c>
      <c r="F63" s="651" t="s">
        <v>3153</v>
      </c>
      <c r="G63" s="651"/>
      <c r="H63" s="649" t="s">
        <v>286</v>
      </c>
      <c r="I63" s="649"/>
      <c r="J63" s="209" t="s">
        <v>287</v>
      </c>
      <c r="K63" s="209" t="s">
        <v>16</v>
      </c>
      <c r="L63" s="210">
        <v>300.64999999999998</v>
      </c>
    </row>
    <row r="64" spans="1:12" x14ac:dyDescent="0.2">
      <c r="A64" s="652"/>
      <c r="B64" s="651"/>
      <c r="C64" s="654"/>
      <c r="D64" s="655"/>
      <c r="E64" s="651"/>
      <c r="F64" s="651"/>
      <c r="G64" s="651"/>
      <c r="H64" s="649" t="s">
        <v>242</v>
      </c>
      <c r="I64" s="649"/>
      <c r="J64" s="209" t="s">
        <v>287</v>
      </c>
      <c r="K64" s="209" t="s">
        <v>16</v>
      </c>
      <c r="L64" s="210">
        <v>943.52</v>
      </c>
    </row>
    <row r="65" spans="1:12" ht="24" x14ac:dyDescent="0.2">
      <c r="A65" s="652"/>
      <c r="B65" s="203" t="s">
        <v>6</v>
      </c>
      <c r="C65" s="207" t="s">
        <v>5</v>
      </c>
      <c r="D65" s="207" t="s">
        <v>288</v>
      </c>
      <c r="E65" s="207" t="s">
        <v>289</v>
      </c>
      <c r="F65" s="650"/>
      <c r="G65" s="650"/>
      <c r="H65" s="649" t="s">
        <v>290</v>
      </c>
      <c r="I65" s="649"/>
      <c r="J65" s="651" t="s">
        <v>287</v>
      </c>
      <c r="K65" s="651" t="s">
        <v>287</v>
      </c>
      <c r="L65" s="648">
        <v>0</v>
      </c>
    </row>
    <row r="66" spans="1:12" ht="24" x14ac:dyDescent="0.2">
      <c r="A66" s="652"/>
      <c r="B66" s="209" t="s">
        <v>1971</v>
      </c>
      <c r="C66" s="209" t="s">
        <v>3153</v>
      </c>
      <c r="D66" s="211">
        <v>43447</v>
      </c>
      <c r="E66" s="209" t="s">
        <v>3154</v>
      </c>
      <c r="F66" s="650"/>
      <c r="G66" s="650"/>
      <c r="H66" s="649"/>
      <c r="I66" s="649"/>
      <c r="J66" s="651"/>
      <c r="K66" s="651"/>
      <c r="L66" s="648"/>
    </row>
    <row r="67" spans="1:12" ht="24" x14ac:dyDescent="0.2">
      <c r="A67" s="652">
        <v>912</v>
      </c>
      <c r="B67" s="203" t="s">
        <v>12</v>
      </c>
      <c r="C67" s="207" t="s">
        <v>11</v>
      </c>
      <c r="D67" s="207" t="s">
        <v>280</v>
      </c>
      <c r="E67" s="207" t="s">
        <v>281</v>
      </c>
      <c r="F67" s="653" t="s">
        <v>8</v>
      </c>
      <c r="G67" s="653"/>
      <c r="H67" s="650"/>
      <c r="I67" s="650"/>
      <c r="J67" s="650"/>
      <c r="K67" s="650"/>
      <c r="L67" s="650"/>
    </row>
    <row r="68" spans="1:12" x14ac:dyDescent="0.2">
      <c r="A68" s="652"/>
      <c r="B68" s="651" t="s">
        <v>3151</v>
      </c>
      <c r="C68" s="654" t="s">
        <v>3155</v>
      </c>
      <c r="D68" s="655">
        <v>43488</v>
      </c>
      <c r="E68" s="651" t="s">
        <v>389</v>
      </c>
      <c r="F68" s="651" t="s">
        <v>3156</v>
      </c>
      <c r="G68" s="651"/>
      <c r="H68" s="649" t="s">
        <v>286</v>
      </c>
      <c r="I68" s="649"/>
      <c r="J68" s="209" t="s">
        <v>287</v>
      </c>
      <c r="K68" s="209" t="s">
        <v>16</v>
      </c>
      <c r="L68" s="210">
        <v>481.35</v>
      </c>
    </row>
    <row r="69" spans="1:12" x14ac:dyDescent="0.2">
      <c r="A69" s="652"/>
      <c r="B69" s="651"/>
      <c r="C69" s="654"/>
      <c r="D69" s="655"/>
      <c r="E69" s="651"/>
      <c r="F69" s="651"/>
      <c r="G69" s="651"/>
      <c r="H69" s="649" t="s">
        <v>242</v>
      </c>
      <c r="I69" s="649"/>
      <c r="J69" s="209" t="s">
        <v>287</v>
      </c>
      <c r="K69" s="209" t="s">
        <v>16</v>
      </c>
      <c r="L69" s="210">
        <v>793.67</v>
      </c>
    </row>
    <row r="70" spans="1:12" ht="24" x14ac:dyDescent="0.2">
      <c r="A70" s="652"/>
      <c r="B70" s="203" t="s">
        <v>6</v>
      </c>
      <c r="C70" s="207" t="s">
        <v>5</v>
      </c>
      <c r="D70" s="207" t="s">
        <v>288</v>
      </c>
      <c r="E70" s="207" t="s">
        <v>289</v>
      </c>
      <c r="F70" s="650"/>
      <c r="G70" s="650"/>
      <c r="H70" s="649" t="s">
        <v>290</v>
      </c>
      <c r="I70" s="649"/>
      <c r="J70" s="651" t="s">
        <v>287</v>
      </c>
      <c r="K70" s="651" t="s">
        <v>16</v>
      </c>
      <c r="L70" s="648">
        <v>96.68</v>
      </c>
    </row>
    <row r="71" spans="1:12" ht="24" x14ac:dyDescent="0.2">
      <c r="A71" s="652"/>
      <c r="B71" s="209" t="s">
        <v>1971</v>
      </c>
      <c r="C71" s="209" t="s">
        <v>3156</v>
      </c>
      <c r="D71" s="211">
        <v>43494</v>
      </c>
      <c r="E71" s="209" t="s">
        <v>3157</v>
      </c>
      <c r="F71" s="650"/>
      <c r="G71" s="650"/>
      <c r="H71" s="649"/>
      <c r="I71" s="649"/>
      <c r="J71" s="651"/>
      <c r="K71" s="651"/>
      <c r="L71" s="648"/>
    </row>
    <row r="72" spans="1:12" ht="24" x14ac:dyDescent="0.2">
      <c r="A72" s="652">
        <v>913</v>
      </c>
      <c r="B72" s="203" t="s">
        <v>12</v>
      </c>
      <c r="C72" s="207" t="s">
        <v>11</v>
      </c>
      <c r="D72" s="207" t="s">
        <v>280</v>
      </c>
      <c r="E72" s="207" t="s">
        <v>281</v>
      </c>
      <c r="F72" s="653" t="s">
        <v>8</v>
      </c>
      <c r="G72" s="653"/>
      <c r="H72" s="650"/>
      <c r="I72" s="650"/>
      <c r="J72" s="650"/>
      <c r="K72" s="650"/>
      <c r="L72" s="650"/>
    </row>
    <row r="73" spans="1:12" x14ac:dyDescent="0.2">
      <c r="A73" s="652"/>
      <c r="B73" s="651" t="s">
        <v>3151</v>
      </c>
      <c r="C73" s="654" t="s">
        <v>3158</v>
      </c>
      <c r="D73" s="655">
        <v>43520</v>
      </c>
      <c r="E73" s="651" t="s">
        <v>449</v>
      </c>
      <c r="F73" s="651" t="s">
        <v>1849</v>
      </c>
      <c r="G73" s="651"/>
      <c r="H73" s="649" t="s">
        <v>286</v>
      </c>
      <c r="I73" s="649"/>
      <c r="J73" s="209" t="s">
        <v>287</v>
      </c>
      <c r="K73" s="209" t="s">
        <v>16</v>
      </c>
      <c r="L73" s="210">
        <v>905.84</v>
      </c>
    </row>
    <row r="74" spans="1:12" x14ac:dyDescent="0.2">
      <c r="A74" s="652"/>
      <c r="B74" s="651"/>
      <c r="C74" s="654"/>
      <c r="D74" s="655"/>
      <c r="E74" s="651"/>
      <c r="F74" s="651"/>
      <c r="G74" s="651"/>
      <c r="H74" s="649" t="s">
        <v>242</v>
      </c>
      <c r="I74" s="649"/>
      <c r="J74" s="209" t="s">
        <v>287</v>
      </c>
      <c r="K74" s="209" t="s">
        <v>16</v>
      </c>
      <c r="L74" s="210">
        <v>438.23</v>
      </c>
    </row>
    <row r="75" spans="1:12" ht="24" x14ac:dyDescent="0.2">
      <c r="A75" s="652"/>
      <c r="B75" s="203" t="s">
        <v>6</v>
      </c>
      <c r="C75" s="207" t="s">
        <v>5</v>
      </c>
      <c r="D75" s="207" t="s">
        <v>288</v>
      </c>
      <c r="E75" s="207" t="s">
        <v>289</v>
      </c>
      <c r="F75" s="650"/>
      <c r="G75" s="650"/>
      <c r="H75" s="649" t="s">
        <v>290</v>
      </c>
      <c r="I75" s="649"/>
      <c r="J75" s="651" t="s">
        <v>287</v>
      </c>
      <c r="K75" s="651" t="s">
        <v>16</v>
      </c>
      <c r="L75" s="648">
        <v>175</v>
      </c>
    </row>
    <row r="76" spans="1:12" ht="24" x14ac:dyDescent="0.2">
      <c r="A76" s="652"/>
      <c r="B76" s="209" t="s">
        <v>1971</v>
      </c>
      <c r="C76" s="209" t="s">
        <v>1849</v>
      </c>
      <c r="D76" s="211">
        <v>43524</v>
      </c>
      <c r="E76" s="209" t="s">
        <v>3159</v>
      </c>
      <c r="F76" s="650"/>
      <c r="G76" s="650"/>
      <c r="H76" s="649"/>
      <c r="I76" s="649"/>
      <c r="J76" s="651"/>
      <c r="K76" s="651"/>
      <c r="L76" s="648"/>
    </row>
    <row r="77" spans="1:12" ht="24" x14ac:dyDescent="0.2">
      <c r="A77" s="652">
        <v>914</v>
      </c>
      <c r="B77" s="203" t="s">
        <v>12</v>
      </c>
      <c r="C77" s="207" t="s">
        <v>11</v>
      </c>
      <c r="D77" s="207" t="s">
        <v>280</v>
      </c>
      <c r="E77" s="207" t="s">
        <v>281</v>
      </c>
      <c r="F77" s="653" t="s">
        <v>8</v>
      </c>
      <c r="G77" s="653"/>
      <c r="H77" s="650"/>
      <c r="I77" s="650"/>
      <c r="J77" s="650"/>
      <c r="K77" s="650"/>
      <c r="L77" s="650"/>
    </row>
    <row r="78" spans="1:12" x14ac:dyDescent="0.2">
      <c r="A78" s="652"/>
      <c r="B78" s="651" t="s">
        <v>3160</v>
      </c>
      <c r="C78" s="654" t="s">
        <v>3161</v>
      </c>
      <c r="D78" s="655">
        <v>43396</v>
      </c>
      <c r="E78" s="651" t="s">
        <v>321</v>
      </c>
      <c r="F78" s="651" t="s">
        <v>3162</v>
      </c>
      <c r="G78" s="651"/>
      <c r="H78" s="649" t="s">
        <v>286</v>
      </c>
      <c r="I78" s="649"/>
      <c r="J78" s="209" t="s">
        <v>287</v>
      </c>
      <c r="K78" s="209" t="s">
        <v>16</v>
      </c>
      <c r="L78" s="210">
        <v>424.9</v>
      </c>
    </row>
    <row r="79" spans="1:12" x14ac:dyDescent="0.2">
      <c r="A79" s="652"/>
      <c r="B79" s="651"/>
      <c r="C79" s="654"/>
      <c r="D79" s="655"/>
      <c r="E79" s="651"/>
      <c r="F79" s="651"/>
      <c r="G79" s="651"/>
      <c r="H79" s="649" t="s">
        <v>242</v>
      </c>
      <c r="I79" s="649"/>
      <c r="J79" s="209" t="s">
        <v>287</v>
      </c>
      <c r="K79" s="209" t="s">
        <v>16</v>
      </c>
      <c r="L79" s="210">
        <v>764.41</v>
      </c>
    </row>
    <row r="80" spans="1:12" ht="24" x14ac:dyDescent="0.2">
      <c r="A80" s="652"/>
      <c r="B80" s="203" t="s">
        <v>6</v>
      </c>
      <c r="C80" s="207" t="s">
        <v>5</v>
      </c>
      <c r="D80" s="207" t="s">
        <v>288</v>
      </c>
      <c r="E80" s="207" t="s">
        <v>289</v>
      </c>
      <c r="F80" s="650"/>
      <c r="G80" s="650"/>
      <c r="H80" s="649" t="s">
        <v>290</v>
      </c>
      <c r="I80" s="649"/>
      <c r="J80" s="651" t="s">
        <v>287</v>
      </c>
      <c r="K80" s="651" t="s">
        <v>287</v>
      </c>
      <c r="L80" s="648">
        <v>0</v>
      </c>
    </row>
    <row r="81" spans="1:12" ht="24" x14ac:dyDescent="0.2">
      <c r="A81" s="652"/>
      <c r="B81" s="209" t="s">
        <v>439</v>
      </c>
      <c r="C81" s="209" t="s">
        <v>3162</v>
      </c>
      <c r="D81" s="211">
        <v>43398</v>
      </c>
      <c r="E81" s="209" t="s">
        <v>3163</v>
      </c>
      <c r="F81" s="650"/>
      <c r="G81" s="650"/>
      <c r="H81" s="649"/>
      <c r="I81" s="649"/>
      <c r="J81" s="651"/>
      <c r="K81" s="651"/>
      <c r="L81" s="648"/>
    </row>
    <row r="82" spans="1:12" ht="24" x14ac:dyDescent="0.2">
      <c r="A82" s="652">
        <v>915</v>
      </c>
      <c r="B82" s="203" t="s">
        <v>12</v>
      </c>
      <c r="C82" s="207" t="s">
        <v>11</v>
      </c>
      <c r="D82" s="207" t="s">
        <v>280</v>
      </c>
      <c r="E82" s="207" t="s">
        <v>281</v>
      </c>
      <c r="F82" s="653" t="s">
        <v>8</v>
      </c>
      <c r="G82" s="653"/>
      <c r="H82" s="650"/>
      <c r="I82" s="650"/>
      <c r="J82" s="650"/>
      <c r="K82" s="650"/>
      <c r="L82" s="650"/>
    </row>
    <row r="83" spans="1:12" x14ac:dyDescent="0.2">
      <c r="A83" s="652"/>
      <c r="B83" s="651" t="s">
        <v>3164</v>
      </c>
      <c r="C83" s="654" t="s">
        <v>3165</v>
      </c>
      <c r="D83" s="655">
        <v>43415</v>
      </c>
      <c r="E83" s="651" t="s">
        <v>628</v>
      </c>
      <c r="F83" s="651" t="s">
        <v>1927</v>
      </c>
      <c r="G83" s="651"/>
      <c r="H83" s="649" t="s">
        <v>286</v>
      </c>
      <c r="I83" s="649"/>
      <c r="J83" s="209" t="s">
        <v>287</v>
      </c>
      <c r="K83" s="209" t="s">
        <v>16</v>
      </c>
      <c r="L83" s="210">
        <v>36</v>
      </c>
    </row>
    <row r="84" spans="1:12" x14ac:dyDescent="0.2">
      <c r="A84" s="652"/>
      <c r="B84" s="651"/>
      <c r="C84" s="654"/>
      <c r="D84" s="655"/>
      <c r="E84" s="651"/>
      <c r="F84" s="651"/>
      <c r="G84" s="651"/>
      <c r="H84" s="649" t="s">
        <v>242</v>
      </c>
      <c r="I84" s="649"/>
      <c r="J84" s="209" t="s">
        <v>287</v>
      </c>
      <c r="K84" s="209" t="s">
        <v>287</v>
      </c>
      <c r="L84" s="210">
        <v>0</v>
      </c>
    </row>
    <row r="85" spans="1:12" ht="24" x14ac:dyDescent="0.2">
      <c r="A85" s="652"/>
      <c r="B85" s="203" t="s">
        <v>6</v>
      </c>
      <c r="C85" s="207" t="s">
        <v>5</v>
      </c>
      <c r="D85" s="207" t="s">
        <v>288</v>
      </c>
      <c r="E85" s="207" t="s">
        <v>289</v>
      </c>
      <c r="F85" s="650"/>
      <c r="G85" s="650"/>
      <c r="H85" s="649" t="s">
        <v>290</v>
      </c>
      <c r="I85" s="649"/>
      <c r="J85" s="651" t="s">
        <v>287</v>
      </c>
      <c r="K85" s="651" t="s">
        <v>16</v>
      </c>
      <c r="L85" s="648">
        <v>499</v>
      </c>
    </row>
    <row r="86" spans="1:12" ht="24" x14ac:dyDescent="0.2">
      <c r="A86" s="652"/>
      <c r="B86" s="209" t="s">
        <v>291</v>
      </c>
      <c r="C86" s="209" t="s">
        <v>1927</v>
      </c>
      <c r="D86" s="211">
        <v>43417</v>
      </c>
      <c r="E86" s="209" t="s">
        <v>2412</v>
      </c>
      <c r="F86" s="650"/>
      <c r="G86" s="650"/>
      <c r="H86" s="649"/>
      <c r="I86" s="649"/>
      <c r="J86" s="651"/>
      <c r="K86" s="651"/>
      <c r="L86" s="648"/>
    </row>
    <row r="87" spans="1:12" ht="24" x14ac:dyDescent="0.2">
      <c r="A87" s="652">
        <v>916</v>
      </c>
      <c r="B87" s="203" t="s">
        <v>12</v>
      </c>
      <c r="C87" s="207" t="s">
        <v>11</v>
      </c>
      <c r="D87" s="207" t="s">
        <v>280</v>
      </c>
      <c r="E87" s="207" t="s">
        <v>281</v>
      </c>
      <c r="F87" s="653" t="s">
        <v>8</v>
      </c>
      <c r="G87" s="653"/>
      <c r="H87" s="650"/>
      <c r="I87" s="650"/>
      <c r="J87" s="650"/>
      <c r="K87" s="650"/>
      <c r="L87" s="650"/>
    </row>
    <row r="88" spans="1:12" x14ac:dyDescent="0.2">
      <c r="A88" s="652"/>
      <c r="B88" s="651" t="s">
        <v>3164</v>
      </c>
      <c r="C88" s="654" t="s">
        <v>3166</v>
      </c>
      <c r="D88" s="655">
        <v>43419</v>
      </c>
      <c r="E88" s="651" t="s">
        <v>295</v>
      </c>
      <c r="F88" s="651" t="s">
        <v>3167</v>
      </c>
      <c r="G88" s="651"/>
      <c r="H88" s="649" t="s">
        <v>286</v>
      </c>
      <c r="I88" s="649"/>
      <c r="J88" s="209" t="s">
        <v>287</v>
      </c>
      <c r="K88" s="209" t="s">
        <v>16</v>
      </c>
      <c r="L88" s="210">
        <v>243.77</v>
      </c>
    </row>
    <row r="89" spans="1:12" x14ac:dyDescent="0.2">
      <c r="A89" s="652"/>
      <c r="B89" s="651"/>
      <c r="C89" s="654"/>
      <c r="D89" s="655"/>
      <c r="E89" s="651"/>
      <c r="F89" s="651"/>
      <c r="G89" s="651"/>
      <c r="H89" s="649" t="s">
        <v>242</v>
      </c>
      <c r="I89" s="649"/>
      <c r="J89" s="209" t="s">
        <v>287</v>
      </c>
      <c r="K89" s="209" t="s">
        <v>287</v>
      </c>
      <c r="L89" s="210">
        <v>0</v>
      </c>
    </row>
    <row r="90" spans="1:12" ht="24" x14ac:dyDescent="0.2">
      <c r="A90" s="652"/>
      <c r="B90" s="203" t="s">
        <v>6</v>
      </c>
      <c r="C90" s="207" t="s">
        <v>5</v>
      </c>
      <c r="D90" s="207" t="s">
        <v>288</v>
      </c>
      <c r="E90" s="207" t="s">
        <v>289</v>
      </c>
      <c r="F90" s="650"/>
      <c r="G90" s="650"/>
      <c r="H90" s="649" t="s">
        <v>290</v>
      </c>
      <c r="I90" s="649"/>
      <c r="J90" s="651" t="s">
        <v>287</v>
      </c>
      <c r="K90" s="651" t="s">
        <v>16</v>
      </c>
      <c r="L90" s="648">
        <v>1250</v>
      </c>
    </row>
    <row r="91" spans="1:12" ht="24" x14ac:dyDescent="0.2">
      <c r="A91" s="652"/>
      <c r="B91" s="209" t="s">
        <v>291</v>
      </c>
      <c r="C91" s="209" t="s">
        <v>3167</v>
      </c>
      <c r="D91" s="211">
        <v>43420</v>
      </c>
      <c r="E91" s="209" t="s">
        <v>1699</v>
      </c>
      <c r="F91" s="650"/>
      <c r="G91" s="650"/>
      <c r="H91" s="649"/>
      <c r="I91" s="649"/>
      <c r="J91" s="651"/>
      <c r="K91" s="651"/>
      <c r="L91" s="648"/>
    </row>
    <row r="92" spans="1:12" ht="24" x14ac:dyDescent="0.2">
      <c r="A92" s="652">
        <v>917</v>
      </c>
      <c r="B92" s="203" t="s">
        <v>12</v>
      </c>
      <c r="C92" s="207" t="s">
        <v>11</v>
      </c>
      <c r="D92" s="207" t="s">
        <v>280</v>
      </c>
      <c r="E92" s="207" t="s">
        <v>281</v>
      </c>
      <c r="F92" s="653" t="s">
        <v>8</v>
      </c>
      <c r="G92" s="653"/>
      <c r="H92" s="650"/>
      <c r="I92" s="650"/>
      <c r="J92" s="650"/>
      <c r="K92" s="650"/>
      <c r="L92" s="650"/>
    </row>
    <row r="93" spans="1:12" x14ac:dyDescent="0.2">
      <c r="A93" s="652"/>
      <c r="B93" s="651" t="s">
        <v>3164</v>
      </c>
      <c r="C93" s="654" t="s">
        <v>3168</v>
      </c>
      <c r="D93" s="655">
        <v>43496</v>
      </c>
      <c r="E93" s="651" t="s">
        <v>991</v>
      </c>
      <c r="F93" s="651" t="s">
        <v>1508</v>
      </c>
      <c r="G93" s="651"/>
      <c r="H93" s="649" t="s">
        <v>286</v>
      </c>
      <c r="I93" s="649"/>
      <c r="J93" s="209" t="s">
        <v>287</v>
      </c>
      <c r="K93" s="209" t="s">
        <v>16</v>
      </c>
      <c r="L93" s="210">
        <v>231.08</v>
      </c>
    </row>
    <row r="94" spans="1:12" x14ac:dyDescent="0.2">
      <c r="A94" s="652"/>
      <c r="B94" s="651"/>
      <c r="C94" s="654"/>
      <c r="D94" s="655"/>
      <c r="E94" s="651"/>
      <c r="F94" s="651"/>
      <c r="G94" s="651"/>
      <c r="H94" s="649" t="s">
        <v>242</v>
      </c>
      <c r="I94" s="649"/>
      <c r="J94" s="209" t="s">
        <v>287</v>
      </c>
      <c r="K94" s="209" t="s">
        <v>16</v>
      </c>
      <c r="L94" s="210">
        <v>217.51</v>
      </c>
    </row>
    <row r="95" spans="1:12" ht="24" x14ac:dyDescent="0.2">
      <c r="A95" s="652"/>
      <c r="B95" s="203" t="s">
        <v>6</v>
      </c>
      <c r="C95" s="207" t="s">
        <v>5</v>
      </c>
      <c r="D95" s="207" t="s">
        <v>288</v>
      </c>
      <c r="E95" s="207" t="s">
        <v>289</v>
      </c>
      <c r="F95" s="650"/>
      <c r="G95" s="650"/>
      <c r="H95" s="649" t="s">
        <v>290</v>
      </c>
      <c r="I95" s="649"/>
      <c r="J95" s="651" t="s">
        <v>287</v>
      </c>
      <c r="K95" s="651" t="s">
        <v>16</v>
      </c>
      <c r="L95" s="648">
        <v>126</v>
      </c>
    </row>
    <row r="96" spans="1:12" ht="24" x14ac:dyDescent="0.2">
      <c r="A96" s="652"/>
      <c r="B96" s="209" t="s">
        <v>291</v>
      </c>
      <c r="C96" s="209" t="s">
        <v>1508</v>
      </c>
      <c r="D96" s="211">
        <v>43497</v>
      </c>
      <c r="E96" s="209" t="s">
        <v>768</v>
      </c>
      <c r="F96" s="650"/>
      <c r="G96" s="650"/>
      <c r="H96" s="649"/>
      <c r="I96" s="649"/>
      <c r="J96" s="651"/>
      <c r="K96" s="651"/>
      <c r="L96" s="648"/>
    </row>
    <row r="97" spans="1:12" ht="24" x14ac:dyDescent="0.2">
      <c r="A97" s="652">
        <v>918</v>
      </c>
      <c r="B97" s="203" t="s">
        <v>12</v>
      </c>
      <c r="C97" s="207" t="s">
        <v>11</v>
      </c>
      <c r="D97" s="207" t="s">
        <v>280</v>
      </c>
      <c r="E97" s="207" t="s">
        <v>281</v>
      </c>
      <c r="F97" s="653" t="s">
        <v>8</v>
      </c>
      <c r="G97" s="653"/>
      <c r="H97" s="650"/>
      <c r="I97" s="650"/>
      <c r="J97" s="650"/>
      <c r="K97" s="650"/>
      <c r="L97" s="650"/>
    </row>
    <row r="98" spans="1:12" x14ac:dyDescent="0.2">
      <c r="A98" s="652"/>
      <c r="B98" s="651" t="s">
        <v>3164</v>
      </c>
      <c r="C98" s="654" t="s">
        <v>3169</v>
      </c>
      <c r="D98" s="655">
        <v>43510</v>
      </c>
      <c r="E98" s="651" t="s">
        <v>1903</v>
      </c>
      <c r="F98" s="651" t="s">
        <v>1904</v>
      </c>
      <c r="G98" s="651"/>
      <c r="H98" s="649" t="s">
        <v>286</v>
      </c>
      <c r="I98" s="649"/>
      <c r="J98" s="209" t="s">
        <v>287</v>
      </c>
      <c r="K98" s="209" t="s">
        <v>16</v>
      </c>
      <c r="L98" s="210">
        <v>183.77</v>
      </c>
    </row>
    <row r="99" spans="1:12" x14ac:dyDescent="0.2">
      <c r="A99" s="652"/>
      <c r="B99" s="651"/>
      <c r="C99" s="654"/>
      <c r="D99" s="655"/>
      <c r="E99" s="651"/>
      <c r="F99" s="651"/>
      <c r="G99" s="651"/>
      <c r="H99" s="649" t="s">
        <v>242</v>
      </c>
      <c r="I99" s="649"/>
      <c r="J99" s="209" t="s">
        <v>287</v>
      </c>
      <c r="K99" s="209" t="s">
        <v>16</v>
      </c>
      <c r="L99" s="210">
        <v>260.39999999999998</v>
      </c>
    </row>
    <row r="100" spans="1:12" ht="24" x14ac:dyDescent="0.2">
      <c r="A100" s="652"/>
      <c r="B100" s="203" t="s">
        <v>6</v>
      </c>
      <c r="C100" s="207" t="s">
        <v>5</v>
      </c>
      <c r="D100" s="207" t="s">
        <v>288</v>
      </c>
      <c r="E100" s="207" t="s">
        <v>289</v>
      </c>
      <c r="F100" s="650"/>
      <c r="G100" s="650"/>
      <c r="H100" s="649" t="s">
        <v>290</v>
      </c>
      <c r="I100" s="649"/>
      <c r="J100" s="651" t="s">
        <v>287</v>
      </c>
      <c r="K100" s="651" t="s">
        <v>16</v>
      </c>
      <c r="L100" s="648">
        <v>181</v>
      </c>
    </row>
    <row r="101" spans="1:12" ht="24" x14ac:dyDescent="0.2">
      <c r="A101" s="652"/>
      <c r="B101" s="209" t="s">
        <v>291</v>
      </c>
      <c r="C101" s="209" t="s">
        <v>1904</v>
      </c>
      <c r="D101" s="211">
        <v>43511</v>
      </c>
      <c r="E101" s="209" t="s">
        <v>1755</v>
      </c>
      <c r="F101" s="650"/>
      <c r="G101" s="650"/>
      <c r="H101" s="649"/>
      <c r="I101" s="649"/>
      <c r="J101" s="651"/>
      <c r="K101" s="651"/>
      <c r="L101" s="648"/>
    </row>
    <row r="102" spans="1:12" ht="24" x14ac:dyDescent="0.2">
      <c r="A102" s="652">
        <v>919</v>
      </c>
      <c r="B102" s="203" t="s">
        <v>12</v>
      </c>
      <c r="C102" s="207" t="s">
        <v>11</v>
      </c>
      <c r="D102" s="207" t="s">
        <v>280</v>
      </c>
      <c r="E102" s="207" t="s">
        <v>281</v>
      </c>
      <c r="F102" s="653" t="s">
        <v>8</v>
      </c>
      <c r="G102" s="653"/>
      <c r="H102" s="650"/>
      <c r="I102" s="650"/>
      <c r="J102" s="650"/>
      <c r="K102" s="650"/>
      <c r="L102" s="650"/>
    </row>
    <row r="103" spans="1:12" x14ac:dyDescent="0.2">
      <c r="A103" s="652"/>
      <c r="B103" s="651" t="s">
        <v>3170</v>
      </c>
      <c r="C103" s="654" t="s">
        <v>3171</v>
      </c>
      <c r="D103" s="655">
        <v>43382</v>
      </c>
      <c r="E103" s="651" t="s">
        <v>469</v>
      </c>
      <c r="F103" s="651" t="s">
        <v>3172</v>
      </c>
      <c r="G103" s="651"/>
      <c r="H103" s="649" t="s">
        <v>286</v>
      </c>
      <c r="I103" s="649"/>
      <c r="J103" s="209" t="s">
        <v>287</v>
      </c>
      <c r="K103" s="209" t="s">
        <v>287</v>
      </c>
      <c r="L103" s="210">
        <v>0</v>
      </c>
    </row>
    <row r="104" spans="1:12" x14ac:dyDescent="0.2">
      <c r="A104" s="652"/>
      <c r="B104" s="651"/>
      <c r="C104" s="654"/>
      <c r="D104" s="655"/>
      <c r="E104" s="651"/>
      <c r="F104" s="651"/>
      <c r="G104" s="651"/>
      <c r="H104" s="649" t="s">
        <v>242</v>
      </c>
      <c r="I104" s="649"/>
      <c r="J104" s="651" t="s">
        <v>287</v>
      </c>
      <c r="K104" s="651" t="s">
        <v>287</v>
      </c>
      <c r="L104" s="648">
        <v>0</v>
      </c>
    </row>
    <row r="105" spans="1:12" x14ac:dyDescent="0.2">
      <c r="A105" s="652"/>
      <c r="B105" s="651"/>
      <c r="C105" s="654"/>
      <c r="D105" s="655"/>
      <c r="E105" s="651"/>
      <c r="F105" s="651"/>
      <c r="G105" s="651"/>
      <c r="H105" s="649"/>
      <c r="I105" s="649"/>
      <c r="J105" s="651"/>
      <c r="K105" s="651"/>
      <c r="L105" s="648"/>
    </row>
    <row r="106" spans="1:12" ht="24" x14ac:dyDescent="0.2">
      <c r="A106" s="652"/>
      <c r="B106" s="203" t="s">
        <v>6</v>
      </c>
      <c r="C106" s="207" t="s">
        <v>5</v>
      </c>
      <c r="D106" s="207" t="s">
        <v>288</v>
      </c>
      <c r="E106" s="207" t="s">
        <v>289</v>
      </c>
      <c r="F106" s="650"/>
      <c r="G106" s="650"/>
      <c r="H106" s="649" t="s">
        <v>290</v>
      </c>
      <c r="I106" s="649"/>
      <c r="J106" s="651" t="s">
        <v>287</v>
      </c>
      <c r="K106" s="651" t="s">
        <v>16</v>
      </c>
      <c r="L106" s="648">
        <v>895</v>
      </c>
    </row>
    <row r="107" spans="1:12" ht="24" x14ac:dyDescent="0.2">
      <c r="A107" s="652"/>
      <c r="B107" s="209" t="s">
        <v>317</v>
      </c>
      <c r="C107" s="209" t="s">
        <v>3172</v>
      </c>
      <c r="D107" s="211">
        <v>43387</v>
      </c>
      <c r="E107" s="209" t="s">
        <v>3173</v>
      </c>
      <c r="F107" s="650"/>
      <c r="G107" s="650"/>
      <c r="H107" s="649"/>
      <c r="I107" s="649"/>
      <c r="J107" s="651"/>
      <c r="K107" s="651"/>
      <c r="L107" s="648"/>
    </row>
    <row r="108" spans="1:12" ht="24" x14ac:dyDescent="0.2">
      <c r="A108" s="652">
        <v>920</v>
      </c>
      <c r="B108" s="203" t="s">
        <v>12</v>
      </c>
      <c r="C108" s="207" t="s">
        <v>11</v>
      </c>
      <c r="D108" s="207" t="s">
        <v>280</v>
      </c>
      <c r="E108" s="207" t="s">
        <v>281</v>
      </c>
      <c r="F108" s="653" t="s">
        <v>8</v>
      </c>
      <c r="G108" s="653"/>
      <c r="H108" s="650"/>
      <c r="I108" s="650"/>
      <c r="J108" s="650"/>
      <c r="K108" s="650"/>
      <c r="L108" s="650"/>
    </row>
    <row r="109" spans="1:12" x14ac:dyDescent="0.2">
      <c r="A109" s="652"/>
      <c r="B109" s="651" t="s">
        <v>3170</v>
      </c>
      <c r="C109" s="654" t="s">
        <v>3174</v>
      </c>
      <c r="D109" s="655">
        <v>43498</v>
      </c>
      <c r="E109" s="651" t="s">
        <v>306</v>
      </c>
      <c r="F109" s="651" t="s">
        <v>3175</v>
      </c>
      <c r="G109" s="651"/>
      <c r="H109" s="649" t="s">
        <v>286</v>
      </c>
      <c r="I109" s="649"/>
      <c r="J109" s="209" t="s">
        <v>287</v>
      </c>
      <c r="K109" s="209" t="s">
        <v>16</v>
      </c>
      <c r="L109" s="210">
        <v>1943.85</v>
      </c>
    </row>
    <row r="110" spans="1:12" x14ac:dyDescent="0.2">
      <c r="A110" s="652"/>
      <c r="B110" s="651"/>
      <c r="C110" s="654"/>
      <c r="D110" s="655"/>
      <c r="E110" s="651"/>
      <c r="F110" s="651"/>
      <c r="G110" s="651"/>
      <c r="H110" s="649" t="s">
        <v>242</v>
      </c>
      <c r="I110" s="649"/>
      <c r="J110" s="651" t="s">
        <v>287</v>
      </c>
      <c r="K110" s="651" t="s">
        <v>287</v>
      </c>
      <c r="L110" s="648">
        <v>0</v>
      </c>
    </row>
    <row r="111" spans="1:12" x14ac:dyDescent="0.2">
      <c r="A111" s="652"/>
      <c r="B111" s="651"/>
      <c r="C111" s="654"/>
      <c r="D111" s="655"/>
      <c r="E111" s="651"/>
      <c r="F111" s="651"/>
      <c r="G111" s="651"/>
      <c r="H111" s="649"/>
      <c r="I111" s="649"/>
      <c r="J111" s="651"/>
      <c r="K111" s="651"/>
      <c r="L111" s="648"/>
    </row>
    <row r="112" spans="1:12" ht="24" x14ac:dyDescent="0.2">
      <c r="A112" s="652"/>
      <c r="B112" s="203" t="s">
        <v>6</v>
      </c>
      <c r="C112" s="207" t="s">
        <v>5</v>
      </c>
      <c r="D112" s="207" t="s">
        <v>288</v>
      </c>
      <c r="E112" s="207" t="s">
        <v>289</v>
      </c>
      <c r="F112" s="650"/>
      <c r="G112" s="650"/>
      <c r="H112" s="649" t="s">
        <v>290</v>
      </c>
      <c r="I112" s="649"/>
      <c r="J112" s="651" t="s">
        <v>287</v>
      </c>
      <c r="K112" s="651" t="s">
        <v>287</v>
      </c>
      <c r="L112" s="648">
        <v>0</v>
      </c>
    </row>
    <row r="113" spans="1:12" ht="24" x14ac:dyDescent="0.2">
      <c r="A113" s="652"/>
      <c r="B113" s="209" t="s">
        <v>317</v>
      </c>
      <c r="C113" s="209" t="s">
        <v>3175</v>
      </c>
      <c r="D113" s="211">
        <v>43504</v>
      </c>
      <c r="E113" s="209" t="s">
        <v>1885</v>
      </c>
      <c r="F113" s="650"/>
      <c r="G113" s="650"/>
      <c r="H113" s="649"/>
      <c r="I113" s="649"/>
      <c r="J113" s="651"/>
      <c r="K113" s="651"/>
      <c r="L113" s="648"/>
    </row>
    <row r="114" spans="1:12" ht="24" x14ac:dyDescent="0.2">
      <c r="A114" s="652">
        <v>921</v>
      </c>
      <c r="B114" s="203" t="s">
        <v>12</v>
      </c>
      <c r="C114" s="207" t="s">
        <v>11</v>
      </c>
      <c r="D114" s="207" t="s">
        <v>280</v>
      </c>
      <c r="E114" s="207" t="s">
        <v>281</v>
      </c>
      <c r="F114" s="653" t="s">
        <v>8</v>
      </c>
      <c r="G114" s="653"/>
      <c r="H114" s="650"/>
      <c r="I114" s="650"/>
      <c r="J114" s="650"/>
      <c r="K114" s="650"/>
      <c r="L114" s="650"/>
    </row>
    <row r="115" spans="1:12" x14ac:dyDescent="0.2">
      <c r="A115" s="652"/>
      <c r="B115" s="651" t="s">
        <v>3176</v>
      </c>
      <c r="C115" s="654" t="s">
        <v>3177</v>
      </c>
      <c r="D115" s="655">
        <v>43374</v>
      </c>
      <c r="E115" s="651" t="s">
        <v>502</v>
      </c>
      <c r="F115" s="651" t="s">
        <v>3178</v>
      </c>
      <c r="G115" s="651"/>
      <c r="H115" s="649" t="s">
        <v>286</v>
      </c>
      <c r="I115" s="649"/>
      <c r="J115" s="209" t="s">
        <v>287</v>
      </c>
      <c r="K115" s="209" t="s">
        <v>16</v>
      </c>
      <c r="L115" s="210">
        <v>325.82</v>
      </c>
    </row>
    <row r="116" spans="1:12" x14ac:dyDescent="0.2">
      <c r="A116" s="652"/>
      <c r="B116" s="651"/>
      <c r="C116" s="654"/>
      <c r="D116" s="655"/>
      <c r="E116" s="651"/>
      <c r="F116" s="651"/>
      <c r="G116" s="651"/>
      <c r="H116" s="649" t="s">
        <v>242</v>
      </c>
      <c r="I116" s="649"/>
      <c r="J116" s="209" t="s">
        <v>287</v>
      </c>
      <c r="K116" s="209" t="s">
        <v>287</v>
      </c>
      <c r="L116" s="210">
        <v>0</v>
      </c>
    </row>
    <row r="117" spans="1:12" ht="24" x14ac:dyDescent="0.2">
      <c r="A117" s="652"/>
      <c r="B117" s="203" t="s">
        <v>6</v>
      </c>
      <c r="C117" s="207" t="s">
        <v>5</v>
      </c>
      <c r="D117" s="207" t="s">
        <v>288</v>
      </c>
      <c r="E117" s="207" t="s">
        <v>289</v>
      </c>
      <c r="F117" s="650"/>
      <c r="G117" s="650"/>
      <c r="H117" s="649" t="s">
        <v>290</v>
      </c>
      <c r="I117" s="649"/>
      <c r="J117" s="651" t="s">
        <v>287</v>
      </c>
      <c r="K117" s="651" t="s">
        <v>16</v>
      </c>
      <c r="L117" s="648">
        <v>60</v>
      </c>
    </row>
    <row r="118" spans="1:12" ht="24" x14ac:dyDescent="0.2">
      <c r="A118" s="652"/>
      <c r="B118" s="209" t="s">
        <v>571</v>
      </c>
      <c r="C118" s="209" t="s">
        <v>3178</v>
      </c>
      <c r="D118" s="211">
        <v>43375</v>
      </c>
      <c r="E118" s="209" t="s">
        <v>706</v>
      </c>
      <c r="F118" s="650"/>
      <c r="G118" s="650"/>
      <c r="H118" s="649"/>
      <c r="I118" s="649"/>
      <c r="J118" s="651"/>
      <c r="K118" s="651"/>
      <c r="L118" s="648"/>
    </row>
    <row r="119" spans="1:12" ht="24" x14ac:dyDescent="0.2">
      <c r="A119" s="652">
        <v>922</v>
      </c>
      <c r="B119" s="203" t="s">
        <v>12</v>
      </c>
      <c r="C119" s="207" t="s">
        <v>11</v>
      </c>
      <c r="D119" s="207" t="s">
        <v>280</v>
      </c>
      <c r="E119" s="207" t="s">
        <v>281</v>
      </c>
      <c r="F119" s="653" t="s">
        <v>8</v>
      </c>
      <c r="G119" s="653"/>
      <c r="H119" s="650"/>
      <c r="I119" s="650"/>
      <c r="J119" s="650"/>
      <c r="K119" s="650"/>
      <c r="L119" s="650"/>
    </row>
    <row r="120" spans="1:12" x14ac:dyDescent="0.2">
      <c r="A120" s="652"/>
      <c r="B120" s="651" t="s">
        <v>3176</v>
      </c>
      <c r="C120" s="654" t="s">
        <v>3179</v>
      </c>
      <c r="D120" s="655">
        <v>43383</v>
      </c>
      <c r="E120" s="651" t="s">
        <v>3180</v>
      </c>
      <c r="F120" s="651" t="s">
        <v>3181</v>
      </c>
      <c r="G120" s="651"/>
      <c r="H120" s="649" t="s">
        <v>286</v>
      </c>
      <c r="I120" s="649"/>
      <c r="J120" s="209" t="s">
        <v>287</v>
      </c>
      <c r="K120" s="209" t="s">
        <v>16</v>
      </c>
      <c r="L120" s="210">
        <v>224</v>
      </c>
    </row>
    <row r="121" spans="1:12" x14ac:dyDescent="0.2">
      <c r="A121" s="652"/>
      <c r="B121" s="651"/>
      <c r="C121" s="654"/>
      <c r="D121" s="655"/>
      <c r="E121" s="651"/>
      <c r="F121" s="651"/>
      <c r="G121" s="651"/>
      <c r="H121" s="649" t="s">
        <v>242</v>
      </c>
      <c r="I121" s="649"/>
      <c r="J121" s="209" t="s">
        <v>287</v>
      </c>
      <c r="K121" s="209" t="s">
        <v>16</v>
      </c>
      <c r="L121" s="210">
        <v>1730.18</v>
      </c>
    </row>
    <row r="122" spans="1:12" ht="24" x14ac:dyDescent="0.2">
      <c r="A122" s="652"/>
      <c r="B122" s="203" t="s">
        <v>6</v>
      </c>
      <c r="C122" s="207" t="s">
        <v>5</v>
      </c>
      <c r="D122" s="207" t="s">
        <v>288</v>
      </c>
      <c r="E122" s="207" t="s">
        <v>289</v>
      </c>
      <c r="F122" s="650"/>
      <c r="G122" s="650"/>
      <c r="H122" s="649" t="s">
        <v>290</v>
      </c>
      <c r="I122" s="649"/>
      <c r="J122" s="651" t="s">
        <v>287</v>
      </c>
      <c r="K122" s="651" t="s">
        <v>16</v>
      </c>
      <c r="L122" s="648">
        <v>500</v>
      </c>
    </row>
    <row r="123" spans="1:12" ht="24" x14ac:dyDescent="0.2">
      <c r="A123" s="652"/>
      <c r="B123" s="209" t="s">
        <v>571</v>
      </c>
      <c r="C123" s="209" t="s">
        <v>3181</v>
      </c>
      <c r="D123" s="211">
        <v>43386</v>
      </c>
      <c r="E123" s="209" t="s">
        <v>3182</v>
      </c>
      <c r="F123" s="650"/>
      <c r="G123" s="650"/>
      <c r="H123" s="649"/>
      <c r="I123" s="649"/>
      <c r="J123" s="651"/>
      <c r="K123" s="651"/>
      <c r="L123" s="648"/>
    </row>
    <row r="124" spans="1:12" ht="24" x14ac:dyDescent="0.2">
      <c r="A124" s="652">
        <v>923</v>
      </c>
      <c r="B124" s="203" t="s">
        <v>12</v>
      </c>
      <c r="C124" s="207" t="s">
        <v>11</v>
      </c>
      <c r="D124" s="207" t="s">
        <v>280</v>
      </c>
      <c r="E124" s="207" t="s">
        <v>281</v>
      </c>
      <c r="F124" s="653" t="s">
        <v>8</v>
      </c>
      <c r="G124" s="653"/>
      <c r="H124" s="650"/>
      <c r="I124" s="650"/>
      <c r="J124" s="650"/>
      <c r="K124" s="650"/>
      <c r="L124" s="650"/>
    </row>
    <row r="125" spans="1:12" x14ac:dyDescent="0.2">
      <c r="A125" s="652"/>
      <c r="B125" s="651" t="s">
        <v>3176</v>
      </c>
      <c r="C125" s="651" t="s">
        <v>3183</v>
      </c>
      <c r="D125" s="655">
        <v>43415</v>
      </c>
      <c r="E125" s="651" t="s">
        <v>442</v>
      </c>
      <c r="F125" s="651" t="s">
        <v>1601</v>
      </c>
      <c r="G125" s="651"/>
      <c r="H125" s="649" t="s">
        <v>286</v>
      </c>
      <c r="I125" s="649"/>
      <c r="J125" s="209" t="s">
        <v>287</v>
      </c>
      <c r="K125" s="209" t="s">
        <v>16</v>
      </c>
      <c r="L125" s="210">
        <v>578.94000000000005</v>
      </c>
    </row>
    <row r="126" spans="1:12" x14ac:dyDescent="0.2">
      <c r="A126" s="652"/>
      <c r="B126" s="651"/>
      <c r="C126" s="651"/>
      <c r="D126" s="655"/>
      <c r="E126" s="651"/>
      <c r="F126" s="651"/>
      <c r="G126" s="651"/>
      <c r="H126" s="649" t="s">
        <v>242</v>
      </c>
      <c r="I126" s="649"/>
      <c r="J126" s="209" t="s">
        <v>287</v>
      </c>
      <c r="K126" s="209" t="s">
        <v>16</v>
      </c>
      <c r="L126" s="210">
        <v>456.65</v>
      </c>
    </row>
    <row r="127" spans="1:12" ht="24" x14ac:dyDescent="0.2">
      <c r="A127" s="652"/>
      <c r="B127" s="203" t="s">
        <v>6</v>
      </c>
      <c r="C127" s="207" t="s">
        <v>5</v>
      </c>
      <c r="D127" s="207" t="s">
        <v>288</v>
      </c>
      <c r="E127" s="207" t="s">
        <v>289</v>
      </c>
      <c r="F127" s="650"/>
      <c r="G127" s="650"/>
      <c r="H127" s="649" t="s">
        <v>290</v>
      </c>
      <c r="I127" s="649"/>
      <c r="J127" s="651" t="s">
        <v>287</v>
      </c>
      <c r="K127" s="651" t="s">
        <v>16</v>
      </c>
      <c r="L127" s="648">
        <v>870</v>
      </c>
    </row>
    <row r="128" spans="1:12" ht="24" x14ac:dyDescent="0.2">
      <c r="A128" s="652"/>
      <c r="B128" s="209" t="s">
        <v>571</v>
      </c>
      <c r="C128" s="209" t="s">
        <v>1601</v>
      </c>
      <c r="D128" s="211">
        <v>43417</v>
      </c>
      <c r="E128" s="209" t="s">
        <v>2412</v>
      </c>
      <c r="F128" s="650"/>
      <c r="G128" s="650"/>
      <c r="H128" s="649"/>
      <c r="I128" s="649"/>
      <c r="J128" s="651"/>
      <c r="K128" s="651"/>
      <c r="L128" s="648"/>
    </row>
    <row r="129" spans="1:12" ht="24" x14ac:dyDescent="0.2">
      <c r="A129" s="652">
        <v>924</v>
      </c>
      <c r="B129" s="203" t="s">
        <v>12</v>
      </c>
      <c r="C129" s="207" t="s">
        <v>11</v>
      </c>
      <c r="D129" s="207" t="s">
        <v>280</v>
      </c>
      <c r="E129" s="207" t="s">
        <v>281</v>
      </c>
      <c r="F129" s="653" t="s">
        <v>8</v>
      </c>
      <c r="G129" s="653"/>
      <c r="H129" s="650"/>
      <c r="I129" s="650"/>
      <c r="J129" s="650"/>
      <c r="K129" s="650"/>
      <c r="L129" s="650"/>
    </row>
    <row r="130" spans="1:12" x14ac:dyDescent="0.2">
      <c r="A130" s="652"/>
      <c r="B130" s="651" t="s">
        <v>3176</v>
      </c>
      <c r="C130" s="654" t="s">
        <v>3184</v>
      </c>
      <c r="D130" s="655">
        <v>43489</v>
      </c>
      <c r="E130" s="651" t="s">
        <v>633</v>
      </c>
      <c r="F130" s="651" t="s">
        <v>634</v>
      </c>
      <c r="G130" s="651"/>
      <c r="H130" s="649" t="s">
        <v>286</v>
      </c>
      <c r="I130" s="649"/>
      <c r="J130" s="209" t="s">
        <v>287</v>
      </c>
      <c r="K130" s="209" t="s">
        <v>16</v>
      </c>
      <c r="L130" s="210">
        <v>304.38</v>
      </c>
    </row>
    <row r="131" spans="1:12" x14ac:dyDescent="0.2">
      <c r="A131" s="652"/>
      <c r="B131" s="651"/>
      <c r="C131" s="654"/>
      <c r="D131" s="655"/>
      <c r="E131" s="651"/>
      <c r="F131" s="651"/>
      <c r="G131" s="651"/>
      <c r="H131" s="649" t="s">
        <v>242</v>
      </c>
      <c r="I131" s="649"/>
      <c r="J131" s="209" t="s">
        <v>287</v>
      </c>
      <c r="K131" s="209" t="s">
        <v>16</v>
      </c>
      <c r="L131" s="210">
        <v>309.60000000000002</v>
      </c>
    </row>
    <row r="132" spans="1:12" ht="24" x14ac:dyDescent="0.2">
      <c r="A132" s="652"/>
      <c r="B132" s="203" t="s">
        <v>6</v>
      </c>
      <c r="C132" s="207" t="s">
        <v>5</v>
      </c>
      <c r="D132" s="207" t="s">
        <v>288</v>
      </c>
      <c r="E132" s="207" t="s">
        <v>289</v>
      </c>
      <c r="F132" s="650"/>
      <c r="G132" s="650"/>
      <c r="H132" s="649" t="s">
        <v>290</v>
      </c>
      <c r="I132" s="649"/>
      <c r="J132" s="651" t="s">
        <v>287</v>
      </c>
      <c r="K132" s="651" t="s">
        <v>287</v>
      </c>
      <c r="L132" s="648">
        <v>0</v>
      </c>
    </row>
    <row r="133" spans="1:12" ht="24" x14ac:dyDescent="0.2">
      <c r="A133" s="652"/>
      <c r="B133" s="209" t="s">
        <v>571</v>
      </c>
      <c r="C133" s="209" t="s">
        <v>634</v>
      </c>
      <c r="D133" s="211">
        <v>43491</v>
      </c>
      <c r="E133" s="209" t="s">
        <v>1709</v>
      </c>
      <c r="F133" s="650"/>
      <c r="G133" s="650"/>
      <c r="H133" s="649"/>
      <c r="I133" s="649"/>
      <c r="J133" s="651"/>
      <c r="K133" s="651"/>
      <c r="L133" s="648"/>
    </row>
    <row r="134" spans="1:12" ht="24" x14ac:dyDescent="0.2">
      <c r="A134" s="652">
        <v>925</v>
      </c>
      <c r="B134" s="203" t="s">
        <v>12</v>
      </c>
      <c r="C134" s="207" t="s">
        <v>11</v>
      </c>
      <c r="D134" s="207" t="s">
        <v>280</v>
      </c>
      <c r="E134" s="207" t="s">
        <v>281</v>
      </c>
      <c r="F134" s="653" t="s">
        <v>8</v>
      </c>
      <c r="G134" s="653"/>
      <c r="H134" s="650"/>
      <c r="I134" s="650"/>
      <c r="J134" s="650"/>
      <c r="K134" s="650"/>
      <c r="L134" s="650"/>
    </row>
    <row r="135" spans="1:12" x14ac:dyDescent="0.2">
      <c r="A135" s="652"/>
      <c r="B135" s="651" t="s">
        <v>3176</v>
      </c>
      <c r="C135" s="654" t="s">
        <v>3185</v>
      </c>
      <c r="D135" s="655">
        <v>43530</v>
      </c>
      <c r="E135" s="651" t="s">
        <v>3077</v>
      </c>
      <c r="F135" s="651" t="s">
        <v>3078</v>
      </c>
      <c r="G135" s="651"/>
      <c r="H135" s="649" t="s">
        <v>286</v>
      </c>
      <c r="I135" s="649"/>
      <c r="J135" s="209" t="s">
        <v>287</v>
      </c>
      <c r="K135" s="209" t="s">
        <v>16</v>
      </c>
      <c r="L135" s="210">
        <v>223.94</v>
      </c>
    </row>
    <row r="136" spans="1:12" x14ac:dyDescent="0.2">
      <c r="A136" s="652"/>
      <c r="B136" s="651"/>
      <c r="C136" s="654"/>
      <c r="D136" s="655"/>
      <c r="E136" s="651"/>
      <c r="F136" s="651"/>
      <c r="G136" s="651"/>
      <c r="H136" s="649" t="s">
        <v>242</v>
      </c>
      <c r="I136" s="649"/>
      <c r="J136" s="209" t="s">
        <v>287</v>
      </c>
      <c r="K136" s="209" t="s">
        <v>16</v>
      </c>
      <c r="L136" s="210">
        <v>399.6</v>
      </c>
    </row>
    <row r="137" spans="1:12" ht="24" x14ac:dyDescent="0.2">
      <c r="A137" s="652"/>
      <c r="B137" s="203" t="s">
        <v>6</v>
      </c>
      <c r="C137" s="207" t="s">
        <v>5</v>
      </c>
      <c r="D137" s="207" t="s">
        <v>288</v>
      </c>
      <c r="E137" s="207" t="s">
        <v>289</v>
      </c>
      <c r="F137" s="650"/>
      <c r="G137" s="650"/>
      <c r="H137" s="649" t="s">
        <v>290</v>
      </c>
      <c r="I137" s="649"/>
      <c r="J137" s="651" t="s">
        <v>287</v>
      </c>
      <c r="K137" s="651" t="s">
        <v>287</v>
      </c>
      <c r="L137" s="648">
        <v>0</v>
      </c>
    </row>
    <row r="138" spans="1:12" ht="24" x14ac:dyDescent="0.2">
      <c r="A138" s="652"/>
      <c r="B138" s="209" t="s">
        <v>571</v>
      </c>
      <c r="C138" s="209" t="s">
        <v>3078</v>
      </c>
      <c r="D138" s="211">
        <v>43531</v>
      </c>
      <c r="E138" s="209" t="s">
        <v>475</v>
      </c>
      <c r="F138" s="650"/>
      <c r="G138" s="650"/>
      <c r="H138" s="649"/>
      <c r="I138" s="649"/>
      <c r="J138" s="651"/>
      <c r="K138" s="651"/>
      <c r="L138" s="648"/>
    </row>
    <row r="139" spans="1:12" ht="24" x14ac:dyDescent="0.2">
      <c r="A139" s="652">
        <v>926</v>
      </c>
      <c r="B139" s="203" t="s">
        <v>12</v>
      </c>
      <c r="C139" s="207" t="s">
        <v>11</v>
      </c>
      <c r="D139" s="207" t="s">
        <v>280</v>
      </c>
      <c r="E139" s="207" t="s">
        <v>281</v>
      </c>
      <c r="F139" s="653" t="s">
        <v>8</v>
      </c>
      <c r="G139" s="653"/>
      <c r="H139" s="650"/>
      <c r="I139" s="650"/>
      <c r="J139" s="650"/>
      <c r="K139" s="650"/>
      <c r="L139" s="650"/>
    </row>
    <row r="140" spans="1:12" x14ac:dyDescent="0.2">
      <c r="A140" s="652"/>
      <c r="B140" s="651" t="s">
        <v>3176</v>
      </c>
      <c r="C140" s="654" t="s">
        <v>3186</v>
      </c>
      <c r="D140" s="655">
        <v>43534</v>
      </c>
      <c r="E140" s="651" t="s">
        <v>377</v>
      </c>
      <c r="F140" s="651" t="s">
        <v>713</v>
      </c>
      <c r="G140" s="651"/>
      <c r="H140" s="649" t="s">
        <v>286</v>
      </c>
      <c r="I140" s="649"/>
      <c r="J140" s="209" t="s">
        <v>287</v>
      </c>
      <c r="K140" s="209" t="s">
        <v>16</v>
      </c>
      <c r="L140" s="210">
        <v>332</v>
      </c>
    </row>
    <row r="141" spans="1:12" x14ac:dyDescent="0.2">
      <c r="A141" s="652"/>
      <c r="B141" s="651"/>
      <c r="C141" s="654"/>
      <c r="D141" s="655"/>
      <c r="E141" s="651"/>
      <c r="F141" s="651"/>
      <c r="G141" s="651"/>
      <c r="H141" s="649" t="s">
        <v>242</v>
      </c>
      <c r="I141" s="649"/>
      <c r="J141" s="209" t="s">
        <v>287</v>
      </c>
      <c r="K141" s="209" t="s">
        <v>16</v>
      </c>
      <c r="L141" s="210">
        <v>135</v>
      </c>
    </row>
    <row r="142" spans="1:12" ht="24" x14ac:dyDescent="0.2">
      <c r="A142" s="652"/>
      <c r="B142" s="203" t="s">
        <v>6</v>
      </c>
      <c r="C142" s="207" t="s">
        <v>5</v>
      </c>
      <c r="D142" s="207" t="s">
        <v>288</v>
      </c>
      <c r="E142" s="207" t="s">
        <v>289</v>
      </c>
      <c r="F142" s="650"/>
      <c r="G142" s="650"/>
      <c r="H142" s="649" t="s">
        <v>290</v>
      </c>
      <c r="I142" s="649"/>
      <c r="J142" s="651" t="s">
        <v>287</v>
      </c>
      <c r="K142" s="651" t="s">
        <v>287</v>
      </c>
      <c r="L142" s="648">
        <v>0</v>
      </c>
    </row>
    <row r="143" spans="1:12" ht="24" x14ac:dyDescent="0.2">
      <c r="A143" s="652"/>
      <c r="B143" s="209" t="s">
        <v>571</v>
      </c>
      <c r="C143" s="209" t="s">
        <v>713</v>
      </c>
      <c r="D143" s="211">
        <v>43535</v>
      </c>
      <c r="E143" s="209" t="s">
        <v>3187</v>
      </c>
      <c r="F143" s="650"/>
      <c r="G143" s="650"/>
      <c r="H143" s="649"/>
      <c r="I143" s="649"/>
      <c r="J143" s="651"/>
      <c r="K143" s="651"/>
      <c r="L143" s="648"/>
    </row>
    <row r="144" spans="1:12" ht="24" x14ac:dyDescent="0.2">
      <c r="A144" s="652">
        <v>927</v>
      </c>
      <c r="B144" s="203" t="s">
        <v>12</v>
      </c>
      <c r="C144" s="207" t="s">
        <v>11</v>
      </c>
      <c r="D144" s="207" t="s">
        <v>280</v>
      </c>
      <c r="E144" s="207" t="s">
        <v>281</v>
      </c>
      <c r="F144" s="653" t="s">
        <v>8</v>
      </c>
      <c r="G144" s="653"/>
      <c r="H144" s="650"/>
      <c r="I144" s="650"/>
      <c r="J144" s="650"/>
      <c r="K144" s="650"/>
      <c r="L144" s="650"/>
    </row>
    <row r="145" spans="1:12" x14ac:dyDescent="0.2">
      <c r="A145" s="652"/>
      <c r="B145" s="651" t="s">
        <v>3176</v>
      </c>
      <c r="C145" s="654" t="s">
        <v>3188</v>
      </c>
      <c r="D145" s="655">
        <v>43542</v>
      </c>
      <c r="E145" s="651" t="s">
        <v>644</v>
      </c>
      <c r="F145" s="651" t="s">
        <v>2368</v>
      </c>
      <c r="G145" s="651"/>
      <c r="H145" s="649" t="s">
        <v>286</v>
      </c>
      <c r="I145" s="649"/>
      <c r="J145" s="209" t="s">
        <v>287</v>
      </c>
      <c r="K145" s="209" t="s">
        <v>16</v>
      </c>
      <c r="L145" s="210">
        <v>575</v>
      </c>
    </row>
    <row r="146" spans="1:12" x14ac:dyDescent="0.2">
      <c r="A146" s="652"/>
      <c r="B146" s="651"/>
      <c r="C146" s="654"/>
      <c r="D146" s="655"/>
      <c r="E146" s="651"/>
      <c r="F146" s="651"/>
      <c r="G146" s="651"/>
      <c r="H146" s="649" t="s">
        <v>242</v>
      </c>
      <c r="I146" s="649"/>
      <c r="J146" s="209" t="s">
        <v>287</v>
      </c>
      <c r="K146" s="209" t="s">
        <v>16</v>
      </c>
      <c r="L146" s="210">
        <v>412.12</v>
      </c>
    </row>
    <row r="147" spans="1:12" ht="24" x14ac:dyDescent="0.2">
      <c r="A147" s="652"/>
      <c r="B147" s="203" t="s">
        <v>6</v>
      </c>
      <c r="C147" s="207" t="s">
        <v>5</v>
      </c>
      <c r="D147" s="207" t="s">
        <v>288</v>
      </c>
      <c r="E147" s="207" t="s">
        <v>289</v>
      </c>
      <c r="F147" s="650"/>
      <c r="G147" s="650"/>
      <c r="H147" s="649" t="s">
        <v>290</v>
      </c>
      <c r="I147" s="649"/>
      <c r="J147" s="651" t="s">
        <v>287</v>
      </c>
      <c r="K147" s="651" t="s">
        <v>287</v>
      </c>
      <c r="L147" s="648">
        <v>0</v>
      </c>
    </row>
    <row r="148" spans="1:12" ht="24" x14ac:dyDescent="0.2">
      <c r="A148" s="652"/>
      <c r="B148" s="209" t="s">
        <v>571</v>
      </c>
      <c r="C148" s="209" t="s">
        <v>2368</v>
      </c>
      <c r="D148" s="211">
        <v>43544</v>
      </c>
      <c r="E148" s="209" t="s">
        <v>3189</v>
      </c>
      <c r="F148" s="650"/>
      <c r="G148" s="650"/>
      <c r="H148" s="649"/>
      <c r="I148" s="649"/>
      <c r="J148" s="651"/>
      <c r="K148" s="651"/>
      <c r="L148" s="648"/>
    </row>
    <row r="149" spans="1:12" ht="24" x14ac:dyDescent="0.2">
      <c r="A149" s="652">
        <v>928</v>
      </c>
      <c r="B149" s="203" t="s">
        <v>12</v>
      </c>
      <c r="C149" s="207" t="s">
        <v>11</v>
      </c>
      <c r="D149" s="207" t="s">
        <v>280</v>
      </c>
      <c r="E149" s="207" t="s">
        <v>281</v>
      </c>
      <c r="F149" s="653" t="s">
        <v>8</v>
      </c>
      <c r="G149" s="653"/>
      <c r="H149" s="650"/>
      <c r="I149" s="650"/>
      <c r="J149" s="650"/>
      <c r="K149" s="650"/>
      <c r="L149" s="650"/>
    </row>
    <row r="150" spans="1:12" x14ac:dyDescent="0.2">
      <c r="A150" s="652"/>
      <c r="B150" s="651" t="s">
        <v>3190</v>
      </c>
      <c r="C150" s="654" t="s">
        <v>3191</v>
      </c>
      <c r="D150" s="655">
        <v>43383</v>
      </c>
      <c r="E150" s="651" t="s">
        <v>2850</v>
      </c>
      <c r="F150" s="651" t="s">
        <v>2851</v>
      </c>
      <c r="G150" s="651"/>
      <c r="H150" s="649" t="s">
        <v>286</v>
      </c>
      <c r="I150" s="649"/>
      <c r="J150" s="209" t="s">
        <v>287</v>
      </c>
      <c r="K150" s="209" t="s">
        <v>16</v>
      </c>
      <c r="L150" s="210">
        <v>338</v>
      </c>
    </row>
    <row r="151" spans="1:12" x14ac:dyDescent="0.2">
      <c r="A151" s="652"/>
      <c r="B151" s="651"/>
      <c r="C151" s="654"/>
      <c r="D151" s="655"/>
      <c r="E151" s="651"/>
      <c r="F151" s="651"/>
      <c r="G151" s="651"/>
      <c r="H151" s="649" t="s">
        <v>242</v>
      </c>
      <c r="I151" s="649"/>
      <c r="J151" s="209" t="s">
        <v>287</v>
      </c>
      <c r="K151" s="209" t="s">
        <v>16</v>
      </c>
      <c r="L151" s="210">
        <v>550.11</v>
      </c>
    </row>
    <row r="152" spans="1:12" ht="24" x14ac:dyDescent="0.2">
      <c r="A152" s="652"/>
      <c r="B152" s="203" t="s">
        <v>6</v>
      </c>
      <c r="C152" s="207" t="s">
        <v>5</v>
      </c>
      <c r="D152" s="207" t="s">
        <v>288</v>
      </c>
      <c r="E152" s="207" t="s">
        <v>289</v>
      </c>
      <c r="F152" s="650"/>
      <c r="G152" s="650"/>
      <c r="H152" s="649" t="s">
        <v>290</v>
      </c>
      <c r="I152" s="649"/>
      <c r="J152" s="651" t="s">
        <v>287</v>
      </c>
      <c r="K152" s="651" t="s">
        <v>287</v>
      </c>
      <c r="L152" s="648">
        <v>0</v>
      </c>
    </row>
    <row r="153" spans="1:12" ht="24" x14ac:dyDescent="0.2">
      <c r="A153" s="652"/>
      <c r="B153" s="209" t="s">
        <v>439</v>
      </c>
      <c r="C153" s="209" t="s">
        <v>2851</v>
      </c>
      <c r="D153" s="211">
        <v>43385</v>
      </c>
      <c r="E153" s="209" t="s">
        <v>878</v>
      </c>
      <c r="F153" s="650"/>
      <c r="G153" s="650"/>
      <c r="H153" s="649"/>
      <c r="I153" s="649"/>
      <c r="J153" s="651"/>
      <c r="K153" s="651"/>
      <c r="L153" s="648"/>
    </row>
    <row r="154" spans="1:12" ht="24" x14ac:dyDescent="0.2">
      <c r="A154" s="652">
        <v>929</v>
      </c>
      <c r="B154" s="203" t="s">
        <v>12</v>
      </c>
      <c r="C154" s="207" t="s">
        <v>11</v>
      </c>
      <c r="D154" s="207" t="s">
        <v>280</v>
      </c>
      <c r="E154" s="207" t="s">
        <v>281</v>
      </c>
      <c r="F154" s="653" t="s">
        <v>8</v>
      </c>
      <c r="G154" s="653"/>
      <c r="H154" s="650"/>
      <c r="I154" s="650"/>
      <c r="J154" s="650"/>
      <c r="K154" s="650"/>
      <c r="L154" s="650"/>
    </row>
    <row r="155" spans="1:12" x14ac:dyDescent="0.2">
      <c r="A155" s="652"/>
      <c r="B155" s="651" t="s">
        <v>3190</v>
      </c>
      <c r="C155" s="654" t="s">
        <v>3192</v>
      </c>
      <c r="D155" s="655">
        <v>43438</v>
      </c>
      <c r="E155" s="651" t="s">
        <v>835</v>
      </c>
      <c r="F155" s="651" t="s">
        <v>3193</v>
      </c>
      <c r="G155" s="651"/>
      <c r="H155" s="649" t="s">
        <v>286</v>
      </c>
      <c r="I155" s="649"/>
      <c r="J155" s="209" t="s">
        <v>287</v>
      </c>
      <c r="K155" s="209" t="s">
        <v>16</v>
      </c>
      <c r="L155" s="210">
        <v>145</v>
      </c>
    </row>
    <row r="156" spans="1:12" x14ac:dyDescent="0.2">
      <c r="A156" s="652"/>
      <c r="B156" s="651"/>
      <c r="C156" s="654"/>
      <c r="D156" s="655"/>
      <c r="E156" s="651"/>
      <c r="F156" s="651"/>
      <c r="G156" s="651"/>
      <c r="H156" s="649" t="s">
        <v>242</v>
      </c>
      <c r="I156" s="649"/>
      <c r="J156" s="209" t="s">
        <v>287</v>
      </c>
      <c r="K156" s="209" t="s">
        <v>16</v>
      </c>
      <c r="L156" s="210">
        <v>167.4</v>
      </c>
    </row>
    <row r="157" spans="1:12" ht="24" x14ac:dyDescent="0.2">
      <c r="A157" s="652"/>
      <c r="B157" s="203" t="s">
        <v>6</v>
      </c>
      <c r="C157" s="207" t="s">
        <v>5</v>
      </c>
      <c r="D157" s="207" t="s">
        <v>288</v>
      </c>
      <c r="E157" s="207" t="s">
        <v>289</v>
      </c>
      <c r="F157" s="650"/>
      <c r="G157" s="650"/>
      <c r="H157" s="649" t="s">
        <v>290</v>
      </c>
      <c r="I157" s="649"/>
      <c r="J157" s="651" t="s">
        <v>287</v>
      </c>
      <c r="K157" s="651" t="s">
        <v>287</v>
      </c>
      <c r="L157" s="648">
        <v>0</v>
      </c>
    </row>
    <row r="158" spans="1:12" ht="24" x14ac:dyDescent="0.2">
      <c r="A158" s="652"/>
      <c r="B158" s="209" t="s">
        <v>439</v>
      </c>
      <c r="C158" s="209" t="s">
        <v>3193</v>
      </c>
      <c r="D158" s="211">
        <v>43439</v>
      </c>
      <c r="E158" s="209" t="s">
        <v>2130</v>
      </c>
      <c r="F158" s="650"/>
      <c r="G158" s="650"/>
      <c r="H158" s="649"/>
      <c r="I158" s="649"/>
      <c r="J158" s="651"/>
      <c r="K158" s="651"/>
      <c r="L158" s="648"/>
    </row>
    <row r="159" spans="1:12" ht="24" x14ac:dyDescent="0.2">
      <c r="A159" s="652">
        <v>930</v>
      </c>
      <c r="B159" s="203" t="s">
        <v>12</v>
      </c>
      <c r="C159" s="207" t="s">
        <v>11</v>
      </c>
      <c r="D159" s="207" t="s">
        <v>280</v>
      </c>
      <c r="E159" s="207" t="s">
        <v>281</v>
      </c>
      <c r="F159" s="653" t="s">
        <v>8</v>
      </c>
      <c r="G159" s="653"/>
      <c r="H159" s="650"/>
      <c r="I159" s="650"/>
      <c r="J159" s="650"/>
      <c r="K159" s="650"/>
      <c r="L159" s="650"/>
    </row>
    <row r="160" spans="1:12" x14ac:dyDescent="0.2">
      <c r="A160" s="652"/>
      <c r="B160" s="651" t="s">
        <v>3194</v>
      </c>
      <c r="C160" s="654" t="s">
        <v>3195</v>
      </c>
      <c r="D160" s="655">
        <v>43542</v>
      </c>
      <c r="E160" s="651" t="s">
        <v>442</v>
      </c>
      <c r="F160" s="651" t="s">
        <v>443</v>
      </c>
      <c r="G160" s="651"/>
      <c r="H160" s="649" t="s">
        <v>286</v>
      </c>
      <c r="I160" s="649"/>
      <c r="J160" s="209" t="s">
        <v>287</v>
      </c>
      <c r="K160" s="209" t="s">
        <v>16</v>
      </c>
      <c r="L160" s="210">
        <v>413.5</v>
      </c>
    </row>
    <row r="161" spans="1:12" x14ac:dyDescent="0.2">
      <c r="A161" s="652"/>
      <c r="B161" s="651"/>
      <c r="C161" s="654"/>
      <c r="D161" s="655"/>
      <c r="E161" s="651"/>
      <c r="F161" s="651"/>
      <c r="G161" s="651"/>
      <c r="H161" s="649" t="s">
        <v>242</v>
      </c>
      <c r="I161" s="649"/>
      <c r="J161" s="209" t="s">
        <v>287</v>
      </c>
      <c r="K161" s="209" t="s">
        <v>16</v>
      </c>
      <c r="L161" s="210">
        <v>211.96</v>
      </c>
    </row>
    <row r="162" spans="1:12" ht="24" x14ac:dyDescent="0.2">
      <c r="A162" s="652"/>
      <c r="B162" s="203" t="s">
        <v>6</v>
      </c>
      <c r="C162" s="207" t="s">
        <v>5</v>
      </c>
      <c r="D162" s="207" t="s">
        <v>288</v>
      </c>
      <c r="E162" s="207" t="s">
        <v>289</v>
      </c>
      <c r="F162" s="650"/>
      <c r="G162" s="650"/>
      <c r="H162" s="649" t="s">
        <v>290</v>
      </c>
      <c r="I162" s="649"/>
      <c r="J162" s="651" t="s">
        <v>287</v>
      </c>
      <c r="K162" s="651" t="s">
        <v>287</v>
      </c>
      <c r="L162" s="648">
        <v>0</v>
      </c>
    </row>
    <row r="163" spans="1:12" ht="24" x14ac:dyDescent="0.2">
      <c r="A163" s="652"/>
      <c r="B163" s="209" t="s">
        <v>439</v>
      </c>
      <c r="C163" s="209" t="s">
        <v>443</v>
      </c>
      <c r="D163" s="211">
        <v>43544</v>
      </c>
      <c r="E163" s="209" t="s">
        <v>3189</v>
      </c>
      <c r="F163" s="650"/>
      <c r="G163" s="650"/>
      <c r="H163" s="649"/>
      <c r="I163" s="649"/>
      <c r="J163" s="651"/>
      <c r="K163" s="651"/>
      <c r="L163" s="648"/>
    </row>
    <row r="164" spans="1:12" ht="24" x14ac:dyDescent="0.2">
      <c r="A164" s="652">
        <v>931</v>
      </c>
      <c r="B164" s="203" t="s">
        <v>12</v>
      </c>
      <c r="C164" s="207" t="s">
        <v>11</v>
      </c>
      <c r="D164" s="207" t="s">
        <v>280</v>
      </c>
      <c r="E164" s="207" t="s">
        <v>281</v>
      </c>
      <c r="F164" s="653" t="s">
        <v>8</v>
      </c>
      <c r="G164" s="653"/>
      <c r="H164" s="650"/>
      <c r="I164" s="650"/>
      <c r="J164" s="650"/>
      <c r="K164" s="650"/>
      <c r="L164" s="650"/>
    </row>
    <row r="165" spans="1:12" x14ac:dyDescent="0.2">
      <c r="A165" s="652"/>
      <c r="B165" s="651" t="s">
        <v>3194</v>
      </c>
      <c r="C165" s="654" t="s">
        <v>3196</v>
      </c>
      <c r="D165" s="655">
        <v>43551</v>
      </c>
      <c r="E165" s="651" t="s">
        <v>377</v>
      </c>
      <c r="F165" s="651" t="s">
        <v>3197</v>
      </c>
      <c r="G165" s="651"/>
      <c r="H165" s="649" t="s">
        <v>286</v>
      </c>
      <c r="I165" s="649"/>
      <c r="J165" s="209" t="s">
        <v>287</v>
      </c>
      <c r="K165" s="209" t="s">
        <v>16</v>
      </c>
      <c r="L165" s="210">
        <v>1328</v>
      </c>
    </row>
    <row r="166" spans="1:12" x14ac:dyDescent="0.2">
      <c r="A166" s="652"/>
      <c r="B166" s="651"/>
      <c r="C166" s="654"/>
      <c r="D166" s="655"/>
      <c r="E166" s="651"/>
      <c r="F166" s="651"/>
      <c r="G166" s="651"/>
      <c r="H166" s="649" t="s">
        <v>242</v>
      </c>
      <c r="I166" s="649"/>
      <c r="J166" s="651" t="s">
        <v>287</v>
      </c>
      <c r="K166" s="651" t="s">
        <v>287</v>
      </c>
      <c r="L166" s="648">
        <v>0</v>
      </c>
    </row>
    <row r="167" spans="1:12" x14ac:dyDescent="0.2">
      <c r="A167" s="652"/>
      <c r="B167" s="651"/>
      <c r="C167" s="654"/>
      <c r="D167" s="655"/>
      <c r="E167" s="651"/>
      <c r="F167" s="651"/>
      <c r="G167" s="651"/>
      <c r="H167" s="649"/>
      <c r="I167" s="649"/>
      <c r="J167" s="651"/>
      <c r="K167" s="651"/>
      <c r="L167" s="648"/>
    </row>
    <row r="168" spans="1:12" ht="24" x14ac:dyDescent="0.2">
      <c r="A168" s="652"/>
      <c r="B168" s="203" t="s">
        <v>6</v>
      </c>
      <c r="C168" s="207" t="s">
        <v>5</v>
      </c>
      <c r="D168" s="207" t="s">
        <v>288</v>
      </c>
      <c r="E168" s="207" t="s">
        <v>289</v>
      </c>
      <c r="F168" s="650"/>
      <c r="G168" s="650"/>
      <c r="H168" s="649" t="s">
        <v>290</v>
      </c>
      <c r="I168" s="649"/>
      <c r="J168" s="651" t="s">
        <v>287</v>
      </c>
      <c r="K168" s="651" t="s">
        <v>287</v>
      </c>
      <c r="L168" s="648">
        <v>0</v>
      </c>
    </row>
    <row r="169" spans="1:12" ht="24" x14ac:dyDescent="0.2">
      <c r="A169" s="652"/>
      <c r="B169" s="209" t="s">
        <v>439</v>
      </c>
      <c r="C169" s="209" t="s">
        <v>3197</v>
      </c>
      <c r="D169" s="211">
        <v>43553</v>
      </c>
      <c r="E169" s="209" t="s">
        <v>2454</v>
      </c>
      <c r="F169" s="650"/>
      <c r="G169" s="650"/>
      <c r="H169" s="649"/>
      <c r="I169" s="649"/>
      <c r="J169" s="651"/>
      <c r="K169" s="651"/>
      <c r="L169" s="648"/>
    </row>
    <row r="170" spans="1:12" ht="24" x14ac:dyDescent="0.2">
      <c r="A170" s="652">
        <v>932</v>
      </c>
      <c r="B170" s="203" t="s">
        <v>12</v>
      </c>
      <c r="C170" s="207" t="s">
        <v>11</v>
      </c>
      <c r="D170" s="207" t="s">
        <v>280</v>
      </c>
      <c r="E170" s="207" t="s">
        <v>281</v>
      </c>
      <c r="F170" s="653" t="s">
        <v>8</v>
      </c>
      <c r="G170" s="653"/>
      <c r="H170" s="650"/>
      <c r="I170" s="650"/>
      <c r="J170" s="650"/>
      <c r="K170" s="650"/>
      <c r="L170" s="650"/>
    </row>
    <row r="171" spans="1:12" x14ac:dyDescent="0.2">
      <c r="A171" s="652"/>
      <c r="B171" s="651" t="s">
        <v>3198</v>
      </c>
      <c r="C171" s="654" t="s">
        <v>3199</v>
      </c>
      <c r="D171" s="655">
        <v>43394</v>
      </c>
      <c r="E171" s="651" t="s">
        <v>310</v>
      </c>
      <c r="F171" s="651" t="s">
        <v>3200</v>
      </c>
      <c r="G171" s="651"/>
      <c r="H171" s="649" t="s">
        <v>286</v>
      </c>
      <c r="I171" s="649"/>
      <c r="J171" s="209" t="s">
        <v>287</v>
      </c>
      <c r="K171" s="209" t="s">
        <v>16</v>
      </c>
      <c r="L171" s="210">
        <v>351</v>
      </c>
    </row>
    <row r="172" spans="1:12" x14ac:dyDescent="0.2">
      <c r="A172" s="652"/>
      <c r="B172" s="651"/>
      <c r="C172" s="654"/>
      <c r="D172" s="655"/>
      <c r="E172" s="651"/>
      <c r="F172" s="651"/>
      <c r="G172" s="651"/>
      <c r="H172" s="649" t="s">
        <v>242</v>
      </c>
      <c r="I172" s="649"/>
      <c r="J172" s="209" t="s">
        <v>287</v>
      </c>
      <c r="K172" s="209" t="s">
        <v>16</v>
      </c>
      <c r="L172" s="210">
        <v>450.67</v>
      </c>
    </row>
    <row r="173" spans="1:12" ht="24" x14ac:dyDescent="0.2">
      <c r="A173" s="652"/>
      <c r="B173" s="203" t="s">
        <v>6</v>
      </c>
      <c r="C173" s="207" t="s">
        <v>5</v>
      </c>
      <c r="D173" s="207" t="s">
        <v>288</v>
      </c>
      <c r="E173" s="207" t="s">
        <v>289</v>
      </c>
      <c r="F173" s="650"/>
      <c r="G173" s="650"/>
      <c r="H173" s="649" t="s">
        <v>290</v>
      </c>
      <c r="I173" s="649"/>
      <c r="J173" s="651" t="s">
        <v>287</v>
      </c>
      <c r="K173" s="651" t="s">
        <v>287</v>
      </c>
      <c r="L173" s="648">
        <v>0</v>
      </c>
    </row>
    <row r="174" spans="1:12" ht="24" x14ac:dyDescent="0.2">
      <c r="A174" s="652"/>
      <c r="B174" s="209" t="s">
        <v>832</v>
      </c>
      <c r="C174" s="209" t="s">
        <v>3200</v>
      </c>
      <c r="D174" s="211">
        <v>43400</v>
      </c>
      <c r="E174" s="209" t="s">
        <v>2150</v>
      </c>
      <c r="F174" s="650"/>
      <c r="G174" s="650"/>
      <c r="H174" s="649"/>
      <c r="I174" s="649"/>
      <c r="J174" s="651"/>
      <c r="K174" s="651"/>
      <c r="L174" s="648"/>
    </row>
    <row r="175" spans="1:12" ht="24" x14ac:dyDescent="0.2">
      <c r="A175" s="652">
        <v>933</v>
      </c>
      <c r="B175" s="203" t="s">
        <v>12</v>
      </c>
      <c r="C175" s="207" t="s">
        <v>11</v>
      </c>
      <c r="D175" s="207" t="s">
        <v>280</v>
      </c>
      <c r="E175" s="207" t="s">
        <v>281</v>
      </c>
      <c r="F175" s="653" t="s">
        <v>8</v>
      </c>
      <c r="G175" s="653"/>
      <c r="H175" s="650"/>
      <c r="I175" s="650"/>
      <c r="J175" s="650"/>
      <c r="K175" s="650"/>
      <c r="L175" s="650"/>
    </row>
    <row r="176" spans="1:12" x14ac:dyDescent="0.2">
      <c r="A176" s="652"/>
      <c r="B176" s="651" t="s">
        <v>3198</v>
      </c>
      <c r="C176" s="654" t="s">
        <v>3199</v>
      </c>
      <c r="D176" s="655">
        <v>43394</v>
      </c>
      <c r="E176" s="651" t="s">
        <v>310</v>
      </c>
      <c r="F176" s="651" t="s">
        <v>395</v>
      </c>
      <c r="G176" s="651"/>
      <c r="H176" s="649" t="s">
        <v>286</v>
      </c>
      <c r="I176" s="649"/>
      <c r="J176" s="209" t="s">
        <v>287</v>
      </c>
      <c r="K176" s="209" t="s">
        <v>16</v>
      </c>
      <c r="L176" s="210">
        <v>516</v>
      </c>
    </row>
    <row r="177" spans="1:12" x14ac:dyDescent="0.2">
      <c r="A177" s="652"/>
      <c r="B177" s="651"/>
      <c r="C177" s="654"/>
      <c r="D177" s="655"/>
      <c r="E177" s="651"/>
      <c r="F177" s="651"/>
      <c r="G177" s="651"/>
      <c r="H177" s="649" t="s">
        <v>242</v>
      </c>
      <c r="I177" s="649"/>
      <c r="J177" s="209" t="s">
        <v>287</v>
      </c>
      <c r="K177" s="209" t="s">
        <v>16</v>
      </c>
      <c r="L177" s="210">
        <v>1529.51</v>
      </c>
    </row>
    <row r="178" spans="1:12" ht="24" x14ac:dyDescent="0.2">
      <c r="A178" s="652"/>
      <c r="B178" s="203" t="s">
        <v>6</v>
      </c>
      <c r="C178" s="207" t="s">
        <v>5</v>
      </c>
      <c r="D178" s="207" t="s">
        <v>288</v>
      </c>
      <c r="E178" s="207" t="s">
        <v>289</v>
      </c>
      <c r="F178" s="650"/>
      <c r="G178" s="650"/>
      <c r="H178" s="649" t="s">
        <v>290</v>
      </c>
      <c r="I178" s="649"/>
      <c r="J178" s="651" t="s">
        <v>287</v>
      </c>
      <c r="K178" s="651" t="s">
        <v>16</v>
      </c>
      <c r="L178" s="648">
        <v>883.09</v>
      </c>
    </row>
    <row r="179" spans="1:12" ht="24" x14ac:dyDescent="0.2">
      <c r="A179" s="652"/>
      <c r="B179" s="209" t="s">
        <v>832</v>
      </c>
      <c r="C179" s="209" t="s">
        <v>395</v>
      </c>
      <c r="D179" s="211">
        <v>43400</v>
      </c>
      <c r="E179" s="209" t="s">
        <v>2150</v>
      </c>
      <c r="F179" s="650"/>
      <c r="G179" s="650"/>
      <c r="H179" s="649"/>
      <c r="I179" s="649"/>
      <c r="J179" s="651"/>
      <c r="K179" s="651"/>
      <c r="L179" s="648"/>
    </row>
    <row r="180" spans="1:12" ht="24" x14ac:dyDescent="0.2">
      <c r="A180" s="652">
        <v>934</v>
      </c>
      <c r="B180" s="203" t="s">
        <v>12</v>
      </c>
      <c r="C180" s="207" t="s">
        <v>11</v>
      </c>
      <c r="D180" s="207" t="s">
        <v>280</v>
      </c>
      <c r="E180" s="207" t="s">
        <v>281</v>
      </c>
      <c r="F180" s="653" t="s">
        <v>8</v>
      </c>
      <c r="G180" s="653"/>
      <c r="H180" s="650"/>
      <c r="I180" s="650"/>
      <c r="J180" s="650"/>
      <c r="K180" s="650"/>
      <c r="L180" s="650"/>
    </row>
    <row r="181" spans="1:12" x14ac:dyDescent="0.2">
      <c r="A181" s="652"/>
      <c r="B181" s="651" t="s">
        <v>3198</v>
      </c>
      <c r="C181" s="654" t="s">
        <v>3201</v>
      </c>
      <c r="D181" s="655">
        <v>43415</v>
      </c>
      <c r="E181" s="651" t="s">
        <v>1820</v>
      </c>
      <c r="F181" s="651" t="s">
        <v>3202</v>
      </c>
      <c r="G181" s="651"/>
      <c r="H181" s="649" t="s">
        <v>286</v>
      </c>
      <c r="I181" s="649"/>
      <c r="J181" s="209" t="s">
        <v>16</v>
      </c>
      <c r="K181" s="209" t="s">
        <v>287</v>
      </c>
      <c r="L181" s="210">
        <v>816</v>
      </c>
    </row>
    <row r="182" spans="1:12" x14ac:dyDescent="0.2">
      <c r="A182" s="652"/>
      <c r="B182" s="651"/>
      <c r="C182" s="654"/>
      <c r="D182" s="655"/>
      <c r="E182" s="651"/>
      <c r="F182" s="651"/>
      <c r="G182" s="651"/>
      <c r="H182" s="649" t="s">
        <v>242</v>
      </c>
      <c r="I182" s="649"/>
      <c r="J182" s="209" t="s">
        <v>16</v>
      </c>
      <c r="K182" s="209" t="s">
        <v>287</v>
      </c>
      <c r="L182" s="210">
        <v>1571.36</v>
      </c>
    </row>
    <row r="183" spans="1:12" ht="24" x14ac:dyDescent="0.2">
      <c r="A183" s="652"/>
      <c r="B183" s="203" t="s">
        <v>6</v>
      </c>
      <c r="C183" s="207" t="s">
        <v>5</v>
      </c>
      <c r="D183" s="207" t="s">
        <v>288</v>
      </c>
      <c r="E183" s="207" t="s">
        <v>289</v>
      </c>
      <c r="F183" s="650"/>
      <c r="G183" s="650"/>
      <c r="H183" s="649" t="s">
        <v>290</v>
      </c>
      <c r="I183" s="649"/>
      <c r="J183" s="651" t="s">
        <v>287</v>
      </c>
      <c r="K183" s="651" t="s">
        <v>287</v>
      </c>
      <c r="L183" s="648">
        <v>0</v>
      </c>
    </row>
    <row r="184" spans="1:12" ht="24" x14ac:dyDescent="0.2">
      <c r="A184" s="652"/>
      <c r="B184" s="209" t="s">
        <v>832</v>
      </c>
      <c r="C184" s="209" t="s">
        <v>3202</v>
      </c>
      <c r="D184" s="211">
        <v>43418</v>
      </c>
      <c r="E184" s="209" t="s">
        <v>3203</v>
      </c>
      <c r="F184" s="650"/>
      <c r="G184" s="650"/>
      <c r="H184" s="649"/>
      <c r="I184" s="649"/>
      <c r="J184" s="651"/>
      <c r="K184" s="651"/>
      <c r="L184" s="648"/>
    </row>
    <row r="185" spans="1:12" ht="24" x14ac:dyDescent="0.2">
      <c r="A185" s="652">
        <v>935</v>
      </c>
      <c r="B185" s="203" t="s">
        <v>12</v>
      </c>
      <c r="C185" s="207" t="s">
        <v>11</v>
      </c>
      <c r="D185" s="207" t="s">
        <v>280</v>
      </c>
      <c r="E185" s="207" t="s">
        <v>281</v>
      </c>
      <c r="F185" s="653" t="s">
        <v>8</v>
      </c>
      <c r="G185" s="653"/>
      <c r="H185" s="650"/>
      <c r="I185" s="650"/>
      <c r="J185" s="650"/>
      <c r="K185" s="650"/>
      <c r="L185" s="650"/>
    </row>
    <row r="186" spans="1:12" x14ac:dyDescent="0.2">
      <c r="A186" s="652"/>
      <c r="B186" s="651" t="s">
        <v>3198</v>
      </c>
      <c r="C186" s="654" t="s">
        <v>3204</v>
      </c>
      <c r="D186" s="655">
        <v>43419</v>
      </c>
      <c r="E186" s="651" t="s">
        <v>2235</v>
      </c>
      <c r="F186" s="651" t="s">
        <v>2236</v>
      </c>
      <c r="G186" s="651"/>
      <c r="H186" s="649" t="s">
        <v>286</v>
      </c>
      <c r="I186" s="649"/>
      <c r="J186" s="209" t="s">
        <v>287</v>
      </c>
      <c r="K186" s="209" t="s">
        <v>16</v>
      </c>
      <c r="L186" s="210">
        <v>785</v>
      </c>
    </row>
    <row r="187" spans="1:12" x14ac:dyDescent="0.2">
      <c r="A187" s="652"/>
      <c r="B187" s="651"/>
      <c r="C187" s="654"/>
      <c r="D187" s="655"/>
      <c r="E187" s="651"/>
      <c r="F187" s="651"/>
      <c r="G187" s="651"/>
      <c r="H187" s="649" t="s">
        <v>242</v>
      </c>
      <c r="I187" s="649"/>
      <c r="J187" s="209" t="s">
        <v>287</v>
      </c>
      <c r="K187" s="209" t="s">
        <v>16</v>
      </c>
      <c r="L187" s="210">
        <v>658.4</v>
      </c>
    </row>
    <row r="188" spans="1:12" ht="24" x14ac:dyDescent="0.2">
      <c r="A188" s="652"/>
      <c r="B188" s="203" t="s">
        <v>6</v>
      </c>
      <c r="C188" s="207" t="s">
        <v>5</v>
      </c>
      <c r="D188" s="207" t="s">
        <v>288</v>
      </c>
      <c r="E188" s="207" t="s">
        <v>289</v>
      </c>
      <c r="F188" s="650"/>
      <c r="G188" s="650"/>
      <c r="H188" s="649" t="s">
        <v>290</v>
      </c>
      <c r="I188" s="649"/>
      <c r="J188" s="651" t="s">
        <v>287</v>
      </c>
      <c r="K188" s="651" t="s">
        <v>287</v>
      </c>
      <c r="L188" s="648">
        <v>0</v>
      </c>
    </row>
    <row r="189" spans="1:12" ht="24" x14ac:dyDescent="0.2">
      <c r="A189" s="652"/>
      <c r="B189" s="209" t="s">
        <v>832</v>
      </c>
      <c r="C189" s="209" t="s">
        <v>2236</v>
      </c>
      <c r="D189" s="211">
        <v>43422</v>
      </c>
      <c r="E189" s="209" t="s">
        <v>2237</v>
      </c>
      <c r="F189" s="650"/>
      <c r="G189" s="650"/>
      <c r="H189" s="649"/>
      <c r="I189" s="649"/>
      <c r="J189" s="651"/>
      <c r="K189" s="651"/>
      <c r="L189" s="648"/>
    </row>
    <row r="190" spans="1:12" ht="24" x14ac:dyDescent="0.2">
      <c r="A190" s="652">
        <v>936</v>
      </c>
      <c r="B190" s="203" t="s">
        <v>12</v>
      </c>
      <c r="C190" s="207" t="s">
        <v>11</v>
      </c>
      <c r="D190" s="207" t="s">
        <v>280</v>
      </c>
      <c r="E190" s="207" t="s">
        <v>281</v>
      </c>
      <c r="F190" s="653" t="s">
        <v>8</v>
      </c>
      <c r="G190" s="653"/>
      <c r="H190" s="650"/>
      <c r="I190" s="650"/>
      <c r="J190" s="650"/>
      <c r="K190" s="650"/>
      <c r="L190" s="650"/>
    </row>
    <row r="191" spans="1:12" x14ac:dyDescent="0.2">
      <c r="A191" s="652"/>
      <c r="B191" s="651" t="s">
        <v>3198</v>
      </c>
      <c r="C191" s="654" t="s">
        <v>3205</v>
      </c>
      <c r="D191" s="655">
        <v>43436</v>
      </c>
      <c r="E191" s="651" t="s">
        <v>3206</v>
      </c>
      <c r="F191" s="651" t="s">
        <v>378</v>
      </c>
      <c r="G191" s="651"/>
      <c r="H191" s="649" t="s">
        <v>286</v>
      </c>
      <c r="I191" s="649"/>
      <c r="J191" s="209" t="s">
        <v>287</v>
      </c>
      <c r="K191" s="209" t="s">
        <v>16</v>
      </c>
      <c r="L191" s="210">
        <v>652</v>
      </c>
    </row>
    <row r="192" spans="1:12" x14ac:dyDescent="0.2">
      <c r="A192" s="652"/>
      <c r="B192" s="651"/>
      <c r="C192" s="654"/>
      <c r="D192" s="655"/>
      <c r="E192" s="651"/>
      <c r="F192" s="651"/>
      <c r="G192" s="651"/>
      <c r="H192" s="649" t="s">
        <v>242</v>
      </c>
      <c r="I192" s="649"/>
      <c r="J192" s="209" t="s">
        <v>287</v>
      </c>
      <c r="K192" s="209" t="s">
        <v>16</v>
      </c>
      <c r="L192" s="210">
        <v>303</v>
      </c>
    </row>
    <row r="193" spans="1:12" ht="24" x14ac:dyDescent="0.2">
      <c r="A193" s="652"/>
      <c r="B193" s="203" t="s">
        <v>6</v>
      </c>
      <c r="C193" s="207" t="s">
        <v>5</v>
      </c>
      <c r="D193" s="207" t="s">
        <v>288</v>
      </c>
      <c r="E193" s="207" t="s">
        <v>289</v>
      </c>
      <c r="F193" s="650"/>
      <c r="G193" s="650"/>
      <c r="H193" s="649" t="s">
        <v>290</v>
      </c>
      <c r="I193" s="649"/>
      <c r="J193" s="651" t="s">
        <v>287</v>
      </c>
      <c r="K193" s="651" t="s">
        <v>287</v>
      </c>
      <c r="L193" s="648">
        <v>0</v>
      </c>
    </row>
    <row r="194" spans="1:12" ht="24" x14ac:dyDescent="0.2">
      <c r="A194" s="652"/>
      <c r="B194" s="209" t="s">
        <v>832</v>
      </c>
      <c r="C194" s="209" t="s">
        <v>378</v>
      </c>
      <c r="D194" s="211">
        <v>43438</v>
      </c>
      <c r="E194" s="209" t="s">
        <v>1651</v>
      </c>
      <c r="F194" s="650"/>
      <c r="G194" s="650"/>
      <c r="H194" s="649"/>
      <c r="I194" s="649"/>
      <c r="J194" s="651"/>
      <c r="K194" s="651"/>
      <c r="L194" s="648"/>
    </row>
    <row r="195" spans="1:12" ht="24" x14ac:dyDescent="0.2">
      <c r="A195" s="652">
        <v>937</v>
      </c>
      <c r="B195" s="203" t="s">
        <v>12</v>
      </c>
      <c r="C195" s="207" t="s">
        <v>11</v>
      </c>
      <c r="D195" s="207" t="s">
        <v>280</v>
      </c>
      <c r="E195" s="207" t="s">
        <v>281</v>
      </c>
      <c r="F195" s="653" t="s">
        <v>8</v>
      </c>
      <c r="G195" s="653"/>
      <c r="H195" s="650"/>
      <c r="I195" s="650"/>
      <c r="J195" s="650"/>
      <c r="K195" s="650"/>
      <c r="L195" s="650"/>
    </row>
    <row r="196" spans="1:12" x14ac:dyDescent="0.2">
      <c r="A196" s="652"/>
      <c r="B196" s="651" t="s">
        <v>3198</v>
      </c>
      <c r="C196" s="654" t="s">
        <v>3207</v>
      </c>
      <c r="D196" s="655">
        <v>43521</v>
      </c>
      <c r="E196" s="651" t="s">
        <v>3103</v>
      </c>
      <c r="F196" s="651" t="s">
        <v>3208</v>
      </c>
      <c r="G196" s="651"/>
      <c r="H196" s="649" t="s">
        <v>286</v>
      </c>
      <c r="I196" s="649"/>
      <c r="J196" s="209" t="s">
        <v>287</v>
      </c>
      <c r="K196" s="209" t="s">
        <v>16</v>
      </c>
      <c r="L196" s="210">
        <v>264</v>
      </c>
    </row>
    <row r="197" spans="1:12" x14ac:dyDescent="0.2">
      <c r="A197" s="652"/>
      <c r="B197" s="651"/>
      <c r="C197" s="654"/>
      <c r="D197" s="655"/>
      <c r="E197" s="651"/>
      <c r="F197" s="651"/>
      <c r="G197" s="651"/>
      <c r="H197" s="649" t="s">
        <v>242</v>
      </c>
      <c r="I197" s="649"/>
      <c r="J197" s="209" t="s">
        <v>287</v>
      </c>
      <c r="K197" s="209" t="s">
        <v>16</v>
      </c>
      <c r="L197" s="210">
        <v>145</v>
      </c>
    </row>
    <row r="198" spans="1:12" ht="24" x14ac:dyDescent="0.2">
      <c r="A198" s="652"/>
      <c r="B198" s="203" t="s">
        <v>6</v>
      </c>
      <c r="C198" s="207" t="s">
        <v>5</v>
      </c>
      <c r="D198" s="207" t="s">
        <v>288</v>
      </c>
      <c r="E198" s="207" t="s">
        <v>289</v>
      </c>
      <c r="F198" s="650"/>
      <c r="G198" s="650"/>
      <c r="H198" s="649" t="s">
        <v>290</v>
      </c>
      <c r="I198" s="649"/>
      <c r="J198" s="651" t="s">
        <v>287</v>
      </c>
      <c r="K198" s="651" t="s">
        <v>16</v>
      </c>
      <c r="L198" s="648">
        <v>80</v>
      </c>
    </row>
    <row r="199" spans="1:12" ht="24" x14ac:dyDescent="0.2">
      <c r="A199" s="652"/>
      <c r="B199" s="209" t="s">
        <v>832</v>
      </c>
      <c r="C199" s="209" t="s">
        <v>3208</v>
      </c>
      <c r="D199" s="211">
        <v>43522</v>
      </c>
      <c r="E199" s="209" t="s">
        <v>471</v>
      </c>
      <c r="F199" s="650"/>
      <c r="G199" s="650"/>
      <c r="H199" s="649"/>
      <c r="I199" s="649"/>
      <c r="J199" s="651"/>
      <c r="K199" s="651"/>
      <c r="L199" s="648"/>
    </row>
    <row r="200" spans="1:12" ht="24" x14ac:dyDescent="0.2">
      <c r="A200" s="652">
        <v>938</v>
      </c>
      <c r="B200" s="203" t="s">
        <v>12</v>
      </c>
      <c r="C200" s="207" t="s">
        <v>11</v>
      </c>
      <c r="D200" s="207" t="s">
        <v>280</v>
      </c>
      <c r="E200" s="207" t="s">
        <v>281</v>
      </c>
      <c r="F200" s="653" t="s">
        <v>8</v>
      </c>
      <c r="G200" s="653"/>
      <c r="H200" s="650"/>
      <c r="I200" s="650"/>
      <c r="J200" s="650"/>
      <c r="K200" s="650"/>
      <c r="L200" s="650"/>
    </row>
    <row r="201" spans="1:12" x14ac:dyDescent="0.2">
      <c r="A201" s="652"/>
      <c r="B201" s="651" t="s">
        <v>3209</v>
      </c>
      <c r="C201" s="654" t="s">
        <v>3210</v>
      </c>
      <c r="D201" s="655">
        <v>43401</v>
      </c>
      <c r="E201" s="651" t="s">
        <v>3211</v>
      </c>
      <c r="F201" s="651" t="s">
        <v>3212</v>
      </c>
      <c r="G201" s="651"/>
      <c r="H201" s="649" t="s">
        <v>286</v>
      </c>
      <c r="I201" s="649"/>
      <c r="J201" s="209" t="s">
        <v>287</v>
      </c>
      <c r="K201" s="209" t="s">
        <v>16</v>
      </c>
      <c r="L201" s="210">
        <v>550.25</v>
      </c>
    </row>
    <row r="202" spans="1:12" x14ac:dyDescent="0.2">
      <c r="A202" s="652"/>
      <c r="B202" s="651"/>
      <c r="C202" s="654"/>
      <c r="D202" s="655"/>
      <c r="E202" s="651"/>
      <c r="F202" s="651"/>
      <c r="G202" s="651"/>
      <c r="H202" s="649" t="s">
        <v>242</v>
      </c>
      <c r="I202" s="649"/>
      <c r="J202" s="209" t="s">
        <v>287</v>
      </c>
      <c r="K202" s="209" t="s">
        <v>16</v>
      </c>
      <c r="L202" s="210">
        <v>7000</v>
      </c>
    </row>
    <row r="203" spans="1:12" ht="24" x14ac:dyDescent="0.2">
      <c r="A203" s="652"/>
      <c r="B203" s="203" t="s">
        <v>6</v>
      </c>
      <c r="C203" s="207" t="s">
        <v>5</v>
      </c>
      <c r="D203" s="207" t="s">
        <v>288</v>
      </c>
      <c r="E203" s="207" t="s">
        <v>289</v>
      </c>
      <c r="F203" s="650"/>
      <c r="G203" s="650"/>
      <c r="H203" s="649" t="s">
        <v>290</v>
      </c>
      <c r="I203" s="649"/>
      <c r="J203" s="651" t="s">
        <v>287</v>
      </c>
      <c r="K203" s="651" t="s">
        <v>287</v>
      </c>
      <c r="L203" s="648">
        <v>0</v>
      </c>
    </row>
    <row r="204" spans="1:12" ht="36" x14ac:dyDescent="0.2">
      <c r="A204" s="652"/>
      <c r="B204" s="209" t="s">
        <v>1260</v>
      </c>
      <c r="C204" s="209" t="s">
        <v>3212</v>
      </c>
      <c r="D204" s="211">
        <v>43406</v>
      </c>
      <c r="E204" s="209" t="s">
        <v>1423</v>
      </c>
      <c r="F204" s="650"/>
      <c r="G204" s="650"/>
      <c r="H204" s="649"/>
      <c r="I204" s="649"/>
      <c r="J204" s="651"/>
      <c r="K204" s="651"/>
      <c r="L204" s="648"/>
    </row>
    <row r="205" spans="1:12" ht="24" x14ac:dyDescent="0.2">
      <c r="A205" s="652">
        <v>939</v>
      </c>
      <c r="B205" s="203" t="s">
        <v>12</v>
      </c>
      <c r="C205" s="207" t="s">
        <v>11</v>
      </c>
      <c r="D205" s="207" t="s">
        <v>280</v>
      </c>
      <c r="E205" s="207" t="s">
        <v>281</v>
      </c>
      <c r="F205" s="653" t="s">
        <v>8</v>
      </c>
      <c r="G205" s="653"/>
      <c r="H205" s="650"/>
      <c r="I205" s="650"/>
      <c r="J205" s="650"/>
      <c r="K205" s="650"/>
      <c r="L205" s="650"/>
    </row>
    <row r="206" spans="1:12" x14ac:dyDescent="0.2">
      <c r="A206" s="652"/>
      <c r="B206" s="651" t="s">
        <v>3209</v>
      </c>
      <c r="C206" s="654" t="s">
        <v>3213</v>
      </c>
      <c r="D206" s="655">
        <v>43503</v>
      </c>
      <c r="E206" s="651" t="s">
        <v>530</v>
      </c>
      <c r="F206" s="651" t="s">
        <v>3214</v>
      </c>
      <c r="G206" s="651"/>
      <c r="H206" s="649" t="s">
        <v>286</v>
      </c>
      <c r="I206" s="649"/>
      <c r="J206" s="209" t="s">
        <v>287</v>
      </c>
      <c r="K206" s="209" t="s">
        <v>16</v>
      </c>
      <c r="L206" s="210">
        <v>367</v>
      </c>
    </row>
    <row r="207" spans="1:12" x14ac:dyDescent="0.2">
      <c r="A207" s="652"/>
      <c r="B207" s="651"/>
      <c r="C207" s="654"/>
      <c r="D207" s="655"/>
      <c r="E207" s="651"/>
      <c r="F207" s="651"/>
      <c r="G207" s="651"/>
      <c r="H207" s="649" t="s">
        <v>242</v>
      </c>
      <c r="I207" s="649"/>
      <c r="J207" s="209" t="s">
        <v>16</v>
      </c>
      <c r="K207" s="209" t="s">
        <v>287</v>
      </c>
      <c r="L207" s="210">
        <v>330.35</v>
      </c>
    </row>
    <row r="208" spans="1:12" ht="24" x14ac:dyDescent="0.2">
      <c r="A208" s="652"/>
      <c r="B208" s="203" t="s">
        <v>6</v>
      </c>
      <c r="C208" s="207" t="s">
        <v>5</v>
      </c>
      <c r="D208" s="207" t="s">
        <v>288</v>
      </c>
      <c r="E208" s="207" t="s">
        <v>289</v>
      </c>
      <c r="F208" s="650"/>
      <c r="G208" s="650"/>
      <c r="H208" s="649" t="s">
        <v>290</v>
      </c>
      <c r="I208" s="649"/>
      <c r="J208" s="651" t="s">
        <v>16</v>
      </c>
      <c r="K208" s="651" t="s">
        <v>16</v>
      </c>
      <c r="L208" s="648">
        <v>220</v>
      </c>
    </row>
    <row r="209" spans="1:12" ht="36" x14ac:dyDescent="0.2">
      <c r="A209" s="652"/>
      <c r="B209" s="209" t="s">
        <v>1260</v>
      </c>
      <c r="C209" s="209" t="s">
        <v>3214</v>
      </c>
      <c r="D209" s="211">
        <v>43504</v>
      </c>
      <c r="E209" s="209" t="s">
        <v>1711</v>
      </c>
      <c r="F209" s="650"/>
      <c r="G209" s="650"/>
      <c r="H209" s="649"/>
      <c r="I209" s="649"/>
      <c r="J209" s="651"/>
      <c r="K209" s="651"/>
      <c r="L209" s="648"/>
    </row>
    <row r="210" spans="1:12" ht="24" x14ac:dyDescent="0.2">
      <c r="A210" s="652">
        <v>940</v>
      </c>
      <c r="B210" s="203" t="s">
        <v>12</v>
      </c>
      <c r="C210" s="207" t="s">
        <v>11</v>
      </c>
      <c r="D210" s="207" t="s">
        <v>280</v>
      </c>
      <c r="E210" s="207" t="s">
        <v>281</v>
      </c>
      <c r="F210" s="653" t="s">
        <v>8</v>
      </c>
      <c r="G210" s="653"/>
      <c r="H210" s="650"/>
      <c r="I210" s="650"/>
      <c r="J210" s="650"/>
      <c r="K210" s="650"/>
      <c r="L210" s="650"/>
    </row>
    <row r="211" spans="1:12" x14ac:dyDescent="0.2">
      <c r="A211" s="652"/>
      <c r="B211" s="651" t="s">
        <v>3215</v>
      </c>
      <c r="C211" s="654" t="s">
        <v>3216</v>
      </c>
      <c r="D211" s="655">
        <v>43502</v>
      </c>
      <c r="E211" s="651" t="s">
        <v>835</v>
      </c>
      <c r="F211" s="651" t="s">
        <v>836</v>
      </c>
      <c r="G211" s="651"/>
      <c r="H211" s="649" t="s">
        <v>286</v>
      </c>
      <c r="I211" s="649"/>
      <c r="J211" s="209" t="s">
        <v>287</v>
      </c>
      <c r="K211" s="209" t="s">
        <v>16</v>
      </c>
      <c r="L211" s="210">
        <v>375.14</v>
      </c>
    </row>
    <row r="212" spans="1:12" x14ac:dyDescent="0.2">
      <c r="A212" s="652"/>
      <c r="B212" s="651"/>
      <c r="C212" s="654"/>
      <c r="D212" s="655"/>
      <c r="E212" s="651"/>
      <c r="F212" s="651"/>
      <c r="G212" s="651"/>
      <c r="H212" s="649" t="s">
        <v>242</v>
      </c>
      <c r="I212" s="649"/>
      <c r="J212" s="209" t="s">
        <v>287</v>
      </c>
      <c r="K212" s="209" t="s">
        <v>16</v>
      </c>
      <c r="L212" s="210">
        <v>396.39</v>
      </c>
    </row>
    <row r="213" spans="1:12" ht="24" x14ac:dyDescent="0.2">
      <c r="A213" s="652"/>
      <c r="B213" s="203" t="s">
        <v>6</v>
      </c>
      <c r="C213" s="207" t="s">
        <v>5</v>
      </c>
      <c r="D213" s="207" t="s">
        <v>288</v>
      </c>
      <c r="E213" s="207" t="s">
        <v>289</v>
      </c>
      <c r="F213" s="650"/>
      <c r="G213" s="650"/>
      <c r="H213" s="649" t="s">
        <v>290</v>
      </c>
      <c r="I213" s="649"/>
      <c r="J213" s="651" t="s">
        <v>287</v>
      </c>
      <c r="K213" s="651" t="s">
        <v>287</v>
      </c>
      <c r="L213" s="648">
        <v>0</v>
      </c>
    </row>
    <row r="214" spans="1:12" ht="36" x14ac:dyDescent="0.2">
      <c r="A214" s="652"/>
      <c r="B214" s="209" t="s">
        <v>1105</v>
      </c>
      <c r="C214" s="209" t="s">
        <v>836</v>
      </c>
      <c r="D214" s="211">
        <v>43504</v>
      </c>
      <c r="E214" s="209" t="s">
        <v>2620</v>
      </c>
      <c r="F214" s="650"/>
      <c r="G214" s="650"/>
      <c r="H214" s="649"/>
      <c r="I214" s="649"/>
      <c r="J214" s="651"/>
      <c r="K214" s="651"/>
      <c r="L214" s="648"/>
    </row>
    <row r="215" spans="1:12" ht="24" x14ac:dyDescent="0.2">
      <c r="A215" s="652">
        <v>941</v>
      </c>
      <c r="B215" s="203" t="s">
        <v>12</v>
      </c>
      <c r="C215" s="207" t="s">
        <v>11</v>
      </c>
      <c r="D215" s="207" t="s">
        <v>280</v>
      </c>
      <c r="E215" s="207" t="s">
        <v>281</v>
      </c>
      <c r="F215" s="653" t="s">
        <v>8</v>
      </c>
      <c r="G215" s="653"/>
      <c r="H215" s="650"/>
      <c r="I215" s="650"/>
      <c r="J215" s="650"/>
      <c r="K215" s="650"/>
      <c r="L215" s="650"/>
    </row>
    <row r="216" spans="1:12" x14ac:dyDescent="0.2">
      <c r="A216" s="652"/>
      <c r="B216" s="651" t="s">
        <v>3215</v>
      </c>
      <c r="C216" s="654" t="s">
        <v>3217</v>
      </c>
      <c r="D216" s="655">
        <v>43522</v>
      </c>
      <c r="E216" s="651" t="s">
        <v>664</v>
      </c>
      <c r="F216" s="651" t="s">
        <v>665</v>
      </c>
      <c r="G216" s="651"/>
      <c r="H216" s="649" t="s">
        <v>286</v>
      </c>
      <c r="I216" s="649"/>
      <c r="J216" s="209" t="s">
        <v>287</v>
      </c>
      <c r="K216" s="209" t="s">
        <v>16</v>
      </c>
      <c r="L216" s="210">
        <v>626.53</v>
      </c>
    </row>
    <row r="217" spans="1:12" x14ac:dyDescent="0.2">
      <c r="A217" s="652"/>
      <c r="B217" s="651"/>
      <c r="C217" s="654"/>
      <c r="D217" s="655"/>
      <c r="E217" s="651"/>
      <c r="F217" s="651"/>
      <c r="G217" s="651"/>
      <c r="H217" s="649" t="s">
        <v>242</v>
      </c>
      <c r="I217" s="649"/>
      <c r="J217" s="209" t="s">
        <v>287</v>
      </c>
      <c r="K217" s="209" t="s">
        <v>16</v>
      </c>
      <c r="L217" s="210">
        <v>240.6</v>
      </c>
    </row>
    <row r="218" spans="1:12" ht="24" x14ac:dyDescent="0.2">
      <c r="A218" s="652"/>
      <c r="B218" s="203" t="s">
        <v>6</v>
      </c>
      <c r="C218" s="207" t="s">
        <v>5</v>
      </c>
      <c r="D218" s="207" t="s">
        <v>288</v>
      </c>
      <c r="E218" s="207" t="s">
        <v>289</v>
      </c>
      <c r="F218" s="650"/>
      <c r="G218" s="650"/>
      <c r="H218" s="649" t="s">
        <v>290</v>
      </c>
      <c r="I218" s="649"/>
      <c r="J218" s="651" t="s">
        <v>287</v>
      </c>
      <c r="K218" s="651" t="s">
        <v>16</v>
      </c>
      <c r="L218" s="648">
        <v>50</v>
      </c>
    </row>
    <row r="219" spans="1:12" ht="36" x14ac:dyDescent="0.2">
      <c r="A219" s="652"/>
      <c r="B219" s="209" t="s">
        <v>1105</v>
      </c>
      <c r="C219" s="209" t="s">
        <v>665</v>
      </c>
      <c r="D219" s="211">
        <v>43524</v>
      </c>
      <c r="E219" s="209" t="s">
        <v>3218</v>
      </c>
      <c r="F219" s="650"/>
      <c r="G219" s="650"/>
      <c r="H219" s="649"/>
      <c r="I219" s="649"/>
      <c r="J219" s="651"/>
      <c r="K219" s="651"/>
      <c r="L219" s="648"/>
    </row>
    <row r="220" spans="1:12" ht="24" x14ac:dyDescent="0.2">
      <c r="A220" s="652">
        <v>942</v>
      </c>
      <c r="B220" s="203" t="s">
        <v>12</v>
      </c>
      <c r="C220" s="207" t="s">
        <v>11</v>
      </c>
      <c r="D220" s="207" t="s">
        <v>280</v>
      </c>
      <c r="E220" s="207" t="s">
        <v>281</v>
      </c>
      <c r="F220" s="653" t="s">
        <v>8</v>
      </c>
      <c r="G220" s="653"/>
      <c r="H220" s="650"/>
      <c r="I220" s="650"/>
      <c r="J220" s="650"/>
      <c r="K220" s="650"/>
      <c r="L220" s="650"/>
    </row>
    <row r="221" spans="1:12" x14ac:dyDescent="0.2">
      <c r="A221" s="652"/>
      <c r="B221" s="651" t="s">
        <v>3219</v>
      </c>
      <c r="C221" s="654" t="s">
        <v>3220</v>
      </c>
      <c r="D221" s="655">
        <v>43549</v>
      </c>
      <c r="E221" s="651" t="s">
        <v>453</v>
      </c>
      <c r="F221" s="651" t="s">
        <v>3221</v>
      </c>
      <c r="G221" s="651"/>
      <c r="H221" s="649" t="s">
        <v>286</v>
      </c>
      <c r="I221" s="649"/>
      <c r="J221" s="209" t="s">
        <v>287</v>
      </c>
      <c r="K221" s="209" t="s">
        <v>287</v>
      </c>
      <c r="L221" s="210">
        <v>0</v>
      </c>
    </row>
    <row r="222" spans="1:12" x14ac:dyDescent="0.2">
      <c r="A222" s="652"/>
      <c r="B222" s="651"/>
      <c r="C222" s="654"/>
      <c r="D222" s="655"/>
      <c r="E222" s="651"/>
      <c r="F222" s="651"/>
      <c r="G222" s="651"/>
      <c r="H222" s="649" t="s">
        <v>242</v>
      </c>
      <c r="I222" s="649"/>
      <c r="J222" s="209" t="s">
        <v>287</v>
      </c>
      <c r="K222" s="209" t="s">
        <v>16</v>
      </c>
      <c r="L222" s="210">
        <v>461.42</v>
      </c>
    </row>
    <row r="223" spans="1:12" ht="24" x14ac:dyDescent="0.2">
      <c r="A223" s="652"/>
      <c r="B223" s="203" t="s">
        <v>6</v>
      </c>
      <c r="C223" s="207" t="s">
        <v>5</v>
      </c>
      <c r="D223" s="207" t="s">
        <v>288</v>
      </c>
      <c r="E223" s="207" t="s">
        <v>289</v>
      </c>
      <c r="F223" s="650"/>
      <c r="G223" s="650"/>
      <c r="H223" s="649" t="s">
        <v>290</v>
      </c>
      <c r="I223" s="649"/>
      <c r="J223" s="651" t="s">
        <v>287</v>
      </c>
      <c r="K223" s="651" t="s">
        <v>287</v>
      </c>
      <c r="L223" s="648">
        <v>0</v>
      </c>
    </row>
    <row r="224" spans="1:12" ht="24" x14ac:dyDescent="0.2">
      <c r="A224" s="652"/>
      <c r="B224" s="209" t="s">
        <v>291</v>
      </c>
      <c r="C224" s="209" t="s">
        <v>3221</v>
      </c>
      <c r="D224" s="211">
        <v>43550</v>
      </c>
      <c r="E224" s="209" t="s">
        <v>1405</v>
      </c>
      <c r="F224" s="650"/>
      <c r="G224" s="650"/>
      <c r="H224" s="649"/>
      <c r="I224" s="649"/>
      <c r="J224" s="651"/>
      <c r="K224" s="651"/>
      <c r="L224" s="648"/>
    </row>
    <row r="225" spans="1:12" ht="24" x14ac:dyDescent="0.2">
      <c r="A225" s="652">
        <v>943</v>
      </c>
      <c r="B225" s="203" t="s">
        <v>12</v>
      </c>
      <c r="C225" s="207" t="s">
        <v>11</v>
      </c>
      <c r="D225" s="207" t="s">
        <v>280</v>
      </c>
      <c r="E225" s="207" t="s">
        <v>281</v>
      </c>
      <c r="F225" s="653" t="s">
        <v>8</v>
      </c>
      <c r="G225" s="653"/>
      <c r="H225" s="650"/>
      <c r="I225" s="650"/>
      <c r="J225" s="650"/>
      <c r="K225" s="650"/>
      <c r="L225" s="650"/>
    </row>
    <row r="226" spans="1:12" x14ac:dyDescent="0.2">
      <c r="A226" s="652"/>
      <c r="B226" s="651" t="s">
        <v>3222</v>
      </c>
      <c r="C226" s="654" t="s">
        <v>3223</v>
      </c>
      <c r="D226" s="655">
        <v>43481</v>
      </c>
      <c r="E226" s="651" t="s">
        <v>548</v>
      </c>
      <c r="F226" s="651" t="s">
        <v>3224</v>
      </c>
      <c r="G226" s="651"/>
      <c r="H226" s="649" t="s">
        <v>286</v>
      </c>
      <c r="I226" s="649"/>
      <c r="J226" s="209" t="s">
        <v>287</v>
      </c>
      <c r="K226" s="209" t="s">
        <v>16</v>
      </c>
      <c r="L226" s="210">
        <v>615</v>
      </c>
    </row>
    <row r="227" spans="1:12" x14ac:dyDescent="0.2">
      <c r="A227" s="652"/>
      <c r="B227" s="651"/>
      <c r="C227" s="654"/>
      <c r="D227" s="655"/>
      <c r="E227" s="651"/>
      <c r="F227" s="651"/>
      <c r="G227" s="651"/>
      <c r="H227" s="649" t="s">
        <v>242</v>
      </c>
      <c r="I227" s="649"/>
      <c r="J227" s="651" t="s">
        <v>287</v>
      </c>
      <c r="K227" s="651" t="s">
        <v>16</v>
      </c>
      <c r="L227" s="648">
        <v>1423.85</v>
      </c>
    </row>
    <row r="228" spans="1:12" x14ac:dyDescent="0.2">
      <c r="A228" s="652"/>
      <c r="B228" s="651"/>
      <c r="C228" s="654"/>
      <c r="D228" s="655"/>
      <c r="E228" s="651"/>
      <c r="F228" s="651"/>
      <c r="G228" s="651"/>
      <c r="H228" s="649"/>
      <c r="I228" s="649"/>
      <c r="J228" s="651"/>
      <c r="K228" s="651"/>
      <c r="L228" s="648"/>
    </row>
    <row r="229" spans="1:12" ht="24" x14ac:dyDescent="0.2">
      <c r="A229" s="652"/>
      <c r="B229" s="203" t="s">
        <v>6</v>
      </c>
      <c r="C229" s="207" t="s">
        <v>5</v>
      </c>
      <c r="D229" s="207" t="s">
        <v>288</v>
      </c>
      <c r="E229" s="207" t="s">
        <v>289</v>
      </c>
      <c r="F229" s="650"/>
      <c r="G229" s="650"/>
      <c r="H229" s="649" t="s">
        <v>290</v>
      </c>
      <c r="I229" s="649"/>
      <c r="J229" s="651" t="s">
        <v>287</v>
      </c>
      <c r="K229" s="651" t="s">
        <v>287</v>
      </c>
      <c r="L229" s="648">
        <v>0</v>
      </c>
    </row>
    <row r="230" spans="1:12" ht="24" x14ac:dyDescent="0.2">
      <c r="A230" s="652"/>
      <c r="B230" s="209" t="s">
        <v>291</v>
      </c>
      <c r="C230" s="209" t="s">
        <v>3224</v>
      </c>
      <c r="D230" s="211">
        <v>43487</v>
      </c>
      <c r="E230" s="209" t="s">
        <v>3225</v>
      </c>
      <c r="F230" s="650"/>
      <c r="G230" s="650"/>
      <c r="H230" s="649"/>
      <c r="I230" s="649"/>
      <c r="J230" s="651"/>
      <c r="K230" s="651"/>
      <c r="L230" s="648"/>
    </row>
    <row r="231" spans="1:12" ht="24" x14ac:dyDescent="0.2">
      <c r="A231" s="652">
        <v>944</v>
      </c>
      <c r="B231" s="203" t="s">
        <v>12</v>
      </c>
      <c r="C231" s="207" t="s">
        <v>11</v>
      </c>
      <c r="D231" s="207" t="s">
        <v>280</v>
      </c>
      <c r="E231" s="207" t="s">
        <v>281</v>
      </c>
      <c r="F231" s="653" t="s">
        <v>8</v>
      </c>
      <c r="G231" s="653"/>
      <c r="H231" s="650"/>
      <c r="I231" s="650"/>
      <c r="J231" s="650"/>
      <c r="K231" s="650"/>
      <c r="L231" s="650"/>
    </row>
    <row r="232" spans="1:12" x14ac:dyDescent="0.2">
      <c r="A232" s="652"/>
      <c r="B232" s="651" t="s">
        <v>3222</v>
      </c>
      <c r="C232" s="654" t="s">
        <v>3226</v>
      </c>
      <c r="D232" s="655">
        <v>43521</v>
      </c>
      <c r="E232" s="651" t="s">
        <v>306</v>
      </c>
      <c r="F232" s="651" t="s">
        <v>2411</v>
      </c>
      <c r="G232" s="651"/>
      <c r="H232" s="649" t="s">
        <v>286</v>
      </c>
      <c r="I232" s="649"/>
      <c r="J232" s="209" t="s">
        <v>287</v>
      </c>
      <c r="K232" s="209" t="s">
        <v>16</v>
      </c>
      <c r="L232" s="210">
        <v>298</v>
      </c>
    </row>
    <row r="233" spans="1:12" x14ac:dyDescent="0.2">
      <c r="A233" s="652"/>
      <c r="B233" s="651"/>
      <c r="C233" s="654"/>
      <c r="D233" s="655"/>
      <c r="E233" s="651"/>
      <c r="F233" s="651"/>
      <c r="G233" s="651"/>
      <c r="H233" s="649" t="s">
        <v>242</v>
      </c>
      <c r="I233" s="649"/>
      <c r="J233" s="651" t="s">
        <v>287</v>
      </c>
      <c r="K233" s="651" t="s">
        <v>16</v>
      </c>
      <c r="L233" s="648">
        <v>280.13</v>
      </c>
    </row>
    <row r="234" spans="1:12" x14ac:dyDescent="0.2">
      <c r="A234" s="652"/>
      <c r="B234" s="651"/>
      <c r="C234" s="654"/>
      <c r="D234" s="655"/>
      <c r="E234" s="651"/>
      <c r="F234" s="651"/>
      <c r="G234" s="651"/>
      <c r="H234" s="649"/>
      <c r="I234" s="649"/>
      <c r="J234" s="651"/>
      <c r="K234" s="651"/>
      <c r="L234" s="648"/>
    </row>
    <row r="235" spans="1:12" ht="24" x14ac:dyDescent="0.2">
      <c r="A235" s="652"/>
      <c r="B235" s="203" t="s">
        <v>6</v>
      </c>
      <c r="C235" s="207" t="s">
        <v>5</v>
      </c>
      <c r="D235" s="207" t="s">
        <v>288</v>
      </c>
      <c r="E235" s="207" t="s">
        <v>289</v>
      </c>
      <c r="F235" s="650"/>
      <c r="G235" s="650"/>
      <c r="H235" s="649" t="s">
        <v>290</v>
      </c>
      <c r="I235" s="649"/>
      <c r="J235" s="651" t="s">
        <v>287</v>
      </c>
      <c r="K235" s="651" t="s">
        <v>287</v>
      </c>
      <c r="L235" s="648">
        <v>0</v>
      </c>
    </row>
    <row r="236" spans="1:12" ht="24" x14ac:dyDescent="0.2">
      <c r="A236" s="652"/>
      <c r="B236" s="209" t="s">
        <v>291</v>
      </c>
      <c r="C236" s="209" t="s">
        <v>2411</v>
      </c>
      <c r="D236" s="211">
        <v>43523</v>
      </c>
      <c r="E236" s="209" t="s">
        <v>590</v>
      </c>
      <c r="F236" s="650"/>
      <c r="G236" s="650"/>
      <c r="H236" s="649"/>
      <c r="I236" s="649"/>
      <c r="J236" s="651"/>
      <c r="K236" s="651"/>
      <c r="L236" s="648"/>
    </row>
    <row r="237" spans="1:12" ht="24" x14ac:dyDescent="0.2">
      <c r="A237" s="652">
        <v>945</v>
      </c>
      <c r="B237" s="203" t="s">
        <v>12</v>
      </c>
      <c r="C237" s="207" t="s">
        <v>11</v>
      </c>
      <c r="D237" s="207" t="s">
        <v>280</v>
      </c>
      <c r="E237" s="207" t="s">
        <v>281</v>
      </c>
      <c r="F237" s="653" t="s">
        <v>8</v>
      </c>
      <c r="G237" s="653"/>
      <c r="H237" s="650"/>
      <c r="I237" s="650"/>
      <c r="J237" s="650"/>
      <c r="K237" s="650"/>
      <c r="L237" s="650"/>
    </row>
    <row r="238" spans="1:12" x14ac:dyDescent="0.2">
      <c r="A238" s="652"/>
      <c r="B238" s="651" t="s">
        <v>3222</v>
      </c>
      <c r="C238" s="654" t="s">
        <v>3227</v>
      </c>
      <c r="D238" s="655">
        <v>43530</v>
      </c>
      <c r="E238" s="651" t="s">
        <v>659</v>
      </c>
      <c r="F238" s="651" t="s">
        <v>821</v>
      </c>
      <c r="G238" s="651"/>
      <c r="H238" s="649" t="s">
        <v>286</v>
      </c>
      <c r="I238" s="649"/>
      <c r="J238" s="209" t="s">
        <v>287</v>
      </c>
      <c r="K238" s="209" t="s">
        <v>16</v>
      </c>
      <c r="L238" s="210">
        <v>559.26</v>
      </c>
    </row>
    <row r="239" spans="1:12" x14ac:dyDescent="0.2">
      <c r="A239" s="652"/>
      <c r="B239" s="651"/>
      <c r="C239" s="654"/>
      <c r="D239" s="655"/>
      <c r="E239" s="651"/>
      <c r="F239" s="651"/>
      <c r="G239" s="651"/>
      <c r="H239" s="649" t="s">
        <v>242</v>
      </c>
      <c r="I239" s="649"/>
      <c r="J239" s="651" t="s">
        <v>287</v>
      </c>
      <c r="K239" s="651" t="s">
        <v>16</v>
      </c>
      <c r="L239" s="648">
        <v>522.59</v>
      </c>
    </row>
    <row r="240" spans="1:12" x14ac:dyDescent="0.2">
      <c r="A240" s="652"/>
      <c r="B240" s="651"/>
      <c r="C240" s="654"/>
      <c r="D240" s="655"/>
      <c r="E240" s="651"/>
      <c r="F240" s="651"/>
      <c r="G240" s="651"/>
      <c r="H240" s="649"/>
      <c r="I240" s="649"/>
      <c r="J240" s="651"/>
      <c r="K240" s="651"/>
      <c r="L240" s="648"/>
    </row>
    <row r="241" spans="1:12" ht="24" x14ac:dyDescent="0.2">
      <c r="A241" s="652"/>
      <c r="B241" s="203" t="s">
        <v>6</v>
      </c>
      <c r="C241" s="207" t="s">
        <v>5</v>
      </c>
      <c r="D241" s="207" t="s">
        <v>288</v>
      </c>
      <c r="E241" s="207" t="s">
        <v>289</v>
      </c>
      <c r="F241" s="650"/>
      <c r="G241" s="650"/>
      <c r="H241" s="649" t="s">
        <v>290</v>
      </c>
      <c r="I241" s="649"/>
      <c r="J241" s="651" t="s">
        <v>287</v>
      </c>
      <c r="K241" s="651" t="s">
        <v>287</v>
      </c>
      <c r="L241" s="648">
        <v>0</v>
      </c>
    </row>
    <row r="242" spans="1:12" ht="24" x14ac:dyDescent="0.2">
      <c r="A242" s="652"/>
      <c r="B242" s="209" t="s">
        <v>291</v>
      </c>
      <c r="C242" s="209" t="s">
        <v>821</v>
      </c>
      <c r="D242" s="211">
        <v>43532</v>
      </c>
      <c r="E242" s="209" t="s">
        <v>3228</v>
      </c>
      <c r="F242" s="650"/>
      <c r="G242" s="650"/>
      <c r="H242" s="649"/>
      <c r="I242" s="649"/>
      <c r="J242" s="651"/>
      <c r="K242" s="651"/>
      <c r="L242" s="648"/>
    </row>
    <row r="243" spans="1:12" ht="24" x14ac:dyDescent="0.2">
      <c r="A243" s="652">
        <v>946</v>
      </c>
      <c r="B243" s="203" t="s">
        <v>12</v>
      </c>
      <c r="C243" s="207" t="s">
        <v>11</v>
      </c>
      <c r="D243" s="207" t="s">
        <v>280</v>
      </c>
      <c r="E243" s="207" t="s">
        <v>281</v>
      </c>
      <c r="F243" s="653" t="s">
        <v>8</v>
      </c>
      <c r="G243" s="653"/>
      <c r="H243" s="650"/>
      <c r="I243" s="650"/>
      <c r="J243" s="650"/>
      <c r="K243" s="650"/>
      <c r="L243" s="650"/>
    </row>
    <row r="244" spans="1:12" x14ac:dyDescent="0.2">
      <c r="A244" s="652"/>
      <c r="B244" s="651" t="s">
        <v>3229</v>
      </c>
      <c r="C244" s="651" t="s">
        <v>3230</v>
      </c>
      <c r="D244" s="655">
        <v>43433</v>
      </c>
      <c r="E244" s="651" t="s">
        <v>816</v>
      </c>
      <c r="F244" s="651" t="s">
        <v>583</v>
      </c>
      <c r="G244" s="651"/>
      <c r="H244" s="649" t="s">
        <v>286</v>
      </c>
      <c r="I244" s="649"/>
      <c r="J244" s="209" t="s">
        <v>16</v>
      </c>
      <c r="K244" s="209" t="s">
        <v>16</v>
      </c>
      <c r="L244" s="210">
        <v>572.30999999999995</v>
      </c>
    </row>
    <row r="245" spans="1:12" x14ac:dyDescent="0.2">
      <c r="A245" s="652"/>
      <c r="B245" s="651"/>
      <c r="C245" s="651"/>
      <c r="D245" s="655"/>
      <c r="E245" s="651"/>
      <c r="F245" s="651"/>
      <c r="G245" s="651"/>
      <c r="H245" s="649" t="s">
        <v>242</v>
      </c>
      <c r="I245" s="649"/>
      <c r="J245" s="209" t="s">
        <v>287</v>
      </c>
      <c r="K245" s="209" t="s">
        <v>16</v>
      </c>
      <c r="L245" s="210">
        <v>226.38</v>
      </c>
    </row>
    <row r="246" spans="1:12" ht="24" x14ac:dyDescent="0.2">
      <c r="A246" s="652"/>
      <c r="B246" s="203" t="s">
        <v>6</v>
      </c>
      <c r="C246" s="207" t="s">
        <v>5</v>
      </c>
      <c r="D246" s="207" t="s">
        <v>288</v>
      </c>
      <c r="E246" s="207" t="s">
        <v>289</v>
      </c>
      <c r="F246" s="650"/>
      <c r="G246" s="650"/>
      <c r="H246" s="649" t="s">
        <v>290</v>
      </c>
      <c r="I246" s="649"/>
      <c r="J246" s="651" t="s">
        <v>287</v>
      </c>
      <c r="K246" s="651" t="s">
        <v>287</v>
      </c>
      <c r="L246" s="648">
        <v>0</v>
      </c>
    </row>
    <row r="247" spans="1:12" ht="24" x14ac:dyDescent="0.2">
      <c r="A247" s="652"/>
      <c r="B247" s="209" t="s">
        <v>3231</v>
      </c>
      <c r="C247" s="209" t="s">
        <v>583</v>
      </c>
      <c r="D247" s="211">
        <v>43435</v>
      </c>
      <c r="E247" s="209" t="s">
        <v>1445</v>
      </c>
      <c r="F247" s="650"/>
      <c r="G247" s="650"/>
      <c r="H247" s="649"/>
      <c r="I247" s="649"/>
      <c r="J247" s="651"/>
      <c r="K247" s="651"/>
      <c r="L247" s="648"/>
    </row>
    <row r="248" spans="1:12" ht="24" x14ac:dyDescent="0.2">
      <c r="A248" s="652">
        <v>947</v>
      </c>
      <c r="B248" s="203" t="s">
        <v>12</v>
      </c>
      <c r="C248" s="207" t="s">
        <v>11</v>
      </c>
      <c r="D248" s="207" t="s">
        <v>280</v>
      </c>
      <c r="E248" s="207" t="s">
        <v>281</v>
      </c>
      <c r="F248" s="653" t="s">
        <v>8</v>
      </c>
      <c r="G248" s="653"/>
      <c r="H248" s="650"/>
      <c r="I248" s="650"/>
      <c r="J248" s="650"/>
      <c r="K248" s="650"/>
      <c r="L248" s="650"/>
    </row>
    <row r="249" spans="1:12" x14ac:dyDescent="0.2">
      <c r="A249" s="652"/>
      <c r="B249" s="651" t="s">
        <v>3232</v>
      </c>
      <c r="C249" s="654" t="s">
        <v>3233</v>
      </c>
      <c r="D249" s="655">
        <v>43510</v>
      </c>
      <c r="E249" s="651" t="s">
        <v>3234</v>
      </c>
      <c r="F249" s="651" t="s">
        <v>3235</v>
      </c>
      <c r="G249" s="651"/>
      <c r="H249" s="649" t="s">
        <v>286</v>
      </c>
      <c r="I249" s="649"/>
      <c r="J249" s="209" t="s">
        <v>287</v>
      </c>
      <c r="K249" s="209" t="s">
        <v>287</v>
      </c>
      <c r="L249" s="210">
        <v>0</v>
      </c>
    </row>
    <row r="250" spans="1:12" x14ac:dyDescent="0.2">
      <c r="A250" s="652"/>
      <c r="B250" s="651"/>
      <c r="C250" s="654"/>
      <c r="D250" s="655"/>
      <c r="E250" s="651"/>
      <c r="F250" s="651"/>
      <c r="G250" s="651"/>
      <c r="H250" s="649" t="s">
        <v>242</v>
      </c>
      <c r="I250" s="649"/>
      <c r="J250" s="209" t="s">
        <v>287</v>
      </c>
      <c r="K250" s="209" t="s">
        <v>287</v>
      </c>
      <c r="L250" s="210">
        <v>0</v>
      </c>
    </row>
    <row r="251" spans="1:12" ht="24" x14ac:dyDescent="0.2">
      <c r="A251" s="652"/>
      <c r="B251" s="203" t="s">
        <v>6</v>
      </c>
      <c r="C251" s="207" t="s">
        <v>5</v>
      </c>
      <c r="D251" s="207" t="s">
        <v>288</v>
      </c>
      <c r="E251" s="207" t="s">
        <v>289</v>
      </c>
      <c r="F251" s="650"/>
      <c r="G251" s="650"/>
      <c r="H251" s="649" t="s">
        <v>290</v>
      </c>
      <c r="I251" s="649"/>
      <c r="J251" s="651" t="s">
        <v>287</v>
      </c>
      <c r="K251" s="651" t="s">
        <v>16</v>
      </c>
      <c r="L251" s="648">
        <v>1822</v>
      </c>
    </row>
    <row r="252" spans="1:12" ht="24" x14ac:dyDescent="0.2">
      <c r="A252" s="652"/>
      <c r="B252" s="209" t="s">
        <v>439</v>
      </c>
      <c r="C252" s="209" t="s">
        <v>3235</v>
      </c>
      <c r="D252" s="211">
        <v>43514</v>
      </c>
      <c r="E252" s="209" t="s">
        <v>1947</v>
      </c>
      <c r="F252" s="650"/>
      <c r="G252" s="650"/>
      <c r="H252" s="649"/>
      <c r="I252" s="649"/>
      <c r="J252" s="651"/>
      <c r="K252" s="651"/>
      <c r="L252" s="648"/>
    </row>
    <row r="253" spans="1:12" ht="24" x14ac:dyDescent="0.2">
      <c r="A253" s="652">
        <v>948</v>
      </c>
      <c r="B253" s="203" t="s">
        <v>12</v>
      </c>
      <c r="C253" s="207" t="s">
        <v>11</v>
      </c>
      <c r="D253" s="207" t="s">
        <v>280</v>
      </c>
      <c r="E253" s="207" t="s">
        <v>281</v>
      </c>
      <c r="F253" s="653" t="s">
        <v>8</v>
      </c>
      <c r="G253" s="653"/>
      <c r="H253" s="650"/>
      <c r="I253" s="650"/>
      <c r="J253" s="650"/>
      <c r="K253" s="650"/>
      <c r="L253" s="650"/>
    </row>
    <row r="254" spans="1:12" x14ac:dyDescent="0.2">
      <c r="A254" s="652"/>
      <c r="B254" s="651" t="s">
        <v>3236</v>
      </c>
      <c r="C254" s="654" t="s">
        <v>3237</v>
      </c>
      <c r="D254" s="655">
        <v>43374</v>
      </c>
      <c r="E254" s="651" t="s">
        <v>3238</v>
      </c>
      <c r="F254" s="651" t="s">
        <v>3239</v>
      </c>
      <c r="G254" s="651"/>
      <c r="H254" s="649" t="s">
        <v>286</v>
      </c>
      <c r="I254" s="649"/>
      <c r="J254" s="209" t="s">
        <v>287</v>
      </c>
      <c r="K254" s="209" t="s">
        <v>16</v>
      </c>
      <c r="L254" s="210">
        <v>358</v>
      </c>
    </row>
    <row r="255" spans="1:12" x14ac:dyDescent="0.2">
      <c r="A255" s="652"/>
      <c r="B255" s="651"/>
      <c r="C255" s="654"/>
      <c r="D255" s="655"/>
      <c r="E255" s="651"/>
      <c r="F255" s="651"/>
      <c r="G255" s="651"/>
      <c r="H255" s="649" t="s">
        <v>242</v>
      </c>
      <c r="I255" s="649"/>
      <c r="J255" s="651" t="s">
        <v>287</v>
      </c>
      <c r="K255" s="651" t="s">
        <v>287</v>
      </c>
      <c r="L255" s="648">
        <v>0</v>
      </c>
    </row>
    <row r="256" spans="1:12" x14ac:dyDescent="0.2">
      <c r="A256" s="652"/>
      <c r="B256" s="651"/>
      <c r="C256" s="654"/>
      <c r="D256" s="655"/>
      <c r="E256" s="651"/>
      <c r="F256" s="651"/>
      <c r="G256" s="651"/>
      <c r="H256" s="649"/>
      <c r="I256" s="649"/>
      <c r="J256" s="651"/>
      <c r="K256" s="651"/>
      <c r="L256" s="648"/>
    </row>
    <row r="257" spans="1:12" ht="24" x14ac:dyDescent="0.2">
      <c r="A257" s="652"/>
      <c r="B257" s="203" t="s">
        <v>6</v>
      </c>
      <c r="C257" s="207" t="s">
        <v>5</v>
      </c>
      <c r="D257" s="207" t="s">
        <v>288</v>
      </c>
      <c r="E257" s="207" t="s">
        <v>289</v>
      </c>
      <c r="F257" s="650"/>
      <c r="G257" s="650"/>
      <c r="H257" s="649" t="s">
        <v>290</v>
      </c>
      <c r="I257" s="649"/>
      <c r="J257" s="651" t="s">
        <v>287</v>
      </c>
      <c r="K257" s="651" t="s">
        <v>16</v>
      </c>
      <c r="L257" s="648">
        <v>348</v>
      </c>
    </row>
    <row r="258" spans="1:12" ht="24" x14ac:dyDescent="0.2">
      <c r="A258" s="652"/>
      <c r="B258" s="209" t="s">
        <v>460</v>
      </c>
      <c r="C258" s="209" t="s">
        <v>3239</v>
      </c>
      <c r="D258" s="211">
        <v>43381</v>
      </c>
      <c r="E258" s="209" t="s">
        <v>3240</v>
      </c>
      <c r="F258" s="650"/>
      <c r="G258" s="650"/>
      <c r="H258" s="649"/>
      <c r="I258" s="649"/>
      <c r="J258" s="651"/>
      <c r="K258" s="651"/>
      <c r="L258" s="648"/>
    </row>
    <row r="259" spans="1:12" ht="24" x14ac:dyDescent="0.2">
      <c r="A259" s="652">
        <v>949</v>
      </c>
      <c r="B259" s="203" t="s">
        <v>12</v>
      </c>
      <c r="C259" s="207" t="s">
        <v>11</v>
      </c>
      <c r="D259" s="207" t="s">
        <v>280</v>
      </c>
      <c r="E259" s="207" t="s">
        <v>281</v>
      </c>
      <c r="F259" s="653" t="s">
        <v>8</v>
      </c>
      <c r="G259" s="653"/>
      <c r="H259" s="650"/>
      <c r="I259" s="650"/>
      <c r="J259" s="650"/>
      <c r="K259" s="650"/>
      <c r="L259" s="650"/>
    </row>
    <row r="260" spans="1:12" x14ac:dyDescent="0.2">
      <c r="A260" s="652"/>
      <c r="B260" s="651" t="s">
        <v>3236</v>
      </c>
      <c r="C260" s="654" t="s">
        <v>3241</v>
      </c>
      <c r="D260" s="655">
        <v>43530</v>
      </c>
      <c r="E260" s="651" t="s">
        <v>389</v>
      </c>
      <c r="F260" s="651" t="s">
        <v>2189</v>
      </c>
      <c r="G260" s="651"/>
      <c r="H260" s="649" t="s">
        <v>286</v>
      </c>
      <c r="I260" s="649"/>
      <c r="J260" s="209" t="s">
        <v>287</v>
      </c>
      <c r="K260" s="209" t="s">
        <v>16</v>
      </c>
      <c r="L260" s="210">
        <v>879.84</v>
      </c>
    </row>
    <row r="261" spans="1:12" x14ac:dyDescent="0.2">
      <c r="A261" s="652"/>
      <c r="B261" s="651"/>
      <c r="C261" s="654"/>
      <c r="D261" s="655"/>
      <c r="E261" s="651"/>
      <c r="F261" s="651"/>
      <c r="G261" s="651"/>
      <c r="H261" s="649" t="s">
        <v>242</v>
      </c>
      <c r="I261" s="649"/>
      <c r="J261" s="209" t="s">
        <v>287</v>
      </c>
      <c r="K261" s="209" t="s">
        <v>16</v>
      </c>
      <c r="L261" s="210">
        <v>2582.8200000000002</v>
      </c>
    </row>
    <row r="262" spans="1:12" ht="24" x14ac:dyDescent="0.2">
      <c r="A262" s="652"/>
      <c r="B262" s="203" t="s">
        <v>6</v>
      </c>
      <c r="C262" s="207" t="s">
        <v>5</v>
      </c>
      <c r="D262" s="207" t="s">
        <v>288</v>
      </c>
      <c r="E262" s="207" t="s">
        <v>289</v>
      </c>
      <c r="F262" s="650"/>
      <c r="G262" s="650"/>
      <c r="H262" s="649" t="s">
        <v>290</v>
      </c>
      <c r="I262" s="649"/>
      <c r="J262" s="651" t="s">
        <v>287</v>
      </c>
      <c r="K262" s="651" t="s">
        <v>16</v>
      </c>
      <c r="L262" s="648">
        <v>1131.72</v>
      </c>
    </row>
    <row r="263" spans="1:12" ht="24" x14ac:dyDescent="0.2">
      <c r="A263" s="652"/>
      <c r="B263" s="209" t="s">
        <v>460</v>
      </c>
      <c r="C263" s="209" t="s">
        <v>2189</v>
      </c>
      <c r="D263" s="211">
        <v>43533</v>
      </c>
      <c r="E263" s="209" t="s">
        <v>1598</v>
      </c>
      <c r="F263" s="650"/>
      <c r="G263" s="650"/>
      <c r="H263" s="649"/>
      <c r="I263" s="649"/>
      <c r="J263" s="651"/>
      <c r="K263" s="651"/>
      <c r="L263" s="648"/>
    </row>
    <row r="264" spans="1:12" ht="24" x14ac:dyDescent="0.2">
      <c r="A264" s="652">
        <v>950</v>
      </c>
      <c r="B264" s="203" t="s">
        <v>12</v>
      </c>
      <c r="C264" s="207" t="s">
        <v>11</v>
      </c>
      <c r="D264" s="207" t="s">
        <v>280</v>
      </c>
      <c r="E264" s="207" t="s">
        <v>281</v>
      </c>
      <c r="F264" s="653" t="s">
        <v>8</v>
      </c>
      <c r="G264" s="653"/>
      <c r="H264" s="650"/>
      <c r="I264" s="650"/>
      <c r="J264" s="650"/>
      <c r="K264" s="650"/>
      <c r="L264" s="650"/>
    </row>
    <row r="265" spans="1:12" x14ac:dyDescent="0.2">
      <c r="A265" s="652"/>
      <c r="B265" s="651" t="s">
        <v>3236</v>
      </c>
      <c r="C265" s="654" t="s">
        <v>3242</v>
      </c>
      <c r="D265" s="655">
        <v>43545</v>
      </c>
      <c r="E265" s="651" t="s">
        <v>644</v>
      </c>
      <c r="F265" s="651" t="s">
        <v>1676</v>
      </c>
      <c r="G265" s="651"/>
      <c r="H265" s="649" t="s">
        <v>286</v>
      </c>
      <c r="I265" s="649"/>
      <c r="J265" s="209" t="s">
        <v>287</v>
      </c>
      <c r="K265" s="209" t="s">
        <v>16</v>
      </c>
      <c r="L265" s="210">
        <v>662.99</v>
      </c>
    </row>
    <row r="266" spans="1:12" x14ac:dyDescent="0.2">
      <c r="A266" s="652"/>
      <c r="B266" s="651"/>
      <c r="C266" s="654"/>
      <c r="D266" s="655"/>
      <c r="E266" s="651"/>
      <c r="F266" s="651"/>
      <c r="G266" s="651"/>
      <c r="H266" s="649" t="s">
        <v>242</v>
      </c>
      <c r="I266" s="649"/>
      <c r="J266" s="209" t="s">
        <v>287</v>
      </c>
      <c r="K266" s="209" t="s">
        <v>16</v>
      </c>
      <c r="L266" s="210">
        <v>968.25</v>
      </c>
    </row>
    <row r="267" spans="1:12" ht="24" x14ac:dyDescent="0.2">
      <c r="A267" s="652"/>
      <c r="B267" s="203" t="s">
        <v>6</v>
      </c>
      <c r="C267" s="207" t="s">
        <v>5</v>
      </c>
      <c r="D267" s="207" t="s">
        <v>288</v>
      </c>
      <c r="E267" s="207" t="s">
        <v>289</v>
      </c>
      <c r="F267" s="650"/>
      <c r="G267" s="650"/>
      <c r="H267" s="649" t="s">
        <v>290</v>
      </c>
      <c r="I267" s="649"/>
      <c r="J267" s="651" t="s">
        <v>287</v>
      </c>
      <c r="K267" s="651" t="s">
        <v>287</v>
      </c>
      <c r="L267" s="648">
        <v>0</v>
      </c>
    </row>
    <row r="268" spans="1:12" ht="24" x14ac:dyDescent="0.2">
      <c r="A268" s="652"/>
      <c r="B268" s="209" t="s">
        <v>460</v>
      </c>
      <c r="C268" s="209" t="s">
        <v>1676</v>
      </c>
      <c r="D268" s="211">
        <v>43548</v>
      </c>
      <c r="E268" s="209" t="s">
        <v>2783</v>
      </c>
      <c r="F268" s="650"/>
      <c r="G268" s="650"/>
      <c r="H268" s="649"/>
      <c r="I268" s="649"/>
      <c r="J268" s="651"/>
      <c r="K268" s="651"/>
      <c r="L268" s="648"/>
    </row>
    <row r="269" spans="1:12" ht="24" x14ac:dyDescent="0.2">
      <c r="A269" s="652">
        <v>951</v>
      </c>
      <c r="B269" s="203" t="s">
        <v>12</v>
      </c>
      <c r="C269" s="207" t="s">
        <v>11</v>
      </c>
      <c r="D269" s="207" t="s">
        <v>280</v>
      </c>
      <c r="E269" s="207" t="s">
        <v>281</v>
      </c>
      <c r="F269" s="653" t="s">
        <v>8</v>
      </c>
      <c r="G269" s="653"/>
      <c r="H269" s="650"/>
      <c r="I269" s="650"/>
      <c r="J269" s="650"/>
      <c r="K269" s="650"/>
      <c r="L269" s="650"/>
    </row>
    <row r="270" spans="1:12" x14ac:dyDescent="0.2">
      <c r="A270" s="652"/>
      <c r="B270" s="651" t="s">
        <v>3243</v>
      </c>
      <c r="C270" s="654" t="s">
        <v>3244</v>
      </c>
      <c r="D270" s="655">
        <v>43397</v>
      </c>
      <c r="E270" s="651" t="s">
        <v>687</v>
      </c>
      <c r="F270" s="651" t="s">
        <v>688</v>
      </c>
      <c r="G270" s="651"/>
      <c r="H270" s="649" t="s">
        <v>286</v>
      </c>
      <c r="I270" s="649"/>
      <c r="J270" s="209" t="s">
        <v>287</v>
      </c>
      <c r="K270" s="209" t="s">
        <v>16</v>
      </c>
      <c r="L270" s="210">
        <v>320</v>
      </c>
    </row>
    <row r="271" spans="1:12" x14ac:dyDescent="0.2">
      <c r="A271" s="652"/>
      <c r="B271" s="651"/>
      <c r="C271" s="654"/>
      <c r="D271" s="655"/>
      <c r="E271" s="651"/>
      <c r="F271" s="651"/>
      <c r="G271" s="651"/>
      <c r="H271" s="649" t="s">
        <v>242</v>
      </c>
      <c r="I271" s="649"/>
      <c r="J271" s="209" t="s">
        <v>287</v>
      </c>
      <c r="K271" s="209" t="s">
        <v>16</v>
      </c>
      <c r="L271" s="210">
        <v>244.4</v>
      </c>
    </row>
    <row r="272" spans="1:12" ht="24" x14ac:dyDescent="0.2">
      <c r="A272" s="652"/>
      <c r="B272" s="203" t="s">
        <v>6</v>
      </c>
      <c r="C272" s="207" t="s">
        <v>5</v>
      </c>
      <c r="D272" s="207" t="s">
        <v>288</v>
      </c>
      <c r="E272" s="207" t="s">
        <v>289</v>
      </c>
      <c r="F272" s="650"/>
      <c r="G272" s="650"/>
      <c r="H272" s="649" t="s">
        <v>290</v>
      </c>
      <c r="I272" s="649"/>
      <c r="J272" s="651" t="s">
        <v>287</v>
      </c>
      <c r="K272" s="651" t="s">
        <v>16</v>
      </c>
      <c r="L272" s="648">
        <v>163</v>
      </c>
    </row>
    <row r="273" spans="1:12" ht="24" x14ac:dyDescent="0.2">
      <c r="A273" s="652"/>
      <c r="B273" s="209" t="s">
        <v>460</v>
      </c>
      <c r="C273" s="209" t="s">
        <v>688</v>
      </c>
      <c r="D273" s="211">
        <v>43399</v>
      </c>
      <c r="E273" s="209" t="s">
        <v>791</v>
      </c>
      <c r="F273" s="650"/>
      <c r="G273" s="650"/>
      <c r="H273" s="649"/>
      <c r="I273" s="649"/>
      <c r="J273" s="651"/>
      <c r="K273" s="651"/>
      <c r="L273" s="648"/>
    </row>
    <row r="274" spans="1:12" ht="24" x14ac:dyDescent="0.2">
      <c r="A274" s="652">
        <v>952</v>
      </c>
      <c r="B274" s="203" t="s">
        <v>12</v>
      </c>
      <c r="C274" s="207" t="s">
        <v>11</v>
      </c>
      <c r="D274" s="207" t="s">
        <v>280</v>
      </c>
      <c r="E274" s="207" t="s">
        <v>281</v>
      </c>
      <c r="F274" s="653" t="s">
        <v>8</v>
      </c>
      <c r="G274" s="653"/>
      <c r="H274" s="650"/>
      <c r="I274" s="650"/>
      <c r="J274" s="650"/>
      <c r="K274" s="650"/>
      <c r="L274" s="650"/>
    </row>
    <row r="275" spans="1:12" x14ac:dyDescent="0.2">
      <c r="A275" s="652"/>
      <c r="B275" s="651" t="s">
        <v>3243</v>
      </c>
      <c r="C275" s="654" t="s">
        <v>3245</v>
      </c>
      <c r="D275" s="655">
        <v>43445</v>
      </c>
      <c r="E275" s="651" t="s">
        <v>1029</v>
      </c>
      <c r="F275" s="651" t="s">
        <v>1307</v>
      </c>
      <c r="G275" s="651"/>
      <c r="H275" s="649" t="s">
        <v>286</v>
      </c>
      <c r="I275" s="649"/>
      <c r="J275" s="209" t="s">
        <v>287</v>
      </c>
      <c r="K275" s="209" t="s">
        <v>16</v>
      </c>
      <c r="L275" s="210">
        <v>500</v>
      </c>
    </row>
    <row r="276" spans="1:12" x14ac:dyDescent="0.2">
      <c r="A276" s="652"/>
      <c r="B276" s="651"/>
      <c r="C276" s="654"/>
      <c r="D276" s="655"/>
      <c r="E276" s="651"/>
      <c r="F276" s="651"/>
      <c r="G276" s="651"/>
      <c r="H276" s="649" t="s">
        <v>242</v>
      </c>
      <c r="I276" s="649"/>
      <c r="J276" s="209" t="s">
        <v>287</v>
      </c>
      <c r="K276" s="209" t="s">
        <v>287</v>
      </c>
      <c r="L276" s="210">
        <v>0</v>
      </c>
    </row>
    <row r="277" spans="1:12" ht="24" x14ac:dyDescent="0.2">
      <c r="A277" s="652"/>
      <c r="B277" s="203" t="s">
        <v>6</v>
      </c>
      <c r="C277" s="207" t="s">
        <v>5</v>
      </c>
      <c r="D277" s="207" t="s">
        <v>288</v>
      </c>
      <c r="E277" s="207" t="s">
        <v>289</v>
      </c>
      <c r="F277" s="650"/>
      <c r="G277" s="650"/>
      <c r="H277" s="649" t="s">
        <v>290</v>
      </c>
      <c r="I277" s="649"/>
      <c r="J277" s="651" t="s">
        <v>287</v>
      </c>
      <c r="K277" s="651" t="s">
        <v>16</v>
      </c>
      <c r="L277" s="648">
        <v>470</v>
      </c>
    </row>
    <row r="278" spans="1:12" ht="24" x14ac:dyDescent="0.2">
      <c r="A278" s="652"/>
      <c r="B278" s="209" t="s">
        <v>460</v>
      </c>
      <c r="C278" s="209" t="s">
        <v>1307</v>
      </c>
      <c r="D278" s="211">
        <v>43452</v>
      </c>
      <c r="E278" s="209" t="s">
        <v>3246</v>
      </c>
      <c r="F278" s="650"/>
      <c r="G278" s="650"/>
      <c r="H278" s="649"/>
      <c r="I278" s="649"/>
      <c r="J278" s="651"/>
      <c r="K278" s="651"/>
      <c r="L278" s="648"/>
    </row>
    <row r="279" spans="1:12" ht="24" x14ac:dyDescent="0.2">
      <c r="A279" s="652">
        <v>953</v>
      </c>
      <c r="B279" s="203" t="s">
        <v>12</v>
      </c>
      <c r="C279" s="207" t="s">
        <v>11</v>
      </c>
      <c r="D279" s="207" t="s">
        <v>280</v>
      </c>
      <c r="E279" s="207" t="s">
        <v>281</v>
      </c>
      <c r="F279" s="653" t="s">
        <v>8</v>
      </c>
      <c r="G279" s="653"/>
      <c r="H279" s="650"/>
      <c r="I279" s="650"/>
      <c r="J279" s="650"/>
      <c r="K279" s="650"/>
      <c r="L279" s="650"/>
    </row>
    <row r="280" spans="1:12" x14ac:dyDescent="0.2">
      <c r="A280" s="652"/>
      <c r="B280" s="651" t="s">
        <v>3243</v>
      </c>
      <c r="C280" s="651" t="s">
        <v>3247</v>
      </c>
      <c r="D280" s="655">
        <v>43529</v>
      </c>
      <c r="E280" s="651" t="s">
        <v>1820</v>
      </c>
      <c r="F280" s="651" t="s">
        <v>3248</v>
      </c>
      <c r="G280" s="651"/>
      <c r="H280" s="649" t="s">
        <v>286</v>
      </c>
      <c r="I280" s="649"/>
      <c r="J280" s="209" t="s">
        <v>287</v>
      </c>
      <c r="K280" s="209" t="s">
        <v>16</v>
      </c>
      <c r="L280" s="210">
        <v>788.84</v>
      </c>
    </row>
    <row r="281" spans="1:12" x14ac:dyDescent="0.2">
      <c r="A281" s="652"/>
      <c r="B281" s="651"/>
      <c r="C281" s="651"/>
      <c r="D281" s="655"/>
      <c r="E281" s="651"/>
      <c r="F281" s="651"/>
      <c r="G281" s="651"/>
      <c r="H281" s="649" t="s">
        <v>242</v>
      </c>
      <c r="I281" s="649"/>
      <c r="J281" s="209" t="s">
        <v>287</v>
      </c>
      <c r="K281" s="209" t="s">
        <v>16</v>
      </c>
      <c r="L281" s="210">
        <v>1033.3699999999999</v>
      </c>
    </row>
    <row r="282" spans="1:12" ht="24" x14ac:dyDescent="0.2">
      <c r="A282" s="652"/>
      <c r="B282" s="203" t="s">
        <v>6</v>
      </c>
      <c r="C282" s="207" t="s">
        <v>5</v>
      </c>
      <c r="D282" s="207" t="s">
        <v>288</v>
      </c>
      <c r="E282" s="207" t="s">
        <v>289</v>
      </c>
      <c r="F282" s="650"/>
      <c r="G282" s="650"/>
      <c r="H282" s="649" t="s">
        <v>290</v>
      </c>
      <c r="I282" s="649"/>
      <c r="J282" s="651" t="s">
        <v>287</v>
      </c>
      <c r="K282" s="651" t="s">
        <v>16</v>
      </c>
      <c r="L282" s="648">
        <v>36.380000000000003</v>
      </c>
    </row>
    <row r="283" spans="1:12" ht="24" x14ac:dyDescent="0.2">
      <c r="A283" s="652"/>
      <c r="B283" s="209" t="s">
        <v>460</v>
      </c>
      <c r="C283" s="209" t="s">
        <v>3248</v>
      </c>
      <c r="D283" s="211">
        <v>43534</v>
      </c>
      <c r="E283" s="209" t="s">
        <v>3249</v>
      </c>
      <c r="F283" s="650"/>
      <c r="G283" s="650"/>
      <c r="H283" s="649"/>
      <c r="I283" s="649"/>
      <c r="J283" s="651"/>
      <c r="K283" s="651"/>
      <c r="L283" s="648"/>
    </row>
    <row r="284" spans="1:12" ht="24" x14ac:dyDescent="0.2">
      <c r="A284" s="652">
        <v>954</v>
      </c>
      <c r="B284" s="203" t="s">
        <v>12</v>
      </c>
      <c r="C284" s="207" t="s">
        <v>11</v>
      </c>
      <c r="D284" s="207" t="s">
        <v>280</v>
      </c>
      <c r="E284" s="207" t="s">
        <v>281</v>
      </c>
      <c r="F284" s="653" t="s">
        <v>8</v>
      </c>
      <c r="G284" s="653"/>
      <c r="H284" s="650"/>
      <c r="I284" s="650"/>
      <c r="J284" s="650"/>
      <c r="K284" s="650"/>
      <c r="L284" s="650"/>
    </row>
    <row r="285" spans="1:12" x14ac:dyDescent="0.2">
      <c r="A285" s="652"/>
      <c r="B285" s="651" t="s">
        <v>3243</v>
      </c>
      <c r="C285" s="654" t="s">
        <v>3250</v>
      </c>
      <c r="D285" s="655">
        <v>43555</v>
      </c>
      <c r="E285" s="651" t="s">
        <v>428</v>
      </c>
      <c r="F285" s="651" t="s">
        <v>979</v>
      </c>
      <c r="G285" s="651"/>
      <c r="H285" s="649" t="s">
        <v>286</v>
      </c>
      <c r="I285" s="649"/>
      <c r="J285" s="209" t="s">
        <v>287</v>
      </c>
      <c r="K285" s="209" t="s">
        <v>16</v>
      </c>
      <c r="L285" s="210">
        <v>1141.71</v>
      </c>
    </row>
    <row r="286" spans="1:12" x14ac:dyDescent="0.2">
      <c r="A286" s="652"/>
      <c r="B286" s="651"/>
      <c r="C286" s="654"/>
      <c r="D286" s="655"/>
      <c r="E286" s="651"/>
      <c r="F286" s="651"/>
      <c r="G286" s="651"/>
      <c r="H286" s="649" t="s">
        <v>242</v>
      </c>
      <c r="I286" s="649"/>
      <c r="J286" s="209" t="s">
        <v>287</v>
      </c>
      <c r="K286" s="209" t="s">
        <v>16</v>
      </c>
      <c r="L286" s="210">
        <v>2401.7199999999998</v>
      </c>
    </row>
    <row r="287" spans="1:12" ht="24" x14ac:dyDescent="0.2">
      <c r="A287" s="652"/>
      <c r="B287" s="203" t="s">
        <v>6</v>
      </c>
      <c r="C287" s="207" t="s">
        <v>5</v>
      </c>
      <c r="D287" s="207" t="s">
        <v>288</v>
      </c>
      <c r="E287" s="207" t="s">
        <v>289</v>
      </c>
      <c r="F287" s="650"/>
      <c r="G287" s="650"/>
      <c r="H287" s="649" t="s">
        <v>290</v>
      </c>
      <c r="I287" s="649"/>
      <c r="J287" s="651" t="s">
        <v>287</v>
      </c>
      <c r="K287" s="651" t="s">
        <v>287</v>
      </c>
      <c r="L287" s="648">
        <v>0</v>
      </c>
    </row>
    <row r="288" spans="1:12" ht="24" x14ac:dyDescent="0.2">
      <c r="A288" s="652"/>
      <c r="B288" s="209" t="s">
        <v>460</v>
      </c>
      <c r="C288" s="209" t="s">
        <v>979</v>
      </c>
      <c r="D288" s="211">
        <v>43559</v>
      </c>
      <c r="E288" s="209" t="s">
        <v>2226</v>
      </c>
      <c r="F288" s="650"/>
      <c r="G288" s="650"/>
      <c r="H288" s="649"/>
      <c r="I288" s="649"/>
      <c r="J288" s="651"/>
      <c r="K288" s="651"/>
      <c r="L288" s="648"/>
    </row>
    <row r="289" spans="1:12" ht="24" x14ac:dyDescent="0.2">
      <c r="A289" s="652">
        <v>955</v>
      </c>
      <c r="B289" s="203" t="s">
        <v>12</v>
      </c>
      <c r="C289" s="207" t="s">
        <v>11</v>
      </c>
      <c r="D289" s="207" t="s">
        <v>280</v>
      </c>
      <c r="E289" s="207" t="s">
        <v>281</v>
      </c>
      <c r="F289" s="653" t="s">
        <v>8</v>
      </c>
      <c r="G289" s="653"/>
      <c r="H289" s="650"/>
      <c r="I289" s="650"/>
      <c r="J289" s="650"/>
      <c r="K289" s="650"/>
      <c r="L289" s="650"/>
    </row>
    <row r="290" spans="1:12" x14ac:dyDescent="0.2">
      <c r="A290" s="652"/>
      <c r="B290" s="651" t="s">
        <v>3251</v>
      </c>
      <c r="C290" s="654" t="s">
        <v>3252</v>
      </c>
      <c r="D290" s="655">
        <v>43515</v>
      </c>
      <c r="E290" s="651" t="s">
        <v>2388</v>
      </c>
      <c r="F290" s="651" t="s">
        <v>3253</v>
      </c>
      <c r="G290" s="651"/>
      <c r="H290" s="649" t="s">
        <v>286</v>
      </c>
      <c r="I290" s="649"/>
      <c r="J290" s="209" t="s">
        <v>287</v>
      </c>
      <c r="K290" s="209" t="s">
        <v>16</v>
      </c>
      <c r="L290" s="210">
        <v>1288.47</v>
      </c>
    </row>
    <row r="291" spans="1:12" x14ac:dyDescent="0.2">
      <c r="A291" s="652"/>
      <c r="B291" s="651"/>
      <c r="C291" s="654"/>
      <c r="D291" s="655"/>
      <c r="E291" s="651"/>
      <c r="F291" s="651"/>
      <c r="G291" s="651"/>
      <c r="H291" s="649" t="s">
        <v>242</v>
      </c>
      <c r="I291" s="649"/>
      <c r="J291" s="651" t="s">
        <v>287</v>
      </c>
      <c r="K291" s="651" t="s">
        <v>287</v>
      </c>
      <c r="L291" s="648">
        <v>0</v>
      </c>
    </row>
    <row r="292" spans="1:12" x14ac:dyDescent="0.2">
      <c r="A292" s="652"/>
      <c r="B292" s="651"/>
      <c r="C292" s="654"/>
      <c r="D292" s="655"/>
      <c r="E292" s="651"/>
      <c r="F292" s="651"/>
      <c r="G292" s="651"/>
      <c r="H292" s="649"/>
      <c r="I292" s="649"/>
      <c r="J292" s="651"/>
      <c r="K292" s="651"/>
      <c r="L292" s="648"/>
    </row>
    <row r="293" spans="1:12" x14ac:dyDescent="0.2">
      <c r="A293" s="652"/>
      <c r="B293" s="651"/>
      <c r="C293" s="654"/>
      <c r="D293" s="655"/>
      <c r="E293" s="651"/>
      <c r="F293" s="651"/>
      <c r="G293" s="651"/>
      <c r="H293" s="649"/>
      <c r="I293" s="649"/>
      <c r="J293" s="651"/>
      <c r="K293" s="651"/>
      <c r="L293" s="648"/>
    </row>
    <row r="294" spans="1:12" ht="24" x14ac:dyDescent="0.2">
      <c r="A294" s="652"/>
      <c r="B294" s="203" t="s">
        <v>6</v>
      </c>
      <c r="C294" s="207" t="s">
        <v>5</v>
      </c>
      <c r="D294" s="207" t="s">
        <v>288</v>
      </c>
      <c r="E294" s="207" t="s">
        <v>289</v>
      </c>
      <c r="F294" s="650"/>
      <c r="G294" s="650"/>
      <c r="H294" s="649" t="s">
        <v>290</v>
      </c>
      <c r="I294" s="649"/>
      <c r="J294" s="651" t="s">
        <v>287</v>
      </c>
      <c r="K294" s="651" t="s">
        <v>16</v>
      </c>
      <c r="L294" s="648">
        <v>1567.62</v>
      </c>
    </row>
    <row r="295" spans="1:12" ht="24" x14ac:dyDescent="0.2">
      <c r="A295" s="652"/>
      <c r="B295" s="209" t="s">
        <v>291</v>
      </c>
      <c r="C295" s="209" t="s">
        <v>3253</v>
      </c>
      <c r="D295" s="211">
        <v>43519</v>
      </c>
      <c r="E295" s="209" t="s">
        <v>588</v>
      </c>
      <c r="F295" s="650"/>
      <c r="G295" s="650"/>
      <c r="H295" s="649"/>
      <c r="I295" s="649"/>
      <c r="J295" s="651"/>
      <c r="K295" s="651"/>
      <c r="L295" s="648"/>
    </row>
    <row r="296" spans="1:12" ht="24" x14ac:dyDescent="0.2">
      <c r="A296" s="652">
        <v>956</v>
      </c>
      <c r="B296" s="203" t="s">
        <v>12</v>
      </c>
      <c r="C296" s="207" t="s">
        <v>11</v>
      </c>
      <c r="D296" s="207" t="s">
        <v>280</v>
      </c>
      <c r="E296" s="207" t="s">
        <v>281</v>
      </c>
      <c r="F296" s="653" t="s">
        <v>8</v>
      </c>
      <c r="G296" s="653"/>
      <c r="H296" s="650"/>
      <c r="I296" s="650"/>
      <c r="J296" s="650"/>
      <c r="K296" s="650"/>
      <c r="L296" s="650"/>
    </row>
    <row r="297" spans="1:12" x14ac:dyDescent="0.2">
      <c r="A297" s="652"/>
      <c r="B297" s="651" t="s">
        <v>3254</v>
      </c>
      <c r="C297" s="654" t="s">
        <v>3255</v>
      </c>
      <c r="D297" s="655">
        <v>43376</v>
      </c>
      <c r="E297" s="651" t="s">
        <v>607</v>
      </c>
      <c r="F297" s="651" t="s">
        <v>3256</v>
      </c>
      <c r="G297" s="651"/>
      <c r="H297" s="649" t="s">
        <v>286</v>
      </c>
      <c r="I297" s="649"/>
      <c r="J297" s="209" t="s">
        <v>287</v>
      </c>
      <c r="K297" s="209" t="s">
        <v>16</v>
      </c>
      <c r="L297" s="210">
        <v>642.79999999999995</v>
      </c>
    </row>
    <row r="298" spans="1:12" x14ac:dyDescent="0.2">
      <c r="A298" s="652"/>
      <c r="B298" s="651"/>
      <c r="C298" s="654"/>
      <c r="D298" s="655"/>
      <c r="E298" s="651"/>
      <c r="F298" s="651"/>
      <c r="G298" s="651"/>
      <c r="H298" s="649" t="s">
        <v>242</v>
      </c>
      <c r="I298" s="649"/>
      <c r="J298" s="209" t="s">
        <v>287</v>
      </c>
      <c r="K298" s="209" t="s">
        <v>16</v>
      </c>
      <c r="L298" s="210">
        <v>614.4</v>
      </c>
    </row>
    <row r="299" spans="1:12" ht="24" x14ac:dyDescent="0.2">
      <c r="A299" s="652"/>
      <c r="B299" s="203" t="s">
        <v>6</v>
      </c>
      <c r="C299" s="207" t="s">
        <v>5</v>
      </c>
      <c r="D299" s="207" t="s">
        <v>288</v>
      </c>
      <c r="E299" s="207" t="s">
        <v>289</v>
      </c>
      <c r="F299" s="650"/>
      <c r="G299" s="650"/>
      <c r="H299" s="649" t="s">
        <v>290</v>
      </c>
      <c r="I299" s="649"/>
      <c r="J299" s="651" t="s">
        <v>287</v>
      </c>
      <c r="K299" s="651" t="s">
        <v>287</v>
      </c>
      <c r="L299" s="648">
        <v>0</v>
      </c>
    </row>
    <row r="300" spans="1:12" ht="24" x14ac:dyDescent="0.2">
      <c r="A300" s="652"/>
      <c r="B300" s="209" t="s">
        <v>317</v>
      </c>
      <c r="C300" s="209" t="s">
        <v>3256</v>
      </c>
      <c r="D300" s="211">
        <v>43378</v>
      </c>
      <c r="E300" s="209" t="s">
        <v>568</v>
      </c>
      <c r="F300" s="650"/>
      <c r="G300" s="650"/>
      <c r="H300" s="649"/>
      <c r="I300" s="649"/>
      <c r="J300" s="651"/>
      <c r="K300" s="651"/>
      <c r="L300" s="648"/>
    </row>
    <row r="301" spans="1:12" ht="24" x14ac:dyDescent="0.2">
      <c r="A301" s="652">
        <v>957</v>
      </c>
      <c r="B301" s="203" t="s">
        <v>12</v>
      </c>
      <c r="C301" s="207" t="s">
        <v>11</v>
      </c>
      <c r="D301" s="207" t="s">
        <v>280</v>
      </c>
      <c r="E301" s="207" t="s">
        <v>281</v>
      </c>
      <c r="F301" s="653" t="s">
        <v>8</v>
      </c>
      <c r="G301" s="653"/>
      <c r="H301" s="650"/>
      <c r="I301" s="650"/>
      <c r="J301" s="650"/>
      <c r="K301" s="650"/>
      <c r="L301" s="650"/>
    </row>
    <row r="302" spans="1:12" x14ac:dyDescent="0.2">
      <c r="A302" s="652"/>
      <c r="B302" s="651" t="s">
        <v>3254</v>
      </c>
      <c r="C302" s="654" t="s">
        <v>3257</v>
      </c>
      <c r="D302" s="655">
        <v>43382</v>
      </c>
      <c r="E302" s="651" t="s">
        <v>369</v>
      </c>
      <c r="F302" s="651" t="s">
        <v>370</v>
      </c>
      <c r="G302" s="651"/>
      <c r="H302" s="649" t="s">
        <v>286</v>
      </c>
      <c r="I302" s="649"/>
      <c r="J302" s="209" t="s">
        <v>287</v>
      </c>
      <c r="K302" s="209" t="s">
        <v>16</v>
      </c>
      <c r="L302" s="210">
        <v>210.5</v>
      </c>
    </row>
    <row r="303" spans="1:12" x14ac:dyDescent="0.2">
      <c r="A303" s="652"/>
      <c r="B303" s="651"/>
      <c r="C303" s="654"/>
      <c r="D303" s="655"/>
      <c r="E303" s="651"/>
      <c r="F303" s="651"/>
      <c r="G303" s="651"/>
      <c r="H303" s="649" t="s">
        <v>242</v>
      </c>
      <c r="I303" s="649"/>
      <c r="J303" s="651" t="s">
        <v>287</v>
      </c>
      <c r="K303" s="651" t="s">
        <v>16</v>
      </c>
      <c r="L303" s="648">
        <v>237.24</v>
      </c>
    </row>
    <row r="304" spans="1:12" x14ac:dyDescent="0.2">
      <c r="A304" s="652"/>
      <c r="B304" s="651"/>
      <c r="C304" s="654"/>
      <c r="D304" s="655"/>
      <c r="E304" s="651"/>
      <c r="F304" s="651"/>
      <c r="G304" s="651"/>
      <c r="H304" s="649"/>
      <c r="I304" s="649"/>
      <c r="J304" s="651"/>
      <c r="K304" s="651"/>
      <c r="L304" s="648"/>
    </row>
    <row r="305" spans="1:12" ht="24" x14ac:dyDescent="0.2">
      <c r="A305" s="652"/>
      <c r="B305" s="203" t="s">
        <v>6</v>
      </c>
      <c r="C305" s="207" t="s">
        <v>5</v>
      </c>
      <c r="D305" s="207" t="s">
        <v>288</v>
      </c>
      <c r="E305" s="207" t="s">
        <v>289</v>
      </c>
      <c r="F305" s="650"/>
      <c r="G305" s="650"/>
      <c r="H305" s="649" t="s">
        <v>290</v>
      </c>
      <c r="I305" s="649"/>
      <c r="J305" s="651" t="s">
        <v>287</v>
      </c>
      <c r="K305" s="651" t="s">
        <v>16</v>
      </c>
      <c r="L305" s="648">
        <v>82.92</v>
      </c>
    </row>
    <row r="306" spans="1:12" ht="24" x14ac:dyDescent="0.2">
      <c r="A306" s="652"/>
      <c r="B306" s="209" t="s">
        <v>317</v>
      </c>
      <c r="C306" s="209" t="s">
        <v>370</v>
      </c>
      <c r="D306" s="211">
        <v>43383</v>
      </c>
      <c r="E306" s="209" t="s">
        <v>754</v>
      </c>
      <c r="F306" s="650"/>
      <c r="G306" s="650"/>
      <c r="H306" s="649"/>
      <c r="I306" s="649"/>
      <c r="J306" s="651"/>
      <c r="K306" s="651"/>
      <c r="L306" s="648"/>
    </row>
    <row r="307" spans="1:12" ht="24" x14ac:dyDescent="0.2">
      <c r="A307" s="652">
        <v>958</v>
      </c>
      <c r="B307" s="203" t="s">
        <v>12</v>
      </c>
      <c r="C307" s="207" t="s">
        <v>11</v>
      </c>
      <c r="D307" s="207" t="s">
        <v>280</v>
      </c>
      <c r="E307" s="207" t="s">
        <v>281</v>
      </c>
      <c r="F307" s="653" t="s">
        <v>8</v>
      </c>
      <c r="G307" s="653"/>
      <c r="H307" s="650"/>
      <c r="I307" s="650"/>
      <c r="J307" s="650"/>
      <c r="K307" s="650"/>
      <c r="L307" s="650"/>
    </row>
    <row r="308" spans="1:12" x14ac:dyDescent="0.2">
      <c r="A308" s="652"/>
      <c r="B308" s="651" t="s">
        <v>3254</v>
      </c>
      <c r="C308" s="654" t="s">
        <v>3258</v>
      </c>
      <c r="D308" s="655">
        <v>43396</v>
      </c>
      <c r="E308" s="651" t="s">
        <v>394</v>
      </c>
      <c r="F308" s="651" t="s">
        <v>395</v>
      </c>
      <c r="G308" s="651"/>
      <c r="H308" s="649" t="s">
        <v>286</v>
      </c>
      <c r="I308" s="649"/>
      <c r="J308" s="209" t="s">
        <v>287</v>
      </c>
      <c r="K308" s="209" t="s">
        <v>16</v>
      </c>
      <c r="L308" s="210">
        <v>823.95</v>
      </c>
    </row>
    <row r="309" spans="1:12" x14ac:dyDescent="0.2">
      <c r="A309" s="652"/>
      <c r="B309" s="651"/>
      <c r="C309" s="654"/>
      <c r="D309" s="655"/>
      <c r="E309" s="651"/>
      <c r="F309" s="651"/>
      <c r="G309" s="651"/>
      <c r="H309" s="649" t="s">
        <v>242</v>
      </c>
      <c r="I309" s="649"/>
      <c r="J309" s="209" t="s">
        <v>287</v>
      </c>
      <c r="K309" s="209" t="s">
        <v>16</v>
      </c>
      <c r="L309" s="210">
        <v>1169.4100000000001</v>
      </c>
    </row>
    <row r="310" spans="1:12" ht="24" x14ac:dyDescent="0.2">
      <c r="A310" s="652"/>
      <c r="B310" s="203" t="s">
        <v>6</v>
      </c>
      <c r="C310" s="207" t="s">
        <v>5</v>
      </c>
      <c r="D310" s="207" t="s">
        <v>288</v>
      </c>
      <c r="E310" s="207" t="s">
        <v>289</v>
      </c>
      <c r="F310" s="650"/>
      <c r="G310" s="650"/>
      <c r="H310" s="649" t="s">
        <v>290</v>
      </c>
      <c r="I310" s="649"/>
      <c r="J310" s="651" t="s">
        <v>287</v>
      </c>
      <c r="K310" s="651" t="s">
        <v>16</v>
      </c>
      <c r="L310" s="648">
        <v>883.09</v>
      </c>
    </row>
    <row r="311" spans="1:12" ht="24" x14ac:dyDescent="0.2">
      <c r="A311" s="652"/>
      <c r="B311" s="209" t="s">
        <v>317</v>
      </c>
      <c r="C311" s="209" t="s">
        <v>395</v>
      </c>
      <c r="D311" s="211">
        <v>43400</v>
      </c>
      <c r="E311" s="209" t="s">
        <v>2641</v>
      </c>
      <c r="F311" s="650"/>
      <c r="G311" s="650"/>
      <c r="H311" s="649"/>
      <c r="I311" s="649"/>
      <c r="J311" s="651"/>
      <c r="K311" s="651"/>
      <c r="L311" s="648"/>
    </row>
    <row r="312" spans="1:12" ht="24" x14ac:dyDescent="0.2">
      <c r="A312" s="652">
        <v>959</v>
      </c>
      <c r="B312" s="203" t="s">
        <v>12</v>
      </c>
      <c r="C312" s="207" t="s">
        <v>11</v>
      </c>
      <c r="D312" s="207" t="s">
        <v>280</v>
      </c>
      <c r="E312" s="207" t="s">
        <v>281</v>
      </c>
      <c r="F312" s="653" t="s">
        <v>8</v>
      </c>
      <c r="G312" s="653"/>
      <c r="H312" s="650"/>
      <c r="I312" s="650"/>
      <c r="J312" s="650"/>
      <c r="K312" s="650"/>
      <c r="L312" s="650"/>
    </row>
    <row r="313" spans="1:12" x14ac:dyDescent="0.2">
      <c r="A313" s="652"/>
      <c r="B313" s="651" t="s">
        <v>3254</v>
      </c>
      <c r="C313" s="654" t="s">
        <v>3259</v>
      </c>
      <c r="D313" s="655">
        <v>43468</v>
      </c>
      <c r="E313" s="651" t="s">
        <v>1903</v>
      </c>
      <c r="F313" s="651" t="s">
        <v>1904</v>
      </c>
      <c r="G313" s="651"/>
      <c r="H313" s="649" t="s">
        <v>286</v>
      </c>
      <c r="I313" s="649"/>
      <c r="J313" s="209" t="s">
        <v>287</v>
      </c>
      <c r="K313" s="209" t="s">
        <v>16</v>
      </c>
      <c r="L313" s="210">
        <v>263</v>
      </c>
    </row>
    <row r="314" spans="1:12" x14ac:dyDescent="0.2">
      <c r="A314" s="652"/>
      <c r="B314" s="651"/>
      <c r="C314" s="654"/>
      <c r="D314" s="655"/>
      <c r="E314" s="651"/>
      <c r="F314" s="651"/>
      <c r="G314" s="651"/>
      <c r="H314" s="649" t="s">
        <v>242</v>
      </c>
      <c r="I314" s="649"/>
      <c r="J314" s="651" t="s">
        <v>287</v>
      </c>
      <c r="K314" s="651" t="s">
        <v>16</v>
      </c>
      <c r="L314" s="648">
        <v>251.4</v>
      </c>
    </row>
    <row r="315" spans="1:12" x14ac:dyDescent="0.2">
      <c r="A315" s="652"/>
      <c r="B315" s="651"/>
      <c r="C315" s="654"/>
      <c r="D315" s="655"/>
      <c r="E315" s="651"/>
      <c r="F315" s="651"/>
      <c r="G315" s="651"/>
      <c r="H315" s="649"/>
      <c r="I315" s="649"/>
      <c r="J315" s="651"/>
      <c r="K315" s="651"/>
      <c r="L315" s="648"/>
    </row>
    <row r="316" spans="1:12" ht="24" x14ac:dyDescent="0.2">
      <c r="A316" s="652"/>
      <c r="B316" s="203" t="s">
        <v>6</v>
      </c>
      <c r="C316" s="207" t="s">
        <v>5</v>
      </c>
      <c r="D316" s="207" t="s">
        <v>288</v>
      </c>
      <c r="E316" s="207" t="s">
        <v>289</v>
      </c>
      <c r="F316" s="650"/>
      <c r="G316" s="650"/>
      <c r="H316" s="649" t="s">
        <v>290</v>
      </c>
      <c r="I316" s="649"/>
      <c r="J316" s="651" t="s">
        <v>287</v>
      </c>
      <c r="K316" s="651" t="s">
        <v>287</v>
      </c>
      <c r="L316" s="648">
        <v>0</v>
      </c>
    </row>
    <row r="317" spans="1:12" ht="24" x14ac:dyDescent="0.2">
      <c r="A317" s="652"/>
      <c r="B317" s="209" t="s">
        <v>317</v>
      </c>
      <c r="C317" s="209" t="s">
        <v>1904</v>
      </c>
      <c r="D317" s="211">
        <v>43469</v>
      </c>
      <c r="E317" s="209" t="s">
        <v>1554</v>
      </c>
      <c r="F317" s="650"/>
      <c r="G317" s="650"/>
      <c r="H317" s="649"/>
      <c r="I317" s="649"/>
      <c r="J317" s="651"/>
      <c r="K317" s="651"/>
      <c r="L317" s="648"/>
    </row>
    <row r="318" spans="1:12" ht="24" x14ac:dyDescent="0.2">
      <c r="A318" s="652">
        <v>960</v>
      </c>
      <c r="B318" s="203" t="s">
        <v>12</v>
      </c>
      <c r="C318" s="207" t="s">
        <v>11</v>
      </c>
      <c r="D318" s="207" t="s">
        <v>280</v>
      </c>
      <c r="E318" s="207" t="s">
        <v>281</v>
      </c>
      <c r="F318" s="653" t="s">
        <v>8</v>
      </c>
      <c r="G318" s="653"/>
      <c r="H318" s="650"/>
      <c r="I318" s="650"/>
      <c r="J318" s="650"/>
      <c r="K318" s="650"/>
      <c r="L318" s="650"/>
    </row>
    <row r="319" spans="1:12" x14ac:dyDescent="0.2">
      <c r="A319" s="652"/>
      <c r="B319" s="651" t="s">
        <v>3254</v>
      </c>
      <c r="C319" s="654" t="s">
        <v>3260</v>
      </c>
      <c r="D319" s="655">
        <v>43478</v>
      </c>
      <c r="E319" s="651" t="s">
        <v>458</v>
      </c>
      <c r="F319" s="651" t="s">
        <v>459</v>
      </c>
      <c r="G319" s="651"/>
      <c r="H319" s="649" t="s">
        <v>286</v>
      </c>
      <c r="I319" s="649"/>
      <c r="J319" s="209" t="s">
        <v>287</v>
      </c>
      <c r="K319" s="209" t="s">
        <v>287</v>
      </c>
      <c r="L319" s="210">
        <v>0</v>
      </c>
    </row>
    <row r="320" spans="1:12" x14ac:dyDescent="0.2">
      <c r="A320" s="652"/>
      <c r="B320" s="651"/>
      <c r="C320" s="654"/>
      <c r="D320" s="655"/>
      <c r="E320" s="651"/>
      <c r="F320" s="651"/>
      <c r="G320" s="651"/>
      <c r="H320" s="649" t="s">
        <v>242</v>
      </c>
      <c r="I320" s="649"/>
      <c r="J320" s="209" t="s">
        <v>287</v>
      </c>
      <c r="K320" s="209" t="s">
        <v>287</v>
      </c>
      <c r="L320" s="210">
        <v>0</v>
      </c>
    </row>
    <row r="321" spans="1:12" ht="24" x14ac:dyDescent="0.2">
      <c r="A321" s="652"/>
      <c r="B321" s="203" t="s">
        <v>6</v>
      </c>
      <c r="C321" s="207" t="s">
        <v>5</v>
      </c>
      <c r="D321" s="207" t="s">
        <v>288</v>
      </c>
      <c r="E321" s="207" t="s">
        <v>289</v>
      </c>
      <c r="F321" s="650"/>
      <c r="G321" s="650"/>
      <c r="H321" s="649" t="s">
        <v>290</v>
      </c>
      <c r="I321" s="649"/>
      <c r="J321" s="651" t="s">
        <v>287</v>
      </c>
      <c r="K321" s="651" t="s">
        <v>16</v>
      </c>
      <c r="L321" s="648">
        <v>448</v>
      </c>
    </row>
    <row r="322" spans="1:12" ht="24" x14ac:dyDescent="0.2">
      <c r="A322" s="652"/>
      <c r="B322" s="209" t="s">
        <v>317</v>
      </c>
      <c r="C322" s="209" t="s">
        <v>459</v>
      </c>
      <c r="D322" s="211">
        <v>43483</v>
      </c>
      <c r="E322" s="209" t="s">
        <v>3261</v>
      </c>
      <c r="F322" s="650"/>
      <c r="G322" s="650"/>
      <c r="H322" s="649"/>
      <c r="I322" s="649"/>
      <c r="J322" s="651"/>
      <c r="K322" s="651"/>
      <c r="L322" s="648"/>
    </row>
    <row r="323" spans="1:12" ht="24" x14ac:dyDescent="0.2">
      <c r="A323" s="652">
        <v>961</v>
      </c>
      <c r="B323" s="203" t="s">
        <v>12</v>
      </c>
      <c r="C323" s="207" t="s">
        <v>11</v>
      </c>
      <c r="D323" s="207" t="s">
        <v>280</v>
      </c>
      <c r="E323" s="207" t="s">
        <v>281</v>
      </c>
      <c r="F323" s="653" t="s">
        <v>8</v>
      </c>
      <c r="G323" s="653"/>
      <c r="H323" s="650"/>
      <c r="I323" s="650"/>
      <c r="J323" s="650"/>
      <c r="K323" s="650"/>
      <c r="L323" s="650"/>
    </row>
    <row r="324" spans="1:12" x14ac:dyDescent="0.2">
      <c r="A324" s="652"/>
      <c r="B324" s="651" t="s">
        <v>3254</v>
      </c>
      <c r="C324" s="654" t="s">
        <v>3262</v>
      </c>
      <c r="D324" s="655">
        <v>43496</v>
      </c>
      <c r="E324" s="651" t="s">
        <v>628</v>
      </c>
      <c r="F324" s="651" t="s">
        <v>848</v>
      </c>
      <c r="G324" s="651"/>
      <c r="H324" s="649" t="s">
        <v>286</v>
      </c>
      <c r="I324" s="649"/>
      <c r="J324" s="209" t="s">
        <v>287</v>
      </c>
      <c r="K324" s="209" t="s">
        <v>16</v>
      </c>
      <c r="L324" s="210">
        <v>268.5</v>
      </c>
    </row>
    <row r="325" spans="1:12" x14ac:dyDescent="0.2">
      <c r="A325" s="652"/>
      <c r="B325" s="651"/>
      <c r="C325" s="654"/>
      <c r="D325" s="655"/>
      <c r="E325" s="651"/>
      <c r="F325" s="651"/>
      <c r="G325" s="651"/>
      <c r="H325" s="649" t="s">
        <v>242</v>
      </c>
      <c r="I325" s="649"/>
      <c r="J325" s="209" t="s">
        <v>287</v>
      </c>
      <c r="K325" s="209" t="s">
        <v>16</v>
      </c>
      <c r="L325" s="210">
        <v>235.65</v>
      </c>
    </row>
    <row r="326" spans="1:12" ht="24" x14ac:dyDescent="0.2">
      <c r="A326" s="652"/>
      <c r="B326" s="203" t="s">
        <v>6</v>
      </c>
      <c r="C326" s="207" t="s">
        <v>5</v>
      </c>
      <c r="D326" s="207" t="s">
        <v>288</v>
      </c>
      <c r="E326" s="207" t="s">
        <v>289</v>
      </c>
      <c r="F326" s="650"/>
      <c r="G326" s="650"/>
      <c r="H326" s="649" t="s">
        <v>290</v>
      </c>
      <c r="I326" s="649"/>
      <c r="J326" s="651" t="s">
        <v>287</v>
      </c>
      <c r="K326" s="651" t="s">
        <v>287</v>
      </c>
      <c r="L326" s="648">
        <v>0</v>
      </c>
    </row>
    <row r="327" spans="1:12" ht="24" x14ac:dyDescent="0.2">
      <c r="A327" s="652"/>
      <c r="B327" s="209" t="s">
        <v>317</v>
      </c>
      <c r="C327" s="209" t="s">
        <v>848</v>
      </c>
      <c r="D327" s="211">
        <v>43497</v>
      </c>
      <c r="E327" s="209" t="s">
        <v>768</v>
      </c>
      <c r="F327" s="650"/>
      <c r="G327" s="650"/>
      <c r="H327" s="649"/>
      <c r="I327" s="649"/>
      <c r="J327" s="651"/>
      <c r="K327" s="651"/>
      <c r="L327" s="648"/>
    </row>
    <row r="328" spans="1:12" ht="24" x14ac:dyDescent="0.2">
      <c r="A328" s="652">
        <v>962</v>
      </c>
      <c r="B328" s="203" t="s">
        <v>12</v>
      </c>
      <c r="C328" s="207" t="s">
        <v>11</v>
      </c>
      <c r="D328" s="207" t="s">
        <v>280</v>
      </c>
      <c r="E328" s="207" t="s">
        <v>281</v>
      </c>
      <c r="F328" s="653" t="s">
        <v>8</v>
      </c>
      <c r="G328" s="653"/>
      <c r="H328" s="650"/>
      <c r="I328" s="650"/>
      <c r="J328" s="650"/>
      <c r="K328" s="650"/>
      <c r="L328" s="650"/>
    </row>
    <row r="329" spans="1:12" x14ac:dyDescent="0.2">
      <c r="A329" s="652"/>
      <c r="B329" s="651" t="s">
        <v>3254</v>
      </c>
      <c r="C329" s="654" t="s">
        <v>3263</v>
      </c>
      <c r="D329" s="655">
        <v>43502</v>
      </c>
      <c r="E329" s="651" t="s">
        <v>2160</v>
      </c>
      <c r="F329" s="651" t="s">
        <v>977</v>
      </c>
      <c r="G329" s="651"/>
      <c r="H329" s="649" t="s">
        <v>286</v>
      </c>
      <c r="I329" s="649"/>
      <c r="J329" s="209" t="s">
        <v>287</v>
      </c>
      <c r="K329" s="209" t="s">
        <v>16</v>
      </c>
      <c r="L329" s="210">
        <v>654</v>
      </c>
    </row>
    <row r="330" spans="1:12" x14ac:dyDescent="0.2">
      <c r="A330" s="652"/>
      <c r="B330" s="651"/>
      <c r="C330" s="654"/>
      <c r="D330" s="655"/>
      <c r="E330" s="651"/>
      <c r="F330" s="651"/>
      <c r="G330" s="651"/>
      <c r="H330" s="649" t="s">
        <v>242</v>
      </c>
      <c r="I330" s="649"/>
      <c r="J330" s="209" t="s">
        <v>287</v>
      </c>
      <c r="K330" s="209" t="s">
        <v>16</v>
      </c>
      <c r="L330" s="210">
        <v>1500</v>
      </c>
    </row>
    <row r="331" spans="1:12" ht="24" x14ac:dyDescent="0.2">
      <c r="A331" s="652"/>
      <c r="B331" s="203" t="s">
        <v>6</v>
      </c>
      <c r="C331" s="207" t="s">
        <v>5</v>
      </c>
      <c r="D331" s="207" t="s">
        <v>288</v>
      </c>
      <c r="E331" s="207" t="s">
        <v>289</v>
      </c>
      <c r="F331" s="650"/>
      <c r="G331" s="650"/>
      <c r="H331" s="649" t="s">
        <v>290</v>
      </c>
      <c r="I331" s="649"/>
      <c r="J331" s="651" t="s">
        <v>287</v>
      </c>
      <c r="K331" s="651" t="s">
        <v>287</v>
      </c>
      <c r="L331" s="648">
        <v>0</v>
      </c>
    </row>
    <row r="332" spans="1:12" ht="24" x14ac:dyDescent="0.2">
      <c r="A332" s="652"/>
      <c r="B332" s="209" t="s">
        <v>317</v>
      </c>
      <c r="C332" s="209" t="s">
        <v>977</v>
      </c>
      <c r="D332" s="211">
        <v>43505</v>
      </c>
      <c r="E332" s="209" t="s">
        <v>3004</v>
      </c>
      <c r="F332" s="650"/>
      <c r="G332" s="650"/>
      <c r="H332" s="649"/>
      <c r="I332" s="649"/>
      <c r="J332" s="651"/>
      <c r="K332" s="651"/>
      <c r="L332" s="648"/>
    </row>
    <row r="333" spans="1:12" ht="24" x14ac:dyDescent="0.2">
      <c r="A333" s="652">
        <v>963</v>
      </c>
      <c r="B333" s="203" t="s">
        <v>12</v>
      </c>
      <c r="C333" s="207" t="s">
        <v>11</v>
      </c>
      <c r="D333" s="207" t="s">
        <v>280</v>
      </c>
      <c r="E333" s="207" t="s">
        <v>281</v>
      </c>
      <c r="F333" s="653" t="s">
        <v>8</v>
      </c>
      <c r="G333" s="653"/>
      <c r="H333" s="650"/>
      <c r="I333" s="650"/>
      <c r="J333" s="650"/>
      <c r="K333" s="650"/>
      <c r="L333" s="650"/>
    </row>
    <row r="334" spans="1:12" x14ac:dyDescent="0.2">
      <c r="A334" s="652"/>
      <c r="B334" s="651" t="s">
        <v>3254</v>
      </c>
      <c r="C334" s="654" t="s">
        <v>3264</v>
      </c>
      <c r="D334" s="655">
        <v>43521</v>
      </c>
      <c r="E334" s="651" t="s">
        <v>633</v>
      </c>
      <c r="F334" s="651" t="s">
        <v>634</v>
      </c>
      <c r="G334" s="651"/>
      <c r="H334" s="649" t="s">
        <v>286</v>
      </c>
      <c r="I334" s="649"/>
      <c r="J334" s="209" t="s">
        <v>287</v>
      </c>
      <c r="K334" s="209" t="s">
        <v>16</v>
      </c>
      <c r="L334" s="210">
        <v>398.76</v>
      </c>
    </row>
    <row r="335" spans="1:12" x14ac:dyDescent="0.2">
      <c r="A335" s="652"/>
      <c r="B335" s="651"/>
      <c r="C335" s="654"/>
      <c r="D335" s="655"/>
      <c r="E335" s="651"/>
      <c r="F335" s="651"/>
      <c r="G335" s="651"/>
      <c r="H335" s="649" t="s">
        <v>242</v>
      </c>
      <c r="I335" s="649"/>
      <c r="J335" s="209" t="s">
        <v>287</v>
      </c>
      <c r="K335" s="209" t="s">
        <v>16</v>
      </c>
      <c r="L335" s="210">
        <v>539</v>
      </c>
    </row>
    <row r="336" spans="1:12" ht="24" x14ac:dyDescent="0.2">
      <c r="A336" s="652"/>
      <c r="B336" s="203" t="s">
        <v>6</v>
      </c>
      <c r="C336" s="207" t="s">
        <v>5</v>
      </c>
      <c r="D336" s="207" t="s">
        <v>288</v>
      </c>
      <c r="E336" s="207" t="s">
        <v>289</v>
      </c>
      <c r="F336" s="650"/>
      <c r="G336" s="650"/>
      <c r="H336" s="649" t="s">
        <v>290</v>
      </c>
      <c r="I336" s="649"/>
      <c r="J336" s="651" t="s">
        <v>287</v>
      </c>
      <c r="K336" s="651" t="s">
        <v>287</v>
      </c>
      <c r="L336" s="648">
        <v>0</v>
      </c>
    </row>
    <row r="337" spans="1:12" ht="24" x14ac:dyDescent="0.2">
      <c r="A337" s="652"/>
      <c r="B337" s="209" t="s">
        <v>317</v>
      </c>
      <c r="C337" s="209" t="s">
        <v>634</v>
      </c>
      <c r="D337" s="211">
        <v>43523</v>
      </c>
      <c r="E337" s="209" t="s">
        <v>590</v>
      </c>
      <c r="F337" s="650"/>
      <c r="G337" s="650"/>
      <c r="H337" s="649"/>
      <c r="I337" s="649"/>
      <c r="J337" s="651"/>
      <c r="K337" s="651"/>
      <c r="L337" s="648"/>
    </row>
    <row r="338" spans="1:12" ht="24" x14ac:dyDescent="0.2">
      <c r="A338" s="652">
        <v>964</v>
      </c>
      <c r="B338" s="203" t="s">
        <v>12</v>
      </c>
      <c r="C338" s="207" t="s">
        <v>11</v>
      </c>
      <c r="D338" s="207" t="s">
        <v>280</v>
      </c>
      <c r="E338" s="207" t="s">
        <v>281</v>
      </c>
      <c r="F338" s="653" t="s">
        <v>8</v>
      </c>
      <c r="G338" s="653"/>
      <c r="H338" s="650"/>
      <c r="I338" s="650"/>
      <c r="J338" s="650"/>
      <c r="K338" s="650"/>
      <c r="L338" s="650"/>
    </row>
    <row r="339" spans="1:12" x14ac:dyDescent="0.2">
      <c r="A339" s="652"/>
      <c r="B339" s="651" t="s">
        <v>3265</v>
      </c>
      <c r="C339" s="654" t="s">
        <v>3266</v>
      </c>
      <c r="D339" s="655">
        <v>43416</v>
      </c>
      <c r="E339" s="651" t="s">
        <v>2617</v>
      </c>
      <c r="F339" s="651" t="s">
        <v>2485</v>
      </c>
      <c r="G339" s="651"/>
      <c r="H339" s="649" t="s">
        <v>286</v>
      </c>
      <c r="I339" s="649"/>
      <c r="J339" s="209" t="s">
        <v>287</v>
      </c>
      <c r="K339" s="209" t="s">
        <v>16</v>
      </c>
      <c r="L339" s="210">
        <v>1033.3900000000001</v>
      </c>
    </row>
    <row r="340" spans="1:12" x14ac:dyDescent="0.2">
      <c r="A340" s="652"/>
      <c r="B340" s="651"/>
      <c r="C340" s="654"/>
      <c r="D340" s="655"/>
      <c r="E340" s="651"/>
      <c r="F340" s="651"/>
      <c r="G340" s="651"/>
      <c r="H340" s="649" t="s">
        <v>242</v>
      </c>
      <c r="I340" s="649"/>
      <c r="J340" s="209" t="s">
        <v>287</v>
      </c>
      <c r="K340" s="209" t="s">
        <v>16</v>
      </c>
      <c r="L340" s="210">
        <v>724.73</v>
      </c>
    </row>
    <row r="341" spans="1:12" ht="24" x14ac:dyDescent="0.2">
      <c r="A341" s="652"/>
      <c r="B341" s="203" t="s">
        <v>6</v>
      </c>
      <c r="C341" s="207" t="s">
        <v>5</v>
      </c>
      <c r="D341" s="207" t="s">
        <v>288</v>
      </c>
      <c r="E341" s="207" t="s">
        <v>289</v>
      </c>
      <c r="F341" s="650"/>
      <c r="G341" s="650"/>
      <c r="H341" s="649" t="s">
        <v>290</v>
      </c>
      <c r="I341" s="649"/>
      <c r="J341" s="651" t="s">
        <v>287</v>
      </c>
      <c r="K341" s="651" t="s">
        <v>16</v>
      </c>
      <c r="L341" s="648">
        <v>515.76</v>
      </c>
    </row>
    <row r="342" spans="1:12" ht="24" x14ac:dyDescent="0.2">
      <c r="A342" s="652"/>
      <c r="B342" s="209" t="s">
        <v>439</v>
      </c>
      <c r="C342" s="209" t="s">
        <v>2485</v>
      </c>
      <c r="D342" s="211">
        <v>43421</v>
      </c>
      <c r="E342" s="209" t="s">
        <v>1005</v>
      </c>
      <c r="F342" s="650"/>
      <c r="G342" s="650"/>
      <c r="H342" s="649"/>
      <c r="I342" s="649"/>
      <c r="J342" s="651"/>
      <c r="K342" s="651"/>
      <c r="L342" s="648"/>
    </row>
    <row r="343" spans="1:12" ht="24" x14ac:dyDescent="0.2">
      <c r="A343" s="652">
        <v>965</v>
      </c>
      <c r="B343" s="203" t="s">
        <v>12</v>
      </c>
      <c r="C343" s="207" t="s">
        <v>11</v>
      </c>
      <c r="D343" s="207" t="s">
        <v>280</v>
      </c>
      <c r="E343" s="207" t="s">
        <v>281</v>
      </c>
      <c r="F343" s="653" t="s">
        <v>8</v>
      </c>
      <c r="G343" s="653"/>
      <c r="H343" s="650"/>
      <c r="I343" s="650"/>
      <c r="J343" s="650"/>
      <c r="K343" s="650"/>
      <c r="L343" s="650"/>
    </row>
    <row r="344" spans="1:12" x14ac:dyDescent="0.2">
      <c r="A344" s="652"/>
      <c r="B344" s="651" t="s">
        <v>3267</v>
      </c>
      <c r="C344" s="651" t="s">
        <v>3268</v>
      </c>
      <c r="D344" s="655">
        <v>43403</v>
      </c>
      <c r="E344" s="651" t="s">
        <v>331</v>
      </c>
      <c r="F344" s="651" t="s">
        <v>1984</v>
      </c>
      <c r="G344" s="651"/>
      <c r="H344" s="649" t="s">
        <v>286</v>
      </c>
      <c r="I344" s="649"/>
      <c r="J344" s="209" t="s">
        <v>287</v>
      </c>
      <c r="K344" s="209" t="s">
        <v>16</v>
      </c>
      <c r="L344" s="210">
        <v>484.94</v>
      </c>
    </row>
    <row r="345" spans="1:12" x14ac:dyDescent="0.2">
      <c r="A345" s="652"/>
      <c r="B345" s="651"/>
      <c r="C345" s="651"/>
      <c r="D345" s="655"/>
      <c r="E345" s="651"/>
      <c r="F345" s="651"/>
      <c r="G345" s="651"/>
      <c r="H345" s="649" t="s">
        <v>242</v>
      </c>
      <c r="I345" s="649"/>
      <c r="J345" s="209" t="s">
        <v>287</v>
      </c>
      <c r="K345" s="209" t="s">
        <v>16</v>
      </c>
      <c r="L345" s="210">
        <v>341.4</v>
      </c>
    </row>
    <row r="346" spans="1:12" ht="24" x14ac:dyDescent="0.2">
      <c r="A346" s="652"/>
      <c r="B346" s="203" t="s">
        <v>6</v>
      </c>
      <c r="C346" s="207" t="s">
        <v>5</v>
      </c>
      <c r="D346" s="207" t="s">
        <v>288</v>
      </c>
      <c r="E346" s="207" t="s">
        <v>289</v>
      </c>
      <c r="F346" s="650"/>
      <c r="G346" s="650"/>
      <c r="H346" s="649" t="s">
        <v>290</v>
      </c>
      <c r="I346" s="649"/>
      <c r="J346" s="651" t="s">
        <v>287</v>
      </c>
      <c r="K346" s="651" t="s">
        <v>16</v>
      </c>
      <c r="L346" s="648">
        <v>100</v>
      </c>
    </row>
    <row r="347" spans="1:12" ht="24" x14ac:dyDescent="0.2">
      <c r="A347" s="652"/>
      <c r="B347" s="209" t="s">
        <v>439</v>
      </c>
      <c r="C347" s="209" t="s">
        <v>1984</v>
      </c>
      <c r="D347" s="211">
        <v>43405</v>
      </c>
      <c r="E347" s="209" t="s">
        <v>961</v>
      </c>
      <c r="F347" s="650"/>
      <c r="G347" s="650"/>
      <c r="H347" s="649"/>
      <c r="I347" s="649"/>
      <c r="J347" s="651"/>
      <c r="K347" s="651"/>
      <c r="L347" s="648"/>
    </row>
    <row r="348" spans="1:12" ht="24" x14ac:dyDescent="0.2">
      <c r="A348" s="652">
        <v>966</v>
      </c>
      <c r="B348" s="203" t="s">
        <v>12</v>
      </c>
      <c r="C348" s="207" t="s">
        <v>11</v>
      </c>
      <c r="D348" s="207" t="s">
        <v>280</v>
      </c>
      <c r="E348" s="207" t="s">
        <v>281</v>
      </c>
      <c r="F348" s="653" t="s">
        <v>8</v>
      </c>
      <c r="G348" s="653"/>
      <c r="H348" s="650"/>
      <c r="I348" s="650"/>
      <c r="J348" s="650"/>
      <c r="K348" s="650"/>
      <c r="L348" s="650"/>
    </row>
    <row r="349" spans="1:12" x14ac:dyDescent="0.2">
      <c r="A349" s="652"/>
      <c r="B349" s="651" t="s">
        <v>3267</v>
      </c>
      <c r="C349" s="651" t="s">
        <v>3269</v>
      </c>
      <c r="D349" s="655">
        <v>43439</v>
      </c>
      <c r="E349" s="651" t="s">
        <v>3270</v>
      </c>
      <c r="F349" s="651" t="s">
        <v>3271</v>
      </c>
      <c r="G349" s="651"/>
      <c r="H349" s="649" t="s">
        <v>286</v>
      </c>
      <c r="I349" s="649"/>
      <c r="J349" s="209" t="s">
        <v>287</v>
      </c>
      <c r="K349" s="209" t="s">
        <v>16</v>
      </c>
      <c r="L349" s="210">
        <v>147.06</v>
      </c>
    </row>
    <row r="350" spans="1:12" x14ac:dyDescent="0.2">
      <c r="A350" s="652"/>
      <c r="B350" s="651"/>
      <c r="C350" s="651"/>
      <c r="D350" s="655"/>
      <c r="E350" s="651"/>
      <c r="F350" s="651"/>
      <c r="G350" s="651"/>
      <c r="H350" s="649" t="s">
        <v>242</v>
      </c>
      <c r="I350" s="649"/>
      <c r="J350" s="209" t="s">
        <v>287</v>
      </c>
      <c r="K350" s="209" t="s">
        <v>16</v>
      </c>
      <c r="L350" s="210">
        <v>388.4</v>
      </c>
    </row>
    <row r="351" spans="1:12" ht="24" x14ac:dyDescent="0.2">
      <c r="A351" s="652"/>
      <c r="B351" s="203" t="s">
        <v>6</v>
      </c>
      <c r="C351" s="207" t="s">
        <v>5</v>
      </c>
      <c r="D351" s="207" t="s">
        <v>288</v>
      </c>
      <c r="E351" s="207" t="s">
        <v>289</v>
      </c>
      <c r="F351" s="650"/>
      <c r="G351" s="650"/>
      <c r="H351" s="649" t="s">
        <v>290</v>
      </c>
      <c r="I351" s="649"/>
      <c r="J351" s="651" t="s">
        <v>287</v>
      </c>
      <c r="K351" s="651" t="s">
        <v>287</v>
      </c>
      <c r="L351" s="648">
        <v>0</v>
      </c>
    </row>
    <row r="352" spans="1:12" ht="24" x14ac:dyDescent="0.2">
      <c r="A352" s="652"/>
      <c r="B352" s="209" t="s">
        <v>439</v>
      </c>
      <c r="C352" s="209" t="s">
        <v>3271</v>
      </c>
      <c r="D352" s="211">
        <v>43440</v>
      </c>
      <c r="E352" s="209" t="s">
        <v>757</v>
      </c>
      <c r="F352" s="650"/>
      <c r="G352" s="650"/>
      <c r="H352" s="649"/>
      <c r="I352" s="649"/>
      <c r="J352" s="651"/>
      <c r="K352" s="651"/>
      <c r="L352" s="648"/>
    </row>
    <row r="353" spans="1:12" ht="24" x14ac:dyDescent="0.2">
      <c r="A353" s="652">
        <v>967</v>
      </c>
      <c r="B353" s="203" t="s">
        <v>12</v>
      </c>
      <c r="C353" s="207" t="s">
        <v>11</v>
      </c>
      <c r="D353" s="207" t="s">
        <v>280</v>
      </c>
      <c r="E353" s="207" t="s">
        <v>281</v>
      </c>
      <c r="F353" s="653" t="s">
        <v>8</v>
      </c>
      <c r="G353" s="653"/>
      <c r="H353" s="650"/>
      <c r="I353" s="650"/>
      <c r="J353" s="650"/>
      <c r="K353" s="650"/>
      <c r="L353" s="650"/>
    </row>
    <row r="354" spans="1:12" x14ac:dyDescent="0.2">
      <c r="A354" s="652"/>
      <c r="B354" s="651" t="s">
        <v>3272</v>
      </c>
      <c r="C354" s="654" t="s">
        <v>3273</v>
      </c>
      <c r="D354" s="655">
        <v>43516</v>
      </c>
      <c r="E354" s="651" t="s">
        <v>373</v>
      </c>
      <c r="F354" s="651" t="s">
        <v>374</v>
      </c>
      <c r="G354" s="651"/>
      <c r="H354" s="649" t="s">
        <v>286</v>
      </c>
      <c r="I354" s="649"/>
      <c r="J354" s="209" t="s">
        <v>287</v>
      </c>
      <c r="K354" s="209" t="s">
        <v>16</v>
      </c>
      <c r="L354" s="210">
        <v>378.01</v>
      </c>
    </row>
    <row r="355" spans="1:12" x14ac:dyDescent="0.2">
      <c r="A355" s="652"/>
      <c r="B355" s="651"/>
      <c r="C355" s="654"/>
      <c r="D355" s="655"/>
      <c r="E355" s="651"/>
      <c r="F355" s="651"/>
      <c r="G355" s="651"/>
      <c r="H355" s="649" t="s">
        <v>242</v>
      </c>
      <c r="I355" s="649"/>
      <c r="J355" s="209" t="s">
        <v>287</v>
      </c>
      <c r="K355" s="209" t="s">
        <v>16</v>
      </c>
      <c r="L355" s="210">
        <v>78</v>
      </c>
    </row>
    <row r="356" spans="1:12" ht="24" x14ac:dyDescent="0.2">
      <c r="A356" s="652"/>
      <c r="B356" s="203" t="s">
        <v>6</v>
      </c>
      <c r="C356" s="207" t="s">
        <v>5</v>
      </c>
      <c r="D356" s="207" t="s">
        <v>288</v>
      </c>
      <c r="E356" s="207" t="s">
        <v>289</v>
      </c>
      <c r="F356" s="650"/>
      <c r="G356" s="650"/>
      <c r="H356" s="649" t="s">
        <v>290</v>
      </c>
      <c r="I356" s="649"/>
      <c r="J356" s="651" t="s">
        <v>287</v>
      </c>
      <c r="K356" s="651" t="s">
        <v>16</v>
      </c>
      <c r="L356" s="648">
        <v>45</v>
      </c>
    </row>
    <row r="357" spans="1:12" ht="24" x14ac:dyDescent="0.2">
      <c r="A357" s="652"/>
      <c r="B357" s="209" t="s">
        <v>3274</v>
      </c>
      <c r="C357" s="209" t="s">
        <v>374</v>
      </c>
      <c r="D357" s="211">
        <v>43517</v>
      </c>
      <c r="E357" s="209" t="s">
        <v>636</v>
      </c>
      <c r="F357" s="650"/>
      <c r="G357" s="650"/>
      <c r="H357" s="649"/>
      <c r="I357" s="649"/>
      <c r="J357" s="651"/>
      <c r="K357" s="651"/>
      <c r="L357" s="648"/>
    </row>
    <row r="358" spans="1:12" ht="24" x14ac:dyDescent="0.2">
      <c r="A358" s="652">
        <v>968</v>
      </c>
      <c r="B358" s="203" t="s">
        <v>12</v>
      </c>
      <c r="C358" s="207" t="s">
        <v>11</v>
      </c>
      <c r="D358" s="207" t="s">
        <v>280</v>
      </c>
      <c r="E358" s="207" t="s">
        <v>281</v>
      </c>
      <c r="F358" s="653" t="s">
        <v>8</v>
      </c>
      <c r="G358" s="653"/>
      <c r="H358" s="650"/>
      <c r="I358" s="650"/>
      <c r="J358" s="650"/>
      <c r="K358" s="650"/>
      <c r="L358" s="650"/>
    </row>
    <row r="359" spans="1:12" x14ac:dyDescent="0.2">
      <c r="A359" s="652"/>
      <c r="B359" s="651" t="s">
        <v>3275</v>
      </c>
      <c r="C359" s="654" t="s">
        <v>3276</v>
      </c>
      <c r="D359" s="655">
        <v>43553</v>
      </c>
      <c r="E359" s="651" t="s">
        <v>770</v>
      </c>
      <c r="F359" s="651" t="s">
        <v>1293</v>
      </c>
      <c r="G359" s="651"/>
      <c r="H359" s="649" t="s">
        <v>286</v>
      </c>
      <c r="I359" s="649"/>
      <c r="J359" s="209" t="s">
        <v>287</v>
      </c>
      <c r="K359" s="209" t="s">
        <v>16</v>
      </c>
      <c r="L359" s="210">
        <v>964.5</v>
      </c>
    </row>
    <row r="360" spans="1:12" x14ac:dyDescent="0.2">
      <c r="A360" s="652"/>
      <c r="B360" s="651"/>
      <c r="C360" s="654"/>
      <c r="D360" s="655"/>
      <c r="E360" s="651"/>
      <c r="F360" s="651"/>
      <c r="G360" s="651"/>
      <c r="H360" s="649" t="s">
        <v>242</v>
      </c>
      <c r="I360" s="649"/>
      <c r="J360" s="209" t="s">
        <v>287</v>
      </c>
      <c r="K360" s="209" t="s">
        <v>16</v>
      </c>
      <c r="L360" s="210">
        <v>222.6</v>
      </c>
    </row>
    <row r="361" spans="1:12" ht="24" x14ac:dyDescent="0.2">
      <c r="A361" s="652"/>
      <c r="B361" s="203" t="s">
        <v>6</v>
      </c>
      <c r="C361" s="207" t="s">
        <v>5</v>
      </c>
      <c r="D361" s="207" t="s">
        <v>288</v>
      </c>
      <c r="E361" s="207" t="s">
        <v>289</v>
      </c>
      <c r="F361" s="650"/>
      <c r="G361" s="650"/>
      <c r="H361" s="649" t="s">
        <v>290</v>
      </c>
      <c r="I361" s="649"/>
      <c r="J361" s="651" t="s">
        <v>287</v>
      </c>
      <c r="K361" s="651" t="s">
        <v>16</v>
      </c>
      <c r="L361" s="648">
        <v>86.38</v>
      </c>
    </row>
    <row r="362" spans="1:12" ht="24" x14ac:dyDescent="0.2">
      <c r="A362" s="652"/>
      <c r="B362" s="209" t="s">
        <v>291</v>
      </c>
      <c r="C362" s="209" t="s">
        <v>1293</v>
      </c>
      <c r="D362" s="211">
        <v>43558</v>
      </c>
      <c r="E362" s="209" t="s">
        <v>2792</v>
      </c>
      <c r="F362" s="650"/>
      <c r="G362" s="650"/>
      <c r="H362" s="649"/>
      <c r="I362" s="649"/>
      <c r="J362" s="651"/>
      <c r="K362" s="651"/>
      <c r="L362" s="648"/>
    </row>
    <row r="363" spans="1:12" ht="24" x14ac:dyDescent="0.2">
      <c r="A363" s="652">
        <v>969</v>
      </c>
      <c r="B363" s="203" t="s">
        <v>12</v>
      </c>
      <c r="C363" s="207" t="s">
        <v>11</v>
      </c>
      <c r="D363" s="207" t="s">
        <v>280</v>
      </c>
      <c r="E363" s="207" t="s">
        <v>281</v>
      </c>
      <c r="F363" s="653" t="s">
        <v>8</v>
      </c>
      <c r="G363" s="653"/>
      <c r="H363" s="650"/>
      <c r="I363" s="650"/>
      <c r="J363" s="650"/>
      <c r="K363" s="650"/>
      <c r="L363" s="650"/>
    </row>
    <row r="364" spans="1:12" x14ac:dyDescent="0.2">
      <c r="A364" s="652"/>
      <c r="B364" s="651" t="s">
        <v>3277</v>
      </c>
      <c r="C364" s="654" t="s">
        <v>3278</v>
      </c>
      <c r="D364" s="655">
        <v>43386</v>
      </c>
      <c r="E364" s="651" t="s">
        <v>1907</v>
      </c>
      <c r="F364" s="651" t="s">
        <v>3041</v>
      </c>
      <c r="G364" s="651"/>
      <c r="H364" s="649" t="s">
        <v>286</v>
      </c>
      <c r="I364" s="649"/>
      <c r="J364" s="209" t="s">
        <v>287</v>
      </c>
      <c r="K364" s="209" t="s">
        <v>16</v>
      </c>
      <c r="L364" s="210">
        <v>657.64</v>
      </c>
    </row>
    <row r="365" spans="1:12" x14ac:dyDescent="0.2">
      <c r="A365" s="652"/>
      <c r="B365" s="651"/>
      <c r="C365" s="654"/>
      <c r="D365" s="655"/>
      <c r="E365" s="651"/>
      <c r="F365" s="651"/>
      <c r="G365" s="651"/>
      <c r="H365" s="649" t="s">
        <v>242</v>
      </c>
      <c r="I365" s="649"/>
      <c r="J365" s="651" t="s">
        <v>287</v>
      </c>
      <c r="K365" s="651" t="s">
        <v>16</v>
      </c>
      <c r="L365" s="648">
        <v>753.87</v>
      </c>
    </row>
    <row r="366" spans="1:12" x14ac:dyDescent="0.2">
      <c r="A366" s="652"/>
      <c r="B366" s="651"/>
      <c r="C366" s="654"/>
      <c r="D366" s="655"/>
      <c r="E366" s="651"/>
      <c r="F366" s="651"/>
      <c r="G366" s="651"/>
      <c r="H366" s="649"/>
      <c r="I366" s="649"/>
      <c r="J366" s="651"/>
      <c r="K366" s="651"/>
      <c r="L366" s="648"/>
    </row>
    <row r="367" spans="1:12" ht="24" x14ac:dyDescent="0.2">
      <c r="A367" s="652"/>
      <c r="B367" s="203" t="s">
        <v>6</v>
      </c>
      <c r="C367" s="207" t="s">
        <v>5</v>
      </c>
      <c r="D367" s="207" t="s">
        <v>288</v>
      </c>
      <c r="E367" s="207" t="s">
        <v>289</v>
      </c>
      <c r="F367" s="650"/>
      <c r="G367" s="650"/>
      <c r="H367" s="649" t="s">
        <v>290</v>
      </c>
      <c r="I367" s="649"/>
      <c r="J367" s="651" t="s">
        <v>287</v>
      </c>
      <c r="K367" s="651" t="s">
        <v>16</v>
      </c>
      <c r="L367" s="648">
        <v>193.48</v>
      </c>
    </row>
    <row r="368" spans="1:12" ht="24" x14ac:dyDescent="0.2">
      <c r="A368" s="652"/>
      <c r="B368" s="209" t="s">
        <v>460</v>
      </c>
      <c r="C368" s="209" t="s">
        <v>3041</v>
      </c>
      <c r="D368" s="211">
        <v>43391</v>
      </c>
      <c r="E368" s="209" t="s">
        <v>2692</v>
      </c>
      <c r="F368" s="650"/>
      <c r="G368" s="650"/>
      <c r="H368" s="649"/>
      <c r="I368" s="649"/>
      <c r="J368" s="651"/>
      <c r="K368" s="651"/>
      <c r="L368" s="648"/>
    </row>
    <row r="369" spans="1:12" ht="24" x14ac:dyDescent="0.2">
      <c r="A369" s="652">
        <v>970</v>
      </c>
      <c r="B369" s="203" t="s">
        <v>12</v>
      </c>
      <c r="C369" s="207" t="s">
        <v>11</v>
      </c>
      <c r="D369" s="207" t="s">
        <v>280</v>
      </c>
      <c r="E369" s="207" t="s">
        <v>281</v>
      </c>
      <c r="F369" s="653" t="s">
        <v>8</v>
      </c>
      <c r="G369" s="653"/>
      <c r="H369" s="650"/>
      <c r="I369" s="650"/>
      <c r="J369" s="650"/>
      <c r="K369" s="650"/>
      <c r="L369" s="650"/>
    </row>
    <row r="370" spans="1:12" x14ac:dyDescent="0.2">
      <c r="A370" s="652"/>
      <c r="B370" s="651" t="s">
        <v>3277</v>
      </c>
      <c r="C370" s="654" t="s">
        <v>3278</v>
      </c>
      <c r="D370" s="655">
        <v>43386</v>
      </c>
      <c r="E370" s="651" t="s">
        <v>1907</v>
      </c>
      <c r="F370" s="651" t="s">
        <v>3279</v>
      </c>
      <c r="G370" s="651"/>
      <c r="H370" s="649" t="s">
        <v>286</v>
      </c>
      <c r="I370" s="649"/>
      <c r="J370" s="209" t="s">
        <v>287</v>
      </c>
      <c r="K370" s="209" t="s">
        <v>16</v>
      </c>
      <c r="L370" s="210">
        <v>88.02</v>
      </c>
    </row>
    <row r="371" spans="1:12" x14ac:dyDescent="0.2">
      <c r="A371" s="652"/>
      <c r="B371" s="651"/>
      <c r="C371" s="654"/>
      <c r="D371" s="655"/>
      <c r="E371" s="651"/>
      <c r="F371" s="651"/>
      <c r="G371" s="651"/>
      <c r="H371" s="649" t="s">
        <v>242</v>
      </c>
      <c r="I371" s="649"/>
      <c r="J371" s="651" t="s">
        <v>287</v>
      </c>
      <c r="K371" s="651" t="s">
        <v>16</v>
      </c>
      <c r="L371" s="648">
        <v>969.93</v>
      </c>
    </row>
    <row r="372" spans="1:12" x14ac:dyDescent="0.2">
      <c r="A372" s="652"/>
      <c r="B372" s="651"/>
      <c r="C372" s="654"/>
      <c r="D372" s="655"/>
      <c r="E372" s="651"/>
      <c r="F372" s="651"/>
      <c r="G372" s="651"/>
      <c r="H372" s="649"/>
      <c r="I372" s="649"/>
      <c r="J372" s="651"/>
      <c r="K372" s="651"/>
      <c r="L372" s="648"/>
    </row>
    <row r="373" spans="1:12" ht="24" x14ac:dyDescent="0.2">
      <c r="A373" s="652"/>
      <c r="B373" s="203" t="s">
        <v>6</v>
      </c>
      <c r="C373" s="207" t="s">
        <v>5</v>
      </c>
      <c r="D373" s="207" t="s">
        <v>288</v>
      </c>
      <c r="E373" s="207" t="s">
        <v>289</v>
      </c>
      <c r="F373" s="650"/>
      <c r="G373" s="650"/>
      <c r="H373" s="649" t="s">
        <v>290</v>
      </c>
      <c r="I373" s="649"/>
      <c r="J373" s="651" t="s">
        <v>287</v>
      </c>
      <c r="K373" s="651" t="s">
        <v>16</v>
      </c>
      <c r="L373" s="648">
        <v>34.82</v>
      </c>
    </row>
    <row r="374" spans="1:12" ht="24" x14ac:dyDescent="0.2">
      <c r="A374" s="652"/>
      <c r="B374" s="209" t="s">
        <v>460</v>
      </c>
      <c r="C374" s="209" t="s">
        <v>3279</v>
      </c>
      <c r="D374" s="211">
        <v>43391</v>
      </c>
      <c r="E374" s="209" t="s">
        <v>2692</v>
      </c>
      <c r="F374" s="650"/>
      <c r="G374" s="650"/>
      <c r="H374" s="649"/>
      <c r="I374" s="649"/>
      <c r="J374" s="651"/>
      <c r="K374" s="651"/>
      <c r="L374" s="648"/>
    </row>
    <row r="375" spans="1:12" ht="24" x14ac:dyDescent="0.2">
      <c r="A375" s="652">
        <v>971</v>
      </c>
      <c r="B375" s="203" t="s">
        <v>12</v>
      </c>
      <c r="C375" s="207" t="s">
        <v>11</v>
      </c>
      <c r="D375" s="207" t="s">
        <v>280</v>
      </c>
      <c r="E375" s="207" t="s">
        <v>281</v>
      </c>
      <c r="F375" s="653" t="s">
        <v>8</v>
      </c>
      <c r="G375" s="653"/>
      <c r="H375" s="650"/>
      <c r="I375" s="650"/>
      <c r="J375" s="650"/>
      <c r="K375" s="650"/>
      <c r="L375" s="650"/>
    </row>
    <row r="376" spans="1:12" x14ac:dyDescent="0.2">
      <c r="A376" s="652"/>
      <c r="B376" s="651" t="s">
        <v>3277</v>
      </c>
      <c r="C376" s="654" t="s">
        <v>3280</v>
      </c>
      <c r="D376" s="655">
        <v>43396</v>
      </c>
      <c r="E376" s="651" t="s">
        <v>3281</v>
      </c>
      <c r="F376" s="651" t="s">
        <v>3282</v>
      </c>
      <c r="G376" s="651"/>
      <c r="H376" s="649" t="s">
        <v>286</v>
      </c>
      <c r="I376" s="649"/>
      <c r="J376" s="209" t="s">
        <v>287</v>
      </c>
      <c r="K376" s="209" t="s">
        <v>16</v>
      </c>
      <c r="L376" s="210">
        <v>277.89999999999998</v>
      </c>
    </row>
    <row r="377" spans="1:12" x14ac:dyDescent="0.2">
      <c r="A377" s="652"/>
      <c r="B377" s="651"/>
      <c r="C377" s="654"/>
      <c r="D377" s="655"/>
      <c r="E377" s="651"/>
      <c r="F377" s="651"/>
      <c r="G377" s="651"/>
      <c r="H377" s="649" t="s">
        <v>242</v>
      </c>
      <c r="I377" s="649"/>
      <c r="J377" s="651" t="s">
        <v>287</v>
      </c>
      <c r="K377" s="651" t="s">
        <v>16</v>
      </c>
      <c r="L377" s="648">
        <v>943</v>
      </c>
    </row>
    <row r="378" spans="1:12" x14ac:dyDescent="0.2">
      <c r="A378" s="652"/>
      <c r="B378" s="651"/>
      <c r="C378" s="654"/>
      <c r="D378" s="655"/>
      <c r="E378" s="651"/>
      <c r="F378" s="651"/>
      <c r="G378" s="651"/>
      <c r="H378" s="649"/>
      <c r="I378" s="649"/>
      <c r="J378" s="651"/>
      <c r="K378" s="651"/>
      <c r="L378" s="648"/>
    </row>
    <row r="379" spans="1:12" ht="24" x14ac:dyDescent="0.2">
      <c r="A379" s="652"/>
      <c r="B379" s="203" t="s">
        <v>6</v>
      </c>
      <c r="C379" s="207" t="s">
        <v>5</v>
      </c>
      <c r="D379" s="207" t="s">
        <v>288</v>
      </c>
      <c r="E379" s="207" t="s">
        <v>289</v>
      </c>
      <c r="F379" s="650"/>
      <c r="G379" s="650"/>
      <c r="H379" s="649" t="s">
        <v>290</v>
      </c>
      <c r="I379" s="649"/>
      <c r="J379" s="651" t="s">
        <v>287</v>
      </c>
      <c r="K379" s="651" t="s">
        <v>16</v>
      </c>
      <c r="L379" s="648">
        <v>725</v>
      </c>
    </row>
    <row r="380" spans="1:12" ht="24" x14ac:dyDescent="0.2">
      <c r="A380" s="652"/>
      <c r="B380" s="209" t="s">
        <v>460</v>
      </c>
      <c r="C380" s="209" t="s">
        <v>3282</v>
      </c>
      <c r="D380" s="211">
        <v>43402</v>
      </c>
      <c r="E380" s="209" t="s">
        <v>3283</v>
      </c>
      <c r="F380" s="650"/>
      <c r="G380" s="650"/>
      <c r="H380" s="649"/>
      <c r="I380" s="649"/>
      <c r="J380" s="651"/>
      <c r="K380" s="651"/>
      <c r="L380" s="648"/>
    </row>
    <row r="381" spans="1:12" ht="24" x14ac:dyDescent="0.2">
      <c r="A381" s="652">
        <v>972</v>
      </c>
      <c r="B381" s="203" t="s">
        <v>12</v>
      </c>
      <c r="C381" s="207" t="s">
        <v>11</v>
      </c>
      <c r="D381" s="207" t="s">
        <v>280</v>
      </c>
      <c r="E381" s="207" t="s">
        <v>281</v>
      </c>
      <c r="F381" s="653" t="s">
        <v>8</v>
      </c>
      <c r="G381" s="653"/>
      <c r="H381" s="650"/>
      <c r="I381" s="650"/>
      <c r="J381" s="650"/>
      <c r="K381" s="650"/>
      <c r="L381" s="650"/>
    </row>
    <row r="382" spans="1:12" x14ac:dyDescent="0.2">
      <c r="A382" s="652"/>
      <c r="B382" s="651" t="s">
        <v>3277</v>
      </c>
      <c r="C382" s="654" t="s">
        <v>3284</v>
      </c>
      <c r="D382" s="655">
        <v>43408</v>
      </c>
      <c r="E382" s="651" t="s">
        <v>3285</v>
      </c>
      <c r="F382" s="651" t="s">
        <v>3286</v>
      </c>
      <c r="G382" s="651"/>
      <c r="H382" s="649" t="s">
        <v>286</v>
      </c>
      <c r="I382" s="649"/>
      <c r="J382" s="209" t="s">
        <v>287</v>
      </c>
      <c r="K382" s="209" t="s">
        <v>16</v>
      </c>
      <c r="L382" s="210">
        <v>1170</v>
      </c>
    </row>
    <row r="383" spans="1:12" x14ac:dyDescent="0.2">
      <c r="A383" s="652"/>
      <c r="B383" s="651"/>
      <c r="C383" s="654"/>
      <c r="D383" s="655"/>
      <c r="E383" s="651"/>
      <c r="F383" s="651"/>
      <c r="G383" s="651"/>
      <c r="H383" s="649" t="s">
        <v>242</v>
      </c>
      <c r="I383" s="649"/>
      <c r="J383" s="651" t="s">
        <v>287</v>
      </c>
      <c r="K383" s="651" t="s">
        <v>16</v>
      </c>
      <c r="L383" s="648">
        <v>312</v>
      </c>
    </row>
    <row r="384" spans="1:12" x14ac:dyDescent="0.2">
      <c r="A384" s="652"/>
      <c r="B384" s="651"/>
      <c r="C384" s="654"/>
      <c r="D384" s="655"/>
      <c r="E384" s="651"/>
      <c r="F384" s="651"/>
      <c r="G384" s="651"/>
      <c r="H384" s="649"/>
      <c r="I384" s="649"/>
      <c r="J384" s="651"/>
      <c r="K384" s="651"/>
      <c r="L384" s="648"/>
    </row>
    <row r="385" spans="1:12" ht="24" x14ac:dyDescent="0.2">
      <c r="A385" s="652"/>
      <c r="B385" s="203" t="s">
        <v>6</v>
      </c>
      <c r="C385" s="207" t="s">
        <v>5</v>
      </c>
      <c r="D385" s="207" t="s">
        <v>288</v>
      </c>
      <c r="E385" s="207" t="s">
        <v>289</v>
      </c>
      <c r="F385" s="650"/>
      <c r="G385" s="650"/>
      <c r="H385" s="649" t="s">
        <v>290</v>
      </c>
      <c r="I385" s="649"/>
      <c r="J385" s="651" t="s">
        <v>287</v>
      </c>
      <c r="K385" s="651" t="s">
        <v>16</v>
      </c>
      <c r="L385" s="648">
        <v>117</v>
      </c>
    </row>
    <row r="386" spans="1:12" ht="24" x14ac:dyDescent="0.2">
      <c r="A386" s="652"/>
      <c r="B386" s="209" t="s">
        <v>460</v>
      </c>
      <c r="C386" s="209" t="s">
        <v>3286</v>
      </c>
      <c r="D386" s="211">
        <v>43411</v>
      </c>
      <c r="E386" s="209" t="s">
        <v>2272</v>
      </c>
      <c r="F386" s="650"/>
      <c r="G386" s="650"/>
      <c r="H386" s="649"/>
      <c r="I386" s="649"/>
      <c r="J386" s="651"/>
      <c r="K386" s="651"/>
      <c r="L386" s="648"/>
    </row>
    <row r="387" spans="1:12" ht="24" x14ac:dyDescent="0.2">
      <c r="A387" s="652">
        <v>973</v>
      </c>
      <c r="B387" s="203" t="s">
        <v>12</v>
      </c>
      <c r="C387" s="207" t="s">
        <v>11</v>
      </c>
      <c r="D387" s="207" t="s">
        <v>280</v>
      </c>
      <c r="E387" s="207" t="s">
        <v>281</v>
      </c>
      <c r="F387" s="653" t="s">
        <v>8</v>
      </c>
      <c r="G387" s="653"/>
      <c r="H387" s="650"/>
      <c r="I387" s="650"/>
      <c r="J387" s="650"/>
      <c r="K387" s="650"/>
      <c r="L387" s="650"/>
    </row>
    <row r="388" spans="1:12" x14ac:dyDescent="0.2">
      <c r="A388" s="652"/>
      <c r="B388" s="651" t="s">
        <v>3287</v>
      </c>
      <c r="C388" s="654" t="s">
        <v>3288</v>
      </c>
      <c r="D388" s="655">
        <v>43392</v>
      </c>
      <c r="E388" s="651" t="s">
        <v>1003</v>
      </c>
      <c r="F388" s="651" t="s">
        <v>3143</v>
      </c>
      <c r="G388" s="651"/>
      <c r="H388" s="649" t="s">
        <v>286</v>
      </c>
      <c r="I388" s="649"/>
      <c r="J388" s="209" t="s">
        <v>287</v>
      </c>
      <c r="K388" s="209" t="s">
        <v>287</v>
      </c>
      <c r="L388" s="210">
        <v>0</v>
      </c>
    </row>
    <row r="389" spans="1:12" x14ac:dyDescent="0.2">
      <c r="A389" s="652"/>
      <c r="B389" s="651"/>
      <c r="C389" s="654"/>
      <c r="D389" s="655"/>
      <c r="E389" s="651"/>
      <c r="F389" s="651"/>
      <c r="G389" s="651"/>
      <c r="H389" s="649" t="s">
        <v>242</v>
      </c>
      <c r="I389" s="649"/>
      <c r="J389" s="651" t="s">
        <v>287</v>
      </c>
      <c r="K389" s="651" t="s">
        <v>16</v>
      </c>
      <c r="L389" s="648">
        <v>918.61</v>
      </c>
    </row>
    <row r="390" spans="1:12" x14ac:dyDescent="0.2">
      <c r="A390" s="652"/>
      <c r="B390" s="651"/>
      <c r="C390" s="654"/>
      <c r="D390" s="655"/>
      <c r="E390" s="651"/>
      <c r="F390" s="651"/>
      <c r="G390" s="651"/>
      <c r="H390" s="649"/>
      <c r="I390" s="649"/>
      <c r="J390" s="651"/>
      <c r="K390" s="651"/>
      <c r="L390" s="648"/>
    </row>
    <row r="391" spans="1:12" ht="24" x14ac:dyDescent="0.2">
      <c r="A391" s="652"/>
      <c r="B391" s="203" t="s">
        <v>6</v>
      </c>
      <c r="C391" s="207" t="s">
        <v>5</v>
      </c>
      <c r="D391" s="207" t="s">
        <v>288</v>
      </c>
      <c r="E391" s="207" t="s">
        <v>289</v>
      </c>
      <c r="F391" s="650"/>
      <c r="G391" s="650"/>
      <c r="H391" s="649" t="s">
        <v>290</v>
      </c>
      <c r="I391" s="649"/>
      <c r="J391" s="651" t="s">
        <v>287</v>
      </c>
      <c r="K391" s="651" t="s">
        <v>16</v>
      </c>
      <c r="L391" s="648">
        <v>850</v>
      </c>
    </row>
    <row r="392" spans="1:12" ht="24" x14ac:dyDescent="0.2">
      <c r="A392" s="652"/>
      <c r="B392" s="209" t="s">
        <v>571</v>
      </c>
      <c r="C392" s="209" t="s">
        <v>3143</v>
      </c>
      <c r="D392" s="211">
        <v>43400</v>
      </c>
      <c r="E392" s="209" t="s">
        <v>694</v>
      </c>
      <c r="F392" s="650"/>
      <c r="G392" s="650"/>
      <c r="H392" s="649"/>
      <c r="I392" s="649"/>
      <c r="J392" s="651"/>
      <c r="K392" s="651"/>
      <c r="L392" s="648"/>
    </row>
    <row r="393" spans="1:12" ht="24" x14ac:dyDescent="0.2">
      <c r="A393" s="652">
        <v>974</v>
      </c>
      <c r="B393" s="203" t="s">
        <v>12</v>
      </c>
      <c r="C393" s="207" t="s">
        <v>11</v>
      </c>
      <c r="D393" s="207" t="s">
        <v>280</v>
      </c>
      <c r="E393" s="207" t="s">
        <v>281</v>
      </c>
      <c r="F393" s="653" t="s">
        <v>8</v>
      </c>
      <c r="G393" s="653"/>
      <c r="H393" s="650"/>
      <c r="I393" s="650"/>
      <c r="J393" s="650"/>
      <c r="K393" s="650"/>
      <c r="L393" s="650"/>
    </row>
    <row r="394" spans="1:12" x14ac:dyDescent="0.2">
      <c r="A394" s="652"/>
      <c r="B394" s="651" t="s">
        <v>3289</v>
      </c>
      <c r="C394" s="654" t="s">
        <v>3290</v>
      </c>
      <c r="D394" s="655">
        <v>43439</v>
      </c>
      <c r="E394" s="651" t="s">
        <v>896</v>
      </c>
      <c r="F394" s="651" t="s">
        <v>1961</v>
      </c>
      <c r="G394" s="651"/>
      <c r="H394" s="649" t="s">
        <v>286</v>
      </c>
      <c r="I394" s="649"/>
      <c r="J394" s="209" t="s">
        <v>287</v>
      </c>
      <c r="K394" s="209" t="s">
        <v>16</v>
      </c>
      <c r="L394" s="210">
        <v>377.72</v>
      </c>
    </row>
    <row r="395" spans="1:12" x14ac:dyDescent="0.2">
      <c r="A395" s="652"/>
      <c r="B395" s="651"/>
      <c r="C395" s="654"/>
      <c r="D395" s="655"/>
      <c r="E395" s="651"/>
      <c r="F395" s="651"/>
      <c r="G395" s="651"/>
      <c r="H395" s="649" t="s">
        <v>242</v>
      </c>
      <c r="I395" s="649"/>
      <c r="J395" s="209" t="s">
        <v>287</v>
      </c>
      <c r="K395" s="209" t="s">
        <v>16</v>
      </c>
      <c r="L395" s="210">
        <v>266.41000000000003</v>
      </c>
    </row>
    <row r="396" spans="1:12" ht="24" x14ac:dyDescent="0.2">
      <c r="A396" s="652"/>
      <c r="B396" s="203" t="s">
        <v>6</v>
      </c>
      <c r="C396" s="207" t="s">
        <v>5</v>
      </c>
      <c r="D396" s="207" t="s">
        <v>288</v>
      </c>
      <c r="E396" s="207" t="s">
        <v>289</v>
      </c>
      <c r="F396" s="650"/>
      <c r="G396" s="650"/>
      <c r="H396" s="649" t="s">
        <v>290</v>
      </c>
      <c r="I396" s="649"/>
      <c r="J396" s="651" t="s">
        <v>287</v>
      </c>
      <c r="K396" s="651" t="s">
        <v>16</v>
      </c>
      <c r="L396" s="648">
        <v>104</v>
      </c>
    </row>
    <row r="397" spans="1:12" ht="36" x14ac:dyDescent="0.2">
      <c r="A397" s="652"/>
      <c r="B397" s="209" t="s">
        <v>1105</v>
      </c>
      <c r="C397" s="209" t="s">
        <v>1961</v>
      </c>
      <c r="D397" s="211">
        <v>43441</v>
      </c>
      <c r="E397" s="209" t="s">
        <v>934</v>
      </c>
      <c r="F397" s="650"/>
      <c r="G397" s="650"/>
      <c r="H397" s="649"/>
      <c r="I397" s="649"/>
      <c r="J397" s="651"/>
      <c r="K397" s="651"/>
      <c r="L397" s="648"/>
    </row>
    <row r="398" spans="1:12" ht="24" x14ac:dyDescent="0.2">
      <c r="A398" s="652">
        <v>975</v>
      </c>
      <c r="B398" s="203" t="s">
        <v>12</v>
      </c>
      <c r="C398" s="207" t="s">
        <v>11</v>
      </c>
      <c r="D398" s="207" t="s">
        <v>280</v>
      </c>
      <c r="E398" s="207" t="s">
        <v>281</v>
      </c>
      <c r="F398" s="653" t="s">
        <v>8</v>
      </c>
      <c r="G398" s="653"/>
      <c r="H398" s="650"/>
      <c r="I398" s="650"/>
      <c r="J398" s="650"/>
      <c r="K398" s="650"/>
      <c r="L398" s="650"/>
    </row>
    <row r="399" spans="1:12" x14ac:dyDescent="0.2">
      <c r="A399" s="652"/>
      <c r="B399" s="651" t="s">
        <v>3289</v>
      </c>
      <c r="C399" s="654" t="s">
        <v>3291</v>
      </c>
      <c r="D399" s="655">
        <v>43481</v>
      </c>
      <c r="E399" s="651" t="s">
        <v>354</v>
      </c>
      <c r="F399" s="651" t="s">
        <v>3292</v>
      </c>
      <c r="G399" s="651"/>
      <c r="H399" s="649" t="s">
        <v>286</v>
      </c>
      <c r="I399" s="649"/>
      <c r="J399" s="209" t="s">
        <v>287</v>
      </c>
      <c r="K399" s="209" t="s">
        <v>16</v>
      </c>
      <c r="L399" s="210">
        <v>431.1</v>
      </c>
    </row>
    <row r="400" spans="1:12" x14ac:dyDescent="0.2">
      <c r="A400" s="652"/>
      <c r="B400" s="651"/>
      <c r="C400" s="654"/>
      <c r="D400" s="655"/>
      <c r="E400" s="651"/>
      <c r="F400" s="651"/>
      <c r="G400" s="651"/>
      <c r="H400" s="649" t="s">
        <v>242</v>
      </c>
      <c r="I400" s="649"/>
      <c r="J400" s="209" t="s">
        <v>287</v>
      </c>
      <c r="K400" s="209" t="s">
        <v>16</v>
      </c>
      <c r="L400" s="210">
        <v>964.55</v>
      </c>
    </row>
    <row r="401" spans="1:12" ht="24" x14ac:dyDescent="0.2">
      <c r="A401" s="652"/>
      <c r="B401" s="203" t="s">
        <v>6</v>
      </c>
      <c r="C401" s="207" t="s">
        <v>5</v>
      </c>
      <c r="D401" s="207" t="s">
        <v>288</v>
      </c>
      <c r="E401" s="207" t="s">
        <v>289</v>
      </c>
      <c r="F401" s="650"/>
      <c r="G401" s="650"/>
      <c r="H401" s="649" t="s">
        <v>290</v>
      </c>
      <c r="I401" s="649"/>
      <c r="J401" s="651" t="s">
        <v>287</v>
      </c>
      <c r="K401" s="651" t="s">
        <v>287</v>
      </c>
      <c r="L401" s="648">
        <v>0</v>
      </c>
    </row>
    <row r="402" spans="1:12" ht="36" x14ac:dyDescent="0.2">
      <c r="A402" s="652"/>
      <c r="B402" s="209" t="s">
        <v>1105</v>
      </c>
      <c r="C402" s="209" t="s">
        <v>3292</v>
      </c>
      <c r="D402" s="211">
        <v>43487</v>
      </c>
      <c r="E402" s="209" t="s">
        <v>3225</v>
      </c>
      <c r="F402" s="650"/>
      <c r="G402" s="650"/>
      <c r="H402" s="649"/>
      <c r="I402" s="649"/>
      <c r="J402" s="651"/>
      <c r="K402" s="651"/>
      <c r="L402" s="648"/>
    </row>
    <row r="403" spans="1:12" ht="24" x14ac:dyDescent="0.2">
      <c r="A403" s="652">
        <v>976</v>
      </c>
      <c r="B403" s="203" t="s">
        <v>12</v>
      </c>
      <c r="C403" s="207" t="s">
        <v>11</v>
      </c>
      <c r="D403" s="207" t="s">
        <v>280</v>
      </c>
      <c r="E403" s="207" t="s">
        <v>281</v>
      </c>
      <c r="F403" s="653" t="s">
        <v>8</v>
      </c>
      <c r="G403" s="653"/>
      <c r="H403" s="650"/>
      <c r="I403" s="650"/>
      <c r="J403" s="650"/>
      <c r="K403" s="650"/>
      <c r="L403" s="650"/>
    </row>
    <row r="404" spans="1:12" x14ac:dyDescent="0.2">
      <c r="A404" s="652"/>
      <c r="B404" s="651" t="s">
        <v>3293</v>
      </c>
      <c r="C404" s="654" t="s">
        <v>3294</v>
      </c>
      <c r="D404" s="655">
        <v>43431</v>
      </c>
      <c r="E404" s="651" t="s">
        <v>1480</v>
      </c>
      <c r="F404" s="651" t="s">
        <v>2485</v>
      </c>
      <c r="G404" s="651"/>
      <c r="H404" s="649" t="s">
        <v>286</v>
      </c>
      <c r="I404" s="649"/>
      <c r="J404" s="209" t="s">
        <v>287</v>
      </c>
      <c r="K404" s="209" t="s">
        <v>16</v>
      </c>
      <c r="L404" s="210">
        <v>519.75</v>
      </c>
    </row>
    <row r="405" spans="1:12" x14ac:dyDescent="0.2">
      <c r="A405" s="652"/>
      <c r="B405" s="651"/>
      <c r="C405" s="654"/>
      <c r="D405" s="655"/>
      <c r="E405" s="651"/>
      <c r="F405" s="651"/>
      <c r="G405" s="651"/>
      <c r="H405" s="649" t="s">
        <v>242</v>
      </c>
      <c r="I405" s="649"/>
      <c r="J405" s="209" t="s">
        <v>287</v>
      </c>
      <c r="K405" s="209" t="s">
        <v>16</v>
      </c>
      <c r="L405" s="210">
        <v>2548.41</v>
      </c>
    </row>
    <row r="406" spans="1:12" ht="24" x14ac:dyDescent="0.2">
      <c r="A406" s="652"/>
      <c r="B406" s="203" t="s">
        <v>6</v>
      </c>
      <c r="C406" s="207" t="s">
        <v>5</v>
      </c>
      <c r="D406" s="207" t="s">
        <v>288</v>
      </c>
      <c r="E406" s="207" t="s">
        <v>289</v>
      </c>
      <c r="F406" s="650"/>
      <c r="G406" s="650"/>
      <c r="H406" s="649" t="s">
        <v>290</v>
      </c>
      <c r="I406" s="649"/>
      <c r="J406" s="651" t="s">
        <v>287</v>
      </c>
      <c r="K406" s="651" t="s">
        <v>16</v>
      </c>
      <c r="L406" s="648">
        <v>871.51</v>
      </c>
    </row>
    <row r="407" spans="1:12" ht="24" x14ac:dyDescent="0.2">
      <c r="A407" s="652"/>
      <c r="B407" s="209" t="s">
        <v>822</v>
      </c>
      <c r="C407" s="209" t="s">
        <v>2485</v>
      </c>
      <c r="D407" s="211">
        <v>43435</v>
      </c>
      <c r="E407" s="209" t="s">
        <v>944</v>
      </c>
      <c r="F407" s="650"/>
      <c r="G407" s="650"/>
      <c r="H407" s="649"/>
      <c r="I407" s="649"/>
      <c r="J407" s="651"/>
      <c r="K407" s="651"/>
      <c r="L407" s="648"/>
    </row>
    <row r="408" spans="1:12" ht="24" x14ac:dyDescent="0.2">
      <c r="A408" s="652">
        <v>977</v>
      </c>
      <c r="B408" s="203" t="s">
        <v>12</v>
      </c>
      <c r="C408" s="207" t="s">
        <v>11</v>
      </c>
      <c r="D408" s="207" t="s">
        <v>280</v>
      </c>
      <c r="E408" s="207" t="s">
        <v>281</v>
      </c>
      <c r="F408" s="653" t="s">
        <v>8</v>
      </c>
      <c r="G408" s="653"/>
      <c r="H408" s="650"/>
      <c r="I408" s="650"/>
      <c r="J408" s="650"/>
      <c r="K408" s="650"/>
      <c r="L408" s="650"/>
    </row>
    <row r="409" spans="1:12" x14ac:dyDescent="0.2">
      <c r="A409" s="652"/>
      <c r="B409" s="651" t="s">
        <v>3295</v>
      </c>
      <c r="C409" s="654" t="s">
        <v>3296</v>
      </c>
      <c r="D409" s="655">
        <v>43380</v>
      </c>
      <c r="E409" s="651" t="s">
        <v>3297</v>
      </c>
      <c r="F409" s="651" t="s">
        <v>3298</v>
      </c>
      <c r="G409" s="651"/>
      <c r="H409" s="649" t="s">
        <v>286</v>
      </c>
      <c r="I409" s="649"/>
      <c r="J409" s="209" t="s">
        <v>287</v>
      </c>
      <c r="K409" s="209" t="s">
        <v>16</v>
      </c>
      <c r="L409" s="210">
        <v>355</v>
      </c>
    </row>
    <row r="410" spans="1:12" x14ac:dyDescent="0.2">
      <c r="A410" s="652"/>
      <c r="B410" s="651"/>
      <c r="C410" s="654"/>
      <c r="D410" s="655"/>
      <c r="E410" s="651"/>
      <c r="F410" s="651"/>
      <c r="G410" s="651"/>
      <c r="H410" s="649" t="s">
        <v>242</v>
      </c>
      <c r="I410" s="649"/>
      <c r="J410" s="209" t="s">
        <v>287</v>
      </c>
      <c r="K410" s="209" t="s">
        <v>16</v>
      </c>
      <c r="L410" s="210">
        <v>653.5</v>
      </c>
    </row>
    <row r="411" spans="1:12" ht="24" x14ac:dyDescent="0.2">
      <c r="A411" s="652"/>
      <c r="B411" s="203" t="s">
        <v>6</v>
      </c>
      <c r="C411" s="207" t="s">
        <v>5</v>
      </c>
      <c r="D411" s="207" t="s">
        <v>288</v>
      </c>
      <c r="E411" s="207" t="s">
        <v>289</v>
      </c>
      <c r="F411" s="650"/>
      <c r="G411" s="650"/>
      <c r="H411" s="649" t="s">
        <v>290</v>
      </c>
      <c r="I411" s="649"/>
      <c r="J411" s="651" t="s">
        <v>287</v>
      </c>
      <c r="K411" s="651" t="s">
        <v>287</v>
      </c>
      <c r="L411" s="648">
        <v>0</v>
      </c>
    </row>
    <row r="412" spans="1:12" ht="24" x14ac:dyDescent="0.2">
      <c r="A412" s="652"/>
      <c r="B412" s="209" t="s">
        <v>439</v>
      </c>
      <c r="C412" s="209" t="s">
        <v>3298</v>
      </c>
      <c r="D412" s="211">
        <v>43382</v>
      </c>
      <c r="E412" s="209" t="s">
        <v>3299</v>
      </c>
      <c r="F412" s="650"/>
      <c r="G412" s="650"/>
      <c r="H412" s="649"/>
      <c r="I412" s="649"/>
      <c r="J412" s="651"/>
      <c r="K412" s="651"/>
      <c r="L412" s="648"/>
    </row>
    <row r="413" spans="1:12" ht="24" x14ac:dyDescent="0.2">
      <c r="A413" s="652">
        <v>978</v>
      </c>
      <c r="B413" s="203" t="s">
        <v>12</v>
      </c>
      <c r="C413" s="207" t="s">
        <v>11</v>
      </c>
      <c r="D413" s="207" t="s">
        <v>280</v>
      </c>
      <c r="E413" s="207" t="s">
        <v>281</v>
      </c>
      <c r="F413" s="653" t="s">
        <v>8</v>
      </c>
      <c r="G413" s="653"/>
      <c r="H413" s="650"/>
      <c r="I413" s="650"/>
      <c r="J413" s="650"/>
      <c r="K413" s="650"/>
      <c r="L413" s="650"/>
    </row>
    <row r="414" spans="1:12" x14ac:dyDescent="0.2">
      <c r="A414" s="652"/>
      <c r="B414" s="651" t="s">
        <v>3295</v>
      </c>
      <c r="C414" s="654" t="s">
        <v>3300</v>
      </c>
      <c r="D414" s="655">
        <v>43426</v>
      </c>
      <c r="E414" s="651" t="s">
        <v>1575</v>
      </c>
      <c r="F414" s="651" t="s">
        <v>3301</v>
      </c>
      <c r="G414" s="651"/>
      <c r="H414" s="649" t="s">
        <v>286</v>
      </c>
      <c r="I414" s="649"/>
      <c r="J414" s="209" t="s">
        <v>287</v>
      </c>
      <c r="K414" s="209" t="s">
        <v>16</v>
      </c>
      <c r="L414" s="210">
        <v>949.28</v>
      </c>
    </row>
    <row r="415" spans="1:12" x14ac:dyDescent="0.2">
      <c r="A415" s="652"/>
      <c r="B415" s="651"/>
      <c r="C415" s="654"/>
      <c r="D415" s="655"/>
      <c r="E415" s="651"/>
      <c r="F415" s="651"/>
      <c r="G415" s="651"/>
      <c r="H415" s="649" t="s">
        <v>242</v>
      </c>
      <c r="I415" s="649"/>
      <c r="J415" s="651" t="s">
        <v>287</v>
      </c>
      <c r="K415" s="651" t="s">
        <v>16</v>
      </c>
      <c r="L415" s="648">
        <v>1019.39</v>
      </c>
    </row>
    <row r="416" spans="1:12" x14ac:dyDescent="0.2">
      <c r="A416" s="652"/>
      <c r="B416" s="651"/>
      <c r="C416" s="654"/>
      <c r="D416" s="655"/>
      <c r="E416" s="651"/>
      <c r="F416" s="651"/>
      <c r="G416" s="651"/>
      <c r="H416" s="649"/>
      <c r="I416" s="649"/>
      <c r="J416" s="651"/>
      <c r="K416" s="651"/>
      <c r="L416" s="648"/>
    </row>
    <row r="417" spans="1:12" ht="24" x14ac:dyDescent="0.2">
      <c r="A417" s="652"/>
      <c r="B417" s="203" t="s">
        <v>6</v>
      </c>
      <c r="C417" s="207" t="s">
        <v>5</v>
      </c>
      <c r="D417" s="207" t="s">
        <v>288</v>
      </c>
      <c r="E417" s="207" t="s">
        <v>289</v>
      </c>
      <c r="F417" s="650"/>
      <c r="G417" s="650"/>
      <c r="H417" s="649" t="s">
        <v>290</v>
      </c>
      <c r="I417" s="649"/>
      <c r="J417" s="651" t="s">
        <v>287</v>
      </c>
      <c r="K417" s="651" t="s">
        <v>287</v>
      </c>
      <c r="L417" s="648">
        <v>0</v>
      </c>
    </row>
    <row r="418" spans="1:12" ht="24" x14ac:dyDescent="0.2">
      <c r="A418" s="652"/>
      <c r="B418" s="209" t="s">
        <v>439</v>
      </c>
      <c r="C418" s="209" t="s">
        <v>3301</v>
      </c>
      <c r="D418" s="211">
        <v>43434</v>
      </c>
      <c r="E418" s="209" t="s">
        <v>3302</v>
      </c>
      <c r="F418" s="650"/>
      <c r="G418" s="650"/>
      <c r="H418" s="649"/>
      <c r="I418" s="649"/>
      <c r="J418" s="651"/>
      <c r="K418" s="651"/>
      <c r="L418" s="648"/>
    </row>
    <row r="419" spans="1:12" ht="24" x14ac:dyDescent="0.2">
      <c r="A419" s="652">
        <v>979</v>
      </c>
      <c r="B419" s="203" t="s">
        <v>12</v>
      </c>
      <c r="C419" s="207" t="s">
        <v>11</v>
      </c>
      <c r="D419" s="207" t="s">
        <v>280</v>
      </c>
      <c r="E419" s="207" t="s">
        <v>281</v>
      </c>
      <c r="F419" s="653" t="s">
        <v>8</v>
      </c>
      <c r="G419" s="653"/>
      <c r="H419" s="650"/>
      <c r="I419" s="650"/>
      <c r="J419" s="650"/>
      <c r="K419" s="650"/>
      <c r="L419" s="650"/>
    </row>
    <row r="420" spans="1:12" x14ac:dyDescent="0.2">
      <c r="A420" s="652"/>
      <c r="B420" s="651" t="s">
        <v>3295</v>
      </c>
      <c r="C420" s="654" t="s">
        <v>3300</v>
      </c>
      <c r="D420" s="655">
        <v>43426</v>
      </c>
      <c r="E420" s="651" t="s">
        <v>1575</v>
      </c>
      <c r="F420" s="651" t="s">
        <v>1557</v>
      </c>
      <c r="G420" s="651"/>
      <c r="H420" s="649" t="s">
        <v>286</v>
      </c>
      <c r="I420" s="649"/>
      <c r="J420" s="209" t="s">
        <v>287</v>
      </c>
      <c r="K420" s="209" t="s">
        <v>16</v>
      </c>
      <c r="L420" s="210">
        <v>898.36</v>
      </c>
    </row>
    <row r="421" spans="1:12" x14ac:dyDescent="0.2">
      <c r="A421" s="652"/>
      <c r="B421" s="651"/>
      <c r="C421" s="654"/>
      <c r="D421" s="655"/>
      <c r="E421" s="651"/>
      <c r="F421" s="651"/>
      <c r="G421" s="651"/>
      <c r="H421" s="649" t="s">
        <v>242</v>
      </c>
      <c r="I421" s="649"/>
      <c r="J421" s="651" t="s">
        <v>287</v>
      </c>
      <c r="K421" s="651" t="s">
        <v>16</v>
      </c>
      <c r="L421" s="648">
        <v>225.36</v>
      </c>
    </row>
    <row r="422" spans="1:12" x14ac:dyDescent="0.2">
      <c r="A422" s="652"/>
      <c r="B422" s="651"/>
      <c r="C422" s="654"/>
      <c r="D422" s="655"/>
      <c r="E422" s="651"/>
      <c r="F422" s="651"/>
      <c r="G422" s="651"/>
      <c r="H422" s="649"/>
      <c r="I422" s="649"/>
      <c r="J422" s="651"/>
      <c r="K422" s="651"/>
      <c r="L422" s="648"/>
    </row>
    <row r="423" spans="1:12" ht="24" x14ac:dyDescent="0.2">
      <c r="A423" s="652"/>
      <c r="B423" s="203" t="s">
        <v>6</v>
      </c>
      <c r="C423" s="207" t="s">
        <v>5</v>
      </c>
      <c r="D423" s="207" t="s">
        <v>288</v>
      </c>
      <c r="E423" s="207" t="s">
        <v>289</v>
      </c>
      <c r="F423" s="650"/>
      <c r="G423" s="650"/>
      <c r="H423" s="649" t="s">
        <v>290</v>
      </c>
      <c r="I423" s="649"/>
      <c r="J423" s="651" t="s">
        <v>287</v>
      </c>
      <c r="K423" s="651" t="s">
        <v>287</v>
      </c>
      <c r="L423" s="648">
        <v>0</v>
      </c>
    </row>
    <row r="424" spans="1:12" ht="24" x14ac:dyDescent="0.2">
      <c r="A424" s="652"/>
      <c r="B424" s="209" t="s">
        <v>439</v>
      </c>
      <c r="C424" s="209" t="s">
        <v>1557</v>
      </c>
      <c r="D424" s="211">
        <v>43434</v>
      </c>
      <c r="E424" s="209" t="s">
        <v>3302</v>
      </c>
      <c r="F424" s="650"/>
      <c r="G424" s="650"/>
      <c r="H424" s="649"/>
      <c r="I424" s="649"/>
      <c r="J424" s="651"/>
      <c r="K424" s="651"/>
      <c r="L424" s="648"/>
    </row>
    <row r="425" spans="1:12" ht="24" x14ac:dyDescent="0.2">
      <c r="A425" s="652">
        <v>980</v>
      </c>
      <c r="B425" s="203" t="s">
        <v>12</v>
      </c>
      <c r="C425" s="207" t="s">
        <v>11</v>
      </c>
      <c r="D425" s="207" t="s">
        <v>280</v>
      </c>
      <c r="E425" s="207" t="s">
        <v>281</v>
      </c>
      <c r="F425" s="653" t="s">
        <v>8</v>
      </c>
      <c r="G425" s="653"/>
      <c r="H425" s="650"/>
      <c r="I425" s="650"/>
      <c r="J425" s="650"/>
      <c r="K425" s="650"/>
      <c r="L425" s="650"/>
    </row>
    <row r="426" spans="1:12" x14ac:dyDescent="0.2">
      <c r="A426" s="652"/>
      <c r="B426" s="651" t="s">
        <v>3295</v>
      </c>
      <c r="C426" s="654" t="s">
        <v>3303</v>
      </c>
      <c r="D426" s="655">
        <v>43475</v>
      </c>
      <c r="E426" s="651" t="s">
        <v>1604</v>
      </c>
      <c r="F426" s="651" t="s">
        <v>1605</v>
      </c>
      <c r="G426" s="651"/>
      <c r="H426" s="649" t="s">
        <v>286</v>
      </c>
      <c r="I426" s="649"/>
      <c r="J426" s="209" t="s">
        <v>287</v>
      </c>
      <c r="K426" s="209" t="s">
        <v>16</v>
      </c>
      <c r="L426" s="210">
        <v>471.16</v>
      </c>
    </row>
    <row r="427" spans="1:12" x14ac:dyDescent="0.2">
      <c r="A427" s="652"/>
      <c r="B427" s="651"/>
      <c r="C427" s="654"/>
      <c r="D427" s="655"/>
      <c r="E427" s="651"/>
      <c r="F427" s="651"/>
      <c r="G427" s="651"/>
      <c r="H427" s="649" t="s">
        <v>242</v>
      </c>
      <c r="I427" s="649"/>
      <c r="J427" s="209" t="s">
        <v>287</v>
      </c>
      <c r="K427" s="209" t="s">
        <v>16</v>
      </c>
      <c r="L427" s="210">
        <v>312.39999999999998</v>
      </c>
    </row>
    <row r="428" spans="1:12" ht="24" x14ac:dyDescent="0.2">
      <c r="A428" s="652"/>
      <c r="B428" s="203" t="s">
        <v>6</v>
      </c>
      <c r="C428" s="207" t="s">
        <v>5</v>
      </c>
      <c r="D428" s="207" t="s">
        <v>288</v>
      </c>
      <c r="E428" s="207" t="s">
        <v>289</v>
      </c>
      <c r="F428" s="650"/>
      <c r="G428" s="650"/>
      <c r="H428" s="649" t="s">
        <v>290</v>
      </c>
      <c r="I428" s="649"/>
      <c r="J428" s="651" t="s">
        <v>287</v>
      </c>
      <c r="K428" s="651" t="s">
        <v>287</v>
      </c>
      <c r="L428" s="648">
        <v>0</v>
      </c>
    </row>
    <row r="429" spans="1:12" ht="24" x14ac:dyDescent="0.2">
      <c r="A429" s="652"/>
      <c r="B429" s="209" t="s">
        <v>439</v>
      </c>
      <c r="C429" s="209" t="s">
        <v>1605</v>
      </c>
      <c r="D429" s="211">
        <v>43477</v>
      </c>
      <c r="E429" s="209" t="s">
        <v>2369</v>
      </c>
      <c r="F429" s="650"/>
      <c r="G429" s="650"/>
      <c r="H429" s="649"/>
      <c r="I429" s="649"/>
      <c r="J429" s="651"/>
      <c r="K429" s="651"/>
      <c r="L429" s="648"/>
    </row>
    <row r="430" spans="1:12" ht="24" x14ac:dyDescent="0.2">
      <c r="A430" s="652">
        <v>981</v>
      </c>
      <c r="B430" s="203" t="s">
        <v>12</v>
      </c>
      <c r="C430" s="207" t="s">
        <v>11</v>
      </c>
      <c r="D430" s="207" t="s">
        <v>280</v>
      </c>
      <c r="E430" s="207" t="s">
        <v>281</v>
      </c>
      <c r="F430" s="653" t="s">
        <v>8</v>
      </c>
      <c r="G430" s="653"/>
      <c r="H430" s="650"/>
      <c r="I430" s="650"/>
      <c r="J430" s="650"/>
      <c r="K430" s="650"/>
      <c r="L430" s="650"/>
    </row>
    <row r="431" spans="1:12" x14ac:dyDescent="0.2">
      <c r="A431" s="652"/>
      <c r="B431" s="651" t="s">
        <v>3295</v>
      </c>
      <c r="C431" s="654" t="s">
        <v>3304</v>
      </c>
      <c r="D431" s="655">
        <v>43507</v>
      </c>
      <c r="E431" s="651" t="s">
        <v>1224</v>
      </c>
      <c r="F431" s="651" t="s">
        <v>1225</v>
      </c>
      <c r="G431" s="651"/>
      <c r="H431" s="649" t="s">
        <v>286</v>
      </c>
      <c r="I431" s="649"/>
      <c r="J431" s="209" t="s">
        <v>287</v>
      </c>
      <c r="K431" s="209" t="s">
        <v>16</v>
      </c>
      <c r="L431" s="210">
        <v>390.5</v>
      </c>
    </row>
    <row r="432" spans="1:12" x14ac:dyDescent="0.2">
      <c r="A432" s="652"/>
      <c r="B432" s="651"/>
      <c r="C432" s="654"/>
      <c r="D432" s="655"/>
      <c r="E432" s="651"/>
      <c r="F432" s="651"/>
      <c r="G432" s="651"/>
      <c r="H432" s="649" t="s">
        <v>242</v>
      </c>
      <c r="I432" s="649"/>
      <c r="J432" s="209" t="s">
        <v>287</v>
      </c>
      <c r="K432" s="209" t="s">
        <v>16</v>
      </c>
      <c r="L432" s="210">
        <v>451.67</v>
      </c>
    </row>
    <row r="433" spans="1:12" ht="24" x14ac:dyDescent="0.2">
      <c r="A433" s="652"/>
      <c r="B433" s="203" t="s">
        <v>6</v>
      </c>
      <c r="C433" s="207" t="s">
        <v>5</v>
      </c>
      <c r="D433" s="207" t="s">
        <v>288</v>
      </c>
      <c r="E433" s="207" t="s">
        <v>289</v>
      </c>
      <c r="F433" s="650"/>
      <c r="G433" s="650"/>
      <c r="H433" s="649" t="s">
        <v>290</v>
      </c>
      <c r="I433" s="649"/>
      <c r="J433" s="651" t="s">
        <v>287</v>
      </c>
      <c r="K433" s="651" t="s">
        <v>287</v>
      </c>
      <c r="L433" s="648">
        <v>0</v>
      </c>
    </row>
    <row r="434" spans="1:12" ht="24" x14ac:dyDescent="0.2">
      <c r="A434" s="652"/>
      <c r="B434" s="209" t="s">
        <v>439</v>
      </c>
      <c r="C434" s="209" t="s">
        <v>1225</v>
      </c>
      <c r="D434" s="211">
        <v>43509</v>
      </c>
      <c r="E434" s="209" t="s">
        <v>3305</v>
      </c>
      <c r="F434" s="650"/>
      <c r="G434" s="650"/>
      <c r="H434" s="649"/>
      <c r="I434" s="649"/>
      <c r="J434" s="651"/>
      <c r="K434" s="651"/>
      <c r="L434" s="648"/>
    </row>
    <row r="435" spans="1:12" ht="24" x14ac:dyDescent="0.2">
      <c r="A435" s="652">
        <v>982</v>
      </c>
      <c r="B435" s="203" t="s">
        <v>12</v>
      </c>
      <c r="C435" s="207" t="s">
        <v>11</v>
      </c>
      <c r="D435" s="207" t="s">
        <v>280</v>
      </c>
      <c r="E435" s="207" t="s">
        <v>281</v>
      </c>
      <c r="F435" s="653" t="s">
        <v>8</v>
      </c>
      <c r="G435" s="653"/>
      <c r="H435" s="650"/>
      <c r="I435" s="650"/>
      <c r="J435" s="650"/>
      <c r="K435" s="650"/>
      <c r="L435" s="650"/>
    </row>
    <row r="436" spans="1:12" x14ac:dyDescent="0.2">
      <c r="A436" s="652"/>
      <c r="B436" s="651" t="s">
        <v>3295</v>
      </c>
      <c r="C436" s="654" t="s">
        <v>3306</v>
      </c>
      <c r="D436" s="655">
        <v>43517</v>
      </c>
      <c r="E436" s="651" t="s">
        <v>644</v>
      </c>
      <c r="F436" s="651" t="s">
        <v>2368</v>
      </c>
      <c r="G436" s="651"/>
      <c r="H436" s="649" t="s">
        <v>286</v>
      </c>
      <c r="I436" s="649"/>
      <c r="J436" s="209" t="s">
        <v>287</v>
      </c>
      <c r="K436" s="209" t="s">
        <v>16</v>
      </c>
      <c r="L436" s="210">
        <v>496.02</v>
      </c>
    </row>
    <row r="437" spans="1:12" x14ac:dyDescent="0.2">
      <c r="A437" s="652"/>
      <c r="B437" s="651"/>
      <c r="C437" s="654"/>
      <c r="D437" s="655"/>
      <c r="E437" s="651"/>
      <c r="F437" s="651"/>
      <c r="G437" s="651"/>
      <c r="H437" s="649" t="s">
        <v>242</v>
      </c>
      <c r="I437" s="649"/>
      <c r="J437" s="209" t="s">
        <v>287</v>
      </c>
      <c r="K437" s="209" t="s">
        <v>16</v>
      </c>
      <c r="L437" s="210">
        <v>681</v>
      </c>
    </row>
    <row r="438" spans="1:12" ht="24" x14ac:dyDescent="0.2">
      <c r="A438" s="652"/>
      <c r="B438" s="203" t="s">
        <v>6</v>
      </c>
      <c r="C438" s="207" t="s">
        <v>5</v>
      </c>
      <c r="D438" s="207" t="s">
        <v>288</v>
      </c>
      <c r="E438" s="207" t="s">
        <v>289</v>
      </c>
      <c r="F438" s="650"/>
      <c r="G438" s="650"/>
      <c r="H438" s="649" t="s">
        <v>290</v>
      </c>
      <c r="I438" s="649"/>
      <c r="J438" s="651" t="s">
        <v>287</v>
      </c>
      <c r="K438" s="651" t="s">
        <v>287</v>
      </c>
      <c r="L438" s="648">
        <v>0</v>
      </c>
    </row>
    <row r="439" spans="1:12" ht="24" x14ac:dyDescent="0.2">
      <c r="A439" s="652"/>
      <c r="B439" s="209" t="s">
        <v>439</v>
      </c>
      <c r="C439" s="209" t="s">
        <v>2368</v>
      </c>
      <c r="D439" s="211">
        <v>43519</v>
      </c>
      <c r="E439" s="209" t="s">
        <v>2816</v>
      </c>
      <c r="F439" s="650"/>
      <c r="G439" s="650"/>
      <c r="H439" s="649"/>
      <c r="I439" s="649"/>
      <c r="J439" s="651"/>
      <c r="K439" s="651"/>
      <c r="L439" s="648"/>
    </row>
    <row r="440" spans="1:12" ht="24" x14ac:dyDescent="0.2">
      <c r="A440" s="652">
        <v>983</v>
      </c>
      <c r="B440" s="203" t="s">
        <v>12</v>
      </c>
      <c r="C440" s="207" t="s">
        <v>11</v>
      </c>
      <c r="D440" s="207" t="s">
        <v>280</v>
      </c>
      <c r="E440" s="207" t="s">
        <v>281</v>
      </c>
      <c r="F440" s="653" t="s">
        <v>8</v>
      </c>
      <c r="G440" s="653"/>
      <c r="H440" s="650"/>
      <c r="I440" s="650"/>
      <c r="J440" s="650"/>
      <c r="K440" s="650"/>
      <c r="L440" s="650"/>
    </row>
    <row r="441" spans="1:12" x14ac:dyDescent="0.2">
      <c r="A441" s="652"/>
      <c r="B441" s="651" t="s">
        <v>3307</v>
      </c>
      <c r="C441" s="654" t="s">
        <v>3308</v>
      </c>
      <c r="D441" s="655">
        <v>43453</v>
      </c>
      <c r="E441" s="651" t="s">
        <v>1003</v>
      </c>
      <c r="F441" s="651" t="s">
        <v>3309</v>
      </c>
      <c r="G441" s="651"/>
      <c r="H441" s="649" t="s">
        <v>286</v>
      </c>
      <c r="I441" s="649"/>
      <c r="J441" s="209" t="s">
        <v>287</v>
      </c>
      <c r="K441" s="209" t="s">
        <v>16</v>
      </c>
      <c r="L441" s="210">
        <v>342</v>
      </c>
    </row>
    <row r="442" spans="1:12" x14ac:dyDescent="0.2">
      <c r="A442" s="652"/>
      <c r="B442" s="651"/>
      <c r="C442" s="654"/>
      <c r="D442" s="655"/>
      <c r="E442" s="651"/>
      <c r="F442" s="651"/>
      <c r="G442" s="651"/>
      <c r="H442" s="649" t="s">
        <v>242</v>
      </c>
      <c r="I442" s="649"/>
      <c r="J442" s="651" t="s">
        <v>287</v>
      </c>
      <c r="K442" s="651" t="s">
        <v>16</v>
      </c>
      <c r="L442" s="648">
        <v>340</v>
      </c>
    </row>
    <row r="443" spans="1:12" x14ac:dyDescent="0.2">
      <c r="A443" s="652"/>
      <c r="B443" s="651"/>
      <c r="C443" s="654"/>
      <c r="D443" s="655"/>
      <c r="E443" s="651"/>
      <c r="F443" s="651"/>
      <c r="G443" s="651"/>
      <c r="H443" s="649"/>
      <c r="I443" s="649"/>
      <c r="J443" s="651"/>
      <c r="K443" s="651"/>
      <c r="L443" s="648"/>
    </row>
    <row r="444" spans="1:12" ht="24" x14ac:dyDescent="0.2">
      <c r="A444" s="652"/>
      <c r="B444" s="203" t="s">
        <v>6</v>
      </c>
      <c r="C444" s="207" t="s">
        <v>5</v>
      </c>
      <c r="D444" s="207" t="s">
        <v>288</v>
      </c>
      <c r="E444" s="207" t="s">
        <v>289</v>
      </c>
      <c r="F444" s="650"/>
      <c r="G444" s="650"/>
      <c r="H444" s="649" t="s">
        <v>290</v>
      </c>
      <c r="I444" s="649"/>
      <c r="J444" s="651" t="s">
        <v>287</v>
      </c>
      <c r="K444" s="651" t="s">
        <v>287</v>
      </c>
      <c r="L444" s="648">
        <v>0</v>
      </c>
    </row>
    <row r="445" spans="1:12" ht="24" x14ac:dyDescent="0.2">
      <c r="A445" s="652"/>
      <c r="B445" s="209" t="s">
        <v>571</v>
      </c>
      <c r="C445" s="209" t="s">
        <v>3309</v>
      </c>
      <c r="D445" s="211">
        <v>43466</v>
      </c>
      <c r="E445" s="209" t="s">
        <v>3310</v>
      </c>
      <c r="F445" s="650"/>
      <c r="G445" s="650"/>
      <c r="H445" s="649"/>
      <c r="I445" s="649"/>
      <c r="J445" s="651"/>
      <c r="K445" s="651"/>
      <c r="L445" s="648"/>
    </row>
    <row r="446" spans="1:12" ht="24" x14ac:dyDescent="0.2">
      <c r="A446" s="652">
        <v>984</v>
      </c>
      <c r="B446" s="203" t="s">
        <v>12</v>
      </c>
      <c r="C446" s="207" t="s">
        <v>11</v>
      </c>
      <c r="D446" s="207" t="s">
        <v>280</v>
      </c>
      <c r="E446" s="207" t="s">
        <v>281</v>
      </c>
      <c r="F446" s="653" t="s">
        <v>8</v>
      </c>
      <c r="G446" s="653"/>
      <c r="H446" s="650"/>
      <c r="I446" s="650"/>
      <c r="J446" s="650"/>
      <c r="K446" s="650"/>
      <c r="L446" s="650"/>
    </row>
    <row r="447" spans="1:12" x14ac:dyDescent="0.2">
      <c r="A447" s="652"/>
      <c r="B447" s="651" t="s">
        <v>3307</v>
      </c>
      <c r="C447" s="654" t="s">
        <v>3308</v>
      </c>
      <c r="D447" s="655">
        <v>43453</v>
      </c>
      <c r="E447" s="651" t="s">
        <v>1003</v>
      </c>
      <c r="F447" s="651" t="s">
        <v>3311</v>
      </c>
      <c r="G447" s="651"/>
      <c r="H447" s="649" t="s">
        <v>286</v>
      </c>
      <c r="I447" s="649"/>
      <c r="J447" s="209" t="s">
        <v>287</v>
      </c>
      <c r="K447" s="209" t="s">
        <v>16</v>
      </c>
      <c r="L447" s="210">
        <v>766</v>
      </c>
    </row>
    <row r="448" spans="1:12" x14ac:dyDescent="0.2">
      <c r="A448" s="652"/>
      <c r="B448" s="651"/>
      <c r="C448" s="654"/>
      <c r="D448" s="655"/>
      <c r="E448" s="651"/>
      <c r="F448" s="651"/>
      <c r="G448" s="651"/>
      <c r="H448" s="649" t="s">
        <v>242</v>
      </c>
      <c r="I448" s="649"/>
      <c r="J448" s="651" t="s">
        <v>287</v>
      </c>
      <c r="K448" s="651" t="s">
        <v>287</v>
      </c>
      <c r="L448" s="648">
        <v>0</v>
      </c>
    </row>
    <row r="449" spans="1:12" x14ac:dyDescent="0.2">
      <c r="A449" s="652"/>
      <c r="B449" s="651"/>
      <c r="C449" s="654"/>
      <c r="D449" s="655"/>
      <c r="E449" s="651"/>
      <c r="F449" s="651"/>
      <c r="G449" s="651"/>
      <c r="H449" s="649"/>
      <c r="I449" s="649"/>
      <c r="J449" s="651"/>
      <c r="K449" s="651"/>
      <c r="L449" s="648"/>
    </row>
    <row r="450" spans="1:12" ht="24" x14ac:dyDescent="0.2">
      <c r="A450" s="652"/>
      <c r="B450" s="203" t="s">
        <v>6</v>
      </c>
      <c r="C450" s="207" t="s">
        <v>5</v>
      </c>
      <c r="D450" s="207" t="s">
        <v>288</v>
      </c>
      <c r="E450" s="207" t="s">
        <v>289</v>
      </c>
      <c r="F450" s="650"/>
      <c r="G450" s="650"/>
      <c r="H450" s="649" t="s">
        <v>290</v>
      </c>
      <c r="I450" s="649"/>
      <c r="J450" s="651" t="s">
        <v>287</v>
      </c>
      <c r="K450" s="651" t="s">
        <v>287</v>
      </c>
      <c r="L450" s="648">
        <v>0</v>
      </c>
    </row>
    <row r="451" spans="1:12" ht="24" x14ac:dyDescent="0.2">
      <c r="A451" s="652"/>
      <c r="B451" s="209" t="s">
        <v>571</v>
      </c>
      <c r="C451" s="209" t="s">
        <v>3311</v>
      </c>
      <c r="D451" s="211">
        <v>43466</v>
      </c>
      <c r="E451" s="209" t="s">
        <v>3310</v>
      </c>
      <c r="F451" s="650"/>
      <c r="G451" s="650"/>
      <c r="H451" s="649"/>
      <c r="I451" s="649"/>
      <c r="J451" s="651"/>
      <c r="K451" s="651"/>
      <c r="L451" s="648"/>
    </row>
    <row r="452" spans="1:12" ht="24" x14ac:dyDescent="0.2">
      <c r="A452" s="652">
        <v>985</v>
      </c>
      <c r="B452" s="203" t="s">
        <v>12</v>
      </c>
      <c r="C452" s="207" t="s">
        <v>11</v>
      </c>
      <c r="D452" s="207" t="s">
        <v>280</v>
      </c>
      <c r="E452" s="207" t="s">
        <v>281</v>
      </c>
      <c r="F452" s="653" t="s">
        <v>8</v>
      </c>
      <c r="G452" s="653"/>
      <c r="H452" s="650"/>
      <c r="I452" s="650"/>
      <c r="J452" s="650"/>
      <c r="K452" s="650"/>
      <c r="L452" s="650"/>
    </row>
    <row r="453" spans="1:12" x14ac:dyDescent="0.2">
      <c r="A453" s="652"/>
      <c r="B453" s="651" t="s">
        <v>3312</v>
      </c>
      <c r="C453" s="654" t="s">
        <v>3313</v>
      </c>
      <c r="D453" s="655">
        <v>43435</v>
      </c>
      <c r="E453" s="651" t="s">
        <v>354</v>
      </c>
      <c r="F453" s="651" t="s">
        <v>3314</v>
      </c>
      <c r="G453" s="651"/>
      <c r="H453" s="649" t="s">
        <v>286</v>
      </c>
      <c r="I453" s="649"/>
      <c r="J453" s="209" t="s">
        <v>287</v>
      </c>
      <c r="K453" s="209" t="s">
        <v>16</v>
      </c>
      <c r="L453" s="210">
        <v>1080</v>
      </c>
    </row>
    <row r="454" spans="1:12" x14ac:dyDescent="0.2">
      <c r="A454" s="652"/>
      <c r="B454" s="651"/>
      <c r="C454" s="654"/>
      <c r="D454" s="655"/>
      <c r="E454" s="651"/>
      <c r="F454" s="651"/>
      <c r="G454" s="651"/>
      <c r="H454" s="649" t="s">
        <v>242</v>
      </c>
      <c r="I454" s="649"/>
      <c r="J454" s="651" t="s">
        <v>287</v>
      </c>
      <c r="K454" s="651" t="s">
        <v>16</v>
      </c>
      <c r="L454" s="648">
        <v>915.61</v>
      </c>
    </row>
    <row r="455" spans="1:12" x14ac:dyDescent="0.2">
      <c r="A455" s="652"/>
      <c r="B455" s="651"/>
      <c r="C455" s="654"/>
      <c r="D455" s="655"/>
      <c r="E455" s="651"/>
      <c r="F455" s="651"/>
      <c r="G455" s="651"/>
      <c r="H455" s="649"/>
      <c r="I455" s="649"/>
      <c r="J455" s="651"/>
      <c r="K455" s="651"/>
      <c r="L455" s="648"/>
    </row>
    <row r="456" spans="1:12" ht="24" x14ac:dyDescent="0.2">
      <c r="A456" s="652"/>
      <c r="B456" s="203" t="s">
        <v>6</v>
      </c>
      <c r="C456" s="207" t="s">
        <v>5</v>
      </c>
      <c r="D456" s="207" t="s">
        <v>288</v>
      </c>
      <c r="E456" s="207" t="s">
        <v>289</v>
      </c>
      <c r="F456" s="650"/>
      <c r="G456" s="650"/>
      <c r="H456" s="649" t="s">
        <v>290</v>
      </c>
      <c r="I456" s="649"/>
      <c r="J456" s="651" t="s">
        <v>287</v>
      </c>
      <c r="K456" s="651" t="s">
        <v>287</v>
      </c>
      <c r="L456" s="648">
        <v>0</v>
      </c>
    </row>
    <row r="457" spans="1:12" ht="24" x14ac:dyDescent="0.2">
      <c r="A457" s="652"/>
      <c r="B457" s="209" t="s">
        <v>1091</v>
      </c>
      <c r="C457" s="209" t="s">
        <v>3314</v>
      </c>
      <c r="D457" s="211">
        <v>43442</v>
      </c>
      <c r="E457" s="209" t="s">
        <v>3315</v>
      </c>
      <c r="F457" s="650"/>
      <c r="G457" s="650"/>
      <c r="H457" s="649"/>
      <c r="I457" s="649"/>
      <c r="J457" s="651"/>
      <c r="K457" s="651"/>
      <c r="L457" s="648"/>
    </row>
    <row r="458" spans="1:12" ht="24" x14ac:dyDescent="0.2">
      <c r="A458" s="652">
        <v>986</v>
      </c>
      <c r="B458" s="203" t="s">
        <v>12</v>
      </c>
      <c r="C458" s="207" t="s">
        <v>11</v>
      </c>
      <c r="D458" s="207" t="s">
        <v>280</v>
      </c>
      <c r="E458" s="207" t="s">
        <v>281</v>
      </c>
      <c r="F458" s="653" t="s">
        <v>8</v>
      </c>
      <c r="G458" s="653"/>
      <c r="H458" s="650"/>
      <c r="I458" s="650"/>
      <c r="J458" s="650"/>
      <c r="K458" s="650"/>
      <c r="L458" s="650"/>
    </row>
    <row r="459" spans="1:12" x14ac:dyDescent="0.2">
      <c r="A459" s="652"/>
      <c r="B459" s="651" t="s">
        <v>3316</v>
      </c>
      <c r="C459" s="654" t="s">
        <v>3317</v>
      </c>
      <c r="D459" s="655">
        <v>43442</v>
      </c>
      <c r="E459" s="651" t="s">
        <v>321</v>
      </c>
      <c r="F459" s="651" t="s">
        <v>413</v>
      </c>
      <c r="G459" s="651"/>
      <c r="H459" s="649" t="s">
        <v>286</v>
      </c>
      <c r="I459" s="649"/>
      <c r="J459" s="209" t="s">
        <v>287</v>
      </c>
      <c r="K459" s="209" t="s">
        <v>16</v>
      </c>
      <c r="L459" s="210">
        <v>760.52</v>
      </c>
    </row>
    <row r="460" spans="1:12" x14ac:dyDescent="0.2">
      <c r="A460" s="652"/>
      <c r="B460" s="651"/>
      <c r="C460" s="654"/>
      <c r="D460" s="655"/>
      <c r="E460" s="651"/>
      <c r="F460" s="651"/>
      <c r="G460" s="651"/>
      <c r="H460" s="649" t="s">
        <v>242</v>
      </c>
      <c r="I460" s="649"/>
      <c r="J460" s="209" t="s">
        <v>287</v>
      </c>
      <c r="K460" s="209" t="s">
        <v>287</v>
      </c>
      <c r="L460" s="210">
        <v>0</v>
      </c>
    </row>
    <row r="461" spans="1:12" ht="24" x14ac:dyDescent="0.2">
      <c r="A461" s="652"/>
      <c r="B461" s="203" t="s">
        <v>6</v>
      </c>
      <c r="C461" s="207" t="s">
        <v>5</v>
      </c>
      <c r="D461" s="207" t="s">
        <v>288</v>
      </c>
      <c r="E461" s="207" t="s">
        <v>289</v>
      </c>
      <c r="F461" s="650"/>
      <c r="G461" s="650"/>
      <c r="H461" s="649" t="s">
        <v>290</v>
      </c>
      <c r="I461" s="649"/>
      <c r="J461" s="651" t="s">
        <v>287</v>
      </c>
      <c r="K461" s="651" t="s">
        <v>16</v>
      </c>
      <c r="L461" s="648">
        <v>295</v>
      </c>
    </row>
    <row r="462" spans="1:12" ht="24" x14ac:dyDescent="0.2">
      <c r="A462" s="652"/>
      <c r="B462" s="209" t="s">
        <v>439</v>
      </c>
      <c r="C462" s="209" t="s">
        <v>413</v>
      </c>
      <c r="D462" s="211">
        <v>43446</v>
      </c>
      <c r="E462" s="209" t="s">
        <v>414</v>
      </c>
      <c r="F462" s="650"/>
      <c r="G462" s="650"/>
      <c r="H462" s="649"/>
      <c r="I462" s="649"/>
      <c r="J462" s="651"/>
      <c r="K462" s="651"/>
      <c r="L462" s="648"/>
    </row>
    <row r="463" spans="1:12" ht="24" x14ac:dyDescent="0.2">
      <c r="A463" s="652">
        <v>987</v>
      </c>
      <c r="B463" s="203" t="s">
        <v>12</v>
      </c>
      <c r="C463" s="207" t="s">
        <v>11</v>
      </c>
      <c r="D463" s="207" t="s">
        <v>280</v>
      </c>
      <c r="E463" s="207" t="s">
        <v>281</v>
      </c>
      <c r="F463" s="653" t="s">
        <v>8</v>
      </c>
      <c r="G463" s="653"/>
      <c r="H463" s="650"/>
      <c r="I463" s="650"/>
      <c r="J463" s="650"/>
      <c r="K463" s="650"/>
      <c r="L463" s="650"/>
    </row>
    <row r="464" spans="1:12" x14ac:dyDescent="0.2">
      <c r="A464" s="652"/>
      <c r="B464" s="651" t="s">
        <v>3318</v>
      </c>
      <c r="C464" s="654" t="s">
        <v>3319</v>
      </c>
      <c r="D464" s="655">
        <v>43391</v>
      </c>
      <c r="E464" s="651" t="s">
        <v>3320</v>
      </c>
      <c r="F464" s="651" t="s">
        <v>3321</v>
      </c>
      <c r="G464" s="651"/>
      <c r="H464" s="649" t="s">
        <v>286</v>
      </c>
      <c r="I464" s="649"/>
      <c r="J464" s="209" t="s">
        <v>287</v>
      </c>
      <c r="K464" s="209" t="s">
        <v>16</v>
      </c>
      <c r="L464" s="210">
        <v>279</v>
      </c>
    </row>
    <row r="465" spans="1:12" x14ac:dyDescent="0.2">
      <c r="A465" s="652"/>
      <c r="B465" s="651"/>
      <c r="C465" s="654"/>
      <c r="D465" s="655"/>
      <c r="E465" s="651"/>
      <c r="F465" s="651"/>
      <c r="G465" s="651"/>
      <c r="H465" s="649" t="s">
        <v>242</v>
      </c>
      <c r="I465" s="649"/>
      <c r="J465" s="209" t="s">
        <v>287</v>
      </c>
      <c r="K465" s="209" t="s">
        <v>287</v>
      </c>
      <c r="L465" s="210">
        <v>0</v>
      </c>
    </row>
    <row r="466" spans="1:12" ht="24" x14ac:dyDescent="0.2">
      <c r="A466" s="652"/>
      <c r="B466" s="203" t="s">
        <v>6</v>
      </c>
      <c r="C466" s="207" t="s">
        <v>5</v>
      </c>
      <c r="D466" s="207" t="s">
        <v>288</v>
      </c>
      <c r="E466" s="207" t="s">
        <v>289</v>
      </c>
      <c r="F466" s="650"/>
      <c r="G466" s="650"/>
      <c r="H466" s="649" t="s">
        <v>290</v>
      </c>
      <c r="I466" s="649"/>
      <c r="J466" s="651" t="s">
        <v>287</v>
      </c>
      <c r="K466" s="651" t="s">
        <v>287</v>
      </c>
      <c r="L466" s="648">
        <v>0</v>
      </c>
    </row>
    <row r="467" spans="1:12" ht="36" x14ac:dyDescent="0.2">
      <c r="A467" s="652"/>
      <c r="B467" s="209" t="s">
        <v>3322</v>
      </c>
      <c r="C467" s="209" t="s">
        <v>3321</v>
      </c>
      <c r="D467" s="211">
        <v>43393</v>
      </c>
      <c r="E467" s="209" t="s">
        <v>2597</v>
      </c>
      <c r="F467" s="650"/>
      <c r="G467" s="650"/>
      <c r="H467" s="649"/>
      <c r="I467" s="649"/>
      <c r="J467" s="651"/>
      <c r="K467" s="651"/>
      <c r="L467" s="648"/>
    </row>
    <row r="468" spans="1:12" ht="24" x14ac:dyDescent="0.2">
      <c r="A468" s="652">
        <v>988</v>
      </c>
      <c r="B468" s="203" t="s">
        <v>12</v>
      </c>
      <c r="C468" s="207" t="s">
        <v>11</v>
      </c>
      <c r="D468" s="207" t="s">
        <v>280</v>
      </c>
      <c r="E468" s="207" t="s">
        <v>281</v>
      </c>
      <c r="F468" s="653" t="s">
        <v>8</v>
      </c>
      <c r="G468" s="653"/>
      <c r="H468" s="650"/>
      <c r="I468" s="650"/>
      <c r="J468" s="650"/>
      <c r="K468" s="650"/>
      <c r="L468" s="650"/>
    </row>
    <row r="469" spans="1:12" x14ac:dyDescent="0.2">
      <c r="A469" s="652"/>
      <c r="B469" s="651" t="s">
        <v>3323</v>
      </c>
      <c r="C469" s="654" t="s">
        <v>3324</v>
      </c>
      <c r="D469" s="655">
        <v>43391</v>
      </c>
      <c r="E469" s="651" t="s">
        <v>684</v>
      </c>
      <c r="F469" s="651" t="s">
        <v>629</v>
      </c>
      <c r="G469" s="651"/>
      <c r="H469" s="649" t="s">
        <v>286</v>
      </c>
      <c r="I469" s="649"/>
      <c r="J469" s="209" t="s">
        <v>287</v>
      </c>
      <c r="K469" s="209" t="s">
        <v>16</v>
      </c>
      <c r="L469" s="210">
        <v>409</v>
      </c>
    </row>
    <row r="470" spans="1:12" x14ac:dyDescent="0.2">
      <c r="A470" s="652"/>
      <c r="B470" s="651"/>
      <c r="C470" s="654"/>
      <c r="D470" s="655"/>
      <c r="E470" s="651"/>
      <c r="F470" s="651"/>
      <c r="G470" s="651"/>
      <c r="H470" s="649" t="s">
        <v>242</v>
      </c>
      <c r="I470" s="649"/>
      <c r="J470" s="651" t="s">
        <v>287</v>
      </c>
      <c r="K470" s="651" t="s">
        <v>16</v>
      </c>
      <c r="L470" s="648">
        <v>450</v>
      </c>
    </row>
    <row r="471" spans="1:12" x14ac:dyDescent="0.2">
      <c r="A471" s="652"/>
      <c r="B471" s="651"/>
      <c r="C471" s="654"/>
      <c r="D471" s="655"/>
      <c r="E471" s="651"/>
      <c r="F471" s="651"/>
      <c r="G471" s="651"/>
      <c r="H471" s="649"/>
      <c r="I471" s="649"/>
      <c r="J471" s="651"/>
      <c r="K471" s="651"/>
      <c r="L471" s="648"/>
    </row>
    <row r="472" spans="1:12" ht="24" x14ac:dyDescent="0.2">
      <c r="A472" s="652"/>
      <c r="B472" s="203" t="s">
        <v>6</v>
      </c>
      <c r="C472" s="207" t="s">
        <v>5</v>
      </c>
      <c r="D472" s="207" t="s">
        <v>288</v>
      </c>
      <c r="E472" s="207" t="s">
        <v>289</v>
      </c>
      <c r="F472" s="650"/>
      <c r="G472" s="650"/>
      <c r="H472" s="649" t="s">
        <v>290</v>
      </c>
      <c r="I472" s="649"/>
      <c r="J472" s="651" t="s">
        <v>287</v>
      </c>
      <c r="K472" s="651" t="s">
        <v>16</v>
      </c>
      <c r="L472" s="648">
        <v>100</v>
      </c>
    </row>
    <row r="473" spans="1:12" ht="36" x14ac:dyDescent="0.2">
      <c r="A473" s="652"/>
      <c r="B473" s="209" t="s">
        <v>1105</v>
      </c>
      <c r="C473" s="209" t="s">
        <v>629</v>
      </c>
      <c r="D473" s="211">
        <v>43393</v>
      </c>
      <c r="E473" s="209" t="s">
        <v>2597</v>
      </c>
      <c r="F473" s="650"/>
      <c r="G473" s="650"/>
      <c r="H473" s="649"/>
      <c r="I473" s="649"/>
      <c r="J473" s="651"/>
      <c r="K473" s="651"/>
      <c r="L473" s="648"/>
    </row>
    <row r="474" spans="1:12" ht="24" x14ac:dyDescent="0.2">
      <c r="A474" s="652">
        <v>989</v>
      </c>
      <c r="B474" s="203" t="s">
        <v>12</v>
      </c>
      <c r="C474" s="207" t="s">
        <v>11</v>
      </c>
      <c r="D474" s="207" t="s">
        <v>280</v>
      </c>
      <c r="E474" s="207" t="s">
        <v>281</v>
      </c>
      <c r="F474" s="653" t="s">
        <v>8</v>
      </c>
      <c r="G474" s="653"/>
      <c r="H474" s="650"/>
      <c r="I474" s="650"/>
      <c r="J474" s="650"/>
      <c r="K474" s="650"/>
      <c r="L474" s="650"/>
    </row>
    <row r="475" spans="1:12" x14ac:dyDescent="0.2">
      <c r="A475" s="652"/>
      <c r="B475" s="651" t="s">
        <v>3323</v>
      </c>
      <c r="C475" s="654" t="s">
        <v>3325</v>
      </c>
      <c r="D475" s="655">
        <v>43530</v>
      </c>
      <c r="E475" s="651" t="s">
        <v>306</v>
      </c>
      <c r="F475" s="651" t="s">
        <v>629</v>
      </c>
      <c r="G475" s="651"/>
      <c r="H475" s="649" t="s">
        <v>286</v>
      </c>
      <c r="I475" s="649"/>
      <c r="J475" s="209" t="s">
        <v>287</v>
      </c>
      <c r="K475" s="209" t="s">
        <v>16</v>
      </c>
      <c r="L475" s="210">
        <v>694.1</v>
      </c>
    </row>
    <row r="476" spans="1:12" x14ac:dyDescent="0.2">
      <c r="A476" s="652"/>
      <c r="B476" s="651"/>
      <c r="C476" s="654"/>
      <c r="D476" s="655"/>
      <c r="E476" s="651"/>
      <c r="F476" s="651"/>
      <c r="G476" s="651"/>
      <c r="H476" s="649" t="s">
        <v>242</v>
      </c>
      <c r="I476" s="649"/>
      <c r="J476" s="651" t="s">
        <v>287</v>
      </c>
      <c r="K476" s="651" t="s">
        <v>16</v>
      </c>
      <c r="L476" s="648">
        <v>413.1</v>
      </c>
    </row>
    <row r="477" spans="1:12" x14ac:dyDescent="0.2">
      <c r="A477" s="652"/>
      <c r="B477" s="651"/>
      <c r="C477" s="654"/>
      <c r="D477" s="655"/>
      <c r="E477" s="651"/>
      <c r="F477" s="651"/>
      <c r="G477" s="651"/>
      <c r="H477" s="649"/>
      <c r="I477" s="649"/>
      <c r="J477" s="651"/>
      <c r="K477" s="651"/>
      <c r="L477" s="648"/>
    </row>
    <row r="478" spans="1:12" ht="24" x14ac:dyDescent="0.2">
      <c r="A478" s="652"/>
      <c r="B478" s="203" t="s">
        <v>6</v>
      </c>
      <c r="C478" s="207" t="s">
        <v>5</v>
      </c>
      <c r="D478" s="207" t="s">
        <v>288</v>
      </c>
      <c r="E478" s="207" t="s">
        <v>289</v>
      </c>
      <c r="F478" s="650"/>
      <c r="G478" s="650"/>
      <c r="H478" s="649" t="s">
        <v>290</v>
      </c>
      <c r="I478" s="649"/>
      <c r="J478" s="651" t="s">
        <v>287</v>
      </c>
      <c r="K478" s="651" t="s">
        <v>287</v>
      </c>
      <c r="L478" s="648">
        <v>0</v>
      </c>
    </row>
    <row r="479" spans="1:12" ht="36" x14ac:dyDescent="0.2">
      <c r="A479" s="652"/>
      <c r="B479" s="209" t="s">
        <v>1105</v>
      </c>
      <c r="C479" s="209" t="s">
        <v>629</v>
      </c>
      <c r="D479" s="211">
        <v>43532</v>
      </c>
      <c r="E479" s="209" t="s">
        <v>3228</v>
      </c>
      <c r="F479" s="650"/>
      <c r="G479" s="650"/>
      <c r="H479" s="649"/>
      <c r="I479" s="649"/>
      <c r="J479" s="651"/>
      <c r="K479" s="651"/>
      <c r="L479" s="648"/>
    </row>
    <row r="480" spans="1:12" ht="24" x14ac:dyDescent="0.2">
      <c r="A480" s="652">
        <v>990</v>
      </c>
      <c r="B480" s="203" t="s">
        <v>12</v>
      </c>
      <c r="C480" s="207" t="s">
        <v>11</v>
      </c>
      <c r="D480" s="207" t="s">
        <v>280</v>
      </c>
      <c r="E480" s="207" t="s">
        <v>281</v>
      </c>
      <c r="F480" s="653" t="s">
        <v>8</v>
      </c>
      <c r="G480" s="653"/>
      <c r="H480" s="650"/>
      <c r="I480" s="650"/>
      <c r="J480" s="650"/>
      <c r="K480" s="650"/>
      <c r="L480" s="650"/>
    </row>
    <row r="481" spans="1:12" x14ac:dyDescent="0.2">
      <c r="A481" s="652"/>
      <c r="B481" s="651" t="s">
        <v>3326</v>
      </c>
      <c r="C481" s="654" t="s">
        <v>3327</v>
      </c>
      <c r="D481" s="655">
        <v>43430</v>
      </c>
      <c r="E481" s="651" t="s">
        <v>2031</v>
      </c>
      <c r="F481" s="651" t="s">
        <v>2013</v>
      </c>
      <c r="G481" s="651"/>
      <c r="H481" s="649" t="s">
        <v>286</v>
      </c>
      <c r="I481" s="649"/>
      <c r="J481" s="209" t="s">
        <v>287</v>
      </c>
      <c r="K481" s="209" t="s">
        <v>16</v>
      </c>
      <c r="L481" s="210">
        <v>358</v>
      </c>
    </row>
    <row r="482" spans="1:12" x14ac:dyDescent="0.2">
      <c r="A482" s="652"/>
      <c r="B482" s="651"/>
      <c r="C482" s="654"/>
      <c r="D482" s="655"/>
      <c r="E482" s="651"/>
      <c r="F482" s="651"/>
      <c r="G482" s="651"/>
      <c r="H482" s="649" t="s">
        <v>242</v>
      </c>
      <c r="I482" s="649"/>
      <c r="J482" s="209" t="s">
        <v>287</v>
      </c>
      <c r="K482" s="209" t="s">
        <v>16</v>
      </c>
      <c r="L482" s="210">
        <v>587.11</v>
      </c>
    </row>
    <row r="483" spans="1:12" ht="24" x14ac:dyDescent="0.2">
      <c r="A483" s="652"/>
      <c r="B483" s="203" t="s">
        <v>6</v>
      </c>
      <c r="C483" s="207" t="s">
        <v>5</v>
      </c>
      <c r="D483" s="207" t="s">
        <v>288</v>
      </c>
      <c r="E483" s="207" t="s">
        <v>289</v>
      </c>
      <c r="F483" s="650"/>
      <c r="G483" s="650"/>
      <c r="H483" s="649" t="s">
        <v>290</v>
      </c>
      <c r="I483" s="649"/>
      <c r="J483" s="651" t="s">
        <v>287</v>
      </c>
      <c r="K483" s="651" t="s">
        <v>287</v>
      </c>
      <c r="L483" s="648">
        <v>0</v>
      </c>
    </row>
    <row r="484" spans="1:12" ht="36" x14ac:dyDescent="0.2">
      <c r="A484" s="652"/>
      <c r="B484" s="209" t="s">
        <v>1274</v>
      </c>
      <c r="C484" s="209" t="s">
        <v>2013</v>
      </c>
      <c r="D484" s="211">
        <v>43432</v>
      </c>
      <c r="E484" s="209" t="s">
        <v>3328</v>
      </c>
      <c r="F484" s="650"/>
      <c r="G484" s="650"/>
      <c r="H484" s="649"/>
      <c r="I484" s="649"/>
      <c r="J484" s="651"/>
      <c r="K484" s="651"/>
      <c r="L484" s="648"/>
    </row>
    <row r="485" spans="1:12" ht="24" x14ac:dyDescent="0.2">
      <c r="A485" s="652">
        <v>991</v>
      </c>
      <c r="B485" s="203" t="s">
        <v>12</v>
      </c>
      <c r="C485" s="207" t="s">
        <v>11</v>
      </c>
      <c r="D485" s="207" t="s">
        <v>280</v>
      </c>
      <c r="E485" s="207" t="s">
        <v>281</v>
      </c>
      <c r="F485" s="653" t="s">
        <v>8</v>
      </c>
      <c r="G485" s="653"/>
      <c r="H485" s="650"/>
      <c r="I485" s="650"/>
      <c r="J485" s="650"/>
      <c r="K485" s="650"/>
      <c r="L485" s="650"/>
    </row>
    <row r="486" spans="1:12" x14ac:dyDescent="0.2">
      <c r="A486" s="652"/>
      <c r="B486" s="651" t="s">
        <v>3329</v>
      </c>
      <c r="C486" s="651" t="s">
        <v>3330</v>
      </c>
      <c r="D486" s="655">
        <v>43382</v>
      </c>
      <c r="E486" s="651" t="s">
        <v>603</v>
      </c>
      <c r="F486" s="651" t="s">
        <v>604</v>
      </c>
      <c r="G486" s="651"/>
      <c r="H486" s="649" t="s">
        <v>286</v>
      </c>
      <c r="I486" s="649"/>
      <c r="J486" s="209" t="s">
        <v>287</v>
      </c>
      <c r="K486" s="209" t="s">
        <v>16</v>
      </c>
      <c r="L486" s="210">
        <v>280.66000000000003</v>
      </c>
    </row>
    <row r="487" spans="1:12" x14ac:dyDescent="0.2">
      <c r="A487" s="652"/>
      <c r="B487" s="651"/>
      <c r="C487" s="651"/>
      <c r="D487" s="655"/>
      <c r="E487" s="651"/>
      <c r="F487" s="651"/>
      <c r="G487" s="651"/>
      <c r="H487" s="649" t="s">
        <v>242</v>
      </c>
      <c r="I487" s="649"/>
      <c r="J487" s="209" t="s">
        <v>287</v>
      </c>
      <c r="K487" s="209" t="s">
        <v>16</v>
      </c>
      <c r="L487" s="210">
        <v>313.95999999999998</v>
      </c>
    </row>
    <row r="488" spans="1:12" ht="24" x14ac:dyDescent="0.2">
      <c r="A488" s="652"/>
      <c r="B488" s="203" t="s">
        <v>6</v>
      </c>
      <c r="C488" s="207" t="s">
        <v>5</v>
      </c>
      <c r="D488" s="207" t="s">
        <v>288</v>
      </c>
      <c r="E488" s="207" t="s">
        <v>289</v>
      </c>
      <c r="F488" s="650"/>
      <c r="G488" s="650"/>
      <c r="H488" s="649" t="s">
        <v>290</v>
      </c>
      <c r="I488" s="649"/>
      <c r="J488" s="651" t="s">
        <v>287</v>
      </c>
      <c r="K488" s="651" t="s">
        <v>287</v>
      </c>
      <c r="L488" s="648">
        <v>0</v>
      </c>
    </row>
    <row r="489" spans="1:12" ht="24" x14ac:dyDescent="0.2">
      <c r="A489" s="652"/>
      <c r="B489" s="209" t="s">
        <v>460</v>
      </c>
      <c r="C489" s="209" t="s">
        <v>604</v>
      </c>
      <c r="D489" s="211">
        <v>43383</v>
      </c>
      <c r="E489" s="209" t="s">
        <v>754</v>
      </c>
      <c r="F489" s="650"/>
      <c r="G489" s="650"/>
      <c r="H489" s="649"/>
      <c r="I489" s="649"/>
      <c r="J489" s="651"/>
      <c r="K489" s="651"/>
      <c r="L489" s="648"/>
    </row>
    <row r="490" spans="1:12" ht="24" x14ac:dyDescent="0.2">
      <c r="A490" s="652">
        <v>992</v>
      </c>
      <c r="B490" s="203" t="s">
        <v>12</v>
      </c>
      <c r="C490" s="207" t="s">
        <v>11</v>
      </c>
      <c r="D490" s="207" t="s">
        <v>280</v>
      </c>
      <c r="E490" s="207" t="s">
        <v>281</v>
      </c>
      <c r="F490" s="653" t="s">
        <v>8</v>
      </c>
      <c r="G490" s="653"/>
      <c r="H490" s="650"/>
      <c r="I490" s="650"/>
      <c r="J490" s="650"/>
      <c r="K490" s="650"/>
      <c r="L490" s="650"/>
    </row>
    <row r="491" spans="1:12" x14ac:dyDescent="0.2">
      <c r="A491" s="652"/>
      <c r="B491" s="651" t="s">
        <v>3329</v>
      </c>
      <c r="C491" s="651" t="s">
        <v>3331</v>
      </c>
      <c r="D491" s="655">
        <v>43442</v>
      </c>
      <c r="E491" s="651" t="s">
        <v>497</v>
      </c>
      <c r="F491" s="651" t="s">
        <v>498</v>
      </c>
      <c r="G491" s="651"/>
      <c r="H491" s="649" t="s">
        <v>286</v>
      </c>
      <c r="I491" s="649"/>
      <c r="J491" s="209" t="s">
        <v>287</v>
      </c>
      <c r="K491" s="209" t="s">
        <v>287</v>
      </c>
      <c r="L491" s="210">
        <v>0</v>
      </c>
    </row>
    <row r="492" spans="1:12" x14ac:dyDescent="0.2">
      <c r="A492" s="652"/>
      <c r="B492" s="651"/>
      <c r="C492" s="651"/>
      <c r="D492" s="655"/>
      <c r="E492" s="651"/>
      <c r="F492" s="651"/>
      <c r="G492" s="651"/>
      <c r="H492" s="649" t="s">
        <v>242</v>
      </c>
      <c r="I492" s="649"/>
      <c r="J492" s="209" t="s">
        <v>287</v>
      </c>
      <c r="K492" s="209" t="s">
        <v>287</v>
      </c>
      <c r="L492" s="210">
        <v>0</v>
      </c>
    </row>
    <row r="493" spans="1:12" ht="24" x14ac:dyDescent="0.2">
      <c r="A493" s="652"/>
      <c r="B493" s="203" t="s">
        <v>6</v>
      </c>
      <c r="C493" s="207" t="s">
        <v>5</v>
      </c>
      <c r="D493" s="207" t="s">
        <v>288</v>
      </c>
      <c r="E493" s="207" t="s">
        <v>289</v>
      </c>
      <c r="F493" s="650"/>
      <c r="G493" s="650"/>
      <c r="H493" s="649" t="s">
        <v>290</v>
      </c>
      <c r="I493" s="649"/>
      <c r="J493" s="651" t="s">
        <v>287</v>
      </c>
      <c r="K493" s="651" t="s">
        <v>16</v>
      </c>
      <c r="L493" s="648">
        <v>820</v>
      </c>
    </row>
    <row r="494" spans="1:12" ht="24" x14ac:dyDescent="0.2">
      <c r="A494" s="652"/>
      <c r="B494" s="209" t="s">
        <v>460</v>
      </c>
      <c r="C494" s="209" t="s">
        <v>498</v>
      </c>
      <c r="D494" s="211">
        <v>43447</v>
      </c>
      <c r="E494" s="209" t="s">
        <v>2967</v>
      </c>
      <c r="F494" s="650"/>
      <c r="G494" s="650"/>
      <c r="H494" s="649"/>
      <c r="I494" s="649"/>
      <c r="J494" s="651"/>
      <c r="K494" s="651"/>
      <c r="L494" s="648"/>
    </row>
    <row r="495" spans="1:12" ht="24" x14ac:dyDescent="0.2">
      <c r="A495" s="652">
        <v>993</v>
      </c>
      <c r="B495" s="203" t="s">
        <v>12</v>
      </c>
      <c r="C495" s="207" t="s">
        <v>11</v>
      </c>
      <c r="D495" s="207" t="s">
        <v>280</v>
      </c>
      <c r="E495" s="207" t="s">
        <v>281</v>
      </c>
      <c r="F495" s="653" t="s">
        <v>8</v>
      </c>
      <c r="G495" s="653"/>
      <c r="H495" s="650"/>
      <c r="I495" s="650"/>
      <c r="J495" s="650"/>
      <c r="K495" s="650"/>
      <c r="L495" s="650"/>
    </row>
    <row r="496" spans="1:12" x14ac:dyDescent="0.2">
      <c r="A496" s="652"/>
      <c r="B496" s="651" t="s">
        <v>3329</v>
      </c>
      <c r="C496" s="651" t="s">
        <v>3332</v>
      </c>
      <c r="D496" s="655">
        <v>43523</v>
      </c>
      <c r="E496" s="651" t="s">
        <v>284</v>
      </c>
      <c r="F496" s="651" t="s">
        <v>1008</v>
      </c>
      <c r="G496" s="651"/>
      <c r="H496" s="649" t="s">
        <v>286</v>
      </c>
      <c r="I496" s="649"/>
      <c r="J496" s="209" t="s">
        <v>287</v>
      </c>
      <c r="K496" s="209" t="s">
        <v>16</v>
      </c>
      <c r="L496" s="210">
        <v>141.99</v>
      </c>
    </row>
    <row r="497" spans="1:12" x14ac:dyDescent="0.2">
      <c r="A497" s="652"/>
      <c r="B497" s="651"/>
      <c r="C497" s="651"/>
      <c r="D497" s="655"/>
      <c r="E497" s="651"/>
      <c r="F497" s="651"/>
      <c r="G497" s="651"/>
      <c r="H497" s="649" t="s">
        <v>242</v>
      </c>
      <c r="I497" s="649"/>
      <c r="J497" s="209" t="s">
        <v>287</v>
      </c>
      <c r="K497" s="209" t="s">
        <v>16</v>
      </c>
      <c r="L497" s="210">
        <v>592.75</v>
      </c>
    </row>
    <row r="498" spans="1:12" ht="24" x14ac:dyDescent="0.2">
      <c r="A498" s="652"/>
      <c r="B498" s="203" t="s">
        <v>6</v>
      </c>
      <c r="C498" s="207" t="s">
        <v>5</v>
      </c>
      <c r="D498" s="207" t="s">
        <v>288</v>
      </c>
      <c r="E498" s="207" t="s">
        <v>289</v>
      </c>
      <c r="F498" s="650"/>
      <c r="G498" s="650"/>
      <c r="H498" s="649" t="s">
        <v>290</v>
      </c>
      <c r="I498" s="649"/>
      <c r="J498" s="651" t="s">
        <v>287</v>
      </c>
      <c r="K498" s="651" t="s">
        <v>287</v>
      </c>
      <c r="L498" s="648">
        <v>0</v>
      </c>
    </row>
    <row r="499" spans="1:12" ht="24" x14ac:dyDescent="0.2">
      <c r="A499" s="652"/>
      <c r="B499" s="209" t="s">
        <v>460</v>
      </c>
      <c r="C499" s="209" t="s">
        <v>1008</v>
      </c>
      <c r="D499" s="211">
        <v>43524</v>
      </c>
      <c r="E499" s="209" t="s">
        <v>375</v>
      </c>
      <c r="F499" s="650"/>
      <c r="G499" s="650"/>
      <c r="H499" s="649"/>
      <c r="I499" s="649"/>
      <c r="J499" s="651"/>
      <c r="K499" s="651"/>
      <c r="L499" s="648"/>
    </row>
    <row r="500" spans="1:12" ht="24" x14ac:dyDescent="0.2">
      <c r="A500" s="652">
        <v>994</v>
      </c>
      <c r="B500" s="203" t="s">
        <v>12</v>
      </c>
      <c r="C500" s="207" t="s">
        <v>11</v>
      </c>
      <c r="D500" s="207" t="s">
        <v>280</v>
      </c>
      <c r="E500" s="207" t="s">
        <v>281</v>
      </c>
      <c r="F500" s="653" t="s">
        <v>8</v>
      </c>
      <c r="G500" s="653"/>
      <c r="H500" s="650"/>
      <c r="I500" s="650"/>
      <c r="J500" s="650"/>
      <c r="K500" s="650"/>
      <c r="L500" s="650"/>
    </row>
    <row r="501" spans="1:12" x14ac:dyDescent="0.2">
      <c r="A501" s="652"/>
      <c r="B501" s="651" t="s">
        <v>3329</v>
      </c>
      <c r="C501" s="651" t="s">
        <v>3333</v>
      </c>
      <c r="D501" s="655">
        <v>43530</v>
      </c>
      <c r="E501" s="651" t="s">
        <v>1731</v>
      </c>
      <c r="F501" s="651" t="s">
        <v>3334</v>
      </c>
      <c r="G501" s="651"/>
      <c r="H501" s="649" t="s">
        <v>286</v>
      </c>
      <c r="I501" s="649"/>
      <c r="J501" s="209" t="s">
        <v>287</v>
      </c>
      <c r="K501" s="209" t="s">
        <v>16</v>
      </c>
      <c r="L501" s="210">
        <v>290</v>
      </c>
    </row>
    <row r="502" spans="1:12" x14ac:dyDescent="0.2">
      <c r="A502" s="652"/>
      <c r="B502" s="651"/>
      <c r="C502" s="651"/>
      <c r="D502" s="655"/>
      <c r="E502" s="651"/>
      <c r="F502" s="651"/>
      <c r="G502" s="651"/>
      <c r="H502" s="649" t="s">
        <v>242</v>
      </c>
      <c r="I502" s="649"/>
      <c r="J502" s="209" t="s">
        <v>287</v>
      </c>
      <c r="K502" s="209" t="s">
        <v>16</v>
      </c>
      <c r="L502" s="210">
        <v>382.3</v>
      </c>
    </row>
    <row r="503" spans="1:12" ht="24" x14ac:dyDescent="0.2">
      <c r="A503" s="652"/>
      <c r="B503" s="203" t="s">
        <v>6</v>
      </c>
      <c r="C503" s="207" t="s">
        <v>5</v>
      </c>
      <c r="D503" s="207" t="s">
        <v>288</v>
      </c>
      <c r="E503" s="207" t="s">
        <v>289</v>
      </c>
      <c r="F503" s="650"/>
      <c r="G503" s="650"/>
      <c r="H503" s="649" t="s">
        <v>290</v>
      </c>
      <c r="I503" s="649"/>
      <c r="J503" s="651" t="s">
        <v>287</v>
      </c>
      <c r="K503" s="651" t="s">
        <v>287</v>
      </c>
      <c r="L503" s="648">
        <v>0</v>
      </c>
    </row>
    <row r="504" spans="1:12" ht="24" x14ac:dyDescent="0.2">
      <c r="A504" s="652"/>
      <c r="B504" s="209" t="s">
        <v>460</v>
      </c>
      <c r="C504" s="209" t="s">
        <v>3334</v>
      </c>
      <c r="D504" s="211">
        <v>43531</v>
      </c>
      <c r="E504" s="209" t="s">
        <v>475</v>
      </c>
      <c r="F504" s="650"/>
      <c r="G504" s="650"/>
      <c r="H504" s="649"/>
      <c r="I504" s="649"/>
      <c r="J504" s="651"/>
      <c r="K504" s="651"/>
      <c r="L504" s="648"/>
    </row>
    <row r="505" spans="1:12" ht="24" x14ac:dyDescent="0.2">
      <c r="A505" s="652">
        <v>995</v>
      </c>
      <c r="B505" s="203" t="s">
        <v>12</v>
      </c>
      <c r="C505" s="207" t="s">
        <v>11</v>
      </c>
      <c r="D505" s="207" t="s">
        <v>280</v>
      </c>
      <c r="E505" s="207" t="s">
        <v>281</v>
      </c>
      <c r="F505" s="653" t="s">
        <v>8</v>
      </c>
      <c r="G505" s="653"/>
      <c r="H505" s="650"/>
      <c r="I505" s="650"/>
      <c r="J505" s="650"/>
      <c r="K505" s="650"/>
      <c r="L505" s="650"/>
    </row>
    <row r="506" spans="1:12" x14ac:dyDescent="0.2">
      <c r="A506" s="652"/>
      <c r="B506" s="651" t="s">
        <v>3335</v>
      </c>
      <c r="C506" s="654" t="s">
        <v>3336</v>
      </c>
      <c r="D506" s="655">
        <v>43445</v>
      </c>
      <c r="E506" s="651" t="s">
        <v>2795</v>
      </c>
      <c r="F506" s="651" t="s">
        <v>2557</v>
      </c>
      <c r="G506" s="651"/>
      <c r="H506" s="649" t="s">
        <v>286</v>
      </c>
      <c r="I506" s="649"/>
      <c r="J506" s="209" t="s">
        <v>287</v>
      </c>
      <c r="K506" s="209" t="s">
        <v>16</v>
      </c>
      <c r="L506" s="210">
        <v>161</v>
      </c>
    </row>
    <row r="507" spans="1:12" x14ac:dyDescent="0.2">
      <c r="A507" s="652"/>
      <c r="B507" s="651"/>
      <c r="C507" s="654"/>
      <c r="D507" s="655"/>
      <c r="E507" s="651"/>
      <c r="F507" s="651"/>
      <c r="G507" s="651"/>
      <c r="H507" s="649" t="s">
        <v>242</v>
      </c>
      <c r="I507" s="649"/>
      <c r="J507" s="209" t="s">
        <v>287</v>
      </c>
      <c r="K507" s="209" t="s">
        <v>16</v>
      </c>
      <c r="L507" s="210">
        <v>241</v>
      </c>
    </row>
    <row r="508" spans="1:12" ht="24" x14ac:dyDescent="0.2">
      <c r="A508" s="652"/>
      <c r="B508" s="203" t="s">
        <v>6</v>
      </c>
      <c r="C508" s="207" t="s">
        <v>5</v>
      </c>
      <c r="D508" s="207" t="s">
        <v>288</v>
      </c>
      <c r="E508" s="207" t="s">
        <v>289</v>
      </c>
      <c r="F508" s="650"/>
      <c r="G508" s="650"/>
      <c r="H508" s="649" t="s">
        <v>290</v>
      </c>
      <c r="I508" s="649"/>
      <c r="J508" s="651" t="s">
        <v>287</v>
      </c>
      <c r="K508" s="651" t="s">
        <v>16</v>
      </c>
      <c r="L508" s="648">
        <v>42</v>
      </c>
    </row>
    <row r="509" spans="1:12" ht="24" x14ac:dyDescent="0.2">
      <c r="A509" s="652"/>
      <c r="B509" s="209" t="s">
        <v>291</v>
      </c>
      <c r="C509" s="209" t="s">
        <v>2557</v>
      </c>
      <c r="D509" s="211">
        <v>43446</v>
      </c>
      <c r="E509" s="209" t="s">
        <v>673</v>
      </c>
      <c r="F509" s="650"/>
      <c r="G509" s="650"/>
      <c r="H509" s="649"/>
      <c r="I509" s="649"/>
      <c r="J509" s="651"/>
      <c r="K509" s="651"/>
      <c r="L509" s="648"/>
    </row>
    <row r="510" spans="1:12" ht="24" x14ac:dyDescent="0.2">
      <c r="A510" s="652">
        <v>996</v>
      </c>
      <c r="B510" s="203" t="s">
        <v>12</v>
      </c>
      <c r="C510" s="207" t="s">
        <v>11</v>
      </c>
      <c r="D510" s="207" t="s">
        <v>280</v>
      </c>
      <c r="E510" s="207" t="s">
        <v>281</v>
      </c>
      <c r="F510" s="653" t="s">
        <v>8</v>
      </c>
      <c r="G510" s="653"/>
      <c r="H510" s="650"/>
      <c r="I510" s="650"/>
      <c r="J510" s="650"/>
      <c r="K510" s="650"/>
      <c r="L510" s="650"/>
    </row>
    <row r="511" spans="1:12" x14ac:dyDescent="0.2">
      <c r="A511" s="652"/>
      <c r="B511" s="651" t="s">
        <v>3337</v>
      </c>
      <c r="C511" s="654" t="s">
        <v>3338</v>
      </c>
      <c r="D511" s="655">
        <v>43431</v>
      </c>
      <c r="E511" s="651" t="s">
        <v>1480</v>
      </c>
      <c r="F511" s="651" t="s">
        <v>2485</v>
      </c>
      <c r="G511" s="651"/>
      <c r="H511" s="649" t="s">
        <v>286</v>
      </c>
      <c r="I511" s="649"/>
      <c r="J511" s="209" t="s">
        <v>287</v>
      </c>
      <c r="K511" s="209" t="s">
        <v>16</v>
      </c>
      <c r="L511" s="210">
        <v>519.75</v>
      </c>
    </row>
    <row r="512" spans="1:12" x14ac:dyDescent="0.2">
      <c r="A512" s="652"/>
      <c r="B512" s="651"/>
      <c r="C512" s="654"/>
      <c r="D512" s="655"/>
      <c r="E512" s="651"/>
      <c r="F512" s="651"/>
      <c r="G512" s="651"/>
      <c r="H512" s="649" t="s">
        <v>242</v>
      </c>
      <c r="I512" s="649"/>
      <c r="J512" s="209" t="s">
        <v>287</v>
      </c>
      <c r="K512" s="209" t="s">
        <v>16</v>
      </c>
      <c r="L512" s="210">
        <v>2548.11</v>
      </c>
    </row>
    <row r="513" spans="1:12" ht="24" x14ac:dyDescent="0.2">
      <c r="A513" s="652"/>
      <c r="B513" s="203" t="s">
        <v>6</v>
      </c>
      <c r="C513" s="207" t="s">
        <v>5</v>
      </c>
      <c r="D513" s="207" t="s">
        <v>288</v>
      </c>
      <c r="E513" s="207" t="s">
        <v>289</v>
      </c>
      <c r="F513" s="650"/>
      <c r="G513" s="650"/>
      <c r="H513" s="649" t="s">
        <v>290</v>
      </c>
      <c r="I513" s="649"/>
      <c r="J513" s="651" t="s">
        <v>287</v>
      </c>
      <c r="K513" s="651" t="s">
        <v>16</v>
      </c>
      <c r="L513" s="648">
        <v>871.51</v>
      </c>
    </row>
    <row r="514" spans="1:12" ht="24" x14ac:dyDescent="0.2">
      <c r="A514" s="652"/>
      <c r="B514" s="209" t="s">
        <v>291</v>
      </c>
      <c r="C514" s="209" t="s">
        <v>2485</v>
      </c>
      <c r="D514" s="211">
        <v>43435</v>
      </c>
      <c r="E514" s="209" t="s">
        <v>944</v>
      </c>
      <c r="F514" s="650"/>
      <c r="G514" s="650"/>
      <c r="H514" s="649"/>
      <c r="I514" s="649"/>
      <c r="J514" s="651"/>
      <c r="K514" s="651"/>
      <c r="L514" s="648"/>
    </row>
    <row r="515" spans="1:12" ht="24" x14ac:dyDescent="0.2">
      <c r="A515" s="652">
        <v>997</v>
      </c>
      <c r="B515" s="203" t="s">
        <v>12</v>
      </c>
      <c r="C515" s="207" t="s">
        <v>11</v>
      </c>
      <c r="D515" s="207" t="s">
        <v>280</v>
      </c>
      <c r="E515" s="207" t="s">
        <v>281</v>
      </c>
      <c r="F515" s="653" t="s">
        <v>8</v>
      </c>
      <c r="G515" s="653"/>
      <c r="H515" s="650"/>
      <c r="I515" s="650"/>
      <c r="J515" s="650"/>
      <c r="K515" s="650"/>
      <c r="L515" s="650"/>
    </row>
    <row r="516" spans="1:12" x14ac:dyDescent="0.2">
      <c r="A516" s="652"/>
      <c r="B516" s="651" t="s">
        <v>3339</v>
      </c>
      <c r="C516" s="651" t="s">
        <v>3340</v>
      </c>
      <c r="D516" s="655">
        <v>43408</v>
      </c>
      <c r="E516" s="651" t="s">
        <v>377</v>
      </c>
      <c r="F516" s="651" t="s">
        <v>3341</v>
      </c>
      <c r="G516" s="651"/>
      <c r="H516" s="649" t="s">
        <v>286</v>
      </c>
      <c r="I516" s="649"/>
      <c r="J516" s="209" t="s">
        <v>287</v>
      </c>
      <c r="K516" s="209" t="s">
        <v>16</v>
      </c>
      <c r="L516" s="210">
        <v>393.92</v>
      </c>
    </row>
    <row r="517" spans="1:12" x14ac:dyDescent="0.2">
      <c r="A517" s="652"/>
      <c r="B517" s="651"/>
      <c r="C517" s="651"/>
      <c r="D517" s="655"/>
      <c r="E517" s="651"/>
      <c r="F517" s="651"/>
      <c r="G517" s="651"/>
      <c r="H517" s="649" t="s">
        <v>242</v>
      </c>
      <c r="I517" s="649"/>
      <c r="J517" s="209" t="s">
        <v>287</v>
      </c>
      <c r="K517" s="209" t="s">
        <v>16</v>
      </c>
      <c r="L517" s="210">
        <v>237</v>
      </c>
    </row>
    <row r="518" spans="1:12" ht="24" x14ac:dyDescent="0.2">
      <c r="A518" s="652"/>
      <c r="B518" s="203" t="s">
        <v>6</v>
      </c>
      <c r="C518" s="207" t="s">
        <v>5</v>
      </c>
      <c r="D518" s="207" t="s">
        <v>288</v>
      </c>
      <c r="E518" s="207" t="s">
        <v>289</v>
      </c>
      <c r="F518" s="650"/>
      <c r="G518" s="650"/>
      <c r="H518" s="649" t="s">
        <v>290</v>
      </c>
      <c r="I518" s="649"/>
      <c r="J518" s="651" t="s">
        <v>287</v>
      </c>
      <c r="K518" s="651" t="s">
        <v>16</v>
      </c>
      <c r="L518" s="648">
        <v>80</v>
      </c>
    </row>
    <row r="519" spans="1:12" ht="36" x14ac:dyDescent="0.2">
      <c r="A519" s="652"/>
      <c r="B519" s="209" t="s">
        <v>3342</v>
      </c>
      <c r="C519" s="209" t="s">
        <v>3341</v>
      </c>
      <c r="D519" s="211">
        <v>43409</v>
      </c>
      <c r="E519" s="209" t="s">
        <v>3343</v>
      </c>
      <c r="F519" s="650"/>
      <c r="G519" s="650"/>
      <c r="H519" s="649"/>
      <c r="I519" s="649"/>
      <c r="J519" s="651"/>
      <c r="K519" s="651"/>
      <c r="L519" s="648"/>
    </row>
    <row r="520" spans="1:12" ht="24" x14ac:dyDescent="0.2">
      <c r="A520" s="652">
        <v>998</v>
      </c>
      <c r="B520" s="203" t="s">
        <v>12</v>
      </c>
      <c r="C520" s="207" t="s">
        <v>11</v>
      </c>
      <c r="D520" s="207" t="s">
        <v>280</v>
      </c>
      <c r="E520" s="207" t="s">
        <v>281</v>
      </c>
      <c r="F520" s="653" t="s">
        <v>8</v>
      </c>
      <c r="G520" s="653"/>
      <c r="H520" s="650"/>
      <c r="I520" s="650"/>
      <c r="J520" s="650"/>
      <c r="K520" s="650"/>
      <c r="L520" s="650"/>
    </row>
    <row r="521" spans="1:12" x14ac:dyDescent="0.2">
      <c r="A521" s="652"/>
      <c r="B521" s="651" t="s">
        <v>3344</v>
      </c>
      <c r="C521" s="654" t="s">
        <v>3345</v>
      </c>
      <c r="D521" s="655">
        <v>43413</v>
      </c>
      <c r="E521" s="651" t="s">
        <v>826</v>
      </c>
      <c r="F521" s="651" t="s">
        <v>827</v>
      </c>
      <c r="G521" s="651"/>
      <c r="H521" s="649" t="s">
        <v>286</v>
      </c>
      <c r="I521" s="649"/>
      <c r="J521" s="209" t="s">
        <v>287</v>
      </c>
      <c r="K521" s="209" t="s">
        <v>16</v>
      </c>
      <c r="L521" s="210">
        <v>483.88</v>
      </c>
    </row>
    <row r="522" spans="1:12" x14ac:dyDescent="0.2">
      <c r="A522" s="652"/>
      <c r="B522" s="651"/>
      <c r="C522" s="654"/>
      <c r="D522" s="655"/>
      <c r="E522" s="651"/>
      <c r="F522" s="651"/>
      <c r="G522" s="651"/>
      <c r="H522" s="649" t="s">
        <v>242</v>
      </c>
      <c r="I522" s="649"/>
      <c r="J522" s="651" t="s">
        <v>287</v>
      </c>
      <c r="K522" s="651" t="s">
        <v>16</v>
      </c>
      <c r="L522" s="648">
        <v>1695.58</v>
      </c>
    </row>
    <row r="523" spans="1:12" x14ac:dyDescent="0.2">
      <c r="A523" s="652"/>
      <c r="B523" s="651"/>
      <c r="C523" s="654"/>
      <c r="D523" s="655"/>
      <c r="E523" s="651"/>
      <c r="F523" s="651"/>
      <c r="G523" s="651"/>
      <c r="H523" s="649"/>
      <c r="I523" s="649"/>
      <c r="J523" s="651"/>
      <c r="K523" s="651"/>
      <c r="L523" s="648"/>
    </row>
    <row r="524" spans="1:12" ht="24" x14ac:dyDescent="0.2">
      <c r="A524" s="652"/>
      <c r="B524" s="203" t="s">
        <v>6</v>
      </c>
      <c r="C524" s="207" t="s">
        <v>5</v>
      </c>
      <c r="D524" s="207" t="s">
        <v>288</v>
      </c>
      <c r="E524" s="207" t="s">
        <v>289</v>
      </c>
      <c r="F524" s="650"/>
      <c r="G524" s="650"/>
      <c r="H524" s="649" t="s">
        <v>290</v>
      </c>
      <c r="I524" s="649"/>
      <c r="J524" s="651" t="s">
        <v>287</v>
      </c>
      <c r="K524" s="651" t="s">
        <v>287</v>
      </c>
      <c r="L524" s="648">
        <v>0</v>
      </c>
    </row>
    <row r="525" spans="1:12" ht="24" x14ac:dyDescent="0.2">
      <c r="A525" s="652"/>
      <c r="B525" s="209" t="s">
        <v>333</v>
      </c>
      <c r="C525" s="209" t="s">
        <v>827</v>
      </c>
      <c r="D525" s="211">
        <v>43419</v>
      </c>
      <c r="E525" s="209" t="s">
        <v>3346</v>
      </c>
      <c r="F525" s="650"/>
      <c r="G525" s="650"/>
      <c r="H525" s="649"/>
      <c r="I525" s="649"/>
      <c r="J525" s="651"/>
      <c r="K525" s="651"/>
      <c r="L525" s="648"/>
    </row>
    <row r="526" spans="1:12" ht="24" x14ac:dyDescent="0.2">
      <c r="A526" s="652">
        <v>999</v>
      </c>
      <c r="B526" s="203" t="s">
        <v>12</v>
      </c>
      <c r="C526" s="207" t="s">
        <v>11</v>
      </c>
      <c r="D526" s="207" t="s">
        <v>280</v>
      </c>
      <c r="E526" s="207" t="s">
        <v>281</v>
      </c>
      <c r="F526" s="653" t="s">
        <v>8</v>
      </c>
      <c r="G526" s="653"/>
      <c r="H526" s="650"/>
      <c r="I526" s="650"/>
      <c r="J526" s="650"/>
      <c r="K526" s="650"/>
      <c r="L526" s="650"/>
    </row>
    <row r="527" spans="1:12" x14ac:dyDescent="0.2">
      <c r="A527" s="652"/>
      <c r="B527" s="651" t="s">
        <v>3344</v>
      </c>
      <c r="C527" s="654" t="s">
        <v>3347</v>
      </c>
      <c r="D527" s="655">
        <v>43491</v>
      </c>
      <c r="E527" s="651" t="s">
        <v>826</v>
      </c>
      <c r="F527" s="651" t="s">
        <v>827</v>
      </c>
      <c r="G527" s="651"/>
      <c r="H527" s="649" t="s">
        <v>286</v>
      </c>
      <c r="I527" s="649"/>
      <c r="J527" s="209" t="s">
        <v>287</v>
      </c>
      <c r="K527" s="209" t="s">
        <v>16</v>
      </c>
      <c r="L527" s="210">
        <v>362.37</v>
      </c>
    </row>
    <row r="528" spans="1:12" x14ac:dyDescent="0.2">
      <c r="A528" s="652"/>
      <c r="B528" s="651"/>
      <c r="C528" s="654"/>
      <c r="D528" s="655"/>
      <c r="E528" s="651"/>
      <c r="F528" s="651"/>
      <c r="G528" s="651"/>
      <c r="H528" s="649" t="s">
        <v>242</v>
      </c>
      <c r="I528" s="649"/>
      <c r="J528" s="209" t="s">
        <v>287</v>
      </c>
      <c r="K528" s="209" t="s">
        <v>16</v>
      </c>
      <c r="L528" s="210">
        <v>3753.71</v>
      </c>
    </row>
    <row r="529" spans="1:12" ht="24" x14ac:dyDescent="0.2">
      <c r="A529" s="652"/>
      <c r="B529" s="203" t="s">
        <v>6</v>
      </c>
      <c r="C529" s="207" t="s">
        <v>5</v>
      </c>
      <c r="D529" s="207" t="s">
        <v>288</v>
      </c>
      <c r="E529" s="207" t="s">
        <v>289</v>
      </c>
      <c r="F529" s="650"/>
      <c r="G529" s="650"/>
      <c r="H529" s="649" t="s">
        <v>290</v>
      </c>
      <c r="I529" s="649"/>
      <c r="J529" s="651" t="s">
        <v>287</v>
      </c>
      <c r="K529" s="651" t="s">
        <v>287</v>
      </c>
      <c r="L529" s="648">
        <v>0</v>
      </c>
    </row>
    <row r="530" spans="1:12" ht="24" x14ac:dyDescent="0.2">
      <c r="A530" s="652"/>
      <c r="B530" s="209" t="s">
        <v>333</v>
      </c>
      <c r="C530" s="209" t="s">
        <v>827</v>
      </c>
      <c r="D530" s="211">
        <v>43495</v>
      </c>
      <c r="E530" s="209" t="s">
        <v>2389</v>
      </c>
      <c r="F530" s="650"/>
      <c r="G530" s="650"/>
      <c r="H530" s="649"/>
      <c r="I530" s="649"/>
      <c r="J530" s="651"/>
      <c r="K530" s="651"/>
      <c r="L530" s="648"/>
    </row>
    <row r="531" spans="1:12" ht="24" x14ac:dyDescent="0.2">
      <c r="A531" s="652">
        <v>1000</v>
      </c>
      <c r="B531" s="203" t="s">
        <v>12</v>
      </c>
      <c r="C531" s="207" t="s">
        <v>11</v>
      </c>
      <c r="D531" s="207" t="s">
        <v>280</v>
      </c>
      <c r="E531" s="207" t="s">
        <v>281</v>
      </c>
      <c r="F531" s="653" t="s">
        <v>8</v>
      </c>
      <c r="G531" s="653"/>
      <c r="H531" s="650"/>
      <c r="I531" s="650"/>
      <c r="J531" s="650"/>
      <c r="K531" s="650"/>
      <c r="L531" s="650"/>
    </row>
    <row r="532" spans="1:12" x14ac:dyDescent="0.2">
      <c r="A532" s="652"/>
      <c r="B532" s="651" t="s">
        <v>3348</v>
      </c>
      <c r="C532" s="654" t="s">
        <v>3349</v>
      </c>
      <c r="D532" s="655">
        <v>43382</v>
      </c>
      <c r="E532" s="651" t="s">
        <v>1731</v>
      </c>
      <c r="F532" s="651" t="s">
        <v>3350</v>
      </c>
      <c r="G532" s="651"/>
      <c r="H532" s="649" t="s">
        <v>286</v>
      </c>
      <c r="I532" s="649"/>
      <c r="J532" s="209" t="s">
        <v>287</v>
      </c>
      <c r="K532" s="209" t="s">
        <v>16</v>
      </c>
      <c r="L532" s="210">
        <v>549.94000000000005</v>
      </c>
    </row>
    <row r="533" spans="1:12" x14ac:dyDescent="0.2">
      <c r="A533" s="652"/>
      <c r="B533" s="651"/>
      <c r="C533" s="654"/>
      <c r="D533" s="655"/>
      <c r="E533" s="651"/>
      <c r="F533" s="651"/>
      <c r="G533" s="651"/>
      <c r="H533" s="649" t="s">
        <v>242</v>
      </c>
      <c r="I533" s="649"/>
      <c r="J533" s="209" t="s">
        <v>287</v>
      </c>
      <c r="K533" s="209" t="s">
        <v>16</v>
      </c>
      <c r="L533" s="210">
        <v>258.39999999999998</v>
      </c>
    </row>
    <row r="534" spans="1:12" ht="24" x14ac:dyDescent="0.2">
      <c r="A534" s="652"/>
      <c r="B534" s="203" t="s">
        <v>6</v>
      </c>
      <c r="C534" s="207" t="s">
        <v>5</v>
      </c>
      <c r="D534" s="207" t="s">
        <v>288</v>
      </c>
      <c r="E534" s="207" t="s">
        <v>289</v>
      </c>
      <c r="F534" s="650"/>
      <c r="G534" s="650"/>
      <c r="H534" s="649" t="s">
        <v>290</v>
      </c>
      <c r="I534" s="649"/>
      <c r="J534" s="651" t="s">
        <v>287</v>
      </c>
      <c r="K534" s="651" t="s">
        <v>16</v>
      </c>
      <c r="L534" s="648">
        <v>9</v>
      </c>
    </row>
    <row r="535" spans="1:12" ht="24" x14ac:dyDescent="0.2">
      <c r="A535" s="652"/>
      <c r="B535" s="209" t="s">
        <v>291</v>
      </c>
      <c r="C535" s="209" t="s">
        <v>3350</v>
      </c>
      <c r="D535" s="211">
        <v>43384</v>
      </c>
      <c r="E535" s="209" t="s">
        <v>2015</v>
      </c>
      <c r="F535" s="650"/>
      <c r="G535" s="650"/>
      <c r="H535" s="649"/>
      <c r="I535" s="649"/>
      <c r="J535" s="651"/>
      <c r="K535" s="651"/>
      <c r="L535" s="648"/>
    </row>
  </sheetData>
  <mergeCells count="1589">
    <mergeCell ref="A10:A15"/>
    <mergeCell ref="F10:G10"/>
    <mergeCell ref="H10:L10"/>
    <mergeCell ref="B11:B13"/>
    <mergeCell ref="C11:C13"/>
    <mergeCell ref="B2:L2"/>
    <mergeCell ref="A3:A5"/>
    <mergeCell ref="B3:I4"/>
    <mergeCell ref="B5:L5"/>
    <mergeCell ref="A6:A8"/>
    <mergeCell ref="C6:E6"/>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K6:L8"/>
    <mergeCell ref="C7:E7"/>
    <mergeCell ref="C8:E8"/>
    <mergeCell ref="F9:G9"/>
    <mergeCell ref="H9:I9"/>
    <mergeCell ref="J18:J19"/>
    <mergeCell ref="K18:K19"/>
    <mergeCell ref="L18:L19"/>
    <mergeCell ref="F20:G21"/>
    <mergeCell ref="H20:I21"/>
    <mergeCell ref="J20:J21"/>
    <mergeCell ref="K20:K21"/>
    <mergeCell ref="L20:L21"/>
    <mergeCell ref="A16:A21"/>
    <mergeCell ref="F16:G16"/>
    <mergeCell ref="H16:L16"/>
    <mergeCell ref="B17:B19"/>
    <mergeCell ref="C17:C19"/>
    <mergeCell ref="D17:D19"/>
    <mergeCell ref="E17:E19"/>
    <mergeCell ref="F17:G19"/>
    <mergeCell ref="H17:I17"/>
    <mergeCell ref="H18:I19"/>
    <mergeCell ref="D28:D29"/>
    <mergeCell ref="E28:E29"/>
    <mergeCell ref="F28:G29"/>
    <mergeCell ref="H28:I28"/>
    <mergeCell ref="H29:I29"/>
    <mergeCell ref="F30:G31"/>
    <mergeCell ref="H30:I31"/>
    <mergeCell ref="F25:G26"/>
    <mergeCell ref="H25:I26"/>
    <mergeCell ref="J25:J26"/>
    <mergeCell ref="K25:K26"/>
    <mergeCell ref="L25:L26"/>
    <mergeCell ref="A27:A31"/>
    <mergeCell ref="F27:G27"/>
    <mergeCell ref="H27:L27"/>
    <mergeCell ref="B28:B29"/>
    <mergeCell ref="C28:C29"/>
    <mergeCell ref="A22:A26"/>
    <mergeCell ref="F22:G22"/>
    <mergeCell ref="H22:L22"/>
    <mergeCell ref="B23:B24"/>
    <mergeCell ref="C23:C24"/>
    <mergeCell ref="D23:D24"/>
    <mergeCell ref="E23:E24"/>
    <mergeCell ref="F23:G24"/>
    <mergeCell ref="H23:I23"/>
    <mergeCell ref="H24:I24"/>
    <mergeCell ref="K35:K36"/>
    <mergeCell ref="L35:L36"/>
    <mergeCell ref="A37:A41"/>
    <mergeCell ref="F37:G37"/>
    <mergeCell ref="H37:L37"/>
    <mergeCell ref="B38:B39"/>
    <mergeCell ref="C38:C39"/>
    <mergeCell ref="D38:D39"/>
    <mergeCell ref="E38:E39"/>
    <mergeCell ref="F38:G39"/>
    <mergeCell ref="F33:G34"/>
    <mergeCell ref="H33:I33"/>
    <mergeCell ref="H34:I34"/>
    <mergeCell ref="F35:G36"/>
    <mergeCell ref="H35:I36"/>
    <mergeCell ref="J35:J36"/>
    <mergeCell ref="J30:J31"/>
    <mergeCell ref="K30:K31"/>
    <mergeCell ref="L30:L31"/>
    <mergeCell ref="A32:A36"/>
    <mergeCell ref="F32:G32"/>
    <mergeCell ref="H32:L32"/>
    <mergeCell ref="B33:B34"/>
    <mergeCell ref="C33:C34"/>
    <mergeCell ref="D33:D34"/>
    <mergeCell ref="E33:E34"/>
    <mergeCell ref="H44:I44"/>
    <mergeCell ref="F45:G46"/>
    <mergeCell ref="H45:I46"/>
    <mergeCell ref="J45:J46"/>
    <mergeCell ref="K45:K46"/>
    <mergeCell ref="L45:L46"/>
    <mergeCell ref="L40:L41"/>
    <mergeCell ref="A42:A46"/>
    <mergeCell ref="F42:G42"/>
    <mergeCell ref="H42:L42"/>
    <mergeCell ref="B43:B44"/>
    <mergeCell ref="C43:C44"/>
    <mergeCell ref="D43:D44"/>
    <mergeCell ref="E43:E44"/>
    <mergeCell ref="F43:G44"/>
    <mergeCell ref="H43:I43"/>
    <mergeCell ref="H38:I38"/>
    <mergeCell ref="H39:I39"/>
    <mergeCell ref="F40:G41"/>
    <mergeCell ref="H40:I41"/>
    <mergeCell ref="J40:J41"/>
    <mergeCell ref="K40:K41"/>
    <mergeCell ref="D53:D54"/>
    <mergeCell ref="E53:E54"/>
    <mergeCell ref="F53:G54"/>
    <mergeCell ref="H53:I53"/>
    <mergeCell ref="H54:I54"/>
    <mergeCell ref="F55:G56"/>
    <mergeCell ref="H55:I56"/>
    <mergeCell ref="F50:G51"/>
    <mergeCell ref="H50:I51"/>
    <mergeCell ref="J50:J51"/>
    <mergeCell ref="K50:K51"/>
    <mergeCell ref="L50:L51"/>
    <mergeCell ref="A52:A56"/>
    <mergeCell ref="F52:G52"/>
    <mergeCell ref="H52:L52"/>
    <mergeCell ref="B53:B54"/>
    <mergeCell ref="C53:C54"/>
    <mergeCell ref="A47:A51"/>
    <mergeCell ref="F47:G47"/>
    <mergeCell ref="H47:L47"/>
    <mergeCell ref="B48:B49"/>
    <mergeCell ref="C48:C49"/>
    <mergeCell ref="D48:D49"/>
    <mergeCell ref="E48:E49"/>
    <mergeCell ref="F48:G49"/>
    <mergeCell ref="H48:I48"/>
    <mergeCell ref="H49:I49"/>
    <mergeCell ref="K60:K61"/>
    <mergeCell ref="L60:L61"/>
    <mergeCell ref="A62:A66"/>
    <mergeCell ref="F62:G62"/>
    <mergeCell ref="H62:L62"/>
    <mergeCell ref="B63:B64"/>
    <mergeCell ref="C63:C64"/>
    <mergeCell ref="D63:D64"/>
    <mergeCell ref="E63:E64"/>
    <mergeCell ref="F63:G64"/>
    <mergeCell ref="F58:G59"/>
    <mergeCell ref="H58:I58"/>
    <mergeCell ref="H59:I59"/>
    <mergeCell ref="F60:G61"/>
    <mergeCell ref="H60:I61"/>
    <mergeCell ref="J60:J61"/>
    <mergeCell ref="J55:J56"/>
    <mergeCell ref="K55:K56"/>
    <mergeCell ref="L55:L56"/>
    <mergeCell ref="A57:A61"/>
    <mergeCell ref="F57:G57"/>
    <mergeCell ref="H57:L57"/>
    <mergeCell ref="B58:B59"/>
    <mergeCell ref="C58:C59"/>
    <mergeCell ref="D58:D59"/>
    <mergeCell ref="E58:E59"/>
    <mergeCell ref="H69:I69"/>
    <mergeCell ref="F70:G71"/>
    <mergeCell ref="H70:I71"/>
    <mergeCell ref="J70:J71"/>
    <mergeCell ref="K70:K71"/>
    <mergeCell ref="L70:L71"/>
    <mergeCell ref="L65:L66"/>
    <mergeCell ref="A67:A71"/>
    <mergeCell ref="F67:G67"/>
    <mergeCell ref="H67:L67"/>
    <mergeCell ref="B68:B69"/>
    <mergeCell ref="C68:C69"/>
    <mergeCell ref="D68:D69"/>
    <mergeCell ref="E68:E69"/>
    <mergeCell ref="F68:G69"/>
    <mergeCell ref="H68:I68"/>
    <mergeCell ref="H63:I63"/>
    <mergeCell ref="H64:I64"/>
    <mergeCell ref="F65:G66"/>
    <mergeCell ref="H65:I66"/>
    <mergeCell ref="J65:J66"/>
    <mergeCell ref="K65:K66"/>
    <mergeCell ref="F75:G76"/>
    <mergeCell ref="H75:I76"/>
    <mergeCell ref="J75:J76"/>
    <mergeCell ref="K75:K76"/>
    <mergeCell ref="L75:L76"/>
    <mergeCell ref="A77:A81"/>
    <mergeCell ref="F77:G77"/>
    <mergeCell ref="H77:L77"/>
    <mergeCell ref="B78:B79"/>
    <mergeCell ref="C78:C79"/>
    <mergeCell ref="A72:A76"/>
    <mergeCell ref="F72:G72"/>
    <mergeCell ref="H72:L72"/>
    <mergeCell ref="B73:B74"/>
    <mergeCell ref="C73:C74"/>
    <mergeCell ref="D73:D74"/>
    <mergeCell ref="E73:E74"/>
    <mergeCell ref="F73:G74"/>
    <mergeCell ref="H73:I73"/>
    <mergeCell ref="H74:I74"/>
    <mergeCell ref="F83:G84"/>
    <mergeCell ref="H83:I83"/>
    <mergeCell ref="H84:I84"/>
    <mergeCell ref="F85:G86"/>
    <mergeCell ref="H85:I86"/>
    <mergeCell ref="J85:J86"/>
    <mergeCell ref="J80:J81"/>
    <mergeCell ref="K80:K81"/>
    <mergeCell ref="L80:L81"/>
    <mergeCell ref="A82:A86"/>
    <mergeCell ref="F82:G82"/>
    <mergeCell ref="H82:L82"/>
    <mergeCell ref="B83:B84"/>
    <mergeCell ref="C83:C84"/>
    <mergeCell ref="D83:D84"/>
    <mergeCell ref="E83:E84"/>
    <mergeCell ref="D78:D79"/>
    <mergeCell ref="E78:E79"/>
    <mergeCell ref="F78:G79"/>
    <mergeCell ref="H78:I78"/>
    <mergeCell ref="H79:I79"/>
    <mergeCell ref="F80:G81"/>
    <mergeCell ref="H80:I81"/>
    <mergeCell ref="L90:L91"/>
    <mergeCell ref="A92:A96"/>
    <mergeCell ref="F92:G92"/>
    <mergeCell ref="H92:L92"/>
    <mergeCell ref="B93:B94"/>
    <mergeCell ref="C93:C94"/>
    <mergeCell ref="D93:D94"/>
    <mergeCell ref="E93:E94"/>
    <mergeCell ref="F93:G94"/>
    <mergeCell ref="H93:I93"/>
    <mergeCell ref="H88:I88"/>
    <mergeCell ref="H89:I89"/>
    <mergeCell ref="F90:G91"/>
    <mergeCell ref="H90:I91"/>
    <mergeCell ref="J90:J91"/>
    <mergeCell ref="K90:K91"/>
    <mergeCell ref="K85:K86"/>
    <mergeCell ref="L85:L86"/>
    <mergeCell ref="A87:A91"/>
    <mergeCell ref="F87:G87"/>
    <mergeCell ref="H87:L87"/>
    <mergeCell ref="B88:B89"/>
    <mergeCell ref="C88:C89"/>
    <mergeCell ref="D88:D89"/>
    <mergeCell ref="E88:E89"/>
    <mergeCell ref="F88:G89"/>
    <mergeCell ref="H97:L97"/>
    <mergeCell ref="B98:B99"/>
    <mergeCell ref="C98:C99"/>
    <mergeCell ref="D98:D99"/>
    <mergeCell ref="E98:E99"/>
    <mergeCell ref="F98:G99"/>
    <mergeCell ref="H98:I98"/>
    <mergeCell ref="H99:I99"/>
    <mergeCell ref="H94:I94"/>
    <mergeCell ref="F95:G96"/>
    <mergeCell ref="H95:I96"/>
    <mergeCell ref="J95:J96"/>
    <mergeCell ref="K95:K96"/>
    <mergeCell ref="L95:L96"/>
    <mergeCell ref="K104:K105"/>
    <mergeCell ref="L104:L105"/>
    <mergeCell ref="F106:G107"/>
    <mergeCell ref="H106:I107"/>
    <mergeCell ref="J106:J107"/>
    <mergeCell ref="K106:K107"/>
    <mergeCell ref="L106:L107"/>
    <mergeCell ref="D103:D105"/>
    <mergeCell ref="E103:E105"/>
    <mergeCell ref="F103:G105"/>
    <mergeCell ref="H103:I103"/>
    <mergeCell ref="H104:I105"/>
    <mergeCell ref="J104:J105"/>
    <mergeCell ref="F100:G101"/>
    <mergeCell ref="H100:I101"/>
    <mergeCell ref="J100:J101"/>
    <mergeCell ref="K100:K101"/>
    <mergeCell ref="L100:L101"/>
    <mergeCell ref="J110:J111"/>
    <mergeCell ref="K110:K111"/>
    <mergeCell ref="L110:L111"/>
    <mergeCell ref="F112:G113"/>
    <mergeCell ref="H112:I113"/>
    <mergeCell ref="J112:J113"/>
    <mergeCell ref="K112:K113"/>
    <mergeCell ref="L112:L113"/>
    <mergeCell ref="A108:A113"/>
    <mergeCell ref="F108:G108"/>
    <mergeCell ref="H108:L108"/>
    <mergeCell ref="B109:B111"/>
    <mergeCell ref="C109:C111"/>
    <mergeCell ref="D109:D111"/>
    <mergeCell ref="E109:E111"/>
    <mergeCell ref="F109:G111"/>
    <mergeCell ref="H109:I109"/>
    <mergeCell ref="H110:I111"/>
    <mergeCell ref="A102:A107"/>
    <mergeCell ref="F102:G102"/>
    <mergeCell ref="H102:L102"/>
    <mergeCell ref="B103:B105"/>
    <mergeCell ref="C103:C105"/>
    <mergeCell ref="A97:A101"/>
    <mergeCell ref="F97:G97"/>
    <mergeCell ref="D120:D121"/>
    <mergeCell ref="E120:E121"/>
    <mergeCell ref="F120:G121"/>
    <mergeCell ref="H120:I120"/>
    <mergeCell ref="H121:I121"/>
    <mergeCell ref="F122:G123"/>
    <mergeCell ref="H122:I123"/>
    <mergeCell ref="F117:G118"/>
    <mergeCell ref="H117:I118"/>
    <mergeCell ref="J117:J118"/>
    <mergeCell ref="K117:K118"/>
    <mergeCell ref="L117:L118"/>
    <mergeCell ref="A119:A123"/>
    <mergeCell ref="F119:G119"/>
    <mergeCell ref="H119:L119"/>
    <mergeCell ref="B120:B121"/>
    <mergeCell ref="C120:C121"/>
    <mergeCell ref="A114:A118"/>
    <mergeCell ref="F114:G114"/>
    <mergeCell ref="H114:L114"/>
    <mergeCell ref="B115:B116"/>
    <mergeCell ref="C115:C116"/>
    <mergeCell ref="D115:D116"/>
    <mergeCell ref="E115:E116"/>
    <mergeCell ref="F115:G116"/>
    <mergeCell ref="H115:I115"/>
    <mergeCell ref="H116:I116"/>
    <mergeCell ref="K127:K128"/>
    <mergeCell ref="L127:L128"/>
    <mergeCell ref="A129:A133"/>
    <mergeCell ref="F129:G129"/>
    <mergeCell ref="H129:L129"/>
    <mergeCell ref="B130:B131"/>
    <mergeCell ref="C130:C131"/>
    <mergeCell ref="D130:D131"/>
    <mergeCell ref="E130:E131"/>
    <mergeCell ref="F130:G131"/>
    <mergeCell ref="F125:G126"/>
    <mergeCell ref="H125:I125"/>
    <mergeCell ref="H126:I126"/>
    <mergeCell ref="F127:G128"/>
    <mergeCell ref="H127:I128"/>
    <mergeCell ref="J127:J128"/>
    <mergeCell ref="J122:J123"/>
    <mergeCell ref="K122:K123"/>
    <mergeCell ref="L122:L123"/>
    <mergeCell ref="A124:A128"/>
    <mergeCell ref="F124:G124"/>
    <mergeCell ref="H124:L124"/>
    <mergeCell ref="B125:B126"/>
    <mergeCell ref="C125:C126"/>
    <mergeCell ref="D125:D126"/>
    <mergeCell ref="E125:E126"/>
    <mergeCell ref="H136:I136"/>
    <mergeCell ref="F137:G138"/>
    <mergeCell ref="H137:I138"/>
    <mergeCell ref="J137:J138"/>
    <mergeCell ref="K137:K138"/>
    <mergeCell ref="L137:L138"/>
    <mergeCell ref="L132:L133"/>
    <mergeCell ref="A134:A138"/>
    <mergeCell ref="F134:G134"/>
    <mergeCell ref="H134:L134"/>
    <mergeCell ref="B135:B136"/>
    <mergeCell ref="C135:C136"/>
    <mergeCell ref="D135:D136"/>
    <mergeCell ref="E135:E136"/>
    <mergeCell ref="F135:G136"/>
    <mergeCell ref="H135:I135"/>
    <mergeCell ref="H130:I130"/>
    <mergeCell ref="H131:I131"/>
    <mergeCell ref="F132:G133"/>
    <mergeCell ref="H132:I133"/>
    <mergeCell ref="J132:J133"/>
    <mergeCell ref="K132:K133"/>
    <mergeCell ref="D145:D146"/>
    <mergeCell ref="E145:E146"/>
    <mergeCell ref="F145:G146"/>
    <mergeCell ref="H145:I145"/>
    <mergeCell ref="H146:I146"/>
    <mergeCell ref="F147:G148"/>
    <mergeCell ref="H147:I148"/>
    <mergeCell ref="F142:G143"/>
    <mergeCell ref="H142:I143"/>
    <mergeCell ref="J142:J143"/>
    <mergeCell ref="K142:K143"/>
    <mergeCell ref="L142:L143"/>
    <mergeCell ref="A144:A148"/>
    <mergeCell ref="F144:G144"/>
    <mergeCell ref="H144:L144"/>
    <mergeCell ref="B145:B146"/>
    <mergeCell ref="C145:C146"/>
    <mergeCell ref="A139:A143"/>
    <mergeCell ref="F139:G139"/>
    <mergeCell ref="H139:L139"/>
    <mergeCell ref="B140:B141"/>
    <mergeCell ref="C140:C141"/>
    <mergeCell ref="D140:D141"/>
    <mergeCell ref="E140:E141"/>
    <mergeCell ref="F140:G141"/>
    <mergeCell ref="H140:I140"/>
    <mergeCell ref="H141:I141"/>
    <mergeCell ref="K152:K153"/>
    <mergeCell ref="L152:L153"/>
    <mergeCell ref="A154:A158"/>
    <mergeCell ref="F154:G154"/>
    <mergeCell ref="H154:L154"/>
    <mergeCell ref="B155:B156"/>
    <mergeCell ref="C155:C156"/>
    <mergeCell ref="D155:D156"/>
    <mergeCell ref="E155:E156"/>
    <mergeCell ref="F155:G156"/>
    <mergeCell ref="F150:G151"/>
    <mergeCell ref="H150:I150"/>
    <mergeCell ref="H151:I151"/>
    <mergeCell ref="F152:G153"/>
    <mergeCell ref="H152:I153"/>
    <mergeCell ref="J152:J153"/>
    <mergeCell ref="J147:J148"/>
    <mergeCell ref="K147:K148"/>
    <mergeCell ref="L147:L148"/>
    <mergeCell ref="A149:A153"/>
    <mergeCell ref="F149:G149"/>
    <mergeCell ref="H149:L149"/>
    <mergeCell ref="B150:B151"/>
    <mergeCell ref="C150:C151"/>
    <mergeCell ref="D150:D151"/>
    <mergeCell ref="E150:E151"/>
    <mergeCell ref="H161:I161"/>
    <mergeCell ref="F162:G163"/>
    <mergeCell ref="H162:I163"/>
    <mergeCell ref="J162:J163"/>
    <mergeCell ref="K162:K163"/>
    <mergeCell ref="L162:L163"/>
    <mergeCell ref="L157:L158"/>
    <mergeCell ref="A159:A163"/>
    <mergeCell ref="F159:G159"/>
    <mergeCell ref="H159:L159"/>
    <mergeCell ref="B160:B161"/>
    <mergeCell ref="C160:C161"/>
    <mergeCell ref="D160:D161"/>
    <mergeCell ref="E160:E161"/>
    <mergeCell ref="F160:G161"/>
    <mergeCell ref="H160:I160"/>
    <mergeCell ref="H155:I155"/>
    <mergeCell ref="H156:I156"/>
    <mergeCell ref="F157:G158"/>
    <mergeCell ref="H157:I158"/>
    <mergeCell ref="J157:J158"/>
    <mergeCell ref="K157:K158"/>
    <mergeCell ref="J166:J167"/>
    <mergeCell ref="K166:K167"/>
    <mergeCell ref="L166:L167"/>
    <mergeCell ref="F168:G169"/>
    <mergeCell ref="H168:I169"/>
    <mergeCell ref="J168:J169"/>
    <mergeCell ref="K168:K169"/>
    <mergeCell ref="L168:L169"/>
    <mergeCell ref="A164:A169"/>
    <mergeCell ref="F164:G164"/>
    <mergeCell ref="H164:L164"/>
    <mergeCell ref="B165:B167"/>
    <mergeCell ref="C165:C167"/>
    <mergeCell ref="D165:D167"/>
    <mergeCell ref="E165:E167"/>
    <mergeCell ref="F165:G167"/>
    <mergeCell ref="H165:I165"/>
    <mergeCell ref="H166:I167"/>
    <mergeCell ref="D176:D177"/>
    <mergeCell ref="E176:E177"/>
    <mergeCell ref="F176:G177"/>
    <mergeCell ref="H176:I176"/>
    <mergeCell ref="H177:I177"/>
    <mergeCell ref="F178:G179"/>
    <mergeCell ref="H178:I179"/>
    <mergeCell ref="F173:G174"/>
    <mergeCell ref="H173:I174"/>
    <mergeCell ref="J173:J174"/>
    <mergeCell ref="K173:K174"/>
    <mergeCell ref="L173:L174"/>
    <mergeCell ref="A175:A179"/>
    <mergeCell ref="F175:G175"/>
    <mergeCell ref="H175:L175"/>
    <mergeCell ref="B176:B177"/>
    <mergeCell ref="C176:C177"/>
    <mergeCell ref="A170:A174"/>
    <mergeCell ref="F170:G170"/>
    <mergeCell ref="H170:L170"/>
    <mergeCell ref="B171:B172"/>
    <mergeCell ref="C171:C172"/>
    <mergeCell ref="D171:D172"/>
    <mergeCell ref="E171:E172"/>
    <mergeCell ref="F171:G172"/>
    <mergeCell ref="H171:I171"/>
    <mergeCell ref="H172:I172"/>
    <mergeCell ref="K183:K184"/>
    <mergeCell ref="L183:L184"/>
    <mergeCell ref="A185:A189"/>
    <mergeCell ref="F185:G185"/>
    <mergeCell ref="H185:L185"/>
    <mergeCell ref="B186:B187"/>
    <mergeCell ref="C186:C187"/>
    <mergeCell ref="D186:D187"/>
    <mergeCell ref="E186:E187"/>
    <mergeCell ref="F186:G187"/>
    <mergeCell ref="F181:G182"/>
    <mergeCell ref="H181:I181"/>
    <mergeCell ref="H182:I182"/>
    <mergeCell ref="F183:G184"/>
    <mergeCell ref="H183:I184"/>
    <mergeCell ref="J183:J184"/>
    <mergeCell ref="J178:J179"/>
    <mergeCell ref="K178:K179"/>
    <mergeCell ref="L178:L179"/>
    <mergeCell ref="A180:A184"/>
    <mergeCell ref="F180:G180"/>
    <mergeCell ref="H180:L180"/>
    <mergeCell ref="B181:B182"/>
    <mergeCell ref="C181:C182"/>
    <mergeCell ref="D181:D182"/>
    <mergeCell ref="E181:E182"/>
    <mergeCell ref="H192:I192"/>
    <mergeCell ref="F193:G194"/>
    <mergeCell ref="H193:I194"/>
    <mergeCell ref="J193:J194"/>
    <mergeCell ref="K193:K194"/>
    <mergeCell ref="L193:L194"/>
    <mergeCell ref="L188:L189"/>
    <mergeCell ref="A190:A194"/>
    <mergeCell ref="F190:G190"/>
    <mergeCell ref="H190:L190"/>
    <mergeCell ref="B191:B192"/>
    <mergeCell ref="C191:C192"/>
    <mergeCell ref="D191:D192"/>
    <mergeCell ref="E191:E192"/>
    <mergeCell ref="F191:G192"/>
    <mergeCell ref="H191:I191"/>
    <mergeCell ref="H186:I186"/>
    <mergeCell ref="H187:I187"/>
    <mergeCell ref="F188:G189"/>
    <mergeCell ref="H188:I189"/>
    <mergeCell ref="J188:J189"/>
    <mergeCell ref="K188:K189"/>
    <mergeCell ref="F198:G199"/>
    <mergeCell ref="H198:I199"/>
    <mergeCell ref="J198:J199"/>
    <mergeCell ref="K198:K199"/>
    <mergeCell ref="L198:L199"/>
    <mergeCell ref="A200:A204"/>
    <mergeCell ref="F200:G200"/>
    <mergeCell ref="H200:L200"/>
    <mergeCell ref="B201:B202"/>
    <mergeCell ref="C201:C202"/>
    <mergeCell ref="A195:A199"/>
    <mergeCell ref="F195:G195"/>
    <mergeCell ref="H195:L195"/>
    <mergeCell ref="B196:B197"/>
    <mergeCell ref="C196:C197"/>
    <mergeCell ref="D196:D197"/>
    <mergeCell ref="E196:E197"/>
    <mergeCell ref="F196:G197"/>
    <mergeCell ref="H196:I196"/>
    <mergeCell ref="H197:I197"/>
    <mergeCell ref="F206:G207"/>
    <mergeCell ref="H206:I206"/>
    <mergeCell ref="H207:I207"/>
    <mergeCell ref="F208:G209"/>
    <mergeCell ref="H208:I209"/>
    <mergeCell ref="J208:J209"/>
    <mergeCell ref="J203:J204"/>
    <mergeCell ref="K203:K204"/>
    <mergeCell ref="L203:L204"/>
    <mergeCell ref="A205:A209"/>
    <mergeCell ref="F205:G205"/>
    <mergeCell ref="H205:L205"/>
    <mergeCell ref="B206:B207"/>
    <mergeCell ref="C206:C207"/>
    <mergeCell ref="D206:D207"/>
    <mergeCell ref="E206:E207"/>
    <mergeCell ref="D201:D202"/>
    <mergeCell ref="E201:E202"/>
    <mergeCell ref="F201:G202"/>
    <mergeCell ref="H201:I201"/>
    <mergeCell ref="H202:I202"/>
    <mergeCell ref="F203:G204"/>
    <mergeCell ref="H203:I204"/>
    <mergeCell ref="L213:L214"/>
    <mergeCell ref="A215:A219"/>
    <mergeCell ref="F215:G215"/>
    <mergeCell ref="H215:L215"/>
    <mergeCell ref="B216:B217"/>
    <mergeCell ref="C216:C217"/>
    <mergeCell ref="D216:D217"/>
    <mergeCell ref="E216:E217"/>
    <mergeCell ref="F216:G217"/>
    <mergeCell ref="H216:I216"/>
    <mergeCell ref="H211:I211"/>
    <mergeCell ref="H212:I212"/>
    <mergeCell ref="F213:G214"/>
    <mergeCell ref="H213:I214"/>
    <mergeCell ref="J213:J214"/>
    <mergeCell ref="K213:K214"/>
    <mergeCell ref="K208:K209"/>
    <mergeCell ref="L208:L209"/>
    <mergeCell ref="A210:A214"/>
    <mergeCell ref="F210:G210"/>
    <mergeCell ref="H210:L210"/>
    <mergeCell ref="B211:B212"/>
    <mergeCell ref="C211:C212"/>
    <mergeCell ref="D211:D212"/>
    <mergeCell ref="E211:E212"/>
    <mergeCell ref="F211:G212"/>
    <mergeCell ref="H220:L220"/>
    <mergeCell ref="B221:B222"/>
    <mergeCell ref="C221:C222"/>
    <mergeCell ref="D221:D222"/>
    <mergeCell ref="E221:E222"/>
    <mergeCell ref="F221:G222"/>
    <mergeCell ref="H221:I221"/>
    <mergeCell ref="H222:I222"/>
    <mergeCell ref="H217:I217"/>
    <mergeCell ref="F218:G219"/>
    <mergeCell ref="H218:I219"/>
    <mergeCell ref="J218:J219"/>
    <mergeCell ref="K218:K219"/>
    <mergeCell ref="L218:L219"/>
    <mergeCell ref="K227:K228"/>
    <mergeCell ref="L227:L228"/>
    <mergeCell ref="F229:G230"/>
    <mergeCell ref="H229:I230"/>
    <mergeCell ref="J229:J230"/>
    <mergeCell ref="K229:K230"/>
    <mergeCell ref="L229:L230"/>
    <mergeCell ref="D226:D228"/>
    <mergeCell ref="E226:E228"/>
    <mergeCell ref="F226:G228"/>
    <mergeCell ref="H226:I226"/>
    <mergeCell ref="H227:I228"/>
    <mergeCell ref="J227:J228"/>
    <mergeCell ref="F223:G224"/>
    <mergeCell ref="H223:I224"/>
    <mergeCell ref="J223:J224"/>
    <mergeCell ref="K223:K224"/>
    <mergeCell ref="L223:L224"/>
    <mergeCell ref="J233:J234"/>
    <mergeCell ref="K233:K234"/>
    <mergeCell ref="L233:L234"/>
    <mergeCell ref="F235:G236"/>
    <mergeCell ref="H235:I236"/>
    <mergeCell ref="J235:J236"/>
    <mergeCell ref="K235:K236"/>
    <mergeCell ref="L235:L236"/>
    <mergeCell ref="A231:A236"/>
    <mergeCell ref="F231:G231"/>
    <mergeCell ref="H231:L231"/>
    <mergeCell ref="B232:B234"/>
    <mergeCell ref="C232:C234"/>
    <mergeCell ref="D232:D234"/>
    <mergeCell ref="E232:E234"/>
    <mergeCell ref="F232:G234"/>
    <mergeCell ref="H232:I232"/>
    <mergeCell ref="H233:I234"/>
    <mergeCell ref="A225:A230"/>
    <mergeCell ref="F225:G225"/>
    <mergeCell ref="H225:L225"/>
    <mergeCell ref="B226:B228"/>
    <mergeCell ref="C226:C228"/>
    <mergeCell ref="A220:A224"/>
    <mergeCell ref="F220:G220"/>
    <mergeCell ref="J239:J240"/>
    <mergeCell ref="K239:K240"/>
    <mergeCell ref="L239:L240"/>
    <mergeCell ref="F241:G242"/>
    <mergeCell ref="H241:I242"/>
    <mergeCell ref="J241:J242"/>
    <mergeCell ref="K241:K242"/>
    <mergeCell ref="L241:L242"/>
    <mergeCell ref="A237:A242"/>
    <mergeCell ref="F237:G237"/>
    <mergeCell ref="H237:L237"/>
    <mergeCell ref="B238:B240"/>
    <mergeCell ref="C238:C240"/>
    <mergeCell ref="D238:D240"/>
    <mergeCell ref="E238:E240"/>
    <mergeCell ref="F238:G240"/>
    <mergeCell ref="H238:I238"/>
    <mergeCell ref="H239:I240"/>
    <mergeCell ref="F246:G247"/>
    <mergeCell ref="H246:I247"/>
    <mergeCell ref="J246:J247"/>
    <mergeCell ref="K246:K247"/>
    <mergeCell ref="L246:L247"/>
    <mergeCell ref="A248:A252"/>
    <mergeCell ref="F248:G248"/>
    <mergeCell ref="H248:L248"/>
    <mergeCell ref="B249:B250"/>
    <mergeCell ref="C249:C250"/>
    <mergeCell ref="A243:A247"/>
    <mergeCell ref="F243:G243"/>
    <mergeCell ref="H243:L243"/>
    <mergeCell ref="B244:B245"/>
    <mergeCell ref="C244:C245"/>
    <mergeCell ref="D244:D245"/>
    <mergeCell ref="E244:E245"/>
    <mergeCell ref="F244:G245"/>
    <mergeCell ref="H244:I244"/>
    <mergeCell ref="H245:I245"/>
    <mergeCell ref="F254:G256"/>
    <mergeCell ref="H254:I254"/>
    <mergeCell ref="H255:I256"/>
    <mergeCell ref="J255:J256"/>
    <mergeCell ref="K255:K256"/>
    <mergeCell ref="L255:L256"/>
    <mergeCell ref="J251:J252"/>
    <mergeCell ref="K251:K252"/>
    <mergeCell ref="L251:L252"/>
    <mergeCell ref="A253:A258"/>
    <mergeCell ref="F253:G253"/>
    <mergeCell ref="H253:L253"/>
    <mergeCell ref="B254:B256"/>
    <mergeCell ref="C254:C256"/>
    <mergeCell ref="D254:D256"/>
    <mergeCell ref="E254:E256"/>
    <mergeCell ref="D249:D250"/>
    <mergeCell ref="E249:E250"/>
    <mergeCell ref="F249:G250"/>
    <mergeCell ref="H249:I249"/>
    <mergeCell ref="H250:I250"/>
    <mergeCell ref="F251:G252"/>
    <mergeCell ref="H251:I252"/>
    <mergeCell ref="D260:D261"/>
    <mergeCell ref="E260:E261"/>
    <mergeCell ref="F260:G261"/>
    <mergeCell ref="H260:I260"/>
    <mergeCell ref="H261:I261"/>
    <mergeCell ref="F262:G263"/>
    <mergeCell ref="H262:I263"/>
    <mergeCell ref="F257:G258"/>
    <mergeCell ref="H257:I258"/>
    <mergeCell ref="J257:J258"/>
    <mergeCell ref="K257:K258"/>
    <mergeCell ref="L257:L258"/>
    <mergeCell ref="A259:A263"/>
    <mergeCell ref="F259:G259"/>
    <mergeCell ref="H259:L259"/>
    <mergeCell ref="B260:B261"/>
    <mergeCell ref="C260:C261"/>
    <mergeCell ref="K267:K268"/>
    <mergeCell ref="L267:L268"/>
    <mergeCell ref="A269:A273"/>
    <mergeCell ref="F269:G269"/>
    <mergeCell ref="H269:L269"/>
    <mergeCell ref="B270:B271"/>
    <mergeCell ref="C270:C271"/>
    <mergeCell ref="D270:D271"/>
    <mergeCell ref="E270:E271"/>
    <mergeCell ref="F270:G271"/>
    <mergeCell ref="F265:G266"/>
    <mergeCell ref="H265:I265"/>
    <mergeCell ref="H266:I266"/>
    <mergeCell ref="F267:G268"/>
    <mergeCell ref="H267:I268"/>
    <mergeCell ref="J267:J268"/>
    <mergeCell ref="J262:J263"/>
    <mergeCell ref="K262:K263"/>
    <mergeCell ref="L262:L263"/>
    <mergeCell ref="A264:A268"/>
    <mergeCell ref="F264:G264"/>
    <mergeCell ref="H264:L264"/>
    <mergeCell ref="B265:B266"/>
    <mergeCell ref="C265:C266"/>
    <mergeCell ref="D265:D266"/>
    <mergeCell ref="E265:E266"/>
    <mergeCell ref="H276:I276"/>
    <mergeCell ref="F277:G278"/>
    <mergeCell ref="H277:I278"/>
    <mergeCell ref="J277:J278"/>
    <mergeCell ref="K277:K278"/>
    <mergeCell ref="L277:L278"/>
    <mergeCell ref="L272:L273"/>
    <mergeCell ref="A274:A278"/>
    <mergeCell ref="F274:G274"/>
    <mergeCell ref="H274:L274"/>
    <mergeCell ref="B275:B276"/>
    <mergeCell ref="C275:C276"/>
    <mergeCell ref="D275:D276"/>
    <mergeCell ref="E275:E276"/>
    <mergeCell ref="F275:G276"/>
    <mergeCell ref="H275:I275"/>
    <mergeCell ref="H270:I270"/>
    <mergeCell ref="H271:I271"/>
    <mergeCell ref="F272:G273"/>
    <mergeCell ref="H272:I273"/>
    <mergeCell ref="J272:J273"/>
    <mergeCell ref="K272:K273"/>
    <mergeCell ref="F282:G283"/>
    <mergeCell ref="H282:I283"/>
    <mergeCell ref="J282:J283"/>
    <mergeCell ref="K282:K283"/>
    <mergeCell ref="L282:L283"/>
    <mergeCell ref="A284:A288"/>
    <mergeCell ref="F284:G284"/>
    <mergeCell ref="H284:L284"/>
    <mergeCell ref="B285:B286"/>
    <mergeCell ref="C285:C286"/>
    <mergeCell ref="A279:A283"/>
    <mergeCell ref="F279:G279"/>
    <mergeCell ref="H279:L279"/>
    <mergeCell ref="B280:B281"/>
    <mergeCell ref="C280:C281"/>
    <mergeCell ref="D280:D281"/>
    <mergeCell ref="E280:E281"/>
    <mergeCell ref="F280:G281"/>
    <mergeCell ref="H280:I280"/>
    <mergeCell ref="H281:I281"/>
    <mergeCell ref="F290:G293"/>
    <mergeCell ref="H290:I290"/>
    <mergeCell ref="H291:I293"/>
    <mergeCell ref="J291:J293"/>
    <mergeCell ref="K291:K293"/>
    <mergeCell ref="L291:L293"/>
    <mergeCell ref="J287:J288"/>
    <mergeCell ref="K287:K288"/>
    <mergeCell ref="L287:L288"/>
    <mergeCell ref="A289:A295"/>
    <mergeCell ref="F289:G289"/>
    <mergeCell ref="H289:L289"/>
    <mergeCell ref="B290:B293"/>
    <mergeCell ref="C290:C293"/>
    <mergeCell ref="D290:D293"/>
    <mergeCell ref="E290:E293"/>
    <mergeCell ref="D285:D286"/>
    <mergeCell ref="E285:E286"/>
    <mergeCell ref="F285:G286"/>
    <mergeCell ref="H285:I285"/>
    <mergeCell ref="H286:I286"/>
    <mergeCell ref="F287:G288"/>
    <mergeCell ref="H287:I288"/>
    <mergeCell ref="D297:D298"/>
    <mergeCell ref="E297:E298"/>
    <mergeCell ref="F297:G298"/>
    <mergeCell ref="H297:I297"/>
    <mergeCell ref="H298:I298"/>
    <mergeCell ref="F299:G300"/>
    <mergeCell ref="H299:I300"/>
    <mergeCell ref="F294:G295"/>
    <mergeCell ref="H294:I295"/>
    <mergeCell ref="J294:J295"/>
    <mergeCell ref="K294:K295"/>
    <mergeCell ref="L294:L295"/>
    <mergeCell ref="A296:A300"/>
    <mergeCell ref="F296:G296"/>
    <mergeCell ref="H296:L296"/>
    <mergeCell ref="B297:B298"/>
    <mergeCell ref="C297:C298"/>
    <mergeCell ref="F305:G306"/>
    <mergeCell ref="H305:I306"/>
    <mergeCell ref="J305:J306"/>
    <mergeCell ref="K305:K306"/>
    <mergeCell ref="L305:L306"/>
    <mergeCell ref="A307:A311"/>
    <mergeCell ref="F307:G307"/>
    <mergeCell ref="H307:L307"/>
    <mergeCell ref="B308:B309"/>
    <mergeCell ref="C308:C309"/>
    <mergeCell ref="F302:G304"/>
    <mergeCell ref="H302:I302"/>
    <mergeCell ref="H303:I304"/>
    <mergeCell ref="J303:J304"/>
    <mergeCell ref="K303:K304"/>
    <mergeCell ref="L303:L304"/>
    <mergeCell ref="J299:J300"/>
    <mergeCell ref="K299:K300"/>
    <mergeCell ref="L299:L300"/>
    <mergeCell ref="A301:A306"/>
    <mergeCell ref="F301:G301"/>
    <mergeCell ref="H301:L301"/>
    <mergeCell ref="B302:B304"/>
    <mergeCell ref="C302:C304"/>
    <mergeCell ref="D302:D304"/>
    <mergeCell ref="E302:E304"/>
    <mergeCell ref="F313:G315"/>
    <mergeCell ref="H313:I313"/>
    <mergeCell ref="H314:I315"/>
    <mergeCell ref="J314:J315"/>
    <mergeCell ref="K314:K315"/>
    <mergeCell ref="L314:L315"/>
    <mergeCell ref="J310:J311"/>
    <mergeCell ref="K310:K311"/>
    <mergeCell ref="L310:L311"/>
    <mergeCell ref="A312:A317"/>
    <mergeCell ref="F312:G312"/>
    <mergeCell ref="H312:L312"/>
    <mergeCell ref="B313:B315"/>
    <mergeCell ref="C313:C315"/>
    <mergeCell ref="D313:D315"/>
    <mergeCell ref="E313:E315"/>
    <mergeCell ref="D308:D309"/>
    <mergeCell ref="E308:E309"/>
    <mergeCell ref="F308:G309"/>
    <mergeCell ref="H308:I308"/>
    <mergeCell ref="H309:I309"/>
    <mergeCell ref="F310:G311"/>
    <mergeCell ref="H310:I311"/>
    <mergeCell ref="D319:D320"/>
    <mergeCell ref="E319:E320"/>
    <mergeCell ref="F319:G320"/>
    <mergeCell ref="H319:I319"/>
    <mergeCell ref="H320:I320"/>
    <mergeCell ref="F321:G322"/>
    <mergeCell ref="H321:I322"/>
    <mergeCell ref="F316:G317"/>
    <mergeCell ref="H316:I317"/>
    <mergeCell ref="J316:J317"/>
    <mergeCell ref="K316:K317"/>
    <mergeCell ref="L316:L317"/>
    <mergeCell ref="A318:A322"/>
    <mergeCell ref="F318:G318"/>
    <mergeCell ref="H318:L318"/>
    <mergeCell ref="B319:B320"/>
    <mergeCell ref="C319:C320"/>
    <mergeCell ref="K326:K327"/>
    <mergeCell ref="L326:L327"/>
    <mergeCell ref="A328:A332"/>
    <mergeCell ref="F328:G328"/>
    <mergeCell ref="H328:L328"/>
    <mergeCell ref="B329:B330"/>
    <mergeCell ref="C329:C330"/>
    <mergeCell ref="D329:D330"/>
    <mergeCell ref="E329:E330"/>
    <mergeCell ref="F329:G330"/>
    <mergeCell ref="F324:G325"/>
    <mergeCell ref="H324:I324"/>
    <mergeCell ref="H325:I325"/>
    <mergeCell ref="F326:G327"/>
    <mergeCell ref="H326:I327"/>
    <mergeCell ref="J326:J327"/>
    <mergeCell ref="J321:J322"/>
    <mergeCell ref="K321:K322"/>
    <mergeCell ref="L321:L322"/>
    <mergeCell ref="A323:A327"/>
    <mergeCell ref="F323:G323"/>
    <mergeCell ref="H323:L323"/>
    <mergeCell ref="B324:B325"/>
    <mergeCell ref="C324:C325"/>
    <mergeCell ref="D324:D325"/>
    <mergeCell ref="E324:E325"/>
    <mergeCell ref="H335:I335"/>
    <mergeCell ref="F336:G337"/>
    <mergeCell ref="H336:I337"/>
    <mergeCell ref="J336:J337"/>
    <mergeCell ref="K336:K337"/>
    <mergeCell ref="L336:L337"/>
    <mergeCell ref="L331:L332"/>
    <mergeCell ref="A333:A337"/>
    <mergeCell ref="F333:G333"/>
    <mergeCell ref="H333:L333"/>
    <mergeCell ref="B334:B335"/>
    <mergeCell ref="C334:C335"/>
    <mergeCell ref="D334:D335"/>
    <mergeCell ref="E334:E335"/>
    <mergeCell ref="F334:G335"/>
    <mergeCell ref="H334:I334"/>
    <mergeCell ref="H329:I329"/>
    <mergeCell ref="H330:I330"/>
    <mergeCell ref="F331:G332"/>
    <mergeCell ref="H331:I332"/>
    <mergeCell ref="J331:J332"/>
    <mergeCell ref="K331:K332"/>
    <mergeCell ref="D344:D345"/>
    <mergeCell ref="E344:E345"/>
    <mergeCell ref="F344:G345"/>
    <mergeCell ref="H344:I344"/>
    <mergeCell ref="H345:I345"/>
    <mergeCell ref="F346:G347"/>
    <mergeCell ref="H346:I347"/>
    <mergeCell ref="F341:G342"/>
    <mergeCell ref="H341:I342"/>
    <mergeCell ref="J341:J342"/>
    <mergeCell ref="K341:K342"/>
    <mergeCell ref="L341:L342"/>
    <mergeCell ref="A343:A347"/>
    <mergeCell ref="F343:G343"/>
    <mergeCell ref="H343:L343"/>
    <mergeCell ref="B344:B345"/>
    <mergeCell ref="C344:C345"/>
    <mergeCell ref="A338:A342"/>
    <mergeCell ref="F338:G338"/>
    <mergeCell ref="H338:L338"/>
    <mergeCell ref="B339:B340"/>
    <mergeCell ref="C339:C340"/>
    <mergeCell ref="D339:D340"/>
    <mergeCell ref="E339:E340"/>
    <mergeCell ref="F339:G340"/>
    <mergeCell ref="H339:I339"/>
    <mergeCell ref="H340:I340"/>
    <mergeCell ref="K351:K352"/>
    <mergeCell ref="L351:L352"/>
    <mergeCell ref="A353:A357"/>
    <mergeCell ref="F353:G353"/>
    <mergeCell ref="H353:L353"/>
    <mergeCell ref="B354:B355"/>
    <mergeCell ref="C354:C355"/>
    <mergeCell ref="D354:D355"/>
    <mergeCell ref="E354:E355"/>
    <mergeCell ref="F354:G355"/>
    <mergeCell ref="F349:G350"/>
    <mergeCell ref="H349:I349"/>
    <mergeCell ref="H350:I350"/>
    <mergeCell ref="F351:G352"/>
    <mergeCell ref="H351:I352"/>
    <mergeCell ref="J351:J352"/>
    <mergeCell ref="J346:J347"/>
    <mergeCell ref="K346:K347"/>
    <mergeCell ref="L346:L347"/>
    <mergeCell ref="A348:A352"/>
    <mergeCell ref="F348:G348"/>
    <mergeCell ref="H348:L348"/>
    <mergeCell ref="B349:B350"/>
    <mergeCell ref="C349:C350"/>
    <mergeCell ref="D349:D350"/>
    <mergeCell ref="E349:E350"/>
    <mergeCell ref="H360:I360"/>
    <mergeCell ref="F361:G362"/>
    <mergeCell ref="H361:I362"/>
    <mergeCell ref="J361:J362"/>
    <mergeCell ref="K361:K362"/>
    <mergeCell ref="L361:L362"/>
    <mergeCell ref="L356:L357"/>
    <mergeCell ref="A358:A362"/>
    <mergeCell ref="F358:G358"/>
    <mergeCell ref="H358:L358"/>
    <mergeCell ref="B359:B360"/>
    <mergeCell ref="C359:C360"/>
    <mergeCell ref="D359:D360"/>
    <mergeCell ref="E359:E360"/>
    <mergeCell ref="F359:G360"/>
    <mergeCell ref="H359:I359"/>
    <mergeCell ref="H354:I354"/>
    <mergeCell ref="H355:I355"/>
    <mergeCell ref="F356:G357"/>
    <mergeCell ref="H356:I357"/>
    <mergeCell ref="J356:J357"/>
    <mergeCell ref="K356:K357"/>
    <mergeCell ref="J365:J366"/>
    <mergeCell ref="K365:K366"/>
    <mergeCell ref="L365:L366"/>
    <mergeCell ref="F367:G368"/>
    <mergeCell ref="H367:I368"/>
    <mergeCell ref="J367:J368"/>
    <mergeCell ref="K367:K368"/>
    <mergeCell ref="L367:L368"/>
    <mergeCell ref="A363:A368"/>
    <mergeCell ref="F363:G363"/>
    <mergeCell ref="H363:L363"/>
    <mergeCell ref="B364:B366"/>
    <mergeCell ref="C364:C366"/>
    <mergeCell ref="D364:D366"/>
    <mergeCell ref="E364:E366"/>
    <mergeCell ref="F364:G366"/>
    <mergeCell ref="H364:I364"/>
    <mergeCell ref="H365:I366"/>
    <mergeCell ref="J371:J372"/>
    <mergeCell ref="K371:K372"/>
    <mergeCell ref="L371:L372"/>
    <mergeCell ref="F373:G374"/>
    <mergeCell ref="H373:I374"/>
    <mergeCell ref="J373:J374"/>
    <mergeCell ref="K373:K374"/>
    <mergeCell ref="L373:L374"/>
    <mergeCell ref="A369:A374"/>
    <mergeCell ref="F369:G369"/>
    <mergeCell ref="H369:L369"/>
    <mergeCell ref="B370:B372"/>
    <mergeCell ref="C370:C372"/>
    <mergeCell ref="D370:D372"/>
    <mergeCell ref="E370:E372"/>
    <mergeCell ref="F370:G372"/>
    <mergeCell ref="H370:I370"/>
    <mergeCell ref="H371:I372"/>
    <mergeCell ref="J377:J378"/>
    <mergeCell ref="K377:K378"/>
    <mergeCell ref="L377:L378"/>
    <mergeCell ref="F379:G380"/>
    <mergeCell ref="H379:I380"/>
    <mergeCell ref="J379:J380"/>
    <mergeCell ref="K379:K380"/>
    <mergeCell ref="L379:L380"/>
    <mergeCell ref="A375:A380"/>
    <mergeCell ref="F375:G375"/>
    <mergeCell ref="H375:L375"/>
    <mergeCell ref="B376:B378"/>
    <mergeCell ref="C376:C378"/>
    <mergeCell ref="D376:D378"/>
    <mergeCell ref="E376:E378"/>
    <mergeCell ref="F376:G378"/>
    <mergeCell ref="H376:I376"/>
    <mergeCell ref="H377:I378"/>
    <mergeCell ref="J383:J384"/>
    <mergeCell ref="K383:K384"/>
    <mergeCell ref="L383:L384"/>
    <mergeCell ref="F385:G386"/>
    <mergeCell ref="H385:I386"/>
    <mergeCell ref="J385:J386"/>
    <mergeCell ref="K385:K386"/>
    <mergeCell ref="L385:L386"/>
    <mergeCell ref="A381:A386"/>
    <mergeCell ref="F381:G381"/>
    <mergeCell ref="H381:L381"/>
    <mergeCell ref="B382:B384"/>
    <mergeCell ref="C382:C384"/>
    <mergeCell ref="D382:D384"/>
    <mergeCell ref="E382:E384"/>
    <mergeCell ref="F382:G384"/>
    <mergeCell ref="H382:I382"/>
    <mergeCell ref="H383:I384"/>
    <mergeCell ref="J389:J390"/>
    <mergeCell ref="K389:K390"/>
    <mergeCell ref="L389:L390"/>
    <mergeCell ref="F391:G392"/>
    <mergeCell ref="H391:I392"/>
    <mergeCell ref="J391:J392"/>
    <mergeCell ref="K391:K392"/>
    <mergeCell ref="L391:L392"/>
    <mergeCell ref="A387:A392"/>
    <mergeCell ref="F387:G387"/>
    <mergeCell ref="H387:L387"/>
    <mergeCell ref="B388:B390"/>
    <mergeCell ref="C388:C390"/>
    <mergeCell ref="D388:D390"/>
    <mergeCell ref="E388:E390"/>
    <mergeCell ref="F388:G390"/>
    <mergeCell ref="H388:I388"/>
    <mergeCell ref="H389:I390"/>
    <mergeCell ref="F396:G397"/>
    <mergeCell ref="H396:I397"/>
    <mergeCell ref="J396:J397"/>
    <mergeCell ref="K396:K397"/>
    <mergeCell ref="L396:L397"/>
    <mergeCell ref="A398:A402"/>
    <mergeCell ref="F398:G398"/>
    <mergeCell ref="H398:L398"/>
    <mergeCell ref="B399:B400"/>
    <mergeCell ref="C399:C400"/>
    <mergeCell ref="A393:A397"/>
    <mergeCell ref="F393:G393"/>
    <mergeCell ref="H393:L393"/>
    <mergeCell ref="B394:B395"/>
    <mergeCell ref="C394:C395"/>
    <mergeCell ref="D394:D395"/>
    <mergeCell ref="E394:E395"/>
    <mergeCell ref="F394:G395"/>
    <mergeCell ref="H394:I394"/>
    <mergeCell ref="H395:I395"/>
    <mergeCell ref="J401:J402"/>
    <mergeCell ref="K401:K402"/>
    <mergeCell ref="L401:L402"/>
    <mergeCell ref="D399:D400"/>
    <mergeCell ref="E399:E400"/>
    <mergeCell ref="F399:G400"/>
    <mergeCell ref="H399:I399"/>
    <mergeCell ref="H400:I400"/>
    <mergeCell ref="F401:G402"/>
    <mergeCell ref="H401:I402"/>
    <mergeCell ref="H409:I409"/>
    <mergeCell ref="H410:I410"/>
    <mergeCell ref="F411:G412"/>
    <mergeCell ref="H411:I412"/>
    <mergeCell ref="J411:J412"/>
    <mergeCell ref="K411:K412"/>
    <mergeCell ref="K406:K407"/>
    <mergeCell ref="L406:L407"/>
    <mergeCell ref="A408:A412"/>
    <mergeCell ref="F408:G408"/>
    <mergeCell ref="H408:L408"/>
    <mergeCell ref="B409:B410"/>
    <mergeCell ref="C409:C410"/>
    <mergeCell ref="D409:D410"/>
    <mergeCell ref="E409:E410"/>
    <mergeCell ref="F409:G410"/>
    <mergeCell ref="F404:G405"/>
    <mergeCell ref="H404:I404"/>
    <mergeCell ref="H405:I405"/>
    <mergeCell ref="F406:G407"/>
    <mergeCell ref="H406:I407"/>
    <mergeCell ref="J406:J407"/>
    <mergeCell ref="H415:I416"/>
    <mergeCell ref="J415:J416"/>
    <mergeCell ref="K415:K416"/>
    <mergeCell ref="L415:L416"/>
    <mergeCell ref="F417:G418"/>
    <mergeCell ref="H417:I418"/>
    <mergeCell ref="J417:J418"/>
    <mergeCell ref="K417:K418"/>
    <mergeCell ref="L417:L418"/>
    <mergeCell ref="L411:L412"/>
    <mergeCell ref="A413:A418"/>
    <mergeCell ref="F413:G413"/>
    <mergeCell ref="H413:L413"/>
    <mergeCell ref="B414:B416"/>
    <mergeCell ref="C414:C416"/>
    <mergeCell ref="D414:D416"/>
    <mergeCell ref="E414:E416"/>
    <mergeCell ref="F414:G416"/>
    <mergeCell ref="H414:I414"/>
    <mergeCell ref="A403:A407"/>
    <mergeCell ref="F403:G403"/>
    <mergeCell ref="H403:L403"/>
    <mergeCell ref="B404:B405"/>
    <mergeCell ref="C404:C405"/>
    <mergeCell ref="D404:D405"/>
    <mergeCell ref="E404:E405"/>
    <mergeCell ref="J421:J422"/>
    <mergeCell ref="K421:K422"/>
    <mergeCell ref="L421:L422"/>
    <mergeCell ref="F423:G424"/>
    <mergeCell ref="H423:I424"/>
    <mergeCell ref="J423:J424"/>
    <mergeCell ref="K423:K424"/>
    <mergeCell ref="L423:L424"/>
    <mergeCell ref="A419:A424"/>
    <mergeCell ref="F419:G419"/>
    <mergeCell ref="H419:L419"/>
    <mergeCell ref="B420:B422"/>
    <mergeCell ref="C420:C422"/>
    <mergeCell ref="D420:D422"/>
    <mergeCell ref="E420:E422"/>
    <mergeCell ref="F420:G422"/>
    <mergeCell ref="H420:I420"/>
    <mergeCell ref="H421:I422"/>
    <mergeCell ref="F428:G429"/>
    <mergeCell ref="H428:I429"/>
    <mergeCell ref="J428:J429"/>
    <mergeCell ref="K428:K429"/>
    <mergeCell ref="L428:L429"/>
    <mergeCell ref="A430:A434"/>
    <mergeCell ref="F430:G430"/>
    <mergeCell ref="H430:L430"/>
    <mergeCell ref="B431:B432"/>
    <mergeCell ref="C431:C432"/>
    <mergeCell ref="A425:A429"/>
    <mergeCell ref="F425:G425"/>
    <mergeCell ref="H425:L425"/>
    <mergeCell ref="B426:B427"/>
    <mergeCell ref="C426:C427"/>
    <mergeCell ref="D426:D427"/>
    <mergeCell ref="E426:E427"/>
    <mergeCell ref="F426:G427"/>
    <mergeCell ref="H426:I426"/>
    <mergeCell ref="H427:I427"/>
    <mergeCell ref="F436:G437"/>
    <mergeCell ref="H436:I436"/>
    <mergeCell ref="H437:I437"/>
    <mergeCell ref="F438:G439"/>
    <mergeCell ref="H438:I439"/>
    <mergeCell ref="J438:J439"/>
    <mergeCell ref="J433:J434"/>
    <mergeCell ref="K433:K434"/>
    <mergeCell ref="L433:L434"/>
    <mergeCell ref="A435:A439"/>
    <mergeCell ref="F435:G435"/>
    <mergeCell ref="H435:L435"/>
    <mergeCell ref="B436:B437"/>
    <mergeCell ref="C436:C437"/>
    <mergeCell ref="D436:D437"/>
    <mergeCell ref="E436:E437"/>
    <mergeCell ref="D431:D432"/>
    <mergeCell ref="E431:E432"/>
    <mergeCell ref="F431:G432"/>
    <mergeCell ref="H431:I431"/>
    <mergeCell ref="H432:I432"/>
    <mergeCell ref="F433:G434"/>
    <mergeCell ref="H433:I434"/>
    <mergeCell ref="H441:I441"/>
    <mergeCell ref="H442:I443"/>
    <mergeCell ref="J442:J443"/>
    <mergeCell ref="K442:K443"/>
    <mergeCell ref="L442:L443"/>
    <mergeCell ref="F444:G445"/>
    <mergeCell ref="H444:I445"/>
    <mergeCell ref="J444:J445"/>
    <mergeCell ref="K444:K445"/>
    <mergeCell ref="L444:L445"/>
    <mergeCell ref="K438:K439"/>
    <mergeCell ref="L438:L439"/>
    <mergeCell ref="A440:A445"/>
    <mergeCell ref="F440:G440"/>
    <mergeCell ref="H440:L440"/>
    <mergeCell ref="B441:B443"/>
    <mergeCell ref="C441:C443"/>
    <mergeCell ref="D441:D443"/>
    <mergeCell ref="E441:E443"/>
    <mergeCell ref="F441:G443"/>
    <mergeCell ref="J448:J449"/>
    <mergeCell ref="K448:K449"/>
    <mergeCell ref="L448:L449"/>
    <mergeCell ref="F450:G451"/>
    <mergeCell ref="H450:I451"/>
    <mergeCell ref="J450:J451"/>
    <mergeCell ref="K450:K451"/>
    <mergeCell ref="L450:L451"/>
    <mergeCell ref="A446:A451"/>
    <mergeCell ref="F446:G446"/>
    <mergeCell ref="H446:L446"/>
    <mergeCell ref="B447:B449"/>
    <mergeCell ref="C447:C449"/>
    <mergeCell ref="D447:D449"/>
    <mergeCell ref="E447:E449"/>
    <mergeCell ref="F447:G449"/>
    <mergeCell ref="H447:I447"/>
    <mergeCell ref="H448:I449"/>
    <mergeCell ref="A458:A462"/>
    <mergeCell ref="F458:G458"/>
    <mergeCell ref="H458:L458"/>
    <mergeCell ref="B459:B460"/>
    <mergeCell ref="C459:C460"/>
    <mergeCell ref="D459:D460"/>
    <mergeCell ref="E459:E460"/>
    <mergeCell ref="F459:G460"/>
    <mergeCell ref="H459:I459"/>
    <mergeCell ref="H460:I460"/>
    <mergeCell ref="J454:J455"/>
    <mergeCell ref="K454:K455"/>
    <mergeCell ref="L454:L455"/>
    <mergeCell ref="F456:G457"/>
    <mergeCell ref="H456:I457"/>
    <mergeCell ref="J456:J457"/>
    <mergeCell ref="K456:K457"/>
    <mergeCell ref="L456:L457"/>
    <mergeCell ref="A452:A457"/>
    <mergeCell ref="F452:G452"/>
    <mergeCell ref="H452:L452"/>
    <mergeCell ref="B453:B455"/>
    <mergeCell ref="C453:C455"/>
    <mergeCell ref="D453:D455"/>
    <mergeCell ref="E453:E455"/>
    <mergeCell ref="F453:G455"/>
    <mergeCell ref="H453:I453"/>
    <mergeCell ref="H454:I455"/>
    <mergeCell ref="F478:G479"/>
    <mergeCell ref="H478:I479"/>
    <mergeCell ref="J478:J479"/>
    <mergeCell ref="K478:K479"/>
    <mergeCell ref="L478:L479"/>
    <mergeCell ref="D475:D477"/>
    <mergeCell ref="E475:E477"/>
    <mergeCell ref="F475:G477"/>
    <mergeCell ref="H475:I475"/>
    <mergeCell ref="D464:D465"/>
    <mergeCell ref="E464:E465"/>
    <mergeCell ref="F464:G465"/>
    <mergeCell ref="H464:I464"/>
    <mergeCell ref="H465:I465"/>
    <mergeCell ref="F466:G467"/>
    <mergeCell ref="H466:I467"/>
    <mergeCell ref="F461:G462"/>
    <mergeCell ref="H461:I462"/>
    <mergeCell ref="J461:J462"/>
    <mergeCell ref="K461:K462"/>
    <mergeCell ref="L461:L462"/>
    <mergeCell ref="F463:G463"/>
    <mergeCell ref="H463:L463"/>
    <mergeCell ref="F474:G474"/>
    <mergeCell ref="H474:L474"/>
    <mergeCell ref="B475:B477"/>
    <mergeCell ref="C475:C477"/>
    <mergeCell ref="F469:G471"/>
    <mergeCell ref="H469:I469"/>
    <mergeCell ref="H470:I471"/>
    <mergeCell ref="J470:J471"/>
    <mergeCell ref="K470:K471"/>
    <mergeCell ref="L470:L471"/>
    <mergeCell ref="J466:J467"/>
    <mergeCell ref="K466:K467"/>
    <mergeCell ref="L466:L467"/>
    <mergeCell ref="A468:A473"/>
    <mergeCell ref="F468:G468"/>
    <mergeCell ref="H468:L468"/>
    <mergeCell ref="B469:B471"/>
    <mergeCell ref="C469:C471"/>
    <mergeCell ref="D469:D471"/>
    <mergeCell ref="E469:E471"/>
    <mergeCell ref="K476:K477"/>
    <mergeCell ref="L476:L477"/>
    <mergeCell ref="A463:A467"/>
    <mergeCell ref="B464:B465"/>
    <mergeCell ref="C464:C465"/>
    <mergeCell ref="A480:A484"/>
    <mergeCell ref="F480:G480"/>
    <mergeCell ref="H480:L480"/>
    <mergeCell ref="B481:B482"/>
    <mergeCell ref="C481:C482"/>
    <mergeCell ref="D481:D482"/>
    <mergeCell ref="E481:E482"/>
    <mergeCell ref="F481:G482"/>
    <mergeCell ref="H481:I481"/>
    <mergeCell ref="H482:I482"/>
    <mergeCell ref="K493:K494"/>
    <mergeCell ref="L493:L494"/>
    <mergeCell ref="H476:I477"/>
    <mergeCell ref="J476:J477"/>
    <mergeCell ref="F472:G473"/>
    <mergeCell ref="H472:I473"/>
    <mergeCell ref="J472:J473"/>
    <mergeCell ref="K472:K473"/>
    <mergeCell ref="L472:L473"/>
    <mergeCell ref="D486:D487"/>
    <mergeCell ref="E486:E487"/>
    <mergeCell ref="F486:G487"/>
    <mergeCell ref="H486:I486"/>
    <mergeCell ref="H487:I487"/>
    <mergeCell ref="F488:G489"/>
    <mergeCell ref="H488:I489"/>
    <mergeCell ref="F483:G484"/>
    <mergeCell ref="H483:I484"/>
    <mergeCell ref="J483:J484"/>
    <mergeCell ref="K483:K484"/>
    <mergeCell ref="L483:L484"/>
    <mergeCell ref="A474:A479"/>
    <mergeCell ref="F491:G492"/>
    <mergeCell ref="H491:I491"/>
    <mergeCell ref="H492:I492"/>
    <mergeCell ref="F493:G494"/>
    <mergeCell ref="H493:I494"/>
    <mergeCell ref="J493:J494"/>
    <mergeCell ref="J488:J489"/>
    <mergeCell ref="K488:K489"/>
    <mergeCell ref="L488:L489"/>
    <mergeCell ref="A490:A494"/>
    <mergeCell ref="F490:G490"/>
    <mergeCell ref="H490:L490"/>
    <mergeCell ref="B491:B492"/>
    <mergeCell ref="C491:C492"/>
    <mergeCell ref="D491:D492"/>
    <mergeCell ref="E491:E492"/>
    <mergeCell ref="A485:A489"/>
    <mergeCell ref="F485:G485"/>
    <mergeCell ref="H485:L485"/>
    <mergeCell ref="B486:B487"/>
    <mergeCell ref="C486:C487"/>
    <mergeCell ref="H502:I502"/>
    <mergeCell ref="F503:G504"/>
    <mergeCell ref="H503:I504"/>
    <mergeCell ref="J503:J504"/>
    <mergeCell ref="K503:K504"/>
    <mergeCell ref="L503:L504"/>
    <mergeCell ref="L498:L499"/>
    <mergeCell ref="A500:A504"/>
    <mergeCell ref="F500:G500"/>
    <mergeCell ref="H500:L500"/>
    <mergeCell ref="B501:B502"/>
    <mergeCell ref="C501:C502"/>
    <mergeCell ref="D501:D502"/>
    <mergeCell ref="E501:E502"/>
    <mergeCell ref="F501:G502"/>
    <mergeCell ref="H501:I501"/>
    <mergeCell ref="H496:I496"/>
    <mergeCell ref="H497:I497"/>
    <mergeCell ref="F498:G499"/>
    <mergeCell ref="H498:I499"/>
    <mergeCell ref="J498:J499"/>
    <mergeCell ref="K498:K499"/>
    <mergeCell ref="A495:A499"/>
    <mergeCell ref="F495:G495"/>
    <mergeCell ref="H495:L495"/>
    <mergeCell ref="B496:B497"/>
    <mergeCell ref="C496:C497"/>
    <mergeCell ref="D496:D497"/>
    <mergeCell ref="E496:E497"/>
    <mergeCell ref="F496:G497"/>
    <mergeCell ref="F508:G509"/>
    <mergeCell ref="H508:I509"/>
    <mergeCell ref="J508:J509"/>
    <mergeCell ref="K508:K509"/>
    <mergeCell ref="L508:L509"/>
    <mergeCell ref="A510:A514"/>
    <mergeCell ref="F510:G510"/>
    <mergeCell ref="H510:L510"/>
    <mergeCell ref="B511:B512"/>
    <mergeCell ref="C511:C512"/>
    <mergeCell ref="A505:A509"/>
    <mergeCell ref="F505:G505"/>
    <mergeCell ref="H505:L505"/>
    <mergeCell ref="B506:B507"/>
    <mergeCell ref="C506:C507"/>
    <mergeCell ref="D506:D507"/>
    <mergeCell ref="E506:E507"/>
    <mergeCell ref="F506:G507"/>
    <mergeCell ref="H506:I506"/>
    <mergeCell ref="H507:I507"/>
    <mergeCell ref="F516:G517"/>
    <mergeCell ref="H516:I516"/>
    <mergeCell ref="H517:I517"/>
    <mergeCell ref="F518:G519"/>
    <mergeCell ref="H518:I519"/>
    <mergeCell ref="J518:J519"/>
    <mergeCell ref="J513:J514"/>
    <mergeCell ref="K513:K514"/>
    <mergeCell ref="L513:L514"/>
    <mergeCell ref="A515:A519"/>
    <mergeCell ref="F515:G515"/>
    <mergeCell ref="H515:L515"/>
    <mergeCell ref="B516:B517"/>
    <mergeCell ref="C516:C517"/>
    <mergeCell ref="D516:D517"/>
    <mergeCell ref="E516:E517"/>
    <mergeCell ref="D511:D512"/>
    <mergeCell ref="E511:E512"/>
    <mergeCell ref="F511:G512"/>
    <mergeCell ref="H511:I511"/>
    <mergeCell ref="H512:I512"/>
    <mergeCell ref="F513:G514"/>
    <mergeCell ref="H513:I514"/>
    <mergeCell ref="H521:I521"/>
    <mergeCell ref="H522:I523"/>
    <mergeCell ref="J522:J523"/>
    <mergeCell ref="K522:K523"/>
    <mergeCell ref="L522:L523"/>
    <mergeCell ref="F524:G525"/>
    <mergeCell ref="H524:I525"/>
    <mergeCell ref="J524:J525"/>
    <mergeCell ref="K524:K525"/>
    <mergeCell ref="L524:L525"/>
    <mergeCell ref="K518:K519"/>
    <mergeCell ref="L518:L519"/>
    <mergeCell ref="A520:A525"/>
    <mergeCell ref="F520:G520"/>
    <mergeCell ref="H520:L520"/>
    <mergeCell ref="B521:B523"/>
    <mergeCell ref="C521:C523"/>
    <mergeCell ref="D521:D523"/>
    <mergeCell ref="E521:E523"/>
    <mergeCell ref="F521:G523"/>
    <mergeCell ref="J534:J535"/>
    <mergeCell ref="K534:K535"/>
    <mergeCell ref="L534:L535"/>
    <mergeCell ref="D532:D533"/>
    <mergeCell ref="E532:E533"/>
    <mergeCell ref="F532:G533"/>
    <mergeCell ref="H532:I532"/>
    <mergeCell ref="H533:I533"/>
    <mergeCell ref="F534:G535"/>
    <mergeCell ref="H534:I535"/>
    <mergeCell ref="F529:G530"/>
    <mergeCell ref="H529:I530"/>
    <mergeCell ref="J529:J530"/>
    <mergeCell ref="K529:K530"/>
    <mergeCell ref="L529:L530"/>
    <mergeCell ref="A531:A535"/>
    <mergeCell ref="F531:G531"/>
    <mergeCell ref="H531:L531"/>
    <mergeCell ref="B532:B533"/>
    <mergeCell ref="C532:C533"/>
    <mergeCell ref="A526:A530"/>
    <mergeCell ref="F526:G526"/>
    <mergeCell ref="H526:L526"/>
    <mergeCell ref="B527:B528"/>
    <mergeCell ref="C527:C528"/>
    <mergeCell ref="D527:D528"/>
    <mergeCell ref="E527:E528"/>
    <mergeCell ref="F527:G528"/>
    <mergeCell ref="H527:I527"/>
    <mergeCell ref="H528:I5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4"/>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11</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1001</v>
      </c>
      <c r="B10" s="203" t="s">
        <v>12</v>
      </c>
      <c r="C10" s="207" t="s">
        <v>11</v>
      </c>
      <c r="D10" s="207" t="s">
        <v>280</v>
      </c>
      <c r="E10" s="207" t="s">
        <v>281</v>
      </c>
      <c r="F10" s="653" t="s">
        <v>8</v>
      </c>
      <c r="G10" s="653"/>
      <c r="H10" s="650"/>
      <c r="I10" s="650"/>
      <c r="J10" s="650"/>
      <c r="K10" s="650"/>
      <c r="L10" s="650"/>
    </row>
    <row r="11" spans="1:12" x14ac:dyDescent="0.2">
      <c r="A11" s="652"/>
      <c r="B11" s="651" t="s">
        <v>3351</v>
      </c>
      <c r="C11" s="654" t="s">
        <v>3352</v>
      </c>
      <c r="D11" s="655">
        <v>43418</v>
      </c>
      <c r="E11" s="651" t="s">
        <v>2769</v>
      </c>
      <c r="F11" s="651" t="s">
        <v>3353</v>
      </c>
      <c r="G11" s="651"/>
      <c r="H11" s="649" t="s">
        <v>286</v>
      </c>
      <c r="I11" s="649"/>
      <c r="J11" s="209" t="s">
        <v>287</v>
      </c>
      <c r="K11" s="209" t="s">
        <v>16</v>
      </c>
      <c r="L11" s="210">
        <v>525.75</v>
      </c>
    </row>
    <row r="12" spans="1:12" x14ac:dyDescent="0.2">
      <c r="A12" s="652"/>
      <c r="B12" s="651"/>
      <c r="C12" s="654"/>
      <c r="D12" s="655"/>
      <c r="E12" s="651"/>
      <c r="F12" s="651"/>
      <c r="G12" s="651"/>
      <c r="H12" s="649" t="s">
        <v>242</v>
      </c>
      <c r="I12" s="649"/>
      <c r="J12" s="209" t="s">
        <v>287</v>
      </c>
      <c r="K12" s="209" t="s">
        <v>16</v>
      </c>
      <c r="L12" s="210">
        <v>525.39</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439</v>
      </c>
      <c r="C14" s="209" t="s">
        <v>3353</v>
      </c>
      <c r="D14" s="211">
        <v>43420</v>
      </c>
      <c r="E14" s="209" t="s">
        <v>1177</v>
      </c>
      <c r="F14" s="650"/>
      <c r="G14" s="650"/>
      <c r="H14" s="649"/>
      <c r="I14" s="649"/>
      <c r="J14" s="651"/>
      <c r="K14" s="651"/>
      <c r="L14" s="648"/>
    </row>
    <row r="15" spans="1:12" ht="24" x14ac:dyDescent="0.2">
      <c r="A15" s="652">
        <v>1002</v>
      </c>
      <c r="B15" s="203" t="s">
        <v>12</v>
      </c>
      <c r="C15" s="207" t="s">
        <v>11</v>
      </c>
      <c r="D15" s="207" t="s">
        <v>280</v>
      </c>
      <c r="E15" s="207" t="s">
        <v>281</v>
      </c>
      <c r="F15" s="653" t="s">
        <v>8</v>
      </c>
      <c r="G15" s="653"/>
      <c r="H15" s="650"/>
      <c r="I15" s="650"/>
      <c r="J15" s="650"/>
      <c r="K15" s="650"/>
      <c r="L15" s="650"/>
    </row>
    <row r="16" spans="1:12" x14ac:dyDescent="0.2">
      <c r="A16" s="652"/>
      <c r="B16" s="651" t="s">
        <v>3354</v>
      </c>
      <c r="C16" s="654" t="s">
        <v>3355</v>
      </c>
      <c r="D16" s="655">
        <v>43400</v>
      </c>
      <c r="E16" s="651" t="s">
        <v>3356</v>
      </c>
      <c r="F16" s="651" t="s">
        <v>3357</v>
      </c>
      <c r="G16" s="651"/>
      <c r="H16" s="649" t="s">
        <v>286</v>
      </c>
      <c r="I16" s="649"/>
      <c r="J16" s="209" t="s">
        <v>287</v>
      </c>
      <c r="K16" s="209" t="s">
        <v>16</v>
      </c>
      <c r="L16" s="210">
        <v>504.27</v>
      </c>
    </row>
    <row r="17" spans="1:12" x14ac:dyDescent="0.2">
      <c r="A17" s="652"/>
      <c r="B17" s="651"/>
      <c r="C17" s="654"/>
      <c r="D17" s="655"/>
      <c r="E17" s="651"/>
      <c r="F17" s="651"/>
      <c r="G17" s="651"/>
      <c r="H17" s="649" t="s">
        <v>242</v>
      </c>
      <c r="I17" s="649"/>
      <c r="J17" s="209" t="s">
        <v>287</v>
      </c>
      <c r="K17" s="209" t="s">
        <v>16</v>
      </c>
      <c r="L17" s="210">
        <v>466.97</v>
      </c>
    </row>
    <row r="18" spans="1:12" ht="24" x14ac:dyDescent="0.2">
      <c r="A18" s="652"/>
      <c r="B18" s="203" t="s">
        <v>6</v>
      </c>
      <c r="C18" s="207" t="s">
        <v>5</v>
      </c>
      <c r="D18" s="207" t="s">
        <v>288</v>
      </c>
      <c r="E18" s="207" t="s">
        <v>289</v>
      </c>
      <c r="F18" s="650"/>
      <c r="G18" s="650"/>
      <c r="H18" s="649" t="s">
        <v>290</v>
      </c>
      <c r="I18" s="649"/>
      <c r="J18" s="651" t="s">
        <v>287</v>
      </c>
      <c r="K18" s="651" t="s">
        <v>16</v>
      </c>
      <c r="L18" s="648">
        <v>581.51</v>
      </c>
    </row>
    <row r="19" spans="1:12" ht="24" x14ac:dyDescent="0.2">
      <c r="A19" s="652"/>
      <c r="B19" s="209" t="s">
        <v>291</v>
      </c>
      <c r="C19" s="209" t="s">
        <v>3357</v>
      </c>
      <c r="D19" s="211">
        <v>43403</v>
      </c>
      <c r="E19" s="209" t="s">
        <v>2752</v>
      </c>
      <c r="F19" s="650"/>
      <c r="G19" s="650"/>
      <c r="H19" s="649"/>
      <c r="I19" s="649"/>
      <c r="J19" s="651"/>
      <c r="K19" s="651"/>
      <c r="L19" s="648"/>
    </row>
    <row r="20" spans="1:12" ht="24" x14ac:dyDescent="0.2">
      <c r="A20" s="652">
        <v>1003</v>
      </c>
      <c r="B20" s="203" t="s">
        <v>12</v>
      </c>
      <c r="C20" s="207" t="s">
        <v>11</v>
      </c>
      <c r="D20" s="207" t="s">
        <v>280</v>
      </c>
      <c r="E20" s="207" t="s">
        <v>281</v>
      </c>
      <c r="F20" s="653" t="s">
        <v>8</v>
      </c>
      <c r="G20" s="653"/>
      <c r="H20" s="650"/>
      <c r="I20" s="650"/>
      <c r="J20" s="650"/>
      <c r="K20" s="650"/>
      <c r="L20" s="650"/>
    </row>
    <row r="21" spans="1:12" x14ac:dyDescent="0.2">
      <c r="A21" s="652"/>
      <c r="B21" s="651" t="s">
        <v>3358</v>
      </c>
      <c r="C21" s="651" t="s">
        <v>3359</v>
      </c>
      <c r="D21" s="655">
        <v>43397</v>
      </c>
      <c r="E21" s="651" t="s">
        <v>469</v>
      </c>
      <c r="F21" s="651" t="s">
        <v>470</v>
      </c>
      <c r="G21" s="651"/>
      <c r="H21" s="649" t="s">
        <v>286</v>
      </c>
      <c r="I21" s="649"/>
      <c r="J21" s="209" t="s">
        <v>287</v>
      </c>
      <c r="K21" s="209" t="s">
        <v>16</v>
      </c>
      <c r="L21" s="210">
        <v>446</v>
      </c>
    </row>
    <row r="22" spans="1:12" x14ac:dyDescent="0.2">
      <c r="A22" s="652"/>
      <c r="B22" s="651"/>
      <c r="C22" s="651"/>
      <c r="D22" s="655"/>
      <c r="E22" s="651"/>
      <c r="F22" s="651"/>
      <c r="G22" s="651"/>
      <c r="H22" s="649" t="s">
        <v>242</v>
      </c>
      <c r="I22" s="649"/>
      <c r="J22" s="209" t="s">
        <v>287</v>
      </c>
      <c r="K22" s="209" t="s">
        <v>16</v>
      </c>
      <c r="L22" s="210">
        <v>250.4</v>
      </c>
    </row>
    <row r="23" spans="1:12" ht="24" x14ac:dyDescent="0.2">
      <c r="A23" s="652"/>
      <c r="B23" s="203" t="s">
        <v>6</v>
      </c>
      <c r="C23" s="207" t="s">
        <v>5</v>
      </c>
      <c r="D23" s="207" t="s">
        <v>288</v>
      </c>
      <c r="E23" s="207" t="s">
        <v>289</v>
      </c>
      <c r="F23" s="650"/>
      <c r="G23" s="650"/>
      <c r="H23" s="649" t="s">
        <v>290</v>
      </c>
      <c r="I23" s="649"/>
      <c r="J23" s="651" t="s">
        <v>287</v>
      </c>
      <c r="K23" s="651" t="s">
        <v>287</v>
      </c>
      <c r="L23" s="648">
        <v>0</v>
      </c>
    </row>
    <row r="24" spans="1:12" ht="24" x14ac:dyDescent="0.2">
      <c r="A24" s="652"/>
      <c r="B24" s="209" t="s">
        <v>710</v>
      </c>
      <c r="C24" s="209" t="s">
        <v>470</v>
      </c>
      <c r="D24" s="211">
        <v>43399</v>
      </c>
      <c r="E24" s="209" t="s">
        <v>791</v>
      </c>
      <c r="F24" s="650"/>
      <c r="G24" s="650"/>
      <c r="H24" s="649"/>
      <c r="I24" s="649"/>
      <c r="J24" s="651"/>
      <c r="K24" s="651"/>
      <c r="L24" s="648"/>
    </row>
    <row r="25" spans="1:12" ht="24" x14ac:dyDescent="0.2">
      <c r="A25" s="652">
        <v>1004</v>
      </c>
      <c r="B25" s="203" t="s">
        <v>12</v>
      </c>
      <c r="C25" s="207" t="s">
        <v>11</v>
      </c>
      <c r="D25" s="207" t="s">
        <v>280</v>
      </c>
      <c r="E25" s="207" t="s">
        <v>281</v>
      </c>
      <c r="F25" s="653" t="s">
        <v>8</v>
      </c>
      <c r="G25" s="653"/>
      <c r="H25" s="650"/>
      <c r="I25" s="650"/>
      <c r="J25" s="650"/>
      <c r="K25" s="650"/>
      <c r="L25" s="650"/>
    </row>
    <row r="26" spans="1:12" x14ac:dyDescent="0.2">
      <c r="A26" s="652"/>
      <c r="B26" s="651" t="s">
        <v>3358</v>
      </c>
      <c r="C26" s="651" t="s">
        <v>3360</v>
      </c>
      <c r="D26" s="655">
        <v>43439</v>
      </c>
      <c r="E26" s="651" t="s">
        <v>3361</v>
      </c>
      <c r="F26" s="651" t="s">
        <v>3362</v>
      </c>
      <c r="G26" s="651"/>
      <c r="H26" s="649" t="s">
        <v>286</v>
      </c>
      <c r="I26" s="649"/>
      <c r="J26" s="209" t="s">
        <v>287</v>
      </c>
      <c r="K26" s="209" t="s">
        <v>16</v>
      </c>
      <c r="L26" s="210">
        <v>1199</v>
      </c>
    </row>
    <row r="27" spans="1:12" x14ac:dyDescent="0.2">
      <c r="A27" s="652"/>
      <c r="B27" s="651"/>
      <c r="C27" s="651"/>
      <c r="D27" s="655"/>
      <c r="E27" s="651"/>
      <c r="F27" s="651"/>
      <c r="G27" s="651"/>
      <c r="H27" s="649" t="s">
        <v>242</v>
      </c>
      <c r="I27" s="649"/>
      <c r="J27" s="209" t="s">
        <v>287</v>
      </c>
      <c r="K27" s="209" t="s">
        <v>287</v>
      </c>
      <c r="L27" s="210">
        <v>0</v>
      </c>
    </row>
    <row r="28" spans="1:12" ht="24" x14ac:dyDescent="0.2">
      <c r="A28" s="652"/>
      <c r="B28" s="203" t="s">
        <v>6</v>
      </c>
      <c r="C28" s="207" t="s">
        <v>5</v>
      </c>
      <c r="D28" s="207" t="s">
        <v>288</v>
      </c>
      <c r="E28" s="207" t="s">
        <v>289</v>
      </c>
      <c r="F28" s="650"/>
      <c r="G28" s="650"/>
      <c r="H28" s="649" t="s">
        <v>290</v>
      </c>
      <c r="I28" s="649"/>
      <c r="J28" s="651" t="s">
        <v>287</v>
      </c>
      <c r="K28" s="651" t="s">
        <v>287</v>
      </c>
      <c r="L28" s="648">
        <v>0</v>
      </c>
    </row>
    <row r="29" spans="1:12" ht="24" x14ac:dyDescent="0.2">
      <c r="A29" s="652"/>
      <c r="B29" s="209" t="s">
        <v>710</v>
      </c>
      <c r="C29" s="209" t="s">
        <v>3362</v>
      </c>
      <c r="D29" s="211">
        <v>43442</v>
      </c>
      <c r="E29" s="209" t="s">
        <v>3363</v>
      </c>
      <c r="F29" s="650"/>
      <c r="G29" s="650"/>
      <c r="H29" s="649"/>
      <c r="I29" s="649"/>
      <c r="J29" s="651"/>
      <c r="K29" s="651"/>
      <c r="L29" s="648"/>
    </row>
    <row r="30" spans="1:12" ht="24" x14ac:dyDescent="0.2">
      <c r="A30" s="652">
        <v>1005</v>
      </c>
      <c r="B30" s="203" t="s">
        <v>12</v>
      </c>
      <c r="C30" s="207" t="s">
        <v>11</v>
      </c>
      <c r="D30" s="207" t="s">
        <v>280</v>
      </c>
      <c r="E30" s="207" t="s">
        <v>281</v>
      </c>
      <c r="F30" s="653" t="s">
        <v>8</v>
      </c>
      <c r="G30" s="653"/>
      <c r="H30" s="650"/>
      <c r="I30" s="650"/>
      <c r="J30" s="650"/>
      <c r="K30" s="650"/>
      <c r="L30" s="650"/>
    </row>
    <row r="31" spans="1:12" x14ac:dyDescent="0.2">
      <c r="A31" s="652"/>
      <c r="B31" s="651" t="s">
        <v>3364</v>
      </c>
      <c r="C31" s="654" t="s">
        <v>3365</v>
      </c>
      <c r="D31" s="655">
        <v>43518</v>
      </c>
      <c r="E31" s="651" t="s">
        <v>607</v>
      </c>
      <c r="F31" s="651" t="s">
        <v>700</v>
      </c>
      <c r="G31" s="651"/>
      <c r="H31" s="649" t="s">
        <v>286</v>
      </c>
      <c r="I31" s="649"/>
      <c r="J31" s="209" t="s">
        <v>287</v>
      </c>
      <c r="K31" s="209" t="s">
        <v>287</v>
      </c>
      <c r="L31" s="210">
        <v>0</v>
      </c>
    </row>
    <row r="32" spans="1:12" x14ac:dyDescent="0.2">
      <c r="A32" s="652"/>
      <c r="B32" s="651"/>
      <c r="C32" s="654"/>
      <c r="D32" s="655"/>
      <c r="E32" s="651"/>
      <c r="F32" s="651"/>
      <c r="G32" s="651"/>
      <c r="H32" s="649" t="s">
        <v>242</v>
      </c>
      <c r="I32" s="649"/>
      <c r="J32" s="209" t="s">
        <v>287</v>
      </c>
      <c r="K32" s="209" t="s">
        <v>287</v>
      </c>
      <c r="L32" s="210">
        <v>0</v>
      </c>
    </row>
    <row r="33" spans="1:12" ht="24" x14ac:dyDescent="0.2">
      <c r="A33" s="652"/>
      <c r="B33" s="203" t="s">
        <v>6</v>
      </c>
      <c r="C33" s="207" t="s">
        <v>5</v>
      </c>
      <c r="D33" s="207" t="s">
        <v>288</v>
      </c>
      <c r="E33" s="207" t="s">
        <v>289</v>
      </c>
      <c r="F33" s="650"/>
      <c r="G33" s="650"/>
      <c r="H33" s="649" t="s">
        <v>290</v>
      </c>
      <c r="I33" s="649"/>
      <c r="J33" s="651" t="s">
        <v>287</v>
      </c>
      <c r="K33" s="651" t="s">
        <v>16</v>
      </c>
      <c r="L33" s="648">
        <v>770</v>
      </c>
    </row>
    <row r="34" spans="1:12" ht="24" x14ac:dyDescent="0.2">
      <c r="A34" s="652"/>
      <c r="B34" s="209" t="s">
        <v>317</v>
      </c>
      <c r="C34" s="209" t="s">
        <v>700</v>
      </c>
      <c r="D34" s="211">
        <v>43521</v>
      </c>
      <c r="E34" s="209" t="s">
        <v>3366</v>
      </c>
      <c r="F34" s="650"/>
      <c r="G34" s="650"/>
      <c r="H34" s="649"/>
      <c r="I34" s="649"/>
      <c r="J34" s="651"/>
      <c r="K34" s="651"/>
      <c r="L34" s="648"/>
    </row>
    <row r="35" spans="1:12" ht="24" x14ac:dyDescent="0.2">
      <c r="A35" s="652">
        <v>1006</v>
      </c>
      <c r="B35" s="203" t="s">
        <v>12</v>
      </c>
      <c r="C35" s="207" t="s">
        <v>11</v>
      </c>
      <c r="D35" s="207" t="s">
        <v>280</v>
      </c>
      <c r="E35" s="207" t="s">
        <v>281</v>
      </c>
      <c r="F35" s="653" t="s">
        <v>8</v>
      </c>
      <c r="G35" s="653"/>
      <c r="H35" s="650"/>
      <c r="I35" s="650"/>
      <c r="J35" s="650"/>
      <c r="K35" s="650"/>
      <c r="L35" s="650"/>
    </row>
    <row r="36" spans="1:12" x14ac:dyDescent="0.2">
      <c r="A36" s="652"/>
      <c r="B36" s="651" t="s">
        <v>3367</v>
      </c>
      <c r="C36" s="654" t="s">
        <v>3368</v>
      </c>
      <c r="D36" s="655">
        <v>43391</v>
      </c>
      <c r="E36" s="651" t="s">
        <v>3369</v>
      </c>
      <c r="F36" s="651" t="s">
        <v>2077</v>
      </c>
      <c r="G36" s="651"/>
      <c r="H36" s="649" t="s">
        <v>286</v>
      </c>
      <c r="I36" s="649"/>
      <c r="J36" s="209" t="s">
        <v>287</v>
      </c>
      <c r="K36" s="209" t="s">
        <v>16</v>
      </c>
      <c r="L36" s="210">
        <v>211.04</v>
      </c>
    </row>
    <row r="37" spans="1:12" x14ac:dyDescent="0.2">
      <c r="A37" s="652"/>
      <c r="B37" s="651"/>
      <c r="C37" s="654"/>
      <c r="D37" s="655"/>
      <c r="E37" s="651"/>
      <c r="F37" s="651"/>
      <c r="G37" s="651"/>
      <c r="H37" s="649" t="s">
        <v>242</v>
      </c>
      <c r="I37" s="649"/>
      <c r="J37" s="209" t="s">
        <v>287</v>
      </c>
      <c r="K37" s="209" t="s">
        <v>16</v>
      </c>
      <c r="L37" s="210">
        <v>391</v>
      </c>
    </row>
    <row r="38" spans="1:12" ht="24" x14ac:dyDescent="0.2">
      <c r="A38" s="652"/>
      <c r="B38" s="203" t="s">
        <v>6</v>
      </c>
      <c r="C38" s="207" t="s">
        <v>5</v>
      </c>
      <c r="D38" s="207" t="s">
        <v>288</v>
      </c>
      <c r="E38" s="207" t="s">
        <v>289</v>
      </c>
      <c r="F38" s="650"/>
      <c r="G38" s="650"/>
      <c r="H38" s="649" t="s">
        <v>290</v>
      </c>
      <c r="I38" s="649"/>
      <c r="J38" s="651" t="s">
        <v>287</v>
      </c>
      <c r="K38" s="651" t="s">
        <v>16</v>
      </c>
      <c r="L38" s="648">
        <v>381</v>
      </c>
    </row>
    <row r="39" spans="1:12" ht="24" x14ac:dyDescent="0.2">
      <c r="A39" s="652"/>
      <c r="B39" s="209" t="s">
        <v>439</v>
      </c>
      <c r="C39" s="209" t="s">
        <v>2077</v>
      </c>
      <c r="D39" s="211">
        <v>43392</v>
      </c>
      <c r="E39" s="209" t="s">
        <v>1915</v>
      </c>
      <c r="F39" s="650"/>
      <c r="G39" s="650"/>
      <c r="H39" s="649"/>
      <c r="I39" s="649"/>
      <c r="J39" s="651"/>
      <c r="K39" s="651"/>
      <c r="L39" s="648"/>
    </row>
    <row r="40" spans="1:12" ht="24" x14ac:dyDescent="0.2">
      <c r="A40" s="652">
        <v>1007</v>
      </c>
      <c r="B40" s="203" t="s">
        <v>12</v>
      </c>
      <c r="C40" s="207" t="s">
        <v>11</v>
      </c>
      <c r="D40" s="207" t="s">
        <v>280</v>
      </c>
      <c r="E40" s="207" t="s">
        <v>281</v>
      </c>
      <c r="F40" s="653" t="s">
        <v>8</v>
      </c>
      <c r="G40" s="653"/>
      <c r="H40" s="650"/>
      <c r="I40" s="650"/>
      <c r="J40" s="650"/>
      <c r="K40" s="650"/>
      <c r="L40" s="650"/>
    </row>
    <row r="41" spans="1:12" x14ac:dyDescent="0.2">
      <c r="A41" s="652"/>
      <c r="B41" s="651" t="s">
        <v>3367</v>
      </c>
      <c r="C41" s="654" t="s">
        <v>3370</v>
      </c>
      <c r="D41" s="655">
        <v>43447</v>
      </c>
      <c r="E41" s="651" t="s">
        <v>373</v>
      </c>
      <c r="F41" s="651" t="s">
        <v>374</v>
      </c>
      <c r="G41" s="651"/>
      <c r="H41" s="649" t="s">
        <v>286</v>
      </c>
      <c r="I41" s="649"/>
      <c r="J41" s="209" t="s">
        <v>287</v>
      </c>
      <c r="K41" s="209" t="s">
        <v>16</v>
      </c>
      <c r="L41" s="210">
        <v>357.5</v>
      </c>
    </row>
    <row r="42" spans="1:12" x14ac:dyDescent="0.2">
      <c r="A42" s="652"/>
      <c r="B42" s="651"/>
      <c r="C42" s="654"/>
      <c r="D42" s="655"/>
      <c r="E42" s="651"/>
      <c r="F42" s="651"/>
      <c r="G42" s="651"/>
      <c r="H42" s="649" t="s">
        <v>242</v>
      </c>
      <c r="I42" s="649"/>
      <c r="J42" s="209" t="s">
        <v>287</v>
      </c>
      <c r="K42" s="209" t="s">
        <v>287</v>
      </c>
      <c r="L42" s="210">
        <v>0</v>
      </c>
    </row>
    <row r="43" spans="1:12" ht="24" x14ac:dyDescent="0.2">
      <c r="A43" s="652"/>
      <c r="B43" s="203" t="s">
        <v>6</v>
      </c>
      <c r="C43" s="207" t="s">
        <v>5</v>
      </c>
      <c r="D43" s="207" t="s">
        <v>288</v>
      </c>
      <c r="E43" s="207" t="s">
        <v>289</v>
      </c>
      <c r="F43" s="650"/>
      <c r="G43" s="650"/>
      <c r="H43" s="649" t="s">
        <v>290</v>
      </c>
      <c r="I43" s="649"/>
      <c r="J43" s="651" t="s">
        <v>287</v>
      </c>
      <c r="K43" s="651" t="s">
        <v>16</v>
      </c>
      <c r="L43" s="648">
        <v>43</v>
      </c>
    </row>
    <row r="44" spans="1:12" ht="24" x14ac:dyDescent="0.2">
      <c r="A44" s="652"/>
      <c r="B44" s="209" t="s">
        <v>439</v>
      </c>
      <c r="C44" s="209" t="s">
        <v>374</v>
      </c>
      <c r="D44" s="211">
        <v>43448</v>
      </c>
      <c r="E44" s="209" t="s">
        <v>2078</v>
      </c>
      <c r="F44" s="650"/>
      <c r="G44" s="650"/>
      <c r="H44" s="649"/>
      <c r="I44" s="649"/>
      <c r="J44" s="651"/>
      <c r="K44" s="651"/>
      <c r="L44" s="648"/>
    </row>
    <row r="45" spans="1:12" ht="24" x14ac:dyDescent="0.2">
      <c r="A45" s="652">
        <v>1008</v>
      </c>
      <c r="B45" s="203" t="s">
        <v>12</v>
      </c>
      <c r="C45" s="207" t="s">
        <v>11</v>
      </c>
      <c r="D45" s="207" t="s">
        <v>280</v>
      </c>
      <c r="E45" s="207" t="s">
        <v>281</v>
      </c>
      <c r="F45" s="653" t="s">
        <v>8</v>
      </c>
      <c r="G45" s="653"/>
      <c r="H45" s="650"/>
      <c r="I45" s="650"/>
      <c r="J45" s="650"/>
      <c r="K45" s="650"/>
      <c r="L45" s="650"/>
    </row>
    <row r="46" spans="1:12" x14ac:dyDescent="0.2">
      <c r="A46" s="652"/>
      <c r="B46" s="651" t="s">
        <v>3367</v>
      </c>
      <c r="C46" s="654" t="s">
        <v>3371</v>
      </c>
      <c r="D46" s="655">
        <v>43533</v>
      </c>
      <c r="E46" s="651" t="s">
        <v>310</v>
      </c>
      <c r="F46" s="651" t="s">
        <v>3372</v>
      </c>
      <c r="G46" s="651"/>
      <c r="H46" s="649" t="s">
        <v>286</v>
      </c>
      <c r="I46" s="649"/>
      <c r="J46" s="209" t="s">
        <v>287</v>
      </c>
      <c r="K46" s="209" t="s">
        <v>16</v>
      </c>
      <c r="L46" s="210">
        <v>552</v>
      </c>
    </row>
    <row r="47" spans="1:12" x14ac:dyDescent="0.2">
      <c r="A47" s="652"/>
      <c r="B47" s="651"/>
      <c r="C47" s="654"/>
      <c r="D47" s="655"/>
      <c r="E47" s="651"/>
      <c r="F47" s="651"/>
      <c r="G47" s="651"/>
      <c r="H47" s="649" t="s">
        <v>242</v>
      </c>
      <c r="I47" s="649"/>
      <c r="J47" s="209" t="s">
        <v>287</v>
      </c>
      <c r="K47" s="209" t="s">
        <v>16</v>
      </c>
      <c r="L47" s="210">
        <v>764.76</v>
      </c>
    </row>
    <row r="48" spans="1:12" ht="24" x14ac:dyDescent="0.2">
      <c r="A48" s="652"/>
      <c r="B48" s="203" t="s">
        <v>6</v>
      </c>
      <c r="C48" s="207" t="s">
        <v>5</v>
      </c>
      <c r="D48" s="207" t="s">
        <v>288</v>
      </c>
      <c r="E48" s="207" t="s">
        <v>289</v>
      </c>
      <c r="F48" s="650"/>
      <c r="G48" s="650"/>
      <c r="H48" s="649" t="s">
        <v>290</v>
      </c>
      <c r="I48" s="649"/>
      <c r="J48" s="651" t="s">
        <v>287</v>
      </c>
      <c r="K48" s="651" t="s">
        <v>287</v>
      </c>
      <c r="L48" s="648">
        <v>0</v>
      </c>
    </row>
    <row r="49" spans="1:12" ht="24" x14ac:dyDescent="0.2">
      <c r="A49" s="652"/>
      <c r="B49" s="209" t="s">
        <v>439</v>
      </c>
      <c r="C49" s="209" t="s">
        <v>3372</v>
      </c>
      <c r="D49" s="211">
        <v>43540</v>
      </c>
      <c r="E49" s="209" t="s">
        <v>2203</v>
      </c>
      <c r="F49" s="650"/>
      <c r="G49" s="650"/>
      <c r="H49" s="649"/>
      <c r="I49" s="649"/>
      <c r="J49" s="651"/>
      <c r="K49" s="651"/>
      <c r="L49" s="648"/>
    </row>
    <row r="50" spans="1:12" ht="24" x14ac:dyDescent="0.2">
      <c r="A50" s="652">
        <v>1009</v>
      </c>
      <c r="B50" s="203" t="s">
        <v>12</v>
      </c>
      <c r="C50" s="207" t="s">
        <v>11</v>
      </c>
      <c r="D50" s="207" t="s">
        <v>280</v>
      </c>
      <c r="E50" s="207" t="s">
        <v>281</v>
      </c>
      <c r="F50" s="653" t="s">
        <v>8</v>
      </c>
      <c r="G50" s="653"/>
      <c r="H50" s="650"/>
      <c r="I50" s="650"/>
      <c r="J50" s="650"/>
      <c r="K50" s="650"/>
      <c r="L50" s="650"/>
    </row>
    <row r="51" spans="1:12" x14ac:dyDescent="0.2">
      <c r="A51" s="652"/>
      <c r="B51" s="651" t="s">
        <v>3367</v>
      </c>
      <c r="C51" s="654" t="s">
        <v>3371</v>
      </c>
      <c r="D51" s="655">
        <v>43533</v>
      </c>
      <c r="E51" s="651" t="s">
        <v>310</v>
      </c>
      <c r="F51" s="651" t="s">
        <v>3373</v>
      </c>
      <c r="G51" s="651"/>
      <c r="H51" s="649" t="s">
        <v>286</v>
      </c>
      <c r="I51" s="649"/>
      <c r="J51" s="209" t="s">
        <v>287</v>
      </c>
      <c r="K51" s="209" t="s">
        <v>16</v>
      </c>
      <c r="L51" s="210">
        <v>639.53</v>
      </c>
    </row>
    <row r="52" spans="1:12" x14ac:dyDescent="0.2">
      <c r="A52" s="652"/>
      <c r="B52" s="651"/>
      <c r="C52" s="654"/>
      <c r="D52" s="655"/>
      <c r="E52" s="651"/>
      <c r="F52" s="651"/>
      <c r="G52" s="651"/>
      <c r="H52" s="649" t="s">
        <v>242</v>
      </c>
      <c r="I52" s="649"/>
      <c r="J52" s="209" t="s">
        <v>287</v>
      </c>
      <c r="K52" s="209" t="s">
        <v>16</v>
      </c>
      <c r="L52" s="210">
        <v>44.3</v>
      </c>
    </row>
    <row r="53" spans="1:12" ht="24" x14ac:dyDescent="0.2">
      <c r="A53" s="652"/>
      <c r="B53" s="203" t="s">
        <v>6</v>
      </c>
      <c r="C53" s="207" t="s">
        <v>5</v>
      </c>
      <c r="D53" s="207" t="s">
        <v>288</v>
      </c>
      <c r="E53" s="207" t="s">
        <v>289</v>
      </c>
      <c r="F53" s="650"/>
      <c r="G53" s="650"/>
      <c r="H53" s="649" t="s">
        <v>290</v>
      </c>
      <c r="I53" s="649"/>
      <c r="J53" s="651" t="s">
        <v>287</v>
      </c>
      <c r="K53" s="651" t="s">
        <v>287</v>
      </c>
      <c r="L53" s="648">
        <v>0</v>
      </c>
    </row>
    <row r="54" spans="1:12" ht="24" x14ac:dyDescent="0.2">
      <c r="A54" s="652"/>
      <c r="B54" s="209" t="s">
        <v>439</v>
      </c>
      <c r="C54" s="209" t="s">
        <v>3373</v>
      </c>
      <c r="D54" s="211">
        <v>43540</v>
      </c>
      <c r="E54" s="209" t="s">
        <v>2203</v>
      </c>
      <c r="F54" s="650"/>
      <c r="G54" s="650"/>
      <c r="H54" s="649"/>
      <c r="I54" s="649"/>
      <c r="J54" s="651"/>
      <c r="K54" s="651"/>
      <c r="L54" s="648"/>
    </row>
    <row r="55" spans="1:12" ht="24" x14ac:dyDescent="0.2">
      <c r="A55" s="652">
        <v>1010</v>
      </c>
      <c r="B55" s="203" t="s">
        <v>12</v>
      </c>
      <c r="C55" s="207" t="s">
        <v>11</v>
      </c>
      <c r="D55" s="207" t="s">
        <v>280</v>
      </c>
      <c r="E55" s="207" t="s">
        <v>281</v>
      </c>
      <c r="F55" s="653" t="s">
        <v>8</v>
      </c>
      <c r="G55" s="653"/>
      <c r="H55" s="650"/>
      <c r="I55" s="650"/>
      <c r="J55" s="650"/>
      <c r="K55" s="650"/>
      <c r="L55" s="650"/>
    </row>
    <row r="56" spans="1:12" x14ac:dyDescent="0.2">
      <c r="A56" s="652"/>
      <c r="B56" s="651" t="s">
        <v>3374</v>
      </c>
      <c r="C56" s="654" t="s">
        <v>3375</v>
      </c>
      <c r="D56" s="655">
        <v>43396</v>
      </c>
      <c r="E56" s="651" t="s">
        <v>469</v>
      </c>
      <c r="F56" s="651" t="s">
        <v>470</v>
      </c>
      <c r="G56" s="651"/>
      <c r="H56" s="649" t="s">
        <v>286</v>
      </c>
      <c r="I56" s="649"/>
      <c r="J56" s="209" t="s">
        <v>287</v>
      </c>
      <c r="K56" s="209" t="s">
        <v>16</v>
      </c>
      <c r="L56" s="210">
        <v>272.93</v>
      </c>
    </row>
    <row r="57" spans="1:12" x14ac:dyDescent="0.2">
      <c r="A57" s="652"/>
      <c r="B57" s="651"/>
      <c r="C57" s="654"/>
      <c r="D57" s="655"/>
      <c r="E57" s="651"/>
      <c r="F57" s="651"/>
      <c r="G57" s="651"/>
      <c r="H57" s="649" t="s">
        <v>242</v>
      </c>
      <c r="I57" s="649"/>
      <c r="J57" s="209" t="s">
        <v>287</v>
      </c>
      <c r="K57" s="209" t="s">
        <v>16</v>
      </c>
      <c r="L57" s="210">
        <v>263.95999999999998</v>
      </c>
    </row>
    <row r="58" spans="1:12" ht="24" x14ac:dyDescent="0.2">
      <c r="A58" s="652"/>
      <c r="B58" s="203" t="s">
        <v>6</v>
      </c>
      <c r="C58" s="207" t="s">
        <v>5</v>
      </c>
      <c r="D58" s="207" t="s">
        <v>288</v>
      </c>
      <c r="E58" s="207" t="s">
        <v>289</v>
      </c>
      <c r="F58" s="650"/>
      <c r="G58" s="650"/>
      <c r="H58" s="649" t="s">
        <v>290</v>
      </c>
      <c r="I58" s="649"/>
      <c r="J58" s="651" t="s">
        <v>287</v>
      </c>
      <c r="K58" s="651" t="s">
        <v>16</v>
      </c>
      <c r="L58" s="648">
        <v>140</v>
      </c>
    </row>
    <row r="59" spans="1:12" ht="24" x14ac:dyDescent="0.2">
      <c r="A59" s="652"/>
      <c r="B59" s="209" t="s">
        <v>291</v>
      </c>
      <c r="C59" s="209" t="s">
        <v>470</v>
      </c>
      <c r="D59" s="211">
        <v>43398</v>
      </c>
      <c r="E59" s="209" t="s">
        <v>3163</v>
      </c>
      <c r="F59" s="650"/>
      <c r="G59" s="650"/>
      <c r="H59" s="649"/>
      <c r="I59" s="649"/>
      <c r="J59" s="651"/>
      <c r="K59" s="651"/>
      <c r="L59" s="648"/>
    </row>
    <row r="60" spans="1:12" ht="24" x14ac:dyDescent="0.2">
      <c r="A60" s="652">
        <v>1011</v>
      </c>
      <c r="B60" s="203" t="s">
        <v>12</v>
      </c>
      <c r="C60" s="207" t="s">
        <v>11</v>
      </c>
      <c r="D60" s="207" t="s">
        <v>280</v>
      </c>
      <c r="E60" s="207" t="s">
        <v>281</v>
      </c>
      <c r="F60" s="653" t="s">
        <v>8</v>
      </c>
      <c r="G60" s="653"/>
      <c r="H60" s="650"/>
      <c r="I60" s="650"/>
      <c r="J60" s="650"/>
      <c r="K60" s="650"/>
      <c r="L60" s="650"/>
    </row>
    <row r="61" spans="1:12" x14ac:dyDescent="0.2">
      <c r="A61" s="652"/>
      <c r="B61" s="651" t="s">
        <v>3376</v>
      </c>
      <c r="C61" s="654" t="s">
        <v>3377</v>
      </c>
      <c r="D61" s="655">
        <v>43397</v>
      </c>
      <c r="E61" s="651" t="s">
        <v>1608</v>
      </c>
      <c r="F61" s="651" t="s">
        <v>1609</v>
      </c>
      <c r="G61" s="651"/>
      <c r="H61" s="649" t="s">
        <v>286</v>
      </c>
      <c r="I61" s="649"/>
      <c r="J61" s="209" t="s">
        <v>287</v>
      </c>
      <c r="K61" s="209" t="s">
        <v>16</v>
      </c>
      <c r="L61" s="210">
        <v>1340.96</v>
      </c>
    </row>
    <row r="62" spans="1:12" x14ac:dyDescent="0.2">
      <c r="A62" s="652"/>
      <c r="B62" s="651"/>
      <c r="C62" s="654"/>
      <c r="D62" s="655"/>
      <c r="E62" s="651"/>
      <c r="F62" s="651"/>
      <c r="G62" s="651"/>
      <c r="H62" s="649" t="s">
        <v>242</v>
      </c>
      <c r="I62" s="649"/>
      <c r="J62" s="209" t="s">
        <v>287</v>
      </c>
      <c r="K62" s="209" t="s">
        <v>16</v>
      </c>
      <c r="L62" s="210">
        <v>645.4</v>
      </c>
    </row>
    <row r="63" spans="1:12" ht="24" x14ac:dyDescent="0.2">
      <c r="A63" s="652"/>
      <c r="B63" s="203" t="s">
        <v>6</v>
      </c>
      <c r="C63" s="207" t="s">
        <v>5</v>
      </c>
      <c r="D63" s="207" t="s">
        <v>288</v>
      </c>
      <c r="E63" s="207" t="s">
        <v>289</v>
      </c>
      <c r="F63" s="650"/>
      <c r="G63" s="650"/>
      <c r="H63" s="649" t="s">
        <v>290</v>
      </c>
      <c r="I63" s="649"/>
      <c r="J63" s="651" t="s">
        <v>287</v>
      </c>
      <c r="K63" s="651" t="s">
        <v>16</v>
      </c>
      <c r="L63" s="648">
        <v>400</v>
      </c>
    </row>
    <row r="64" spans="1:12" ht="24" x14ac:dyDescent="0.2">
      <c r="A64" s="652"/>
      <c r="B64" s="209" t="s">
        <v>317</v>
      </c>
      <c r="C64" s="209" t="s">
        <v>1609</v>
      </c>
      <c r="D64" s="211">
        <v>43401</v>
      </c>
      <c r="E64" s="209" t="s">
        <v>3378</v>
      </c>
      <c r="F64" s="650"/>
      <c r="G64" s="650"/>
      <c r="H64" s="649"/>
      <c r="I64" s="649"/>
      <c r="J64" s="651"/>
      <c r="K64" s="651"/>
      <c r="L64" s="648"/>
    </row>
    <row r="65" spans="1:12" ht="24" x14ac:dyDescent="0.2">
      <c r="A65" s="652">
        <v>1012</v>
      </c>
      <c r="B65" s="203" t="s">
        <v>12</v>
      </c>
      <c r="C65" s="207" t="s">
        <v>11</v>
      </c>
      <c r="D65" s="207" t="s">
        <v>280</v>
      </c>
      <c r="E65" s="207" t="s">
        <v>281</v>
      </c>
      <c r="F65" s="653" t="s">
        <v>8</v>
      </c>
      <c r="G65" s="653"/>
      <c r="H65" s="650"/>
      <c r="I65" s="650"/>
      <c r="J65" s="650"/>
      <c r="K65" s="650"/>
      <c r="L65" s="650"/>
    </row>
    <row r="66" spans="1:12" x14ac:dyDescent="0.2">
      <c r="A66" s="652"/>
      <c r="B66" s="651" t="s">
        <v>3376</v>
      </c>
      <c r="C66" s="654" t="s">
        <v>3379</v>
      </c>
      <c r="D66" s="655">
        <v>43405</v>
      </c>
      <c r="E66" s="651" t="s">
        <v>3356</v>
      </c>
      <c r="F66" s="651" t="s">
        <v>3380</v>
      </c>
      <c r="G66" s="651"/>
      <c r="H66" s="649" t="s">
        <v>286</v>
      </c>
      <c r="I66" s="649"/>
      <c r="J66" s="209" t="s">
        <v>287</v>
      </c>
      <c r="K66" s="209" t="s">
        <v>16</v>
      </c>
      <c r="L66" s="210">
        <v>416</v>
      </c>
    </row>
    <row r="67" spans="1:12" x14ac:dyDescent="0.2">
      <c r="A67" s="652"/>
      <c r="B67" s="651"/>
      <c r="C67" s="654"/>
      <c r="D67" s="655"/>
      <c r="E67" s="651"/>
      <c r="F67" s="651"/>
      <c r="G67" s="651"/>
      <c r="H67" s="649" t="s">
        <v>242</v>
      </c>
      <c r="I67" s="649"/>
      <c r="J67" s="209" t="s">
        <v>287</v>
      </c>
      <c r="K67" s="209" t="s">
        <v>16</v>
      </c>
      <c r="L67" s="210">
        <v>558.48</v>
      </c>
    </row>
    <row r="68" spans="1:12" ht="24" x14ac:dyDescent="0.2">
      <c r="A68" s="652"/>
      <c r="B68" s="203" t="s">
        <v>6</v>
      </c>
      <c r="C68" s="207" t="s">
        <v>5</v>
      </c>
      <c r="D68" s="207" t="s">
        <v>288</v>
      </c>
      <c r="E68" s="207" t="s">
        <v>289</v>
      </c>
      <c r="F68" s="650"/>
      <c r="G68" s="650"/>
      <c r="H68" s="649" t="s">
        <v>290</v>
      </c>
      <c r="I68" s="649"/>
      <c r="J68" s="651" t="s">
        <v>287</v>
      </c>
      <c r="K68" s="651" t="s">
        <v>16</v>
      </c>
      <c r="L68" s="648">
        <v>413</v>
      </c>
    </row>
    <row r="69" spans="1:12" ht="24" x14ac:dyDescent="0.2">
      <c r="A69" s="652"/>
      <c r="B69" s="209" t="s">
        <v>317</v>
      </c>
      <c r="C69" s="209" t="s">
        <v>3380</v>
      </c>
      <c r="D69" s="211">
        <v>43407</v>
      </c>
      <c r="E69" s="209" t="s">
        <v>1100</v>
      </c>
      <c r="F69" s="650"/>
      <c r="G69" s="650"/>
      <c r="H69" s="649"/>
      <c r="I69" s="649"/>
      <c r="J69" s="651"/>
      <c r="K69" s="651"/>
      <c r="L69" s="648"/>
    </row>
    <row r="70" spans="1:12" ht="24" x14ac:dyDescent="0.2">
      <c r="A70" s="652">
        <v>1013</v>
      </c>
      <c r="B70" s="203" t="s">
        <v>12</v>
      </c>
      <c r="C70" s="207" t="s">
        <v>11</v>
      </c>
      <c r="D70" s="207" t="s">
        <v>280</v>
      </c>
      <c r="E70" s="207" t="s">
        <v>281</v>
      </c>
      <c r="F70" s="653" t="s">
        <v>8</v>
      </c>
      <c r="G70" s="653"/>
      <c r="H70" s="650"/>
      <c r="I70" s="650"/>
      <c r="J70" s="650"/>
      <c r="K70" s="650"/>
      <c r="L70" s="650"/>
    </row>
    <row r="71" spans="1:12" x14ac:dyDescent="0.2">
      <c r="A71" s="652"/>
      <c r="B71" s="651" t="s">
        <v>3376</v>
      </c>
      <c r="C71" s="654" t="s">
        <v>3381</v>
      </c>
      <c r="D71" s="655">
        <v>43446</v>
      </c>
      <c r="E71" s="651" t="s">
        <v>377</v>
      </c>
      <c r="F71" s="651" t="s">
        <v>1612</v>
      </c>
      <c r="G71" s="651"/>
      <c r="H71" s="649" t="s">
        <v>286</v>
      </c>
      <c r="I71" s="649"/>
      <c r="J71" s="209" t="s">
        <v>287</v>
      </c>
      <c r="K71" s="209" t="s">
        <v>16</v>
      </c>
      <c r="L71" s="210">
        <v>678</v>
      </c>
    </row>
    <row r="72" spans="1:12" x14ac:dyDescent="0.2">
      <c r="A72" s="652"/>
      <c r="B72" s="651"/>
      <c r="C72" s="654"/>
      <c r="D72" s="655"/>
      <c r="E72" s="651"/>
      <c r="F72" s="651"/>
      <c r="G72" s="651"/>
      <c r="H72" s="649" t="s">
        <v>242</v>
      </c>
      <c r="I72" s="649"/>
      <c r="J72" s="209" t="s">
        <v>287</v>
      </c>
      <c r="K72" s="209" t="s">
        <v>16</v>
      </c>
      <c r="L72" s="210">
        <v>198</v>
      </c>
    </row>
    <row r="73" spans="1:12" ht="24" x14ac:dyDescent="0.2">
      <c r="A73" s="652"/>
      <c r="B73" s="203" t="s">
        <v>6</v>
      </c>
      <c r="C73" s="207" t="s">
        <v>5</v>
      </c>
      <c r="D73" s="207" t="s">
        <v>288</v>
      </c>
      <c r="E73" s="207" t="s">
        <v>289</v>
      </c>
      <c r="F73" s="650"/>
      <c r="G73" s="650"/>
      <c r="H73" s="649" t="s">
        <v>290</v>
      </c>
      <c r="I73" s="649"/>
      <c r="J73" s="651" t="s">
        <v>287</v>
      </c>
      <c r="K73" s="651" t="s">
        <v>16</v>
      </c>
      <c r="L73" s="648">
        <v>459</v>
      </c>
    </row>
    <row r="74" spans="1:12" ht="24" x14ac:dyDescent="0.2">
      <c r="A74" s="652"/>
      <c r="B74" s="209" t="s">
        <v>317</v>
      </c>
      <c r="C74" s="209" t="s">
        <v>1612</v>
      </c>
      <c r="D74" s="211">
        <v>43449</v>
      </c>
      <c r="E74" s="209" t="s">
        <v>1552</v>
      </c>
      <c r="F74" s="650"/>
      <c r="G74" s="650"/>
      <c r="H74" s="649"/>
      <c r="I74" s="649"/>
      <c r="J74" s="651"/>
      <c r="K74" s="651"/>
      <c r="L74" s="648"/>
    </row>
    <row r="75" spans="1:12" ht="24" x14ac:dyDescent="0.2">
      <c r="A75" s="652">
        <v>1014</v>
      </c>
      <c r="B75" s="203" t="s">
        <v>12</v>
      </c>
      <c r="C75" s="207" t="s">
        <v>11</v>
      </c>
      <c r="D75" s="207" t="s">
        <v>280</v>
      </c>
      <c r="E75" s="207" t="s">
        <v>281</v>
      </c>
      <c r="F75" s="653" t="s">
        <v>8</v>
      </c>
      <c r="G75" s="653"/>
      <c r="H75" s="650"/>
      <c r="I75" s="650"/>
      <c r="J75" s="650"/>
      <c r="K75" s="650"/>
      <c r="L75" s="650"/>
    </row>
    <row r="76" spans="1:12" x14ac:dyDescent="0.2">
      <c r="A76" s="652"/>
      <c r="B76" s="651" t="s">
        <v>3376</v>
      </c>
      <c r="C76" s="654" t="s">
        <v>3382</v>
      </c>
      <c r="D76" s="655">
        <v>43495</v>
      </c>
      <c r="E76" s="651" t="s">
        <v>3383</v>
      </c>
      <c r="F76" s="651" t="s">
        <v>3384</v>
      </c>
      <c r="G76" s="651"/>
      <c r="H76" s="649" t="s">
        <v>286</v>
      </c>
      <c r="I76" s="649"/>
      <c r="J76" s="209" t="s">
        <v>287</v>
      </c>
      <c r="K76" s="209" t="s">
        <v>16</v>
      </c>
      <c r="L76" s="210">
        <v>2238.7600000000002</v>
      </c>
    </row>
    <row r="77" spans="1:12" x14ac:dyDescent="0.2">
      <c r="A77" s="652"/>
      <c r="B77" s="651"/>
      <c r="C77" s="654"/>
      <c r="D77" s="655"/>
      <c r="E77" s="651"/>
      <c r="F77" s="651"/>
      <c r="G77" s="651"/>
      <c r="H77" s="649" t="s">
        <v>242</v>
      </c>
      <c r="I77" s="649"/>
      <c r="J77" s="209" t="s">
        <v>287</v>
      </c>
      <c r="K77" s="209" t="s">
        <v>16</v>
      </c>
      <c r="L77" s="210">
        <v>968.8</v>
      </c>
    </row>
    <row r="78" spans="1:12" ht="24" x14ac:dyDescent="0.2">
      <c r="A78" s="652"/>
      <c r="B78" s="203" t="s">
        <v>6</v>
      </c>
      <c r="C78" s="207" t="s">
        <v>5</v>
      </c>
      <c r="D78" s="207" t="s">
        <v>288</v>
      </c>
      <c r="E78" s="207" t="s">
        <v>289</v>
      </c>
      <c r="F78" s="650"/>
      <c r="G78" s="650"/>
      <c r="H78" s="649" t="s">
        <v>290</v>
      </c>
      <c r="I78" s="649"/>
      <c r="J78" s="651" t="s">
        <v>287</v>
      </c>
      <c r="K78" s="651" t="s">
        <v>16</v>
      </c>
      <c r="L78" s="648">
        <v>45</v>
      </c>
    </row>
    <row r="79" spans="1:12" ht="24" x14ac:dyDescent="0.2">
      <c r="A79" s="652"/>
      <c r="B79" s="209" t="s">
        <v>317</v>
      </c>
      <c r="C79" s="209" t="s">
        <v>3384</v>
      </c>
      <c r="D79" s="211">
        <v>43499</v>
      </c>
      <c r="E79" s="209" t="s">
        <v>3385</v>
      </c>
      <c r="F79" s="650"/>
      <c r="G79" s="650"/>
      <c r="H79" s="649"/>
      <c r="I79" s="649"/>
      <c r="J79" s="651"/>
      <c r="K79" s="651"/>
      <c r="L79" s="648"/>
    </row>
    <row r="80" spans="1:12" ht="24" x14ac:dyDescent="0.2">
      <c r="A80" s="652">
        <v>1015</v>
      </c>
      <c r="B80" s="203" t="s">
        <v>12</v>
      </c>
      <c r="C80" s="207" t="s">
        <v>11</v>
      </c>
      <c r="D80" s="207" t="s">
        <v>280</v>
      </c>
      <c r="E80" s="207" t="s">
        <v>281</v>
      </c>
      <c r="F80" s="653" t="s">
        <v>8</v>
      </c>
      <c r="G80" s="653"/>
      <c r="H80" s="650"/>
      <c r="I80" s="650"/>
      <c r="J80" s="650"/>
      <c r="K80" s="650"/>
      <c r="L80" s="650"/>
    </row>
    <row r="81" spans="1:12" x14ac:dyDescent="0.2">
      <c r="A81" s="652"/>
      <c r="B81" s="651" t="s">
        <v>3386</v>
      </c>
      <c r="C81" s="654" t="s">
        <v>3387</v>
      </c>
      <c r="D81" s="655">
        <v>43518</v>
      </c>
      <c r="E81" s="651" t="s">
        <v>417</v>
      </c>
      <c r="F81" s="651" t="s">
        <v>3388</v>
      </c>
      <c r="G81" s="651"/>
      <c r="H81" s="649" t="s">
        <v>286</v>
      </c>
      <c r="I81" s="649"/>
      <c r="J81" s="209" t="s">
        <v>287</v>
      </c>
      <c r="K81" s="209" t="s">
        <v>16</v>
      </c>
      <c r="L81" s="210">
        <v>457.78</v>
      </c>
    </row>
    <row r="82" spans="1:12" x14ac:dyDescent="0.2">
      <c r="A82" s="652"/>
      <c r="B82" s="651"/>
      <c r="C82" s="654"/>
      <c r="D82" s="655"/>
      <c r="E82" s="651"/>
      <c r="F82" s="651"/>
      <c r="G82" s="651"/>
      <c r="H82" s="649" t="s">
        <v>242</v>
      </c>
      <c r="I82" s="649"/>
      <c r="J82" s="651" t="s">
        <v>16</v>
      </c>
      <c r="K82" s="651" t="s">
        <v>287</v>
      </c>
      <c r="L82" s="648">
        <v>545.6</v>
      </c>
    </row>
    <row r="83" spans="1:12" x14ac:dyDescent="0.2">
      <c r="A83" s="652"/>
      <c r="B83" s="651"/>
      <c r="C83" s="654"/>
      <c r="D83" s="655"/>
      <c r="E83" s="651"/>
      <c r="F83" s="651"/>
      <c r="G83" s="651"/>
      <c r="H83" s="649"/>
      <c r="I83" s="649"/>
      <c r="J83" s="651"/>
      <c r="K83" s="651"/>
      <c r="L83" s="648"/>
    </row>
    <row r="84" spans="1:12" x14ac:dyDescent="0.2">
      <c r="A84" s="652"/>
      <c r="B84" s="651"/>
      <c r="C84" s="654"/>
      <c r="D84" s="655"/>
      <c r="E84" s="651"/>
      <c r="F84" s="651"/>
      <c r="G84" s="651"/>
      <c r="H84" s="649"/>
      <c r="I84" s="649"/>
      <c r="J84" s="651"/>
      <c r="K84" s="651"/>
      <c r="L84" s="648"/>
    </row>
    <row r="85" spans="1:12" ht="24" x14ac:dyDescent="0.2">
      <c r="A85" s="652"/>
      <c r="B85" s="203" t="s">
        <v>6</v>
      </c>
      <c r="C85" s="207" t="s">
        <v>5</v>
      </c>
      <c r="D85" s="207" t="s">
        <v>288</v>
      </c>
      <c r="E85" s="207" t="s">
        <v>289</v>
      </c>
      <c r="F85" s="650"/>
      <c r="G85" s="650"/>
      <c r="H85" s="649" t="s">
        <v>290</v>
      </c>
      <c r="I85" s="649"/>
      <c r="J85" s="651" t="s">
        <v>16</v>
      </c>
      <c r="K85" s="651" t="s">
        <v>16</v>
      </c>
      <c r="L85" s="648">
        <v>218.19</v>
      </c>
    </row>
    <row r="86" spans="1:12" ht="24" x14ac:dyDescent="0.2">
      <c r="A86" s="652"/>
      <c r="B86" s="209" t="s">
        <v>291</v>
      </c>
      <c r="C86" s="209" t="s">
        <v>3388</v>
      </c>
      <c r="D86" s="211">
        <v>43520</v>
      </c>
      <c r="E86" s="209" t="s">
        <v>2363</v>
      </c>
      <c r="F86" s="650"/>
      <c r="G86" s="650"/>
      <c r="H86" s="649"/>
      <c r="I86" s="649"/>
      <c r="J86" s="651"/>
      <c r="K86" s="651"/>
      <c r="L86" s="648"/>
    </row>
    <row r="87" spans="1:12" ht="24" x14ac:dyDescent="0.2">
      <c r="A87" s="652">
        <v>1016</v>
      </c>
      <c r="B87" s="203" t="s">
        <v>12</v>
      </c>
      <c r="C87" s="207" t="s">
        <v>11</v>
      </c>
      <c r="D87" s="207" t="s">
        <v>280</v>
      </c>
      <c r="E87" s="207" t="s">
        <v>281</v>
      </c>
      <c r="F87" s="653" t="s">
        <v>8</v>
      </c>
      <c r="G87" s="653"/>
      <c r="H87" s="650"/>
      <c r="I87" s="650"/>
      <c r="J87" s="650"/>
      <c r="K87" s="650"/>
      <c r="L87" s="650"/>
    </row>
    <row r="88" spans="1:12" x14ac:dyDescent="0.2">
      <c r="A88" s="652"/>
      <c r="B88" s="651" t="s">
        <v>3386</v>
      </c>
      <c r="C88" s="654" t="s">
        <v>3389</v>
      </c>
      <c r="D88" s="655">
        <v>43537</v>
      </c>
      <c r="E88" s="651" t="s">
        <v>1731</v>
      </c>
      <c r="F88" s="651" t="s">
        <v>2596</v>
      </c>
      <c r="G88" s="651"/>
      <c r="H88" s="649" t="s">
        <v>286</v>
      </c>
      <c r="I88" s="649"/>
      <c r="J88" s="209" t="s">
        <v>287</v>
      </c>
      <c r="K88" s="209" t="s">
        <v>16</v>
      </c>
      <c r="L88" s="210">
        <v>694.4</v>
      </c>
    </row>
    <row r="89" spans="1:12" x14ac:dyDescent="0.2">
      <c r="A89" s="652"/>
      <c r="B89" s="651"/>
      <c r="C89" s="654"/>
      <c r="D89" s="655"/>
      <c r="E89" s="651"/>
      <c r="F89" s="651"/>
      <c r="G89" s="651"/>
      <c r="H89" s="649" t="s">
        <v>242</v>
      </c>
      <c r="I89" s="649"/>
      <c r="J89" s="651" t="s">
        <v>16</v>
      </c>
      <c r="K89" s="651" t="s">
        <v>287</v>
      </c>
      <c r="L89" s="648">
        <v>444.6</v>
      </c>
    </row>
    <row r="90" spans="1:12" x14ac:dyDescent="0.2">
      <c r="A90" s="652"/>
      <c r="B90" s="651"/>
      <c r="C90" s="654"/>
      <c r="D90" s="655"/>
      <c r="E90" s="651"/>
      <c r="F90" s="651"/>
      <c r="G90" s="651"/>
      <c r="H90" s="649"/>
      <c r="I90" s="649"/>
      <c r="J90" s="651"/>
      <c r="K90" s="651"/>
      <c r="L90" s="648"/>
    </row>
    <row r="91" spans="1:12" x14ac:dyDescent="0.2">
      <c r="A91" s="652"/>
      <c r="B91" s="651"/>
      <c r="C91" s="654"/>
      <c r="D91" s="655"/>
      <c r="E91" s="651"/>
      <c r="F91" s="651"/>
      <c r="G91" s="651"/>
      <c r="H91" s="649"/>
      <c r="I91" s="649"/>
      <c r="J91" s="651"/>
      <c r="K91" s="651"/>
      <c r="L91" s="648"/>
    </row>
    <row r="92" spans="1:12" ht="24" x14ac:dyDescent="0.2">
      <c r="A92" s="652"/>
      <c r="B92" s="203" t="s">
        <v>6</v>
      </c>
      <c r="C92" s="207" t="s">
        <v>5</v>
      </c>
      <c r="D92" s="207" t="s">
        <v>288</v>
      </c>
      <c r="E92" s="207" t="s">
        <v>289</v>
      </c>
      <c r="F92" s="650"/>
      <c r="G92" s="650"/>
      <c r="H92" s="649" t="s">
        <v>290</v>
      </c>
      <c r="I92" s="649"/>
      <c r="J92" s="651" t="s">
        <v>16</v>
      </c>
      <c r="K92" s="651" t="s">
        <v>16</v>
      </c>
      <c r="L92" s="648">
        <v>283</v>
      </c>
    </row>
    <row r="93" spans="1:12" ht="24" x14ac:dyDescent="0.2">
      <c r="A93" s="652"/>
      <c r="B93" s="209" t="s">
        <v>291</v>
      </c>
      <c r="C93" s="209" t="s">
        <v>2596</v>
      </c>
      <c r="D93" s="211">
        <v>43541</v>
      </c>
      <c r="E93" s="209" t="s">
        <v>3390</v>
      </c>
      <c r="F93" s="650"/>
      <c r="G93" s="650"/>
      <c r="H93" s="649"/>
      <c r="I93" s="649"/>
      <c r="J93" s="651"/>
      <c r="K93" s="651"/>
      <c r="L93" s="648"/>
    </row>
    <row r="94" spans="1:12" ht="24" x14ac:dyDescent="0.2">
      <c r="A94" s="652">
        <v>1017</v>
      </c>
      <c r="B94" s="203" t="s">
        <v>12</v>
      </c>
      <c r="C94" s="207" t="s">
        <v>11</v>
      </c>
      <c r="D94" s="207" t="s">
        <v>280</v>
      </c>
      <c r="E94" s="207" t="s">
        <v>281</v>
      </c>
      <c r="F94" s="653" t="s">
        <v>8</v>
      </c>
      <c r="G94" s="653"/>
      <c r="H94" s="650"/>
      <c r="I94" s="650"/>
      <c r="J94" s="650"/>
      <c r="K94" s="650"/>
      <c r="L94" s="650"/>
    </row>
    <row r="95" spans="1:12" x14ac:dyDescent="0.2">
      <c r="A95" s="652"/>
      <c r="B95" s="651" t="s">
        <v>3391</v>
      </c>
      <c r="C95" s="654" t="s">
        <v>3392</v>
      </c>
      <c r="D95" s="655">
        <v>43437</v>
      </c>
      <c r="E95" s="651" t="s">
        <v>3393</v>
      </c>
      <c r="F95" s="651" t="s">
        <v>2630</v>
      </c>
      <c r="G95" s="651"/>
      <c r="H95" s="649" t="s">
        <v>286</v>
      </c>
      <c r="I95" s="649"/>
      <c r="J95" s="209" t="s">
        <v>287</v>
      </c>
      <c r="K95" s="209" t="s">
        <v>16</v>
      </c>
      <c r="L95" s="210">
        <v>1099.5999999999999</v>
      </c>
    </row>
    <row r="96" spans="1:12" x14ac:dyDescent="0.2">
      <c r="A96" s="652"/>
      <c r="B96" s="651"/>
      <c r="C96" s="654"/>
      <c r="D96" s="655"/>
      <c r="E96" s="651"/>
      <c r="F96" s="651"/>
      <c r="G96" s="651"/>
      <c r="H96" s="649" t="s">
        <v>242</v>
      </c>
      <c r="I96" s="649"/>
      <c r="J96" s="209" t="s">
        <v>287</v>
      </c>
      <c r="K96" s="209" t="s">
        <v>16</v>
      </c>
      <c r="L96" s="210">
        <v>460.4</v>
      </c>
    </row>
    <row r="97" spans="1:12" ht="24" x14ac:dyDescent="0.2">
      <c r="A97" s="652"/>
      <c r="B97" s="203" t="s">
        <v>6</v>
      </c>
      <c r="C97" s="207" t="s">
        <v>5</v>
      </c>
      <c r="D97" s="207" t="s">
        <v>288</v>
      </c>
      <c r="E97" s="207" t="s">
        <v>289</v>
      </c>
      <c r="F97" s="650"/>
      <c r="G97" s="650"/>
      <c r="H97" s="649" t="s">
        <v>290</v>
      </c>
      <c r="I97" s="649"/>
      <c r="J97" s="651" t="s">
        <v>287</v>
      </c>
      <c r="K97" s="651" t="s">
        <v>16</v>
      </c>
      <c r="L97" s="648">
        <v>60</v>
      </c>
    </row>
    <row r="98" spans="1:12" ht="24" x14ac:dyDescent="0.2">
      <c r="A98" s="652"/>
      <c r="B98" s="209" t="s">
        <v>790</v>
      </c>
      <c r="C98" s="209" t="s">
        <v>2630</v>
      </c>
      <c r="D98" s="211">
        <v>43447</v>
      </c>
      <c r="E98" s="209" t="s">
        <v>3394</v>
      </c>
      <c r="F98" s="650"/>
      <c r="G98" s="650"/>
      <c r="H98" s="649"/>
      <c r="I98" s="649"/>
      <c r="J98" s="651"/>
      <c r="K98" s="651"/>
      <c r="L98" s="648"/>
    </row>
    <row r="99" spans="1:12" ht="24" x14ac:dyDescent="0.2">
      <c r="A99" s="652">
        <v>1018</v>
      </c>
      <c r="B99" s="203" t="s">
        <v>12</v>
      </c>
      <c r="C99" s="207" t="s">
        <v>11</v>
      </c>
      <c r="D99" s="207" t="s">
        <v>280</v>
      </c>
      <c r="E99" s="207" t="s">
        <v>281</v>
      </c>
      <c r="F99" s="653" t="s">
        <v>8</v>
      </c>
      <c r="G99" s="653"/>
      <c r="H99" s="650"/>
      <c r="I99" s="650"/>
      <c r="J99" s="650"/>
      <c r="K99" s="650"/>
      <c r="L99" s="650"/>
    </row>
    <row r="100" spans="1:12" x14ac:dyDescent="0.2">
      <c r="A100" s="652"/>
      <c r="B100" s="651" t="s">
        <v>3391</v>
      </c>
      <c r="C100" s="654" t="s">
        <v>3395</v>
      </c>
      <c r="D100" s="655">
        <v>43528</v>
      </c>
      <c r="E100" s="651" t="s">
        <v>331</v>
      </c>
      <c r="F100" s="651" t="s">
        <v>3396</v>
      </c>
      <c r="G100" s="651"/>
      <c r="H100" s="649" t="s">
        <v>286</v>
      </c>
      <c r="I100" s="649"/>
      <c r="J100" s="209" t="s">
        <v>287</v>
      </c>
      <c r="K100" s="209" t="s">
        <v>287</v>
      </c>
      <c r="L100" s="210">
        <v>0</v>
      </c>
    </row>
    <row r="101" spans="1:12" x14ac:dyDescent="0.2">
      <c r="A101" s="652"/>
      <c r="B101" s="651"/>
      <c r="C101" s="654"/>
      <c r="D101" s="655"/>
      <c r="E101" s="651"/>
      <c r="F101" s="651"/>
      <c r="G101" s="651"/>
      <c r="H101" s="649" t="s">
        <v>242</v>
      </c>
      <c r="I101" s="649"/>
      <c r="J101" s="209" t="s">
        <v>287</v>
      </c>
      <c r="K101" s="209" t="s">
        <v>16</v>
      </c>
      <c r="L101" s="210">
        <v>856.3</v>
      </c>
    </row>
    <row r="102" spans="1:12" ht="24" x14ac:dyDescent="0.2">
      <c r="A102" s="652"/>
      <c r="B102" s="203" t="s">
        <v>6</v>
      </c>
      <c r="C102" s="207" t="s">
        <v>5</v>
      </c>
      <c r="D102" s="207" t="s">
        <v>288</v>
      </c>
      <c r="E102" s="207" t="s">
        <v>289</v>
      </c>
      <c r="F102" s="650"/>
      <c r="G102" s="650"/>
      <c r="H102" s="649" t="s">
        <v>290</v>
      </c>
      <c r="I102" s="649"/>
      <c r="J102" s="651" t="s">
        <v>287</v>
      </c>
      <c r="K102" s="651" t="s">
        <v>16</v>
      </c>
      <c r="L102" s="648">
        <v>910</v>
      </c>
    </row>
    <row r="103" spans="1:12" ht="24" x14ac:dyDescent="0.2">
      <c r="A103" s="652"/>
      <c r="B103" s="209" t="s">
        <v>790</v>
      </c>
      <c r="C103" s="209" t="s">
        <v>3396</v>
      </c>
      <c r="D103" s="211">
        <v>43534</v>
      </c>
      <c r="E103" s="209" t="s">
        <v>2121</v>
      </c>
      <c r="F103" s="650"/>
      <c r="G103" s="650"/>
      <c r="H103" s="649"/>
      <c r="I103" s="649"/>
      <c r="J103" s="651"/>
      <c r="K103" s="651"/>
      <c r="L103" s="648"/>
    </row>
    <row r="104" spans="1:12" ht="24" x14ac:dyDescent="0.2">
      <c r="A104" s="652">
        <v>1019</v>
      </c>
      <c r="B104" s="203" t="s">
        <v>12</v>
      </c>
      <c r="C104" s="207" t="s">
        <v>11</v>
      </c>
      <c r="D104" s="207" t="s">
        <v>280</v>
      </c>
      <c r="E104" s="207" t="s">
        <v>281</v>
      </c>
      <c r="F104" s="653" t="s">
        <v>8</v>
      </c>
      <c r="G104" s="653"/>
      <c r="H104" s="650"/>
      <c r="I104" s="650"/>
      <c r="J104" s="650"/>
      <c r="K104" s="650"/>
      <c r="L104" s="650"/>
    </row>
    <row r="105" spans="1:12" x14ac:dyDescent="0.2">
      <c r="A105" s="652"/>
      <c r="B105" s="651" t="s">
        <v>3397</v>
      </c>
      <c r="C105" s="654" t="s">
        <v>3398</v>
      </c>
      <c r="D105" s="655">
        <v>43418</v>
      </c>
      <c r="E105" s="651" t="s">
        <v>628</v>
      </c>
      <c r="F105" s="651" t="s">
        <v>3399</v>
      </c>
      <c r="G105" s="651"/>
      <c r="H105" s="649" t="s">
        <v>286</v>
      </c>
      <c r="I105" s="649"/>
      <c r="J105" s="209" t="s">
        <v>287</v>
      </c>
      <c r="K105" s="209" t="s">
        <v>16</v>
      </c>
      <c r="L105" s="210">
        <v>296.25</v>
      </c>
    </row>
    <row r="106" spans="1:12" x14ac:dyDescent="0.2">
      <c r="A106" s="652"/>
      <c r="B106" s="651"/>
      <c r="C106" s="654"/>
      <c r="D106" s="655"/>
      <c r="E106" s="651"/>
      <c r="F106" s="651"/>
      <c r="G106" s="651"/>
      <c r="H106" s="649" t="s">
        <v>242</v>
      </c>
      <c r="I106" s="649"/>
      <c r="J106" s="651" t="s">
        <v>287</v>
      </c>
      <c r="K106" s="651" t="s">
        <v>16</v>
      </c>
      <c r="L106" s="648">
        <v>300</v>
      </c>
    </row>
    <row r="107" spans="1:12" x14ac:dyDescent="0.2">
      <c r="A107" s="652"/>
      <c r="B107" s="651"/>
      <c r="C107" s="654"/>
      <c r="D107" s="655"/>
      <c r="E107" s="651"/>
      <c r="F107" s="651"/>
      <c r="G107" s="651"/>
      <c r="H107" s="649"/>
      <c r="I107" s="649"/>
      <c r="J107" s="651"/>
      <c r="K107" s="651"/>
      <c r="L107" s="648"/>
    </row>
    <row r="108" spans="1:12" ht="24" x14ac:dyDescent="0.2">
      <c r="A108" s="652"/>
      <c r="B108" s="203" t="s">
        <v>6</v>
      </c>
      <c r="C108" s="207" t="s">
        <v>5</v>
      </c>
      <c r="D108" s="207" t="s">
        <v>288</v>
      </c>
      <c r="E108" s="207" t="s">
        <v>289</v>
      </c>
      <c r="F108" s="650"/>
      <c r="G108" s="650"/>
      <c r="H108" s="649" t="s">
        <v>290</v>
      </c>
      <c r="I108" s="649"/>
      <c r="J108" s="651" t="s">
        <v>287</v>
      </c>
      <c r="K108" s="651" t="s">
        <v>287</v>
      </c>
      <c r="L108" s="648">
        <v>0</v>
      </c>
    </row>
    <row r="109" spans="1:12" ht="36" x14ac:dyDescent="0.2">
      <c r="A109" s="652"/>
      <c r="B109" s="209" t="s">
        <v>1314</v>
      </c>
      <c r="C109" s="209" t="s">
        <v>3399</v>
      </c>
      <c r="D109" s="211">
        <v>43419</v>
      </c>
      <c r="E109" s="209" t="s">
        <v>3400</v>
      </c>
      <c r="F109" s="650"/>
      <c r="G109" s="650"/>
      <c r="H109" s="649"/>
      <c r="I109" s="649"/>
      <c r="J109" s="651"/>
      <c r="K109" s="651"/>
      <c r="L109" s="648"/>
    </row>
    <row r="110" spans="1:12" ht="24" x14ac:dyDescent="0.2">
      <c r="A110" s="652">
        <v>1020</v>
      </c>
      <c r="B110" s="203" t="s">
        <v>12</v>
      </c>
      <c r="C110" s="207" t="s">
        <v>11</v>
      </c>
      <c r="D110" s="207" t="s">
        <v>280</v>
      </c>
      <c r="E110" s="207" t="s">
        <v>281</v>
      </c>
      <c r="F110" s="653" t="s">
        <v>8</v>
      </c>
      <c r="G110" s="653"/>
      <c r="H110" s="650"/>
      <c r="I110" s="650"/>
      <c r="J110" s="650"/>
      <c r="K110" s="650"/>
      <c r="L110" s="650"/>
    </row>
    <row r="111" spans="1:12" x14ac:dyDescent="0.2">
      <c r="A111" s="652"/>
      <c r="B111" s="651" t="s">
        <v>3401</v>
      </c>
      <c r="C111" s="654" t="s">
        <v>3402</v>
      </c>
      <c r="D111" s="655">
        <v>43405</v>
      </c>
      <c r="E111" s="651" t="s">
        <v>306</v>
      </c>
      <c r="F111" s="651" t="s">
        <v>3403</v>
      </c>
      <c r="G111" s="651"/>
      <c r="H111" s="649" t="s">
        <v>286</v>
      </c>
      <c r="I111" s="649"/>
      <c r="J111" s="209" t="s">
        <v>287</v>
      </c>
      <c r="K111" s="209" t="s">
        <v>16</v>
      </c>
      <c r="L111" s="210">
        <v>451</v>
      </c>
    </row>
    <row r="112" spans="1:12" x14ac:dyDescent="0.2">
      <c r="A112" s="652"/>
      <c r="B112" s="651"/>
      <c r="C112" s="654"/>
      <c r="D112" s="655"/>
      <c r="E112" s="651"/>
      <c r="F112" s="651"/>
      <c r="G112" s="651"/>
      <c r="H112" s="649" t="s">
        <v>242</v>
      </c>
      <c r="I112" s="649"/>
      <c r="J112" s="651" t="s">
        <v>287</v>
      </c>
      <c r="K112" s="651" t="s">
        <v>287</v>
      </c>
      <c r="L112" s="648">
        <v>0</v>
      </c>
    </row>
    <row r="113" spans="1:12" x14ac:dyDescent="0.2">
      <c r="A113" s="652"/>
      <c r="B113" s="651"/>
      <c r="C113" s="654"/>
      <c r="D113" s="655"/>
      <c r="E113" s="651"/>
      <c r="F113" s="651"/>
      <c r="G113" s="651"/>
      <c r="H113" s="649"/>
      <c r="I113" s="649"/>
      <c r="J113" s="651"/>
      <c r="K113" s="651"/>
      <c r="L113" s="648"/>
    </row>
    <row r="114" spans="1:12" ht="24" x14ac:dyDescent="0.2">
      <c r="A114" s="652"/>
      <c r="B114" s="203" t="s">
        <v>6</v>
      </c>
      <c r="C114" s="207" t="s">
        <v>5</v>
      </c>
      <c r="D114" s="207" t="s">
        <v>288</v>
      </c>
      <c r="E114" s="207" t="s">
        <v>289</v>
      </c>
      <c r="F114" s="650"/>
      <c r="G114" s="650"/>
      <c r="H114" s="649" t="s">
        <v>290</v>
      </c>
      <c r="I114" s="649"/>
      <c r="J114" s="651" t="s">
        <v>287</v>
      </c>
      <c r="K114" s="651" t="s">
        <v>287</v>
      </c>
      <c r="L114" s="648">
        <v>0</v>
      </c>
    </row>
    <row r="115" spans="1:12" ht="24" x14ac:dyDescent="0.2">
      <c r="A115" s="652"/>
      <c r="B115" s="209" t="s">
        <v>291</v>
      </c>
      <c r="C115" s="209" t="s">
        <v>3403</v>
      </c>
      <c r="D115" s="211">
        <v>43408</v>
      </c>
      <c r="E115" s="209" t="s">
        <v>2153</v>
      </c>
      <c r="F115" s="650"/>
      <c r="G115" s="650"/>
      <c r="H115" s="649"/>
      <c r="I115" s="649"/>
      <c r="J115" s="651"/>
      <c r="K115" s="651"/>
      <c r="L115" s="648"/>
    </row>
    <row r="116" spans="1:12" ht="24" x14ac:dyDescent="0.2">
      <c r="A116" s="652">
        <v>1021</v>
      </c>
      <c r="B116" s="203" t="s">
        <v>12</v>
      </c>
      <c r="C116" s="207" t="s">
        <v>11</v>
      </c>
      <c r="D116" s="207" t="s">
        <v>280</v>
      </c>
      <c r="E116" s="207" t="s">
        <v>281</v>
      </c>
      <c r="F116" s="653" t="s">
        <v>8</v>
      </c>
      <c r="G116" s="653"/>
      <c r="H116" s="650"/>
      <c r="I116" s="650"/>
      <c r="J116" s="650"/>
      <c r="K116" s="650"/>
      <c r="L116" s="650"/>
    </row>
    <row r="117" spans="1:12" x14ac:dyDescent="0.2">
      <c r="A117" s="652"/>
      <c r="B117" s="651" t="s">
        <v>3404</v>
      </c>
      <c r="C117" s="654" t="s">
        <v>3405</v>
      </c>
      <c r="D117" s="655">
        <v>43515</v>
      </c>
      <c r="E117" s="651" t="s">
        <v>2388</v>
      </c>
      <c r="F117" s="651" t="s">
        <v>3253</v>
      </c>
      <c r="G117" s="651"/>
      <c r="H117" s="649" t="s">
        <v>286</v>
      </c>
      <c r="I117" s="649"/>
      <c r="J117" s="209" t="s">
        <v>287</v>
      </c>
      <c r="K117" s="209" t="s">
        <v>16</v>
      </c>
      <c r="L117" s="210">
        <v>1237.47</v>
      </c>
    </row>
    <row r="118" spans="1:12" x14ac:dyDescent="0.2">
      <c r="A118" s="652"/>
      <c r="B118" s="651"/>
      <c r="C118" s="654"/>
      <c r="D118" s="655"/>
      <c r="E118" s="651"/>
      <c r="F118" s="651"/>
      <c r="G118" s="651"/>
      <c r="H118" s="649" t="s">
        <v>242</v>
      </c>
      <c r="I118" s="649"/>
      <c r="J118" s="209" t="s">
        <v>287</v>
      </c>
      <c r="K118" s="209" t="s">
        <v>16</v>
      </c>
      <c r="L118" s="210">
        <v>544.45000000000005</v>
      </c>
    </row>
    <row r="119" spans="1:12" ht="24" x14ac:dyDescent="0.2">
      <c r="A119" s="652"/>
      <c r="B119" s="203" t="s">
        <v>6</v>
      </c>
      <c r="C119" s="207" t="s">
        <v>5</v>
      </c>
      <c r="D119" s="207" t="s">
        <v>288</v>
      </c>
      <c r="E119" s="207" t="s">
        <v>289</v>
      </c>
      <c r="F119" s="650"/>
      <c r="G119" s="650"/>
      <c r="H119" s="649" t="s">
        <v>290</v>
      </c>
      <c r="I119" s="649"/>
      <c r="J119" s="651" t="s">
        <v>287</v>
      </c>
      <c r="K119" s="651" t="s">
        <v>16</v>
      </c>
      <c r="L119" s="648">
        <v>985</v>
      </c>
    </row>
    <row r="120" spans="1:12" ht="24" x14ac:dyDescent="0.2">
      <c r="A120" s="652"/>
      <c r="B120" s="209" t="s">
        <v>291</v>
      </c>
      <c r="C120" s="209" t="s">
        <v>3253</v>
      </c>
      <c r="D120" s="211">
        <v>43519</v>
      </c>
      <c r="E120" s="209" t="s">
        <v>588</v>
      </c>
      <c r="F120" s="650"/>
      <c r="G120" s="650"/>
      <c r="H120" s="649"/>
      <c r="I120" s="649"/>
      <c r="J120" s="651"/>
      <c r="K120" s="651"/>
      <c r="L120" s="648"/>
    </row>
    <row r="121" spans="1:12" ht="24" x14ac:dyDescent="0.2">
      <c r="A121" s="652">
        <v>1022</v>
      </c>
      <c r="B121" s="203" t="s">
        <v>12</v>
      </c>
      <c r="C121" s="207" t="s">
        <v>11</v>
      </c>
      <c r="D121" s="207" t="s">
        <v>280</v>
      </c>
      <c r="E121" s="207" t="s">
        <v>281</v>
      </c>
      <c r="F121" s="653" t="s">
        <v>8</v>
      </c>
      <c r="G121" s="653"/>
      <c r="H121" s="650"/>
      <c r="I121" s="650"/>
      <c r="J121" s="650"/>
      <c r="K121" s="650"/>
      <c r="L121" s="650"/>
    </row>
    <row r="122" spans="1:12" x14ac:dyDescent="0.2">
      <c r="A122" s="652"/>
      <c r="B122" s="651" t="s">
        <v>3406</v>
      </c>
      <c r="C122" s="654" t="s">
        <v>3407</v>
      </c>
      <c r="D122" s="655">
        <v>43513</v>
      </c>
      <c r="E122" s="651" t="s">
        <v>950</v>
      </c>
      <c r="F122" s="651" t="s">
        <v>3408</v>
      </c>
      <c r="G122" s="651"/>
      <c r="H122" s="649" t="s">
        <v>286</v>
      </c>
      <c r="I122" s="649"/>
      <c r="J122" s="209" t="s">
        <v>287</v>
      </c>
      <c r="K122" s="209" t="s">
        <v>16</v>
      </c>
      <c r="L122" s="210">
        <v>2163</v>
      </c>
    </row>
    <row r="123" spans="1:12" x14ac:dyDescent="0.2">
      <c r="A123" s="652"/>
      <c r="B123" s="651"/>
      <c r="C123" s="654"/>
      <c r="D123" s="655"/>
      <c r="E123" s="651"/>
      <c r="F123" s="651"/>
      <c r="G123" s="651"/>
      <c r="H123" s="649" t="s">
        <v>242</v>
      </c>
      <c r="I123" s="649"/>
      <c r="J123" s="209" t="s">
        <v>287</v>
      </c>
      <c r="K123" s="209" t="s">
        <v>16</v>
      </c>
      <c r="L123" s="210">
        <v>694.28</v>
      </c>
    </row>
    <row r="124" spans="1:12" ht="24" x14ac:dyDescent="0.2">
      <c r="A124" s="652"/>
      <c r="B124" s="203" t="s">
        <v>6</v>
      </c>
      <c r="C124" s="207" t="s">
        <v>5</v>
      </c>
      <c r="D124" s="207" t="s">
        <v>288</v>
      </c>
      <c r="E124" s="207" t="s">
        <v>289</v>
      </c>
      <c r="F124" s="650"/>
      <c r="G124" s="650"/>
      <c r="H124" s="649" t="s">
        <v>290</v>
      </c>
      <c r="I124" s="649"/>
      <c r="J124" s="651" t="s">
        <v>287</v>
      </c>
      <c r="K124" s="651" t="s">
        <v>16</v>
      </c>
      <c r="L124" s="648">
        <v>123</v>
      </c>
    </row>
    <row r="125" spans="1:12" ht="24" x14ac:dyDescent="0.2">
      <c r="A125" s="652"/>
      <c r="B125" s="209" t="s">
        <v>832</v>
      </c>
      <c r="C125" s="209" t="s">
        <v>3408</v>
      </c>
      <c r="D125" s="211">
        <v>43535</v>
      </c>
      <c r="E125" s="209" t="s">
        <v>3409</v>
      </c>
      <c r="F125" s="650"/>
      <c r="G125" s="650"/>
      <c r="H125" s="649"/>
      <c r="I125" s="649"/>
      <c r="J125" s="651"/>
      <c r="K125" s="651"/>
      <c r="L125" s="648"/>
    </row>
    <row r="126" spans="1:12" ht="24" x14ac:dyDescent="0.2">
      <c r="A126" s="652">
        <v>1023</v>
      </c>
      <c r="B126" s="203" t="s">
        <v>12</v>
      </c>
      <c r="C126" s="207" t="s">
        <v>11</v>
      </c>
      <c r="D126" s="207" t="s">
        <v>280</v>
      </c>
      <c r="E126" s="207" t="s">
        <v>281</v>
      </c>
      <c r="F126" s="653" t="s">
        <v>8</v>
      </c>
      <c r="G126" s="653"/>
      <c r="H126" s="650"/>
      <c r="I126" s="650"/>
      <c r="J126" s="650"/>
      <c r="K126" s="650"/>
      <c r="L126" s="650"/>
    </row>
    <row r="127" spans="1:12" x14ac:dyDescent="0.2">
      <c r="A127" s="652"/>
      <c r="B127" s="651" t="s">
        <v>3410</v>
      </c>
      <c r="C127" s="654" t="s">
        <v>3411</v>
      </c>
      <c r="D127" s="655">
        <v>43392</v>
      </c>
      <c r="E127" s="651" t="s">
        <v>469</v>
      </c>
      <c r="F127" s="651" t="s">
        <v>858</v>
      </c>
      <c r="G127" s="651"/>
      <c r="H127" s="649" t="s">
        <v>286</v>
      </c>
      <c r="I127" s="649"/>
      <c r="J127" s="209" t="s">
        <v>287</v>
      </c>
      <c r="K127" s="209" t="s">
        <v>16</v>
      </c>
      <c r="L127" s="210">
        <v>550</v>
      </c>
    </row>
    <row r="128" spans="1:12" x14ac:dyDescent="0.2">
      <c r="A128" s="652"/>
      <c r="B128" s="651"/>
      <c r="C128" s="654"/>
      <c r="D128" s="655"/>
      <c r="E128" s="651"/>
      <c r="F128" s="651"/>
      <c r="G128" s="651"/>
      <c r="H128" s="649" t="s">
        <v>242</v>
      </c>
      <c r="I128" s="649"/>
      <c r="J128" s="209" t="s">
        <v>287</v>
      </c>
      <c r="K128" s="209" t="s">
        <v>16</v>
      </c>
      <c r="L128" s="210">
        <v>284.95999999999998</v>
      </c>
    </row>
    <row r="129" spans="1:12" ht="24" x14ac:dyDescent="0.2">
      <c r="A129" s="652"/>
      <c r="B129" s="203" t="s">
        <v>6</v>
      </c>
      <c r="C129" s="207" t="s">
        <v>5</v>
      </c>
      <c r="D129" s="207" t="s">
        <v>288</v>
      </c>
      <c r="E129" s="207" t="s">
        <v>289</v>
      </c>
      <c r="F129" s="650"/>
      <c r="G129" s="650"/>
      <c r="H129" s="649" t="s">
        <v>290</v>
      </c>
      <c r="I129" s="649"/>
      <c r="J129" s="651" t="s">
        <v>287</v>
      </c>
      <c r="K129" s="651" t="s">
        <v>16</v>
      </c>
      <c r="L129" s="648">
        <v>550</v>
      </c>
    </row>
    <row r="130" spans="1:12" ht="24" x14ac:dyDescent="0.2">
      <c r="A130" s="652"/>
      <c r="B130" s="209" t="s">
        <v>291</v>
      </c>
      <c r="C130" s="209" t="s">
        <v>858</v>
      </c>
      <c r="D130" s="211">
        <v>43396</v>
      </c>
      <c r="E130" s="209" t="s">
        <v>859</v>
      </c>
      <c r="F130" s="650"/>
      <c r="G130" s="650"/>
      <c r="H130" s="649"/>
      <c r="I130" s="649"/>
      <c r="J130" s="651"/>
      <c r="K130" s="651"/>
      <c r="L130" s="648"/>
    </row>
    <row r="131" spans="1:12" ht="24" x14ac:dyDescent="0.2">
      <c r="A131" s="652">
        <v>1024</v>
      </c>
      <c r="B131" s="203" t="s">
        <v>12</v>
      </c>
      <c r="C131" s="207" t="s">
        <v>11</v>
      </c>
      <c r="D131" s="207" t="s">
        <v>280</v>
      </c>
      <c r="E131" s="207" t="s">
        <v>281</v>
      </c>
      <c r="F131" s="653" t="s">
        <v>8</v>
      </c>
      <c r="G131" s="653"/>
      <c r="H131" s="650"/>
      <c r="I131" s="650"/>
      <c r="J131" s="650"/>
      <c r="K131" s="650"/>
      <c r="L131" s="650"/>
    </row>
    <row r="132" spans="1:12" x14ac:dyDescent="0.2">
      <c r="A132" s="652"/>
      <c r="B132" s="651" t="s">
        <v>3410</v>
      </c>
      <c r="C132" s="651" t="s">
        <v>3412</v>
      </c>
      <c r="D132" s="655">
        <v>43410</v>
      </c>
      <c r="E132" s="651" t="s">
        <v>1731</v>
      </c>
      <c r="F132" s="651" t="s">
        <v>3413</v>
      </c>
      <c r="G132" s="651"/>
      <c r="H132" s="649" t="s">
        <v>286</v>
      </c>
      <c r="I132" s="649"/>
      <c r="J132" s="209" t="s">
        <v>287</v>
      </c>
      <c r="K132" s="209" t="s">
        <v>16</v>
      </c>
      <c r="L132" s="210">
        <v>176</v>
      </c>
    </row>
    <row r="133" spans="1:12" x14ac:dyDescent="0.2">
      <c r="A133" s="652"/>
      <c r="B133" s="651"/>
      <c r="C133" s="651"/>
      <c r="D133" s="655"/>
      <c r="E133" s="651"/>
      <c r="F133" s="651"/>
      <c r="G133" s="651"/>
      <c r="H133" s="649" t="s">
        <v>242</v>
      </c>
      <c r="I133" s="649"/>
      <c r="J133" s="209" t="s">
        <v>287</v>
      </c>
      <c r="K133" s="209" t="s">
        <v>16</v>
      </c>
      <c r="L133" s="210">
        <v>343.96</v>
      </c>
    </row>
    <row r="134" spans="1:12" ht="24" x14ac:dyDescent="0.2">
      <c r="A134" s="652"/>
      <c r="B134" s="203" t="s">
        <v>6</v>
      </c>
      <c r="C134" s="207" t="s">
        <v>5</v>
      </c>
      <c r="D134" s="207" t="s">
        <v>288</v>
      </c>
      <c r="E134" s="207" t="s">
        <v>289</v>
      </c>
      <c r="F134" s="650"/>
      <c r="G134" s="650"/>
      <c r="H134" s="649" t="s">
        <v>290</v>
      </c>
      <c r="I134" s="649"/>
      <c r="J134" s="651" t="s">
        <v>287</v>
      </c>
      <c r="K134" s="651" t="s">
        <v>16</v>
      </c>
      <c r="L134" s="648">
        <v>90</v>
      </c>
    </row>
    <row r="135" spans="1:12" ht="24" x14ac:dyDescent="0.2">
      <c r="A135" s="652"/>
      <c r="B135" s="209" t="s">
        <v>291</v>
      </c>
      <c r="C135" s="209" t="s">
        <v>3413</v>
      </c>
      <c r="D135" s="211">
        <v>43411</v>
      </c>
      <c r="E135" s="209" t="s">
        <v>3414</v>
      </c>
      <c r="F135" s="650"/>
      <c r="G135" s="650"/>
      <c r="H135" s="649"/>
      <c r="I135" s="649"/>
      <c r="J135" s="651"/>
      <c r="K135" s="651"/>
      <c r="L135" s="648"/>
    </row>
    <row r="136" spans="1:12" ht="24" x14ac:dyDescent="0.2">
      <c r="A136" s="652">
        <v>1025</v>
      </c>
      <c r="B136" s="203" t="s">
        <v>12</v>
      </c>
      <c r="C136" s="207" t="s">
        <v>11</v>
      </c>
      <c r="D136" s="207" t="s">
        <v>280</v>
      </c>
      <c r="E136" s="207" t="s">
        <v>281</v>
      </c>
      <c r="F136" s="653" t="s">
        <v>8</v>
      </c>
      <c r="G136" s="653"/>
      <c r="H136" s="650"/>
      <c r="I136" s="650"/>
      <c r="J136" s="650"/>
      <c r="K136" s="650"/>
      <c r="L136" s="650"/>
    </row>
    <row r="137" spans="1:12" x14ac:dyDescent="0.2">
      <c r="A137" s="652"/>
      <c r="B137" s="651" t="s">
        <v>3410</v>
      </c>
      <c r="C137" s="654" t="s">
        <v>3415</v>
      </c>
      <c r="D137" s="655">
        <v>43446</v>
      </c>
      <c r="E137" s="651" t="s">
        <v>545</v>
      </c>
      <c r="F137" s="651" t="s">
        <v>1993</v>
      </c>
      <c r="G137" s="651"/>
      <c r="H137" s="649" t="s">
        <v>286</v>
      </c>
      <c r="I137" s="649"/>
      <c r="J137" s="209" t="s">
        <v>287</v>
      </c>
      <c r="K137" s="209" t="s">
        <v>16</v>
      </c>
      <c r="L137" s="210">
        <v>572.99</v>
      </c>
    </row>
    <row r="138" spans="1:12" x14ac:dyDescent="0.2">
      <c r="A138" s="652"/>
      <c r="B138" s="651"/>
      <c r="C138" s="654"/>
      <c r="D138" s="655"/>
      <c r="E138" s="651"/>
      <c r="F138" s="651"/>
      <c r="G138" s="651"/>
      <c r="H138" s="649" t="s">
        <v>242</v>
      </c>
      <c r="I138" s="649"/>
      <c r="J138" s="209" t="s">
        <v>287</v>
      </c>
      <c r="K138" s="209" t="s">
        <v>287</v>
      </c>
      <c r="L138" s="210">
        <v>0</v>
      </c>
    </row>
    <row r="139" spans="1:12" ht="24" x14ac:dyDescent="0.2">
      <c r="A139" s="652"/>
      <c r="B139" s="203" t="s">
        <v>6</v>
      </c>
      <c r="C139" s="207" t="s">
        <v>5</v>
      </c>
      <c r="D139" s="207" t="s">
        <v>288</v>
      </c>
      <c r="E139" s="207" t="s">
        <v>289</v>
      </c>
      <c r="F139" s="650"/>
      <c r="G139" s="650"/>
      <c r="H139" s="649" t="s">
        <v>290</v>
      </c>
      <c r="I139" s="649"/>
      <c r="J139" s="651" t="s">
        <v>287</v>
      </c>
      <c r="K139" s="651" t="s">
        <v>16</v>
      </c>
      <c r="L139" s="648">
        <v>960.66</v>
      </c>
    </row>
    <row r="140" spans="1:12" ht="24" x14ac:dyDescent="0.2">
      <c r="A140" s="652"/>
      <c r="B140" s="209" t="s">
        <v>291</v>
      </c>
      <c r="C140" s="209" t="s">
        <v>1993</v>
      </c>
      <c r="D140" s="211">
        <v>43451</v>
      </c>
      <c r="E140" s="209" t="s">
        <v>3416</v>
      </c>
      <c r="F140" s="650"/>
      <c r="G140" s="650"/>
      <c r="H140" s="649"/>
      <c r="I140" s="649"/>
      <c r="J140" s="651"/>
      <c r="K140" s="651"/>
      <c r="L140" s="648"/>
    </row>
    <row r="141" spans="1:12" ht="24" x14ac:dyDescent="0.2">
      <c r="A141" s="652">
        <v>1026</v>
      </c>
      <c r="B141" s="203" t="s">
        <v>12</v>
      </c>
      <c r="C141" s="207" t="s">
        <v>11</v>
      </c>
      <c r="D141" s="207" t="s">
        <v>280</v>
      </c>
      <c r="E141" s="207" t="s">
        <v>281</v>
      </c>
      <c r="F141" s="653" t="s">
        <v>8</v>
      </c>
      <c r="G141" s="653"/>
      <c r="H141" s="650"/>
      <c r="I141" s="650"/>
      <c r="J141" s="650"/>
      <c r="K141" s="650"/>
      <c r="L141" s="650"/>
    </row>
    <row r="142" spans="1:12" x14ac:dyDescent="0.2">
      <c r="A142" s="652"/>
      <c r="B142" s="651" t="s">
        <v>3410</v>
      </c>
      <c r="C142" s="654" t="s">
        <v>3417</v>
      </c>
      <c r="D142" s="655">
        <v>43517</v>
      </c>
      <c r="E142" s="651" t="s">
        <v>3418</v>
      </c>
      <c r="F142" s="651" t="s">
        <v>3419</v>
      </c>
      <c r="G142" s="651"/>
      <c r="H142" s="649" t="s">
        <v>286</v>
      </c>
      <c r="I142" s="649"/>
      <c r="J142" s="209" t="s">
        <v>287</v>
      </c>
      <c r="K142" s="209" t="s">
        <v>16</v>
      </c>
      <c r="L142" s="210">
        <v>61</v>
      </c>
    </row>
    <row r="143" spans="1:12" x14ac:dyDescent="0.2">
      <c r="A143" s="652"/>
      <c r="B143" s="651"/>
      <c r="C143" s="654"/>
      <c r="D143" s="655"/>
      <c r="E143" s="651"/>
      <c r="F143" s="651"/>
      <c r="G143" s="651"/>
      <c r="H143" s="649" t="s">
        <v>242</v>
      </c>
      <c r="I143" s="649"/>
      <c r="J143" s="209" t="s">
        <v>287</v>
      </c>
      <c r="K143" s="209" t="s">
        <v>16</v>
      </c>
      <c r="L143" s="210">
        <v>258.95999999999998</v>
      </c>
    </row>
    <row r="144" spans="1:12" ht="24" x14ac:dyDescent="0.2">
      <c r="A144" s="652"/>
      <c r="B144" s="203" t="s">
        <v>6</v>
      </c>
      <c r="C144" s="207" t="s">
        <v>5</v>
      </c>
      <c r="D144" s="207" t="s">
        <v>288</v>
      </c>
      <c r="E144" s="207" t="s">
        <v>289</v>
      </c>
      <c r="F144" s="650"/>
      <c r="G144" s="650"/>
      <c r="H144" s="649" t="s">
        <v>290</v>
      </c>
      <c r="I144" s="649"/>
      <c r="J144" s="651" t="s">
        <v>287</v>
      </c>
      <c r="K144" s="651" t="s">
        <v>16</v>
      </c>
      <c r="L144" s="648">
        <v>90</v>
      </c>
    </row>
    <row r="145" spans="1:12" ht="24" x14ac:dyDescent="0.2">
      <c r="A145" s="652"/>
      <c r="B145" s="209" t="s">
        <v>291</v>
      </c>
      <c r="C145" s="209" t="s">
        <v>3419</v>
      </c>
      <c r="D145" s="211">
        <v>43519</v>
      </c>
      <c r="E145" s="209" t="s">
        <v>2816</v>
      </c>
      <c r="F145" s="650"/>
      <c r="G145" s="650"/>
      <c r="H145" s="649"/>
      <c r="I145" s="649"/>
      <c r="J145" s="651"/>
      <c r="K145" s="651"/>
      <c r="L145" s="648"/>
    </row>
    <row r="146" spans="1:12" ht="24" x14ac:dyDescent="0.2">
      <c r="A146" s="652">
        <v>1027</v>
      </c>
      <c r="B146" s="203" t="s">
        <v>12</v>
      </c>
      <c r="C146" s="207" t="s">
        <v>11</v>
      </c>
      <c r="D146" s="207" t="s">
        <v>280</v>
      </c>
      <c r="E146" s="207" t="s">
        <v>281</v>
      </c>
      <c r="F146" s="653" t="s">
        <v>8</v>
      </c>
      <c r="G146" s="653"/>
      <c r="H146" s="650"/>
      <c r="I146" s="650"/>
      <c r="J146" s="650"/>
      <c r="K146" s="650"/>
      <c r="L146" s="650"/>
    </row>
    <row r="147" spans="1:12" x14ac:dyDescent="0.2">
      <c r="A147" s="652"/>
      <c r="B147" s="651" t="s">
        <v>3410</v>
      </c>
      <c r="C147" s="654" t="s">
        <v>3420</v>
      </c>
      <c r="D147" s="655">
        <v>43549</v>
      </c>
      <c r="E147" s="651" t="s">
        <v>1258</v>
      </c>
      <c r="F147" s="651" t="s">
        <v>3421</v>
      </c>
      <c r="G147" s="651"/>
      <c r="H147" s="649" t="s">
        <v>286</v>
      </c>
      <c r="I147" s="649"/>
      <c r="J147" s="209" t="s">
        <v>287</v>
      </c>
      <c r="K147" s="209" t="s">
        <v>287</v>
      </c>
      <c r="L147" s="210">
        <v>0</v>
      </c>
    </row>
    <row r="148" spans="1:12" x14ac:dyDescent="0.2">
      <c r="A148" s="652"/>
      <c r="B148" s="651"/>
      <c r="C148" s="654"/>
      <c r="D148" s="655"/>
      <c r="E148" s="651"/>
      <c r="F148" s="651"/>
      <c r="G148" s="651"/>
      <c r="H148" s="649" t="s">
        <v>242</v>
      </c>
      <c r="I148" s="649"/>
      <c r="J148" s="209" t="s">
        <v>287</v>
      </c>
      <c r="K148" s="209" t="s">
        <v>287</v>
      </c>
      <c r="L148" s="210">
        <v>0</v>
      </c>
    </row>
    <row r="149" spans="1:12" ht="24" x14ac:dyDescent="0.2">
      <c r="A149" s="652"/>
      <c r="B149" s="203" t="s">
        <v>6</v>
      </c>
      <c r="C149" s="207" t="s">
        <v>5</v>
      </c>
      <c r="D149" s="207" t="s">
        <v>288</v>
      </c>
      <c r="E149" s="207" t="s">
        <v>289</v>
      </c>
      <c r="F149" s="650"/>
      <c r="G149" s="650"/>
      <c r="H149" s="649" t="s">
        <v>290</v>
      </c>
      <c r="I149" s="649"/>
      <c r="J149" s="651" t="s">
        <v>287</v>
      </c>
      <c r="K149" s="651" t="s">
        <v>16</v>
      </c>
      <c r="L149" s="648">
        <v>342.03</v>
      </c>
    </row>
    <row r="150" spans="1:12" ht="24" x14ac:dyDescent="0.2">
      <c r="A150" s="652"/>
      <c r="B150" s="209" t="s">
        <v>291</v>
      </c>
      <c r="C150" s="209" t="s">
        <v>3421</v>
      </c>
      <c r="D150" s="211">
        <v>43556</v>
      </c>
      <c r="E150" s="209" t="s">
        <v>3422</v>
      </c>
      <c r="F150" s="650"/>
      <c r="G150" s="650"/>
      <c r="H150" s="649"/>
      <c r="I150" s="649"/>
      <c r="J150" s="651"/>
      <c r="K150" s="651"/>
      <c r="L150" s="648"/>
    </row>
    <row r="151" spans="1:12" ht="24" x14ac:dyDescent="0.2">
      <c r="A151" s="652">
        <v>1028</v>
      </c>
      <c r="B151" s="203" t="s">
        <v>12</v>
      </c>
      <c r="C151" s="207" t="s">
        <v>11</v>
      </c>
      <c r="D151" s="207" t="s">
        <v>280</v>
      </c>
      <c r="E151" s="207" t="s">
        <v>281</v>
      </c>
      <c r="F151" s="653" t="s">
        <v>8</v>
      </c>
      <c r="G151" s="653"/>
      <c r="H151" s="650"/>
      <c r="I151" s="650"/>
      <c r="J151" s="650"/>
      <c r="K151" s="650"/>
      <c r="L151" s="650"/>
    </row>
    <row r="152" spans="1:12" x14ac:dyDescent="0.2">
      <c r="A152" s="652"/>
      <c r="B152" s="651" t="s">
        <v>3423</v>
      </c>
      <c r="C152" s="654" t="s">
        <v>3424</v>
      </c>
      <c r="D152" s="655">
        <v>43399</v>
      </c>
      <c r="E152" s="651" t="s">
        <v>423</v>
      </c>
      <c r="F152" s="651" t="s">
        <v>1967</v>
      </c>
      <c r="G152" s="651"/>
      <c r="H152" s="649" t="s">
        <v>286</v>
      </c>
      <c r="I152" s="649"/>
      <c r="J152" s="209" t="s">
        <v>287</v>
      </c>
      <c r="K152" s="209" t="s">
        <v>16</v>
      </c>
      <c r="L152" s="210">
        <v>168.54</v>
      </c>
    </row>
    <row r="153" spans="1:12" x14ac:dyDescent="0.2">
      <c r="A153" s="652"/>
      <c r="B153" s="651"/>
      <c r="C153" s="654"/>
      <c r="D153" s="655"/>
      <c r="E153" s="651"/>
      <c r="F153" s="651"/>
      <c r="G153" s="651"/>
      <c r="H153" s="649" t="s">
        <v>242</v>
      </c>
      <c r="I153" s="649"/>
      <c r="J153" s="651" t="s">
        <v>287</v>
      </c>
      <c r="K153" s="651" t="s">
        <v>287</v>
      </c>
      <c r="L153" s="648">
        <v>0</v>
      </c>
    </row>
    <row r="154" spans="1:12" x14ac:dyDescent="0.2">
      <c r="A154" s="652"/>
      <c r="B154" s="651"/>
      <c r="C154" s="654"/>
      <c r="D154" s="655"/>
      <c r="E154" s="651"/>
      <c r="F154" s="651"/>
      <c r="G154" s="651"/>
      <c r="H154" s="649"/>
      <c r="I154" s="649"/>
      <c r="J154" s="651"/>
      <c r="K154" s="651"/>
      <c r="L154" s="648"/>
    </row>
    <row r="155" spans="1:12" ht="24" x14ac:dyDescent="0.2">
      <c r="A155" s="652"/>
      <c r="B155" s="203" t="s">
        <v>6</v>
      </c>
      <c r="C155" s="207" t="s">
        <v>5</v>
      </c>
      <c r="D155" s="207" t="s">
        <v>288</v>
      </c>
      <c r="E155" s="207" t="s">
        <v>289</v>
      </c>
      <c r="F155" s="650"/>
      <c r="G155" s="650"/>
      <c r="H155" s="649" t="s">
        <v>290</v>
      </c>
      <c r="I155" s="649"/>
      <c r="J155" s="651" t="s">
        <v>287</v>
      </c>
      <c r="K155" s="651" t="s">
        <v>16</v>
      </c>
      <c r="L155" s="648">
        <v>695</v>
      </c>
    </row>
    <row r="156" spans="1:12" ht="24" x14ac:dyDescent="0.2">
      <c r="A156" s="652"/>
      <c r="B156" s="209" t="s">
        <v>401</v>
      </c>
      <c r="C156" s="209" t="s">
        <v>1967</v>
      </c>
      <c r="D156" s="211">
        <v>43400</v>
      </c>
      <c r="E156" s="209" t="s">
        <v>1112</v>
      </c>
      <c r="F156" s="650"/>
      <c r="G156" s="650"/>
      <c r="H156" s="649"/>
      <c r="I156" s="649"/>
      <c r="J156" s="651"/>
      <c r="K156" s="651"/>
      <c r="L156" s="648"/>
    </row>
    <row r="157" spans="1:12" ht="24" x14ac:dyDescent="0.2">
      <c r="A157" s="652">
        <v>1029</v>
      </c>
      <c r="B157" s="203" t="s">
        <v>12</v>
      </c>
      <c r="C157" s="207" t="s">
        <v>11</v>
      </c>
      <c r="D157" s="207" t="s">
        <v>280</v>
      </c>
      <c r="E157" s="207" t="s">
        <v>281</v>
      </c>
      <c r="F157" s="653" t="s">
        <v>8</v>
      </c>
      <c r="G157" s="653"/>
      <c r="H157" s="650"/>
      <c r="I157" s="650"/>
      <c r="J157" s="650"/>
      <c r="K157" s="650"/>
      <c r="L157" s="650"/>
    </row>
    <row r="158" spans="1:12" x14ac:dyDescent="0.2">
      <c r="A158" s="652"/>
      <c r="B158" s="651" t="s">
        <v>3423</v>
      </c>
      <c r="C158" s="654" t="s">
        <v>3425</v>
      </c>
      <c r="D158" s="655">
        <v>43522</v>
      </c>
      <c r="E158" s="651" t="s">
        <v>3426</v>
      </c>
      <c r="F158" s="651" t="s">
        <v>3427</v>
      </c>
      <c r="G158" s="651"/>
      <c r="H158" s="649" t="s">
        <v>286</v>
      </c>
      <c r="I158" s="649"/>
      <c r="J158" s="209" t="s">
        <v>287</v>
      </c>
      <c r="K158" s="209" t="s">
        <v>16</v>
      </c>
      <c r="L158" s="210">
        <v>517.65</v>
      </c>
    </row>
    <row r="159" spans="1:12" x14ac:dyDescent="0.2">
      <c r="A159" s="652"/>
      <c r="B159" s="651"/>
      <c r="C159" s="654"/>
      <c r="D159" s="655"/>
      <c r="E159" s="651"/>
      <c r="F159" s="651"/>
      <c r="G159" s="651"/>
      <c r="H159" s="649" t="s">
        <v>242</v>
      </c>
      <c r="I159" s="649"/>
      <c r="J159" s="209" t="s">
        <v>287</v>
      </c>
      <c r="K159" s="209" t="s">
        <v>16</v>
      </c>
      <c r="L159" s="210">
        <v>2145.48</v>
      </c>
    </row>
    <row r="160" spans="1:12" ht="24" x14ac:dyDescent="0.2">
      <c r="A160" s="652"/>
      <c r="B160" s="203" t="s">
        <v>6</v>
      </c>
      <c r="C160" s="207" t="s">
        <v>5</v>
      </c>
      <c r="D160" s="207" t="s">
        <v>288</v>
      </c>
      <c r="E160" s="207" t="s">
        <v>289</v>
      </c>
      <c r="F160" s="650"/>
      <c r="G160" s="650"/>
      <c r="H160" s="649" t="s">
        <v>290</v>
      </c>
      <c r="I160" s="649"/>
      <c r="J160" s="651" t="s">
        <v>287</v>
      </c>
      <c r="K160" s="651" t="s">
        <v>16</v>
      </c>
      <c r="L160" s="648">
        <v>160.16999999999999</v>
      </c>
    </row>
    <row r="161" spans="1:12" ht="24" x14ac:dyDescent="0.2">
      <c r="A161" s="652"/>
      <c r="B161" s="209" t="s">
        <v>401</v>
      </c>
      <c r="C161" s="209" t="s">
        <v>3427</v>
      </c>
      <c r="D161" s="211">
        <v>43526</v>
      </c>
      <c r="E161" s="209" t="s">
        <v>1083</v>
      </c>
      <c r="F161" s="650"/>
      <c r="G161" s="650"/>
      <c r="H161" s="649"/>
      <c r="I161" s="649"/>
      <c r="J161" s="651"/>
      <c r="K161" s="651"/>
      <c r="L161" s="648"/>
    </row>
    <row r="162" spans="1:12" ht="24" x14ac:dyDescent="0.2">
      <c r="A162" s="652">
        <v>1030</v>
      </c>
      <c r="B162" s="203" t="s">
        <v>12</v>
      </c>
      <c r="C162" s="207" t="s">
        <v>11</v>
      </c>
      <c r="D162" s="207" t="s">
        <v>280</v>
      </c>
      <c r="E162" s="207" t="s">
        <v>281</v>
      </c>
      <c r="F162" s="653" t="s">
        <v>8</v>
      </c>
      <c r="G162" s="653"/>
      <c r="H162" s="650"/>
      <c r="I162" s="650"/>
      <c r="J162" s="650"/>
      <c r="K162" s="650"/>
      <c r="L162" s="650"/>
    </row>
    <row r="163" spans="1:12" x14ac:dyDescent="0.2">
      <c r="A163" s="652"/>
      <c r="B163" s="651" t="s">
        <v>3428</v>
      </c>
      <c r="C163" s="654" t="s">
        <v>3429</v>
      </c>
      <c r="D163" s="655">
        <v>43388</v>
      </c>
      <c r="E163" s="651" t="s">
        <v>321</v>
      </c>
      <c r="F163" s="651" t="s">
        <v>901</v>
      </c>
      <c r="G163" s="651"/>
      <c r="H163" s="649" t="s">
        <v>286</v>
      </c>
      <c r="I163" s="649"/>
      <c r="J163" s="209" t="s">
        <v>287</v>
      </c>
      <c r="K163" s="209" t="s">
        <v>16</v>
      </c>
      <c r="L163" s="210">
        <v>153</v>
      </c>
    </row>
    <row r="164" spans="1:12" x14ac:dyDescent="0.2">
      <c r="A164" s="652"/>
      <c r="B164" s="651"/>
      <c r="C164" s="654"/>
      <c r="D164" s="655"/>
      <c r="E164" s="651"/>
      <c r="F164" s="651"/>
      <c r="G164" s="651"/>
      <c r="H164" s="649" t="s">
        <v>242</v>
      </c>
      <c r="I164" s="649"/>
      <c r="J164" s="209" t="s">
        <v>287</v>
      </c>
      <c r="K164" s="209" t="s">
        <v>287</v>
      </c>
      <c r="L164" s="210">
        <v>0</v>
      </c>
    </row>
    <row r="165" spans="1:12" ht="24" x14ac:dyDescent="0.2">
      <c r="A165" s="652"/>
      <c r="B165" s="203" t="s">
        <v>6</v>
      </c>
      <c r="C165" s="207" t="s">
        <v>5</v>
      </c>
      <c r="D165" s="207" t="s">
        <v>288</v>
      </c>
      <c r="E165" s="207" t="s">
        <v>289</v>
      </c>
      <c r="F165" s="650"/>
      <c r="G165" s="650"/>
      <c r="H165" s="649" t="s">
        <v>290</v>
      </c>
      <c r="I165" s="649"/>
      <c r="J165" s="651" t="s">
        <v>287</v>
      </c>
      <c r="K165" s="651" t="s">
        <v>16</v>
      </c>
      <c r="L165" s="648">
        <v>420</v>
      </c>
    </row>
    <row r="166" spans="1:12" ht="24" x14ac:dyDescent="0.2">
      <c r="A166" s="652"/>
      <c r="B166" s="209" t="s">
        <v>3430</v>
      </c>
      <c r="C166" s="209" t="s">
        <v>901</v>
      </c>
      <c r="D166" s="211">
        <v>43392</v>
      </c>
      <c r="E166" s="209" t="s">
        <v>3431</v>
      </c>
      <c r="F166" s="650"/>
      <c r="G166" s="650"/>
      <c r="H166" s="649"/>
      <c r="I166" s="649"/>
      <c r="J166" s="651"/>
      <c r="K166" s="651"/>
      <c r="L166" s="648"/>
    </row>
    <row r="167" spans="1:12" ht="24" x14ac:dyDescent="0.2">
      <c r="A167" s="652">
        <v>1031</v>
      </c>
      <c r="B167" s="203" t="s">
        <v>12</v>
      </c>
      <c r="C167" s="207" t="s">
        <v>11</v>
      </c>
      <c r="D167" s="207" t="s">
        <v>280</v>
      </c>
      <c r="E167" s="207" t="s">
        <v>281</v>
      </c>
      <c r="F167" s="653" t="s">
        <v>8</v>
      </c>
      <c r="G167" s="653"/>
      <c r="H167" s="650"/>
      <c r="I167" s="650"/>
      <c r="J167" s="650"/>
      <c r="K167" s="650"/>
      <c r="L167" s="650"/>
    </row>
    <row r="168" spans="1:12" x14ac:dyDescent="0.2">
      <c r="A168" s="652"/>
      <c r="B168" s="651" t="s">
        <v>3428</v>
      </c>
      <c r="C168" s="654" t="s">
        <v>3432</v>
      </c>
      <c r="D168" s="655">
        <v>43401</v>
      </c>
      <c r="E168" s="651" t="s">
        <v>389</v>
      </c>
      <c r="F168" s="651" t="s">
        <v>3433</v>
      </c>
      <c r="G168" s="651"/>
      <c r="H168" s="649" t="s">
        <v>286</v>
      </c>
      <c r="I168" s="649"/>
      <c r="J168" s="209" t="s">
        <v>287</v>
      </c>
      <c r="K168" s="209" t="s">
        <v>16</v>
      </c>
      <c r="L168" s="210">
        <v>345</v>
      </c>
    </row>
    <row r="169" spans="1:12" x14ac:dyDescent="0.2">
      <c r="A169" s="652"/>
      <c r="B169" s="651"/>
      <c r="C169" s="654"/>
      <c r="D169" s="655"/>
      <c r="E169" s="651"/>
      <c r="F169" s="651"/>
      <c r="G169" s="651"/>
      <c r="H169" s="649" t="s">
        <v>242</v>
      </c>
      <c r="I169" s="649"/>
      <c r="J169" s="209" t="s">
        <v>287</v>
      </c>
      <c r="K169" s="209" t="s">
        <v>16</v>
      </c>
      <c r="L169" s="210">
        <v>3439.31</v>
      </c>
    </row>
    <row r="170" spans="1:12" ht="24" x14ac:dyDescent="0.2">
      <c r="A170" s="652"/>
      <c r="B170" s="203" t="s">
        <v>6</v>
      </c>
      <c r="C170" s="207" t="s">
        <v>5</v>
      </c>
      <c r="D170" s="207" t="s">
        <v>288</v>
      </c>
      <c r="E170" s="207" t="s">
        <v>289</v>
      </c>
      <c r="F170" s="650"/>
      <c r="G170" s="650"/>
      <c r="H170" s="649" t="s">
        <v>290</v>
      </c>
      <c r="I170" s="649"/>
      <c r="J170" s="651" t="s">
        <v>287</v>
      </c>
      <c r="K170" s="651" t="s">
        <v>287</v>
      </c>
      <c r="L170" s="648">
        <v>0</v>
      </c>
    </row>
    <row r="171" spans="1:12" ht="24" x14ac:dyDescent="0.2">
      <c r="A171" s="652"/>
      <c r="B171" s="209" t="s">
        <v>3430</v>
      </c>
      <c r="C171" s="209" t="s">
        <v>3433</v>
      </c>
      <c r="D171" s="211">
        <v>43403</v>
      </c>
      <c r="E171" s="209" t="s">
        <v>717</v>
      </c>
      <c r="F171" s="650"/>
      <c r="G171" s="650"/>
      <c r="H171" s="649"/>
      <c r="I171" s="649"/>
      <c r="J171" s="651"/>
      <c r="K171" s="651"/>
      <c r="L171" s="648"/>
    </row>
    <row r="172" spans="1:12" ht="24" x14ac:dyDescent="0.2">
      <c r="A172" s="652">
        <v>1032</v>
      </c>
      <c r="B172" s="203" t="s">
        <v>12</v>
      </c>
      <c r="C172" s="207" t="s">
        <v>11</v>
      </c>
      <c r="D172" s="207" t="s">
        <v>280</v>
      </c>
      <c r="E172" s="207" t="s">
        <v>281</v>
      </c>
      <c r="F172" s="653" t="s">
        <v>8</v>
      </c>
      <c r="G172" s="653"/>
      <c r="H172" s="650"/>
      <c r="I172" s="650"/>
      <c r="J172" s="650"/>
      <c r="K172" s="650"/>
      <c r="L172" s="650"/>
    </row>
    <row r="173" spans="1:12" x14ac:dyDescent="0.2">
      <c r="A173" s="652"/>
      <c r="B173" s="651" t="s">
        <v>3428</v>
      </c>
      <c r="C173" s="654" t="s">
        <v>3434</v>
      </c>
      <c r="D173" s="655">
        <v>43508</v>
      </c>
      <c r="E173" s="651" t="s">
        <v>1480</v>
      </c>
      <c r="F173" s="651" t="s">
        <v>3435</v>
      </c>
      <c r="G173" s="651"/>
      <c r="H173" s="649" t="s">
        <v>286</v>
      </c>
      <c r="I173" s="649"/>
      <c r="J173" s="209" t="s">
        <v>287</v>
      </c>
      <c r="K173" s="209" t="s">
        <v>16</v>
      </c>
      <c r="L173" s="210">
        <v>89</v>
      </c>
    </row>
    <row r="174" spans="1:12" x14ac:dyDescent="0.2">
      <c r="A174" s="652"/>
      <c r="B174" s="651"/>
      <c r="C174" s="654"/>
      <c r="D174" s="655"/>
      <c r="E174" s="651"/>
      <c r="F174" s="651"/>
      <c r="G174" s="651"/>
      <c r="H174" s="649" t="s">
        <v>242</v>
      </c>
      <c r="I174" s="649"/>
      <c r="J174" s="209" t="s">
        <v>287</v>
      </c>
      <c r="K174" s="209" t="s">
        <v>16</v>
      </c>
      <c r="L174" s="210">
        <v>2845.9</v>
      </c>
    </row>
    <row r="175" spans="1:12" ht="24" x14ac:dyDescent="0.2">
      <c r="A175" s="652"/>
      <c r="B175" s="203" t="s">
        <v>6</v>
      </c>
      <c r="C175" s="207" t="s">
        <v>5</v>
      </c>
      <c r="D175" s="207" t="s">
        <v>288</v>
      </c>
      <c r="E175" s="207" t="s">
        <v>289</v>
      </c>
      <c r="F175" s="650"/>
      <c r="G175" s="650"/>
      <c r="H175" s="649" t="s">
        <v>290</v>
      </c>
      <c r="I175" s="649"/>
      <c r="J175" s="651" t="s">
        <v>287</v>
      </c>
      <c r="K175" s="651" t="s">
        <v>287</v>
      </c>
      <c r="L175" s="648">
        <v>0</v>
      </c>
    </row>
    <row r="176" spans="1:12" ht="24" x14ac:dyDescent="0.2">
      <c r="A176" s="652"/>
      <c r="B176" s="209" t="s">
        <v>3430</v>
      </c>
      <c r="C176" s="209" t="s">
        <v>3435</v>
      </c>
      <c r="D176" s="211">
        <v>43510</v>
      </c>
      <c r="E176" s="209" t="s">
        <v>1428</v>
      </c>
      <c r="F176" s="650"/>
      <c r="G176" s="650"/>
      <c r="H176" s="649"/>
      <c r="I176" s="649"/>
      <c r="J176" s="651"/>
      <c r="K176" s="651"/>
      <c r="L176" s="648"/>
    </row>
    <row r="177" spans="1:12" ht="24" x14ac:dyDescent="0.2">
      <c r="A177" s="652">
        <v>1033</v>
      </c>
      <c r="B177" s="203" t="s">
        <v>12</v>
      </c>
      <c r="C177" s="207" t="s">
        <v>11</v>
      </c>
      <c r="D177" s="207" t="s">
        <v>280</v>
      </c>
      <c r="E177" s="207" t="s">
        <v>281</v>
      </c>
      <c r="F177" s="653" t="s">
        <v>8</v>
      </c>
      <c r="G177" s="653"/>
      <c r="H177" s="650"/>
      <c r="I177" s="650"/>
      <c r="J177" s="650"/>
      <c r="K177" s="650"/>
      <c r="L177" s="650"/>
    </row>
    <row r="178" spans="1:12" x14ac:dyDescent="0.2">
      <c r="A178" s="652"/>
      <c r="B178" s="651" t="s">
        <v>3428</v>
      </c>
      <c r="C178" s="654" t="s">
        <v>3436</v>
      </c>
      <c r="D178" s="655">
        <v>43534</v>
      </c>
      <c r="E178" s="651" t="s">
        <v>921</v>
      </c>
      <c r="F178" s="651" t="s">
        <v>3437</v>
      </c>
      <c r="G178" s="651"/>
      <c r="H178" s="649" t="s">
        <v>286</v>
      </c>
      <c r="I178" s="649"/>
      <c r="J178" s="209" t="s">
        <v>287</v>
      </c>
      <c r="K178" s="209" t="s">
        <v>16</v>
      </c>
      <c r="L178" s="210">
        <v>670</v>
      </c>
    </row>
    <row r="179" spans="1:12" x14ac:dyDescent="0.2">
      <c r="A179" s="652"/>
      <c r="B179" s="651"/>
      <c r="C179" s="654"/>
      <c r="D179" s="655"/>
      <c r="E179" s="651"/>
      <c r="F179" s="651"/>
      <c r="G179" s="651"/>
      <c r="H179" s="649" t="s">
        <v>242</v>
      </c>
      <c r="I179" s="649"/>
      <c r="J179" s="651" t="s">
        <v>287</v>
      </c>
      <c r="K179" s="651" t="s">
        <v>16</v>
      </c>
      <c r="L179" s="648">
        <v>9395.9</v>
      </c>
    </row>
    <row r="180" spans="1:12" x14ac:dyDescent="0.2">
      <c r="A180" s="652"/>
      <c r="B180" s="651"/>
      <c r="C180" s="654"/>
      <c r="D180" s="655"/>
      <c r="E180" s="651"/>
      <c r="F180" s="651"/>
      <c r="G180" s="651"/>
      <c r="H180" s="649"/>
      <c r="I180" s="649"/>
      <c r="J180" s="651"/>
      <c r="K180" s="651"/>
      <c r="L180" s="648"/>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24" x14ac:dyDescent="0.2">
      <c r="A182" s="652"/>
      <c r="B182" s="209" t="s">
        <v>3430</v>
      </c>
      <c r="C182" s="209" t="s">
        <v>3437</v>
      </c>
      <c r="D182" s="211">
        <v>43539</v>
      </c>
      <c r="E182" s="209" t="s">
        <v>2245</v>
      </c>
      <c r="F182" s="650"/>
      <c r="G182" s="650"/>
      <c r="H182" s="649"/>
      <c r="I182" s="649"/>
      <c r="J182" s="651"/>
      <c r="K182" s="651"/>
      <c r="L182" s="648"/>
    </row>
    <row r="183" spans="1:12" ht="24" x14ac:dyDescent="0.2">
      <c r="A183" s="652">
        <v>1034</v>
      </c>
      <c r="B183" s="203" t="s">
        <v>12</v>
      </c>
      <c r="C183" s="207" t="s">
        <v>11</v>
      </c>
      <c r="D183" s="207" t="s">
        <v>280</v>
      </c>
      <c r="E183" s="207" t="s">
        <v>281</v>
      </c>
      <c r="F183" s="653" t="s">
        <v>8</v>
      </c>
      <c r="G183" s="653"/>
      <c r="H183" s="650"/>
      <c r="I183" s="650"/>
      <c r="J183" s="650"/>
      <c r="K183" s="650"/>
      <c r="L183" s="650"/>
    </row>
    <row r="184" spans="1:12" x14ac:dyDescent="0.2">
      <c r="A184" s="652"/>
      <c r="B184" s="651" t="s">
        <v>3438</v>
      </c>
      <c r="C184" s="654" t="s">
        <v>3439</v>
      </c>
      <c r="D184" s="655">
        <v>43376</v>
      </c>
      <c r="E184" s="651" t="s">
        <v>607</v>
      </c>
      <c r="F184" s="651" t="s">
        <v>3440</v>
      </c>
      <c r="G184" s="651"/>
      <c r="H184" s="649" t="s">
        <v>286</v>
      </c>
      <c r="I184" s="649"/>
      <c r="J184" s="209" t="s">
        <v>287</v>
      </c>
      <c r="K184" s="209" t="s">
        <v>16</v>
      </c>
      <c r="L184" s="210">
        <v>642.79999999999995</v>
      </c>
    </row>
    <row r="185" spans="1:12" x14ac:dyDescent="0.2">
      <c r="A185" s="652"/>
      <c r="B185" s="651"/>
      <c r="C185" s="654"/>
      <c r="D185" s="655"/>
      <c r="E185" s="651"/>
      <c r="F185" s="651"/>
      <c r="G185" s="651"/>
      <c r="H185" s="649" t="s">
        <v>242</v>
      </c>
      <c r="I185" s="649"/>
      <c r="J185" s="651" t="s">
        <v>287</v>
      </c>
      <c r="K185" s="651" t="s">
        <v>16</v>
      </c>
      <c r="L185" s="648">
        <v>520.4</v>
      </c>
    </row>
    <row r="186" spans="1:12" x14ac:dyDescent="0.2">
      <c r="A186" s="652"/>
      <c r="B186" s="651"/>
      <c r="C186" s="654"/>
      <c r="D186" s="655"/>
      <c r="E186" s="651"/>
      <c r="F186" s="651"/>
      <c r="G186" s="651"/>
      <c r="H186" s="649"/>
      <c r="I186" s="649"/>
      <c r="J186" s="651"/>
      <c r="K186" s="651"/>
      <c r="L186" s="648"/>
    </row>
    <row r="187" spans="1:12" ht="24" x14ac:dyDescent="0.2">
      <c r="A187" s="652"/>
      <c r="B187" s="203" t="s">
        <v>6</v>
      </c>
      <c r="C187" s="207" t="s">
        <v>5</v>
      </c>
      <c r="D187" s="207" t="s">
        <v>288</v>
      </c>
      <c r="E187" s="207" t="s">
        <v>289</v>
      </c>
      <c r="F187" s="650"/>
      <c r="G187" s="650"/>
      <c r="H187" s="649" t="s">
        <v>290</v>
      </c>
      <c r="I187" s="649"/>
      <c r="J187" s="651" t="s">
        <v>287</v>
      </c>
      <c r="K187" s="651" t="s">
        <v>287</v>
      </c>
      <c r="L187" s="648">
        <v>0</v>
      </c>
    </row>
    <row r="188" spans="1:12" ht="24" x14ac:dyDescent="0.2">
      <c r="A188" s="652"/>
      <c r="B188" s="209" t="s">
        <v>291</v>
      </c>
      <c r="C188" s="209" t="s">
        <v>3440</v>
      </c>
      <c r="D188" s="211">
        <v>43381</v>
      </c>
      <c r="E188" s="209" t="s">
        <v>1291</v>
      </c>
      <c r="F188" s="650"/>
      <c r="G188" s="650"/>
      <c r="H188" s="649"/>
      <c r="I188" s="649"/>
      <c r="J188" s="651"/>
      <c r="K188" s="651"/>
      <c r="L188" s="648"/>
    </row>
    <row r="189" spans="1:12" ht="24" x14ac:dyDescent="0.2">
      <c r="A189" s="652">
        <v>1035</v>
      </c>
      <c r="B189" s="203" t="s">
        <v>12</v>
      </c>
      <c r="C189" s="207" t="s">
        <v>11</v>
      </c>
      <c r="D189" s="207" t="s">
        <v>280</v>
      </c>
      <c r="E189" s="207" t="s">
        <v>281</v>
      </c>
      <c r="F189" s="653" t="s">
        <v>8</v>
      </c>
      <c r="G189" s="653"/>
      <c r="H189" s="650"/>
      <c r="I189" s="650"/>
      <c r="J189" s="650"/>
      <c r="K189" s="650"/>
      <c r="L189" s="650"/>
    </row>
    <row r="190" spans="1:12" x14ac:dyDescent="0.2">
      <c r="A190" s="652"/>
      <c r="B190" s="651" t="s">
        <v>3441</v>
      </c>
      <c r="C190" s="654" t="s">
        <v>3442</v>
      </c>
      <c r="D190" s="655">
        <v>43517</v>
      </c>
      <c r="E190" s="651" t="s">
        <v>770</v>
      </c>
      <c r="F190" s="651" t="s">
        <v>771</v>
      </c>
      <c r="G190" s="651"/>
      <c r="H190" s="649" t="s">
        <v>286</v>
      </c>
      <c r="I190" s="649"/>
      <c r="J190" s="209" t="s">
        <v>287</v>
      </c>
      <c r="K190" s="209" t="s">
        <v>16</v>
      </c>
      <c r="L190" s="210">
        <v>286.62</v>
      </c>
    </row>
    <row r="191" spans="1:12" x14ac:dyDescent="0.2">
      <c r="A191" s="652"/>
      <c r="B191" s="651"/>
      <c r="C191" s="654"/>
      <c r="D191" s="655"/>
      <c r="E191" s="651"/>
      <c r="F191" s="651"/>
      <c r="G191" s="651"/>
      <c r="H191" s="649" t="s">
        <v>242</v>
      </c>
      <c r="I191" s="649"/>
      <c r="J191" s="651" t="s">
        <v>287</v>
      </c>
      <c r="K191" s="651" t="s">
        <v>16</v>
      </c>
      <c r="L191" s="648">
        <v>263.39999999999998</v>
      </c>
    </row>
    <row r="192" spans="1:12" x14ac:dyDescent="0.2">
      <c r="A192" s="652"/>
      <c r="B192" s="651"/>
      <c r="C192" s="654"/>
      <c r="D192" s="655"/>
      <c r="E192" s="651"/>
      <c r="F192" s="651"/>
      <c r="G192" s="651"/>
      <c r="H192" s="649"/>
      <c r="I192" s="649"/>
      <c r="J192" s="651"/>
      <c r="K192" s="651"/>
      <c r="L192" s="648"/>
    </row>
    <row r="193" spans="1:12" ht="24" x14ac:dyDescent="0.2">
      <c r="A193" s="652"/>
      <c r="B193" s="203" t="s">
        <v>6</v>
      </c>
      <c r="C193" s="207" t="s">
        <v>5</v>
      </c>
      <c r="D193" s="207" t="s">
        <v>288</v>
      </c>
      <c r="E193" s="207" t="s">
        <v>289</v>
      </c>
      <c r="F193" s="650"/>
      <c r="G193" s="650"/>
      <c r="H193" s="649" t="s">
        <v>290</v>
      </c>
      <c r="I193" s="649"/>
      <c r="J193" s="651" t="s">
        <v>287</v>
      </c>
      <c r="K193" s="651" t="s">
        <v>287</v>
      </c>
      <c r="L193" s="648">
        <v>0</v>
      </c>
    </row>
    <row r="194" spans="1:12" ht="24" x14ac:dyDescent="0.2">
      <c r="A194" s="652"/>
      <c r="B194" s="209" t="s">
        <v>401</v>
      </c>
      <c r="C194" s="209" t="s">
        <v>771</v>
      </c>
      <c r="D194" s="211">
        <v>43518</v>
      </c>
      <c r="E194" s="209" t="s">
        <v>772</v>
      </c>
      <c r="F194" s="650"/>
      <c r="G194" s="650"/>
      <c r="H194" s="649"/>
      <c r="I194" s="649"/>
      <c r="J194" s="651"/>
      <c r="K194" s="651"/>
      <c r="L194" s="648"/>
    </row>
    <row r="195" spans="1:12" ht="24" x14ac:dyDescent="0.2">
      <c r="A195" s="652">
        <v>1036</v>
      </c>
      <c r="B195" s="203" t="s">
        <v>12</v>
      </c>
      <c r="C195" s="207" t="s">
        <v>11</v>
      </c>
      <c r="D195" s="207" t="s">
        <v>280</v>
      </c>
      <c r="E195" s="207" t="s">
        <v>281</v>
      </c>
      <c r="F195" s="653" t="s">
        <v>8</v>
      </c>
      <c r="G195" s="653"/>
      <c r="H195" s="650"/>
      <c r="I195" s="650"/>
      <c r="J195" s="650"/>
      <c r="K195" s="650"/>
      <c r="L195" s="650"/>
    </row>
    <row r="196" spans="1:12" x14ac:dyDescent="0.2">
      <c r="A196" s="652"/>
      <c r="B196" s="651" t="s">
        <v>3443</v>
      </c>
      <c r="C196" s="654" t="s">
        <v>3444</v>
      </c>
      <c r="D196" s="655">
        <v>43505</v>
      </c>
      <c r="E196" s="651" t="s">
        <v>826</v>
      </c>
      <c r="F196" s="651" t="s">
        <v>827</v>
      </c>
      <c r="G196" s="651"/>
      <c r="H196" s="649" t="s">
        <v>286</v>
      </c>
      <c r="I196" s="649"/>
      <c r="J196" s="209" t="s">
        <v>287</v>
      </c>
      <c r="K196" s="209" t="s">
        <v>16</v>
      </c>
      <c r="L196" s="210">
        <v>604.6</v>
      </c>
    </row>
    <row r="197" spans="1:12" x14ac:dyDescent="0.2">
      <c r="A197" s="652"/>
      <c r="B197" s="651"/>
      <c r="C197" s="654"/>
      <c r="D197" s="655"/>
      <c r="E197" s="651"/>
      <c r="F197" s="651"/>
      <c r="G197" s="651"/>
      <c r="H197" s="649" t="s">
        <v>242</v>
      </c>
      <c r="I197" s="649"/>
      <c r="J197" s="209" t="s">
        <v>287</v>
      </c>
      <c r="K197" s="209" t="s">
        <v>16</v>
      </c>
      <c r="L197" s="210">
        <v>2748.33</v>
      </c>
    </row>
    <row r="198" spans="1:12" ht="24" x14ac:dyDescent="0.2">
      <c r="A198" s="652"/>
      <c r="B198" s="203" t="s">
        <v>6</v>
      </c>
      <c r="C198" s="207" t="s">
        <v>5</v>
      </c>
      <c r="D198" s="207" t="s">
        <v>288</v>
      </c>
      <c r="E198" s="207" t="s">
        <v>289</v>
      </c>
      <c r="F198" s="650"/>
      <c r="G198" s="650"/>
      <c r="H198" s="649" t="s">
        <v>290</v>
      </c>
      <c r="I198" s="649"/>
      <c r="J198" s="651" t="s">
        <v>287</v>
      </c>
      <c r="K198" s="651" t="s">
        <v>287</v>
      </c>
      <c r="L198" s="648">
        <v>0</v>
      </c>
    </row>
    <row r="199" spans="1:12" ht="24" x14ac:dyDescent="0.2">
      <c r="A199" s="652"/>
      <c r="B199" s="209" t="s">
        <v>2610</v>
      </c>
      <c r="C199" s="209" t="s">
        <v>827</v>
      </c>
      <c r="D199" s="211">
        <v>43510</v>
      </c>
      <c r="E199" s="209" t="s">
        <v>3445</v>
      </c>
      <c r="F199" s="650"/>
      <c r="G199" s="650"/>
      <c r="H199" s="649"/>
      <c r="I199" s="649"/>
      <c r="J199" s="651"/>
      <c r="K199" s="651"/>
      <c r="L199" s="648"/>
    </row>
    <row r="200" spans="1:12" ht="24" x14ac:dyDescent="0.2">
      <c r="A200" s="652">
        <v>1037</v>
      </c>
      <c r="B200" s="203" t="s">
        <v>12</v>
      </c>
      <c r="C200" s="207" t="s">
        <v>11</v>
      </c>
      <c r="D200" s="207" t="s">
        <v>280</v>
      </c>
      <c r="E200" s="207" t="s">
        <v>281</v>
      </c>
      <c r="F200" s="653" t="s">
        <v>8</v>
      </c>
      <c r="G200" s="653"/>
      <c r="H200" s="650"/>
      <c r="I200" s="650"/>
      <c r="J200" s="650"/>
      <c r="K200" s="650"/>
      <c r="L200" s="650"/>
    </row>
    <row r="201" spans="1:12" x14ac:dyDescent="0.2">
      <c r="A201" s="652"/>
      <c r="B201" s="651" t="s">
        <v>3446</v>
      </c>
      <c r="C201" s="654" t="s">
        <v>3447</v>
      </c>
      <c r="D201" s="655">
        <v>43429</v>
      </c>
      <c r="E201" s="651" t="s">
        <v>3448</v>
      </c>
      <c r="F201" s="651" t="s">
        <v>3449</v>
      </c>
      <c r="G201" s="651"/>
      <c r="H201" s="649" t="s">
        <v>286</v>
      </c>
      <c r="I201" s="649"/>
      <c r="J201" s="209" t="s">
        <v>287</v>
      </c>
      <c r="K201" s="209" t="s">
        <v>287</v>
      </c>
      <c r="L201" s="210">
        <v>0</v>
      </c>
    </row>
    <row r="202" spans="1:12" x14ac:dyDescent="0.2">
      <c r="A202" s="652"/>
      <c r="B202" s="651"/>
      <c r="C202" s="654"/>
      <c r="D202" s="655"/>
      <c r="E202" s="651"/>
      <c r="F202" s="651"/>
      <c r="G202" s="651"/>
      <c r="H202" s="649" t="s">
        <v>242</v>
      </c>
      <c r="I202" s="649"/>
      <c r="J202" s="651" t="s">
        <v>287</v>
      </c>
      <c r="K202" s="651" t="s">
        <v>287</v>
      </c>
      <c r="L202" s="648">
        <v>0</v>
      </c>
    </row>
    <row r="203" spans="1:12" x14ac:dyDescent="0.2">
      <c r="A203" s="652"/>
      <c r="B203" s="651"/>
      <c r="C203" s="654"/>
      <c r="D203" s="655"/>
      <c r="E203" s="651"/>
      <c r="F203" s="651"/>
      <c r="G203" s="651"/>
      <c r="H203" s="649"/>
      <c r="I203" s="649"/>
      <c r="J203" s="651"/>
      <c r="K203" s="651"/>
      <c r="L203" s="648"/>
    </row>
    <row r="204" spans="1:12" ht="24" x14ac:dyDescent="0.2">
      <c r="A204" s="652"/>
      <c r="B204" s="203" t="s">
        <v>6</v>
      </c>
      <c r="C204" s="207" t="s">
        <v>5</v>
      </c>
      <c r="D204" s="207" t="s">
        <v>288</v>
      </c>
      <c r="E204" s="207" t="s">
        <v>289</v>
      </c>
      <c r="F204" s="650"/>
      <c r="G204" s="650"/>
      <c r="H204" s="649" t="s">
        <v>290</v>
      </c>
      <c r="I204" s="649"/>
      <c r="J204" s="651" t="s">
        <v>287</v>
      </c>
      <c r="K204" s="651" t="s">
        <v>16</v>
      </c>
      <c r="L204" s="648">
        <v>1300</v>
      </c>
    </row>
    <row r="205" spans="1:12" ht="24" x14ac:dyDescent="0.2">
      <c r="A205" s="652"/>
      <c r="B205" s="209" t="s">
        <v>333</v>
      </c>
      <c r="C205" s="209" t="s">
        <v>3449</v>
      </c>
      <c r="D205" s="211">
        <v>43434</v>
      </c>
      <c r="E205" s="209" t="s">
        <v>1035</v>
      </c>
      <c r="F205" s="650"/>
      <c r="G205" s="650"/>
      <c r="H205" s="649"/>
      <c r="I205" s="649"/>
      <c r="J205" s="651"/>
      <c r="K205" s="651"/>
      <c r="L205" s="648"/>
    </row>
    <row r="206" spans="1:12" ht="24" x14ac:dyDescent="0.2">
      <c r="A206" s="652">
        <v>1038</v>
      </c>
      <c r="B206" s="203" t="s">
        <v>12</v>
      </c>
      <c r="C206" s="207" t="s">
        <v>11</v>
      </c>
      <c r="D206" s="207" t="s">
        <v>280</v>
      </c>
      <c r="E206" s="207" t="s">
        <v>281</v>
      </c>
      <c r="F206" s="653" t="s">
        <v>8</v>
      </c>
      <c r="G206" s="653"/>
      <c r="H206" s="650"/>
      <c r="I206" s="650"/>
      <c r="J206" s="650"/>
      <c r="K206" s="650"/>
      <c r="L206" s="650"/>
    </row>
    <row r="207" spans="1:12" x14ac:dyDescent="0.2">
      <c r="A207" s="652"/>
      <c r="B207" s="651" t="s">
        <v>3450</v>
      </c>
      <c r="C207" s="654" t="s">
        <v>3451</v>
      </c>
      <c r="D207" s="655">
        <v>43385</v>
      </c>
      <c r="E207" s="651" t="s">
        <v>502</v>
      </c>
      <c r="F207" s="651" t="s">
        <v>3452</v>
      </c>
      <c r="G207" s="651"/>
      <c r="H207" s="649" t="s">
        <v>286</v>
      </c>
      <c r="I207" s="649"/>
      <c r="J207" s="209" t="s">
        <v>287</v>
      </c>
      <c r="K207" s="209" t="s">
        <v>16</v>
      </c>
      <c r="L207" s="210">
        <v>238</v>
      </c>
    </row>
    <row r="208" spans="1:12" x14ac:dyDescent="0.2">
      <c r="A208" s="652"/>
      <c r="B208" s="651"/>
      <c r="C208" s="654"/>
      <c r="D208" s="655"/>
      <c r="E208" s="651"/>
      <c r="F208" s="651"/>
      <c r="G208" s="651"/>
      <c r="H208" s="649" t="s">
        <v>242</v>
      </c>
      <c r="I208" s="649"/>
      <c r="J208" s="651" t="s">
        <v>287</v>
      </c>
      <c r="K208" s="651" t="s">
        <v>287</v>
      </c>
      <c r="L208" s="648">
        <v>0</v>
      </c>
    </row>
    <row r="209" spans="1:12" x14ac:dyDescent="0.2">
      <c r="A209" s="652"/>
      <c r="B209" s="651"/>
      <c r="C209" s="654"/>
      <c r="D209" s="655"/>
      <c r="E209" s="651"/>
      <c r="F209" s="651"/>
      <c r="G209" s="651"/>
      <c r="H209" s="649"/>
      <c r="I209" s="649"/>
      <c r="J209" s="651"/>
      <c r="K209" s="651"/>
      <c r="L209" s="648"/>
    </row>
    <row r="210" spans="1:12" ht="24" x14ac:dyDescent="0.2">
      <c r="A210" s="652"/>
      <c r="B210" s="203" t="s">
        <v>6</v>
      </c>
      <c r="C210" s="207" t="s">
        <v>5</v>
      </c>
      <c r="D210" s="207" t="s">
        <v>288</v>
      </c>
      <c r="E210" s="207" t="s">
        <v>289</v>
      </c>
      <c r="F210" s="650"/>
      <c r="G210" s="650"/>
      <c r="H210" s="649" t="s">
        <v>290</v>
      </c>
      <c r="I210" s="649"/>
      <c r="J210" s="651" t="s">
        <v>287</v>
      </c>
      <c r="K210" s="651" t="s">
        <v>16</v>
      </c>
      <c r="L210" s="648">
        <v>200</v>
      </c>
    </row>
    <row r="211" spans="1:12" ht="24" x14ac:dyDescent="0.2">
      <c r="A211" s="652"/>
      <c r="B211" s="209" t="s">
        <v>832</v>
      </c>
      <c r="C211" s="209" t="s">
        <v>3452</v>
      </c>
      <c r="D211" s="211">
        <v>43391</v>
      </c>
      <c r="E211" s="209" t="s">
        <v>3453</v>
      </c>
      <c r="F211" s="650"/>
      <c r="G211" s="650"/>
      <c r="H211" s="649"/>
      <c r="I211" s="649"/>
      <c r="J211" s="651"/>
      <c r="K211" s="651"/>
      <c r="L211" s="648"/>
    </row>
    <row r="212" spans="1:12" ht="24" x14ac:dyDescent="0.2">
      <c r="A212" s="652">
        <v>1039</v>
      </c>
      <c r="B212" s="203" t="s">
        <v>12</v>
      </c>
      <c r="C212" s="207" t="s">
        <v>11</v>
      </c>
      <c r="D212" s="207" t="s">
        <v>280</v>
      </c>
      <c r="E212" s="207" t="s">
        <v>281</v>
      </c>
      <c r="F212" s="653" t="s">
        <v>8</v>
      </c>
      <c r="G212" s="653"/>
      <c r="H212" s="650"/>
      <c r="I212" s="650"/>
      <c r="J212" s="650"/>
      <c r="K212" s="650"/>
      <c r="L212" s="650"/>
    </row>
    <row r="213" spans="1:12" x14ac:dyDescent="0.2">
      <c r="A213" s="652"/>
      <c r="B213" s="651" t="s">
        <v>3454</v>
      </c>
      <c r="C213" s="654" t="s">
        <v>3455</v>
      </c>
      <c r="D213" s="655">
        <v>43472</v>
      </c>
      <c r="E213" s="651" t="s">
        <v>1878</v>
      </c>
      <c r="F213" s="651" t="s">
        <v>3456</v>
      </c>
      <c r="G213" s="651"/>
      <c r="H213" s="649" t="s">
        <v>286</v>
      </c>
      <c r="I213" s="649"/>
      <c r="J213" s="209" t="s">
        <v>287</v>
      </c>
      <c r="K213" s="209" t="s">
        <v>16</v>
      </c>
      <c r="L213" s="210">
        <v>7934</v>
      </c>
    </row>
    <row r="214" spans="1:12" x14ac:dyDescent="0.2">
      <c r="A214" s="652"/>
      <c r="B214" s="651"/>
      <c r="C214" s="654"/>
      <c r="D214" s="655"/>
      <c r="E214" s="651"/>
      <c r="F214" s="651"/>
      <c r="G214" s="651"/>
      <c r="H214" s="649" t="s">
        <v>242</v>
      </c>
      <c r="I214" s="649"/>
      <c r="J214" s="209" t="s">
        <v>287</v>
      </c>
      <c r="K214" s="209" t="s">
        <v>16</v>
      </c>
      <c r="L214" s="210">
        <v>562.77</v>
      </c>
    </row>
    <row r="215" spans="1:12" ht="24" x14ac:dyDescent="0.2">
      <c r="A215" s="652"/>
      <c r="B215" s="203" t="s">
        <v>6</v>
      </c>
      <c r="C215" s="207" t="s">
        <v>5</v>
      </c>
      <c r="D215" s="207" t="s">
        <v>288</v>
      </c>
      <c r="E215" s="207" t="s">
        <v>289</v>
      </c>
      <c r="F215" s="650"/>
      <c r="G215" s="650"/>
      <c r="H215" s="649" t="s">
        <v>290</v>
      </c>
      <c r="I215" s="649"/>
      <c r="J215" s="651" t="s">
        <v>287</v>
      </c>
      <c r="K215" s="651" t="s">
        <v>287</v>
      </c>
      <c r="L215" s="648">
        <v>0</v>
      </c>
    </row>
    <row r="216" spans="1:12" ht="24" x14ac:dyDescent="0.2">
      <c r="A216" s="652"/>
      <c r="B216" s="209" t="s">
        <v>291</v>
      </c>
      <c r="C216" s="209" t="s">
        <v>3456</v>
      </c>
      <c r="D216" s="211">
        <v>43501</v>
      </c>
      <c r="E216" s="209" t="s">
        <v>3457</v>
      </c>
      <c r="F216" s="650"/>
      <c r="G216" s="650"/>
      <c r="H216" s="649"/>
      <c r="I216" s="649"/>
      <c r="J216" s="651"/>
      <c r="K216" s="651"/>
      <c r="L216" s="648"/>
    </row>
    <row r="217" spans="1:12" ht="24" x14ac:dyDescent="0.2">
      <c r="A217" s="652">
        <v>1040</v>
      </c>
      <c r="B217" s="203" t="s">
        <v>12</v>
      </c>
      <c r="C217" s="207" t="s">
        <v>11</v>
      </c>
      <c r="D217" s="207" t="s">
        <v>280</v>
      </c>
      <c r="E217" s="207" t="s">
        <v>281</v>
      </c>
      <c r="F217" s="653" t="s">
        <v>8</v>
      </c>
      <c r="G217" s="653"/>
      <c r="H217" s="650"/>
      <c r="I217" s="650"/>
      <c r="J217" s="650"/>
      <c r="K217" s="650"/>
      <c r="L217" s="650"/>
    </row>
    <row r="218" spans="1:12" x14ac:dyDescent="0.2">
      <c r="A218" s="652"/>
      <c r="B218" s="651" t="s">
        <v>3454</v>
      </c>
      <c r="C218" s="651" t="s">
        <v>3458</v>
      </c>
      <c r="D218" s="655">
        <v>43502</v>
      </c>
      <c r="E218" s="651" t="s">
        <v>3459</v>
      </c>
      <c r="F218" s="651" t="s">
        <v>3456</v>
      </c>
      <c r="G218" s="651"/>
      <c r="H218" s="649" t="s">
        <v>286</v>
      </c>
      <c r="I218" s="649"/>
      <c r="J218" s="209" t="s">
        <v>287</v>
      </c>
      <c r="K218" s="209" t="s">
        <v>16</v>
      </c>
      <c r="L218" s="210">
        <v>7740</v>
      </c>
    </row>
    <row r="219" spans="1:12" x14ac:dyDescent="0.2">
      <c r="A219" s="652"/>
      <c r="B219" s="651"/>
      <c r="C219" s="651"/>
      <c r="D219" s="655"/>
      <c r="E219" s="651"/>
      <c r="F219" s="651"/>
      <c r="G219" s="651"/>
      <c r="H219" s="649" t="s">
        <v>242</v>
      </c>
      <c r="I219" s="649"/>
      <c r="J219" s="209" t="s">
        <v>287</v>
      </c>
      <c r="K219" s="209" t="s">
        <v>287</v>
      </c>
      <c r="L219" s="210">
        <v>0</v>
      </c>
    </row>
    <row r="220" spans="1:12" ht="24" x14ac:dyDescent="0.2">
      <c r="A220" s="652"/>
      <c r="B220" s="203" t="s">
        <v>6</v>
      </c>
      <c r="C220" s="207" t="s">
        <v>5</v>
      </c>
      <c r="D220" s="207" t="s">
        <v>288</v>
      </c>
      <c r="E220" s="207" t="s">
        <v>289</v>
      </c>
      <c r="F220" s="650"/>
      <c r="G220" s="650"/>
      <c r="H220" s="649" t="s">
        <v>290</v>
      </c>
      <c r="I220" s="649"/>
      <c r="J220" s="651" t="s">
        <v>287</v>
      </c>
      <c r="K220" s="651" t="s">
        <v>287</v>
      </c>
      <c r="L220" s="648">
        <v>0</v>
      </c>
    </row>
    <row r="221" spans="1:12" ht="24" x14ac:dyDescent="0.2">
      <c r="A221" s="652"/>
      <c r="B221" s="209" t="s">
        <v>291</v>
      </c>
      <c r="C221" s="209" t="s">
        <v>3456</v>
      </c>
      <c r="D221" s="211">
        <v>43531</v>
      </c>
      <c r="E221" s="209" t="s">
        <v>3460</v>
      </c>
      <c r="F221" s="650"/>
      <c r="G221" s="650"/>
      <c r="H221" s="649"/>
      <c r="I221" s="649"/>
      <c r="J221" s="651"/>
      <c r="K221" s="651"/>
      <c r="L221" s="648"/>
    </row>
    <row r="222" spans="1:12" ht="24" x14ac:dyDescent="0.2">
      <c r="A222" s="652">
        <v>1041</v>
      </c>
      <c r="B222" s="203" t="s">
        <v>12</v>
      </c>
      <c r="C222" s="207" t="s">
        <v>11</v>
      </c>
      <c r="D222" s="207" t="s">
        <v>280</v>
      </c>
      <c r="E222" s="207" t="s">
        <v>281</v>
      </c>
      <c r="F222" s="653" t="s">
        <v>8</v>
      </c>
      <c r="G222" s="653"/>
      <c r="H222" s="650"/>
      <c r="I222" s="650"/>
      <c r="J222" s="650"/>
      <c r="K222" s="650"/>
      <c r="L222" s="650"/>
    </row>
    <row r="223" spans="1:12" x14ac:dyDescent="0.2">
      <c r="A223" s="652"/>
      <c r="B223" s="651" t="s">
        <v>3454</v>
      </c>
      <c r="C223" s="651" t="s">
        <v>3461</v>
      </c>
      <c r="D223" s="655">
        <v>43532</v>
      </c>
      <c r="E223" s="651" t="s">
        <v>3459</v>
      </c>
      <c r="F223" s="651" t="s">
        <v>3456</v>
      </c>
      <c r="G223" s="651"/>
      <c r="H223" s="649" t="s">
        <v>286</v>
      </c>
      <c r="I223" s="649"/>
      <c r="J223" s="209" t="s">
        <v>287</v>
      </c>
      <c r="K223" s="209" t="s">
        <v>16</v>
      </c>
      <c r="L223" s="210">
        <v>7740</v>
      </c>
    </row>
    <row r="224" spans="1:12" x14ac:dyDescent="0.2">
      <c r="A224" s="652"/>
      <c r="B224" s="651"/>
      <c r="C224" s="651"/>
      <c r="D224" s="655"/>
      <c r="E224" s="651"/>
      <c r="F224" s="651"/>
      <c r="G224" s="651"/>
      <c r="H224" s="649" t="s">
        <v>242</v>
      </c>
      <c r="I224" s="649"/>
      <c r="J224" s="209" t="s">
        <v>287</v>
      </c>
      <c r="K224" s="209" t="s">
        <v>287</v>
      </c>
      <c r="L224" s="210">
        <v>0</v>
      </c>
    </row>
    <row r="225" spans="1:12" ht="24" x14ac:dyDescent="0.2">
      <c r="A225" s="652"/>
      <c r="B225" s="203" t="s">
        <v>6</v>
      </c>
      <c r="C225" s="207" t="s">
        <v>5</v>
      </c>
      <c r="D225" s="207" t="s">
        <v>288</v>
      </c>
      <c r="E225" s="207" t="s">
        <v>289</v>
      </c>
      <c r="F225" s="650"/>
      <c r="G225" s="650"/>
      <c r="H225" s="649" t="s">
        <v>290</v>
      </c>
      <c r="I225" s="649"/>
      <c r="J225" s="651" t="s">
        <v>287</v>
      </c>
      <c r="K225" s="651" t="s">
        <v>287</v>
      </c>
      <c r="L225" s="648">
        <v>0</v>
      </c>
    </row>
    <row r="226" spans="1:12" ht="24" x14ac:dyDescent="0.2">
      <c r="A226" s="652"/>
      <c r="B226" s="209" t="s">
        <v>291</v>
      </c>
      <c r="C226" s="209" t="s">
        <v>3456</v>
      </c>
      <c r="D226" s="211">
        <v>43561</v>
      </c>
      <c r="E226" s="209" t="s">
        <v>3462</v>
      </c>
      <c r="F226" s="650"/>
      <c r="G226" s="650"/>
      <c r="H226" s="649"/>
      <c r="I226" s="649"/>
      <c r="J226" s="651"/>
      <c r="K226" s="651"/>
      <c r="L226" s="648"/>
    </row>
    <row r="227" spans="1:12" ht="24" x14ac:dyDescent="0.2">
      <c r="A227" s="652">
        <v>1042</v>
      </c>
      <c r="B227" s="203" t="s">
        <v>12</v>
      </c>
      <c r="C227" s="207" t="s">
        <v>11</v>
      </c>
      <c r="D227" s="207" t="s">
        <v>280</v>
      </c>
      <c r="E227" s="207" t="s">
        <v>281</v>
      </c>
      <c r="F227" s="653" t="s">
        <v>8</v>
      </c>
      <c r="G227" s="653"/>
      <c r="H227" s="650"/>
      <c r="I227" s="650"/>
      <c r="J227" s="650"/>
      <c r="K227" s="650"/>
      <c r="L227" s="650"/>
    </row>
    <row r="228" spans="1:12" x14ac:dyDescent="0.2">
      <c r="A228" s="652"/>
      <c r="B228" s="651" t="s">
        <v>3463</v>
      </c>
      <c r="C228" s="654" t="s">
        <v>3464</v>
      </c>
      <c r="D228" s="655">
        <v>43439</v>
      </c>
      <c r="E228" s="651" t="s">
        <v>628</v>
      </c>
      <c r="F228" s="651" t="s">
        <v>3465</v>
      </c>
      <c r="G228" s="651"/>
      <c r="H228" s="649" t="s">
        <v>286</v>
      </c>
      <c r="I228" s="649"/>
      <c r="J228" s="209" t="s">
        <v>287</v>
      </c>
      <c r="K228" s="209" t="s">
        <v>16</v>
      </c>
      <c r="L228" s="210">
        <v>254.14</v>
      </c>
    </row>
    <row r="229" spans="1:12" x14ac:dyDescent="0.2">
      <c r="A229" s="652"/>
      <c r="B229" s="651"/>
      <c r="C229" s="654"/>
      <c r="D229" s="655"/>
      <c r="E229" s="651"/>
      <c r="F229" s="651"/>
      <c r="G229" s="651"/>
      <c r="H229" s="649" t="s">
        <v>242</v>
      </c>
      <c r="I229" s="649"/>
      <c r="J229" s="651" t="s">
        <v>287</v>
      </c>
      <c r="K229" s="651" t="s">
        <v>16</v>
      </c>
      <c r="L229" s="648">
        <v>479.85</v>
      </c>
    </row>
    <row r="230" spans="1:12" x14ac:dyDescent="0.2">
      <c r="A230" s="652"/>
      <c r="B230" s="651"/>
      <c r="C230" s="654"/>
      <c r="D230" s="655"/>
      <c r="E230" s="651"/>
      <c r="F230" s="651"/>
      <c r="G230" s="651"/>
      <c r="H230" s="649"/>
      <c r="I230" s="649"/>
      <c r="J230" s="651"/>
      <c r="K230" s="651"/>
      <c r="L230" s="648"/>
    </row>
    <row r="231" spans="1:12" ht="24" x14ac:dyDescent="0.2">
      <c r="A231" s="652"/>
      <c r="B231" s="203" t="s">
        <v>6</v>
      </c>
      <c r="C231" s="207" t="s">
        <v>5</v>
      </c>
      <c r="D231" s="207" t="s">
        <v>288</v>
      </c>
      <c r="E231" s="207" t="s">
        <v>289</v>
      </c>
      <c r="F231" s="650"/>
      <c r="G231" s="650"/>
      <c r="H231" s="649" t="s">
        <v>290</v>
      </c>
      <c r="I231" s="649"/>
      <c r="J231" s="651" t="s">
        <v>287</v>
      </c>
      <c r="K231" s="651" t="s">
        <v>16</v>
      </c>
      <c r="L231" s="648">
        <v>150</v>
      </c>
    </row>
    <row r="232" spans="1:12" ht="24" x14ac:dyDescent="0.2">
      <c r="A232" s="652"/>
      <c r="B232" s="209" t="s">
        <v>3466</v>
      </c>
      <c r="C232" s="209" t="s">
        <v>3465</v>
      </c>
      <c r="D232" s="211">
        <v>43440</v>
      </c>
      <c r="E232" s="209" t="s">
        <v>757</v>
      </c>
      <c r="F232" s="650"/>
      <c r="G232" s="650"/>
      <c r="H232" s="649"/>
      <c r="I232" s="649"/>
      <c r="J232" s="651"/>
      <c r="K232" s="651"/>
      <c r="L232" s="648"/>
    </row>
    <row r="233" spans="1:12" ht="24" x14ac:dyDescent="0.2">
      <c r="A233" s="652">
        <v>1043</v>
      </c>
      <c r="B233" s="203" t="s">
        <v>12</v>
      </c>
      <c r="C233" s="207" t="s">
        <v>11</v>
      </c>
      <c r="D233" s="207" t="s">
        <v>280</v>
      </c>
      <c r="E233" s="207" t="s">
        <v>281</v>
      </c>
      <c r="F233" s="653" t="s">
        <v>8</v>
      </c>
      <c r="G233" s="653"/>
      <c r="H233" s="650"/>
      <c r="I233" s="650"/>
      <c r="J233" s="650"/>
      <c r="K233" s="650"/>
      <c r="L233" s="650"/>
    </row>
    <row r="234" spans="1:12" x14ac:dyDescent="0.2">
      <c r="A234" s="652"/>
      <c r="B234" s="651" t="s">
        <v>3463</v>
      </c>
      <c r="C234" s="654" t="s">
        <v>3467</v>
      </c>
      <c r="D234" s="655">
        <v>43537</v>
      </c>
      <c r="E234" s="651" t="s">
        <v>3468</v>
      </c>
      <c r="F234" s="651" t="s">
        <v>3469</v>
      </c>
      <c r="G234" s="651"/>
      <c r="H234" s="649" t="s">
        <v>286</v>
      </c>
      <c r="I234" s="649"/>
      <c r="J234" s="209" t="s">
        <v>287</v>
      </c>
      <c r="K234" s="209" t="s">
        <v>16</v>
      </c>
      <c r="L234" s="210">
        <v>693.15</v>
      </c>
    </row>
    <row r="235" spans="1:12" x14ac:dyDescent="0.2">
      <c r="A235" s="652"/>
      <c r="B235" s="651"/>
      <c r="C235" s="654"/>
      <c r="D235" s="655"/>
      <c r="E235" s="651"/>
      <c r="F235" s="651"/>
      <c r="G235" s="651"/>
      <c r="H235" s="649" t="s">
        <v>242</v>
      </c>
      <c r="I235" s="649"/>
      <c r="J235" s="651" t="s">
        <v>287</v>
      </c>
      <c r="K235" s="651" t="s">
        <v>16</v>
      </c>
      <c r="L235" s="648">
        <v>358.6</v>
      </c>
    </row>
    <row r="236" spans="1:12" x14ac:dyDescent="0.2">
      <c r="A236" s="652"/>
      <c r="B236" s="651"/>
      <c r="C236" s="654"/>
      <c r="D236" s="655"/>
      <c r="E236" s="651"/>
      <c r="F236" s="651"/>
      <c r="G236" s="651"/>
      <c r="H236" s="649"/>
      <c r="I236" s="649"/>
      <c r="J236" s="651"/>
      <c r="K236" s="651"/>
      <c r="L236" s="648"/>
    </row>
    <row r="237" spans="1:12" x14ac:dyDescent="0.2">
      <c r="A237" s="652"/>
      <c r="B237" s="651"/>
      <c r="C237" s="654"/>
      <c r="D237" s="655"/>
      <c r="E237" s="651"/>
      <c r="F237" s="651"/>
      <c r="G237" s="651"/>
      <c r="H237" s="649"/>
      <c r="I237" s="649"/>
      <c r="J237" s="651"/>
      <c r="K237" s="651"/>
      <c r="L237" s="648"/>
    </row>
    <row r="238" spans="1:12" ht="24" x14ac:dyDescent="0.2">
      <c r="A238" s="652"/>
      <c r="B238" s="203" t="s">
        <v>6</v>
      </c>
      <c r="C238" s="207" t="s">
        <v>5</v>
      </c>
      <c r="D238" s="207" t="s">
        <v>288</v>
      </c>
      <c r="E238" s="207" t="s">
        <v>289</v>
      </c>
      <c r="F238" s="650"/>
      <c r="G238" s="650"/>
      <c r="H238" s="649" t="s">
        <v>290</v>
      </c>
      <c r="I238" s="649"/>
      <c r="J238" s="651" t="s">
        <v>287</v>
      </c>
      <c r="K238" s="651" t="s">
        <v>16</v>
      </c>
      <c r="L238" s="648">
        <v>188.8</v>
      </c>
    </row>
    <row r="239" spans="1:12" ht="24" x14ac:dyDescent="0.2">
      <c r="A239" s="652"/>
      <c r="B239" s="209" t="s">
        <v>3466</v>
      </c>
      <c r="C239" s="209" t="s">
        <v>3469</v>
      </c>
      <c r="D239" s="211">
        <v>43539</v>
      </c>
      <c r="E239" s="209" t="s">
        <v>533</v>
      </c>
      <c r="F239" s="650"/>
      <c r="G239" s="650"/>
      <c r="H239" s="649"/>
      <c r="I239" s="649"/>
      <c r="J239" s="651"/>
      <c r="K239" s="651"/>
      <c r="L239" s="648"/>
    </row>
    <row r="240" spans="1:12" ht="24" x14ac:dyDescent="0.2">
      <c r="A240" s="652">
        <v>1044</v>
      </c>
      <c r="B240" s="203" t="s">
        <v>12</v>
      </c>
      <c r="C240" s="207" t="s">
        <v>11</v>
      </c>
      <c r="D240" s="207" t="s">
        <v>280</v>
      </c>
      <c r="E240" s="207" t="s">
        <v>281</v>
      </c>
      <c r="F240" s="653" t="s">
        <v>8</v>
      </c>
      <c r="G240" s="653"/>
      <c r="H240" s="650"/>
      <c r="I240" s="650"/>
      <c r="J240" s="650"/>
      <c r="K240" s="650"/>
      <c r="L240" s="650"/>
    </row>
    <row r="241" spans="1:12" x14ac:dyDescent="0.2">
      <c r="A241" s="652"/>
      <c r="B241" s="651" t="s">
        <v>3470</v>
      </c>
      <c r="C241" s="654" t="s">
        <v>3471</v>
      </c>
      <c r="D241" s="655">
        <v>43498</v>
      </c>
      <c r="E241" s="651" t="s">
        <v>377</v>
      </c>
      <c r="F241" s="651" t="s">
        <v>2372</v>
      </c>
      <c r="G241" s="651"/>
      <c r="H241" s="649" t="s">
        <v>286</v>
      </c>
      <c r="I241" s="649"/>
      <c r="J241" s="209" t="s">
        <v>287</v>
      </c>
      <c r="K241" s="209" t="s">
        <v>16</v>
      </c>
      <c r="L241" s="210">
        <v>296.44</v>
      </c>
    </row>
    <row r="242" spans="1:12" x14ac:dyDescent="0.2">
      <c r="A242" s="652"/>
      <c r="B242" s="651"/>
      <c r="C242" s="654"/>
      <c r="D242" s="655"/>
      <c r="E242" s="651"/>
      <c r="F242" s="651"/>
      <c r="G242" s="651"/>
      <c r="H242" s="649" t="s">
        <v>242</v>
      </c>
      <c r="I242" s="649"/>
      <c r="J242" s="651" t="s">
        <v>287</v>
      </c>
      <c r="K242" s="651" t="s">
        <v>16</v>
      </c>
      <c r="L242" s="648">
        <v>241.6</v>
      </c>
    </row>
    <row r="243" spans="1:12" x14ac:dyDescent="0.2">
      <c r="A243" s="652"/>
      <c r="B243" s="651"/>
      <c r="C243" s="654"/>
      <c r="D243" s="655"/>
      <c r="E243" s="651"/>
      <c r="F243" s="651"/>
      <c r="G243" s="651"/>
      <c r="H243" s="649"/>
      <c r="I243" s="649"/>
      <c r="J243" s="651"/>
      <c r="K243" s="651"/>
      <c r="L243" s="648"/>
    </row>
    <row r="244" spans="1:12" ht="24" x14ac:dyDescent="0.2">
      <c r="A244" s="652"/>
      <c r="B244" s="203" t="s">
        <v>6</v>
      </c>
      <c r="C244" s="207" t="s">
        <v>5</v>
      </c>
      <c r="D244" s="207" t="s">
        <v>288</v>
      </c>
      <c r="E244" s="207" t="s">
        <v>289</v>
      </c>
      <c r="F244" s="650"/>
      <c r="G244" s="650"/>
      <c r="H244" s="649" t="s">
        <v>290</v>
      </c>
      <c r="I244" s="649"/>
      <c r="J244" s="651" t="s">
        <v>287</v>
      </c>
      <c r="K244" s="651" t="s">
        <v>287</v>
      </c>
      <c r="L244" s="648">
        <v>0</v>
      </c>
    </row>
    <row r="245" spans="1:12" ht="24" x14ac:dyDescent="0.2">
      <c r="A245" s="652"/>
      <c r="B245" s="209" t="s">
        <v>291</v>
      </c>
      <c r="C245" s="209" t="s">
        <v>2372</v>
      </c>
      <c r="D245" s="211">
        <v>43502</v>
      </c>
      <c r="E245" s="209" t="s">
        <v>2504</v>
      </c>
      <c r="F245" s="650"/>
      <c r="G245" s="650"/>
      <c r="H245" s="649"/>
      <c r="I245" s="649"/>
      <c r="J245" s="651"/>
      <c r="K245" s="651"/>
      <c r="L245" s="648"/>
    </row>
    <row r="246" spans="1:12" ht="24" x14ac:dyDescent="0.2">
      <c r="A246" s="652">
        <v>1045</v>
      </c>
      <c r="B246" s="203" t="s">
        <v>12</v>
      </c>
      <c r="C246" s="207" t="s">
        <v>11</v>
      </c>
      <c r="D246" s="207" t="s">
        <v>280</v>
      </c>
      <c r="E246" s="207" t="s">
        <v>281</v>
      </c>
      <c r="F246" s="653" t="s">
        <v>8</v>
      </c>
      <c r="G246" s="653"/>
      <c r="H246" s="650"/>
      <c r="I246" s="650"/>
      <c r="J246" s="650"/>
      <c r="K246" s="650"/>
      <c r="L246" s="650"/>
    </row>
    <row r="247" spans="1:12" x14ac:dyDescent="0.2">
      <c r="A247" s="652"/>
      <c r="B247" s="651" t="s">
        <v>3470</v>
      </c>
      <c r="C247" s="654" t="s">
        <v>3472</v>
      </c>
      <c r="D247" s="655">
        <v>43535</v>
      </c>
      <c r="E247" s="651" t="s">
        <v>373</v>
      </c>
      <c r="F247" s="651" t="s">
        <v>374</v>
      </c>
      <c r="G247" s="651"/>
      <c r="H247" s="649" t="s">
        <v>286</v>
      </c>
      <c r="I247" s="649"/>
      <c r="J247" s="209" t="s">
        <v>287</v>
      </c>
      <c r="K247" s="209" t="s">
        <v>16</v>
      </c>
      <c r="L247" s="210">
        <v>600</v>
      </c>
    </row>
    <row r="248" spans="1:12" x14ac:dyDescent="0.2">
      <c r="A248" s="652"/>
      <c r="B248" s="651"/>
      <c r="C248" s="654"/>
      <c r="D248" s="655"/>
      <c r="E248" s="651"/>
      <c r="F248" s="651"/>
      <c r="G248" s="651"/>
      <c r="H248" s="649" t="s">
        <v>242</v>
      </c>
      <c r="I248" s="649"/>
      <c r="J248" s="209" t="s">
        <v>287</v>
      </c>
      <c r="K248" s="209" t="s">
        <v>16</v>
      </c>
      <c r="L248" s="210">
        <v>396.87</v>
      </c>
    </row>
    <row r="249" spans="1:12" ht="24" x14ac:dyDescent="0.2">
      <c r="A249" s="652"/>
      <c r="B249" s="203" t="s">
        <v>6</v>
      </c>
      <c r="C249" s="207" t="s">
        <v>5</v>
      </c>
      <c r="D249" s="207" t="s">
        <v>288</v>
      </c>
      <c r="E249" s="207" t="s">
        <v>289</v>
      </c>
      <c r="F249" s="650"/>
      <c r="G249" s="650"/>
      <c r="H249" s="649" t="s">
        <v>290</v>
      </c>
      <c r="I249" s="649"/>
      <c r="J249" s="651" t="s">
        <v>287</v>
      </c>
      <c r="K249" s="651" t="s">
        <v>287</v>
      </c>
      <c r="L249" s="648">
        <v>0</v>
      </c>
    </row>
    <row r="250" spans="1:12" ht="24" x14ac:dyDescent="0.2">
      <c r="A250" s="652"/>
      <c r="B250" s="209" t="s">
        <v>291</v>
      </c>
      <c r="C250" s="209" t="s">
        <v>374</v>
      </c>
      <c r="D250" s="211">
        <v>43537</v>
      </c>
      <c r="E250" s="209" t="s">
        <v>2492</v>
      </c>
      <c r="F250" s="650"/>
      <c r="G250" s="650"/>
      <c r="H250" s="649"/>
      <c r="I250" s="649"/>
      <c r="J250" s="651"/>
      <c r="K250" s="651"/>
      <c r="L250" s="648"/>
    </row>
    <row r="251" spans="1:12" ht="24" x14ac:dyDescent="0.2">
      <c r="A251" s="652">
        <v>1046</v>
      </c>
      <c r="B251" s="203" t="s">
        <v>12</v>
      </c>
      <c r="C251" s="207" t="s">
        <v>11</v>
      </c>
      <c r="D251" s="207" t="s">
        <v>280</v>
      </c>
      <c r="E251" s="207" t="s">
        <v>281</v>
      </c>
      <c r="F251" s="653" t="s">
        <v>8</v>
      </c>
      <c r="G251" s="653"/>
      <c r="H251" s="650"/>
      <c r="I251" s="650"/>
      <c r="J251" s="650"/>
      <c r="K251" s="650"/>
      <c r="L251" s="650"/>
    </row>
    <row r="252" spans="1:12" x14ac:dyDescent="0.2">
      <c r="A252" s="652"/>
      <c r="B252" s="651" t="s">
        <v>3470</v>
      </c>
      <c r="C252" s="654" t="s">
        <v>3473</v>
      </c>
      <c r="D252" s="655">
        <v>43555</v>
      </c>
      <c r="E252" s="651" t="s">
        <v>1628</v>
      </c>
      <c r="F252" s="651" t="s">
        <v>1629</v>
      </c>
      <c r="G252" s="651"/>
      <c r="H252" s="649" t="s">
        <v>286</v>
      </c>
      <c r="I252" s="649"/>
      <c r="J252" s="209" t="s">
        <v>287</v>
      </c>
      <c r="K252" s="209" t="s">
        <v>16</v>
      </c>
      <c r="L252" s="210">
        <v>439.26</v>
      </c>
    </row>
    <row r="253" spans="1:12" x14ac:dyDescent="0.2">
      <c r="A253" s="652"/>
      <c r="B253" s="651"/>
      <c r="C253" s="654"/>
      <c r="D253" s="655"/>
      <c r="E253" s="651"/>
      <c r="F253" s="651"/>
      <c r="G253" s="651"/>
      <c r="H253" s="649" t="s">
        <v>242</v>
      </c>
      <c r="I253" s="649"/>
      <c r="J253" s="209" t="s">
        <v>287</v>
      </c>
      <c r="K253" s="209" t="s">
        <v>16</v>
      </c>
      <c r="L253" s="210">
        <v>464.78</v>
      </c>
    </row>
    <row r="254" spans="1:12" ht="24" x14ac:dyDescent="0.2">
      <c r="A254" s="652"/>
      <c r="B254" s="203" t="s">
        <v>6</v>
      </c>
      <c r="C254" s="207" t="s">
        <v>5</v>
      </c>
      <c r="D254" s="207" t="s">
        <v>288</v>
      </c>
      <c r="E254" s="207" t="s">
        <v>289</v>
      </c>
      <c r="F254" s="650"/>
      <c r="G254" s="650"/>
      <c r="H254" s="649" t="s">
        <v>290</v>
      </c>
      <c r="I254" s="649"/>
      <c r="J254" s="651" t="s">
        <v>287</v>
      </c>
      <c r="K254" s="651" t="s">
        <v>287</v>
      </c>
      <c r="L254" s="648">
        <v>0</v>
      </c>
    </row>
    <row r="255" spans="1:12" ht="24" x14ac:dyDescent="0.2">
      <c r="A255" s="652"/>
      <c r="B255" s="209" t="s">
        <v>291</v>
      </c>
      <c r="C255" s="209" t="s">
        <v>1629</v>
      </c>
      <c r="D255" s="211">
        <v>43557</v>
      </c>
      <c r="E255" s="209" t="s">
        <v>494</v>
      </c>
      <c r="F255" s="650"/>
      <c r="G255" s="650"/>
      <c r="H255" s="649"/>
      <c r="I255" s="649"/>
      <c r="J255" s="651"/>
      <c r="K255" s="651"/>
      <c r="L255" s="648"/>
    </row>
    <row r="256" spans="1:12" ht="24" x14ac:dyDescent="0.2">
      <c r="A256" s="652">
        <v>1047</v>
      </c>
      <c r="B256" s="203" t="s">
        <v>12</v>
      </c>
      <c r="C256" s="207" t="s">
        <v>11</v>
      </c>
      <c r="D256" s="207" t="s">
        <v>280</v>
      </c>
      <c r="E256" s="207" t="s">
        <v>281</v>
      </c>
      <c r="F256" s="653" t="s">
        <v>8</v>
      </c>
      <c r="G256" s="653"/>
      <c r="H256" s="650"/>
      <c r="I256" s="650"/>
      <c r="J256" s="650"/>
      <c r="K256" s="650"/>
      <c r="L256" s="650"/>
    </row>
    <row r="257" spans="1:12" x14ac:dyDescent="0.2">
      <c r="A257" s="652"/>
      <c r="B257" s="651" t="s">
        <v>3474</v>
      </c>
      <c r="C257" s="651" t="s">
        <v>3475</v>
      </c>
      <c r="D257" s="655">
        <v>43398</v>
      </c>
      <c r="E257" s="651" t="s">
        <v>3476</v>
      </c>
      <c r="F257" s="651" t="s">
        <v>3477</v>
      </c>
      <c r="G257" s="651"/>
      <c r="H257" s="649" t="s">
        <v>286</v>
      </c>
      <c r="I257" s="649"/>
      <c r="J257" s="209" t="s">
        <v>287</v>
      </c>
      <c r="K257" s="209" t="s">
        <v>16</v>
      </c>
      <c r="L257" s="210">
        <v>243.9</v>
      </c>
    </row>
    <row r="258" spans="1:12" x14ac:dyDescent="0.2">
      <c r="A258" s="652"/>
      <c r="B258" s="651"/>
      <c r="C258" s="651"/>
      <c r="D258" s="655"/>
      <c r="E258" s="651"/>
      <c r="F258" s="651"/>
      <c r="G258" s="651"/>
      <c r="H258" s="649" t="s">
        <v>242</v>
      </c>
      <c r="I258" s="649"/>
      <c r="J258" s="209" t="s">
        <v>287</v>
      </c>
      <c r="K258" s="209" t="s">
        <v>16</v>
      </c>
      <c r="L258" s="210">
        <v>396.1</v>
      </c>
    </row>
    <row r="259" spans="1:12" ht="24" x14ac:dyDescent="0.2">
      <c r="A259" s="652"/>
      <c r="B259" s="203" t="s">
        <v>6</v>
      </c>
      <c r="C259" s="207" t="s">
        <v>5</v>
      </c>
      <c r="D259" s="207" t="s">
        <v>288</v>
      </c>
      <c r="E259" s="207" t="s">
        <v>289</v>
      </c>
      <c r="F259" s="650"/>
      <c r="G259" s="650"/>
      <c r="H259" s="649" t="s">
        <v>290</v>
      </c>
      <c r="I259" s="649"/>
      <c r="J259" s="651" t="s">
        <v>287</v>
      </c>
      <c r="K259" s="651" t="s">
        <v>16</v>
      </c>
      <c r="L259" s="648">
        <v>42</v>
      </c>
    </row>
    <row r="260" spans="1:12" ht="24" x14ac:dyDescent="0.2">
      <c r="A260" s="652"/>
      <c r="B260" s="209" t="s">
        <v>333</v>
      </c>
      <c r="C260" s="209" t="s">
        <v>3477</v>
      </c>
      <c r="D260" s="211">
        <v>43399</v>
      </c>
      <c r="E260" s="209" t="s">
        <v>577</v>
      </c>
      <c r="F260" s="650"/>
      <c r="G260" s="650"/>
      <c r="H260" s="649"/>
      <c r="I260" s="649"/>
      <c r="J260" s="651"/>
      <c r="K260" s="651"/>
      <c r="L260" s="648"/>
    </row>
    <row r="261" spans="1:12" ht="24" x14ac:dyDescent="0.2">
      <c r="A261" s="652">
        <v>1048</v>
      </c>
      <c r="B261" s="203" t="s">
        <v>12</v>
      </c>
      <c r="C261" s="207" t="s">
        <v>11</v>
      </c>
      <c r="D261" s="207" t="s">
        <v>280</v>
      </c>
      <c r="E261" s="207" t="s">
        <v>281</v>
      </c>
      <c r="F261" s="653" t="s">
        <v>8</v>
      </c>
      <c r="G261" s="653"/>
      <c r="H261" s="650"/>
      <c r="I261" s="650"/>
      <c r="J261" s="650"/>
      <c r="K261" s="650"/>
      <c r="L261" s="650"/>
    </row>
    <row r="262" spans="1:12" x14ac:dyDescent="0.2">
      <c r="A262" s="652"/>
      <c r="B262" s="651" t="s">
        <v>3478</v>
      </c>
      <c r="C262" s="654" t="s">
        <v>3479</v>
      </c>
      <c r="D262" s="655">
        <v>43385</v>
      </c>
      <c r="E262" s="651" t="s">
        <v>852</v>
      </c>
      <c r="F262" s="651" t="s">
        <v>465</v>
      </c>
      <c r="G262" s="651"/>
      <c r="H262" s="649" t="s">
        <v>286</v>
      </c>
      <c r="I262" s="649"/>
      <c r="J262" s="209" t="s">
        <v>16</v>
      </c>
      <c r="K262" s="209" t="s">
        <v>287</v>
      </c>
      <c r="L262" s="210">
        <v>840.8</v>
      </c>
    </row>
    <row r="263" spans="1:12" x14ac:dyDescent="0.2">
      <c r="A263" s="652"/>
      <c r="B263" s="651"/>
      <c r="C263" s="654"/>
      <c r="D263" s="655"/>
      <c r="E263" s="651"/>
      <c r="F263" s="651"/>
      <c r="G263" s="651"/>
      <c r="H263" s="649" t="s">
        <v>242</v>
      </c>
      <c r="I263" s="649"/>
      <c r="J263" s="651" t="s">
        <v>16</v>
      </c>
      <c r="K263" s="651" t="s">
        <v>287</v>
      </c>
      <c r="L263" s="648">
        <v>2432</v>
      </c>
    </row>
    <row r="264" spans="1:12" x14ac:dyDescent="0.2">
      <c r="A264" s="652"/>
      <c r="B264" s="651"/>
      <c r="C264" s="654"/>
      <c r="D264" s="655"/>
      <c r="E264" s="651"/>
      <c r="F264" s="651"/>
      <c r="G264" s="651"/>
      <c r="H264" s="649"/>
      <c r="I264" s="649"/>
      <c r="J264" s="651"/>
      <c r="K264" s="651"/>
      <c r="L264" s="648"/>
    </row>
    <row r="265" spans="1:12" ht="24" x14ac:dyDescent="0.2">
      <c r="A265" s="652"/>
      <c r="B265" s="203" t="s">
        <v>6</v>
      </c>
      <c r="C265" s="207" t="s">
        <v>5</v>
      </c>
      <c r="D265" s="207" t="s">
        <v>288</v>
      </c>
      <c r="E265" s="207" t="s">
        <v>289</v>
      </c>
      <c r="F265" s="650"/>
      <c r="G265" s="650"/>
      <c r="H265" s="649" t="s">
        <v>290</v>
      </c>
      <c r="I265" s="649"/>
      <c r="J265" s="651" t="s">
        <v>287</v>
      </c>
      <c r="K265" s="651" t="s">
        <v>16</v>
      </c>
      <c r="L265" s="648">
        <v>1145</v>
      </c>
    </row>
    <row r="266" spans="1:12" ht="24" x14ac:dyDescent="0.2">
      <c r="A266" s="652"/>
      <c r="B266" s="209" t="s">
        <v>291</v>
      </c>
      <c r="C266" s="209" t="s">
        <v>465</v>
      </c>
      <c r="D266" s="211">
        <v>43392</v>
      </c>
      <c r="E266" s="209" t="s">
        <v>1241</v>
      </c>
      <c r="F266" s="650"/>
      <c r="G266" s="650"/>
      <c r="H266" s="649"/>
      <c r="I266" s="649"/>
      <c r="J266" s="651"/>
      <c r="K266" s="651"/>
      <c r="L266" s="648"/>
    </row>
    <row r="267" spans="1:12" ht="24" x14ac:dyDescent="0.2">
      <c r="A267" s="652">
        <v>1049</v>
      </c>
      <c r="B267" s="203" t="s">
        <v>12</v>
      </c>
      <c r="C267" s="207" t="s">
        <v>11</v>
      </c>
      <c r="D267" s="207" t="s">
        <v>280</v>
      </c>
      <c r="E267" s="207" t="s">
        <v>281</v>
      </c>
      <c r="F267" s="653" t="s">
        <v>8</v>
      </c>
      <c r="G267" s="653"/>
      <c r="H267" s="650"/>
      <c r="I267" s="650"/>
      <c r="J267" s="650"/>
      <c r="K267" s="650"/>
      <c r="L267" s="650"/>
    </row>
    <row r="268" spans="1:12" x14ac:dyDescent="0.2">
      <c r="A268" s="652"/>
      <c r="B268" s="651" t="s">
        <v>3480</v>
      </c>
      <c r="C268" s="654" t="s">
        <v>3481</v>
      </c>
      <c r="D268" s="655">
        <v>43410</v>
      </c>
      <c r="E268" s="651" t="s">
        <v>3482</v>
      </c>
      <c r="F268" s="651" t="s">
        <v>3483</v>
      </c>
      <c r="G268" s="651"/>
      <c r="H268" s="649" t="s">
        <v>286</v>
      </c>
      <c r="I268" s="649"/>
      <c r="J268" s="209" t="s">
        <v>287</v>
      </c>
      <c r="K268" s="209" t="s">
        <v>16</v>
      </c>
      <c r="L268" s="210">
        <v>145.19999999999999</v>
      </c>
    </row>
    <row r="269" spans="1:12" x14ac:dyDescent="0.2">
      <c r="A269" s="652"/>
      <c r="B269" s="651"/>
      <c r="C269" s="654"/>
      <c r="D269" s="655"/>
      <c r="E269" s="651"/>
      <c r="F269" s="651"/>
      <c r="G269" s="651"/>
      <c r="H269" s="649" t="s">
        <v>242</v>
      </c>
      <c r="I269" s="649"/>
      <c r="J269" s="209" t="s">
        <v>287</v>
      </c>
      <c r="K269" s="209" t="s">
        <v>16</v>
      </c>
      <c r="L269" s="210">
        <v>366.6</v>
      </c>
    </row>
    <row r="270" spans="1:12" ht="24" x14ac:dyDescent="0.2">
      <c r="A270" s="652"/>
      <c r="B270" s="203" t="s">
        <v>6</v>
      </c>
      <c r="C270" s="207" t="s">
        <v>5</v>
      </c>
      <c r="D270" s="207" t="s">
        <v>288</v>
      </c>
      <c r="E270" s="207" t="s">
        <v>289</v>
      </c>
      <c r="F270" s="650"/>
      <c r="G270" s="650"/>
      <c r="H270" s="649" t="s">
        <v>290</v>
      </c>
      <c r="I270" s="649"/>
      <c r="J270" s="651" t="s">
        <v>287</v>
      </c>
      <c r="K270" s="651" t="s">
        <v>16</v>
      </c>
      <c r="L270" s="648">
        <v>500</v>
      </c>
    </row>
    <row r="271" spans="1:12" ht="24" x14ac:dyDescent="0.2">
      <c r="A271" s="652"/>
      <c r="B271" s="209" t="s">
        <v>333</v>
      </c>
      <c r="C271" s="209" t="s">
        <v>3483</v>
      </c>
      <c r="D271" s="211">
        <v>43411</v>
      </c>
      <c r="E271" s="209" t="s">
        <v>3414</v>
      </c>
      <c r="F271" s="650"/>
      <c r="G271" s="650"/>
      <c r="H271" s="649"/>
      <c r="I271" s="649"/>
      <c r="J271" s="651"/>
      <c r="K271" s="651"/>
      <c r="L271" s="648"/>
    </row>
    <row r="272" spans="1:12" ht="24" x14ac:dyDescent="0.2">
      <c r="A272" s="652">
        <v>1050</v>
      </c>
      <c r="B272" s="203" t="s">
        <v>12</v>
      </c>
      <c r="C272" s="207" t="s">
        <v>11</v>
      </c>
      <c r="D272" s="207" t="s">
        <v>280</v>
      </c>
      <c r="E272" s="207" t="s">
        <v>281</v>
      </c>
      <c r="F272" s="653" t="s">
        <v>8</v>
      </c>
      <c r="G272" s="653"/>
      <c r="H272" s="650"/>
      <c r="I272" s="650"/>
      <c r="J272" s="650"/>
      <c r="K272" s="650"/>
      <c r="L272" s="650"/>
    </row>
    <row r="273" spans="1:12" x14ac:dyDescent="0.2">
      <c r="A273" s="652"/>
      <c r="B273" s="651" t="s">
        <v>3480</v>
      </c>
      <c r="C273" s="654" t="s">
        <v>3484</v>
      </c>
      <c r="D273" s="655">
        <v>43547</v>
      </c>
      <c r="E273" s="651" t="s">
        <v>826</v>
      </c>
      <c r="F273" s="651" t="s">
        <v>827</v>
      </c>
      <c r="G273" s="651"/>
      <c r="H273" s="649" t="s">
        <v>286</v>
      </c>
      <c r="I273" s="649"/>
      <c r="J273" s="209" t="s">
        <v>287</v>
      </c>
      <c r="K273" s="209" t="s">
        <v>16</v>
      </c>
      <c r="L273" s="210">
        <v>441.22</v>
      </c>
    </row>
    <row r="274" spans="1:12" x14ac:dyDescent="0.2">
      <c r="A274" s="652"/>
      <c r="B274" s="651"/>
      <c r="C274" s="654"/>
      <c r="D274" s="655"/>
      <c r="E274" s="651"/>
      <c r="F274" s="651"/>
      <c r="G274" s="651"/>
      <c r="H274" s="649" t="s">
        <v>242</v>
      </c>
      <c r="I274" s="649"/>
      <c r="J274" s="209" t="s">
        <v>287</v>
      </c>
      <c r="K274" s="209" t="s">
        <v>16</v>
      </c>
      <c r="L274" s="210">
        <v>929.56</v>
      </c>
    </row>
    <row r="275" spans="1:12" ht="24" x14ac:dyDescent="0.2">
      <c r="A275" s="652"/>
      <c r="B275" s="203" t="s">
        <v>6</v>
      </c>
      <c r="C275" s="207" t="s">
        <v>5</v>
      </c>
      <c r="D275" s="207" t="s">
        <v>288</v>
      </c>
      <c r="E275" s="207" t="s">
        <v>289</v>
      </c>
      <c r="F275" s="650"/>
      <c r="G275" s="650"/>
      <c r="H275" s="649" t="s">
        <v>290</v>
      </c>
      <c r="I275" s="649"/>
      <c r="J275" s="651" t="s">
        <v>287</v>
      </c>
      <c r="K275" s="651" t="s">
        <v>287</v>
      </c>
      <c r="L275" s="648">
        <v>0</v>
      </c>
    </row>
    <row r="276" spans="1:12" ht="24" x14ac:dyDescent="0.2">
      <c r="A276" s="652"/>
      <c r="B276" s="209" t="s">
        <v>333</v>
      </c>
      <c r="C276" s="209" t="s">
        <v>827</v>
      </c>
      <c r="D276" s="211">
        <v>43552</v>
      </c>
      <c r="E276" s="209" t="s">
        <v>681</v>
      </c>
      <c r="F276" s="650"/>
      <c r="G276" s="650"/>
      <c r="H276" s="649"/>
      <c r="I276" s="649"/>
      <c r="J276" s="651"/>
      <c r="K276" s="651"/>
      <c r="L276" s="648"/>
    </row>
    <row r="277" spans="1:12" ht="24" x14ac:dyDescent="0.2">
      <c r="A277" s="652">
        <v>1051</v>
      </c>
      <c r="B277" s="203" t="s">
        <v>12</v>
      </c>
      <c r="C277" s="207" t="s">
        <v>11</v>
      </c>
      <c r="D277" s="207" t="s">
        <v>280</v>
      </c>
      <c r="E277" s="207" t="s">
        <v>281</v>
      </c>
      <c r="F277" s="653" t="s">
        <v>8</v>
      </c>
      <c r="G277" s="653"/>
      <c r="H277" s="650"/>
      <c r="I277" s="650"/>
      <c r="J277" s="650"/>
      <c r="K277" s="650"/>
      <c r="L277" s="650"/>
    </row>
    <row r="278" spans="1:12" x14ac:dyDescent="0.2">
      <c r="A278" s="652"/>
      <c r="B278" s="651" t="s">
        <v>3485</v>
      </c>
      <c r="C278" s="654" t="s">
        <v>3486</v>
      </c>
      <c r="D278" s="655">
        <v>43384</v>
      </c>
      <c r="E278" s="651" t="s">
        <v>453</v>
      </c>
      <c r="F278" s="651" t="s">
        <v>3388</v>
      </c>
      <c r="G278" s="651"/>
      <c r="H278" s="649" t="s">
        <v>286</v>
      </c>
      <c r="I278" s="649"/>
      <c r="J278" s="209" t="s">
        <v>287</v>
      </c>
      <c r="K278" s="209" t="s">
        <v>16</v>
      </c>
      <c r="L278" s="210">
        <v>608.74</v>
      </c>
    </row>
    <row r="279" spans="1:12" x14ac:dyDescent="0.2">
      <c r="A279" s="652"/>
      <c r="B279" s="651"/>
      <c r="C279" s="654"/>
      <c r="D279" s="655"/>
      <c r="E279" s="651"/>
      <c r="F279" s="651"/>
      <c r="G279" s="651"/>
      <c r="H279" s="649" t="s">
        <v>242</v>
      </c>
      <c r="I279" s="649"/>
      <c r="J279" s="651" t="s">
        <v>16</v>
      </c>
      <c r="K279" s="651" t="s">
        <v>287</v>
      </c>
      <c r="L279" s="648">
        <v>437.9</v>
      </c>
    </row>
    <row r="280" spans="1:12" x14ac:dyDescent="0.2">
      <c r="A280" s="652"/>
      <c r="B280" s="651"/>
      <c r="C280" s="654"/>
      <c r="D280" s="655"/>
      <c r="E280" s="651"/>
      <c r="F280" s="651"/>
      <c r="G280" s="651"/>
      <c r="H280" s="649"/>
      <c r="I280" s="649"/>
      <c r="J280" s="651"/>
      <c r="K280" s="651"/>
      <c r="L280" s="648"/>
    </row>
    <row r="281" spans="1:12" ht="24" x14ac:dyDescent="0.2">
      <c r="A281" s="652"/>
      <c r="B281" s="203" t="s">
        <v>6</v>
      </c>
      <c r="C281" s="207" t="s">
        <v>5</v>
      </c>
      <c r="D281" s="207" t="s">
        <v>288</v>
      </c>
      <c r="E281" s="207" t="s">
        <v>289</v>
      </c>
      <c r="F281" s="650"/>
      <c r="G281" s="650"/>
      <c r="H281" s="649" t="s">
        <v>290</v>
      </c>
      <c r="I281" s="649"/>
      <c r="J281" s="651" t="s">
        <v>16</v>
      </c>
      <c r="K281" s="651" t="s">
        <v>16</v>
      </c>
      <c r="L281" s="648">
        <v>288.07</v>
      </c>
    </row>
    <row r="282" spans="1:12" ht="24" x14ac:dyDescent="0.2">
      <c r="A282" s="652"/>
      <c r="B282" s="209" t="s">
        <v>291</v>
      </c>
      <c r="C282" s="209" t="s">
        <v>3388</v>
      </c>
      <c r="D282" s="211">
        <v>43387</v>
      </c>
      <c r="E282" s="209" t="s">
        <v>1528</v>
      </c>
      <c r="F282" s="650"/>
      <c r="G282" s="650"/>
      <c r="H282" s="649"/>
      <c r="I282" s="649"/>
      <c r="J282" s="651"/>
      <c r="K282" s="651"/>
      <c r="L282" s="648"/>
    </row>
    <row r="283" spans="1:12" ht="24" x14ac:dyDescent="0.2">
      <c r="A283" s="652">
        <v>1052</v>
      </c>
      <c r="B283" s="203" t="s">
        <v>12</v>
      </c>
      <c r="C283" s="207" t="s">
        <v>11</v>
      </c>
      <c r="D283" s="207" t="s">
        <v>280</v>
      </c>
      <c r="E283" s="207" t="s">
        <v>281</v>
      </c>
      <c r="F283" s="653" t="s">
        <v>8</v>
      </c>
      <c r="G283" s="653"/>
      <c r="H283" s="650"/>
      <c r="I283" s="650"/>
      <c r="J283" s="650"/>
      <c r="K283" s="650"/>
      <c r="L283" s="650"/>
    </row>
    <row r="284" spans="1:12" x14ac:dyDescent="0.2">
      <c r="A284" s="652"/>
      <c r="B284" s="651" t="s">
        <v>3487</v>
      </c>
      <c r="C284" s="651" t="s">
        <v>3488</v>
      </c>
      <c r="D284" s="655">
        <v>43375</v>
      </c>
      <c r="E284" s="651" t="s">
        <v>607</v>
      </c>
      <c r="F284" s="651" t="s">
        <v>1066</v>
      </c>
      <c r="G284" s="651"/>
      <c r="H284" s="649" t="s">
        <v>286</v>
      </c>
      <c r="I284" s="649"/>
      <c r="J284" s="209" t="s">
        <v>287</v>
      </c>
      <c r="K284" s="209" t="s">
        <v>16</v>
      </c>
      <c r="L284" s="210">
        <v>642.79999999999995</v>
      </c>
    </row>
    <row r="285" spans="1:12" x14ac:dyDescent="0.2">
      <c r="A285" s="652"/>
      <c r="B285" s="651"/>
      <c r="C285" s="651"/>
      <c r="D285" s="655"/>
      <c r="E285" s="651"/>
      <c r="F285" s="651"/>
      <c r="G285" s="651"/>
      <c r="H285" s="649" t="s">
        <v>242</v>
      </c>
      <c r="I285" s="649"/>
      <c r="J285" s="209" t="s">
        <v>287</v>
      </c>
      <c r="K285" s="209" t="s">
        <v>16</v>
      </c>
      <c r="L285" s="210">
        <v>642.79999999999995</v>
      </c>
    </row>
    <row r="286" spans="1:12" ht="24" x14ac:dyDescent="0.2">
      <c r="A286" s="652"/>
      <c r="B286" s="203" t="s">
        <v>6</v>
      </c>
      <c r="C286" s="207" t="s">
        <v>5</v>
      </c>
      <c r="D286" s="207" t="s">
        <v>288</v>
      </c>
      <c r="E286" s="207" t="s">
        <v>289</v>
      </c>
      <c r="F286" s="650"/>
      <c r="G286" s="650"/>
      <c r="H286" s="649" t="s">
        <v>290</v>
      </c>
      <c r="I286" s="649"/>
      <c r="J286" s="651" t="s">
        <v>287</v>
      </c>
      <c r="K286" s="651" t="s">
        <v>287</v>
      </c>
      <c r="L286" s="648">
        <v>0</v>
      </c>
    </row>
    <row r="287" spans="1:12" ht="24" x14ac:dyDescent="0.2">
      <c r="A287" s="652"/>
      <c r="B287" s="209" t="s">
        <v>3489</v>
      </c>
      <c r="C287" s="209" t="s">
        <v>1066</v>
      </c>
      <c r="D287" s="211">
        <v>43380</v>
      </c>
      <c r="E287" s="209" t="s">
        <v>328</v>
      </c>
      <c r="F287" s="650"/>
      <c r="G287" s="650"/>
      <c r="H287" s="649"/>
      <c r="I287" s="649"/>
      <c r="J287" s="651"/>
      <c r="K287" s="651"/>
      <c r="L287" s="648"/>
    </row>
    <row r="288" spans="1:12" ht="24" x14ac:dyDescent="0.2">
      <c r="A288" s="652">
        <v>1053</v>
      </c>
      <c r="B288" s="203" t="s">
        <v>12</v>
      </c>
      <c r="C288" s="207" t="s">
        <v>11</v>
      </c>
      <c r="D288" s="207" t="s">
        <v>280</v>
      </c>
      <c r="E288" s="207" t="s">
        <v>281</v>
      </c>
      <c r="F288" s="653" t="s">
        <v>8</v>
      </c>
      <c r="G288" s="653"/>
      <c r="H288" s="650"/>
      <c r="I288" s="650"/>
      <c r="J288" s="650"/>
      <c r="K288" s="650"/>
      <c r="L288" s="650"/>
    </row>
    <row r="289" spans="1:12" x14ac:dyDescent="0.2">
      <c r="A289" s="652"/>
      <c r="B289" s="651" t="s">
        <v>3490</v>
      </c>
      <c r="C289" s="654" t="s">
        <v>3491</v>
      </c>
      <c r="D289" s="655">
        <v>43377</v>
      </c>
      <c r="E289" s="651" t="s">
        <v>306</v>
      </c>
      <c r="F289" s="651" t="s">
        <v>3492</v>
      </c>
      <c r="G289" s="651"/>
      <c r="H289" s="649" t="s">
        <v>286</v>
      </c>
      <c r="I289" s="649"/>
      <c r="J289" s="209" t="s">
        <v>287</v>
      </c>
      <c r="K289" s="209" t="s">
        <v>16</v>
      </c>
      <c r="L289" s="210">
        <v>202.27</v>
      </c>
    </row>
    <row r="290" spans="1:12" x14ac:dyDescent="0.2">
      <c r="A290" s="652"/>
      <c r="B290" s="651"/>
      <c r="C290" s="654"/>
      <c r="D290" s="655"/>
      <c r="E290" s="651"/>
      <c r="F290" s="651"/>
      <c r="G290" s="651"/>
      <c r="H290" s="649" t="s">
        <v>242</v>
      </c>
      <c r="I290" s="649"/>
      <c r="J290" s="209" t="s">
        <v>287</v>
      </c>
      <c r="K290" s="209" t="s">
        <v>16</v>
      </c>
      <c r="L290" s="210">
        <v>300.95</v>
      </c>
    </row>
    <row r="291" spans="1:12" ht="24" x14ac:dyDescent="0.2">
      <c r="A291" s="652"/>
      <c r="B291" s="203" t="s">
        <v>6</v>
      </c>
      <c r="C291" s="207" t="s">
        <v>5</v>
      </c>
      <c r="D291" s="207" t="s">
        <v>288</v>
      </c>
      <c r="E291" s="207" t="s">
        <v>289</v>
      </c>
      <c r="F291" s="650"/>
      <c r="G291" s="650"/>
      <c r="H291" s="649" t="s">
        <v>290</v>
      </c>
      <c r="I291" s="649"/>
      <c r="J291" s="651" t="s">
        <v>287</v>
      </c>
      <c r="K291" s="651" t="s">
        <v>287</v>
      </c>
      <c r="L291" s="648">
        <v>0</v>
      </c>
    </row>
    <row r="292" spans="1:12" ht="24" x14ac:dyDescent="0.2">
      <c r="A292" s="652"/>
      <c r="B292" s="209" t="s">
        <v>439</v>
      </c>
      <c r="C292" s="209" t="s">
        <v>3492</v>
      </c>
      <c r="D292" s="211">
        <v>43378</v>
      </c>
      <c r="E292" s="209" t="s">
        <v>1923</v>
      </c>
      <c r="F292" s="650"/>
      <c r="G292" s="650"/>
      <c r="H292" s="649"/>
      <c r="I292" s="649"/>
      <c r="J292" s="651"/>
      <c r="K292" s="651"/>
      <c r="L292" s="648"/>
    </row>
    <row r="293" spans="1:12" ht="24" x14ac:dyDescent="0.2">
      <c r="A293" s="652">
        <v>1054</v>
      </c>
      <c r="B293" s="203" t="s">
        <v>12</v>
      </c>
      <c r="C293" s="207" t="s">
        <v>11</v>
      </c>
      <c r="D293" s="207" t="s">
        <v>280</v>
      </c>
      <c r="E293" s="207" t="s">
        <v>281</v>
      </c>
      <c r="F293" s="653" t="s">
        <v>8</v>
      </c>
      <c r="G293" s="653"/>
      <c r="H293" s="650"/>
      <c r="I293" s="650"/>
      <c r="J293" s="650"/>
      <c r="K293" s="650"/>
      <c r="L293" s="650"/>
    </row>
    <row r="294" spans="1:12" x14ac:dyDescent="0.2">
      <c r="A294" s="652"/>
      <c r="B294" s="651" t="s">
        <v>3490</v>
      </c>
      <c r="C294" s="654" t="s">
        <v>3493</v>
      </c>
      <c r="D294" s="655">
        <v>43468</v>
      </c>
      <c r="E294" s="651" t="s">
        <v>684</v>
      </c>
      <c r="F294" s="651" t="s">
        <v>3494</v>
      </c>
      <c r="G294" s="651"/>
      <c r="H294" s="649" t="s">
        <v>286</v>
      </c>
      <c r="I294" s="649"/>
      <c r="J294" s="209" t="s">
        <v>287</v>
      </c>
      <c r="K294" s="209" t="s">
        <v>16</v>
      </c>
      <c r="L294" s="210">
        <v>348.66</v>
      </c>
    </row>
    <row r="295" spans="1:12" x14ac:dyDescent="0.2">
      <c r="A295" s="652"/>
      <c r="B295" s="651"/>
      <c r="C295" s="654"/>
      <c r="D295" s="655"/>
      <c r="E295" s="651"/>
      <c r="F295" s="651"/>
      <c r="G295" s="651"/>
      <c r="H295" s="649" t="s">
        <v>242</v>
      </c>
      <c r="I295" s="649"/>
      <c r="J295" s="209" t="s">
        <v>287</v>
      </c>
      <c r="K295" s="209" t="s">
        <v>16</v>
      </c>
      <c r="L295" s="210">
        <v>427.4</v>
      </c>
    </row>
    <row r="296" spans="1:12" ht="24" x14ac:dyDescent="0.2">
      <c r="A296" s="652"/>
      <c r="B296" s="203" t="s">
        <v>6</v>
      </c>
      <c r="C296" s="207" t="s">
        <v>5</v>
      </c>
      <c r="D296" s="207" t="s">
        <v>288</v>
      </c>
      <c r="E296" s="207" t="s">
        <v>289</v>
      </c>
      <c r="F296" s="650"/>
      <c r="G296" s="650"/>
      <c r="H296" s="649" t="s">
        <v>290</v>
      </c>
      <c r="I296" s="649"/>
      <c r="J296" s="651" t="s">
        <v>287</v>
      </c>
      <c r="K296" s="651" t="s">
        <v>16</v>
      </c>
      <c r="L296" s="648">
        <v>32</v>
      </c>
    </row>
    <row r="297" spans="1:12" ht="24" x14ac:dyDescent="0.2">
      <c r="A297" s="652"/>
      <c r="B297" s="209" t="s">
        <v>439</v>
      </c>
      <c r="C297" s="209" t="s">
        <v>3494</v>
      </c>
      <c r="D297" s="211">
        <v>43470</v>
      </c>
      <c r="E297" s="209" t="s">
        <v>3495</v>
      </c>
      <c r="F297" s="650"/>
      <c r="G297" s="650"/>
      <c r="H297" s="649"/>
      <c r="I297" s="649"/>
      <c r="J297" s="651"/>
      <c r="K297" s="651"/>
      <c r="L297" s="648"/>
    </row>
    <row r="298" spans="1:12" ht="24" x14ac:dyDescent="0.2">
      <c r="A298" s="652">
        <v>1055</v>
      </c>
      <c r="B298" s="203" t="s">
        <v>12</v>
      </c>
      <c r="C298" s="207" t="s">
        <v>11</v>
      </c>
      <c r="D298" s="207" t="s">
        <v>280</v>
      </c>
      <c r="E298" s="207" t="s">
        <v>281</v>
      </c>
      <c r="F298" s="653" t="s">
        <v>8</v>
      </c>
      <c r="G298" s="653"/>
      <c r="H298" s="650"/>
      <c r="I298" s="650"/>
      <c r="J298" s="650"/>
      <c r="K298" s="650"/>
      <c r="L298" s="650"/>
    </row>
    <row r="299" spans="1:12" x14ac:dyDescent="0.2">
      <c r="A299" s="652"/>
      <c r="B299" s="651" t="s">
        <v>3496</v>
      </c>
      <c r="C299" s="654" t="s">
        <v>3497</v>
      </c>
      <c r="D299" s="655">
        <v>43384</v>
      </c>
      <c r="E299" s="651" t="s">
        <v>1017</v>
      </c>
      <c r="F299" s="651" t="s">
        <v>3498</v>
      </c>
      <c r="G299" s="651"/>
      <c r="H299" s="649" t="s">
        <v>286</v>
      </c>
      <c r="I299" s="649"/>
      <c r="J299" s="209" t="s">
        <v>287</v>
      </c>
      <c r="K299" s="209" t="s">
        <v>16</v>
      </c>
      <c r="L299" s="210">
        <v>912</v>
      </c>
    </row>
    <row r="300" spans="1:12" x14ac:dyDescent="0.2">
      <c r="A300" s="652"/>
      <c r="B300" s="651"/>
      <c r="C300" s="654"/>
      <c r="D300" s="655"/>
      <c r="E300" s="651"/>
      <c r="F300" s="651"/>
      <c r="G300" s="651"/>
      <c r="H300" s="649" t="s">
        <v>242</v>
      </c>
      <c r="I300" s="649"/>
      <c r="J300" s="209" t="s">
        <v>287</v>
      </c>
      <c r="K300" s="209" t="s">
        <v>287</v>
      </c>
      <c r="L300" s="210">
        <v>0</v>
      </c>
    </row>
    <row r="301" spans="1:12" ht="24" x14ac:dyDescent="0.2">
      <c r="A301" s="652"/>
      <c r="B301" s="203" t="s">
        <v>6</v>
      </c>
      <c r="C301" s="207" t="s">
        <v>5</v>
      </c>
      <c r="D301" s="207" t="s">
        <v>288</v>
      </c>
      <c r="E301" s="207" t="s">
        <v>289</v>
      </c>
      <c r="F301" s="650"/>
      <c r="G301" s="650"/>
      <c r="H301" s="649" t="s">
        <v>290</v>
      </c>
      <c r="I301" s="649"/>
      <c r="J301" s="651" t="s">
        <v>287</v>
      </c>
      <c r="K301" s="651" t="s">
        <v>16</v>
      </c>
      <c r="L301" s="648">
        <v>80</v>
      </c>
    </row>
    <row r="302" spans="1:12" ht="24" x14ac:dyDescent="0.2">
      <c r="A302" s="652"/>
      <c r="B302" s="209" t="s">
        <v>460</v>
      </c>
      <c r="C302" s="209" t="s">
        <v>3498</v>
      </c>
      <c r="D302" s="211">
        <v>43389</v>
      </c>
      <c r="E302" s="209" t="s">
        <v>3499</v>
      </c>
      <c r="F302" s="650"/>
      <c r="G302" s="650"/>
      <c r="H302" s="649"/>
      <c r="I302" s="649"/>
      <c r="J302" s="651"/>
      <c r="K302" s="651"/>
      <c r="L302" s="648"/>
    </row>
    <row r="303" spans="1:12" ht="24" x14ac:dyDescent="0.2">
      <c r="A303" s="652">
        <v>1056</v>
      </c>
      <c r="B303" s="203" t="s">
        <v>12</v>
      </c>
      <c r="C303" s="207" t="s">
        <v>11</v>
      </c>
      <c r="D303" s="207" t="s">
        <v>280</v>
      </c>
      <c r="E303" s="207" t="s">
        <v>281</v>
      </c>
      <c r="F303" s="653" t="s">
        <v>8</v>
      </c>
      <c r="G303" s="653"/>
      <c r="H303" s="650"/>
      <c r="I303" s="650"/>
      <c r="J303" s="650"/>
      <c r="K303" s="650"/>
      <c r="L303" s="650"/>
    </row>
    <row r="304" spans="1:12" x14ac:dyDescent="0.2">
      <c r="A304" s="652"/>
      <c r="B304" s="651" t="s">
        <v>3496</v>
      </c>
      <c r="C304" s="654" t="s">
        <v>3500</v>
      </c>
      <c r="D304" s="655">
        <v>43515</v>
      </c>
      <c r="E304" s="651" t="s">
        <v>770</v>
      </c>
      <c r="F304" s="651" t="s">
        <v>771</v>
      </c>
      <c r="G304" s="651"/>
      <c r="H304" s="649" t="s">
        <v>286</v>
      </c>
      <c r="I304" s="649"/>
      <c r="J304" s="209" t="s">
        <v>287</v>
      </c>
      <c r="K304" s="209" t="s">
        <v>16</v>
      </c>
      <c r="L304" s="210">
        <v>377</v>
      </c>
    </row>
    <row r="305" spans="1:12" x14ac:dyDescent="0.2">
      <c r="A305" s="652"/>
      <c r="B305" s="651"/>
      <c r="C305" s="654"/>
      <c r="D305" s="655"/>
      <c r="E305" s="651"/>
      <c r="F305" s="651"/>
      <c r="G305" s="651"/>
      <c r="H305" s="649" t="s">
        <v>242</v>
      </c>
      <c r="I305" s="649"/>
      <c r="J305" s="209" t="s">
        <v>287</v>
      </c>
      <c r="K305" s="209" t="s">
        <v>16</v>
      </c>
      <c r="L305" s="210">
        <v>290.60000000000002</v>
      </c>
    </row>
    <row r="306" spans="1:12" ht="24" x14ac:dyDescent="0.2">
      <c r="A306" s="652"/>
      <c r="B306" s="203" t="s">
        <v>6</v>
      </c>
      <c r="C306" s="207" t="s">
        <v>5</v>
      </c>
      <c r="D306" s="207" t="s">
        <v>288</v>
      </c>
      <c r="E306" s="207" t="s">
        <v>289</v>
      </c>
      <c r="F306" s="650"/>
      <c r="G306" s="650"/>
      <c r="H306" s="649" t="s">
        <v>290</v>
      </c>
      <c r="I306" s="649"/>
      <c r="J306" s="651" t="s">
        <v>287</v>
      </c>
      <c r="K306" s="651" t="s">
        <v>16</v>
      </c>
      <c r="L306" s="648">
        <v>115.2</v>
      </c>
    </row>
    <row r="307" spans="1:12" ht="24" x14ac:dyDescent="0.2">
      <c r="A307" s="652"/>
      <c r="B307" s="209" t="s">
        <v>460</v>
      </c>
      <c r="C307" s="209" t="s">
        <v>771</v>
      </c>
      <c r="D307" s="211">
        <v>43517</v>
      </c>
      <c r="E307" s="209" t="s">
        <v>1226</v>
      </c>
      <c r="F307" s="650"/>
      <c r="G307" s="650"/>
      <c r="H307" s="649"/>
      <c r="I307" s="649"/>
      <c r="J307" s="651"/>
      <c r="K307" s="651"/>
      <c r="L307" s="648"/>
    </row>
    <row r="308" spans="1:12" ht="24" x14ac:dyDescent="0.2">
      <c r="A308" s="652">
        <v>1057</v>
      </c>
      <c r="B308" s="203" t="s">
        <v>12</v>
      </c>
      <c r="C308" s="207" t="s">
        <v>11</v>
      </c>
      <c r="D308" s="207" t="s">
        <v>280</v>
      </c>
      <c r="E308" s="207" t="s">
        <v>281</v>
      </c>
      <c r="F308" s="653" t="s">
        <v>8</v>
      </c>
      <c r="G308" s="653"/>
      <c r="H308" s="650"/>
      <c r="I308" s="650"/>
      <c r="J308" s="650"/>
      <c r="K308" s="650"/>
      <c r="L308" s="650"/>
    </row>
    <row r="309" spans="1:12" x14ac:dyDescent="0.2">
      <c r="A309" s="652"/>
      <c r="B309" s="651" t="s">
        <v>3501</v>
      </c>
      <c r="C309" s="654" t="s">
        <v>3502</v>
      </c>
      <c r="D309" s="655">
        <v>43393</v>
      </c>
      <c r="E309" s="651" t="s">
        <v>321</v>
      </c>
      <c r="F309" s="651" t="s">
        <v>3503</v>
      </c>
      <c r="G309" s="651"/>
      <c r="H309" s="649" t="s">
        <v>286</v>
      </c>
      <c r="I309" s="649"/>
      <c r="J309" s="209" t="s">
        <v>287</v>
      </c>
      <c r="K309" s="209" t="s">
        <v>287</v>
      </c>
      <c r="L309" s="210">
        <v>0</v>
      </c>
    </row>
    <row r="310" spans="1:12" x14ac:dyDescent="0.2">
      <c r="A310" s="652"/>
      <c r="B310" s="651"/>
      <c r="C310" s="654"/>
      <c r="D310" s="655"/>
      <c r="E310" s="651"/>
      <c r="F310" s="651"/>
      <c r="G310" s="651"/>
      <c r="H310" s="649" t="s">
        <v>242</v>
      </c>
      <c r="I310" s="649"/>
      <c r="J310" s="209" t="s">
        <v>287</v>
      </c>
      <c r="K310" s="209" t="s">
        <v>287</v>
      </c>
      <c r="L310" s="210">
        <v>0</v>
      </c>
    </row>
    <row r="311" spans="1:12" ht="24" x14ac:dyDescent="0.2">
      <c r="A311" s="652"/>
      <c r="B311" s="203" t="s">
        <v>6</v>
      </c>
      <c r="C311" s="207" t="s">
        <v>5</v>
      </c>
      <c r="D311" s="207" t="s">
        <v>288</v>
      </c>
      <c r="E311" s="207" t="s">
        <v>289</v>
      </c>
      <c r="F311" s="650"/>
      <c r="G311" s="650"/>
      <c r="H311" s="649" t="s">
        <v>290</v>
      </c>
      <c r="I311" s="649"/>
      <c r="J311" s="651" t="s">
        <v>287</v>
      </c>
      <c r="K311" s="651" t="s">
        <v>16</v>
      </c>
      <c r="L311" s="648">
        <v>1395</v>
      </c>
    </row>
    <row r="312" spans="1:12" ht="24" x14ac:dyDescent="0.2">
      <c r="A312" s="652"/>
      <c r="B312" s="209" t="s">
        <v>291</v>
      </c>
      <c r="C312" s="209" t="s">
        <v>3503</v>
      </c>
      <c r="D312" s="211">
        <v>43398</v>
      </c>
      <c r="E312" s="209" t="s">
        <v>3504</v>
      </c>
      <c r="F312" s="650"/>
      <c r="G312" s="650"/>
      <c r="H312" s="649"/>
      <c r="I312" s="649"/>
      <c r="J312" s="651"/>
      <c r="K312" s="651"/>
      <c r="L312" s="648"/>
    </row>
    <row r="313" spans="1:12" ht="24" x14ac:dyDescent="0.2">
      <c r="A313" s="652">
        <v>1058</v>
      </c>
      <c r="B313" s="203" t="s">
        <v>12</v>
      </c>
      <c r="C313" s="207" t="s">
        <v>11</v>
      </c>
      <c r="D313" s="207" t="s">
        <v>280</v>
      </c>
      <c r="E313" s="207" t="s">
        <v>281</v>
      </c>
      <c r="F313" s="653" t="s">
        <v>8</v>
      </c>
      <c r="G313" s="653"/>
      <c r="H313" s="650"/>
      <c r="I313" s="650"/>
      <c r="J313" s="650"/>
      <c r="K313" s="650"/>
      <c r="L313" s="650"/>
    </row>
    <row r="314" spans="1:12" x14ac:dyDescent="0.2">
      <c r="A314" s="652"/>
      <c r="B314" s="651" t="s">
        <v>3505</v>
      </c>
      <c r="C314" s="654" t="s">
        <v>3506</v>
      </c>
      <c r="D314" s="655">
        <v>43400</v>
      </c>
      <c r="E314" s="651" t="s">
        <v>628</v>
      </c>
      <c r="F314" s="651" t="s">
        <v>3507</v>
      </c>
      <c r="G314" s="651"/>
      <c r="H314" s="649" t="s">
        <v>286</v>
      </c>
      <c r="I314" s="649"/>
      <c r="J314" s="209" t="s">
        <v>287</v>
      </c>
      <c r="K314" s="209" t="s">
        <v>16</v>
      </c>
      <c r="L314" s="210">
        <v>993.48</v>
      </c>
    </row>
    <row r="315" spans="1:12" x14ac:dyDescent="0.2">
      <c r="A315" s="652"/>
      <c r="B315" s="651"/>
      <c r="C315" s="654"/>
      <c r="D315" s="655"/>
      <c r="E315" s="651"/>
      <c r="F315" s="651"/>
      <c r="G315" s="651"/>
      <c r="H315" s="649" t="s">
        <v>242</v>
      </c>
      <c r="I315" s="649"/>
      <c r="J315" s="209" t="s">
        <v>287</v>
      </c>
      <c r="K315" s="209" t="s">
        <v>287</v>
      </c>
      <c r="L315" s="210">
        <v>0</v>
      </c>
    </row>
    <row r="316" spans="1:12" ht="24" x14ac:dyDescent="0.2">
      <c r="A316" s="652"/>
      <c r="B316" s="203" t="s">
        <v>6</v>
      </c>
      <c r="C316" s="207" t="s">
        <v>5</v>
      </c>
      <c r="D316" s="207" t="s">
        <v>288</v>
      </c>
      <c r="E316" s="207" t="s">
        <v>289</v>
      </c>
      <c r="F316" s="650"/>
      <c r="G316" s="650"/>
      <c r="H316" s="649" t="s">
        <v>290</v>
      </c>
      <c r="I316" s="649"/>
      <c r="J316" s="651" t="s">
        <v>287</v>
      </c>
      <c r="K316" s="651" t="s">
        <v>16</v>
      </c>
      <c r="L316" s="648">
        <v>650</v>
      </c>
    </row>
    <row r="317" spans="1:12" ht="24" x14ac:dyDescent="0.2">
      <c r="A317" s="652"/>
      <c r="B317" s="209" t="s">
        <v>401</v>
      </c>
      <c r="C317" s="209" t="s">
        <v>3507</v>
      </c>
      <c r="D317" s="211">
        <v>43403</v>
      </c>
      <c r="E317" s="209" t="s">
        <v>2752</v>
      </c>
      <c r="F317" s="650"/>
      <c r="G317" s="650"/>
      <c r="H317" s="649"/>
      <c r="I317" s="649"/>
      <c r="J317" s="651"/>
      <c r="K317" s="651"/>
      <c r="L317" s="648"/>
    </row>
    <row r="318" spans="1:12" ht="24" x14ac:dyDescent="0.2">
      <c r="A318" s="652">
        <v>1059</v>
      </c>
      <c r="B318" s="203" t="s">
        <v>12</v>
      </c>
      <c r="C318" s="207" t="s">
        <v>11</v>
      </c>
      <c r="D318" s="207" t="s">
        <v>280</v>
      </c>
      <c r="E318" s="207" t="s">
        <v>281</v>
      </c>
      <c r="F318" s="653" t="s">
        <v>8</v>
      </c>
      <c r="G318" s="653"/>
      <c r="H318" s="650"/>
      <c r="I318" s="650"/>
      <c r="J318" s="650"/>
      <c r="K318" s="650"/>
      <c r="L318" s="650"/>
    </row>
    <row r="319" spans="1:12" x14ac:dyDescent="0.2">
      <c r="A319" s="652"/>
      <c r="B319" s="651" t="s">
        <v>3505</v>
      </c>
      <c r="C319" s="654" t="s">
        <v>3508</v>
      </c>
      <c r="D319" s="655">
        <v>43482</v>
      </c>
      <c r="E319" s="651" t="s">
        <v>3356</v>
      </c>
      <c r="F319" s="651" t="s">
        <v>465</v>
      </c>
      <c r="G319" s="651"/>
      <c r="H319" s="649" t="s">
        <v>286</v>
      </c>
      <c r="I319" s="649"/>
      <c r="J319" s="209" t="s">
        <v>16</v>
      </c>
      <c r="K319" s="209" t="s">
        <v>16</v>
      </c>
      <c r="L319" s="210">
        <v>1173</v>
      </c>
    </row>
    <row r="320" spans="1:12" x14ac:dyDescent="0.2">
      <c r="A320" s="652"/>
      <c r="B320" s="651"/>
      <c r="C320" s="654"/>
      <c r="D320" s="655"/>
      <c r="E320" s="651"/>
      <c r="F320" s="651"/>
      <c r="G320" s="651"/>
      <c r="H320" s="649" t="s">
        <v>242</v>
      </c>
      <c r="I320" s="649"/>
      <c r="J320" s="651" t="s">
        <v>287</v>
      </c>
      <c r="K320" s="651" t="s">
        <v>287</v>
      </c>
      <c r="L320" s="648">
        <v>0</v>
      </c>
    </row>
    <row r="321" spans="1:12" x14ac:dyDescent="0.2">
      <c r="A321" s="652"/>
      <c r="B321" s="651"/>
      <c r="C321" s="654"/>
      <c r="D321" s="655"/>
      <c r="E321" s="651"/>
      <c r="F321" s="651"/>
      <c r="G321" s="651"/>
      <c r="H321" s="649"/>
      <c r="I321" s="649"/>
      <c r="J321" s="651"/>
      <c r="K321" s="651"/>
      <c r="L321" s="648"/>
    </row>
    <row r="322" spans="1:12" ht="24" x14ac:dyDescent="0.2">
      <c r="A322" s="652"/>
      <c r="B322" s="203" t="s">
        <v>6</v>
      </c>
      <c r="C322" s="207" t="s">
        <v>5</v>
      </c>
      <c r="D322" s="207" t="s">
        <v>288</v>
      </c>
      <c r="E322" s="207" t="s">
        <v>289</v>
      </c>
      <c r="F322" s="650"/>
      <c r="G322" s="650"/>
      <c r="H322" s="649" t="s">
        <v>290</v>
      </c>
      <c r="I322" s="649"/>
      <c r="J322" s="651" t="s">
        <v>16</v>
      </c>
      <c r="K322" s="651" t="s">
        <v>16</v>
      </c>
      <c r="L322" s="648">
        <v>1085</v>
      </c>
    </row>
    <row r="323" spans="1:12" ht="24" x14ac:dyDescent="0.2">
      <c r="A323" s="652"/>
      <c r="B323" s="209" t="s">
        <v>401</v>
      </c>
      <c r="C323" s="209" t="s">
        <v>465</v>
      </c>
      <c r="D323" s="211">
        <v>43487</v>
      </c>
      <c r="E323" s="209" t="s">
        <v>3509</v>
      </c>
      <c r="F323" s="650"/>
      <c r="G323" s="650"/>
      <c r="H323" s="649"/>
      <c r="I323" s="649"/>
      <c r="J323" s="651"/>
      <c r="K323" s="651"/>
      <c r="L323" s="648"/>
    </row>
    <row r="324" spans="1:12" ht="24" x14ac:dyDescent="0.2">
      <c r="A324" s="652">
        <v>1060</v>
      </c>
      <c r="B324" s="203" t="s">
        <v>12</v>
      </c>
      <c r="C324" s="207" t="s">
        <v>11</v>
      </c>
      <c r="D324" s="207" t="s">
        <v>280</v>
      </c>
      <c r="E324" s="207" t="s">
        <v>281</v>
      </c>
      <c r="F324" s="653" t="s">
        <v>8</v>
      </c>
      <c r="G324" s="653"/>
      <c r="H324" s="650"/>
      <c r="I324" s="650"/>
      <c r="J324" s="650"/>
      <c r="K324" s="650"/>
      <c r="L324" s="650"/>
    </row>
    <row r="325" spans="1:12" x14ac:dyDescent="0.2">
      <c r="A325" s="652"/>
      <c r="B325" s="651" t="s">
        <v>3505</v>
      </c>
      <c r="C325" s="654" t="s">
        <v>3510</v>
      </c>
      <c r="D325" s="655">
        <v>43548</v>
      </c>
      <c r="E325" s="651" t="s">
        <v>659</v>
      </c>
      <c r="F325" s="651" t="s">
        <v>1970</v>
      </c>
      <c r="G325" s="651"/>
      <c r="H325" s="649" t="s">
        <v>286</v>
      </c>
      <c r="I325" s="649"/>
      <c r="J325" s="209" t="s">
        <v>287</v>
      </c>
      <c r="K325" s="209" t="s">
        <v>16</v>
      </c>
      <c r="L325" s="210">
        <v>210</v>
      </c>
    </row>
    <row r="326" spans="1:12" x14ac:dyDescent="0.2">
      <c r="A326" s="652"/>
      <c r="B326" s="651"/>
      <c r="C326" s="654"/>
      <c r="D326" s="655"/>
      <c r="E326" s="651"/>
      <c r="F326" s="651"/>
      <c r="G326" s="651"/>
      <c r="H326" s="649" t="s">
        <v>242</v>
      </c>
      <c r="I326" s="649"/>
      <c r="J326" s="651" t="s">
        <v>287</v>
      </c>
      <c r="K326" s="651" t="s">
        <v>287</v>
      </c>
      <c r="L326" s="648">
        <v>0</v>
      </c>
    </row>
    <row r="327" spans="1:12" x14ac:dyDescent="0.2">
      <c r="A327" s="652"/>
      <c r="B327" s="651"/>
      <c r="C327" s="654"/>
      <c r="D327" s="655"/>
      <c r="E327" s="651"/>
      <c r="F327" s="651"/>
      <c r="G327" s="651"/>
      <c r="H327" s="649"/>
      <c r="I327" s="649"/>
      <c r="J327" s="651"/>
      <c r="K327" s="651"/>
      <c r="L327" s="648"/>
    </row>
    <row r="328" spans="1:12" ht="24" x14ac:dyDescent="0.2">
      <c r="A328" s="652"/>
      <c r="B328" s="203" t="s">
        <v>6</v>
      </c>
      <c r="C328" s="207" t="s">
        <v>5</v>
      </c>
      <c r="D328" s="207" t="s">
        <v>288</v>
      </c>
      <c r="E328" s="207" t="s">
        <v>289</v>
      </c>
      <c r="F328" s="650"/>
      <c r="G328" s="650"/>
      <c r="H328" s="649" t="s">
        <v>290</v>
      </c>
      <c r="I328" s="649"/>
      <c r="J328" s="651" t="s">
        <v>287</v>
      </c>
      <c r="K328" s="651" t="s">
        <v>16</v>
      </c>
      <c r="L328" s="648">
        <v>1230</v>
      </c>
    </row>
    <row r="329" spans="1:12" ht="24" x14ac:dyDescent="0.2">
      <c r="A329" s="652"/>
      <c r="B329" s="209" t="s">
        <v>401</v>
      </c>
      <c r="C329" s="209" t="s">
        <v>1970</v>
      </c>
      <c r="D329" s="211">
        <v>43550</v>
      </c>
      <c r="E329" s="209" t="s">
        <v>3511</v>
      </c>
      <c r="F329" s="650"/>
      <c r="G329" s="650"/>
      <c r="H329" s="649"/>
      <c r="I329" s="649"/>
      <c r="J329" s="651"/>
      <c r="K329" s="651"/>
      <c r="L329" s="648"/>
    </row>
    <row r="330" spans="1:12" ht="24" x14ac:dyDescent="0.2">
      <c r="A330" s="652">
        <v>1061</v>
      </c>
      <c r="B330" s="203" t="s">
        <v>12</v>
      </c>
      <c r="C330" s="207" t="s">
        <v>11</v>
      </c>
      <c r="D330" s="207" t="s">
        <v>280</v>
      </c>
      <c r="E330" s="207" t="s">
        <v>281</v>
      </c>
      <c r="F330" s="653" t="s">
        <v>8</v>
      </c>
      <c r="G330" s="653"/>
      <c r="H330" s="650"/>
      <c r="I330" s="650"/>
      <c r="J330" s="650"/>
      <c r="K330" s="650"/>
      <c r="L330" s="650"/>
    </row>
    <row r="331" spans="1:12" x14ac:dyDescent="0.2">
      <c r="A331" s="652"/>
      <c r="B331" s="651" t="s">
        <v>3512</v>
      </c>
      <c r="C331" s="654" t="s">
        <v>3513</v>
      </c>
      <c r="D331" s="655">
        <v>43440</v>
      </c>
      <c r="E331" s="651" t="s">
        <v>1526</v>
      </c>
      <c r="F331" s="651" t="s">
        <v>3514</v>
      </c>
      <c r="G331" s="651"/>
      <c r="H331" s="649" t="s">
        <v>286</v>
      </c>
      <c r="I331" s="649"/>
      <c r="J331" s="209" t="s">
        <v>287</v>
      </c>
      <c r="K331" s="209" t="s">
        <v>287</v>
      </c>
      <c r="L331" s="210">
        <v>0</v>
      </c>
    </row>
    <row r="332" spans="1:12" x14ac:dyDescent="0.2">
      <c r="A332" s="652"/>
      <c r="B332" s="651"/>
      <c r="C332" s="654"/>
      <c r="D332" s="655"/>
      <c r="E332" s="651"/>
      <c r="F332" s="651"/>
      <c r="G332" s="651"/>
      <c r="H332" s="649" t="s">
        <v>242</v>
      </c>
      <c r="I332" s="649"/>
      <c r="J332" s="209" t="s">
        <v>287</v>
      </c>
      <c r="K332" s="209" t="s">
        <v>16</v>
      </c>
      <c r="L332" s="210">
        <v>340.4</v>
      </c>
    </row>
    <row r="333" spans="1:12" ht="24" x14ac:dyDescent="0.2">
      <c r="A333" s="652"/>
      <c r="B333" s="203" t="s">
        <v>6</v>
      </c>
      <c r="C333" s="207" t="s">
        <v>5</v>
      </c>
      <c r="D333" s="207" t="s">
        <v>288</v>
      </c>
      <c r="E333" s="207" t="s">
        <v>289</v>
      </c>
      <c r="F333" s="650"/>
      <c r="G333" s="650"/>
      <c r="H333" s="649" t="s">
        <v>290</v>
      </c>
      <c r="I333" s="649"/>
      <c r="J333" s="651" t="s">
        <v>287</v>
      </c>
      <c r="K333" s="651" t="s">
        <v>287</v>
      </c>
      <c r="L333" s="648">
        <v>0</v>
      </c>
    </row>
    <row r="334" spans="1:12" ht="24" x14ac:dyDescent="0.2">
      <c r="A334" s="652"/>
      <c r="B334" s="209" t="s">
        <v>291</v>
      </c>
      <c r="C334" s="209" t="s">
        <v>3514</v>
      </c>
      <c r="D334" s="211">
        <v>43440</v>
      </c>
      <c r="E334" s="209" t="s">
        <v>3515</v>
      </c>
      <c r="F334" s="650"/>
      <c r="G334" s="650"/>
      <c r="H334" s="649"/>
      <c r="I334" s="649"/>
      <c r="J334" s="651"/>
      <c r="K334" s="651"/>
      <c r="L334" s="648"/>
    </row>
    <row r="335" spans="1:12" ht="24" x14ac:dyDescent="0.2">
      <c r="A335" s="652">
        <v>1062</v>
      </c>
      <c r="B335" s="203" t="s">
        <v>12</v>
      </c>
      <c r="C335" s="207" t="s">
        <v>11</v>
      </c>
      <c r="D335" s="207" t="s">
        <v>280</v>
      </c>
      <c r="E335" s="207" t="s">
        <v>281</v>
      </c>
      <c r="F335" s="653" t="s">
        <v>8</v>
      </c>
      <c r="G335" s="653"/>
      <c r="H335" s="650"/>
      <c r="I335" s="650"/>
      <c r="J335" s="650"/>
      <c r="K335" s="650"/>
      <c r="L335" s="650"/>
    </row>
    <row r="336" spans="1:12" x14ac:dyDescent="0.2">
      <c r="A336" s="652"/>
      <c r="B336" s="651" t="s">
        <v>3512</v>
      </c>
      <c r="C336" s="654" t="s">
        <v>3516</v>
      </c>
      <c r="D336" s="655">
        <v>43521</v>
      </c>
      <c r="E336" s="651" t="s">
        <v>991</v>
      </c>
      <c r="F336" s="651" t="s">
        <v>1508</v>
      </c>
      <c r="G336" s="651"/>
      <c r="H336" s="649" t="s">
        <v>286</v>
      </c>
      <c r="I336" s="649"/>
      <c r="J336" s="209" t="s">
        <v>287</v>
      </c>
      <c r="K336" s="209" t="s">
        <v>16</v>
      </c>
      <c r="L336" s="210">
        <v>180.5</v>
      </c>
    </row>
    <row r="337" spans="1:12" x14ac:dyDescent="0.2">
      <c r="A337" s="652"/>
      <c r="B337" s="651"/>
      <c r="C337" s="654"/>
      <c r="D337" s="655"/>
      <c r="E337" s="651"/>
      <c r="F337" s="651"/>
      <c r="G337" s="651"/>
      <c r="H337" s="649" t="s">
        <v>242</v>
      </c>
      <c r="I337" s="649"/>
      <c r="J337" s="209" t="s">
        <v>287</v>
      </c>
      <c r="K337" s="209" t="s">
        <v>16</v>
      </c>
      <c r="L337" s="210">
        <v>224.26</v>
      </c>
    </row>
    <row r="338" spans="1:12" ht="24" x14ac:dyDescent="0.2">
      <c r="A338" s="652"/>
      <c r="B338" s="203" t="s">
        <v>6</v>
      </c>
      <c r="C338" s="207" t="s">
        <v>5</v>
      </c>
      <c r="D338" s="207" t="s">
        <v>288</v>
      </c>
      <c r="E338" s="207" t="s">
        <v>289</v>
      </c>
      <c r="F338" s="650"/>
      <c r="G338" s="650"/>
      <c r="H338" s="649" t="s">
        <v>290</v>
      </c>
      <c r="I338" s="649"/>
      <c r="J338" s="651" t="s">
        <v>287</v>
      </c>
      <c r="K338" s="651" t="s">
        <v>287</v>
      </c>
      <c r="L338" s="648">
        <v>0</v>
      </c>
    </row>
    <row r="339" spans="1:12" ht="24" x14ac:dyDescent="0.2">
      <c r="A339" s="652"/>
      <c r="B339" s="209" t="s">
        <v>291</v>
      </c>
      <c r="C339" s="209" t="s">
        <v>1508</v>
      </c>
      <c r="D339" s="211">
        <v>43522</v>
      </c>
      <c r="E339" s="209" t="s">
        <v>471</v>
      </c>
      <c r="F339" s="650"/>
      <c r="G339" s="650"/>
      <c r="H339" s="649"/>
      <c r="I339" s="649"/>
      <c r="J339" s="651"/>
      <c r="K339" s="651"/>
      <c r="L339" s="648"/>
    </row>
    <row r="340" spans="1:12" ht="24" x14ac:dyDescent="0.2">
      <c r="A340" s="652">
        <v>1063</v>
      </c>
      <c r="B340" s="203" t="s">
        <v>12</v>
      </c>
      <c r="C340" s="207" t="s">
        <v>11</v>
      </c>
      <c r="D340" s="207" t="s">
        <v>280</v>
      </c>
      <c r="E340" s="207" t="s">
        <v>281</v>
      </c>
      <c r="F340" s="653" t="s">
        <v>8</v>
      </c>
      <c r="G340" s="653"/>
      <c r="H340" s="650"/>
      <c r="I340" s="650"/>
      <c r="J340" s="650"/>
      <c r="K340" s="650"/>
      <c r="L340" s="650"/>
    </row>
    <row r="341" spans="1:12" x14ac:dyDescent="0.2">
      <c r="A341" s="652"/>
      <c r="B341" s="651" t="s">
        <v>3517</v>
      </c>
      <c r="C341" s="654" t="s">
        <v>3518</v>
      </c>
      <c r="D341" s="655">
        <v>43389</v>
      </c>
      <c r="E341" s="651" t="s">
        <v>389</v>
      </c>
      <c r="F341" s="651" t="s">
        <v>3519</v>
      </c>
      <c r="G341" s="651"/>
      <c r="H341" s="649" t="s">
        <v>286</v>
      </c>
      <c r="I341" s="649"/>
      <c r="J341" s="209" t="s">
        <v>287</v>
      </c>
      <c r="K341" s="209" t="s">
        <v>16</v>
      </c>
      <c r="L341" s="210">
        <v>1201.69</v>
      </c>
    </row>
    <row r="342" spans="1:12" x14ac:dyDescent="0.2">
      <c r="A342" s="652"/>
      <c r="B342" s="651"/>
      <c r="C342" s="654"/>
      <c r="D342" s="655"/>
      <c r="E342" s="651"/>
      <c r="F342" s="651"/>
      <c r="G342" s="651"/>
      <c r="H342" s="649" t="s">
        <v>242</v>
      </c>
      <c r="I342" s="649"/>
      <c r="J342" s="209" t="s">
        <v>287</v>
      </c>
      <c r="K342" s="209" t="s">
        <v>16</v>
      </c>
      <c r="L342" s="210">
        <v>517.54</v>
      </c>
    </row>
    <row r="343" spans="1:12" ht="24" x14ac:dyDescent="0.2">
      <c r="A343" s="652"/>
      <c r="B343" s="203" t="s">
        <v>6</v>
      </c>
      <c r="C343" s="207" t="s">
        <v>5</v>
      </c>
      <c r="D343" s="207" t="s">
        <v>288</v>
      </c>
      <c r="E343" s="207" t="s">
        <v>289</v>
      </c>
      <c r="F343" s="650"/>
      <c r="G343" s="650"/>
      <c r="H343" s="649" t="s">
        <v>290</v>
      </c>
      <c r="I343" s="649"/>
      <c r="J343" s="651" t="s">
        <v>287</v>
      </c>
      <c r="K343" s="651" t="s">
        <v>16</v>
      </c>
      <c r="L343" s="648">
        <v>58.38</v>
      </c>
    </row>
    <row r="344" spans="1:12" ht="24" x14ac:dyDescent="0.2">
      <c r="A344" s="652"/>
      <c r="B344" s="209" t="s">
        <v>460</v>
      </c>
      <c r="C344" s="209" t="s">
        <v>3519</v>
      </c>
      <c r="D344" s="211">
        <v>43393</v>
      </c>
      <c r="E344" s="209" t="s">
        <v>2382</v>
      </c>
      <c r="F344" s="650"/>
      <c r="G344" s="650"/>
      <c r="H344" s="649"/>
      <c r="I344" s="649"/>
      <c r="J344" s="651"/>
      <c r="K344" s="651"/>
      <c r="L344" s="648"/>
    </row>
    <row r="345" spans="1:12" ht="24" x14ac:dyDescent="0.2">
      <c r="A345" s="652">
        <v>1064</v>
      </c>
      <c r="B345" s="203" t="s">
        <v>12</v>
      </c>
      <c r="C345" s="207" t="s">
        <v>11</v>
      </c>
      <c r="D345" s="207" t="s">
        <v>280</v>
      </c>
      <c r="E345" s="207" t="s">
        <v>281</v>
      </c>
      <c r="F345" s="653" t="s">
        <v>8</v>
      </c>
      <c r="G345" s="653"/>
      <c r="H345" s="650"/>
      <c r="I345" s="650"/>
      <c r="J345" s="650"/>
      <c r="K345" s="650"/>
      <c r="L345" s="650"/>
    </row>
    <row r="346" spans="1:12" x14ac:dyDescent="0.2">
      <c r="A346" s="652"/>
      <c r="B346" s="651" t="s">
        <v>3517</v>
      </c>
      <c r="C346" s="654" t="s">
        <v>3520</v>
      </c>
      <c r="D346" s="655">
        <v>43418</v>
      </c>
      <c r="E346" s="651" t="s">
        <v>1172</v>
      </c>
      <c r="F346" s="651" t="s">
        <v>3521</v>
      </c>
      <c r="G346" s="651"/>
      <c r="H346" s="649" t="s">
        <v>286</v>
      </c>
      <c r="I346" s="649"/>
      <c r="J346" s="209" t="s">
        <v>287</v>
      </c>
      <c r="K346" s="209" t="s">
        <v>16</v>
      </c>
      <c r="L346" s="210">
        <v>732</v>
      </c>
    </row>
    <row r="347" spans="1:12" x14ac:dyDescent="0.2">
      <c r="A347" s="652"/>
      <c r="B347" s="651"/>
      <c r="C347" s="654"/>
      <c r="D347" s="655"/>
      <c r="E347" s="651"/>
      <c r="F347" s="651"/>
      <c r="G347" s="651"/>
      <c r="H347" s="649" t="s">
        <v>242</v>
      </c>
      <c r="I347" s="649"/>
      <c r="J347" s="651" t="s">
        <v>287</v>
      </c>
      <c r="K347" s="651" t="s">
        <v>16</v>
      </c>
      <c r="L347" s="648">
        <v>149.84</v>
      </c>
    </row>
    <row r="348" spans="1:12" x14ac:dyDescent="0.2">
      <c r="A348" s="652"/>
      <c r="B348" s="651"/>
      <c r="C348" s="654"/>
      <c r="D348" s="655"/>
      <c r="E348" s="651"/>
      <c r="F348" s="651"/>
      <c r="G348" s="651"/>
      <c r="H348" s="649"/>
      <c r="I348" s="649"/>
      <c r="J348" s="651"/>
      <c r="K348" s="651"/>
      <c r="L348" s="648"/>
    </row>
    <row r="349" spans="1:12" x14ac:dyDescent="0.2">
      <c r="A349" s="652"/>
      <c r="B349" s="651"/>
      <c r="C349" s="654"/>
      <c r="D349" s="655"/>
      <c r="E349" s="651"/>
      <c r="F349" s="651"/>
      <c r="G349" s="651"/>
      <c r="H349" s="649"/>
      <c r="I349" s="649"/>
      <c r="J349" s="651"/>
      <c r="K349" s="651"/>
      <c r="L349" s="648"/>
    </row>
    <row r="350" spans="1:12" ht="24" x14ac:dyDescent="0.2">
      <c r="A350" s="652"/>
      <c r="B350" s="203" t="s">
        <v>6</v>
      </c>
      <c r="C350" s="207" t="s">
        <v>5</v>
      </c>
      <c r="D350" s="207" t="s">
        <v>288</v>
      </c>
      <c r="E350" s="207" t="s">
        <v>289</v>
      </c>
      <c r="F350" s="650"/>
      <c r="G350" s="650"/>
      <c r="H350" s="649" t="s">
        <v>290</v>
      </c>
      <c r="I350" s="649"/>
      <c r="J350" s="651" t="s">
        <v>287</v>
      </c>
      <c r="K350" s="651" t="s">
        <v>287</v>
      </c>
      <c r="L350" s="648">
        <v>0</v>
      </c>
    </row>
    <row r="351" spans="1:12" ht="24" x14ac:dyDescent="0.2">
      <c r="A351" s="652"/>
      <c r="B351" s="209" t="s">
        <v>460</v>
      </c>
      <c r="C351" s="209" t="s">
        <v>3521</v>
      </c>
      <c r="D351" s="211">
        <v>43428</v>
      </c>
      <c r="E351" s="209" t="s">
        <v>3522</v>
      </c>
      <c r="F351" s="650"/>
      <c r="G351" s="650"/>
      <c r="H351" s="649"/>
      <c r="I351" s="649"/>
      <c r="J351" s="651"/>
      <c r="K351" s="651"/>
      <c r="L351" s="648"/>
    </row>
    <row r="352" spans="1:12" ht="24" x14ac:dyDescent="0.2">
      <c r="A352" s="652">
        <v>1065</v>
      </c>
      <c r="B352" s="203" t="s">
        <v>12</v>
      </c>
      <c r="C352" s="207" t="s">
        <v>11</v>
      </c>
      <c r="D352" s="207" t="s">
        <v>280</v>
      </c>
      <c r="E352" s="207" t="s">
        <v>281</v>
      </c>
      <c r="F352" s="653" t="s">
        <v>8</v>
      </c>
      <c r="G352" s="653"/>
      <c r="H352" s="650"/>
      <c r="I352" s="650"/>
      <c r="J352" s="650"/>
      <c r="K352" s="650"/>
      <c r="L352" s="650"/>
    </row>
    <row r="353" spans="1:12" x14ac:dyDescent="0.2">
      <c r="A353" s="652"/>
      <c r="B353" s="651" t="s">
        <v>3517</v>
      </c>
      <c r="C353" s="654" t="s">
        <v>3520</v>
      </c>
      <c r="D353" s="655">
        <v>43418</v>
      </c>
      <c r="E353" s="651" t="s">
        <v>1172</v>
      </c>
      <c r="F353" s="651" t="s">
        <v>3523</v>
      </c>
      <c r="G353" s="651"/>
      <c r="H353" s="649" t="s">
        <v>286</v>
      </c>
      <c r="I353" s="649"/>
      <c r="J353" s="209" t="s">
        <v>287</v>
      </c>
      <c r="K353" s="209" t="s">
        <v>16</v>
      </c>
      <c r="L353" s="210">
        <v>543.84</v>
      </c>
    </row>
    <row r="354" spans="1:12" x14ac:dyDescent="0.2">
      <c r="A354" s="652"/>
      <c r="B354" s="651"/>
      <c r="C354" s="654"/>
      <c r="D354" s="655"/>
      <c r="E354" s="651"/>
      <c r="F354" s="651"/>
      <c r="G354" s="651"/>
      <c r="H354" s="649" t="s">
        <v>242</v>
      </c>
      <c r="I354" s="649"/>
      <c r="J354" s="651" t="s">
        <v>287</v>
      </c>
      <c r="K354" s="651" t="s">
        <v>287</v>
      </c>
      <c r="L354" s="648">
        <v>0</v>
      </c>
    </row>
    <row r="355" spans="1:12" x14ac:dyDescent="0.2">
      <c r="A355" s="652"/>
      <c r="B355" s="651"/>
      <c r="C355" s="654"/>
      <c r="D355" s="655"/>
      <c r="E355" s="651"/>
      <c r="F355" s="651"/>
      <c r="G355" s="651"/>
      <c r="H355" s="649"/>
      <c r="I355" s="649"/>
      <c r="J355" s="651"/>
      <c r="K355" s="651"/>
      <c r="L355" s="648"/>
    </row>
    <row r="356" spans="1:12" x14ac:dyDescent="0.2">
      <c r="A356" s="652"/>
      <c r="B356" s="651"/>
      <c r="C356" s="654"/>
      <c r="D356" s="655"/>
      <c r="E356" s="651"/>
      <c r="F356" s="651"/>
      <c r="G356" s="651"/>
      <c r="H356" s="649"/>
      <c r="I356" s="649"/>
      <c r="J356" s="651"/>
      <c r="K356" s="651"/>
      <c r="L356" s="648"/>
    </row>
    <row r="357" spans="1:12" ht="24" x14ac:dyDescent="0.2">
      <c r="A357" s="652"/>
      <c r="B357" s="203" t="s">
        <v>6</v>
      </c>
      <c r="C357" s="207" t="s">
        <v>5</v>
      </c>
      <c r="D357" s="207" t="s">
        <v>288</v>
      </c>
      <c r="E357" s="207" t="s">
        <v>289</v>
      </c>
      <c r="F357" s="650"/>
      <c r="G357" s="650"/>
      <c r="H357" s="649" t="s">
        <v>290</v>
      </c>
      <c r="I357" s="649"/>
      <c r="J357" s="651" t="s">
        <v>287</v>
      </c>
      <c r="K357" s="651" t="s">
        <v>287</v>
      </c>
      <c r="L357" s="648">
        <v>0</v>
      </c>
    </row>
    <row r="358" spans="1:12" ht="24" x14ac:dyDescent="0.2">
      <c r="A358" s="652"/>
      <c r="B358" s="209" t="s">
        <v>460</v>
      </c>
      <c r="C358" s="209" t="s">
        <v>3523</v>
      </c>
      <c r="D358" s="211">
        <v>43428</v>
      </c>
      <c r="E358" s="209" t="s">
        <v>3522</v>
      </c>
      <c r="F358" s="650"/>
      <c r="G358" s="650"/>
      <c r="H358" s="649"/>
      <c r="I358" s="649"/>
      <c r="J358" s="651"/>
      <c r="K358" s="651"/>
      <c r="L358" s="648"/>
    </row>
    <row r="359" spans="1:12" ht="24" x14ac:dyDescent="0.2">
      <c r="A359" s="652">
        <v>1066</v>
      </c>
      <c r="B359" s="203" t="s">
        <v>12</v>
      </c>
      <c r="C359" s="207" t="s">
        <v>11</v>
      </c>
      <c r="D359" s="207" t="s">
        <v>280</v>
      </c>
      <c r="E359" s="207" t="s">
        <v>281</v>
      </c>
      <c r="F359" s="653" t="s">
        <v>8</v>
      </c>
      <c r="G359" s="653"/>
      <c r="H359" s="650"/>
      <c r="I359" s="650"/>
      <c r="J359" s="650"/>
      <c r="K359" s="650"/>
      <c r="L359" s="650"/>
    </row>
    <row r="360" spans="1:12" x14ac:dyDescent="0.2">
      <c r="A360" s="652"/>
      <c r="B360" s="651" t="s">
        <v>3517</v>
      </c>
      <c r="C360" s="654" t="s">
        <v>3524</v>
      </c>
      <c r="D360" s="655">
        <v>43522</v>
      </c>
      <c r="E360" s="651" t="s">
        <v>389</v>
      </c>
      <c r="F360" s="651" t="s">
        <v>3519</v>
      </c>
      <c r="G360" s="651"/>
      <c r="H360" s="649" t="s">
        <v>286</v>
      </c>
      <c r="I360" s="649"/>
      <c r="J360" s="209" t="s">
        <v>287</v>
      </c>
      <c r="K360" s="209" t="s">
        <v>16</v>
      </c>
      <c r="L360" s="210">
        <v>937.47</v>
      </c>
    </row>
    <row r="361" spans="1:12" x14ac:dyDescent="0.2">
      <c r="A361" s="652"/>
      <c r="B361" s="651"/>
      <c r="C361" s="654"/>
      <c r="D361" s="655"/>
      <c r="E361" s="651"/>
      <c r="F361" s="651"/>
      <c r="G361" s="651"/>
      <c r="H361" s="649" t="s">
        <v>242</v>
      </c>
      <c r="I361" s="649"/>
      <c r="J361" s="209" t="s">
        <v>287</v>
      </c>
      <c r="K361" s="209" t="s">
        <v>16</v>
      </c>
      <c r="L361" s="210">
        <v>816.77</v>
      </c>
    </row>
    <row r="362" spans="1:12" ht="24" x14ac:dyDescent="0.2">
      <c r="A362" s="652"/>
      <c r="B362" s="203" t="s">
        <v>6</v>
      </c>
      <c r="C362" s="207" t="s">
        <v>5</v>
      </c>
      <c r="D362" s="207" t="s">
        <v>288</v>
      </c>
      <c r="E362" s="207" t="s">
        <v>289</v>
      </c>
      <c r="F362" s="650"/>
      <c r="G362" s="650"/>
      <c r="H362" s="649" t="s">
        <v>290</v>
      </c>
      <c r="I362" s="649"/>
      <c r="J362" s="651" t="s">
        <v>287</v>
      </c>
      <c r="K362" s="651" t="s">
        <v>16</v>
      </c>
      <c r="L362" s="648">
        <v>55.63</v>
      </c>
    </row>
    <row r="363" spans="1:12" ht="24" x14ac:dyDescent="0.2">
      <c r="A363" s="652"/>
      <c r="B363" s="209" t="s">
        <v>460</v>
      </c>
      <c r="C363" s="209" t="s">
        <v>3519</v>
      </c>
      <c r="D363" s="211">
        <v>43527</v>
      </c>
      <c r="E363" s="209" t="s">
        <v>3525</v>
      </c>
      <c r="F363" s="650"/>
      <c r="G363" s="650"/>
      <c r="H363" s="649"/>
      <c r="I363" s="649"/>
      <c r="J363" s="651"/>
      <c r="K363" s="651"/>
      <c r="L363" s="648"/>
    </row>
    <row r="364" spans="1:12" ht="24" x14ac:dyDescent="0.2">
      <c r="A364" s="652">
        <v>1067</v>
      </c>
      <c r="B364" s="203" t="s">
        <v>12</v>
      </c>
      <c r="C364" s="207" t="s">
        <v>11</v>
      </c>
      <c r="D364" s="207" t="s">
        <v>280</v>
      </c>
      <c r="E364" s="207" t="s">
        <v>281</v>
      </c>
      <c r="F364" s="653" t="s">
        <v>8</v>
      </c>
      <c r="G364" s="653"/>
      <c r="H364" s="650"/>
      <c r="I364" s="650"/>
      <c r="J364" s="650"/>
      <c r="K364" s="650"/>
      <c r="L364" s="650"/>
    </row>
    <row r="365" spans="1:12" x14ac:dyDescent="0.2">
      <c r="A365" s="652"/>
      <c r="B365" s="651" t="s">
        <v>3526</v>
      </c>
      <c r="C365" s="651" t="s">
        <v>3527</v>
      </c>
      <c r="D365" s="655">
        <v>43410</v>
      </c>
      <c r="E365" s="651" t="s">
        <v>3528</v>
      </c>
      <c r="F365" s="651" t="s">
        <v>3529</v>
      </c>
      <c r="G365" s="651"/>
      <c r="H365" s="649" t="s">
        <v>286</v>
      </c>
      <c r="I365" s="649"/>
      <c r="J365" s="209" t="s">
        <v>287</v>
      </c>
      <c r="K365" s="209" t="s">
        <v>16</v>
      </c>
      <c r="L365" s="210">
        <v>274.13</v>
      </c>
    </row>
    <row r="366" spans="1:12" x14ac:dyDescent="0.2">
      <c r="A366" s="652"/>
      <c r="B366" s="651"/>
      <c r="C366" s="651"/>
      <c r="D366" s="655"/>
      <c r="E366" s="651"/>
      <c r="F366" s="651"/>
      <c r="G366" s="651"/>
      <c r="H366" s="649" t="s">
        <v>242</v>
      </c>
      <c r="I366" s="649"/>
      <c r="J366" s="209" t="s">
        <v>287</v>
      </c>
      <c r="K366" s="209" t="s">
        <v>16</v>
      </c>
      <c r="L366" s="210">
        <v>441.4</v>
      </c>
    </row>
    <row r="367" spans="1:12" ht="24" x14ac:dyDescent="0.2">
      <c r="A367" s="652"/>
      <c r="B367" s="203" t="s">
        <v>6</v>
      </c>
      <c r="C367" s="207" t="s">
        <v>5</v>
      </c>
      <c r="D367" s="207" t="s">
        <v>288</v>
      </c>
      <c r="E367" s="207" t="s">
        <v>289</v>
      </c>
      <c r="F367" s="650"/>
      <c r="G367" s="650"/>
      <c r="H367" s="649" t="s">
        <v>290</v>
      </c>
      <c r="I367" s="649"/>
      <c r="J367" s="651" t="s">
        <v>287</v>
      </c>
      <c r="K367" s="651" t="s">
        <v>287</v>
      </c>
      <c r="L367" s="648">
        <v>0</v>
      </c>
    </row>
    <row r="368" spans="1:12" ht="24" x14ac:dyDescent="0.2">
      <c r="A368" s="652"/>
      <c r="B368" s="209" t="s">
        <v>291</v>
      </c>
      <c r="C368" s="209" t="s">
        <v>3529</v>
      </c>
      <c r="D368" s="211">
        <v>43412</v>
      </c>
      <c r="E368" s="209" t="s">
        <v>2770</v>
      </c>
      <c r="F368" s="650"/>
      <c r="G368" s="650"/>
      <c r="H368" s="649"/>
      <c r="I368" s="649"/>
      <c r="J368" s="651"/>
      <c r="K368" s="651"/>
      <c r="L368" s="648"/>
    </row>
    <row r="369" spans="1:12" ht="24" x14ac:dyDescent="0.2">
      <c r="A369" s="652">
        <v>1068</v>
      </c>
      <c r="B369" s="203" t="s">
        <v>12</v>
      </c>
      <c r="C369" s="207" t="s">
        <v>11</v>
      </c>
      <c r="D369" s="207" t="s">
        <v>280</v>
      </c>
      <c r="E369" s="207" t="s">
        <v>281</v>
      </c>
      <c r="F369" s="653" t="s">
        <v>8</v>
      </c>
      <c r="G369" s="653"/>
      <c r="H369" s="650"/>
      <c r="I369" s="650"/>
      <c r="J369" s="650"/>
      <c r="K369" s="650"/>
      <c r="L369" s="650"/>
    </row>
    <row r="370" spans="1:12" x14ac:dyDescent="0.2">
      <c r="A370" s="652"/>
      <c r="B370" s="651" t="s">
        <v>3526</v>
      </c>
      <c r="C370" s="651" t="s">
        <v>3530</v>
      </c>
      <c r="D370" s="655">
        <v>43418</v>
      </c>
      <c r="E370" s="651" t="s">
        <v>442</v>
      </c>
      <c r="F370" s="651" t="s">
        <v>3531</v>
      </c>
      <c r="G370" s="651"/>
      <c r="H370" s="649" t="s">
        <v>286</v>
      </c>
      <c r="I370" s="649"/>
      <c r="J370" s="209" t="s">
        <v>16</v>
      </c>
      <c r="K370" s="209" t="s">
        <v>16</v>
      </c>
      <c r="L370" s="210">
        <v>486.5</v>
      </c>
    </row>
    <row r="371" spans="1:12" x14ac:dyDescent="0.2">
      <c r="A371" s="652"/>
      <c r="B371" s="651"/>
      <c r="C371" s="651"/>
      <c r="D371" s="655"/>
      <c r="E371" s="651"/>
      <c r="F371" s="651"/>
      <c r="G371" s="651"/>
      <c r="H371" s="649" t="s">
        <v>242</v>
      </c>
      <c r="I371" s="649"/>
      <c r="J371" s="209" t="s">
        <v>287</v>
      </c>
      <c r="K371" s="209" t="s">
        <v>16</v>
      </c>
      <c r="L371" s="210">
        <v>395</v>
      </c>
    </row>
    <row r="372" spans="1:12" ht="24" x14ac:dyDescent="0.2">
      <c r="A372" s="652"/>
      <c r="B372" s="203" t="s">
        <v>6</v>
      </c>
      <c r="C372" s="207" t="s">
        <v>5</v>
      </c>
      <c r="D372" s="207" t="s">
        <v>288</v>
      </c>
      <c r="E372" s="207" t="s">
        <v>289</v>
      </c>
      <c r="F372" s="650"/>
      <c r="G372" s="650"/>
      <c r="H372" s="649" t="s">
        <v>290</v>
      </c>
      <c r="I372" s="649"/>
      <c r="J372" s="651" t="s">
        <v>287</v>
      </c>
      <c r="K372" s="651" t="s">
        <v>287</v>
      </c>
      <c r="L372" s="648">
        <v>0</v>
      </c>
    </row>
    <row r="373" spans="1:12" ht="24" x14ac:dyDescent="0.2">
      <c r="A373" s="652"/>
      <c r="B373" s="209" t="s">
        <v>291</v>
      </c>
      <c r="C373" s="209" t="s">
        <v>3531</v>
      </c>
      <c r="D373" s="211">
        <v>43420</v>
      </c>
      <c r="E373" s="209" t="s">
        <v>1177</v>
      </c>
      <c r="F373" s="650"/>
      <c r="G373" s="650"/>
      <c r="H373" s="649"/>
      <c r="I373" s="649"/>
      <c r="J373" s="651"/>
      <c r="K373" s="651"/>
      <c r="L373" s="648"/>
    </row>
    <row r="374" spans="1:12" ht="24" x14ac:dyDescent="0.2">
      <c r="A374" s="652">
        <v>1069</v>
      </c>
      <c r="B374" s="203" t="s">
        <v>12</v>
      </c>
      <c r="C374" s="207" t="s">
        <v>11</v>
      </c>
      <c r="D374" s="207" t="s">
        <v>280</v>
      </c>
      <c r="E374" s="207" t="s">
        <v>281</v>
      </c>
      <c r="F374" s="653" t="s">
        <v>8</v>
      </c>
      <c r="G374" s="653"/>
      <c r="H374" s="650"/>
      <c r="I374" s="650"/>
      <c r="J374" s="650"/>
      <c r="K374" s="650"/>
      <c r="L374" s="650"/>
    </row>
    <row r="375" spans="1:12" x14ac:dyDescent="0.2">
      <c r="A375" s="652"/>
      <c r="B375" s="651" t="s">
        <v>3526</v>
      </c>
      <c r="C375" s="651" t="s">
        <v>3532</v>
      </c>
      <c r="D375" s="655">
        <v>43431</v>
      </c>
      <c r="E375" s="651" t="s">
        <v>373</v>
      </c>
      <c r="F375" s="651" t="s">
        <v>3533</v>
      </c>
      <c r="G375" s="651"/>
      <c r="H375" s="649" t="s">
        <v>286</v>
      </c>
      <c r="I375" s="649"/>
      <c r="J375" s="209" t="s">
        <v>287</v>
      </c>
      <c r="K375" s="209" t="s">
        <v>16</v>
      </c>
      <c r="L375" s="210">
        <v>234</v>
      </c>
    </row>
    <row r="376" spans="1:12" x14ac:dyDescent="0.2">
      <c r="A376" s="652"/>
      <c r="B376" s="651"/>
      <c r="C376" s="651"/>
      <c r="D376" s="655"/>
      <c r="E376" s="651"/>
      <c r="F376" s="651"/>
      <c r="G376" s="651"/>
      <c r="H376" s="649" t="s">
        <v>242</v>
      </c>
      <c r="I376" s="649"/>
      <c r="J376" s="209" t="s">
        <v>287</v>
      </c>
      <c r="K376" s="209" t="s">
        <v>16</v>
      </c>
      <c r="L376" s="210">
        <v>445.04</v>
      </c>
    </row>
    <row r="377" spans="1:12" ht="24" x14ac:dyDescent="0.2">
      <c r="A377" s="652"/>
      <c r="B377" s="203" t="s">
        <v>6</v>
      </c>
      <c r="C377" s="207" t="s">
        <v>5</v>
      </c>
      <c r="D377" s="207" t="s">
        <v>288</v>
      </c>
      <c r="E377" s="207" t="s">
        <v>289</v>
      </c>
      <c r="F377" s="650"/>
      <c r="G377" s="650"/>
      <c r="H377" s="649" t="s">
        <v>290</v>
      </c>
      <c r="I377" s="649"/>
      <c r="J377" s="651" t="s">
        <v>287</v>
      </c>
      <c r="K377" s="651" t="s">
        <v>287</v>
      </c>
      <c r="L377" s="648">
        <v>0</v>
      </c>
    </row>
    <row r="378" spans="1:12" ht="24" x14ac:dyDescent="0.2">
      <c r="A378" s="652"/>
      <c r="B378" s="209" t="s">
        <v>291</v>
      </c>
      <c r="C378" s="209" t="s">
        <v>3533</v>
      </c>
      <c r="D378" s="211">
        <v>43433</v>
      </c>
      <c r="E378" s="209" t="s">
        <v>1737</v>
      </c>
      <c r="F378" s="650"/>
      <c r="G378" s="650"/>
      <c r="H378" s="649"/>
      <c r="I378" s="649"/>
      <c r="J378" s="651"/>
      <c r="K378" s="651"/>
      <c r="L378" s="648"/>
    </row>
    <row r="379" spans="1:12" ht="24" x14ac:dyDescent="0.2">
      <c r="A379" s="652">
        <v>1070</v>
      </c>
      <c r="B379" s="203" t="s">
        <v>12</v>
      </c>
      <c r="C379" s="207" t="s">
        <v>11</v>
      </c>
      <c r="D379" s="207" t="s">
        <v>280</v>
      </c>
      <c r="E379" s="207" t="s">
        <v>281</v>
      </c>
      <c r="F379" s="653" t="s">
        <v>8</v>
      </c>
      <c r="G379" s="653"/>
      <c r="H379" s="650"/>
      <c r="I379" s="650"/>
      <c r="J379" s="650"/>
      <c r="K379" s="650"/>
      <c r="L379" s="650"/>
    </row>
    <row r="380" spans="1:12" x14ac:dyDescent="0.2">
      <c r="A380" s="652"/>
      <c r="B380" s="651" t="s">
        <v>3526</v>
      </c>
      <c r="C380" s="654" t="s">
        <v>3534</v>
      </c>
      <c r="D380" s="655">
        <v>43547</v>
      </c>
      <c r="E380" s="651" t="s">
        <v>1522</v>
      </c>
      <c r="F380" s="651" t="s">
        <v>465</v>
      </c>
      <c r="G380" s="651"/>
      <c r="H380" s="649" t="s">
        <v>286</v>
      </c>
      <c r="I380" s="649"/>
      <c r="J380" s="209" t="s">
        <v>16</v>
      </c>
      <c r="K380" s="209" t="s">
        <v>287</v>
      </c>
      <c r="L380" s="210">
        <v>1140</v>
      </c>
    </row>
    <row r="381" spans="1:12" x14ac:dyDescent="0.2">
      <c r="A381" s="652"/>
      <c r="B381" s="651"/>
      <c r="C381" s="654"/>
      <c r="D381" s="655"/>
      <c r="E381" s="651"/>
      <c r="F381" s="651"/>
      <c r="G381" s="651"/>
      <c r="H381" s="649" t="s">
        <v>242</v>
      </c>
      <c r="I381" s="649"/>
      <c r="J381" s="209" t="s">
        <v>287</v>
      </c>
      <c r="K381" s="209" t="s">
        <v>287</v>
      </c>
      <c r="L381" s="210">
        <v>0</v>
      </c>
    </row>
    <row r="382" spans="1:12" ht="24" x14ac:dyDescent="0.2">
      <c r="A382" s="652"/>
      <c r="B382" s="203" t="s">
        <v>6</v>
      </c>
      <c r="C382" s="207" t="s">
        <v>5</v>
      </c>
      <c r="D382" s="207" t="s">
        <v>288</v>
      </c>
      <c r="E382" s="207" t="s">
        <v>289</v>
      </c>
      <c r="F382" s="650"/>
      <c r="G382" s="650"/>
      <c r="H382" s="649" t="s">
        <v>290</v>
      </c>
      <c r="I382" s="649"/>
      <c r="J382" s="651" t="s">
        <v>287</v>
      </c>
      <c r="K382" s="651" t="s">
        <v>287</v>
      </c>
      <c r="L382" s="648">
        <v>0</v>
      </c>
    </row>
    <row r="383" spans="1:12" ht="24" x14ac:dyDescent="0.2">
      <c r="A383" s="652"/>
      <c r="B383" s="209" t="s">
        <v>291</v>
      </c>
      <c r="C383" s="209" t="s">
        <v>465</v>
      </c>
      <c r="D383" s="211">
        <v>43552</v>
      </c>
      <c r="E383" s="209" t="s">
        <v>681</v>
      </c>
      <c r="F383" s="650"/>
      <c r="G383" s="650"/>
      <c r="H383" s="649"/>
      <c r="I383" s="649"/>
      <c r="J383" s="651"/>
      <c r="K383" s="651"/>
      <c r="L383" s="648"/>
    </row>
    <row r="384" spans="1:12" ht="24" x14ac:dyDescent="0.2">
      <c r="A384" s="652">
        <v>1071</v>
      </c>
      <c r="B384" s="203" t="s">
        <v>12</v>
      </c>
      <c r="C384" s="207" t="s">
        <v>11</v>
      </c>
      <c r="D384" s="207" t="s">
        <v>280</v>
      </c>
      <c r="E384" s="207" t="s">
        <v>281</v>
      </c>
      <c r="F384" s="653" t="s">
        <v>8</v>
      </c>
      <c r="G384" s="653"/>
      <c r="H384" s="650"/>
      <c r="I384" s="650"/>
      <c r="J384" s="650"/>
      <c r="K384" s="650"/>
      <c r="L384" s="650"/>
    </row>
    <row r="385" spans="1:12" x14ac:dyDescent="0.2">
      <c r="A385" s="652"/>
      <c r="B385" s="651" t="s">
        <v>3535</v>
      </c>
      <c r="C385" s="654" t="s">
        <v>3536</v>
      </c>
      <c r="D385" s="655">
        <v>43396</v>
      </c>
      <c r="E385" s="651" t="s">
        <v>394</v>
      </c>
      <c r="F385" s="651" t="s">
        <v>395</v>
      </c>
      <c r="G385" s="651"/>
      <c r="H385" s="649" t="s">
        <v>286</v>
      </c>
      <c r="I385" s="649"/>
      <c r="J385" s="209" t="s">
        <v>287</v>
      </c>
      <c r="K385" s="209" t="s">
        <v>16</v>
      </c>
      <c r="L385" s="210">
        <v>516</v>
      </c>
    </row>
    <row r="386" spans="1:12" x14ac:dyDescent="0.2">
      <c r="A386" s="652"/>
      <c r="B386" s="651"/>
      <c r="C386" s="654"/>
      <c r="D386" s="655"/>
      <c r="E386" s="651"/>
      <c r="F386" s="651"/>
      <c r="G386" s="651"/>
      <c r="H386" s="649" t="s">
        <v>242</v>
      </c>
      <c r="I386" s="649"/>
      <c r="J386" s="209" t="s">
        <v>287</v>
      </c>
      <c r="K386" s="209" t="s">
        <v>287</v>
      </c>
      <c r="L386" s="210">
        <v>0</v>
      </c>
    </row>
    <row r="387" spans="1:12" ht="24" x14ac:dyDescent="0.2">
      <c r="A387" s="652"/>
      <c r="B387" s="203" t="s">
        <v>6</v>
      </c>
      <c r="C387" s="207" t="s">
        <v>5</v>
      </c>
      <c r="D387" s="207" t="s">
        <v>288</v>
      </c>
      <c r="E387" s="207" t="s">
        <v>289</v>
      </c>
      <c r="F387" s="650"/>
      <c r="G387" s="650"/>
      <c r="H387" s="649" t="s">
        <v>290</v>
      </c>
      <c r="I387" s="649"/>
      <c r="J387" s="651" t="s">
        <v>287</v>
      </c>
      <c r="K387" s="651" t="s">
        <v>16</v>
      </c>
      <c r="L387" s="648">
        <v>883.09</v>
      </c>
    </row>
    <row r="388" spans="1:12" ht="24" x14ac:dyDescent="0.2">
      <c r="A388" s="652"/>
      <c r="B388" s="209" t="s">
        <v>302</v>
      </c>
      <c r="C388" s="209" t="s">
        <v>395</v>
      </c>
      <c r="D388" s="211">
        <v>43402</v>
      </c>
      <c r="E388" s="209" t="s">
        <v>3283</v>
      </c>
      <c r="F388" s="650"/>
      <c r="G388" s="650"/>
      <c r="H388" s="649"/>
      <c r="I388" s="649"/>
      <c r="J388" s="651"/>
      <c r="K388" s="651"/>
      <c r="L388" s="648"/>
    </row>
    <row r="389" spans="1:12" ht="24" x14ac:dyDescent="0.2">
      <c r="A389" s="652">
        <v>1072</v>
      </c>
      <c r="B389" s="203" t="s">
        <v>12</v>
      </c>
      <c r="C389" s="207" t="s">
        <v>11</v>
      </c>
      <c r="D389" s="207" t="s">
        <v>280</v>
      </c>
      <c r="E389" s="207" t="s">
        <v>281</v>
      </c>
      <c r="F389" s="653" t="s">
        <v>8</v>
      </c>
      <c r="G389" s="653"/>
      <c r="H389" s="650"/>
      <c r="I389" s="650"/>
      <c r="J389" s="650"/>
      <c r="K389" s="650"/>
      <c r="L389" s="650"/>
    </row>
    <row r="390" spans="1:12" x14ac:dyDescent="0.2">
      <c r="A390" s="652"/>
      <c r="B390" s="651" t="s">
        <v>3537</v>
      </c>
      <c r="C390" s="651" t="s">
        <v>3538</v>
      </c>
      <c r="D390" s="655">
        <v>43540</v>
      </c>
      <c r="E390" s="651" t="s">
        <v>2617</v>
      </c>
      <c r="F390" s="651" t="s">
        <v>3539</v>
      </c>
      <c r="G390" s="651"/>
      <c r="H390" s="649" t="s">
        <v>286</v>
      </c>
      <c r="I390" s="649"/>
      <c r="J390" s="209" t="s">
        <v>287</v>
      </c>
      <c r="K390" s="209" t="s">
        <v>16</v>
      </c>
      <c r="L390" s="210">
        <v>932</v>
      </c>
    </row>
    <row r="391" spans="1:12" x14ac:dyDescent="0.2">
      <c r="A391" s="652"/>
      <c r="B391" s="651"/>
      <c r="C391" s="651"/>
      <c r="D391" s="655"/>
      <c r="E391" s="651"/>
      <c r="F391" s="651"/>
      <c r="G391" s="651"/>
      <c r="H391" s="649" t="s">
        <v>242</v>
      </c>
      <c r="I391" s="649"/>
      <c r="J391" s="209" t="s">
        <v>287</v>
      </c>
      <c r="K391" s="209" t="s">
        <v>16</v>
      </c>
      <c r="L391" s="210">
        <v>4034.36</v>
      </c>
    </row>
    <row r="392" spans="1:12" ht="24" x14ac:dyDescent="0.2">
      <c r="A392" s="652"/>
      <c r="B392" s="203" t="s">
        <v>6</v>
      </c>
      <c r="C392" s="207" t="s">
        <v>5</v>
      </c>
      <c r="D392" s="207" t="s">
        <v>288</v>
      </c>
      <c r="E392" s="207" t="s">
        <v>289</v>
      </c>
      <c r="F392" s="650"/>
      <c r="G392" s="650"/>
      <c r="H392" s="649" t="s">
        <v>290</v>
      </c>
      <c r="I392" s="649"/>
      <c r="J392" s="651" t="s">
        <v>287</v>
      </c>
      <c r="K392" s="651" t="s">
        <v>16</v>
      </c>
      <c r="L392" s="648">
        <v>62.53</v>
      </c>
    </row>
    <row r="393" spans="1:12" ht="24" x14ac:dyDescent="0.2">
      <c r="A393" s="652"/>
      <c r="B393" s="209" t="s">
        <v>291</v>
      </c>
      <c r="C393" s="209" t="s">
        <v>3539</v>
      </c>
      <c r="D393" s="211">
        <v>43544</v>
      </c>
      <c r="E393" s="209" t="s">
        <v>2342</v>
      </c>
      <c r="F393" s="650"/>
      <c r="G393" s="650"/>
      <c r="H393" s="649"/>
      <c r="I393" s="649"/>
      <c r="J393" s="651"/>
      <c r="K393" s="651"/>
      <c r="L393" s="648"/>
    </row>
    <row r="394" spans="1:12" ht="24" x14ac:dyDescent="0.2">
      <c r="A394" s="652">
        <v>1073</v>
      </c>
      <c r="B394" s="203" t="s">
        <v>12</v>
      </c>
      <c r="C394" s="207" t="s">
        <v>11</v>
      </c>
      <c r="D394" s="207" t="s">
        <v>280</v>
      </c>
      <c r="E394" s="207" t="s">
        <v>281</v>
      </c>
      <c r="F394" s="653" t="s">
        <v>8</v>
      </c>
      <c r="G394" s="653"/>
      <c r="H394" s="650"/>
      <c r="I394" s="650"/>
      <c r="J394" s="650"/>
      <c r="K394" s="650"/>
      <c r="L394" s="650"/>
    </row>
    <row r="395" spans="1:12" x14ac:dyDescent="0.2">
      <c r="A395" s="652"/>
      <c r="B395" s="651" t="s">
        <v>3540</v>
      </c>
      <c r="C395" s="654" t="s">
        <v>3541</v>
      </c>
      <c r="D395" s="655">
        <v>43376</v>
      </c>
      <c r="E395" s="651" t="s">
        <v>3542</v>
      </c>
      <c r="F395" s="651" t="s">
        <v>3543</v>
      </c>
      <c r="G395" s="651"/>
      <c r="H395" s="649" t="s">
        <v>286</v>
      </c>
      <c r="I395" s="649"/>
      <c r="J395" s="209" t="s">
        <v>287</v>
      </c>
      <c r="K395" s="209" t="s">
        <v>16</v>
      </c>
      <c r="L395" s="210">
        <v>332.55</v>
      </c>
    </row>
    <row r="396" spans="1:12" x14ac:dyDescent="0.2">
      <c r="A396" s="652"/>
      <c r="B396" s="651"/>
      <c r="C396" s="654"/>
      <c r="D396" s="655"/>
      <c r="E396" s="651"/>
      <c r="F396" s="651"/>
      <c r="G396" s="651"/>
      <c r="H396" s="649" t="s">
        <v>242</v>
      </c>
      <c r="I396" s="649"/>
      <c r="J396" s="651" t="s">
        <v>287</v>
      </c>
      <c r="K396" s="651" t="s">
        <v>16</v>
      </c>
      <c r="L396" s="648">
        <v>742.09</v>
      </c>
    </row>
    <row r="397" spans="1:12" x14ac:dyDescent="0.2">
      <c r="A397" s="652"/>
      <c r="B397" s="651"/>
      <c r="C397" s="654"/>
      <c r="D397" s="655"/>
      <c r="E397" s="651"/>
      <c r="F397" s="651"/>
      <c r="G397" s="651"/>
      <c r="H397" s="649"/>
      <c r="I397" s="649"/>
      <c r="J397" s="651"/>
      <c r="K397" s="651"/>
      <c r="L397" s="648"/>
    </row>
    <row r="398" spans="1:12" ht="24" x14ac:dyDescent="0.2">
      <c r="A398" s="652"/>
      <c r="B398" s="203" t="s">
        <v>6</v>
      </c>
      <c r="C398" s="207" t="s">
        <v>5</v>
      </c>
      <c r="D398" s="207" t="s">
        <v>288</v>
      </c>
      <c r="E398" s="207" t="s">
        <v>289</v>
      </c>
      <c r="F398" s="650"/>
      <c r="G398" s="650"/>
      <c r="H398" s="649" t="s">
        <v>290</v>
      </c>
      <c r="I398" s="649"/>
      <c r="J398" s="651" t="s">
        <v>287</v>
      </c>
      <c r="K398" s="651" t="s">
        <v>287</v>
      </c>
      <c r="L398" s="648">
        <v>0</v>
      </c>
    </row>
    <row r="399" spans="1:12" ht="24" x14ac:dyDescent="0.2">
      <c r="A399" s="652"/>
      <c r="B399" s="209" t="s">
        <v>291</v>
      </c>
      <c r="C399" s="209" t="s">
        <v>3543</v>
      </c>
      <c r="D399" s="211">
        <v>43379</v>
      </c>
      <c r="E399" s="209" t="s">
        <v>1664</v>
      </c>
      <c r="F399" s="650"/>
      <c r="G399" s="650"/>
      <c r="H399" s="649"/>
      <c r="I399" s="649"/>
      <c r="J399" s="651"/>
      <c r="K399" s="651"/>
      <c r="L399" s="648"/>
    </row>
    <row r="400" spans="1:12" ht="24" x14ac:dyDescent="0.2">
      <c r="A400" s="652">
        <v>1074</v>
      </c>
      <c r="B400" s="203" t="s">
        <v>12</v>
      </c>
      <c r="C400" s="207" t="s">
        <v>11</v>
      </c>
      <c r="D400" s="207" t="s">
        <v>280</v>
      </c>
      <c r="E400" s="207" t="s">
        <v>281</v>
      </c>
      <c r="F400" s="653" t="s">
        <v>8</v>
      </c>
      <c r="G400" s="653"/>
      <c r="H400" s="650"/>
      <c r="I400" s="650"/>
      <c r="J400" s="650"/>
      <c r="K400" s="650"/>
      <c r="L400" s="650"/>
    </row>
    <row r="401" spans="1:12" x14ac:dyDescent="0.2">
      <c r="A401" s="652"/>
      <c r="B401" s="651" t="s">
        <v>3540</v>
      </c>
      <c r="C401" s="654" t="s">
        <v>3544</v>
      </c>
      <c r="D401" s="655">
        <v>43394</v>
      </c>
      <c r="E401" s="651" t="s">
        <v>628</v>
      </c>
      <c r="F401" s="651" t="s">
        <v>3545</v>
      </c>
      <c r="G401" s="651"/>
      <c r="H401" s="649" t="s">
        <v>286</v>
      </c>
      <c r="I401" s="649"/>
      <c r="J401" s="209" t="s">
        <v>287</v>
      </c>
      <c r="K401" s="209" t="s">
        <v>16</v>
      </c>
      <c r="L401" s="210">
        <v>1077</v>
      </c>
    </row>
    <row r="402" spans="1:12" x14ac:dyDescent="0.2">
      <c r="A402" s="652"/>
      <c r="B402" s="651"/>
      <c r="C402" s="654"/>
      <c r="D402" s="655"/>
      <c r="E402" s="651"/>
      <c r="F402" s="651"/>
      <c r="G402" s="651"/>
      <c r="H402" s="649" t="s">
        <v>242</v>
      </c>
      <c r="I402" s="649"/>
      <c r="J402" s="651" t="s">
        <v>287</v>
      </c>
      <c r="K402" s="651" t="s">
        <v>16</v>
      </c>
      <c r="L402" s="648">
        <v>420.78</v>
      </c>
    </row>
    <row r="403" spans="1:12" x14ac:dyDescent="0.2">
      <c r="A403" s="652"/>
      <c r="B403" s="651"/>
      <c r="C403" s="654"/>
      <c r="D403" s="655"/>
      <c r="E403" s="651"/>
      <c r="F403" s="651"/>
      <c r="G403" s="651"/>
      <c r="H403" s="649"/>
      <c r="I403" s="649"/>
      <c r="J403" s="651"/>
      <c r="K403" s="651"/>
      <c r="L403" s="648"/>
    </row>
    <row r="404" spans="1:12" ht="24" x14ac:dyDescent="0.2">
      <c r="A404" s="652"/>
      <c r="B404" s="203" t="s">
        <v>6</v>
      </c>
      <c r="C404" s="207" t="s">
        <v>5</v>
      </c>
      <c r="D404" s="207" t="s">
        <v>288</v>
      </c>
      <c r="E404" s="207" t="s">
        <v>289</v>
      </c>
      <c r="F404" s="650"/>
      <c r="G404" s="650"/>
      <c r="H404" s="649" t="s">
        <v>290</v>
      </c>
      <c r="I404" s="649"/>
      <c r="J404" s="651" t="s">
        <v>287</v>
      </c>
      <c r="K404" s="651" t="s">
        <v>287</v>
      </c>
      <c r="L404" s="648">
        <v>0</v>
      </c>
    </row>
    <row r="405" spans="1:12" ht="24" x14ac:dyDescent="0.2">
      <c r="A405" s="652"/>
      <c r="B405" s="209" t="s">
        <v>291</v>
      </c>
      <c r="C405" s="209" t="s">
        <v>3545</v>
      </c>
      <c r="D405" s="211">
        <v>43397</v>
      </c>
      <c r="E405" s="209" t="s">
        <v>3546</v>
      </c>
      <c r="F405" s="650"/>
      <c r="G405" s="650"/>
      <c r="H405" s="649"/>
      <c r="I405" s="649"/>
      <c r="J405" s="651"/>
      <c r="K405" s="651"/>
      <c r="L405" s="648"/>
    </row>
    <row r="406" spans="1:12" ht="24" x14ac:dyDescent="0.2">
      <c r="A406" s="652">
        <v>1075</v>
      </c>
      <c r="B406" s="203" t="s">
        <v>12</v>
      </c>
      <c r="C406" s="207" t="s">
        <v>11</v>
      </c>
      <c r="D406" s="207" t="s">
        <v>280</v>
      </c>
      <c r="E406" s="207" t="s">
        <v>281</v>
      </c>
      <c r="F406" s="653" t="s">
        <v>8</v>
      </c>
      <c r="G406" s="653"/>
      <c r="H406" s="650"/>
      <c r="I406" s="650"/>
      <c r="J406" s="650"/>
      <c r="K406" s="650"/>
      <c r="L406" s="650"/>
    </row>
    <row r="407" spans="1:12" x14ac:dyDescent="0.2">
      <c r="A407" s="652"/>
      <c r="B407" s="651" t="s">
        <v>3540</v>
      </c>
      <c r="C407" s="654" t="s">
        <v>3547</v>
      </c>
      <c r="D407" s="655">
        <v>43433</v>
      </c>
      <c r="E407" s="651" t="s">
        <v>1058</v>
      </c>
      <c r="F407" s="651" t="s">
        <v>1059</v>
      </c>
      <c r="G407" s="651"/>
      <c r="H407" s="649" t="s">
        <v>286</v>
      </c>
      <c r="I407" s="649"/>
      <c r="J407" s="209" t="s">
        <v>287</v>
      </c>
      <c r="K407" s="209" t="s">
        <v>16</v>
      </c>
      <c r="L407" s="210">
        <v>244.95</v>
      </c>
    </row>
    <row r="408" spans="1:12" x14ac:dyDescent="0.2">
      <c r="A408" s="652"/>
      <c r="B408" s="651"/>
      <c r="C408" s="654"/>
      <c r="D408" s="655"/>
      <c r="E408" s="651"/>
      <c r="F408" s="651"/>
      <c r="G408" s="651"/>
      <c r="H408" s="649" t="s">
        <v>242</v>
      </c>
      <c r="I408" s="649"/>
      <c r="J408" s="651" t="s">
        <v>287</v>
      </c>
      <c r="K408" s="651" t="s">
        <v>16</v>
      </c>
      <c r="L408" s="648">
        <v>201.07</v>
      </c>
    </row>
    <row r="409" spans="1:12" x14ac:dyDescent="0.2">
      <c r="A409" s="652"/>
      <c r="B409" s="651"/>
      <c r="C409" s="654"/>
      <c r="D409" s="655"/>
      <c r="E409" s="651"/>
      <c r="F409" s="651"/>
      <c r="G409" s="651"/>
      <c r="H409" s="649"/>
      <c r="I409" s="649"/>
      <c r="J409" s="651"/>
      <c r="K409" s="651"/>
      <c r="L409" s="648"/>
    </row>
    <row r="410" spans="1:12" ht="24" x14ac:dyDescent="0.2">
      <c r="A410" s="652"/>
      <c r="B410" s="203" t="s">
        <v>6</v>
      </c>
      <c r="C410" s="207" t="s">
        <v>5</v>
      </c>
      <c r="D410" s="207" t="s">
        <v>288</v>
      </c>
      <c r="E410" s="207" t="s">
        <v>289</v>
      </c>
      <c r="F410" s="650"/>
      <c r="G410" s="650"/>
      <c r="H410" s="649" t="s">
        <v>290</v>
      </c>
      <c r="I410" s="649"/>
      <c r="J410" s="651" t="s">
        <v>287</v>
      </c>
      <c r="K410" s="651" t="s">
        <v>287</v>
      </c>
      <c r="L410" s="648">
        <v>0</v>
      </c>
    </row>
    <row r="411" spans="1:12" ht="24" x14ac:dyDescent="0.2">
      <c r="A411" s="652"/>
      <c r="B411" s="209" t="s">
        <v>291</v>
      </c>
      <c r="C411" s="209" t="s">
        <v>1059</v>
      </c>
      <c r="D411" s="211">
        <v>43434</v>
      </c>
      <c r="E411" s="209" t="s">
        <v>3548</v>
      </c>
      <c r="F411" s="650"/>
      <c r="G411" s="650"/>
      <c r="H411" s="649"/>
      <c r="I411" s="649"/>
      <c r="J411" s="651"/>
      <c r="K411" s="651"/>
      <c r="L411" s="648"/>
    </row>
    <row r="412" spans="1:12" ht="24" x14ac:dyDescent="0.2">
      <c r="A412" s="652">
        <v>1076</v>
      </c>
      <c r="B412" s="203" t="s">
        <v>12</v>
      </c>
      <c r="C412" s="207" t="s">
        <v>11</v>
      </c>
      <c r="D412" s="207" t="s">
        <v>280</v>
      </c>
      <c r="E412" s="207" t="s">
        <v>281</v>
      </c>
      <c r="F412" s="653" t="s">
        <v>8</v>
      </c>
      <c r="G412" s="653"/>
      <c r="H412" s="650"/>
      <c r="I412" s="650"/>
      <c r="J412" s="650"/>
      <c r="K412" s="650"/>
      <c r="L412" s="650"/>
    </row>
    <row r="413" spans="1:12" x14ac:dyDescent="0.2">
      <c r="A413" s="652"/>
      <c r="B413" s="651" t="s">
        <v>3549</v>
      </c>
      <c r="C413" s="654" t="s">
        <v>3550</v>
      </c>
      <c r="D413" s="655">
        <v>43395</v>
      </c>
      <c r="E413" s="651" t="s">
        <v>428</v>
      </c>
      <c r="F413" s="651" t="s">
        <v>3551</v>
      </c>
      <c r="G413" s="651"/>
      <c r="H413" s="649" t="s">
        <v>286</v>
      </c>
      <c r="I413" s="649"/>
      <c r="J413" s="209" t="s">
        <v>287</v>
      </c>
      <c r="K413" s="209" t="s">
        <v>16</v>
      </c>
      <c r="L413" s="210">
        <v>660.08</v>
      </c>
    </row>
    <row r="414" spans="1:12" x14ac:dyDescent="0.2">
      <c r="A414" s="652"/>
      <c r="B414" s="651"/>
      <c r="C414" s="654"/>
      <c r="D414" s="655"/>
      <c r="E414" s="651"/>
      <c r="F414" s="651"/>
      <c r="G414" s="651"/>
      <c r="H414" s="649" t="s">
        <v>242</v>
      </c>
      <c r="I414" s="649"/>
      <c r="J414" s="209" t="s">
        <v>287</v>
      </c>
      <c r="K414" s="209" t="s">
        <v>16</v>
      </c>
      <c r="L414" s="210">
        <v>520.71</v>
      </c>
    </row>
    <row r="415" spans="1:12" ht="24" x14ac:dyDescent="0.2">
      <c r="A415" s="652"/>
      <c r="B415" s="203" t="s">
        <v>6</v>
      </c>
      <c r="C415" s="207" t="s">
        <v>5</v>
      </c>
      <c r="D415" s="207" t="s">
        <v>288</v>
      </c>
      <c r="E415" s="207" t="s">
        <v>289</v>
      </c>
      <c r="F415" s="650"/>
      <c r="G415" s="650"/>
      <c r="H415" s="649" t="s">
        <v>290</v>
      </c>
      <c r="I415" s="649"/>
      <c r="J415" s="651" t="s">
        <v>287</v>
      </c>
      <c r="K415" s="651" t="s">
        <v>16</v>
      </c>
      <c r="L415" s="648">
        <v>649.82000000000005</v>
      </c>
    </row>
    <row r="416" spans="1:12" ht="24" x14ac:dyDescent="0.2">
      <c r="A416" s="652"/>
      <c r="B416" s="209" t="s">
        <v>439</v>
      </c>
      <c r="C416" s="209" t="s">
        <v>3551</v>
      </c>
      <c r="D416" s="211">
        <v>43401</v>
      </c>
      <c r="E416" s="209" t="s">
        <v>425</v>
      </c>
      <c r="F416" s="650"/>
      <c r="G416" s="650"/>
      <c r="H416" s="649"/>
      <c r="I416" s="649"/>
      <c r="J416" s="651"/>
      <c r="K416" s="651"/>
      <c r="L416" s="648"/>
    </row>
    <row r="417" spans="1:12" ht="24" x14ac:dyDescent="0.2">
      <c r="A417" s="652">
        <v>1077</v>
      </c>
      <c r="B417" s="203" t="s">
        <v>12</v>
      </c>
      <c r="C417" s="207" t="s">
        <v>11</v>
      </c>
      <c r="D417" s="207" t="s">
        <v>280</v>
      </c>
      <c r="E417" s="207" t="s">
        <v>281</v>
      </c>
      <c r="F417" s="653" t="s">
        <v>8</v>
      </c>
      <c r="G417" s="653"/>
      <c r="H417" s="650"/>
      <c r="I417" s="650"/>
      <c r="J417" s="650"/>
      <c r="K417" s="650"/>
      <c r="L417" s="650"/>
    </row>
    <row r="418" spans="1:12" x14ac:dyDescent="0.2">
      <c r="A418" s="652"/>
      <c r="B418" s="651" t="s">
        <v>3552</v>
      </c>
      <c r="C418" s="654" t="s">
        <v>3553</v>
      </c>
      <c r="D418" s="655">
        <v>43486</v>
      </c>
      <c r="E418" s="651" t="s">
        <v>373</v>
      </c>
      <c r="F418" s="651" t="s">
        <v>3554</v>
      </c>
      <c r="G418" s="651"/>
      <c r="H418" s="649" t="s">
        <v>286</v>
      </c>
      <c r="I418" s="649"/>
      <c r="J418" s="209" t="s">
        <v>287</v>
      </c>
      <c r="K418" s="209" t="s">
        <v>16</v>
      </c>
      <c r="L418" s="210">
        <v>373.3</v>
      </c>
    </row>
    <row r="419" spans="1:12" x14ac:dyDescent="0.2">
      <c r="A419" s="652"/>
      <c r="B419" s="651"/>
      <c r="C419" s="654"/>
      <c r="D419" s="655"/>
      <c r="E419" s="651"/>
      <c r="F419" s="651"/>
      <c r="G419" s="651"/>
      <c r="H419" s="649" t="s">
        <v>242</v>
      </c>
      <c r="I419" s="649"/>
      <c r="J419" s="651" t="s">
        <v>287</v>
      </c>
      <c r="K419" s="651" t="s">
        <v>287</v>
      </c>
      <c r="L419" s="648">
        <v>0</v>
      </c>
    </row>
    <row r="420" spans="1:12" x14ac:dyDescent="0.2">
      <c r="A420" s="652"/>
      <c r="B420" s="651"/>
      <c r="C420" s="654"/>
      <c r="D420" s="655"/>
      <c r="E420" s="651"/>
      <c r="F420" s="651"/>
      <c r="G420" s="651"/>
      <c r="H420" s="649"/>
      <c r="I420" s="649"/>
      <c r="J420" s="651"/>
      <c r="K420" s="651"/>
      <c r="L420" s="648"/>
    </row>
    <row r="421" spans="1:12" ht="24" x14ac:dyDescent="0.2">
      <c r="A421" s="652"/>
      <c r="B421" s="203" t="s">
        <v>6</v>
      </c>
      <c r="C421" s="207" t="s">
        <v>5</v>
      </c>
      <c r="D421" s="207" t="s">
        <v>288</v>
      </c>
      <c r="E421" s="207" t="s">
        <v>289</v>
      </c>
      <c r="F421" s="650"/>
      <c r="G421" s="650"/>
      <c r="H421" s="649" t="s">
        <v>290</v>
      </c>
      <c r="I421" s="649"/>
      <c r="J421" s="651" t="s">
        <v>287</v>
      </c>
      <c r="K421" s="651" t="s">
        <v>287</v>
      </c>
      <c r="L421" s="648">
        <v>0</v>
      </c>
    </row>
    <row r="422" spans="1:12" ht="24" x14ac:dyDescent="0.2">
      <c r="A422" s="652"/>
      <c r="B422" s="209" t="s">
        <v>790</v>
      </c>
      <c r="C422" s="209" t="s">
        <v>3554</v>
      </c>
      <c r="D422" s="211">
        <v>43488</v>
      </c>
      <c r="E422" s="209" t="s">
        <v>3555</v>
      </c>
      <c r="F422" s="650"/>
      <c r="G422" s="650"/>
      <c r="H422" s="649"/>
      <c r="I422" s="649"/>
      <c r="J422" s="651"/>
      <c r="K422" s="651"/>
      <c r="L422" s="648"/>
    </row>
    <row r="423" spans="1:12" ht="24" x14ac:dyDescent="0.2">
      <c r="A423" s="652">
        <v>1078</v>
      </c>
      <c r="B423" s="203" t="s">
        <v>12</v>
      </c>
      <c r="C423" s="207" t="s">
        <v>11</v>
      </c>
      <c r="D423" s="207" t="s">
        <v>280</v>
      </c>
      <c r="E423" s="207" t="s">
        <v>281</v>
      </c>
      <c r="F423" s="653" t="s">
        <v>8</v>
      </c>
      <c r="G423" s="653"/>
      <c r="H423" s="650"/>
      <c r="I423" s="650"/>
      <c r="J423" s="650"/>
      <c r="K423" s="650"/>
      <c r="L423" s="650"/>
    </row>
    <row r="424" spans="1:12" x14ac:dyDescent="0.2">
      <c r="A424" s="652"/>
      <c r="B424" s="651" t="s">
        <v>3552</v>
      </c>
      <c r="C424" s="654" t="s">
        <v>3556</v>
      </c>
      <c r="D424" s="655">
        <v>43538</v>
      </c>
      <c r="E424" s="651" t="s">
        <v>2556</v>
      </c>
      <c r="F424" s="651" t="s">
        <v>2796</v>
      </c>
      <c r="G424" s="651"/>
      <c r="H424" s="649" t="s">
        <v>286</v>
      </c>
      <c r="I424" s="649"/>
      <c r="J424" s="209" t="s">
        <v>287</v>
      </c>
      <c r="K424" s="209" t="s">
        <v>16</v>
      </c>
      <c r="L424" s="210">
        <v>512.36</v>
      </c>
    </row>
    <row r="425" spans="1:12" x14ac:dyDescent="0.2">
      <c r="A425" s="652"/>
      <c r="B425" s="651"/>
      <c r="C425" s="654"/>
      <c r="D425" s="655"/>
      <c r="E425" s="651"/>
      <c r="F425" s="651"/>
      <c r="G425" s="651"/>
      <c r="H425" s="649" t="s">
        <v>242</v>
      </c>
      <c r="I425" s="649"/>
      <c r="J425" s="651" t="s">
        <v>287</v>
      </c>
      <c r="K425" s="651" t="s">
        <v>287</v>
      </c>
      <c r="L425" s="648">
        <v>0</v>
      </c>
    </row>
    <row r="426" spans="1:12" x14ac:dyDescent="0.2">
      <c r="A426" s="652"/>
      <c r="B426" s="651"/>
      <c r="C426" s="654"/>
      <c r="D426" s="655"/>
      <c r="E426" s="651"/>
      <c r="F426" s="651"/>
      <c r="G426" s="651"/>
      <c r="H426" s="649"/>
      <c r="I426" s="649"/>
      <c r="J426" s="651"/>
      <c r="K426" s="651"/>
      <c r="L426" s="648"/>
    </row>
    <row r="427" spans="1:12" ht="24" x14ac:dyDescent="0.2">
      <c r="A427" s="652"/>
      <c r="B427" s="203" t="s">
        <v>6</v>
      </c>
      <c r="C427" s="207" t="s">
        <v>5</v>
      </c>
      <c r="D427" s="207" t="s">
        <v>288</v>
      </c>
      <c r="E427" s="207" t="s">
        <v>289</v>
      </c>
      <c r="F427" s="650"/>
      <c r="G427" s="650"/>
      <c r="H427" s="649" t="s">
        <v>290</v>
      </c>
      <c r="I427" s="649"/>
      <c r="J427" s="651" t="s">
        <v>287</v>
      </c>
      <c r="K427" s="651" t="s">
        <v>287</v>
      </c>
      <c r="L427" s="648">
        <v>0</v>
      </c>
    </row>
    <row r="428" spans="1:12" ht="24" x14ac:dyDescent="0.2">
      <c r="A428" s="652"/>
      <c r="B428" s="209" t="s">
        <v>790</v>
      </c>
      <c r="C428" s="209" t="s">
        <v>2796</v>
      </c>
      <c r="D428" s="211">
        <v>43540</v>
      </c>
      <c r="E428" s="209" t="s">
        <v>3557</v>
      </c>
      <c r="F428" s="650"/>
      <c r="G428" s="650"/>
      <c r="H428" s="649"/>
      <c r="I428" s="649"/>
      <c r="J428" s="651"/>
      <c r="K428" s="651"/>
      <c r="L428" s="648"/>
    </row>
    <row r="429" spans="1:12" ht="24" x14ac:dyDescent="0.2">
      <c r="A429" s="652">
        <v>1079</v>
      </c>
      <c r="B429" s="203" t="s">
        <v>12</v>
      </c>
      <c r="C429" s="207" t="s">
        <v>11</v>
      </c>
      <c r="D429" s="207" t="s">
        <v>280</v>
      </c>
      <c r="E429" s="207" t="s">
        <v>281</v>
      </c>
      <c r="F429" s="653" t="s">
        <v>8</v>
      </c>
      <c r="G429" s="653"/>
      <c r="H429" s="650"/>
      <c r="I429" s="650"/>
      <c r="J429" s="650"/>
      <c r="K429" s="650"/>
      <c r="L429" s="650"/>
    </row>
    <row r="430" spans="1:12" x14ac:dyDescent="0.2">
      <c r="A430" s="652"/>
      <c r="B430" s="651" t="s">
        <v>3558</v>
      </c>
      <c r="C430" s="654" t="s">
        <v>3559</v>
      </c>
      <c r="D430" s="655">
        <v>43515</v>
      </c>
      <c r="E430" s="651" t="s">
        <v>321</v>
      </c>
      <c r="F430" s="651" t="s">
        <v>1293</v>
      </c>
      <c r="G430" s="651"/>
      <c r="H430" s="649" t="s">
        <v>286</v>
      </c>
      <c r="I430" s="649"/>
      <c r="J430" s="209" t="s">
        <v>287</v>
      </c>
      <c r="K430" s="209" t="s">
        <v>16</v>
      </c>
      <c r="L430" s="210">
        <v>592</v>
      </c>
    </row>
    <row r="431" spans="1:12" x14ac:dyDescent="0.2">
      <c r="A431" s="652"/>
      <c r="B431" s="651"/>
      <c r="C431" s="654"/>
      <c r="D431" s="655"/>
      <c r="E431" s="651"/>
      <c r="F431" s="651"/>
      <c r="G431" s="651"/>
      <c r="H431" s="649" t="s">
        <v>242</v>
      </c>
      <c r="I431" s="649"/>
      <c r="J431" s="209" t="s">
        <v>287</v>
      </c>
      <c r="K431" s="209" t="s">
        <v>16</v>
      </c>
      <c r="L431" s="210">
        <v>529.95000000000005</v>
      </c>
    </row>
    <row r="432" spans="1:12" ht="24" x14ac:dyDescent="0.2">
      <c r="A432" s="652"/>
      <c r="B432" s="203" t="s">
        <v>6</v>
      </c>
      <c r="C432" s="207" t="s">
        <v>5</v>
      </c>
      <c r="D432" s="207" t="s">
        <v>288</v>
      </c>
      <c r="E432" s="207" t="s">
        <v>289</v>
      </c>
      <c r="F432" s="650"/>
      <c r="G432" s="650"/>
      <c r="H432" s="649" t="s">
        <v>290</v>
      </c>
      <c r="I432" s="649"/>
      <c r="J432" s="651" t="s">
        <v>287</v>
      </c>
      <c r="K432" s="651" t="s">
        <v>16</v>
      </c>
      <c r="L432" s="648">
        <v>1125</v>
      </c>
    </row>
    <row r="433" spans="1:12" ht="24" x14ac:dyDescent="0.2">
      <c r="A433" s="652"/>
      <c r="B433" s="209" t="s">
        <v>291</v>
      </c>
      <c r="C433" s="209" t="s">
        <v>1293</v>
      </c>
      <c r="D433" s="211">
        <v>43518</v>
      </c>
      <c r="E433" s="209" t="s">
        <v>1619</v>
      </c>
      <c r="F433" s="650"/>
      <c r="G433" s="650"/>
      <c r="H433" s="649"/>
      <c r="I433" s="649"/>
      <c r="J433" s="651"/>
      <c r="K433" s="651"/>
      <c r="L433" s="648"/>
    </row>
    <row r="434" spans="1:12" ht="24" x14ac:dyDescent="0.2">
      <c r="A434" s="652">
        <v>1080</v>
      </c>
      <c r="B434" s="203" t="s">
        <v>12</v>
      </c>
      <c r="C434" s="207" t="s">
        <v>11</v>
      </c>
      <c r="D434" s="207" t="s">
        <v>280</v>
      </c>
      <c r="E434" s="207" t="s">
        <v>281</v>
      </c>
      <c r="F434" s="653" t="s">
        <v>8</v>
      </c>
      <c r="G434" s="653"/>
      <c r="H434" s="650"/>
      <c r="I434" s="650"/>
      <c r="J434" s="650"/>
      <c r="K434" s="650"/>
      <c r="L434" s="650"/>
    </row>
    <row r="435" spans="1:12" x14ac:dyDescent="0.2">
      <c r="A435" s="652"/>
      <c r="B435" s="651" t="s">
        <v>3560</v>
      </c>
      <c r="C435" s="654" t="s">
        <v>3561</v>
      </c>
      <c r="D435" s="655">
        <v>43398</v>
      </c>
      <c r="E435" s="651" t="s">
        <v>295</v>
      </c>
      <c r="F435" s="651" t="s">
        <v>3562</v>
      </c>
      <c r="G435" s="651"/>
      <c r="H435" s="649" t="s">
        <v>286</v>
      </c>
      <c r="I435" s="649"/>
      <c r="J435" s="209" t="s">
        <v>16</v>
      </c>
      <c r="K435" s="209" t="s">
        <v>287</v>
      </c>
      <c r="L435" s="210">
        <v>717.86</v>
      </c>
    </row>
    <row r="436" spans="1:12" x14ac:dyDescent="0.2">
      <c r="A436" s="652"/>
      <c r="B436" s="651"/>
      <c r="C436" s="654"/>
      <c r="D436" s="655"/>
      <c r="E436" s="651"/>
      <c r="F436" s="651"/>
      <c r="G436" s="651"/>
      <c r="H436" s="649" t="s">
        <v>242</v>
      </c>
      <c r="I436" s="649"/>
      <c r="J436" s="209" t="s">
        <v>16</v>
      </c>
      <c r="K436" s="209" t="s">
        <v>287</v>
      </c>
      <c r="L436" s="210">
        <v>436.4</v>
      </c>
    </row>
    <row r="437" spans="1:12" ht="24" x14ac:dyDescent="0.2">
      <c r="A437" s="652"/>
      <c r="B437" s="203" t="s">
        <v>6</v>
      </c>
      <c r="C437" s="207" t="s">
        <v>5</v>
      </c>
      <c r="D437" s="207" t="s">
        <v>288</v>
      </c>
      <c r="E437" s="207" t="s">
        <v>289</v>
      </c>
      <c r="F437" s="650"/>
      <c r="G437" s="650"/>
      <c r="H437" s="649" t="s">
        <v>290</v>
      </c>
      <c r="I437" s="649"/>
      <c r="J437" s="651" t="s">
        <v>287</v>
      </c>
      <c r="K437" s="651" t="s">
        <v>16</v>
      </c>
      <c r="L437" s="648">
        <v>400</v>
      </c>
    </row>
    <row r="438" spans="1:12" ht="24" x14ac:dyDescent="0.2">
      <c r="A438" s="652"/>
      <c r="B438" s="209" t="s">
        <v>291</v>
      </c>
      <c r="C438" s="209" t="s">
        <v>3562</v>
      </c>
      <c r="D438" s="211">
        <v>43401</v>
      </c>
      <c r="E438" s="209" t="s">
        <v>919</v>
      </c>
      <c r="F438" s="650"/>
      <c r="G438" s="650"/>
      <c r="H438" s="649"/>
      <c r="I438" s="649"/>
      <c r="J438" s="651"/>
      <c r="K438" s="651"/>
      <c r="L438" s="648"/>
    </row>
    <row r="439" spans="1:12" ht="24" x14ac:dyDescent="0.2">
      <c r="A439" s="652">
        <v>1081</v>
      </c>
      <c r="B439" s="203" t="s">
        <v>12</v>
      </c>
      <c r="C439" s="207" t="s">
        <v>11</v>
      </c>
      <c r="D439" s="207" t="s">
        <v>280</v>
      </c>
      <c r="E439" s="207" t="s">
        <v>281</v>
      </c>
      <c r="F439" s="653" t="s">
        <v>8</v>
      </c>
      <c r="G439" s="653"/>
      <c r="H439" s="650"/>
      <c r="I439" s="650"/>
      <c r="J439" s="650"/>
      <c r="K439" s="650"/>
      <c r="L439" s="650"/>
    </row>
    <row r="440" spans="1:12" x14ac:dyDescent="0.2">
      <c r="A440" s="652"/>
      <c r="B440" s="651" t="s">
        <v>3560</v>
      </c>
      <c r="C440" s="654" t="s">
        <v>3563</v>
      </c>
      <c r="D440" s="655">
        <v>43409</v>
      </c>
      <c r="E440" s="651" t="s">
        <v>3564</v>
      </c>
      <c r="F440" s="651" t="s">
        <v>3565</v>
      </c>
      <c r="G440" s="651"/>
      <c r="H440" s="649" t="s">
        <v>286</v>
      </c>
      <c r="I440" s="649"/>
      <c r="J440" s="209" t="s">
        <v>287</v>
      </c>
      <c r="K440" s="209" t="s">
        <v>16</v>
      </c>
      <c r="L440" s="210">
        <v>245</v>
      </c>
    </row>
    <row r="441" spans="1:12" x14ac:dyDescent="0.2">
      <c r="A441" s="652"/>
      <c r="B441" s="651"/>
      <c r="C441" s="654"/>
      <c r="D441" s="655"/>
      <c r="E441" s="651"/>
      <c r="F441" s="651"/>
      <c r="G441" s="651"/>
      <c r="H441" s="649" t="s">
        <v>242</v>
      </c>
      <c r="I441" s="649"/>
      <c r="J441" s="209" t="s">
        <v>287</v>
      </c>
      <c r="K441" s="209" t="s">
        <v>16</v>
      </c>
      <c r="L441" s="210">
        <v>416.4</v>
      </c>
    </row>
    <row r="442" spans="1:12" ht="24" x14ac:dyDescent="0.2">
      <c r="A442" s="652"/>
      <c r="B442" s="203" t="s">
        <v>6</v>
      </c>
      <c r="C442" s="207" t="s">
        <v>5</v>
      </c>
      <c r="D442" s="207" t="s">
        <v>288</v>
      </c>
      <c r="E442" s="207" t="s">
        <v>289</v>
      </c>
      <c r="F442" s="650"/>
      <c r="G442" s="650"/>
      <c r="H442" s="649" t="s">
        <v>290</v>
      </c>
      <c r="I442" s="649"/>
      <c r="J442" s="651" t="s">
        <v>287</v>
      </c>
      <c r="K442" s="651" t="s">
        <v>16</v>
      </c>
      <c r="L442" s="648">
        <v>196</v>
      </c>
    </row>
    <row r="443" spans="1:12" ht="24" x14ac:dyDescent="0.2">
      <c r="A443" s="652"/>
      <c r="B443" s="209" t="s">
        <v>291</v>
      </c>
      <c r="C443" s="209" t="s">
        <v>3565</v>
      </c>
      <c r="D443" s="211">
        <v>43410</v>
      </c>
      <c r="E443" s="209" t="s">
        <v>1799</v>
      </c>
      <c r="F443" s="650"/>
      <c r="G443" s="650"/>
      <c r="H443" s="649"/>
      <c r="I443" s="649"/>
      <c r="J443" s="651"/>
      <c r="K443" s="651"/>
      <c r="L443" s="648"/>
    </row>
    <row r="444" spans="1:12" ht="24" x14ac:dyDescent="0.2">
      <c r="A444" s="652">
        <v>1082</v>
      </c>
      <c r="B444" s="203" t="s">
        <v>12</v>
      </c>
      <c r="C444" s="207" t="s">
        <v>11</v>
      </c>
      <c r="D444" s="207" t="s">
        <v>280</v>
      </c>
      <c r="E444" s="207" t="s">
        <v>281</v>
      </c>
      <c r="F444" s="653" t="s">
        <v>8</v>
      </c>
      <c r="G444" s="653"/>
      <c r="H444" s="650"/>
      <c r="I444" s="650"/>
      <c r="J444" s="650"/>
      <c r="K444" s="650"/>
      <c r="L444" s="650"/>
    </row>
    <row r="445" spans="1:12" x14ac:dyDescent="0.2">
      <c r="A445" s="652"/>
      <c r="B445" s="651" t="s">
        <v>3566</v>
      </c>
      <c r="C445" s="654" t="s">
        <v>3567</v>
      </c>
      <c r="D445" s="655">
        <v>43383</v>
      </c>
      <c r="E445" s="651" t="s">
        <v>377</v>
      </c>
      <c r="F445" s="651" t="s">
        <v>3568</v>
      </c>
      <c r="G445" s="651"/>
      <c r="H445" s="649" t="s">
        <v>286</v>
      </c>
      <c r="I445" s="649"/>
      <c r="J445" s="209" t="s">
        <v>287</v>
      </c>
      <c r="K445" s="209" t="s">
        <v>16</v>
      </c>
      <c r="L445" s="210">
        <v>1469.04</v>
      </c>
    </row>
    <row r="446" spans="1:12" x14ac:dyDescent="0.2">
      <c r="A446" s="652"/>
      <c r="B446" s="651"/>
      <c r="C446" s="654"/>
      <c r="D446" s="655"/>
      <c r="E446" s="651"/>
      <c r="F446" s="651"/>
      <c r="G446" s="651"/>
      <c r="H446" s="649" t="s">
        <v>242</v>
      </c>
      <c r="I446" s="649"/>
      <c r="J446" s="651" t="s">
        <v>287</v>
      </c>
      <c r="K446" s="651" t="s">
        <v>16</v>
      </c>
      <c r="L446" s="648">
        <v>255.41</v>
      </c>
    </row>
    <row r="447" spans="1:12" x14ac:dyDescent="0.2">
      <c r="A447" s="652"/>
      <c r="B447" s="651"/>
      <c r="C447" s="654"/>
      <c r="D447" s="655"/>
      <c r="E447" s="651"/>
      <c r="F447" s="651"/>
      <c r="G447" s="651"/>
      <c r="H447" s="649"/>
      <c r="I447" s="649"/>
      <c r="J447" s="651"/>
      <c r="K447" s="651"/>
      <c r="L447" s="648"/>
    </row>
    <row r="448" spans="1:12" ht="24" x14ac:dyDescent="0.2">
      <c r="A448" s="652"/>
      <c r="B448" s="203" t="s">
        <v>6</v>
      </c>
      <c r="C448" s="207" t="s">
        <v>5</v>
      </c>
      <c r="D448" s="207" t="s">
        <v>288</v>
      </c>
      <c r="E448" s="207" t="s">
        <v>289</v>
      </c>
      <c r="F448" s="650"/>
      <c r="G448" s="650"/>
      <c r="H448" s="649" t="s">
        <v>290</v>
      </c>
      <c r="I448" s="649"/>
      <c r="J448" s="651" t="s">
        <v>287</v>
      </c>
      <c r="K448" s="651" t="s">
        <v>16</v>
      </c>
      <c r="L448" s="648">
        <v>1215</v>
      </c>
    </row>
    <row r="449" spans="1:12" ht="24" x14ac:dyDescent="0.2">
      <c r="A449" s="652"/>
      <c r="B449" s="209" t="s">
        <v>3569</v>
      </c>
      <c r="C449" s="209" t="s">
        <v>3568</v>
      </c>
      <c r="D449" s="211">
        <v>43387</v>
      </c>
      <c r="E449" s="209" t="s">
        <v>3570</v>
      </c>
      <c r="F449" s="650"/>
      <c r="G449" s="650"/>
      <c r="H449" s="649"/>
      <c r="I449" s="649"/>
      <c r="J449" s="651"/>
      <c r="K449" s="651"/>
      <c r="L449" s="648"/>
    </row>
    <row r="450" spans="1:12" ht="24" x14ac:dyDescent="0.2">
      <c r="A450" s="652">
        <v>1083</v>
      </c>
      <c r="B450" s="203" t="s">
        <v>12</v>
      </c>
      <c r="C450" s="207" t="s">
        <v>11</v>
      </c>
      <c r="D450" s="207" t="s">
        <v>280</v>
      </c>
      <c r="E450" s="207" t="s">
        <v>281</v>
      </c>
      <c r="F450" s="653" t="s">
        <v>8</v>
      </c>
      <c r="G450" s="653"/>
      <c r="H450" s="650"/>
      <c r="I450" s="650"/>
      <c r="J450" s="650"/>
      <c r="K450" s="650"/>
      <c r="L450" s="650"/>
    </row>
    <row r="451" spans="1:12" x14ac:dyDescent="0.2">
      <c r="A451" s="652"/>
      <c r="B451" s="651" t="s">
        <v>3571</v>
      </c>
      <c r="C451" s="651" t="s">
        <v>3572</v>
      </c>
      <c r="D451" s="655">
        <v>43435</v>
      </c>
      <c r="E451" s="651" t="s">
        <v>1185</v>
      </c>
      <c r="F451" s="651" t="s">
        <v>3573</v>
      </c>
      <c r="G451" s="651"/>
      <c r="H451" s="649" t="s">
        <v>286</v>
      </c>
      <c r="I451" s="649"/>
      <c r="J451" s="209" t="s">
        <v>287</v>
      </c>
      <c r="K451" s="209" t="s">
        <v>16</v>
      </c>
      <c r="L451" s="210">
        <v>648</v>
      </c>
    </row>
    <row r="452" spans="1:12" x14ac:dyDescent="0.2">
      <c r="A452" s="652"/>
      <c r="B452" s="651"/>
      <c r="C452" s="651"/>
      <c r="D452" s="655"/>
      <c r="E452" s="651"/>
      <c r="F452" s="651"/>
      <c r="G452" s="651"/>
      <c r="H452" s="649" t="s">
        <v>242</v>
      </c>
      <c r="I452" s="649"/>
      <c r="J452" s="209" t="s">
        <v>287</v>
      </c>
      <c r="K452" s="209" t="s">
        <v>16</v>
      </c>
      <c r="L452" s="210">
        <v>922.31</v>
      </c>
    </row>
    <row r="453" spans="1:12" ht="24" x14ac:dyDescent="0.2">
      <c r="A453" s="652"/>
      <c r="B453" s="203" t="s">
        <v>6</v>
      </c>
      <c r="C453" s="207" t="s">
        <v>5</v>
      </c>
      <c r="D453" s="207" t="s">
        <v>288</v>
      </c>
      <c r="E453" s="207" t="s">
        <v>289</v>
      </c>
      <c r="F453" s="650"/>
      <c r="G453" s="650"/>
      <c r="H453" s="649" t="s">
        <v>290</v>
      </c>
      <c r="I453" s="649"/>
      <c r="J453" s="651" t="s">
        <v>287</v>
      </c>
      <c r="K453" s="651" t="s">
        <v>287</v>
      </c>
      <c r="L453" s="648">
        <v>0</v>
      </c>
    </row>
    <row r="454" spans="1:12" ht="24" x14ac:dyDescent="0.2">
      <c r="A454" s="652"/>
      <c r="B454" s="209" t="s">
        <v>366</v>
      </c>
      <c r="C454" s="209" t="s">
        <v>3573</v>
      </c>
      <c r="D454" s="211">
        <v>43442</v>
      </c>
      <c r="E454" s="209" t="s">
        <v>3315</v>
      </c>
      <c r="F454" s="650"/>
      <c r="G454" s="650"/>
      <c r="H454" s="649"/>
      <c r="I454" s="649"/>
      <c r="J454" s="651"/>
      <c r="K454" s="651"/>
      <c r="L454" s="648"/>
    </row>
    <row r="455" spans="1:12" ht="24" x14ac:dyDescent="0.2">
      <c r="A455" s="652">
        <v>1084</v>
      </c>
      <c r="B455" s="203" t="s">
        <v>12</v>
      </c>
      <c r="C455" s="207" t="s">
        <v>11</v>
      </c>
      <c r="D455" s="207" t="s">
        <v>280</v>
      </c>
      <c r="E455" s="207" t="s">
        <v>281</v>
      </c>
      <c r="F455" s="653" t="s">
        <v>8</v>
      </c>
      <c r="G455" s="653"/>
      <c r="H455" s="650"/>
      <c r="I455" s="650"/>
      <c r="J455" s="650"/>
      <c r="K455" s="650"/>
      <c r="L455" s="650"/>
    </row>
    <row r="456" spans="1:12" x14ac:dyDescent="0.2">
      <c r="A456" s="652"/>
      <c r="B456" s="651" t="s">
        <v>3574</v>
      </c>
      <c r="C456" s="654" t="s">
        <v>3575</v>
      </c>
      <c r="D456" s="655">
        <v>43386</v>
      </c>
      <c r="E456" s="651" t="s">
        <v>3576</v>
      </c>
      <c r="F456" s="651" t="s">
        <v>3577</v>
      </c>
      <c r="G456" s="651"/>
      <c r="H456" s="649" t="s">
        <v>286</v>
      </c>
      <c r="I456" s="649"/>
      <c r="J456" s="209" t="s">
        <v>287</v>
      </c>
      <c r="K456" s="209" t="s">
        <v>16</v>
      </c>
      <c r="L456" s="210">
        <v>498.33</v>
      </c>
    </row>
    <row r="457" spans="1:12" x14ac:dyDescent="0.2">
      <c r="A457" s="652"/>
      <c r="B457" s="651"/>
      <c r="C457" s="654"/>
      <c r="D457" s="655"/>
      <c r="E457" s="651"/>
      <c r="F457" s="651"/>
      <c r="G457" s="651"/>
      <c r="H457" s="649" t="s">
        <v>242</v>
      </c>
      <c r="I457" s="649"/>
      <c r="J457" s="209" t="s">
        <v>287</v>
      </c>
      <c r="K457" s="209" t="s">
        <v>287</v>
      </c>
      <c r="L457" s="210">
        <v>0</v>
      </c>
    </row>
    <row r="458" spans="1:12" ht="24" x14ac:dyDescent="0.2">
      <c r="A458" s="652"/>
      <c r="B458" s="203" t="s">
        <v>6</v>
      </c>
      <c r="C458" s="207" t="s">
        <v>5</v>
      </c>
      <c r="D458" s="207" t="s">
        <v>288</v>
      </c>
      <c r="E458" s="207" t="s">
        <v>289</v>
      </c>
      <c r="F458" s="650"/>
      <c r="G458" s="650"/>
      <c r="H458" s="649" t="s">
        <v>290</v>
      </c>
      <c r="I458" s="649"/>
      <c r="J458" s="651" t="s">
        <v>287</v>
      </c>
      <c r="K458" s="651" t="s">
        <v>16</v>
      </c>
      <c r="L458" s="648">
        <v>785</v>
      </c>
    </row>
    <row r="459" spans="1:12" ht="24" x14ac:dyDescent="0.2">
      <c r="A459" s="652"/>
      <c r="B459" s="209" t="s">
        <v>439</v>
      </c>
      <c r="C459" s="209" t="s">
        <v>3577</v>
      </c>
      <c r="D459" s="211">
        <v>43390</v>
      </c>
      <c r="E459" s="209" t="s">
        <v>2601</v>
      </c>
      <c r="F459" s="650"/>
      <c r="G459" s="650"/>
      <c r="H459" s="649"/>
      <c r="I459" s="649"/>
      <c r="J459" s="651"/>
      <c r="K459" s="651"/>
      <c r="L459" s="648"/>
    </row>
    <row r="460" spans="1:12" ht="24" x14ac:dyDescent="0.2">
      <c r="A460" s="652">
        <v>1085</v>
      </c>
      <c r="B460" s="203" t="s">
        <v>12</v>
      </c>
      <c r="C460" s="207" t="s">
        <v>11</v>
      </c>
      <c r="D460" s="207" t="s">
        <v>280</v>
      </c>
      <c r="E460" s="207" t="s">
        <v>281</v>
      </c>
      <c r="F460" s="653" t="s">
        <v>8</v>
      </c>
      <c r="G460" s="653"/>
      <c r="H460" s="650"/>
      <c r="I460" s="650"/>
      <c r="J460" s="650"/>
      <c r="K460" s="650"/>
      <c r="L460" s="650"/>
    </row>
    <row r="461" spans="1:12" x14ac:dyDescent="0.2">
      <c r="A461" s="652"/>
      <c r="B461" s="651" t="s">
        <v>3574</v>
      </c>
      <c r="C461" s="654" t="s">
        <v>3578</v>
      </c>
      <c r="D461" s="655">
        <v>43479</v>
      </c>
      <c r="E461" s="651" t="s">
        <v>331</v>
      </c>
      <c r="F461" s="651" t="s">
        <v>1597</v>
      </c>
      <c r="G461" s="651"/>
      <c r="H461" s="649" t="s">
        <v>286</v>
      </c>
      <c r="I461" s="649"/>
      <c r="J461" s="209" t="s">
        <v>287</v>
      </c>
      <c r="K461" s="209" t="s">
        <v>16</v>
      </c>
      <c r="L461" s="210">
        <v>495.1</v>
      </c>
    </row>
    <row r="462" spans="1:12" x14ac:dyDescent="0.2">
      <c r="A462" s="652"/>
      <c r="B462" s="651"/>
      <c r="C462" s="654"/>
      <c r="D462" s="655"/>
      <c r="E462" s="651"/>
      <c r="F462" s="651"/>
      <c r="G462" s="651"/>
      <c r="H462" s="649" t="s">
        <v>242</v>
      </c>
      <c r="I462" s="649"/>
      <c r="J462" s="209" t="s">
        <v>287</v>
      </c>
      <c r="K462" s="209" t="s">
        <v>16</v>
      </c>
      <c r="L462" s="210">
        <v>348.4</v>
      </c>
    </row>
    <row r="463" spans="1:12" ht="24" x14ac:dyDescent="0.2">
      <c r="A463" s="652"/>
      <c r="B463" s="203" t="s">
        <v>6</v>
      </c>
      <c r="C463" s="207" t="s">
        <v>5</v>
      </c>
      <c r="D463" s="207" t="s">
        <v>288</v>
      </c>
      <c r="E463" s="207" t="s">
        <v>289</v>
      </c>
      <c r="F463" s="650"/>
      <c r="G463" s="650"/>
      <c r="H463" s="649" t="s">
        <v>290</v>
      </c>
      <c r="I463" s="649"/>
      <c r="J463" s="651" t="s">
        <v>287</v>
      </c>
      <c r="K463" s="651" t="s">
        <v>16</v>
      </c>
      <c r="L463" s="648">
        <v>50</v>
      </c>
    </row>
    <row r="464" spans="1:12" ht="24" x14ac:dyDescent="0.2">
      <c r="A464" s="652"/>
      <c r="B464" s="209" t="s">
        <v>439</v>
      </c>
      <c r="C464" s="209" t="s">
        <v>1597</v>
      </c>
      <c r="D464" s="211">
        <v>43481</v>
      </c>
      <c r="E464" s="209" t="s">
        <v>447</v>
      </c>
      <c r="F464" s="650"/>
      <c r="G464" s="650"/>
      <c r="H464" s="649"/>
      <c r="I464" s="649"/>
      <c r="J464" s="651"/>
      <c r="K464" s="651"/>
      <c r="L464" s="648"/>
    </row>
    <row r="465" spans="1:12" ht="24" x14ac:dyDescent="0.2">
      <c r="A465" s="652">
        <v>1086</v>
      </c>
      <c r="B465" s="203" t="s">
        <v>12</v>
      </c>
      <c r="C465" s="207" t="s">
        <v>11</v>
      </c>
      <c r="D465" s="207" t="s">
        <v>280</v>
      </c>
      <c r="E465" s="207" t="s">
        <v>281</v>
      </c>
      <c r="F465" s="653" t="s">
        <v>8</v>
      </c>
      <c r="G465" s="653"/>
      <c r="H465" s="650"/>
      <c r="I465" s="650"/>
      <c r="J465" s="650"/>
      <c r="K465" s="650"/>
      <c r="L465" s="650"/>
    </row>
    <row r="466" spans="1:12" x14ac:dyDescent="0.2">
      <c r="A466" s="652"/>
      <c r="B466" s="651" t="s">
        <v>3574</v>
      </c>
      <c r="C466" s="654" t="s">
        <v>3579</v>
      </c>
      <c r="D466" s="655">
        <v>43510</v>
      </c>
      <c r="E466" s="651" t="s">
        <v>3580</v>
      </c>
      <c r="F466" s="651" t="s">
        <v>3562</v>
      </c>
      <c r="G466" s="651"/>
      <c r="H466" s="649" t="s">
        <v>286</v>
      </c>
      <c r="I466" s="649"/>
      <c r="J466" s="209" t="s">
        <v>287</v>
      </c>
      <c r="K466" s="209" t="s">
        <v>16</v>
      </c>
      <c r="L466" s="210">
        <v>649</v>
      </c>
    </row>
    <row r="467" spans="1:12" x14ac:dyDescent="0.2">
      <c r="A467" s="652"/>
      <c r="B467" s="651"/>
      <c r="C467" s="654"/>
      <c r="D467" s="655"/>
      <c r="E467" s="651"/>
      <c r="F467" s="651"/>
      <c r="G467" s="651"/>
      <c r="H467" s="649" t="s">
        <v>242</v>
      </c>
      <c r="I467" s="649"/>
      <c r="J467" s="651" t="s">
        <v>287</v>
      </c>
      <c r="K467" s="651" t="s">
        <v>16</v>
      </c>
      <c r="L467" s="648">
        <v>529.79999999999995</v>
      </c>
    </row>
    <row r="468" spans="1:12" x14ac:dyDescent="0.2">
      <c r="A468" s="652"/>
      <c r="B468" s="651"/>
      <c r="C468" s="654"/>
      <c r="D468" s="655"/>
      <c r="E468" s="651"/>
      <c r="F468" s="651"/>
      <c r="G468" s="651"/>
      <c r="H468" s="649"/>
      <c r="I468" s="649"/>
      <c r="J468" s="651"/>
      <c r="K468" s="651"/>
      <c r="L468" s="648"/>
    </row>
    <row r="469" spans="1:12" ht="24" x14ac:dyDescent="0.2">
      <c r="A469" s="652"/>
      <c r="B469" s="203" t="s">
        <v>6</v>
      </c>
      <c r="C469" s="207" t="s">
        <v>5</v>
      </c>
      <c r="D469" s="207" t="s">
        <v>288</v>
      </c>
      <c r="E469" s="207" t="s">
        <v>289</v>
      </c>
      <c r="F469" s="650"/>
      <c r="G469" s="650"/>
      <c r="H469" s="649" t="s">
        <v>290</v>
      </c>
      <c r="I469" s="649"/>
      <c r="J469" s="651" t="s">
        <v>287</v>
      </c>
      <c r="K469" s="651" t="s">
        <v>16</v>
      </c>
      <c r="L469" s="648">
        <v>70</v>
      </c>
    </row>
    <row r="470" spans="1:12" ht="24" x14ac:dyDescent="0.2">
      <c r="A470" s="652"/>
      <c r="B470" s="209" t="s">
        <v>439</v>
      </c>
      <c r="C470" s="209" t="s">
        <v>3562</v>
      </c>
      <c r="D470" s="211">
        <v>43513</v>
      </c>
      <c r="E470" s="209" t="s">
        <v>1994</v>
      </c>
      <c r="F470" s="650"/>
      <c r="G470" s="650"/>
      <c r="H470" s="649"/>
      <c r="I470" s="649"/>
      <c r="J470" s="651"/>
      <c r="K470" s="651"/>
      <c r="L470" s="648"/>
    </row>
    <row r="471" spans="1:12" ht="24" x14ac:dyDescent="0.2">
      <c r="A471" s="652">
        <v>1087</v>
      </c>
      <c r="B471" s="203" t="s">
        <v>12</v>
      </c>
      <c r="C471" s="207" t="s">
        <v>11</v>
      </c>
      <c r="D471" s="207" t="s">
        <v>280</v>
      </c>
      <c r="E471" s="207" t="s">
        <v>281</v>
      </c>
      <c r="F471" s="653" t="s">
        <v>8</v>
      </c>
      <c r="G471" s="653"/>
      <c r="H471" s="650"/>
      <c r="I471" s="650"/>
      <c r="J471" s="650"/>
      <c r="K471" s="650"/>
      <c r="L471" s="650"/>
    </row>
    <row r="472" spans="1:12" x14ac:dyDescent="0.2">
      <c r="A472" s="652"/>
      <c r="B472" s="651" t="s">
        <v>3574</v>
      </c>
      <c r="C472" s="654" t="s">
        <v>3581</v>
      </c>
      <c r="D472" s="655">
        <v>43553</v>
      </c>
      <c r="E472" s="651" t="s">
        <v>770</v>
      </c>
      <c r="F472" s="651" t="s">
        <v>1293</v>
      </c>
      <c r="G472" s="651"/>
      <c r="H472" s="649" t="s">
        <v>286</v>
      </c>
      <c r="I472" s="649"/>
      <c r="J472" s="209" t="s">
        <v>287</v>
      </c>
      <c r="K472" s="209" t="s">
        <v>16</v>
      </c>
      <c r="L472" s="210">
        <v>913.45</v>
      </c>
    </row>
    <row r="473" spans="1:12" x14ac:dyDescent="0.2">
      <c r="A473" s="652"/>
      <c r="B473" s="651"/>
      <c r="C473" s="654"/>
      <c r="D473" s="655"/>
      <c r="E473" s="651"/>
      <c r="F473" s="651"/>
      <c r="G473" s="651"/>
      <c r="H473" s="649" t="s">
        <v>242</v>
      </c>
      <c r="I473" s="649"/>
      <c r="J473" s="209" t="s">
        <v>287</v>
      </c>
      <c r="K473" s="209" t="s">
        <v>16</v>
      </c>
      <c r="L473" s="210">
        <v>565.34</v>
      </c>
    </row>
    <row r="474" spans="1:12" ht="24" x14ac:dyDescent="0.2">
      <c r="A474" s="652"/>
      <c r="B474" s="203" t="s">
        <v>6</v>
      </c>
      <c r="C474" s="207" t="s">
        <v>5</v>
      </c>
      <c r="D474" s="207" t="s">
        <v>288</v>
      </c>
      <c r="E474" s="207" t="s">
        <v>289</v>
      </c>
      <c r="F474" s="650"/>
      <c r="G474" s="650"/>
      <c r="H474" s="649" t="s">
        <v>290</v>
      </c>
      <c r="I474" s="649"/>
      <c r="J474" s="651" t="s">
        <v>287</v>
      </c>
      <c r="K474" s="651" t="s">
        <v>16</v>
      </c>
      <c r="L474" s="648">
        <v>785</v>
      </c>
    </row>
    <row r="475" spans="1:12" ht="24" x14ac:dyDescent="0.2">
      <c r="A475" s="652"/>
      <c r="B475" s="209" t="s">
        <v>439</v>
      </c>
      <c r="C475" s="209" t="s">
        <v>1293</v>
      </c>
      <c r="D475" s="211">
        <v>43558</v>
      </c>
      <c r="E475" s="209" t="s">
        <v>2792</v>
      </c>
      <c r="F475" s="650"/>
      <c r="G475" s="650"/>
      <c r="H475" s="649"/>
      <c r="I475" s="649"/>
      <c r="J475" s="651"/>
      <c r="K475" s="651"/>
      <c r="L475" s="648"/>
    </row>
    <row r="476" spans="1:12" ht="24" x14ac:dyDescent="0.2">
      <c r="A476" s="652">
        <v>1088</v>
      </c>
      <c r="B476" s="203" t="s">
        <v>12</v>
      </c>
      <c r="C476" s="207" t="s">
        <v>11</v>
      </c>
      <c r="D476" s="207" t="s">
        <v>280</v>
      </c>
      <c r="E476" s="207" t="s">
        <v>281</v>
      </c>
      <c r="F476" s="653" t="s">
        <v>8</v>
      </c>
      <c r="G476" s="653"/>
      <c r="H476" s="650"/>
      <c r="I476" s="650"/>
      <c r="J476" s="650"/>
      <c r="K476" s="650"/>
      <c r="L476" s="650"/>
    </row>
    <row r="477" spans="1:12" x14ac:dyDescent="0.2">
      <c r="A477" s="652"/>
      <c r="B477" s="651" t="s">
        <v>3582</v>
      </c>
      <c r="C477" s="654" t="s">
        <v>3583</v>
      </c>
      <c r="D477" s="655">
        <v>43392</v>
      </c>
      <c r="E477" s="651" t="s">
        <v>469</v>
      </c>
      <c r="F477" s="651" t="s">
        <v>3584</v>
      </c>
      <c r="G477" s="651"/>
      <c r="H477" s="649" t="s">
        <v>286</v>
      </c>
      <c r="I477" s="649"/>
      <c r="J477" s="209" t="s">
        <v>287</v>
      </c>
      <c r="K477" s="209" t="s">
        <v>287</v>
      </c>
      <c r="L477" s="210">
        <v>0</v>
      </c>
    </row>
    <row r="478" spans="1:12" x14ac:dyDescent="0.2">
      <c r="A478" s="652"/>
      <c r="B478" s="651"/>
      <c r="C478" s="654"/>
      <c r="D478" s="655"/>
      <c r="E478" s="651"/>
      <c r="F478" s="651"/>
      <c r="G478" s="651"/>
      <c r="H478" s="649" t="s">
        <v>242</v>
      </c>
      <c r="I478" s="649"/>
      <c r="J478" s="209" t="s">
        <v>287</v>
      </c>
      <c r="K478" s="209" t="s">
        <v>16</v>
      </c>
      <c r="L478" s="210">
        <v>370.4</v>
      </c>
    </row>
    <row r="479" spans="1:12" ht="24" x14ac:dyDescent="0.2">
      <c r="A479" s="652"/>
      <c r="B479" s="203" t="s">
        <v>6</v>
      </c>
      <c r="C479" s="207" t="s">
        <v>5</v>
      </c>
      <c r="D479" s="207" t="s">
        <v>288</v>
      </c>
      <c r="E479" s="207" t="s">
        <v>289</v>
      </c>
      <c r="F479" s="650"/>
      <c r="G479" s="650"/>
      <c r="H479" s="649" t="s">
        <v>290</v>
      </c>
      <c r="I479" s="649"/>
      <c r="J479" s="651" t="s">
        <v>287</v>
      </c>
      <c r="K479" s="651" t="s">
        <v>287</v>
      </c>
      <c r="L479" s="648">
        <v>0</v>
      </c>
    </row>
    <row r="480" spans="1:12" ht="36" x14ac:dyDescent="0.2">
      <c r="A480" s="652"/>
      <c r="B480" s="209" t="s">
        <v>3585</v>
      </c>
      <c r="C480" s="209" t="s">
        <v>3584</v>
      </c>
      <c r="D480" s="211">
        <v>43392</v>
      </c>
      <c r="E480" s="209" t="s">
        <v>614</v>
      </c>
      <c r="F480" s="650"/>
      <c r="G480" s="650"/>
      <c r="H480" s="649"/>
      <c r="I480" s="649"/>
      <c r="J480" s="651"/>
      <c r="K480" s="651"/>
      <c r="L480" s="648"/>
    </row>
    <row r="481" spans="1:12" ht="24" x14ac:dyDescent="0.2">
      <c r="A481" s="652">
        <v>1089</v>
      </c>
      <c r="B481" s="203" t="s">
        <v>12</v>
      </c>
      <c r="C481" s="207" t="s">
        <v>11</v>
      </c>
      <c r="D481" s="207" t="s">
        <v>280</v>
      </c>
      <c r="E481" s="207" t="s">
        <v>281</v>
      </c>
      <c r="F481" s="653" t="s">
        <v>8</v>
      </c>
      <c r="G481" s="653"/>
      <c r="H481" s="650"/>
      <c r="I481" s="650"/>
      <c r="J481" s="650"/>
      <c r="K481" s="650"/>
      <c r="L481" s="650"/>
    </row>
    <row r="482" spans="1:12" x14ac:dyDescent="0.2">
      <c r="A482" s="652"/>
      <c r="B482" s="651" t="s">
        <v>3582</v>
      </c>
      <c r="C482" s="654" t="s">
        <v>3586</v>
      </c>
      <c r="D482" s="655">
        <v>43411</v>
      </c>
      <c r="E482" s="651" t="s">
        <v>844</v>
      </c>
      <c r="F482" s="651" t="s">
        <v>3587</v>
      </c>
      <c r="G482" s="651"/>
      <c r="H482" s="649" t="s">
        <v>286</v>
      </c>
      <c r="I482" s="649"/>
      <c r="J482" s="209" t="s">
        <v>287</v>
      </c>
      <c r="K482" s="209" t="s">
        <v>16</v>
      </c>
      <c r="L482" s="210">
        <v>315.76</v>
      </c>
    </row>
    <row r="483" spans="1:12" x14ac:dyDescent="0.2">
      <c r="A483" s="652"/>
      <c r="B483" s="651"/>
      <c r="C483" s="654"/>
      <c r="D483" s="655"/>
      <c r="E483" s="651"/>
      <c r="F483" s="651"/>
      <c r="G483" s="651"/>
      <c r="H483" s="649" t="s">
        <v>242</v>
      </c>
      <c r="I483" s="649"/>
      <c r="J483" s="209" t="s">
        <v>287</v>
      </c>
      <c r="K483" s="209" t="s">
        <v>287</v>
      </c>
      <c r="L483" s="210">
        <v>0</v>
      </c>
    </row>
    <row r="484" spans="1:12" ht="24" x14ac:dyDescent="0.2">
      <c r="A484" s="652"/>
      <c r="B484" s="203" t="s">
        <v>6</v>
      </c>
      <c r="C484" s="207" t="s">
        <v>5</v>
      </c>
      <c r="D484" s="207" t="s">
        <v>288</v>
      </c>
      <c r="E484" s="207" t="s">
        <v>289</v>
      </c>
      <c r="F484" s="650"/>
      <c r="G484" s="650"/>
      <c r="H484" s="649" t="s">
        <v>290</v>
      </c>
      <c r="I484" s="649"/>
      <c r="J484" s="651" t="s">
        <v>287</v>
      </c>
      <c r="K484" s="651" t="s">
        <v>287</v>
      </c>
      <c r="L484" s="648">
        <v>0</v>
      </c>
    </row>
    <row r="485" spans="1:12" ht="36" x14ac:dyDescent="0.2">
      <c r="A485" s="652"/>
      <c r="B485" s="209" t="s">
        <v>3585</v>
      </c>
      <c r="C485" s="209" t="s">
        <v>3587</v>
      </c>
      <c r="D485" s="211">
        <v>43414</v>
      </c>
      <c r="E485" s="209" t="s">
        <v>2569</v>
      </c>
      <c r="F485" s="650"/>
      <c r="G485" s="650"/>
      <c r="H485" s="649"/>
      <c r="I485" s="649"/>
      <c r="J485" s="651"/>
      <c r="K485" s="651"/>
      <c r="L485" s="648"/>
    </row>
    <row r="486" spans="1:12" ht="24" x14ac:dyDescent="0.2">
      <c r="A486" s="652">
        <v>1090</v>
      </c>
      <c r="B486" s="203" t="s">
        <v>12</v>
      </c>
      <c r="C486" s="207" t="s">
        <v>11</v>
      </c>
      <c r="D486" s="207" t="s">
        <v>280</v>
      </c>
      <c r="E486" s="207" t="s">
        <v>281</v>
      </c>
      <c r="F486" s="653" t="s">
        <v>8</v>
      </c>
      <c r="G486" s="653"/>
      <c r="H486" s="650"/>
      <c r="I486" s="650"/>
      <c r="J486" s="650"/>
      <c r="K486" s="650"/>
      <c r="L486" s="650"/>
    </row>
    <row r="487" spans="1:12" x14ac:dyDescent="0.2">
      <c r="A487" s="652"/>
      <c r="B487" s="651" t="s">
        <v>3582</v>
      </c>
      <c r="C487" s="654" t="s">
        <v>3588</v>
      </c>
      <c r="D487" s="655">
        <v>43433</v>
      </c>
      <c r="E487" s="651" t="s">
        <v>1385</v>
      </c>
      <c r="F487" s="651" t="s">
        <v>3589</v>
      </c>
      <c r="G487" s="651"/>
      <c r="H487" s="649" t="s">
        <v>286</v>
      </c>
      <c r="I487" s="649"/>
      <c r="J487" s="209" t="s">
        <v>287</v>
      </c>
      <c r="K487" s="209" t="s">
        <v>287</v>
      </c>
      <c r="L487" s="210">
        <v>0</v>
      </c>
    </row>
    <row r="488" spans="1:12" x14ac:dyDescent="0.2">
      <c r="A488" s="652"/>
      <c r="B488" s="651"/>
      <c r="C488" s="654"/>
      <c r="D488" s="655"/>
      <c r="E488" s="651"/>
      <c r="F488" s="651"/>
      <c r="G488" s="651"/>
      <c r="H488" s="649" t="s">
        <v>242</v>
      </c>
      <c r="I488" s="649"/>
      <c r="J488" s="651" t="s">
        <v>287</v>
      </c>
      <c r="K488" s="651" t="s">
        <v>16</v>
      </c>
      <c r="L488" s="648">
        <v>400</v>
      </c>
    </row>
    <row r="489" spans="1:12" x14ac:dyDescent="0.2">
      <c r="A489" s="652"/>
      <c r="B489" s="651"/>
      <c r="C489" s="654"/>
      <c r="D489" s="655"/>
      <c r="E489" s="651"/>
      <c r="F489" s="651"/>
      <c r="G489" s="651"/>
      <c r="H489" s="649"/>
      <c r="I489" s="649"/>
      <c r="J489" s="651"/>
      <c r="K489" s="651"/>
      <c r="L489" s="648"/>
    </row>
    <row r="490" spans="1:12" ht="24" x14ac:dyDescent="0.2">
      <c r="A490" s="652"/>
      <c r="B490" s="203" t="s">
        <v>6</v>
      </c>
      <c r="C490" s="207" t="s">
        <v>5</v>
      </c>
      <c r="D490" s="207" t="s">
        <v>288</v>
      </c>
      <c r="E490" s="207" t="s">
        <v>289</v>
      </c>
      <c r="F490" s="650"/>
      <c r="G490" s="650"/>
      <c r="H490" s="649" t="s">
        <v>290</v>
      </c>
      <c r="I490" s="649"/>
      <c r="J490" s="651" t="s">
        <v>287</v>
      </c>
      <c r="K490" s="651" t="s">
        <v>16</v>
      </c>
      <c r="L490" s="648">
        <v>300</v>
      </c>
    </row>
    <row r="491" spans="1:12" ht="36" x14ac:dyDescent="0.2">
      <c r="A491" s="652"/>
      <c r="B491" s="209" t="s">
        <v>3585</v>
      </c>
      <c r="C491" s="209" t="s">
        <v>3589</v>
      </c>
      <c r="D491" s="211">
        <v>43435</v>
      </c>
      <c r="E491" s="209" t="s">
        <v>1445</v>
      </c>
      <c r="F491" s="650"/>
      <c r="G491" s="650"/>
      <c r="H491" s="649"/>
      <c r="I491" s="649"/>
      <c r="J491" s="651"/>
      <c r="K491" s="651"/>
      <c r="L491" s="648"/>
    </row>
    <row r="492" spans="1:12" ht="24" x14ac:dyDescent="0.2">
      <c r="A492" s="652">
        <v>1091</v>
      </c>
      <c r="B492" s="203" t="s">
        <v>12</v>
      </c>
      <c r="C492" s="207" t="s">
        <v>11</v>
      </c>
      <c r="D492" s="207" t="s">
        <v>280</v>
      </c>
      <c r="E492" s="207" t="s">
        <v>281</v>
      </c>
      <c r="F492" s="653" t="s">
        <v>8</v>
      </c>
      <c r="G492" s="653"/>
      <c r="H492" s="650"/>
      <c r="I492" s="650"/>
      <c r="J492" s="650"/>
      <c r="K492" s="650"/>
      <c r="L492" s="650"/>
    </row>
    <row r="493" spans="1:12" x14ac:dyDescent="0.2">
      <c r="A493" s="652"/>
      <c r="B493" s="651" t="s">
        <v>3590</v>
      </c>
      <c r="C493" s="654" t="s">
        <v>3591</v>
      </c>
      <c r="D493" s="655">
        <v>43400</v>
      </c>
      <c r="E493" s="651" t="s">
        <v>561</v>
      </c>
      <c r="F493" s="651" t="s">
        <v>3592</v>
      </c>
      <c r="G493" s="651"/>
      <c r="H493" s="649" t="s">
        <v>286</v>
      </c>
      <c r="I493" s="649"/>
      <c r="J493" s="209" t="s">
        <v>287</v>
      </c>
      <c r="K493" s="209" t="s">
        <v>16</v>
      </c>
      <c r="L493" s="210">
        <v>481.12</v>
      </c>
    </row>
    <row r="494" spans="1:12" x14ac:dyDescent="0.2">
      <c r="A494" s="652"/>
      <c r="B494" s="651"/>
      <c r="C494" s="654"/>
      <c r="D494" s="655"/>
      <c r="E494" s="651"/>
      <c r="F494" s="651"/>
      <c r="G494" s="651"/>
      <c r="H494" s="649" t="s">
        <v>242</v>
      </c>
      <c r="I494" s="649"/>
      <c r="J494" s="651" t="s">
        <v>287</v>
      </c>
      <c r="K494" s="651" t="s">
        <v>287</v>
      </c>
      <c r="L494" s="648">
        <v>0</v>
      </c>
    </row>
    <row r="495" spans="1:12" x14ac:dyDescent="0.2">
      <c r="A495" s="652"/>
      <c r="B495" s="651"/>
      <c r="C495" s="654"/>
      <c r="D495" s="655"/>
      <c r="E495" s="651"/>
      <c r="F495" s="651"/>
      <c r="G495" s="651"/>
      <c r="H495" s="649"/>
      <c r="I495" s="649"/>
      <c r="J495" s="651"/>
      <c r="K495" s="651"/>
      <c r="L495" s="648"/>
    </row>
    <row r="496" spans="1:12" ht="24" x14ac:dyDescent="0.2">
      <c r="A496" s="652"/>
      <c r="B496" s="203" t="s">
        <v>6</v>
      </c>
      <c r="C496" s="207" t="s">
        <v>5</v>
      </c>
      <c r="D496" s="207" t="s">
        <v>288</v>
      </c>
      <c r="E496" s="207" t="s">
        <v>289</v>
      </c>
      <c r="F496" s="650"/>
      <c r="G496" s="650"/>
      <c r="H496" s="649" t="s">
        <v>290</v>
      </c>
      <c r="I496" s="649"/>
      <c r="J496" s="651" t="s">
        <v>287</v>
      </c>
      <c r="K496" s="651" t="s">
        <v>16</v>
      </c>
      <c r="L496" s="648">
        <v>523.70000000000005</v>
      </c>
    </row>
    <row r="497" spans="1:12" ht="24" x14ac:dyDescent="0.2">
      <c r="A497" s="652"/>
      <c r="B497" s="209" t="s">
        <v>291</v>
      </c>
      <c r="C497" s="209" t="s">
        <v>3592</v>
      </c>
      <c r="D497" s="211">
        <v>43408</v>
      </c>
      <c r="E497" s="209" t="s">
        <v>3593</v>
      </c>
      <c r="F497" s="650"/>
      <c r="G497" s="650"/>
      <c r="H497" s="649"/>
      <c r="I497" s="649"/>
      <c r="J497" s="651"/>
      <c r="K497" s="651"/>
      <c r="L497" s="648"/>
    </row>
    <row r="498" spans="1:12" ht="24" x14ac:dyDescent="0.2">
      <c r="A498" s="652">
        <v>1092</v>
      </c>
      <c r="B498" s="203" t="s">
        <v>12</v>
      </c>
      <c r="C498" s="207" t="s">
        <v>11</v>
      </c>
      <c r="D498" s="207" t="s">
        <v>280</v>
      </c>
      <c r="E498" s="207" t="s">
        <v>281</v>
      </c>
      <c r="F498" s="653" t="s">
        <v>8</v>
      </c>
      <c r="G498" s="653"/>
      <c r="H498" s="650"/>
      <c r="I498" s="650"/>
      <c r="J498" s="650"/>
      <c r="K498" s="650"/>
      <c r="L498" s="650"/>
    </row>
    <row r="499" spans="1:12" x14ac:dyDescent="0.2">
      <c r="A499" s="652"/>
      <c r="B499" s="651" t="s">
        <v>3590</v>
      </c>
      <c r="C499" s="654" t="s">
        <v>3594</v>
      </c>
      <c r="D499" s="655">
        <v>43445</v>
      </c>
      <c r="E499" s="651" t="s">
        <v>315</v>
      </c>
      <c r="F499" s="651" t="s">
        <v>316</v>
      </c>
      <c r="G499" s="651"/>
      <c r="H499" s="649" t="s">
        <v>286</v>
      </c>
      <c r="I499" s="649"/>
      <c r="J499" s="209" t="s">
        <v>287</v>
      </c>
      <c r="K499" s="209" t="s">
        <v>16</v>
      </c>
      <c r="L499" s="210">
        <v>932.95</v>
      </c>
    </row>
    <row r="500" spans="1:12" x14ac:dyDescent="0.2">
      <c r="A500" s="652"/>
      <c r="B500" s="651"/>
      <c r="C500" s="654"/>
      <c r="D500" s="655"/>
      <c r="E500" s="651"/>
      <c r="F500" s="651"/>
      <c r="G500" s="651"/>
      <c r="H500" s="649" t="s">
        <v>242</v>
      </c>
      <c r="I500" s="649"/>
      <c r="J500" s="651" t="s">
        <v>287</v>
      </c>
      <c r="K500" s="651" t="s">
        <v>287</v>
      </c>
      <c r="L500" s="648">
        <v>0</v>
      </c>
    </row>
    <row r="501" spans="1:12" x14ac:dyDescent="0.2">
      <c r="A501" s="652"/>
      <c r="B501" s="651"/>
      <c r="C501" s="654"/>
      <c r="D501" s="655"/>
      <c r="E501" s="651"/>
      <c r="F501" s="651"/>
      <c r="G501" s="651"/>
      <c r="H501" s="649"/>
      <c r="I501" s="649"/>
      <c r="J501" s="651"/>
      <c r="K501" s="651"/>
      <c r="L501" s="648"/>
    </row>
    <row r="502" spans="1:12" ht="24" x14ac:dyDescent="0.2">
      <c r="A502" s="652"/>
      <c r="B502" s="203" t="s">
        <v>6</v>
      </c>
      <c r="C502" s="207" t="s">
        <v>5</v>
      </c>
      <c r="D502" s="207" t="s">
        <v>288</v>
      </c>
      <c r="E502" s="207" t="s">
        <v>289</v>
      </c>
      <c r="F502" s="650"/>
      <c r="G502" s="650"/>
      <c r="H502" s="649" t="s">
        <v>290</v>
      </c>
      <c r="I502" s="649"/>
      <c r="J502" s="651" t="s">
        <v>287</v>
      </c>
      <c r="K502" s="651" t="s">
        <v>16</v>
      </c>
      <c r="L502" s="648">
        <v>153.19999999999999</v>
      </c>
    </row>
    <row r="503" spans="1:12" ht="24" x14ac:dyDescent="0.2">
      <c r="A503" s="652"/>
      <c r="B503" s="209" t="s">
        <v>291</v>
      </c>
      <c r="C503" s="209" t="s">
        <v>316</v>
      </c>
      <c r="D503" s="211">
        <v>43451</v>
      </c>
      <c r="E503" s="209" t="s">
        <v>527</v>
      </c>
      <c r="F503" s="650"/>
      <c r="G503" s="650"/>
      <c r="H503" s="649"/>
      <c r="I503" s="649"/>
      <c r="J503" s="651"/>
      <c r="K503" s="651"/>
      <c r="L503" s="648"/>
    </row>
    <row r="504" spans="1:12" ht="24" x14ac:dyDescent="0.2">
      <c r="A504" s="652">
        <v>1093</v>
      </c>
      <c r="B504" s="203" t="s">
        <v>12</v>
      </c>
      <c r="C504" s="207" t="s">
        <v>11</v>
      </c>
      <c r="D504" s="207" t="s">
        <v>280</v>
      </c>
      <c r="E504" s="207" t="s">
        <v>281</v>
      </c>
      <c r="F504" s="653" t="s">
        <v>8</v>
      </c>
      <c r="G504" s="653"/>
      <c r="H504" s="650"/>
      <c r="I504" s="650"/>
      <c r="J504" s="650"/>
      <c r="K504" s="650"/>
      <c r="L504" s="650"/>
    </row>
    <row r="505" spans="1:12" x14ac:dyDescent="0.2">
      <c r="A505" s="652"/>
      <c r="B505" s="651" t="s">
        <v>3595</v>
      </c>
      <c r="C505" s="654" t="s">
        <v>3596</v>
      </c>
      <c r="D505" s="655">
        <v>43382</v>
      </c>
      <c r="E505" s="651" t="s">
        <v>896</v>
      </c>
      <c r="F505" s="651" t="s">
        <v>1961</v>
      </c>
      <c r="G505" s="651"/>
      <c r="H505" s="649" t="s">
        <v>286</v>
      </c>
      <c r="I505" s="649"/>
      <c r="J505" s="209" t="s">
        <v>287</v>
      </c>
      <c r="K505" s="209" t="s">
        <v>16</v>
      </c>
      <c r="L505" s="210">
        <v>408</v>
      </c>
    </row>
    <row r="506" spans="1:12" x14ac:dyDescent="0.2">
      <c r="A506" s="652"/>
      <c r="B506" s="651"/>
      <c r="C506" s="654"/>
      <c r="D506" s="655"/>
      <c r="E506" s="651"/>
      <c r="F506" s="651"/>
      <c r="G506" s="651"/>
      <c r="H506" s="649" t="s">
        <v>242</v>
      </c>
      <c r="I506" s="649"/>
      <c r="J506" s="209" t="s">
        <v>287</v>
      </c>
      <c r="K506" s="209" t="s">
        <v>16</v>
      </c>
      <c r="L506" s="210">
        <v>298.39999999999998</v>
      </c>
    </row>
    <row r="507" spans="1:12" ht="24" x14ac:dyDescent="0.2">
      <c r="A507" s="652"/>
      <c r="B507" s="203" t="s">
        <v>6</v>
      </c>
      <c r="C507" s="207" t="s">
        <v>5</v>
      </c>
      <c r="D507" s="207" t="s">
        <v>288</v>
      </c>
      <c r="E507" s="207" t="s">
        <v>289</v>
      </c>
      <c r="F507" s="650"/>
      <c r="G507" s="650"/>
      <c r="H507" s="649" t="s">
        <v>290</v>
      </c>
      <c r="I507" s="649"/>
      <c r="J507" s="651" t="s">
        <v>287</v>
      </c>
      <c r="K507" s="651" t="s">
        <v>16</v>
      </c>
      <c r="L507" s="648">
        <v>155.26</v>
      </c>
    </row>
    <row r="508" spans="1:12" ht="24" x14ac:dyDescent="0.2">
      <c r="A508" s="652"/>
      <c r="B508" s="209" t="s">
        <v>291</v>
      </c>
      <c r="C508" s="209" t="s">
        <v>1961</v>
      </c>
      <c r="D508" s="211">
        <v>43384</v>
      </c>
      <c r="E508" s="209" t="s">
        <v>2015</v>
      </c>
      <c r="F508" s="650"/>
      <c r="G508" s="650"/>
      <c r="H508" s="649"/>
      <c r="I508" s="649"/>
      <c r="J508" s="651"/>
      <c r="K508" s="651"/>
      <c r="L508" s="648"/>
    </row>
    <row r="509" spans="1:12" ht="24" x14ac:dyDescent="0.2">
      <c r="A509" s="652">
        <v>1094</v>
      </c>
      <c r="B509" s="203" t="s">
        <v>12</v>
      </c>
      <c r="C509" s="207" t="s">
        <v>11</v>
      </c>
      <c r="D509" s="207" t="s">
        <v>280</v>
      </c>
      <c r="E509" s="207" t="s">
        <v>281</v>
      </c>
      <c r="F509" s="653" t="s">
        <v>8</v>
      </c>
      <c r="G509" s="653"/>
      <c r="H509" s="650"/>
      <c r="I509" s="650"/>
      <c r="J509" s="650"/>
      <c r="K509" s="650"/>
      <c r="L509" s="650"/>
    </row>
    <row r="510" spans="1:12" x14ac:dyDescent="0.2">
      <c r="A510" s="652"/>
      <c r="B510" s="651" t="s">
        <v>3595</v>
      </c>
      <c r="C510" s="654" t="s">
        <v>3597</v>
      </c>
      <c r="D510" s="655">
        <v>43436</v>
      </c>
      <c r="E510" s="651" t="s">
        <v>377</v>
      </c>
      <c r="F510" s="651" t="s">
        <v>378</v>
      </c>
      <c r="G510" s="651"/>
      <c r="H510" s="649" t="s">
        <v>286</v>
      </c>
      <c r="I510" s="649"/>
      <c r="J510" s="209" t="s">
        <v>287</v>
      </c>
      <c r="K510" s="209" t="s">
        <v>16</v>
      </c>
      <c r="L510" s="210">
        <v>288</v>
      </c>
    </row>
    <row r="511" spans="1:12" x14ac:dyDescent="0.2">
      <c r="A511" s="652"/>
      <c r="B511" s="651"/>
      <c r="C511" s="654"/>
      <c r="D511" s="655"/>
      <c r="E511" s="651"/>
      <c r="F511" s="651"/>
      <c r="G511" s="651"/>
      <c r="H511" s="649" t="s">
        <v>242</v>
      </c>
      <c r="I511" s="649"/>
      <c r="J511" s="209" t="s">
        <v>287</v>
      </c>
      <c r="K511" s="209" t="s">
        <v>287</v>
      </c>
      <c r="L511" s="210">
        <v>0</v>
      </c>
    </row>
    <row r="512" spans="1:12" ht="24" x14ac:dyDescent="0.2">
      <c r="A512" s="652"/>
      <c r="B512" s="203" t="s">
        <v>6</v>
      </c>
      <c r="C512" s="207" t="s">
        <v>5</v>
      </c>
      <c r="D512" s="207" t="s">
        <v>288</v>
      </c>
      <c r="E512" s="207" t="s">
        <v>289</v>
      </c>
      <c r="F512" s="650"/>
      <c r="G512" s="650"/>
      <c r="H512" s="649" t="s">
        <v>290</v>
      </c>
      <c r="I512" s="649"/>
      <c r="J512" s="651" t="s">
        <v>287</v>
      </c>
      <c r="K512" s="651" t="s">
        <v>16</v>
      </c>
      <c r="L512" s="648">
        <v>80</v>
      </c>
    </row>
    <row r="513" spans="1:12" ht="24" x14ac:dyDescent="0.2">
      <c r="A513" s="652"/>
      <c r="B513" s="209" t="s">
        <v>291</v>
      </c>
      <c r="C513" s="209" t="s">
        <v>378</v>
      </c>
      <c r="D513" s="211">
        <v>43437</v>
      </c>
      <c r="E513" s="209" t="s">
        <v>3598</v>
      </c>
      <c r="F513" s="650"/>
      <c r="G513" s="650"/>
      <c r="H513" s="649"/>
      <c r="I513" s="649"/>
      <c r="J513" s="651"/>
      <c r="K513" s="651"/>
      <c r="L513" s="648"/>
    </row>
    <row r="514" spans="1:12" ht="24" x14ac:dyDescent="0.2">
      <c r="A514" s="652">
        <v>1095</v>
      </c>
      <c r="B514" s="203" t="s">
        <v>12</v>
      </c>
      <c r="C514" s="207" t="s">
        <v>11</v>
      </c>
      <c r="D514" s="207" t="s">
        <v>280</v>
      </c>
      <c r="E514" s="207" t="s">
        <v>281</v>
      </c>
      <c r="F514" s="653" t="s">
        <v>8</v>
      </c>
      <c r="G514" s="653"/>
      <c r="H514" s="650"/>
      <c r="I514" s="650"/>
      <c r="J514" s="650"/>
      <c r="K514" s="650"/>
      <c r="L514" s="650"/>
    </row>
    <row r="515" spans="1:12" x14ac:dyDescent="0.2">
      <c r="A515" s="652"/>
      <c r="B515" s="651" t="s">
        <v>3595</v>
      </c>
      <c r="C515" s="654" t="s">
        <v>3599</v>
      </c>
      <c r="D515" s="655">
        <v>43539</v>
      </c>
      <c r="E515" s="651" t="s">
        <v>1185</v>
      </c>
      <c r="F515" s="651" t="s">
        <v>3600</v>
      </c>
      <c r="G515" s="651"/>
      <c r="H515" s="649" t="s">
        <v>286</v>
      </c>
      <c r="I515" s="649"/>
      <c r="J515" s="209" t="s">
        <v>287</v>
      </c>
      <c r="K515" s="209" t="s">
        <v>16</v>
      </c>
      <c r="L515" s="210">
        <v>697.91</v>
      </c>
    </row>
    <row r="516" spans="1:12" x14ac:dyDescent="0.2">
      <c r="A516" s="652"/>
      <c r="B516" s="651"/>
      <c r="C516" s="654"/>
      <c r="D516" s="655"/>
      <c r="E516" s="651"/>
      <c r="F516" s="651"/>
      <c r="G516" s="651"/>
      <c r="H516" s="649" t="s">
        <v>242</v>
      </c>
      <c r="I516" s="649"/>
      <c r="J516" s="651" t="s">
        <v>287</v>
      </c>
      <c r="K516" s="651" t="s">
        <v>16</v>
      </c>
      <c r="L516" s="648">
        <v>2372.17</v>
      </c>
    </row>
    <row r="517" spans="1:12" x14ac:dyDescent="0.2">
      <c r="A517" s="652"/>
      <c r="B517" s="651"/>
      <c r="C517" s="654"/>
      <c r="D517" s="655"/>
      <c r="E517" s="651"/>
      <c r="F517" s="651"/>
      <c r="G517" s="651"/>
      <c r="H517" s="649"/>
      <c r="I517" s="649"/>
      <c r="J517" s="651"/>
      <c r="K517" s="651"/>
      <c r="L517" s="648"/>
    </row>
    <row r="518" spans="1:12" ht="24" x14ac:dyDescent="0.2">
      <c r="A518" s="652"/>
      <c r="B518" s="203" t="s">
        <v>6</v>
      </c>
      <c r="C518" s="207" t="s">
        <v>5</v>
      </c>
      <c r="D518" s="207" t="s">
        <v>288</v>
      </c>
      <c r="E518" s="207" t="s">
        <v>289</v>
      </c>
      <c r="F518" s="650"/>
      <c r="G518" s="650"/>
      <c r="H518" s="649" t="s">
        <v>290</v>
      </c>
      <c r="I518" s="649"/>
      <c r="J518" s="651" t="s">
        <v>287</v>
      </c>
      <c r="K518" s="651" t="s">
        <v>287</v>
      </c>
      <c r="L518" s="648">
        <v>0</v>
      </c>
    </row>
    <row r="519" spans="1:12" ht="24" x14ac:dyDescent="0.2">
      <c r="A519" s="652"/>
      <c r="B519" s="209" t="s">
        <v>291</v>
      </c>
      <c r="C519" s="209" t="s">
        <v>3600</v>
      </c>
      <c r="D519" s="211">
        <v>43548</v>
      </c>
      <c r="E519" s="209" t="s">
        <v>3601</v>
      </c>
      <c r="F519" s="650"/>
      <c r="G519" s="650"/>
      <c r="H519" s="649"/>
      <c r="I519" s="649"/>
      <c r="J519" s="651"/>
      <c r="K519" s="651"/>
      <c r="L519" s="648"/>
    </row>
    <row r="520" spans="1:12" ht="24" x14ac:dyDescent="0.2">
      <c r="A520" s="652">
        <v>1096</v>
      </c>
      <c r="B520" s="203" t="s">
        <v>12</v>
      </c>
      <c r="C520" s="207" t="s">
        <v>11</v>
      </c>
      <c r="D520" s="207" t="s">
        <v>280</v>
      </c>
      <c r="E520" s="207" t="s">
        <v>281</v>
      </c>
      <c r="F520" s="653" t="s">
        <v>8</v>
      </c>
      <c r="G520" s="653"/>
      <c r="H520" s="650"/>
      <c r="I520" s="650"/>
      <c r="J520" s="650"/>
      <c r="K520" s="650"/>
      <c r="L520" s="650"/>
    </row>
    <row r="521" spans="1:12" x14ac:dyDescent="0.2">
      <c r="A521" s="652"/>
      <c r="B521" s="651" t="s">
        <v>3602</v>
      </c>
      <c r="C521" s="654" t="s">
        <v>3603</v>
      </c>
      <c r="D521" s="655">
        <v>43531</v>
      </c>
      <c r="E521" s="651" t="s">
        <v>3604</v>
      </c>
      <c r="F521" s="651" t="s">
        <v>3605</v>
      </c>
      <c r="G521" s="651"/>
      <c r="H521" s="649" t="s">
        <v>286</v>
      </c>
      <c r="I521" s="649"/>
      <c r="J521" s="209" t="s">
        <v>287</v>
      </c>
      <c r="K521" s="209" t="s">
        <v>16</v>
      </c>
      <c r="L521" s="210">
        <v>159.03</v>
      </c>
    </row>
    <row r="522" spans="1:12" x14ac:dyDescent="0.2">
      <c r="A522" s="652"/>
      <c r="B522" s="651"/>
      <c r="C522" s="654"/>
      <c r="D522" s="655"/>
      <c r="E522" s="651"/>
      <c r="F522" s="651"/>
      <c r="G522" s="651"/>
      <c r="H522" s="649" t="s">
        <v>242</v>
      </c>
      <c r="I522" s="649"/>
      <c r="J522" s="209" t="s">
        <v>287</v>
      </c>
      <c r="K522" s="209" t="s">
        <v>16</v>
      </c>
      <c r="L522" s="210">
        <v>584.16</v>
      </c>
    </row>
    <row r="523" spans="1:12" ht="24" x14ac:dyDescent="0.2">
      <c r="A523" s="652"/>
      <c r="B523" s="203" t="s">
        <v>6</v>
      </c>
      <c r="C523" s="207" t="s">
        <v>5</v>
      </c>
      <c r="D523" s="207" t="s">
        <v>288</v>
      </c>
      <c r="E523" s="207" t="s">
        <v>289</v>
      </c>
      <c r="F523" s="650"/>
      <c r="G523" s="650"/>
      <c r="H523" s="649" t="s">
        <v>290</v>
      </c>
      <c r="I523" s="649"/>
      <c r="J523" s="651" t="s">
        <v>287</v>
      </c>
      <c r="K523" s="651" t="s">
        <v>287</v>
      </c>
      <c r="L523" s="648">
        <v>0</v>
      </c>
    </row>
    <row r="524" spans="1:12" ht="24" x14ac:dyDescent="0.2">
      <c r="A524" s="652"/>
      <c r="B524" s="209" t="s">
        <v>291</v>
      </c>
      <c r="C524" s="209" t="s">
        <v>3605</v>
      </c>
      <c r="D524" s="211">
        <v>43532</v>
      </c>
      <c r="E524" s="209" t="s">
        <v>1784</v>
      </c>
      <c r="F524" s="650"/>
      <c r="G524" s="650"/>
      <c r="H524" s="649"/>
      <c r="I524" s="649"/>
      <c r="J524" s="651"/>
      <c r="K524" s="651"/>
      <c r="L524" s="648"/>
    </row>
    <row r="525" spans="1:12" ht="24" x14ac:dyDescent="0.2">
      <c r="A525" s="652">
        <v>1097</v>
      </c>
      <c r="B525" s="203" t="s">
        <v>12</v>
      </c>
      <c r="C525" s="207" t="s">
        <v>11</v>
      </c>
      <c r="D525" s="207" t="s">
        <v>280</v>
      </c>
      <c r="E525" s="207" t="s">
        <v>281</v>
      </c>
      <c r="F525" s="653" t="s">
        <v>8</v>
      </c>
      <c r="G525" s="653"/>
      <c r="H525" s="650"/>
      <c r="I525" s="650"/>
      <c r="J525" s="650"/>
      <c r="K525" s="650"/>
      <c r="L525" s="650"/>
    </row>
    <row r="526" spans="1:12" x14ac:dyDescent="0.2">
      <c r="A526" s="652"/>
      <c r="B526" s="651" t="s">
        <v>3606</v>
      </c>
      <c r="C526" s="654" t="s">
        <v>3607</v>
      </c>
      <c r="D526" s="655">
        <v>43419</v>
      </c>
      <c r="E526" s="651" t="s">
        <v>3608</v>
      </c>
      <c r="F526" s="651" t="s">
        <v>3609</v>
      </c>
      <c r="G526" s="651"/>
      <c r="H526" s="649" t="s">
        <v>286</v>
      </c>
      <c r="I526" s="649"/>
      <c r="J526" s="209" t="s">
        <v>287</v>
      </c>
      <c r="K526" s="209" t="s">
        <v>16</v>
      </c>
      <c r="L526" s="210">
        <v>583</v>
      </c>
    </row>
    <row r="527" spans="1:12" x14ac:dyDescent="0.2">
      <c r="A527" s="652"/>
      <c r="B527" s="651"/>
      <c r="C527" s="654"/>
      <c r="D527" s="655"/>
      <c r="E527" s="651"/>
      <c r="F527" s="651"/>
      <c r="G527" s="651"/>
      <c r="H527" s="649" t="s">
        <v>242</v>
      </c>
      <c r="I527" s="649"/>
      <c r="J527" s="209" t="s">
        <v>287</v>
      </c>
      <c r="K527" s="209" t="s">
        <v>16</v>
      </c>
      <c r="L527" s="210">
        <v>3417.05</v>
      </c>
    </row>
    <row r="528" spans="1:12" ht="24" x14ac:dyDescent="0.2">
      <c r="A528" s="652"/>
      <c r="B528" s="203" t="s">
        <v>6</v>
      </c>
      <c r="C528" s="207" t="s">
        <v>5</v>
      </c>
      <c r="D528" s="207" t="s">
        <v>288</v>
      </c>
      <c r="E528" s="207" t="s">
        <v>289</v>
      </c>
      <c r="F528" s="650"/>
      <c r="G528" s="650"/>
      <c r="H528" s="649" t="s">
        <v>290</v>
      </c>
      <c r="I528" s="649"/>
      <c r="J528" s="651" t="s">
        <v>287</v>
      </c>
      <c r="K528" s="651" t="s">
        <v>16</v>
      </c>
      <c r="L528" s="648">
        <v>190.14</v>
      </c>
    </row>
    <row r="529" spans="1:12" ht="24" x14ac:dyDescent="0.2">
      <c r="A529" s="652"/>
      <c r="B529" s="209" t="s">
        <v>460</v>
      </c>
      <c r="C529" s="209" t="s">
        <v>3609</v>
      </c>
      <c r="D529" s="211">
        <v>43424</v>
      </c>
      <c r="E529" s="209" t="s">
        <v>1626</v>
      </c>
      <c r="F529" s="650"/>
      <c r="G529" s="650"/>
      <c r="H529" s="649"/>
      <c r="I529" s="649"/>
      <c r="J529" s="651"/>
      <c r="K529" s="651"/>
      <c r="L529" s="648"/>
    </row>
    <row r="530" spans="1:12" ht="24" x14ac:dyDescent="0.2">
      <c r="A530" s="652">
        <v>1098</v>
      </c>
      <c r="B530" s="203" t="s">
        <v>12</v>
      </c>
      <c r="C530" s="207" t="s">
        <v>11</v>
      </c>
      <c r="D530" s="207" t="s">
        <v>280</v>
      </c>
      <c r="E530" s="207" t="s">
        <v>281</v>
      </c>
      <c r="F530" s="653" t="s">
        <v>8</v>
      </c>
      <c r="G530" s="653"/>
      <c r="H530" s="650"/>
      <c r="I530" s="650"/>
      <c r="J530" s="650"/>
      <c r="K530" s="650"/>
      <c r="L530" s="650"/>
    </row>
    <row r="531" spans="1:12" x14ac:dyDescent="0.2">
      <c r="A531" s="652"/>
      <c r="B531" s="651" t="s">
        <v>3606</v>
      </c>
      <c r="C531" s="654" t="s">
        <v>3610</v>
      </c>
      <c r="D531" s="655">
        <v>43436</v>
      </c>
      <c r="E531" s="651" t="s">
        <v>1233</v>
      </c>
      <c r="F531" s="651" t="s">
        <v>1234</v>
      </c>
      <c r="G531" s="651"/>
      <c r="H531" s="649" t="s">
        <v>286</v>
      </c>
      <c r="I531" s="649"/>
      <c r="J531" s="209" t="s">
        <v>287</v>
      </c>
      <c r="K531" s="209" t="s">
        <v>16</v>
      </c>
      <c r="L531" s="210">
        <v>923.68</v>
      </c>
    </row>
    <row r="532" spans="1:12" x14ac:dyDescent="0.2">
      <c r="A532" s="652"/>
      <c r="B532" s="651"/>
      <c r="C532" s="654"/>
      <c r="D532" s="655"/>
      <c r="E532" s="651"/>
      <c r="F532" s="651"/>
      <c r="G532" s="651"/>
      <c r="H532" s="649" t="s">
        <v>242</v>
      </c>
      <c r="I532" s="649"/>
      <c r="J532" s="209" t="s">
        <v>287</v>
      </c>
      <c r="K532" s="209" t="s">
        <v>16</v>
      </c>
      <c r="L532" s="210">
        <v>552.39</v>
      </c>
    </row>
    <row r="533" spans="1:12" ht="24" x14ac:dyDescent="0.2">
      <c r="A533" s="652"/>
      <c r="B533" s="203" t="s">
        <v>6</v>
      </c>
      <c r="C533" s="207" t="s">
        <v>5</v>
      </c>
      <c r="D533" s="207" t="s">
        <v>288</v>
      </c>
      <c r="E533" s="207" t="s">
        <v>289</v>
      </c>
      <c r="F533" s="650"/>
      <c r="G533" s="650"/>
      <c r="H533" s="649" t="s">
        <v>290</v>
      </c>
      <c r="I533" s="649"/>
      <c r="J533" s="651" t="s">
        <v>287</v>
      </c>
      <c r="K533" s="651" t="s">
        <v>287</v>
      </c>
      <c r="L533" s="648">
        <v>0</v>
      </c>
    </row>
    <row r="534" spans="1:12" ht="24" x14ac:dyDescent="0.2">
      <c r="A534" s="652"/>
      <c r="B534" s="209" t="s">
        <v>460</v>
      </c>
      <c r="C534" s="209" t="s">
        <v>1234</v>
      </c>
      <c r="D534" s="211">
        <v>43439</v>
      </c>
      <c r="E534" s="209" t="s">
        <v>670</v>
      </c>
      <c r="F534" s="650"/>
      <c r="G534" s="650"/>
      <c r="H534" s="649"/>
      <c r="I534" s="649"/>
      <c r="J534" s="651"/>
      <c r="K534" s="651"/>
      <c r="L534" s="648"/>
    </row>
    <row r="535" spans="1:12" ht="24" x14ac:dyDescent="0.2">
      <c r="A535" s="652">
        <v>1099</v>
      </c>
      <c r="B535" s="203" t="s">
        <v>12</v>
      </c>
      <c r="C535" s="207" t="s">
        <v>11</v>
      </c>
      <c r="D535" s="207" t="s">
        <v>280</v>
      </c>
      <c r="E535" s="207" t="s">
        <v>281</v>
      </c>
      <c r="F535" s="653" t="s">
        <v>8</v>
      </c>
      <c r="G535" s="653"/>
      <c r="H535" s="650"/>
      <c r="I535" s="650"/>
      <c r="J535" s="650"/>
      <c r="K535" s="650"/>
      <c r="L535" s="650"/>
    </row>
    <row r="536" spans="1:12" x14ac:dyDescent="0.2">
      <c r="A536" s="652"/>
      <c r="B536" s="651" t="s">
        <v>3606</v>
      </c>
      <c r="C536" s="654" t="s">
        <v>3611</v>
      </c>
      <c r="D536" s="655">
        <v>43481</v>
      </c>
      <c r="E536" s="651" t="s">
        <v>644</v>
      </c>
      <c r="F536" s="651" t="s">
        <v>2368</v>
      </c>
      <c r="G536" s="651"/>
      <c r="H536" s="649" t="s">
        <v>286</v>
      </c>
      <c r="I536" s="649"/>
      <c r="J536" s="209" t="s">
        <v>287</v>
      </c>
      <c r="K536" s="209" t="s">
        <v>16</v>
      </c>
      <c r="L536" s="210">
        <v>506</v>
      </c>
    </row>
    <row r="537" spans="1:12" x14ac:dyDescent="0.2">
      <c r="A537" s="652"/>
      <c r="B537" s="651"/>
      <c r="C537" s="654"/>
      <c r="D537" s="655"/>
      <c r="E537" s="651"/>
      <c r="F537" s="651"/>
      <c r="G537" s="651"/>
      <c r="H537" s="649" t="s">
        <v>242</v>
      </c>
      <c r="I537" s="649"/>
      <c r="J537" s="209" t="s">
        <v>287</v>
      </c>
      <c r="K537" s="209" t="s">
        <v>287</v>
      </c>
      <c r="L537" s="210">
        <v>0</v>
      </c>
    </row>
    <row r="538" spans="1:12" ht="24" x14ac:dyDescent="0.2">
      <c r="A538" s="652"/>
      <c r="B538" s="203" t="s">
        <v>6</v>
      </c>
      <c r="C538" s="207" t="s">
        <v>5</v>
      </c>
      <c r="D538" s="207" t="s">
        <v>288</v>
      </c>
      <c r="E538" s="207" t="s">
        <v>289</v>
      </c>
      <c r="F538" s="650"/>
      <c r="G538" s="650"/>
      <c r="H538" s="649" t="s">
        <v>290</v>
      </c>
      <c r="I538" s="649"/>
      <c r="J538" s="651" t="s">
        <v>287</v>
      </c>
      <c r="K538" s="651" t="s">
        <v>287</v>
      </c>
      <c r="L538" s="648">
        <v>0</v>
      </c>
    </row>
    <row r="539" spans="1:12" ht="24" x14ac:dyDescent="0.2">
      <c r="A539" s="652"/>
      <c r="B539" s="209" t="s">
        <v>460</v>
      </c>
      <c r="C539" s="209" t="s">
        <v>2368</v>
      </c>
      <c r="D539" s="211">
        <v>43483</v>
      </c>
      <c r="E539" s="209" t="s">
        <v>886</v>
      </c>
      <c r="F539" s="650"/>
      <c r="G539" s="650"/>
      <c r="H539" s="649"/>
      <c r="I539" s="649"/>
      <c r="J539" s="651"/>
      <c r="K539" s="651"/>
      <c r="L539" s="648"/>
    </row>
    <row r="540" spans="1:12" ht="24" x14ac:dyDescent="0.2">
      <c r="A540" s="652">
        <v>1100</v>
      </c>
      <c r="B540" s="203" t="s">
        <v>12</v>
      </c>
      <c r="C540" s="207" t="s">
        <v>11</v>
      </c>
      <c r="D540" s="207" t="s">
        <v>280</v>
      </c>
      <c r="E540" s="207" t="s">
        <v>281</v>
      </c>
      <c r="F540" s="653" t="s">
        <v>8</v>
      </c>
      <c r="G540" s="653"/>
      <c r="H540" s="650"/>
      <c r="I540" s="650"/>
      <c r="J540" s="650"/>
      <c r="K540" s="650"/>
      <c r="L540" s="650"/>
    </row>
    <row r="541" spans="1:12" x14ac:dyDescent="0.2">
      <c r="A541" s="652"/>
      <c r="B541" s="651" t="s">
        <v>3606</v>
      </c>
      <c r="C541" s="654" t="s">
        <v>3612</v>
      </c>
      <c r="D541" s="655">
        <v>43527</v>
      </c>
      <c r="E541" s="651" t="s">
        <v>449</v>
      </c>
      <c r="F541" s="651" t="s">
        <v>2940</v>
      </c>
      <c r="G541" s="651"/>
      <c r="H541" s="649" t="s">
        <v>286</v>
      </c>
      <c r="I541" s="649"/>
      <c r="J541" s="209" t="s">
        <v>287</v>
      </c>
      <c r="K541" s="209" t="s">
        <v>16</v>
      </c>
      <c r="L541" s="210">
        <v>829.17</v>
      </c>
    </row>
    <row r="542" spans="1:12" x14ac:dyDescent="0.2">
      <c r="A542" s="652"/>
      <c r="B542" s="651"/>
      <c r="C542" s="654"/>
      <c r="D542" s="655"/>
      <c r="E542" s="651"/>
      <c r="F542" s="651"/>
      <c r="G542" s="651"/>
      <c r="H542" s="649" t="s">
        <v>242</v>
      </c>
      <c r="I542" s="649"/>
      <c r="J542" s="209" t="s">
        <v>287</v>
      </c>
      <c r="K542" s="209" t="s">
        <v>287</v>
      </c>
      <c r="L542" s="210">
        <v>0</v>
      </c>
    </row>
    <row r="543" spans="1:12" ht="24" x14ac:dyDescent="0.2">
      <c r="A543" s="652"/>
      <c r="B543" s="203" t="s">
        <v>6</v>
      </c>
      <c r="C543" s="207" t="s">
        <v>5</v>
      </c>
      <c r="D543" s="207" t="s">
        <v>288</v>
      </c>
      <c r="E543" s="207" t="s">
        <v>289</v>
      </c>
      <c r="F543" s="650"/>
      <c r="G543" s="650"/>
      <c r="H543" s="649" t="s">
        <v>290</v>
      </c>
      <c r="I543" s="649"/>
      <c r="J543" s="651" t="s">
        <v>287</v>
      </c>
      <c r="K543" s="651" t="s">
        <v>16</v>
      </c>
      <c r="L543" s="648">
        <v>400</v>
      </c>
    </row>
    <row r="544" spans="1:12" ht="24" x14ac:dyDescent="0.2">
      <c r="A544" s="652"/>
      <c r="B544" s="209" t="s">
        <v>460</v>
      </c>
      <c r="C544" s="209" t="s">
        <v>2940</v>
      </c>
      <c r="D544" s="211">
        <v>43530</v>
      </c>
      <c r="E544" s="209" t="s">
        <v>3613</v>
      </c>
      <c r="F544" s="650"/>
      <c r="G544" s="650"/>
      <c r="H544" s="649"/>
      <c r="I544" s="649"/>
      <c r="J544" s="651"/>
      <c r="K544" s="651"/>
      <c r="L544" s="648"/>
    </row>
  </sheetData>
  <mergeCells count="1604">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C11:C12"/>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D36:D37"/>
    <mergeCell ref="E36:E37"/>
    <mergeCell ref="F36:G37"/>
    <mergeCell ref="H36:I36"/>
    <mergeCell ref="H37:I37"/>
    <mergeCell ref="F38:G39"/>
    <mergeCell ref="H38:I39"/>
    <mergeCell ref="F33:G34"/>
    <mergeCell ref="H33:I34"/>
    <mergeCell ref="J33:J34"/>
    <mergeCell ref="K33:K34"/>
    <mergeCell ref="L33:L34"/>
    <mergeCell ref="A35:A39"/>
    <mergeCell ref="F35:G35"/>
    <mergeCell ref="H35:L35"/>
    <mergeCell ref="B36:B37"/>
    <mergeCell ref="C36:C37"/>
    <mergeCell ref="A30:A34"/>
    <mergeCell ref="F30:G30"/>
    <mergeCell ref="H30:L30"/>
    <mergeCell ref="B31:B32"/>
    <mergeCell ref="C31:C32"/>
    <mergeCell ref="D31:D32"/>
    <mergeCell ref="E31:E32"/>
    <mergeCell ref="F31:G32"/>
    <mergeCell ref="H31:I31"/>
    <mergeCell ref="H32:I32"/>
    <mergeCell ref="K43:K44"/>
    <mergeCell ref="L43:L44"/>
    <mergeCell ref="A45:A49"/>
    <mergeCell ref="F45:G45"/>
    <mergeCell ref="H45:L45"/>
    <mergeCell ref="B46:B47"/>
    <mergeCell ref="C46:C47"/>
    <mergeCell ref="D46:D47"/>
    <mergeCell ref="E46:E47"/>
    <mergeCell ref="F46:G47"/>
    <mergeCell ref="F41:G42"/>
    <mergeCell ref="H41:I41"/>
    <mergeCell ref="H42:I42"/>
    <mergeCell ref="F43:G44"/>
    <mergeCell ref="H43:I44"/>
    <mergeCell ref="J43:J44"/>
    <mergeCell ref="J38:J39"/>
    <mergeCell ref="K38:K39"/>
    <mergeCell ref="L38:L39"/>
    <mergeCell ref="A40:A44"/>
    <mergeCell ref="F40:G40"/>
    <mergeCell ref="H40:L40"/>
    <mergeCell ref="B41:B42"/>
    <mergeCell ref="C41:C42"/>
    <mergeCell ref="D41:D42"/>
    <mergeCell ref="E41:E42"/>
    <mergeCell ref="H52:I52"/>
    <mergeCell ref="F53:G54"/>
    <mergeCell ref="H53:I54"/>
    <mergeCell ref="J53:J54"/>
    <mergeCell ref="K53:K54"/>
    <mergeCell ref="L53:L54"/>
    <mergeCell ref="L48:L49"/>
    <mergeCell ref="A50:A54"/>
    <mergeCell ref="F50:G50"/>
    <mergeCell ref="H50:L50"/>
    <mergeCell ref="B51:B52"/>
    <mergeCell ref="C51:C52"/>
    <mergeCell ref="D51:D52"/>
    <mergeCell ref="E51:E52"/>
    <mergeCell ref="F51:G52"/>
    <mergeCell ref="H51:I51"/>
    <mergeCell ref="H46:I46"/>
    <mergeCell ref="H47:I47"/>
    <mergeCell ref="F48:G49"/>
    <mergeCell ref="H48:I49"/>
    <mergeCell ref="J48:J49"/>
    <mergeCell ref="K48:K49"/>
    <mergeCell ref="D61:D62"/>
    <mergeCell ref="E61:E62"/>
    <mergeCell ref="F61:G62"/>
    <mergeCell ref="H61:I61"/>
    <mergeCell ref="H62:I62"/>
    <mergeCell ref="F63:G64"/>
    <mergeCell ref="H63:I64"/>
    <mergeCell ref="F58:G59"/>
    <mergeCell ref="H58:I59"/>
    <mergeCell ref="J58:J59"/>
    <mergeCell ref="K58:K59"/>
    <mergeCell ref="L58:L59"/>
    <mergeCell ref="A60:A64"/>
    <mergeCell ref="F60:G60"/>
    <mergeCell ref="H60:L60"/>
    <mergeCell ref="B61:B62"/>
    <mergeCell ref="C61:C62"/>
    <mergeCell ref="A55:A59"/>
    <mergeCell ref="F55:G55"/>
    <mergeCell ref="H55:L55"/>
    <mergeCell ref="B56:B57"/>
    <mergeCell ref="C56:C57"/>
    <mergeCell ref="D56:D57"/>
    <mergeCell ref="E56:E57"/>
    <mergeCell ref="F56:G57"/>
    <mergeCell ref="H56:I56"/>
    <mergeCell ref="H57:I57"/>
    <mergeCell ref="K68:K69"/>
    <mergeCell ref="L68:L69"/>
    <mergeCell ref="A70:A74"/>
    <mergeCell ref="F70:G70"/>
    <mergeCell ref="H70:L70"/>
    <mergeCell ref="B71:B72"/>
    <mergeCell ref="C71:C72"/>
    <mergeCell ref="D71:D72"/>
    <mergeCell ref="E71:E72"/>
    <mergeCell ref="F71:G72"/>
    <mergeCell ref="F66:G67"/>
    <mergeCell ref="H66:I66"/>
    <mergeCell ref="H67:I67"/>
    <mergeCell ref="F68:G69"/>
    <mergeCell ref="H68:I69"/>
    <mergeCell ref="J68:J69"/>
    <mergeCell ref="J63:J64"/>
    <mergeCell ref="K63:K64"/>
    <mergeCell ref="L63:L64"/>
    <mergeCell ref="A65:A69"/>
    <mergeCell ref="F65:G65"/>
    <mergeCell ref="H65:L65"/>
    <mergeCell ref="B66:B67"/>
    <mergeCell ref="C66:C67"/>
    <mergeCell ref="D66:D67"/>
    <mergeCell ref="E66:E67"/>
    <mergeCell ref="H77:I77"/>
    <mergeCell ref="F78:G79"/>
    <mergeCell ref="H78:I79"/>
    <mergeCell ref="J78:J79"/>
    <mergeCell ref="K78:K79"/>
    <mergeCell ref="L78:L79"/>
    <mergeCell ref="L73:L74"/>
    <mergeCell ref="A75:A79"/>
    <mergeCell ref="F75:G75"/>
    <mergeCell ref="H75:L75"/>
    <mergeCell ref="B76:B77"/>
    <mergeCell ref="C76:C77"/>
    <mergeCell ref="D76:D77"/>
    <mergeCell ref="E76:E77"/>
    <mergeCell ref="F76:G77"/>
    <mergeCell ref="H76:I76"/>
    <mergeCell ref="H71:I71"/>
    <mergeCell ref="H72:I72"/>
    <mergeCell ref="F73:G74"/>
    <mergeCell ref="H73:I74"/>
    <mergeCell ref="J73:J74"/>
    <mergeCell ref="K73:K74"/>
    <mergeCell ref="J82:J84"/>
    <mergeCell ref="K82:K84"/>
    <mergeCell ref="L82:L84"/>
    <mergeCell ref="F85:G86"/>
    <mergeCell ref="H85:I86"/>
    <mergeCell ref="J85:J86"/>
    <mergeCell ref="K85:K86"/>
    <mergeCell ref="L85:L86"/>
    <mergeCell ref="A80:A86"/>
    <mergeCell ref="F80:G80"/>
    <mergeCell ref="H80:L80"/>
    <mergeCell ref="B81:B84"/>
    <mergeCell ref="C81:C84"/>
    <mergeCell ref="D81:D84"/>
    <mergeCell ref="E81:E84"/>
    <mergeCell ref="F81:G84"/>
    <mergeCell ref="H81:I81"/>
    <mergeCell ref="H82:I84"/>
    <mergeCell ref="A94:A98"/>
    <mergeCell ref="F94:G94"/>
    <mergeCell ref="H94:L94"/>
    <mergeCell ref="B95:B96"/>
    <mergeCell ref="C95:C96"/>
    <mergeCell ref="D95:D96"/>
    <mergeCell ref="E95:E96"/>
    <mergeCell ref="F95:G96"/>
    <mergeCell ref="H95:I95"/>
    <mergeCell ref="H96:I96"/>
    <mergeCell ref="J89:J91"/>
    <mergeCell ref="K89:K91"/>
    <mergeCell ref="L89:L91"/>
    <mergeCell ref="F92:G93"/>
    <mergeCell ref="H92:I93"/>
    <mergeCell ref="J92:J93"/>
    <mergeCell ref="K92:K93"/>
    <mergeCell ref="L92:L93"/>
    <mergeCell ref="A87:A93"/>
    <mergeCell ref="F87:G87"/>
    <mergeCell ref="H87:L87"/>
    <mergeCell ref="B88:B91"/>
    <mergeCell ref="C88:C91"/>
    <mergeCell ref="D88:D91"/>
    <mergeCell ref="E88:E91"/>
    <mergeCell ref="F88:G91"/>
    <mergeCell ref="H88:I88"/>
    <mergeCell ref="H89:I91"/>
    <mergeCell ref="F114:G115"/>
    <mergeCell ref="H114:I115"/>
    <mergeCell ref="J114:J115"/>
    <mergeCell ref="K114:K115"/>
    <mergeCell ref="L114:L115"/>
    <mergeCell ref="D111:D113"/>
    <mergeCell ref="E111:E113"/>
    <mergeCell ref="F111:G113"/>
    <mergeCell ref="H111:I111"/>
    <mergeCell ref="D100:D101"/>
    <mergeCell ref="E100:E101"/>
    <mergeCell ref="F100:G101"/>
    <mergeCell ref="H100:I100"/>
    <mergeCell ref="H101:I101"/>
    <mergeCell ref="F102:G103"/>
    <mergeCell ref="H102:I103"/>
    <mergeCell ref="F97:G98"/>
    <mergeCell ref="H97:I98"/>
    <mergeCell ref="J97:J98"/>
    <mergeCell ref="K97:K98"/>
    <mergeCell ref="L97:L98"/>
    <mergeCell ref="F99:G99"/>
    <mergeCell ref="H99:L99"/>
    <mergeCell ref="F110:G110"/>
    <mergeCell ref="H110:L110"/>
    <mergeCell ref="B111:B113"/>
    <mergeCell ref="C111:C113"/>
    <mergeCell ref="F105:G107"/>
    <mergeCell ref="H105:I105"/>
    <mergeCell ref="H106:I107"/>
    <mergeCell ref="J106:J107"/>
    <mergeCell ref="K106:K107"/>
    <mergeCell ref="L106:L107"/>
    <mergeCell ref="J102:J103"/>
    <mergeCell ref="K102:K103"/>
    <mergeCell ref="L102:L103"/>
    <mergeCell ref="A104:A109"/>
    <mergeCell ref="F104:G104"/>
    <mergeCell ref="H104:L104"/>
    <mergeCell ref="B105:B107"/>
    <mergeCell ref="C105:C107"/>
    <mergeCell ref="D105:D107"/>
    <mergeCell ref="E105:E107"/>
    <mergeCell ref="K112:K113"/>
    <mergeCell ref="L112:L113"/>
    <mergeCell ref="A99:A103"/>
    <mergeCell ref="B100:B101"/>
    <mergeCell ref="C100:C101"/>
    <mergeCell ref="A116:A120"/>
    <mergeCell ref="F116:G116"/>
    <mergeCell ref="H116:L116"/>
    <mergeCell ref="B117:B118"/>
    <mergeCell ref="C117:C118"/>
    <mergeCell ref="D117:D118"/>
    <mergeCell ref="E117:E118"/>
    <mergeCell ref="F117:G118"/>
    <mergeCell ref="H117:I117"/>
    <mergeCell ref="H118:I118"/>
    <mergeCell ref="K129:K130"/>
    <mergeCell ref="L129:L130"/>
    <mergeCell ref="H112:I113"/>
    <mergeCell ref="J112:J113"/>
    <mergeCell ref="F108:G109"/>
    <mergeCell ref="H108:I109"/>
    <mergeCell ref="J108:J109"/>
    <mergeCell ref="K108:K109"/>
    <mergeCell ref="L108:L109"/>
    <mergeCell ref="D122:D123"/>
    <mergeCell ref="E122:E123"/>
    <mergeCell ref="F122:G123"/>
    <mergeCell ref="H122:I122"/>
    <mergeCell ref="H123:I123"/>
    <mergeCell ref="F124:G125"/>
    <mergeCell ref="H124:I125"/>
    <mergeCell ref="F119:G120"/>
    <mergeCell ref="H119:I120"/>
    <mergeCell ref="J119:J120"/>
    <mergeCell ref="K119:K120"/>
    <mergeCell ref="L119:L120"/>
    <mergeCell ref="A110:A115"/>
    <mergeCell ref="F127:G128"/>
    <mergeCell ref="H127:I127"/>
    <mergeCell ref="H128:I128"/>
    <mergeCell ref="F129:G130"/>
    <mergeCell ref="H129:I130"/>
    <mergeCell ref="J129:J130"/>
    <mergeCell ref="J124:J125"/>
    <mergeCell ref="K124:K125"/>
    <mergeCell ref="L124:L125"/>
    <mergeCell ref="A126:A130"/>
    <mergeCell ref="F126:G126"/>
    <mergeCell ref="H126:L126"/>
    <mergeCell ref="B127:B128"/>
    <mergeCell ref="C127:C128"/>
    <mergeCell ref="D127:D128"/>
    <mergeCell ref="E127:E128"/>
    <mergeCell ref="A121:A125"/>
    <mergeCell ref="F121:G121"/>
    <mergeCell ref="H121:L121"/>
    <mergeCell ref="B122:B123"/>
    <mergeCell ref="C122:C123"/>
    <mergeCell ref="H138:I138"/>
    <mergeCell ref="F139:G140"/>
    <mergeCell ref="H139:I140"/>
    <mergeCell ref="J139:J140"/>
    <mergeCell ref="K139:K140"/>
    <mergeCell ref="L139:L140"/>
    <mergeCell ref="L134:L135"/>
    <mergeCell ref="A136:A140"/>
    <mergeCell ref="F136:G136"/>
    <mergeCell ref="H136:L136"/>
    <mergeCell ref="B137:B138"/>
    <mergeCell ref="C137:C138"/>
    <mergeCell ref="D137:D138"/>
    <mergeCell ref="E137:E138"/>
    <mergeCell ref="F137:G138"/>
    <mergeCell ref="H137:I137"/>
    <mergeCell ref="H132:I132"/>
    <mergeCell ref="H133:I133"/>
    <mergeCell ref="F134:G135"/>
    <mergeCell ref="H134:I135"/>
    <mergeCell ref="J134:J135"/>
    <mergeCell ref="K134:K135"/>
    <mergeCell ref="A131:A135"/>
    <mergeCell ref="F131:G131"/>
    <mergeCell ref="H131:L131"/>
    <mergeCell ref="B132:B133"/>
    <mergeCell ref="C132:C133"/>
    <mergeCell ref="D132:D133"/>
    <mergeCell ref="E132:E133"/>
    <mergeCell ref="F132:G133"/>
    <mergeCell ref="F144:G145"/>
    <mergeCell ref="H144:I145"/>
    <mergeCell ref="J144:J145"/>
    <mergeCell ref="K144:K145"/>
    <mergeCell ref="L144:L145"/>
    <mergeCell ref="A146:A150"/>
    <mergeCell ref="F146:G146"/>
    <mergeCell ref="H146:L146"/>
    <mergeCell ref="B147:B148"/>
    <mergeCell ref="C147:C148"/>
    <mergeCell ref="A141:A145"/>
    <mergeCell ref="F141:G141"/>
    <mergeCell ref="H141:L141"/>
    <mergeCell ref="B142:B143"/>
    <mergeCell ref="C142:C143"/>
    <mergeCell ref="D142:D143"/>
    <mergeCell ref="E142:E143"/>
    <mergeCell ref="F142:G143"/>
    <mergeCell ref="H142:I142"/>
    <mergeCell ref="H143:I143"/>
    <mergeCell ref="F152:G154"/>
    <mergeCell ref="H152:I152"/>
    <mergeCell ref="H153:I154"/>
    <mergeCell ref="J153:J154"/>
    <mergeCell ref="K153:K154"/>
    <mergeCell ref="L153:L154"/>
    <mergeCell ref="J149:J150"/>
    <mergeCell ref="K149:K150"/>
    <mergeCell ref="L149:L150"/>
    <mergeCell ref="A151:A156"/>
    <mergeCell ref="F151:G151"/>
    <mergeCell ref="H151:L151"/>
    <mergeCell ref="B152:B154"/>
    <mergeCell ref="C152:C154"/>
    <mergeCell ref="D152:D154"/>
    <mergeCell ref="E152:E154"/>
    <mergeCell ref="D147:D148"/>
    <mergeCell ref="E147:E148"/>
    <mergeCell ref="F147:G148"/>
    <mergeCell ref="H147:I147"/>
    <mergeCell ref="H148:I148"/>
    <mergeCell ref="F149:G150"/>
    <mergeCell ref="H149:I150"/>
    <mergeCell ref="D158:D159"/>
    <mergeCell ref="E158:E159"/>
    <mergeCell ref="F158:G159"/>
    <mergeCell ref="H158:I158"/>
    <mergeCell ref="H159:I159"/>
    <mergeCell ref="F160:G161"/>
    <mergeCell ref="H160:I161"/>
    <mergeCell ref="F155:G156"/>
    <mergeCell ref="H155:I156"/>
    <mergeCell ref="J155:J156"/>
    <mergeCell ref="K155:K156"/>
    <mergeCell ref="L155:L156"/>
    <mergeCell ref="A157:A161"/>
    <mergeCell ref="F157:G157"/>
    <mergeCell ref="H157:L157"/>
    <mergeCell ref="B158:B159"/>
    <mergeCell ref="C158:C159"/>
    <mergeCell ref="K165:K166"/>
    <mergeCell ref="L165:L166"/>
    <mergeCell ref="A167:A171"/>
    <mergeCell ref="F167:G167"/>
    <mergeCell ref="H167:L167"/>
    <mergeCell ref="B168:B169"/>
    <mergeCell ref="C168:C169"/>
    <mergeCell ref="D168:D169"/>
    <mergeCell ref="E168:E169"/>
    <mergeCell ref="F168:G169"/>
    <mergeCell ref="F163:G164"/>
    <mergeCell ref="H163:I163"/>
    <mergeCell ref="H164:I164"/>
    <mergeCell ref="F165:G166"/>
    <mergeCell ref="H165:I166"/>
    <mergeCell ref="J165:J166"/>
    <mergeCell ref="J160:J161"/>
    <mergeCell ref="K160:K161"/>
    <mergeCell ref="L160:L161"/>
    <mergeCell ref="A162:A166"/>
    <mergeCell ref="F162:G162"/>
    <mergeCell ref="H162:L162"/>
    <mergeCell ref="B163:B164"/>
    <mergeCell ref="C163:C164"/>
    <mergeCell ref="D163:D164"/>
    <mergeCell ref="E163:E164"/>
    <mergeCell ref="H174:I174"/>
    <mergeCell ref="F175:G176"/>
    <mergeCell ref="H175:I176"/>
    <mergeCell ref="J175:J176"/>
    <mergeCell ref="K175:K176"/>
    <mergeCell ref="L175:L176"/>
    <mergeCell ref="L170:L171"/>
    <mergeCell ref="A172:A176"/>
    <mergeCell ref="F172:G172"/>
    <mergeCell ref="H172:L172"/>
    <mergeCell ref="B173:B174"/>
    <mergeCell ref="C173:C174"/>
    <mergeCell ref="D173:D174"/>
    <mergeCell ref="E173:E174"/>
    <mergeCell ref="F173:G174"/>
    <mergeCell ref="H173:I173"/>
    <mergeCell ref="H168:I168"/>
    <mergeCell ref="H169:I169"/>
    <mergeCell ref="F170:G171"/>
    <mergeCell ref="H170:I171"/>
    <mergeCell ref="J170:J171"/>
    <mergeCell ref="K170:K171"/>
    <mergeCell ref="J179:J180"/>
    <mergeCell ref="K179:K180"/>
    <mergeCell ref="L179:L180"/>
    <mergeCell ref="F181:G182"/>
    <mergeCell ref="H181:I182"/>
    <mergeCell ref="J181:J182"/>
    <mergeCell ref="K181:K182"/>
    <mergeCell ref="L181:L182"/>
    <mergeCell ref="A177:A182"/>
    <mergeCell ref="F177:G177"/>
    <mergeCell ref="H177:L177"/>
    <mergeCell ref="B178:B180"/>
    <mergeCell ref="C178:C180"/>
    <mergeCell ref="D178:D180"/>
    <mergeCell ref="E178:E180"/>
    <mergeCell ref="F178:G180"/>
    <mergeCell ref="H178:I178"/>
    <mergeCell ref="H179:I180"/>
    <mergeCell ref="H191:I192"/>
    <mergeCell ref="J185:J186"/>
    <mergeCell ref="K185:K186"/>
    <mergeCell ref="L185:L186"/>
    <mergeCell ref="F187:G188"/>
    <mergeCell ref="H187:I188"/>
    <mergeCell ref="J187:J188"/>
    <mergeCell ref="K187:K188"/>
    <mergeCell ref="L187:L188"/>
    <mergeCell ref="A183:A188"/>
    <mergeCell ref="F183:G183"/>
    <mergeCell ref="H183:L183"/>
    <mergeCell ref="B184:B186"/>
    <mergeCell ref="C184:C186"/>
    <mergeCell ref="D184:D186"/>
    <mergeCell ref="E184:E186"/>
    <mergeCell ref="F184:G186"/>
    <mergeCell ref="H184:I184"/>
    <mergeCell ref="H185:I186"/>
    <mergeCell ref="A200:A205"/>
    <mergeCell ref="F200:G200"/>
    <mergeCell ref="H200:L200"/>
    <mergeCell ref="B201:B203"/>
    <mergeCell ref="C201:C203"/>
    <mergeCell ref="A195:A199"/>
    <mergeCell ref="F195:G195"/>
    <mergeCell ref="H195:L195"/>
    <mergeCell ref="B196:B197"/>
    <mergeCell ref="C196:C197"/>
    <mergeCell ref="D196:D197"/>
    <mergeCell ref="E196:E197"/>
    <mergeCell ref="F196:G197"/>
    <mergeCell ref="H196:I196"/>
    <mergeCell ref="H197:I197"/>
    <mergeCell ref="J191:J192"/>
    <mergeCell ref="K191:K192"/>
    <mergeCell ref="L191:L192"/>
    <mergeCell ref="F193:G194"/>
    <mergeCell ref="H193:I194"/>
    <mergeCell ref="J193:J194"/>
    <mergeCell ref="K193:K194"/>
    <mergeCell ref="L193:L194"/>
    <mergeCell ref="A189:A194"/>
    <mergeCell ref="F189:G189"/>
    <mergeCell ref="H189:L189"/>
    <mergeCell ref="B190:B192"/>
    <mergeCell ref="C190:C192"/>
    <mergeCell ref="D190:D192"/>
    <mergeCell ref="E190:E192"/>
    <mergeCell ref="F190:G192"/>
    <mergeCell ref="H190:I190"/>
    <mergeCell ref="K202:K203"/>
    <mergeCell ref="L202:L203"/>
    <mergeCell ref="F204:G205"/>
    <mergeCell ref="H204:I205"/>
    <mergeCell ref="J204:J205"/>
    <mergeCell ref="K204:K205"/>
    <mergeCell ref="L204:L205"/>
    <mergeCell ref="D201:D203"/>
    <mergeCell ref="E201:E203"/>
    <mergeCell ref="F201:G203"/>
    <mergeCell ref="H201:I201"/>
    <mergeCell ref="H202:I203"/>
    <mergeCell ref="J202:J203"/>
    <mergeCell ref="F198:G199"/>
    <mergeCell ref="H198:I199"/>
    <mergeCell ref="J198:J199"/>
    <mergeCell ref="K198:K199"/>
    <mergeCell ref="L198:L199"/>
    <mergeCell ref="J208:J209"/>
    <mergeCell ref="K208:K209"/>
    <mergeCell ref="L208:L209"/>
    <mergeCell ref="F210:G211"/>
    <mergeCell ref="H210:I211"/>
    <mergeCell ref="J210:J211"/>
    <mergeCell ref="K210:K211"/>
    <mergeCell ref="L210:L211"/>
    <mergeCell ref="A206:A211"/>
    <mergeCell ref="F206:G206"/>
    <mergeCell ref="H206:L206"/>
    <mergeCell ref="B207:B209"/>
    <mergeCell ref="C207:C209"/>
    <mergeCell ref="D207:D209"/>
    <mergeCell ref="E207:E209"/>
    <mergeCell ref="F207:G209"/>
    <mergeCell ref="H207:I207"/>
    <mergeCell ref="H208:I209"/>
    <mergeCell ref="F215:G216"/>
    <mergeCell ref="H215:I216"/>
    <mergeCell ref="J215:J216"/>
    <mergeCell ref="K215:K216"/>
    <mergeCell ref="L215:L216"/>
    <mergeCell ref="A217:A221"/>
    <mergeCell ref="F217:G217"/>
    <mergeCell ref="H217:L217"/>
    <mergeCell ref="B218:B219"/>
    <mergeCell ref="C218:C219"/>
    <mergeCell ref="A212:A216"/>
    <mergeCell ref="F212:G212"/>
    <mergeCell ref="H212:L212"/>
    <mergeCell ref="B213:B214"/>
    <mergeCell ref="C213:C214"/>
    <mergeCell ref="D213:D214"/>
    <mergeCell ref="E213:E214"/>
    <mergeCell ref="F213:G214"/>
    <mergeCell ref="H213:I213"/>
    <mergeCell ref="H214:I214"/>
    <mergeCell ref="F223:G224"/>
    <mergeCell ref="H223:I223"/>
    <mergeCell ref="H224:I224"/>
    <mergeCell ref="F225:G226"/>
    <mergeCell ref="H225:I226"/>
    <mergeCell ref="J225:J226"/>
    <mergeCell ref="J220:J221"/>
    <mergeCell ref="K220:K221"/>
    <mergeCell ref="L220:L221"/>
    <mergeCell ref="A222:A226"/>
    <mergeCell ref="F222:G222"/>
    <mergeCell ref="H222:L222"/>
    <mergeCell ref="B223:B224"/>
    <mergeCell ref="C223:C224"/>
    <mergeCell ref="D223:D224"/>
    <mergeCell ref="E223:E224"/>
    <mergeCell ref="D218:D219"/>
    <mergeCell ref="E218:E219"/>
    <mergeCell ref="F218:G219"/>
    <mergeCell ref="H218:I218"/>
    <mergeCell ref="H219:I219"/>
    <mergeCell ref="F220:G221"/>
    <mergeCell ref="H220:I221"/>
    <mergeCell ref="H228:I228"/>
    <mergeCell ref="H229:I230"/>
    <mergeCell ref="J229:J230"/>
    <mergeCell ref="K229:K230"/>
    <mergeCell ref="L229:L230"/>
    <mergeCell ref="F231:G232"/>
    <mergeCell ref="H231:I232"/>
    <mergeCell ref="J231:J232"/>
    <mergeCell ref="K231:K232"/>
    <mergeCell ref="L231:L232"/>
    <mergeCell ref="K225:K226"/>
    <mergeCell ref="L225:L226"/>
    <mergeCell ref="A227:A232"/>
    <mergeCell ref="F227:G227"/>
    <mergeCell ref="H227:L227"/>
    <mergeCell ref="B228:B230"/>
    <mergeCell ref="C228:C230"/>
    <mergeCell ref="D228:D230"/>
    <mergeCell ref="E228:E230"/>
    <mergeCell ref="F228:G230"/>
    <mergeCell ref="J235:J237"/>
    <mergeCell ref="K235:K237"/>
    <mergeCell ref="L235:L237"/>
    <mergeCell ref="F238:G239"/>
    <mergeCell ref="H238:I239"/>
    <mergeCell ref="J238:J239"/>
    <mergeCell ref="K238:K239"/>
    <mergeCell ref="L238:L239"/>
    <mergeCell ref="A233:A239"/>
    <mergeCell ref="F233:G233"/>
    <mergeCell ref="H233:L233"/>
    <mergeCell ref="B234:B237"/>
    <mergeCell ref="C234:C237"/>
    <mergeCell ref="D234:D237"/>
    <mergeCell ref="E234:E237"/>
    <mergeCell ref="F234:G237"/>
    <mergeCell ref="H234:I234"/>
    <mergeCell ref="H235:I237"/>
    <mergeCell ref="J242:J243"/>
    <mergeCell ref="K242:K243"/>
    <mergeCell ref="L242:L243"/>
    <mergeCell ref="F244:G245"/>
    <mergeCell ref="H244:I245"/>
    <mergeCell ref="J244:J245"/>
    <mergeCell ref="K244:K245"/>
    <mergeCell ref="L244:L245"/>
    <mergeCell ref="A240:A245"/>
    <mergeCell ref="F240:G240"/>
    <mergeCell ref="H240:L240"/>
    <mergeCell ref="B241:B243"/>
    <mergeCell ref="C241:C243"/>
    <mergeCell ref="D241:D243"/>
    <mergeCell ref="E241:E243"/>
    <mergeCell ref="F241:G243"/>
    <mergeCell ref="H241:I241"/>
    <mergeCell ref="H242:I243"/>
    <mergeCell ref="F249:G250"/>
    <mergeCell ref="H249:I250"/>
    <mergeCell ref="J249:J250"/>
    <mergeCell ref="K249:K250"/>
    <mergeCell ref="L249:L250"/>
    <mergeCell ref="A251:A255"/>
    <mergeCell ref="F251:G251"/>
    <mergeCell ref="H251:L251"/>
    <mergeCell ref="B252:B253"/>
    <mergeCell ref="C252:C253"/>
    <mergeCell ref="A246:A250"/>
    <mergeCell ref="F246:G246"/>
    <mergeCell ref="H246:L246"/>
    <mergeCell ref="B247:B248"/>
    <mergeCell ref="C247:C248"/>
    <mergeCell ref="D247:D248"/>
    <mergeCell ref="E247:E248"/>
    <mergeCell ref="F247:G248"/>
    <mergeCell ref="H247:I247"/>
    <mergeCell ref="H248:I248"/>
    <mergeCell ref="F257:G258"/>
    <mergeCell ref="H257:I257"/>
    <mergeCell ref="H258:I258"/>
    <mergeCell ref="F259:G260"/>
    <mergeCell ref="H259:I260"/>
    <mergeCell ref="J259:J260"/>
    <mergeCell ref="J254:J255"/>
    <mergeCell ref="K254:K255"/>
    <mergeCell ref="L254:L255"/>
    <mergeCell ref="A256:A260"/>
    <mergeCell ref="F256:G256"/>
    <mergeCell ref="H256:L256"/>
    <mergeCell ref="B257:B258"/>
    <mergeCell ref="C257:C258"/>
    <mergeCell ref="D257:D258"/>
    <mergeCell ref="E257:E258"/>
    <mergeCell ref="D252:D253"/>
    <mergeCell ref="E252:E253"/>
    <mergeCell ref="F252:G253"/>
    <mergeCell ref="H252:I252"/>
    <mergeCell ref="H253:I253"/>
    <mergeCell ref="F254:G255"/>
    <mergeCell ref="H254:I255"/>
    <mergeCell ref="H262:I262"/>
    <mergeCell ref="H263:I264"/>
    <mergeCell ref="J263:J264"/>
    <mergeCell ref="K263:K264"/>
    <mergeCell ref="L263:L264"/>
    <mergeCell ref="F265:G266"/>
    <mergeCell ref="H265:I266"/>
    <mergeCell ref="J265:J266"/>
    <mergeCell ref="K265:K266"/>
    <mergeCell ref="L265:L266"/>
    <mergeCell ref="K259:K260"/>
    <mergeCell ref="L259:L260"/>
    <mergeCell ref="A261:A266"/>
    <mergeCell ref="F261:G261"/>
    <mergeCell ref="H261:L261"/>
    <mergeCell ref="B262:B264"/>
    <mergeCell ref="C262:C264"/>
    <mergeCell ref="D262:D264"/>
    <mergeCell ref="E262:E264"/>
    <mergeCell ref="F262:G264"/>
    <mergeCell ref="F270:G271"/>
    <mergeCell ref="H270:I271"/>
    <mergeCell ref="J270:J271"/>
    <mergeCell ref="K270:K271"/>
    <mergeCell ref="L270:L271"/>
    <mergeCell ref="A272:A276"/>
    <mergeCell ref="F272:G272"/>
    <mergeCell ref="H272:L272"/>
    <mergeCell ref="B273:B274"/>
    <mergeCell ref="C273:C274"/>
    <mergeCell ref="A267:A271"/>
    <mergeCell ref="F267:G267"/>
    <mergeCell ref="H267:L267"/>
    <mergeCell ref="B268:B269"/>
    <mergeCell ref="C268:C269"/>
    <mergeCell ref="D268:D269"/>
    <mergeCell ref="E268:E269"/>
    <mergeCell ref="F268:G269"/>
    <mergeCell ref="H268:I268"/>
    <mergeCell ref="H269:I269"/>
    <mergeCell ref="F278:G280"/>
    <mergeCell ref="H278:I278"/>
    <mergeCell ref="H279:I280"/>
    <mergeCell ref="J279:J280"/>
    <mergeCell ref="K279:K280"/>
    <mergeCell ref="L279:L280"/>
    <mergeCell ref="J275:J276"/>
    <mergeCell ref="K275:K276"/>
    <mergeCell ref="L275:L276"/>
    <mergeCell ref="A277:A282"/>
    <mergeCell ref="F277:G277"/>
    <mergeCell ref="H277:L277"/>
    <mergeCell ref="B278:B280"/>
    <mergeCell ref="C278:C280"/>
    <mergeCell ref="D278:D280"/>
    <mergeCell ref="E278:E280"/>
    <mergeCell ref="D273:D274"/>
    <mergeCell ref="E273:E274"/>
    <mergeCell ref="F273:G274"/>
    <mergeCell ref="H273:I273"/>
    <mergeCell ref="H274:I274"/>
    <mergeCell ref="F275:G276"/>
    <mergeCell ref="H275:I276"/>
    <mergeCell ref="D284:D285"/>
    <mergeCell ref="E284:E285"/>
    <mergeCell ref="F284:G285"/>
    <mergeCell ref="H284:I284"/>
    <mergeCell ref="H285:I285"/>
    <mergeCell ref="F286:G287"/>
    <mergeCell ref="H286:I287"/>
    <mergeCell ref="F281:G282"/>
    <mergeCell ref="H281:I282"/>
    <mergeCell ref="J281:J282"/>
    <mergeCell ref="K281:K282"/>
    <mergeCell ref="L281:L282"/>
    <mergeCell ref="A283:A287"/>
    <mergeCell ref="F283:G283"/>
    <mergeCell ref="H283:L283"/>
    <mergeCell ref="B284:B285"/>
    <mergeCell ref="C284:C285"/>
    <mergeCell ref="K291:K292"/>
    <mergeCell ref="L291:L292"/>
    <mergeCell ref="A293:A297"/>
    <mergeCell ref="F293:G293"/>
    <mergeCell ref="H293:L293"/>
    <mergeCell ref="B294:B295"/>
    <mergeCell ref="C294:C295"/>
    <mergeCell ref="D294:D295"/>
    <mergeCell ref="E294:E295"/>
    <mergeCell ref="F294:G295"/>
    <mergeCell ref="F289:G290"/>
    <mergeCell ref="H289:I289"/>
    <mergeCell ref="H290:I290"/>
    <mergeCell ref="F291:G292"/>
    <mergeCell ref="H291:I292"/>
    <mergeCell ref="J291:J292"/>
    <mergeCell ref="J286:J287"/>
    <mergeCell ref="K286:K287"/>
    <mergeCell ref="L286:L287"/>
    <mergeCell ref="A288:A292"/>
    <mergeCell ref="F288:G288"/>
    <mergeCell ref="H288:L288"/>
    <mergeCell ref="B289:B290"/>
    <mergeCell ref="C289:C290"/>
    <mergeCell ref="D289:D290"/>
    <mergeCell ref="E289:E290"/>
    <mergeCell ref="H300:I300"/>
    <mergeCell ref="F301:G302"/>
    <mergeCell ref="H301:I302"/>
    <mergeCell ref="J301:J302"/>
    <mergeCell ref="K301:K302"/>
    <mergeCell ref="L301:L302"/>
    <mergeCell ref="L296:L297"/>
    <mergeCell ref="A298:A302"/>
    <mergeCell ref="F298:G298"/>
    <mergeCell ref="H298:L298"/>
    <mergeCell ref="B299:B300"/>
    <mergeCell ref="C299:C300"/>
    <mergeCell ref="D299:D300"/>
    <mergeCell ref="E299:E300"/>
    <mergeCell ref="F299:G300"/>
    <mergeCell ref="H299:I299"/>
    <mergeCell ref="H294:I294"/>
    <mergeCell ref="H295:I295"/>
    <mergeCell ref="F296:G297"/>
    <mergeCell ref="H296:I297"/>
    <mergeCell ref="J296:J297"/>
    <mergeCell ref="K296:K297"/>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D309:D310"/>
    <mergeCell ref="E309:E310"/>
    <mergeCell ref="F309:G310"/>
    <mergeCell ref="H309:I309"/>
    <mergeCell ref="H310:I310"/>
    <mergeCell ref="F311:G312"/>
    <mergeCell ref="H311:I312"/>
    <mergeCell ref="H319:I319"/>
    <mergeCell ref="H320:I321"/>
    <mergeCell ref="J320:J321"/>
    <mergeCell ref="K320:K321"/>
    <mergeCell ref="L320:L321"/>
    <mergeCell ref="F322:G323"/>
    <mergeCell ref="H322:I323"/>
    <mergeCell ref="J322:J323"/>
    <mergeCell ref="K322:K323"/>
    <mergeCell ref="L322:L323"/>
    <mergeCell ref="K316:K317"/>
    <mergeCell ref="L316:L317"/>
    <mergeCell ref="A318:A323"/>
    <mergeCell ref="F318:G318"/>
    <mergeCell ref="H318:L318"/>
    <mergeCell ref="B319:B321"/>
    <mergeCell ref="C319:C321"/>
    <mergeCell ref="D319:D321"/>
    <mergeCell ref="E319:E321"/>
    <mergeCell ref="F319:G321"/>
    <mergeCell ref="J326:J327"/>
    <mergeCell ref="K326:K327"/>
    <mergeCell ref="L326:L327"/>
    <mergeCell ref="F328:G329"/>
    <mergeCell ref="H328:I329"/>
    <mergeCell ref="J328:J329"/>
    <mergeCell ref="K328:K329"/>
    <mergeCell ref="L328:L329"/>
    <mergeCell ref="A324:A329"/>
    <mergeCell ref="F324:G324"/>
    <mergeCell ref="H324:L324"/>
    <mergeCell ref="B325:B327"/>
    <mergeCell ref="C325:C327"/>
    <mergeCell ref="D325:D327"/>
    <mergeCell ref="E325:E327"/>
    <mergeCell ref="F325:G327"/>
    <mergeCell ref="H325:I325"/>
    <mergeCell ref="H326:I327"/>
    <mergeCell ref="F333:G334"/>
    <mergeCell ref="H333:I334"/>
    <mergeCell ref="J333:J334"/>
    <mergeCell ref="K333:K334"/>
    <mergeCell ref="L333:L334"/>
    <mergeCell ref="A335:A339"/>
    <mergeCell ref="F335:G335"/>
    <mergeCell ref="H335:L335"/>
    <mergeCell ref="B336:B337"/>
    <mergeCell ref="C336:C337"/>
    <mergeCell ref="A330:A334"/>
    <mergeCell ref="F330:G330"/>
    <mergeCell ref="H330:L330"/>
    <mergeCell ref="B331:B332"/>
    <mergeCell ref="C331:C332"/>
    <mergeCell ref="D331:D332"/>
    <mergeCell ref="E331:E332"/>
    <mergeCell ref="F331:G332"/>
    <mergeCell ref="H331:I331"/>
    <mergeCell ref="H332:I332"/>
    <mergeCell ref="F341:G342"/>
    <mergeCell ref="H341:I341"/>
    <mergeCell ref="H342:I342"/>
    <mergeCell ref="F343:G344"/>
    <mergeCell ref="H343:I344"/>
    <mergeCell ref="J343:J344"/>
    <mergeCell ref="J338:J339"/>
    <mergeCell ref="K338:K339"/>
    <mergeCell ref="L338:L339"/>
    <mergeCell ref="A340:A344"/>
    <mergeCell ref="F340:G340"/>
    <mergeCell ref="H340:L340"/>
    <mergeCell ref="B341:B342"/>
    <mergeCell ref="C341:C342"/>
    <mergeCell ref="D341:D342"/>
    <mergeCell ref="E341:E342"/>
    <mergeCell ref="D336:D337"/>
    <mergeCell ref="E336:E337"/>
    <mergeCell ref="F336:G337"/>
    <mergeCell ref="H336:I336"/>
    <mergeCell ref="H337:I337"/>
    <mergeCell ref="F338:G339"/>
    <mergeCell ref="H338:I339"/>
    <mergeCell ref="H346:I346"/>
    <mergeCell ref="H347:I349"/>
    <mergeCell ref="J347:J349"/>
    <mergeCell ref="K347:K349"/>
    <mergeCell ref="L347:L349"/>
    <mergeCell ref="F350:G351"/>
    <mergeCell ref="H350:I351"/>
    <mergeCell ref="J350:J351"/>
    <mergeCell ref="K350:K351"/>
    <mergeCell ref="L350:L351"/>
    <mergeCell ref="K343:K344"/>
    <mergeCell ref="L343:L344"/>
    <mergeCell ref="A345:A351"/>
    <mergeCell ref="F345:G345"/>
    <mergeCell ref="H345:L345"/>
    <mergeCell ref="B346:B349"/>
    <mergeCell ref="C346:C349"/>
    <mergeCell ref="D346:D349"/>
    <mergeCell ref="E346:E349"/>
    <mergeCell ref="F346:G349"/>
    <mergeCell ref="J354:J356"/>
    <mergeCell ref="K354:K356"/>
    <mergeCell ref="L354:L356"/>
    <mergeCell ref="F357:G358"/>
    <mergeCell ref="H357:I358"/>
    <mergeCell ref="J357:J358"/>
    <mergeCell ref="K357:K358"/>
    <mergeCell ref="L357:L358"/>
    <mergeCell ref="A352:A358"/>
    <mergeCell ref="F352:G352"/>
    <mergeCell ref="H352:L352"/>
    <mergeCell ref="B353:B356"/>
    <mergeCell ref="C353:C356"/>
    <mergeCell ref="D353:D356"/>
    <mergeCell ref="E353:E356"/>
    <mergeCell ref="F353:G356"/>
    <mergeCell ref="H353:I353"/>
    <mergeCell ref="H354:I356"/>
    <mergeCell ref="D365:D366"/>
    <mergeCell ref="E365:E366"/>
    <mergeCell ref="F365:G366"/>
    <mergeCell ref="H365:I365"/>
    <mergeCell ref="H366:I366"/>
    <mergeCell ref="F367:G368"/>
    <mergeCell ref="H367:I368"/>
    <mergeCell ref="F362:G363"/>
    <mergeCell ref="H362:I363"/>
    <mergeCell ref="J362:J363"/>
    <mergeCell ref="K362:K363"/>
    <mergeCell ref="L362:L363"/>
    <mergeCell ref="A364:A368"/>
    <mergeCell ref="F364:G364"/>
    <mergeCell ref="H364:L364"/>
    <mergeCell ref="B365:B366"/>
    <mergeCell ref="C365:C366"/>
    <mergeCell ref="A359:A363"/>
    <mergeCell ref="F359:G359"/>
    <mergeCell ref="H359:L359"/>
    <mergeCell ref="B360:B361"/>
    <mergeCell ref="C360:C361"/>
    <mergeCell ref="D360:D361"/>
    <mergeCell ref="E360:E361"/>
    <mergeCell ref="F360:G361"/>
    <mergeCell ref="H360:I360"/>
    <mergeCell ref="H361:I361"/>
    <mergeCell ref="K372:K373"/>
    <mergeCell ref="L372:L373"/>
    <mergeCell ref="A374:A378"/>
    <mergeCell ref="F374:G374"/>
    <mergeCell ref="H374:L374"/>
    <mergeCell ref="B375:B376"/>
    <mergeCell ref="C375:C376"/>
    <mergeCell ref="D375:D376"/>
    <mergeCell ref="E375:E376"/>
    <mergeCell ref="F375:G376"/>
    <mergeCell ref="F370:G371"/>
    <mergeCell ref="H370:I370"/>
    <mergeCell ref="H371:I371"/>
    <mergeCell ref="F372:G373"/>
    <mergeCell ref="H372:I373"/>
    <mergeCell ref="J372:J373"/>
    <mergeCell ref="J367:J368"/>
    <mergeCell ref="K367:K368"/>
    <mergeCell ref="L367:L368"/>
    <mergeCell ref="A369:A373"/>
    <mergeCell ref="F369:G369"/>
    <mergeCell ref="H369:L369"/>
    <mergeCell ref="B370:B371"/>
    <mergeCell ref="C370:C371"/>
    <mergeCell ref="D370:D371"/>
    <mergeCell ref="E370:E371"/>
    <mergeCell ref="H381:I381"/>
    <mergeCell ref="F382:G383"/>
    <mergeCell ref="H382:I383"/>
    <mergeCell ref="J382:J383"/>
    <mergeCell ref="K382:K383"/>
    <mergeCell ref="L382:L383"/>
    <mergeCell ref="L377:L378"/>
    <mergeCell ref="A379:A383"/>
    <mergeCell ref="F379:G379"/>
    <mergeCell ref="H379:L379"/>
    <mergeCell ref="B380:B381"/>
    <mergeCell ref="C380:C381"/>
    <mergeCell ref="D380:D381"/>
    <mergeCell ref="E380:E381"/>
    <mergeCell ref="F380:G381"/>
    <mergeCell ref="H380:I380"/>
    <mergeCell ref="H375:I375"/>
    <mergeCell ref="H376:I376"/>
    <mergeCell ref="F377:G378"/>
    <mergeCell ref="H377:I378"/>
    <mergeCell ref="J377:J378"/>
    <mergeCell ref="K377:K378"/>
    <mergeCell ref="D390:D391"/>
    <mergeCell ref="E390:E391"/>
    <mergeCell ref="F390:G391"/>
    <mergeCell ref="H390:I390"/>
    <mergeCell ref="H391:I391"/>
    <mergeCell ref="F392:G393"/>
    <mergeCell ref="H392:I393"/>
    <mergeCell ref="F387:G388"/>
    <mergeCell ref="H387:I388"/>
    <mergeCell ref="J387:J388"/>
    <mergeCell ref="K387:K388"/>
    <mergeCell ref="L387:L388"/>
    <mergeCell ref="A389:A393"/>
    <mergeCell ref="F389:G389"/>
    <mergeCell ref="H389:L389"/>
    <mergeCell ref="B390:B391"/>
    <mergeCell ref="C390:C391"/>
    <mergeCell ref="A384:A388"/>
    <mergeCell ref="F384:G384"/>
    <mergeCell ref="H384:L384"/>
    <mergeCell ref="B385:B386"/>
    <mergeCell ref="C385:C386"/>
    <mergeCell ref="D385:D386"/>
    <mergeCell ref="E385:E386"/>
    <mergeCell ref="F385:G386"/>
    <mergeCell ref="H385:I385"/>
    <mergeCell ref="H386:I386"/>
    <mergeCell ref="A400:A405"/>
    <mergeCell ref="F400:G400"/>
    <mergeCell ref="H400:L400"/>
    <mergeCell ref="B401:B403"/>
    <mergeCell ref="C401:C403"/>
    <mergeCell ref="F395:G397"/>
    <mergeCell ref="H395:I395"/>
    <mergeCell ref="H396:I397"/>
    <mergeCell ref="J396:J397"/>
    <mergeCell ref="K396:K397"/>
    <mergeCell ref="L396:L397"/>
    <mergeCell ref="J392:J393"/>
    <mergeCell ref="K392:K393"/>
    <mergeCell ref="L392:L393"/>
    <mergeCell ref="A394:A399"/>
    <mergeCell ref="F394:G394"/>
    <mergeCell ref="H394:L394"/>
    <mergeCell ref="B395:B397"/>
    <mergeCell ref="C395:C397"/>
    <mergeCell ref="D395:D397"/>
    <mergeCell ref="E395:E397"/>
    <mergeCell ref="H408:I409"/>
    <mergeCell ref="K402:K403"/>
    <mergeCell ref="L402:L403"/>
    <mergeCell ref="F404:G405"/>
    <mergeCell ref="H404:I405"/>
    <mergeCell ref="J404:J405"/>
    <mergeCell ref="K404:K405"/>
    <mergeCell ref="L404:L405"/>
    <mergeCell ref="D401:D403"/>
    <mergeCell ref="E401:E403"/>
    <mergeCell ref="F401:G403"/>
    <mergeCell ref="H401:I401"/>
    <mergeCell ref="H402:I403"/>
    <mergeCell ref="J402:J403"/>
    <mergeCell ref="F398:G399"/>
    <mergeCell ref="H398:I399"/>
    <mergeCell ref="J398:J399"/>
    <mergeCell ref="K398:K399"/>
    <mergeCell ref="L398:L399"/>
    <mergeCell ref="A417:A422"/>
    <mergeCell ref="F417:G417"/>
    <mergeCell ref="H417:L417"/>
    <mergeCell ref="B418:B420"/>
    <mergeCell ref="C418:C420"/>
    <mergeCell ref="A412:A416"/>
    <mergeCell ref="F412:G412"/>
    <mergeCell ref="H412:L412"/>
    <mergeCell ref="B413:B414"/>
    <mergeCell ref="C413:C414"/>
    <mergeCell ref="D413:D414"/>
    <mergeCell ref="E413:E414"/>
    <mergeCell ref="F413:G414"/>
    <mergeCell ref="H413:I413"/>
    <mergeCell ref="H414:I414"/>
    <mergeCell ref="J408:J409"/>
    <mergeCell ref="K408:K409"/>
    <mergeCell ref="L408:L409"/>
    <mergeCell ref="F410:G411"/>
    <mergeCell ref="H410:I411"/>
    <mergeCell ref="J410:J411"/>
    <mergeCell ref="K410:K411"/>
    <mergeCell ref="L410:L411"/>
    <mergeCell ref="A406:A411"/>
    <mergeCell ref="F406:G406"/>
    <mergeCell ref="H406:L406"/>
    <mergeCell ref="B407:B409"/>
    <mergeCell ref="C407:C409"/>
    <mergeCell ref="D407:D409"/>
    <mergeCell ref="E407:E409"/>
    <mergeCell ref="F407:G409"/>
    <mergeCell ref="H407:I407"/>
    <mergeCell ref="K419:K420"/>
    <mergeCell ref="L419:L420"/>
    <mergeCell ref="F421:G422"/>
    <mergeCell ref="H421:I422"/>
    <mergeCell ref="J421:J422"/>
    <mergeCell ref="K421:K422"/>
    <mergeCell ref="L421:L422"/>
    <mergeCell ref="D418:D420"/>
    <mergeCell ref="E418:E420"/>
    <mergeCell ref="F418:G420"/>
    <mergeCell ref="H418:I418"/>
    <mergeCell ref="H419:I420"/>
    <mergeCell ref="J419:J420"/>
    <mergeCell ref="F415:G416"/>
    <mergeCell ref="H415:I416"/>
    <mergeCell ref="J415:J416"/>
    <mergeCell ref="K415:K416"/>
    <mergeCell ref="L415:L416"/>
    <mergeCell ref="J425:J426"/>
    <mergeCell ref="K425:K426"/>
    <mergeCell ref="L425:L426"/>
    <mergeCell ref="F427:G428"/>
    <mergeCell ref="H427:I428"/>
    <mergeCell ref="J427:J428"/>
    <mergeCell ref="K427:K428"/>
    <mergeCell ref="L427:L428"/>
    <mergeCell ref="A423:A428"/>
    <mergeCell ref="F423:G423"/>
    <mergeCell ref="H423:L423"/>
    <mergeCell ref="B424:B426"/>
    <mergeCell ref="C424:C426"/>
    <mergeCell ref="D424:D426"/>
    <mergeCell ref="E424:E426"/>
    <mergeCell ref="F424:G426"/>
    <mergeCell ref="H424:I424"/>
    <mergeCell ref="H425:I426"/>
    <mergeCell ref="F432:G433"/>
    <mergeCell ref="H432:I433"/>
    <mergeCell ref="J432:J433"/>
    <mergeCell ref="K432:K433"/>
    <mergeCell ref="L432:L433"/>
    <mergeCell ref="A434:A438"/>
    <mergeCell ref="F434:G434"/>
    <mergeCell ref="H434:L434"/>
    <mergeCell ref="B435:B436"/>
    <mergeCell ref="C435:C436"/>
    <mergeCell ref="A429:A433"/>
    <mergeCell ref="F429:G429"/>
    <mergeCell ref="H429:L429"/>
    <mergeCell ref="B430:B431"/>
    <mergeCell ref="C430:C431"/>
    <mergeCell ref="D430:D431"/>
    <mergeCell ref="E430:E431"/>
    <mergeCell ref="F430:G431"/>
    <mergeCell ref="H430:I430"/>
    <mergeCell ref="H431:I431"/>
    <mergeCell ref="F440:G441"/>
    <mergeCell ref="H440:I440"/>
    <mergeCell ref="H441:I441"/>
    <mergeCell ref="F442:G443"/>
    <mergeCell ref="H442:I443"/>
    <mergeCell ref="J442:J443"/>
    <mergeCell ref="J437:J438"/>
    <mergeCell ref="K437:K438"/>
    <mergeCell ref="L437:L438"/>
    <mergeCell ref="A439:A443"/>
    <mergeCell ref="F439:G439"/>
    <mergeCell ref="H439:L439"/>
    <mergeCell ref="B440:B441"/>
    <mergeCell ref="C440:C441"/>
    <mergeCell ref="D440:D441"/>
    <mergeCell ref="E440:E441"/>
    <mergeCell ref="D435:D436"/>
    <mergeCell ref="E435:E436"/>
    <mergeCell ref="F435:G436"/>
    <mergeCell ref="H435:I435"/>
    <mergeCell ref="H436:I436"/>
    <mergeCell ref="F437:G438"/>
    <mergeCell ref="H437:I438"/>
    <mergeCell ref="H445:I445"/>
    <mergeCell ref="H446:I447"/>
    <mergeCell ref="J446:J447"/>
    <mergeCell ref="K446:K447"/>
    <mergeCell ref="L446:L447"/>
    <mergeCell ref="F448:G449"/>
    <mergeCell ref="H448:I449"/>
    <mergeCell ref="J448:J449"/>
    <mergeCell ref="K448:K449"/>
    <mergeCell ref="L448:L449"/>
    <mergeCell ref="K442:K443"/>
    <mergeCell ref="L442:L443"/>
    <mergeCell ref="A444:A449"/>
    <mergeCell ref="F444:G444"/>
    <mergeCell ref="H444:L444"/>
    <mergeCell ref="B445:B447"/>
    <mergeCell ref="C445:C447"/>
    <mergeCell ref="D445:D447"/>
    <mergeCell ref="E445:E447"/>
    <mergeCell ref="F445:G447"/>
    <mergeCell ref="F453:G454"/>
    <mergeCell ref="H453:I454"/>
    <mergeCell ref="J453:J454"/>
    <mergeCell ref="K453:K454"/>
    <mergeCell ref="L453:L454"/>
    <mergeCell ref="A455:A459"/>
    <mergeCell ref="F455:G455"/>
    <mergeCell ref="H455:L455"/>
    <mergeCell ref="B456:B457"/>
    <mergeCell ref="C456:C457"/>
    <mergeCell ref="A450:A454"/>
    <mergeCell ref="F450:G450"/>
    <mergeCell ref="H450:L450"/>
    <mergeCell ref="B451:B452"/>
    <mergeCell ref="C451:C452"/>
    <mergeCell ref="D451:D452"/>
    <mergeCell ref="E451:E452"/>
    <mergeCell ref="F451:G452"/>
    <mergeCell ref="H451:I451"/>
    <mergeCell ref="H452:I452"/>
    <mergeCell ref="F461:G462"/>
    <mergeCell ref="H461:I461"/>
    <mergeCell ref="H462:I462"/>
    <mergeCell ref="F463:G464"/>
    <mergeCell ref="H463:I464"/>
    <mergeCell ref="J463:J464"/>
    <mergeCell ref="J458:J459"/>
    <mergeCell ref="K458:K459"/>
    <mergeCell ref="L458:L459"/>
    <mergeCell ref="A460:A464"/>
    <mergeCell ref="F460:G460"/>
    <mergeCell ref="H460:L460"/>
    <mergeCell ref="B461:B462"/>
    <mergeCell ref="C461:C462"/>
    <mergeCell ref="D461:D462"/>
    <mergeCell ref="E461:E462"/>
    <mergeCell ref="D456:D457"/>
    <mergeCell ref="E456:E457"/>
    <mergeCell ref="F456:G457"/>
    <mergeCell ref="H456:I456"/>
    <mergeCell ref="H457:I457"/>
    <mergeCell ref="F458:G459"/>
    <mergeCell ref="H458:I459"/>
    <mergeCell ref="H466:I466"/>
    <mergeCell ref="H467:I468"/>
    <mergeCell ref="J467:J468"/>
    <mergeCell ref="K467:K468"/>
    <mergeCell ref="L467:L468"/>
    <mergeCell ref="F469:G470"/>
    <mergeCell ref="H469:I470"/>
    <mergeCell ref="J469:J470"/>
    <mergeCell ref="K469:K470"/>
    <mergeCell ref="L469:L470"/>
    <mergeCell ref="K463:K464"/>
    <mergeCell ref="L463:L464"/>
    <mergeCell ref="A465:A470"/>
    <mergeCell ref="F465:G465"/>
    <mergeCell ref="H465:L465"/>
    <mergeCell ref="B466:B468"/>
    <mergeCell ref="C466:C468"/>
    <mergeCell ref="D466:D468"/>
    <mergeCell ref="E466:E468"/>
    <mergeCell ref="F466:G468"/>
    <mergeCell ref="F474:G475"/>
    <mergeCell ref="H474:I475"/>
    <mergeCell ref="J474:J475"/>
    <mergeCell ref="K474:K475"/>
    <mergeCell ref="L474:L475"/>
    <mergeCell ref="A476:A480"/>
    <mergeCell ref="F476:G476"/>
    <mergeCell ref="H476:L476"/>
    <mergeCell ref="B477:B478"/>
    <mergeCell ref="C477:C478"/>
    <mergeCell ref="A471:A475"/>
    <mergeCell ref="F471:G471"/>
    <mergeCell ref="H471:L471"/>
    <mergeCell ref="B472:B473"/>
    <mergeCell ref="C472:C473"/>
    <mergeCell ref="D472:D473"/>
    <mergeCell ref="E472:E473"/>
    <mergeCell ref="F472:G473"/>
    <mergeCell ref="H472:I472"/>
    <mergeCell ref="H473:I473"/>
    <mergeCell ref="F482:G483"/>
    <mergeCell ref="H482:I482"/>
    <mergeCell ref="H483:I483"/>
    <mergeCell ref="F484:G485"/>
    <mergeCell ref="H484:I485"/>
    <mergeCell ref="J484:J485"/>
    <mergeCell ref="J479:J480"/>
    <mergeCell ref="K479:K480"/>
    <mergeCell ref="L479:L480"/>
    <mergeCell ref="A481:A485"/>
    <mergeCell ref="F481:G481"/>
    <mergeCell ref="H481:L481"/>
    <mergeCell ref="B482:B483"/>
    <mergeCell ref="C482:C483"/>
    <mergeCell ref="D482:D483"/>
    <mergeCell ref="E482:E483"/>
    <mergeCell ref="D477:D478"/>
    <mergeCell ref="E477:E478"/>
    <mergeCell ref="F477:G478"/>
    <mergeCell ref="H477:I477"/>
    <mergeCell ref="H478:I478"/>
    <mergeCell ref="F479:G480"/>
    <mergeCell ref="H479:I480"/>
    <mergeCell ref="H487:I487"/>
    <mergeCell ref="H488:I489"/>
    <mergeCell ref="J488:J489"/>
    <mergeCell ref="K488:K489"/>
    <mergeCell ref="L488:L489"/>
    <mergeCell ref="F490:G491"/>
    <mergeCell ref="H490:I491"/>
    <mergeCell ref="J490:J491"/>
    <mergeCell ref="K490:K491"/>
    <mergeCell ref="L490:L491"/>
    <mergeCell ref="K484:K485"/>
    <mergeCell ref="L484:L485"/>
    <mergeCell ref="A486:A491"/>
    <mergeCell ref="F486:G486"/>
    <mergeCell ref="H486:L486"/>
    <mergeCell ref="B487:B489"/>
    <mergeCell ref="C487:C489"/>
    <mergeCell ref="D487:D489"/>
    <mergeCell ref="E487:E489"/>
    <mergeCell ref="F487:G489"/>
    <mergeCell ref="J494:J495"/>
    <mergeCell ref="K494:K495"/>
    <mergeCell ref="L494:L495"/>
    <mergeCell ref="F496:G497"/>
    <mergeCell ref="H496:I497"/>
    <mergeCell ref="J496:J497"/>
    <mergeCell ref="K496:K497"/>
    <mergeCell ref="L496:L497"/>
    <mergeCell ref="A492:A497"/>
    <mergeCell ref="F492:G492"/>
    <mergeCell ref="H492:L492"/>
    <mergeCell ref="B493:B495"/>
    <mergeCell ref="C493:C495"/>
    <mergeCell ref="D493:D495"/>
    <mergeCell ref="E493:E495"/>
    <mergeCell ref="F493:G495"/>
    <mergeCell ref="H493:I493"/>
    <mergeCell ref="H494:I495"/>
    <mergeCell ref="J500:J501"/>
    <mergeCell ref="K500:K501"/>
    <mergeCell ref="L500:L501"/>
    <mergeCell ref="F502:G503"/>
    <mergeCell ref="H502:I503"/>
    <mergeCell ref="J502:J503"/>
    <mergeCell ref="K502:K503"/>
    <mergeCell ref="L502:L503"/>
    <mergeCell ref="A498:A503"/>
    <mergeCell ref="F498:G498"/>
    <mergeCell ref="H498:L498"/>
    <mergeCell ref="B499:B501"/>
    <mergeCell ref="C499:C501"/>
    <mergeCell ref="D499:D501"/>
    <mergeCell ref="E499:E501"/>
    <mergeCell ref="F499:G501"/>
    <mergeCell ref="H499:I499"/>
    <mergeCell ref="H500:I501"/>
    <mergeCell ref="D510:D511"/>
    <mergeCell ref="E510:E511"/>
    <mergeCell ref="F510:G511"/>
    <mergeCell ref="H510:I510"/>
    <mergeCell ref="H511:I511"/>
    <mergeCell ref="F512:G513"/>
    <mergeCell ref="H512:I513"/>
    <mergeCell ref="F507:G508"/>
    <mergeCell ref="H507:I508"/>
    <mergeCell ref="J507:J508"/>
    <mergeCell ref="K507:K508"/>
    <mergeCell ref="L507:L508"/>
    <mergeCell ref="A509:A513"/>
    <mergeCell ref="F509:G509"/>
    <mergeCell ref="H509:L509"/>
    <mergeCell ref="B510:B511"/>
    <mergeCell ref="C510:C511"/>
    <mergeCell ref="A504:A508"/>
    <mergeCell ref="F504:G504"/>
    <mergeCell ref="H504:L504"/>
    <mergeCell ref="B505:B506"/>
    <mergeCell ref="C505:C506"/>
    <mergeCell ref="D505:D506"/>
    <mergeCell ref="E505:E506"/>
    <mergeCell ref="F505:G506"/>
    <mergeCell ref="H505:I505"/>
    <mergeCell ref="H506:I506"/>
    <mergeCell ref="F518:G519"/>
    <mergeCell ref="H518:I519"/>
    <mergeCell ref="J518:J519"/>
    <mergeCell ref="K518:K519"/>
    <mergeCell ref="L518:L519"/>
    <mergeCell ref="A520:A524"/>
    <mergeCell ref="F520:G520"/>
    <mergeCell ref="H520:L520"/>
    <mergeCell ref="B521:B522"/>
    <mergeCell ref="C521:C522"/>
    <mergeCell ref="F515:G517"/>
    <mergeCell ref="H515:I515"/>
    <mergeCell ref="H516:I517"/>
    <mergeCell ref="J516:J517"/>
    <mergeCell ref="K516:K517"/>
    <mergeCell ref="L516:L517"/>
    <mergeCell ref="J512:J513"/>
    <mergeCell ref="K512:K513"/>
    <mergeCell ref="L512:L513"/>
    <mergeCell ref="A514:A519"/>
    <mergeCell ref="F514:G514"/>
    <mergeCell ref="H514:L514"/>
    <mergeCell ref="B515:B517"/>
    <mergeCell ref="C515:C517"/>
    <mergeCell ref="D515:D517"/>
    <mergeCell ref="E515:E517"/>
    <mergeCell ref="F526:G527"/>
    <mergeCell ref="H526:I526"/>
    <mergeCell ref="H527:I527"/>
    <mergeCell ref="F528:G529"/>
    <mergeCell ref="H528:I529"/>
    <mergeCell ref="J528:J529"/>
    <mergeCell ref="J523:J524"/>
    <mergeCell ref="K523:K524"/>
    <mergeCell ref="L523:L524"/>
    <mergeCell ref="A525:A529"/>
    <mergeCell ref="F525:G525"/>
    <mergeCell ref="H525:L525"/>
    <mergeCell ref="B526:B527"/>
    <mergeCell ref="C526:C527"/>
    <mergeCell ref="D526:D527"/>
    <mergeCell ref="E526:E527"/>
    <mergeCell ref="D521:D522"/>
    <mergeCell ref="E521:E522"/>
    <mergeCell ref="F521:G522"/>
    <mergeCell ref="H521:I521"/>
    <mergeCell ref="H522:I522"/>
    <mergeCell ref="F523:G524"/>
    <mergeCell ref="H523:I524"/>
    <mergeCell ref="L533:L534"/>
    <mergeCell ref="A535:A539"/>
    <mergeCell ref="F535:G535"/>
    <mergeCell ref="H535:L535"/>
    <mergeCell ref="B536:B537"/>
    <mergeCell ref="C536:C537"/>
    <mergeCell ref="D536:D537"/>
    <mergeCell ref="E536:E537"/>
    <mergeCell ref="F536:G537"/>
    <mergeCell ref="H536:I536"/>
    <mergeCell ref="H531:I531"/>
    <mergeCell ref="H532:I532"/>
    <mergeCell ref="F533:G534"/>
    <mergeCell ref="H533:I534"/>
    <mergeCell ref="J533:J534"/>
    <mergeCell ref="K533:K534"/>
    <mergeCell ref="K528:K529"/>
    <mergeCell ref="L528:L529"/>
    <mergeCell ref="A530:A534"/>
    <mergeCell ref="F530:G530"/>
    <mergeCell ref="H530:L530"/>
    <mergeCell ref="B531:B532"/>
    <mergeCell ref="C531:C532"/>
    <mergeCell ref="D531:D532"/>
    <mergeCell ref="E531:E532"/>
    <mergeCell ref="F531:G532"/>
    <mergeCell ref="F543:G544"/>
    <mergeCell ref="H543:I544"/>
    <mergeCell ref="J543:J544"/>
    <mergeCell ref="K543:K544"/>
    <mergeCell ref="L543:L544"/>
    <mergeCell ref="A540:A544"/>
    <mergeCell ref="F540:G540"/>
    <mergeCell ref="H540:L540"/>
    <mergeCell ref="B541:B542"/>
    <mergeCell ref="C541:C542"/>
    <mergeCell ref="D541:D542"/>
    <mergeCell ref="E541:E542"/>
    <mergeCell ref="F541:G542"/>
    <mergeCell ref="H541:I541"/>
    <mergeCell ref="H542:I542"/>
    <mergeCell ref="H537:I537"/>
    <mergeCell ref="F538:G539"/>
    <mergeCell ref="H538:I539"/>
    <mergeCell ref="J538:J539"/>
    <mergeCell ref="K538:K539"/>
    <mergeCell ref="L538:L5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2"/>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12</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1101</v>
      </c>
      <c r="B10" s="203" t="s">
        <v>12</v>
      </c>
      <c r="C10" s="207" t="s">
        <v>11</v>
      </c>
      <c r="D10" s="207" t="s">
        <v>280</v>
      </c>
      <c r="E10" s="207" t="s">
        <v>281</v>
      </c>
      <c r="F10" s="653" t="s">
        <v>8</v>
      </c>
      <c r="G10" s="653"/>
      <c r="H10" s="650"/>
      <c r="I10" s="650"/>
      <c r="J10" s="650"/>
      <c r="K10" s="650"/>
      <c r="L10" s="650"/>
    </row>
    <row r="11" spans="1:12" x14ac:dyDescent="0.2">
      <c r="A11" s="652"/>
      <c r="B11" s="651" t="s">
        <v>3614</v>
      </c>
      <c r="C11" s="654" t="s">
        <v>3615</v>
      </c>
      <c r="D11" s="655">
        <v>43504</v>
      </c>
      <c r="E11" s="651" t="s">
        <v>2733</v>
      </c>
      <c r="F11" s="651" t="s">
        <v>2734</v>
      </c>
      <c r="G11" s="651"/>
      <c r="H11" s="649" t="s">
        <v>286</v>
      </c>
      <c r="I11" s="649"/>
      <c r="J11" s="209" t="s">
        <v>287</v>
      </c>
      <c r="K11" s="209" t="s">
        <v>16</v>
      </c>
      <c r="L11" s="210">
        <v>735</v>
      </c>
    </row>
    <row r="12" spans="1:12" x14ac:dyDescent="0.2">
      <c r="A12" s="652"/>
      <c r="B12" s="651"/>
      <c r="C12" s="654"/>
      <c r="D12" s="655"/>
      <c r="E12" s="651"/>
      <c r="F12" s="651"/>
      <c r="G12" s="651"/>
      <c r="H12" s="649" t="s">
        <v>242</v>
      </c>
      <c r="I12" s="649"/>
      <c r="J12" s="209" t="s">
        <v>287</v>
      </c>
      <c r="K12" s="209" t="s">
        <v>287</v>
      </c>
      <c r="L12" s="210">
        <v>0</v>
      </c>
    </row>
    <row r="13" spans="1:12" ht="24" x14ac:dyDescent="0.2">
      <c r="A13" s="652"/>
      <c r="B13" s="203" t="s">
        <v>6</v>
      </c>
      <c r="C13" s="207" t="s">
        <v>5</v>
      </c>
      <c r="D13" s="207" t="s">
        <v>288</v>
      </c>
      <c r="E13" s="207" t="s">
        <v>289</v>
      </c>
      <c r="F13" s="650"/>
      <c r="G13" s="650"/>
      <c r="H13" s="649" t="s">
        <v>290</v>
      </c>
      <c r="I13" s="649"/>
      <c r="J13" s="651" t="s">
        <v>287</v>
      </c>
      <c r="K13" s="651" t="s">
        <v>16</v>
      </c>
      <c r="L13" s="648">
        <v>450</v>
      </c>
    </row>
    <row r="14" spans="1:12" ht="36" x14ac:dyDescent="0.2">
      <c r="A14" s="652"/>
      <c r="B14" s="209" t="s">
        <v>345</v>
      </c>
      <c r="C14" s="209" t="s">
        <v>2734</v>
      </c>
      <c r="D14" s="211">
        <v>43512</v>
      </c>
      <c r="E14" s="209" t="s">
        <v>3616</v>
      </c>
      <c r="F14" s="650"/>
      <c r="G14" s="650"/>
      <c r="H14" s="649"/>
      <c r="I14" s="649"/>
      <c r="J14" s="651"/>
      <c r="K14" s="651"/>
      <c r="L14" s="648"/>
    </row>
    <row r="15" spans="1:12" ht="24" x14ac:dyDescent="0.2">
      <c r="A15" s="652">
        <v>1102</v>
      </c>
      <c r="B15" s="203" t="s">
        <v>12</v>
      </c>
      <c r="C15" s="207" t="s">
        <v>11</v>
      </c>
      <c r="D15" s="207" t="s">
        <v>280</v>
      </c>
      <c r="E15" s="207" t="s">
        <v>281</v>
      </c>
      <c r="F15" s="653" t="s">
        <v>8</v>
      </c>
      <c r="G15" s="653"/>
      <c r="H15" s="650"/>
      <c r="I15" s="650"/>
      <c r="J15" s="650"/>
      <c r="K15" s="650"/>
      <c r="L15" s="650"/>
    </row>
    <row r="16" spans="1:12" x14ac:dyDescent="0.2">
      <c r="A16" s="652"/>
      <c r="B16" s="651" t="s">
        <v>3617</v>
      </c>
      <c r="C16" s="654" t="s">
        <v>3618</v>
      </c>
      <c r="D16" s="655">
        <v>43551</v>
      </c>
      <c r="E16" s="651" t="s">
        <v>3619</v>
      </c>
      <c r="F16" s="651" t="s">
        <v>669</v>
      </c>
      <c r="G16" s="651"/>
      <c r="H16" s="649" t="s">
        <v>286</v>
      </c>
      <c r="I16" s="649"/>
      <c r="J16" s="209" t="s">
        <v>287</v>
      </c>
      <c r="K16" s="209" t="s">
        <v>16</v>
      </c>
      <c r="L16" s="210">
        <v>201</v>
      </c>
    </row>
    <row r="17" spans="1:12" x14ac:dyDescent="0.2">
      <c r="A17" s="652"/>
      <c r="B17" s="651"/>
      <c r="C17" s="654"/>
      <c r="D17" s="655"/>
      <c r="E17" s="651"/>
      <c r="F17" s="651"/>
      <c r="G17" s="651"/>
      <c r="H17" s="649" t="s">
        <v>242</v>
      </c>
      <c r="I17" s="649"/>
      <c r="J17" s="209" t="s">
        <v>287</v>
      </c>
      <c r="K17" s="209" t="s">
        <v>16</v>
      </c>
      <c r="L17" s="210">
        <v>534.17999999999995</v>
      </c>
    </row>
    <row r="18" spans="1:12" ht="24" x14ac:dyDescent="0.2">
      <c r="A18" s="652"/>
      <c r="B18" s="203" t="s">
        <v>6</v>
      </c>
      <c r="C18" s="207" t="s">
        <v>5</v>
      </c>
      <c r="D18" s="207" t="s">
        <v>288</v>
      </c>
      <c r="E18" s="207" t="s">
        <v>289</v>
      </c>
      <c r="F18" s="650"/>
      <c r="G18" s="650"/>
      <c r="H18" s="649" t="s">
        <v>290</v>
      </c>
      <c r="I18" s="649"/>
      <c r="J18" s="651" t="s">
        <v>287</v>
      </c>
      <c r="K18" s="651" t="s">
        <v>16</v>
      </c>
      <c r="L18" s="648">
        <v>100</v>
      </c>
    </row>
    <row r="19" spans="1:12" ht="24" x14ac:dyDescent="0.2">
      <c r="A19" s="652"/>
      <c r="B19" s="209" t="s">
        <v>439</v>
      </c>
      <c r="C19" s="209" t="s">
        <v>669</v>
      </c>
      <c r="D19" s="211">
        <v>43552</v>
      </c>
      <c r="E19" s="209" t="s">
        <v>3620</v>
      </c>
      <c r="F19" s="650"/>
      <c r="G19" s="650"/>
      <c r="H19" s="649"/>
      <c r="I19" s="649"/>
      <c r="J19" s="651"/>
      <c r="K19" s="651"/>
      <c r="L19" s="648"/>
    </row>
    <row r="20" spans="1:12" ht="24" x14ac:dyDescent="0.2">
      <c r="A20" s="652">
        <v>1103</v>
      </c>
      <c r="B20" s="203" t="s">
        <v>12</v>
      </c>
      <c r="C20" s="207" t="s">
        <v>11</v>
      </c>
      <c r="D20" s="207" t="s">
        <v>280</v>
      </c>
      <c r="E20" s="207" t="s">
        <v>281</v>
      </c>
      <c r="F20" s="653" t="s">
        <v>8</v>
      </c>
      <c r="G20" s="653"/>
      <c r="H20" s="650"/>
      <c r="I20" s="650"/>
      <c r="J20" s="650"/>
      <c r="K20" s="650"/>
      <c r="L20" s="650"/>
    </row>
    <row r="21" spans="1:12" x14ac:dyDescent="0.2">
      <c r="A21" s="652"/>
      <c r="B21" s="651" t="s">
        <v>3621</v>
      </c>
      <c r="C21" s="654" t="s">
        <v>3622</v>
      </c>
      <c r="D21" s="655">
        <v>43474</v>
      </c>
      <c r="E21" s="651" t="s">
        <v>469</v>
      </c>
      <c r="F21" s="651" t="s">
        <v>3623</v>
      </c>
      <c r="G21" s="651"/>
      <c r="H21" s="649" t="s">
        <v>286</v>
      </c>
      <c r="I21" s="649"/>
      <c r="J21" s="209" t="s">
        <v>287</v>
      </c>
      <c r="K21" s="209" t="s">
        <v>16</v>
      </c>
      <c r="L21" s="210">
        <v>397.94</v>
      </c>
    </row>
    <row r="22" spans="1:12" x14ac:dyDescent="0.2">
      <c r="A22" s="652"/>
      <c r="B22" s="651"/>
      <c r="C22" s="654"/>
      <c r="D22" s="655"/>
      <c r="E22" s="651"/>
      <c r="F22" s="651"/>
      <c r="G22" s="651"/>
      <c r="H22" s="649" t="s">
        <v>242</v>
      </c>
      <c r="I22" s="649"/>
      <c r="J22" s="651" t="s">
        <v>287</v>
      </c>
      <c r="K22" s="651" t="s">
        <v>16</v>
      </c>
      <c r="L22" s="648">
        <v>287.95999999999998</v>
      </c>
    </row>
    <row r="23" spans="1:12" x14ac:dyDescent="0.2">
      <c r="A23" s="652"/>
      <c r="B23" s="651"/>
      <c r="C23" s="654"/>
      <c r="D23" s="655"/>
      <c r="E23" s="651"/>
      <c r="F23" s="651"/>
      <c r="G23" s="651"/>
      <c r="H23" s="649"/>
      <c r="I23" s="649"/>
      <c r="J23" s="651"/>
      <c r="K23" s="651"/>
      <c r="L23" s="648"/>
    </row>
    <row r="24" spans="1:12" ht="24" x14ac:dyDescent="0.2">
      <c r="A24" s="652"/>
      <c r="B24" s="203" t="s">
        <v>6</v>
      </c>
      <c r="C24" s="207" t="s">
        <v>5</v>
      </c>
      <c r="D24" s="207" t="s">
        <v>288</v>
      </c>
      <c r="E24" s="207" t="s">
        <v>289</v>
      </c>
      <c r="F24" s="650"/>
      <c r="G24" s="650"/>
      <c r="H24" s="649" t="s">
        <v>290</v>
      </c>
      <c r="I24" s="649"/>
      <c r="J24" s="651" t="s">
        <v>287</v>
      </c>
      <c r="K24" s="651" t="s">
        <v>16</v>
      </c>
      <c r="L24" s="648">
        <v>50</v>
      </c>
    </row>
    <row r="25" spans="1:12" ht="24" x14ac:dyDescent="0.2">
      <c r="A25" s="652"/>
      <c r="B25" s="209" t="s">
        <v>3624</v>
      </c>
      <c r="C25" s="209" t="s">
        <v>3623</v>
      </c>
      <c r="D25" s="211">
        <v>43476</v>
      </c>
      <c r="E25" s="209" t="s">
        <v>3625</v>
      </c>
      <c r="F25" s="650"/>
      <c r="G25" s="650"/>
      <c r="H25" s="649"/>
      <c r="I25" s="649"/>
      <c r="J25" s="651"/>
      <c r="K25" s="651"/>
      <c r="L25" s="648"/>
    </row>
    <row r="26" spans="1:12" ht="24" x14ac:dyDescent="0.2">
      <c r="A26" s="652">
        <v>1104</v>
      </c>
      <c r="B26" s="203" t="s">
        <v>12</v>
      </c>
      <c r="C26" s="207" t="s">
        <v>11</v>
      </c>
      <c r="D26" s="207" t="s">
        <v>280</v>
      </c>
      <c r="E26" s="207" t="s">
        <v>281</v>
      </c>
      <c r="F26" s="653" t="s">
        <v>8</v>
      </c>
      <c r="G26" s="653"/>
      <c r="H26" s="650"/>
      <c r="I26" s="650"/>
      <c r="J26" s="650"/>
      <c r="K26" s="650"/>
      <c r="L26" s="650"/>
    </row>
    <row r="27" spans="1:12" x14ac:dyDescent="0.2">
      <c r="A27" s="652"/>
      <c r="B27" s="651" t="s">
        <v>3621</v>
      </c>
      <c r="C27" s="654" t="s">
        <v>3626</v>
      </c>
      <c r="D27" s="655">
        <v>43532</v>
      </c>
      <c r="E27" s="651" t="s">
        <v>1441</v>
      </c>
      <c r="F27" s="651" t="s">
        <v>1442</v>
      </c>
      <c r="G27" s="651"/>
      <c r="H27" s="649" t="s">
        <v>286</v>
      </c>
      <c r="I27" s="649"/>
      <c r="J27" s="209" t="s">
        <v>287</v>
      </c>
      <c r="K27" s="209" t="s">
        <v>16</v>
      </c>
      <c r="L27" s="210">
        <v>391.94</v>
      </c>
    </row>
    <row r="28" spans="1:12" x14ac:dyDescent="0.2">
      <c r="A28" s="652"/>
      <c r="B28" s="651"/>
      <c r="C28" s="654"/>
      <c r="D28" s="655"/>
      <c r="E28" s="651"/>
      <c r="F28" s="651"/>
      <c r="G28" s="651"/>
      <c r="H28" s="649" t="s">
        <v>242</v>
      </c>
      <c r="I28" s="649"/>
      <c r="J28" s="651" t="s">
        <v>287</v>
      </c>
      <c r="K28" s="651" t="s">
        <v>287</v>
      </c>
      <c r="L28" s="648">
        <v>0</v>
      </c>
    </row>
    <row r="29" spans="1:12" x14ac:dyDescent="0.2">
      <c r="A29" s="652"/>
      <c r="B29" s="651"/>
      <c r="C29" s="654"/>
      <c r="D29" s="655"/>
      <c r="E29" s="651"/>
      <c r="F29" s="651"/>
      <c r="G29" s="651"/>
      <c r="H29" s="649"/>
      <c r="I29" s="649"/>
      <c r="J29" s="651"/>
      <c r="K29" s="651"/>
      <c r="L29" s="648"/>
    </row>
    <row r="30" spans="1:12" ht="24" x14ac:dyDescent="0.2">
      <c r="A30" s="652"/>
      <c r="B30" s="203" t="s">
        <v>6</v>
      </c>
      <c r="C30" s="207" t="s">
        <v>5</v>
      </c>
      <c r="D30" s="207" t="s">
        <v>288</v>
      </c>
      <c r="E30" s="207" t="s">
        <v>289</v>
      </c>
      <c r="F30" s="650"/>
      <c r="G30" s="650"/>
      <c r="H30" s="649" t="s">
        <v>290</v>
      </c>
      <c r="I30" s="649"/>
      <c r="J30" s="651" t="s">
        <v>287</v>
      </c>
      <c r="K30" s="651" t="s">
        <v>16</v>
      </c>
      <c r="L30" s="648">
        <v>125</v>
      </c>
    </row>
    <row r="31" spans="1:12" ht="24" x14ac:dyDescent="0.2">
      <c r="A31" s="652"/>
      <c r="B31" s="209" t="s">
        <v>3624</v>
      </c>
      <c r="C31" s="209" t="s">
        <v>1442</v>
      </c>
      <c r="D31" s="211">
        <v>43534</v>
      </c>
      <c r="E31" s="209" t="s">
        <v>292</v>
      </c>
      <c r="F31" s="650"/>
      <c r="G31" s="650"/>
      <c r="H31" s="649"/>
      <c r="I31" s="649"/>
      <c r="J31" s="651"/>
      <c r="K31" s="651"/>
      <c r="L31" s="648"/>
    </row>
    <row r="32" spans="1:12" ht="24" x14ac:dyDescent="0.2">
      <c r="A32" s="652">
        <v>1105</v>
      </c>
      <c r="B32" s="203" t="s">
        <v>12</v>
      </c>
      <c r="C32" s="207" t="s">
        <v>11</v>
      </c>
      <c r="D32" s="207" t="s">
        <v>280</v>
      </c>
      <c r="E32" s="207" t="s">
        <v>281</v>
      </c>
      <c r="F32" s="653" t="s">
        <v>8</v>
      </c>
      <c r="G32" s="653"/>
      <c r="H32" s="650"/>
      <c r="I32" s="650"/>
      <c r="J32" s="650"/>
      <c r="K32" s="650"/>
      <c r="L32" s="650"/>
    </row>
    <row r="33" spans="1:12" x14ac:dyDescent="0.2">
      <c r="A33" s="652"/>
      <c r="B33" s="651" t="s">
        <v>3627</v>
      </c>
      <c r="C33" s="654" t="s">
        <v>3628</v>
      </c>
      <c r="D33" s="655">
        <v>43378</v>
      </c>
      <c r="E33" s="651" t="s">
        <v>628</v>
      </c>
      <c r="F33" s="651" t="s">
        <v>1571</v>
      </c>
      <c r="G33" s="651"/>
      <c r="H33" s="649" t="s">
        <v>286</v>
      </c>
      <c r="I33" s="649"/>
      <c r="J33" s="209" t="s">
        <v>287</v>
      </c>
      <c r="K33" s="209" t="s">
        <v>16</v>
      </c>
      <c r="L33" s="210">
        <v>292.33</v>
      </c>
    </row>
    <row r="34" spans="1:12" x14ac:dyDescent="0.2">
      <c r="A34" s="652"/>
      <c r="B34" s="651"/>
      <c r="C34" s="654"/>
      <c r="D34" s="655"/>
      <c r="E34" s="651"/>
      <c r="F34" s="651"/>
      <c r="G34" s="651"/>
      <c r="H34" s="649" t="s">
        <v>242</v>
      </c>
      <c r="I34" s="649"/>
      <c r="J34" s="651" t="s">
        <v>287</v>
      </c>
      <c r="K34" s="651" t="s">
        <v>16</v>
      </c>
      <c r="L34" s="648">
        <v>321.89999999999998</v>
      </c>
    </row>
    <row r="35" spans="1:12" x14ac:dyDescent="0.2">
      <c r="A35" s="652"/>
      <c r="B35" s="651"/>
      <c r="C35" s="654"/>
      <c r="D35" s="655"/>
      <c r="E35" s="651"/>
      <c r="F35" s="651"/>
      <c r="G35" s="651"/>
      <c r="H35" s="649"/>
      <c r="I35" s="649"/>
      <c r="J35" s="651"/>
      <c r="K35" s="651"/>
      <c r="L35" s="648"/>
    </row>
    <row r="36" spans="1:12" x14ac:dyDescent="0.2">
      <c r="A36" s="652"/>
      <c r="B36" s="651"/>
      <c r="C36" s="654"/>
      <c r="D36" s="655"/>
      <c r="E36" s="651"/>
      <c r="F36" s="651"/>
      <c r="G36" s="651"/>
      <c r="H36" s="649"/>
      <c r="I36" s="649"/>
      <c r="J36" s="651"/>
      <c r="K36" s="651"/>
      <c r="L36" s="648"/>
    </row>
    <row r="37" spans="1:12" ht="24" x14ac:dyDescent="0.2">
      <c r="A37" s="652"/>
      <c r="B37" s="203" t="s">
        <v>6</v>
      </c>
      <c r="C37" s="207" t="s">
        <v>5</v>
      </c>
      <c r="D37" s="207" t="s">
        <v>288</v>
      </c>
      <c r="E37" s="207" t="s">
        <v>289</v>
      </c>
      <c r="F37" s="650"/>
      <c r="G37" s="650"/>
      <c r="H37" s="649" t="s">
        <v>290</v>
      </c>
      <c r="I37" s="649"/>
      <c r="J37" s="651" t="s">
        <v>287</v>
      </c>
      <c r="K37" s="651" t="s">
        <v>287</v>
      </c>
      <c r="L37" s="648">
        <v>0</v>
      </c>
    </row>
    <row r="38" spans="1:12" ht="24" x14ac:dyDescent="0.2">
      <c r="A38" s="652"/>
      <c r="B38" s="209" t="s">
        <v>3629</v>
      </c>
      <c r="C38" s="209" t="s">
        <v>1571</v>
      </c>
      <c r="D38" s="211">
        <v>43385</v>
      </c>
      <c r="E38" s="209" t="s">
        <v>3630</v>
      </c>
      <c r="F38" s="650"/>
      <c r="G38" s="650"/>
      <c r="H38" s="649"/>
      <c r="I38" s="649"/>
      <c r="J38" s="651"/>
      <c r="K38" s="651"/>
      <c r="L38" s="648"/>
    </row>
    <row r="39" spans="1:12" ht="24" x14ac:dyDescent="0.2">
      <c r="A39" s="652">
        <v>1106</v>
      </c>
      <c r="B39" s="203" t="s">
        <v>12</v>
      </c>
      <c r="C39" s="207" t="s">
        <v>11</v>
      </c>
      <c r="D39" s="207" t="s">
        <v>280</v>
      </c>
      <c r="E39" s="207" t="s">
        <v>281</v>
      </c>
      <c r="F39" s="653" t="s">
        <v>8</v>
      </c>
      <c r="G39" s="653"/>
      <c r="H39" s="650"/>
      <c r="I39" s="650"/>
      <c r="J39" s="650"/>
      <c r="K39" s="650"/>
      <c r="L39" s="650"/>
    </row>
    <row r="40" spans="1:12" x14ac:dyDescent="0.2">
      <c r="A40" s="652"/>
      <c r="B40" s="651" t="s">
        <v>3627</v>
      </c>
      <c r="C40" s="654" t="s">
        <v>3631</v>
      </c>
      <c r="D40" s="655">
        <v>43389</v>
      </c>
      <c r="E40" s="651" t="s">
        <v>3632</v>
      </c>
      <c r="F40" s="651" t="s">
        <v>3633</v>
      </c>
      <c r="G40" s="651"/>
      <c r="H40" s="649" t="s">
        <v>286</v>
      </c>
      <c r="I40" s="649"/>
      <c r="J40" s="209" t="s">
        <v>287</v>
      </c>
      <c r="K40" s="209" t="s">
        <v>16</v>
      </c>
      <c r="L40" s="210">
        <v>362.64</v>
      </c>
    </row>
    <row r="41" spans="1:12" x14ac:dyDescent="0.2">
      <c r="A41" s="652"/>
      <c r="B41" s="651"/>
      <c r="C41" s="654"/>
      <c r="D41" s="655"/>
      <c r="E41" s="651"/>
      <c r="F41" s="651"/>
      <c r="G41" s="651"/>
      <c r="H41" s="649" t="s">
        <v>242</v>
      </c>
      <c r="I41" s="649"/>
      <c r="J41" s="209" t="s">
        <v>287</v>
      </c>
      <c r="K41" s="209" t="s">
        <v>16</v>
      </c>
      <c r="L41" s="210">
        <v>5932.77</v>
      </c>
    </row>
    <row r="42" spans="1:12" ht="24" x14ac:dyDescent="0.2">
      <c r="A42" s="652"/>
      <c r="B42" s="203" t="s">
        <v>6</v>
      </c>
      <c r="C42" s="207" t="s">
        <v>5</v>
      </c>
      <c r="D42" s="207" t="s">
        <v>288</v>
      </c>
      <c r="E42" s="207" t="s">
        <v>289</v>
      </c>
      <c r="F42" s="650"/>
      <c r="G42" s="650"/>
      <c r="H42" s="649" t="s">
        <v>290</v>
      </c>
      <c r="I42" s="649"/>
      <c r="J42" s="651" t="s">
        <v>287</v>
      </c>
      <c r="K42" s="651" t="s">
        <v>16</v>
      </c>
      <c r="L42" s="648">
        <v>266.38</v>
      </c>
    </row>
    <row r="43" spans="1:12" ht="24" x14ac:dyDescent="0.2">
      <c r="A43" s="652"/>
      <c r="B43" s="209" t="s">
        <v>3629</v>
      </c>
      <c r="C43" s="209" t="s">
        <v>3633</v>
      </c>
      <c r="D43" s="211">
        <v>43395</v>
      </c>
      <c r="E43" s="209" t="s">
        <v>3634</v>
      </c>
      <c r="F43" s="650"/>
      <c r="G43" s="650"/>
      <c r="H43" s="649"/>
      <c r="I43" s="649"/>
      <c r="J43" s="651"/>
      <c r="K43" s="651"/>
      <c r="L43" s="648"/>
    </row>
    <row r="44" spans="1:12" ht="24" x14ac:dyDescent="0.2">
      <c r="A44" s="652">
        <v>1107</v>
      </c>
      <c r="B44" s="203" t="s">
        <v>12</v>
      </c>
      <c r="C44" s="207" t="s">
        <v>11</v>
      </c>
      <c r="D44" s="207" t="s">
        <v>280</v>
      </c>
      <c r="E44" s="207" t="s">
        <v>281</v>
      </c>
      <c r="F44" s="653" t="s">
        <v>8</v>
      </c>
      <c r="G44" s="653"/>
      <c r="H44" s="650"/>
      <c r="I44" s="650"/>
      <c r="J44" s="650"/>
      <c r="K44" s="650"/>
      <c r="L44" s="650"/>
    </row>
    <row r="45" spans="1:12" x14ac:dyDescent="0.2">
      <c r="A45" s="652"/>
      <c r="B45" s="651" t="s">
        <v>3627</v>
      </c>
      <c r="C45" s="654" t="s">
        <v>3635</v>
      </c>
      <c r="D45" s="655">
        <v>43480</v>
      </c>
      <c r="E45" s="651" t="s">
        <v>659</v>
      </c>
      <c r="F45" s="651" t="s">
        <v>1849</v>
      </c>
      <c r="G45" s="651"/>
      <c r="H45" s="649" t="s">
        <v>286</v>
      </c>
      <c r="I45" s="649"/>
      <c r="J45" s="209" t="s">
        <v>287</v>
      </c>
      <c r="K45" s="209" t="s">
        <v>16</v>
      </c>
      <c r="L45" s="210">
        <v>306.54000000000002</v>
      </c>
    </row>
    <row r="46" spans="1:12" x14ac:dyDescent="0.2">
      <c r="A46" s="652"/>
      <c r="B46" s="651"/>
      <c r="C46" s="654"/>
      <c r="D46" s="655"/>
      <c r="E46" s="651"/>
      <c r="F46" s="651"/>
      <c r="G46" s="651"/>
      <c r="H46" s="649" t="s">
        <v>242</v>
      </c>
      <c r="I46" s="649"/>
      <c r="J46" s="209" t="s">
        <v>287</v>
      </c>
      <c r="K46" s="209" t="s">
        <v>16</v>
      </c>
      <c r="L46" s="210">
        <v>356.78</v>
      </c>
    </row>
    <row r="47" spans="1:12" ht="24" x14ac:dyDescent="0.2">
      <c r="A47" s="652"/>
      <c r="B47" s="203" t="s">
        <v>6</v>
      </c>
      <c r="C47" s="207" t="s">
        <v>5</v>
      </c>
      <c r="D47" s="207" t="s">
        <v>288</v>
      </c>
      <c r="E47" s="207" t="s">
        <v>289</v>
      </c>
      <c r="F47" s="650"/>
      <c r="G47" s="650"/>
      <c r="H47" s="649" t="s">
        <v>290</v>
      </c>
      <c r="I47" s="649"/>
      <c r="J47" s="651" t="s">
        <v>287</v>
      </c>
      <c r="K47" s="651" t="s">
        <v>287</v>
      </c>
      <c r="L47" s="648">
        <v>0</v>
      </c>
    </row>
    <row r="48" spans="1:12" ht="24" x14ac:dyDescent="0.2">
      <c r="A48" s="652"/>
      <c r="B48" s="209" t="s">
        <v>3629</v>
      </c>
      <c r="C48" s="209" t="s">
        <v>1849</v>
      </c>
      <c r="D48" s="211">
        <v>43482</v>
      </c>
      <c r="E48" s="209" t="s">
        <v>3636</v>
      </c>
      <c r="F48" s="650"/>
      <c r="G48" s="650"/>
      <c r="H48" s="649"/>
      <c r="I48" s="649"/>
      <c r="J48" s="651"/>
      <c r="K48" s="651"/>
      <c r="L48" s="648"/>
    </row>
    <row r="49" spans="1:12" ht="24" x14ac:dyDescent="0.2">
      <c r="A49" s="652">
        <v>1108</v>
      </c>
      <c r="B49" s="203" t="s">
        <v>12</v>
      </c>
      <c r="C49" s="207" t="s">
        <v>11</v>
      </c>
      <c r="D49" s="207" t="s">
        <v>280</v>
      </c>
      <c r="E49" s="207" t="s">
        <v>281</v>
      </c>
      <c r="F49" s="653" t="s">
        <v>8</v>
      </c>
      <c r="G49" s="653"/>
      <c r="H49" s="650"/>
      <c r="I49" s="650"/>
      <c r="J49" s="650"/>
      <c r="K49" s="650"/>
      <c r="L49" s="650"/>
    </row>
    <row r="50" spans="1:12" x14ac:dyDescent="0.2">
      <c r="A50" s="652"/>
      <c r="B50" s="651" t="s">
        <v>3627</v>
      </c>
      <c r="C50" s="654" t="s">
        <v>3637</v>
      </c>
      <c r="D50" s="655">
        <v>43522</v>
      </c>
      <c r="E50" s="651" t="s">
        <v>377</v>
      </c>
      <c r="F50" s="651" t="s">
        <v>378</v>
      </c>
      <c r="G50" s="651"/>
      <c r="H50" s="649" t="s">
        <v>286</v>
      </c>
      <c r="I50" s="649"/>
      <c r="J50" s="209" t="s">
        <v>287</v>
      </c>
      <c r="K50" s="209" t="s">
        <v>16</v>
      </c>
      <c r="L50" s="210">
        <v>257.74</v>
      </c>
    </row>
    <row r="51" spans="1:12" x14ac:dyDescent="0.2">
      <c r="A51" s="652"/>
      <c r="B51" s="651"/>
      <c r="C51" s="654"/>
      <c r="D51" s="655"/>
      <c r="E51" s="651"/>
      <c r="F51" s="651"/>
      <c r="G51" s="651"/>
      <c r="H51" s="649" t="s">
        <v>242</v>
      </c>
      <c r="I51" s="649"/>
      <c r="J51" s="651" t="s">
        <v>287</v>
      </c>
      <c r="K51" s="651" t="s">
        <v>287</v>
      </c>
      <c r="L51" s="648">
        <v>0</v>
      </c>
    </row>
    <row r="52" spans="1:12" x14ac:dyDescent="0.2">
      <c r="A52" s="652"/>
      <c r="B52" s="651"/>
      <c r="C52" s="654"/>
      <c r="D52" s="655"/>
      <c r="E52" s="651"/>
      <c r="F52" s="651"/>
      <c r="G52" s="651"/>
      <c r="H52" s="649"/>
      <c r="I52" s="649"/>
      <c r="J52" s="651"/>
      <c r="K52" s="651"/>
      <c r="L52" s="648"/>
    </row>
    <row r="53" spans="1:12" ht="24" x14ac:dyDescent="0.2">
      <c r="A53" s="652"/>
      <c r="B53" s="203" t="s">
        <v>6</v>
      </c>
      <c r="C53" s="207" t="s">
        <v>5</v>
      </c>
      <c r="D53" s="207" t="s">
        <v>288</v>
      </c>
      <c r="E53" s="207" t="s">
        <v>289</v>
      </c>
      <c r="F53" s="650"/>
      <c r="G53" s="650"/>
      <c r="H53" s="649" t="s">
        <v>290</v>
      </c>
      <c r="I53" s="649"/>
      <c r="J53" s="651" t="s">
        <v>287</v>
      </c>
      <c r="K53" s="651" t="s">
        <v>287</v>
      </c>
      <c r="L53" s="648">
        <v>0</v>
      </c>
    </row>
    <row r="54" spans="1:12" ht="24" x14ac:dyDescent="0.2">
      <c r="A54" s="652"/>
      <c r="B54" s="209" t="s">
        <v>3629</v>
      </c>
      <c r="C54" s="209" t="s">
        <v>378</v>
      </c>
      <c r="D54" s="211">
        <v>43526</v>
      </c>
      <c r="E54" s="209" t="s">
        <v>1083</v>
      </c>
      <c r="F54" s="650"/>
      <c r="G54" s="650"/>
      <c r="H54" s="649"/>
      <c r="I54" s="649"/>
      <c r="J54" s="651"/>
      <c r="K54" s="651"/>
      <c r="L54" s="648"/>
    </row>
    <row r="55" spans="1:12" ht="24" x14ac:dyDescent="0.2">
      <c r="A55" s="652">
        <v>1109</v>
      </c>
      <c r="B55" s="203" t="s">
        <v>12</v>
      </c>
      <c r="C55" s="207" t="s">
        <v>11</v>
      </c>
      <c r="D55" s="207" t="s">
        <v>280</v>
      </c>
      <c r="E55" s="207" t="s">
        <v>281</v>
      </c>
      <c r="F55" s="653" t="s">
        <v>8</v>
      </c>
      <c r="G55" s="653"/>
      <c r="H55" s="650"/>
      <c r="I55" s="650"/>
      <c r="J55" s="650"/>
      <c r="K55" s="650"/>
      <c r="L55" s="650"/>
    </row>
    <row r="56" spans="1:12" x14ac:dyDescent="0.2">
      <c r="A56" s="652"/>
      <c r="B56" s="651" t="s">
        <v>3627</v>
      </c>
      <c r="C56" s="654" t="s">
        <v>3638</v>
      </c>
      <c r="D56" s="655">
        <v>43540</v>
      </c>
      <c r="E56" s="651" t="s">
        <v>3061</v>
      </c>
      <c r="F56" s="651" t="s">
        <v>520</v>
      </c>
      <c r="G56" s="651"/>
      <c r="H56" s="649" t="s">
        <v>286</v>
      </c>
      <c r="I56" s="649"/>
      <c r="J56" s="209" t="s">
        <v>287</v>
      </c>
      <c r="K56" s="209" t="s">
        <v>16</v>
      </c>
      <c r="L56" s="210">
        <v>1012.52</v>
      </c>
    </row>
    <row r="57" spans="1:12" x14ac:dyDescent="0.2">
      <c r="A57" s="652"/>
      <c r="B57" s="651"/>
      <c r="C57" s="654"/>
      <c r="D57" s="655"/>
      <c r="E57" s="651"/>
      <c r="F57" s="651"/>
      <c r="G57" s="651"/>
      <c r="H57" s="649" t="s">
        <v>242</v>
      </c>
      <c r="I57" s="649"/>
      <c r="J57" s="651" t="s">
        <v>287</v>
      </c>
      <c r="K57" s="651" t="s">
        <v>287</v>
      </c>
      <c r="L57" s="648">
        <v>0</v>
      </c>
    </row>
    <row r="58" spans="1:12" x14ac:dyDescent="0.2">
      <c r="A58" s="652"/>
      <c r="B58" s="651"/>
      <c r="C58" s="654"/>
      <c r="D58" s="655"/>
      <c r="E58" s="651"/>
      <c r="F58" s="651"/>
      <c r="G58" s="651"/>
      <c r="H58" s="649"/>
      <c r="I58" s="649"/>
      <c r="J58" s="651"/>
      <c r="K58" s="651"/>
      <c r="L58" s="648"/>
    </row>
    <row r="59" spans="1:12" ht="24" x14ac:dyDescent="0.2">
      <c r="A59" s="652"/>
      <c r="B59" s="203" t="s">
        <v>6</v>
      </c>
      <c r="C59" s="207" t="s">
        <v>5</v>
      </c>
      <c r="D59" s="207" t="s">
        <v>288</v>
      </c>
      <c r="E59" s="207" t="s">
        <v>289</v>
      </c>
      <c r="F59" s="650"/>
      <c r="G59" s="650"/>
      <c r="H59" s="649" t="s">
        <v>290</v>
      </c>
      <c r="I59" s="649"/>
      <c r="J59" s="651" t="s">
        <v>287</v>
      </c>
      <c r="K59" s="651" t="s">
        <v>287</v>
      </c>
      <c r="L59" s="648">
        <v>0</v>
      </c>
    </row>
    <row r="60" spans="1:12" ht="24" x14ac:dyDescent="0.2">
      <c r="A60" s="652"/>
      <c r="B60" s="209" t="s">
        <v>3629</v>
      </c>
      <c r="C60" s="209" t="s">
        <v>520</v>
      </c>
      <c r="D60" s="211">
        <v>43554</v>
      </c>
      <c r="E60" s="209" t="s">
        <v>3639</v>
      </c>
      <c r="F60" s="650"/>
      <c r="G60" s="650"/>
      <c r="H60" s="649"/>
      <c r="I60" s="649"/>
      <c r="J60" s="651"/>
      <c r="K60" s="651"/>
      <c r="L60" s="648"/>
    </row>
    <row r="61" spans="1:12" ht="24" x14ac:dyDescent="0.2">
      <c r="A61" s="652">
        <v>1110</v>
      </c>
      <c r="B61" s="203" t="s">
        <v>12</v>
      </c>
      <c r="C61" s="207" t="s">
        <v>11</v>
      </c>
      <c r="D61" s="207" t="s">
        <v>280</v>
      </c>
      <c r="E61" s="207" t="s">
        <v>281</v>
      </c>
      <c r="F61" s="653" t="s">
        <v>8</v>
      </c>
      <c r="G61" s="653"/>
      <c r="H61" s="650"/>
      <c r="I61" s="650"/>
      <c r="J61" s="650"/>
      <c r="K61" s="650"/>
      <c r="L61" s="650"/>
    </row>
    <row r="62" spans="1:12" x14ac:dyDescent="0.2">
      <c r="A62" s="652"/>
      <c r="B62" s="651" t="s">
        <v>3640</v>
      </c>
      <c r="C62" s="651" t="s">
        <v>3641</v>
      </c>
      <c r="D62" s="655">
        <v>43404</v>
      </c>
      <c r="E62" s="651" t="s">
        <v>3642</v>
      </c>
      <c r="F62" s="651" t="s">
        <v>3643</v>
      </c>
      <c r="G62" s="651"/>
      <c r="H62" s="649" t="s">
        <v>286</v>
      </c>
      <c r="I62" s="649"/>
      <c r="J62" s="209" t="s">
        <v>287</v>
      </c>
      <c r="K62" s="209" t="s">
        <v>16</v>
      </c>
      <c r="L62" s="210">
        <v>525</v>
      </c>
    </row>
    <row r="63" spans="1:12" x14ac:dyDescent="0.2">
      <c r="A63" s="652"/>
      <c r="B63" s="651"/>
      <c r="C63" s="651"/>
      <c r="D63" s="655"/>
      <c r="E63" s="651"/>
      <c r="F63" s="651"/>
      <c r="G63" s="651"/>
      <c r="H63" s="649" t="s">
        <v>242</v>
      </c>
      <c r="I63" s="649"/>
      <c r="J63" s="209" t="s">
        <v>287</v>
      </c>
      <c r="K63" s="209" t="s">
        <v>16</v>
      </c>
      <c r="L63" s="210">
        <v>1059.04</v>
      </c>
    </row>
    <row r="64" spans="1:12" ht="24" x14ac:dyDescent="0.2">
      <c r="A64" s="652"/>
      <c r="B64" s="203" t="s">
        <v>6</v>
      </c>
      <c r="C64" s="207" t="s">
        <v>5</v>
      </c>
      <c r="D64" s="207" t="s">
        <v>288</v>
      </c>
      <c r="E64" s="207" t="s">
        <v>289</v>
      </c>
      <c r="F64" s="650"/>
      <c r="G64" s="650"/>
      <c r="H64" s="649" t="s">
        <v>290</v>
      </c>
      <c r="I64" s="649"/>
      <c r="J64" s="651" t="s">
        <v>287</v>
      </c>
      <c r="K64" s="651" t="s">
        <v>16</v>
      </c>
      <c r="L64" s="648">
        <v>293</v>
      </c>
    </row>
    <row r="65" spans="1:12" ht="36" x14ac:dyDescent="0.2">
      <c r="A65" s="652"/>
      <c r="B65" s="209" t="s">
        <v>3644</v>
      </c>
      <c r="C65" s="209" t="s">
        <v>3643</v>
      </c>
      <c r="D65" s="211">
        <v>43408</v>
      </c>
      <c r="E65" s="209" t="s">
        <v>1141</v>
      </c>
      <c r="F65" s="650"/>
      <c r="G65" s="650"/>
      <c r="H65" s="649"/>
      <c r="I65" s="649"/>
      <c r="J65" s="651"/>
      <c r="K65" s="651"/>
      <c r="L65" s="648"/>
    </row>
    <row r="66" spans="1:12" ht="24" x14ac:dyDescent="0.2">
      <c r="A66" s="652">
        <v>1111</v>
      </c>
      <c r="B66" s="203" t="s">
        <v>12</v>
      </c>
      <c r="C66" s="207" t="s">
        <v>11</v>
      </c>
      <c r="D66" s="207" t="s">
        <v>280</v>
      </c>
      <c r="E66" s="207" t="s">
        <v>281</v>
      </c>
      <c r="F66" s="653" t="s">
        <v>8</v>
      </c>
      <c r="G66" s="653"/>
      <c r="H66" s="650"/>
      <c r="I66" s="650"/>
      <c r="J66" s="650"/>
      <c r="K66" s="650"/>
      <c r="L66" s="650"/>
    </row>
    <row r="67" spans="1:12" x14ac:dyDescent="0.2">
      <c r="A67" s="652"/>
      <c r="B67" s="651" t="s">
        <v>3645</v>
      </c>
      <c r="C67" s="651" t="s">
        <v>3646</v>
      </c>
      <c r="D67" s="655">
        <v>43433</v>
      </c>
      <c r="E67" s="651" t="s">
        <v>561</v>
      </c>
      <c r="F67" s="651" t="s">
        <v>3023</v>
      </c>
      <c r="G67" s="651"/>
      <c r="H67" s="649" t="s">
        <v>286</v>
      </c>
      <c r="I67" s="649"/>
      <c r="J67" s="209" t="s">
        <v>287</v>
      </c>
      <c r="K67" s="209" t="s">
        <v>16</v>
      </c>
      <c r="L67" s="210">
        <v>1115</v>
      </c>
    </row>
    <row r="68" spans="1:12" x14ac:dyDescent="0.2">
      <c r="A68" s="652"/>
      <c r="B68" s="651"/>
      <c r="C68" s="651"/>
      <c r="D68" s="655"/>
      <c r="E68" s="651"/>
      <c r="F68" s="651"/>
      <c r="G68" s="651"/>
      <c r="H68" s="649" t="s">
        <v>242</v>
      </c>
      <c r="I68" s="649"/>
      <c r="J68" s="209" t="s">
        <v>287</v>
      </c>
      <c r="K68" s="209" t="s">
        <v>287</v>
      </c>
      <c r="L68" s="210">
        <v>0</v>
      </c>
    </row>
    <row r="69" spans="1:12" ht="24" x14ac:dyDescent="0.2">
      <c r="A69" s="652"/>
      <c r="B69" s="203" t="s">
        <v>6</v>
      </c>
      <c r="C69" s="207" t="s">
        <v>5</v>
      </c>
      <c r="D69" s="207" t="s">
        <v>288</v>
      </c>
      <c r="E69" s="207" t="s">
        <v>289</v>
      </c>
      <c r="F69" s="650"/>
      <c r="G69" s="650"/>
      <c r="H69" s="649" t="s">
        <v>290</v>
      </c>
      <c r="I69" s="649"/>
      <c r="J69" s="651" t="s">
        <v>287</v>
      </c>
      <c r="K69" s="651" t="s">
        <v>16</v>
      </c>
      <c r="L69" s="648">
        <v>100</v>
      </c>
    </row>
    <row r="70" spans="1:12" ht="24" x14ac:dyDescent="0.2">
      <c r="A70" s="652"/>
      <c r="B70" s="209" t="s">
        <v>3647</v>
      </c>
      <c r="C70" s="209" t="s">
        <v>3023</v>
      </c>
      <c r="D70" s="211">
        <v>43438</v>
      </c>
      <c r="E70" s="209" t="s">
        <v>3648</v>
      </c>
      <c r="F70" s="650"/>
      <c r="G70" s="650"/>
      <c r="H70" s="649"/>
      <c r="I70" s="649"/>
      <c r="J70" s="651"/>
      <c r="K70" s="651"/>
      <c r="L70" s="648"/>
    </row>
    <row r="71" spans="1:12" ht="24" x14ac:dyDescent="0.2">
      <c r="A71" s="652">
        <v>1112</v>
      </c>
      <c r="B71" s="203" t="s">
        <v>12</v>
      </c>
      <c r="C71" s="207" t="s">
        <v>11</v>
      </c>
      <c r="D71" s="207" t="s">
        <v>280</v>
      </c>
      <c r="E71" s="207" t="s">
        <v>281</v>
      </c>
      <c r="F71" s="653" t="s">
        <v>8</v>
      </c>
      <c r="G71" s="653"/>
      <c r="H71" s="650"/>
      <c r="I71" s="650"/>
      <c r="J71" s="650"/>
      <c r="K71" s="650"/>
      <c r="L71" s="650"/>
    </row>
    <row r="72" spans="1:12" x14ac:dyDescent="0.2">
      <c r="A72" s="652"/>
      <c r="B72" s="651" t="s">
        <v>3645</v>
      </c>
      <c r="C72" s="651" t="s">
        <v>3649</v>
      </c>
      <c r="D72" s="655">
        <v>43476</v>
      </c>
      <c r="E72" s="651" t="s">
        <v>369</v>
      </c>
      <c r="F72" s="651" t="s">
        <v>3650</v>
      </c>
      <c r="G72" s="651"/>
      <c r="H72" s="649" t="s">
        <v>286</v>
      </c>
      <c r="I72" s="649"/>
      <c r="J72" s="209" t="s">
        <v>287</v>
      </c>
      <c r="K72" s="209" t="s">
        <v>16</v>
      </c>
      <c r="L72" s="210">
        <v>120</v>
      </c>
    </row>
    <row r="73" spans="1:12" x14ac:dyDescent="0.2">
      <c r="A73" s="652"/>
      <c r="B73" s="651"/>
      <c r="C73" s="651"/>
      <c r="D73" s="655"/>
      <c r="E73" s="651"/>
      <c r="F73" s="651"/>
      <c r="G73" s="651"/>
      <c r="H73" s="649" t="s">
        <v>242</v>
      </c>
      <c r="I73" s="649"/>
      <c r="J73" s="209" t="s">
        <v>287</v>
      </c>
      <c r="K73" s="209" t="s">
        <v>16</v>
      </c>
      <c r="L73" s="210">
        <v>172</v>
      </c>
    </row>
    <row r="74" spans="1:12" ht="24" x14ac:dyDescent="0.2">
      <c r="A74" s="652"/>
      <c r="B74" s="203" t="s">
        <v>6</v>
      </c>
      <c r="C74" s="207" t="s">
        <v>5</v>
      </c>
      <c r="D74" s="207" t="s">
        <v>288</v>
      </c>
      <c r="E74" s="207" t="s">
        <v>289</v>
      </c>
      <c r="F74" s="650"/>
      <c r="G74" s="650"/>
      <c r="H74" s="649" t="s">
        <v>290</v>
      </c>
      <c r="I74" s="649"/>
      <c r="J74" s="651" t="s">
        <v>287</v>
      </c>
      <c r="K74" s="651" t="s">
        <v>287</v>
      </c>
      <c r="L74" s="648">
        <v>0</v>
      </c>
    </row>
    <row r="75" spans="1:12" ht="24" x14ac:dyDescent="0.2">
      <c r="A75" s="652"/>
      <c r="B75" s="209" t="s">
        <v>3647</v>
      </c>
      <c r="C75" s="209" t="s">
        <v>3650</v>
      </c>
      <c r="D75" s="211">
        <v>43477</v>
      </c>
      <c r="E75" s="209" t="s">
        <v>1900</v>
      </c>
      <c r="F75" s="650"/>
      <c r="G75" s="650"/>
      <c r="H75" s="649"/>
      <c r="I75" s="649"/>
      <c r="J75" s="651"/>
      <c r="K75" s="651"/>
      <c r="L75" s="648"/>
    </row>
    <row r="76" spans="1:12" ht="24" x14ac:dyDescent="0.2">
      <c r="A76" s="652">
        <v>1113</v>
      </c>
      <c r="B76" s="203" t="s">
        <v>12</v>
      </c>
      <c r="C76" s="207" t="s">
        <v>11</v>
      </c>
      <c r="D76" s="207" t="s">
        <v>280</v>
      </c>
      <c r="E76" s="207" t="s">
        <v>281</v>
      </c>
      <c r="F76" s="653" t="s">
        <v>8</v>
      </c>
      <c r="G76" s="653"/>
      <c r="H76" s="650"/>
      <c r="I76" s="650"/>
      <c r="J76" s="650"/>
      <c r="K76" s="650"/>
      <c r="L76" s="650"/>
    </row>
    <row r="77" spans="1:12" x14ac:dyDescent="0.2">
      <c r="A77" s="652"/>
      <c r="B77" s="651" t="s">
        <v>3651</v>
      </c>
      <c r="C77" s="654" t="s">
        <v>3652</v>
      </c>
      <c r="D77" s="655">
        <v>43384</v>
      </c>
      <c r="E77" s="651" t="s">
        <v>377</v>
      </c>
      <c r="F77" s="651" t="s">
        <v>3653</v>
      </c>
      <c r="G77" s="651"/>
      <c r="H77" s="649" t="s">
        <v>286</v>
      </c>
      <c r="I77" s="649"/>
      <c r="J77" s="209" t="s">
        <v>287</v>
      </c>
      <c r="K77" s="209" t="s">
        <v>16</v>
      </c>
      <c r="L77" s="210">
        <v>291</v>
      </c>
    </row>
    <row r="78" spans="1:12" x14ac:dyDescent="0.2">
      <c r="A78" s="652"/>
      <c r="B78" s="651"/>
      <c r="C78" s="654"/>
      <c r="D78" s="655"/>
      <c r="E78" s="651"/>
      <c r="F78" s="651"/>
      <c r="G78" s="651"/>
      <c r="H78" s="649" t="s">
        <v>242</v>
      </c>
      <c r="I78" s="649"/>
      <c r="J78" s="651" t="s">
        <v>287</v>
      </c>
      <c r="K78" s="651" t="s">
        <v>16</v>
      </c>
      <c r="L78" s="648">
        <v>277.39</v>
      </c>
    </row>
    <row r="79" spans="1:12" x14ac:dyDescent="0.2">
      <c r="A79" s="652"/>
      <c r="B79" s="651"/>
      <c r="C79" s="654"/>
      <c r="D79" s="655"/>
      <c r="E79" s="651"/>
      <c r="F79" s="651"/>
      <c r="G79" s="651"/>
      <c r="H79" s="649"/>
      <c r="I79" s="649"/>
      <c r="J79" s="651"/>
      <c r="K79" s="651"/>
      <c r="L79" s="648"/>
    </row>
    <row r="80" spans="1:12" ht="24" x14ac:dyDescent="0.2">
      <c r="A80" s="652"/>
      <c r="B80" s="203" t="s">
        <v>6</v>
      </c>
      <c r="C80" s="207" t="s">
        <v>5</v>
      </c>
      <c r="D80" s="207" t="s">
        <v>288</v>
      </c>
      <c r="E80" s="207" t="s">
        <v>289</v>
      </c>
      <c r="F80" s="650"/>
      <c r="G80" s="650"/>
      <c r="H80" s="649" t="s">
        <v>290</v>
      </c>
      <c r="I80" s="649"/>
      <c r="J80" s="651" t="s">
        <v>287</v>
      </c>
      <c r="K80" s="651" t="s">
        <v>16</v>
      </c>
      <c r="L80" s="648">
        <v>290</v>
      </c>
    </row>
    <row r="81" spans="1:12" ht="36" x14ac:dyDescent="0.2">
      <c r="A81" s="652"/>
      <c r="B81" s="209" t="s">
        <v>1308</v>
      </c>
      <c r="C81" s="209" t="s">
        <v>3653</v>
      </c>
      <c r="D81" s="211">
        <v>43385</v>
      </c>
      <c r="E81" s="209" t="s">
        <v>837</v>
      </c>
      <c r="F81" s="650"/>
      <c r="G81" s="650"/>
      <c r="H81" s="649"/>
      <c r="I81" s="649"/>
      <c r="J81" s="651"/>
      <c r="K81" s="651"/>
      <c r="L81" s="648"/>
    </row>
    <row r="82" spans="1:12" ht="24" x14ac:dyDescent="0.2">
      <c r="A82" s="652">
        <v>1114</v>
      </c>
      <c r="B82" s="203" t="s">
        <v>12</v>
      </c>
      <c r="C82" s="207" t="s">
        <v>11</v>
      </c>
      <c r="D82" s="207" t="s">
        <v>280</v>
      </c>
      <c r="E82" s="207" t="s">
        <v>281</v>
      </c>
      <c r="F82" s="653" t="s">
        <v>8</v>
      </c>
      <c r="G82" s="653"/>
      <c r="H82" s="650"/>
      <c r="I82" s="650"/>
      <c r="J82" s="650"/>
      <c r="K82" s="650"/>
      <c r="L82" s="650"/>
    </row>
    <row r="83" spans="1:12" x14ac:dyDescent="0.2">
      <c r="A83" s="652"/>
      <c r="B83" s="651" t="s">
        <v>3651</v>
      </c>
      <c r="C83" s="654" t="s">
        <v>3654</v>
      </c>
      <c r="D83" s="655">
        <v>43401</v>
      </c>
      <c r="E83" s="651" t="s">
        <v>2452</v>
      </c>
      <c r="F83" s="651" t="s">
        <v>2453</v>
      </c>
      <c r="G83" s="651"/>
      <c r="H83" s="649" t="s">
        <v>286</v>
      </c>
      <c r="I83" s="649"/>
      <c r="J83" s="209" t="s">
        <v>287</v>
      </c>
      <c r="K83" s="209" t="s">
        <v>16</v>
      </c>
      <c r="L83" s="210">
        <v>292</v>
      </c>
    </row>
    <row r="84" spans="1:12" x14ac:dyDescent="0.2">
      <c r="A84" s="652"/>
      <c r="B84" s="651"/>
      <c r="C84" s="654"/>
      <c r="D84" s="655"/>
      <c r="E84" s="651"/>
      <c r="F84" s="651"/>
      <c r="G84" s="651"/>
      <c r="H84" s="649" t="s">
        <v>242</v>
      </c>
      <c r="I84" s="649"/>
      <c r="J84" s="209" t="s">
        <v>287</v>
      </c>
      <c r="K84" s="209" t="s">
        <v>287</v>
      </c>
      <c r="L84" s="210">
        <v>0</v>
      </c>
    </row>
    <row r="85" spans="1:12" ht="24" x14ac:dyDescent="0.2">
      <c r="A85" s="652"/>
      <c r="B85" s="203" t="s">
        <v>6</v>
      </c>
      <c r="C85" s="207" t="s">
        <v>5</v>
      </c>
      <c r="D85" s="207" t="s">
        <v>288</v>
      </c>
      <c r="E85" s="207" t="s">
        <v>289</v>
      </c>
      <c r="F85" s="650"/>
      <c r="G85" s="650"/>
      <c r="H85" s="649" t="s">
        <v>290</v>
      </c>
      <c r="I85" s="649"/>
      <c r="J85" s="651" t="s">
        <v>287</v>
      </c>
      <c r="K85" s="651" t="s">
        <v>287</v>
      </c>
      <c r="L85" s="648">
        <v>0</v>
      </c>
    </row>
    <row r="86" spans="1:12" ht="36" x14ac:dyDescent="0.2">
      <c r="A86" s="652"/>
      <c r="B86" s="209" t="s">
        <v>1308</v>
      </c>
      <c r="C86" s="209" t="s">
        <v>2453</v>
      </c>
      <c r="D86" s="211">
        <v>43403</v>
      </c>
      <c r="E86" s="209" t="s">
        <v>717</v>
      </c>
      <c r="F86" s="650"/>
      <c r="G86" s="650"/>
      <c r="H86" s="649"/>
      <c r="I86" s="649"/>
      <c r="J86" s="651"/>
      <c r="K86" s="651"/>
      <c r="L86" s="648"/>
    </row>
    <row r="87" spans="1:12" ht="24" x14ac:dyDescent="0.2">
      <c r="A87" s="652">
        <v>1115</v>
      </c>
      <c r="B87" s="203" t="s">
        <v>12</v>
      </c>
      <c r="C87" s="207" t="s">
        <v>11</v>
      </c>
      <c r="D87" s="207" t="s">
        <v>280</v>
      </c>
      <c r="E87" s="207" t="s">
        <v>281</v>
      </c>
      <c r="F87" s="653" t="s">
        <v>8</v>
      </c>
      <c r="G87" s="653"/>
      <c r="H87" s="650"/>
      <c r="I87" s="650"/>
      <c r="J87" s="650"/>
      <c r="K87" s="650"/>
      <c r="L87" s="650"/>
    </row>
    <row r="88" spans="1:12" x14ac:dyDescent="0.2">
      <c r="A88" s="652"/>
      <c r="B88" s="651" t="s">
        <v>3651</v>
      </c>
      <c r="C88" s="654" t="s">
        <v>3655</v>
      </c>
      <c r="D88" s="655">
        <v>43508</v>
      </c>
      <c r="E88" s="651" t="s">
        <v>659</v>
      </c>
      <c r="F88" s="651" t="s">
        <v>2699</v>
      </c>
      <c r="G88" s="651"/>
      <c r="H88" s="649" t="s">
        <v>286</v>
      </c>
      <c r="I88" s="649"/>
      <c r="J88" s="209" t="s">
        <v>287</v>
      </c>
      <c r="K88" s="209" t="s">
        <v>16</v>
      </c>
      <c r="L88" s="210">
        <v>196.35</v>
      </c>
    </row>
    <row r="89" spans="1:12" x14ac:dyDescent="0.2">
      <c r="A89" s="652"/>
      <c r="B89" s="651"/>
      <c r="C89" s="654"/>
      <c r="D89" s="655"/>
      <c r="E89" s="651"/>
      <c r="F89" s="651"/>
      <c r="G89" s="651"/>
      <c r="H89" s="649" t="s">
        <v>242</v>
      </c>
      <c r="I89" s="649"/>
      <c r="J89" s="209" t="s">
        <v>287</v>
      </c>
      <c r="K89" s="209" t="s">
        <v>16</v>
      </c>
      <c r="L89" s="210">
        <v>320.63</v>
      </c>
    </row>
    <row r="90" spans="1:12" ht="24" x14ac:dyDescent="0.2">
      <c r="A90" s="652"/>
      <c r="B90" s="203" t="s">
        <v>6</v>
      </c>
      <c r="C90" s="207" t="s">
        <v>5</v>
      </c>
      <c r="D90" s="207" t="s">
        <v>288</v>
      </c>
      <c r="E90" s="207" t="s">
        <v>289</v>
      </c>
      <c r="F90" s="650"/>
      <c r="G90" s="650"/>
      <c r="H90" s="649" t="s">
        <v>290</v>
      </c>
      <c r="I90" s="649"/>
      <c r="J90" s="651" t="s">
        <v>287</v>
      </c>
      <c r="K90" s="651" t="s">
        <v>16</v>
      </c>
      <c r="L90" s="648">
        <v>218.96</v>
      </c>
    </row>
    <row r="91" spans="1:12" ht="36" x14ac:dyDescent="0.2">
      <c r="A91" s="652"/>
      <c r="B91" s="209" t="s">
        <v>1308</v>
      </c>
      <c r="C91" s="209" t="s">
        <v>2699</v>
      </c>
      <c r="D91" s="211">
        <v>43509</v>
      </c>
      <c r="E91" s="209" t="s">
        <v>823</v>
      </c>
      <c r="F91" s="650"/>
      <c r="G91" s="650"/>
      <c r="H91" s="649"/>
      <c r="I91" s="649"/>
      <c r="J91" s="651"/>
      <c r="K91" s="651"/>
      <c r="L91" s="648"/>
    </row>
    <row r="92" spans="1:12" ht="24" x14ac:dyDescent="0.2">
      <c r="A92" s="652">
        <v>1116</v>
      </c>
      <c r="B92" s="203" t="s">
        <v>12</v>
      </c>
      <c r="C92" s="207" t="s">
        <v>11</v>
      </c>
      <c r="D92" s="207" t="s">
        <v>280</v>
      </c>
      <c r="E92" s="207" t="s">
        <v>281</v>
      </c>
      <c r="F92" s="653" t="s">
        <v>8</v>
      </c>
      <c r="G92" s="653"/>
      <c r="H92" s="650"/>
      <c r="I92" s="650"/>
      <c r="J92" s="650"/>
      <c r="K92" s="650"/>
      <c r="L92" s="650"/>
    </row>
    <row r="93" spans="1:12" x14ac:dyDescent="0.2">
      <c r="A93" s="652"/>
      <c r="B93" s="651" t="s">
        <v>3656</v>
      </c>
      <c r="C93" s="654" t="s">
        <v>3657</v>
      </c>
      <c r="D93" s="655">
        <v>43518</v>
      </c>
      <c r="E93" s="651" t="s">
        <v>607</v>
      </c>
      <c r="F93" s="651" t="s">
        <v>700</v>
      </c>
      <c r="G93" s="651"/>
      <c r="H93" s="649" t="s">
        <v>286</v>
      </c>
      <c r="I93" s="649"/>
      <c r="J93" s="209" t="s">
        <v>287</v>
      </c>
      <c r="K93" s="209" t="s">
        <v>287</v>
      </c>
      <c r="L93" s="210">
        <v>0</v>
      </c>
    </row>
    <row r="94" spans="1:12" x14ac:dyDescent="0.2">
      <c r="A94" s="652"/>
      <c r="B94" s="651"/>
      <c r="C94" s="654"/>
      <c r="D94" s="655"/>
      <c r="E94" s="651"/>
      <c r="F94" s="651"/>
      <c r="G94" s="651"/>
      <c r="H94" s="649" t="s">
        <v>242</v>
      </c>
      <c r="I94" s="649"/>
      <c r="J94" s="651" t="s">
        <v>287</v>
      </c>
      <c r="K94" s="651" t="s">
        <v>287</v>
      </c>
      <c r="L94" s="648">
        <v>0</v>
      </c>
    </row>
    <row r="95" spans="1:12" x14ac:dyDescent="0.2">
      <c r="A95" s="652"/>
      <c r="B95" s="651"/>
      <c r="C95" s="654"/>
      <c r="D95" s="655"/>
      <c r="E95" s="651"/>
      <c r="F95" s="651"/>
      <c r="G95" s="651"/>
      <c r="H95" s="649"/>
      <c r="I95" s="649"/>
      <c r="J95" s="651"/>
      <c r="K95" s="651"/>
      <c r="L95" s="648"/>
    </row>
    <row r="96" spans="1:12" x14ac:dyDescent="0.2">
      <c r="A96" s="652"/>
      <c r="B96" s="651"/>
      <c r="C96" s="654"/>
      <c r="D96" s="655"/>
      <c r="E96" s="651"/>
      <c r="F96" s="651"/>
      <c r="G96" s="651"/>
      <c r="H96" s="649"/>
      <c r="I96" s="649"/>
      <c r="J96" s="651"/>
      <c r="K96" s="651"/>
      <c r="L96" s="648"/>
    </row>
    <row r="97" spans="1:12" ht="24" x14ac:dyDescent="0.2">
      <c r="A97" s="652"/>
      <c r="B97" s="203" t="s">
        <v>6</v>
      </c>
      <c r="C97" s="207" t="s">
        <v>5</v>
      </c>
      <c r="D97" s="207" t="s">
        <v>288</v>
      </c>
      <c r="E97" s="207" t="s">
        <v>289</v>
      </c>
      <c r="F97" s="650"/>
      <c r="G97" s="650"/>
      <c r="H97" s="649" t="s">
        <v>290</v>
      </c>
      <c r="I97" s="649"/>
      <c r="J97" s="651" t="s">
        <v>287</v>
      </c>
      <c r="K97" s="651" t="s">
        <v>16</v>
      </c>
      <c r="L97" s="648">
        <v>770</v>
      </c>
    </row>
    <row r="98" spans="1:12" ht="24" x14ac:dyDescent="0.2">
      <c r="A98" s="652"/>
      <c r="B98" s="209" t="s">
        <v>460</v>
      </c>
      <c r="C98" s="209" t="s">
        <v>700</v>
      </c>
      <c r="D98" s="211">
        <v>43521</v>
      </c>
      <c r="E98" s="209" t="s">
        <v>3366</v>
      </c>
      <c r="F98" s="650"/>
      <c r="G98" s="650"/>
      <c r="H98" s="649"/>
      <c r="I98" s="649"/>
      <c r="J98" s="651"/>
      <c r="K98" s="651"/>
      <c r="L98" s="648"/>
    </row>
    <row r="99" spans="1:12" ht="24" x14ac:dyDescent="0.2">
      <c r="A99" s="652">
        <v>1117</v>
      </c>
      <c r="B99" s="203" t="s">
        <v>12</v>
      </c>
      <c r="C99" s="207" t="s">
        <v>11</v>
      </c>
      <c r="D99" s="207" t="s">
        <v>280</v>
      </c>
      <c r="E99" s="207" t="s">
        <v>281</v>
      </c>
      <c r="F99" s="653" t="s">
        <v>8</v>
      </c>
      <c r="G99" s="653"/>
      <c r="H99" s="650"/>
      <c r="I99" s="650"/>
      <c r="J99" s="650"/>
      <c r="K99" s="650"/>
      <c r="L99" s="650"/>
    </row>
    <row r="100" spans="1:12" x14ac:dyDescent="0.2">
      <c r="A100" s="652"/>
      <c r="B100" s="651" t="s">
        <v>3658</v>
      </c>
      <c r="C100" s="654" t="s">
        <v>3659</v>
      </c>
      <c r="D100" s="655">
        <v>43543</v>
      </c>
      <c r="E100" s="651" t="s">
        <v>295</v>
      </c>
      <c r="F100" s="651" t="s">
        <v>296</v>
      </c>
      <c r="G100" s="651"/>
      <c r="H100" s="649" t="s">
        <v>286</v>
      </c>
      <c r="I100" s="649"/>
      <c r="J100" s="209" t="s">
        <v>287</v>
      </c>
      <c r="K100" s="209" t="s">
        <v>16</v>
      </c>
      <c r="L100" s="210">
        <v>784.5</v>
      </c>
    </row>
    <row r="101" spans="1:12" x14ac:dyDescent="0.2">
      <c r="A101" s="652"/>
      <c r="B101" s="651"/>
      <c r="C101" s="654"/>
      <c r="D101" s="655"/>
      <c r="E101" s="651"/>
      <c r="F101" s="651"/>
      <c r="G101" s="651"/>
      <c r="H101" s="649" t="s">
        <v>242</v>
      </c>
      <c r="I101" s="649"/>
      <c r="J101" s="651" t="s">
        <v>287</v>
      </c>
      <c r="K101" s="651" t="s">
        <v>16</v>
      </c>
      <c r="L101" s="648">
        <v>214.96</v>
      </c>
    </row>
    <row r="102" spans="1:12" x14ac:dyDescent="0.2">
      <c r="A102" s="652"/>
      <c r="B102" s="651"/>
      <c r="C102" s="654"/>
      <c r="D102" s="655"/>
      <c r="E102" s="651"/>
      <c r="F102" s="651"/>
      <c r="G102" s="651"/>
      <c r="H102" s="649"/>
      <c r="I102" s="649"/>
      <c r="J102" s="651"/>
      <c r="K102" s="651"/>
      <c r="L102" s="648"/>
    </row>
    <row r="103" spans="1:12" ht="24" x14ac:dyDescent="0.2">
      <c r="A103" s="652"/>
      <c r="B103" s="203" t="s">
        <v>6</v>
      </c>
      <c r="C103" s="207" t="s">
        <v>5</v>
      </c>
      <c r="D103" s="207" t="s">
        <v>288</v>
      </c>
      <c r="E103" s="207" t="s">
        <v>289</v>
      </c>
      <c r="F103" s="650"/>
      <c r="G103" s="650"/>
      <c r="H103" s="649" t="s">
        <v>290</v>
      </c>
      <c r="I103" s="649"/>
      <c r="J103" s="651" t="s">
        <v>287</v>
      </c>
      <c r="K103" s="651" t="s">
        <v>16</v>
      </c>
      <c r="L103" s="648">
        <v>369</v>
      </c>
    </row>
    <row r="104" spans="1:12" ht="24" x14ac:dyDescent="0.2">
      <c r="A104" s="652"/>
      <c r="B104" s="209" t="s">
        <v>291</v>
      </c>
      <c r="C104" s="209" t="s">
        <v>296</v>
      </c>
      <c r="D104" s="211">
        <v>43547</v>
      </c>
      <c r="E104" s="209" t="s">
        <v>3660</v>
      </c>
      <c r="F104" s="650"/>
      <c r="G104" s="650"/>
      <c r="H104" s="649"/>
      <c r="I104" s="649"/>
      <c r="J104" s="651"/>
      <c r="K104" s="651"/>
      <c r="L104" s="648"/>
    </row>
    <row r="105" spans="1:12" ht="24" x14ac:dyDescent="0.2">
      <c r="A105" s="652">
        <v>1118</v>
      </c>
      <c r="B105" s="203" t="s">
        <v>12</v>
      </c>
      <c r="C105" s="207" t="s">
        <v>11</v>
      </c>
      <c r="D105" s="207" t="s">
        <v>280</v>
      </c>
      <c r="E105" s="207" t="s">
        <v>281</v>
      </c>
      <c r="F105" s="653" t="s">
        <v>8</v>
      </c>
      <c r="G105" s="653"/>
      <c r="H105" s="650"/>
      <c r="I105" s="650"/>
      <c r="J105" s="650"/>
      <c r="K105" s="650"/>
      <c r="L105" s="650"/>
    </row>
    <row r="106" spans="1:12" x14ac:dyDescent="0.2">
      <c r="A106" s="652"/>
      <c r="B106" s="651" t="s">
        <v>3661</v>
      </c>
      <c r="C106" s="654" t="s">
        <v>3662</v>
      </c>
      <c r="D106" s="655">
        <v>43389</v>
      </c>
      <c r="E106" s="651" t="s">
        <v>1917</v>
      </c>
      <c r="F106" s="651" t="s">
        <v>1918</v>
      </c>
      <c r="G106" s="651"/>
      <c r="H106" s="649" t="s">
        <v>286</v>
      </c>
      <c r="I106" s="649"/>
      <c r="J106" s="209" t="s">
        <v>287</v>
      </c>
      <c r="K106" s="209" t="s">
        <v>16</v>
      </c>
      <c r="L106" s="210">
        <v>1022.35</v>
      </c>
    </row>
    <row r="107" spans="1:12" x14ac:dyDescent="0.2">
      <c r="A107" s="652"/>
      <c r="B107" s="651"/>
      <c r="C107" s="654"/>
      <c r="D107" s="655"/>
      <c r="E107" s="651"/>
      <c r="F107" s="651"/>
      <c r="G107" s="651"/>
      <c r="H107" s="649" t="s">
        <v>242</v>
      </c>
      <c r="I107" s="649"/>
      <c r="J107" s="209" t="s">
        <v>287</v>
      </c>
      <c r="K107" s="209" t="s">
        <v>16</v>
      </c>
      <c r="L107" s="210">
        <v>449.6</v>
      </c>
    </row>
    <row r="108" spans="1:12" ht="24" x14ac:dyDescent="0.2">
      <c r="A108" s="652"/>
      <c r="B108" s="203" t="s">
        <v>6</v>
      </c>
      <c r="C108" s="207" t="s">
        <v>5</v>
      </c>
      <c r="D108" s="207" t="s">
        <v>288</v>
      </c>
      <c r="E108" s="207" t="s">
        <v>289</v>
      </c>
      <c r="F108" s="650"/>
      <c r="G108" s="650"/>
      <c r="H108" s="649" t="s">
        <v>290</v>
      </c>
      <c r="I108" s="649"/>
      <c r="J108" s="651" t="s">
        <v>287</v>
      </c>
      <c r="K108" s="651" t="s">
        <v>287</v>
      </c>
      <c r="L108" s="648">
        <v>0</v>
      </c>
    </row>
    <row r="109" spans="1:12" ht="24" x14ac:dyDescent="0.2">
      <c r="A109" s="652"/>
      <c r="B109" s="209" t="s">
        <v>291</v>
      </c>
      <c r="C109" s="209" t="s">
        <v>1918</v>
      </c>
      <c r="D109" s="211">
        <v>43395</v>
      </c>
      <c r="E109" s="209" t="s">
        <v>3634</v>
      </c>
      <c r="F109" s="650"/>
      <c r="G109" s="650"/>
      <c r="H109" s="649"/>
      <c r="I109" s="649"/>
      <c r="J109" s="651"/>
      <c r="K109" s="651"/>
      <c r="L109" s="648"/>
    </row>
    <row r="110" spans="1:12" ht="24" x14ac:dyDescent="0.2">
      <c r="A110" s="652">
        <v>1119</v>
      </c>
      <c r="B110" s="203" t="s">
        <v>12</v>
      </c>
      <c r="C110" s="207" t="s">
        <v>11</v>
      </c>
      <c r="D110" s="207" t="s">
        <v>280</v>
      </c>
      <c r="E110" s="207" t="s">
        <v>281</v>
      </c>
      <c r="F110" s="653" t="s">
        <v>8</v>
      </c>
      <c r="G110" s="653"/>
      <c r="H110" s="650"/>
      <c r="I110" s="650"/>
      <c r="J110" s="650"/>
      <c r="K110" s="650"/>
      <c r="L110" s="650"/>
    </row>
    <row r="111" spans="1:12" x14ac:dyDescent="0.2">
      <c r="A111" s="652"/>
      <c r="B111" s="651" t="s">
        <v>3663</v>
      </c>
      <c r="C111" s="654" t="s">
        <v>3664</v>
      </c>
      <c r="D111" s="655">
        <v>43389</v>
      </c>
      <c r="E111" s="651" t="s">
        <v>377</v>
      </c>
      <c r="F111" s="651" t="s">
        <v>2372</v>
      </c>
      <c r="G111" s="651"/>
      <c r="H111" s="649" t="s">
        <v>286</v>
      </c>
      <c r="I111" s="649"/>
      <c r="J111" s="209" t="s">
        <v>287</v>
      </c>
      <c r="K111" s="209" t="s">
        <v>16</v>
      </c>
      <c r="L111" s="210">
        <v>618</v>
      </c>
    </row>
    <row r="112" spans="1:12" x14ac:dyDescent="0.2">
      <c r="A112" s="652"/>
      <c r="B112" s="651"/>
      <c r="C112" s="654"/>
      <c r="D112" s="655"/>
      <c r="E112" s="651"/>
      <c r="F112" s="651"/>
      <c r="G112" s="651"/>
      <c r="H112" s="649" t="s">
        <v>242</v>
      </c>
      <c r="I112" s="649"/>
      <c r="J112" s="209" t="s">
        <v>287</v>
      </c>
      <c r="K112" s="209" t="s">
        <v>287</v>
      </c>
      <c r="L112" s="210">
        <v>0</v>
      </c>
    </row>
    <row r="113" spans="1:12" ht="24" x14ac:dyDescent="0.2">
      <c r="A113" s="652"/>
      <c r="B113" s="203" t="s">
        <v>6</v>
      </c>
      <c r="C113" s="207" t="s">
        <v>5</v>
      </c>
      <c r="D113" s="207" t="s">
        <v>288</v>
      </c>
      <c r="E113" s="207" t="s">
        <v>289</v>
      </c>
      <c r="F113" s="650"/>
      <c r="G113" s="650"/>
      <c r="H113" s="649" t="s">
        <v>290</v>
      </c>
      <c r="I113" s="649"/>
      <c r="J113" s="651" t="s">
        <v>287</v>
      </c>
      <c r="K113" s="651" t="s">
        <v>287</v>
      </c>
      <c r="L113" s="648">
        <v>0</v>
      </c>
    </row>
    <row r="114" spans="1:12" ht="24" x14ac:dyDescent="0.2">
      <c r="A114" s="652"/>
      <c r="B114" s="209" t="s">
        <v>291</v>
      </c>
      <c r="C114" s="209" t="s">
        <v>2372</v>
      </c>
      <c r="D114" s="211">
        <v>43391</v>
      </c>
      <c r="E114" s="209" t="s">
        <v>3141</v>
      </c>
      <c r="F114" s="650"/>
      <c r="G114" s="650"/>
      <c r="H114" s="649"/>
      <c r="I114" s="649"/>
      <c r="J114" s="651"/>
      <c r="K114" s="651"/>
      <c r="L114" s="648"/>
    </row>
    <row r="115" spans="1:12" ht="24" x14ac:dyDescent="0.2">
      <c r="A115" s="652">
        <v>1120</v>
      </c>
      <c r="B115" s="203" t="s">
        <v>12</v>
      </c>
      <c r="C115" s="207" t="s">
        <v>11</v>
      </c>
      <c r="D115" s="207" t="s">
        <v>280</v>
      </c>
      <c r="E115" s="207" t="s">
        <v>281</v>
      </c>
      <c r="F115" s="653" t="s">
        <v>8</v>
      </c>
      <c r="G115" s="653"/>
      <c r="H115" s="650"/>
      <c r="I115" s="650"/>
      <c r="J115" s="650"/>
      <c r="K115" s="650"/>
      <c r="L115" s="650"/>
    </row>
    <row r="116" spans="1:12" x14ac:dyDescent="0.2">
      <c r="A116" s="652"/>
      <c r="B116" s="651" t="s">
        <v>3665</v>
      </c>
      <c r="C116" s="654" t="s">
        <v>3666</v>
      </c>
      <c r="D116" s="655">
        <v>43527</v>
      </c>
      <c r="E116" s="651" t="s">
        <v>349</v>
      </c>
      <c r="F116" s="651" t="s">
        <v>350</v>
      </c>
      <c r="G116" s="651"/>
      <c r="H116" s="649" t="s">
        <v>286</v>
      </c>
      <c r="I116" s="649"/>
      <c r="J116" s="209" t="s">
        <v>287</v>
      </c>
      <c r="K116" s="209" t="s">
        <v>16</v>
      </c>
      <c r="L116" s="210">
        <v>735.92</v>
      </c>
    </row>
    <row r="117" spans="1:12" x14ac:dyDescent="0.2">
      <c r="A117" s="652"/>
      <c r="B117" s="651"/>
      <c r="C117" s="654"/>
      <c r="D117" s="655"/>
      <c r="E117" s="651"/>
      <c r="F117" s="651"/>
      <c r="G117" s="651"/>
      <c r="H117" s="649" t="s">
        <v>242</v>
      </c>
      <c r="I117" s="649"/>
      <c r="J117" s="651" t="s">
        <v>287</v>
      </c>
      <c r="K117" s="651" t="s">
        <v>16</v>
      </c>
      <c r="L117" s="648">
        <v>2901</v>
      </c>
    </row>
    <row r="118" spans="1:12" x14ac:dyDescent="0.2">
      <c r="A118" s="652"/>
      <c r="B118" s="651"/>
      <c r="C118" s="654"/>
      <c r="D118" s="655"/>
      <c r="E118" s="651"/>
      <c r="F118" s="651"/>
      <c r="G118" s="651"/>
      <c r="H118" s="649"/>
      <c r="I118" s="649"/>
      <c r="J118" s="651"/>
      <c r="K118" s="651"/>
      <c r="L118" s="648"/>
    </row>
    <row r="119" spans="1:12" ht="24" x14ac:dyDescent="0.2">
      <c r="A119" s="652"/>
      <c r="B119" s="203" t="s">
        <v>6</v>
      </c>
      <c r="C119" s="207" t="s">
        <v>5</v>
      </c>
      <c r="D119" s="207" t="s">
        <v>288</v>
      </c>
      <c r="E119" s="207" t="s">
        <v>289</v>
      </c>
      <c r="F119" s="650"/>
      <c r="G119" s="650"/>
      <c r="H119" s="649" t="s">
        <v>290</v>
      </c>
      <c r="I119" s="649"/>
      <c r="J119" s="651" t="s">
        <v>287</v>
      </c>
      <c r="K119" s="651" t="s">
        <v>287</v>
      </c>
      <c r="L119" s="648">
        <v>0</v>
      </c>
    </row>
    <row r="120" spans="1:12" ht="24" x14ac:dyDescent="0.2">
      <c r="A120" s="652"/>
      <c r="B120" s="209" t="s">
        <v>291</v>
      </c>
      <c r="C120" s="209" t="s">
        <v>350</v>
      </c>
      <c r="D120" s="211">
        <v>43532</v>
      </c>
      <c r="E120" s="209" t="s">
        <v>351</v>
      </c>
      <c r="F120" s="650"/>
      <c r="G120" s="650"/>
      <c r="H120" s="649"/>
      <c r="I120" s="649"/>
      <c r="J120" s="651"/>
      <c r="K120" s="651"/>
      <c r="L120" s="648"/>
    </row>
    <row r="121" spans="1:12" ht="24" x14ac:dyDescent="0.2">
      <c r="A121" s="652">
        <v>1121</v>
      </c>
      <c r="B121" s="203" t="s">
        <v>12</v>
      </c>
      <c r="C121" s="207" t="s">
        <v>11</v>
      </c>
      <c r="D121" s="207" t="s">
        <v>280</v>
      </c>
      <c r="E121" s="207" t="s">
        <v>281</v>
      </c>
      <c r="F121" s="653" t="s">
        <v>8</v>
      </c>
      <c r="G121" s="653"/>
      <c r="H121" s="650"/>
      <c r="I121" s="650"/>
      <c r="J121" s="650"/>
      <c r="K121" s="650"/>
      <c r="L121" s="650"/>
    </row>
    <row r="122" spans="1:12" x14ac:dyDescent="0.2">
      <c r="A122" s="652"/>
      <c r="B122" s="651" t="s">
        <v>3667</v>
      </c>
      <c r="C122" s="651" t="s">
        <v>3668</v>
      </c>
      <c r="D122" s="655">
        <v>43429</v>
      </c>
      <c r="E122" s="651" t="s">
        <v>469</v>
      </c>
      <c r="F122" s="651" t="s">
        <v>3669</v>
      </c>
      <c r="G122" s="651"/>
      <c r="H122" s="649" t="s">
        <v>286</v>
      </c>
      <c r="I122" s="649"/>
      <c r="J122" s="209" t="s">
        <v>287</v>
      </c>
      <c r="K122" s="209" t="s">
        <v>16</v>
      </c>
      <c r="L122" s="210">
        <v>1115</v>
      </c>
    </row>
    <row r="123" spans="1:12" x14ac:dyDescent="0.2">
      <c r="A123" s="652"/>
      <c r="B123" s="651"/>
      <c r="C123" s="651"/>
      <c r="D123" s="655"/>
      <c r="E123" s="651"/>
      <c r="F123" s="651"/>
      <c r="G123" s="651"/>
      <c r="H123" s="649" t="s">
        <v>242</v>
      </c>
      <c r="I123" s="649"/>
      <c r="J123" s="209" t="s">
        <v>287</v>
      </c>
      <c r="K123" s="209" t="s">
        <v>287</v>
      </c>
      <c r="L123" s="210">
        <v>0</v>
      </c>
    </row>
    <row r="124" spans="1:12" ht="24" x14ac:dyDescent="0.2">
      <c r="A124" s="652"/>
      <c r="B124" s="203" t="s">
        <v>6</v>
      </c>
      <c r="C124" s="207" t="s">
        <v>5</v>
      </c>
      <c r="D124" s="207" t="s">
        <v>288</v>
      </c>
      <c r="E124" s="207" t="s">
        <v>289</v>
      </c>
      <c r="F124" s="650"/>
      <c r="G124" s="650"/>
      <c r="H124" s="649" t="s">
        <v>290</v>
      </c>
      <c r="I124" s="649"/>
      <c r="J124" s="651" t="s">
        <v>287</v>
      </c>
      <c r="K124" s="651" t="s">
        <v>287</v>
      </c>
      <c r="L124" s="648">
        <v>0</v>
      </c>
    </row>
    <row r="125" spans="1:12" ht="24" x14ac:dyDescent="0.2">
      <c r="A125" s="652"/>
      <c r="B125" s="209" t="s">
        <v>291</v>
      </c>
      <c r="C125" s="209" t="s">
        <v>3669</v>
      </c>
      <c r="D125" s="211">
        <v>43436</v>
      </c>
      <c r="E125" s="209" t="s">
        <v>3670</v>
      </c>
      <c r="F125" s="650"/>
      <c r="G125" s="650"/>
      <c r="H125" s="649"/>
      <c r="I125" s="649"/>
      <c r="J125" s="651"/>
      <c r="K125" s="651"/>
      <c r="L125" s="648"/>
    </row>
    <row r="126" spans="1:12" ht="24" x14ac:dyDescent="0.2">
      <c r="A126" s="652">
        <v>1122</v>
      </c>
      <c r="B126" s="203" t="s">
        <v>12</v>
      </c>
      <c r="C126" s="207" t="s">
        <v>11</v>
      </c>
      <c r="D126" s="207" t="s">
        <v>280</v>
      </c>
      <c r="E126" s="207" t="s">
        <v>281</v>
      </c>
      <c r="F126" s="653" t="s">
        <v>8</v>
      </c>
      <c r="G126" s="653"/>
      <c r="H126" s="650"/>
      <c r="I126" s="650"/>
      <c r="J126" s="650"/>
      <c r="K126" s="650"/>
      <c r="L126" s="650"/>
    </row>
    <row r="127" spans="1:12" x14ac:dyDescent="0.2">
      <c r="A127" s="652"/>
      <c r="B127" s="651" t="s">
        <v>3671</v>
      </c>
      <c r="C127" s="654" t="s">
        <v>3672</v>
      </c>
      <c r="D127" s="655">
        <v>43545</v>
      </c>
      <c r="E127" s="651" t="s">
        <v>339</v>
      </c>
      <c r="F127" s="651" t="s">
        <v>831</v>
      </c>
      <c r="G127" s="651"/>
      <c r="H127" s="649" t="s">
        <v>286</v>
      </c>
      <c r="I127" s="649"/>
      <c r="J127" s="209" t="s">
        <v>287</v>
      </c>
      <c r="K127" s="209" t="s">
        <v>16</v>
      </c>
      <c r="L127" s="210">
        <v>204</v>
      </c>
    </row>
    <row r="128" spans="1:12" x14ac:dyDescent="0.2">
      <c r="A128" s="652"/>
      <c r="B128" s="651"/>
      <c r="C128" s="654"/>
      <c r="D128" s="655"/>
      <c r="E128" s="651"/>
      <c r="F128" s="651"/>
      <c r="G128" s="651"/>
      <c r="H128" s="649" t="s">
        <v>242</v>
      </c>
      <c r="I128" s="649"/>
      <c r="J128" s="209" t="s">
        <v>287</v>
      </c>
      <c r="K128" s="209" t="s">
        <v>16</v>
      </c>
      <c r="L128" s="210">
        <v>274.60000000000002</v>
      </c>
    </row>
    <row r="129" spans="1:12" ht="24" x14ac:dyDescent="0.2">
      <c r="A129" s="652"/>
      <c r="B129" s="203" t="s">
        <v>6</v>
      </c>
      <c r="C129" s="207" t="s">
        <v>5</v>
      </c>
      <c r="D129" s="207" t="s">
        <v>288</v>
      </c>
      <c r="E129" s="207" t="s">
        <v>289</v>
      </c>
      <c r="F129" s="650"/>
      <c r="G129" s="650"/>
      <c r="H129" s="649" t="s">
        <v>290</v>
      </c>
      <c r="I129" s="649"/>
      <c r="J129" s="651" t="s">
        <v>287</v>
      </c>
      <c r="K129" s="651" t="s">
        <v>287</v>
      </c>
      <c r="L129" s="648">
        <v>0</v>
      </c>
    </row>
    <row r="130" spans="1:12" ht="24" x14ac:dyDescent="0.2">
      <c r="A130" s="652"/>
      <c r="B130" s="209" t="s">
        <v>3673</v>
      </c>
      <c r="C130" s="209" t="s">
        <v>831</v>
      </c>
      <c r="D130" s="211">
        <v>43546</v>
      </c>
      <c r="E130" s="209" t="s">
        <v>1997</v>
      </c>
      <c r="F130" s="650"/>
      <c r="G130" s="650"/>
      <c r="H130" s="649"/>
      <c r="I130" s="649"/>
      <c r="J130" s="651"/>
      <c r="K130" s="651"/>
      <c r="L130" s="648"/>
    </row>
    <row r="131" spans="1:12" ht="24" x14ac:dyDescent="0.2">
      <c r="A131" s="652">
        <v>1123</v>
      </c>
      <c r="B131" s="203" t="s">
        <v>12</v>
      </c>
      <c r="C131" s="207" t="s">
        <v>11</v>
      </c>
      <c r="D131" s="207" t="s">
        <v>280</v>
      </c>
      <c r="E131" s="207" t="s">
        <v>281</v>
      </c>
      <c r="F131" s="653" t="s">
        <v>8</v>
      </c>
      <c r="G131" s="653"/>
      <c r="H131" s="650"/>
      <c r="I131" s="650"/>
      <c r="J131" s="650"/>
      <c r="K131" s="650"/>
      <c r="L131" s="650"/>
    </row>
    <row r="132" spans="1:12" x14ac:dyDescent="0.2">
      <c r="A132" s="652"/>
      <c r="B132" s="651" t="s">
        <v>3674</v>
      </c>
      <c r="C132" s="654" t="s">
        <v>3675</v>
      </c>
      <c r="D132" s="655">
        <v>43436</v>
      </c>
      <c r="E132" s="651" t="s">
        <v>3676</v>
      </c>
      <c r="F132" s="651" t="s">
        <v>1736</v>
      </c>
      <c r="G132" s="651"/>
      <c r="H132" s="649" t="s">
        <v>286</v>
      </c>
      <c r="I132" s="649"/>
      <c r="J132" s="209" t="s">
        <v>287</v>
      </c>
      <c r="K132" s="209" t="s">
        <v>16</v>
      </c>
      <c r="L132" s="210">
        <v>522.05999999999995</v>
      </c>
    </row>
    <row r="133" spans="1:12" x14ac:dyDescent="0.2">
      <c r="A133" s="652"/>
      <c r="B133" s="651"/>
      <c r="C133" s="654"/>
      <c r="D133" s="655"/>
      <c r="E133" s="651"/>
      <c r="F133" s="651"/>
      <c r="G133" s="651"/>
      <c r="H133" s="649" t="s">
        <v>242</v>
      </c>
      <c r="I133" s="649"/>
      <c r="J133" s="651" t="s">
        <v>287</v>
      </c>
      <c r="K133" s="651" t="s">
        <v>16</v>
      </c>
      <c r="L133" s="648">
        <v>428.9</v>
      </c>
    </row>
    <row r="134" spans="1:12" x14ac:dyDescent="0.2">
      <c r="A134" s="652"/>
      <c r="B134" s="651"/>
      <c r="C134" s="654"/>
      <c r="D134" s="655"/>
      <c r="E134" s="651"/>
      <c r="F134" s="651"/>
      <c r="G134" s="651"/>
      <c r="H134" s="649"/>
      <c r="I134" s="649"/>
      <c r="J134" s="651"/>
      <c r="K134" s="651"/>
      <c r="L134" s="648"/>
    </row>
    <row r="135" spans="1:12" x14ac:dyDescent="0.2">
      <c r="A135" s="652"/>
      <c r="B135" s="651"/>
      <c r="C135" s="654"/>
      <c r="D135" s="655"/>
      <c r="E135" s="651"/>
      <c r="F135" s="651"/>
      <c r="G135" s="651"/>
      <c r="H135" s="649"/>
      <c r="I135" s="649"/>
      <c r="J135" s="651"/>
      <c r="K135" s="651"/>
      <c r="L135" s="648"/>
    </row>
    <row r="136" spans="1:12" ht="24" x14ac:dyDescent="0.2">
      <c r="A136" s="652"/>
      <c r="B136" s="203" t="s">
        <v>6</v>
      </c>
      <c r="C136" s="207" t="s">
        <v>5</v>
      </c>
      <c r="D136" s="207" t="s">
        <v>288</v>
      </c>
      <c r="E136" s="207" t="s">
        <v>289</v>
      </c>
      <c r="F136" s="650"/>
      <c r="G136" s="650"/>
      <c r="H136" s="649" t="s">
        <v>290</v>
      </c>
      <c r="I136" s="649"/>
      <c r="J136" s="651" t="s">
        <v>287</v>
      </c>
      <c r="K136" s="651" t="s">
        <v>16</v>
      </c>
      <c r="L136" s="648">
        <v>39.9</v>
      </c>
    </row>
    <row r="137" spans="1:12" ht="24" x14ac:dyDescent="0.2">
      <c r="A137" s="652"/>
      <c r="B137" s="209" t="s">
        <v>291</v>
      </c>
      <c r="C137" s="209" t="s">
        <v>1736</v>
      </c>
      <c r="D137" s="211">
        <v>43438</v>
      </c>
      <c r="E137" s="209" t="s">
        <v>1651</v>
      </c>
      <c r="F137" s="650"/>
      <c r="G137" s="650"/>
      <c r="H137" s="649"/>
      <c r="I137" s="649"/>
      <c r="J137" s="651"/>
      <c r="K137" s="651"/>
      <c r="L137" s="648"/>
    </row>
    <row r="138" spans="1:12" ht="24" x14ac:dyDescent="0.2">
      <c r="A138" s="652">
        <v>1124</v>
      </c>
      <c r="B138" s="203" t="s">
        <v>12</v>
      </c>
      <c r="C138" s="207" t="s">
        <v>11</v>
      </c>
      <c r="D138" s="207" t="s">
        <v>280</v>
      </c>
      <c r="E138" s="207" t="s">
        <v>281</v>
      </c>
      <c r="F138" s="653" t="s">
        <v>8</v>
      </c>
      <c r="G138" s="653"/>
      <c r="H138" s="650"/>
      <c r="I138" s="650"/>
      <c r="J138" s="650"/>
      <c r="K138" s="650"/>
      <c r="L138" s="650"/>
    </row>
    <row r="139" spans="1:12" x14ac:dyDescent="0.2">
      <c r="A139" s="652"/>
      <c r="B139" s="651" t="s">
        <v>3674</v>
      </c>
      <c r="C139" s="654" t="s">
        <v>3677</v>
      </c>
      <c r="D139" s="655">
        <v>43527</v>
      </c>
      <c r="E139" s="651" t="s">
        <v>644</v>
      </c>
      <c r="F139" s="651" t="s">
        <v>1736</v>
      </c>
      <c r="G139" s="651"/>
      <c r="H139" s="649" t="s">
        <v>286</v>
      </c>
      <c r="I139" s="649"/>
      <c r="J139" s="209" t="s">
        <v>287</v>
      </c>
      <c r="K139" s="209" t="s">
        <v>16</v>
      </c>
      <c r="L139" s="210">
        <v>345.1</v>
      </c>
    </row>
    <row r="140" spans="1:12" x14ac:dyDescent="0.2">
      <c r="A140" s="652"/>
      <c r="B140" s="651"/>
      <c r="C140" s="654"/>
      <c r="D140" s="655"/>
      <c r="E140" s="651"/>
      <c r="F140" s="651"/>
      <c r="G140" s="651"/>
      <c r="H140" s="649" t="s">
        <v>242</v>
      </c>
      <c r="I140" s="649"/>
      <c r="J140" s="651" t="s">
        <v>287</v>
      </c>
      <c r="K140" s="651" t="s">
        <v>16</v>
      </c>
      <c r="L140" s="648">
        <v>416.4</v>
      </c>
    </row>
    <row r="141" spans="1:12" x14ac:dyDescent="0.2">
      <c r="A141" s="652"/>
      <c r="B141" s="651"/>
      <c r="C141" s="654"/>
      <c r="D141" s="655"/>
      <c r="E141" s="651"/>
      <c r="F141" s="651"/>
      <c r="G141" s="651"/>
      <c r="H141" s="649"/>
      <c r="I141" s="649"/>
      <c r="J141" s="651"/>
      <c r="K141" s="651"/>
      <c r="L141" s="648"/>
    </row>
    <row r="142" spans="1:12" ht="24" x14ac:dyDescent="0.2">
      <c r="A142" s="652"/>
      <c r="B142" s="203" t="s">
        <v>6</v>
      </c>
      <c r="C142" s="207" t="s">
        <v>5</v>
      </c>
      <c r="D142" s="207" t="s">
        <v>288</v>
      </c>
      <c r="E142" s="207" t="s">
        <v>289</v>
      </c>
      <c r="F142" s="650"/>
      <c r="G142" s="650"/>
      <c r="H142" s="649" t="s">
        <v>290</v>
      </c>
      <c r="I142" s="649"/>
      <c r="J142" s="651" t="s">
        <v>287</v>
      </c>
      <c r="K142" s="651" t="s">
        <v>287</v>
      </c>
      <c r="L142" s="648">
        <v>0</v>
      </c>
    </row>
    <row r="143" spans="1:12" ht="24" x14ac:dyDescent="0.2">
      <c r="A143" s="652"/>
      <c r="B143" s="209" t="s">
        <v>291</v>
      </c>
      <c r="C143" s="209" t="s">
        <v>1736</v>
      </c>
      <c r="D143" s="211">
        <v>43529</v>
      </c>
      <c r="E143" s="209" t="s">
        <v>1588</v>
      </c>
      <c r="F143" s="650"/>
      <c r="G143" s="650"/>
      <c r="H143" s="649"/>
      <c r="I143" s="649"/>
      <c r="J143" s="651"/>
      <c r="K143" s="651"/>
      <c r="L143" s="648"/>
    </row>
    <row r="144" spans="1:12" ht="24" x14ac:dyDescent="0.2">
      <c r="A144" s="652">
        <v>1125</v>
      </c>
      <c r="B144" s="203" t="s">
        <v>12</v>
      </c>
      <c r="C144" s="207" t="s">
        <v>11</v>
      </c>
      <c r="D144" s="207" t="s">
        <v>280</v>
      </c>
      <c r="E144" s="207" t="s">
        <v>281</v>
      </c>
      <c r="F144" s="653" t="s">
        <v>8</v>
      </c>
      <c r="G144" s="653"/>
      <c r="H144" s="650"/>
      <c r="I144" s="650"/>
      <c r="J144" s="650"/>
      <c r="K144" s="650"/>
      <c r="L144" s="650"/>
    </row>
    <row r="145" spans="1:12" x14ac:dyDescent="0.2">
      <c r="A145" s="652"/>
      <c r="B145" s="651" t="s">
        <v>3678</v>
      </c>
      <c r="C145" s="651" t="s">
        <v>3679</v>
      </c>
      <c r="D145" s="655">
        <v>43527</v>
      </c>
      <c r="E145" s="651" t="s">
        <v>3369</v>
      </c>
      <c r="F145" s="651" t="s">
        <v>3680</v>
      </c>
      <c r="G145" s="651"/>
      <c r="H145" s="649" t="s">
        <v>286</v>
      </c>
      <c r="I145" s="649"/>
      <c r="J145" s="209" t="s">
        <v>287</v>
      </c>
      <c r="K145" s="209" t="s">
        <v>16</v>
      </c>
      <c r="L145" s="210">
        <v>125</v>
      </c>
    </row>
    <row r="146" spans="1:12" x14ac:dyDescent="0.2">
      <c r="A146" s="652"/>
      <c r="B146" s="651"/>
      <c r="C146" s="651"/>
      <c r="D146" s="655"/>
      <c r="E146" s="651"/>
      <c r="F146" s="651"/>
      <c r="G146" s="651"/>
      <c r="H146" s="649" t="s">
        <v>242</v>
      </c>
      <c r="I146" s="649"/>
      <c r="J146" s="209" t="s">
        <v>287</v>
      </c>
      <c r="K146" s="209" t="s">
        <v>16</v>
      </c>
      <c r="L146" s="210">
        <v>404.6</v>
      </c>
    </row>
    <row r="147" spans="1:12" ht="24" x14ac:dyDescent="0.2">
      <c r="A147" s="652"/>
      <c r="B147" s="203" t="s">
        <v>6</v>
      </c>
      <c r="C147" s="207" t="s">
        <v>5</v>
      </c>
      <c r="D147" s="207" t="s">
        <v>288</v>
      </c>
      <c r="E147" s="207" t="s">
        <v>289</v>
      </c>
      <c r="F147" s="650"/>
      <c r="G147" s="650"/>
      <c r="H147" s="649" t="s">
        <v>290</v>
      </c>
      <c r="I147" s="649"/>
      <c r="J147" s="651" t="s">
        <v>287</v>
      </c>
      <c r="K147" s="651" t="s">
        <v>16</v>
      </c>
      <c r="L147" s="648">
        <v>133</v>
      </c>
    </row>
    <row r="148" spans="1:12" ht="24" x14ac:dyDescent="0.2">
      <c r="A148" s="652"/>
      <c r="B148" s="209" t="s">
        <v>291</v>
      </c>
      <c r="C148" s="209" t="s">
        <v>3680</v>
      </c>
      <c r="D148" s="211">
        <v>43528</v>
      </c>
      <c r="E148" s="209" t="s">
        <v>3681</v>
      </c>
      <c r="F148" s="650"/>
      <c r="G148" s="650"/>
      <c r="H148" s="649"/>
      <c r="I148" s="649"/>
      <c r="J148" s="651"/>
      <c r="K148" s="651"/>
      <c r="L148" s="648"/>
    </row>
    <row r="149" spans="1:12" ht="24" x14ac:dyDescent="0.2">
      <c r="A149" s="652">
        <v>1126</v>
      </c>
      <c r="B149" s="203" t="s">
        <v>12</v>
      </c>
      <c r="C149" s="207" t="s">
        <v>11</v>
      </c>
      <c r="D149" s="207" t="s">
        <v>280</v>
      </c>
      <c r="E149" s="207" t="s">
        <v>281</v>
      </c>
      <c r="F149" s="653" t="s">
        <v>8</v>
      </c>
      <c r="G149" s="653"/>
      <c r="H149" s="650"/>
      <c r="I149" s="650"/>
      <c r="J149" s="650"/>
      <c r="K149" s="650"/>
      <c r="L149" s="650"/>
    </row>
    <row r="150" spans="1:12" x14ac:dyDescent="0.2">
      <c r="A150" s="652"/>
      <c r="B150" s="651" t="s">
        <v>3682</v>
      </c>
      <c r="C150" s="654" t="s">
        <v>3683</v>
      </c>
      <c r="D150" s="655">
        <v>43394</v>
      </c>
      <c r="E150" s="651" t="s">
        <v>469</v>
      </c>
      <c r="F150" s="651" t="s">
        <v>858</v>
      </c>
      <c r="G150" s="651"/>
      <c r="H150" s="649" t="s">
        <v>286</v>
      </c>
      <c r="I150" s="649"/>
      <c r="J150" s="209" t="s">
        <v>287</v>
      </c>
      <c r="K150" s="209" t="s">
        <v>16</v>
      </c>
      <c r="L150" s="210">
        <v>137.5</v>
      </c>
    </row>
    <row r="151" spans="1:12" x14ac:dyDescent="0.2">
      <c r="A151" s="652"/>
      <c r="B151" s="651"/>
      <c r="C151" s="654"/>
      <c r="D151" s="655"/>
      <c r="E151" s="651"/>
      <c r="F151" s="651"/>
      <c r="G151" s="651"/>
      <c r="H151" s="649" t="s">
        <v>242</v>
      </c>
      <c r="I151" s="649"/>
      <c r="J151" s="209" t="s">
        <v>287</v>
      </c>
      <c r="K151" s="209" t="s">
        <v>16</v>
      </c>
      <c r="L151" s="210">
        <v>431.4</v>
      </c>
    </row>
    <row r="152" spans="1:12" ht="24" x14ac:dyDescent="0.2">
      <c r="A152" s="652"/>
      <c r="B152" s="203" t="s">
        <v>6</v>
      </c>
      <c r="C152" s="207" t="s">
        <v>5</v>
      </c>
      <c r="D152" s="207" t="s">
        <v>288</v>
      </c>
      <c r="E152" s="207" t="s">
        <v>289</v>
      </c>
      <c r="F152" s="650"/>
      <c r="G152" s="650"/>
      <c r="H152" s="649" t="s">
        <v>290</v>
      </c>
      <c r="I152" s="649"/>
      <c r="J152" s="651" t="s">
        <v>287</v>
      </c>
      <c r="K152" s="651" t="s">
        <v>16</v>
      </c>
      <c r="L152" s="648">
        <v>795</v>
      </c>
    </row>
    <row r="153" spans="1:12" ht="24" x14ac:dyDescent="0.2">
      <c r="A153" s="652"/>
      <c r="B153" s="209" t="s">
        <v>317</v>
      </c>
      <c r="C153" s="209" t="s">
        <v>858</v>
      </c>
      <c r="D153" s="211">
        <v>43395</v>
      </c>
      <c r="E153" s="209" t="s">
        <v>3684</v>
      </c>
      <c r="F153" s="650"/>
      <c r="G153" s="650"/>
      <c r="H153" s="649"/>
      <c r="I153" s="649"/>
      <c r="J153" s="651"/>
      <c r="K153" s="651"/>
      <c r="L153" s="648"/>
    </row>
    <row r="154" spans="1:12" ht="24" x14ac:dyDescent="0.2">
      <c r="A154" s="652">
        <v>1127</v>
      </c>
      <c r="B154" s="203" t="s">
        <v>12</v>
      </c>
      <c r="C154" s="207" t="s">
        <v>11</v>
      </c>
      <c r="D154" s="207" t="s">
        <v>280</v>
      </c>
      <c r="E154" s="207" t="s">
        <v>281</v>
      </c>
      <c r="F154" s="653" t="s">
        <v>8</v>
      </c>
      <c r="G154" s="653"/>
      <c r="H154" s="650"/>
      <c r="I154" s="650"/>
      <c r="J154" s="650"/>
      <c r="K154" s="650"/>
      <c r="L154" s="650"/>
    </row>
    <row r="155" spans="1:12" x14ac:dyDescent="0.2">
      <c r="A155" s="652"/>
      <c r="B155" s="651" t="s">
        <v>3682</v>
      </c>
      <c r="C155" s="654" t="s">
        <v>3685</v>
      </c>
      <c r="D155" s="655">
        <v>43397</v>
      </c>
      <c r="E155" s="651" t="s">
        <v>394</v>
      </c>
      <c r="F155" s="651" t="s">
        <v>1469</v>
      </c>
      <c r="G155" s="651"/>
      <c r="H155" s="649" t="s">
        <v>286</v>
      </c>
      <c r="I155" s="649"/>
      <c r="J155" s="209" t="s">
        <v>287</v>
      </c>
      <c r="K155" s="209" t="s">
        <v>16</v>
      </c>
      <c r="L155" s="210">
        <v>595</v>
      </c>
    </row>
    <row r="156" spans="1:12" x14ac:dyDescent="0.2">
      <c r="A156" s="652"/>
      <c r="B156" s="651"/>
      <c r="C156" s="654"/>
      <c r="D156" s="655"/>
      <c r="E156" s="651"/>
      <c r="F156" s="651"/>
      <c r="G156" s="651"/>
      <c r="H156" s="649" t="s">
        <v>242</v>
      </c>
      <c r="I156" s="649"/>
      <c r="J156" s="209" t="s">
        <v>287</v>
      </c>
      <c r="K156" s="209" t="s">
        <v>16</v>
      </c>
      <c r="L156" s="210">
        <v>1169.6099999999999</v>
      </c>
    </row>
    <row r="157" spans="1:12" ht="24" x14ac:dyDescent="0.2">
      <c r="A157" s="652"/>
      <c r="B157" s="203" t="s">
        <v>6</v>
      </c>
      <c r="C157" s="207" t="s">
        <v>5</v>
      </c>
      <c r="D157" s="207" t="s">
        <v>288</v>
      </c>
      <c r="E157" s="207" t="s">
        <v>289</v>
      </c>
      <c r="F157" s="650"/>
      <c r="G157" s="650"/>
      <c r="H157" s="649" t="s">
        <v>290</v>
      </c>
      <c r="I157" s="649"/>
      <c r="J157" s="651" t="s">
        <v>287</v>
      </c>
      <c r="K157" s="651" t="s">
        <v>16</v>
      </c>
      <c r="L157" s="648">
        <v>908.09</v>
      </c>
    </row>
    <row r="158" spans="1:12" ht="24" x14ac:dyDescent="0.2">
      <c r="A158" s="652"/>
      <c r="B158" s="209" t="s">
        <v>317</v>
      </c>
      <c r="C158" s="209" t="s">
        <v>1469</v>
      </c>
      <c r="D158" s="211">
        <v>43401</v>
      </c>
      <c r="E158" s="209" t="s">
        <v>3378</v>
      </c>
      <c r="F158" s="650"/>
      <c r="G158" s="650"/>
      <c r="H158" s="649"/>
      <c r="I158" s="649"/>
      <c r="J158" s="651"/>
      <c r="K158" s="651"/>
      <c r="L158" s="648"/>
    </row>
    <row r="159" spans="1:12" ht="24" x14ac:dyDescent="0.2">
      <c r="A159" s="652">
        <v>1128</v>
      </c>
      <c r="B159" s="203" t="s">
        <v>12</v>
      </c>
      <c r="C159" s="207" t="s">
        <v>11</v>
      </c>
      <c r="D159" s="207" t="s">
        <v>280</v>
      </c>
      <c r="E159" s="207" t="s">
        <v>281</v>
      </c>
      <c r="F159" s="653" t="s">
        <v>8</v>
      </c>
      <c r="G159" s="653"/>
      <c r="H159" s="650"/>
      <c r="I159" s="650"/>
      <c r="J159" s="650"/>
      <c r="K159" s="650"/>
      <c r="L159" s="650"/>
    </row>
    <row r="160" spans="1:12" x14ac:dyDescent="0.2">
      <c r="A160" s="652"/>
      <c r="B160" s="651" t="s">
        <v>3682</v>
      </c>
      <c r="C160" s="654" t="s">
        <v>3686</v>
      </c>
      <c r="D160" s="655">
        <v>43408</v>
      </c>
      <c r="E160" s="651" t="s">
        <v>1172</v>
      </c>
      <c r="F160" s="651" t="s">
        <v>3687</v>
      </c>
      <c r="G160" s="651"/>
      <c r="H160" s="649" t="s">
        <v>286</v>
      </c>
      <c r="I160" s="649"/>
      <c r="J160" s="209" t="s">
        <v>287</v>
      </c>
      <c r="K160" s="209" t="s">
        <v>16</v>
      </c>
      <c r="L160" s="210">
        <v>406</v>
      </c>
    </row>
    <row r="161" spans="1:12" x14ac:dyDescent="0.2">
      <c r="A161" s="652"/>
      <c r="B161" s="651"/>
      <c r="C161" s="654"/>
      <c r="D161" s="655"/>
      <c r="E161" s="651"/>
      <c r="F161" s="651"/>
      <c r="G161" s="651"/>
      <c r="H161" s="649" t="s">
        <v>242</v>
      </c>
      <c r="I161" s="649"/>
      <c r="J161" s="651" t="s">
        <v>287</v>
      </c>
      <c r="K161" s="651" t="s">
        <v>16</v>
      </c>
      <c r="L161" s="648">
        <v>1500</v>
      </c>
    </row>
    <row r="162" spans="1:12" x14ac:dyDescent="0.2">
      <c r="A162" s="652"/>
      <c r="B162" s="651"/>
      <c r="C162" s="654"/>
      <c r="D162" s="655"/>
      <c r="E162" s="651"/>
      <c r="F162" s="651"/>
      <c r="G162" s="651"/>
      <c r="H162" s="649"/>
      <c r="I162" s="649"/>
      <c r="J162" s="651"/>
      <c r="K162" s="651"/>
      <c r="L162" s="648"/>
    </row>
    <row r="163" spans="1:12" ht="24" x14ac:dyDescent="0.2">
      <c r="A163" s="652"/>
      <c r="B163" s="203" t="s">
        <v>6</v>
      </c>
      <c r="C163" s="207" t="s">
        <v>5</v>
      </c>
      <c r="D163" s="207" t="s">
        <v>288</v>
      </c>
      <c r="E163" s="207" t="s">
        <v>289</v>
      </c>
      <c r="F163" s="650"/>
      <c r="G163" s="650"/>
      <c r="H163" s="649" t="s">
        <v>290</v>
      </c>
      <c r="I163" s="649"/>
      <c r="J163" s="651" t="s">
        <v>287</v>
      </c>
      <c r="K163" s="651" t="s">
        <v>16</v>
      </c>
      <c r="L163" s="648">
        <v>100</v>
      </c>
    </row>
    <row r="164" spans="1:12" ht="24" x14ac:dyDescent="0.2">
      <c r="A164" s="652"/>
      <c r="B164" s="209" t="s">
        <v>317</v>
      </c>
      <c r="C164" s="209" t="s">
        <v>3687</v>
      </c>
      <c r="D164" s="211">
        <v>43411</v>
      </c>
      <c r="E164" s="209" t="s">
        <v>2272</v>
      </c>
      <c r="F164" s="650"/>
      <c r="G164" s="650"/>
      <c r="H164" s="649"/>
      <c r="I164" s="649"/>
      <c r="J164" s="651"/>
      <c r="K164" s="651"/>
      <c r="L164" s="648"/>
    </row>
    <row r="165" spans="1:12" ht="24" x14ac:dyDescent="0.2">
      <c r="A165" s="652">
        <v>1129</v>
      </c>
      <c r="B165" s="203" t="s">
        <v>12</v>
      </c>
      <c r="C165" s="207" t="s">
        <v>11</v>
      </c>
      <c r="D165" s="207" t="s">
        <v>280</v>
      </c>
      <c r="E165" s="207" t="s">
        <v>281</v>
      </c>
      <c r="F165" s="653" t="s">
        <v>8</v>
      </c>
      <c r="G165" s="653"/>
      <c r="H165" s="650"/>
      <c r="I165" s="650"/>
      <c r="J165" s="650"/>
      <c r="K165" s="650"/>
      <c r="L165" s="650"/>
    </row>
    <row r="166" spans="1:12" x14ac:dyDescent="0.2">
      <c r="A166" s="652"/>
      <c r="B166" s="651" t="s">
        <v>3682</v>
      </c>
      <c r="C166" s="654" t="s">
        <v>3688</v>
      </c>
      <c r="D166" s="655">
        <v>43419</v>
      </c>
      <c r="E166" s="651" t="s">
        <v>2235</v>
      </c>
      <c r="F166" s="651" t="s">
        <v>2236</v>
      </c>
      <c r="G166" s="651"/>
      <c r="H166" s="649" t="s">
        <v>286</v>
      </c>
      <c r="I166" s="649"/>
      <c r="J166" s="209" t="s">
        <v>287</v>
      </c>
      <c r="K166" s="209" t="s">
        <v>16</v>
      </c>
      <c r="L166" s="210">
        <v>865.73</v>
      </c>
    </row>
    <row r="167" spans="1:12" x14ac:dyDescent="0.2">
      <c r="A167" s="652"/>
      <c r="B167" s="651"/>
      <c r="C167" s="654"/>
      <c r="D167" s="655"/>
      <c r="E167" s="651"/>
      <c r="F167" s="651"/>
      <c r="G167" s="651"/>
      <c r="H167" s="649" t="s">
        <v>242</v>
      </c>
      <c r="I167" s="649"/>
      <c r="J167" s="651" t="s">
        <v>287</v>
      </c>
      <c r="K167" s="651" t="s">
        <v>16</v>
      </c>
      <c r="L167" s="648">
        <v>728.4</v>
      </c>
    </row>
    <row r="168" spans="1:12" x14ac:dyDescent="0.2">
      <c r="A168" s="652"/>
      <c r="B168" s="651"/>
      <c r="C168" s="654"/>
      <c r="D168" s="655"/>
      <c r="E168" s="651"/>
      <c r="F168" s="651"/>
      <c r="G168" s="651"/>
      <c r="H168" s="649"/>
      <c r="I168" s="649"/>
      <c r="J168" s="651"/>
      <c r="K168" s="651"/>
      <c r="L168" s="648"/>
    </row>
    <row r="169" spans="1:12" ht="24" x14ac:dyDescent="0.2">
      <c r="A169" s="652"/>
      <c r="B169" s="203" t="s">
        <v>6</v>
      </c>
      <c r="C169" s="207" t="s">
        <v>5</v>
      </c>
      <c r="D169" s="207" t="s">
        <v>288</v>
      </c>
      <c r="E169" s="207" t="s">
        <v>289</v>
      </c>
      <c r="F169" s="650"/>
      <c r="G169" s="650"/>
      <c r="H169" s="649" t="s">
        <v>290</v>
      </c>
      <c r="I169" s="649"/>
      <c r="J169" s="651" t="s">
        <v>287</v>
      </c>
      <c r="K169" s="651" t="s">
        <v>16</v>
      </c>
      <c r="L169" s="648">
        <v>480</v>
      </c>
    </row>
    <row r="170" spans="1:12" ht="24" x14ac:dyDescent="0.2">
      <c r="A170" s="652"/>
      <c r="B170" s="209" t="s">
        <v>317</v>
      </c>
      <c r="C170" s="209" t="s">
        <v>2236</v>
      </c>
      <c r="D170" s="211">
        <v>43422</v>
      </c>
      <c r="E170" s="209" t="s">
        <v>2237</v>
      </c>
      <c r="F170" s="650"/>
      <c r="G170" s="650"/>
      <c r="H170" s="649"/>
      <c r="I170" s="649"/>
      <c r="J170" s="651"/>
      <c r="K170" s="651"/>
      <c r="L170" s="648"/>
    </row>
    <row r="171" spans="1:12" ht="24" x14ac:dyDescent="0.2">
      <c r="A171" s="652">
        <v>1130</v>
      </c>
      <c r="B171" s="203" t="s">
        <v>12</v>
      </c>
      <c r="C171" s="207" t="s">
        <v>11</v>
      </c>
      <c r="D171" s="207" t="s">
        <v>280</v>
      </c>
      <c r="E171" s="207" t="s">
        <v>281</v>
      </c>
      <c r="F171" s="653" t="s">
        <v>8</v>
      </c>
      <c r="G171" s="653"/>
      <c r="H171" s="650"/>
      <c r="I171" s="650"/>
      <c r="J171" s="650"/>
      <c r="K171" s="650"/>
      <c r="L171" s="650"/>
    </row>
    <row r="172" spans="1:12" x14ac:dyDescent="0.2">
      <c r="A172" s="652"/>
      <c r="B172" s="651" t="s">
        <v>3682</v>
      </c>
      <c r="C172" s="654" t="s">
        <v>3689</v>
      </c>
      <c r="D172" s="655">
        <v>43440</v>
      </c>
      <c r="E172" s="651" t="s">
        <v>377</v>
      </c>
      <c r="F172" s="651" t="s">
        <v>885</v>
      </c>
      <c r="G172" s="651"/>
      <c r="H172" s="649" t="s">
        <v>286</v>
      </c>
      <c r="I172" s="649"/>
      <c r="J172" s="209" t="s">
        <v>287</v>
      </c>
      <c r="K172" s="209" t="s">
        <v>16</v>
      </c>
      <c r="L172" s="210">
        <v>566.79</v>
      </c>
    </row>
    <row r="173" spans="1:12" x14ac:dyDescent="0.2">
      <c r="A173" s="652"/>
      <c r="B173" s="651"/>
      <c r="C173" s="654"/>
      <c r="D173" s="655"/>
      <c r="E173" s="651"/>
      <c r="F173" s="651"/>
      <c r="G173" s="651"/>
      <c r="H173" s="649" t="s">
        <v>242</v>
      </c>
      <c r="I173" s="649"/>
      <c r="J173" s="651" t="s">
        <v>287</v>
      </c>
      <c r="K173" s="651" t="s">
        <v>16</v>
      </c>
      <c r="L173" s="648">
        <v>346</v>
      </c>
    </row>
    <row r="174" spans="1:12" x14ac:dyDescent="0.2">
      <c r="A174" s="652"/>
      <c r="B174" s="651"/>
      <c r="C174" s="654"/>
      <c r="D174" s="655"/>
      <c r="E174" s="651"/>
      <c r="F174" s="651"/>
      <c r="G174" s="651"/>
      <c r="H174" s="649"/>
      <c r="I174" s="649"/>
      <c r="J174" s="651"/>
      <c r="K174" s="651"/>
      <c r="L174" s="648"/>
    </row>
    <row r="175" spans="1:12" ht="24" x14ac:dyDescent="0.2">
      <c r="A175" s="652"/>
      <c r="B175" s="203" t="s">
        <v>6</v>
      </c>
      <c r="C175" s="207" t="s">
        <v>5</v>
      </c>
      <c r="D175" s="207" t="s">
        <v>288</v>
      </c>
      <c r="E175" s="207" t="s">
        <v>289</v>
      </c>
      <c r="F175" s="650"/>
      <c r="G175" s="650"/>
      <c r="H175" s="649" t="s">
        <v>290</v>
      </c>
      <c r="I175" s="649"/>
      <c r="J175" s="651" t="s">
        <v>287</v>
      </c>
      <c r="K175" s="651" t="s">
        <v>16</v>
      </c>
      <c r="L175" s="648">
        <v>146</v>
      </c>
    </row>
    <row r="176" spans="1:12" ht="24" x14ac:dyDescent="0.2">
      <c r="A176" s="652"/>
      <c r="B176" s="209" t="s">
        <v>317</v>
      </c>
      <c r="C176" s="209" t="s">
        <v>885</v>
      </c>
      <c r="D176" s="211">
        <v>43441</v>
      </c>
      <c r="E176" s="209" t="s">
        <v>2339</v>
      </c>
      <c r="F176" s="650"/>
      <c r="G176" s="650"/>
      <c r="H176" s="649"/>
      <c r="I176" s="649"/>
      <c r="J176" s="651"/>
      <c r="K176" s="651"/>
      <c r="L176" s="648"/>
    </row>
    <row r="177" spans="1:12" ht="24" x14ac:dyDescent="0.2">
      <c r="A177" s="652">
        <v>1131</v>
      </c>
      <c r="B177" s="203" t="s">
        <v>12</v>
      </c>
      <c r="C177" s="207" t="s">
        <v>11</v>
      </c>
      <c r="D177" s="207" t="s">
        <v>280</v>
      </c>
      <c r="E177" s="207" t="s">
        <v>281</v>
      </c>
      <c r="F177" s="653" t="s">
        <v>8</v>
      </c>
      <c r="G177" s="653"/>
      <c r="H177" s="650"/>
      <c r="I177" s="650"/>
      <c r="J177" s="650"/>
      <c r="K177" s="650"/>
      <c r="L177" s="650"/>
    </row>
    <row r="178" spans="1:12" x14ac:dyDescent="0.2">
      <c r="A178" s="652"/>
      <c r="B178" s="651" t="s">
        <v>3682</v>
      </c>
      <c r="C178" s="654" t="s">
        <v>3690</v>
      </c>
      <c r="D178" s="655">
        <v>43492</v>
      </c>
      <c r="E178" s="651" t="s">
        <v>377</v>
      </c>
      <c r="F178" s="651" t="s">
        <v>575</v>
      </c>
      <c r="G178" s="651"/>
      <c r="H178" s="649" t="s">
        <v>286</v>
      </c>
      <c r="I178" s="649"/>
      <c r="J178" s="209" t="s">
        <v>287</v>
      </c>
      <c r="K178" s="209" t="s">
        <v>16</v>
      </c>
      <c r="L178" s="210">
        <v>254</v>
      </c>
    </row>
    <row r="179" spans="1:12" x14ac:dyDescent="0.2">
      <c r="A179" s="652"/>
      <c r="B179" s="651"/>
      <c r="C179" s="654"/>
      <c r="D179" s="655"/>
      <c r="E179" s="651"/>
      <c r="F179" s="651"/>
      <c r="G179" s="651"/>
      <c r="H179" s="649" t="s">
        <v>242</v>
      </c>
      <c r="I179" s="649"/>
      <c r="J179" s="651" t="s">
        <v>287</v>
      </c>
      <c r="K179" s="651" t="s">
        <v>16</v>
      </c>
      <c r="L179" s="648">
        <v>192</v>
      </c>
    </row>
    <row r="180" spans="1:12" x14ac:dyDescent="0.2">
      <c r="A180" s="652"/>
      <c r="B180" s="651"/>
      <c r="C180" s="654"/>
      <c r="D180" s="655"/>
      <c r="E180" s="651"/>
      <c r="F180" s="651"/>
      <c r="G180" s="651"/>
      <c r="H180" s="649"/>
      <c r="I180" s="649"/>
      <c r="J180" s="651"/>
      <c r="K180" s="651"/>
      <c r="L180" s="648"/>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24" x14ac:dyDescent="0.2">
      <c r="A182" s="652"/>
      <c r="B182" s="209" t="s">
        <v>317</v>
      </c>
      <c r="C182" s="209" t="s">
        <v>575</v>
      </c>
      <c r="D182" s="211">
        <v>43493</v>
      </c>
      <c r="E182" s="209" t="s">
        <v>1962</v>
      </c>
      <c r="F182" s="650"/>
      <c r="G182" s="650"/>
      <c r="H182" s="649"/>
      <c r="I182" s="649"/>
      <c r="J182" s="651"/>
      <c r="K182" s="651"/>
      <c r="L182" s="648"/>
    </row>
    <row r="183" spans="1:12" ht="24" x14ac:dyDescent="0.2">
      <c r="A183" s="652">
        <v>1132</v>
      </c>
      <c r="B183" s="203" t="s">
        <v>12</v>
      </c>
      <c r="C183" s="207" t="s">
        <v>11</v>
      </c>
      <c r="D183" s="207" t="s">
        <v>280</v>
      </c>
      <c r="E183" s="207" t="s">
        <v>281</v>
      </c>
      <c r="F183" s="653" t="s">
        <v>8</v>
      </c>
      <c r="G183" s="653"/>
      <c r="H183" s="650"/>
      <c r="I183" s="650"/>
      <c r="J183" s="650"/>
      <c r="K183" s="650"/>
      <c r="L183" s="650"/>
    </row>
    <row r="184" spans="1:12" x14ac:dyDescent="0.2">
      <c r="A184" s="652"/>
      <c r="B184" s="651" t="s">
        <v>3682</v>
      </c>
      <c r="C184" s="654" t="s">
        <v>3691</v>
      </c>
      <c r="D184" s="655">
        <v>43518</v>
      </c>
      <c r="E184" s="651" t="s">
        <v>607</v>
      </c>
      <c r="F184" s="651" t="s">
        <v>700</v>
      </c>
      <c r="G184" s="651"/>
      <c r="H184" s="649" t="s">
        <v>286</v>
      </c>
      <c r="I184" s="649"/>
      <c r="J184" s="209" t="s">
        <v>287</v>
      </c>
      <c r="K184" s="209" t="s">
        <v>16</v>
      </c>
      <c r="L184" s="210">
        <v>1678.09</v>
      </c>
    </row>
    <row r="185" spans="1:12" x14ac:dyDescent="0.2">
      <c r="A185" s="652"/>
      <c r="B185" s="651"/>
      <c r="C185" s="654"/>
      <c r="D185" s="655"/>
      <c r="E185" s="651"/>
      <c r="F185" s="651"/>
      <c r="G185" s="651"/>
      <c r="H185" s="649" t="s">
        <v>242</v>
      </c>
      <c r="I185" s="649"/>
      <c r="J185" s="651" t="s">
        <v>287</v>
      </c>
      <c r="K185" s="651" t="s">
        <v>16</v>
      </c>
      <c r="L185" s="648">
        <v>650</v>
      </c>
    </row>
    <row r="186" spans="1:12" x14ac:dyDescent="0.2">
      <c r="A186" s="652"/>
      <c r="B186" s="651"/>
      <c r="C186" s="654"/>
      <c r="D186" s="655"/>
      <c r="E186" s="651"/>
      <c r="F186" s="651"/>
      <c r="G186" s="651"/>
      <c r="H186" s="649"/>
      <c r="I186" s="649"/>
      <c r="J186" s="651"/>
      <c r="K186" s="651"/>
      <c r="L186" s="648"/>
    </row>
    <row r="187" spans="1:12" ht="24" x14ac:dyDescent="0.2">
      <c r="A187" s="652"/>
      <c r="B187" s="203" t="s">
        <v>6</v>
      </c>
      <c r="C187" s="207" t="s">
        <v>5</v>
      </c>
      <c r="D187" s="207" t="s">
        <v>288</v>
      </c>
      <c r="E187" s="207" t="s">
        <v>289</v>
      </c>
      <c r="F187" s="650"/>
      <c r="G187" s="650"/>
      <c r="H187" s="649" t="s">
        <v>290</v>
      </c>
      <c r="I187" s="649"/>
      <c r="J187" s="651" t="s">
        <v>287</v>
      </c>
      <c r="K187" s="651" t="s">
        <v>16</v>
      </c>
      <c r="L187" s="648">
        <v>770</v>
      </c>
    </row>
    <row r="188" spans="1:12" ht="24" x14ac:dyDescent="0.2">
      <c r="A188" s="652"/>
      <c r="B188" s="209" t="s">
        <v>317</v>
      </c>
      <c r="C188" s="209" t="s">
        <v>700</v>
      </c>
      <c r="D188" s="211">
        <v>43521</v>
      </c>
      <c r="E188" s="209" t="s">
        <v>3366</v>
      </c>
      <c r="F188" s="650"/>
      <c r="G188" s="650"/>
      <c r="H188" s="649"/>
      <c r="I188" s="649"/>
      <c r="J188" s="651"/>
      <c r="K188" s="651"/>
      <c r="L188" s="648"/>
    </row>
    <row r="189" spans="1:12" ht="24" x14ac:dyDescent="0.2">
      <c r="A189" s="652">
        <v>1133</v>
      </c>
      <c r="B189" s="203" t="s">
        <v>12</v>
      </c>
      <c r="C189" s="207" t="s">
        <v>11</v>
      </c>
      <c r="D189" s="207" t="s">
        <v>280</v>
      </c>
      <c r="E189" s="207" t="s">
        <v>281</v>
      </c>
      <c r="F189" s="653" t="s">
        <v>8</v>
      </c>
      <c r="G189" s="653"/>
      <c r="H189" s="650"/>
      <c r="I189" s="650"/>
      <c r="J189" s="650"/>
      <c r="K189" s="650"/>
      <c r="L189" s="650"/>
    </row>
    <row r="190" spans="1:12" x14ac:dyDescent="0.2">
      <c r="A190" s="652"/>
      <c r="B190" s="651" t="s">
        <v>3682</v>
      </c>
      <c r="C190" s="654" t="s">
        <v>3692</v>
      </c>
      <c r="D190" s="655">
        <v>43552</v>
      </c>
      <c r="E190" s="651" t="s">
        <v>650</v>
      </c>
      <c r="F190" s="651" t="s">
        <v>651</v>
      </c>
      <c r="G190" s="651"/>
      <c r="H190" s="649" t="s">
        <v>286</v>
      </c>
      <c r="I190" s="649"/>
      <c r="J190" s="209" t="s">
        <v>287</v>
      </c>
      <c r="K190" s="209" t="s">
        <v>16</v>
      </c>
      <c r="L190" s="210">
        <v>266</v>
      </c>
    </row>
    <row r="191" spans="1:12" x14ac:dyDescent="0.2">
      <c r="A191" s="652"/>
      <c r="B191" s="651"/>
      <c r="C191" s="654"/>
      <c r="D191" s="655"/>
      <c r="E191" s="651"/>
      <c r="F191" s="651"/>
      <c r="G191" s="651"/>
      <c r="H191" s="649" t="s">
        <v>242</v>
      </c>
      <c r="I191" s="649"/>
      <c r="J191" s="651" t="s">
        <v>287</v>
      </c>
      <c r="K191" s="651" t="s">
        <v>16</v>
      </c>
      <c r="L191" s="648">
        <v>510.6</v>
      </c>
    </row>
    <row r="192" spans="1:12" x14ac:dyDescent="0.2">
      <c r="A192" s="652"/>
      <c r="B192" s="651"/>
      <c r="C192" s="654"/>
      <c r="D192" s="655"/>
      <c r="E192" s="651"/>
      <c r="F192" s="651"/>
      <c r="G192" s="651"/>
      <c r="H192" s="649"/>
      <c r="I192" s="649"/>
      <c r="J192" s="651"/>
      <c r="K192" s="651"/>
      <c r="L192" s="648"/>
    </row>
    <row r="193" spans="1:12" ht="24" x14ac:dyDescent="0.2">
      <c r="A193" s="652"/>
      <c r="B193" s="203" t="s">
        <v>6</v>
      </c>
      <c r="C193" s="207" t="s">
        <v>5</v>
      </c>
      <c r="D193" s="207" t="s">
        <v>288</v>
      </c>
      <c r="E193" s="207" t="s">
        <v>289</v>
      </c>
      <c r="F193" s="650"/>
      <c r="G193" s="650"/>
      <c r="H193" s="649" t="s">
        <v>290</v>
      </c>
      <c r="I193" s="649"/>
      <c r="J193" s="651" t="s">
        <v>287</v>
      </c>
      <c r="K193" s="651" t="s">
        <v>16</v>
      </c>
      <c r="L193" s="648">
        <v>164</v>
      </c>
    </row>
    <row r="194" spans="1:12" ht="24" x14ac:dyDescent="0.2">
      <c r="A194" s="652"/>
      <c r="B194" s="209" t="s">
        <v>317</v>
      </c>
      <c r="C194" s="209" t="s">
        <v>651</v>
      </c>
      <c r="D194" s="211">
        <v>43553</v>
      </c>
      <c r="E194" s="209" t="s">
        <v>1543</v>
      </c>
      <c r="F194" s="650"/>
      <c r="G194" s="650"/>
      <c r="H194" s="649"/>
      <c r="I194" s="649"/>
      <c r="J194" s="651"/>
      <c r="K194" s="651"/>
      <c r="L194" s="648"/>
    </row>
    <row r="195" spans="1:12" ht="24" x14ac:dyDescent="0.2">
      <c r="A195" s="652">
        <v>1134</v>
      </c>
      <c r="B195" s="203" t="s">
        <v>12</v>
      </c>
      <c r="C195" s="207" t="s">
        <v>11</v>
      </c>
      <c r="D195" s="207" t="s">
        <v>280</v>
      </c>
      <c r="E195" s="207" t="s">
        <v>281</v>
      </c>
      <c r="F195" s="653" t="s">
        <v>8</v>
      </c>
      <c r="G195" s="653"/>
      <c r="H195" s="650"/>
      <c r="I195" s="650"/>
      <c r="J195" s="650"/>
      <c r="K195" s="650"/>
      <c r="L195" s="650"/>
    </row>
    <row r="196" spans="1:12" x14ac:dyDescent="0.2">
      <c r="A196" s="652"/>
      <c r="B196" s="651" t="s">
        <v>3693</v>
      </c>
      <c r="C196" s="654" t="s">
        <v>1854</v>
      </c>
      <c r="D196" s="655">
        <v>43517</v>
      </c>
      <c r="E196" s="651" t="s">
        <v>607</v>
      </c>
      <c r="F196" s="651" t="s">
        <v>700</v>
      </c>
      <c r="G196" s="651"/>
      <c r="H196" s="649" t="s">
        <v>286</v>
      </c>
      <c r="I196" s="649"/>
      <c r="J196" s="209" t="s">
        <v>287</v>
      </c>
      <c r="K196" s="209" t="s">
        <v>16</v>
      </c>
      <c r="L196" s="210">
        <v>800</v>
      </c>
    </row>
    <row r="197" spans="1:12" x14ac:dyDescent="0.2">
      <c r="A197" s="652"/>
      <c r="B197" s="651"/>
      <c r="C197" s="654"/>
      <c r="D197" s="655"/>
      <c r="E197" s="651"/>
      <c r="F197" s="651"/>
      <c r="G197" s="651"/>
      <c r="H197" s="649" t="s">
        <v>242</v>
      </c>
      <c r="I197" s="649"/>
      <c r="J197" s="651" t="s">
        <v>287</v>
      </c>
      <c r="K197" s="651" t="s">
        <v>287</v>
      </c>
      <c r="L197" s="648">
        <v>0</v>
      </c>
    </row>
    <row r="198" spans="1:12" x14ac:dyDescent="0.2">
      <c r="A198" s="652"/>
      <c r="B198" s="651"/>
      <c r="C198" s="654"/>
      <c r="D198" s="655"/>
      <c r="E198" s="651"/>
      <c r="F198" s="651"/>
      <c r="G198" s="651"/>
      <c r="H198" s="649"/>
      <c r="I198" s="649"/>
      <c r="J198" s="651"/>
      <c r="K198" s="651"/>
      <c r="L198" s="648"/>
    </row>
    <row r="199" spans="1:12" ht="24" x14ac:dyDescent="0.2">
      <c r="A199" s="652"/>
      <c r="B199" s="203" t="s">
        <v>6</v>
      </c>
      <c r="C199" s="207" t="s">
        <v>5</v>
      </c>
      <c r="D199" s="207" t="s">
        <v>288</v>
      </c>
      <c r="E199" s="207" t="s">
        <v>289</v>
      </c>
      <c r="F199" s="650"/>
      <c r="G199" s="650"/>
      <c r="H199" s="649" t="s">
        <v>290</v>
      </c>
      <c r="I199" s="649"/>
      <c r="J199" s="651" t="s">
        <v>287</v>
      </c>
      <c r="K199" s="651" t="s">
        <v>287</v>
      </c>
      <c r="L199" s="648">
        <v>0</v>
      </c>
    </row>
    <row r="200" spans="1:12" ht="24" x14ac:dyDescent="0.2">
      <c r="A200" s="652"/>
      <c r="B200" s="209" t="s">
        <v>291</v>
      </c>
      <c r="C200" s="209" t="s">
        <v>700</v>
      </c>
      <c r="D200" s="211">
        <v>43522</v>
      </c>
      <c r="E200" s="209" t="s">
        <v>2995</v>
      </c>
      <c r="F200" s="650"/>
      <c r="G200" s="650"/>
      <c r="H200" s="649"/>
      <c r="I200" s="649"/>
      <c r="J200" s="651"/>
      <c r="K200" s="651"/>
      <c r="L200" s="648"/>
    </row>
    <row r="201" spans="1:12" ht="24" x14ac:dyDescent="0.2">
      <c r="A201" s="652">
        <v>1135</v>
      </c>
      <c r="B201" s="203" t="s">
        <v>12</v>
      </c>
      <c r="C201" s="207" t="s">
        <v>11</v>
      </c>
      <c r="D201" s="207" t="s">
        <v>280</v>
      </c>
      <c r="E201" s="207" t="s">
        <v>281</v>
      </c>
      <c r="F201" s="653" t="s">
        <v>8</v>
      </c>
      <c r="G201" s="653"/>
      <c r="H201" s="650"/>
      <c r="I201" s="650"/>
      <c r="J201" s="650"/>
      <c r="K201" s="650"/>
      <c r="L201" s="650"/>
    </row>
    <row r="202" spans="1:12" x14ac:dyDescent="0.2">
      <c r="A202" s="652"/>
      <c r="B202" s="651" t="s">
        <v>3694</v>
      </c>
      <c r="C202" s="654" t="s">
        <v>3695</v>
      </c>
      <c r="D202" s="655">
        <v>43391</v>
      </c>
      <c r="E202" s="651" t="s">
        <v>369</v>
      </c>
      <c r="F202" s="651" t="s">
        <v>3696</v>
      </c>
      <c r="G202" s="651"/>
      <c r="H202" s="649" t="s">
        <v>286</v>
      </c>
      <c r="I202" s="649"/>
      <c r="J202" s="209" t="s">
        <v>287</v>
      </c>
      <c r="K202" s="209" t="s">
        <v>16</v>
      </c>
      <c r="L202" s="210">
        <v>240</v>
      </c>
    </row>
    <row r="203" spans="1:12" x14ac:dyDescent="0.2">
      <c r="A203" s="652"/>
      <c r="B203" s="651"/>
      <c r="C203" s="654"/>
      <c r="D203" s="655"/>
      <c r="E203" s="651"/>
      <c r="F203" s="651"/>
      <c r="G203" s="651"/>
      <c r="H203" s="649" t="s">
        <v>242</v>
      </c>
      <c r="I203" s="649"/>
      <c r="J203" s="209" t="s">
        <v>16</v>
      </c>
      <c r="K203" s="209" t="s">
        <v>16</v>
      </c>
      <c r="L203" s="210">
        <v>267.63</v>
      </c>
    </row>
    <row r="204" spans="1:12" ht="24" x14ac:dyDescent="0.2">
      <c r="A204" s="652"/>
      <c r="B204" s="203" t="s">
        <v>6</v>
      </c>
      <c r="C204" s="207" t="s">
        <v>5</v>
      </c>
      <c r="D204" s="207" t="s">
        <v>288</v>
      </c>
      <c r="E204" s="207" t="s">
        <v>289</v>
      </c>
      <c r="F204" s="650"/>
      <c r="G204" s="650"/>
      <c r="H204" s="649" t="s">
        <v>290</v>
      </c>
      <c r="I204" s="649"/>
      <c r="J204" s="651" t="s">
        <v>287</v>
      </c>
      <c r="K204" s="651" t="s">
        <v>16</v>
      </c>
      <c r="L204" s="648">
        <v>150</v>
      </c>
    </row>
    <row r="205" spans="1:12" ht="36" x14ac:dyDescent="0.2">
      <c r="A205" s="652"/>
      <c r="B205" s="209" t="s">
        <v>3697</v>
      </c>
      <c r="C205" s="209" t="s">
        <v>3696</v>
      </c>
      <c r="D205" s="211">
        <v>43393</v>
      </c>
      <c r="E205" s="209" t="s">
        <v>2597</v>
      </c>
      <c r="F205" s="650"/>
      <c r="G205" s="650"/>
      <c r="H205" s="649"/>
      <c r="I205" s="649"/>
      <c r="J205" s="651"/>
      <c r="K205" s="651"/>
      <c r="L205" s="648"/>
    </row>
    <row r="206" spans="1:12" ht="24" x14ac:dyDescent="0.2">
      <c r="A206" s="652">
        <v>1136</v>
      </c>
      <c r="B206" s="203" t="s">
        <v>12</v>
      </c>
      <c r="C206" s="207" t="s">
        <v>11</v>
      </c>
      <c r="D206" s="207" t="s">
        <v>280</v>
      </c>
      <c r="E206" s="207" t="s">
        <v>281</v>
      </c>
      <c r="F206" s="653" t="s">
        <v>8</v>
      </c>
      <c r="G206" s="653"/>
      <c r="H206" s="650"/>
      <c r="I206" s="650"/>
      <c r="J206" s="650"/>
      <c r="K206" s="650"/>
      <c r="L206" s="650"/>
    </row>
    <row r="207" spans="1:12" x14ac:dyDescent="0.2">
      <c r="A207" s="652"/>
      <c r="B207" s="651" t="s">
        <v>3694</v>
      </c>
      <c r="C207" s="654" t="s">
        <v>3698</v>
      </c>
      <c r="D207" s="655">
        <v>43397</v>
      </c>
      <c r="E207" s="651" t="s">
        <v>628</v>
      </c>
      <c r="F207" s="651" t="s">
        <v>3699</v>
      </c>
      <c r="G207" s="651"/>
      <c r="H207" s="649" t="s">
        <v>286</v>
      </c>
      <c r="I207" s="649"/>
      <c r="J207" s="209" t="s">
        <v>287</v>
      </c>
      <c r="K207" s="209" t="s">
        <v>287</v>
      </c>
      <c r="L207" s="210">
        <v>0</v>
      </c>
    </row>
    <row r="208" spans="1:12" x14ac:dyDescent="0.2">
      <c r="A208" s="652"/>
      <c r="B208" s="651"/>
      <c r="C208" s="654"/>
      <c r="D208" s="655"/>
      <c r="E208" s="651"/>
      <c r="F208" s="651"/>
      <c r="G208" s="651"/>
      <c r="H208" s="649" t="s">
        <v>242</v>
      </c>
      <c r="I208" s="649"/>
      <c r="J208" s="209" t="s">
        <v>287</v>
      </c>
      <c r="K208" s="209" t="s">
        <v>16</v>
      </c>
      <c r="L208" s="210">
        <v>268.79000000000002</v>
      </c>
    </row>
    <row r="209" spans="1:12" ht="24" x14ac:dyDescent="0.2">
      <c r="A209" s="652"/>
      <c r="B209" s="203" t="s">
        <v>6</v>
      </c>
      <c r="C209" s="207" t="s">
        <v>5</v>
      </c>
      <c r="D209" s="207" t="s">
        <v>288</v>
      </c>
      <c r="E209" s="207" t="s">
        <v>289</v>
      </c>
      <c r="F209" s="650"/>
      <c r="G209" s="650"/>
      <c r="H209" s="649" t="s">
        <v>290</v>
      </c>
      <c r="I209" s="649"/>
      <c r="J209" s="651" t="s">
        <v>287</v>
      </c>
      <c r="K209" s="651" t="s">
        <v>287</v>
      </c>
      <c r="L209" s="648">
        <v>0</v>
      </c>
    </row>
    <row r="210" spans="1:12" ht="36" x14ac:dyDescent="0.2">
      <c r="A210" s="652"/>
      <c r="B210" s="209" t="s">
        <v>3697</v>
      </c>
      <c r="C210" s="209" t="s">
        <v>3699</v>
      </c>
      <c r="D210" s="211">
        <v>43400</v>
      </c>
      <c r="E210" s="209" t="s">
        <v>3700</v>
      </c>
      <c r="F210" s="650"/>
      <c r="G210" s="650"/>
      <c r="H210" s="649"/>
      <c r="I210" s="649"/>
      <c r="J210" s="651"/>
      <c r="K210" s="651"/>
      <c r="L210" s="648"/>
    </row>
    <row r="211" spans="1:12" ht="24" x14ac:dyDescent="0.2">
      <c r="A211" s="652">
        <v>1137</v>
      </c>
      <c r="B211" s="203" t="s">
        <v>12</v>
      </c>
      <c r="C211" s="207" t="s">
        <v>11</v>
      </c>
      <c r="D211" s="207" t="s">
        <v>280</v>
      </c>
      <c r="E211" s="207" t="s">
        <v>281</v>
      </c>
      <c r="F211" s="653" t="s">
        <v>8</v>
      </c>
      <c r="G211" s="653"/>
      <c r="H211" s="650"/>
      <c r="I211" s="650"/>
      <c r="J211" s="650"/>
      <c r="K211" s="650"/>
      <c r="L211" s="650"/>
    </row>
    <row r="212" spans="1:12" x14ac:dyDescent="0.2">
      <c r="A212" s="652"/>
      <c r="B212" s="651" t="s">
        <v>3694</v>
      </c>
      <c r="C212" s="654" t="s">
        <v>3701</v>
      </c>
      <c r="D212" s="655">
        <v>43418</v>
      </c>
      <c r="E212" s="651" t="s">
        <v>442</v>
      </c>
      <c r="F212" s="651" t="s">
        <v>443</v>
      </c>
      <c r="G212" s="651"/>
      <c r="H212" s="649" t="s">
        <v>286</v>
      </c>
      <c r="I212" s="649"/>
      <c r="J212" s="209" t="s">
        <v>287</v>
      </c>
      <c r="K212" s="209" t="s">
        <v>16</v>
      </c>
      <c r="L212" s="210">
        <v>229</v>
      </c>
    </row>
    <row r="213" spans="1:12" x14ac:dyDescent="0.2">
      <c r="A213" s="652"/>
      <c r="B213" s="651"/>
      <c r="C213" s="654"/>
      <c r="D213" s="655"/>
      <c r="E213" s="651"/>
      <c r="F213" s="651"/>
      <c r="G213" s="651"/>
      <c r="H213" s="649" t="s">
        <v>242</v>
      </c>
      <c r="I213" s="649"/>
      <c r="J213" s="209" t="s">
        <v>287</v>
      </c>
      <c r="K213" s="209" t="s">
        <v>16</v>
      </c>
      <c r="L213" s="210">
        <v>336.96</v>
      </c>
    </row>
    <row r="214" spans="1:12" ht="24" x14ac:dyDescent="0.2">
      <c r="A214" s="652"/>
      <c r="B214" s="203" t="s">
        <v>6</v>
      </c>
      <c r="C214" s="207" t="s">
        <v>5</v>
      </c>
      <c r="D214" s="207" t="s">
        <v>288</v>
      </c>
      <c r="E214" s="207" t="s">
        <v>289</v>
      </c>
      <c r="F214" s="650"/>
      <c r="G214" s="650"/>
      <c r="H214" s="649" t="s">
        <v>290</v>
      </c>
      <c r="I214" s="649"/>
      <c r="J214" s="651" t="s">
        <v>287</v>
      </c>
      <c r="K214" s="651" t="s">
        <v>16</v>
      </c>
      <c r="L214" s="648">
        <v>84</v>
      </c>
    </row>
    <row r="215" spans="1:12" ht="36" x14ac:dyDescent="0.2">
      <c r="A215" s="652"/>
      <c r="B215" s="209" t="s">
        <v>3697</v>
      </c>
      <c r="C215" s="209" t="s">
        <v>443</v>
      </c>
      <c r="D215" s="211">
        <v>43420</v>
      </c>
      <c r="E215" s="209" t="s">
        <v>1177</v>
      </c>
      <c r="F215" s="650"/>
      <c r="G215" s="650"/>
      <c r="H215" s="649"/>
      <c r="I215" s="649"/>
      <c r="J215" s="651"/>
      <c r="K215" s="651"/>
      <c r="L215" s="648"/>
    </row>
    <row r="216" spans="1:12" ht="24" x14ac:dyDescent="0.2">
      <c r="A216" s="652">
        <v>1138</v>
      </c>
      <c r="B216" s="203" t="s">
        <v>12</v>
      </c>
      <c r="C216" s="207" t="s">
        <v>11</v>
      </c>
      <c r="D216" s="207" t="s">
        <v>280</v>
      </c>
      <c r="E216" s="207" t="s">
        <v>281</v>
      </c>
      <c r="F216" s="653" t="s">
        <v>8</v>
      </c>
      <c r="G216" s="653"/>
      <c r="H216" s="650"/>
      <c r="I216" s="650"/>
      <c r="J216" s="650"/>
      <c r="K216" s="650"/>
      <c r="L216" s="650"/>
    </row>
    <row r="217" spans="1:12" x14ac:dyDescent="0.2">
      <c r="A217" s="652"/>
      <c r="B217" s="651" t="s">
        <v>3702</v>
      </c>
      <c r="C217" s="654" t="s">
        <v>3703</v>
      </c>
      <c r="D217" s="655">
        <v>43434</v>
      </c>
      <c r="E217" s="651" t="s">
        <v>3704</v>
      </c>
      <c r="F217" s="651" t="s">
        <v>3705</v>
      </c>
      <c r="G217" s="651"/>
      <c r="H217" s="649" t="s">
        <v>286</v>
      </c>
      <c r="I217" s="649"/>
      <c r="J217" s="209" t="s">
        <v>287</v>
      </c>
      <c r="K217" s="209" t="s">
        <v>16</v>
      </c>
      <c r="L217" s="210">
        <v>366</v>
      </c>
    </row>
    <row r="218" spans="1:12" x14ac:dyDescent="0.2">
      <c r="A218" s="652"/>
      <c r="B218" s="651"/>
      <c r="C218" s="654"/>
      <c r="D218" s="655"/>
      <c r="E218" s="651"/>
      <c r="F218" s="651"/>
      <c r="G218" s="651"/>
      <c r="H218" s="649" t="s">
        <v>242</v>
      </c>
      <c r="I218" s="649"/>
      <c r="J218" s="209" t="s">
        <v>287</v>
      </c>
      <c r="K218" s="209" t="s">
        <v>287</v>
      </c>
      <c r="L218" s="210">
        <v>0</v>
      </c>
    </row>
    <row r="219" spans="1:12" ht="24" x14ac:dyDescent="0.2">
      <c r="A219" s="652"/>
      <c r="B219" s="203" t="s">
        <v>6</v>
      </c>
      <c r="C219" s="207" t="s">
        <v>5</v>
      </c>
      <c r="D219" s="207" t="s">
        <v>288</v>
      </c>
      <c r="E219" s="207" t="s">
        <v>289</v>
      </c>
      <c r="F219" s="650"/>
      <c r="G219" s="650"/>
      <c r="H219" s="649" t="s">
        <v>290</v>
      </c>
      <c r="I219" s="649"/>
      <c r="J219" s="651" t="s">
        <v>287</v>
      </c>
      <c r="K219" s="651" t="s">
        <v>16</v>
      </c>
      <c r="L219" s="648">
        <v>585</v>
      </c>
    </row>
    <row r="220" spans="1:12" ht="24" x14ac:dyDescent="0.2">
      <c r="A220" s="652"/>
      <c r="B220" s="209" t="s">
        <v>3706</v>
      </c>
      <c r="C220" s="209" t="s">
        <v>3705</v>
      </c>
      <c r="D220" s="211">
        <v>43446</v>
      </c>
      <c r="E220" s="209" t="s">
        <v>3707</v>
      </c>
      <c r="F220" s="650"/>
      <c r="G220" s="650"/>
      <c r="H220" s="649"/>
      <c r="I220" s="649"/>
      <c r="J220" s="651"/>
      <c r="K220" s="651"/>
      <c r="L220" s="648"/>
    </row>
    <row r="221" spans="1:12" ht="24" x14ac:dyDescent="0.2">
      <c r="A221" s="652">
        <v>1139</v>
      </c>
      <c r="B221" s="203" t="s">
        <v>12</v>
      </c>
      <c r="C221" s="207" t="s">
        <v>11</v>
      </c>
      <c r="D221" s="207" t="s">
        <v>280</v>
      </c>
      <c r="E221" s="207" t="s">
        <v>281</v>
      </c>
      <c r="F221" s="653" t="s">
        <v>8</v>
      </c>
      <c r="G221" s="653"/>
      <c r="H221" s="650"/>
      <c r="I221" s="650"/>
      <c r="J221" s="650"/>
      <c r="K221" s="650"/>
      <c r="L221" s="650"/>
    </row>
    <row r="222" spans="1:12" x14ac:dyDescent="0.2">
      <c r="A222" s="652"/>
      <c r="B222" s="651" t="s">
        <v>3702</v>
      </c>
      <c r="C222" s="654" t="s">
        <v>3708</v>
      </c>
      <c r="D222" s="655">
        <v>43501</v>
      </c>
      <c r="E222" s="651" t="s">
        <v>659</v>
      </c>
      <c r="F222" s="651" t="s">
        <v>2699</v>
      </c>
      <c r="G222" s="651"/>
      <c r="H222" s="649" t="s">
        <v>286</v>
      </c>
      <c r="I222" s="649"/>
      <c r="J222" s="209" t="s">
        <v>287</v>
      </c>
      <c r="K222" s="209" t="s">
        <v>16</v>
      </c>
      <c r="L222" s="210">
        <v>350.68</v>
      </c>
    </row>
    <row r="223" spans="1:12" x14ac:dyDescent="0.2">
      <c r="A223" s="652"/>
      <c r="B223" s="651"/>
      <c r="C223" s="654"/>
      <c r="D223" s="655"/>
      <c r="E223" s="651"/>
      <c r="F223" s="651"/>
      <c r="G223" s="651"/>
      <c r="H223" s="649" t="s">
        <v>242</v>
      </c>
      <c r="I223" s="649"/>
      <c r="J223" s="209" t="s">
        <v>287</v>
      </c>
      <c r="K223" s="209" t="s">
        <v>16</v>
      </c>
      <c r="L223" s="210">
        <v>320.63</v>
      </c>
    </row>
    <row r="224" spans="1:12" ht="24" x14ac:dyDescent="0.2">
      <c r="A224" s="652"/>
      <c r="B224" s="203" t="s">
        <v>6</v>
      </c>
      <c r="C224" s="207" t="s">
        <v>5</v>
      </c>
      <c r="D224" s="207" t="s">
        <v>288</v>
      </c>
      <c r="E224" s="207" t="s">
        <v>289</v>
      </c>
      <c r="F224" s="650"/>
      <c r="G224" s="650"/>
      <c r="H224" s="649" t="s">
        <v>290</v>
      </c>
      <c r="I224" s="649"/>
      <c r="J224" s="651" t="s">
        <v>287</v>
      </c>
      <c r="K224" s="651" t="s">
        <v>16</v>
      </c>
      <c r="L224" s="648">
        <v>84.48</v>
      </c>
    </row>
    <row r="225" spans="1:12" ht="24" x14ac:dyDescent="0.2">
      <c r="A225" s="652"/>
      <c r="B225" s="209" t="s">
        <v>3706</v>
      </c>
      <c r="C225" s="209" t="s">
        <v>2699</v>
      </c>
      <c r="D225" s="211">
        <v>43503</v>
      </c>
      <c r="E225" s="209" t="s">
        <v>1585</v>
      </c>
      <c r="F225" s="650"/>
      <c r="G225" s="650"/>
      <c r="H225" s="649"/>
      <c r="I225" s="649"/>
      <c r="J225" s="651"/>
      <c r="K225" s="651"/>
      <c r="L225" s="648"/>
    </row>
    <row r="226" spans="1:12" ht="24" x14ac:dyDescent="0.2">
      <c r="A226" s="652">
        <v>1140</v>
      </c>
      <c r="B226" s="203" t="s">
        <v>12</v>
      </c>
      <c r="C226" s="207" t="s">
        <v>11</v>
      </c>
      <c r="D226" s="207" t="s">
        <v>280</v>
      </c>
      <c r="E226" s="207" t="s">
        <v>281</v>
      </c>
      <c r="F226" s="653" t="s">
        <v>8</v>
      </c>
      <c r="G226" s="653"/>
      <c r="H226" s="650"/>
      <c r="I226" s="650"/>
      <c r="J226" s="650"/>
      <c r="K226" s="650"/>
      <c r="L226" s="650"/>
    </row>
    <row r="227" spans="1:12" x14ac:dyDescent="0.2">
      <c r="A227" s="652"/>
      <c r="B227" s="651" t="s">
        <v>3702</v>
      </c>
      <c r="C227" s="654" t="s">
        <v>3709</v>
      </c>
      <c r="D227" s="655">
        <v>43520</v>
      </c>
      <c r="E227" s="651" t="s">
        <v>3234</v>
      </c>
      <c r="F227" s="651" t="s">
        <v>3235</v>
      </c>
      <c r="G227" s="651"/>
      <c r="H227" s="649" t="s">
        <v>286</v>
      </c>
      <c r="I227" s="649"/>
      <c r="J227" s="209" t="s">
        <v>287</v>
      </c>
      <c r="K227" s="209" t="s">
        <v>287</v>
      </c>
      <c r="L227" s="210">
        <v>0</v>
      </c>
    </row>
    <row r="228" spans="1:12" x14ac:dyDescent="0.2">
      <c r="A228" s="652"/>
      <c r="B228" s="651"/>
      <c r="C228" s="654"/>
      <c r="D228" s="655"/>
      <c r="E228" s="651"/>
      <c r="F228" s="651"/>
      <c r="G228" s="651"/>
      <c r="H228" s="649" t="s">
        <v>242</v>
      </c>
      <c r="I228" s="649"/>
      <c r="J228" s="209" t="s">
        <v>287</v>
      </c>
      <c r="K228" s="209" t="s">
        <v>287</v>
      </c>
      <c r="L228" s="210">
        <v>0</v>
      </c>
    </row>
    <row r="229" spans="1:12" ht="24" x14ac:dyDescent="0.2">
      <c r="A229" s="652"/>
      <c r="B229" s="203" t="s">
        <v>6</v>
      </c>
      <c r="C229" s="207" t="s">
        <v>5</v>
      </c>
      <c r="D229" s="207" t="s">
        <v>288</v>
      </c>
      <c r="E229" s="207" t="s">
        <v>289</v>
      </c>
      <c r="F229" s="650"/>
      <c r="G229" s="650"/>
      <c r="H229" s="649" t="s">
        <v>290</v>
      </c>
      <c r="I229" s="649"/>
      <c r="J229" s="651" t="s">
        <v>287</v>
      </c>
      <c r="K229" s="651" t="s">
        <v>16</v>
      </c>
      <c r="L229" s="648">
        <v>1922</v>
      </c>
    </row>
    <row r="230" spans="1:12" ht="24" x14ac:dyDescent="0.2">
      <c r="A230" s="652"/>
      <c r="B230" s="209" t="s">
        <v>3706</v>
      </c>
      <c r="C230" s="209" t="s">
        <v>3235</v>
      </c>
      <c r="D230" s="211">
        <v>43524</v>
      </c>
      <c r="E230" s="209" t="s">
        <v>3159</v>
      </c>
      <c r="F230" s="650"/>
      <c r="G230" s="650"/>
      <c r="H230" s="649"/>
      <c r="I230" s="649"/>
      <c r="J230" s="651"/>
      <c r="K230" s="651"/>
      <c r="L230" s="648"/>
    </row>
    <row r="231" spans="1:12" ht="24" x14ac:dyDescent="0.2">
      <c r="A231" s="652">
        <v>1141</v>
      </c>
      <c r="B231" s="203" t="s">
        <v>12</v>
      </c>
      <c r="C231" s="207" t="s">
        <v>11</v>
      </c>
      <c r="D231" s="207" t="s">
        <v>280</v>
      </c>
      <c r="E231" s="207" t="s">
        <v>281</v>
      </c>
      <c r="F231" s="653" t="s">
        <v>8</v>
      </c>
      <c r="G231" s="653"/>
      <c r="H231" s="650"/>
      <c r="I231" s="650"/>
      <c r="J231" s="650"/>
      <c r="K231" s="650"/>
      <c r="L231" s="650"/>
    </row>
    <row r="232" spans="1:12" x14ac:dyDescent="0.2">
      <c r="A232" s="652"/>
      <c r="B232" s="651" t="s">
        <v>3710</v>
      </c>
      <c r="C232" s="651" t="s">
        <v>3711</v>
      </c>
      <c r="D232" s="655">
        <v>43385</v>
      </c>
      <c r="E232" s="651" t="s">
        <v>354</v>
      </c>
      <c r="F232" s="651" t="s">
        <v>2092</v>
      </c>
      <c r="G232" s="651"/>
      <c r="H232" s="649" t="s">
        <v>286</v>
      </c>
      <c r="I232" s="649"/>
      <c r="J232" s="209" t="s">
        <v>287</v>
      </c>
      <c r="K232" s="209" t="s">
        <v>16</v>
      </c>
      <c r="L232" s="210">
        <v>1389</v>
      </c>
    </row>
    <row r="233" spans="1:12" x14ac:dyDescent="0.2">
      <c r="A233" s="652"/>
      <c r="B233" s="651"/>
      <c r="C233" s="651"/>
      <c r="D233" s="655"/>
      <c r="E233" s="651"/>
      <c r="F233" s="651"/>
      <c r="G233" s="651"/>
      <c r="H233" s="649" t="s">
        <v>242</v>
      </c>
      <c r="I233" s="649"/>
      <c r="J233" s="209" t="s">
        <v>287</v>
      </c>
      <c r="K233" s="209" t="s">
        <v>16</v>
      </c>
      <c r="L233" s="210">
        <v>5105</v>
      </c>
    </row>
    <row r="234" spans="1:12" ht="24" x14ac:dyDescent="0.2">
      <c r="A234" s="652"/>
      <c r="B234" s="203" t="s">
        <v>6</v>
      </c>
      <c r="C234" s="207" t="s">
        <v>5</v>
      </c>
      <c r="D234" s="207" t="s">
        <v>288</v>
      </c>
      <c r="E234" s="207" t="s">
        <v>289</v>
      </c>
      <c r="F234" s="650"/>
      <c r="G234" s="650"/>
      <c r="H234" s="649" t="s">
        <v>290</v>
      </c>
      <c r="I234" s="649"/>
      <c r="J234" s="651" t="s">
        <v>287</v>
      </c>
      <c r="K234" s="651" t="s">
        <v>287</v>
      </c>
      <c r="L234" s="648">
        <v>0</v>
      </c>
    </row>
    <row r="235" spans="1:12" ht="24" x14ac:dyDescent="0.2">
      <c r="A235" s="652"/>
      <c r="B235" s="209" t="s">
        <v>333</v>
      </c>
      <c r="C235" s="209" t="s">
        <v>2092</v>
      </c>
      <c r="D235" s="211">
        <v>43390</v>
      </c>
      <c r="E235" s="209" t="s">
        <v>3712</v>
      </c>
      <c r="F235" s="650"/>
      <c r="G235" s="650"/>
      <c r="H235" s="649"/>
      <c r="I235" s="649"/>
      <c r="J235" s="651"/>
      <c r="K235" s="651"/>
      <c r="L235" s="648"/>
    </row>
    <row r="236" spans="1:12" ht="24" x14ac:dyDescent="0.2">
      <c r="A236" s="652">
        <v>1142</v>
      </c>
      <c r="B236" s="203" t="s">
        <v>12</v>
      </c>
      <c r="C236" s="207" t="s">
        <v>11</v>
      </c>
      <c r="D236" s="207" t="s">
        <v>280</v>
      </c>
      <c r="E236" s="207" t="s">
        <v>281</v>
      </c>
      <c r="F236" s="653" t="s">
        <v>8</v>
      </c>
      <c r="G236" s="653"/>
      <c r="H236" s="650"/>
      <c r="I236" s="650"/>
      <c r="J236" s="650"/>
      <c r="K236" s="650"/>
      <c r="L236" s="650"/>
    </row>
    <row r="237" spans="1:12" x14ac:dyDescent="0.2">
      <c r="A237" s="652"/>
      <c r="B237" s="651" t="s">
        <v>3713</v>
      </c>
      <c r="C237" s="651" t="s">
        <v>3714</v>
      </c>
      <c r="D237" s="655">
        <v>43419</v>
      </c>
      <c r="E237" s="651" t="s">
        <v>1575</v>
      </c>
      <c r="F237" s="651" t="s">
        <v>3715</v>
      </c>
      <c r="G237" s="651"/>
      <c r="H237" s="649" t="s">
        <v>286</v>
      </c>
      <c r="I237" s="649"/>
      <c r="J237" s="209" t="s">
        <v>287</v>
      </c>
      <c r="K237" s="209" t="s">
        <v>16</v>
      </c>
      <c r="L237" s="210">
        <v>1338.76</v>
      </c>
    </row>
    <row r="238" spans="1:12" x14ac:dyDescent="0.2">
      <c r="A238" s="652"/>
      <c r="B238" s="651"/>
      <c r="C238" s="651"/>
      <c r="D238" s="655"/>
      <c r="E238" s="651"/>
      <c r="F238" s="651"/>
      <c r="G238" s="651"/>
      <c r="H238" s="649" t="s">
        <v>242</v>
      </c>
      <c r="I238" s="649"/>
      <c r="J238" s="209" t="s">
        <v>287</v>
      </c>
      <c r="K238" s="209" t="s">
        <v>16</v>
      </c>
      <c r="L238" s="210">
        <v>1449.28</v>
      </c>
    </row>
    <row r="239" spans="1:12" ht="24" x14ac:dyDescent="0.2">
      <c r="A239" s="652"/>
      <c r="B239" s="203" t="s">
        <v>6</v>
      </c>
      <c r="C239" s="207" t="s">
        <v>5</v>
      </c>
      <c r="D239" s="207" t="s">
        <v>288</v>
      </c>
      <c r="E239" s="207" t="s">
        <v>289</v>
      </c>
      <c r="F239" s="650"/>
      <c r="G239" s="650"/>
      <c r="H239" s="649" t="s">
        <v>290</v>
      </c>
      <c r="I239" s="649"/>
      <c r="J239" s="651" t="s">
        <v>287</v>
      </c>
      <c r="K239" s="651" t="s">
        <v>287</v>
      </c>
      <c r="L239" s="648">
        <v>0</v>
      </c>
    </row>
    <row r="240" spans="1:12" ht="24" x14ac:dyDescent="0.2">
      <c r="A240" s="652"/>
      <c r="B240" s="209" t="s">
        <v>333</v>
      </c>
      <c r="C240" s="209" t="s">
        <v>3715</v>
      </c>
      <c r="D240" s="211">
        <v>43425</v>
      </c>
      <c r="E240" s="209" t="s">
        <v>3716</v>
      </c>
      <c r="F240" s="650"/>
      <c r="G240" s="650"/>
      <c r="H240" s="649"/>
      <c r="I240" s="649"/>
      <c r="J240" s="651"/>
      <c r="K240" s="651"/>
      <c r="L240" s="648"/>
    </row>
    <row r="241" spans="1:12" ht="24" x14ac:dyDescent="0.2">
      <c r="A241" s="652">
        <v>1143</v>
      </c>
      <c r="B241" s="203" t="s">
        <v>12</v>
      </c>
      <c r="C241" s="207" t="s">
        <v>11</v>
      </c>
      <c r="D241" s="207" t="s">
        <v>280</v>
      </c>
      <c r="E241" s="207" t="s">
        <v>281</v>
      </c>
      <c r="F241" s="653" t="s">
        <v>8</v>
      </c>
      <c r="G241" s="653"/>
      <c r="H241" s="650"/>
      <c r="I241" s="650"/>
      <c r="J241" s="650"/>
      <c r="K241" s="650"/>
      <c r="L241" s="650"/>
    </row>
    <row r="242" spans="1:12" x14ac:dyDescent="0.2">
      <c r="A242" s="652"/>
      <c r="B242" s="651" t="s">
        <v>3713</v>
      </c>
      <c r="C242" s="654" t="s">
        <v>3717</v>
      </c>
      <c r="D242" s="655">
        <v>43498</v>
      </c>
      <c r="E242" s="651" t="s">
        <v>428</v>
      </c>
      <c r="F242" s="651" t="s">
        <v>3718</v>
      </c>
      <c r="G242" s="651"/>
      <c r="H242" s="649" t="s">
        <v>286</v>
      </c>
      <c r="I242" s="649"/>
      <c r="J242" s="209" t="s">
        <v>287</v>
      </c>
      <c r="K242" s="209" t="s">
        <v>16</v>
      </c>
      <c r="L242" s="210">
        <v>826.64</v>
      </c>
    </row>
    <row r="243" spans="1:12" x14ac:dyDescent="0.2">
      <c r="A243" s="652"/>
      <c r="B243" s="651"/>
      <c r="C243" s="654"/>
      <c r="D243" s="655"/>
      <c r="E243" s="651"/>
      <c r="F243" s="651"/>
      <c r="G243" s="651"/>
      <c r="H243" s="649" t="s">
        <v>242</v>
      </c>
      <c r="I243" s="649"/>
      <c r="J243" s="209" t="s">
        <v>287</v>
      </c>
      <c r="K243" s="209" t="s">
        <v>16</v>
      </c>
      <c r="L243" s="210">
        <v>2030.78</v>
      </c>
    </row>
    <row r="244" spans="1:12" ht="24" x14ac:dyDescent="0.2">
      <c r="A244" s="652"/>
      <c r="B244" s="203" t="s">
        <v>6</v>
      </c>
      <c r="C244" s="207" t="s">
        <v>5</v>
      </c>
      <c r="D244" s="207" t="s">
        <v>288</v>
      </c>
      <c r="E244" s="207" t="s">
        <v>289</v>
      </c>
      <c r="F244" s="650"/>
      <c r="G244" s="650"/>
      <c r="H244" s="649" t="s">
        <v>290</v>
      </c>
      <c r="I244" s="649"/>
      <c r="J244" s="651" t="s">
        <v>287</v>
      </c>
      <c r="K244" s="651" t="s">
        <v>287</v>
      </c>
      <c r="L244" s="648">
        <v>0</v>
      </c>
    </row>
    <row r="245" spans="1:12" ht="24" x14ac:dyDescent="0.2">
      <c r="A245" s="652"/>
      <c r="B245" s="209" t="s">
        <v>333</v>
      </c>
      <c r="C245" s="209" t="s">
        <v>3718</v>
      </c>
      <c r="D245" s="211">
        <v>43502</v>
      </c>
      <c r="E245" s="209" t="s">
        <v>2504</v>
      </c>
      <c r="F245" s="650"/>
      <c r="G245" s="650"/>
      <c r="H245" s="649"/>
      <c r="I245" s="649"/>
      <c r="J245" s="651"/>
      <c r="K245" s="651"/>
      <c r="L245" s="648"/>
    </row>
    <row r="246" spans="1:12" ht="24" x14ac:dyDescent="0.2">
      <c r="A246" s="652">
        <v>1144</v>
      </c>
      <c r="B246" s="203" t="s">
        <v>12</v>
      </c>
      <c r="C246" s="207" t="s">
        <v>11</v>
      </c>
      <c r="D246" s="207" t="s">
        <v>280</v>
      </c>
      <c r="E246" s="207" t="s">
        <v>281</v>
      </c>
      <c r="F246" s="653" t="s">
        <v>8</v>
      </c>
      <c r="G246" s="653"/>
      <c r="H246" s="650"/>
      <c r="I246" s="650"/>
      <c r="J246" s="650"/>
      <c r="K246" s="650"/>
      <c r="L246" s="650"/>
    </row>
    <row r="247" spans="1:12" x14ac:dyDescent="0.2">
      <c r="A247" s="652"/>
      <c r="B247" s="651" t="s">
        <v>3719</v>
      </c>
      <c r="C247" s="654" t="s">
        <v>3720</v>
      </c>
      <c r="D247" s="655">
        <v>43422</v>
      </c>
      <c r="E247" s="651" t="s">
        <v>2350</v>
      </c>
      <c r="F247" s="651" t="s">
        <v>3721</v>
      </c>
      <c r="G247" s="651"/>
      <c r="H247" s="649" t="s">
        <v>286</v>
      </c>
      <c r="I247" s="649"/>
      <c r="J247" s="209" t="s">
        <v>287</v>
      </c>
      <c r="K247" s="209" t="s">
        <v>16</v>
      </c>
      <c r="L247" s="210">
        <v>1005</v>
      </c>
    </row>
    <row r="248" spans="1:12" x14ac:dyDescent="0.2">
      <c r="A248" s="652"/>
      <c r="B248" s="651"/>
      <c r="C248" s="654"/>
      <c r="D248" s="655"/>
      <c r="E248" s="651"/>
      <c r="F248" s="651"/>
      <c r="G248" s="651"/>
      <c r="H248" s="649" t="s">
        <v>242</v>
      </c>
      <c r="I248" s="649"/>
      <c r="J248" s="209" t="s">
        <v>287</v>
      </c>
      <c r="K248" s="209" t="s">
        <v>16</v>
      </c>
      <c r="L248" s="210">
        <v>995.18</v>
      </c>
    </row>
    <row r="249" spans="1:12" ht="24" x14ac:dyDescent="0.2">
      <c r="A249" s="652"/>
      <c r="B249" s="203" t="s">
        <v>6</v>
      </c>
      <c r="C249" s="207" t="s">
        <v>5</v>
      </c>
      <c r="D249" s="207" t="s">
        <v>288</v>
      </c>
      <c r="E249" s="207" t="s">
        <v>289</v>
      </c>
      <c r="F249" s="650"/>
      <c r="G249" s="650"/>
      <c r="H249" s="649" t="s">
        <v>290</v>
      </c>
      <c r="I249" s="649"/>
      <c r="J249" s="651" t="s">
        <v>287</v>
      </c>
      <c r="K249" s="651" t="s">
        <v>16</v>
      </c>
      <c r="L249" s="648">
        <v>100</v>
      </c>
    </row>
    <row r="250" spans="1:12" ht="36" x14ac:dyDescent="0.2">
      <c r="A250" s="652"/>
      <c r="B250" s="209" t="s">
        <v>1274</v>
      </c>
      <c r="C250" s="209" t="s">
        <v>3721</v>
      </c>
      <c r="D250" s="211">
        <v>43426</v>
      </c>
      <c r="E250" s="209" t="s">
        <v>3722</v>
      </c>
      <c r="F250" s="650"/>
      <c r="G250" s="650"/>
      <c r="H250" s="649"/>
      <c r="I250" s="649"/>
      <c r="J250" s="651"/>
      <c r="K250" s="651"/>
      <c r="L250" s="648"/>
    </row>
    <row r="251" spans="1:12" ht="24" x14ac:dyDescent="0.2">
      <c r="A251" s="652">
        <v>1145</v>
      </c>
      <c r="B251" s="203" t="s">
        <v>12</v>
      </c>
      <c r="C251" s="207" t="s">
        <v>11</v>
      </c>
      <c r="D251" s="207" t="s">
        <v>280</v>
      </c>
      <c r="E251" s="207" t="s">
        <v>281</v>
      </c>
      <c r="F251" s="653" t="s">
        <v>8</v>
      </c>
      <c r="G251" s="653"/>
      <c r="H251" s="650"/>
      <c r="I251" s="650"/>
      <c r="J251" s="650"/>
      <c r="K251" s="650"/>
      <c r="L251" s="650"/>
    </row>
    <row r="252" spans="1:12" x14ac:dyDescent="0.2">
      <c r="A252" s="652"/>
      <c r="B252" s="651" t="s">
        <v>3723</v>
      </c>
      <c r="C252" s="654" t="s">
        <v>3724</v>
      </c>
      <c r="D252" s="655">
        <v>43542</v>
      </c>
      <c r="E252" s="651" t="s">
        <v>991</v>
      </c>
      <c r="F252" s="651" t="s">
        <v>1508</v>
      </c>
      <c r="G252" s="651"/>
      <c r="H252" s="649" t="s">
        <v>286</v>
      </c>
      <c r="I252" s="649"/>
      <c r="J252" s="209" t="s">
        <v>287</v>
      </c>
      <c r="K252" s="209" t="s">
        <v>16</v>
      </c>
      <c r="L252" s="210">
        <v>149</v>
      </c>
    </row>
    <row r="253" spans="1:12" x14ac:dyDescent="0.2">
      <c r="A253" s="652"/>
      <c r="B253" s="651"/>
      <c r="C253" s="654"/>
      <c r="D253" s="655"/>
      <c r="E253" s="651"/>
      <c r="F253" s="651"/>
      <c r="G253" s="651"/>
      <c r="H253" s="649" t="s">
        <v>242</v>
      </c>
      <c r="I253" s="649"/>
      <c r="J253" s="651" t="s">
        <v>287</v>
      </c>
      <c r="K253" s="651" t="s">
        <v>16</v>
      </c>
      <c r="L253" s="648">
        <v>320.85000000000002</v>
      </c>
    </row>
    <row r="254" spans="1:12" x14ac:dyDescent="0.2">
      <c r="A254" s="652"/>
      <c r="B254" s="651"/>
      <c r="C254" s="654"/>
      <c r="D254" s="655"/>
      <c r="E254" s="651"/>
      <c r="F254" s="651"/>
      <c r="G254" s="651"/>
      <c r="H254" s="649"/>
      <c r="I254" s="649"/>
      <c r="J254" s="651"/>
      <c r="K254" s="651"/>
      <c r="L254" s="648"/>
    </row>
    <row r="255" spans="1:12" ht="24" x14ac:dyDescent="0.2">
      <c r="A255" s="652"/>
      <c r="B255" s="203" t="s">
        <v>6</v>
      </c>
      <c r="C255" s="207" t="s">
        <v>5</v>
      </c>
      <c r="D255" s="207" t="s">
        <v>288</v>
      </c>
      <c r="E255" s="207" t="s">
        <v>289</v>
      </c>
      <c r="F255" s="650"/>
      <c r="G255" s="650"/>
      <c r="H255" s="649" t="s">
        <v>290</v>
      </c>
      <c r="I255" s="649"/>
      <c r="J255" s="651" t="s">
        <v>287</v>
      </c>
      <c r="K255" s="651" t="s">
        <v>287</v>
      </c>
      <c r="L255" s="648">
        <v>0</v>
      </c>
    </row>
    <row r="256" spans="1:12" ht="24" x14ac:dyDescent="0.2">
      <c r="A256" s="652"/>
      <c r="B256" s="209" t="s">
        <v>291</v>
      </c>
      <c r="C256" s="209" t="s">
        <v>1508</v>
      </c>
      <c r="D256" s="211">
        <v>43543</v>
      </c>
      <c r="E256" s="209" t="s">
        <v>3725</v>
      </c>
      <c r="F256" s="650"/>
      <c r="G256" s="650"/>
      <c r="H256" s="649"/>
      <c r="I256" s="649"/>
      <c r="J256" s="651"/>
      <c r="K256" s="651"/>
      <c r="L256" s="648"/>
    </row>
    <row r="257" spans="1:12" ht="24" x14ac:dyDescent="0.2">
      <c r="A257" s="652">
        <v>1146</v>
      </c>
      <c r="B257" s="203" t="s">
        <v>12</v>
      </c>
      <c r="C257" s="207" t="s">
        <v>11</v>
      </c>
      <c r="D257" s="207" t="s">
        <v>280</v>
      </c>
      <c r="E257" s="207" t="s">
        <v>281</v>
      </c>
      <c r="F257" s="653" t="s">
        <v>8</v>
      </c>
      <c r="G257" s="653"/>
      <c r="H257" s="650"/>
      <c r="I257" s="650"/>
      <c r="J257" s="650"/>
      <c r="K257" s="650"/>
      <c r="L257" s="650"/>
    </row>
    <row r="258" spans="1:12" x14ac:dyDescent="0.2">
      <c r="A258" s="652"/>
      <c r="B258" s="651" t="s">
        <v>3726</v>
      </c>
      <c r="C258" s="654" t="s">
        <v>3727</v>
      </c>
      <c r="D258" s="655">
        <v>43481</v>
      </c>
      <c r="E258" s="651" t="s">
        <v>896</v>
      </c>
      <c r="F258" s="651" t="s">
        <v>1961</v>
      </c>
      <c r="G258" s="651"/>
      <c r="H258" s="649" t="s">
        <v>286</v>
      </c>
      <c r="I258" s="649"/>
      <c r="J258" s="209" t="s">
        <v>287</v>
      </c>
      <c r="K258" s="209" t="s">
        <v>16</v>
      </c>
      <c r="L258" s="210">
        <v>351</v>
      </c>
    </row>
    <row r="259" spans="1:12" x14ac:dyDescent="0.2">
      <c r="A259" s="652"/>
      <c r="B259" s="651"/>
      <c r="C259" s="654"/>
      <c r="D259" s="655"/>
      <c r="E259" s="651"/>
      <c r="F259" s="651"/>
      <c r="G259" s="651"/>
      <c r="H259" s="649" t="s">
        <v>242</v>
      </c>
      <c r="I259" s="649"/>
      <c r="J259" s="209" t="s">
        <v>287</v>
      </c>
      <c r="K259" s="209" t="s">
        <v>16</v>
      </c>
      <c r="L259" s="210">
        <v>295.2</v>
      </c>
    </row>
    <row r="260" spans="1:12" ht="24" x14ac:dyDescent="0.2">
      <c r="A260" s="652"/>
      <c r="B260" s="203" t="s">
        <v>6</v>
      </c>
      <c r="C260" s="207" t="s">
        <v>5</v>
      </c>
      <c r="D260" s="207" t="s">
        <v>288</v>
      </c>
      <c r="E260" s="207" t="s">
        <v>289</v>
      </c>
      <c r="F260" s="650"/>
      <c r="G260" s="650"/>
      <c r="H260" s="649" t="s">
        <v>290</v>
      </c>
      <c r="I260" s="649"/>
      <c r="J260" s="651" t="s">
        <v>287</v>
      </c>
      <c r="K260" s="651" t="s">
        <v>16</v>
      </c>
      <c r="L260" s="648">
        <v>110</v>
      </c>
    </row>
    <row r="261" spans="1:12" ht="24" x14ac:dyDescent="0.2">
      <c r="A261" s="652"/>
      <c r="B261" s="209" t="s">
        <v>401</v>
      </c>
      <c r="C261" s="209" t="s">
        <v>1961</v>
      </c>
      <c r="D261" s="211">
        <v>43483</v>
      </c>
      <c r="E261" s="209" t="s">
        <v>886</v>
      </c>
      <c r="F261" s="650"/>
      <c r="G261" s="650"/>
      <c r="H261" s="649"/>
      <c r="I261" s="649"/>
      <c r="J261" s="651"/>
      <c r="K261" s="651"/>
      <c r="L261" s="648"/>
    </row>
    <row r="262" spans="1:12" ht="24" x14ac:dyDescent="0.2">
      <c r="A262" s="652">
        <v>1147</v>
      </c>
      <c r="B262" s="203" t="s">
        <v>12</v>
      </c>
      <c r="C262" s="207" t="s">
        <v>11</v>
      </c>
      <c r="D262" s="207" t="s">
        <v>280</v>
      </c>
      <c r="E262" s="207" t="s">
        <v>281</v>
      </c>
      <c r="F262" s="653" t="s">
        <v>8</v>
      </c>
      <c r="G262" s="653"/>
      <c r="H262" s="650"/>
      <c r="I262" s="650"/>
      <c r="J262" s="650"/>
      <c r="K262" s="650"/>
      <c r="L262" s="650"/>
    </row>
    <row r="263" spans="1:12" x14ac:dyDescent="0.2">
      <c r="A263" s="652"/>
      <c r="B263" s="651" t="s">
        <v>3726</v>
      </c>
      <c r="C263" s="654" t="s">
        <v>3728</v>
      </c>
      <c r="D263" s="655">
        <v>43492</v>
      </c>
      <c r="E263" s="651" t="s">
        <v>1385</v>
      </c>
      <c r="F263" s="651" t="s">
        <v>3115</v>
      </c>
      <c r="G263" s="651"/>
      <c r="H263" s="649" t="s">
        <v>286</v>
      </c>
      <c r="I263" s="649"/>
      <c r="J263" s="209" t="s">
        <v>287</v>
      </c>
      <c r="K263" s="209" t="s">
        <v>16</v>
      </c>
      <c r="L263" s="210">
        <v>939</v>
      </c>
    </row>
    <row r="264" spans="1:12" x14ac:dyDescent="0.2">
      <c r="A264" s="652"/>
      <c r="B264" s="651"/>
      <c r="C264" s="654"/>
      <c r="D264" s="655"/>
      <c r="E264" s="651"/>
      <c r="F264" s="651"/>
      <c r="G264" s="651"/>
      <c r="H264" s="649" t="s">
        <v>242</v>
      </c>
      <c r="I264" s="649"/>
      <c r="J264" s="209" t="s">
        <v>287</v>
      </c>
      <c r="K264" s="209" t="s">
        <v>16</v>
      </c>
      <c r="L264" s="210">
        <v>280.10000000000002</v>
      </c>
    </row>
    <row r="265" spans="1:12" ht="24" x14ac:dyDescent="0.2">
      <c r="A265" s="652"/>
      <c r="B265" s="203" t="s">
        <v>6</v>
      </c>
      <c r="C265" s="207" t="s">
        <v>5</v>
      </c>
      <c r="D265" s="207" t="s">
        <v>288</v>
      </c>
      <c r="E265" s="207" t="s">
        <v>289</v>
      </c>
      <c r="F265" s="650"/>
      <c r="G265" s="650"/>
      <c r="H265" s="649" t="s">
        <v>290</v>
      </c>
      <c r="I265" s="649"/>
      <c r="J265" s="651" t="s">
        <v>287</v>
      </c>
      <c r="K265" s="651" t="s">
        <v>16</v>
      </c>
      <c r="L265" s="648">
        <v>110</v>
      </c>
    </row>
    <row r="266" spans="1:12" ht="24" x14ac:dyDescent="0.2">
      <c r="A266" s="652"/>
      <c r="B266" s="209" t="s">
        <v>401</v>
      </c>
      <c r="C266" s="209" t="s">
        <v>3115</v>
      </c>
      <c r="D266" s="211">
        <v>43495</v>
      </c>
      <c r="E266" s="209" t="s">
        <v>3729</v>
      </c>
      <c r="F266" s="650"/>
      <c r="G266" s="650"/>
      <c r="H266" s="649"/>
      <c r="I266" s="649"/>
      <c r="J266" s="651"/>
      <c r="K266" s="651"/>
      <c r="L266" s="648"/>
    </row>
    <row r="267" spans="1:12" ht="24" x14ac:dyDescent="0.2">
      <c r="A267" s="652">
        <v>1148</v>
      </c>
      <c r="B267" s="203" t="s">
        <v>12</v>
      </c>
      <c r="C267" s="207" t="s">
        <v>11</v>
      </c>
      <c r="D267" s="207" t="s">
        <v>280</v>
      </c>
      <c r="E267" s="207" t="s">
        <v>281</v>
      </c>
      <c r="F267" s="653" t="s">
        <v>8</v>
      </c>
      <c r="G267" s="653"/>
      <c r="H267" s="650"/>
      <c r="I267" s="650"/>
      <c r="J267" s="650"/>
      <c r="K267" s="650"/>
      <c r="L267" s="650"/>
    </row>
    <row r="268" spans="1:12" x14ac:dyDescent="0.2">
      <c r="A268" s="652"/>
      <c r="B268" s="651" t="s">
        <v>3730</v>
      </c>
      <c r="C268" s="654" t="s">
        <v>3731</v>
      </c>
      <c r="D268" s="655">
        <v>43530</v>
      </c>
      <c r="E268" s="651" t="s">
        <v>3732</v>
      </c>
      <c r="F268" s="651" t="s">
        <v>3733</v>
      </c>
      <c r="G268" s="651"/>
      <c r="H268" s="649" t="s">
        <v>286</v>
      </c>
      <c r="I268" s="649"/>
      <c r="J268" s="209" t="s">
        <v>287</v>
      </c>
      <c r="K268" s="209" t="s">
        <v>16</v>
      </c>
      <c r="L268" s="210">
        <v>1945.62</v>
      </c>
    </row>
    <row r="269" spans="1:12" x14ac:dyDescent="0.2">
      <c r="A269" s="652"/>
      <c r="B269" s="651"/>
      <c r="C269" s="654"/>
      <c r="D269" s="655"/>
      <c r="E269" s="651"/>
      <c r="F269" s="651"/>
      <c r="G269" s="651"/>
      <c r="H269" s="649" t="s">
        <v>242</v>
      </c>
      <c r="I269" s="649"/>
      <c r="J269" s="651" t="s">
        <v>287</v>
      </c>
      <c r="K269" s="651" t="s">
        <v>16</v>
      </c>
      <c r="L269" s="648">
        <v>1546.49</v>
      </c>
    </row>
    <row r="270" spans="1:12" x14ac:dyDescent="0.2">
      <c r="A270" s="652"/>
      <c r="B270" s="651"/>
      <c r="C270" s="654"/>
      <c r="D270" s="655"/>
      <c r="E270" s="651"/>
      <c r="F270" s="651"/>
      <c r="G270" s="651"/>
      <c r="H270" s="649"/>
      <c r="I270" s="649"/>
      <c r="J270" s="651"/>
      <c r="K270" s="651"/>
      <c r="L270" s="648"/>
    </row>
    <row r="271" spans="1:12" ht="24" x14ac:dyDescent="0.2">
      <c r="A271" s="652"/>
      <c r="B271" s="203" t="s">
        <v>6</v>
      </c>
      <c r="C271" s="207" t="s">
        <v>5</v>
      </c>
      <c r="D271" s="207" t="s">
        <v>288</v>
      </c>
      <c r="E271" s="207" t="s">
        <v>289</v>
      </c>
      <c r="F271" s="650"/>
      <c r="G271" s="650"/>
      <c r="H271" s="649" t="s">
        <v>290</v>
      </c>
      <c r="I271" s="649"/>
      <c r="J271" s="651" t="s">
        <v>287</v>
      </c>
      <c r="K271" s="651" t="s">
        <v>16</v>
      </c>
      <c r="L271" s="648">
        <v>900</v>
      </c>
    </row>
    <row r="272" spans="1:12" ht="24" x14ac:dyDescent="0.2">
      <c r="A272" s="652"/>
      <c r="B272" s="209" t="s">
        <v>832</v>
      </c>
      <c r="C272" s="209" t="s">
        <v>3733</v>
      </c>
      <c r="D272" s="211">
        <v>43540</v>
      </c>
      <c r="E272" s="209" t="s">
        <v>3734</v>
      </c>
      <c r="F272" s="650"/>
      <c r="G272" s="650"/>
      <c r="H272" s="649"/>
      <c r="I272" s="649"/>
      <c r="J272" s="651"/>
      <c r="K272" s="651"/>
      <c r="L272" s="648"/>
    </row>
    <row r="273" spans="1:12" ht="24" x14ac:dyDescent="0.2">
      <c r="A273" s="652">
        <v>1149</v>
      </c>
      <c r="B273" s="203" t="s">
        <v>12</v>
      </c>
      <c r="C273" s="207" t="s">
        <v>11</v>
      </c>
      <c r="D273" s="207" t="s">
        <v>280</v>
      </c>
      <c r="E273" s="207" t="s">
        <v>281</v>
      </c>
      <c r="F273" s="653" t="s">
        <v>8</v>
      </c>
      <c r="G273" s="653"/>
      <c r="H273" s="650"/>
      <c r="I273" s="650"/>
      <c r="J273" s="650"/>
      <c r="K273" s="650"/>
      <c r="L273" s="650"/>
    </row>
    <row r="274" spans="1:12" x14ac:dyDescent="0.2">
      <c r="A274" s="652"/>
      <c r="B274" s="651" t="s">
        <v>3735</v>
      </c>
      <c r="C274" s="654" t="s">
        <v>3736</v>
      </c>
      <c r="D274" s="655">
        <v>43418</v>
      </c>
      <c r="E274" s="651" t="s">
        <v>1086</v>
      </c>
      <c r="F274" s="651" t="s">
        <v>2006</v>
      </c>
      <c r="G274" s="651"/>
      <c r="H274" s="649" t="s">
        <v>286</v>
      </c>
      <c r="I274" s="649"/>
      <c r="J274" s="209" t="s">
        <v>287</v>
      </c>
      <c r="K274" s="209" t="s">
        <v>16</v>
      </c>
      <c r="L274" s="210">
        <v>410.2</v>
      </c>
    </row>
    <row r="275" spans="1:12" x14ac:dyDescent="0.2">
      <c r="A275" s="652"/>
      <c r="B275" s="651"/>
      <c r="C275" s="654"/>
      <c r="D275" s="655"/>
      <c r="E275" s="651"/>
      <c r="F275" s="651"/>
      <c r="G275" s="651"/>
      <c r="H275" s="649" t="s">
        <v>242</v>
      </c>
      <c r="I275" s="649"/>
      <c r="J275" s="209" t="s">
        <v>287</v>
      </c>
      <c r="K275" s="209" t="s">
        <v>16</v>
      </c>
      <c r="L275" s="210">
        <v>772.41</v>
      </c>
    </row>
    <row r="276" spans="1:12" ht="24" x14ac:dyDescent="0.2">
      <c r="A276" s="652"/>
      <c r="B276" s="203" t="s">
        <v>6</v>
      </c>
      <c r="C276" s="207" t="s">
        <v>5</v>
      </c>
      <c r="D276" s="207" t="s">
        <v>288</v>
      </c>
      <c r="E276" s="207" t="s">
        <v>289</v>
      </c>
      <c r="F276" s="650"/>
      <c r="G276" s="650"/>
      <c r="H276" s="649" t="s">
        <v>290</v>
      </c>
      <c r="I276" s="649"/>
      <c r="J276" s="651" t="s">
        <v>287</v>
      </c>
      <c r="K276" s="651" t="s">
        <v>16</v>
      </c>
      <c r="L276" s="648">
        <v>99.96</v>
      </c>
    </row>
    <row r="277" spans="1:12" ht="24" x14ac:dyDescent="0.2">
      <c r="A277" s="652"/>
      <c r="B277" s="209" t="s">
        <v>419</v>
      </c>
      <c r="C277" s="209" t="s">
        <v>2006</v>
      </c>
      <c r="D277" s="211">
        <v>43420</v>
      </c>
      <c r="E277" s="209" t="s">
        <v>1177</v>
      </c>
      <c r="F277" s="650"/>
      <c r="G277" s="650"/>
      <c r="H277" s="649"/>
      <c r="I277" s="649"/>
      <c r="J277" s="651"/>
      <c r="K277" s="651"/>
      <c r="L277" s="648"/>
    </row>
    <row r="278" spans="1:12" ht="24" x14ac:dyDescent="0.2">
      <c r="A278" s="652">
        <v>1150</v>
      </c>
      <c r="B278" s="203" t="s">
        <v>12</v>
      </c>
      <c r="C278" s="207" t="s">
        <v>11</v>
      </c>
      <c r="D278" s="207" t="s">
        <v>280</v>
      </c>
      <c r="E278" s="207" t="s">
        <v>281</v>
      </c>
      <c r="F278" s="653" t="s">
        <v>8</v>
      </c>
      <c r="G278" s="653"/>
      <c r="H278" s="650"/>
      <c r="I278" s="650"/>
      <c r="J278" s="650"/>
      <c r="K278" s="650"/>
      <c r="L278" s="650"/>
    </row>
    <row r="279" spans="1:12" x14ac:dyDescent="0.2">
      <c r="A279" s="652"/>
      <c r="B279" s="651" t="s">
        <v>3737</v>
      </c>
      <c r="C279" s="651" t="s">
        <v>3738</v>
      </c>
      <c r="D279" s="655">
        <v>43387</v>
      </c>
      <c r="E279" s="651" t="s">
        <v>3739</v>
      </c>
      <c r="F279" s="651" t="s">
        <v>1927</v>
      </c>
      <c r="G279" s="651"/>
      <c r="H279" s="649" t="s">
        <v>286</v>
      </c>
      <c r="I279" s="649"/>
      <c r="J279" s="209" t="s">
        <v>287</v>
      </c>
      <c r="K279" s="209" t="s">
        <v>287</v>
      </c>
      <c r="L279" s="210">
        <v>0</v>
      </c>
    </row>
    <row r="280" spans="1:12" x14ac:dyDescent="0.2">
      <c r="A280" s="652"/>
      <c r="B280" s="651"/>
      <c r="C280" s="651"/>
      <c r="D280" s="655"/>
      <c r="E280" s="651"/>
      <c r="F280" s="651"/>
      <c r="G280" s="651"/>
      <c r="H280" s="649" t="s">
        <v>242</v>
      </c>
      <c r="I280" s="649"/>
      <c r="J280" s="209" t="s">
        <v>287</v>
      </c>
      <c r="K280" s="209" t="s">
        <v>287</v>
      </c>
      <c r="L280" s="210">
        <v>0</v>
      </c>
    </row>
    <row r="281" spans="1:12" ht="24" x14ac:dyDescent="0.2">
      <c r="A281" s="652"/>
      <c r="B281" s="203" t="s">
        <v>6</v>
      </c>
      <c r="C281" s="207" t="s">
        <v>5</v>
      </c>
      <c r="D281" s="207" t="s">
        <v>288</v>
      </c>
      <c r="E281" s="207" t="s">
        <v>289</v>
      </c>
      <c r="F281" s="650"/>
      <c r="G281" s="650"/>
      <c r="H281" s="649" t="s">
        <v>290</v>
      </c>
      <c r="I281" s="649"/>
      <c r="J281" s="651" t="s">
        <v>287</v>
      </c>
      <c r="K281" s="651" t="s">
        <v>16</v>
      </c>
      <c r="L281" s="648">
        <v>999</v>
      </c>
    </row>
    <row r="282" spans="1:12" ht="36" x14ac:dyDescent="0.2">
      <c r="A282" s="652"/>
      <c r="B282" s="209" t="s">
        <v>3740</v>
      </c>
      <c r="C282" s="209" t="s">
        <v>1927</v>
      </c>
      <c r="D282" s="211">
        <v>43389</v>
      </c>
      <c r="E282" s="209" t="s">
        <v>1548</v>
      </c>
      <c r="F282" s="650"/>
      <c r="G282" s="650"/>
      <c r="H282" s="649"/>
      <c r="I282" s="649"/>
      <c r="J282" s="651"/>
      <c r="K282" s="651"/>
      <c r="L282" s="648"/>
    </row>
    <row r="283" spans="1:12" ht="24" x14ac:dyDescent="0.2">
      <c r="A283" s="652">
        <v>1151</v>
      </c>
      <c r="B283" s="203" t="s">
        <v>12</v>
      </c>
      <c r="C283" s="207" t="s">
        <v>11</v>
      </c>
      <c r="D283" s="207" t="s">
        <v>280</v>
      </c>
      <c r="E283" s="207" t="s">
        <v>281</v>
      </c>
      <c r="F283" s="653" t="s">
        <v>8</v>
      </c>
      <c r="G283" s="653"/>
      <c r="H283" s="650"/>
      <c r="I283" s="650"/>
      <c r="J283" s="650"/>
      <c r="K283" s="650"/>
      <c r="L283" s="650"/>
    </row>
    <row r="284" spans="1:12" x14ac:dyDescent="0.2">
      <c r="A284" s="652"/>
      <c r="B284" s="651" t="s">
        <v>3737</v>
      </c>
      <c r="C284" s="651" t="s">
        <v>3741</v>
      </c>
      <c r="D284" s="655">
        <v>43417</v>
      </c>
      <c r="E284" s="651" t="s">
        <v>321</v>
      </c>
      <c r="F284" s="651" t="s">
        <v>1727</v>
      </c>
      <c r="G284" s="651"/>
      <c r="H284" s="649" t="s">
        <v>286</v>
      </c>
      <c r="I284" s="649"/>
      <c r="J284" s="209" t="s">
        <v>287</v>
      </c>
      <c r="K284" s="209" t="s">
        <v>287</v>
      </c>
      <c r="L284" s="210">
        <v>0</v>
      </c>
    </row>
    <row r="285" spans="1:12" x14ac:dyDescent="0.2">
      <c r="A285" s="652"/>
      <c r="B285" s="651"/>
      <c r="C285" s="651"/>
      <c r="D285" s="655"/>
      <c r="E285" s="651"/>
      <c r="F285" s="651"/>
      <c r="G285" s="651"/>
      <c r="H285" s="649" t="s">
        <v>242</v>
      </c>
      <c r="I285" s="649"/>
      <c r="J285" s="209" t="s">
        <v>287</v>
      </c>
      <c r="K285" s="209" t="s">
        <v>287</v>
      </c>
      <c r="L285" s="210">
        <v>0</v>
      </c>
    </row>
    <row r="286" spans="1:12" ht="24" x14ac:dyDescent="0.2">
      <c r="A286" s="652"/>
      <c r="B286" s="203" t="s">
        <v>6</v>
      </c>
      <c r="C286" s="207" t="s">
        <v>5</v>
      </c>
      <c r="D286" s="207" t="s">
        <v>288</v>
      </c>
      <c r="E286" s="207" t="s">
        <v>289</v>
      </c>
      <c r="F286" s="650"/>
      <c r="G286" s="650"/>
      <c r="H286" s="649" t="s">
        <v>290</v>
      </c>
      <c r="I286" s="649"/>
      <c r="J286" s="651" t="s">
        <v>287</v>
      </c>
      <c r="K286" s="651" t="s">
        <v>16</v>
      </c>
      <c r="L286" s="648">
        <v>760</v>
      </c>
    </row>
    <row r="287" spans="1:12" ht="36" x14ac:dyDescent="0.2">
      <c r="A287" s="652"/>
      <c r="B287" s="209" t="s">
        <v>3740</v>
      </c>
      <c r="C287" s="209" t="s">
        <v>1727</v>
      </c>
      <c r="D287" s="211">
        <v>43422</v>
      </c>
      <c r="E287" s="209" t="s">
        <v>383</v>
      </c>
      <c r="F287" s="650"/>
      <c r="G287" s="650"/>
      <c r="H287" s="649"/>
      <c r="I287" s="649"/>
      <c r="J287" s="651"/>
      <c r="K287" s="651"/>
      <c r="L287" s="648"/>
    </row>
    <row r="288" spans="1:12" ht="24" x14ac:dyDescent="0.2">
      <c r="A288" s="652">
        <v>1152</v>
      </c>
      <c r="B288" s="203" t="s">
        <v>12</v>
      </c>
      <c r="C288" s="207" t="s">
        <v>11</v>
      </c>
      <c r="D288" s="207" t="s">
        <v>280</v>
      </c>
      <c r="E288" s="207" t="s">
        <v>281</v>
      </c>
      <c r="F288" s="653" t="s">
        <v>8</v>
      </c>
      <c r="G288" s="653"/>
      <c r="H288" s="650"/>
      <c r="I288" s="650"/>
      <c r="J288" s="650"/>
      <c r="K288" s="650"/>
      <c r="L288" s="650"/>
    </row>
    <row r="289" spans="1:12" x14ac:dyDescent="0.2">
      <c r="A289" s="652"/>
      <c r="B289" s="651" t="s">
        <v>3737</v>
      </c>
      <c r="C289" s="654" t="s">
        <v>3742</v>
      </c>
      <c r="D289" s="655">
        <v>43431</v>
      </c>
      <c r="E289" s="651" t="s">
        <v>1480</v>
      </c>
      <c r="F289" s="651" t="s">
        <v>2485</v>
      </c>
      <c r="G289" s="651"/>
      <c r="H289" s="649" t="s">
        <v>286</v>
      </c>
      <c r="I289" s="649"/>
      <c r="J289" s="209" t="s">
        <v>287</v>
      </c>
      <c r="K289" s="209" t="s">
        <v>16</v>
      </c>
      <c r="L289" s="210">
        <v>519.75</v>
      </c>
    </row>
    <row r="290" spans="1:12" x14ac:dyDescent="0.2">
      <c r="A290" s="652"/>
      <c r="B290" s="651"/>
      <c r="C290" s="654"/>
      <c r="D290" s="655"/>
      <c r="E290" s="651"/>
      <c r="F290" s="651"/>
      <c r="G290" s="651"/>
      <c r="H290" s="649" t="s">
        <v>242</v>
      </c>
      <c r="I290" s="649"/>
      <c r="J290" s="209" t="s">
        <v>287</v>
      </c>
      <c r="K290" s="209" t="s">
        <v>16</v>
      </c>
      <c r="L290" s="210">
        <v>2548.11</v>
      </c>
    </row>
    <row r="291" spans="1:12" ht="24" x14ac:dyDescent="0.2">
      <c r="A291" s="652"/>
      <c r="B291" s="203" t="s">
        <v>6</v>
      </c>
      <c r="C291" s="207" t="s">
        <v>5</v>
      </c>
      <c r="D291" s="207" t="s">
        <v>288</v>
      </c>
      <c r="E291" s="207" t="s">
        <v>289</v>
      </c>
      <c r="F291" s="650"/>
      <c r="G291" s="650"/>
      <c r="H291" s="649" t="s">
        <v>290</v>
      </c>
      <c r="I291" s="649"/>
      <c r="J291" s="651" t="s">
        <v>287</v>
      </c>
      <c r="K291" s="651" t="s">
        <v>16</v>
      </c>
      <c r="L291" s="648">
        <v>871.51</v>
      </c>
    </row>
    <row r="292" spans="1:12" ht="36" x14ac:dyDescent="0.2">
      <c r="A292" s="652"/>
      <c r="B292" s="209" t="s">
        <v>3740</v>
      </c>
      <c r="C292" s="209" t="s">
        <v>2485</v>
      </c>
      <c r="D292" s="211">
        <v>43435</v>
      </c>
      <c r="E292" s="209" t="s">
        <v>944</v>
      </c>
      <c r="F292" s="650"/>
      <c r="G292" s="650"/>
      <c r="H292" s="649"/>
      <c r="I292" s="649"/>
      <c r="J292" s="651"/>
      <c r="K292" s="651"/>
      <c r="L292" s="648"/>
    </row>
    <row r="293" spans="1:12" ht="24" x14ac:dyDescent="0.2">
      <c r="A293" s="652">
        <v>1153</v>
      </c>
      <c r="B293" s="203" t="s">
        <v>12</v>
      </c>
      <c r="C293" s="207" t="s">
        <v>11</v>
      </c>
      <c r="D293" s="207" t="s">
        <v>280</v>
      </c>
      <c r="E293" s="207" t="s">
        <v>281</v>
      </c>
      <c r="F293" s="653" t="s">
        <v>8</v>
      </c>
      <c r="G293" s="653"/>
      <c r="H293" s="650"/>
      <c r="I293" s="650"/>
      <c r="J293" s="650"/>
      <c r="K293" s="650"/>
      <c r="L293" s="650"/>
    </row>
    <row r="294" spans="1:12" x14ac:dyDescent="0.2">
      <c r="A294" s="652"/>
      <c r="B294" s="651" t="s">
        <v>3737</v>
      </c>
      <c r="C294" s="654" t="s">
        <v>3743</v>
      </c>
      <c r="D294" s="655">
        <v>43497</v>
      </c>
      <c r="E294" s="651" t="s">
        <v>1258</v>
      </c>
      <c r="F294" s="651" t="s">
        <v>2553</v>
      </c>
      <c r="G294" s="651"/>
      <c r="H294" s="649" t="s">
        <v>286</v>
      </c>
      <c r="I294" s="649"/>
      <c r="J294" s="209" t="s">
        <v>287</v>
      </c>
      <c r="K294" s="209" t="s">
        <v>16</v>
      </c>
      <c r="L294" s="210">
        <v>338</v>
      </c>
    </row>
    <row r="295" spans="1:12" x14ac:dyDescent="0.2">
      <c r="A295" s="652"/>
      <c r="B295" s="651"/>
      <c r="C295" s="654"/>
      <c r="D295" s="655"/>
      <c r="E295" s="651"/>
      <c r="F295" s="651"/>
      <c r="G295" s="651"/>
      <c r="H295" s="649" t="s">
        <v>242</v>
      </c>
      <c r="I295" s="649"/>
      <c r="J295" s="209" t="s">
        <v>287</v>
      </c>
      <c r="K295" s="209" t="s">
        <v>16</v>
      </c>
      <c r="L295" s="210">
        <v>1712.53</v>
      </c>
    </row>
    <row r="296" spans="1:12" ht="24" x14ac:dyDescent="0.2">
      <c r="A296" s="652"/>
      <c r="B296" s="203" t="s">
        <v>6</v>
      </c>
      <c r="C296" s="207" t="s">
        <v>5</v>
      </c>
      <c r="D296" s="207" t="s">
        <v>288</v>
      </c>
      <c r="E296" s="207" t="s">
        <v>289</v>
      </c>
      <c r="F296" s="650"/>
      <c r="G296" s="650"/>
      <c r="H296" s="649" t="s">
        <v>290</v>
      </c>
      <c r="I296" s="649"/>
      <c r="J296" s="651" t="s">
        <v>287</v>
      </c>
      <c r="K296" s="651" t="s">
        <v>16</v>
      </c>
      <c r="L296" s="648">
        <v>400</v>
      </c>
    </row>
    <row r="297" spans="1:12" ht="36" x14ac:dyDescent="0.2">
      <c r="A297" s="652"/>
      <c r="B297" s="209" t="s">
        <v>3740</v>
      </c>
      <c r="C297" s="209" t="s">
        <v>2553</v>
      </c>
      <c r="D297" s="211">
        <v>43503</v>
      </c>
      <c r="E297" s="209" t="s">
        <v>3744</v>
      </c>
      <c r="F297" s="650"/>
      <c r="G297" s="650"/>
      <c r="H297" s="649"/>
      <c r="I297" s="649"/>
      <c r="J297" s="651"/>
      <c r="K297" s="651"/>
      <c r="L297" s="648"/>
    </row>
    <row r="298" spans="1:12" ht="24" x14ac:dyDescent="0.2">
      <c r="A298" s="652">
        <v>1154</v>
      </c>
      <c r="B298" s="203" t="s">
        <v>12</v>
      </c>
      <c r="C298" s="207" t="s">
        <v>11</v>
      </c>
      <c r="D298" s="207" t="s">
        <v>280</v>
      </c>
      <c r="E298" s="207" t="s">
        <v>281</v>
      </c>
      <c r="F298" s="653" t="s">
        <v>8</v>
      </c>
      <c r="G298" s="653"/>
      <c r="H298" s="650"/>
      <c r="I298" s="650"/>
      <c r="J298" s="650"/>
      <c r="K298" s="650"/>
      <c r="L298" s="650"/>
    </row>
    <row r="299" spans="1:12" x14ac:dyDescent="0.2">
      <c r="A299" s="652"/>
      <c r="B299" s="651" t="s">
        <v>3737</v>
      </c>
      <c r="C299" s="654" t="s">
        <v>3745</v>
      </c>
      <c r="D299" s="655">
        <v>43535</v>
      </c>
      <c r="E299" s="651" t="s">
        <v>607</v>
      </c>
      <c r="F299" s="651" t="s">
        <v>1927</v>
      </c>
      <c r="G299" s="651"/>
      <c r="H299" s="649" t="s">
        <v>286</v>
      </c>
      <c r="I299" s="649"/>
      <c r="J299" s="209" t="s">
        <v>287</v>
      </c>
      <c r="K299" s="209" t="s">
        <v>16</v>
      </c>
      <c r="L299" s="210">
        <v>578</v>
      </c>
    </row>
    <row r="300" spans="1:12" x14ac:dyDescent="0.2">
      <c r="A300" s="652"/>
      <c r="B300" s="651"/>
      <c r="C300" s="654"/>
      <c r="D300" s="655"/>
      <c r="E300" s="651"/>
      <c r="F300" s="651"/>
      <c r="G300" s="651"/>
      <c r="H300" s="649" t="s">
        <v>242</v>
      </c>
      <c r="I300" s="649"/>
      <c r="J300" s="651" t="s">
        <v>287</v>
      </c>
      <c r="K300" s="651" t="s">
        <v>16</v>
      </c>
      <c r="L300" s="648">
        <v>582.6</v>
      </c>
    </row>
    <row r="301" spans="1:12" x14ac:dyDescent="0.2">
      <c r="A301" s="652"/>
      <c r="B301" s="651"/>
      <c r="C301" s="654"/>
      <c r="D301" s="655"/>
      <c r="E301" s="651"/>
      <c r="F301" s="651"/>
      <c r="G301" s="651"/>
      <c r="H301" s="649"/>
      <c r="I301" s="649"/>
      <c r="J301" s="651"/>
      <c r="K301" s="651"/>
      <c r="L301" s="648"/>
    </row>
    <row r="302" spans="1:12" ht="24" x14ac:dyDescent="0.2">
      <c r="A302" s="652"/>
      <c r="B302" s="203" t="s">
        <v>6</v>
      </c>
      <c r="C302" s="207" t="s">
        <v>5</v>
      </c>
      <c r="D302" s="207" t="s">
        <v>288</v>
      </c>
      <c r="E302" s="207" t="s">
        <v>289</v>
      </c>
      <c r="F302" s="650"/>
      <c r="G302" s="650"/>
      <c r="H302" s="649" t="s">
        <v>290</v>
      </c>
      <c r="I302" s="649"/>
      <c r="J302" s="651" t="s">
        <v>287</v>
      </c>
      <c r="K302" s="651" t="s">
        <v>16</v>
      </c>
      <c r="L302" s="648">
        <v>2299</v>
      </c>
    </row>
    <row r="303" spans="1:12" ht="36" x14ac:dyDescent="0.2">
      <c r="A303" s="652"/>
      <c r="B303" s="209" t="s">
        <v>3740</v>
      </c>
      <c r="C303" s="209" t="s">
        <v>1927</v>
      </c>
      <c r="D303" s="211">
        <v>43538</v>
      </c>
      <c r="E303" s="209" t="s">
        <v>3746</v>
      </c>
      <c r="F303" s="650"/>
      <c r="G303" s="650"/>
      <c r="H303" s="649"/>
      <c r="I303" s="649"/>
      <c r="J303" s="651"/>
      <c r="K303" s="651"/>
      <c r="L303" s="648"/>
    </row>
    <row r="304" spans="1:12" ht="24" x14ac:dyDescent="0.2">
      <c r="A304" s="652">
        <v>1155</v>
      </c>
      <c r="B304" s="203" t="s">
        <v>12</v>
      </c>
      <c r="C304" s="207" t="s">
        <v>11</v>
      </c>
      <c r="D304" s="207" t="s">
        <v>280</v>
      </c>
      <c r="E304" s="207" t="s">
        <v>281</v>
      </c>
      <c r="F304" s="653" t="s">
        <v>8</v>
      </c>
      <c r="G304" s="653"/>
      <c r="H304" s="650"/>
      <c r="I304" s="650"/>
      <c r="J304" s="650"/>
      <c r="K304" s="650"/>
      <c r="L304" s="650"/>
    </row>
    <row r="305" spans="1:12" x14ac:dyDescent="0.2">
      <c r="A305" s="652"/>
      <c r="B305" s="651" t="s">
        <v>3747</v>
      </c>
      <c r="C305" s="654" t="s">
        <v>3748</v>
      </c>
      <c r="D305" s="655">
        <v>43376</v>
      </c>
      <c r="E305" s="651" t="s">
        <v>449</v>
      </c>
      <c r="F305" s="651" t="s">
        <v>2937</v>
      </c>
      <c r="G305" s="651"/>
      <c r="H305" s="649" t="s">
        <v>286</v>
      </c>
      <c r="I305" s="649"/>
      <c r="J305" s="209" t="s">
        <v>287</v>
      </c>
      <c r="K305" s="209" t="s">
        <v>16</v>
      </c>
      <c r="L305" s="210">
        <v>348.25</v>
      </c>
    </row>
    <row r="306" spans="1:12" x14ac:dyDescent="0.2">
      <c r="A306" s="652"/>
      <c r="B306" s="651"/>
      <c r="C306" s="654"/>
      <c r="D306" s="655"/>
      <c r="E306" s="651"/>
      <c r="F306" s="651"/>
      <c r="G306" s="651"/>
      <c r="H306" s="649" t="s">
        <v>242</v>
      </c>
      <c r="I306" s="649"/>
      <c r="J306" s="209" t="s">
        <v>287</v>
      </c>
      <c r="K306" s="209" t="s">
        <v>16</v>
      </c>
      <c r="L306" s="210">
        <v>341.6</v>
      </c>
    </row>
    <row r="307" spans="1:12" ht="24" x14ac:dyDescent="0.2">
      <c r="A307" s="652"/>
      <c r="B307" s="203" t="s">
        <v>6</v>
      </c>
      <c r="C307" s="207" t="s">
        <v>5</v>
      </c>
      <c r="D307" s="207" t="s">
        <v>288</v>
      </c>
      <c r="E307" s="207" t="s">
        <v>289</v>
      </c>
      <c r="F307" s="650"/>
      <c r="G307" s="650"/>
      <c r="H307" s="649" t="s">
        <v>290</v>
      </c>
      <c r="I307" s="649"/>
      <c r="J307" s="651" t="s">
        <v>287</v>
      </c>
      <c r="K307" s="651" t="s">
        <v>287</v>
      </c>
      <c r="L307" s="648">
        <v>0</v>
      </c>
    </row>
    <row r="308" spans="1:12" ht="24" x14ac:dyDescent="0.2">
      <c r="A308" s="652"/>
      <c r="B308" s="209" t="s">
        <v>302</v>
      </c>
      <c r="C308" s="209" t="s">
        <v>2937</v>
      </c>
      <c r="D308" s="211">
        <v>43379</v>
      </c>
      <c r="E308" s="209" t="s">
        <v>1664</v>
      </c>
      <c r="F308" s="650"/>
      <c r="G308" s="650"/>
      <c r="H308" s="649"/>
      <c r="I308" s="649"/>
      <c r="J308" s="651"/>
      <c r="K308" s="651"/>
      <c r="L308" s="648"/>
    </row>
    <row r="309" spans="1:12" ht="24" x14ac:dyDescent="0.2">
      <c r="A309" s="652">
        <v>1156</v>
      </c>
      <c r="B309" s="203" t="s">
        <v>12</v>
      </c>
      <c r="C309" s="207" t="s">
        <v>11</v>
      </c>
      <c r="D309" s="207" t="s">
        <v>280</v>
      </c>
      <c r="E309" s="207" t="s">
        <v>281</v>
      </c>
      <c r="F309" s="653" t="s">
        <v>8</v>
      </c>
      <c r="G309" s="653"/>
      <c r="H309" s="650"/>
      <c r="I309" s="650"/>
      <c r="J309" s="650"/>
      <c r="K309" s="650"/>
      <c r="L309" s="650"/>
    </row>
    <row r="310" spans="1:12" x14ac:dyDescent="0.2">
      <c r="A310" s="652"/>
      <c r="B310" s="651" t="s">
        <v>3747</v>
      </c>
      <c r="C310" s="654" t="s">
        <v>3749</v>
      </c>
      <c r="D310" s="655">
        <v>43397</v>
      </c>
      <c r="E310" s="651" t="s">
        <v>3750</v>
      </c>
      <c r="F310" s="651" t="s">
        <v>720</v>
      </c>
      <c r="G310" s="651"/>
      <c r="H310" s="649" t="s">
        <v>286</v>
      </c>
      <c r="I310" s="649"/>
      <c r="J310" s="209" t="s">
        <v>287</v>
      </c>
      <c r="K310" s="209" t="s">
        <v>16</v>
      </c>
      <c r="L310" s="210">
        <v>594.76</v>
      </c>
    </row>
    <row r="311" spans="1:12" x14ac:dyDescent="0.2">
      <c r="A311" s="652"/>
      <c r="B311" s="651"/>
      <c r="C311" s="654"/>
      <c r="D311" s="655"/>
      <c r="E311" s="651"/>
      <c r="F311" s="651"/>
      <c r="G311" s="651"/>
      <c r="H311" s="649" t="s">
        <v>242</v>
      </c>
      <c r="I311" s="649"/>
      <c r="J311" s="209" t="s">
        <v>287</v>
      </c>
      <c r="K311" s="209" t="s">
        <v>16</v>
      </c>
      <c r="L311" s="210">
        <v>409.1</v>
      </c>
    </row>
    <row r="312" spans="1:12" ht="24" x14ac:dyDescent="0.2">
      <c r="A312" s="652"/>
      <c r="B312" s="203" t="s">
        <v>6</v>
      </c>
      <c r="C312" s="207" t="s">
        <v>5</v>
      </c>
      <c r="D312" s="207" t="s">
        <v>288</v>
      </c>
      <c r="E312" s="207" t="s">
        <v>289</v>
      </c>
      <c r="F312" s="650"/>
      <c r="G312" s="650"/>
      <c r="H312" s="649" t="s">
        <v>290</v>
      </c>
      <c r="I312" s="649"/>
      <c r="J312" s="651" t="s">
        <v>287</v>
      </c>
      <c r="K312" s="651" t="s">
        <v>16</v>
      </c>
      <c r="L312" s="648">
        <v>250</v>
      </c>
    </row>
    <row r="313" spans="1:12" ht="24" x14ac:dyDescent="0.2">
      <c r="A313" s="652"/>
      <c r="B313" s="209" t="s">
        <v>302</v>
      </c>
      <c r="C313" s="209" t="s">
        <v>720</v>
      </c>
      <c r="D313" s="211">
        <v>43399</v>
      </c>
      <c r="E313" s="209" t="s">
        <v>791</v>
      </c>
      <c r="F313" s="650"/>
      <c r="G313" s="650"/>
      <c r="H313" s="649"/>
      <c r="I313" s="649"/>
      <c r="J313" s="651"/>
      <c r="K313" s="651"/>
      <c r="L313" s="648"/>
    </row>
    <row r="314" spans="1:12" ht="24" x14ac:dyDescent="0.2">
      <c r="A314" s="652">
        <v>1157</v>
      </c>
      <c r="B314" s="203" t="s">
        <v>12</v>
      </c>
      <c r="C314" s="207" t="s">
        <v>11</v>
      </c>
      <c r="D314" s="207" t="s">
        <v>280</v>
      </c>
      <c r="E314" s="207" t="s">
        <v>281</v>
      </c>
      <c r="F314" s="653" t="s">
        <v>8</v>
      </c>
      <c r="G314" s="653"/>
      <c r="H314" s="650"/>
      <c r="I314" s="650"/>
      <c r="J314" s="650"/>
      <c r="K314" s="650"/>
      <c r="L314" s="650"/>
    </row>
    <row r="315" spans="1:12" x14ac:dyDescent="0.2">
      <c r="A315" s="652"/>
      <c r="B315" s="651" t="s">
        <v>3747</v>
      </c>
      <c r="C315" s="654" t="s">
        <v>3751</v>
      </c>
      <c r="D315" s="655">
        <v>43405</v>
      </c>
      <c r="E315" s="651" t="s">
        <v>321</v>
      </c>
      <c r="F315" s="651" t="s">
        <v>536</v>
      </c>
      <c r="G315" s="651"/>
      <c r="H315" s="649" t="s">
        <v>286</v>
      </c>
      <c r="I315" s="649"/>
      <c r="J315" s="209" t="s">
        <v>287</v>
      </c>
      <c r="K315" s="209" t="s">
        <v>16</v>
      </c>
      <c r="L315" s="210">
        <v>352.16</v>
      </c>
    </row>
    <row r="316" spans="1:12" x14ac:dyDescent="0.2">
      <c r="A316" s="652"/>
      <c r="B316" s="651"/>
      <c r="C316" s="654"/>
      <c r="D316" s="655"/>
      <c r="E316" s="651"/>
      <c r="F316" s="651"/>
      <c r="G316" s="651"/>
      <c r="H316" s="649" t="s">
        <v>242</v>
      </c>
      <c r="I316" s="649"/>
      <c r="J316" s="209" t="s">
        <v>287</v>
      </c>
      <c r="K316" s="209" t="s">
        <v>16</v>
      </c>
      <c r="L316" s="210">
        <v>900.4</v>
      </c>
    </row>
    <row r="317" spans="1:12" ht="24" x14ac:dyDescent="0.2">
      <c r="A317" s="652"/>
      <c r="B317" s="203" t="s">
        <v>6</v>
      </c>
      <c r="C317" s="207" t="s">
        <v>5</v>
      </c>
      <c r="D317" s="207" t="s">
        <v>288</v>
      </c>
      <c r="E317" s="207" t="s">
        <v>289</v>
      </c>
      <c r="F317" s="650"/>
      <c r="G317" s="650"/>
      <c r="H317" s="649" t="s">
        <v>290</v>
      </c>
      <c r="I317" s="649"/>
      <c r="J317" s="651" t="s">
        <v>287</v>
      </c>
      <c r="K317" s="651" t="s">
        <v>16</v>
      </c>
      <c r="L317" s="648">
        <v>460</v>
      </c>
    </row>
    <row r="318" spans="1:12" ht="24" x14ac:dyDescent="0.2">
      <c r="A318" s="652"/>
      <c r="B318" s="209" t="s">
        <v>302</v>
      </c>
      <c r="C318" s="209" t="s">
        <v>536</v>
      </c>
      <c r="D318" s="211">
        <v>43412</v>
      </c>
      <c r="E318" s="209" t="s">
        <v>2604</v>
      </c>
      <c r="F318" s="650"/>
      <c r="G318" s="650"/>
      <c r="H318" s="649"/>
      <c r="I318" s="649"/>
      <c r="J318" s="651"/>
      <c r="K318" s="651"/>
      <c r="L318" s="648"/>
    </row>
    <row r="319" spans="1:12" ht="24" x14ac:dyDescent="0.2">
      <c r="A319" s="652">
        <v>1158</v>
      </c>
      <c r="B319" s="203" t="s">
        <v>12</v>
      </c>
      <c r="C319" s="207" t="s">
        <v>11</v>
      </c>
      <c r="D319" s="207" t="s">
        <v>280</v>
      </c>
      <c r="E319" s="207" t="s">
        <v>281</v>
      </c>
      <c r="F319" s="653" t="s">
        <v>8</v>
      </c>
      <c r="G319" s="653"/>
      <c r="H319" s="650"/>
      <c r="I319" s="650"/>
      <c r="J319" s="650"/>
      <c r="K319" s="650"/>
      <c r="L319" s="650"/>
    </row>
    <row r="320" spans="1:12" x14ac:dyDescent="0.2">
      <c r="A320" s="652"/>
      <c r="B320" s="651" t="s">
        <v>3747</v>
      </c>
      <c r="C320" s="654" t="s">
        <v>3752</v>
      </c>
      <c r="D320" s="655">
        <v>43551</v>
      </c>
      <c r="E320" s="651" t="s">
        <v>2337</v>
      </c>
      <c r="F320" s="651" t="s">
        <v>3753</v>
      </c>
      <c r="G320" s="651"/>
      <c r="H320" s="649" t="s">
        <v>286</v>
      </c>
      <c r="I320" s="649"/>
      <c r="J320" s="209" t="s">
        <v>287</v>
      </c>
      <c r="K320" s="209" t="s">
        <v>16</v>
      </c>
      <c r="L320" s="210">
        <v>613.32000000000005</v>
      </c>
    </row>
    <row r="321" spans="1:12" x14ac:dyDescent="0.2">
      <c r="A321" s="652"/>
      <c r="B321" s="651"/>
      <c r="C321" s="654"/>
      <c r="D321" s="655"/>
      <c r="E321" s="651"/>
      <c r="F321" s="651"/>
      <c r="G321" s="651"/>
      <c r="H321" s="649" t="s">
        <v>242</v>
      </c>
      <c r="I321" s="649"/>
      <c r="J321" s="209" t="s">
        <v>287</v>
      </c>
      <c r="K321" s="209" t="s">
        <v>16</v>
      </c>
      <c r="L321" s="210">
        <v>395.81</v>
      </c>
    </row>
    <row r="322" spans="1:12" ht="24" x14ac:dyDescent="0.2">
      <c r="A322" s="652"/>
      <c r="B322" s="203" t="s">
        <v>6</v>
      </c>
      <c r="C322" s="207" t="s">
        <v>5</v>
      </c>
      <c r="D322" s="207" t="s">
        <v>288</v>
      </c>
      <c r="E322" s="207" t="s">
        <v>289</v>
      </c>
      <c r="F322" s="650"/>
      <c r="G322" s="650"/>
      <c r="H322" s="649" t="s">
        <v>290</v>
      </c>
      <c r="I322" s="649"/>
      <c r="J322" s="651" t="s">
        <v>287</v>
      </c>
      <c r="K322" s="651" t="s">
        <v>287</v>
      </c>
      <c r="L322" s="648">
        <v>0</v>
      </c>
    </row>
    <row r="323" spans="1:12" ht="24" x14ac:dyDescent="0.2">
      <c r="A323" s="652"/>
      <c r="B323" s="209" t="s">
        <v>302</v>
      </c>
      <c r="C323" s="209" t="s">
        <v>3753</v>
      </c>
      <c r="D323" s="211">
        <v>43554</v>
      </c>
      <c r="E323" s="209" t="s">
        <v>2036</v>
      </c>
      <c r="F323" s="650"/>
      <c r="G323" s="650"/>
      <c r="H323" s="649"/>
      <c r="I323" s="649"/>
      <c r="J323" s="651"/>
      <c r="K323" s="651"/>
      <c r="L323" s="648"/>
    </row>
    <row r="324" spans="1:12" ht="24" x14ac:dyDescent="0.2">
      <c r="A324" s="652">
        <v>1159</v>
      </c>
      <c r="B324" s="203" t="s">
        <v>12</v>
      </c>
      <c r="C324" s="207" t="s">
        <v>11</v>
      </c>
      <c r="D324" s="207" t="s">
        <v>280</v>
      </c>
      <c r="E324" s="207" t="s">
        <v>281</v>
      </c>
      <c r="F324" s="653" t="s">
        <v>8</v>
      </c>
      <c r="G324" s="653"/>
      <c r="H324" s="650"/>
      <c r="I324" s="650"/>
      <c r="J324" s="650"/>
      <c r="K324" s="650"/>
      <c r="L324" s="650"/>
    </row>
    <row r="325" spans="1:12" x14ac:dyDescent="0.2">
      <c r="A325" s="652"/>
      <c r="B325" s="651" t="s">
        <v>3754</v>
      </c>
      <c r="C325" s="654" t="s">
        <v>3755</v>
      </c>
      <c r="D325" s="655">
        <v>43440</v>
      </c>
      <c r="E325" s="651" t="s">
        <v>3756</v>
      </c>
      <c r="F325" s="651" t="s">
        <v>3757</v>
      </c>
      <c r="G325" s="651"/>
      <c r="H325" s="649" t="s">
        <v>286</v>
      </c>
      <c r="I325" s="649"/>
      <c r="J325" s="209" t="s">
        <v>287</v>
      </c>
      <c r="K325" s="209" t="s">
        <v>16</v>
      </c>
      <c r="L325" s="210">
        <v>1121.5</v>
      </c>
    </row>
    <row r="326" spans="1:12" x14ac:dyDescent="0.2">
      <c r="A326" s="652"/>
      <c r="B326" s="651"/>
      <c r="C326" s="654"/>
      <c r="D326" s="655"/>
      <c r="E326" s="651"/>
      <c r="F326" s="651"/>
      <c r="G326" s="651"/>
      <c r="H326" s="649" t="s">
        <v>242</v>
      </c>
      <c r="I326" s="649"/>
      <c r="J326" s="209" t="s">
        <v>287</v>
      </c>
      <c r="K326" s="209" t="s">
        <v>16</v>
      </c>
      <c r="L326" s="210">
        <v>844.5</v>
      </c>
    </row>
    <row r="327" spans="1:12" ht="24" x14ac:dyDescent="0.2">
      <c r="A327" s="652"/>
      <c r="B327" s="203" t="s">
        <v>6</v>
      </c>
      <c r="C327" s="207" t="s">
        <v>5</v>
      </c>
      <c r="D327" s="207" t="s">
        <v>288</v>
      </c>
      <c r="E327" s="207" t="s">
        <v>289</v>
      </c>
      <c r="F327" s="650"/>
      <c r="G327" s="650"/>
      <c r="H327" s="649" t="s">
        <v>290</v>
      </c>
      <c r="I327" s="649"/>
      <c r="J327" s="651" t="s">
        <v>287</v>
      </c>
      <c r="K327" s="651" t="s">
        <v>16</v>
      </c>
      <c r="L327" s="648">
        <v>521</v>
      </c>
    </row>
    <row r="328" spans="1:12" ht="24" x14ac:dyDescent="0.2">
      <c r="A328" s="652"/>
      <c r="B328" s="209" t="s">
        <v>3758</v>
      </c>
      <c r="C328" s="209" t="s">
        <v>3757</v>
      </c>
      <c r="D328" s="211">
        <v>43443</v>
      </c>
      <c r="E328" s="209" t="s">
        <v>2060</v>
      </c>
      <c r="F328" s="650"/>
      <c r="G328" s="650"/>
      <c r="H328" s="649"/>
      <c r="I328" s="649"/>
      <c r="J328" s="651"/>
      <c r="K328" s="651"/>
      <c r="L328" s="648"/>
    </row>
    <row r="329" spans="1:12" ht="24" x14ac:dyDescent="0.2">
      <c r="A329" s="652">
        <v>1160</v>
      </c>
      <c r="B329" s="203" t="s">
        <v>12</v>
      </c>
      <c r="C329" s="207" t="s">
        <v>11</v>
      </c>
      <c r="D329" s="207" t="s">
        <v>280</v>
      </c>
      <c r="E329" s="207" t="s">
        <v>281</v>
      </c>
      <c r="F329" s="653" t="s">
        <v>8</v>
      </c>
      <c r="G329" s="653"/>
      <c r="H329" s="650"/>
      <c r="I329" s="650"/>
      <c r="J329" s="650"/>
      <c r="K329" s="650"/>
      <c r="L329" s="650"/>
    </row>
    <row r="330" spans="1:12" x14ac:dyDescent="0.2">
      <c r="A330" s="652"/>
      <c r="B330" s="651" t="s">
        <v>3759</v>
      </c>
      <c r="C330" s="654" t="s">
        <v>3760</v>
      </c>
      <c r="D330" s="655">
        <v>43529</v>
      </c>
      <c r="E330" s="651" t="s">
        <v>628</v>
      </c>
      <c r="F330" s="651" t="s">
        <v>723</v>
      </c>
      <c r="G330" s="651"/>
      <c r="H330" s="649" t="s">
        <v>286</v>
      </c>
      <c r="I330" s="649"/>
      <c r="J330" s="209" t="s">
        <v>287</v>
      </c>
      <c r="K330" s="209" t="s">
        <v>16</v>
      </c>
      <c r="L330" s="210">
        <v>855.04</v>
      </c>
    </row>
    <row r="331" spans="1:12" x14ac:dyDescent="0.2">
      <c r="A331" s="652"/>
      <c r="B331" s="651"/>
      <c r="C331" s="654"/>
      <c r="D331" s="655"/>
      <c r="E331" s="651"/>
      <c r="F331" s="651"/>
      <c r="G331" s="651"/>
      <c r="H331" s="649" t="s">
        <v>242</v>
      </c>
      <c r="I331" s="649"/>
      <c r="J331" s="209" t="s">
        <v>287</v>
      </c>
      <c r="K331" s="209" t="s">
        <v>287</v>
      </c>
      <c r="L331" s="210">
        <v>0</v>
      </c>
    </row>
    <row r="332" spans="1:12" ht="24" x14ac:dyDescent="0.2">
      <c r="A332" s="652"/>
      <c r="B332" s="203" t="s">
        <v>6</v>
      </c>
      <c r="C332" s="207" t="s">
        <v>5</v>
      </c>
      <c r="D332" s="207" t="s">
        <v>288</v>
      </c>
      <c r="E332" s="207" t="s">
        <v>289</v>
      </c>
      <c r="F332" s="650"/>
      <c r="G332" s="650"/>
      <c r="H332" s="649" t="s">
        <v>290</v>
      </c>
      <c r="I332" s="649"/>
      <c r="J332" s="651" t="s">
        <v>287</v>
      </c>
      <c r="K332" s="651" t="s">
        <v>287</v>
      </c>
      <c r="L332" s="648">
        <v>0</v>
      </c>
    </row>
    <row r="333" spans="1:12" ht="24" x14ac:dyDescent="0.2">
      <c r="A333" s="652"/>
      <c r="B333" s="209" t="s">
        <v>460</v>
      </c>
      <c r="C333" s="209" t="s">
        <v>723</v>
      </c>
      <c r="D333" s="211">
        <v>43531</v>
      </c>
      <c r="E333" s="209" t="s">
        <v>490</v>
      </c>
      <c r="F333" s="650"/>
      <c r="G333" s="650"/>
      <c r="H333" s="649"/>
      <c r="I333" s="649"/>
      <c r="J333" s="651"/>
      <c r="K333" s="651"/>
      <c r="L333" s="648"/>
    </row>
    <row r="334" spans="1:12" ht="24" x14ac:dyDescent="0.2">
      <c r="A334" s="652">
        <v>1161</v>
      </c>
      <c r="B334" s="203" t="s">
        <v>12</v>
      </c>
      <c r="C334" s="207" t="s">
        <v>11</v>
      </c>
      <c r="D334" s="207" t="s">
        <v>280</v>
      </c>
      <c r="E334" s="207" t="s">
        <v>281</v>
      </c>
      <c r="F334" s="653" t="s">
        <v>8</v>
      </c>
      <c r="G334" s="653"/>
      <c r="H334" s="650"/>
      <c r="I334" s="650"/>
      <c r="J334" s="650"/>
      <c r="K334" s="650"/>
      <c r="L334" s="650"/>
    </row>
    <row r="335" spans="1:12" x14ac:dyDescent="0.2">
      <c r="A335" s="652"/>
      <c r="B335" s="651" t="s">
        <v>3759</v>
      </c>
      <c r="C335" s="654" t="s">
        <v>3760</v>
      </c>
      <c r="D335" s="655">
        <v>43529</v>
      </c>
      <c r="E335" s="651" t="s">
        <v>628</v>
      </c>
      <c r="F335" s="651" t="s">
        <v>3761</v>
      </c>
      <c r="G335" s="651"/>
      <c r="H335" s="649" t="s">
        <v>286</v>
      </c>
      <c r="I335" s="649"/>
      <c r="J335" s="209" t="s">
        <v>287</v>
      </c>
      <c r="K335" s="209" t="s">
        <v>16</v>
      </c>
      <c r="L335" s="210">
        <v>31</v>
      </c>
    </row>
    <row r="336" spans="1:12" x14ac:dyDescent="0.2">
      <c r="A336" s="652"/>
      <c r="B336" s="651"/>
      <c r="C336" s="654"/>
      <c r="D336" s="655"/>
      <c r="E336" s="651"/>
      <c r="F336" s="651"/>
      <c r="G336" s="651"/>
      <c r="H336" s="649" t="s">
        <v>242</v>
      </c>
      <c r="I336" s="649"/>
      <c r="J336" s="209" t="s">
        <v>287</v>
      </c>
      <c r="K336" s="209" t="s">
        <v>16</v>
      </c>
      <c r="L336" s="210">
        <v>226.33</v>
      </c>
    </row>
    <row r="337" spans="1:12" ht="24" x14ac:dyDescent="0.2">
      <c r="A337" s="652"/>
      <c r="B337" s="203" t="s">
        <v>6</v>
      </c>
      <c r="C337" s="207" t="s">
        <v>5</v>
      </c>
      <c r="D337" s="207" t="s">
        <v>288</v>
      </c>
      <c r="E337" s="207" t="s">
        <v>289</v>
      </c>
      <c r="F337" s="650"/>
      <c r="G337" s="650"/>
      <c r="H337" s="649" t="s">
        <v>290</v>
      </c>
      <c r="I337" s="649"/>
      <c r="J337" s="651" t="s">
        <v>287</v>
      </c>
      <c r="K337" s="651" t="s">
        <v>287</v>
      </c>
      <c r="L337" s="648">
        <v>0</v>
      </c>
    </row>
    <row r="338" spans="1:12" ht="24" x14ac:dyDescent="0.2">
      <c r="A338" s="652"/>
      <c r="B338" s="209" t="s">
        <v>460</v>
      </c>
      <c r="C338" s="209" t="s">
        <v>3761</v>
      </c>
      <c r="D338" s="211">
        <v>43531</v>
      </c>
      <c r="E338" s="209" t="s">
        <v>490</v>
      </c>
      <c r="F338" s="650"/>
      <c r="G338" s="650"/>
      <c r="H338" s="649"/>
      <c r="I338" s="649"/>
      <c r="J338" s="651"/>
      <c r="K338" s="651"/>
      <c r="L338" s="648"/>
    </row>
    <row r="339" spans="1:12" ht="24" x14ac:dyDescent="0.2">
      <c r="A339" s="652">
        <v>1162</v>
      </c>
      <c r="B339" s="203" t="s">
        <v>12</v>
      </c>
      <c r="C339" s="207" t="s">
        <v>11</v>
      </c>
      <c r="D339" s="207" t="s">
        <v>280</v>
      </c>
      <c r="E339" s="207" t="s">
        <v>281</v>
      </c>
      <c r="F339" s="653" t="s">
        <v>8</v>
      </c>
      <c r="G339" s="653"/>
      <c r="H339" s="650"/>
      <c r="I339" s="650"/>
      <c r="J339" s="650"/>
      <c r="K339" s="650"/>
      <c r="L339" s="650"/>
    </row>
    <row r="340" spans="1:12" x14ac:dyDescent="0.2">
      <c r="A340" s="652"/>
      <c r="B340" s="651" t="s">
        <v>3762</v>
      </c>
      <c r="C340" s="654" t="s">
        <v>3763</v>
      </c>
      <c r="D340" s="655">
        <v>43399</v>
      </c>
      <c r="E340" s="651" t="s">
        <v>726</v>
      </c>
      <c r="F340" s="651" t="s">
        <v>3764</v>
      </c>
      <c r="G340" s="651"/>
      <c r="H340" s="649" t="s">
        <v>286</v>
      </c>
      <c r="I340" s="649"/>
      <c r="J340" s="209" t="s">
        <v>287</v>
      </c>
      <c r="K340" s="209" t="s">
        <v>16</v>
      </c>
      <c r="L340" s="210">
        <v>783.56</v>
      </c>
    </row>
    <row r="341" spans="1:12" x14ac:dyDescent="0.2">
      <c r="A341" s="652"/>
      <c r="B341" s="651"/>
      <c r="C341" s="654"/>
      <c r="D341" s="655"/>
      <c r="E341" s="651"/>
      <c r="F341" s="651"/>
      <c r="G341" s="651"/>
      <c r="H341" s="649" t="s">
        <v>242</v>
      </c>
      <c r="I341" s="649"/>
      <c r="J341" s="651" t="s">
        <v>287</v>
      </c>
      <c r="K341" s="651" t="s">
        <v>287</v>
      </c>
      <c r="L341" s="648">
        <v>0</v>
      </c>
    </row>
    <row r="342" spans="1:12" x14ac:dyDescent="0.2">
      <c r="A342" s="652"/>
      <c r="B342" s="651"/>
      <c r="C342" s="654"/>
      <c r="D342" s="655"/>
      <c r="E342" s="651"/>
      <c r="F342" s="651"/>
      <c r="G342" s="651"/>
      <c r="H342" s="649"/>
      <c r="I342" s="649"/>
      <c r="J342" s="651"/>
      <c r="K342" s="651"/>
      <c r="L342" s="648"/>
    </row>
    <row r="343" spans="1:12" ht="24" x14ac:dyDescent="0.2">
      <c r="A343" s="652"/>
      <c r="B343" s="203" t="s">
        <v>6</v>
      </c>
      <c r="C343" s="207" t="s">
        <v>5</v>
      </c>
      <c r="D343" s="207" t="s">
        <v>288</v>
      </c>
      <c r="E343" s="207" t="s">
        <v>289</v>
      </c>
      <c r="F343" s="650"/>
      <c r="G343" s="650"/>
      <c r="H343" s="649" t="s">
        <v>290</v>
      </c>
      <c r="I343" s="649"/>
      <c r="J343" s="651" t="s">
        <v>287</v>
      </c>
      <c r="K343" s="651" t="s">
        <v>16</v>
      </c>
      <c r="L343" s="648">
        <v>498.72</v>
      </c>
    </row>
    <row r="344" spans="1:12" ht="24" x14ac:dyDescent="0.2">
      <c r="A344" s="652"/>
      <c r="B344" s="209" t="s">
        <v>302</v>
      </c>
      <c r="C344" s="209" t="s">
        <v>3764</v>
      </c>
      <c r="D344" s="211">
        <v>43403</v>
      </c>
      <c r="E344" s="209" t="s">
        <v>3765</v>
      </c>
      <c r="F344" s="650"/>
      <c r="G344" s="650"/>
      <c r="H344" s="649"/>
      <c r="I344" s="649"/>
      <c r="J344" s="651"/>
      <c r="K344" s="651"/>
      <c r="L344" s="648"/>
    </row>
    <row r="345" spans="1:12" ht="24" x14ac:dyDescent="0.2">
      <c r="A345" s="652">
        <v>1163</v>
      </c>
      <c r="B345" s="203" t="s">
        <v>12</v>
      </c>
      <c r="C345" s="207" t="s">
        <v>11</v>
      </c>
      <c r="D345" s="207" t="s">
        <v>280</v>
      </c>
      <c r="E345" s="207" t="s">
        <v>281</v>
      </c>
      <c r="F345" s="653" t="s">
        <v>8</v>
      </c>
      <c r="G345" s="653"/>
      <c r="H345" s="650"/>
      <c r="I345" s="650"/>
      <c r="J345" s="650"/>
      <c r="K345" s="650"/>
      <c r="L345" s="650"/>
    </row>
    <row r="346" spans="1:12" x14ac:dyDescent="0.2">
      <c r="A346" s="652"/>
      <c r="B346" s="651" t="s">
        <v>3766</v>
      </c>
      <c r="C346" s="654" t="s">
        <v>3767</v>
      </c>
      <c r="D346" s="655">
        <v>43391</v>
      </c>
      <c r="E346" s="651" t="s">
        <v>684</v>
      </c>
      <c r="F346" s="651" t="s">
        <v>629</v>
      </c>
      <c r="G346" s="651"/>
      <c r="H346" s="649" t="s">
        <v>286</v>
      </c>
      <c r="I346" s="649"/>
      <c r="J346" s="209" t="s">
        <v>287</v>
      </c>
      <c r="K346" s="209" t="s">
        <v>16</v>
      </c>
      <c r="L346" s="210">
        <v>361.83</v>
      </c>
    </row>
    <row r="347" spans="1:12" x14ac:dyDescent="0.2">
      <c r="A347" s="652"/>
      <c r="B347" s="651"/>
      <c r="C347" s="654"/>
      <c r="D347" s="655"/>
      <c r="E347" s="651"/>
      <c r="F347" s="651"/>
      <c r="G347" s="651"/>
      <c r="H347" s="649" t="s">
        <v>242</v>
      </c>
      <c r="I347" s="649"/>
      <c r="J347" s="209" t="s">
        <v>287</v>
      </c>
      <c r="K347" s="209" t="s">
        <v>16</v>
      </c>
      <c r="L347" s="210">
        <v>363.68</v>
      </c>
    </row>
    <row r="348" spans="1:12" ht="24" x14ac:dyDescent="0.2">
      <c r="A348" s="652"/>
      <c r="B348" s="203" t="s">
        <v>6</v>
      </c>
      <c r="C348" s="207" t="s">
        <v>5</v>
      </c>
      <c r="D348" s="207" t="s">
        <v>288</v>
      </c>
      <c r="E348" s="207" t="s">
        <v>289</v>
      </c>
      <c r="F348" s="650"/>
      <c r="G348" s="650"/>
      <c r="H348" s="649" t="s">
        <v>290</v>
      </c>
      <c r="I348" s="649"/>
      <c r="J348" s="651" t="s">
        <v>287</v>
      </c>
      <c r="K348" s="651" t="s">
        <v>287</v>
      </c>
      <c r="L348" s="648">
        <v>0</v>
      </c>
    </row>
    <row r="349" spans="1:12" ht="24" x14ac:dyDescent="0.2">
      <c r="A349" s="652"/>
      <c r="B349" s="209" t="s">
        <v>832</v>
      </c>
      <c r="C349" s="209" t="s">
        <v>629</v>
      </c>
      <c r="D349" s="211">
        <v>43392</v>
      </c>
      <c r="E349" s="209" t="s">
        <v>1915</v>
      </c>
      <c r="F349" s="650"/>
      <c r="G349" s="650"/>
      <c r="H349" s="649"/>
      <c r="I349" s="649"/>
      <c r="J349" s="651"/>
      <c r="K349" s="651"/>
      <c r="L349" s="648"/>
    </row>
    <row r="350" spans="1:12" ht="24" x14ac:dyDescent="0.2">
      <c r="A350" s="652">
        <v>1164</v>
      </c>
      <c r="B350" s="203" t="s">
        <v>12</v>
      </c>
      <c r="C350" s="207" t="s">
        <v>11</v>
      </c>
      <c r="D350" s="207" t="s">
        <v>280</v>
      </c>
      <c r="E350" s="207" t="s">
        <v>281</v>
      </c>
      <c r="F350" s="653" t="s">
        <v>8</v>
      </c>
      <c r="G350" s="653"/>
      <c r="H350" s="650"/>
      <c r="I350" s="650"/>
      <c r="J350" s="650"/>
      <c r="K350" s="650"/>
      <c r="L350" s="650"/>
    </row>
    <row r="351" spans="1:12" x14ac:dyDescent="0.2">
      <c r="A351" s="652"/>
      <c r="B351" s="651" t="s">
        <v>3768</v>
      </c>
      <c r="C351" s="654" t="s">
        <v>3769</v>
      </c>
      <c r="D351" s="655">
        <v>43482</v>
      </c>
      <c r="E351" s="651" t="s">
        <v>867</v>
      </c>
      <c r="F351" s="651" t="s">
        <v>868</v>
      </c>
      <c r="G351" s="651"/>
      <c r="H351" s="649" t="s">
        <v>286</v>
      </c>
      <c r="I351" s="649"/>
      <c r="J351" s="209" t="s">
        <v>287</v>
      </c>
      <c r="K351" s="209" t="s">
        <v>16</v>
      </c>
      <c r="L351" s="210">
        <v>2653</v>
      </c>
    </row>
    <row r="352" spans="1:12" x14ac:dyDescent="0.2">
      <c r="A352" s="652"/>
      <c r="B352" s="651"/>
      <c r="C352" s="654"/>
      <c r="D352" s="655"/>
      <c r="E352" s="651"/>
      <c r="F352" s="651"/>
      <c r="G352" s="651"/>
      <c r="H352" s="649" t="s">
        <v>242</v>
      </c>
      <c r="I352" s="649"/>
      <c r="J352" s="651" t="s">
        <v>287</v>
      </c>
      <c r="K352" s="651" t="s">
        <v>16</v>
      </c>
      <c r="L352" s="648">
        <v>1733.33</v>
      </c>
    </row>
    <row r="353" spans="1:12" x14ac:dyDescent="0.2">
      <c r="A353" s="652"/>
      <c r="B353" s="651"/>
      <c r="C353" s="654"/>
      <c r="D353" s="655"/>
      <c r="E353" s="651"/>
      <c r="F353" s="651"/>
      <c r="G353" s="651"/>
      <c r="H353" s="649"/>
      <c r="I353" s="649"/>
      <c r="J353" s="651"/>
      <c r="K353" s="651"/>
      <c r="L353" s="648"/>
    </row>
    <row r="354" spans="1:12" ht="24" x14ac:dyDescent="0.2">
      <c r="A354" s="652"/>
      <c r="B354" s="203" t="s">
        <v>6</v>
      </c>
      <c r="C354" s="207" t="s">
        <v>5</v>
      </c>
      <c r="D354" s="207" t="s">
        <v>288</v>
      </c>
      <c r="E354" s="207" t="s">
        <v>289</v>
      </c>
      <c r="F354" s="650"/>
      <c r="G354" s="650"/>
      <c r="H354" s="649" t="s">
        <v>290</v>
      </c>
      <c r="I354" s="649"/>
      <c r="J354" s="651" t="s">
        <v>287</v>
      </c>
      <c r="K354" s="651" t="s">
        <v>16</v>
      </c>
      <c r="L354" s="648">
        <v>140</v>
      </c>
    </row>
    <row r="355" spans="1:12" ht="24" x14ac:dyDescent="0.2">
      <c r="A355" s="652"/>
      <c r="B355" s="209" t="s">
        <v>291</v>
      </c>
      <c r="C355" s="209" t="s">
        <v>868</v>
      </c>
      <c r="D355" s="211">
        <v>43491</v>
      </c>
      <c r="E355" s="209" t="s">
        <v>3770</v>
      </c>
      <c r="F355" s="650"/>
      <c r="G355" s="650"/>
      <c r="H355" s="649"/>
      <c r="I355" s="649"/>
      <c r="J355" s="651"/>
      <c r="K355" s="651"/>
      <c r="L355" s="648"/>
    </row>
    <row r="356" spans="1:12" ht="24" x14ac:dyDescent="0.2">
      <c r="A356" s="652">
        <v>1165</v>
      </c>
      <c r="B356" s="203" t="s">
        <v>12</v>
      </c>
      <c r="C356" s="207" t="s">
        <v>11</v>
      </c>
      <c r="D356" s="207" t="s">
        <v>280</v>
      </c>
      <c r="E356" s="207" t="s">
        <v>281</v>
      </c>
      <c r="F356" s="653" t="s">
        <v>8</v>
      </c>
      <c r="G356" s="653"/>
      <c r="H356" s="650"/>
      <c r="I356" s="650"/>
      <c r="J356" s="650"/>
      <c r="K356" s="650"/>
      <c r="L356" s="650"/>
    </row>
    <row r="357" spans="1:12" x14ac:dyDescent="0.2">
      <c r="A357" s="652"/>
      <c r="B357" s="651" t="s">
        <v>3771</v>
      </c>
      <c r="C357" s="651" t="s">
        <v>3772</v>
      </c>
      <c r="D357" s="655">
        <v>43541</v>
      </c>
      <c r="E357" s="651" t="s">
        <v>607</v>
      </c>
      <c r="F357" s="651" t="s">
        <v>3773</v>
      </c>
      <c r="G357" s="651"/>
      <c r="H357" s="649" t="s">
        <v>286</v>
      </c>
      <c r="I357" s="649"/>
      <c r="J357" s="209" t="s">
        <v>287</v>
      </c>
      <c r="K357" s="209" t="s">
        <v>16</v>
      </c>
      <c r="L357" s="210">
        <v>995.62</v>
      </c>
    </row>
    <row r="358" spans="1:12" x14ac:dyDescent="0.2">
      <c r="A358" s="652"/>
      <c r="B358" s="651"/>
      <c r="C358" s="651"/>
      <c r="D358" s="655"/>
      <c r="E358" s="651"/>
      <c r="F358" s="651"/>
      <c r="G358" s="651"/>
      <c r="H358" s="649" t="s">
        <v>242</v>
      </c>
      <c r="I358" s="649"/>
      <c r="J358" s="209" t="s">
        <v>287</v>
      </c>
      <c r="K358" s="209" t="s">
        <v>16</v>
      </c>
      <c r="L358" s="210">
        <v>515.52</v>
      </c>
    </row>
    <row r="359" spans="1:12" ht="24" x14ac:dyDescent="0.2">
      <c r="A359" s="652"/>
      <c r="B359" s="203" t="s">
        <v>6</v>
      </c>
      <c r="C359" s="207" t="s">
        <v>5</v>
      </c>
      <c r="D359" s="207" t="s">
        <v>288</v>
      </c>
      <c r="E359" s="207" t="s">
        <v>289</v>
      </c>
      <c r="F359" s="650"/>
      <c r="G359" s="650"/>
      <c r="H359" s="649" t="s">
        <v>290</v>
      </c>
      <c r="I359" s="649"/>
      <c r="J359" s="651" t="s">
        <v>287</v>
      </c>
      <c r="K359" s="651" t="s">
        <v>287</v>
      </c>
      <c r="L359" s="648">
        <v>0</v>
      </c>
    </row>
    <row r="360" spans="1:12" ht="24" x14ac:dyDescent="0.2">
      <c r="A360" s="652"/>
      <c r="B360" s="209" t="s">
        <v>291</v>
      </c>
      <c r="C360" s="209" t="s">
        <v>3773</v>
      </c>
      <c r="D360" s="211">
        <v>43544</v>
      </c>
      <c r="E360" s="209" t="s">
        <v>1394</v>
      </c>
      <c r="F360" s="650"/>
      <c r="G360" s="650"/>
      <c r="H360" s="649"/>
      <c r="I360" s="649"/>
      <c r="J360" s="651"/>
      <c r="K360" s="651"/>
      <c r="L360" s="648"/>
    </row>
    <row r="361" spans="1:12" ht="24" x14ac:dyDescent="0.2">
      <c r="A361" s="652">
        <v>1166</v>
      </c>
      <c r="B361" s="203" t="s">
        <v>12</v>
      </c>
      <c r="C361" s="207" t="s">
        <v>11</v>
      </c>
      <c r="D361" s="207" t="s">
        <v>280</v>
      </c>
      <c r="E361" s="207" t="s">
        <v>281</v>
      </c>
      <c r="F361" s="653" t="s">
        <v>8</v>
      </c>
      <c r="G361" s="653"/>
      <c r="H361" s="650"/>
      <c r="I361" s="650"/>
      <c r="J361" s="650"/>
      <c r="K361" s="650"/>
      <c r="L361" s="650"/>
    </row>
    <row r="362" spans="1:12" x14ac:dyDescent="0.2">
      <c r="A362" s="652"/>
      <c r="B362" s="651" t="s">
        <v>3774</v>
      </c>
      <c r="C362" s="651" t="s">
        <v>3775</v>
      </c>
      <c r="D362" s="655">
        <v>43384</v>
      </c>
      <c r="E362" s="651" t="s">
        <v>369</v>
      </c>
      <c r="F362" s="651" t="s">
        <v>370</v>
      </c>
      <c r="G362" s="651"/>
      <c r="H362" s="649" t="s">
        <v>286</v>
      </c>
      <c r="I362" s="649"/>
      <c r="J362" s="209" t="s">
        <v>287</v>
      </c>
      <c r="K362" s="209" t="s">
        <v>16</v>
      </c>
      <c r="L362" s="210">
        <v>1203.25</v>
      </c>
    </row>
    <row r="363" spans="1:12" x14ac:dyDescent="0.2">
      <c r="A363" s="652"/>
      <c r="B363" s="651"/>
      <c r="C363" s="651"/>
      <c r="D363" s="655"/>
      <c r="E363" s="651"/>
      <c r="F363" s="651"/>
      <c r="G363" s="651"/>
      <c r="H363" s="649" t="s">
        <v>242</v>
      </c>
      <c r="I363" s="649"/>
      <c r="J363" s="209" t="s">
        <v>287</v>
      </c>
      <c r="K363" s="209" t="s">
        <v>16</v>
      </c>
      <c r="L363" s="210">
        <v>468.56</v>
      </c>
    </row>
    <row r="364" spans="1:12" ht="24" x14ac:dyDescent="0.2">
      <c r="A364" s="652"/>
      <c r="B364" s="203" t="s">
        <v>6</v>
      </c>
      <c r="C364" s="207" t="s">
        <v>5</v>
      </c>
      <c r="D364" s="207" t="s">
        <v>288</v>
      </c>
      <c r="E364" s="207" t="s">
        <v>289</v>
      </c>
      <c r="F364" s="650"/>
      <c r="G364" s="650"/>
      <c r="H364" s="649" t="s">
        <v>290</v>
      </c>
      <c r="I364" s="649"/>
      <c r="J364" s="651" t="s">
        <v>287</v>
      </c>
      <c r="K364" s="651" t="s">
        <v>16</v>
      </c>
      <c r="L364" s="648">
        <v>40</v>
      </c>
    </row>
    <row r="365" spans="1:12" ht="24" x14ac:dyDescent="0.2">
      <c r="A365" s="652"/>
      <c r="B365" s="209" t="s">
        <v>3776</v>
      </c>
      <c r="C365" s="209" t="s">
        <v>370</v>
      </c>
      <c r="D365" s="211">
        <v>43389</v>
      </c>
      <c r="E365" s="209" t="s">
        <v>3499</v>
      </c>
      <c r="F365" s="650"/>
      <c r="G365" s="650"/>
      <c r="H365" s="649"/>
      <c r="I365" s="649"/>
      <c r="J365" s="651"/>
      <c r="K365" s="651"/>
      <c r="L365" s="648"/>
    </row>
    <row r="366" spans="1:12" ht="24" x14ac:dyDescent="0.2">
      <c r="A366" s="652">
        <v>1167</v>
      </c>
      <c r="B366" s="203" t="s">
        <v>12</v>
      </c>
      <c r="C366" s="207" t="s">
        <v>11</v>
      </c>
      <c r="D366" s="207" t="s">
        <v>280</v>
      </c>
      <c r="E366" s="207" t="s">
        <v>281</v>
      </c>
      <c r="F366" s="653" t="s">
        <v>8</v>
      </c>
      <c r="G366" s="653"/>
      <c r="H366" s="650"/>
      <c r="I366" s="650"/>
      <c r="J366" s="650"/>
      <c r="K366" s="650"/>
      <c r="L366" s="650"/>
    </row>
    <row r="367" spans="1:12" x14ac:dyDescent="0.2">
      <c r="A367" s="652"/>
      <c r="B367" s="651" t="s">
        <v>3774</v>
      </c>
      <c r="C367" s="651" t="s">
        <v>3777</v>
      </c>
      <c r="D367" s="655">
        <v>43431</v>
      </c>
      <c r="E367" s="651" t="s">
        <v>321</v>
      </c>
      <c r="F367" s="651" t="s">
        <v>1471</v>
      </c>
      <c r="G367" s="651"/>
      <c r="H367" s="649" t="s">
        <v>286</v>
      </c>
      <c r="I367" s="649"/>
      <c r="J367" s="209" t="s">
        <v>287</v>
      </c>
      <c r="K367" s="209" t="s">
        <v>16</v>
      </c>
      <c r="L367" s="210">
        <v>69</v>
      </c>
    </row>
    <row r="368" spans="1:12" x14ac:dyDescent="0.2">
      <c r="A368" s="652"/>
      <c r="B368" s="651"/>
      <c r="C368" s="651"/>
      <c r="D368" s="655"/>
      <c r="E368" s="651"/>
      <c r="F368" s="651"/>
      <c r="G368" s="651"/>
      <c r="H368" s="649" t="s">
        <v>242</v>
      </c>
      <c r="I368" s="649"/>
      <c r="J368" s="209" t="s">
        <v>287</v>
      </c>
      <c r="K368" s="209" t="s">
        <v>287</v>
      </c>
      <c r="L368" s="210">
        <v>0</v>
      </c>
    </row>
    <row r="369" spans="1:12" ht="24" x14ac:dyDescent="0.2">
      <c r="A369" s="652"/>
      <c r="B369" s="203" t="s">
        <v>6</v>
      </c>
      <c r="C369" s="207" t="s">
        <v>5</v>
      </c>
      <c r="D369" s="207" t="s">
        <v>288</v>
      </c>
      <c r="E369" s="207" t="s">
        <v>289</v>
      </c>
      <c r="F369" s="650"/>
      <c r="G369" s="650"/>
      <c r="H369" s="649" t="s">
        <v>290</v>
      </c>
      <c r="I369" s="649"/>
      <c r="J369" s="651" t="s">
        <v>287</v>
      </c>
      <c r="K369" s="651" t="s">
        <v>16</v>
      </c>
      <c r="L369" s="648">
        <v>2595</v>
      </c>
    </row>
    <row r="370" spans="1:12" ht="24" x14ac:dyDescent="0.2">
      <c r="A370" s="652"/>
      <c r="B370" s="209" t="s">
        <v>3776</v>
      </c>
      <c r="C370" s="209" t="s">
        <v>1471</v>
      </c>
      <c r="D370" s="211">
        <v>43435</v>
      </c>
      <c r="E370" s="209" t="s">
        <v>944</v>
      </c>
      <c r="F370" s="650"/>
      <c r="G370" s="650"/>
      <c r="H370" s="649"/>
      <c r="I370" s="649"/>
      <c r="J370" s="651"/>
      <c r="K370" s="651"/>
      <c r="L370" s="648"/>
    </row>
    <row r="371" spans="1:12" ht="24" x14ac:dyDescent="0.2">
      <c r="A371" s="652">
        <v>1168</v>
      </c>
      <c r="B371" s="203" t="s">
        <v>12</v>
      </c>
      <c r="C371" s="207" t="s">
        <v>11</v>
      </c>
      <c r="D371" s="207" t="s">
        <v>280</v>
      </c>
      <c r="E371" s="207" t="s">
        <v>281</v>
      </c>
      <c r="F371" s="653" t="s">
        <v>8</v>
      </c>
      <c r="G371" s="653"/>
      <c r="H371" s="650"/>
      <c r="I371" s="650"/>
      <c r="J371" s="650"/>
      <c r="K371" s="650"/>
      <c r="L371" s="650"/>
    </row>
    <row r="372" spans="1:12" x14ac:dyDescent="0.2">
      <c r="A372" s="652"/>
      <c r="B372" s="651" t="s">
        <v>3778</v>
      </c>
      <c r="C372" s="651" t="s">
        <v>3779</v>
      </c>
      <c r="D372" s="655">
        <v>43408</v>
      </c>
      <c r="E372" s="651" t="s">
        <v>1336</v>
      </c>
      <c r="F372" s="651" t="s">
        <v>1337</v>
      </c>
      <c r="G372" s="651"/>
      <c r="H372" s="649" t="s">
        <v>286</v>
      </c>
      <c r="I372" s="649"/>
      <c r="J372" s="209" t="s">
        <v>287</v>
      </c>
      <c r="K372" s="209" t="s">
        <v>16</v>
      </c>
      <c r="L372" s="210">
        <v>220.74</v>
      </c>
    </row>
    <row r="373" spans="1:12" x14ac:dyDescent="0.2">
      <c r="A373" s="652"/>
      <c r="B373" s="651"/>
      <c r="C373" s="651"/>
      <c r="D373" s="655"/>
      <c r="E373" s="651"/>
      <c r="F373" s="651"/>
      <c r="G373" s="651"/>
      <c r="H373" s="649" t="s">
        <v>242</v>
      </c>
      <c r="I373" s="649"/>
      <c r="J373" s="209" t="s">
        <v>287</v>
      </c>
      <c r="K373" s="209" t="s">
        <v>16</v>
      </c>
      <c r="L373" s="210">
        <v>250</v>
      </c>
    </row>
    <row r="374" spans="1:12" ht="24" x14ac:dyDescent="0.2">
      <c r="A374" s="652"/>
      <c r="B374" s="203" t="s">
        <v>6</v>
      </c>
      <c r="C374" s="207" t="s">
        <v>5</v>
      </c>
      <c r="D374" s="207" t="s">
        <v>288</v>
      </c>
      <c r="E374" s="207" t="s">
        <v>289</v>
      </c>
      <c r="F374" s="650"/>
      <c r="G374" s="650"/>
      <c r="H374" s="649" t="s">
        <v>290</v>
      </c>
      <c r="I374" s="649"/>
      <c r="J374" s="651" t="s">
        <v>287</v>
      </c>
      <c r="K374" s="651" t="s">
        <v>287</v>
      </c>
      <c r="L374" s="648">
        <v>0</v>
      </c>
    </row>
    <row r="375" spans="1:12" ht="24" x14ac:dyDescent="0.2">
      <c r="A375" s="652"/>
      <c r="B375" s="209" t="s">
        <v>460</v>
      </c>
      <c r="C375" s="209" t="s">
        <v>1337</v>
      </c>
      <c r="D375" s="211">
        <v>43409</v>
      </c>
      <c r="E375" s="209" t="s">
        <v>3343</v>
      </c>
      <c r="F375" s="650"/>
      <c r="G375" s="650"/>
      <c r="H375" s="649"/>
      <c r="I375" s="649"/>
      <c r="J375" s="651"/>
      <c r="K375" s="651"/>
      <c r="L375" s="648"/>
    </row>
    <row r="376" spans="1:12" ht="24" x14ac:dyDescent="0.2">
      <c r="A376" s="652">
        <v>1169</v>
      </c>
      <c r="B376" s="203" t="s">
        <v>12</v>
      </c>
      <c r="C376" s="207" t="s">
        <v>11</v>
      </c>
      <c r="D376" s="207" t="s">
        <v>280</v>
      </c>
      <c r="E376" s="207" t="s">
        <v>281</v>
      </c>
      <c r="F376" s="653" t="s">
        <v>8</v>
      </c>
      <c r="G376" s="653"/>
      <c r="H376" s="650"/>
      <c r="I376" s="650"/>
      <c r="J376" s="650"/>
      <c r="K376" s="650"/>
      <c r="L376" s="650"/>
    </row>
    <row r="377" spans="1:12" x14ac:dyDescent="0.2">
      <c r="A377" s="652"/>
      <c r="B377" s="651" t="s">
        <v>3780</v>
      </c>
      <c r="C377" s="654" t="s">
        <v>3781</v>
      </c>
      <c r="D377" s="655">
        <v>43375</v>
      </c>
      <c r="E377" s="651" t="s">
        <v>1086</v>
      </c>
      <c r="F377" s="651" t="s">
        <v>2006</v>
      </c>
      <c r="G377" s="651"/>
      <c r="H377" s="649" t="s">
        <v>286</v>
      </c>
      <c r="I377" s="649"/>
      <c r="J377" s="209" t="s">
        <v>287</v>
      </c>
      <c r="K377" s="209" t="s">
        <v>16</v>
      </c>
      <c r="L377" s="210">
        <v>259.92</v>
      </c>
    </row>
    <row r="378" spans="1:12" x14ac:dyDescent="0.2">
      <c r="A378" s="652"/>
      <c r="B378" s="651"/>
      <c r="C378" s="654"/>
      <c r="D378" s="655"/>
      <c r="E378" s="651"/>
      <c r="F378" s="651"/>
      <c r="G378" s="651"/>
      <c r="H378" s="649" t="s">
        <v>242</v>
      </c>
      <c r="I378" s="649"/>
      <c r="J378" s="651" t="s">
        <v>287</v>
      </c>
      <c r="K378" s="651" t="s">
        <v>16</v>
      </c>
      <c r="L378" s="648">
        <v>529.96</v>
      </c>
    </row>
    <row r="379" spans="1:12" x14ac:dyDescent="0.2">
      <c r="A379" s="652"/>
      <c r="B379" s="651"/>
      <c r="C379" s="654"/>
      <c r="D379" s="655"/>
      <c r="E379" s="651"/>
      <c r="F379" s="651"/>
      <c r="G379" s="651"/>
      <c r="H379" s="649"/>
      <c r="I379" s="649"/>
      <c r="J379" s="651"/>
      <c r="K379" s="651"/>
      <c r="L379" s="648"/>
    </row>
    <row r="380" spans="1:12" ht="24" x14ac:dyDescent="0.2">
      <c r="A380" s="652"/>
      <c r="B380" s="203" t="s">
        <v>6</v>
      </c>
      <c r="C380" s="207" t="s">
        <v>5</v>
      </c>
      <c r="D380" s="207" t="s">
        <v>288</v>
      </c>
      <c r="E380" s="207" t="s">
        <v>289</v>
      </c>
      <c r="F380" s="650"/>
      <c r="G380" s="650"/>
      <c r="H380" s="649" t="s">
        <v>290</v>
      </c>
      <c r="I380" s="649"/>
      <c r="J380" s="651" t="s">
        <v>287</v>
      </c>
      <c r="K380" s="651" t="s">
        <v>287</v>
      </c>
      <c r="L380" s="648">
        <v>0</v>
      </c>
    </row>
    <row r="381" spans="1:12" ht="24" x14ac:dyDescent="0.2">
      <c r="A381" s="652"/>
      <c r="B381" s="209" t="s">
        <v>3782</v>
      </c>
      <c r="C381" s="209" t="s">
        <v>2006</v>
      </c>
      <c r="D381" s="211">
        <v>43377</v>
      </c>
      <c r="E381" s="209" t="s">
        <v>1975</v>
      </c>
      <c r="F381" s="650"/>
      <c r="G381" s="650"/>
      <c r="H381" s="649"/>
      <c r="I381" s="649"/>
      <c r="J381" s="651"/>
      <c r="K381" s="651"/>
      <c r="L381" s="648"/>
    </row>
    <row r="382" spans="1:12" ht="24" x14ac:dyDescent="0.2">
      <c r="A382" s="652">
        <v>1170</v>
      </c>
      <c r="B382" s="203" t="s">
        <v>12</v>
      </c>
      <c r="C382" s="207" t="s">
        <v>11</v>
      </c>
      <c r="D382" s="207" t="s">
        <v>280</v>
      </c>
      <c r="E382" s="207" t="s">
        <v>281</v>
      </c>
      <c r="F382" s="653" t="s">
        <v>8</v>
      </c>
      <c r="G382" s="653"/>
      <c r="H382" s="650"/>
      <c r="I382" s="650"/>
      <c r="J382" s="650"/>
      <c r="K382" s="650"/>
      <c r="L382" s="650"/>
    </row>
    <row r="383" spans="1:12" x14ac:dyDescent="0.2">
      <c r="A383" s="652"/>
      <c r="B383" s="651" t="s">
        <v>3780</v>
      </c>
      <c r="C383" s="654" t="s">
        <v>3783</v>
      </c>
      <c r="D383" s="655">
        <v>43388</v>
      </c>
      <c r="E383" s="651" t="s">
        <v>321</v>
      </c>
      <c r="F383" s="651" t="s">
        <v>446</v>
      </c>
      <c r="G383" s="651"/>
      <c r="H383" s="649" t="s">
        <v>286</v>
      </c>
      <c r="I383" s="649"/>
      <c r="J383" s="209" t="s">
        <v>287</v>
      </c>
      <c r="K383" s="209" t="s">
        <v>16</v>
      </c>
      <c r="L383" s="210">
        <v>398</v>
      </c>
    </row>
    <row r="384" spans="1:12" x14ac:dyDescent="0.2">
      <c r="A384" s="652"/>
      <c r="B384" s="651"/>
      <c r="C384" s="654"/>
      <c r="D384" s="655"/>
      <c r="E384" s="651"/>
      <c r="F384" s="651"/>
      <c r="G384" s="651"/>
      <c r="H384" s="649" t="s">
        <v>242</v>
      </c>
      <c r="I384" s="649"/>
      <c r="J384" s="651" t="s">
        <v>287</v>
      </c>
      <c r="K384" s="651" t="s">
        <v>287</v>
      </c>
      <c r="L384" s="648">
        <v>0</v>
      </c>
    </row>
    <row r="385" spans="1:12" x14ac:dyDescent="0.2">
      <c r="A385" s="652"/>
      <c r="B385" s="651"/>
      <c r="C385" s="654"/>
      <c r="D385" s="655"/>
      <c r="E385" s="651"/>
      <c r="F385" s="651"/>
      <c r="G385" s="651"/>
      <c r="H385" s="649"/>
      <c r="I385" s="649"/>
      <c r="J385" s="651"/>
      <c r="K385" s="651"/>
      <c r="L385" s="648"/>
    </row>
    <row r="386" spans="1:12" x14ac:dyDescent="0.2">
      <c r="A386" s="652"/>
      <c r="B386" s="651"/>
      <c r="C386" s="654"/>
      <c r="D386" s="655"/>
      <c r="E386" s="651"/>
      <c r="F386" s="651"/>
      <c r="G386" s="651"/>
      <c r="H386" s="649"/>
      <c r="I386" s="649"/>
      <c r="J386" s="651"/>
      <c r="K386" s="651"/>
      <c r="L386" s="648"/>
    </row>
    <row r="387" spans="1:12" ht="24" x14ac:dyDescent="0.2">
      <c r="A387" s="652"/>
      <c r="B387" s="203" t="s">
        <v>6</v>
      </c>
      <c r="C387" s="207" t="s">
        <v>5</v>
      </c>
      <c r="D387" s="207" t="s">
        <v>288</v>
      </c>
      <c r="E387" s="207" t="s">
        <v>289</v>
      </c>
      <c r="F387" s="650"/>
      <c r="G387" s="650"/>
      <c r="H387" s="649" t="s">
        <v>290</v>
      </c>
      <c r="I387" s="649"/>
      <c r="J387" s="651" t="s">
        <v>287</v>
      </c>
      <c r="K387" s="651" t="s">
        <v>287</v>
      </c>
      <c r="L387" s="648">
        <v>0</v>
      </c>
    </row>
    <row r="388" spans="1:12" ht="24" x14ac:dyDescent="0.2">
      <c r="A388" s="652"/>
      <c r="B388" s="209" t="s">
        <v>3782</v>
      </c>
      <c r="C388" s="209" t="s">
        <v>446</v>
      </c>
      <c r="D388" s="211">
        <v>43393</v>
      </c>
      <c r="E388" s="209" t="s">
        <v>2064</v>
      </c>
      <c r="F388" s="650"/>
      <c r="G388" s="650"/>
      <c r="H388" s="649"/>
      <c r="I388" s="649"/>
      <c r="J388" s="651"/>
      <c r="K388" s="651"/>
      <c r="L388" s="648"/>
    </row>
    <row r="389" spans="1:12" ht="24" x14ac:dyDescent="0.2">
      <c r="A389" s="652">
        <v>1171</v>
      </c>
      <c r="B389" s="203" t="s">
        <v>12</v>
      </c>
      <c r="C389" s="207" t="s">
        <v>11</v>
      </c>
      <c r="D389" s="207" t="s">
        <v>280</v>
      </c>
      <c r="E389" s="207" t="s">
        <v>281</v>
      </c>
      <c r="F389" s="653" t="s">
        <v>8</v>
      </c>
      <c r="G389" s="653"/>
      <c r="H389" s="650"/>
      <c r="I389" s="650"/>
      <c r="J389" s="650"/>
      <c r="K389" s="650"/>
      <c r="L389" s="650"/>
    </row>
    <row r="390" spans="1:12" x14ac:dyDescent="0.2">
      <c r="A390" s="652"/>
      <c r="B390" s="651" t="s">
        <v>3780</v>
      </c>
      <c r="C390" s="654" t="s">
        <v>3784</v>
      </c>
      <c r="D390" s="655">
        <v>43502</v>
      </c>
      <c r="E390" s="651" t="s">
        <v>803</v>
      </c>
      <c r="F390" s="651" t="s">
        <v>3785</v>
      </c>
      <c r="G390" s="651"/>
      <c r="H390" s="649" t="s">
        <v>286</v>
      </c>
      <c r="I390" s="649"/>
      <c r="J390" s="209" t="s">
        <v>287</v>
      </c>
      <c r="K390" s="209" t="s">
        <v>287</v>
      </c>
      <c r="L390" s="210">
        <v>0</v>
      </c>
    </row>
    <row r="391" spans="1:12" x14ac:dyDescent="0.2">
      <c r="A391" s="652"/>
      <c r="B391" s="651"/>
      <c r="C391" s="654"/>
      <c r="D391" s="655"/>
      <c r="E391" s="651"/>
      <c r="F391" s="651"/>
      <c r="G391" s="651"/>
      <c r="H391" s="649" t="s">
        <v>242</v>
      </c>
      <c r="I391" s="649"/>
      <c r="J391" s="651" t="s">
        <v>287</v>
      </c>
      <c r="K391" s="651" t="s">
        <v>16</v>
      </c>
      <c r="L391" s="648">
        <v>1632.97</v>
      </c>
    </row>
    <row r="392" spans="1:12" x14ac:dyDescent="0.2">
      <c r="A392" s="652"/>
      <c r="B392" s="651"/>
      <c r="C392" s="654"/>
      <c r="D392" s="655"/>
      <c r="E392" s="651"/>
      <c r="F392" s="651"/>
      <c r="G392" s="651"/>
      <c r="H392" s="649"/>
      <c r="I392" s="649"/>
      <c r="J392" s="651"/>
      <c r="K392" s="651"/>
      <c r="L392" s="648"/>
    </row>
    <row r="393" spans="1:12" ht="24" x14ac:dyDescent="0.2">
      <c r="A393" s="652"/>
      <c r="B393" s="203" t="s">
        <v>6</v>
      </c>
      <c r="C393" s="207" t="s">
        <v>5</v>
      </c>
      <c r="D393" s="207" t="s">
        <v>288</v>
      </c>
      <c r="E393" s="207" t="s">
        <v>289</v>
      </c>
      <c r="F393" s="650"/>
      <c r="G393" s="650"/>
      <c r="H393" s="649" t="s">
        <v>290</v>
      </c>
      <c r="I393" s="649"/>
      <c r="J393" s="651" t="s">
        <v>287</v>
      </c>
      <c r="K393" s="651" t="s">
        <v>287</v>
      </c>
      <c r="L393" s="648">
        <v>0</v>
      </c>
    </row>
    <row r="394" spans="1:12" ht="24" x14ac:dyDescent="0.2">
      <c r="A394" s="652"/>
      <c r="B394" s="209" t="s">
        <v>3782</v>
      </c>
      <c r="C394" s="209" t="s">
        <v>3785</v>
      </c>
      <c r="D394" s="211">
        <v>43508</v>
      </c>
      <c r="E394" s="209" t="s">
        <v>3786</v>
      </c>
      <c r="F394" s="650"/>
      <c r="G394" s="650"/>
      <c r="H394" s="649"/>
      <c r="I394" s="649"/>
      <c r="J394" s="651"/>
      <c r="K394" s="651"/>
      <c r="L394" s="648"/>
    </row>
    <row r="395" spans="1:12" ht="24" x14ac:dyDescent="0.2">
      <c r="A395" s="652">
        <v>1172</v>
      </c>
      <c r="B395" s="203" t="s">
        <v>12</v>
      </c>
      <c r="C395" s="207" t="s">
        <v>11</v>
      </c>
      <c r="D395" s="207" t="s">
        <v>280</v>
      </c>
      <c r="E395" s="207" t="s">
        <v>281</v>
      </c>
      <c r="F395" s="653" t="s">
        <v>8</v>
      </c>
      <c r="G395" s="653"/>
      <c r="H395" s="650"/>
      <c r="I395" s="650"/>
      <c r="J395" s="650"/>
      <c r="K395" s="650"/>
      <c r="L395" s="650"/>
    </row>
    <row r="396" spans="1:12" x14ac:dyDescent="0.2">
      <c r="A396" s="652"/>
      <c r="B396" s="651" t="s">
        <v>3787</v>
      </c>
      <c r="C396" s="654" t="s">
        <v>3788</v>
      </c>
      <c r="D396" s="655">
        <v>43537</v>
      </c>
      <c r="E396" s="651" t="s">
        <v>3789</v>
      </c>
      <c r="F396" s="651" t="s">
        <v>3790</v>
      </c>
      <c r="G396" s="651"/>
      <c r="H396" s="649" t="s">
        <v>286</v>
      </c>
      <c r="I396" s="649"/>
      <c r="J396" s="209" t="s">
        <v>287</v>
      </c>
      <c r="K396" s="209" t="s">
        <v>16</v>
      </c>
      <c r="L396" s="210">
        <v>547.38</v>
      </c>
    </row>
    <row r="397" spans="1:12" x14ac:dyDescent="0.2">
      <c r="A397" s="652"/>
      <c r="B397" s="651"/>
      <c r="C397" s="654"/>
      <c r="D397" s="655"/>
      <c r="E397" s="651"/>
      <c r="F397" s="651"/>
      <c r="G397" s="651"/>
      <c r="H397" s="649" t="s">
        <v>242</v>
      </c>
      <c r="I397" s="649"/>
      <c r="J397" s="651" t="s">
        <v>287</v>
      </c>
      <c r="K397" s="651" t="s">
        <v>16</v>
      </c>
      <c r="L397" s="648">
        <v>1948.9</v>
      </c>
    </row>
    <row r="398" spans="1:12" x14ac:dyDescent="0.2">
      <c r="A398" s="652"/>
      <c r="B398" s="651"/>
      <c r="C398" s="654"/>
      <c r="D398" s="655"/>
      <c r="E398" s="651"/>
      <c r="F398" s="651"/>
      <c r="G398" s="651"/>
      <c r="H398" s="649"/>
      <c r="I398" s="649"/>
      <c r="J398" s="651"/>
      <c r="K398" s="651"/>
      <c r="L398" s="648"/>
    </row>
    <row r="399" spans="1:12" ht="24" x14ac:dyDescent="0.2">
      <c r="A399" s="652"/>
      <c r="B399" s="203" t="s">
        <v>6</v>
      </c>
      <c r="C399" s="207" t="s">
        <v>5</v>
      </c>
      <c r="D399" s="207" t="s">
        <v>288</v>
      </c>
      <c r="E399" s="207" t="s">
        <v>289</v>
      </c>
      <c r="F399" s="650"/>
      <c r="G399" s="650"/>
      <c r="H399" s="649" t="s">
        <v>290</v>
      </c>
      <c r="I399" s="649"/>
      <c r="J399" s="651" t="s">
        <v>287</v>
      </c>
      <c r="K399" s="651" t="s">
        <v>16</v>
      </c>
      <c r="L399" s="648">
        <v>257</v>
      </c>
    </row>
    <row r="400" spans="1:12" ht="24" x14ac:dyDescent="0.2">
      <c r="A400" s="652"/>
      <c r="B400" s="209" t="s">
        <v>333</v>
      </c>
      <c r="C400" s="209" t="s">
        <v>3790</v>
      </c>
      <c r="D400" s="211">
        <v>43541</v>
      </c>
      <c r="E400" s="209" t="s">
        <v>3390</v>
      </c>
      <c r="F400" s="650"/>
      <c r="G400" s="650"/>
      <c r="H400" s="649"/>
      <c r="I400" s="649"/>
      <c r="J400" s="651"/>
      <c r="K400" s="651"/>
      <c r="L400" s="648"/>
    </row>
    <row r="401" spans="1:12" ht="24" x14ac:dyDescent="0.2">
      <c r="A401" s="652">
        <v>1173</v>
      </c>
      <c r="B401" s="203" t="s">
        <v>12</v>
      </c>
      <c r="C401" s="207" t="s">
        <v>11</v>
      </c>
      <c r="D401" s="207" t="s">
        <v>280</v>
      </c>
      <c r="E401" s="207" t="s">
        <v>281</v>
      </c>
      <c r="F401" s="653" t="s">
        <v>8</v>
      </c>
      <c r="G401" s="653"/>
      <c r="H401" s="650"/>
      <c r="I401" s="650"/>
      <c r="J401" s="650"/>
      <c r="K401" s="650"/>
      <c r="L401" s="650"/>
    </row>
    <row r="402" spans="1:12" x14ac:dyDescent="0.2">
      <c r="A402" s="652"/>
      <c r="B402" s="651" t="s">
        <v>3791</v>
      </c>
      <c r="C402" s="654" t="s">
        <v>3792</v>
      </c>
      <c r="D402" s="655">
        <v>43386</v>
      </c>
      <c r="E402" s="651" t="s">
        <v>803</v>
      </c>
      <c r="F402" s="651" t="s">
        <v>3793</v>
      </c>
      <c r="G402" s="651"/>
      <c r="H402" s="649" t="s">
        <v>286</v>
      </c>
      <c r="I402" s="649"/>
      <c r="J402" s="209" t="s">
        <v>287</v>
      </c>
      <c r="K402" s="209" t="s">
        <v>16</v>
      </c>
      <c r="L402" s="210">
        <v>391</v>
      </c>
    </row>
    <row r="403" spans="1:12" x14ac:dyDescent="0.2">
      <c r="A403" s="652"/>
      <c r="B403" s="651"/>
      <c r="C403" s="654"/>
      <c r="D403" s="655"/>
      <c r="E403" s="651"/>
      <c r="F403" s="651"/>
      <c r="G403" s="651"/>
      <c r="H403" s="649" t="s">
        <v>242</v>
      </c>
      <c r="I403" s="649"/>
      <c r="J403" s="651" t="s">
        <v>287</v>
      </c>
      <c r="K403" s="651" t="s">
        <v>16</v>
      </c>
      <c r="L403" s="648">
        <v>5245</v>
      </c>
    </row>
    <row r="404" spans="1:12" x14ac:dyDescent="0.2">
      <c r="A404" s="652"/>
      <c r="B404" s="651"/>
      <c r="C404" s="654"/>
      <c r="D404" s="655"/>
      <c r="E404" s="651"/>
      <c r="F404" s="651"/>
      <c r="G404" s="651"/>
      <c r="H404" s="649"/>
      <c r="I404" s="649"/>
      <c r="J404" s="651"/>
      <c r="K404" s="651"/>
      <c r="L404" s="648"/>
    </row>
    <row r="405" spans="1:12" ht="24" x14ac:dyDescent="0.2">
      <c r="A405" s="652"/>
      <c r="B405" s="203" t="s">
        <v>6</v>
      </c>
      <c r="C405" s="207" t="s">
        <v>5</v>
      </c>
      <c r="D405" s="207" t="s">
        <v>288</v>
      </c>
      <c r="E405" s="207" t="s">
        <v>289</v>
      </c>
      <c r="F405" s="650"/>
      <c r="G405" s="650"/>
      <c r="H405" s="649" t="s">
        <v>290</v>
      </c>
      <c r="I405" s="649"/>
      <c r="J405" s="651" t="s">
        <v>287</v>
      </c>
      <c r="K405" s="651" t="s">
        <v>287</v>
      </c>
      <c r="L405" s="648">
        <v>0</v>
      </c>
    </row>
    <row r="406" spans="1:12" ht="36" x14ac:dyDescent="0.2">
      <c r="A406" s="652"/>
      <c r="B406" s="209" t="s">
        <v>1105</v>
      </c>
      <c r="C406" s="209" t="s">
        <v>3793</v>
      </c>
      <c r="D406" s="211">
        <v>43391</v>
      </c>
      <c r="E406" s="209" t="s">
        <v>2692</v>
      </c>
      <c r="F406" s="650"/>
      <c r="G406" s="650"/>
      <c r="H406" s="649"/>
      <c r="I406" s="649"/>
      <c r="J406" s="651"/>
      <c r="K406" s="651"/>
      <c r="L406" s="648"/>
    </row>
    <row r="407" spans="1:12" ht="24" x14ac:dyDescent="0.2">
      <c r="A407" s="652">
        <v>1174</v>
      </c>
      <c r="B407" s="203" t="s">
        <v>12</v>
      </c>
      <c r="C407" s="207" t="s">
        <v>11</v>
      </c>
      <c r="D407" s="207" t="s">
        <v>280</v>
      </c>
      <c r="E407" s="207" t="s">
        <v>281</v>
      </c>
      <c r="F407" s="653" t="s">
        <v>8</v>
      </c>
      <c r="G407" s="653"/>
      <c r="H407" s="650"/>
      <c r="I407" s="650"/>
      <c r="J407" s="650"/>
      <c r="K407" s="650"/>
      <c r="L407" s="650"/>
    </row>
    <row r="408" spans="1:12" x14ac:dyDescent="0.2">
      <c r="A408" s="652"/>
      <c r="B408" s="651" t="s">
        <v>3791</v>
      </c>
      <c r="C408" s="654" t="s">
        <v>3792</v>
      </c>
      <c r="D408" s="655">
        <v>43386</v>
      </c>
      <c r="E408" s="651" t="s">
        <v>803</v>
      </c>
      <c r="F408" s="651" t="s">
        <v>2565</v>
      </c>
      <c r="G408" s="651"/>
      <c r="H408" s="649" t="s">
        <v>286</v>
      </c>
      <c r="I408" s="649"/>
      <c r="J408" s="209" t="s">
        <v>287</v>
      </c>
      <c r="K408" s="209" t="s">
        <v>16</v>
      </c>
      <c r="L408" s="210">
        <v>252.46</v>
      </c>
    </row>
    <row r="409" spans="1:12" x14ac:dyDescent="0.2">
      <c r="A409" s="652"/>
      <c r="B409" s="651"/>
      <c r="C409" s="654"/>
      <c r="D409" s="655"/>
      <c r="E409" s="651"/>
      <c r="F409" s="651"/>
      <c r="G409" s="651"/>
      <c r="H409" s="649" t="s">
        <v>242</v>
      </c>
      <c r="I409" s="649"/>
      <c r="J409" s="651" t="s">
        <v>287</v>
      </c>
      <c r="K409" s="651" t="s">
        <v>287</v>
      </c>
      <c r="L409" s="648">
        <v>0</v>
      </c>
    </row>
    <row r="410" spans="1:12" x14ac:dyDescent="0.2">
      <c r="A410" s="652"/>
      <c r="B410" s="651"/>
      <c r="C410" s="654"/>
      <c r="D410" s="655"/>
      <c r="E410" s="651"/>
      <c r="F410" s="651"/>
      <c r="G410" s="651"/>
      <c r="H410" s="649"/>
      <c r="I410" s="649"/>
      <c r="J410" s="651"/>
      <c r="K410" s="651"/>
      <c r="L410" s="648"/>
    </row>
    <row r="411" spans="1:12" ht="24" x14ac:dyDescent="0.2">
      <c r="A411" s="652"/>
      <c r="B411" s="203" t="s">
        <v>6</v>
      </c>
      <c r="C411" s="207" t="s">
        <v>5</v>
      </c>
      <c r="D411" s="207" t="s">
        <v>288</v>
      </c>
      <c r="E411" s="207" t="s">
        <v>289</v>
      </c>
      <c r="F411" s="650"/>
      <c r="G411" s="650"/>
      <c r="H411" s="649" t="s">
        <v>290</v>
      </c>
      <c r="I411" s="649"/>
      <c r="J411" s="651" t="s">
        <v>287</v>
      </c>
      <c r="K411" s="651" t="s">
        <v>287</v>
      </c>
      <c r="L411" s="648">
        <v>0</v>
      </c>
    </row>
    <row r="412" spans="1:12" ht="36" x14ac:dyDescent="0.2">
      <c r="A412" s="652"/>
      <c r="B412" s="209" t="s">
        <v>1105</v>
      </c>
      <c r="C412" s="209" t="s">
        <v>2565</v>
      </c>
      <c r="D412" s="211">
        <v>43391</v>
      </c>
      <c r="E412" s="209" t="s">
        <v>2692</v>
      </c>
      <c r="F412" s="650"/>
      <c r="G412" s="650"/>
      <c r="H412" s="649"/>
      <c r="I412" s="649"/>
      <c r="J412" s="651"/>
      <c r="K412" s="651"/>
      <c r="L412" s="648"/>
    </row>
    <row r="413" spans="1:12" ht="24" x14ac:dyDescent="0.2">
      <c r="A413" s="652">
        <v>1175</v>
      </c>
      <c r="B413" s="203" t="s">
        <v>12</v>
      </c>
      <c r="C413" s="207" t="s">
        <v>11</v>
      </c>
      <c r="D413" s="207" t="s">
        <v>280</v>
      </c>
      <c r="E413" s="207" t="s">
        <v>281</v>
      </c>
      <c r="F413" s="653" t="s">
        <v>8</v>
      </c>
      <c r="G413" s="653"/>
      <c r="H413" s="650"/>
      <c r="I413" s="650"/>
      <c r="J413" s="650"/>
      <c r="K413" s="650"/>
      <c r="L413" s="650"/>
    </row>
    <row r="414" spans="1:12" x14ac:dyDescent="0.2">
      <c r="A414" s="652"/>
      <c r="B414" s="651" t="s">
        <v>3791</v>
      </c>
      <c r="C414" s="654" t="s">
        <v>3794</v>
      </c>
      <c r="D414" s="655">
        <v>43436</v>
      </c>
      <c r="E414" s="651" t="s">
        <v>2076</v>
      </c>
      <c r="F414" s="651" t="s">
        <v>809</v>
      </c>
      <c r="G414" s="651"/>
      <c r="H414" s="649" t="s">
        <v>286</v>
      </c>
      <c r="I414" s="649"/>
      <c r="J414" s="209" t="s">
        <v>287</v>
      </c>
      <c r="K414" s="209" t="s">
        <v>16</v>
      </c>
      <c r="L414" s="210">
        <v>323.5</v>
      </c>
    </row>
    <row r="415" spans="1:12" x14ac:dyDescent="0.2">
      <c r="A415" s="652"/>
      <c r="B415" s="651"/>
      <c r="C415" s="654"/>
      <c r="D415" s="655"/>
      <c r="E415" s="651"/>
      <c r="F415" s="651"/>
      <c r="G415" s="651"/>
      <c r="H415" s="649" t="s">
        <v>242</v>
      </c>
      <c r="I415" s="649"/>
      <c r="J415" s="651" t="s">
        <v>287</v>
      </c>
      <c r="K415" s="651" t="s">
        <v>16</v>
      </c>
      <c r="L415" s="648">
        <v>414.4</v>
      </c>
    </row>
    <row r="416" spans="1:12" x14ac:dyDescent="0.2">
      <c r="A416" s="652"/>
      <c r="B416" s="651"/>
      <c r="C416" s="654"/>
      <c r="D416" s="655"/>
      <c r="E416" s="651"/>
      <c r="F416" s="651"/>
      <c r="G416" s="651"/>
      <c r="H416" s="649"/>
      <c r="I416" s="649"/>
      <c r="J416" s="651"/>
      <c r="K416" s="651"/>
      <c r="L416" s="648"/>
    </row>
    <row r="417" spans="1:12" ht="24" x14ac:dyDescent="0.2">
      <c r="A417" s="652"/>
      <c r="B417" s="203" t="s">
        <v>6</v>
      </c>
      <c r="C417" s="207" t="s">
        <v>5</v>
      </c>
      <c r="D417" s="207" t="s">
        <v>288</v>
      </c>
      <c r="E417" s="207" t="s">
        <v>289</v>
      </c>
      <c r="F417" s="650"/>
      <c r="G417" s="650"/>
      <c r="H417" s="649" t="s">
        <v>290</v>
      </c>
      <c r="I417" s="649"/>
      <c r="J417" s="651" t="s">
        <v>287</v>
      </c>
      <c r="K417" s="651" t="s">
        <v>287</v>
      </c>
      <c r="L417" s="648">
        <v>0</v>
      </c>
    </row>
    <row r="418" spans="1:12" ht="36" x14ac:dyDescent="0.2">
      <c r="A418" s="652"/>
      <c r="B418" s="209" t="s">
        <v>1105</v>
      </c>
      <c r="C418" s="209" t="s">
        <v>809</v>
      </c>
      <c r="D418" s="211">
        <v>43438</v>
      </c>
      <c r="E418" s="209" t="s">
        <v>1651</v>
      </c>
      <c r="F418" s="650"/>
      <c r="G418" s="650"/>
      <c r="H418" s="649"/>
      <c r="I418" s="649"/>
      <c r="J418" s="651"/>
      <c r="K418" s="651"/>
      <c r="L418" s="648"/>
    </row>
    <row r="419" spans="1:12" ht="24" x14ac:dyDescent="0.2">
      <c r="A419" s="652">
        <v>1176</v>
      </c>
      <c r="B419" s="203" t="s">
        <v>12</v>
      </c>
      <c r="C419" s="207" t="s">
        <v>11</v>
      </c>
      <c r="D419" s="207" t="s">
        <v>280</v>
      </c>
      <c r="E419" s="207" t="s">
        <v>281</v>
      </c>
      <c r="F419" s="653" t="s">
        <v>8</v>
      </c>
      <c r="G419" s="653"/>
      <c r="H419" s="650"/>
      <c r="I419" s="650"/>
      <c r="J419" s="650"/>
      <c r="K419" s="650"/>
      <c r="L419" s="650"/>
    </row>
    <row r="420" spans="1:12" x14ac:dyDescent="0.2">
      <c r="A420" s="652"/>
      <c r="B420" s="651" t="s">
        <v>3791</v>
      </c>
      <c r="C420" s="654" t="s">
        <v>3795</v>
      </c>
      <c r="D420" s="655">
        <v>43501</v>
      </c>
      <c r="E420" s="651" t="s">
        <v>1336</v>
      </c>
      <c r="F420" s="651" t="s">
        <v>1337</v>
      </c>
      <c r="G420" s="651"/>
      <c r="H420" s="649" t="s">
        <v>286</v>
      </c>
      <c r="I420" s="649"/>
      <c r="J420" s="209" t="s">
        <v>287</v>
      </c>
      <c r="K420" s="209" t="s">
        <v>16</v>
      </c>
      <c r="L420" s="210">
        <v>384</v>
      </c>
    </row>
    <row r="421" spans="1:12" x14ac:dyDescent="0.2">
      <c r="A421" s="652"/>
      <c r="B421" s="651"/>
      <c r="C421" s="654"/>
      <c r="D421" s="655"/>
      <c r="E421" s="651"/>
      <c r="F421" s="651"/>
      <c r="G421" s="651"/>
      <c r="H421" s="649" t="s">
        <v>242</v>
      </c>
      <c r="I421" s="649"/>
      <c r="J421" s="209" t="s">
        <v>287</v>
      </c>
      <c r="K421" s="209" t="s">
        <v>16</v>
      </c>
      <c r="L421" s="210">
        <v>341.6</v>
      </c>
    </row>
    <row r="422" spans="1:12" ht="24" x14ac:dyDescent="0.2">
      <c r="A422" s="652"/>
      <c r="B422" s="203" t="s">
        <v>6</v>
      </c>
      <c r="C422" s="207" t="s">
        <v>5</v>
      </c>
      <c r="D422" s="207" t="s">
        <v>288</v>
      </c>
      <c r="E422" s="207" t="s">
        <v>289</v>
      </c>
      <c r="F422" s="650"/>
      <c r="G422" s="650"/>
      <c r="H422" s="649" t="s">
        <v>290</v>
      </c>
      <c r="I422" s="649"/>
      <c r="J422" s="651" t="s">
        <v>287</v>
      </c>
      <c r="K422" s="651" t="s">
        <v>16</v>
      </c>
      <c r="L422" s="648">
        <v>135</v>
      </c>
    </row>
    <row r="423" spans="1:12" ht="36" x14ac:dyDescent="0.2">
      <c r="A423" s="652"/>
      <c r="B423" s="209" t="s">
        <v>1105</v>
      </c>
      <c r="C423" s="209" t="s">
        <v>1337</v>
      </c>
      <c r="D423" s="211">
        <v>43503</v>
      </c>
      <c r="E423" s="209" t="s">
        <v>1585</v>
      </c>
      <c r="F423" s="650"/>
      <c r="G423" s="650"/>
      <c r="H423" s="649"/>
      <c r="I423" s="649"/>
      <c r="J423" s="651"/>
      <c r="K423" s="651"/>
      <c r="L423" s="648"/>
    </row>
    <row r="424" spans="1:12" ht="24" x14ac:dyDescent="0.2">
      <c r="A424" s="652">
        <v>1177</v>
      </c>
      <c r="B424" s="203" t="s">
        <v>12</v>
      </c>
      <c r="C424" s="207" t="s">
        <v>11</v>
      </c>
      <c r="D424" s="207" t="s">
        <v>280</v>
      </c>
      <c r="E424" s="207" t="s">
        <v>281</v>
      </c>
      <c r="F424" s="653" t="s">
        <v>8</v>
      </c>
      <c r="G424" s="653"/>
      <c r="H424" s="650"/>
      <c r="I424" s="650"/>
      <c r="J424" s="650"/>
      <c r="K424" s="650"/>
      <c r="L424" s="650"/>
    </row>
    <row r="425" spans="1:12" x14ac:dyDescent="0.2">
      <c r="A425" s="652"/>
      <c r="B425" s="651" t="s">
        <v>3796</v>
      </c>
      <c r="C425" s="654" t="s">
        <v>3797</v>
      </c>
      <c r="D425" s="655">
        <v>43378</v>
      </c>
      <c r="E425" s="651" t="s">
        <v>1832</v>
      </c>
      <c r="F425" s="651" t="s">
        <v>3798</v>
      </c>
      <c r="G425" s="651"/>
      <c r="H425" s="649" t="s">
        <v>286</v>
      </c>
      <c r="I425" s="649"/>
      <c r="J425" s="209" t="s">
        <v>287</v>
      </c>
      <c r="K425" s="209" t="s">
        <v>16</v>
      </c>
      <c r="L425" s="210">
        <v>354</v>
      </c>
    </row>
    <row r="426" spans="1:12" x14ac:dyDescent="0.2">
      <c r="A426" s="652"/>
      <c r="B426" s="651"/>
      <c r="C426" s="654"/>
      <c r="D426" s="655"/>
      <c r="E426" s="651"/>
      <c r="F426" s="651"/>
      <c r="G426" s="651"/>
      <c r="H426" s="649" t="s">
        <v>242</v>
      </c>
      <c r="I426" s="649"/>
      <c r="J426" s="651" t="s">
        <v>287</v>
      </c>
      <c r="K426" s="651" t="s">
        <v>287</v>
      </c>
      <c r="L426" s="648">
        <v>0</v>
      </c>
    </row>
    <row r="427" spans="1:12" x14ac:dyDescent="0.2">
      <c r="A427" s="652"/>
      <c r="B427" s="651"/>
      <c r="C427" s="654"/>
      <c r="D427" s="655"/>
      <c r="E427" s="651"/>
      <c r="F427" s="651"/>
      <c r="G427" s="651"/>
      <c r="H427" s="649"/>
      <c r="I427" s="649"/>
      <c r="J427" s="651"/>
      <c r="K427" s="651"/>
      <c r="L427" s="648"/>
    </row>
    <row r="428" spans="1:12" ht="24" x14ac:dyDescent="0.2">
      <c r="A428" s="652"/>
      <c r="B428" s="203" t="s">
        <v>6</v>
      </c>
      <c r="C428" s="207" t="s">
        <v>5</v>
      </c>
      <c r="D428" s="207" t="s">
        <v>288</v>
      </c>
      <c r="E428" s="207" t="s">
        <v>289</v>
      </c>
      <c r="F428" s="650"/>
      <c r="G428" s="650"/>
      <c r="H428" s="649" t="s">
        <v>290</v>
      </c>
      <c r="I428" s="649"/>
      <c r="J428" s="651" t="s">
        <v>287</v>
      </c>
      <c r="K428" s="651" t="s">
        <v>16</v>
      </c>
      <c r="L428" s="648">
        <v>250</v>
      </c>
    </row>
    <row r="429" spans="1:12" ht="24" x14ac:dyDescent="0.2">
      <c r="A429" s="652"/>
      <c r="B429" s="209" t="s">
        <v>3466</v>
      </c>
      <c r="C429" s="209" t="s">
        <v>3798</v>
      </c>
      <c r="D429" s="211">
        <v>43380</v>
      </c>
      <c r="E429" s="209" t="s">
        <v>3799</v>
      </c>
      <c r="F429" s="650"/>
      <c r="G429" s="650"/>
      <c r="H429" s="649"/>
      <c r="I429" s="649"/>
      <c r="J429" s="651"/>
      <c r="K429" s="651"/>
      <c r="L429" s="648"/>
    </row>
    <row r="430" spans="1:12" ht="24" x14ac:dyDescent="0.2">
      <c r="A430" s="652">
        <v>1178</v>
      </c>
      <c r="B430" s="203" t="s">
        <v>12</v>
      </c>
      <c r="C430" s="207" t="s">
        <v>11</v>
      </c>
      <c r="D430" s="207" t="s">
        <v>280</v>
      </c>
      <c r="E430" s="207" t="s">
        <v>281</v>
      </c>
      <c r="F430" s="653" t="s">
        <v>8</v>
      </c>
      <c r="G430" s="653"/>
      <c r="H430" s="650"/>
      <c r="I430" s="650"/>
      <c r="J430" s="650"/>
      <c r="K430" s="650"/>
      <c r="L430" s="650"/>
    </row>
    <row r="431" spans="1:12" x14ac:dyDescent="0.2">
      <c r="A431" s="652"/>
      <c r="B431" s="651" t="s">
        <v>3796</v>
      </c>
      <c r="C431" s="654" t="s">
        <v>3800</v>
      </c>
      <c r="D431" s="655">
        <v>43546</v>
      </c>
      <c r="E431" s="651" t="s">
        <v>295</v>
      </c>
      <c r="F431" s="651" t="s">
        <v>296</v>
      </c>
      <c r="G431" s="651"/>
      <c r="H431" s="649" t="s">
        <v>286</v>
      </c>
      <c r="I431" s="649"/>
      <c r="J431" s="209" t="s">
        <v>287</v>
      </c>
      <c r="K431" s="209" t="s">
        <v>287</v>
      </c>
      <c r="L431" s="210">
        <v>0</v>
      </c>
    </row>
    <row r="432" spans="1:12" x14ac:dyDescent="0.2">
      <c r="A432" s="652"/>
      <c r="B432" s="651"/>
      <c r="C432" s="654"/>
      <c r="D432" s="655"/>
      <c r="E432" s="651"/>
      <c r="F432" s="651"/>
      <c r="G432" s="651"/>
      <c r="H432" s="649" t="s">
        <v>242</v>
      </c>
      <c r="I432" s="649"/>
      <c r="J432" s="209" t="s">
        <v>287</v>
      </c>
      <c r="K432" s="209" t="s">
        <v>287</v>
      </c>
      <c r="L432" s="210">
        <v>0</v>
      </c>
    </row>
    <row r="433" spans="1:12" ht="24" x14ac:dyDescent="0.2">
      <c r="A433" s="652"/>
      <c r="B433" s="203" t="s">
        <v>6</v>
      </c>
      <c r="C433" s="207" t="s">
        <v>5</v>
      </c>
      <c r="D433" s="207" t="s">
        <v>288</v>
      </c>
      <c r="E433" s="207" t="s">
        <v>289</v>
      </c>
      <c r="F433" s="650"/>
      <c r="G433" s="650"/>
      <c r="H433" s="649" t="s">
        <v>290</v>
      </c>
      <c r="I433" s="649"/>
      <c r="J433" s="651" t="s">
        <v>287</v>
      </c>
      <c r="K433" s="651" t="s">
        <v>16</v>
      </c>
      <c r="L433" s="648">
        <v>1564</v>
      </c>
    </row>
    <row r="434" spans="1:12" ht="24" x14ac:dyDescent="0.2">
      <c r="A434" s="652"/>
      <c r="B434" s="209" t="s">
        <v>3466</v>
      </c>
      <c r="C434" s="209" t="s">
        <v>296</v>
      </c>
      <c r="D434" s="211">
        <v>43550</v>
      </c>
      <c r="E434" s="209" t="s">
        <v>297</v>
      </c>
      <c r="F434" s="650"/>
      <c r="G434" s="650"/>
      <c r="H434" s="649"/>
      <c r="I434" s="649"/>
      <c r="J434" s="651"/>
      <c r="K434" s="651"/>
      <c r="L434" s="648"/>
    </row>
    <row r="435" spans="1:12" ht="24" x14ac:dyDescent="0.2">
      <c r="A435" s="652">
        <v>1179</v>
      </c>
      <c r="B435" s="203" t="s">
        <v>12</v>
      </c>
      <c r="C435" s="207" t="s">
        <v>11</v>
      </c>
      <c r="D435" s="207" t="s">
        <v>280</v>
      </c>
      <c r="E435" s="207" t="s">
        <v>281</v>
      </c>
      <c r="F435" s="653" t="s">
        <v>8</v>
      </c>
      <c r="G435" s="653"/>
      <c r="H435" s="650"/>
      <c r="I435" s="650"/>
      <c r="J435" s="650"/>
      <c r="K435" s="650"/>
      <c r="L435" s="650"/>
    </row>
    <row r="436" spans="1:12" x14ac:dyDescent="0.2">
      <c r="A436" s="652"/>
      <c r="B436" s="651" t="s">
        <v>3801</v>
      </c>
      <c r="C436" s="651" t="s">
        <v>3802</v>
      </c>
      <c r="D436" s="655">
        <v>43383</v>
      </c>
      <c r="E436" s="651" t="s">
        <v>903</v>
      </c>
      <c r="F436" s="651" t="s">
        <v>3803</v>
      </c>
      <c r="G436" s="651"/>
      <c r="H436" s="649" t="s">
        <v>286</v>
      </c>
      <c r="I436" s="649"/>
      <c r="J436" s="209" t="s">
        <v>287</v>
      </c>
      <c r="K436" s="209" t="s">
        <v>16</v>
      </c>
      <c r="L436" s="210">
        <v>439.92</v>
      </c>
    </row>
    <row r="437" spans="1:12" x14ac:dyDescent="0.2">
      <c r="A437" s="652"/>
      <c r="B437" s="651"/>
      <c r="C437" s="651"/>
      <c r="D437" s="655"/>
      <c r="E437" s="651"/>
      <c r="F437" s="651"/>
      <c r="G437" s="651"/>
      <c r="H437" s="649" t="s">
        <v>242</v>
      </c>
      <c r="I437" s="649"/>
      <c r="J437" s="209" t="s">
        <v>287</v>
      </c>
      <c r="K437" s="209" t="s">
        <v>16</v>
      </c>
      <c r="L437" s="210">
        <v>610.41</v>
      </c>
    </row>
    <row r="438" spans="1:12" ht="24" x14ac:dyDescent="0.2">
      <c r="A438" s="652"/>
      <c r="B438" s="203" t="s">
        <v>6</v>
      </c>
      <c r="C438" s="207" t="s">
        <v>5</v>
      </c>
      <c r="D438" s="207" t="s">
        <v>288</v>
      </c>
      <c r="E438" s="207" t="s">
        <v>289</v>
      </c>
      <c r="F438" s="650"/>
      <c r="G438" s="650"/>
      <c r="H438" s="649" t="s">
        <v>290</v>
      </c>
      <c r="I438" s="649"/>
      <c r="J438" s="651" t="s">
        <v>287</v>
      </c>
      <c r="K438" s="651" t="s">
        <v>287</v>
      </c>
      <c r="L438" s="648">
        <v>0</v>
      </c>
    </row>
    <row r="439" spans="1:12" ht="24" x14ac:dyDescent="0.2">
      <c r="A439" s="652"/>
      <c r="B439" s="209" t="s">
        <v>2884</v>
      </c>
      <c r="C439" s="209" t="s">
        <v>3803</v>
      </c>
      <c r="D439" s="211">
        <v>43385</v>
      </c>
      <c r="E439" s="209" t="s">
        <v>878</v>
      </c>
      <c r="F439" s="650"/>
      <c r="G439" s="650"/>
      <c r="H439" s="649"/>
      <c r="I439" s="649"/>
      <c r="J439" s="651"/>
      <c r="K439" s="651"/>
      <c r="L439" s="648"/>
    </row>
    <row r="440" spans="1:12" ht="24" x14ac:dyDescent="0.2">
      <c r="A440" s="652">
        <v>1180</v>
      </c>
      <c r="B440" s="203" t="s">
        <v>12</v>
      </c>
      <c r="C440" s="207" t="s">
        <v>11</v>
      </c>
      <c r="D440" s="207" t="s">
        <v>280</v>
      </c>
      <c r="E440" s="207" t="s">
        <v>281</v>
      </c>
      <c r="F440" s="653" t="s">
        <v>8</v>
      </c>
      <c r="G440" s="653"/>
      <c r="H440" s="650"/>
      <c r="I440" s="650"/>
      <c r="J440" s="650"/>
      <c r="K440" s="650"/>
      <c r="L440" s="650"/>
    </row>
    <row r="441" spans="1:12" x14ac:dyDescent="0.2">
      <c r="A441" s="652"/>
      <c r="B441" s="651" t="s">
        <v>3801</v>
      </c>
      <c r="C441" s="651" t="s">
        <v>3804</v>
      </c>
      <c r="D441" s="655">
        <v>43412</v>
      </c>
      <c r="E441" s="651" t="s">
        <v>903</v>
      </c>
      <c r="F441" s="651" t="s">
        <v>3805</v>
      </c>
      <c r="G441" s="651"/>
      <c r="H441" s="649" t="s">
        <v>286</v>
      </c>
      <c r="I441" s="649"/>
      <c r="J441" s="209" t="s">
        <v>287</v>
      </c>
      <c r="K441" s="209" t="s">
        <v>16</v>
      </c>
      <c r="L441" s="210">
        <v>383.75</v>
      </c>
    </row>
    <row r="442" spans="1:12" x14ac:dyDescent="0.2">
      <c r="A442" s="652"/>
      <c r="B442" s="651"/>
      <c r="C442" s="651"/>
      <c r="D442" s="655"/>
      <c r="E442" s="651"/>
      <c r="F442" s="651"/>
      <c r="G442" s="651"/>
      <c r="H442" s="649" t="s">
        <v>242</v>
      </c>
      <c r="I442" s="649"/>
      <c r="J442" s="209" t="s">
        <v>287</v>
      </c>
      <c r="K442" s="209" t="s">
        <v>16</v>
      </c>
      <c r="L442" s="210">
        <v>527.4</v>
      </c>
    </row>
    <row r="443" spans="1:12" ht="24" x14ac:dyDescent="0.2">
      <c r="A443" s="652"/>
      <c r="B443" s="203" t="s">
        <v>6</v>
      </c>
      <c r="C443" s="207" t="s">
        <v>5</v>
      </c>
      <c r="D443" s="207" t="s">
        <v>288</v>
      </c>
      <c r="E443" s="207" t="s">
        <v>289</v>
      </c>
      <c r="F443" s="650"/>
      <c r="G443" s="650"/>
      <c r="H443" s="649" t="s">
        <v>290</v>
      </c>
      <c r="I443" s="649"/>
      <c r="J443" s="651" t="s">
        <v>287</v>
      </c>
      <c r="K443" s="651" t="s">
        <v>287</v>
      </c>
      <c r="L443" s="648">
        <v>0</v>
      </c>
    </row>
    <row r="444" spans="1:12" ht="24" x14ac:dyDescent="0.2">
      <c r="A444" s="652"/>
      <c r="B444" s="209" t="s">
        <v>2884</v>
      </c>
      <c r="C444" s="209" t="s">
        <v>3805</v>
      </c>
      <c r="D444" s="211">
        <v>43415</v>
      </c>
      <c r="E444" s="209" t="s">
        <v>1298</v>
      </c>
      <c r="F444" s="650"/>
      <c r="G444" s="650"/>
      <c r="H444" s="649"/>
      <c r="I444" s="649"/>
      <c r="J444" s="651"/>
      <c r="K444" s="651"/>
      <c r="L444" s="648"/>
    </row>
    <row r="445" spans="1:12" ht="24" x14ac:dyDescent="0.2">
      <c r="A445" s="652">
        <v>1181</v>
      </c>
      <c r="B445" s="203" t="s">
        <v>12</v>
      </c>
      <c r="C445" s="207" t="s">
        <v>11</v>
      </c>
      <c r="D445" s="207" t="s">
        <v>280</v>
      </c>
      <c r="E445" s="207" t="s">
        <v>281</v>
      </c>
      <c r="F445" s="653" t="s">
        <v>8</v>
      </c>
      <c r="G445" s="653"/>
      <c r="H445" s="650"/>
      <c r="I445" s="650"/>
      <c r="J445" s="650"/>
      <c r="K445" s="650"/>
      <c r="L445" s="650"/>
    </row>
    <row r="446" spans="1:12" x14ac:dyDescent="0.2">
      <c r="A446" s="652"/>
      <c r="B446" s="651" t="s">
        <v>3806</v>
      </c>
      <c r="C446" s="654" t="s">
        <v>3807</v>
      </c>
      <c r="D446" s="655">
        <v>43416</v>
      </c>
      <c r="E446" s="651" t="s">
        <v>3808</v>
      </c>
      <c r="F446" s="651" t="s">
        <v>3809</v>
      </c>
      <c r="G446" s="651"/>
      <c r="H446" s="649" t="s">
        <v>286</v>
      </c>
      <c r="I446" s="649"/>
      <c r="J446" s="209" t="s">
        <v>287</v>
      </c>
      <c r="K446" s="209" t="s">
        <v>16</v>
      </c>
      <c r="L446" s="210">
        <v>532</v>
      </c>
    </row>
    <row r="447" spans="1:12" x14ac:dyDescent="0.2">
      <c r="A447" s="652"/>
      <c r="B447" s="651"/>
      <c r="C447" s="654"/>
      <c r="D447" s="655"/>
      <c r="E447" s="651"/>
      <c r="F447" s="651"/>
      <c r="G447" s="651"/>
      <c r="H447" s="649" t="s">
        <v>242</v>
      </c>
      <c r="I447" s="649"/>
      <c r="J447" s="209" t="s">
        <v>287</v>
      </c>
      <c r="K447" s="209" t="s">
        <v>287</v>
      </c>
      <c r="L447" s="210">
        <v>0</v>
      </c>
    </row>
    <row r="448" spans="1:12" ht="24" x14ac:dyDescent="0.2">
      <c r="A448" s="652"/>
      <c r="B448" s="203" t="s">
        <v>6</v>
      </c>
      <c r="C448" s="207" t="s">
        <v>5</v>
      </c>
      <c r="D448" s="207" t="s">
        <v>288</v>
      </c>
      <c r="E448" s="207" t="s">
        <v>289</v>
      </c>
      <c r="F448" s="650"/>
      <c r="G448" s="650"/>
      <c r="H448" s="649" t="s">
        <v>290</v>
      </c>
      <c r="I448" s="649"/>
      <c r="J448" s="651" t="s">
        <v>287</v>
      </c>
      <c r="K448" s="651" t="s">
        <v>287</v>
      </c>
      <c r="L448" s="648">
        <v>0</v>
      </c>
    </row>
    <row r="449" spans="1:12" ht="24" x14ac:dyDescent="0.2">
      <c r="A449" s="652"/>
      <c r="B449" s="209" t="s">
        <v>291</v>
      </c>
      <c r="C449" s="209" t="s">
        <v>3809</v>
      </c>
      <c r="D449" s="211">
        <v>43418</v>
      </c>
      <c r="E449" s="209" t="s">
        <v>656</v>
      </c>
      <c r="F449" s="650"/>
      <c r="G449" s="650"/>
      <c r="H449" s="649"/>
      <c r="I449" s="649"/>
      <c r="J449" s="651"/>
      <c r="K449" s="651"/>
      <c r="L449" s="648"/>
    </row>
    <row r="450" spans="1:12" ht="24" x14ac:dyDescent="0.2">
      <c r="A450" s="652">
        <v>1182</v>
      </c>
      <c r="B450" s="203" t="s">
        <v>12</v>
      </c>
      <c r="C450" s="207" t="s">
        <v>11</v>
      </c>
      <c r="D450" s="207" t="s">
        <v>280</v>
      </c>
      <c r="E450" s="207" t="s">
        <v>281</v>
      </c>
      <c r="F450" s="653" t="s">
        <v>8</v>
      </c>
      <c r="G450" s="653"/>
      <c r="H450" s="650"/>
      <c r="I450" s="650"/>
      <c r="J450" s="650"/>
      <c r="K450" s="650"/>
      <c r="L450" s="650"/>
    </row>
    <row r="451" spans="1:12" x14ac:dyDescent="0.2">
      <c r="A451" s="652"/>
      <c r="B451" s="651" t="s">
        <v>3810</v>
      </c>
      <c r="C451" s="654" t="s">
        <v>3811</v>
      </c>
      <c r="D451" s="655">
        <v>43374</v>
      </c>
      <c r="E451" s="651" t="s">
        <v>603</v>
      </c>
      <c r="F451" s="651" t="s">
        <v>3812</v>
      </c>
      <c r="G451" s="651"/>
      <c r="H451" s="649" t="s">
        <v>286</v>
      </c>
      <c r="I451" s="649"/>
      <c r="J451" s="209" t="s">
        <v>287</v>
      </c>
      <c r="K451" s="209" t="s">
        <v>16</v>
      </c>
      <c r="L451" s="210">
        <v>505.94</v>
      </c>
    </row>
    <row r="452" spans="1:12" x14ac:dyDescent="0.2">
      <c r="A452" s="652"/>
      <c r="B452" s="651"/>
      <c r="C452" s="654"/>
      <c r="D452" s="655"/>
      <c r="E452" s="651"/>
      <c r="F452" s="651"/>
      <c r="G452" s="651"/>
      <c r="H452" s="649" t="s">
        <v>242</v>
      </c>
      <c r="I452" s="649"/>
      <c r="J452" s="651" t="s">
        <v>287</v>
      </c>
      <c r="K452" s="651" t="s">
        <v>287</v>
      </c>
      <c r="L452" s="648">
        <v>0</v>
      </c>
    </row>
    <row r="453" spans="1:12" x14ac:dyDescent="0.2">
      <c r="A453" s="652"/>
      <c r="B453" s="651"/>
      <c r="C453" s="654"/>
      <c r="D453" s="655"/>
      <c r="E453" s="651"/>
      <c r="F453" s="651"/>
      <c r="G453" s="651"/>
      <c r="H453" s="649"/>
      <c r="I453" s="649"/>
      <c r="J453" s="651"/>
      <c r="K453" s="651"/>
      <c r="L453" s="648"/>
    </row>
    <row r="454" spans="1:12" ht="24" x14ac:dyDescent="0.2">
      <c r="A454" s="652"/>
      <c r="B454" s="203" t="s">
        <v>6</v>
      </c>
      <c r="C454" s="207" t="s">
        <v>5</v>
      </c>
      <c r="D454" s="207" t="s">
        <v>288</v>
      </c>
      <c r="E454" s="207" t="s">
        <v>289</v>
      </c>
      <c r="F454" s="650"/>
      <c r="G454" s="650"/>
      <c r="H454" s="649" t="s">
        <v>290</v>
      </c>
      <c r="I454" s="649"/>
      <c r="J454" s="651" t="s">
        <v>287</v>
      </c>
      <c r="K454" s="651" t="s">
        <v>287</v>
      </c>
      <c r="L454" s="648">
        <v>0</v>
      </c>
    </row>
    <row r="455" spans="1:12" ht="24" x14ac:dyDescent="0.2">
      <c r="A455" s="652"/>
      <c r="B455" s="209" t="s">
        <v>3813</v>
      </c>
      <c r="C455" s="209" t="s">
        <v>3812</v>
      </c>
      <c r="D455" s="211">
        <v>43376</v>
      </c>
      <c r="E455" s="209" t="s">
        <v>711</v>
      </c>
      <c r="F455" s="650"/>
      <c r="G455" s="650"/>
      <c r="H455" s="649"/>
      <c r="I455" s="649"/>
      <c r="J455" s="651"/>
      <c r="K455" s="651"/>
      <c r="L455" s="648"/>
    </row>
    <row r="456" spans="1:12" ht="24" x14ac:dyDescent="0.2">
      <c r="A456" s="652">
        <v>1183</v>
      </c>
      <c r="B456" s="203" t="s">
        <v>12</v>
      </c>
      <c r="C456" s="207" t="s">
        <v>11</v>
      </c>
      <c r="D456" s="207" t="s">
        <v>280</v>
      </c>
      <c r="E456" s="207" t="s">
        <v>281</v>
      </c>
      <c r="F456" s="653" t="s">
        <v>8</v>
      </c>
      <c r="G456" s="653"/>
      <c r="H456" s="650"/>
      <c r="I456" s="650"/>
      <c r="J456" s="650"/>
      <c r="K456" s="650"/>
      <c r="L456" s="650"/>
    </row>
    <row r="457" spans="1:12" x14ac:dyDescent="0.2">
      <c r="A457" s="652"/>
      <c r="B457" s="651" t="s">
        <v>3810</v>
      </c>
      <c r="C457" s="654" t="s">
        <v>3814</v>
      </c>
      <c r="D457" s="655">
        <v>43413</v>
      </c>
      <c r="E457" s="651" t="s">
        <v>469</v>
      </c>
      <c r="F457" s="651" t="s">
        <v>1362</v>
      </c>
      <c r="G457" s="651"/>
      <c r="H457" s="649" t="s">
        <v>286</v>
      </c>
      <c r="I457" s="649"/>
      <c r="J457" s="209" t="s">
        <v>287</v>
      </c>
      <c r="K457" s="209" t="s">
        <v>16</v>
      </c>
      <c r="L457" s="210">
        <v>363.94</v>
      </c>
    </row>
    <row r="458" spans="1:12" x14ac:dyDescent="0.2">
      <c r="A458" s="652"/>
      <c r="B458" s="651"/>
      <c r="C458" s="654"/>
      <c r="D458" s="655"/>
      <c r="E458" s="651"/>
      <c r="F458" s="651"/>
      <c r="G458" s="651"/>
      <c r="H458" s="649" t="s">
        <v>242</v>
      </c>
      <c r="I458" s="649"/>
      <c r="J458" s="209" t="s">
        <v>287</v>
      </c>
      <c r="K458" s="209" t="s">
        <v>287</v>
      </c>
      <c r="L458" s="210">
        <v>0</v>
      </c>
    </row>
    <row r="459" spans="1:12" ht="24" x14ac:dyDescent="0.2">
      <c r="A459" s="652"/>
      <c r="B459" s="203" t="s">
        <v>6</v>
      </c>
      <c r="C459" s="207" t="s">
        <v>5</v>
      </c>
      <c r="D459" s="207" t="s">
        <v>288</v>
      </c>
      <c r="E459" s="207" t="s">
        <v>289</v>
      </c>
      <c r="F459" s="650"/>
      <c r="G459" s="650"/>
      <c r="H459" s="649" t="s">
        <v>290</v>
      </c>
      <c r="I459" s="649"/>
      <c r="J459" s="651" t="s">
        <v>287</v>
      </c>
      <c r="K459" s="651" t="s">
        <v>16</v>
      </c>
      <c r="L459" s="648">
        <v>685</v>
      </c>
    </row>
    <row r="460" spans="1:12" ht="24" x14ac:dyDescent="0.2">
      <c r="A460" s="652"/>
      <c r="B460" s="209" t="s">
        <v>3813</v>
      </c>
      <c r="C460" s="209" t="s">
        <v>1362</v>
      </c>
      <c r="D460" s="211">
        <v>43418</v>
      </c>
      <c r="E460" s="209" t="s">
        <v>3815</v>
      </c>
      <c r="F460" s="650"/>
      <c r="G460" s="650"/>
      <c r="H460" s="649"/>
      <c r="I460" s="649"/>
      <c r="J460" s="651"/>
      <c r="K460" s="651"/>
      <c r="L460" s="648"/>
    </row>
    <row r="461" spans="1:12" ht="24" x14ac:dyDescent="0.2">
      <c r="A461" s="652">
        <v>1184</v>
      </c>
      <c r="B461" s="203" t="s">
        <v>12</v>
      </c>
      <c r="C461" s="207" t="s">
        <v>11</v>
      </c>
      <c r="D461" s="207" t="s">
        <v>280</v>
      </c>
      <c r="E461" s="207" t="s">
        <v>281</v>
      </c>
      <c r="F461" s="653" t="s">
        <v>8</v>
      </c>
      <c r="G461" s="653"/>
      <c r="H461" s="650"/>
      <c r="I461" s="650"/>
      <c r="J461" s="650"/>
      <c r="K461" s="650"/>
      <c r="L461" s="650"/>
    </row>
    <row r="462" spans="1:12" x14ac:dyDescent="0.2">
      <c r="A462" s="652"/>
      <c r="B462" s="651" t="s">
        <v>3810</v>
      </c>
      <c r="C462" s="654" t="s">
        <v>3816</v>
      </c>
      <c r="D462" s="655">
        <v>43501</v>
      </c>
      <c r="E462" s="651" t="s">
        <v>2289</v>
      </c>
      <c r="F462" s="651" t="s">
        <v>3817</v>
      </c>
      <c r="G462" s="651"/>
      <c r="H462" s="649" t="s">
        <v>286</v>
      </c>
      <c r="I462" s="649"/>
      <c r="J462" s="209" t="s">
        <v>287</v>
      </c>
      <c r="K462" s="209" t="s">
        <v>287</v>
      </c>
      <c r="L462" s="210">
        <v>0</v>
      </c>
    </row>
    <row r="463" spans="1:12" x14ac:dyDescent="0.2">
      <c r="A463" s="652"/>
      <c r="B463" s="651"/>
      <c r="C463" s="654"/>
      <c r="D463" s="655"/>
      <c r="E463" s="651"/>
      <c r="F463" s="651"/>
      <c r="G463" s="651"/>
      <c r="H463" s="649" t="s">
        <v>242</v>
      </c>
      <c r="I463" s="649"/>
      <c r="J463" s="651" t="s">
        <v>287</v>
      </c>
      <c r="K463" s="651" t="s">
        <v>287</v>
      </c>
      <c r="L463" s="648">
        <v>0</v>
      </c>
    </row>
    <row r="464" spans="1:12" x14ac:dyDescent="0.2">
      <c r="A464" s="652"/>
      <c r="B464" s="651"/>
      <c r="C464" s="654"/>
      <c r="D464" s="655"/>
      <c r="E464" s="651"/>
      <c r="F464" s="651"/>
      <c r="G464" s="651"/>
      <c r="H464" s="649"/>
      <c r="I464" s="649"/>
      <c r="J464" s="651"/>
      <c r="K464" s="651"/>
      <c r="L464" s="648"/>
    </row>
    <row r="465" spans="1:12" ht="24" x14ac:dyDescent="0.2">
      <c r="A465" s="652"/>
      <c r="B465" s="203" t="s">
        <v>6</v>
      </c>
      <c r="C465" s="207" t="s">
        <v>5</v>
      </c>
      <c r="D465" s="207" t="s">
        <v>288</v>
      </c>
      <c r="E465" s="207" t="s">
        <v>289</v>
      </c>
      <c r="F465" s="650"/>
      <c r="G465" s="650"/>
      <c r="H465" s="649" t="s">
        <v>290</v>
      </c>
      <c r="I465" s="649"/>
      <c r="J465" s="651" t="s">
        <v>287</v>
      </c>
      <c r="K465" s="651" t="s">
        <v>16</v>
      </c>
      <c r="L465" s="648">
        <v>310</v>
      </c>
    </row>
    <row r="466" spans="1:12" ht="24" x14ac:dyDescent="0.2">
      <c r="A466" s="652"/>
      <c r="B466" s="209" t="s">
        <v>3813</v>
      </c>
      <c r="C466" s="209" t="s">
        <v>3817</v>
      </c>
      <c r="D466" s="211">
        <v>43505</v>
      </c>
      <c r="E466" s="209" t="s">
        <v>947</v>
      </c>
      <c r="F466" s="650"/>
      <c r="G466" s="650"/>
      <c r="H466" s="649"/>
      <c r="I466" s="649"/>
      <c r="J466" s="651"/>
      <c r="K466" s="651"/>
      <c r="L466" s="648"/>
    </row>
    <row r="467" spans="1:12" ht="24" x14ac:dyDescent="0.2">
      <c r="A467" s="652">
        <v>1185</v>
      </c>
      <c r="B467" s="203" t="s">
        <v>12</v>
      </c>
      <c r="C467" s="207" t="s">
        <v>11</v>
      </c>
      <c r="D467" s="207" t="s">
        <v>280</v>
      </c>
      <c r="E467" s="207" t="s">
        <v>281</v>
      </c>
      <c r="F467" s="653" t="s">
        <v>8</v>
      </c>
      <c r="G467" s="653"/>
      <c r="H467" s="650"/>
      <c r="I467" s="650"/>
      <c r="J467" s="650"/>
      <c r="K467" s="650"/>
      <c r="L467" s="650"/>
    </row>
    <row r="468" spans="1:12" x14ac:dyDescent="0.2">
      <c r="A468" s="652"/>
      <c r="B468" s="651" t="s">
        <v>3810</v>
      </c>
      <c r="C468" s="654" t="s">
        <v>3818</v>
      </c>
      <c r="D468" s="655">
        <v>43510</v>
      </c>
      <c r="E468" s="651" t="s">
        <v>469</v>
      </c>
      <c r="F468" s="651" t="s">
        <v>3819</v>
      </c>
      <c r="G468" s="651"/>
      <c r="H468" s="649" t="s">
        <v>286</v>
      </c>
      <c r="I468" s="649"/>
      <c r="J468" s="209" t="s">
        <v>287</v>
      </c>
      <c r="K468" s="209" t="s">
        <v>16</v>
      </c>
      <c r="L468" s="210">
        <v>254</v>
      </c>
    </row>
    <row r="469" spans="1:12" x14ac:dyDescent="0.2">
      <c r="A469" s="652"/>
      <c r="B469" s="651"/>
      <c r="C469" s="654"/>
      <c r="D469" s="655"/>
      <c r="E469" s="651"/>
      <c r="F469" s="651"/>
      <c r="G469" s="651"/>
      <c r="H469" s="649" t="s">
        <v>242</v>
      </c>
      <c r="I469" s="649"/>
      <c r="J469" s="651" t="s">
        <v>287</v>
      </c>
      <c r="K469" s="651" t="s">
        <v>16</v>
      </c>
      <c r="L469" s="648">
        <v>391.4</v>
      </c>
    </row>
    <row r="470" spans="1:12" x14ac:dyDescent="0.2">
      <c r="A470" s="652"/>
      <c r="B470" s="651"/>
      <c r="C470" s="654"/>
      <c r="D470" s="655"/>
      <c r="E470" s="651"/>
      <c r="F470" s="651"/>
      <c r="G470" s="651"/>
      <c r="H470" s="649"/>
      <c r="I470" s="649"/>
      <c r="J470" s="651"/>
      <c r="K470" s="651"/>
      <c r="L470" s="648"/>
    </row>
    <row r="471" spans="1:12" ht="24" x14ac:dyDescent="0.2">
      <c r="A471" s="652"/>
      <c r="B471" s="203" t="s">
        <v>6</v>
      </c>
      <c r="C471" s="207" t="s">
        <v>5</v>
      </c>
      <c r="D471" s="207" t="s">
        <v>288</v>
      </c>
      <c r="E471" s="207" t="s">
        <v>289</v>
      </c>
      <c r="F471" s="650"/>
      <c r="G471" s="650"/>
      <c r="H471" s="649" t="s">
        <v>290</v>
      </c>
      <c r="I471" s="649"/>
      <c r="J471" s="651" t="s">
        <v>287</v>
      </c>
      <c r="K471" s="651" t="s">
        <v>287</v>
      </c>
      <c r="L471" s="648">
        <v>0</v>
      </c>
    </row>
    <row r="472" spans="1:12" ht="24" x14ac:dyDescent="0.2">
      <c r="A472" s="652"/>
      <c r="B472" s="209" t="s">
        <v>3813</v>
      </c>
      <c r="C472" s="209" t="s">
        <v>3819</v>
      </c>
      <c r="D472" s="211">
        <v>43511</v>
      </c>
      <c r="E472" s="209" t="s">
        <v>1755</v>
      </c>
      <c r="F472" s="650"/>
      <c r="G472" s="650"/>
      <c r="H472" s="649"/>
      <c r="I472" s="649"/>
      <c r="J472" s="651"/>
      <c r="K472" s="651"/>
      <c r="L472" s="648"/>
    </row>
    <row r="473" spans="1:12" ht="24" x14ac:dyDescent="0.2">
      <c r="A473" s="652">
        <v>1186</v>
      </c>
      <c r="B473" s="203" t="s">
        <v>12</v>
      </c>
      <c r="C473" s="207" t="s">
        <v>11</v>
      </c>
      <c r="D473" s="207" t="s">
        <v>280</v>
      </c>
      <c r="E473" s="207" t="s">
        <v>281</v>
      </c>
      <c r="F473" s="653" t="s">
        <v>8</v>
      </c>
      <c r="G473" s="653"/>
      <c r="H473" s="650"/>
      <c r="I473" s="650"/>
      <c r="J473" s="650"/>
      <c r="K473" s="650"/>
      <c r="L473" s="650"/>
    </row>
    <row r="474" spans="1:12" x14ac:dyDescent="0.2">
      <c r="A474" s="652"/>
      <c r="B474" s="651" t="s">
        <v>3810</v>
      </c>
      <c r="C474" s="654" t="s">
        <v>3820</v>
      </c>
      <c r="D474" s="655">
        <v>43515</v>
      </c>
      <c r="E474" s="651" t="s">
        <v>1336</v>
      </c>
      <c r="F474" s="651" t="s">
        <v>1337</v>
      </c>
      <c r="G474" s="651"/>
      <c r="H474" s="649" t="s">
        <v>286</v>
      </c>
      <c r="I474" s="649"/>
      <c r="J474" s="209" t="s">
        <v>287</v>
      </c>
      <c r="K474" s="209" t="s">
        <v>16</v>
      </c>
      <c r="L474" s="210">
        <v>446.32</v>
      </c>
    </row>
    <row r="475" spans="1:12" x14ac:dyDescent="0.2">
      <c r="A475" s="652"/>
      <c r="B475" s="651"/>
      <c r="C475" s="654"/>
      <c r="D475" s="655"/>
      <c r="E475" s="651"/>
      <c r="F475" s="651"/>
      <c r="G475" s="651"/>
      <c r="H475" s="649" t="s">
        <v>242</v>
      </c>
      <c r="I475" s="649"/>
      <c r="J475" s="209" t="s">
        <v>287</v>
      </c>
      <c r="K475" s="209" t="s">
        <v>287</v>
      </c>
      <c r="L475" s="210">
        <v>0</v>
      </c>
    </row>
    <row r="476" spans="1:12" ht="24" x14ac:dyDescent="0.2">
      <c r="A476" s="652"/>
      <c r="B476" s="203" t="s">
        <v>6</v>
      </c>
      <c r="C476" s="207" t="s">
        <v>5</v>
      </c>
      <c r="D476" s="207" t="s">
        <v>288</v>
      </c>
      <c r="E476" s="207" t="s">
        <v>289</v>
      </c>
      <c r="F476" s="650"/>
      <c r="G476" s="650"/>
      <c r="H476" s="649" t="s">
        <v>290</v>
      </c>
      <c r="I476" s="649"/>
      <c r="J476" s="651" t="s">
        <v>287</v>
      </c>
      <c r="K476" s="651" t="s">
        <v>287</v>
      </c>
      <c r="L476" s="648">
        <v>0</v>
      </c>
    </row>
    <row r="477" spans="1:12" ht="24" x14ac:dyDescent="0.2">
      <c r="A477" s="652"/>
      <c r="B477" s="209" t="s">
        <v>3813</v>
      </c>
      <c r="C477" s="209" t="s">
        <v>1337</v>
      </c>
      <c r="D477" s="211">
        <v>43517</v>
      </c>
      <c r="E477" s="209" t="s">
        <v>1226</v>
      </c>
      <c r="F477" s="650"/>
      <c r="G477" s="650"/>
      <c r="H477" s="649"/>
      <c r="I477" s="649"/>
      <c r="J477" s="651"/>
      <c r="K477" s="651"/>
      <c r="L477" s="648"/>
    </row>
    <row r="478" spans="1:12" ht="24" x14ac:dyDescent="0.2">
      <c r="A478" s="652">
        <v>1187</v>
      </c>
      <c r="B478" s="203" t="s">
        <v>12</v>
      </c>
      <c r="C478" s="207" t="s">
        <v>11</v>
      </c>
      <c r="D478" s="207" t="s">
        <v>280</v>
      </c>
      <c r="E478" s="207" t="s">
        <v>281</v>
      </c>
      <c r="F478" s="653" t="s">
        <v>8</v>
      </c>
      <c r="G478" s="653"/>
      <c r="H478" s="650"/>
      <c r="I478" s="650"/>
      <c r="J478" s="650"/>
      <c r="K478" s="650"/>
      <c r="L478" s="650"/>
    </row>
    <row r="479" spans="1:12" x14ac:dyDescent="0.2">
      <c r="A479" s="652"/>
      <c r="B479" s="651" t="s">
        <v>3821</v>
      </c>
      <c r="C479" s="651" t="s">
        <v>3822</v>
      </c>
      <c r="D479" s="655">
        <v>43443</v>
      </c>
      <c r="E479" s="651" t="s">
        <v>986</v>
      </c>
      <c r="F479" s="651" t="s">
        <v>3823</v>
      </c>
      <c r="G479" s="651"/>
      <c r="H479" s="649" t="s">
        <v>286</v>
      </c>
      <c r="I479" s="649"/>
      <c r="J479" s="209" t="s">
        <v>287</v>
      </c>
      <c r="K479" s="209" t="s">
        <v>16</v>
      </c>
      <c r="L479" s="210">
        <v>1328</v>
      </c>
    </row>
    <row r="480" spans="1:12" x14ac:dyDescent="0.2">
      <c r="A480" s="652"/>
      <c r="B480" s="651"/>
      <c r="C480" s="651"/>
      <c r="D480" s="655"/>
      <c r="E480" s="651"/>
      <c r="F480" s="651"/>
      <c r="G480" s="651"/>
      <c r="H480" s="649" t="s">
        <v>242</v>
      </c>
      <c r="I480" s="649"/>
      <c r="J480" s="209" t="s">
        <v>287</v>
      </c>
      <c r="K480" s="209" t="s">
        <v>16</v>
      </c>
      <c r="L480" s="210">
        <v>611.13</v>
      </c>
    </row>
    <row r="481" spans="1:12" ht="24" x14ac:dyDescent="0.2">
      <c r="A481" s="652"/>
      <c r="B481" s="203" t="s">
        <v>6</v>
      </c>
      <c r="C481" s="207" t="s">
        <v>5</v>
      </c>
      <c r="D481" s="207" t="s">
        <v>288</v>
      </c>
      <c r="E481" s="207" t="s">
        <v>289</v>
      </c>
      <c r="F481" s="650"/>
      <c r="G481" s="650"/>
      <c r="H481" s="649" t="s">
        <v>290</v>
      </c>
      <c r="I481" s="649"/>
      <c r="J481" s="651" t="s">
        <v>287</v>
      </c>
      <c r="K481" s="651" t="s">
        <v>287</v>
      </c>
      <c r="L481" s="648">
        <v>0</v>
      </c>
    </row>
    <row r="482" spans="1:12" ht="24" x14ac:dyDescent="0.2">
      <c r="A482" s="652"/>
      <c r="B482" s="209" t="s">
        <v>333</v>
      </c>
      <c r="C482" s="209" t="s">
        <v>3823</v>
      </c>
      <c r="D482" s="211">
        <v>43447</v>
      </c>
      <c r="E482" s="209" t="s">
        <v>3154</v>
      </c>
      <c r="F482" s="650"/>
      <c r="G482" s="650"/>
      <c r="H482" s="649"/>
      <c r="I482" s="649"/>
      <c r="J482" s="651"/>
      <c r="K482" s="651"/>
      <c r="L482" s="648"/>
    </row>
    <row r="483" spans="1:12" ht="24" x14ac:dyDescent="0.2">
      <c r="A483" s="652">
        <v>1188</v>
      </c>
      <c r="B483" s="203" t="s">
        <v>12</v>
      </c>
      <c r="C483" s="207" t="s">
        <v>11</v>
      </c>
      <c r="D483" s="207" t="s">
        <v>280</v>
      </c>
      <c r="E483" s="207" t="s">
        <v>281</v>
      </c>
      <c r="F483" s="653" t="s">
        <v>8</v>
      </c>
      <c r="G483" s="653"/>
      <c r="H483" s="650"/>
      <c r="I483" s="650"/>
      <c r="J483" s="650"/>
      <c r="K483" s="650"/>
      <c r="L483" s="650"/>
    </row>
    <row r="484" spans="1:12" x14ac:dyDescent="0.2">
      <c r="A484" s="652"/>
      <c r="B484" s="651" t="s">
        <v>3824</v>
      </c>
      <c r="C484" s="654" t="s">
        <v>3825</v>
      </c>
      <c r="D484" s="655">
        <v>43415</v>
      </c>
      <c r="E484" s="651" t="s">
        <v>389</v>
      </c>
      <c r="F484" s="651" t="s">
        <v>3826</v>
      </c>
      <c r="G484" s="651"/>
      <c r="H484" s="649" t="s">
        <v>286</v>
      </c>
      <c r="I484" s="649"/>
      <c r="J484" s="209" t="s">
        <v>287</v>
      </c>
      <c r="K484" s="209" t="s">
        <v>16</v>
      </c>
      <c r="L484" s="210">
        <v>792</v>
      </c>
    </row>
    <row r="485" spans="1:12" x14ac:dyDescent="0.2">
      <c r="A485" s="652"/>
      <c r="B485" s="651"/>
      <c r="C485" s="654"/>
      <c r="D485" s="655"/>
      <c r="E485" s="651"/>
      <c r="F485" s="651"/>
      <c r="G485" s="651"/>
      <c r="H485" s="649" t="s">
        <v>242</v>
      </c>
      <c r="I485" s="649"/>
      <c r="J485" s="209" t="s">
        <v>287</v>
      </c>
      <c r="K485" s="209" t="s">
        <v>287</v>
      </c>
      <c r="L485" s="210">
        <v>0</v>
      </c>
    </row>
    <row r="486" spans="1:12" ht="24" x14ac:dyDescent="0.2">
      <c r="A486" s="652"/>
      <c r="B486" s="203" t="s">
        <v>6</v>
      </c>
      <c r="C486" s="207" t="s">
        <v>5</v>
      </c>
      <c r="D486" s="207" t="s">
        <v>288</v>
      </c>
      <c r="E486" s="207" t="s">
        <v>289</v>
      </c>
      <c r="F486" s="650"/>
      <c r="G486" s="650"/>
      <c r="H486" s="649" t="s">
        <v>290</v>
      </c>
      <c r="I486" s="649"/>
      <c r="J486" s="651" t="s">
        <v>287</v>
      </c>
      <c r="K486" s="651" t="s">
        <v>287</v>
      </c>
      <c r="L486" s="648">
        <v>0</v>
      </c>
    </row>
    <row r="487" spans="1:12" ht="24" x14ac:dyDescent="0.2">
      <c r="A487" s="652"/>
      <c r="B487" s="209" t="s">
        <v>3813</v>
      </c>
      <c r="C487" s="209" t="s">
        <v>3826</v>
      </c>
      <c r="D487" s="211">
        <v>43419</v>
      </c>
      <c r="E487" s="209" t="s">
        <v>1323</v>
      </c>
      <c r="F487" s="650"/>
      <c r="G487" s="650"/>
      <c r="H487" s="649"/>
      <c r="I487" s="649"/>
      <c r="J487" s="651"/>
      <c r="K487" s="651"/>
      <c r="L487" s="648"/>
    </row>
    <row r="488" spans="1:12" ht="24" x14ac:dyDescent="0.2">
      <c r="A488" s="652">
        <v>1189</v>
      </c>
      <c r="B488" s="203" t="s">
        <v>12</v>
      </c>
      <c r="C488" s="207" t="s">
        <v>11</v>
      </c>
      <c r="D488" s="207" t="s">
        <v>280</v>
      </c>
      <c r="E488" s="207" t="s">
        <v>281</v>
      </c>
      <c r="F488" s="653" t="s">
        <v>8</v>
      </c>
      <c r="G488" s="653"/>
      <c r="H488" s="650"/>
      <c r="I488" s="650"/>
      <c r="J488" s="650"/>
      <c r="K488" s="650"/>
      <c r="L488" s="650"/>
    </row>
    <row r="489" spans="1:12" x14ac:dyDescent="0.2">
      <c r="A489" s="652"/>
      <c r="B489" s="651" t="s">
        <v>3824</v>
      </c>
      <c r="C489" s="654" t="s">
        <v>3827</v>
      </c>
      <c r="D489" s="655">
        <v>43439</v>
      </c>
      <c r="E489" s="651" t="s">
        <v>896</v>
      </c>
      <c r="F489" s="651" t="s">
        <v>1736</v>
      </c>
      <c r="G489" s="651"/>
      <c r="H489" s="649" t="s">
        <v>286</v>
      </c>
      <c r="I489" s="649"/>
      <c r="J489" s="209" t="s">
        <v>287</v>
      </c>
      <c r="K489" s="209" t="s">
        <v>16</v>
      </c>
      <c r="L489" s="210">
        <v>479.72</v>
      </c>
    </row>
    <row r="490" spans="1:12" x14ac:dyDescent="0.2">
      <c r="A490" s="652"/>
      <c r="B490" s="651"/>
      <c r="C490" s="654"/>
      <c r="D490" s="655"/>
      <c r="E490" s="651"/>
      <c r="F490" s="651"/>
      <c r="G490" s="651"/>
      <c r="H490" s="649" t="s">
        <v>242</v>
      </c>
      <c r="I490" s="649"/>
      <c r="J490" s="209" t="s">
        <v>287</v>
      </c>
      <c r="K490" s="209" t="s">
        <v>16</v>
      </c>
      <c r="L490" s="210">
        <v>216.4</v>
      </c>
    </row>
    <row r="491" spans="1:12" ht="24" x14ac:dyDescent="0.2">
      <c r="A491" s="652"/>
      <c r="B491" s="203" t="s">
        <v>6</v>
      </c>
      <c r="C491" s="207" t="s">
        <v>5</v>
      </c>
      <c r="D491" s="207" t="s">
        <v>288</v>
      </c>
      <c r="E491" s="207" t="s">
        <v>289</v>
      </c>
      <c r="F491" s="650"/>
      <c r="G491" s="650"/>
      <c r="H491" s="649" t="s">
        <v>290</v>
      </c>
      <c r="I491" s="649"/>
      <c r="J491" s="651" t="s">
        <v>287</v>
      </c>
      <c r="K491" s="651" t="s">
        <v>287</v>
      </c>
      <c r="L491" s="648">
        <v>0</v>
      </c>
    </row>
    <row r="492" spans="1:12" ht="24" x14ac:dyDescent="0.2">
      <c r="A492" s="652"/>
      <c r="B492" s="209" t="s">
        <v>3813</v>
      </c>
      <c r="C492" s="209" t="s">
        <v>1736</v>
      </c>
      <c r="D492" s="211">
        <v>43441</v>
      </c>
      <c r="E492" s="209" t="s">
        <v>934</v>
      </c>
      <c r="F492" s="650"/>
      <c r="G492" s="650"/>
      <c r="H492" s="649"/>
      <c r="I492" s="649"/>
      <c r="J492" s="651"/>
      <c r="K492" s="651"/>
      <c r="L492" s="648"/>
    </row>
    <row r="493" spans="1:12" ht="24" x14ac:dyDescent="0.2">
      <c r="A493" s="652">
        <v>1190</v>
      </c>
      <c r="B493" s="203" t="s">
        <v>12</v>
      </c>
      <c r="C493" s="207" t="s">
        <v>11</v>
      </c>
      <c r="D493" s="207" t="s">
        <v>280</v>
      </c>
      <c r="E493" s="207" t="s">
        <v>281</v>
      </c>
      <c r="F493" s="653" t="s">
        <v>8</v>
      </c>
      <c r="G493" s="653"/>
      <c r="H493" s="650"/>
      <c r="I493" s="650"/>
      <c r="J493" s="650"/>
      <c r="K493" s="650"/>
      <c r="L493" s="650"/>
    </row>
    <row r="494" spans="1:12" x14ac:dyDescent="0.2">
      <c r="A494" s="652"/>
      <c r="B494" s="651" t="s">
        <v>3824</v>
      </c>
      <c r="C494" s="654" t="s">
        <v>3828</v>
      </c>
      <c r="D494" s="655">
        <v>43488</v>
      </c>
      <c r="E494" s="651" t="s">
        <v>3829</v>
      </c>
      <c r="F494" s="651" t="s">
        <v>3830</v>
      </c>
      <c r="G494" s="651"/>
      <c r="H494" s="649" t="s">
        <v>286</v>
      </c>
      <c r="I494" s="649"/>
      <c r="J494" s="209" t="s">
        <v>287</v>
      </c>
      <c r="K494" s="209" t="s">
        <v>16</v>
      </c>
      <c r="L494" s="210">
        <v>355</v>
      </c>
    </row>
    <row r="495" spans="1:12" x14ac:dyDescent="0.2">
      <c r="A495" s="652"/>
      <c r="B495" s="651"/>
      <c r="C495" s="654"/>
      <c r="D495" s="655"/>
      <c r="E495" s="651"/>
      <c r="F495" s="651"/>
      <c r="G495" s="651"/>
      <c r="H495" s="649" t="s">
        <v>242</v>
      </c>
      <c r="I495" s="649"/>
      <c r="J495" s="209" t="s">
        <v>287</v>
      </c>
      <c r="K495" s="209" t="s">
        <v>16</v>
      </c>
      <c r="L495" s="210">
        <v>244.85</v>
      </c>
    </row>
    <row r="496" spans="1:12" ht="24" x14ac:dyDescent="0.2">
      <c r="A496" s="652"/>
      <c r="B496" s="203" t="s">
        <v>6</v>
      </c>
      <c r="C496" s="207" t="s">
        <v>5</v>
      </c>
      <c r="D496" s="207" t="s">
        <v>288</v>
      </c>
      <c r="E496" s="207" t="s">
        <v>289</v>
      </c>
      <c r="F496" s="650"/>
      <c r="G496" s="650"/>
      <c r="H496" s="649" t="s">
        <v>290</v>
      </c>
      <c r="I496" s="649"/>
      <c r="J496" s="651" t="s">
        <v>287</v>
      </c>
      <c r="K496" s="651" t="s">
        <v>287</v>
      </c>
      <c r="L496" s="648">
        <v>0</v>
      </c>
    </row>
    <row r="497" spans="1:12" ht="24" x14ac:dyDescent="0.2">
      <c r="A497" s="652"/>
      <c r="B497" s="209" t="s">
        <v>3813</v>
      </c>
      <c r="C497" s="209" t="s">
        <v>3830</v>
      </c>
      <c r="D497" s="211">
        <v>43490</v>
      </c>
      <c r="E497" s="209" t="s">
        <v>765</v>
      </c>
      <c r="F497" s="650"/>
      <c r="G497" s="650"/>
      <c r="H497" s="649"/>
      <c r="I497" s="649"/>
      <c r="J497" s="651"/>
      <c r="K497" s="651"/>
      <c r="L497" s="648"/>
    </row>
    <row r="498" spans="1:12" ht="24" x14ac:dyDescent="0.2">
      <c r="A498" s="652">
        <v>1191</v>
      </c>
      <c r="B498" s="203" t="s">
        <v>12</v>
      </c>
      <c r="C498" s="207" t="s">
        <v>11</v>
      </c>
      <c r="D498" s="207" t="s">
        <v>280</v>
      </c>
      <c r="E498" s="207" t="s">
        <v>281</v>
      </c>
      <c r="F498" s="653" t="s">
        <v>8</v>
      </c>
      <c r="G498" s="653"/>
      <c r="H498" s="650"/>
      <c r="I498" s="650"/>
      <c r="J498" s="650"/>
      <c r="K498" s="650"/>
      <c r="L498" s="650"/>
    </row>
    <row r="499" spans="1:12" x14ac:dyDescent="0.2">
      <c r="A499" s="652"/>
      <c r="B499" s="651" t="s">
        <v>3824</v>
      </c>
      <c r="C499" s="654" t="s">
        <v>3831</v>
      </c>
      <c r="D499" s="655">
        <v>43502</v>
      </c>
      <c r="E499" s="651" t="s">
        <v>3832</v>
      </c>
      <c r="F499" s="651" t="s">
        <v>3833</v>
      </c>
      <c r="G499" s="651"/>
      <c r="H499" s="649" t="s">
        <v>286</v>
      </c>
      <c r="I499" s="649"/>
      <c r="J499" s="209" t="s">
        <v>287</v>
      </c>
      <c r="K499" s="209" t="s">
        <v>16</v>
      </c>
      <c r="L499" s="210">
        <v>427.65</v>
      </c>
    </row>
    <row r="500" spans="1:12" x14ac:dyDescent="0.2">
      <c r="A500" s="652"/>
      <c r="B500" s="651"/>
      <c r="C500" s="654"/>
      <c r="D500" s="655"/>
      <c r="E500" s="651"/>
      <c r="F500" s="651"/>
      <c r="G500" s="651"/>
      <c r="H500" s="649" t="s">
        <v>242</v>
      </c>
      <c r="I500" s="649"/>
      <c r="J500" s="209" t="s">
        <v>287</v>
      </c>
      <c r="K500" s="209" t="s">
        <v>287</v>
      </c>
      <c r="L500" s="210">
        <v>0</v>
      </c>
    </row>
    <row r="501" spans="1:12" ht="24" x14ac:dyDescent="0.2">
      <c r="A501" s="652"/>
      <c r="B501" s="203" t="s">
        <v>6</v>
      </c>
      <c r="C501" s="207" t="s">
        <v>5</v>
      </c>
      <c r="D501" s="207" t="s">
        <v>288</v>
      </c>
      <c r="E501" s="207" t="s">
        <v>289</v>
      </c>
      <c r="F501" s="650"/>
      <c r="G501" s="650"/>
      <c r="H501" s="649" t="s">
        <v>290</v>
      </c>
      <c r="I501" s="649"/>
      <c r="J501" s="651" t="s">
        <v>287</v>
      </c>
      <c r="K501" s="651" t="s">
        <v>287</v>
      </c>
      <c r="L501" s="648">
        <v>0</v>
      </c>
    </row>
    <row r="502" spans="1:12" ht="24" x14ac:dyDescent="0.2">
      <c r="A502" s="652"/>
      <c r="B502" s="209" t="s">
        <v>3813</v>
      </c>
      <c r="C502" s="209" t="s">
        <v>3833</v>
      </c>
      <c r="D502" s="211">
        <v>43504</v>
      </c>
      <c r="E502" s="209" t="s">
        <v>2620</v>
      </c>
      <c r="F502" s="650"/>
      <c r="G502" s="650"/>
      <c r="H502" s="649"/>
      <c r="I502" s="649"/>
      <c r="J502" s="651"/>
      <c r="K502" s="651"/>
      <c r="L502" s="648"/>
    </row>
    <row r="503" spans="1:12" ht="24" x14ac:dyDescent="0.2">
      <c r="A503" s="652">
        <v>1192</v>
      </c>
      <c r="B503" s="203" t="s">
        <v>12</v>
      </c>
      <c r="C503" s="207" t="s">
        <v>11</v>
      </c>
      <c r="D503" s="207" t="s">
        <v>280</v>
      </c>
      <c r="E503" s="207" t="s">
        <v>281</v>
      </c>
      <c r="F503" s="653" t="s">
        <v>8</v>
      </c>
      <c r="G503" s="653"/>
      <c r="H503" s="650"/>
      <c r="I503" s="650"/>
      <c r="J503" s="650"/>
      <c r="K503" s="650"/>
      <c r="L503" s="650"/>
    </row>
    <row r="504" spans="1:12" x14ac:dyDescent="0.2">
      <c r="A504" s="652"/>
      <c r="B504" s="651" t="s">
        <v>3824</v>
      </c>
      <c r="C504" s="654" t="s">
        <v>3834</v>
      </c>
      <c r="D504" s="655">
        <v>43552</v>
      </c>
      <c r="E504" s="651" t="s">
        <v>1058</v>
      </c>
      <c r="F504" s="651" t="s">
        <v>3835</v>
      </c>
      <c r="G504" s="651"/>
      <c r="H504" s="649" t="s">
        <v>286</v>
      </c>
      <c r="I504" s="649"/>
      <c r="J504" s="209" t="s">
        <v>287</v>
      </c>
      <c r="K504" s="209" t="s">
        <v>16</v>
      </c>
      <c r="L504" s="210">
        <v>499</v>
      </c>
    </row>
    <row r="505" spans="1:12" x14ac:dyDescent="0.2">
      <c r="A505" s="652"/>
      <c r="B505" s="651"/>
      <c r="C505" s="654"/>
      <c r="D505" s="655"/>
      <c r="E505" s="651"/>
      <c r="F505" s="651"/>
      <c r="G505" s="651"/>
      <c r="H505" s="649" t="s">
        <v>242</v>
      </c>
      <c r="I505" s="649"/>
      <c r="J505" s="209" t="s">
        <v>287</v>
      </c>
      <c r="K505" s="209" t="s">
        <v>16</v>
      </c>
      <c r="L505" s="210">
        <v>303.60000000000002</v>
      </c>
    </row>
    <row r="506" spans="1:12" ht="24" x14ac:dyDescent="0.2">
      <c r="A506" s="652"/>
      <c r="B506" s="203" t="s">
        <v>6</v>
      </c>
      <c r="C506" s="207" t="s">
        <v>5</v>
      </c>
      <c r="D506" s="207" t="s">
        <v>288</v>
      </c>
      <c r="E506" s="207" t="s">
        <v>289</v>
      </c>
      <c r="F506" s="650"/>
      <c r="G506" s="650"/>
      <c r="H506" s="649" t="s">
        <v>290</v>
      </c>
      <c r="I506" s="649"/>
      <c r="J506" s="651" t="s">
        <v>287</v>
      </c>
      <c r="K506" s="651" t="s">
        <v>16</v>
      </c>
      <c r="L506" s="648">
        <v>308.5</v>
      </c>
    </row>
    <row r="507" spans="1:12" ht="24" x14ac:dyDescent="0.2">
      <c r="A507" s="652"/>
      <c r="B507" s="209" t="s">
        <v>3813</v>
      </c>
      <c r="C507" s="209" t="s">
        <v>3835</v>
      </c>
      <c r="D507" s="211">
        <v>43554</v>
      </c>
      <c r="E507" s="209" t="s">
        <v>3836</v>
      </c>
      <c r="F507" s="650"/>
      <c r="G507" s="650"/>
      <c r="H507" s="649"/>
      <c r="I507" s="649"/>
      <c r="J507" s="651"/>
      <c r="K507" s="651"/>
      <c r="L507" s="648"/>
    </row>
    <row r="508" spans="1:12" ht="24" x14ac:dyDescent="0.2">
      <c r="A508" s="652">
        <v>1193</v>
      </c>
      <c r="B508" s="203" t="s">
        <v>12</v>
      </c>
      <c r="C508" s="207" t="s">
        <v>11</v>
      </c>
      <c r="D508" s="207" t="s">
        <v>280</v>
      </c>
      <c r="E508" s="207" t="s">
        <v>281</v>
      </c>
      <c r="F508" s="653" t="s">
        <v>8</v>
      </c>
      <c r="G508" s="653"/>
      <c r="H508" s="650"/>
      <c r="I508" s="650"/>
      <c r="J508" s="650"/>
      <c r="K508" s="650"/>
      <c r="L508" s="650"/>
    </row>
    <row r="509" spans="1:12" x14ac:dyDescent="0.2">
      <c r="A509" s="652"/>
      <c r="B509" s="651" t="s">
        <v>3837</v>
      </c>
      <c r="C509" s="651" t="s">
        <v>3838</v>
      </c>
      <c r="D509" s="655">
        <v>43404</v>
      </c>
      <c r="E509" s="651" t="s">
        <v>2431</v>
      </c>
      <c r="F509" s="651" t="s">
        <v>2432</v>
      </c>
      <c r="G509" s="651"/>
      <c r="H509" s="649" t="s">
        <v>286</v>
      </c>
      <c r="I509" s="649"/>
      <c r="J509" s="209" t="s">
        <v>287</v>
      </c>
      <c r="K509" s="209" t="s">
        <v>16</v>
      </c>
      <c r="L509" s="210">
        <v>670.73</v>
      </c>
    </row>
    <row r="510" spans="1:12" x14ac:dyDescent="0.2">
      <c r="A510" s="652"/>
      <c r="B510" s="651"/>
      <c r="C510" s="651"/>
      <c r="D510" s="655"/>
      <c r="E510" s="651"/>
      <c r="F510" s="651"/>
      <c r="G510" s="651"/>
      <c r="H510" s="649" t="s">
        <v>242</v>
      </c>
      <c r="I510" s="649"/>
      <c r="J510" s="209" t="s">
        <v>287</v>
      </c>
      <c r="K510" s="209" t="s">
        <v>287</v>
      </c>
      <c r="L510" s="210">
        <v>0</v>
      </c>
    </row>
    <row r="511" spans="1:12" ht="24" x14ac:dyDescent="0.2">
      <c r="A511" s="652"/>
      <c r="B511" s="203" t="s">
        <v>6</v>
      </c>
      <c r="C511" s="207" t="s">
        <v>5</v>
      </c>
      <c r="D511" s="207" t="s">
        <v>288</v>
      </c>
      <c r="E511" s="207" t="s">
        <v>289</v>
      </c>
      <c r="F511" s="650"/>
      <c r="G511" s="650"/>
      <c r="H511" s="649" t="s">
        <v>290</v>
      </c>
      <c r="I511" s="649"/>
      <c r="J511" s="651" t="s">
        <v>287</v>
      </c>
      <c r="K511" s="651" t="s">
        <v>16</v>
      </c>
      <c r="L511" s="648">
        <v>575</v>
      </c>
    </row>
    <row r="512" spans="1:12" ht="24" x14ac:dyDescent="0.2">
      <c r="A512" s="652"/>
      <c r="B512" s="209" t="s">
        <v>291</v>
      </c>
      <c r="C512" s="209" t="s">
        <v>2432</v>
      </c>
      <c r="D512" s="211">
        <v>43406</v>
      </c>
      <c r="E512" s="209" t="s">
        <v>1889</v>
      </c>
      <c r="F512" s="650"/>
      <c r="G512" s="650"/>
      <c r="H512" s="649"/>
      <c r="I512" s="649"/>
      <c r="J512" s="651"/>
      <c r="K512" s="651"/>
      <c r="L512" s="648"/>
    </row>
    <row r="513" spans="1:12" ht="24" x14ac:dyDescent="0.2">
      <c r="A513" s="652">
        <v>1194</v>
      </c>
      <c r="B513" s="203" t="s">
        <v>12</v>
      </c>
      <c r="C513" s="207" t="s">
        <v>11</v>
      </c>
      <c r="D513" s="207" t="s">
        <v>280</v>
      </c>
      <c r="E513" s="207" t="s">
        <v>281</v>
      </c>
      <c r="F513" s="653" t="s">
        <v>8</v>
      </c>
      <c r="G513" s="653"/>
      <c r="H513" s="650"/>
      <c r="I513" s="650"/>
      <c r="J513" s="650"/>
      <c r="K513" s="650"/>
      <c r="L513" s="650"/>
    </row>
    <row r="514" spans="1:12" x14ac:dyDescent="0.2">
      <c r="A514" s="652"/>
      <c r="B514" s="651" t="s">
        <v>3837</v>
      </c>
      <c r="C514" s="651" t="s">
        <v>3839</v>
      </c>
      <c r="D514" s="655">
        <v>43438</v>
      </c>
      <c r="E514" s="651" t="s">
        <v>1228</v>
      </c>
      <c r="F514" s="651" t="s">
        <v>3840</v>
      </c>
      <c r="G514" s="651"/>
      <c r="H514" s="649" t="s">
        <v>286</v>
      </c>
      <c r="I514" s="649"/>
      <c r="J514" s="209" t="s">
        <v>287</v>
      </c>
      <c r="K514" s="209" t="s">
        <v>16</v>
      </c>
      <c r="L514" s="210">
        <v>101.7</v>
      </c>
    </row>
    <row r="515" spans="1:12" x14ac:dyDescent="0.2">
      <c r="A515" s="652"/>
      <c r="B515" s="651"/>
      <c r="C515" s="651"/>
      <c r="D515" s="655"/>
      <c r="E515" s="651"/>
      <c r="F515" s="651"/>
      <c r="G515" s="651"/>
      <c r="H515" s="649" t="s">
        <v>242</v>
      </c>
      <c r="I515" s="649"/>
      <c r="J515" s="209" t="s">
        <v>287</v>
      </c>
      <c r="K515" s="209" t="s">
        <v>16</v>
      </c>
      <c r="L515" s="210">
        <v>3201.18</v>
      </c>
    </row>
    <row r="516" spans="1:12" ht="24" x14ac:dyDescent="0.2">
      <c r="A516" s="652"/>
      <c r="B516" s="203" t="s">
        <v>6</v>
      </c>
      <c r="C516" s="207" t="s">
        <v>5</v>
      </c>
      <c r="D516" s="207" t="s">
        <v>288</v>
      </c>
      <c r="E516" s="207" t="s">
        <v>289</v>
      </c>
      <c r="F516" s="650"/>
      <c r="G516" s="650"/>
      <c r="H516" s="649" t="s">
        <v>290</v>
      </c>
      <c r="I516" s="649"/>
      <c r="J516" s="651" t="s">
        <v>287</v>
      </c>
      <c r="K516" s="651" t="s">
        <v>287</v>
      </c>
      <c r="L516" s="648">
        <v>0</v>
      </c>
    </row>
    <row r="517" spans="1:12" ht="24" x14ac:dyDescent="0.2">
      <c r="A517" s="652"/>
      <c r="B517" s="209" t="s">
        <v>291</v>
      </c>
      <c r="C517" s="209" t="s">
        <v>3840</v>
      </c>
      <c r="D517" s="211">
        <v>43442</v>
      </c>
      <c r="E517" s="209" t="s">
        <v>3841</v>
      </c>
      <c r="F517" s="650"/>
      <c r="G517" s="650"/>
      <c r="H517" s="649"/>
      <c r="I517" s="649"/>
      <c r="J517" s="651"/>
      <c r="K517" s="651"/>
      <c r="L517" s="648"/>
    </row>
    <row r="518" spans="1:12" ht="24" x14ac:dyDescent="0.2">
      <c r="A518" s="652">
        <v>1195</v>
      </c>
      <c r="B518" s="203" t="s">
        <v>12</v>
      </c>
      <c r="C518" s="207" t="s">
        <v>11</v>
      </c>
      <c r="D518" s="207" t="s">
        <v>280</v>
      </c>
      <c r="E518" s="207" t="s">
        <v>281</v>
      </c>
      <c r="F518" s="653" t="s">
        <v>8</v>
      </c>
      <c r="G518" s="653"/>
      <c r="H518" s="650"/>
      <c r="I518" s="650"/>
      <c r="J518" s="650"/>
      <c r="K518" s="650"/>
      <c r="L518" s="650"/>
    </row>
    <row r="519" spans="1:12" x14ac:dyDescent="0.2">
      <c r="A519" s="652"/>
      <c r="B519" s="651" t="s">
        <v>3842</v>
      </c>
      <c r="C519" s="654" t="s">
        <v>3843</v>
      </c>
      <c r="D519" s="655">
        <v>43377</v>
      </c>
      <c r="E519" s="651" t="s">
        <v>417</v>
      </c>
      <c r="F519" s="651" t="s">
        <v>3844</v>
      </c>
      <c r="G519" s="651"/>
      <c r="H519" s="649" t="s">
        <v>286</v>
      </c>
      <c r="I519" s="649"/>
      <c r="J519" s="209" t="s">
        <v>287</v>
      </c>
      <c r="K519" s="209" t="s">
        <v>16</v>
      </c>
      <c r="L519" s="210">
        <v>491</v>
      </c>
    </row>
    <row r="520" spans="1:12" x14ac:dyDescent="0.2">
      <c r="A520" s="652"/>
      <c r="B520" s="651"/>
      <c r="C520" s="654"/>
      <c r="D520" s="655"/>
      <c r="E520" s="651"/>
      <c r="F520" s="651"/>
      <c r="G520" s="651"/>
      <c r="H520" s="649" t="s">
        <v>242</v>
      </c>
      <c r="I520" s="649"/>
      <c r="J520" s="651" t="s">
        <v>287</v>
      </c>
      <c r="K520" s="651" t="s">
        <v>16</v>
      </c>
      <c r="L520" s="648">
        <v>674.41</v>
      </c>
    </row>
    <row r="521" spans="1:12" x14ac:dyDescent="0.2">
      <c r="A521" s="652"/>
      <c r="B521" s="651"/>
      <c r="C521" s="654"/>
      <c r="D521" s="655"/>
      <c r="E521" s="651"/>
      <c r="F521" s="651"/>
      <c r="G521" s="651"/>
      <c r="H521" s="649"/>
      <c r="I521" s="649"/>
      <c r="J521" s="651"/>
      <c r="K521" s="651"/>
      <c r="L521" s="648"/>
    </row>
    <row r="522" spans="1:12" ht="24" x14ac:dyDescent="0.2">
      <c r="A522" s="652"/>
      <c r="B522" s="203" t="s">
        <v>6</v>
      </c>
      <c r="C522" s="207" t="s">
        <v>5</v>
      </c>
      <c r="D522" s="207" t="s">
        <v>288</v>
      </c>
      <c r="E522" s="207" t="s">
        <v>289</v>
      </c>
      <c r="F522" s="650"/>
      <c r="G522" s="650"/>
      <c r="H522" s="649" t="s">
        <v>290</v>
      </c>
      <c r="I522" s="649"/>
      <c r="J522" s="651" t="s">
        <v>287</v>
      </c>
      <c r="K522" s="651" t="s">
        <v>287</v>
      </c>
      <c r="L522" s="648">
        <v>0</v>
      </c>
    </row>
    <row r="523" spans="1:12" ht="24" x14ac:dyDescent="0.2">
      <c r="A523" s="652"/>
      <c r="B523" s="209" t="s">
        <v>3845</v>
      </c>
      <c r="C523" s="209" t="s">
        <v>3844</v>
      </c>
      <c r="D523" s="211">
        <v>43379</v>
      </c>
      <c r="E523" s="209" t="s">
        <v>2637</v>
      </c>
      <c r="F523" s="650"/>
      <c r="G523" s="650"/>
      <c r="H523" s="649"/>
      <c r="I523" s="649"/>
      <c r="J523" s="651"/>
      <c r="K523" s="651"/>
      <c r="L523" s="648"/>
    </row>
    <row r="524" spans="1:12" ht="24" x14ac:dyDescent="0.2">
      <c r="A524" s="652">
        <v>1196</v>
      </c>
      <c r="B524" s="203" t="s">
        <v>12</v>
      </c>
      <c r="C524" s="207" t="s">
        <v>11</v>
      </c>
      <c r="D524" s="207" t="s">
        <v>280</v>
      </c>
      <c r="E524" s="207" t="s">
        <v>281</v>
      </c>
      <c r="F524" s="653" t="s">
        <v>8</v>
      </c>
      <c r="G524" s="653"/>
      <c r="H524" s="650"/>
      <c r="I524" s="650"/>
      <c r="J524" s="650"/>
      <c r="K524" s="650"/>
      <c r="L524" s="650"/>
    </row>
    <row r="525" spans="1:12" x14ac:dyDescent="0.2">
      <c r="A525" s="652"/>
      <c r="B525" s="651" t="s">
        <v>3846</v>
      </c>
      <c r="C525" s="654" t="s">
        <v>3847</v>
      </c>
      <c r="D525" s="655">
        <v>43383</v>
      </c>
      <c r="E525" s="651" t="s">
        <v>734</v>
      </c>
      <c r="F525" s="651" t="s">
        <v>937</v>
      </c>
      <c r="G525" s="651"/>
      <c r="H525" s="649" t="s">
        <v>286</v>
      </c>
      <c r="I525" s="649"/>
      <c r="J525" s="209" t="s">
        <v>287</v>
      </c>
      <c r="K525" s="209" t="s">
        <v>16</v>
      </c>
      <c r="L525" s="210">
        <v>846</v>
      </c>
    </row>
    <row r="526" spans="1:12" x14ac:dyDescent="0.2">
      <c r="A526" s="652"/>
      <c r="B526" s="651"/>
      <c r="C526" s="654"/>
      <c r="D526" s="655"/>
      <c r="E526" s="651"/>
      <c r="F526" s="651"/>
      <c r="G526" s="651"/>
      <c r="H526" s="649" t="s">
        <v>242</v>
      </c>
      <c r="I526" s="649"/>
      <c r="J526" s="651" t="s">
        <v>287</v>
      </c>
      <c r="K526" s="651" t="s">
        <v>287</v>
      </c>
      <c r="L526" s="648">
        <v>0</v>
      </c>
    </row>
    <row r="527" spans="1:12" x14ac:dyDescent="0.2">
      <c r="A527" s="652"/>
      <c r="B527" s="651"/>
      <c r="C527" s="654"/>
      <c r="D527" s="655"/>
      <c r="E527" s="651"/>
      <c r="F527" s="651"/>
      <c r="G527" s="651"/>
      <c r="H527" s="649"/>
      <c r="I527" s="649"/>
      <c r="J527" s="651"/>
      <c r="K527" s="651"/>
      <c r="L527" s="648"/>
    </row>
    <row r="528" spans="1:12" ht="24" x14ac:dyDescent="0.2">
      <c r="A528" s="652"/>
      <c r="B528" s="203" t="s">
        <v>6</v>
      </c>
      <c r="C528" s="207" t="s">
        <v>5</v>
      </c>
      <c r="D528" s="207" t="s">
        <v>288</v>
      </c>
      <c r="E528" s="207" t="s">
        <v>289</v>
      </c>
      <c r="F528" s="650"/>
      <c r="G528" s="650"/>
      <c r="H528" s="649" t="s">
        <v>290</v>
      </c>
      <c r="I528" s="649"/>
      <c r="J528" s="651" t="s">
        <v>287</v>
      </c>
      <c r="K528" s="651" t="s">
        <v>287</v>
      </c>
      <c r="L528" s="648">
        <v>0</v>
      </c>
    </row>
    <row r="529" spans="1:12" ht="36" x14ac:dyDescent="0.2">
      <c r="A529" s="652"/>
      <c r="B529" s="209" t="s">
        <v>1482</v>
      </c>
      <c r="C529" s="209" t="s">
        <v>937</v>
      </c>
      <c r="D529" s="211">
        <v>43388</v>
      </c>
      <c r="E529" s="209" t="s">
        <v>938</v>
      </c>
      <c r="F529" s="650"/>
      <c r="G529" s="650"/>
      <c r="H529" s="649"/>
      <c r="I529" s="649"/>
      <c r="J529" s="651"/>
      <c r="K529" s="651"/>
      <c r="L529" s="648"/>
    </row>
    <row r="530" spans="1:12" ht="24" x14ac:dyDescent="0.2">
      <c r="A530" s="652">
        <v>1197</v>
      </c>
      <c r="B530" s="203" t="s">
        <v>12</v>
      </c>
      <c r="C530" s="207" t="s">
        <v>11</v>
      </c>
      <c r="D530" s="207" t="s">
        <v>280</v>
      </c>
      <c r="E530" s="207" t="s">
        <v>281</v>
      </c>
      <c r="F530" s="653" t="s">
        <v>8</v>
      </c>
      <c r="G530" s="653"/>
      <c r="H530" s="650"/>
      <c r="I530" s="650"/>
      <c r="J530" s="650"/>
      <c r="K530" s="650"/>
      <c r="L530" s="650"/>
    </row>
    <row r="531" spans="1:12" x14ac:dyDescent="0.2">
      <c r="A531" s="652"/>
      <c r="B531" s="651" t="s">
        <v>3846</v>
      </c>
      <c r="C531" s="654" t="s">
        <v>3848</v>
      </c>
      <c r="D531" s="655">
        <v>43534</v>
      </c>
      <c r="E531" s="651" t="s">
        <v>3528</v>
      </c>
      <c r="F531" s="651" t="s">
        <v>3529</v>
      </c>
      <c r="G531" s="651"/>
      <c r="H531" s="649" t="s">
        <v>286</v>
      </c>
      <c r="I531" s="649"/>
      <c r="J531" s="209" t="s">
        <v>287</v>
      </c>
      <c r="K531" s="209" t="s">
        <v>287</v>
      </c>
      <c r="L531" s="210">
        <v>0</v>
      </c>
    </row>
    <row r="532" spans="1:12" x14ac:dyDescent="0.2">
      <c r="A532" s="652"/>
      <c r="B532" s="651"/>
      <c r="C532" s="654"/>
      <c r="D532" s="655"/>
      <c r="E532" s="651"/>
      <c r="F532" s="651"/>
      <c r="G532" s="651"/>
      <c r="H532" s="649" t="s">
        <v>242</v>
      </c>
      <c r="I532" s="649"/>
      <c r="J532" s="209" t="s">
        <v>287</v>
      </c>
      <c r="K532" s="209" t="s">
        <v>16</v>
      </c>
      <c r="L532" s="210">
        <v>327.96</v>
      </c>
    </row>
    <row r="533" spans="1:12" ht="24" x14ac:dyDescent="0.2">
      <c r="A533" s="652"/>
      <c r="B533" s="203" t="s">
        <v>6</v>
      </c>
      <c r="C533" s="207" t="s">
        <v>5</v>
      </c>
      <c r="D533" s="207" t="s">
        <v>288</v>
      </c>
      <c r="E533" s="207" t="s">
        <v>289</v>
      </c>
      <c r="F533" s="650"/>
      <c r="G533" s="650"/>
      <c r="H533" s="649" t="s">
        <v>290</v>
      </c>
      <c r="I533" s="649"/>
      <c r="J533" s="651" t="s">
        <v>287</v>
      </c>
      <c r="K533" s="651" t="s">
        <v>287</v>
      </c>
      <c r="L533" s="648">
        <v>0</v>
      </c>
    </row>
    <row r="534" spans="1:12" ht="36" x14ac:dyDescent="0.2">
      <c r="A534" s="652"/>
      <c r="B534" s="209" t="s">
        <v>1482</v>
      </c>
      <c r="C534" s="209" t="s">
        <v>3529</v>
      </c>
      <c r="D534" s="211">
        <v>43535</v>
      </c>
      <c r="E534" s="209" t="s">
        <v>3187</v>
      </c>
      <c r="F534" s="650"/>
      <c r="G534" s="650"/>
      <c r="H534" s="649"/>
      <c r="I534" s="649"/>
      <c r="J534" s="651"/>
      <c r="K534" s="651"/>
      <c r="L534" s="648"/>
    </row>
    <row r="535" spans="1:12" ht="24" x14ac:dyDescent="0.2">
      <c r="A535" s="652">
        <v>1198</v>
      </c>
      <c r="B535" s="203" t="s">
        <v>12</v>
      </c>
      <c r="C535" s="207" t="s">
        <v>11</v>
      </c>
      <c r="D535" s="207" t="s">
        <v>280</v>
      </c>
      <c r="E535" s="207" t="s">
        <v>281</v>
      </c>
      <c r="F535" s="653" t="s">
        <v>8</v>
      </c>
      <c r="G535" s="653"/>
      <c r="H535" s="650"/>
      <c r="I535" s="650"/>
      <c r="J535" s="650"/>
      <c r="K535" s="650"/>
      <c r="L535" s="650"/>
    </row>
    <row r="536" spans="1:12" x14ac:dyDescent="0.2">
      <c r="A536" s="652"/>
      <c r="B536" s="651" t="s">
        <v>3846</v>
      </c>
      <c r="C536" s="654" t="s">
        <v>3849</v>
      </c>
      <c r="D536" s="655">
        <v>43551</v>
      </c>
      <c r="E536" s="651" t="s">
        <v>664</v>
      </c>
      <c r="F536" s="651" t="s">
        <v>3850</v>
      </c>
      <c r="G536" s="651"/>
      <c r="H536" s="649" t="s">
        <v>286</v>
      </c>
      <c r="I536" s="649"/>
      <c r="J536" s="209" t="s">
        <v>287</v>
      </c>
      <c r="K536" s="209" t="s">
        <v>16</v>
      </c>
      <c r="L536" s="210">
        <v>893.54</v>
      </c>
    </row>
    <row r="537" spans="1:12" x14ac:dyDescent="0.2">
      <c r="A537" s="652"/>
      <c r="B537" s="651"/>
      <c r="C537" s="654"/>
      <c r="D537" s="655"/>
      <c r="E537" s="651"/>
      <c r="F537" s="651"/>
      <c r="G537" s="651"/>
      <c r="H537" s="649" t="s">
        <v>242</v>
      </c>
      <c r="I537" s="649"/>
      <c r="J537" s="651" t="s">
        <v>287</v>
      </c>
      <c r="K537" s="651" t="s">
        <v>16</v>
      </c>
      <c r="L537" s="648">
        <v>208.96</v>
      </c>
    </row>
    <row r="538" spans="1:12" x14ac:dyDescent="0.2">
      <c r="A538" s="652"/>
      <c r="B538" s="651"/>
      <c r="C538" s="654"/>
      <c r="D538" s="655"/>
      <c r="E538" s="651"/>
      <c r="F538" s="651"/>
      <c r="G538" s="651"/>
      <c r="H538" s="649"/>
      <c r="I538" s="649"/>
      <c r="J538" s="651"/>
      <c r="K538" s="651"/>
      <c r="L538" s="648"/>
    </row>
    <row r="539" spans="1:12" ht="24" x14ac:dyDescent="0.2">
      <c r="A539" s="652"/>
      <c r="B539" s="203" t="s">
        <v>6</v>
      </c>
      <c r="C539" s="207" t="s">
        <v>5</v>
      </c>
      <c r="D539" s="207" t="s">
        <v>288</v>
      </c>
      <c r="E539" s="207" t="s">
        <v>289</v>
      </c>
      <c r="F539" s="650"/>
      <c r="G539" s="650"/>
      <c r="H539" s="649" t="s">
        <v>290</v>
      </c>
      <c r="I539" s="649"/>
      <c r="J539" s="651" t="s">
        <v>287</v>
      </c>
      <c r="K539" s="651" t="s">
        <v>16</v>
      </c>
      <c r="L539" s="648">
        <v>100</v>
      </c>
    </row>
    <row r="540" spans="1:12" ht="36" x14ac:dyDescent="0.2">
      <c r="A540" s="652"/>
      <c r="B540" s="209" t="s">
        <v>1482</v>
      </c>
      <c r="C540" s="209" t="s">
        <v>3850</v>
      </c>
      <c r="D540" s="211">
        <v>43554</v>
      </c>
      <c r="E540" s="209" t="s">
        <v>2036</v>
      </c>
      <c r="F540" s="650"/>
      <c r="G540" s="650"/>
      <c r="H540" s="649"/>
      <c r="I540" s="649"/>
      <c r="J540" s="651"/>
      <c r="K540" s="651"/>
      <c r="L540" s="648"/>
    </row>
    <row r="541" spans="1:12" ht="24" x14ac:dyDescent="0.2">
      <c r="A541" s="652">
        <v>1199</v>
      </c>
      <c r="B541" s="203" t="s">
        <v>12</v>
      </c>
      <c r="C541" s="207" t="s">
        <v>11</v>
      </c>
      <c r="D541" s="207" t="s">
        <v>280</v>
      </c>
      <c r="E541" s="207" t="s">
        <v>281</v>
      </c>
      <c r="F541" s="653" t="s">
        <v>8</v>
      </c>
      <c r="G541" s="653"/>
      <c r="H541" s="650"/>
      <c r="I541" s="650"/>
      <c r="J541" s="650"/>
      <c r="K541" s="650"/>
      <c r="L541" s="650"/>
    </row>
    <row r="542" spans="1:12" x14ac:dyDescent="0.2">
      <c r="A542" s="652"/>
      <c r="B542" s="651" t="s">
        <v>3851</v>
      </c>
      <c r="C542" s="654" t="s">
        <v>3852</v>
      </c>
      <c r="D542" s="655">
        <v>43419</v>
      </c>
      <c r="E542" s="651" t="s">
        <v>469</v>
      </c>
      <c r="F542" s="651" t="s">
        <v>3388</v>
      </c>
      <c r="G542" s="651"/>
      <c r="H542" s="649" t="s">
        <v>286</v>
      </c>
      <c r="I542" s="649"/>
      <c r="J542" s="209" t="s">
        <v>287</v>
      </c>
      <c r="K542" s="209" t="s">
        <v>16</v>
      </c>
      <c r="L542" s="210">
        <v>540</v>
      </c>
    </row>
    <row r="543" spans="1:12" x14ac:dyDescent="0.2">
      <c r="A543" s="652"/>
      <c r="B543" s="651"/>
      <c r="C543" s="654"/>
      <c r="D543" s="655"/>
      <c r="E543" s="651"/>
      <c r="F543" s="651"/>
      <c r="G543" s="651"/>
      <c r="H543" s="649" t="s">
        <v>242</v>
      </c>
      <c r="I543" s="649"/>
      <c r="J543" s="651" t="s">
        <v>287</v>
      </c>
      <c r="K543" s="651" t="s">
        <v>16</v>
      </c>
      <c r="L543" s="648">
        <v>559.4</v>
      </c>
    </row>
    <row r="544" spans="1:12" x14ac:dyDescent="0.2">
      <c r="A544" s="652"/>
      <c r="B544" s="651"/>
      <c r="C544" s="654"/>
      <c r="D544" s="655"/>
      <c r="E544" s="651"/>
      <c r="F544" s="651"/>
      <c r="G544" s="651"/>
      <c r="H544" s="649"/>
      <c r="I544" s="649"/>
      <c r="J544" s="651"/>
      <c r="K544" s="651"/>
      <c r="L544" s="648"/>
    </row>
    <row r="545" spans="1:12" x14ac:dyDescent="0.2">
      <c r="A545" s="652"/>
      <c r="B545" s="651"/>
      <c r="C545" s="654"/>
      <c r="D545" s="655"/>
      <c r="E545" s="651"/>
      <c r="F545" s="651"/>
      <c r="G545" s="651"/>
      <c r="H545" s="649"/>
      <c r="I545" s="649"/>
      <c r="J545" s="651"/>
      <c r="K545" s="651"/>
      <c r="L545" s="648"/>
    </row>
    <row r="546" spans="1:12" ht="24" x14ac:dyDescent="0.2">
      <c r="A546" s="652"/>
      <c r="B546" s="203" t="s">
        <v>6</v>
      </c>
      <c r="C546" s="207" t="s">
        <v>5</v>
      </c>
      <c r="D546" s="207" t="s">
        <v>288</v>
      </c>
      <c r="E546" s="207" t="s">
        <v>289</v>
      </c>
      <c r="F546" s="650"/>
      <c r="G546" s="650"/>
      <c r="H546" s="649" t="s">
        <v>290</v>
      </c>
      <c r="I546" s="649"/>
      <c r="J546" s="651" t="s">
        <v>287</v>
      </c>
      <c r="K546" s="651" t="s">
        <v>287</v>
      </c>
      <c r="L546" s="648">
        <v>0</v>
      </c>
    </row>
    <row r="547" spans="1:12" ht="24" x14ac:dyDescent="0.2">
      <c r="A547" s="652"/>
      <c r="B547" s="209" t="s">
        <v>317</v>
      </c>
      <c r="C547" s="209" t="s">
        <v>3388</v>
      </c>
      <c r="D547" s="211">
        <v>43422</v>
      </c>
      <c r="E547" s="209" t="s">
        <v>2237</v>
      </c>
      <c r="F547" s="650"/>
      <c r="G547" s="650"/>
      <c r="H547" s="649"/>
      <c r="I547" s="649"/>
      <c r="J547" s="651"/>
      <c r="K547" s="651"/>
      <c r="L547" s="648"/>
    </row>
    <row r="548" spans="1:12" ht="24" x14ac:dyDescent="0.2">
      <c r="A548" s="652">
        <v>1200</v>
      </c>
      <c r="B548" s="203" t="s">
        <v>12</v>
      </c>
      <c r="C548" s="207" t="s">
        <v>11</v>
      </c>
      <c r="D548" s="207" t="s">
        <v>280</v>
      </c>
      <c r="E548" s="207" t="s">
        <v>281</v>
      </c>
      <c r="F548" s="653" t="s">
        <v>8</v>
      </c>
      <c r="G548" s="653"/>
      <c r="H548" s="650"/>
      <c r="I548" s="650"/>
      <c r="J548" s="650"/>
      <c r="K548" s="650"/>
      <c r="L548" s="650"/>
    </row>
    <row r="549" spans="1:12" x14ac:dyDescent="0.2">
      <c r="A549" s="652"/>
      <c r="B549" s="651" t="s">
        <v>3851</v>
      </c>
      <c r="C549" s="654" t="s">
        <v>3853</v>
      </c>
      <c r="D549" s="655">
        <v>43538</v>
      </c>
      <c r="E549" s="651" t="s">
        <v>783</v>
      </c>
      <c r="F549" s="651" t="s">
        <v>2129</v>
      </c>
      <c r="G549" s="651"/>
      <c r="H549" s="649" t="s">
        <v>286</v>
      </c>
      <c r="I549" s="649"/>
      <c r="J549" s="209" t="s">
        <v>287</v>
      </c>
      <c r="K549" s="209" t="s">
        <v>16</v>
      </c>
      <c r="L549" s="210">
        <v>155</v>
      </c>
    </row>
    <row r="550" spans="1:12" x14ac:dyDescent="0.2">
      <c r="A550" s="652"/>
      <c r="B550" s="651"/>
      <c r="C550" s="654"/>
      <c r="D550" s="655"/>
      <c r="E550" s="651"/>
      <c r="F550" s="651"/>
      <c r="G550" s="651"/>
      <c r="H550" s="649" t="s">
        <v>242</v>
      </c>
      <c r="I550" s="649"/>
      <c r="J550" s="209" t="s">
        <v>287</v>
      </c>
      <c r="K550" s="209" t="s">
        <v>16</v>
      </c>
      <c r="L550" s="210">
        <v>456.6</v>
      </c>
    </row>
    <row r="551" spans="1:12" ht="24" x14ac:dyDescent="0.2">
      <c r="A551" s="652"/>
      <c r="B551" s="203" t="s">
        <v>6</v>
      </c>
      <c r="C551" s="207" t="s">
        <v>5</v>
      </c>
      <c r="D551" s="207" t="s">
        <v>288</v>
      </c>
      <c r="E551" s="207" t="s">
        <v>289</v>
      </c>
      <c r="F551" s="650"/>
      <c r="G551" s="650"/>
      <c r="H551" s="649" t="s">
        <v>290</v>
      </c>
      <c r="I551" s="649"/>
      <c r="J551" s="651" t="s">
        <v>287</v>
      </c>
      <c r="K551" s="651" t="s">
        <v>16</v>
      </c>
      <c r="L551" s="648">
        <v>60</v>
      </c>
    </row>
    <row r="552" spans="1:12" ht="24" x14ac:dyDescent="0.2">
      <c r="A552" s="652"/>
      <c r="B552" s="209" t="s">
        <v>317</v>
      </c>
      <c r="C552" s="209" t="s">
        <v>2129</v>
      </c>
      <c r="D552" s="211">
        <v>43539</v>
      </c>
      <c r="E552" s="209" t="s">
        <v>3854</v>
      </c>
      <c r="F552" s="650"/>
      <c r="G552" s="650"/>
      <c r="H552" s="649"/>
      <c r="I552" s="649"/>
      <c r="J552" s="651"/>
      <c r="K552" s="651"/>
      <c r="L552" s="648"/>
    </row>
  </sheetData>
  <mergeCells count="1628">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H21:I21"/>
    <mergeCell ref="H22:I23"/>
    <mergeCell ref="J22:J23"/>
    <mergeCell ref="K22:K23"/>
    <mergeCell ref="L22:L23"/>
    <mergeCell ref="F24:G25"/>
    <mergeCell ref="H24:I25"/>
    <mergeCell ref="J24:J25"/>
    <mergeCell ref="K24:K25"/>
    <mergeCell ref="L24:L25"/>
    <mergeCell ref="K18:K19"/>
    <mergeCell ref="L18:L19"/>
    <mergeCell ref="A20:A25"/>
    <mergeCell ref="F20:G20"/>
    <mergeCell ref="H20:L20"/>
    <mergeCell ref="B21:B23"/>
    <mergeCell ref="C21:C23"/>
    <mergeCell ref="D21:D23"/>
    <mergeCell ref="E21:E23"/>
    <mergeCell ref="F21:G23"/>
    <mergeCell ref="J28:J29"/>
    <mergeCell ref="K28:K29"/>
    <mergeCell ref="L28:L29"/>
    <mergeCell ref="F30:G31"/>
    <mergeCell ref="H30:I31"/>
    <mergeCell ref="J30:J31"/>
    <mergeCell ref="K30:K31"/>
    <mergeCell ref="L30:L31"/>
    <mergeCell ref="A26:A31"/>
    <mergeCell ref="F26:G26"/>
    <mergeCell ref="H26:L26"/>
    <mergeCell ref="B27:B29"/>
    <mergeCell ref="C27:C29"/>
    <mergeCell ref="D27:D29"/>
    <mergeCell ref="E27:E29"/>
    <mergeCell ref="F27:G29"/>
    <mergeCell ref="H27:I27"/>
    <mergeCell ref="H28:I29"/>
    <mergeCell ref="A39:A43"/>
    <mergeCell ref="F39:G39"/>
    <mergeCell ref="H39:L39"/>
    <mergeCell ref="B40:B41"/>
    <mergeCell ref="C40:C41"/>
    <mergeCell ref="D40:D41"/>
    <mergeCell ref="E40:E41"/>
    <mergeCell ref="F40:G41"/>
    <mergeCell ref="H40:I40"/>
    <mergeCell ref="H41:I41"/>
    <mergeCell ref="J34:J36"/>
    <mergeCell ref="K34:K36"/>
    <mergeCell ref="L34:L36"/>
    <mergeCell ref="F37:G38"/>
    <mergeCell ref="H37:I38"/>
    <mergeCell ref="J37:J38"/>
    <mergeCell ref="K37:K38"/>
    <mergeCell ref="L37:L38"/>
    <mergeCell ref="A32:A38"/>
    <mergeCell ref="F32:G32"/>
    <mergeCell ref="H32:L32"/>
    <mergeCell ref="B33:B36"/>
    <mergeCell ref="C33:C36"/>
    <mergeCell ref="D33:D36"/>
    <mergeCell ref="E33:E36"/>
    <mergeCell ref="F33:G36"/>
    <mergeCell ref="H33:I33"/>
    <mergeCell ref="H34:I36"/>
    <mergeCell ref="F59:G60"/>
    <mergeCell ref="H59:I60"/>
    <mergeCell ref="J59:J60"/>
    <mergeCell ref="K59:K60"/>
    <mergeCell ref="L59:L60"/>
    <mergeCell ref="D56:D58"/>
    <mergeCell ref="E56:E58"/>
    <mergeCell ref="F56:G58"/>
    <mergeCell ref="H56:I56"/>
    <mergeCell ref="D45:D46"/>
    <mergeCell ref="E45:E46"/>
    <mergeCell ref="F45:G46"/>
    <mergeCell ref="H45:I45"/>
    <mergeCell ref="H46:I46"/>
    <mergeCell ref="F47:G48"/>
    <mergeCell ref="H47:I48"/>
    <mergeCell ref="F42:G43"/>
    <mergeCell ref="H42:I43"/>
    <mergeCell ref="J42:J43"/>
    <mergeCell ref="K42:K43"/>
    <mergeCell ref="L42:L43"/>
    <mergeCell ref="F44:G44"/>
    <mergeCell ref="H44:L44"/>
    <mergeCell ref="F50:G52"/>
    <mergeCell ref="H50:I50"/>
    <mergeCell ref="H51:I52"/>
    <mergeCell ref="J51:J52"/>
    <mergeCell ref="K51:K52"/>
    <mergeCell ref="L51:L52"/>
    <mergeCell ref="J47:J48"/>
    <mergeCell ref="K47:K48"/>
    <mergeCell ref="L47:L48"/>
    <mergeCell ref="A49:A54"/>
    <mergeCell ref="F49:G49"/>
    <mergeCell ref="H49:L49"/>
    <mergeCell ref="B50:B52"/>
    <mergeCell ref="C50:C52"/>
    <mergeCell ref="D50:D52"/>
    <mergeCell ref="E50:E52"/>
    <mergeCell ref="K57:K58"/>
    <mergeCell ref="L57:L58"/>
    <mergeCell ref="A44:A48"/>
    <mergeCell ref="B45:B46"/>
    <mergeCell ref="C45:C46"/>
    <mergeCell ref="H57:I58"/>
    <mergeCell ref="J57:J58"/>
    <mergeCell ref="F53:G54"/>
    <mergeCell ref="H53:I54"/>
    <mergeCell ref="J53:J54"/>
    <mergeCell ref="K53:K54"/>
    <mergeCell ref="L53:L54"/>
    <mergeCell ref="F64:G65"/>
    <mergeCell ref="H64:I65"/>
    <mergeCell ref="J64:J65"/>
    <mergeCell ref="K64:K65"/>
    <mergeCell ref="L64:L65"/>
    <mergeCell ref="A66:A70"/>
    <mergeCell ref="F66:G66"/>
    <mergeCell ref="H66:L66"/>
    <mergeCell ref="B67:B68"/>
    <mergeCell ref="C67:C68"/>
    <mergeCell ref="A61:A65"/>
    <mergeCell ref="F61:G61"/>
    <mergeCell ref="H61:L61"/>
    <mergeCell ref="B62:B63"/>
    <mergeCell ref="C62:C63"/>
    <mergeCell ref="D62:D63"/>
    <mergeCell ref="E62:E63"/>
    <mergeCell ref="F62:G63"/>
    <mergeCell ref="H62:I62"/>
    <mergeCell ref="H63:I63"/>
    <mergeCell ref="A55:A60"/>
    <mergeCell ref="F55:G55"/>
    <mergeCell ref="H55:L55"/>
    <mergeCell ref="B56:B58"/>
    <mergeCell ref="C56:C58"/>
    <mergeCell ref="F72:G73"/>
    <mergeCell ref="H72:I72"/>
    <mergeCell ref="H73:I73"/>
    <mergeCell ref="F74:G75"/>
    <mergeCell ref="H74:I75"/>
    <mergeCell ref="J74:J75"/>
    <mergeCell ref="J69:J70"/>
    <mergeCell ref="K69:K70"/>
    <mergeCell ref="L69:L70"/>
    <mergeCell ref="A71:A75"/>
    <mergeCell ref="F71:G71"/>
    <mergeCell ref="H71:L71"/>
    <mergeCell ref="B72:B73"/>
    <mergeCell ref="C72:C73"/>
    <mergeCell ref="D72:D73"/>
    <mergeCell ref="E72:E73"/>
    <mergeCell ref="D67:D68"/>
    <mergeCell ref="E67:E68"/>
    <mergeCell ref="F67:G68"/>
    <mergeCell ref="H67:I67"/>
    <mergeCell ref="H68:I68"/>
    <mergeCell ref="F69:G70"/>
    <mergeCell ref="H69:I70"/>
    <mergeCell ref="H77:I77"/>
    <mergeCell ref="H78:I79"/>
    <mergeCell ref="J78:J79"/>
    <mergeCell ref="K78:K79"/>
    <mergeCell ref="L78:L79"/>
    <mergeCell ref="F80:G81"/>
    <mergeCell ref="H80:I81"/>
    <mergeCell ref="J80:J81"/>
    <mergeCell ref="K80:K81"/>
    <mergeCell ref="L80:L81"/>
    <mergeCell ref="K74:K75"/>
    <mergeCell ref="L74:L75"/>
    <mergeCell ref="A76:A81"/>
    <mergeCell ref="F76:G76"/>
    <mergeCell ref="H76:L76"/>
    <mergeCell ref="B77:B79"/>
    <mergeCell ref="C77:C79"/>
    <mergeCell ref="D77:D79"/>
    <mergeCell ref="E77:E79"/>
    <mergeCell ref="F77:G79"/>
    <mergeCell ref="D88:D89"/>
    <mergeCell ref="E88:E89"/>
    <mergeCell ref="F88:G89"/>
    <mergeCell ref="H88:I88"/>
    <mergeCell ref="H89:I89"/>
    <mergeCell ref="F90:G91"/>
    <mergeCell ref="H90:I91"/>
    <mergeCell ref="F85:G86"/>
    <mergeCell ref="H85:I86"/>
    <mergeCell ref="J85:J86"/>
    <mergeCell ref="K85:K86"/>
    <mergeCell ref="L85:L86"/>
    <mergeCell ref="A87:A91"/>
    <mergeCell ref="F87:G87"/>
    <mergeCell ref="H87:L87"/>
    <mergeCell ref="B88:B89"/>
    <mergeCell ref="C88:C89"/>
    <mergeCell ref="A82:A86"/>
    <mergeCell ref="F82:G82"/>
    <mergeCell ref="H82:L82"/>
    <mergeCell ref="B83:B84"/>
    <mergeCell ref="C83:C84"/>
    <mergeCell ref="D83:D84"/>
    <mergeCell ref="E83:E84"/>
    <mergeCell ref="F83:G84"/>
    <mergeCell ref="H83:I83"/>
    <mergeCell ref="H84:I84"/>
    <mergeCell ref="F93:G96"/>
    <mergeCell ref="H93:I93"/>
    <mergeCell ref="H94:I96"/>
    <mergeCell ref="J94:J96"/>
    <mergeCell ref="K94:K96"/>
    <mergeCell ref="L94:L96"/>
    <mergeCell ref="J90:J91"/>
    <mergeCell ref="K90:K91"/>
    <mergeCell ref="L90:L91"/>
    <mergeCell ref="A92:A98"/>
    <mergeCell ref="F92:G92"/>
    <mergeCell ref="H92:L92"/>
    <mergeCell ref="B93:B96"/>
    <mergeCell ref="C93:C96"/>
    <mergeCell ref="D93:D96"/>
    <mergeCell ref="E93:E96"/>
    <mergeCell ref="K101:K102"/>
    <mergeCell ref="L101:L102"/>
    <mergeCell ref="D100:D102"/>
    <mergeCell ref="E100:E102"/>
    <mergeCell ref="F100:G102"/>
    <mergeCell ref="H100:I100"/>
    <mergeCell ref="F97:G98"/>
    <mergeCell ref="H97:I98"/>
    <mergeCell ref="J97:J98"/>
    <mergeCell ref="K97:K98"/>
    <mergeCell ref="L97:L98"/>
    <mergeCell ref="D111:D112"/>
    <mergeCell ref="E111:E112"/>
    <mergeCell ref="F111:G112"/>
    <mergeCell ref="H111:I111"/>
    <mergeCell ref="H112:I112"/>
    <mergeCell ref="F113:G114"/>
    <mergeCell ref="H113:I114"/>
    <mergeCell ref="F108:G109"/>
    <mergeCell ref="H108:I109"/>
    <mergeCell ref="J108:J109"/>
    <mergeCell ref="K108:K109"/>
    <mergeCell ref="L108:L109"/>
    <mergeCell ref="F99:G99"/>
    <mergeCell ref="H99:L99"/>
    <mergeCell ref="F103:G104"/>
    <mergeCell ref="H103:I104"/>
    <mergeCell ref="J103:J104"/>
    <mergeCell ref="K103:K104"/>
    <mergeCell ref="L103:L104"/>
    <mergeCell ref="A105:A109"/>
    <mergeCell ref="F105:G105"/>
    <mergeCell ref="H105:L105"/>
    <mergeCell ref="B106:B107"/>
    <mergeCell ref="C106:C107"/>
    <mergeCell ref="D106:D107"/>
    <mergeCell ref="E106:E107"/>
    <mergeCell ref="F106:G107"/>
    <mergeCell ref="H106:I106"/>
    <mergeCell ref="H107:I107"/>
    <mergeCell ref="F119:G120"/>
    <mergeCell ref="H119:I120"/>
    <mergeCell ref="J119:J120"/>
    <mergeCell ref="K119:K120"/>
    <mergeCell ref="L119:L120"/>
    <mergeCell ref="H101:I102"/>
    <mergeCell ref="J101:J102"/>
    <mergeCell ref="A99:A104"/>
    <mergeCell ref="B100:B102"/>
    <mergeCell ref="C100:C102"/>
    <mergeCell ref="F116:G118"/>
    <mergeCell ref="H116:I116"/>
    <mergeCell ref="H117:I118"/>
    <mergeCell ref="J117:J118"/>
    <mergeCell ref="K117:K118"/>
    <mergeCell ref="L117:L118"/>
    <mergeCell ref="J113:J114"/>
    <mergeCell ref="K113:K114"/>
    <mergeCell ref="L113:L114"/>
    <mergeCell ref="A115:A120"/>
    <mergeCell ref="F115:G115"/>
    <mergeCell ref="H115:L115"/>
    <mergeCell ref="B116:B118"/>
    <mergeCell ref="C116:C118"/>
    <mergeCell ref="D116:D118"/>
    <mergeCell ref="E116:E118"/>
    <mergeCell ref="A110:A114"/>
    <mergeCell ref="F110:G110"/>
    <mergeCell ref="H110:L110"/>
    <mergeCell ref="B111:B112"/>
    <mergeCell ref="C111:C112"/>
    <mergeCell ref="F127:G128"/>
    <mergeCell ref="H127:I127"/>
    <mergeCell ref="H128:I128"/>
    <mergeCell ref="F129:G130"/>
    <mergeCell ref="H129:I130"/>
    <mergeCell ref="J129:J130"/>
    <mergeCell ref="J124:J125"/>
    <mergeCell ref="K124:K125"/>
    <mergeCell ref="L124:L125"/>
    <mergeCell ref="A126:A130"/>
    <mergeCell ref="F126:G126"/>
    <mergeCell ref="H126:L126"/>
    <mergeCell ref="B127:B128"/>
    <mergeCell ref="C127:C128"/>
    <mergeCell ref="D127:D128"/>
    <mergeCell ref="E127:E128"/>
    <mergeCell ref="D122:D123"/>
    <mergeCell ref="E122:E123"/>
    <mergeCell ref="F122:G123"/>
    <mergeCell ref="H122:I122"/>
    <mergeCell ref="H123:I123"/>
    <mergeCell ref="F124:G125"/>
    <mergeCell ref="H124:I125"/>
    <mergeCell ref="A121:A125"/>
    <mergeCell ref="F121:G121"/>
    <mergeCell ref="H121:L121"/>
    <mergeCell ref="B122:B123"/>
    <mergeCell ref="C122:C123"/>
    <mergeCell ref="H132:I132"/>
    <mergeCell ref="H133:I135"/>
    <mergeCell ref="J133:J135"/>
    <mergeCell ref="K133:K135"/>
    <mergeCell ref="L133:L135"/>
    <mergeCell ref="F136:G137"/>
    <mergeCell ref="H136:I137"/>
    <mergeCell ref="J136:J137"/>
    <mergeCell ref="K136:K137"/>
    <mergeCell ref="L136:L137"/>
    <mergeCell ref="K129:K130"/>
    <mergeCell ref="L129:L130"/>
    <mergeCell ref="A131:A137"/>
    <mergeCell ref="F131:G131"/>
    <mergeCell ref="H131:L131"/>
    <mergeCell ref="B132:B135"/>
    <mergeCell ref="C132:C135"/>
    <mergeCell ref="D132:D135"/>
    <mergeCell ref="E132:E135"/>
    <mergeCell ref="F132:G135"/>
    <mergeCell ref="J140:J141"/>
    <mergeCell ref="K140:K141"/>
    <mergeCell ref="L140:L141"/>
    <mergeCell ref="F142:G143"/>
    <mergeCell ref="H142:I143"/>
    <mergeCell ref="J142:J143"/>
    <mergeCell ref="K142:K143"/>
    <mergeCell ref="L142:L143"/>
    <mergeCell ref="A138:A143"/>
    <mergeCell ref="F138:G138"/>
    <mergeCell ref="H138:L138"/>
    <mergeCell ref="B139:B141"/>
    <mergeCell ref="C139:C141"/>
    <mergeCell ref="D139:D141"/>
    <mergeCell ref="E139:E141"/>
    <mergeCell ref="F139:G141"/>
    <mergeCell ref="H139:I139"/>
    <mergeCell ref="H140:I141"/>
    <mergeCell ref="F147:G148"/>
    <mergeCell ref="H147:I148"/>
    <mergeCell ref="J147:J148"/>
    <mergeCell ref="K147:K148"/>
    <mergeCell ref="L147:L148"/>
    <mergeCell ref="A149:A153"/>
    <mergeCell ref="F149:G149"/>
    <mergeCell ref="H149:L149"/>
    <mergeCell ref="B150:B151"/>
    <mergeCell ref="C150:C151"/>
    <mergeCell ref="A144:A148"/>
    <mergeCell ref="F144:G144"/>
    <mergeCell ref="H144:L144"/>
    <mergeCell ref="B145:B146"/>
    <mergeCell ref="C145:C146"/>
    <mergeCell ref="D145:D146"/>
    <mergeCell ref="E145:E146"/>
    <mergeCell ref="F145:G146"/>
    <mergeCell ref="H145:I145"/>
    <mergeCell ref="H146:I146"/>
    <mergeCell ref="F155:G156"/>
    <mergeCell ref="H155:I155"/>
    <mergeCell ref="H156:I156"/>
    <mergeCell ref="F157:G158"/>
    <mergeCell ref="H157:I158"/>
    <mergeCell ref="J157:J158"/>
    <mergeCell ref="J152:J153"/>
    <mergeCell ref="K152:K153"/>
    <mergeCell ref="L152:L153"/>
    <mergeCell ref="A154:A158"/>
    <mergeCell ref="F154:G154"/>
    <mergeCell ref="H154:L154"/>
    <mergeCell ref="B155:B156"/>
    <mergeCell ref="C155:C156"/>
    <mergeCell ref="D155:D156"/>
    <mergeCell ref="E155:E156"/>
    <mergeCell ref="D150:D151"/>
    <mergeCell ref="E150:E151"/>
    <mergeCell ref="F150:G151"/>
    <mergeCell ref="H150:I150"/>
    <mergeCell ref="H151:I151"/>
    <mergeCell ref="F152:G153"/>
    <mergeCell ref="H152:I153"/>
    <mergeCell ref="H160:I160"/>
    <mergeCell ref="H161:I162"/>
    <mergeCell ref="J161:J162"/>
    <mergeCell ref="K161:K162"/>
    <mergeCell ref="L161:L162"/>
    <mergeCell ref="F163:G164"/>
    <mergeCell ref="H163:I164"/>
    <mergeCell ref="J163:J164"/>
    <mergeCell ref="K163:K164"/>
    <mergeCell ref="L163:L164"/>
    <mergeCell ref="K157:K158"/>
    <mergeCell ref="L157:L158"/>
    <mergeCell ref="A159:A164"/>
    <mergeCell ref="F159:G159"/>
    <mergeCell ref="H159:L159"/>
    <mergeCell ref="B160:B162"/>
    <mergeCell ref="C160:C162"/>
    <mergeCell ref="D160:D162"/>
    <mergeCell ref="E160:E162"/>
    <mergeCell ref="F160:G162"/>
    <mergeCell ref="J167:J168"/>
    <mergeCell ref="K167:K168"/>
    <mergeCell ref="L167:L168"/>
    <mergeCell ref="F169:G170"/>
    <mergeCell ref="H169:I170"/>
    <mergeCell ref="J169:J170"/>
    <mergeCell ref="K169:K170"/>
    <mergeCell ref="L169:L170"/>
    <mergeCell ref="A165:A170"/>
    <mergeCell ref="F165:G165"/>
    <mergeCell ref="H165:L165"/>
    <mergeCell ref="B166:B168"/>
    <mergeCell ref="C166:C168"/>
    <mergeCell ref="D166:D168"/>
    <mergeCell ref="E166:E168"/>
    <mergeCell ref="F166:G168"/>
    <mergeCell ref="H166:I166"/>
    <mergeCell ref="H167:I168"/>
    <mergeCell ref="J173:J174"/>
    <mergeCell ref="K173:K174"/>
    <mergeCell ref="L173:L174"/>
    <mergeCell ref="F175:G176"/>
    <mergeCell ref="H175:I176"/>
    <mergeCell ref="J175:J176"/>
    <mergeCell ref="K175:K176"/>
    <mergeCell ref="L175:L176"/>
    <mergeCell ref="A171:A176"/>
    <mergeCell ref="F171:G171"/>
    <mergeCell ref="H171:L171"/>
    <mergeCell ref="B172:B174"/>
    <mergeCell ref="C172:C174"/>
    <mergeCell ref="D172:D174"/>
    <mergeCell ref="E172:E174"/>
    <mergeCell ref="F172:G174"/>
    <mergeCell ref="H172:I172"/>
    <mergeCell ref="H173:I174"/>
    <mergeCell ref="J179:J180"/>
    <mergeCell ref="K179:K180"/>
    <mergeCell ref="L179:L180"/>
    <mergeCell ref="F181:G182"/>
    <mergeCell ref="H181:I182"/>
    <mergeCell ref="J181:J182"/>
    <mergeCell ref="K181:K182"/>
    <mergeCell ref="L181:L182"/>
    <mergeCell ref="A177:A182"/>
    <mergeCell ref="F177:G177"/>
    <mergeCell ref="H177:L177"/>
    <mergeCell ref="B178:B180"/>
    <mergeCell ref="C178:C180"/>
    <mergeCell ref="D178:D180"/>
    <mergeCell ref="E178:E180"/>
    <mergeCell ref="F178:G180"/>
    <mergeCell ref="H178:I178"/>
    <mergeCell ref="H179:I180"/>
    <mergeCell ref="J185:J186"/>
    <mergeCell ref="K185:K186"/>
    <mergeCell ref="L185:L186"/>
    <mergeCell ref="F187:G188"/>
    <mergeCell ref="H187:I188"/>
    <mergeCell ref="J187:J188"/>
    <mergeCell ref="K187:K188"/>
    <mergeCell ref="L187:L188"/>
    <mergeCell ref="A183:A188"/>
    <mergeCell ref="F183:G183"/>
    <mergeCell ref="H183:L183"/>
    <mergeCell ref="B184:B186"/>
    <mergeCell ref="C184:C186"/>
    <mergeCell ref="D184:D186"/>
    <mergeCell ref="E184:E186"/>
    <mergeCell ref="F184:G186"/>
    <mergeCell ref="H184:I184"/>
    <mergeCell ref="H185:I186"/>
    <mergeCell ref="J191:J192"/>
    <mergeCell ref="K191:K192"/>
    <mergeCell ref="L191:L192"/>
    <mergeCell ref="F193:G194"/>
    <mergeCell ref="H193:I194"/>
    <mergeCell ref="J193:J194"/>
    <mergeCell ref="K193:K194"/>
    <mergeCell ref="L193:L194"/>
    <mergeCell ref="A189:A194"/>
    <mergeCell ref="F189:G189"/>
    <mergeCell ref="H189:L189"/>
    <mergeCell ref="B190:B192"/>
    <mergeCell ref="C190:C192"/>
    <mergeCell ref="D190:D192"/>
    <mergeCell ref="E190:E192"/>
    <mergeCell ref="F190:G192"/>
    <mergeCell ref="H190:I190"/>
    <mergeCell ref="H191:I192"/>
    <mergeCell ref="J197:J198"/>
    <mergeCell ref="K197:K198"/>
    <mergeCell ref="L197:L198"/>
    <mergeCell ref="F199:G200"/>
    <mergeCell ref="H199:I200"/>
    <mergeCell ref="J199:J200"/>
    <mergeCell ref="K199:K200"/>
    <mergeCell ref="L199:L200"/>
    <mergeCell ref="A195:A200"/>
    <mergeCell ref="F195:G195"/>
    <mergeCell ref="H195:L195"/>
    <mergeCell ref="B196:B198"/>
    <mergeCell ref="C196:C198"/>
    <mergeCell ref="D196:D198"/>
    <mergeCell ref="E196:E198"/>
    <mergeCell ref="F196:G198"/>
    <mergeCell ref="H196:I196"/>
    <mergeCell ref="H197:I198"/>
    <mergeCell ref="D207:D208"/>
    <mergeCell ref="E207:E208"/>
    <mergeCell ref="F207:G208"/>
    <mergeCell ref="H207:I207"/>
    <mergeCell ref="H208:I208"/>
    <mergeCell ref="F209:G210"/>
    <mergeCell ref="H209:I210"/>
    <mergeCell ref="F204:G205"/>
    <mergeCell ref="H204:I205"/>
    <mergeCell ref="J204:J205"/>
    <mergeCell ref="K204:K205"/>
    <mergeCell ref="L204:L205"/>
    <mergeCell ref="A206:A210"/>
    <mergeCell ref="F206:G206"/>
    <mergeCell ref="H206:L206"/>
    <mergeCell ref="B207:B208"/>
    <mergeCell ref="C207:C208"/>
    <mergeCell ref="A201:A205"/>
    <mergeCell ref="F201:G201"/>
    <mergeCell ref="H201:L201"/>
    <mergeCell ref="B202:B203"/>
    <mergeCell ref="C202:C203"/>
    <mergeCell ref="D202:D203"/>
    <mergeCell ref="E202:E203"/>
    <mergeCell ref="F202:G203"/>
    <mergeCell ref="H202:I202"/>
    <mergeCell ref="H203:I203"/>
    <mergeCell ref="K214:K215"/>
    <mergeCell ref="L214:L215"/>
    <mergeCell ref="A216:A220"/>
    <mergeCell ref="F216:G216"/>
    <mergeCell ref="H216:L216"/>
    <mergeCell ref="B217:B218"/>
    <mergeCell ref="C217:C218"/>
    <mergeCell ref="D217:D218"/>
    <mergeCell ref="E217:E218"/>
    <mergeCell ref="F217:G218"/>
    <mergeCell ref="F212:G213"/>
    <mergeCell ref="H212:I212"/>
    <mergeCell ref="H213:I213"/>
    <mergeCell ref="F214:G215"/>
    <mergeCell ref="H214:I215"/>
    <mergeCell ref="J214:J215"/>
    <mergeCell ref="J209:J210"/>
    <mergeCell ref="K209:K210"/>
    <mergeCell ref="L209:L210"/>
    <mergeCell ref="A211:A215"/>
    <mergeCell ref="F211:G211"/>
    <mergeCell ref="H211:L211"/>
    <mergeCell ref="B212:B213"/>
    <mergeCell ref="C212:C213"/>
    <mergeCell ref="D212:D213"/>
    <mergeCell ref="E212:E213"/>
    <mergeCell ref="H223:I223"/>
    <mergeCell ref="F224:G225"/>
    <mergeCell ref="H224:I225"/>
    <mergeCell ref="J224:J225"/>
    <mergeCell ref="K224:K225"/>
    <mergeCell ref="L224:L225"/>
    <mergeCell ref="L219:L220"/>
    <mergeCell ref="A221:A225"/>
    <mergeCell ref="F221:G221"/>
    <mergeCell ref="H221:L221"/>
    <mergeCell ref="B222:B223"/>
    <mergeCell ref="C222:C223"/>
    <mergeCell ref="D222:D223"/>
    <mergeCell ref="E222:E223"/>
    <mergeCell ref="F222:G223"/>
    <mergeCell ref="H222:I222"/>
    <mergeCell ref="H217:I217"/>
    <mergeCell ref="H218:I218"/>
    <mergeCell ref="F219:G220"/>
    <mergeCell ref="H219:I220"/>
    <mergeCell ref="J219:J220"/>
    <mergeCell ref="K219:K220"/>
    <mergeCell ref="D232:D233"/>
    <mergeCell ref="E232:E233"/>
    <mergeCell ref="F232:G233"/>
    <mergeCell ref="H232:I232"/>
    <mergeCell ref="H233:I233"/>
    <mergeCell ref="F234:G235"/>
    <mergeCell ref="H234:I235"/>
    <mergeCell ref="F229:G230"/>
    <mergeCell ref="H229:I230"/>
    <mergeCell ref="J229:J230"/>
    <mergeCell ref="K229:K230"/>
    <mergeCell ref="L229:L230"/>
    <mergeCell ref="A231:A235"/>
    <mergeCell ref="F231:G231"/>
    <mergeCell ref="H231:L231"/>
    <mergeCell ref="B232:B233"/>
    <mergeCell ref="C232:C233"/>
    <mergeCell ref="A226:A230"/>
    <mergeCell ref="F226:G226"/>
    <mergeCell ref="H226:L226"/>
    <mergeCell ref="B227:B228"/>
    <mergeCell ref="C227:C228"/>
    <mergeCell ref="D227:D228"/>
    <mergeCell ref="E227:E228"/>
    <mergeCell ref="F227:G228"/>
    <mergeCell ref="H227:I227"/>
    <mergeCell ref="H228:I228"/>
    <mergeCell ref="K239:K240"/>
    <mergeCell ref="L239:L240"/>
    <mergeCell ref="A241:A245"/>
    <mergeCell ref="F241:G241"/>
    <mergeCell ref="H241:L241"/>
    <mergeCell ref="B242:B243"/>
    <mergeCell ref="C242:C243"/>
    <mergeCell ref="D242:D243"/>
    <mergeCell ref="E242:E243"/>
    <mergeCell ref="F242:G243"/>
    <mergeCell ref="F237:G238"/>
    <mergeCell ref="H237:I237"/>
    <mergeCell ref="H238:I238"/>
    <mergeCell ref="F239:G240"/>
    <mergeCell ref="H239:I240"/>
    <mergeCell ref="J239:J240"/>
    <mergeCell ref="J234:J235"/>
    <mergeCell ref="K234:K235"/>
    <mergeCell ref="L234:L235"/>
    <mergeCell ref="A236:A240"/>
    <mergeCell ref="F236:G236"/>
    <mergeCell ref="H236:L236"/>
    <mergeCell ref="B237:B238"/>
    <mergeCell ref="C237:C238"/>
    <mergeCell ref="D237:D238"/>
    <mergeCell ref="E237:E238"/>
    <mergeCell ref="H248:I248"/>
    <mergeCell ref="F249:G250"/>
    <mergeCell ref="H249:I250"/>
    <mergeCell ref="J249:J250"/>
    <mergeCell ref="K249:K250"/>
    <mergeCell ref="L249:L250"/>
    <mergeCell ref="L244:L245"/>
    <mergeCell ref="A246:A250"/>
    <mergeCell ref="F246:G246"/>
    <mergeCell ref="H246:L246"/>
    <mergeCell ref="B247:B248"/>
    <mergeCell ref="C247:C248"/>
    <mergeCell ref="D247:D248"/>
    <mergeCell ref="E247:E248"/>
    <mergeCell ref="F247:G248"/>
    <mergeCell ref="H247:I247"/>
    <mergeCell ref="H242:I242"/>
    <mergeCell ref="H243:I243"/>
    <mergeCell ref="F244:G245"/>
    <mergeCell ref="H244:I245"/>
    <mergeCell ref="J244:J245"/>
    <mergeCell ref="K244:K245"/>
    <mergeCell ref="J253:J254"/>
    <mergeCell ref="K253:K254"/>
    <mergeCell ref="L253:L254"/>
    <mergeCell ref="F255:G256"/>
    <mergeCell ref="H255:I256"/>
    <mergeCell ref="J255:J256"/>
    <mergeCell ref="K255:K256"/>
    <mergeCell ref="L255:L256"/>
    <mergeCell ref="A251:A256"/>
    <mergeCell ref="F251:G251"/>
    <mergeCell ref="H251:L251"/>
    <mergeCell ref="B252:B254"/>
    <mergeCell ref="C252:C254"/>
    <mergeCell ref="D252:D254"/>
    <mergeCell ref="E252:E254"/>
    <mergeCell ref="F252:G254"/>
    <mergeCell ref="H252:I252"/>
    <mergeCell ref="H253:I254"/>
    <mergeCell ref="D263:D264"/>
    <mergeCell ref="E263:E264"/>
    <mergeCell ref="F263:G264"/>
    <mergeCell ref="H263:I263"/>
    <mergeCell ref="H264:I264"/>
    <mergeCell ref="F265:G266"/>
    <mergeCell ref="H265:I266"/>
    <mergeCell ref="F260:G261"/>
    <mergeCell ref="H260:I261"/>
    <mergeCell ref="J260:J261"/>
    <mergeCell ref="K260:K261"/>
    <mergeCell ref="L260:L261"/>
    <mergeCell ref="A262:A266"/>
    <mergeCell ref="F262:G262"/>
    <mergeCell ref="H262:L262"/>
    <mergeCell ref="B263:B264"/>
    <mergeCell ref="C263:C264"/>
    <mergeCell ref="A257:A261"/>
    <mergeCell ref="F257:G257"/>
    <mergeCell ref="H257:L257"/>
    <mergeCell ref="B258:B259"/>
    <mergeCell ref="C258:C259"/>
    <mergeCell ref="D258:D259"/>
    <mergeCell ref="E258:E259"/>
    <mergeCell ref="F258:G259"/>
    <mergeCell ref="H258:I258"/>
    <mergeCell ref="H259:I259"/>
    <mergeCell ref="F271:G272"/>
    <mergeCell ref="H271:I272"/>
    <mergeCell ref="J271:J272"/>
    <mergeCell ref="K271:K272"/>
    <mergeCell ref="L271:L272"/>
    <mergeCell ref="A273:A277"/>
    <mergeCell ref="F273:G273"/>
    <mergeCell ref="H273:L273"/>
    <mergeCell ref="B274:B275"/>
    <mergeCell ref="C274:C275"/>
    <mergeCell ref="F268:G270"/>
    <mergeCell ref="H268:I268"/>
    <mergeCell ref="H269:I270"/>
    <mergeCell ref="J269:J270"/>
    <mergeCell ref="K269:K270"/>
    <mergeCell ref="L269:L270"/>
    <mergeCell ref="J265:J266"/>
    <mergeCell ref="K265:K266"/>
    <mergeCell ref="L265:L266"/>
    <mergeCell ref="A267:A272"/>
    <mergeCell ref="F267:G267"/>
    <mergeCell ref="H267:L267"/>
    <mergeCell ref="B268:B270"/>
    <mergeCell ref="C268:C270"/>
    <mergeCell ref="D268:D270"/>
    <mergeCell ref="E268:E270"/>
    <mergeCell ref="J276:J277"/>
    <mergeCell ref="K276:K277"/>
    <mergeCell ref="L276:L277"/>
    <mergeCell ref="A278:A282"/>
    <mergeCell ref="F278:G278"/>
    <mergeCell ref="H278:L278"/>
    <mergeCell ref="B279:B280"/>
    <mergeCell ref="C279:C280"/>
    <mergeCell ref="D279:D280"/>
    <mergeCell ref="E279:E280"/>
    <mergeCell ref="D274:D275"/>
    <mergeCell ref="E274:E275"/>
    <mergeCell ref="F274:G275"/>
    <mergeCell ref="H274:I274"/>
    <mergeCell ref="H275:I275"/>
    <mergeCell ref="F276:G277"/>
    <mergeCell ref="H276:I277"/>
    <mergeCell ref="H284:I284"/>
    <mergeCell ref="H285:I285"/>
    <mergeCell ref="F286:G287"/>
    <mergeCell ref="H286:I287"/>
    <mergeCell ref="J286:J287"/>
    <mergeCell ref="K286:K287"/>
    <mergeCell ref="K281:K282"/>
    <mergeCell ref="L281:L282"/>
    <mergeCell ref="A283:A287"/>
    <mergeCell ref="F283:G283"/>
    <mergeCell ref="H283:L283"/>
    <mergeCell ref="B284:B285"/>
    <mergeCell ref="C284:C285"/>
    <mergeCell ref="D284:D285"/>
    <mergeCell ref="E284:E285"/>
    <mergeCell ref="F284:G285"/>
    <mergeCell ref="F279:G280"/>
    <mergeCell ref="H279:I279"/>
    <mergeCell ref="H280:I280"/>
    <mergeCell ref="F281:G282"/>
    <mergeCell ref="H281:I282"/>
    <mergeCell ref="J281:J282"/>
    <mergeCell ref="F302:G303"/>
    <mergeCell ref="H302:I303"/>
    <mergeCell ref="J302:J303"/>
    <mergeCell ref="K302:K303"/>
    <mergeCell ref="L302:L303"/>
    <mergeCell ref="D299:D301"/>
    <mergeCell ref="E299:E301"/>
    <mergeCell ref="F299:G301"/>
    <mergeCell ref="H299:I299"/>
    <mergeCell ref="L286:L287"/>
    <mergeCell ref="A288:A292"/>
    <mergeCell ref="F288:G288"/>
    <mergeCell ref="H288:L288"/>
    <mergeCell ref="B289:B290"/>
    <mergeCell ref="C289:C290"/>
    <mergeCell ref="D289:D290"/>
    <mergeCell ref="E289:E290"/>
    <mergeCell ref="F289:G290"/>
    <mergeCell ref="H289:I289"/>
    <mergeCell ref="F298:G298"/>
    <mergeCell ref="H298:L298"/>
    <mergeCell ref="B299:B301"/>
    <mergeCell ref="C299:C301"/>
    <mergeCell ref="A293:A297"/>
    <mergeCell ref="F293:G293"/>
    <mergeCell ref="H293:L293"/>
    <mergeCell ref="B294:B295"/>
    <mergeCell ref="C294:C295"/>
    <mergeCell ref="D294:D295"/>
    <mergeCell ref="E294:E295"/>
    <mergeCell ref="F294:G295"/>
    <mergeCell ref="H294:I294"/>
    <mergeCell ref="H295:I295"/>
    <mergeCell ref="H290:I290"/>
    <mergeCell ref="F291:G292"/>
    <mergeCell ref="H291:I292"/>
    <mergeCell ref="J291:J292"/>
    <mergeCell ref="K291:K292"/>
    <mergeCell ref="L291:L292"/>
    <mergeCell ref="K300:K301"/>
    <mergeCell ref="L300:L301"/>
    <mergeCell ref="A304:A308"/>
    <mergeCell ref="F304:G304"/>
    <mergeCell ref="H304:L304"/>
    <mergeCell ref="B305:B306"/>
    <mergeCell ref="C305:C306"/>
    <mergeCell ref="D305:D306"/>
    <mergeCell ref="E305:E306"/>
    <mergeCell ref="F305:G306"/>
    <mergeCell ref="H305:I305"/>
    <mergeCell ref="H306:I306"/>
    <mergeCell ref="K317:K318"/>
    <mergeCell ref="L317:L318"/>
    <mergeCell ref="H300:I301"/>
    <mergeCell ref="J300:J301"/>
    <mergeCell ref="F296:G297"/>
    <mergeCell ref="H296:I297"/>
    <mergeCell ref="J296:J297"/>
    <mergeCell ref="K296:K297"/>
    <mergeCell ref="L296:L297"/>
    <mergeCell ref="D310:D311"/>
    <mergeCell ref="E310:E311"/>
    <mergeCell ref="F310:G311"/>
    <mergeCell ref="H310:I310"/>
    <mergeCell ref="H311:I311"/>
    <mergeCell ref="F312:G313"/>
    <mergeCell ref="H312:I313"/>
    <mergeCell ref="F307:G308"/>
    <mergeCell ref="H307:I308"/>
    <mergeCell ref="J307:J308"/>
    <mergeCell ref="K307:K308"/>
    <mergeCell ref="L307:L308"/>
    <mergeCell ref="A298:A303"/>
    <mergeCell ref="F315:G316"/>
    <mergeCell ref="H315:I315"/>
    <mergeCell ref="H316:I316"/>
    <mergeCell ref="F317:G318"/>
    <mergeCell ref="H317:I318"/>
    <mergeCell ref="J317:J318"/>
    <mergeCell ref="J312:J313"/>
    <mergeCell ref="K312:K313"/>
    <mergeCell ref="L312:L313"/>
    <mergeCell ref="A314:A318"/>
    <mergeCell ref="F314:G314"/>
    <mergeCell ref="H314:L314"/>
    <mergeCell ref="B315:B316"/>
    <mergeCell ref="C315:C316"/>
    <mergeCell ref="D315:D316"/>
    <mergeCell ref="E315:E316"/>
    <mergeCell ref="A309:A313"/>
    <mergeCell ref="F309:G309"/>
    <mergeCell ref="H309:L309"/>
    <mergeCell ref="B310:B311"/>
    <mergeCell ref="C310:C311"/>
    <mergeCell ref="H326:I326"/>
    <mergeCell ref="F327:G328"/>
    <mergeCell ref="H327:I328"/>
    <mergeCell ref="J327:J328"/>
    <mergeCell ref="K327:K328"/>
    <mergeCell ref="L327:L328"/>
    <mergeCell ref="L322:L323"/>
    <mergeCell ref="A324:A328"/>
    <mergeCell ref="F324:G324"/>
    <mergeCell ref="H324:L324"/>
    <mergeCell ref="B325:B326"/>
    <mergeCell ref="C325:C326"/>
    <mergeCell ref="D325:D326"/>
    <mergeCell ref="E325:E326"/>
    <mergeCell ref="F325:G326"/>
    <mergeCell ref="H325:I325"/>
    <mergeCell ref="H320:I320"/>
    <mergeCell ref="H321:I321"/>
    <mergeCell ref="F322:G323"/>
    <mergeCell ref="H322:I323"/>
    <mergeCell ref="J322:J323"/>
    <mergeCell ref="K322:K323"/>
    <mergeCell ref="A319:A323"/>
    <mergeCell ref="F319:G319"/>
    <mergeCell ref="H319:L319"/>
    <mergeCell ref="B320:B321"/>
    <mergeCell ref="C320:C321"/>
    <mergeCell ref="D320:D321"/>
    <mergeCell ref="E320:E321"/>
    <mergeCell ref="F320:G321"/>
    <mergeCell ref="D335:D336"/>
    <mergeCell ref="E335:E336"/>
    <mergeCell ref="F335:G336"/>
    <mergeCell ref="H335:I335"/>
    <mergeCell ref="H336:I336"/>
    <mergeCell ref="F337:G338"/>
    <mergeCell ref="H337:I338"/>
    <mergeCell ref="F332:G333"/>
    <mergeCell ref="H332:I333"/>
    <mergeCell ref="J332:J333"/>
    <mergeCell ref="K332:K333"/>
    <mergeCell ref="L332:L333"/>
    <mergeCell ref="A334:A338"/>
    <mergeCell ref="F334:G334"/>
    <mergeCell ref="H334:L334"/>
    <mergeCell ref="B335:B336"/>
    <mergeCell ref="C335:C336"/>
    <mergeCell ref="A329:A333"/>
    <mergeCell ref="F329:G329"/>
    <mergeCell ref="H329:L329"/>
    <mergeCell ref="B330:B331"/>
    <mergeCell ref="C330:C331"/>
    <mergeCell ref="D330:D331"/>
    <mergeCell ref="E330:E331"/>
    <mergeCell ref="F330:G331"/>
    <mergeCell ref="H330:I330"/>
    <mergeCell ref="H331:I331"/>
    <mergeCell ref="F343:G344"/>
    <mergeCell ref="H343:I344"/>
    <mergeCell ref="J343:J344"/>
    <mergeCell ref="K343:K344"/>
    <mergeCell ref="L343:L344"/>
    <mergeCell ref="A345:A349"/>
    <mergeCell ref="F345:G345"/>
    <mergeCell ref="H345:L345"/>
    <mergeCell ref="B346:B347"/>
    <mergeCell ref="C346:C347"/>
    <mergeCell ref="F340:G342"/>
    <mergeCell ref="H340:I340"/>
    <mergeCell ref="H341:I342"/>
    <mergeCell ref="J341:J342"/>
    <mergeCell ref="K341:K342"/>
    <mergeCell ref="L341:L342"/>
    <mergeCell ref="J337:J338"/>
    <mergeCell ref="K337:K338"/>
    <mergeCell ref="L337:L338"/>
    <mergeCell ref="A339:A344"/>
    <mergeCell ref="F339:G339"/>
    <mergeCell ref="H339:L339"/>
    <mergeCell ref="B340:B342"/>
    <mergeCell ref="C340:C342"/>
    <mergeCell ref="D340:D342"/>
    <mergeCell ref="E340:E342"/>
    <mergeCell ref="F351:G353"/>
    <mergeCell ref="H351:I351"/>
    <mergeCell ref="H352:I353"/>
    <mergeCell ref="J352:J353"/>
    <mergeCell ref="K352:K353"/>
    <mergeCell ref="L352:L353"/>
    <mergeCell ref="J348:J349"/>
    <mergeCell ref="K348:K349"/>
    <mergeCell ref="L348:L349"/>
    <mergeCell ref="A350:A355"/>
    <mergeCell ref="F350:G350"/>
    <mergeCell ref="H350:L350"/>
    <mergeCell ref="B351:B353"/>
    <mergeCell ref="C351:C353"/>
    <mergeCell ref="D351:D353"/>
    <mergeCell ref="E351:E353"/>
    <mergeCell ref="D346:D347"/>
    <mergeCell ref="E346:E347"/>
    <mergeCell ref="F346:G347"/>
    <mergeCell ref="H346:I346"/>
    <mergeCell ref="H347:I347"/>
    <mergeCell ref="F348:G349"/>
    <mergeCell ref="H348:I349"/>
    <mergeCell ref="D357:D358"/>
    <mergeCell ref="E357:E358"/>
    <mergeCell ref="F357:G358"/>
    <mergeCell ref="H357:I357"/>
    <mergeCell ref="H358:I358"/>
    <mergeCell ref="F359:G360"/>
    <mergeCell ref="H359:I360"/>
    <mergeCell ref="F354:G355"/>
    <mergeCell ref="H354:I355"/>
    <mergeCell ref="J354:J355"/>
    <mergeCell ref="K354:K355"/>
    <mergeCell ref="L354:L355"/>
    <mergeCell ref="A356:A360"/>
    <mergeCell ref="F356:G356"/>
    <mergeCell ref="H356:L356"/>
    <mergeCell ref="B357:B358"/>
    <mergeCell ref="C357:C358"/>
    <mergeCell ref="K364:K365"/>
    <mergeCell ref="L364:L365"/>
    <mergeCell ref="A366:A370"/>
    <mergeCell ref="F366:G366"/>
    <mergeCell ref="H366:L366"/>
    <mergeCell ref="B367:B368"/>
    <mergeCell ref="C367:C368"/>
    <mergeCell ref="D367:D368"/>
    <mergeCell ref="E367:E368"/>
    <mergeCell ref="F367:G368"/>
    <mergeCell ref="F362:G363"/>
    <mergeCell ref="H362:I362"/>
    <mergeCell ref="H363:I363"/>
    <mergeCell ref="F364:G365"/>
    <mergeCell ref="H364:I365"/>
    <mergeCell ref="J364:J365"/>
    <mergeCell ref="J359:J360"/>
    <mergeCell ref="K359:K360"/>
    <mergeCell ref="L359:L360"/>
    <mergeCell ref="A361:A365"/>
    <mergeCell ref="F361:G361"/>
    <mergeCell ref="H361:L361"/>
    <mergeCell ref="B362:B363"/>
    <mergeCell ref="C362:C363"/>
    <mergeCell ref="D362:D363"/>
    <mergeCell ref="E362:E363"/>
    <mergeCell ref="H373:I373"/>
    <mergeCell ref="F374:G375"/>
    <mergeCell ref="H374:I375"/>
    <mergeCell ref="J374:J375"/>
    <mergeCell ref="K374:K375"/>
    <mergeCell ref="L374:L375"/>
    <mergeCell ref="L369:L370"/>
    <mergeCell ref="A371:A375"/>
    <mergeCell ref="F371:G371"/>
    <mergeCell ref="H371:L371"/>
    <mergeCell ref="B372:B373"/>
    <mergeCell ref="C372:C373"/>
    <mergeCell ref="D372:D373"/>
    <mergeCell ref="E372:E373"/>
    <mergeCell ref="F372:G373"/>
    <mergeCell ref="H372:I372"/>
    <mergeCell ref="H367:I367"/>
    <mergeCell ref="H368:I368"/>
    <mergeCell ref="F369:G370"/>
    <mergeCell ref="H369:I370"/>
    <mergeCell ref="J369:J370"/>
    <mergeCell ref="K369:K370"/>
    <mergeCell ref="J378:J379"/>
    <mergeCell ref="K378:K379"/>
    <mergeCell ref="L378:L379"/>
    <mergeCell ref="F380:G381"/>
    <mergeCell ref="H380:I381"/>
    <mergeCell ref="J380:J381"/>
    <mergeCell ref="K380:K381"/>
    <mergeCell ref="L380:L381"/>
    <mergeCell ref="A376:A381"/>
    <mergeCell ref="F376:G376"/>
    <mergeCell ref="H376:L376"/>
    <mergeCell ref="B377:B379"/>
    <mergeCell ref="C377:C379"/>
    <mergeCell ref="D377:D379"/>
    <mergeCell ref="E377:E379"/>
    <mergeCell ref="F377:G379"/>
    <mergeCell ref="H377:I377"/>
    <mergeCell ref="H378:I379"/>
    <mergeCell ref="J384:J386"/>
    <mergeCell ref="K384:K386"/>
    <mergeCell ref="L384:L386"/>
    <mergeCell ref="F387:G388"/>
    <mergeCell ref="H387:I388"/>
    <mergeCell ref="J387:J388"/>
    <mergeCell ref="K387:K388"/>
    <mergeCell ref="L387:L388"/>
    <mergeCell ref="A382:A388"/>
    <mergeCell ref="F382:G382"/>
    <mergeCell ref="H382:L382"/>
    <mergeCell ref="B383:B386"/>
    <mergeCell ref="C383:C386"/>
    <mergeCell ref="D383:D386"/>
    <mergeCell ref="E383:E386"/>
    <mergeCell ref="F383:G386"/>
    <mergeCell ref="H383:I383"/>
    <mergeCell ref="H384:I386"/>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03:I404"/>
    <mergeCell ref="H415:I416"/>
    <mergeCell ref="J409:J410"/>
    <mergeCell ref="K409:K410"/>
    <mergeCell ref="L409:L410"/>
    <mergeCell ref="F411:G412"/>
    <mergeCell ref="H411:I412"/>
    <mergeCell ref="J411:J412"/>
    <mergeCell ref="K411:K412"/>
    <mergeCell ref="L411:L412"/>
    <mergeCell ref="A407:A412"/>
    <mergeCell ref="F407:G407"/>
    <mergeCell ref="H407:L407"/>
    <mergeCell ref="B408:B410"/>
    <mergeCell ref="C408:C410"/>
    <mergeCell ref="D408:D410"/>
    <mergeCell ref="E408:E410"/>
    <mergeCell ref="F408:G410"/>
    <mergeCell ref="H408:I408"/>
    <mergeCell ref="H409:I410"/>
    <mergeCell ref="A424:A429"/>
    <mergeCell ref="F424:G424"/>
    <mergeCell ref="H424:L424"/>
    <mergeCell ref="B425:B427"/>
    <mergeCell ref="C425:C427"/>
    <mergeCell ref="A419:A423"/>
    <mergeCell ref="F419:G419"/>
    <mergeCell ref="H419:L419"/>
    <mergeCell ref="B420:B421"/>
    <mergeCell ref="C420:C421"/>
    <mergeCell ref="D420:D421"/>
    <mergeCell ref="E420:E421"/>
    <mergeCell ref="F420:G421"/>
    <mergeCell ref="H420:I420"/>
    <mergeCell ref="H421:I421"/>
    <mergeCell ref="J415:J416"/>
    <mergeCell ref="K415:K416"/>
    <mergeCell ref="L415:L416"/>
    <mergeCell ref="F417:G418"/>
    <mergeCell ref="H417:I418"/>
    <mergeCell ref="J417:J418"/>
    <mergeCell ref="K417:K418"/>
    <mergeCell ref="L417:L418"/>
    <mergeCell ref="A413:A418"/>
    <mergeCell ref="F413:G413"/>
    <mergeCell ref="H413:L413"/>
    <mergeCell ref="B414:B416"/>
    <mergeCell ref="C414:C416"/>
    <mergeCell ref="D414:D416"/>
    <mergeCell ref="E414:E416"/>
    <mergeCell ref="F414:G416"/>
    <mergeCell ref="H414:I414"/>
    <mergeCell ref="K426:K427"/>
    <mergeCell ref="L426:L427"/>
    <mergeCell ref="F428:G429"/>
    <mergeCell ref="H428:I429"/>
    <mergeCell ref="J428:J429"/>
    <mergeCell ref="K428:K429"/>
    <mergeCell ref="L428:L429"/>
    <mergeCell ref="D425:D427"/>
    <mergeCell ref="E425:E427"/>
    <mergeCell ref="F425:G427"/>
    <mergeCell ref="H425:I425"/>
    <mergeCell ref="H426:I427"/>
    <mergeCell ref="J426:J427"/>
    <mergeCell ref="F422:G423"/>
    <mergeCell ref="H422:I423"/>
    <mergeCell ref="J422:J423"/>
    <mergeCell ref="K422:K423"/>
    <mergeCell ref="L422:L423"/>
    <mergeCell ref="F433:G434"/>
    <mergeCell ref="H433:I434"/>
    <mergeCell ref="J433:J434"/>
    <mergeCell ref="K433:K434"/>
    <mergeCell ref="L433:L434"/>
    <mergeCell ref="A435:A439"/>
    <mergeCell ref="F435:G435"/>
    <mergeCell ref="H435:L435"/>
    <mergeCell ref="B436:B437"/>
    <mergeCell ref="C436:C437"/>
    <mergeCell ref="A430:A434"/>
    <mergeCell ref="F430:G430"/>
    <mergeCell ref="H430:L430"/>
    <mergeCell ref="B431:B432"/>
    <mergeCell ref="C431:C432"/>
    <mergeCell ref="D431:D432"/>
    <mergeCell ref="E431:E432"/>
    <mergeCell ref="F431:G432"/>
    <mergeCell ref="H431:I431"/>
    <mergeCell ref="H432:I432"/>
    <mergeCell ref="F441:G442"/>
    <mergeCell ref="H441:I441"/>
    <mergeCell ref="H442:I442"/>
    <mergeCell ref="F443:G444"/>
    <mergeCell ref="H443:I444"/>
    <mergeCell ref="J443:J444"/>
    <mergeCell ref="J438:J439"/>
    <mergeCell ref="K438:K439"/>
    <mergeCell ref="L438:L439"/>
    <mergeCell ref="A440:A444"/>
    <mergeCell ref="F440:G440"/>
    <mergeCell ref="H440:L440"/>
    <mergeCell ref="B441:B442"/>
    <mergeCell ref="C441:C442"/>
    <mergeCell ref="D441:D442"/>
    <mergeCell ref="E441:E442"/>
    <mergeCell ref="D436:D437"/>
    <mergeCell ref="E436:E437"/>
    <mergeCell ref="F436:G437"/>
    <mergeCell ref="H436:I436"/>
    <mergeCell ref="H437:I437"/>
    <mergeCell ref="F438:G439"/>
    <mergeCell ref="H438:I439"/>
    <mergeCell ref="L448:L449"/>
    <mergeCell ref="A450:A455"/>
    <mergeCell ref="F450:G450"/>
    <mergeCell ref="H450:L450"/>
    <mergeCell ref="B451:B453"/>
    <mergeCell ref="C451:C453"/>
    <mergeCell ref="D451:D453"/>
    <mergeCell ref="E451:E453"/>
    <mergeCell ref="F451:G453"/>
    <mergeCell ref="H451:I451"/>
    <mergeCell ref="H446:I446"/>
    <mergeCell ref="H447:I447"/>
    <mergeCell ref="F448:G449"/>
    <mergeCell ref="H448:I449"/>
    <mergeCell ref="J448:J449"/>
    <mergeCell ref="K448:K449"/>
    <mergeCell ref="K443:K444"/>
    <mergeCell ref="L443:L444"/>
    <mergeCell ref="A445:A449"/>
    <mergeCell ref="F445:G445"/>
    <mergeCell ref="H445:L445"/>
    <mergeCell ref="B446:B447"/>
    <mergeCell ref="C446:C447"/>
    <mergeCell ref="D446:D447"/>
    <mergeCell ref="E446:E447"/>
    <mergeCell ref="F446:G447"/>
    <mergeCell ref="A461:A466"/>
    <mergeCell ref="F461:G461"/>
    <mergeCell ref="H461:L461"/>
    <mergeCell ref="B462:B464"/>
    <mergeCell ref="C462:C464"/>
    <mergeCell ref="A456:A460"/>
    <mergeCell ref="F456:G456"/>
    <mergeCell ref="H456:L456"/>
    <mergeCell ref="B457:B458"/>
    <mergeCell ref="C457:C458"/>
    <mergeCell ref="D457:D458"/>
    <mergeCell ref="E457:E458"/>
    <mergeCell ref="F457:G458"/>
    <mergeCell ref="H457:I457"/>
    <mergeCell ref="H458:I458"/>
    <mergeCell ref="H452:I453"/>
    <mergeCell ref="J452:J453"/>
    <mergeCell ref="K452:K453"/>
    <mergeCell ref="L452:L453"/>
    <mergeCell ref="F454:G455"/>
    <mergeCell ref="H454:I455"/>
    <mergeCell ref="J454:J455"/>
    <mergeCell ref="K454:K455"/>
    <mergeCell ref="L454:L455"/>
    <mergeCell ref="K463:K464"/>
    <mergeCell ref="L463:L464"/>
    <mergeCell ref="F465:G466"/>
    <mergeCell ref="H465:I466"/>
    <mergeCell ref="J465:J466"/>
    <mergeCell ref="K465:K466"/>
    <mergeCell ref="L465:L466"/>
    <mergeCell ref="D462:D464"/>
    <mergeCell ref="E462:E464"/>
    <mergeCell ref="F462:G464"/>
    <mergeCell ref="H462:I462"/>
    <mergeCell ref="H463:I464"/>
    <mergeCell ref="J463:J464"/>
    <mergeCell ref="F459:G460"/>
    <mergeCell ref="H459:I460"/>
    <mergeCell ref="J459:J460"/>
    <mergeCell ref="K459:K460"/>
    <mergeCell ref="L459:L460"/>
    <mergeCell ref="J469:J470"/>
    <mergeCell ref="K469:K470"/>
    <mergeCell ref="L469:L470"/>
    <mergeCell ref="F471:G472"/>
    <mergeCell ref="H471:I472"/>
    <mergeCell ref="J471:J472"/>
    <mergeCell ref="K471:K472"/>
    <mergeCell ref="L471:L472"/>
    <mergeCell ref="A467:A472"/>
    <mergeCell ref="F467:G467"/>
    <mergeCell ref="H467:L467"/>
    <mergeCell ref="B468:B470"/>
    <mergeCell ref="C468:C470"/>
    <mergeCell ref="D468:D470"/>
    <mergeCell ref="E468:E470"/>
    <mergeCell ref="F468:G470"/>
    <mergeCell ref="H468:I468"/>
    <mergeCell ref="H469:I470"/>
    <mergeCell ref="D479:D480"/>
    <mergeCell ref="E479:E480"/>
    <mergeCell ref="F479:G480"/>
    <mergeCell ref="H479:I479"/>
    <mergeCell ref="H480:I480"/>
    <mergeCell ref="F481:G482"/>
    <mergeCell ref="H481:I482"/>
    <mergeCell ref="F476:G477"/>
    <mergeCell ref="H476:I477"/>
    <mergeCell ref="J476:J477"/>
    <mergeCell ref="K476:K477"/>
    <mergeCell ref="L476:L477"/>
    <mergeCell ref="A478:A482"/>
    <mergeCell ref="F478:G478"/>
    <mergeCell ref="H478:L478"/>
    <mergeCell ref="B479:B480"/>
    <mergeCell ref="C479:C480"/>
    <mergeCell ref="A473:A477"/>
    <mergeCell ref="F473:G473"/>
    <mergeCell ref="H473:L473"/>
    <mergeCell ref="B474:B475"/>
    <mergeCell ref="C474:C475"/>
    <mergeCell ref="D474:D475"/>
    <mergeCell ref="E474:E475"/>
    <mergeCell ref="F474:G475"/>
    <mergeCell ref="H474:I474"/>
    <mergeCell ref="H475:I475"/>
    <mergeCell ref="K486:K487"/>
    <mergeCell ref="L486:L487"/>
    <mergeCell ref="A488:A492"/>
    <mergeCell ref="F488:G488"/>
    <mergeCell ref="H488:L488"/>
    <mergeCell ref="B489:B490"/>
    <mergeCell ref="C489:C490"/>
    <mergeCell ref="D489:D490"/>
    <mergeCell ref="E489:E490"/>
    <mergeCell ref="F489:G490"/>
    <mergeCell ref="F484:G485"/>
    <mergeCell ref="H484:I484"/>
    <mergeCell ref="H485:I485"/>
    <mergeCell ref="F486:G487"/>
    <mergeCell ref="H486:I487"/>
    <mergeCell ref="J486:J487"/>
    <mergeCell ref="J481:J482"/>
    <mergeCell ref="K481:K482"/>
    <mergeCell ref="L481:L482"/>
    <mergeCell ref="A483:A487"/>
    <mergeCell ref="F483:G483"/>
    <mergeCell ref="H483:L483"/>
    <mergeCell ref="B484:B485"/>
    <mergeCell ref="C484:C485"/>
    <mergeCell ref="D484:D485"/>
    <mergeCell ref="E484:E485"/>
    <mergeCell ref="H495:I495"/>
    <mergeCell ref="F496:G497"/>
    <mergeCell ref="H496:I497"/>
    <mergeCell ref="J496:J497"/>
    <mergeCell ref="K496:K497"/>
    <mergeCell ref="L496:L497"/>
    <mergeCell ref="L491:L492"/>
    <mergeCell ref="A493:A497"/>
    <mergeCell ref="F493:G493"/>
    <mergeCell ref="H493:L493"/>
    <mergeCell ref="B494:B495"/>
    <mergeCell ref="C494:C495"/>
    <mergeCell ref="D494:D495"/>
    <mergeCell ref="E494:E495"/>
    <mergeCell ref="F494:G495"/>
    <mergeCell ref="H494:I494"/>
    <mergeCell ref="H489:I489"/>
    <mergeCell ref="H490:I490"/>
    <mergeCell ref="F491:G492"/>
    <mergeCell ref="H491:I492"/>
    <mergeCell ref="J491:J492"/>
    <mergeCell ref="K491:K492"/>
    <mergeCell ref="F501:G502"/>
    <mergeCell ref="H501:I502"/>
    <mergeCell ref="J501:J502"/>
    <mergeCell ref="K501:K502"/>
    <mergeCell ref="L501:L502"/>
    <mergeCell ref="A503:A507"/>
    <mergeCell ref="F503:G503"/>
    <mergeCell ref="H503:L503"/>
    <mergeCell ref="B504:B505"/>
    <mergeCell ref="C504:C505"/>
    <mergeCell ref="A498:A502"/>
    <mergeCell ref="F498:G498"/>
    <mergeCell ref="H498:L498"/>
    <mergeCell ref="B499:B500"/>
    <mergeCell ref="C499:C500"/>
    <mergeCell ref="D499:D500"/>
    <mergeCell ref="E499:E500"/>
    <mergeCell ref="F499:G500"/>
    <mergeCell ref="H499:I499"/>
    <mergeCell ref="H500:I500"/>
    <mergeCell ref="J506:J507"/>
    <mergeCell ref="K506:K507"/>
    <mergeCell ref="L506:L507"/>
    <mergeCell ref="D504:D505"/>
    <mergeCell ref="E504:E505"/>
    <mergeCell ref="F504:G505"/>
    <mergeCell ref="H504:I504"/>
    <mergeCell ref="H505:I505"/>
    <mergeCell ref="F506:G507"/>
    <mergeCell ref="H506:I507"/>
    <mergeCell ref="H514:I514"/>
    <mergeCell ref="H515:I515"/>
    <mergeCell ref="F516:G517"/>
    <mergeCell ref="H516:I517"/>
    <mergeCell ref="J516:J517"/>
    <mergeCell ref="K516:K517"/>
    <mergeCell ref="K511:K512"/>
    <mergeCell ref="L511:L512"/>
    <mergeCell ref="A513:A517"/>
    <mergeCell ref="F513:G513"/>
    <mergeCell ref="H513:L513"/>
    <mergeCell ref="B514:B515"/>
    <mergeCell ref="C514:C515"/>
    <mergeCell ref="D514:D515"/>
    <mergeCell ref="E514:E515"/>
    <mergeCell ref="F514:G515"/>
    <mergeCell ref="F509:G510"/>
    <mergeCell ref="H509:I509"/>
    <mergeCell ref="H510:I510"/>
    <mergeCell ref="F511:G512"/>
    <mergeCell ref="H511:I512"/>
    <mergeCell ref="J511:J512"/>
    <mergeCell ref="H526:I527"/>
    <mergeCell ref="H520:I521"/>
    <mergeCell ref="J520:J521"/>
    <mergeCell ref="K520:K521"/>
    <mergeCell ref="L520:L521"/>
    <mergeCell ref="F522:G523"/>
    <mergeCell ref="H522:I523"/>
    <mergeCell ref="J522:J523"/>
    <mergeCell ref="K522:K523"/>
    <mergeCell ref="L522:L523"/>
    <mergeCell ref="L516:L517"/>
    <mergeCell ref="A518:A523"/>
    <mergeCell ref="F518:G518"/>
    <mergeCell ref="H518:L518"/>
    <mergeCell ref="B519:B521"/>
    <mergeCell ref="C519:C521"/>
    <mergeCell ref="D519:D521"/>
    <mergeCell ref="E519:E521"/>
    <mergeCell ref="F519:G521"/>
    <mergeCell ref="H519:I519"/>
    <mergeCell ref="A508:A512"/>
    <mergeCell ref="F508:G508"/>
    <mergeCell ref="H508:L508"/>
    <mergeCell ref="B509:B510"/>
    <mergeCell ref="C509:C510"/>
    <mergeCell ref="D509:D510"/>
    <mergeCell ref="E509:E510"/>
    <mergeCell ref="A535:A540"/>
    <mergeCell ref="F535:G535"/>
    <mergeCell ref="H535:L535"/>
    <mergeCell ref="B536:B538"/>
    <mergeCell ref="C536:C538"/>
    <mergeCell ref="A530:A534"/>
    <mergeCell ref="F530:G530"/>
    <mergeCell ref="H530:L530"/>
    <mergeCell ref="B531:B532"/>
    <mergeCell ref="C531:C532"/>
    <mergeCell ref="D531:D532"/>
    <mergeCell ref="E531:E532"/>
    <mergeCell ref="F531:G532"/>
    <mergeCell ref="H531:I531"/>
    <mergeCell ref="H532:I532"/>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43:I545"/>
    <mergeCell ref="K537:K538"/>
    <mergeCell ref="L537:L538"/>
    <mergeCell ref="F539:G540"/>
    <mergeCell ref="H539:I540"/>
    <mergeCell ref="J539:J540"/>
    <mergeCell ref="K539:K540"/>
    <mergeCell ref="L539:L540"/>
    <mergeCell ref="D536:D538"/>
    <mergeCell ref="E536:E538"/>
    <mergeCell ref="F536:G538"/>
    <mergeCell ref="H536:I536"/>
    <mergeCell ref="H537:I538"/>
    <mergeCell ref="J537:J538"/>
    <mergeCell ref="F533:G534"/>
    <mergeCell ref="H533:I534"/>
    <mergeCell ref="J533:J534"/>
    <mergeCell ref="K533:K534"/>
    <mergeCell ref="L533:L534"/>
    <mergeCell ref="F551:G552"/>
    <mergeCell ref="H551:I552"/>
    <mergeCell ref="J551:J552"/>
    <mergeCell ref="K551:K552"/>
    <mergeCell ref="L551:L552"/>
    <mergeCell ref="A548:A552"/>
    <mergeCell ref="F548:G548"/>
    <mergeCell ref="H548:L548"/>
    <mergeCell ref="B549:B550"/>
    <mergeCell ref="C549:C550"/>
    <mergeCell ref="D549:D550"/>
    <mergeCell ref="E549:E550"/>
    <mergeCell ref="F549:G550"/>
    <mergeCell ref="H549:I549"/>
    <mergeCell ref="H550:I550"/>
    <mergeCell ref="J543:J545"/>
    <mergeCell ref="K543:K545"/>
    <mergeCell ref="L543:L545"/>
    <mergeCell ref="F546:G547"/>
    <mergeCell ref="H546:I547"/>
    <mergeCell ref="J546:J547"/>
    <mergeCell ref="K546:K547"/>
    <mergeCell ref="L546:L547"/>
    <mergeCell ref="A541:A547"/>
    <mergeCell ref="F541:G541"/>
    <mergeCell ref="H541:L541"/>
    <mergeCell ref="B542:B545"/>
    <mergeCell ref="C542:C545"/>
    <mergeCell ref="D542:D545"/>
    <mergeCell ref="E542:E545"/>
    <mergeCell ref="F542:G545"/>
    <mergeCell ref="H542:I54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61"/>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13</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1201</v>
      </c>
      <c r="B10" s="203" t="s">
        <v>12</v>
      </c>
      <c r="C10" s="207" t="s">
        <v>11</v>
      </c>
      <c r="D10" s="207" t="s">
        <v>280</v>
      </c>
      <c r="E10" s="207" t="s">
        <v>281</v>
      </c>
      <c r="F10" s="653" t="s">
        <v>8</v>
      </c>
      <c r="G10" s="653"/>
      <c r="H10" s="650"/>
      <c r="I10" s="650"/>
      <c r="J10" s="650"/>
      <c r="K10" s="650"/>
      <c r="L10" s="650"/>
    </row>
    <row r="11" spans="1:12" x14ac:dyDescent="0.2">
      <c r="A11" s="652"/>
      <c r="B11" s="651" t="s">
        <v>3855</v>
      </c>
      <c r="C11" s="654" t="s">
        <v>3856</v>
      </c>
      <c r="D11" s="655">
        <v>43374</v>
      </c>
      <c r="E11" s="651" t="s">
        <v>2260</v>
      </c>
      <c r="F11" s="651" t="s">
        <v>2261</v>
      </c>
      <c r="G11" s="651"/>
      <c r="H11" s="649" t="s">
        <v>286</v>
      </c>
      <c r="I11" s="649"/>
      <c r="J11" s="209" t="s">
        <v>287</v>
      </c>
      <c r="K11" s="209" t="s">
        <v>16</v>
      </c>
      <c r="L11" s="210">
        <v>412</v>
      </c>
    </row>
    <row r="12" spans="1:12" x14ac:dyDescent="0.2">
      <c r="A12" s="652"/>
      <c r="B12" s="651"/>
      <c r="C12" s="654"/>
      <c r="D12" s="655"/>
      <c r="E12" s="651"/>
      <c r="F12" s="651"/>
      <c r="G12" s="651"/>
      <c r="H12" s="649" t="s">
        <v>242</v>
      </c>
      <c r="I12" s="649"/>
      <c r="J12" s="651" t="s">
        <v>287</v>
      </c>
      <c r="K12" s="651" t="s">
        <v>287</v>
      </c>
      <c r="L12" s="648">
        <v>0</v>
      </c>
    </row>
    <row r="13" spans="1:12" x14ac:dyDescent="0.2">
      <c r="A13" s="652"/>
      <c r="B13" s="651"/>
      <c r="C13" s="654"/>
      <c r="D13" s="655"/>
      <c r="E13" s="651"/>
      <c r="F13" s="651"/>
      <c r="G13" s="651"/>
      <c r="H13" s="649"/>
      <c r="I13" s="649"/>
      <c r="J13" s="651"/>
      <c r="K13" s="651"/>
      <c r="L13" s="648"/>
    </row>
    <row r="14" spans="1:12" ht="24" x14ac:dyDescent="0.2">
      <c r="A14" s="652"/>
      <c r="B14" s="203" t="s">
        <v>6</v>
      </c>
      <c r="C14" s="207" t="s">
        <v>5</v>
      </c>
      <c r="D14" s="207" t="s">
        <v>288</v>
      </c>
      <c r="E14" s="207" t="s">
        <v>289</v>
      </c>
      <c r="F14" s="650"/>
      <c r="G14" s="650"/>
      <c r="H14" s="649" t="s">
        <v>290</v>
      </c>
      <c r="I14" s="649"/>
      <c r="J14" s="651" t="s">
        <v>287</v>
      </c>
      <c r="K14" s="651" t="s">
        <v>287</v>
      </c>
      <c r="L14" s="648">
        <v>0</v>
      </c>
    </row>
    <row r="15" spans="1:12" ht="24" x14ac:dyDescent="0.2">
      <c r="A15" s="652"/>
      <c r="B15" s="209" t="s">
        <v>1091</v>
      </c>
      <c r="C15" s="209" t="s">
        <v>2261</v>
      </c>
      <c r="D15" s="211">
        <v>43378</v>
      </c>
      <c r="E15" s="209" t="s">
        <v>975</v>
      </c>
      <c r="F15" s="650"/>
      <c r="G15" s="650"/>
      <c r="H15" s="649"/>
      <c r="I15" s="649"/>
      <c r="J15" s="651"/>
      <c r="K15" s="651"/>
      <c r="L15" s="648"/>
    </row>
    <row r="16" spans="1:12" ht="24" x14ac:dyDescent="0.2">
      <c r="A16" s="652">
        <v>1202</v>
      </c>
      <c r="B16" s="203" t="s">
        <v>12</v>
      </c>
      <c r="C16" s="207" t="s">
        <v>11</v>
      </c>
      <c r="D16" s="207" t="s">
        <v>280</v>
      </c>
      <c r="E16" s="207" t="s">
        <v>281</v>
      </c>
      <c r="F16" s="653" t="s">
        <v>8</v>
      </c>
      <c r="G16" s="653"/>
      <c r="H16" s="650"/>
      <c r="I16" s="650"/>
      <c r="J16" s="650"/>
      <c r="K16" s="650"/>
      <c r="L16" s="650"/>
    </row>
    <row r="17" spans="1:12" x14ac:dyDescent="0.2">
      <c r="A17" s="652"/>
      <c r="B17" s="651" t="s">
        <v>3855</v>
      </c>
      <c r="C17" s="654" t="s">
        <v>3857</v>
      </c>
      <c r="D17" s="655">
        <v>43527</v>
      </c>
      <c r="E17" s="651" t="s">
        <v>3858</v>
      </c>
      <c r="F17" s="651" t="s">
        <v>3859</v>
      </c>
      <c r="G17" s="651"/>
      <c r="H17" s="649" t="s">
        <v>286</v>
      </c>
      <c r="I17" s="649"/>
      <c r="J17" s="209" t="s">
        <v>287</v>
      </c>
      <c r="K17" s="209" t="s">
        <v>16</v>
      </c>
      <c r="L17" s="210">
        <v>2389</v>
      </c>
    </row>
    <row r="18" spans="1:12" x14ac:dyDescent="0.2">
      <c r="A18" s="652"/>
      <c r="B18" s="651"/>
      <c r="C18" s="654"/>
      <c r="D18" s="655"/>
      <c r="E18" s="651"/>
      <c r="F18" s="651"/>
      <c r="G18" s="651"/>
      <c r="H18" s="649" t="s">
        <v>242</v>
      </c>
      <c r="I18" s="649"/>
      <c r="J18" s="651" t="s">
        <v>287</v>
      </c>
      <c r="K18" s="651" t="s">
        <v>16</v>
      </c>
      <c r="L18" s="648">
        <v>2912.49</v>
      </c>
    </row>
    <row r="19" spans="1:12" x14ac:dyDescent="0.2">
      <c r="A19" s="652"/>
      <c r="B19" s="651"/>
      <c r="C19" s="654"/>
      <c r="D19" s="655"/>
      <c r="E19" s="651"/>
      <c r="F19" s="651"/>
      <c r="G19" s="651"/>
      <c r="H19" s="649"/>
      <c r="I19" s="649"/>
      <c r="J19" s="651"/>
      <c r="K19" s="651"/>
      <c r="L19" s="648"/>
    </row>
    <row r="20" spans="1:12" ht="24" x14ac:dyDescent="0.2">
      <c r="A20" s="652"/>
      <c r="B20" s="203" t="s">
        <v>6</v>
      </c>
      <c r="C20" s="207" t="s">
        <v>5</v>
      </c>
      <c r="D20" s="207" t="s">
        <v>288</v>
      </c>
      <c r="E20" s="207" t="s">
        <v>289</v>
      </c>
      <c r="F20" s="650"/>
      <c r="G20" s="650"/>
      <c r="H20" s="649" t="s">
        <v>290</v>
      </c>
      <c r="I20" s="649"/>
      <c r="J20" s="651" t="s">
        <v>287</v>
      </c>
      <c r="K20" s="651" t="s">
        <v>16</v>
      </c>
      <c r="L20" s="648">
        <v>150</v>
      </c>
    </row>
    <row r="21" spans="1:12" ht="24" x14ac:dyDescent="0.2">
      <c r="A21" s="652"/>
      <c r="B21" s="209" t="s">
        <v>1091</v>
      </c>
      <c r="C21" s="209" t="s">
        <v>3859</v>
      </c>
      <c r="D21" s="211">
        <v>43540</v>
      </c>
      <c r="E21" s="209" t="s">
        <v>3860</v>
      </c>
      <c r="F21" s="650"/>
      <c r="G21" s="650"/>
      <c r="H21" s="649"/>
      <c r="I21" s="649"/>
      <c r="J21" s="651"/>
      <c r="K21" s="651"/>
      <c r="L21" s="648"/>
    </row>
    <row r="22" spans="1:12" ht="24" x14ac:dyDescent="0.2">
      <c r="A22" s="652">
        <v>1203</v>
      </c>
      <c r="B22" s="203" t="s">
        <v>12</v>
      </c>
      <c r="C22" s="207" t="s">
        <v>11</v>
      </c>
      <c r="D22" s="207" t="s">
        <v>280</v>
      </c>
      <c r="E22" s="207" t="s">
        <v>281</v>
      </c>
      <c r="F22" s="653" t="s">
        <v>8</v>
      </c>
      <c r="G22" s="653"/>
      <c r="H22" s="650"/>
      <c r="I22" s="650"/>
      <c r="J22" s="650"/>
      <c r="K22" s="650"/>
      <c r="L22" s="650"/>
    </row>
    <row r="23" spans="1:12" x14ac:dyDescent="0.2">
      <c r="A23" s="652"/>
      <c r="B23" s="651" t="s">
        <v>3861</v>
      </c>
      <c r="C23" s="654" t="s">
        <v>3862</v>
      </c>
      <c r="D23" s="655">
        <v>43409</v>
      </c>
      <c r="E23" s="651" t="s">
        <v>2617</v>
      </c>
      <c r="F23" s="651" t="s">
        <v>3863</v>
      </c>
      <c r="G23" s="651"/>
      <c r="H23" s="649" t="s">
        <v>286</v>
      </c>
      <c r="I23" s="649"/>
      <c r="J23" s="209" t="s">
        <v>287</v>
      </c>
      <c r="K23" s="209" t="s">
        <v>16</v>
      </c>
      <c r="L23" s="210">
        <v>644</v>
      </c>
    </row>
    <row r="24" spans="1:12" x14ac:dyDescent="0.2">
      <c r="A24" s="652"/>
      <c r="B24" s="651"/>
      <c r="C24" s="654"/>
      <c r="D24" s="655"/>
      <c r="E24" s="651"/>
      <c r="F24" s="651"/>
      <c r="G24" s="651"/>
      <c r="H24" s="649" t="s">
        <v>242</v>
      </c>
      <c r="I24" s="649"/>
      <c r="J24" s="209" t="s">
        <v>287</v>
      </c>
      <c r="K24" s="209" t="s">
        <v>16</v>
      </c>
      <c r="L24" s="210">
        <v>746.2</v>
      </c>
    </row>
    <row r="25" spans="1:12" ht="24" x14ac:dyDescent="0.2">
      <c r="A25" s="652"/>
      <c r="B25" s="203" t="s">
        <v>6</v>
      </c>
      <c r="C25" s="207" t="s">
        <v>5</v>
      </c>
      <c r="D25" s="207" t="s">
        <v>288</v>
      </c>
      <c r="E25" s="207" t="s">
        <v>289</v>
      </c>
      <c r="F25" s="650"/>
      <c r="G25" s="650"/>
      <c r="H25" s="649" t="s">
        <v>290</v>
      </c>
      <c r="I25" s="649"/>
      <c r="J25" s="651" t="s">
        <v>287</v>
      </c>
      <c r="K25" s="651" t="s">
        <v>16</v>
      </c>
      <c r="L25" s="648">
        <v>40</v>
      </c>
    </row>
    <row r="26" spans="1:12" ht="36" x14ac:dyDescent="0.2">
      <c r="A26" s="652"/>
      <c r="B26" s="209" t="s">
        <v>3864</v>
      </c>
      <c r="C26" s="209" t="s">
        <v>3863</v>
      </c>
      <c r="D26" s="211">
        <v>43416</v>
      </c>
      <c r="E26" s="209" t="s">
        <v>3865</v>
      </c>
      <c r="F26" s="650"/>
      <c r="G26" s="650"/>
      <c r="H26" s="649"/>
      <c r="I26" s="649"/>
      <c r="J26" s="651"/>
      <c r="K26" s="651"/>
      <c r="L26" s="648"/>
    </row>
    <row r="27" spans="1:12" ht="24" x14ac:dyDescent="0.2">
      <c r="A27" s="652">
        <v>1204</v>
      </c>
      <c r="B27" s="203" t="s">
        <v>12</v>
      </c>
      <c r="C27" s="207" t="s">
        <v>11</v>
      </c>
      <c r="D27" s="207" t="s">
        <v>280</v>
      </c>
      <c r="E27" s="207" t="s">
        <v>281</v>
      </c>
      <c r="F27" s="653" t="s">
        <v>8</v>
      </c>
      <c r="G27" s="653"/>
      <c r="H27" s="650"/>
      <c r="I27" s="650"/>
      <c r="J27" s="650"/>
      <c r="K27" s="650"/>
      <c r="L27" s="650"/>
    </row>
    <row r="28" spans="1:12" x14ac:dyDescent="0.2">
      <c r="A28" s="652"/>
      <c r="B28" s="651" t="s">
        <v>3866</v>
      </c>
      <c r="C28" s="654" t="s">
        <v>3867</v>
      </c>
      <c r="D28" s="655">
        <v>43400</v>
      </c>
      <c r="E28" s="651" t="s">
        <v>417</v>
      </c>
      <c r="F28" s="651" t="s">
        <v>3868</v>
      </c>
      <c r="G28" s="651"/>
      <c r="H28" s="649" t="s">
        <v>286</v>
      </c>
      <c r="I28" s="649"/>
      <c r="J28" s="209" t="s">
        <v>287</v>
      </c>
      <c r="K28" s="209" t="s">
        <v>16</v>
      </c>
      <c r="L28" s="210">
        <v>222.14</v>
      </c>
    </row>
    <row r="29" spans="1:12" x14ac:dyDescent="0.2">
      <c r="A29" s="652"/>
      <c r="B29" s="651"/>
      <c r="C29" s="654"/>
      <c r="D29" s="655"/>
      <c r="E29" s="651"/>
      <c r="F29" s="651"/>
      <c r="G29" s="651"/>
      <c r="H29" s="649" t="s">
        <v>242</v>
      </c>
      <c r="I29" s="649"/>
      <c r="J29" s="209" t="s">
        <v>287</v>
      </c>
      <c r="K29" s="209" t="s">
        <v>16</v>
      </c>
      <c r="L29" s="210">
        <v>531.4</v>
      </c>
    </row>
    <row r="30" spans="1:12" ht="24" x14ac:dyDescent="0.2">
      <c r="A30" s="652"/>
      <c r="B30" s="203" t="s">
        <v>6</v>
      </c>
      <c r="C30" s="207" t="s">
        <v>5</v>
      </c>
      <c r="D30" s="207" t="s">
        <v>288</v>
      </c>
      <c r="E30" s="207" t="s">
        <v>289</v>
      </c>
      <c r="F30" s="650"/>
      <c r="G30" s="650"/>
      <c r="H30" s="649" t="s">
        <v>290</v>
      </c>
      <c r="I30" s="649"/>
      <c r="J30" s="651" t="s">
        <v>287</v>
      </c>
      <c r="K30" s="651" t="s">
        <v>16</v>
      </c>
      <c r="L30" s="648">
        <v>674</v>
      </c>
    </row>
    <row r="31" spans="1:12" ht="24" x14ac:dyDescent="0.2">
      <c r="A31" s="652"/>
      <c r="B31" s="209" t="s">
        <v>291</v>
      </c>
      <c r="C31" s="209" t="s">
        <v>3868</v>
      </c>
      <c r="D31" s="211">
        <v>43401</v>
      </c>
      <c r="E31" s="209" t="s">
        <v>3869</v>
      </c>
      <c r="F31" s="650"/>
      <c r="G31" s="650"/>
      <c r="H31" s="649"/>
      <c r="I31" s="649"/>
      <c r="J31" s="651"/>
      <c r="K31" s="651"/>
      <c r="L31" s="648"/>
    </row>
    <row r="32" spans="1:12" ht="24" x14ac:dyDescent="0.2">
      <c r="A32" s="652">
        <v>1205</v>
      </c>
      <c r="B32" s="203" t="s">
        <v>12</v>
      </c>
      <c r="C32" s="207" t="s">
        <v>11</v>
      </c>
      <c r="D32" s="207" t="s">
        <v>280</v>
      </c>
      <c r="E32" s="207" t="s">
        <v>281</v>
      </c>
      <c r="F32" s="653" t="s">
        <v>8</v>
      </c>
      <c r="G32" s="653"/>
      <c r="H32" s="650"/>
      <c r="I32" s="650"/>
      <c r="J32" s="650"/>
      <c r="K32" s="650"/>
      <c r="L32" s="650"/>
    </row>
    <row r="33" spans="1:12" x14ac:dyDescent="0.2">
      <c r="A33" s="652"/>
      <c r="B33" s="651" t="s">
        <v>3870</v>
      </c>
      <c r="C33" s="654" t="s">
        <v>3871</v>
      </c>
      <c r="D33" s="655">
        <v>43544</v>
      </c>
      <c r="E33" s="651" t="s">
        <v>1604</v>
      </c>
      <c r="F33" s="651" t="s">
        <v>1605</v>
      </c>
      <c r="G33" s="651"/>
      <c r="H33" s="649" t="s">
        <v>286</v>
      </c>
      <c r="I33" s="649"/>
      <c r="J33" s="209" t="s">
        <v>287</v>
      </c>
      <c r="K33" s="209" t="s">
        <v>16</v>
      </c>
      <c r="L33" s="210">
        <v>298.83</v>
      </c>
    </row>
    <row r="34" spans="1:12" x14ac:dyDescent="0.2">
      <c r="A34" s="652"/>
      <c r="B34" s="651"/>
      <c r="C34" s="654"/>
      <c r="D34" s="655"/>
      <c r="E34" s="651"/>
      <c r="F34" s="651"/>
      <c r="G34" s="651"/>
      <c r="H34" s="649" t="s">
        <v>242</v>
      </c>
      <c r="I34" s="649"/>
      <c r="J34" s="209" t="s">
        <v>287</v>
      </c>
      <c r="K34" s="209" t="s">
        <v>16</v>
      </c>
      <c r="L34" s="210">
        <v>508.6</v>
      </c>
    </row>
    <row r="35" spans="1:12" ht="24" x14ac:dyDescent="0.2">
      <c r="A35" s="652"/>
      <c r="B35" s="203" t="s">
        <v>6</v>
      </c>
      <c r="C35" s="207" t="s">
        <v>5</v>
      </c>
      <c r="D35" s="207" t="s">
        <v>288</v>
      </c>
      <c r="E35" s="207" t="s">
        <v>289</v>
      </c>
      <c r="F35" s="650"/>
      <c r="G35" s="650"/>
      <c r="H35" s="649" t="s">
        <v>290</v>
      </c>
      <c r="I35" s="649"/>
      <c r="J35" s="651" t="s">
        <v>287</v>
      </c>
      <c r="K35" s="651" t="s">
        <v>287</v>
      </c>
      <c r="L35" s="648">
        <v>0</v>
      </c>
    </row>
    <row r="36" spans="1:12" ht="24" x14ac:dyDescent="0.2">
      <c r="A36" s="652"/>
      <c r="B36" s="209" t="s">
        <v>439</v>
      </c>
      <c r="C36" s="209" t="s">
        <v>1605</v>
      </c>
      <c r="D36" s="211">
        <v>43546</v>
      </c>
      <c r="E36" s="209" t="s">
        <v>893</v>
      </c>
      <c r="F36" s="650"/>
      <c r="G36" s="650"/>
      <c r="H36" s="649"/>
      <c r="I36" s="649"/>
      <c r="J36" s="651"/>
      <c r="K36" s="651"/>
      <c r="L36" s="648"/>
    </row>
    <row r="37" spans="1:12" ht="24" x14ac:dyDescent="0.2">
      <c r="A37" s="652">
        <v>1206</v>
      </c>
      <c r="B37" s="203" t="s">
        <v>12</v>
      </c>
      <c r="C37" s="207" t="s">
        <v>11</v>
      </c>
      <c r="D37" s="207" t="s">
        <v>280</v>
      </c>
      <c r="E37" s="207" t="s">
        <v>281</v>
      </c>
      <c r="F37" s="653" t="s">
        <v>8</v>
      </c>
      <c r="G37" s="653"/>
      <c r="H37" s="650"/>
      <c r="I37" s="650"/>
      <c r="J37" s="650"/>
      <c r="K37" s="650"/>
      <c r="L37" s="650"/>
    </row>
    <row r="38" spans="1:12" x14ac:dyDescent="0.2">
      <c r="A38" s="652"/>
      <c r="B38" s="651" t="s">
        <v>3872</v>
      </c>
      <c r="C38" s="654" t="s">
        <v>3873</v>
      </c>
      <c r="D38" s="655">
        <v>43517</v>
      </c>
      <c r="E38" s="651" t="s">
        <v>607</v>
      </c>
      <c r="F38" s="651" t="s">
        <v>700</v>
      </c>
      <c r="G38" s="651"/>
      <c r="H38" s="649" t="s">
        <v>286</v>
      </c>
      <c r="I38" s="649"/>
      <c r="J38" s="209" t="s">
        <v>287</v>
      </c>
      <c r="K38" s="209" t="s">
        <v>16</v>
      </c>
      <c r="L38" s="210">
        <v>1100</v>
      </c>
    </row>
    <row r="39" spans="1:12" x14ac:dyDescent="0.2">
      <c r="A39" s="652"/>
      <c r="B39" s="651"/>
      <c r="C39" s="654"/>
      <c r="D39" s="655"/>
      <c r="E39" s="651"/>
      <c r="F39" s="651"/>
      <c r="G39" s="651"/>
      <c r="H39" s="649" t="s">
        <v>242</v>
      </c>
      <c r="I39" s="649"/>
      <c r="J39" s="651" t="s">
        <v>287</v>
      </c>
      <c r="K39" s="651" t="s">
        <v>287</v>
      </c>
      <c r="L39" s="648">
        <v>0</v>
      </c>
    </row>
    <row r="40" spans="1:12" x14ac:dyDescent="0.2">
      <c r="A40" s="652"/>
      <c r="B40" s="651"/>
      <c r="C40" s="654"/>
      <c r="D40" s="655"/>
      <c r="E40" s="651"/>
      <c r="F40" s="651"/>
      <c r="G40" s="651"/>
      <c r="H40" s="649"/>
      <c r="I40" s="649"/>
      <c r="J40" s="651"/>
      <c r="K40" s="651"/>
      <c r="L40" s="648"/>
    </row>
    <row r="41" spans="1:12" ht="24" x14ac:dyDescent="0.2">
      <c r="A41" s="652"/>
      <c r="B41" s="203" t="s">
        <v>6</v>
      </c>
      <c r="C41" s="207" t="s">
        <v>5</v>
      </c>
      <c r="D41" s="207" t="s">
        <v>288</v>
      </c>
      <c r="E41" s="207" t="s">
        <v>289</v>
      </c>
      <c r="F41" s="650"/>
      <c r="G41" s="650"/>
      <c r="H41" s="649" t="s">
        <v>290</v>
      </c>
      <c r="I41" s="649"/>
      <c r="J41" s="651" t="s">
        <v>287</v>
      </c>
      <c r="K41" s="651" t="s">
        <v>287</v>
      </c>
      <c r="L41" s="648">
        <v>0</v>
      </c>
    </row>
    <row r="42" spans="1:12" ht="24" x14ac:dyDescent="0.2">
      <c r="A42" s="652"/>
      <c r="B42" s="209" t="s">
        <v>291</v>
      </c>
      <c r="C42" s="209" t="s">
        <v>700</v>
      </c>
      <c r="D42" s="211">
        <v>43521</v>
      </c>
      <c r="E42" s="209" t="s">
        <v>701</v>
      </c>
      <c r="F42" s="650"/>
      <c r="G42" s="650"/>
      <c r="H42" s="649"/>
      <c r="I42" s="649"/>
      <c r="J42" s="651"/>
      <c r="K42" s="651"/>
      <c r="L42" s="648"/>
    </row>
    <row r="43" spans="1:12" ht="24" x14ac:dyDescent="0.2">
      <c r="A43" s="652">
        <v>1207</v>
      </c>
      <c r="B43" s="203" t="s">
        <v>12</v>
      </c>
      <c r="C43" s="207" t="s">
        <v>11</v>
      </c>
      <c r="D43" s="207" t="s">
        <v>280</v>
      </c>
      <c r="E43" s="207" t="s">
        <v>281</v>
      </c>
      <c r="F43" s="653" t="s">
        <v>8</v>
      </c>
      <c r="G43" s="653"/>
      <c r="H43" s="650"/>
      <c r="I43" s="650"/>
      <c r="J43" s="650"/>
      <c r="K43" s="650"/>
      <c r="L43" s="650"/>
    </row>
    <row r="44" spans="1:12" x14ac:dyDescent="0.2">
      <c r="A44" s="652"/>
      <c r="B44" s="651" t="s">
        <v>3874</v>
      </c>
      <c r="C44" s="654" t="s">
        <v>3875</v>
      </c>
      <c r="D44" s="655">
        <v>43399</v>
      </c>
      <c r="E44" s="651" t="s">
        <v>417</v>
      </c>
      <c r="F44" s="651" t="s">
        <v>3876</v>
      </c>
      <c r="G44" s="651"/>
      <c r="H44" s="649" t="s">
        <v>286</v>
      </c>
      <c r="I44" s="649"/>
      <c r="J44" s="209" t="s">
        <v>287</v>
      </c>
      <c r="K44" s="209" t="s">
        <v>16</v>
      </c>
      <c r="L44" s="210">
        <v>189</v>
      </c>
    </row>
    <row r="45" spans="1:12" x14ac:dyDescent="0.2">
      <c r="A45" s="652"/>
      <c r="B45" s="651"/>
      <c r="C45" s="654"/>
      <c r="D45" s="655"/>
      <c r="E45" s="651"/>
      <c r="F45" s="651"/>
      <c r="G45" s="651"/>
      <c r="H45" s="649" t="s">
        <v>242</v>
      </c>
      <c r="I45" s="649"/>
      <c r="J45" s="209" t="s">
        <v>287</v>
      </c>
      <c r="K45" s="209" t="s">
        <v>16</v>
      </c>
      <c r="L45" s="210">
        <v>450.61</v>
      </c>
    </row>
    <row r="46" spans="1:12" ht="24" x14ac:dyDescent="0.2">
      <c r="A46" s="652"/>
      <c r="B46" s="203" t="s">
        <v>6</v>
      </c>
      <c r="C46" s="207" t="s">
        <v>5</v>
      </c>
      <c r="D46" s="207" t="s">
        <v>288</v>
      </c>
      <c r="E46" s="207" t="s">
        <v>289</v>
      </c>
      <c r="F46" s="650"/>
      <c r="G46" s="650"/>
      <c r="H46" s="649" t="s">
        <v>290</v>
      </c>
      <c r="I46" s="649"/>
      <c r="J46" s="651" t="s">
        <v>287</v>
      </c>
      <c r="K46" s="651" t="s">
        <v>16</v>
      </c>
      <c r="L46" s="648">
        <v>200</v>
      </c>
    </row>
    <row r="47" spans="1:12" ht="24" x14ac:dyDescent="0.2">
      <c r="A47" s="652"/>
      <c r="B47" s="209" t="s">
        <v>832</v>
      </c>
      <c r="C47" s="209" t="s">
        <v>3876</v>
      </c>
      <c r="D47" s="211">
        <v>43400</v>
      </c>
      <c r="E47" s="209" t="s">
        <v>1112</v>
      </c>
      <c r="F47" s="650"/>
      <c r="G47" s="650"/>
      <c r="H47" s="649"/>
      <c r="I47" s="649"/>
      <c r="J47" s="651"/>
      <c r="K47" s="651"/>
      <c r="L47" s="648"/>
    </row>
    <row r="48" spans="1:12" ht="24" x14ac:dyDescent="0.2">
      <c r="A48" s="652">
        <v>1208</v>
      </c>
      <c r="B48" s="203" t="s">
        <v>12</v>
      </c>
      <c r="C48" s="207" t="s">
        <v>11</v>
      </c>
      <c r="D48" s="207" t="s">
        <v>280</v>
      </c>
      <c r="E48" s="207" t="s">
        <v>281</v>
      </c>
      <c r="F48" s="653" t="s">
        <v>8</v>
      </c>
      <c r="G48" s="653"/>
      <c r="H48" s="650"/>
      <c r="I48" s="650"/>
      <c r="J48" s="650"/>
      <c r="K48" s="650"/>
      <c r="L48" s="650"/>
    </row>
    <row r="49" spans="1:12" x14ac:dyDescent="0.2">
      <c r="A49" s="652"/>
      <c r="B49" s="651" t="s">
        <v>3877</v>
      </c>
      <c r="C49" s="654" t="s">
        <v>3878</v>
      </c>
      <c r="D49" s="655">
        <v>43547</v>
      </c>
      <c r="E49" s="651" t="s">
        <v>1258</v>
      </c>
      <c r="F49" s="651" t="s">
        <v>3879</v>
      </c>
      <c r="G49" s="651"/>
      <c r="H49" s="649" t="s">
        <v>286</v>
      </c>
      <c r="I49" s="649"/>
      <c r="J49" s="209" t="s">
        <v>287</v>
      </c>
      <c r="K49" s="209" t="s">
        <v>287</v>
      </c>
      <c r="L49" s="210">
        <v>0</v>
      </c>
    </row>
    <row r="50" spans="1:12" x14ac:dyDescent="0.2">
      <c r="A50" s="652"/>
      <c r="B50" s="651"/>
      <c r="C50" s="654"/>
      <c r="D50" s="655"/>
      <c r="E50" s="651"/>
      <c r="F50" s="651"/>
      <c r="G50" s="651"/>
      <c r="H50" s="649" t="s">
        <v>242</v>
      </c>
      <c r="I50" s="649"/>
      <c r="J50" s="651" t="s">
        <v>287</v>
      </c>
      <c r="K50" s="651" t="s">
        <v>287</v>
      </c>
      <c r="L50" s="648">
        <v>0</v>
      </c>
    </row>
    <row r="51" spans="1:12" x14ac:dyDescent="0.2">
      <c r="A51" s="652"/>
      <c r="B51" s="651"/>
      <c r="C51" s="654"/>
      <c r="D51" s="655"/>
      <c r="E51" s="651"/>
      <c r="F51" s="651"/>
      <c r="G51" s="651"/>
      <c r="H51" s="649"/>
      <c r="I51" s="649"/>
      <c r="J51" s="651"/>
      <c r="K51" s="651"/>
      <c r="L51" s="648"/>
    </row>
    <row r="52" spans="1:12" ht="24" x14ac:dyDescent="0.2">
      <c r="A52" s="652"/>
      <c r="B52" s="203" t="s">
        <v>6</v>
      </c>
      <c r="C52" s="207" t="s">
        <v>5</v>
      </c>
      <c r="D52" s="207" t="s">
        <v>288</v>
      </c>
      <c r="E52" s="207" t="s">
        <v>289</v>
      </c>
      <c r="F52" s="650"/>
      <c r="G52" s="650"/>
      <c r="H52" s="649" t="s">
        <v>290</v>
      </c>
      <c r="I52" s="649"/>
      <c r="J52" s="651" t="s">
        <v>287</v>
      </c>
      <c r="K52" s="651" t="s">
        <v>16</v>
      </c>
      <c r="L52" s="648">
        <v>622</v>
      </c>
    </row>
    <row r="53" spans="1:12" ht="36" x14ac:dyDescent="0.2">
      <c r="A53" s="652"/>
      <c r="B53" s="209" t="s">
        <v>1105</v>
      </c>
      <c r="C53" s="209" t="s">
        <v>3879</v>
      </c>
      <c r="D53" s="211">
        <v>43552</v>
      </c>
      <c r="E53" s="209" t="s">
        <v>681</v>
      </c>
      <c r="F53" s="650"/>
      <c r="G53" s="650"/>
      <c r="H53" s="649"/>
      <c r="I53" s="649"/>
      <c r="J53" s="651"/>
      <c r="K53" s="651"/>
      <c r="L53" s="648"/>
    </row>
    <row r="54" spans="1:12" ht="24" x14ac:dyDescent="0.2">
      <c r="A54" s="652">
        <v>1209</v>
      </c>
      <c r="B54" s="203" t="s">
        <v>12</v>
      </c>
      <c r="C54" s="207" t="s">
        <v>11</v>
      </c>
      <c r="D54" s="207" t="s">
        <v>280</v>
      </c>
      <c r="E54" s="207" t="s">
        <v>281</v>
      </c>
      <c r="F54" s="653" t="s">
        <v>8</v>
      </c>
      <c r="G54" s="653"/>
      <c r="H54" s="650"/>
      <c r="I54" s="650"/>
      <c r="J54" s="650"/>
      <c r="K54" s="650"/>
      <c r="L54" s="650"/>
    </row>
    <row r="55" spans="1:12" x14ac:dyDescent="0.2">
      <c r="A55" s="652"/>
      <c r="B55" s="651" t="s">
        <v>3880</v>
      </c>
      <c r="C55" s="651" t="s">
        <v>3881</v>
      </c>
      <c r="D55" s="655">
        <v>43383</v>
      </c>
      <c r="E55" s="651" t="s">
        <v>339</v>
      </c>
      <c r="F55" s="651" t="s">
        <v>1631</v>
      </c>
      <c r="G55" s="651"/>
      <c r="H55" s="649" t="s">
        <v>286</v>
      </c>
      <c r="I55" s="649"/>
      <c r="J55" s="209" t="s">
        <v>287</v>
      </c>
      <c r="K55" s="209" t="s">
        <v>16</v>
      </c>
      <c r="L55" s="210">
        <v>423</v>
      </c>
    </row>
    <row r="56" spans="1:12" x14ac:dyDescent="0.2">
      <c r="A56" s="652"/>
      <c r="B56" s="651"/>
      <c r="C56" s="651"/>
      <c r="D56" s="655"/>
      <c r="E56" s="651"/>
      <c r="F56" s="651"/>
      <c r="G56" s="651"/>
      <c r="H56" s="649" t="s">
        <v>242</v>
      </c>
      <c r="I56" s="649"/>
      <c r="J56" s="209" t="s">
        <v>287</v>
      </c>
      <c r="K56" s="209" t="s">
        <v>16</v>
      </c>
      <c r="L56" s="210">
        <v>200.97</v>
      </c>
    </row>
    <row r="57" spans="1:12" ht="24" x14ac:dyDescent="0.2">
      <c r="A57" s="652"/>
      <c r="B57" s="203" t="s">
        <v>6</v>
      </c>
      <c r="C57" s="207" t="s">
        <v>5</v>
      </c>
      <c r="D57" s="207" t="s">
        <v>288</v>
      </c>
      <c r="E57" s="207" t="s">
        <v>289</v>
      </c>
      <c r="F57" s="650"/>
      <c r="G57" s="650"/>
      <c r="H57" s="649" t="s">
        <v>290</v>
      </c>
      <c r="I57" s="649"/>
      <c r="J57" s="651" t="s">
        <v>287</v>
      </c>
      <c r="K57" s="651" t="s">
        <v>287</v>
      </c>
      <c r="L57" s="648">
        <v>0</v>
      </c>
    </row>
    <row r="58" spans="1:12" ht="24" x14ac:dyDescent="0.2">
      <c r="A58" s="652"/>
      <c r="B58" s="209" t="s">
        <v>3882</v>
      </c>
      <c r="C58" s="209" t="s">
        <v>1631</v>
      </c>
      <c r="D58" s="211">
        <v>43386</v>
      </c>
      <c r="E58" s="209" t="s">
        <v>3182</v>
      </c>
      <c r="F58" s="650"/>
      <c r="G58" s="650"/>
      <c r="H58" s="649"/>
      <c r="I58" s="649"/>
      <c r="J58" s="651"/>
      <c r="K58" s="651"/>
      <c r="L58" s="648"/>
    </row>
    <row r="59" spans="1:12" ht="24" x14ac:dyDescent="0.2">
      <c r="A59" s="652">
        <v>1210</v>
      </c>
      <c r="B59" s="203" t="s">
        <v>12</v>
      </c>
      <c r="C59" s="207" t="s">
        <v>11</v>
      </c>
      <c r="D59" s="207" t="s">
        <v>280</v>
      </c>
      <c r="E59" s="207" t="s">
        <v>281</v>
      </c>
      <c r="F59" s="653" t="s">
        <v>8</v>
      </c>
      <c r="G59" s="653"/>
      <c r="H59" s="650"/>
      <c r="I59" s="650"/>
      <c r="J59" s="650"/>
      <c r="K59" s="650"/>
      <c r="L59" s="650"/>
    </row>
    <row r="60" spans="1:12" x14ac:dyDescent="0.2">
      <c r="A60" s="652"/>
      <c r="B60" s="651" t="s">
        <v>3883</v>
      </c>
      <c r="C60" s="654" t="s">
        <v>3884</v>
      </c>
      <c r="D60" s="655">
        <v>43402</v>
      </c>
      <c r="E60" s="651" t="s">
        <v>862</v>
      </c>
      <c r="F60" s="651" t="s">
        <v>3123</v>
      </c>
      <c r="G60" s="651"/>
      <c r="H60" s="649" t="s">
        <v>286</v>
      </c>
      <c r="I60" s="649"/>
      <c r="J60" s="209" t="s">
        <v>287</v>
      </c>
      <c r="K60" s="209" t="s">
        <v>287</v>
      </c>
      <c r="L60" s="210">
        <v>0</v>
      </c>
    </row>
    <row r="61" spans="1:12" x14ac:dyDescent="0.2">
      <c r="A61" s="652"/>
      <c r="B61" s="651"/>
      <c r="C61" s="654"/>
      <c r="D61" s="655"/>
      <c r="E61" s="651"/>
      <c r="F61" s="651"/>
      <c r="G61" s="651"/>
      <c r="H61" s="649" t="s">
        <v>242</v>
      </c>
      <c r="I61" s="649"/>
      <c r="J61" s="209" t="s">
        <v>287</v>
      </c>
      <c r="K61" s="209" t="s">
        <v>287</v>
      </c>
      <c r="L61" s="210">
        <v>0</v>
      </c>
    </row>
    <row r="62" spans="1:12" ht="24" x14ac:dyDescent="0.2">
      <c r="A62" s="652"/>
      <c r="B62" s="203" t="s">
        <v>6</v>
      </c>
      <c r="C62" s="207" t="s">
        <v>5</v>
      </c>
      <c r="D62" s="207" t="s">
        <v>288</v>
      </c>
      <c r="E62" s="207" t="s">
        <v>289</v>
      </c>
      <c r="F62" s="650"/>
      <c r="G62" s="650"/>
      <c r="H62" s="649" t="s">
        <v>290</v>
      </c>
      <c r="I62" s="649"/>
      <c r="J62" s="651" t="s">
        <v>287</v>
      </c>
      <c r="K62" s="651" t="s">
        <v>16</v>
      </c>
      <c r="L62" s="648">
        <v>330</v>
      </c>
    </row>
    <row r="63" spans="1:12" ht="24" x14ac:dyDescent="0.2">
      <c r="A63" s="652"/>
      <c r="B63" s="209" t="s">
        <v>291</v>
      </c>
      <c r="C63" s="209" t="s">
        <v>3123</v>
      </c>
      <c r="D63" s="211">
        <v>43402</v>
      </c>
      <c r="E63" s="209" t="s">
        <v>3885</v>
      </c>
      <c r="F63" s="650"/>
      <c r="G63" s="650"/>
      <c r="H63" s="649"/>
      <c r="I63" s="649"/>
      <c r="J63" s="651"/>
      <c r="K63" s="651"/>
      <c r="L63" s="648"/>
    </row>
    <row r="64" spans="1:12" ht="24" x14ac:dyDescent="0.2">
      <c r="A64" s="652">
        <v>1211</v>
      </c>
      <c r="B64" s="203" t="s">
        <v>12</v>
      </c>
      <c r="C64" s="207" t="s">
        <v>11</v>
      </c>
      <c r="D64" s="207" t="s">
        <v>280</v>
      </c>
      <c r="E64" s="207" t="s">
        <v>281</v>
      </c>
      <c r="F64" s="653" t="s">
        <v>8</v>
      </c>
      <c r="G64" s="653"/>
      <c r="H64" s="650"/>
      <c r="I64" s="650"/>
      <c r="J64" s="650"/>
      <c r="K64" s="650"/>
      <c r="L64" s="650"/>
    </row>
    <row r="65" spans="1:12" x14ac:dyDescent="0.2">
      <c r="A65" s="652"/>
      <c r="B65" s="651" t="s">
        <v>3886</v>
      </c>
      <c r="C65" s="654" t="s">
        <v>3887</v>
      </c>
      <c r="D65" s="655">
        <v>43384</v>
      </c>
      <c r="E65" s="651" t="s">
        <v>1526</v>
      </c>
      <c r="F65" s="651" t="s">
        <v>1527</v>
      </c>
      <c r="G65" s="651"/>
      <c r="H65" s="649" t="s">
        <v>286</v>
      </c>
      <c r="I65" s="649"/>
      <c r="J65" s="209" t="s">
        <v>287</v>
      </c>
      <c r="K65" s="209" t="s">
        <v>16</v>
      </c>
      <c r="L65" s="210">
        <v>713</v>
      </c>
    </row>
    <row r="66" spans="1:12" x14ac:dyDescent="0.2">
      <c r="A66" s="652"/>
      <c r="B66" s="651"/>
      <c r="C66" s="654"/>
      <c r="D66" s="655"/>
      <c r="E66" s="651"/>
      <c r="F66" s="651"/>
      <c r="G66" s="651"/>
      <c r="H66" s="649" t="s">
        <v>242</v>
      </c>
      <c r="I66" s="649"/>
      <c r="J66" s="651" t="s">
        <v>287</v>
      </c>
      <c r="K66" s="651" t="s">
        <v>16</v>
      </c>
      <c r="L66" s="648">
        <v>391.96</v>
      </c>
    </row>
    <row r="67" spans="1:12" x14ac:dyDescent="0.2">
      <c r="A67" s="652"/>
      <c r="B67" s="651"/>
      <c r="C67" s="654"/>
      <c r="D67" s="655"/>
      <c r="E67" s="651"/>
      <c r="F67" s="651"/>
      <c r="G67" s="651"/>
      <c r="H67" s="649"/>
      <c r="I67" s="649"/>
      <c r="J67" s="651"/>
      <c r="K67" s="651"/>
      <c r="L67" s="648"/>
    </row>
    <row r="68" spans="1:12" ht="24" x14ac:dyDescent="0.2">
      <c r="A68" s="652"/>
      <c r="B68" s="203" t="s">
        <v>6</v>
      </c>
      <c r="C68" s="207" t="s">
        <v>5</v>
      </c>
      <c r="D68" s="207" t="s">
        <v>288</v>
      </c>
      <c r="E68" s="207" t="s">
        <v>289</v>
      </c>
      <c r="F68" s="650"/>
      <c r="G68" s="650"/>
      <c r="H68" s="649" t="s">
        <v>290</v>
      </c>
      <c r="I68" s="649"/>
      <c r="J68" s="651" t="s">
        <v>287</v>
      </c>
      <c r="K68" s="651" t="s">
        <v>16</v>
      </c>
      <c r="L68" s="648">
        <v>75</v>
      </c>
    </row>
    <row r="69" spans="1:12" ht="24" x14ac:dyDescent="0.2">
      <c r="A69" s="652"/>
      <c r="B69" s="209" t="s">
        <v>291</v>
      </c>
      <c r="C69" s="209" t="s">
        <v>1527</v>
      </c>
      <c r="D69" s="211">
        <v>43387</v>
      </c>
      <c r="E69" s="209" t="s">
        <v>1528</v>
      </c>
      <c r="F69" s="650"/>
      <c r="G69" s="650"/>
      <c r="H69" s="649"/>
      <c r="I69" s="649"/>
      <c r="J69" s="651"/>
      <c r="K69" s="651"/>
      <c r="L69" s="648"/>
    </row>
    <row r="70" spans="1:12" ht="24" x14ac:dyDescent="0.2">
      <c r="A70" s="652">
        <v>1212</v>
      </c>
      <c r="B70" s="203" t="s">
        <v>12</v>
      </c>
      <c r="C70" s="207" t="s">
        <v>11</v>
      </c>
      <c r="D70" s="207" t="s">
        <v>280</v>
      </c>
      <c r="E70" s="207" t="s">
        <v>281</v>
      </c>
      <c r="F70" s="653" t="s">
        <v>8</v>
      </c>
      <c r="G70" s="653"/>
      <c r="H70" s="650"/>
      <c r="I70" s="650"/>
      <c r="J70" s="650"/>
      <c r="K70" s="650"/>
      <c r="L70" s="650"/>
    </row>
    <row r="71" spans="1:12" x14ac:dyDescent="0.2">
      <c r="A71" s="652"/>
      <c r="B71" s="651" t="s">
        <v>3886</v>
      </c>
      <c r="C71" s="654" t="s">
        <v>3888</v>
      </c>
      <c r="D71" s="655">
        <v>43396</v>
      </c>
      <c r="E71" s="651" t="s">
        <v>394</v>
      </c>
      <c r="F71" s="651" t="s">
        <v>395</v>
      </c>
      <c r="G71" s="651"/>
      <c r="H71" s="649" t="s">
        <v>286</v>
      </c>
      <c r="I71" s="649"/>
      <c r="J71" s="209" t="s">
        <v>287</v>
      </c>
      <c r="K71" s="209" t="s">
        <v>16</v>
      </c>
      <c r="L71" s="210">
        <v>891</v>
      </c>
    </row>
    <row r="72" spans="1:12" x14ac:dyDescent="0.2">
      <c r="A72" s="652"/>
      <c r="B72" s="651"/>
      <c r="C72" s="654"/>
      <c r="D72" s="655"/>
      <c r="E72" s="651"/>
      <c r="F72" s="651"/>
      <c r="G72" s="651"/>
      <c r="H72" s="649" t="s">
        <v>242</v>
      </c>
      <c r="I72" s="649"/>
      <c r="J72" s="651" t="s">
        <v>287</v>
      </c>
      <c r="K72" s="651" t="s">
        <v>16</v>
      </c>
      <c r="L72" s="648">
        <v>1070.21</v>
      </c>
    </row>
    <row r="73" spans="1:12" x14ac:dyDescent="0.2">
      <c r="A73" s="652"/>
      <c r="B73" s="651"/>
      <c r="C73" s="654"/>
      <c r="D73" s="655"/>
      <c r="E73" s="651"/>
      <c r="F73" s="651"/>
      <c r="G73" s="651"/>
      <c r="H73" s="649"/>
      <c r="I73" s="649"/>
      <c r="J73" s="651"/>
      <c r="K73" s="651"/>
      <c r="L73" s="648"/>
    </row>
    <row r="74" spans="1:12" x14ac:dyDescent="0.2">
      <c r="A74" s="652"/>
      <c r="B74" s="651"/>
      <c r="C74" s="654"/>
      <c r="D74" s="655"/>
      <c r="E74" s="651"/>
      <c r="F74" s="651"/>
      <c r="G74" s="651"/>
      <c r="H74" s="649"/>
      <c r="I74" s="649"/>
      <c r="J74" s="651"/>
      <c r="K74" s="651"/>
      <c r="L74" s="648"/>
    </row>
    <row r="75" spans="1:12" ht="24" x14ac:dyDescent="0.2">
      <c r="A75" s="652"/>
      <c r="B75" s="203" t="s">
        <v>6</v>
      </c>
      <c r="C75" s="207" t="s">
        <v>5</v>
      </c>
      <c r="D75" s="207" t="s">
        <v>288</v>
      </c>
      <c r="E75" s="207" t="s">
        <v>289</v>
      </c>
      <c r="F75" s="650"/>
      <c r="G75" s="650"/>
      <c r="H75" s="649" t="s">
        <v>290</v>
      </c>
      <c r="I75" s="649"/>
      <c r="J75" s="651" t="s">
        <v>287</v>
      </c>
      <c r="K75" s="651" t="s">
        <v>16</v>
      </c>
      <c r="L75" s="648">
        <v>130</v>
      </c>
    </row>
    <row r="76" spans="1:12" ht="24" x14ac:dyDescent="0.2">
      <c r="A76" s="652"/>
      <c r="B76" s="209" t="s">
        <v>291</v>
      </c>
      <c r="C76" s="209" t="s">
        <v>395</v>
      </c>
      <c r="D76" s="211">
        <v>43400</v>
      </c>
      <c r="E76" s="209" t="s">
        <v>2641</v>
      </c>
      <c r="F76" s="650"/>
      <c r="G76" s="650"/>
      <c r="H76" s="649"/>
      <c r="I76" s="649"/>
      <c r="J76" s="651"/>
      <c r="K76" s="651"/>
      <c r="L76" s="648"/>
    </row>
    <row r="77" spans="1:12" ht="24" x14ac:dyDescent="0.2">
      <c r="A77" s="652">
        <v>1213</v>
      </c>
      <c r="B77" s="203" t="s">
        <v>12</v>
      </c>
      <c r="C77" s="207" t="s">
        <v>11</v>
      </c>
      <c r="D77" s="207" t="s">
        <v>280</v>
      </c>
      <c r="E77" s="207" t="s">
        <v>281</v>
      </c>
      <c r="F77" s="653" t="s">
        <v>8</v>
      </c>
      <c r="G77" s="653"/>
      <c r="H77" s="650"/>
      <c r="I77" s="650"/>
      <c r="J77" s="650"/>
      <c r="K77" s="650"/>
      <c r="L77" s="650"/>
    </row>
    <row r="78" spans="1:12" x14ac:dyDescent="0.2">
      <c r="A78" s="652"/>
      <c r="B78" s="651" t="s">
        <v>3886</v>
      </c>
      <c r="C78" s="654" t="s">
        <v>3889</v>
      </c>
      <c r="D78" s="655">
        <v>43416</v>
      </c>
      <c r="E78" s="651" t="s">
        <v>3890</v>
      </c>
      <c r="F78" s="651" t="s">
        <v>3891</v>
      </c>
      <c r="G78" s="651"/>
      <c r="H78" s="649" t="s">
        <v>286</v>
      </c>
      <c r="I78" s="649"/>
      <c r="J78" s="209" t="s">
        <v>287</v>
      </c>
      <c r="K78" s="209" t="s">
        <v>16</v>
      </c>
      <c r="L78" s="210">
        <v>411.72</v>
      </c>
    </row>
    <row r="79" spans="1:12" x14ac:dyDescent="0.2">
      <c r="A79" s="652"/>
      <c r="B79" s="651"/>
      <c r="C79" s="654"/>
      <c r="D79" s="655"/>
      <c r="E79" s="651"/>
      <c r="F79" s="651"/>
      <c r="G79" s="651"/>
      <c r="H79" s="649" t="s">
        <v>242</v>
      </c>
      <c r="I79" s="649"/>
      <c r="J79" s="651" t="s">
        <v>287</v>
      </c>
      <c r="K79" s="651" t="s">
        <v>16</v>
      </c>
      <c r="L79" s="648">
        <v>3526.89</v>
      </c>
    </row>
    <row r="80" spans="1:12" x14ac:dyDescent="0.2">
      <c r="A80" s="652"/>
      <c r="B80" s="651"/>
      <c r="C80" s="654"/>
      <c r="D80" s="655"/>
      <c r="E80" s="651"/>
      <c r="F80" s="651"/>
      <c r="G80" s="651"/>
      <c r="H80" s="649"/>
      <c r="I80" s="649"/>
      <c r="J80" s="651"/>
      <c r="K80" s="651"/>
      <c r="L80" s="648"/>
    </row>
    <row r="81" spans="1:12" ht="24" x14ac:dyDescent="0.2">
      <c r="A81" s="652"/>
      <c r="B81" s="203" t="s">
        <v>6</v>
      </c>
      <c r="C81" s="207" t="s">
        <v>5</v>
      </c>
      <c r="D81" s="207" t="s">
        <v>288</v>
      </c>
      <c r="E81" s="207" t="s">
        <v>289</v>
      </c>
      <c r="F81" s="650"/>
      <c r="G81" s="650"/>
      <c r="H81" s="649" t="s">
        <v>290</v>
      </c>
      <c r="I81" s="649"/>
      <c r="J81" s="651" t="s">
        <v>287</v>
      </c>
      <c r="K81" s="651" t="s">
        <v>287</v>
      </c>
      <c r="L81" s="648">
        <v>0</v>
      </c>
    </row>
    <row r="82" spans="1:12" ht="24" x14ac:dyDescent="0.2">
      <c r="A82" s="652"/>
      <c r="B82" s="209" t="s">
        <v>291</v>
      </c>
      <c r="C82" s="209" t="s">
        <v>3891</v>
      </c>
      <c r="D82" s="211">
        <v>43419</v>
      </c>
      <c r="E82" s="209" t="s">
        <v>1602</v>
      </c>
      <c r="F82" s="650"/>
      <c r="G82" s="650"/>
      <c r="H82" s="649"/>
      <c r="I82" s="649"/>
      <c r="J82" s="651"/>
      <c r="K82" s="651"/>
      <c r="L82" s="648"/>
    </row>
    <row r="83" spans="1:12" ht="24" x14ac:dyDescent="0.2">
      <c r="A83" s="652">
        <v>1214</v>
      </c>
      <c r="B83" s="203" t="s">
        <v>12</v>
      </c>
      <c r="C83" s="207" t="s">
        <v>11</v>
      </c>
      <c r="D83" s="207" t="s">
        <v>280</v>
      </c>
      <c r="E83" s="207" t="s">
        <v>281</v>
      </c>
      <c r="F83" s="653" t="s">
        <v>8</v>
      </c>
      <c r="G83" s="653"/>
      <c r="H83" s="650"/>
      <c r="I83" s="650"/>
      <c r="J83" s="650"/>
      <c r="K83" s="650"/>
      <c r="L83" s="650"/>
    </row>
    <row r="84" spans="1:12" x14ac:dyDescent="0.2">
      <c r="A84" s="652"/>
      <c r="B84" s="651" t="s">
        <v>3886</v>
      </c>
      <c r="C84" s="654" t="s">
        <v>3892</v>
      </c>
      <c r="D84" s="655">
        <v>43496</v>
      </c>
      <c r="E84" s="651" t="s">
        <v>719</v>
      </c>
      <c r="F84" s="651" t="s">
        <v>720</v>
      </c>
      <c r="G84" s="651"/>
      <c r="H84" s="649" t="s">
        <v>286</v>
      </c>
      <c r="I84" s="649"/>
      <c r="J84" s="209" t="s">
        <v>287</v>
      </c>
      <c r="K84" s="209" t="s">
        <v>16</v>
      </c>
      <c r="L84" s="210">
        <v>534</v>
      </c>
    </row>
    <row r="85" spans="1:12" x14ac:dyDescent="0.2">
      <c r="A85" s="652"/>
      <c r="B85" s="651"/>
      <c r="C85" s="654"/>
      <c r="D85" s="655"/>
      <c r="E85" s="651"/>
      <c r="F85" s="651"/>
      <c r="G85" s="651"/>
      <c r="H85" s="649" t="s">
        <v>242</v>
      </c>
      <c r="I85" s="649"/>
      <c r="J85" s="651" t="s">
        <v>287</v>
      </c>
      <c r="K85" s="651" t="s">
        <v>16</v>
      </c>
      <c r="L85" s="648">
        <v>385.45</v>
      </c>
    </row>
    <row r="86" spans="1:12" x14ac:dyDescent="0.2">
      <c r="A86" s="652"/>
      <c r="B86" s="651"/>
      <c r="C86" s="654"/>
      <c r="D86" s="655"/>
      <c r="E86" s="651"/>
      <c r="F86" s="651"/>
      <c r="G86" s="651"/>
      <c r="H86" s="649"/>
      <c r="I86" s="649"/>
      <c r="J86" s="651"/>
      <c r="K86" s="651"/>
      <c r="L86" s="648"/>
    </row>
    <row r="87" spans="1:12" ht="24" x14ac:dyDescent="0.2">
      <c r="A87" s="652"/>
      <c r="B87" s="203" t="s">
        <v>6</v>
      </c>
      <c r="C87" s="207" t="s">
        <v>5</v>
      </c>
      <c r="D87" s="207" t="s">
        <v>288</v>
      </c>
      <c r="E87" s="207" t="s">
        <v>289</v>
      </c>
      <c r="F87" s="650"/>
      <c r="G87" s="650"/>
      <c r="H87" s="649" t="s">
        <v>290</v>
      </c>
      <c r="I87" s="649"/>
      <c r="J87" s="651" t="s">
        <v>287</v>
      </c>
      <c r="K87" s="651" t="s">
        <v>287</v>
      </c>
      <c r="L87" s="648">
        <v>0</v>
      </c>
    </row>
    <row r="88" spans="1:12" ht="24" x14ac:dyDescent="0.2">
      <c r="A88" s="652"/>
      <c r="B88" s="209" t="s">
        <v>291</v>
      </c>
      <c r="C88" s="209" t="s">
        <v>720</v>
      </c>
      <c r="D88" s="211">
        <v>43499</v>
      </c>
      <c r="E88" s="209" t="s">
        <v>677</v>
      </c>
      <c r="F88" s="650"/>
      <c r="G88" s="650"/>
      <c r="H88" s="649"/>
      <c r="I88" s="649"/>
      <c r="J88" s="651"/>
      <c r="K88" s="651"/>
      <c r="L88" s="648"/>
    </row>
    <row r="89" spans="1:12" ht="24" x14ac:dyDescent="0.2">
      <c r="A89" s="652">
        <v>1215</v>
      </c>
      <c r="B89" s="203" t="s">
        <v>12</v>
      </c>
      <c r="C89" s="207" t="s">
        <v>11</v>
      </c>
      <c r="D89" s="207" t="s">
        <v>280</v>
      </c>
      <c r="E89" s="207" t="s">
        <v>281</v>
      </c>
      <c r="F89" s="653" t="s">
        <v>8</v>
      </c>
      <c r="G89" s="653"/>
      <c r="H89" s="650"/>
      <c r="I89" s="650"/>
      <c r="J89" s="650"/>
      <c r="K89" s="650"/>
      <c r="L89" s="650"/>
    </row>
    <row r="90" spans="1:12" x14ac:dyDescent="0.2">
      <c r="A90" s="652"/>
      <c r="B90" s="651" t="s">
        <v>3886</v>
      </c>
      <c r="C90" s="654" t="s">
        <v>3893</v>
      </c>
      <c r="D90" s="655">
        <v>43531</v>
      </c>
      <c r="E90" s="651" t="s">
        <v>359</v>
      </c>
      <c r="F90" s="651" t="s">
        <v>2236</v>
      </c>
      <c r="G90" s="651"/>
      <c r="H90" s="649" t="s">
        <v>286</v>
      </c>
      <c r="I90" s="649"/>
      <c r="J90" s="209" t="s">
        <v>287</v>
      </c>
      <c r="K90" s="209" t="s">
        <v>16</v>
      </c>
      <c r="L90" s="210">
        <v>947</v>
      </c>
    </row>
    <row r="91" spans="1:12" x14ac:dyDescent="0.2">
      <c r="A91" s="652"/>
      <c r="B91" s="651"/>
      <c r="C91" s="654"/>
      <c r="D91" s="655"/>
      <c r="E91" s="651"/>
      <c r="F91" s="651"/>
      <c r="G91" s="651"/>
      <c r="H91" s="649" t="s">
        <v>242</v>
      </c>
      <c r="I91" s="649"/>
      <c r="J91" s="209" t="s">
        <v>287</v>
      </c>
      <c r="K91" s="209" t="s">
        <v>16</v>
      </c>
      <c r="L91" s="210">
        <v>915.68</v>
      </c>
    </row>
    <row r="92" spans="1:12" ht="24" x14ac:dyDescent="0.2">
      <c r="A92" s="652"/>
      <c r="B92" s="203" t="s">
        <v>6</v>
      </c>
      <c r="C92" s="207" t="s">
        <v>5</v>
      </c>
      <c r="D92" s="207" t="s">
        <v>288</v>
      </c>
      <c r="E92" s="207" t="s">
        <v>289</v>
      </c>
      <c r="F92" s="650"/>
      <c r="G92" s="650"/>
      <c r="H92" s="649" t="s">
        <v>290</v>
      </c>
      <c r="I92" s="649"/>
      <c r="J92" s="651" t="s">
        <v>287</v>
      </c>
      <c r="K92" s="651" t="s">
        <v>16</v>
      </c>
      <c r="L92" s="648">
        <v>60</v>
      </c>
    </row>
    <row r="93" spans="1:12" ht="24" x14ac:dyDescent="0.2">
      <c r="A93" s="652"/>
      <c r="B93" s="209" t="s">
        <v>291</v>
      </c>
      <c r="C93" s="209" t="s">
        <v>2236</v>
      </c>
      <c r="D93" s="211">
        <v>43536</v>
      </c>
      <c r="E93" s="209" t="s">
        <v>3894</v>
      </c>
      <c r="F93" s="650"/>
      <c r="G93" s="650"/>
      <c r="H93" s="649"/>
      <c r="I93" s="649"/>
      <c r="J93" s="651"/>
      <c r="K93" s="651"/>
      <c r="L93" s="648"/>
    </row>
    <row r="94" spans="1:12" ht="24" x14ac:dyDescent="0.2">
      <c r="A94" s="652">
        <v>1216</v>
      </c>
      <c r="B94" s="203" t="s">
        <v>12</v>
      </c>
      <c r="C94" s="207" t="s">
        <v>11</v>
      </c>
      <c r="D94" s="207" t="s">
        <v>280</v>
      </c>
      <c r="E94" s="207" t="s">
        <v>281</v>
      </c>
      <c r="F94" s="653" t="s">
        <v>8</v>
      </c>
      <c r="G94" s="653"/>
      <c r="H94" s="650"/>
      <c r="I94" s="650"/>
      <c r="J94" s="650"/>
      <c r="K94" s="650"/>
      <c r="L94" s="650"/>
    </row>
    <row r="95" spans="1:12" x14ac:dyDescent="0.2">
      <c r="A95" s="652"/>
      <c r="B95" s="651" t="s">
        <v>3886</v>
      </c>
      <c r="C95" s="654" t="s">
        <v>3895</v>
      </c>
      <c r="D95" s="655">
        <v>43545</v>
      </c>
      <c r="E95" s="651" t="s">
        <v>377</v>
      </c>
      <c r="F95" s="651" t="s">
        <v>3896</v>
      </c>
      <c r="G95" s="651"/>
      <c r="H95" s="649" t="s">
        <v>286</v>
      </c>
      <c r="I95" s="649"/>
      <c r="J95" s="209" t="s">
        <v>287</v>
      </c>
      <c r="K95" s="209" t="s">
        <v>16</v>
      </c>
      <c r="L95" s="210">
        <v>625.25</v>
      </c>
    </row>
    <row r="96" spans="1:12" x14ac:dyDescent="0.2">
      <c r="A96" s="652"/>
      <c r="B96" s="651"/>
      <c r="C96" s="654"/>
      <c r="D96" s="655"/>
      <c r="E96" s="651"/>
      <c r="F96" s="651"/>
      <c r="G96" s="651"/>
      <c r="H96" s="649" t="s">
        <v>242</v>
      </c>
      <c r="I96" s="649"/>
      <c r="J96" s="651" t="s">
        <v>287</v>
      </c>
      <c r="K96" s="651" t="s">
        <v>16</v>
      </c>
      <c r="L96" s="648">
        <v>192</v>
      </c>
    </row>
    <row r="97" spans="1:12" x14ac:dyDescent="0.2">
      <c r="A97" s="652"/>
      <c r="B97" s="651"/>
      <c r="C97" s="654"/>
      <c r="D97" s="655"/>
      <c r="E97" s="651"/>
      <c r="F97" s="651"/>
      <c r="G97" s="651"/>
      <c r="H97" s="649"/>
      <c r="I97" s="649"/>
      <c r="J97" s="651"/>
      <c r="K97" s="651"/>
      <c r="L97" s="648"/>
    </row>
    <row r="98" spans="1:12" ht="24" x14ac:dyDescent="0.2">
      <c r="A98" s="652"/>
      <c r="B98" s="203" t="s">
        <v>6</v>
      </c>
      <c r="C98" s="207" t="s">
        <v>5</v>
      </c>
      <c r="D98" s="207" t="s">
        <v>288</v>
      </c>
      <c r="E98" s="207" t="s">
        <v>289</v>
      </c>
      <c r="F98" s="650"/>
      <c r="G98" s="650"/>
      <c r="H98" s="649" t="s">
        <v>290</v>
      </c>
      <c r="I98" s="649"/>
      <c r="J98" s="651" t="s">
        <v>287</v>
      </c>
      <c r="K98" s="651" t="s">
        <v>16</v>
      </c>
      <c r="L98" s="648">
        <v>175</v>
      </c>
    </row>
    <row r="99" spans="1:12" ht="24" x14ac:dyDescent="0.2">
      <c r="A99" s="652"/>
      <c r="B99" s="209" t="s">
        <v>291</v>
      </c>
      <c r="C99" s="209" t="s">
        <v>3896</v>
      </c>
      <c r="D99" s="211">
        <v>43547</v>
      </c>
      <c r="E99" s="209" t="s">
        <v>2344</v>
      </c>
      <c r="F99" s="650"/>
      <c r="G99" s="650"/>
      <c r="H99" s="649"/>
      <c r="I99" s="649"/>
      <c r="J99" s="651"/>
      <c r="K99" s="651"/>
      <c r="L99" s="648"/>
    </row>
    <row r="100" spans="1:12" ht="24" x14ac:dyDescent="0.2">
      <c r="A100" s="652">
        <v>1217</v>
      </c>
      <c r="B100" s="203" t="s">
        <v>12</v>
      </c>
      <c r="C100" s="207" t="s">
        <v>11</v>
      </c>
      <c r="D100" s="207" t="s">
        <v>280</v>
      </c>
      <c r="E100" s="207" t="s">
        <v>281</v>
      </c>
      <c r="F100" s="653" t="s">
        <v>8</v>
      </c>
      <c r="G100" s="653"/>
      <c r="H100" s="650"/>
      <c r="I100" s="650"/>
      <c r="J100" s="650"/>
      <c r="K100" s="650"/>
      <c r="L100" s="650"/>
    </row>
    <row r="101" spans="1:12" x14ac:dyDescent="0.2">
      <c r="A101" s="652"/>
      <c r="B101" s="651" t="s">
        <v>3897</v>
      </c>
      <c r="C101" s="654" t="s">
        <v>3898</v>
      </c>
      <c r="D101" s="655">
        <v>43374</v>
      </c>
      <c r="E101" s="651" t="s">
        <v>377</v>
      </c>
      <c r="F101" s="651" t="s">
        <v>3899</v>
      </c>
      <c r="G101" s="651"/>
      <c r="H101" s="649" t="s">
        <v>286</v>
      </c>
      <c r="I101" s="649"/>
      <c r="J101" s="209" t="s">
        <v>287</v>
      </c>
      <c r="K101" s="209" t="s">
        <v>16</v>
      </c>
      <c r="L101" s="210">
        <v>371.26</v>
      </c>
    </row>
    <row r="102" spans="1:12" x14ac:dyDescent="0.2">
      <c r="A102" s="652"/>
      <c r="B102" s="651"/>
      <c r="C102" s="654"/>
      <c r="D102" s="655"/>
      <c r="E102" s="651"/>
      <c r="F102" s="651"/>
      <c r="G102" s="651"/>
      <c r="H102" s="649" t="s">
        <v>242</v>
      </c>
      <c r="I102" s="649"/>
      <c r="J102" s="651" t="s">
        <v>287</v>
      </c>
      <c r="K102" s="651" t="s">
        <v>287</v>
      </c>
      <c r="L102" s="648">
        <v>0</v>
      </c>
    </row>
    <row r="103" spans="1:12" x14ac:dyDescent="0.2">
      <c r="A103" s="652"/>
      <c r="B103" s="651"/>
      <c r="C103" s="654"/>
      <c r="D103" s="655"/>
      <c r="E103" s="651"/>
      <c r="F103" s="651"/>
      <c r="G103" s="651"/>
      <c r="H103" s="649"/>
      <c r="I103" s="649"/>
      <c r="J103" s="651"/>
      <c r="K103" s="651"/>
      <c r="L103" s="648"/>
    </row>
    <row r="104" spans="1:12" x14ac:dyDescent="0.2">
      <c r="A104" s="652"/>
      <c r="B104" s="651"/>
      <c r="C104" s="654"/>
      <c r="D104" s="655"/>
      <c r="E104" s="651"/>
      <c r="F104" s="651"/>
      <c r="G104" s="651"/>
      <c r="H104" s="649"/>
      <c r="I104" s="649"/>
      <c r="J104" s="651"/>
      <c r="K104" s="651"/>
      <c r="L104" s="648"/>
    </row>
    <row r="105" spans="1:12" ht="24" x14ac:dyDescent="0.2">
      <c r="A105" s="652"/>
      <c r="B105" s="203" t="s">
        <v>6</v>
      </c>
      <c r="C105" s="207" t="s">
        <v>5</v>
      </c>
      <c r="D105" s="207" t="s">
        <v>288</v>
      </c>
      <c r="E105" s="207" t="s">
        <v>289</v>
      </c>
      <c r="F105" s="650"/>
      <c r="G105" s="650"/>
      <c r="H105" s="649" t="s">
        <v>290</v>
      </c>
      <c r="I105" s="649"/>
      <c r="J105" s="651" t="s">
        <v>287</v>
      </c>
      <c r="K105" s="651" t="s">
        <v>287</v>
      </c>
      <c r="L105" s="648">
        <v>0</v>
      </c>
    </row>
    <row r="106" spans="1:12" ht="24" x14ac:dyDescent="0.2">
      <c r="A106" s="652"/>
      <c r="B106" s="209" t="s">
        <v>439</v>
      </c>
      <c r="C106" s="209" t="s">
        <v>3899</v>
      </c>
      <c r="D106" s="211">
        <v>43384</v>
      </c>
      <c r="E106" s="209" t="s">
        <v>3900</v>
      </c>
      <c r="F106" s="650"/>
      <c r="G106" s="650"/>
      <c r="H106" s="649"/>
      <c r="I106" s="649"/>
      <c r="J106" s="651"/>
      <c r="K106" s="651"/>
      <c r="L106" s="648"/>
    </row>
    <row r="107" spans="1:12" ht="24" x14ac:dyDescent="0.2">
      <c r="A107" s="652">
        <v>1218</v>
      </c>
      <c r="B107" s="203" t="s">
        <v>12</v>
      </c>
      <c r="C107" s="207" t="s">
        <v>11</v>
      </c>
      <c r="D107" s="207" t="s">
        <v>280</v>
      </c>
      <c r="E107" s="207" t="s">
        <v>281</v>
      </c>
      <c r="F107" s="653" t="s">
        <v>8</v>
      </c>
      <c r="G107" s="653"/>
      <c r="H107" s="650"/>
      <c r="I107" s="650"/>
      <c r="J107" s="650"/>
      <c r="K107" s="650"/>
      <c r="L107" s="650"/>
    </row>
    <row r="108" spans="1:12" x14ac:dyDescent="0.2">
      <c r="A108" s="652"/>
      <c r="B108" s="651" t="s">
        <v>3897</v>
      </c>
      <c r="C108" s="654" t="s">
        <v>3898</v>
      </c>
      <c r="D108" s="655">
        <v>43374</v>
      </c>
      <c r="E108" s="651" t="s">
        <v>377</v>
      </c>
      <c r="F108" s="651" t="s">
        <v>1290</v>
      </c>
      <c r="G108" s="651"/>
      <c r="H108" s="649" t="s">
        <v>286</v>
      </c>
      <c r="I108" s="649"/>
      <c r="J108" s="209" t="s">
        <v>287</v>
      </c>
      <c r="K108" s="209" t="s">
        <v>16</v>
      </c>
      <c r="L108" s="210">
        <v>300.7</v>
      </c>
    </row>
    <row r="109" spans="1:12" x14ac:dyDescent="0.2">
      <c r="A109" s="652"/>
      <c r="B109" s="651"/>
      <c r="C109" s="654"/>
      <c r="D109" s="655"/>
      <c r="E109" s="651"/>
      <c r="F109" s="651"/>
      <c r="G109" s="651"/>
      <c r="H109" s="649" t="s">
        <v>242</v>
      </c>
      <c r="I109" s="649"/>
      <c r="J109" s="651" t="s">
        <v>287</v>
      </c>
      <c r="K109" s="651" t="s">
        <v>287</v>
      </c>
      <c r="L109" s="648">
        <v>0</v>
      </c>
    </row>
    <row r="110" spans="1:12" x14ac:dyDescent="0.2">
      <c r="A110" s="652"/>
      <c r="B110" s="651"/>
      <c r="C110" s="654"/>
      <c r="D110" s="655"/>
      <c r="E110" s="651"/>
      <c r="F110" s="651"/>
      <c r="G110" s="651"/>
      <c r="H110" s="649"/>
      <c r="I110" s="649"/>
      <c r="J110" s="651"/>
      <c r="K110" s="651"/>
      <c r="L110" s="648"/>
    </row>
    <row r="111" spans="1:12" x14ac:dyDescent="0.2">
      <c r="A111" s="652"/>
      <c r="B111" s="651"/>
      <c r="C111" s="654"/>
      <c r="D111" s="655"/>
      <c r="E111" s="651"/>
      <c r="F111" s="651"/>
      <c r="G111" s="651"/>
      <c r="H111" s="649"/>
      <c r="I111" s="649"/>
      <c r="J111" s="651"/>
      <c r="K111" s="651"/>
      <c r="L111" s="648"/>
    </row>
    <row r="112" spans="1:12" ht="24" x14ac:dyDescent="0.2">
      <c r="A112" s="652"/>
      <c r="B112" s="203" t="s">
        <v>6</v>
      </c>
      <c r="C112" s="207" t="s">
        <v>5</v>
      </c>
      <c r="D112" s="207" t="s">
        <v>288</v>
      </c>
      <c r="E112" s="207" t="s">
        <v>289</v>
      </c>
      <c r="F112" s="650"/>
      <c r="G112" s="650"/>
      <c r="H112" s="649" t="s">
        <v>290</v>
      </c>
      <c r="I112" s="649"/>
      <c r="J112" s="651" t="s">
        <v>287</v>
      </c>
      <c r="K112" s="651" t="s">
        <v>287</v>
      </c>
      <c r="L112" s="648">
        <v>0</v>
      </c>
    </row>
    <row r="113" spans="1:12" ht="24" x14ac:dyDescent="0.2">
      <c r="A113" s="652"/>
      <c r="B113" s="209" t="s">
        <v>439</v>
      </c>
      <c r="C113" s="209" t="s">
        <v>1290</v>
      </c>
      <c r="D113" s="211">
        <v>43384</v>
      </c>
      <c r="E113" s="209" t="s">
        <v>3900</v>
      </c>
      <c r="F113" s="650"/>
      <c r="G113" s="650"/>
      <c r="H113" s="649"/>
      <c r="I113" s="649"/>
      <c r="J113" s="651"/>
      <c r="K113" s="651"/>
      <c r="L113" s="648"/>
    </row>
    <row r="114" spans="1:12" ht="24" x14ac:dyDescent="0.2">
      <c r="A114" s="652">
        <v>1219</v>
      </c>
      <c r="B114" s="203" t="s">
        <v>12</v>
      </c>
      <c r="C114" s="207" t="s">
        <v>11</v>
      </c>
      <c r="D114" s="207" t="s">
        <v>280</v>
      </c>
      <c r="E114" s="207" t="s">
        <v>281</v>
      </c>
      <c r="F114" s="653" t="s">
        <v>8</v>
      </c>
      <c r="G114" s="653"/>
      <c r="H114" s="650"/>
      <c r="I114" s="650"/>
      <c r="J114" s="650"/>
      <c r="K114" s="650"/>
      <c r="L114" s="650"/>
    </row>
    <row r="115" spans="1:12" x14ac:dyDescent="0.2">
      <c r="A115" s="652"/>
      <c r="B115" s="651" t="s">
        <v>3897</v>
      </c>
      <c r="C115" s="654" t="s">
        <v>3898</v>
      </c>
      <c r="D115" s="655">
        <v>43374</v>
      </c>
      <c r="E115" s="651" t="s">
        <v>377</v>
      </c>
      <c r="F115" s="651" t="s">
        <v>3901</v>
      </c>
      <c r="G115" s="651"/>
      <c r="H115" s="649" t="s">
        <v>286</v>
      </c>
      <c r="I115" s="649"/>
      <c r="J115" s="209" t="s">
        <v>287</v>
      </c>
      <c r="K115" s="209" t="s">
        <v>16</v>
      </c>
      <c r="L115" s="210">
        <v>237</v>
      </c>
    </row>
    <row r="116" spans="1:12" x14ac:dyDescent="0.2">
      <c r="A116" s="652"/>
      <c r="B116" s="651"/>
      <c r="C116" s="654"/>
      <c r="D116" s="655"/>
      <c r="E116" s="651"/>
      <c r="F116" s="651"/>
      <c r="G116" s="651"/>
      <c r="H116" s="649" t="s">
        <v>242</v>
      </c>
      <c r="I116" s="649"/>
      <c r="J116" s="651" t="s">
        <v>287</v>
      </c>
      <c r="K116" s="651" t="s">
        <v>16</v>
      </c>
      <c r="L116" s="648">
        <v>1603.79</v>
      </c>
    </row>
    <row r="117" spans="1:12" x14ac:dyDescent="0.2">
      <c r="A117" s="652"/>
      <c r="B117" s="651"/>
      <c r="C117" s="654"/>
      <c r="D117" s="655"/>
      <c r="E117" s="651"/>
      <c r="F117" s="651"/>
      <c r="G117" s="651"/>
      <c r="H117" s="649"/>
      <c r="I117" s="649"/>
      <c r="J117" s="651"/>
      <c r="K117" s="651"/>
      <c r="L117" s="648"/>
    </row>
    <row r="118" spans="1:12" x14ac:dyDescent="0.2">
      <c r="A118" s="652"/>
      <c r="B118" s="651"/>
      <c r="C118" s="654"/>
      <c r="D118" s="655"/>
      <c r="E118" s="651"/>
      <c r="F118" s="651"/>
      <c r="G118" s="651"/>
      <c r="H118" s="649"/>
      <c r="I118" s="649"/>
      <c r="J118" s="651"/>
      <c r="K118" s="651"/>
      <c r="L118" s="648"/>
    </row>
    <row r="119" spans="1:12" ht="24" x14ac:dyDescent="0.2">
      <c r="A119" s="652"/>
      <c r="B119" s="203" t="s">
        <v>6</v>
      </c>
      <c r="C119" s="207" t="s">
        <v>5</v>
      </c>
      <c r="D119" s="207" t="s">
        <v>288</v>
      </c>
      <c r="E119" s="207" t="s">
        <v>289</v>
      </c>
      <c r="F119" s="650"/>
      <c r="G119" s="650"/>
      <c r="H119" s="649" t="s">
        <v>290</v>
      </c>
      <c r="I119" s="649"/>
      <c r="J119" s="651" t="s">
        <v>287</v>
      </c>
      <c r="K119" s="651" t="s">
        <v>16</v>
      </c>
      <c r="L119" s="648">
        <v>200.2</v>
      </c>
    </row>
    <row r="120" spans="1:12" ht="24" x14ac:dyDescent="0.2">
      <c r="A120" s="652"/>
      <c r="B120" s="209" t="s">
        <v>439</v>
      </c>
      <c r="C120" s="209" t="s">
        <v>3901</v>
      </c>
      <c r="D120" s="211">
        <v>43384</v>
      </c>
      <c r="E120" s="209" t="s">
        <v>3900</v>
      </c>
      <c r="F120" s="650"/>
      <c r="G120" s="650"/>
      <c r="H120" s="649"/>
      <c r="I120" s="649"/>
      <c r="J120" s="651"/>
      <c r="K120" s="651"/>
      <c r="L120" s="648"/>
    </row>
    <row r="121" spans="1:12" ht="24" x14ac:dyDescent="0.2">
      <c r="A121" s="652">
        <v>1220</v>
      </c>
      <c r="B121" s="203" t="s">
        <v>12</v>
      </c>
      <c r="C121" s="207" t="s">
        <v>11</v>
      </c>
      <c r="D121" s="207" t="s">
        <v>280</v>
      </c>
      <c r="E121" s="207" t="s">
        <v>281</v>
      </c>
      <c r="F121" s="653" t="s">
        <v>8</v>
      </c>
      <c r="G121" s="653"/>
      <c r="H121" s="650"/>
      <c r="I121" s="650"/>
      <c r="J121" s="650"/>
      <c r="K121" s="650"/>
      <c r="L121" s="650"/>
    </row>
    <row r="122" spans="1:12" x14ac:dyDescent="0.2">
      <c r="A122" s="652"/>
      <c r="B122" s="651" t="s">
        <v>3897</v>
      </c>
      <c r="C122" s="654" t="s">
        <v>3902</v>
      </c>
      <c r="D122" s="655">
        <v>43418</v>
      </c>
      <c r="E122" s="651" t="s">
        <v>3903</v>
      </c>
      <c r="F122" s="651" t="s">
        <v>3904</v>
      </c>
      <c r="G122" s="651"/>
      <c r="H122" s="649" t="s">
        <v>286</v>
      </c>
      <c r="I122" s="649"/>
      <c r="J122" s="209" t="s">
        <v>287</v>
      </c>
      <c r="K122" s="209" t="s">
        <v>16</v>
      </c>
      <c r="L122" s="210">
        <v>264.25</v>
      </c>
    </row>
    <row r="123" spans="1:12" x14ac:dyDescent="0.2">
      <c r="A123" s="652"/>
      <c r="B123" s="651"/>
      <c r="C123" s="654"/>
      <c r="D123" s="655"/>
      <c r="E123" s="651"/>
      <c r="F123" s="651"/>
      <c r="G123" s="651"/>
      <c r="H123" s="649" t="s">
        <v>242</v>
      </c>
      <c r="I123" s="649"/>
      <c r="J123" s="209" t="s">
        <v>287</v>
      </c>
      <c r="K123" s="209" t="s">
        <v>16</v>
      </c>
      <c r="L123" s="210">
        <v>156</v>
      </c>
    </row>
    <row r="124" spans="1:12" ht="24" x14ac:dyDescent="0.2">
      <c r="A124" s="652"/>
      <c r="B124" s="203" t="s">
        <v>6</v>
      </c>
      <c r="C124" s="207" t="s">
        <v>5</v>
      </c>
      <c r="D124" s="207" t="s">
        <v>288</v>
      </c>
      <c r="E124" s="207" t="s">
        <v>289</v>
      </c>
      <c r="F124" s="650"/>
      <c r="G124" s="650"/>
      <c r="H124" s="649" t="s">
        <v>290</v>
      </c>
      <c r="I124" s="649"/>
      <c r="J124" s="651" t="s">
        <v>287</v>
      </c>
      <c r="K124" s="651" t="s">
        <v>287</v>
      </c>
      <c r="L124" s="648">
        <v>0</v>
      </c>
    </row>
    <row r="125" spans="1:12" ht="24" x14ac:dyDescent="0.2">
      <c r="A125" s="652"/>
      <c r="B125" s="209" t="s">
        <v>439</v>
      </c>
      <c r="C125" s="209" t="s">
        <v>3904</v>
      </c>
      <c r="D125" s="211">
        <v>43419</v>
      </c>
      <c r="E125" s="209" t="s">
        <v>3400</v>
      </c>
      <c r="F125" s="650"/>
      <c r="G125" s="650"/>
      <c r="H125" s="649"/>
      <c r="I125" s="649"/>
      <c r="J125" s="651"/>
      <c r="K125" s="651"/>
      <c r="L125" s="648"/>
    </row>
    <row r="126" spans="1:12" ht="24" x14ac:dyDescent="0.2">
      <c r="A126" s="652">
        <v>1221</v>
      </c>
      <c r="B126" s="203" t="s">
        <v>12</v>
      </c>
      <c r="C126" s="207" t="s">
        <v>11</v>
      </c>
      <c r="D126" s="207" t="s">
        <v>280</v>
      </c>
      <c r="E126" s="207" t="s">
        <v>281</v>
      </c>
      <c r="F126" s="653" t="s">
        <v>8</v>
      </c>
      <c r="G126" s="653"/>
      <c r="H126" s="650"/>
      <c r="I126" s="650"/>
      <c r="J126" s="650"/>
      <c r="K126" s="650"/>
      <c r="L126" s="650"/>
    </row>
    <row r="127" spans="1:12" x14ac:dyDescent="0.2">
      <c r="A127" s="652"/>
      <c r="B127" s="651" t="s">
        <v>3897</v>
      </c>
      <c r="C127" s="654" t="s">
        <v>3905</v>
      </c>
      <c r="D127" s="655">
        <v>43502</v>
      </c>
      <c r="E127" s="651" t="s">
        <v>321</v>
      </c>
      <c r="F127" s="651" t="s">
        <v>1970</v>
      </c>
      <c r="G127" s="651"/>
      <c r="H127" s="649" t="s">
        <v>286</v>
      </c>
      <c r="I127" s="649"/>
      <c r="J127" s="209" t="s">
        <v>287</v>
      </c>
      <c r="K127" s="209" t="s">
        <v>287</v>
      </c>
      <c r="L127" s="210">
        <v>0</v>
      </c>
    </row>
    <row r="128" spans="1:12" x14ac:dyDescent="0.2">
      <c r="A128" s="652"/>
      <c r="B128" s="651"/>
      <c r="C128" s="654"/>
      <c r="D128" s="655"/>
      <c r="E128" s="651"/>
      <c r="F128" s="651"/>
      <c r="G128" s="651"/>
      <c r="H128" s="649" t="s">
        <v>242</v>
      </c>
      <c r="I128" s="649"/>
      <c r="J128" s="651" t="s">
        <v>287</v>
      </c>
      <c r="K128" s="651" t="s">
        <v>287</v>
      </c>
      <c r="L128" s="648">
        <v>0</v>
      </c>
    </row>
    <row r="129" spans="1:12" x14ac:dyDescent="0.2">
      <c r="A129" s="652"/>
      <c r="B129" s="651"/>
      <c r="C129" s="654"/>
      <c r="D129" s="655"/>
      <c r="E129" s="651"/>
      <c r="F129" s="651"/>
      <c r="G129" s="651"/>
      <c r="H129" s="649"/>
      <c r="I129" s="649"/>
      <c r="J129" s="651"/>
      <c r="K129" s="651"/>
      <c r="L129" s="648"/>
    </row>
    <row r="130" spans="1:12" ht="24" x14ac:dyDescent="0.2">
      <c r="A130" s="652"/>
      <c r="B130" s="203" t="s">
        <v>6</v>
      </c>
      <c r="C130" s="207" t="s">
        <v>5</v>
      </c>
      <c r="D130" s="207" t="s">
        <v>288</v>
      </c>
      <c r="E130" s="207" t="s">
        <v>289</v>
      </c>
      <c r="F130" s="650"/>
      <c r="G130" s="650"/>
      <c r="H130" s="649" t="s">
        <v>290</v>
      </c>
      <c r="I130" s="649"/>
      <c r="J130" s="651" t="s">
        <v>287</v>
      </c>
      <c r="K130" s="651" t="s">
        <v>16</v>
      </c>
      <c r="L130" s="648">
        <v>1360</v>
      </c>
    </row>
    <row r="131" spans="1:12" ht="24" x14ac:dyDescent="0.2">
      <c r="A131" s="652"/>
      <c r="B131" s="209" t="s">
        <v>439</v>
      </c>
      <c r="C131" s="209" t="s">
        <v>1970</v>
      </c>
      <c r="D131" s="211">
        <v>43515</v>
      </c>
      <c r="E131" s="209" t="s">
        <v>3906</v>
      </c>
      <c r="F131" s="650"/>
      <c r="G131" s="650"/>
      <c r="H131" s="649"/>
      <c r="I131" s="649"/>
      <c r="J131" s="651"/>
      <c r="K131" s="651"/>
      <c r="L131" s="648"/>
    </row>
    <row r="132" spans="1:12" ht="24" x14ac:dyDescent="0.2">
      <c r="A132" s="652">
        <v>1222</v>
      </c>
      <c r="B132" s="203" t="s">
        <v>12</v>
      </c>
      <c r="C132" s="207" t="s">
        <v>11</v>
      </c>
      <c r="D132" s="207" t="s">
        <v>280</v>
      </c>
      <c r="E132" s="207" t="s">
        <v>281</v>
      </c>
      <c r="F132" s="653" t="s">
        <v>8</v>
      </c>
      <c r="G132" s="653"/>
      <c r="H132" s="650"/>
      <c r="I132" s="650"/>
      <c r="J132" s="650"/>
      <c r="K132" s="650"/>
      <c r="L132" s="650"/>
    </row>
    <row r="133" spans="1:12" x14ac:dyDescent="0.2">
      <c r="A133" s="652"/>
      <c r="B133" s="651" t="s">
        <v>3897</v>
      </c>
      <c r="C133" s="654" t="s">
        <v>3905</v>
      </c>
      <c r="D133" s="655">
        <v>43502</v>
      </c>
      <c r="E133" s="651" t="s">
        <v>321</v>
      </c>
      <c r="F133" s="651" t="s">
        <v>3907</v>
      </c>
      <c r="G133" s="651"/>
      <c r="H133" s="649" t="s">
        <v>286</v>
      </c>
      <c r="I133" s="649"/>
      <c r="J133" s="209" t="s">
        <v>287</v>
      </c>
      <c r="K133" s="209" t="s">
        <v>16</v>
      </c>
      <c r="L133" s="210">
        <v>332.48</v>
      </c>
    </row>
    <row r="134" spans="1:12" x14ac:dyDescent="0.2">
      <c r="A134" s="652"/>
      <c r="B134" s="651"/>
      <c r="C134" s="654"/>
      <c r="D134" s="655"/>
      <c r="E134" s="651"/>
      <c r="F134" s="651"/>
      <c r="G134" s="651"/>
      <c r="H134" s="649" t="s">
        <v>242</v>
      </c>
      <c r="I134" s="649"/>
      <c r="J134" s="651" t="s">
        <v>287</v>
      </c>
      <c r="K134" s="651" t="s">
        <v>16</v>
      </c>
      <c r="L134" s="648">
        <v>388.4</v>
      </c>
    </row>
    <row r="135" spans="1:12" x14ac:dyDescent="0.2">
      <c r="A135" s="652"/>
      <c r="B135" s="651"/>
      <c r="C135" s="654"/>
      <c r="D135" s="655"/>
      <c r="E135" s="651"/>
      <c r="F135" s="651"/>
      <c r="G135" s="651"/>
      <c r="H135" s="649"/>
      <c r="I135" s="649"/>
      <c r="J135" s="651"/>
      <c r="K135" s="651"/>
      <c r="L135" s="648"/>
    </row>
    <row r="136" spans="1:12" ht="24" x14ac:dyDescent="0.2">
      <c r="A136" s="652"/>
      <c r="B136" s="203" t="s">
        <v>6</v>
      </c>
      <c r="C136" s="207" t="s">
        <v>5</v>
      </c>
      <c r="D136" s="207" t="s">
        <v>288</v>
      </c>
      <c r="E136" s="207" t="s">
        <v>289</v>
      </c>
      <c r="F136" s="650"/>
      <c r="G136" s="650"/>
      <c r="H136" s="649" t="s">
        <v>290</v>
      </c>
      <c r="I136" s="649"/>
      <c r="J136" s="651" t="s">
        <v>287</v>
      </c>
      <c r="K136" s="651" t="s">
        <v>287</v>
      </c>
      <c r="L136" s="648">
        <v>0</v>
      </c>
    </row>
    <row r="137" spans="1:12" ht="24" x14ac:dyDescent="0.2">
      <c r="A137" s="652"/>
      <c r="B137" s="209" t="s">
        <v>439</v>
      </c>
      <c r="C137" s="209" t="s">
        <v>3907</v>
      </c>
      <c r="D137" s="211">
        <v>43515</v>
      </c>
      <c r="E137" s="209" t="s">
        <v>3906</v>
      </c>
      <c r="F137" s="650"/>
      <c r="G137" s="650"/>
      <c r="H137" s="649"/>
      <c r="I137" s="649"/>
      <c r="J137" s="651"/>
      <c r="K137" s="651"/>
      <c r="L137" s="648"/>
    </row>
    <row r="138" spans="1:12" ht="24" x14ac:dyDescent="0.2">
      <c r="A138" s="652">
        <v>1223</v>
      </c>
      <c r="B138" s="203" t="s">
        <v>12</v>
      </c>
      <c r="C138" s="207" t="s">
        <v>11</v>
      </c>
      <c r="D138" s="207" t="s">
        <v>280</v>
      </c>
      <c r="E138" s="207" t="s">
        <v>281</v>
      </c>
      <c r="F138" s="653" t="s">
        <v>8</v>
      </c>
      <c r="G138" s="653"/>
      <c r="H138" s="650"/>
      <c r="I138" s="650"/>
      <c r="J138" s="650"/>
      <c r="K138" s="650"/>
      <c r="L138" s="650"/>
    </row>
    <row r="139" spans="1:12" x14ac:dyDescent="0.2">
      <c r="A139" s="652"/>
      <c r="B139" s="651" t="s">
        <v>3897</v>
      </c>
      <c r="C139" s="654" t="s">
        <v>3905</v>
      </c>
      <c r="D139" s="655">
        <v>43502</v>
      </c>
      <c r="E139" s="651" t="s">
        <v>321</v>
      </c>
      <c r="F139" s="651" t="s">
        <v>446</v>
      </c>
      <c r="G139" s="651"/>
      <c r="H139" s="649" t="s">
        <v>286</v>
      </c>
      <c r="I139" s="649"/>
      <c r="J139" s="209" t="s">
        <v>287</v>
      </c>
      <c r="K139" s="209" t="s">
        <v>16</v>
      </c>
      <c r="L139" s="210">
        <v>573</v>
      </c>
    </row>
    <row r="140" spans="1:12" x14ac:dyDescent="0.2">
      <c r="A140" s="652"/>
      <c r="B140" s="651"/>
      <c r="C140" s="654"/>
      <c r="D140" s="655"/>
      <c r="E140" s="651"/>
      <c r="F140" s="651"/>
      <c r="G140" s="651"/>
      <c r="H140" s="649" t="s">
        <v>242</v>
      </c>
      <c r="I140" s="649"/>
      <c r="J140" s="651" t="s">
        <v>287</v>
      </c>
      <c r="K140" s="651" t="s">
        <v>16</v>
      </c>
      <c r="L140" s="648">
        <v>344.09</v>
      </c>
    </row>
    <row r="141" spans="1:12" x14ac:dyDescent="0.2">
      <c r="A141" s="652"/>
      <c r="B141" s="651"/>
      <c r="C141" s="654"/>
      <c r="D141" s="655"/>
      <c r="E141" s="651"/>
      <c r="F141" s="651"/>
      <c r="G141" s="651"/>
      <c r="H141" s="649"/>
      <c r="I141" s="649"/>
      <c r="J141" s="651"/>
      <c r="K141" s="651"/>
      <c r="L141" s="648"/>
    </row>
    <row r="142" spans="1:12" ht="24" x14ac:dyDescent="0.2">
      <c r="A142" s="652"/>
      <c r="B142" s="203" t="s">
        <v>6</v>
      </c>
      <c r="C142" s="207" t="s">
        <v>5</v>
      </c>
      <c r="D142" s="207" t="s">
        <v>288</v>
      </c>
      <c r="E142" s="207" t="s">
        <v>289</v>
      </c>
      <c r="F142" s="650"/>
      <c r="G142" s="650"/>
      <c r="H142" s="649" t="s">
        <v>290</v>
      </c>
      <c r="I142" s="649"/>
      <c r="J142" s="651" t="s">
        <v>287</v>
      </c>
      <c r="K142" s="651" t="s">
        <v>287</v>
      </c>
      <c r="L142" s="648">
        <v>0</v>
      </c>
    </row>
    <row r="143" spans="1:12" ht="24" x14ac:dyDescent="0.2">
      <c r="A143" s="652"/>
      <c r="B143" s="209" t="s">
        <v>439</v>
      </c>
      <c r="C143" s="209" t="s">
        <v>446</v>
      </c>
      <c r="D143" s="211">
        <v>43515</v>
      </c>
      <c r="E143" s="209" t="s">
        <v>3906</v>
      </c>
      <c r="F143" s="650"/>
      <c r="G143" s="650"/>
      <c r="H143" s="649"/>
      <c r="I143" s="649"/>
      <c r="J143" s="651"/>
      <c r="K143" s="651"/>
      <c r="L143" s="648"/>
    </row>
    <row r="144" spans="1:12" ht="24" x14ac:dyDescent="0.2">
      <c r="A144" s="652">
        <v>1224</v>
      </c>
      <c r="B144" s="203" t="s">
        <v>12</v>
      </c>
      <c r="C144" s="207" t="s">
        <v>11</v>
      </c>
      <c r="D144" s="207" t="s">
        <v>280</v>
      </c>
      <c r="E144" s="207" t="s">
        <v>281</v>
      </c>
      <c r="F144" s="653" t="s">
        <v>8</v>
      </c>
      <c r="G144" s="653"/>
      <c r="H144" s="650"/>
      <c r="I144" s="650"/>
      <c r="J144" s="650"/>
      <c r="K144" s="650"/>
      <c r="L144" s="650"/>
    </row>
    <row r="145" spans="1:12" x14ac:dyDescent="0.2">
      <c r="A145" s="652"/>
      <c r="B145" s="651" t="s">
        <v>3897</v>
      </c>
      <c r="C145" s="654" t="s">
        <v>3908</v>
      </c>
      <c r="D145" s="655">
        <v>43519</v>
      </c>
      <c r="E145" s="651" t="s">
        <v>3234</v>
      </c>
      <c r="F145" s="651" t="s">
        <v>3235</v>
      </c>
      <c r="G145" s="651"/>
      <c r="H145" s="649" t="s">
        <v>286</v>
      </c>
      <c r="I145" s="649"/>
      <c r="J145" s="209" t="s">
        <v>287</v>
      </c>
      <c r="K145" s="209" t="s">
        <v>287</v>
      </c>
      <c r="L145" s="210">
        <v>0</v>
      </c>
    </row>
    <row r="146" spans="1:12" x14ac:dyDescent="0.2">
      <c r="A146" s="652"/>
      <c r="B146" s="651"/>
      <c r="C146" s="654"/>
      <c r="D146" s="655"/>
      <c r="E146" s="651"/>
      <c r="F146" s="651"/>
      <c r="G146" s="651"/>
      <c r="H146" s="649" t="s">
        <v>242</v>
      </c>
      <c r="I146" s="649"/>
      <c r="J146" s="651" t="s">
        <v>287</v>
      </c>
      <c r="K146" s="651" t="s">
        <v>287</v>
      </c>
      <c r="L146" s="648">
        <v>0</v>
      </c>
    </row>
    <row r="147" spans="1:12" x14ac:dyDescent="0.2">
      <c r="A147" s="652"/>
      <c r="B147" s="651"/>
      <c r="C147" s="654"/>
      <c r="D147" s="655"/>
      <c r="E147" s="651"/>
      <c r="F147" s="651"/>
      <c r="G147" s="651"/>
      <c r="H147" s="649"/>
      <c r="I147" s="649"/>
      <c r="J147" s="651"/>
      <c r="K147" s="651"/>
      <c r="L147" s="648"/>
    </row>
    <row r="148" spans="1:12" ht="24" x14ac:dyDescent="0.2">
      <c r="A148" s="652"/>
      <c r="B148" s="203" t="s">
        <v>6</v>
      </c>
      <c r="C148" s="207" t="s">
        <v>5</v>
      </c>
      <c r="D148" s="207" t="s">
        <v>288</v>
      </c>
      <c r="E148" s="207" t="s">
        <v>289</v>
      </c>
      <c r="F148" s="650"/>
      <c r="G148" s="650"/>
      <c r="H148" s="649" t="s">
        <v>290</v>
      </c>
      <c r="I148" s="649"/>
      <c r="J148" s="651" t="s">
        <v>287</v>
      </c>
      <c r="K148" s="651" t="s">
        <v>16</v>
      </c>
      <c r="L148" s="648">
        <v>1616</v>
      </c>
    </row>
    <row r="149" spans="1:12" ht="24" x14ac:dyDescent="0.2">
      <c r="A149" s="652"/>
      <c r="B149" s="209" t="s">
        <v>439</v>
      </c>
      <c r="C149" s="209" t="s">
        <v>3235</v>
      </c>
      <c r="D149" s="211">
        <v>43522</v>
      </c>
      <c r="E149" s="209" t="s">
        <v>3909</v>
      </c>
      <c r="F149" s="650"/>
      <c r="G149" s="650"/>
      <c r="H149" s="649"/>
      <c r="I149" s="649"/>
      <c r="J149" s="651"/>
      <c r="K149" s="651"/>
      <c r="L149" s="648"/>
    </row>
    <row r="150" spans="1:12" ht="24" x14ac:dyDescent="0.2">
      <c r="A150" s="652">
        <v>1225</v>
      </c>
      <c r="B150" s="203" t="s">
        <v>12</v>
      </c>
      <c r="C150" s="207" t="s">
        <v>11</v>
      </c>
      <c r="D150" s="207" t="s">
        <v>280</v>
      </c>
      <c r="E150" s="207" t="s">
        <v>281</v>
      </c>
      <c r="F150" s="653" t="s">
        <v>8</v>
      </c>
      <c r="G150" s="653"/>
      <c r="H150" s="650"/>
      <c r="I150" s="650"/>
      <c r="J150" s="650"/>
      <c r="K150" s="650"/>
      <c r="L150" s="650"/>
    </row>
    <row r="151" spans="1:12" x14ac:dyDescent="0.2">
      <c r="A151" s="652"/>
      <c r="B151" s="651" t="s">
        <v>3910</v>
      </c>
      <c r="C151" s="654" t="s">
        <v>3911</v>
      </c>
      <c r="D151" s="655">
        <v>43376</v>
      </c>
      <c r="E151" s="651" t="s">
        <v>607</v>
      </c>
      <c r="F151" s="651" t="s">
        <v>3912</v>
      </c>
      <c r="G151" s="651"/>
      <c r="H151" s="649" t="s">
        <v>286</v>
      </c>
      <c r="I151" s="649"/>
      <c r="J151" s="209" t="s">
        <v>287</v>
      </c>
      <c r="K151" s="209" t="s">
        <v>16</v>
      </c>
      <c r="L151" s="210">
        <v>598</v>
      </c>
    </row>
    <row r="152" spans="1:12" x14ac:dyDescent="0.2">
      <c r="A152" s="652"/>
      <c r="B152" s="651"/>
      <c r="C152" s="654"/>
      <c r="D152" s="655"/>
      <c r="E152" s="651"/>
      <c r="F152" s="651"/>
      <c r="G152" s="651"/>
      <c r="H152" s="649" t="s">
        <v>242</v>
      </c>
      <c r="I152" s="649"/>
      <c r="J152" s="209" t="s">
        <v>287</v>
      </c>
      <c r="K152" s="209" t="s">
        <v>16</v>
      </c>
      <c r="L152" s="210">
        <v>651.4</v>
      </c>
    </row>
    <row r="153" spans="1:12" ht="24" x14ac:dyDescent="0.2">
      <c r="A153" s="652"/>
      <c r="B153" s="203" t="s">
        <v>6</v>
      </c>
      <c r="C153" s="207" t="s">
        <v>5</v>
      </c>
      <c r="D153" s="207" t="s">
        <v>288</v>
      </c>
      <c r="E153" s="207" t="s">
        <v>289</v>
      </c>
      <c r="F153" s="650"/>
      <c r="G153" s="650"/>
      <c r="H153" s="649" t="s">
        <v>290</v>
      </c>
      <c r="I153" s="649"/>
      <c r="J153" s="651" t="s">
        <v>287</v>
      </c>
      <c r="K153" s="651" t="s">
        <v>287</v>
      </c>
      <c r="L153" s="648">
        <v>0</v>
      </c>
    </row>
    <row r="154" spans="1:12" ht="24" x14ac:dyDescent="0.2">
      <c r="A154" s="652"/>
      <c r="B154" s="209" t="s">
        <v>3913</v>
      </c>
      <c r="C154" s="209" t="s">
        <v>3912</v>
      </c>
      <c r="D154" s="211">
        <v>43380</v>
      </c>
      <c r="E154" s="209" t="s">
        <v>334</v>
      </c>
      <c r="F154" s="650"/>
      <c r="G154" s="650"/>
      <c r="H154" s="649"/>
      <c r="I154" s="649"/>
      <c r="J154" s="651"/>
      <c r="K154" s="651"/>
      <c r="L154" s="648"/>
    </row>
    <row r="155" spans="1:12" ht="24" x14ac:dyDescent="0.2">
      <c r="A155" s="652">
        <v>1226</v>
      </c>
      <c r="B155" s="203" t="s">
        <v>12</v>
      </c>
      <c r="C155" s="207" t="s">
        <v>11</v>
      </c>
      <c r="D155" s="207" t="s">
        <v>280</v>
      </c>
      <c r="E155" s="207" t="s">
        <v>281</v>
      </c>
      <c r="F155" s="653" t="s">
        <v>8</v>
      </c>
      <c r="G155" s="653"/>
      <c r="H155" s="650"/>
      <c r="I155" s="650"/>
      <c r="J155" s="650"/>
      <c r="K155" s="650"/>
      <c r="L155" s="650"/>
    </row>
    <row r="156" spans="1:12" x14ac:dyDescent="0.2">
      <c r="A156" s="652"/>
      <c r="B156" s="651" t="s">
        <v>3910</v>
      </c>
      <c r="C156" s="654" t="s">
        <v>3914</v>
      </c>
      <c r="D156" s="655">
        <v>43475</v>
      </c>
      <c r="E156" s="651" t="s">
        <v>3297</v>
      </c>
      <c r="F156" s="651" t="s">
        <v>3298</v>
      </c>
      <c r="G156" s="651"/>
      <c r="H156" s="649" t="s">
        <v>286</v>
      </c>
      <c r="I156" s="649"/>
      <c r="J156" s="209" t="s">
        <v>287</v>
      </c>
      <c r="K156" s="209" t="s">
        <v>16</v>
      </c>
      <c r="L156" s="210">
        <v>491</v>
      </c>
    </row>
    <row r="157" spans="1:12" x14ac:dyDescent="0.2">
      <c r="A157" s="652"/>
      <c r="B157" s="651"/>
      <c r="C157" s="654"/>
      <c r="D157" s="655"/>
      <c r="E157" s="651"/>
      <c r="F157" s="651"/>
      <c r="G157" s="651"/>
      <c r="H157" s="649" t="s">
        <v>242</v>
      </c>
      <c r="I157" s="649"/>
      <c r="J157" s="651" t="s">
        <v>287</v>
      </c>
      <c r="K157" s="651" t="s">
        <v>16</v>
      </c>
      <c r="L157" s="648">
        <v>537.91999999999996</v>
      </c>
    </row>
    <row r="158" spans="1:12" x14ac:dyDescent="0.2">
      <c r="A158" s="652"/>
      <c r="B158" s="651"/>
      <c r="C158" s="654"/>
      <c r="D158" s="655"/>
      <c r="E158" s="651"/>
      <c r="F158" s="651"/>
      <c r="G158" s="651"/>
      <c r="H158" s="649"/>
      <c r="I158" s="649"/>
      <c r="J158" s="651"/>
      <c r="K158" s="651"/>
      <c r="L158" s="648"/>
    </row>
    <row r="159" spans="1:12" ht="24" x14ac:dyDescent="0.2">
      <c r="A159" s="652"/>
      <c r="B159" s="203" t="s">
        <v>6</v>
      </c>
      <c r="C159" s="207" t="s">
        <v>5</v>
      </c>
      <c r="D159" s="207" t="s">
        <v>288</v>
      </c>
      <c r="E159" s="207" t="s">
        <v>289</v>
      </c>
      <c r="F159" s="650"/>
      <c r="G159" s="650"/>
      <c r="H159" s="649" t="s">
        <v>290</v>
      </c>
      <c r="I159" s="649"/>
      <c r="J159" s="651" t="s">
        <v>287</v>
      </c>
      <c r="K159" s="651" t="s">
        <v>287</v>
      </c>
      <c r="L159" s="648">
        <v>0</v>
      </c>
    </row>
    <row r="160" spans="1:12" ht="24" x14ac:dyDescent="0.2">
      <c r="A160" s="652"/>
      <c r="B160" s="209" t="s">
        <v>3913</v>
      </c>
      <c r="C160" s="209" t="s">
        <v>3298</v>
      </c>
      <c r="D160" s="211">
        <v>43477</v>
      </c>
      <c r="E160" s="209" t="s">
        <v>2369</v>
      </c>
      <c r="F160" s="650"/>
      <c r="G160" s="650"/>
      <c r="H160" s="649"/>
      <c r="I160" s="649"/>
      <c r="J160" s="651"/>
      <c r="K160" s="651"/>
      <c r="L160" s="648"/>
    </row>
    <row r="161" spans="1:12" ht="24" x14ac:dyDescent="0.2">
      <c r="A161" s="652">
        <v>1227</v>
      </c>
      <c r="B161" s="203" t="s">
        <v>12</v>
      </c>
      <c r="C161" s="207" t="s">
        <v>11</v>
      </c>
      <c r="D161" s="207" t="s">
        <v>280</v>
      </c>
      <c r="E161" s="207" t="s">
        <v>281</v>
      </c>
      <c r="F161" s="653" t="s">
        <v>8</v>
      </c>
      <c r="G161" s="653"/>
      <c r="H161" s="650"/>
      <c r="I161" s="650"/>
      <c r="J161" s="650"/>
      <c r="K161" s="650"/>
      <c r="L161" s="650"/>
    </row>
    <row r="162" spans="1:12" x14ac:dyDescent="0.2">
      <c r="A162" s="652"/>
      <c r="B162" s="651" t="s">
        <v>3910</v>
      </c>
      <c r="C162" s="654" t="s">
        <v>3915</v>
      </c>
      <c r="D162" s="655">
        <v>43519</v>
      </c>
      <c r="E162" s="651" t="s">
        <v>548</v>
      </c>
      <c r="F162" s="651" t="s">
        <v>549</v>
      </c>
      <c r="G162" s="651"/>
      <c r="H162" s="649" t="s">
        <v>286</v>
      </c>
      <c r="I162" s="649"/>
      <c r="J162" s="209" t="s">
        <v>287</v>
      </c>
      <c r="K162" s="209" t="s">
        <v>16</v>
      </c>
      <c r="L162" s="210">
        <v>1421.32</v>
      </c>
    </row>
    <row r="163" spans="1:12" x14ac:dyDescent="0.2">
      <c r="A163" s="652"/>
      <c r="B163" s="651"/>
      <c r="C163" s="654"/>
      <c r="D163" s="655"/>
      <c r="E163" s="651"/>
      <c r="F163" s="651"/>
      <c r="G163" s="651"/>
      <c r="H163" s="649" t="s">
        <v>242</v>
      </c>
      <c r="I163" s="649"/>
      <c r="J163" s="209" t="s">
        <v>287</v>
      </c>
      <c r="K163" s="209" t="s">
        <v>16</v>
      </c>
      <c r="L163" s="210">
        <v>1158.95</v>
      </c>
    </row>
    <row r="164" spans="1:12" ht="24" x14ac:dyDescent="0.2">
      <c r="A164" s="652"/>
      <c r="B164" s="203" t="s">
        <v>6</v>
      </c>
      <c r="C164" s="207" t="s">
        <v>5</v>
      </c>
      <c r="D164" s="207" t="s">
        <v>288</v>
      </c>
      <c r="E164" s="207" t="s">
        <v>289</v>
      </c>
      <c r="F164" s="650"/>
      <c r="G164" s="650"/>
      <c r="H164" s="649" t="s">
        <v>290</v>
      </c>
      <c r="I164" s="649"/>
      <c r="J164" s="651" t="s">
        <v>287</v>
      </c>
      <c r="K164" s="651" t="s">
        <v>16</v>
      </c>
      <c r="L164" s="648">
        <v>100</v>
      </c>
    </row>
    <row r="165" spans="1:12" ht="24" x14ac:dyDescent="0.2">
      <c r="A165" s="652"/>
      <c r="B165" s="209" t="s">
        <v>3913</v>
      </c>
      <c r="C165" s="209" t="s">
        <v>549</v>
      </c>
      <c r="D165" s="211">
        <v>43524</v>
      </c>
      <c r="E165" s="209" t="s">
        <v>3916</v>
      </c>
      <c r="F165" s="650"/>
      <c r="G165" s="650"/>
      <c r="H165" s="649"/>
      <c r="I165" s="649"/>
      <c r="J165" s="651"/>
      <c r="K165" s="651"/>
      <c r="L165" s="648"/>
    </row>
    <row r="166" spans="1:12" ht="24" x14ac:dyDescent="0.2">
      <c r="A166" s="652">
        <v>1228</v>
      </c>
      <c r="B166" s="203" t="s">
        <v>12</v>
      </c>
      <c r="C166" s="207" t="s">
        <v>11</v>
      </c>
      <c r="D166" s="207" t="s">
        <v>280</v>
      </c>
      <c r="E166" s="207" t="s">
        <v>281</v>
      </c>
      <c r="F166" s="653" t="s">
        <v>8</v>
      </c>
      <c r="G166" s="653"/>
      <c r="H166" s="650"/>
      <c r="I166" s="650"/>
      <c r="J166" s="650"/>
      <c r="K166" s="650"/>
      <c r="L166" s="650"/>
    </row>
    <row r="167" spans="1:12" x14ac:dyDescent="0.2">
      <c r="A167" s="652"/>
      <c r="B167" s="651" t="s">
        <v>3910</v>
      </c>
      <c r="C167" s="654" t="s">
        <v>3917</v>
      </c>
      <c r="D167" s="655">
        <v>43555</v>
      </c>
      <c r="E167" s="651" t="s">
        <v>582</v>
      </c>
      <c r="F167" s="651" t="s">
        <v>2992</v>
      </c>
      <c r="G167" s="651"/>
      <c r="H167" s="649" t="s">
        <v>286</v>
      </c>
      <c r="I167" s="649"/>
      <c r="J167" s="209" t="s">
        <v>287</v>
      </c>
      <c r="K167" s="209" t="s">
        <v>16</v>
      </c>
      <c r="L167" s="210">
        <v>673.56</v>
      </c>
    </row>
    <row r="168" spans="1:12" x14ac:dyDescent="0.2">
      <c r="A168" s="652"/>
      <c r="B168" s="651"/>
      <c r="C168" s="654"/>
      <c r="D168" s="655"/>
      <c r="E168" s="651"/>
      <c r="F168" s="651"/>
      <c r="G168" s="651"/>
      <c r="H168" s="649" t="s">
        <v>242</v>
      </c>
      <c r="I168" s="649"/>
      <c r="J168" s="209" t="s">
        <v>287</v>
      </c>
      <c r="K168" s="209" t="s">
        <v>16</v>
      </c>
      <c r="L168" s="210">
        <v>4595</v>
      </c>
    </row>
    <row r="169" spans="1:12" ht="24" x14ac:dyDescent="0.2">
      <c r="A169" s="652"/>
      <c r="B169" s="203" t="s">
        <v>6</v>
      </c>
      <c r="C169" s="207" t="s">
        <v>5</v>
      </c>
      <c r="D169" s="207" t="s">
        <v>288</v>
      </c>
      <c r="E169" s="207" t="s">
        <v>289</v>
      </c>
      <c r="F169" s="650"/>
      <c r="G169" s="650"/>
      <c r="H169" s="649" t="s">
        <v>290</v>
      </c>
      <c r="I169" s="649"/>
      <c r="J169" s="651" t="s">
        <v>287</v>
      </c>
      <c r="K169" s="651" t="s">
        <v>16</v>
      </c>
      <c r="L169" s="648">
        <v>120</v>
      </c>
    </row>
    <row r="170" spans="1:12" ht="24" x14ac:dyDescent="0.2">
      <c r="A170" s="652"/>
      <c r="B170" s="209" t="s">
        <v>3913</v>
      </c>
      <c r="C170" s="209" t="s">
        <v>2992</v>
      </c>
      <c r="D170" s="211">
        <v>43559</v>
      </c>
      <c r="E170" s="209" t="s">
        <v>2226</v>
      </c>
      <c r="F170" s="650"/>
      <c r="G170" s="650"/>
      <c r="H170" s="649"/>
      <c r="I170" s="649"/>
      <c r="J170" s="651"/>
      <c r="K170" s="651"/>
      <c r="L170" s="648"/>
    </row>
    <row r="171" spans="1:12" ht="24" x14ac:dyDescent="0.2">
      <c r="A171" s="652">
        <v>1229</v>
      </c>
      <c r="B171" s="203" t="s">
        <v>12</v>
      </c>
      <c r="C171" s="207" t="s">
        <v>11</v>
      </c>
      <c r="D171" s="207" t="s">
        <v>280</v>
      </c>
      <c r="E171" s="207" t="s">
        <v>281</v>
      </c>
      <c r="F171" s="653" t="s">
        <v>8</v>
      </c>
      <c r="G171" s="653"/>
      <c r="H171" s="650"/>
      <c r="I171" s="650"/>
      <c r="J171" s="650"/>
      <c r="K171" s="650"/>
      <c r="L171" s="650"/>
    </row>
    <row r="172" spans="1:12" x14ac:dyDescent="0.2">
      <c r="A172" s="652"/>
      <c r="B172" s="651" t="s">
        <v>3918</v>
      </c>
      <c r="C172" s="654" t="s">
        <v>3919</v>
      </c>
      <c r="D172" s="655">
        <v>43437</v>
      </c>
      <c r="E172" s="651" t="s">
        <v>1285</v>
      </c>
      <c r="F172" s="651" t="s">
        <v>3110</v>
      </c>
      <c r="G172" s="651"/>
      <c r="H172" s="649" t="s">
        <v>286</v>
      </c>
      <c r="I172" s="649"/>
      <c r="J172" s="209" t="s">
        <v>287</v>
      </c>
      <c r="K172" s="209" t="s">
        <v>16</v>
      </c>
      <c r="L172" s="210">
        <v>152.99</v>
      </c>
    </row>
    <row r="173" spans="1:12" x14ac:dyDescent="0.2">
      <c r="A173" s="652"/>
      <c r="B173" s="651"/>
      <c r="C173" s="654"/>
      <c r="D173" s="655"/>
      <c r="E173" s="651"/>
      <c r="F173" s="651"/>
      <c r="G173" s="651"/>
      <c r="H173" s="649" t="s">
        <v>242</v>
      </c>
      <c r="I173" s="649"/>
      <c r="J173" s="209" t="s">
        <v>287</v>
      </c>
      <c r="K173" s="209" t="s">
        <v>16</v>
      </c>
      <c r="L173" s="210">
        <v>685.22</v>
      </c>
    </row>
    <row r="174" spans="1:12" ht="24" x14ac:dyDescent="0.2">
      <c r="A174" s="652"/>
      <c r="B174" s="203" t="s">
        <v>6</v>
      </c>
      <c r="C174" s="207" t="s">
        <v>5</v>
      </c>
      <c r="D174" s="207" t="s">
        <v>288</v>
      </c>
      <c r="E174" s="207" t="s">
        <v>289</v>
      </c>
      <c r="F174" s="650"/>
      <c r="G174" s="650"/>
      <c r="H174" s="649" t="s">
        <v>290</v>
      </c>
      <c r="I174" s="649"/>
      <c r="J174" s="651" t="s">
        <v>287</v>
      </c>
      <c r="K174" s="651" t="s">
        <v>287</v>
      </c>
      <c r="L174" s="648">
        <v>0</v>
      </c>
    </row>
    <row r="175" spans="1:12" ht="24" x14ac:dyDescent="0.2">
      <c r="A175" s="652"/>
      <c r="B175" s="209" t="s">
        <v>439</v>
      </c>
      <c r="C175" s="209" t="s">
        <v>3110</v>
      </c>
      <c r="D175" s="211">
        <v>43443</v>
      </c>
      <c r="E175" s="209" t="s">
        <v>2972</v>
      </c>
      <c r="F175" s="650"/>
      <c r="G175" s="650"/>
      <c r="H175" s="649"/>
      <c r="I175" s="649"/>
      <c r="J175" s="651"/>
      <c r="K175" s="651"/>
      <c r="L175" s="648"/>
    </row>
    <row r="176" spans="1:12" ht="24" x14ac:dyDescent="0.2">
      <c r="A176" s="652">
        <v>1230</v>
      </c>
      <c r="B176" s="203" t="s">
        <v>12</v>
      </c>
      <c r="C176" s="207" t="s">
        <v>11</v>
      </c>
      <c r="D176" s="207" t="s">
        <v>280</v>
      </c>
      <c r="E176" s="207" t="s">
        <v>281</v>
      </c>
      <c r="F176" s="653" t="s">
        <v>8</v>
      </c>
      <c r="G176" s="653"/>
      <c r="H176" s="650"/>
      <c r="I176" s="650"/>
      <c r="J176" s="650"/>
      <c r="K176" s="650"/>
      <c r="L176" s="650"/>
    </row>
    <row r="177" spans="1:12" x14ac:dyDescent="0.2">
      <c r="A177" s="652"/>
      <c r="B177" s="651" t="s">
        <v>3918</v>
      </c>
      <c r="C177" s="651" t="s">
        <v>3920</v>
      </c>
      <c r="D177" s="655">
        <v>43541</v>
      </c>
      <c r="E177" s="651" t="s">
        <v>295</v>
      </c>
      <c r="F177" s="651" t="s">
        <v>3921</v>
      </c>
      <c r="G177" s="651"/>
      <c r="H177" s="649" t="s">
        <v>286</v>
      </c>
      <c r="I177" s="649"/>
      <c r="J177" s="209" t="s">
        <v>287</v>
      </c>
      <c r="K177" s="209" t="s">
        <v>16</v>
      </c>
      <c r="L177" s="210">
        <v>259.18</v>
      </c>
    </row>
    <row r="178" spans="1:12" x14ac:dyDescent="0.2">
      <c r="A178" s="652"/>
      <c r="B178" s="651"/>
      <c r="C178" s="651"/>
      <c r="D178" s="655"/>
      <c r="E178" s="651"/>
      <c r="F178" s="651"/>
      <c r="G178" s="651"/>
      <c r="H178" s="649" t="s">
        <v>242</v>
      </c>
      <c r="I178" s="649"/>
      <c r="J178" s="209" t="s">
        <v>287</v>
      </c>
      <c r="K178" s="209" t="s">
        <v>16</v>
      </c>
      <c r="L178" s="210">
        <v>478.73</v>
      </c>
    </row>
    <row r="179" spans="1:12" ht="24" x14ac:dyDescent="0.2">
      <c r="A179" s="652"/>
      <c r="B179" s="203" t="s">
        <v>6</v>
      </c>
      <c r="C179" s="207" t="s">
        <v>5</v>
      </c>
      <c r="D179" s="207" t="s">
        <v>288</v>
      </c>
      <c r="E179" s="207" t="s">
        <v>289</v>
      </c>
      <c r="F179" s="650"/>
      <c r="G179" s="650"/>
      <c r="H179" s="649" t="s">
        <v>290</v>
      </c>
      <c r="I179" s="649"/>
      <c r="J179" s="651" t="s">
        <v>287</v>
      </c>
      <c r="K179" s="651" t="s">
        <v>287</v>
      </c>
      <c r="L179" s="648">
        <v>0</v>
      </c>
    </row>
    <row r="180" spans="1:12" ht="24" x14ac:dyDescent="0.2">
      <c r="A180" s="652"/>
      <c r="B180" s="209" t="s">
        <v>439</v>
      </c>
      <c r="C180" s="209" t="s">
        <v>3921</v>
      </c>
      <c r="D180" s="211">
        <v>43542</v>
      </c>
      <c r="E180" s="209" t="s">
        <v>3922</v>
      </c>
      <c r="F180" s="650"/>
      <c r="G180" s="650"/>
      <c r="H180" s="649"/>
      <c r="I180" s="649"/>
      <c r="J180" s="651"/>
      <c r="K180" s="651"/>
      <c r="L180" s="648"/>
    </row>
    <row r="181" spans="1:12" ht="24" x14ac:dyDescent="0.2">
      <c r="A181" s="652">
        <v>1231</v>
      </c>
      <c r="B181" s="203" t="s">
        <v>12</v>
      </c>
      <c r="C181" s="207" t="s">
        <v>11</v>
      </c>
      <c r="D181" s="207" t="s">
        <v>280</v>
      </c>
      <c r="E181" s="207" t="s">
        <v>281</v>
      </c>
      <c r="F181" s="653" t="s">
        <v>8</v>
      </c>
      <c r="G181" s="653"/>
      <c r="H181" s="650"/>
      <c r="I181" s="650"/>
      <c r="J181" s="650"/>
      <c r="K181" s="650"/>
      <c r="L181" s="650"/>
    </row>
    <row r="182" spans="1:12" x14ac:dyDescent="0.2">
      <c r="A182" s="652"/>
      <c r="B182" s="651" t="s">
        <v>3923</v>
      </c>
      <c r="C182" s="651" t="s">
        <v>3924</v>
      </c>
      <c r="D182" s="655">
        <v>43501</v>
      </c>
      <c r="E182" s="651" t="s">
        <v>1604</v>
      </c>
      <c r="F182" s="651" t="s">
        <v>1605</v>
      </c>
      <c r="G182" s="651"/>
      <c r="H182" s="649" t="s">
        <v>286</v>
      </c>
      <c r="I182" s="649"/>
      <c r="J182" s="209" t="s">
        <v>287</v>
      </c>
      <c r="K182" s="209" t="s">
        <v>287</v>
      </c>
      <c r="L182" s="210">
        <v>0</v>
      </c>
    </row>
    <row r="183" spans="1:12" x14ac:dyDescent="0.2">
      <c r="A183" s="652"/>
      <c r="B183" s="651"/>
      <c r="C183" s="651"/>
      <c r="D183" s="655"/>
      <c r="E183" s="651"/>
      <c r="F183" s="651"/>
      <c r="G183" s="651"/>
      <c r="H183" s="649" t="s">
        <v>242</v>
      </c>
      <c r="I183" s="649"/>
      <c r="J183" s="209" t="s">
        <v>287</v>
      </c>
      <c r="K183" s="209" t="s">
        <v>16</v>
      </c>
      <c r="L183" s="210">
        <v>389</v>
      </c>
    </row>
    <row r="184" spans="1:12" ht="24" x14ac:dyDescent="0.2">
      <c r="A184" s="652"/>
      <c r="B184" s="203" t="s">
        <v>6</v>
      </c>
      <c r="C184" s="207" t="s">
        <v>5</v>
      </c>
      <c r="D184" s="207" t="s">
        <v>288</v>
      </c>
      <c r="E184" s="207" t="s">
        <v>289</v>
      </c>
      <c r="F184" s="650"/>
      <c r="G184" s="650"/>
      <c r="H184" s="649" t="s">
        <v>290</v>
      </c>
      <c r="I184" s="649"/>
      <c r="J184" s="651" t="s">
        <v>287</v>
      </c>
      <c r="K184" s="651" t="s">
        <v>287</v>
      </c>
      <c r="L184" s="648">
        <v>0</v>
      </c>
    </row>
    <row r="185" spans="1:12" ht="24" x14ac:dyDescent="0.2">
      <c r="A185" s="652"/>
      <c r="B185" s="209" t="s">
        <v>790</v>
      </c>
      <c r="C185" s="209" t="s">
        <v>1605</v>
      </c>
      <c r="D185" s="211">
        <v>43502</v>
      </c>
      <c r="E185" s="209" t="s">
        <v>697</v>
      </c>
      <c r="F185" s="650"/>
      <c r="G185" s="650"/>
      <c r="H185" s="649"/>
      <c r="I185" s="649"/>
      <c r="J185" s="651"/>
      <c r="K185" s="651"/>
      <c r="L185" s="648"/>
    </row>
    <row r="186" spans="1:12" ht="24" x14ac:dyDescent="0.2">
      <c r="A186" s="652">
        <v>1232</v>
      </c>
      <c r="B186" s="203" t="s">
        <v>12</v>
      </c>
      <c r="C186" s="207" t="s">
        <v>11</v>
      </c>
      <c r="D186" s="207" t="s">
        <v>280</v>
      </c>
      <c r="E186" s="207" t="s">
        <v>281</v>
      </c>
      <c r="F186" s="653" t="s">
        <v>8</v>
      </c>
      <c r="G186" s="653"/>
      <c r="H186" s="650"/>
      <c r="I186" s="650"/>
      <c r="J186" s="650"/>
      <c r="K186" s="650"/>
      <c r="L186" s="650"/>
    </row>
    <row r="187" spans="1:12" x14ac:dyDescent="0.2">
      <c r="A187" s="652"/>
      <c r="B187" s="651" t="s">
        <v>3925</v>
      </c>
      <c r="C187" s="654" t="s">
        <v>3926</v>
      </c>
      <c r="D187" s="655">
        <v>43395</v>
      </c>
      <c r="E187" s="651" t="s">
        <v>3927</v>
      </c>
      <c r="F187" s="651" t="s">
        <v>3928</v>
      </c>
      <c r="G187" s="651"/>
      <c r="H187" s="649" t="s">
        <v>286</v>
      </c>
      <c r="I187" s="649"/>
      <c r="J187" s="209" t="s">
        <v>287</v>
      </c>
      <c r="K187" s="209" t="s">
        <v>16</v>
      </c>
      <c r="L187" s="210">
        <v>99</v>
      </c>
    </row>
    <row r="188" spans="1:12" x14ac:dyDescent="0.2">
      <c r="A188" s="652"/>
      <c r="B188" s="651"/>
      <c r="C188" s="654"/>
      <c r="D188" s="655"/>
      <c r="E188" s="651"/>
      <c r="F188" s="651"/>
      <c r="G188" s="651"/>
      <c r="H188" s="649" t="s">
        <v>242</v>
      </c>
      <c r="I188" s="649"/>
      <c r="J188" s="209" t="s">
        <v>287</v>
      </c>
      <c r="K188" s="209" t="s">
        <v>16</v>
      </c>
      <c r="L188" s="210">
        <v>457.1</v>
      </c>
    </row>
    <row r="189" spans="1:12" ht="24" x14ac:dyDescent="0.2">
      <c r="A189" s="652"/>
      <c r="B189" s="203" t="s">
        <v>6</v>
      </c>
      <c r="C189" s="207" t="s">
        <v>5</v>
      </c>
      <c r="D189" s="207" t="s">
        <v>288</v>
      </c>
      <c r="E189" s="207" t="s">
        <v>289</v>
      </c>
      <c r="F189" s="650"/>
      <c r="G189" s="650"/>
      <c r="H189" s="649" t="s">
        <v>290</v>
      </c>
      <c r="I189" s="649"/>
      <c r="J189" s="651" t="s">
        <v>287</v>
      </c>
      <c r="K189" s="651" t="s">
        <v>16</v>
      </c>
      <c r="L189" s="648">
        <v>25</v>
      </c>
    </row>
    <row r="190" spans="1:12" ht="24" x14ac:dyDescent="0.2">
      <c r="A190" s="652"/>
      <c r="B190" s="209" t="s">
        <v>333</v>
      </c>
      <c r="C190" s="209" t="s">
        <v>3928</v>
      </c>
      <c r="D190" s="211">
        <v>43396</v>
      </c>
      <c r="E190" s="209" t="s">
        <v>3929</v>
      </c>
      <c r="F190" s="650"/>
      <c r="G190" s="650"/>
      <c r="H190" s="649"/>
      <c r="I190" s="649"/>
      <c r="J190" s="651"/>
      <c r="K190" s="651"/>
      <c r="L190" s="648"/>
    </row>
    <row r="191" spans="1:12" ht="24" x14ac:dyDescent="0.2">
      <c r="A191" s="652">
        <v>1233</v>
      </c>
      <c r="B191" s="203" t="s">
        <v>12</v>
      </c>
      <c r="C191" s="207" t="s">
        <v>11</v>
      </c>
      <c r="D191" s="207" t="s">
        <v>280</v>
      </c>
      <c r="E191" s="207" t="s">
        <v>281</v>
      </c>
      <c r="F191" s="653" t="s">
        <v>8</v>
      </c>
      <c r="G191" s="653"/>
      <c r="H191" s="650"/>
      <c r="I191" s="650"/>
      <c r="J191" s="650"/>
      <c r="K191" s="650"/>
      <c r="L191" s="650"/>
    </row>
    <row r="192" spans="1:12" x14ac:dyDescent="0.2">
      <c r="A192" s="652"/>
      <c r="B192" s="651" t="s">
        <v>3930</v>
      </c>
      <c r="C192" s="654" t="s">
        <v>3931</v>
      </c>
      <c r="D192" s="655">
        <v>43407</v>
      </c>
      <c r="E192" s="651" t="s">
        <v>3932</v>
      </c>
      <c r="F192" s="651" t="s">
        <v>3933</v>
      </c>
      <c r="G192" s="651"/>
      <c r="H192" s="649" t="s">
        <v>286</v>
      </c>
      <c r="I192" s="649"/>
      <c r="J192" s="209" t="s">
        <v>287</v>
      </c>
      <c r="K192" s="209" t="s">
        <v>16</v>
      </c>
      <c r="L192" s="210">
        <v>700</v>
      </c>
    </row>
    <row r="193" spans="1:12" x14ac:dyDescent="0.2">
      <c r="A193" s="652"/>
      <c r="B193" s="651"/>
      <c r="C193" s="654"/>
      <c r="D193" s="655"/>
      <c r="E193" s="651"/>
      <c r="F193" s="651"/>
      <c r="G193" s="651"/>
      <c r="H193" s="649" t="s">
        <v>242</v>
      </c>
      <c r="I193" s="649"/>
      <c r="J193" s="651" t="s">
        <v>287</v>
      </c>
      <c r="K193" s="651" t="s">
        <v>16</v>
      </c>
      <c r="L193" s="648">
        <v>1051.81</v>
      </c>
    </row>
    <row r="194" spans="1:12" x14ac:dyDescent="0.2">
      <c r="A194" s="652"/>
      <c r="B194" s="651"/>
      <c r="C194" s="654"/>
      <c r="D194" s="655"/>
      <c r="E194" s="651"/>
      <c r="F194" s="651"/>
      <c r="G194" s="651"/>
      <c r="H194" s="649"/>
      <c r="I194" s="649"/>
      <c r="J194" s="651"/>
      <c r="K194" s="651"/>
      <c r="L194" s="648"/>
    </row>
    <row r="195" spans="1:12" ht="24" x14ac:dyDescent="0.2">
      <c r="A195" s="652"/>
      <c r="B195" s="203" t="s">
        <v>6</v>
      </c>
      <c r="C195" s="207" t="s">
        <v>5</v>
      </c>
      <c r="D195" s="207" t="s">
        <v>288</v>
      </c>
      <c r="E195" s="207" t="s">
        <v>289</v>
      </c>
      <c r="F195" s="650"/>
      <c r="G195" s="650"/>
      <c r="H195" s="649" t="s">
        <v>290</v>
      </c>
      <c r="I195" s="649"/>
      <c r="J195" s="651" t="s">
        <v>287</v>
      </c>
      <c r="K195" s="651" t="s">
        <v>16</v>
      </c>
      <c r="L195" s="648">
        <v>325</v>
      </c>
    </row>
    <row r="196" spans="1:12" ht="24" x14ac:dyDescent="0.2">
      <c r="A196" s="652"/>
      <c r="B196" s="209" t="s">
        <v>291</v>
      </c>
      <c r="C196" s="209" t="s">
        <v>3933</v>
      </c>
      <c r="D196" s="211">
        <v>43422</v>
      </c>
      <c r="E196" s="209" t="s">
        <v>3934</v>
      </c>
      <c r="F196" s="650"/>
      <c r="G196" s="650"/>
      <c r="H196" s="649"/>
      <c r="I196" s="649"/>
      <c r="J196" s="651"/>
      <c r="K196" s="651"/>
      <c r="L196" s="648"/>
    </row>
    <row r="197" spans="1:12" ht="24" x14ac:dyDescent="0.2">
      <c r="A197" s="652">
        <v>1234</v>
      </c>
      <c r="B197" s="203" t="s">
        <v>12</v>
      </c>
      <c r="C197" s="207" t="s">
        <v>11</v>
      </c>
      <c r="D197" s="207" t="s">
        <v>280</v>
      </c>
      <c r="E197" s="207" t="s">
        <v>281</v>
      </c>
      <c r="F197" s="653" t="s">
        <v>8</v>
      </c>
      <c r="G197" s="653"/>
      <c r="H197" s="650"/>
      <c r="I197" s="650"/>
      <c r="J197" s="650"/>
      <c r="K197" s="650"/>
      <c r="L197" s="650"/>
    </row>
    <row r="198" spans="1:12" x14ac:dyDescent="0.2">
      <c r="A198" s="652"/>
      <c r="B198" s="651" t="s">
        <v>3935</v>
      </c>
      <c r="C198" s="651" t="s">
        <v>3936</v>
      </c>
      <c r="D198" s="655">
        <v>43413</v>
      </c>
      <c r="E198" s="651" t="s">
        <v>469</v>
      </c>
      <c r="F198" s="651" t="s">
        <v>2086</v>
      </c>
      <c r="G198" s="651"/>
      <c r="H198" s="649" t="s">
        <v>286</v>
      </c>
      <c r="I198" s="649"/>
      <c r="J198" s="209" t="s">
        <v>287</v>
      </c>
      <c r="K198" s="209" t="s">
        <v>287</v>
      </c>
      <c r="L198" s="210">
        <v>0</v>
      </c>
    </row>
    <row r="199" spans="1:12" x14ac:dyDescent="0.2">
      <c r="A199" s="652"/>
      <c r="B199" s="651"/>
      <c r="C199" s="651"/>
      <c r="D199" s="655"/>
      <c r="E199" s="651"/>
      <c r="F199" s="651"/>
      <c r="G199" s="651"/>
      <c r="H199" s="649" t="s">
        <v>242</v>
      </c>
      <c r="I199" s="649"/>
      <c r="J199" s="209" t="s">
        <v>287</v>
      </c>
      <c r="K199" s="209" t="s">
        <v>287</v>
      </c>
      <c r="L199" s="210">
        <v>0</v>
      </c>
    </row>
    <row r="200" spans="1:12" ht="24" x14ac:dyDescent="0.2">
      <c r="A200" s="652"/>
      <c r="B200" s="203" t="s">
        <v>6</v>
      </c>
      <c r="C200" s="207" t="s">
        <v>5</v>
      </c>
      <c r="D200" s="207" t="s">
        <v>288</v>
      </c>
      <c r="E200" s="207" t="s">
        <v>289</v>
      </c>
      <c r="F200" s="650"/>
      <c r="G200" s="650"/>
      <c r="H200" s="649" t="s">
        <v>290</v>
      </c>
      <c r="I200" s="649"/>
      <c r="J200" s="651" t="s">
        <v>287</v>
      </c>
      <c r="K200" s="651" t="s">
        <v>16</v>
      </c>
      <c r="L200" s="648">
        <v>495</v>
      </c>
    </row>
    <row r="201" spans="1:12" ht="24" x14ac:dyDescent="0.2">
      <c r="A201" s="652"/>
      <c r="B201" s="209" t="s">
        <v>333</v>
      </c>
      <c r="C201" s="209" t="s">
        <v>2086</v>
      </c>
      <c r="D201" s="211">
        <v>43416</v>
      </c>
      <c r="E201" s="209" t="s">
        <v>3937</v>
      </c>
      <c r="F201" s="650"/>
      <c r="G201" s="650"/>
      <c r="H201" s="649"/>
      <c r="I201" s="649"/>
      <c r="J201" s="651"/>
      <c r="K201" s="651"/>
      <c r="L201" s="648"/>
    </row>
    <row r="202" spans="1:12" ht="24" x14ac:dyDescent="0.2">
      <c r="A202" s="652">
        <v>1235</v>
      </c>
      <c r="B202" s="203" t="s">
        <v>12</v>
      </c>
      <c r="C202" s="207" t="s">
        <v>11</v>
      </c>
      <c r="D202" s="207" t="s">
        <v>280</v>
      </c>
      <c r="E202" s="207" t="s">
        <v>281</v>
      </c>
      <c r="F202" s="653" t="s">
        <v>8</v>
      </c>
      <c r="G202" s="653"/>
      <c r="H202" s="650"/>
      <c r="I202" s="650"/>
      <c r="J202" s="650"/>
      <c r="K202" s="650"/>
      <c r="L202" s="650"/>
    </row>
    <row r="203" spans="1:12" x14ac:dyDescent="0.2">
      <c r="A203" s="652"/>
      <c r="B203" s="651" t="s">
        <v>3938</v>
      </c>
      <c r="C203" s="654" t="s">
        <v>3939</v>
      </c>
      <c r="D203" s="655">
        <v>43403</v>
      </c>
      <c r="E203" s="651" t="s">
        <v>3940</v>
      </c>
      <c r="F203" s="651" t="s">
        <v>3941</v>
      </c>
      <c r="G203" s="651"/>
      <c r="H203" s="649" t="s">
        <v>286</v>
      </c>
      <c r="I203" s="649"/>
      <c r="J203" s="209" t="s">
        <v>287</v>
      </c>
      <c r="K203" s="209" t="s">
        <v>16</v>
      </c>
      <c r="L203" s="210">
        <v>370</v>
      </c>
    </row>
    <row r="204" spans="1:12" x14ac:dyDescent="0.2">
      <c r="A204" s="652"/>
      <c r="B204" s="651"/>
      <c r="C204" s="654"/>
      <c r="D204" s="655"/>
      <c r="E204" s="651"/>
      <c r="F204" s="651"/>
      <c r="G204" s="651"/>
      <c r="H204" s="649" t="s">
        <v>242</v>
      </c>
      <c r="I204" s="649"/>
      <c r="J204" s="209" t="s">
        <v>287</v>
      </c>
      <c r="K204" s="209" t="s">
        <v>16</v>
      </c>
      <c r="L204" s="210">
        <v>739.6</v>
      </c>
    </row>
    <row r="205" spans="1:12" ht="24" x14ac:dyDescent="0.2">
      <c r="A205" s="652"/>
      <c r="B205" s="203" t="s">
        <v>6</v>
      </c>
      <c r="C205" s="207" t="s">
        <v>5</v>
      </c>
      <c r="D205" s="207" t="s">
        <v>288</v>
      </c>
      <c r="E205" s="207" t="s">
        <v>289</v>
      </c>
      <c r="F205" s="650"/>
      <c r="G205" s="650"/>
      <c r="H205" s="649" t="s">
        <v>290</v>
      </c>
      <c r="I205" s="649"/>
      <c r="J205" s="651" t="s">
        <v>287</v>
      </c>
      <c r="K205" s="651" t="s">
        <v>287</v>
      </c>
      <c r="L205" s="648">
        <v>0</v>
      </c>
    </row>
    <row r="206" spans="1:12" ht="24" x14ac:dyDescent="0.2">
      <c r="A206" s="652"/>
      <c r="B206" s="209" t="s">
        <v>439</v>
      </c>
      <c r="C206" s="209" t="s">
        <v>3941</v>
      </c>
      <c r="D206" s="211">
        <v>43405</v>
      </c>
      <c r="E206" s="209" t="s">
        <v>961</v>
      </c>
      <c r="F206" s="650"/>
      <c r="G206" s="650"/>
      <c r="H206" s="649"/>
      <c r="I206" s="649"/>
      <c r="J206" s="651"/>
      <c r="K206" s="651"/>
      <c r="L206" s="648"/>
    </row>
    <row r="207" spans="1:12" ht="24" x14ac:dyDescent="0.2">
      <c r="A207" s="652">
        <v>1236</v>
      </c>
      <c r="B207" s="203" t="s">
        <v>12</v>
      </c>
      <c r="C207" s="207" t="s">
        <v>11</v>
      </c>
      <c r="D207" s="207" t="s">
        <v>280</v>
      </c>
      <c r="E207" s="207" t="s">
        <v>281</v>
      </c>
      <c r="F207" s="653" t="s">
        <v>8</v>
      </c>
      <c r="G207" s="653"/>
      <c r="H207" s="650"/>
      <c r="I207" s="650"/>
      <c r="J207" s="650"/>
      <c r="K207" s="650"/>
      <c r="L207" s="650"/>
    </row>
    <row r="208" spans="1:12" x14ac:dyDescent="0.2">
      <c r="A208" s="652"/>
      <c r="B208" s="651" t="s">
        <v>3938</v>
      </c>
      <c r="C208" s="654" t="s">
        <v>3942</v>
      </c>
      <c r="D208" s="655">
        <v>43523</v>
      </c>
      <c r="E208" s="651" t="s">
        <v>1240</v>
      </c>
      <c r="F208" s="651" t="s">
        <v>3943</v>
      </c>
      <c r="G208" s="651"/>
      <c r="H208" s="649" t="s">
        <v>286</v>
      </c>
      <c r="I208" s="649"/>
      <c r="J208" s="209" t="s">
        <v>287</v>
      </c>
      <c r="K208" s="209" t="s">
        <v>16</v>
      </c>
      <c r="L208" s="210">
        <v>409.4</v>
      </c>
    </row>
    <row r="209" spans="1:12" x14ac:dyDescent="0.2">
      <c r="A209" s="652"/>
      <c r="B209" s="651"/>
      <c r="C209" s="654"/>
      <c r="D209" s="655"/>
      <c r="E209" s="651"/>
      <c r="F209" s="651"/>
      <c r="G209" s="651"/>
      <c r="H209" s="649" t="s">
        <v>242</v>
      </c>
      <c r="I209" s="649"/>
      <c r="J209" s="209" t="s">
        <v>287</v>
      </c>
      <c r="K209" s="209" t="s">
        <v>16</v>
      </c>
      <c r="L209" s="210">
        <v>529.77</v>
      </c>
    </row>
    <row r="210" spans="1:12" ht="24" x14ac:dyDescent="0.2">
      <c r="A210" s="652"/>
      <c r="B210" s="203" t="s">
        <v>6</v>
      </c>
      <c r="C210" s="207" t="s">
        <v>5</v>
      </c>
      <c r="D210" s="207" t="s">
        <v>288</v>
      </c>
      <c r="E210" s="207" t="s">
        <v>289</v>
      </c>
      <c r="F210" s="650"/>
      <c r="G210" s="650"/>
      <c r="H210" s="649" t="s">
        <v>290</v>
      </c>
      <c r="I210" s="649"/>
      <c r="J210" s="651" t="s">
        <v>287</v>
      </c>
      <c r="K210" s="651" t="s">
        <v>287</v>
      </c>
      <c r="L210" s="648">
        <v>0</v>
      </c>
    </row>
    <row r="211" spans="1:12" ht="24" x14ac:dyDescent="0.2">
      <c r="A211" s="652"/>
      <c r="B211" s="209" t="s">
        <v>439</v>
      </c>
      <c r="C211" s="209" t="s">
        <v>3943</v>
      </c>
      <c r="D211" s="211">
        <v>43525</v>
      </c>
      <c r="E211" s="209" t="s">
        <v>1359</v>
      </c>
      <c r="F211" s="650"/>
      <c r="G211" s="650"/>
      <c r="H211" s="649"/>
      <c r="I211" s="649"/>
      <c r="J211" s="651"/>
      <c r="K211" s="651"/>
      <c r="L211" s="648"/>
    </row>
    <row r="212" spans="1:12" ht="24" x14ac:dyDescent="0.2">
      <c r="A212" s="652">
        <v>1237</v>
      </c>
      <c r="B212" s="203" t="s">
        <v>12</v>
      </c>
      <c r="C212" s="207" t="s">
        <v>11</v>
      </c>
      <c r="D212" s="207" t="s">
        <v>280</v>
      </c>
      <c r="E212" s="207" t="s">
        <v>281</v>
      </c>
      <c r="F212" s="653" t="s">
        <v>8</v>
      </c>
      <c r="G212" s="653"/>
      <c r="H212" s="650"/>
      <c r="I212" s="650"/>
      <c r="J212" s="650"/>
      <c r="K212" s="650"/>
      <c r="L212" s="650"/>
    </row>
    <row r="213" spans="1:12" x14ac:dyDescent="0.2">
      <c r="A213" s="652"/>
      <c r="B213" s="651" t="s">
        <v>3944</v>
      </c>
      <c r="C213" s="654" t="s">
        <v>3945</v>
      </c>
      <c r="D213" s="655">
        <v>43376</v>
      </c>
      <c r="E213" s="651" t="s">
        <v>607</v>
      </c>
      <c r="F213" s="651" t="s">
        <v>3256</v>
      </c>
      <c r="G213" s="651"/>
      <c r="H213" s="649" t="s">
        <v>286</v>
      </c>
      <c r="I213" s="649"/>
      <c r="J213" s="209" t="s">
        <v>287</v>
      </c>
      <c r="K213" s="209" t="s">
        <v>16</v>
      </c>
      <c r="L213" s="210">
        <v>682.8</v>
      </c>
    </row>
    <row r="214" spans="1:12" x14ac:dyDescent="0.2">
      <c r="A214" s="652"/>
      <c r="B214" s="651"/>
      <c r="C214" s="654"/>
      <c r="D214" s="655"/>
      <c r="E214" s="651"/>
      <c r="F214" s="651"/>
      <c r="G214" s="651"/>
      <c r="H214" s="649" t="s">
        <v>242</v>
      </c>
      <c r="I214" s="649"/>
      <c r="J214" s="651" t="s">
        <v>287</v>
      </c>
      <c r="K214" s="651" t="s">
        <v>16</v>
      </c>
      <c r="L214" s="648">
        <v>644.4</v>
      </c>
    </row>
    <row r="215" spans="1:12" x14ac:dyDescent="0.2">
      <c r="A215" s="652"/>
      <c r="B215" s="651"/>
      <c r="C215" s="654"/>
      <c r="D215" s="655"/>
      <c r="E215" s="651"/>
      <c r="F215" s="651"/>
      <c r="G215" s="651"/>
      <c r="H215" s="649"/>
      <c r="I215" s="649"/>
      <c r="J215" s="651"/>
      <c r="K215" s="651"/>
      <c r="L215" s="648"/>
    </row>
    <row r="216" spans="1:12" ht="24" x14ac:dyDescent="0.2">
      <c r="A216" s="652"/>
      <c r="B216" s="203" t="s">
        <v>6</v>
      </c>
      <c r="C216" s="207" t="s">
        <v>5</v>
      </c>
      <c r="D216" s="207" t="s">
        <v>288</v>
      </c>
      <c r="E216" s="207" t="s">
        <v>289</v>
      </c>
      <c r="F216" s="650"/>
      <c r="G216" s="650"/>
      <c r="H216" s="649" t="s">
        <v>290</v>
      </c>
      <c r="I216" s="649"/>
      <c r="J216" s="651" t="s">
        <v>287</v>
      </c>
      <c r="K216" s="651" t="s">
        <v>287</v>
      </c>
      <c r="L216" s="648">
        <v>0</v>
      </c>
    </row>
    <row r="217" spans="1:12" ht="24" x14ac:dyDescent="0.2">
      <c r="A217" s="652"/>
      <c r="B217" s="209" t="s">
        <v>790</v>
      </c>
      <c r="C217" s="209" t="s">
        <v>3256</v>
      </c>
      <c r="D217" s="211">
        <v>43378</v>
      </c>
      <c r="E217" s="209" t="s">
        <v>568</v>
      </c>
      <c r="F217" s="650"/>
      <c r="G217" s="650"/>
      <c r="H217" s="649"/>
      <c r="I217" s="649"/>
      <c r="J217" s="651"/>
      <c r="K217" s="651"/>
      <c r="L217" s="648"/>
    </row>
    <row r="218" spans="1:12" ht="24" x14ac:dyDescent="0.2">
      <c r="A218" s="652">
        <v>1238</v>
      </c>
      <c r="B218" s="203" t="s">
        <v>12</v>
      </c>
      <c r="C218" s="207" t="s">
        <v>11</v>
      </c>
      <c r="D218" s="207" t="s">
        <v>280</v>
      </c>
      <c r="E218" s="207" t="s">
        <v>281</v>
      </c>
      <c r="F218" s="653" t="s">
        <v>8</v>
      </c>
      <c r="G218" s="653"/>
      <c r="H218" s="650"/>
      <c r="I218" s="650"/>
      <c r="J218" s="650"/>
      <c r="K218" s="650"/>
      <c r="L218" s="650"/>
    </row>
    <row r="219" spans="1:12" x14ac:dyDescent="0.2">
      <c r="A219" s="652"/>
      <c r="B219" s="651" t="s">
        <v>3944</v>
      </c>
      <c r="C219" s="654" t="s">
        <v>3946</v>
      </c>
      <c r="D219" s="655">
        <v>43387</v>
      </c>
      <c r="E219" s="651" t="s">
        <v>1385</v>
      </c>
      <c r="F219" s="651" t="s">
        <v>1386</v>
      </c>
      <c r="G219" s="651"/>
      <c r="H219" s="649" t="s">
        <v>286</v>
      </c>
      <c r="I219" s="649"/>
      <c r="J219" s="209" t="s">
        <v>287</v>
      </c>
      <c r="K219" s="209" t="s">
        <v>16</v>
      </c>
      <c r="L219" s="210">
        <v>305.36</v>
      </c>
    </row>
    <row r="220" spans="1:12" x14ac:dyDescent="0.2">
      <c r="A220" s="652"/>
      <c r="B220" s="651"/>
      <c r="C220" s="654"/>
      <c r="D220" s="655"/>
      <c r="E220" s="651"/>
      <c r="F220" s="651"/>
      <c r="G220" s="651"/>
      <c r="H220" s="649" t="s">
        <v>242</v>
      </c>
      <c r="I220" s="649"/>
      <c r="J220" s="651" t="s">
        <v>287</v>
      </c>
      <c r="K220" s="651" t="s">
        <v>16</v>
      </c>
      <c r="L220" s="648">
        <v>284.39999999999998</v>
      </c>
    </row>
    <row r="221" spans="1:12" x14ac:dyDescent="0.2">
      <c r="A221" s="652"/>
      <c r="B221" s="651"/>
      <c r="C221" s="654"/>
      <c r="D221" s="655"/>
      <c r="E221" s="651"/>
      <c r="F221" s="651"/>
      <c r="G221" s="651"/>
      <c r="H221" s="649"/>
      <c r="I221" s="649"/>
      <c r="J221" s="651"/>
      <c r="K221" s="651"/>
      <c r="L221" s="648"/>
    </row>
    <row r="222" spans="1:12" ht="24" x14ac:dyDescent="0.2">
      <c r="A222" s="652"/>
      <c r="B222" s="203" t="s">
        <v>6</v>
      </c>
      <c r="C222" s="207" t="s">
        <v>5</v>
      </c>
      <c r="D222" s="207" t="s">
        <v>288</v>
      </c>
      <c r="E222" s="207" t="s">
        <v>289</v>
      </c>
      <c r="F222" s="650"/>
      <c r="G222" s="650"/>
      <c r="H222" s="649" t="s">
        <v>290</v>
      </c>
      <c r="I222" s="649"/>
      <c r="J222" s="651" t="s">
        <v>287</v>
      </c>
      <c r="K222" s="651" t="s">
        <v>16</v>
      </c>
      <c r="L222" s="648">
        <v>75</v>
      </c>
    </row>
    <row r="223" spans="1:12" ht="24" x14ac:dyDescent="0.2">
      <c r="A223" s="652"/>
      <c r="B223" s="209" t="s">
        <v>790</v>
      </c>
      <c r="C223" s="209" t="s">
        <v>1386</v>
      </c>
      <c r="D223" s="211">
        <v>43388</v>
      </c>
      <c r="E223" s="209" t="s">
        <v>2933</v>
      </c>
      <c r="F223" s="650"/>
      <c r="G223" s="650"/>
      <c r="H223" s="649"/>
      <c r="I223" s="649"/>
      <c r="J223" s="651"/>
      <c r="K223" s="651"/>
      <c r="L223" s="648"/>
    </row>
    <row r="224" spans="1:12" ht="24" x14ac:dyDescent="0.2">
      <c r="A224" s="652">
        <v>1239</v>
      </c>
      <c r="B224" s="203" t="s">
        <v>12</v>
      </c>
      <c r="C224" s="207" t="s">
        <v>11</v>
      </c>
      <c r="D224" s="207" t="s">
        <v>280</v>
      </c>
      <c r="E224" s="207" t="s">
        <v>281</v>
      </c>
      <c r="F224" s="653" t="s">
        <v>8</v>
      </c>
      <c r="G224" s="653"/>
      <c r="H224" s="650"/>
      <c r="I224" s="650"/>
      <c r="J224" s="650"/>
      <c r="K224" s="650"/>
      <c r="L224" s="650"/>
    </row>
    <row r="225" spans="1:12" x14ac:dyDescent="0.2">
      <c r="A225" s="652"/>
      <c r="B225" s="651" t="s">
        <v>3944</v>
      </c>
      <c r="C225" s="654" t="s">
        <v>3947</v>
      </c>
      <c r="D225" s="655">
        <v>43437</v>
      </c>
      <c r="E225" s="651" t="s">
        <v>377</v>
      </c>
      <c r="F225" s="651" t="s">
        <v>3948</v>
      </c>
      <c r="G225" s="651"/>
      <c r="H225" s="649" t="s">
        <v>286</v>
      </c>
      <c r="I225" s="649"/>
      <c r="J225" s="209" t="s">
        <v>287</v>
      </c>
      <c r="K225" s="209" t="s">
        <v>16</v>
      </c>
      <c r="L225" s="210">
        <v>377.6</v>
      </c>
    </row>
    <row r="226" spans="1:12" x14ac:dyDescent="0.2">
      <c r="A226" s="652"/>
      <c r="B226" s="651"/>
      <c r="C226" s="654"/>
      <c r="D226" s="655"/>
      <c r="E226" s="651"/>
      <c r="F226" s="651"/>
      <c r="G226" s="651"/>
      <c r="H226" s="649" t="s">
        <v>242</v>
      </c>
      <c r="I226" s="649"/>
      <c r="J226" s="651" t="s">
        <v>287</v>
      </c>
      <c r="K226" s="651" t="s">
        <v>16</v>
      </c>
      <c r="L226" s="648">
        <v>98</v>
      </c>
    </row>
    <row r="227" spans="1:12" x14ac:dyDescent="0.2">
      <c r="A227" s="652"/>
      <c r="B227" s="651"/>
      <c r="C227" s="654"/>
      <c r="D227" s="655"/>
      <c r="E227" s="651"/>
      <c r="F227" s="651"/>
      <c r="G227" s="651"/>
      <c r="H227" s="649"/>
      <c r="I227" s="649"/>
      <c r="J227" s="651"/>
      <c r="K227" s="651"/>
      <c r="L227" s="648"/>
    </row>
    <row r="228" spans="1:12" ht="24" x14ac:dyDescent="0.2">
      <c r="A228" s="652"/>
      <c r="B228" s="203" t="s">
        <v>6</v>
      </c>
      <c r="C228" s="207" t="s">
        <v>5</v>
      </c>
      <c r="D228" s="207" t="s">
        <v>288</v>
      </c>
      <c r="E228" s="207" t="s">
        <v>289</v>
      </c>
      <c r="F228" s="650"/>
      <c r="G228" s="650"/>
      <c r="H228" s="649" t="s">
        <v>290</v>
      </c>
      <c r="I228" s="649"/>
      <c r="J228" s="651" t="s">
        <v>287</v>
      </c>
      <c r="K228" s="651" t="s">
        <v>287</v>
      </c>
      <c r="L228" s="648">
        <v>0</v>
      </c>
    </row>
    <row r="229" spans="1:12" ht="24" x14ac:dyDescent="0.2">
      <c r="A229" s="652"/>
      <c r="B229" s="209" t="s">
        <v>790</v>
      </c>
      <c r="C229" s="209" t="s">
        <v>3948</v>
      </c>
      <c r="D229" s="211">
        <v>43438</v>
      </c>
      <c r="E229" s="209" t="s">
        <v>3949</v>
      </c>
      <c r="F229" s="650"/>
      <c r="G229" s="650"/>
      <c r="H229" s="649"/>
      <c r="I229" s="649"/>
      <c r="J229" s="651"/>
      <c r="K229" s="651"/>
      <c r="L229" s="648"/>
    </row>
    <row r="230" spans="1:12" ht="24" x14ac:dyDescent="0.2">
      <c r="A230" s="652">
        <v>1240</v>
      </c>
      <c r="B230" s="203" t="s">
        <v>12</v>
      </c>
      <c r="C230" s="207" t="s">
        <v>11</v>
      </c>
      <c r="D230" s="207" t="s">
        <v>280</v>
      </c>
      <c r="E230" s="207" t="s">
        <v>281</v>
      </c>
      <c r="F230" s="653" t="s">
        <v>8</v>
      </c>
      <c r="G230" s="653"/>
      <c r="H230" s="650"/>
      <c r="I230" s="650"/>
      <c r="J230" s="650"/>
      <c r="K230" s="650"/>
      <c r="L230" s="650"/>
    </row>
    <row r="231" spans="1:12" x14ac:dyDescent="0.2">
      <c r="A231" s="652"/>
      <c r="B231" s="651" t="s">
        <v>3944</v>
      </c>
      <c r="C231" s="654" t="s">
        <v>3950</v>
      </c>
      <c r="D231" s="655">
        <v>43523</v>
      </c>
      <c r="E231" s="651" t="s">
        <v>331</v>
      </c>
      <c r="F231" s="651" t="s">
        <v>3951</v>
      </c>
      <c r="G231" s="651"/>
      <c r="H231" s="649" t="s">
        <v>286</v>
      </c>
      <c r="I231" s="649"/>
      <c r="J231" s="209" t="s">
        <v>287</v>
      </c>
      <c r="K231" s="209" t="s">
        <v>16</v>
      </c>
      <c r="L231" s="210">
        <v>282.60000000000002</v>
      </c>
    </row>
    <row r="232" spans="1:12" x14ac:dyDescent="0.2">
      <c r="A232" s="652"/>
      <c r="B232" s="651"/>
      <c r="C232" s="654"/>
      <c r="D232" s="655"/>
      <c r="E232" s="651"/>
      <c r="F232" s="651"/>
      <c r="G232" s="651"/>
      <c r="H232" s="649" t="s">
        <v>242</v>
      </c>
      <c r="I232" s="649"/>
      <c r="J232" s="651" t="s">
        <v>287</v>
      </c>
      <c r="K232" s="651" t="s">
        <v>16</v>
      </c>
      <c r="L232" s="648">
        <v>286.39999999999998</v>
      </c>
    </row>
    <row r="233" spans="1:12" x14ac:dyDescent="0.2">
      <c r="A233" s="652"/>
      <c r="B233" s="651"/>
      <c r="C233" s="654"/>
      <c r="D233" s="655"/>
      <c r="E233" s="651"/>
      <c r="F233" s="651"/>
      <c r="G233" s="651"/>
      <c r="H233" s="649"/>
      <c r="I233" s="649"/>
      <c r="J233" s="651"/>
      <c r="K233" s="651"/>
      <c r="L233" s="648"/>
    </row>
    <row r="234" spans="1:12" ht="24" x14ac:dyDescent="0.2">
      <c r="A234" s="652"/>
      <c r="B234" s="203" t="s">
        <v>6</v>
      </c>
      <c r="C234" s="207" t="s">
        <v>5</v>
      </c>
      <c r="D234" s="207" t="s">
        <v>288</v>
      </c>
      <c r="E234" s="207" t="s">
        <v>289</v>
      </c>
      <c r="F234" s="650"/>
      <c r="G234" s="650"/>
      <c r="H234" s="649" t="s">
        <v>290</v>
      </c>
      <c r="I234" s="649"/>
      <c r="J234" s="651" t="s">
        <v>287</v>
      </c>
      <c r="K234" s="651" t="s">
        <v>287</v>
      </c>
      <c r="L234" s="648">
        <v>0</v>
      </c>
    </row>
    <row r="235" spans="1:12" ht="24" x14ac:dyDescent="0.2">
      <c r="A235" s="652"/>
      <c r="B235" s="209" t="s">
        <v>790</v>
      </c>
      <c r="C235" s="209" t="s">
        <v>3951</v>
      </c>
      <c r="D235" s="211">
        <v>43525</v>
      </c>
      <c r="E235" s="209" t="s">
        <v>1359</v>
      </c>
      <c r="F235" s="650"/>
      <c r="G235" s="650"/>
      <c r="H235" s="649"/>
      <c r="I235" s="649"/>
      <c r="J235" s="651"/>
      <c r="K235" s="651"/>
      <c r="L235" s="648"/>
    </row>
    <row r="236" spans="1:12" ht="24" x14ac:dyDescent="0.2">
      <c r="A236" s="652">
        <v>1241</v>
      </c>
      <c r="B236" s="203" t="s">
        <v>12</v>
      </c>
      <c r="C236" s="207" t="s">
        <v>11</v>
      </c>
      <c r="D236" s="207" t="s">
        <v>280</v>
      </c>
      <c r="E236" s="207" t="s">
        <v>281</v>
      </c>
      <c r="F236" s="653" t="s">
        <v>8</v>
      </c>
      <c r="G236" s="653"/>
      <c r="H236" s="650"/>
      <c r="I236" s="650"/>
      <c r="J236" s="650"/>
      <c r="K236" s="650"/>
      <c r="L236" s="650"/>
    </row>
    <row r="237" spans="1:12" x14ac:dyDescent="0.2">
      <c r="A237" s="652"/>
      <c r="B237" s="651" t="s">
        <v>3952</v>
      </c>
      <c r="C237" s="654" t="s">
        <v>3953</v>
      </c>
      <c r="D237" s="655">
        <v>43375</v>
      </c>
      <c r="E237" s="651" t="s">
        <v>377</v>
      </c>
      <c r="F237" s="651" t="s">
        <v>3954</v>
      </c>
      <c r="G237" s="651"/>
      <c r="H237" s="649" t="s">
        <v>286</v>
      </c>
      <c r="I237" s="649"/>
      <c r="J237" s="209" t="s">
        <v>287</v>
      </c>
      <c r="K237" s="209" t="s">
        <v>16</v>
      </c>
      <c r="L237" s="210">
        <v>969</v>
      </c>
    </row>
    <row r="238" spans="1:12" x14ac:dyDescent="0.2">
      <c r="A238" s="652"/>
      <c r="B238" s="651"/>
      <c r="C238" s="654"/>
      <c r="D238" s="655"/>
      <c r="E238" s="651"/>
      <c r="F238" s="651"/>
      <c r="G238" s="651"/>
      <c r="H238" s="649" t="s">
        <v>242</v>
      </c>
      <c r="I238" s="649"/>
      <c r="J238" s="209" t="s">
        <v>287</v>
      </c>
      <c r="K238" s="209" t="s">
        <v>16</v>
      </c>
      <c r="L238" s="210">
        <v>254</v>
      </c>
    </row>
    <row r="239" spans="1:12" ht="24" x14ac:dyDescent="0.2">
      <c r="A239" s="652"/>
      <c r="B239" s="203" t="s">
        <v>6</v>
      </c>
      <c r="C239" s="207" t="s">
        <v>5</v>
      </c>
      <c r="D239" s="207" t="s">
        <v>288</v>
      </c>
      <c r="E239" s="207" t="s">
        <v>289</v>
      </c>
      <c r="F239" s="650"/>
      <c r="G239" s="650"/>
      <c r="H239" s="649" t="s">
        <v>290</v>
      </c>
      <c r="I239" s="649"/>
      <c r="J239" s="651" t="s">
        <v>287</v>
      </c>
      <c r="K239" s="651" t="s">
        <v>287</v>
      </c>
      <c r="L239" s="648">
        <v>0</v>
      </c>
    </row>
    <row r="240" spans="1:12" ht="36" x14ac:dyDescent="0.2">
      <c r="A240" s="652"/>
      <c r="B240" s="209" t="s">
        <v>1774</v>
      </c>
      <c r="C240" s="209" t="s">
        <v>3954</v>
      </c>
      <c r="D240" s="211">
        <v>43378</v>
      </c>
      <c r="E240" s="209" t="s">
        <v>3955</v>
      </c>
      <c r="F240" s="650"/>
      <c r="G240" s="650"/>
      <c r="H240" s="649"/>
      <c r="I240" s="649"/>
      <c r="J240" s="651"/>
      <c r="K240" s="651"/>
      <c r="L240" s="648"/>
    </row>
    <row r="241" spans="1:12" ht="24" x14ac:dyDescent="0.2">
      <c r="A241" s="652">
        <v>1242</v>
      </c>
      <c r="B241" s="203" t="s">
        <v>12</v>
      </c>
      <c r="C241" s="207" t="s">
        <v>11</v>
      </c>
      <c r="D241" s="207" t="s">
        <v>280</v>
      </c>
      <c r="E241" s="207" t="s">
        <v>281</v>
      </c>
      <c r="F241" s="653" t="s">
        <v>8</v>
      </c>
      <c r="G241" s="653"/>
      <c r="H241" s="650"/>
      <c r="I241" s="650"/>
      <c r="J241" s="650"/>
      <c r="K241" s="650"/>
      <c r="L241" s="650"/>
    </row>
    <row r="242" spans="1:12" x14ac:dyDescent="0.2">
      <c r="A242" s="652"/>
      <c r="B242" s="651" t="s">
        <v>3956</v>
      </c>
      <c r="C242" s="654" t="s">
        <v>3957</v>
      </c>
      <c r="D242" s="655">
        <v>43396</v>
      </c>
      <c r="E242" s="651" t="s">
        <v>394</v>
      </c>
      <c r="F242" s="651" t="s">
        <v>395</v>
      </c>
      <c r="G242" s="651"/>
      <c r="H242" s="649" t="s">
        <v>286</v>
      </c>
      <c r="I242" s="649"/>
      <c r="J242" s="209" t="s">
        <v>287</v>
      </c>
      <c r="K242" s="209" t="s">
        <v>16</v>
      </c>
      <c r="L242" s="210">
        <v>722.79</v>
      </c>
    </row>
    <row r="243" spans="1:12" x14ac:dyDescent="0.2">
      <c r="A243" s="652"/>
      <c r="B243" s="651"/>
      <c r="C243" s="654"/>
      <c r="D243" s="655"/>
      <c r="E243" s="651"/>
      <c r="F243" s="651"/>
      <c r="G243" s="651"/>
      <c r="H243" s="649" t="s">
        <v>242</v>
      </c>
      <c r="I243" s="649"/>
      <c r="J243" s="651" t="s">
        <v>287</v>
      </c>
      <c r="K243" s="651" t="s">
        <v>16</v>
      </c>
      <c r="L243" s="648">
        <v>1452.21</v>
      </c>
    </row>
    <row r="244" spans="1:12" x14ac:dyDescent="0.2">
      <c r="A244" s="652"/>
      <c r="B244" s="651"/>
      <c r="C244" s="654"/>
      <c r="D244" s="655"/>
      <c r="E244" s="651"/>
      <c r="F244" s="651"/>
      <c r="G244" s="651"/>
      <c r="H244" s="649"/>
      <c r="I244" s="649"/>
      <c r="J244" s="651"/>
      <c r="K244" s="651"/>
      <c r="L244" s="648"/>
    </row>
    <row r="245" spans="1:12" ht="24" x14ac:dyDescent="0.2">
      <c r="A245" s="652"/>
      <c r="B245" s="203" t="s">
        <v>6</v>
      </c>
      <c r="C245" s="207" t="s">
        <v>5</v>
      </c>
      <c r="D245" s="207" t="s">
        <v>288</v>
      </c>
      <c r="E245" s="207" t="s">
        <v>289</v>
      </c>
      <c r="F245" s="650"/>
      <c r="G245" s="650"/>
      <c r="H245" s="649" t="s">
        <v>290</v>
      </c>
      <c r="I245" s="649"/>
      <c r="J245" s="651" t="s">
        <v>287</v>
      </c>
      <c r="K245" s="651" t="s">
        <v>16</v>
      </c>
      <c r="L245" s="648">
        <v>763.22</v>
      </c>
    </row>
    <row r="246" spans="1:12" ht="24" x14ac:dyDescent="0.2">
      <c r="A246" s="652"/>
      <c r="B246" s="209" t="s">
        <v>790</v>
      </c>
      <c r="C246" s="209" t="s">
        <v>395</v>
      </c>
      <c r="D246" s="211">
        <v>43400</v>
      </c>
      <c r="E246" s="209" t="s">
        <v>2641</v>
      </c>
      <c r="F246" s="650"/>
      <c r="G246" s="650"/>
      <c r="H246" s="649"/>
      <c r="I246" s="649"/>
      <c r="J246" s="651"/>
      <c r="K246" s="651"/>
      <c r="L246" s="648"/>
    </row>
    <row r="247" spans="1:12" ht="24" x14ac:dyDescent="0.2">
      <c r="A247" s="652">
        <v>1243</v>
      </c>
      <c r="B247" s="203" t="s">
        <v>12</v>
      </c>
      <c r="C247" s="207" t="s">
        <v>11</v>
      </c>
      <c r="D247" s="207" t="s">
        <v>280</v>
      </c>
      <c r="E247" s="207" t="s">
        <v>281</v>
      </c>
      <c r="F247" s="653" t="s">
        <v>8</v>
      </c>
      <c r="G247" s="653"/>
      <c r="H247" s="650"/>
      <c r="I247" s="650"/>
      <c r="J247" s="650"/>
      <c r="K247" s="650"/>
      <c r="L247" s="650"/>
    </row>
    <row r="248" spans="1:12" x14ac:dyDescent="0.2">
      <c r="A248" s="652"/>
      <c r="B248" s="651" t="s">
        <v>3958</v>
      </c>
      <c r="C248" s="654" t="s">
        <v>3959</v>
      </c>
      <c r="D248" s="655">
        <v>43475</v>
      </c>
      <c r="E248" s="651" t="s">
        <v>770</v>
      </c>
      <c r="F248" s="651" t="s">
        <v>858</v>
      </c>
      <c r="G248" s="651"/>
      <c r="H248" s="649" t="s">
        <v>286</v>
      </c>
      <c r="I248" s="649"/>
      <c r="J248" s="209" t="s">
        <v>287</v>
      </c>
      <c r="K248" s="209" t="s">
        <v>16</v>
      </c>
      <c r="L248" s="210">
        <v>628.77</v>
      </c>
    </row>
    <row r="249" spans="1:12" x14ac:dyDescent="0.2">
      <c r="A249" s="652"/>
      <c r="B249" s="651"/>
      <c r="C249" s="654"/>
      <c r="D249" s="655"/>
      <c r="E249" s="651"/>
      <c r="F249" s="651"/>
      <c r="G249" s="651"/>
      <c r="H249" s="649" t="s">
        <v>242</v>
      </c>
      <c r="I249" s="649"/>
      <c r="J249" s="209" t="s">
        <v>287</v>
      </c>
      <c r="K249" s="209" t="s">
        <v>16</v>
      </c>
      <c r="L249" s="210">
        <v>277.12</v>
      </c>
    </row>
    <row r="250" spans="1:12" ht="24" x14ac:dyDescent="0.2">
      <c r="A250" s="652"/>
      <c r="B250" s="203" t="s">
        <v>6</v>
      </c>
      <c r="C250" s="207" t="s">
        <v>5</v>
      </c>
      <c r="D250" s="207" t="s">
        <v>288</v>
      </c>
      <c r="E250" s="207" t="s">
        <v>289</v>
      </c>
      <c r="F250" s="650"/>
      <c r="G250" s="650"/>
      <c r="H250" s="649" t="s">
        <v>290</v>
      </c>
      <c r="I250" s="649"/>
      <c r="J250" s="651" t="s">
        <v>287</v>
      </c>
      <c r="K250" s="651" t="s">
        <v>16</v>
      </c>
      <c r="L250" s="648">
        <v>88</v>
      </c>
    </row>
    <row r="251" spans="1:12" ht="24" x14ac:dyDescent="0.2">
      <c r="A251" s="652"/>
      <c r="B251" s="209" t="s">
        <v>317</v>
      </c>
      <c r="C251" s="209" t="s">
        <v>858</v>
      </c>
      <c r="D251" s="211">
        <v>43477</v>
      </c>
      <c r="E251" s="209" t="s">
        <v>2369</v>
      </c>
      <c r="F251" s="650"/>
      <c r="G251" s="650"/>
      <c r="H251" s="649"/>
      <c r="I251" s="649"/>
      <c r="J251" s="651"/>
      <c r="K251" s="651"/>
      <c r="L251" s="648"/>
    </row>
    <row r="252" spans="1:12" ht="24" x14ac:dyDescent="0.2">
      <c r="A252" s="652">
        <v>1244</v>
      </c>
      <c r="B252" s="203" t="s">
        <v>12</v>
      </c>
      <c r="C252" s="207" t="s">
        <v>11</v>
      </c>
      <c r="D252" s="207" t="s">
        <v>280</v>
      </c>
      <c r="E252" s="207" t="s">
        <v>281</v>
      </c>
      <c r="F252" s="653" t="s">
        <v>8</v>
      </c>
      <c r="G252" s="653"/>
      <c r="H252" s="650"/>
      <c r="I252" s="650"/>
      <c r="J252" s="650"/>
      <c r="K252" s="650"/>
      <c r="L252" s="650"/>
    </row>
    <row r="253" spans="1:12" x14ac:dyDescent="0.2">
      <c r="A253" s="652"/>
      <c r="B253" s="651" t="s">
        <v>3960</v>
      </c>
      <c r="C253" s="654" t="s">
        <v>3961</v>
      </c>
      <c r="D253" s="655">
        <v>43420</v>
      </c>
      <c r="E253" s="651" t="s">
        <v>469</v>
      </c>
      <c r="F253" s="651" t="s">
        <v>3962</v>
      </c>
      <c r="G253" s="651"/>
      <c r="H253" s="649" t="s">
        <v>286</v>
      </c>
      <c r="I253" s="649"/>
      <c r="J253" s="209" t="s">
        <v>287</v>
      </c>
      <c r="K253" s="209" t="s">
        <v>16</v>
      </c>
      <c r="L253" s="210">
        <v>856.94</v>
      </c>
    </row>
    <row r="254" spans="1:12" x14ac:dyDescent="0.2">
      <c r="A254" s="652"/>
      <c r="B254" s="651"/>
      <c r="C254" s="654"/>
      <c r="D254" s="655"/>
      <c r="E254" s="651"/>
      <c r="F254" s="651"/>
      <c r="G254" s="651"/>
      <c r="H254" s="649" t="s">
        <v>242</v>
      </c>
      <c r="I254" s="649"/>
      <c r="J254" s="209" t="s">
        <v>287</v>
      </c>
      <c r="K254" s="209" t="s">
        <v>16</v>
      </c>
      <c r="L254" s="210">
        <v>482.4</v>
      </c>
    </row>
    <row r="255" spans="1:12" ht="24" x14ac:dyDescent="0.2">
      <c r="A255" s="652"/>
      <c r="B255" s="203" t="s">
        <v>6</v>
      </c>
      <c r="C255" s="207" t="s">
        <v>5</v>
      </c>
      <c r="D255" s="207" t="s">
        <v>288</v>
      </c>
      <c r="E255" s="207" t="s">
        <v>289</v>
      </c>
      <c r="F255" s="650"/>
      <c r="G255" s="650"/>
      <c r="H255" s="649" t="s">
        <v>290</v>
      </c>
      <c r="I255" s="649"/>
      <c r="J255" s="651" t="s">
        <v>287</v>
      </c>
      <c r="K255" s="651" t="s">
        <v>16</v>
      </c>
      <c r="L255" s="648">
        <v>255</v>
      </c>
    </row>
    <row r="256" spans="1:12" ht="24" x14ac:dyDescent="0.2">
      <c r="A256" s="652"/>
      <c r="B256" s="209" t="s">
        <v>3963</v>
      </c>
      <c r="C256" s="209" t="s">
        <v>3962</v>
      </c>
      <c r="D256" s="211">
        <v>43423</v>
      </c>
      <c r="E256" s="209" t="s">
        <v>3964</v>
      </c>
      <c r="F256" s="650"/>
      <c r="G256" s="650"/>
      <c r="H256" s="649"/>
      <c r="I256" s="649"/>
      <c r="J256" s="651"/>
      <c r="K256" s="651"/>
      <c r="L256" s="648"/>
    </row>
    <row r="257" spans="1:12" ht="24" x14ac:dyDescent="0.2">
      <c r="A257" s="652">
        <v>1245</v>
      </c>
      <c r="B257" s="203" t="s">
        <v>12</v>
      </c>
      <c r="C257" s="207" t="s">
        <v>11</v>
      </c>
      <c r="D257" s="207" t="s">
        <v>280</v>
      </c>
      <c r="E257" s="207" t="s">
        <v>281</v>
      </c>
      <c r="F257" s="653" t="s">
        <v>8</v>
      </c>
      <c r="G257" s="653"/>
      <c r="H257" s="650"/>
      <c r="I257" s="650"/>
      <c r="J257" s="650"/>
      <c r="K257" s="650"/>
      <c r="L257" s="650"/>
    </row>
    <row r="258" spans="1:12" x14ac:dyDescent="0.2">
      <c r="A258" s="652"/>
      <c r="B258" s="651" t="s">
        <v>3965</v>
      </c>
      <c r="C258" s="651" t="s">
        <v>3966</v>
      </c>
      <c r="D258" s="655">
        <v>43392</v>
      </c>
      <c r="E258" s="651" t="s">
        <v>469</v>
      </c>
      <c r="F258" s="651" t="s">
        <v>858</v>
      </c>
      <c r="G258" s="651"/>
      <c r="H258" s="649" t="s">
        <v>286</v>
      </c>
      <c r="I258" s="649"/>
      <c r="J258" s="209" t="s">
        <v>287</v>
      </c>
      <c r="K258" s="209" t="s">
        <v>16</v>
      </c>
      <c r="L258" s="210">
        <v>669</v>
      </c>
    </row>
    <row r="259" spans="1:12" x14ac:dyDescent="0.2">
      <c r="A259" s="652"/>
      <c r="B259" s="651"/>
      <c r="C259" s="651"/>
      <c r="D259" s="655"/>
      <c r="E259" s="651"/>
      <c r="F259" s="651"/>
      <c r="G259" s="651"/>
      <c r="H259" s="649" t="s">
        <v>242</v>
      </c>
      <c r="I259" s="649"/>
      <c r="J259" s="209" t="s">
        <v>287</v>
      </c>
      <c r="K259" s="209" t="s">
        <v>16</v>
      </c>
      <c r="L259" s="210">
        <v>228.45</v>
      </c>
    </row>
    <row r="260" spans="1:12" ht="24" x14ac:dyDescent="0.2">
      <c r="A260" s="652"/>
      <c r="B260" s="203" t="s">
        <v>6</v>
      </c>
      <c r="C260" s="207" t="s">
        <v>5</v>
      </c>
      <c r="D260" s="207" t="s">
        <v>288</v>
      </c>
      <c r="E260" s="207" t="s">
        <v>289</v>
      </c>
      <c r="F260" s="650"/>
      <c r="G260" s="650"/>
      <c r="H260" s="649" t="s">
        <v>290</v>
      </c>
      <c r="I260" s="649"/>
      <c r="J260" s="651" t="s">
        <v>287</v>
      </c>
      <c r="K260" s="651" t="s">
        <v>16</v>
      </c>
      <c r="L260" s="648">
        <v>895</v>
      </c>
    </row>
    <row r="261" spans="1:12" ht="24" x14ac:dyDescent="0.2">
      <c r="A261" s="652"/>
      <c r="B261" s="209" t="s">
        <v>832</v>
      </c>
      <c r="C261" s="209" t="s">
        <v>858</v>
      </c>
      <c r="D261" s="211">
        <v>43395</v>
      </c>
      <c r="E261" s="209" t="s">
        <v>3075</v>
      </c>
      <c r="F261" s="650"/>
      <c r="G261" s="650"/>
      <c r="H261" s="649"/>
      <c r="I261" s="649"/>
      <c r="J261" s="651"/>
      <c r="K261" s="651"/>
      <c r="L261" s="648"/>
    </row>
    <row r="262" spans="1:12" ht="24" x14ac:dyDescent="0.2">
      <c r="A262" s="652">
        <v>1246</v>
      </c>
      <c r="B262" s="203" t="s">
        <v>12</v>
      </c>
      <c r="C262" s="207" t="s">
        <v>11</v>
      </c>
      <c r="D262" s="207" t="s">
        <v>280</v>
      </c>
      <c r="E262" s="207" t="s">
        <v>281</v>
      </c>
      <c r="F262" s="653" t="s">
        <v>8</v>
      </c>
      <c r="G262" s="653"/>
      <c r="H262" s="650"/>
      <c r="I262" s="650"/>
      <c r="J262" s="650"/>
      <c r="K262" s="650"/>
      <c r="L262" s="650"/>
    </row>
    <row r="263" spans="1:12" x14ac:dyDescent="0.2">
      <c r="A263" s="652"/>
      <c r="B263" s="651" t="s">
        <v>3965</v>
      </c>
      <c r="C263" s="654" t="s">
        <v>3967</v>
      </c>
      <c r="D263" s="655">
        <v>43400</v>
      </c>
      <c r="E263" s="651" t="s">
        <v>628</v>
      </c>
      <c r="F263" s="651" t="s">
        <v>3968</v>
      </c>
      <c r="G263" s="651"/>
      <c r="H263" s="649" t="s">
        <v>286</v>
      </c>
      <c r="I263" s="649"/>
      <c r="J263" s="209" t="s">
        <v>287</v>
      </c>
      <c r="K263" s="209" t="s">
        <v>16</v>
      </c>
      <c r="L263" s="210">
        <v>269</v>
      </c>
    </row>
    <row r="264" spans="1:12" x14ac:dyDescent="0.2">
      <c r="A264" s="652"/>
      <c r="B264" s="651"/>
      <c r="C264" s="654"/>
      <c r="D264" s="655"/>
      <c r="E264" s="651"/>
      <c r="F264" s="651"/>
      <c r="G264" s="651"/>
      <c r="H264" s="649" t="s">
        <v>242</v>
      </c>
      <c r="I264" s="649"/>
      <c r="J264" s="209" t="s">
        <v>287</v>
      </c>
      <c r="K264" s="209" t="s">
        <v>16</v>
      </c>
      <c r="L264" s="210">
        <v>197</v>
      </c>
    </row>
    <row r="265" spans="1:12" ht="24" x14ac:dyDescent="0.2">
      <c r="A265" s="652"/>
      <c r="B265" s="203" t="s">
        <v>6</v>
      </c>
      <c r="C265" s="207" t="s">
        <v>5</v>
      </c>
      <c r="D265" s="207" t="s">
        <v>288</v>
      </c>
      <c r="E265" s="207" t="s">
        <v>289</v>
      </c>
      <c r="F265" s="650"/>
      <c r="G265" s="650"/>
      <c r="H265" s="649" t="s">
        <v>290</v>
      </c>
      <c r="I265" s="649"/>
      <c r="J265" s="651" t="s">
        <v>287</v>
      </c>
      <c r="K265" s="651" t="s">
        <v>16</v>
      </c>
      <c r="L265" s="648">
        <v>770</v>
      </c>
    </row>
    <row r="266" spans="1:12" ht="24" x14ac:dyDescent="0.2">
      <c r="A266" s="652"/>
      <c r="B266" s="209" t="s">
        <v>832</v>
      </c>
      <c r="C266" s="209" t="s">
        <v>3968</v>
      </c>
      <c r="D266" s="211">
        <v>43403</v>
      </c>
      <c r="E266" s="209" t="s">
        <v>2752</v>
      </c>
      <c r="F266" s="650"/>
      <c r="G266" s="650"/>
      <c r="H266" s="649"/>
      <c r="I266" s="649"/>
      <c r="J266" s="651"/>
      <c r="K266" s="651"/>
      <c r="L266" s="648"/>
    </row>
    <row r="267" spans="1:12" ht="24" x14ac:dyDescent="0.2">
      <c r="A267" s="652">
        <v>1247</v>
      </c>
      <c r="B267" s="203" t="s">
        <v>12</v>
      </c>
      <c r="C267" s="207" t="s">
        <v>11</v>
      </c>
      <c r="D267" s="207" t="s">
        <v>280</v>
      </c>
      <c r="E267" s="207" t="s">
        <v>281</v>
      </c>
      <c r="F267" s="653" t="s">
        <v>8</v>
      </c>
      <c r="G267" s="653"/>
      <c r="H267" s="650"/>
      <c r="I267" s="650"/>
      <c r="J267" s="650"/>
      <c r="K267" s="650"/>
      <c r="L267" s="650"/>
    </row>
    <row r="268" spans="1:12" x14ac:dyDescent="0.2">
      <c r="A268" s="652"/>
      <c r="B268" s="651" t="s">
        <v>3965</v>
      </c>
      <c r="C268" s="651" t="s">
        <v>3969</v>
      </c>
      <c r="D268" s="655">
        <v>43409</v>
      </c>
      <c r="E268" s="651" t="s">
        <v>659</v>
      </c>
      <c r="F268" s="651" t="s">
        <v>1427</v>
      </c>
      <c r="G268" s="651"/>
      <c r="H268" s="649" t="s">
        <v>286</v>
      </c>
      <c r="I268" s="649"/>
      <c r="J268" s="209" t="s">
        <v>287</v>
      </c>
      <c r="K268" s="209" t="s">
        <v>16</v>
      </c>
      <c r="L268" s="210">
        <v>213.95</v>
      </c>
    </row>
    <row r="269" spans="1:12" x14ac:dyDescent="0.2">
      <c r="A269" s="652"/>
      <c r="B269" s="651"/>
      <c r="C269" s="651"/>
      <c r="D269" s="655"/>
      <c r="E269" s="651"/>
      <c r="F269" s="651"/>
      <c r="G269" s="651"/>
      <c r="H269" s="649" t="s">
        <v>242</v>
      </c>
      <c r="I269" s="649"/>
      <c r="J269" s="209" t="s">
        <v>287</v>
      </c>
      <c r="K269" s="209" t="s">
        <v>16</v>
      </c>
      <c r="L269" s="210">
        <v>402.31</v>
      </c>
    </row>
    <row r="270" spans="1:12" ht="24" x14ac:dyDescent="0.2">
      <c r="A270" s="652"/>
      <c r="B270" s="203" t="s">
        <v>6</v>
      </c>
      <c r="C270" s="207" t="s">
        <v>5</v>
      </c>
      <c r="D270" s="207" t="s">
        <v>288</v>
      </c>
      <c r="E270" s="207" t="s">
        <v>289</v>
      </c>
      <c r="F270" s="650"/>
      <c r="G270" s="650"/>
      <c r="H270" s="649" t="s">
        <v>290</v>
      </c>
      <c r="I270" s="649"/>
      <c r="J270" s="651" t="s">
        <v>287</v>
      </c>
      <c r="K270" s="651" t="s">
        <v>16</v>
      </c>
      <c r="L270" s="648">
        <v>100</v>
      </c>
    </row>
    <row r="271" spans="1:12" ht="24" x14ac:dyDescent="0.2">
      <c r="A271" s="652"/>
      <c r="B271" s="209" t="s">
        <v>832</v>
      </c>
      <c r="C271" s="209" t="s">
        <v>1427</v>
      </c>
      <c r="D271" s="211">
        <v>43410</v>
      </c>
      <c r="E271" s="209" t="s">
        <v>1799</v>
      </c>
      <c r="F271" s="650"/>
      <c r="G271" s="650"/>
      <c r="H271" s="649"/>
      <c r="I271" s="649"/>
      <c r="J271" s="651"/>
      <c r="K271" s="651"/>
      <c r="L271" s="648"/>
    </row>
    <row r="272" spans="1:12" ht="24" x14ac:dyDescent="0.2">
      <c r="A272" s="652">
        <v>1248</v>
      </c>
      <c r="B272" s="203" t="s">
        <v>12</v>
      </c>
      <c r="C272" s="207" t="s">
        <v>11</v>
      </c>
      <c r="D272" s="207" t="s">
        <v>280</v>
      </c>
      <c r="E272" s="207" t="s">
        <v>281</v>
      </c>
      <c r="F272" s="653" t="s">
        <v>8</v>
      </c>
      <c r="G272" s="653"/>
      <c r="H272" s="650"/>
      <c r="I272" s="650"/>
      <c r="J272" s="650"/>
      <c r="K272" s="650"/>
      <c r="L272" s="650"/>
    </row>
    <row r="273" spans="1:12" x14ac:dyDescent="0.2">
      <c r="A273" s="652"/>
      <c r="B273" s="651" t="s">
        <v>3965</v>
      </c>
      <c r="C273" s="654" t="s">
        <v>3970</v>
      </c>
      <c r="D273" s="655">
        <v>43516</v>
      </c>
      <c r="E273" s="651" t="s">
        <v>306</v>
      </c>
      <c r="F273" s="651" t="s">
        <v>2411</v>
      </c>
      <c r="G273" s="651"/>
      <c r="H273" s="649" t="s">
        <v>286</v>
      </c>
      <c r="I273" s="649"/>
      <c r="J273" s="209" t="s">
        <v>287</v>
      </c>
      <c r="K273" s="209" t="s">
        <v>16</v>
      </c>
      <c r="L273" s="210">
        <v>486.26</v>
      </c>
    </row>
    <row r="274" spans="1:12" x14ac:dyDescent="0.2">
      <c r="A274" s="652"/>
      <c r="B274" s="651"/>
      <c r="C274" s="654"/>
      <c r="D274" s="655"/>
      <c r="E274" s="651"/>
      <c r="F274" s="651"/>
      <c r="G274" s="651"/>
      <c r="H274" s="649" t="s">
        <v>242</v>
      </c>
      <c r="I274" s="649"/>
      <c r="J274" s="209" t="s">
        <v>287</v>
      </c>
      <c r="K274" s="209" t="s">
        <v>16</v>
      </c>
      <c r="L274" s="210">
        <v>383.72</v>
      </c>
    </row>
    <row r="275" spans="1:12" ht="24" x14ac:dyDescent="0.2">
      <c r="A275" s="652"/>
      <c r="B275" s="203" t="s">
        <v>6</v>
      </c>
      <c r="C275" s="207" t="s">
        <v>5</v>
      </c>
      <c r="D275" s="207" t="s">
        <v>288</v>
      </c>
      <c r="E275" s="207" t="s">
        <v>289</v>
      </c>
      <c r="F275" s="650"/>
      <c r="G275" s="650"/>
      <c r="H275" s="649" t="s">
        <v>290</v>
      </c>
      <c r="I275" s="649"/>
      <c r="J275" s="651" t="s">
        <v>287</v>
      </c>
      <c r="K275" s="651" t="s">
        <v>16</v>
      </c>
      <c r="L275" s="648">
        <v>150</v>
      </c>
    </row>
    <row r="276" spans="1:12" ht="24" x14ac:dyDescent="0.2">
      <c r="A276" s="652"/>
      <c r="B276" s="209" t="s">
        <v>832</v>
      </c>
      <c r="C276" s="209" t="s">
        <v>2411</v>
      </c>
      <c r="D276" s="211">
        <v>43518</v>
      </c>
      <c r="E276" s="209" t="s">
        <v>1009</v>
      </c>
      <c r="F276" s="650"/>
      <c r="G276" s="650"/>
      <c r="H276" s="649"/>
      <c r="I276" s="649"/>
      <c r="J276" s="651"/>
      <c r="K276" s="651"/>
      <c r="L276" s="648"/>
    </row>
    <row r="277" spans="1:12" ht="24" x14ac:dyDescent="0.2">
      <c r="A277" s="652">
        <v>1249</v>
      </c>
      <c r="B277" s="203" t="s">
        <v>12</v>
      </c>
      <c r="C277" s="207" t="s">
        <v>11</v>
      </c>
      <c r="D277" s="207" t="s">
        <v>280</v>
      </c>
      <c r="E277" s="207" t="s">
        <v>281</v>
      </c>
      <c r="F277" s="653" t="s">
        <v>8</v>
      </c>
      <c r="G277" s="653"/>
      <c r="H277" s="650"/>
      <c r="I277" s="650"/>
      <c r="J277" s="650"/>
      <c r="K277" s="650"/>
      <c r="L277" s="650"/>
    </row>
    <row r="278" spans="1:12" x14ac:dyDescent="0.2">
      <c r="A278" s="652"/>
      <c r="B278" s="651" t="s">
        <v>3965</v>
      </c>
      <c r="C278" s="654" t="s">
        <v>3971</v>
      </c>
      <c r="D278" s="655">
        <v>43546</v>
      </c>
      <c r="E278" s="651" t="s">
        <v>306</v>
      </c>
      <c r="F278" s="651" t="s">
        <v>3972</v>
      </c>
      <c r="G278" s="651"/>
      <c r="H278" s="649" t="s">
        <v>286</v>
      </c>
      <c r="I278" s="649"/>
      <c r="J278" s="209" t="s">
        <v>287</v>
      </c>
      <c r="K278" s="209" t="s">
        <v>16</v>
      </c>
      <c r="L278" s="210">
        <v>17</v>
      </c>
    </row>
    <row r="279" spans="1:12" x14ac:dyDescent="0.2">
      <c r="A279" s="652"/>
      <c r="B279" s="651"/>
      <c r="C279" s="654"/>
      <c r="D279" s="655"/>
      <c r="E279" s="651"/>
      <c r="F279" s="651"/>
      <c r="G279" s="651"/>
      <c r="H279" s="649" t="s">
        <v>242</v>
      </c>
      <c r="I279" s="649"/>
      <c r="J279" s="209" t="s">
        <v>287</v>
      </c>
      <c r="K279" s="209" t="s">
        <v>16</v>
      </c>
      <c r="L279" s="210">
        <v>279.02</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832</v>
      </c>
      <c r="C281" s="209" t="s">
        <v>3972</v>
      </c>
      <c r="D281" s="211">
        <v>43546</v>
      </c>
      <c r="E281" s="209" t="s">
        <v>3973</v>
      </c>
      <c r="F281" s="650"/>
      <c r="G281" s="650"/>
      <c r="H281" s="649"/>
      <c r="I281" s="649"/>
      <c r="J281" s="651"/>
      <c r="K281" s="651"/>
      <c r="L281" s="648"/>
    </row>
    <row r="282" spans="1:12" ht="24" x14ac:dyDescent="0.2">
      <c r="A282" s="652">
        <v>1250</v>
      </c>
      <c r="B282" s="203" t="s">
        <v>12</v>
      </c>
      <c r="C282" s="207" t="s">
        <v>11</v>
      </c>
      <c r="D282" s="207" t="s">
        <v>280</v>
      </c>
      <c r="E282" s="207" t="s">
        <v>281</v>
      </c>
      <c r="F282" s="653" t="s">
        <v>8</v>
      </c>
      <c r="G282" s="653"/>
      <c r="H282" s="650"/>
      <c r="I282" s="650"/>
      <c r="J282" s="650"/>
      <c r="K282" s="650"/>
      <c r="L282" s="650"/>
    </row>
    <row r="283" spans="1:12" x14ac:dyDescent="0.2">
      <c r="A283" s="652"/>
      <c r="B283" s="651" t="s">
        <v>3974</v>
      </c>
      <c r="C283" s="654" t="s">
        <v>3975</v>
      </c>
      <c r="D283" s="655">
        <v>43403</v>
      </c>
      <c r="E283" s="651" t="s">
        <v>3976</v>
      </c>
      <c r="F283" s="651" t="s">
        <v>3977</v>
      </c>
      <c r="G283" s="651"/>
      <c r="H283" s="649" t="s">
        <v>286</v>
      </c>
      <c r="I283" s="649"/>
      <c r="J283" s="209" t="s">
        <v>287</v>
      </c>
      <c r="K283" s="209" t="s">
        <v>16</v>
      </c>
      <c r="L283" s="210">
        <v>173.2</v>
      </c>
    </row>
    <row r="284" spans="1:12" x14ac:dyDescent="0.2">
      <c r="A284" s="652"/>
      <c r="B284" s="651"/>
      <c r="C284" s="654"/>
      <c r="D284" s="655"/>
      <c r="E284" s="651"/>
      <c r="F284" s="651"/>
      <c r="G284" s="651"/>
      <c r="H284" s="649" t="s">
        <v>242</v>
      </c>
      <c r="I284" s="649"/>
      <c r="J284" s="651" t="s">
        <v>287</v>
      </c>
      <c r="K284" s="651" t="s">
        <v>16</v>
      </c>
      <c r="L284" s="648">
        <v>349.4</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287</v>
      </c>
      <c r="L286" s="648">
        <v>0</v>
      </c>
    </row>
    <row r="287" spans="1:12" ht="24" x14ac:dyDescent="0.2">
      <c r="A287" s="652"/>
      <c r="B287" s="209" t="s">
        <v>3978</v>
      </c>
      <c r="C287" s="209" t="s">
        <v>3977</v>
      </c>
      <c r="D287" s="211">
        <v>43404</v>
      </c>
      <c r="E287" s="209" t="s">
        <v>1190</v>
      </c>
      <c r="F287" s="650"/>
      <c r="G287" s="650"/>
      <c r="H287" s="649"/>
      <c r="I287" s="649"/>
      <c r="J287" s="651"/>
      <c r="K287" s="651"/>
      <c r="L287" s="648"/>
    </row>
    <row r="288" spans="1:12" ht="24" x14ac:dyDescent="0.2">
      <c r="A288" s="652">
        <v>1251</v>
      </c>
      <c r="B288" s="203" t="s">
        <v>12</v>
      </c>
      <c r="C288" s="207" t="s">
        <v>11</v>
      </c>
      <c r="D288" s="207" t="s">
        <v>280</v>
      </c>
      <c r="E288" s="207" t="s">
        <v>281</v>
      </c>
      <c r="F288" s="653" t="s">
        <v>8</v>
      </c>
      <c r="G288" s="653"/>
      <c r="H288" s="650"/>
      <c r="I288" s="650"/>
      <c r="J288" s="650"/>
      <c r="K288" s="650"/>
      <c r="L288" s="650"/>
    </row>
    <row r="289" spans="1:12" x14ac:dyDescent="0.2">
      <c r="A289" s="652"/>
      <c r="B289" s="651" t="s">
        <v>3974</v>
      </c>
      <c r="C289" s="654" t="s">
        <v>3979</v>
      </c>
      <c r="D289" s="655">
        <v>43410</v>
      </c>
      <c r="E289" s="651" t="s">
        <v>3482</v>
      </c>
      <c r="F289" s="651" t="s">
        <v>3483</v>
      </c>
      <c r="G289" s="651"/>
      <c r="H289" s="649" t="s">
        <v>286</v>
      </c>
      <c r="I289" s="649"/>
      <c r="J289" s="209" t="s">
        <v>287</v>
      </c>
      <c r="K289" s="209" t="s">
        <v>16</v>
      </c>
      <c r="L289" s="210">
        <v>286.33999999999997</v>
      </c>
    </row>
    <row r="290" spans="1:12" x14ac:dyDescent="0.2">
      <c r="A290" s="652"/>
      <c r="B290" s="651"/>
      <c r="C290" s="654"/>
      <c r="D290" s="655"/>
      <c r="E290" s="651"/>
      <c r="F290" s="651"/>
      <c r="G290" s="651"/>
      <c r="H290" s="649" t="s">
        <v>242</v>
      </c>
      <c r="I290" s="649"/>
      <c r="J290" s="651" t="s">
        <v>287</v>
      </c>
      <c r="K290" s="651" t="s">
        <v>16</v>
      </c>
      <c r="L290" s="648">
        <v>418.4</v>
      </c>
    </row>
    <row r="291" spans="1:12" x14ac:dyDescent="0.2">
      <c r="A291" s="652"/>
      <c r="B291" s="651"/>
      <c r="C291" s="654"/>
      <c r="D291" s="655"/>
      <c r="E291" s="651"/>
      <c r="F291" s="651"/>
      <c r="G291" s="651"/>
      <c r="H291" s="649"/>
      <c r="I291" s="649"/>
      <c r="J291" s="651"/>
      <c r="K291" s="651"/>
      <c r="L291" s="648"/>
    </row>
    <row r="292" spans="1:12" ht="24" x14ac:dyDescent="0.2">
      <c r="A292" s="652"/>
      <c r="B292" s="203" t="s">
        <v>6</v>
      </c>
      <c r="C292" s="207" t="s">
        <v>5</v>
      </c>
      <c r="D292" s="207" t="s">
        <v>288</v>
      </c>
      <c r="E292" s="207" t="s">
        <v>289</v>
      </c>
      <c r="F292" s="650"/>
      <c r="G292" s="650"/>
      <c r="H292" s="649" t="s">
        <v>290</v>
      </c>
      <c r="I292" s="649"/>
      <c r="J292" s="651" t="s">
        <v>287</v>
      </c>
      <c r="K292" s="651" t="s">
        <v>287</v>
      </c>
      <c r="L292" s="648">
        <v>0</v>
      </c>
    </row>
    <row r="293" spans="1:12" ht="24" x14ac:dyDescent="0.2">
      <c r="A293" s="652"/>
      <c r="B293" s="209" t="s">
        <v>3978</v>
      </c>
      <c r="C293" s="209" t="s">
        <v>3483</v>
      </c>
      <c r="D293" s="211">
        <v>43411</v>
      </c>
      <c r="E293" s="209" t="s">
        <v>3414</v>
      </c>
      <c r="F293" s="650"/>
      <c r="G293" s="650"/>
      <c r="H293" s="649"/>
      <c r="I293" s="649"/>
      <c r="J293" s="651"/>
      <c r="K293" s="651"/>
      <c r="L293" s="648"/>
    </row>
    <row r="294" spans="1:12" ht="24" x14ac:dyDescent="0.2">
      <c r="A294" s="652">
        <v>1252</v>
      </c>
      <c r="B294" s="203" t="s">
        <v>12</v>
      </c>
      <c r="C294" s="207" t="s">
        <v>11</v>
      </c>
      <c r="D294" s="207" t="s">
        <v>280</v>
      </c>
      <c r="E294" s="207" t="s">
        <v>281</v>
      </c>
      <c r="F294" s="653" t="s">
        <v>8</v>
      </c>
      <c r="G294" s="653"/>
      <c r="H294" s="650"/>
      <c r="I294" s="650"/>
      <c r="J294" s="650"/>
      <c r="K294" s="650"/>
      <c r="L294" s="650"/>
    </row>
    <row r="295" spans="1:12" x14ac:dyDescent="0.2">
      <c r="A295" s="652"/>
      <c r="B295" s="651" t="s">
        <v>3974</v>
      </c>
      <c r="C295" s="654" t="s">
        <v>3980</v>
      </c>
      <c r="D295" s="655">
        <v>43416</v>
      </c>
      <c r="E295" s="651" t="s">
        <v>628</v>
      </c>
      <c r="F295" s="651" t="s">
        <v>3981</v>
      </c>
      <c r="G295" s="651"/>
      <c r="H295" s="649" t="s">
        <v>286</v>
      </c>
      <c r="I295" s="649"/>
      <c r="J295" s="209" t="s">
        <v>287</v>
      </c>
      <c r="K295" s="209" t="s">
        <v>287</v>
      </c>
      <c r="L295" s="210">
        <v>0</v>
      </c>
    </row>
    <row r="296" spans="1:12" x14ac:dyDescent="0.2">
      <c r="A296" s="652"/>
      <c r="B296" s="651"/>
      <c r="C296" s="654"/>
      <c r="D296" s="655"/>
      <c r="E296" s="651"/>
      <c r="F296" s="651"/>
      <c r="G296" s="651"/>
      <c r="H296" s="649" t="s">
        <v>242</v>
      </c>
      <c r="I296" s="649"/>
      <c r="J296" s="209" t="s">
        <v>287</v>
      </c>
      <c r="K296" s="209" t="s">
        <v>287</v>
      </c>
      <c r="L296" s="210">
        <v>0</v>
      </c>
    </row>
    <row r="297" spans="1:12" ht="24" x14ac:dyDescent="0.2">
      <c r="A297" s="652"/>
      <c r="B297" s="203" t="s">
        <v>6</v>
      </c>
      <c r="C297" s="207" t="s">
        <v>5</v>
      </c>
      <c r="D297" s="207" t="s">
        <v>288</v>
      </c>
      <c r="E297" s="207" t="s">
        <v>289</v>
      </c>
      <c r="F297" s="650"/>
      <c r="G297" s="650"/>
      <c r="H297" s="649" t="s">
        <v>290</v>
      </c>
      <c r="I297" s="649"/>
      <c r="J297" s="651" t="s">
        <v>287</v>
      </c>
      <c r="K297" s="651" t="s">
        <v>16</v>
      </c>
      <c r="L297" s="648">
        <v>949</v>
      </c>
    </row>
    <row r="298" spans="1:12" ht="24" x14ac:dyDescent="0.2">
      <c r="A298" s="652"/>
      <c r="B298" s="209" t="s">
        <v>3978</v>
      </c>
      <c r="C298" s="209" t="s">
        <v>3981</v>
      </c>
      <c r="D298" s="211">
        <v>43416</v>
      </c>
      <c r="E298" s="209" t="s">
        <v>3982</v>
      </c>
      <c r="F298" s="650"/>
      <c r="G298" s="650"/>
      <c r="H298" s="649"/>
      <c r="I298" s="649"/>
      <c r="J298" s="651"/>
      <c r="K298" s="651"/>
      <c r="L298" s="648"/>
    </row>
    <row r="299" spans="1:12" ht="24" x14ac:dyDescent="0.2">
      <c r="A299" s="652">
        <v>1253</v>
      </c>
      <c r="B299" s="203" t="s">
        <v>12</v>
      </c>
      <c r="C299" s="207" t="s">
        <v>11</v>
      </c>
      <c r="D299" s="207" t="s">
        <v>280</v>
      </c>
      <c r="E299" s="207" t="s">
        <v>281</v>
      </c>
      <c r="F299" s="653" t="s">
        <v>8</v>
      </c>
      <c r="G299" s="653"/>
      <c r="H299" s="650"/>
      <c r="I299" s="650"/>
      <c r="J299" s="650"/>
      <c r="K299" s="650"/>
      <c r="L299" s="650"/>
    </row>
    <row r="300" spans="1:12" x14ac:dyDescent="0.2">
      <c r="A300" s="652"/>
      <c r="B300" s="651" t="s">
        <v>3983</v>
      </c>
      <c r="C300" s="654" t="s">
        <v>3984</v>
      </c>
      <c r="D300" s="655">
        <v>43451</v>
      </c>
      <c r="E300" s="651" t="s">
        <v>659</v>
      </c>
      <c r="F300" s="651" t="s">
        <v>3985</v>
      </c>
      <c r="G300" s="651"/>
      <c r="H300" s="649" t="s">
        <v>286</v>
      </c>
      <c r="I300" s="649"/>
      <c r="J300" s="209" t="s">
        <v>287</v>
      </c>
      <c r="K300" s="209" t="s">
        <v>287</v>
      </c>
      <c r="L300" s="210">
        <v>0</v>
      </c>
    </row>
    <row r="301" spans="1:12" x14ac:dyDescent="0.2">
      <c r="A301" s="652"/>
      <c r="B301" s="651"/>
      <c r="C301" s="654"/>
      <c r="D301" s="655"/>
      <c r="E301" s="651"/>
      <c r="F301" s="651"/>
      <c r="G301" s="651"/>
      <c r="H301" s="649" t="s">
        <v>242</v>
      </c>
      <c r="I301" s="649"/>
      <c r="J301" s="209" t="s">
        <v>287</v>
      </c>
      <c r="K301" s="209" t="s">
        <v>16</v>
      </c>
      <c r="L301" s="210">
        <v>459.4</v>
      </c>
    </row>
    <row r="302" spans="1:12" ht="24" x14ac:dyDescent="0.2">
      <c r="A302" s="652"/>
      <c r="B302" s="203" t="s">
        <v>6</v>
      </c>
      <c r="C302" s="207" t="s">
        <v>5</v>
      </c>
      <c r="D302" s="207" t="s">
        <v>288</v>
      </c>
      <c r="E302" s="207" t="s">
        <v>289</v>
      </c>
      <c r="F302" s="650"/>
      <c r="G302" s="650"/>
      <c r="H302" s="649" t="s">
        <v>290</v>
      </c>
      <c r="I302" s="649"/>
      <c r="J302" s="651" t="s">
        <v>287</v>
      </c>
      <c r="K302" s="651" t="s">
        <v>16</v>
      </c>
      <c r="L302" s="648">
        <v>250</v>
      </c>
    </row>
    <row r="303" spans="1:12" ht="36" x14ac:dyDescent="0.2">
      <c r="A303" s="652"/>
      <c r="B303" s="209" t="s">
        <v>1274</v>
      </c>
      <c r="C303" s="209" t="s">
        <v>3985</v>
      </c>
      <c r="D303" s="211">
        <v>43453</v>
      </c>
      <c r="E303" s="209" t="s">
        <v>3986</v>
      </c>
      <c r="F303" s="650"/>
      <c r="G303" s="650"/>
      <c r="H303" s="649"/>
      <c r="I303" s="649"/>
      <c r="J303" s="651"/>
      <c r="K303" s="651"/>
      <c r="L303" s="648"/>
    </row>
    <row r="304" spans="1:12" ht="24" x14ac:dyDescent="0.2">
      <c r="A304" s="652">
        <v>1254</v>
      </c>
      <c r="B304" s="203" t="s">
        <v>12</v>
      </c>
      <c r="C304" s="207" t="s">
        <v>11</v>
      </c>
      <c r="D304" s="207" t="s">
        <v>280</v>
      </c>
      <c r="E304" s="207" t="s">
        <v>281</v>
      </c>
      <c r="F304" s="653" t="s">
        <v>8</v>
      </c>
      <c r="G304" s="653"/>
      <c r="H304" s="650"/>
      <c r="I304" s="650"/>
      <c r="J304" s="650"/>
      <c r="K304" s="650"/>
      <c r="L304" s="650"/>
    </row>
    <row r="305" spans="1:12" x14ac:dyDescent="0.2">
      <c r="A305" s="652"/>
      <c r="B305" s="651" t="s">
        <v>3987</v>
      </c>
      <c r="C305" s="654" t="s">
        <v>3988</v>
      </c>
      <c r="D305" s="655">
        <v>43403</v>
      </c>
      <c r="E305" s="651" t="s">
        <v>896</v>
      </c>
      <c r="F305" s="651" t="s">
        <v>3989</v>
      </c>
      <c r="G305" s="651"/>
      <c r="H305" s="649" t="s">
        <v>286</v>
      </c>
      <c r="I305" s="649"/>
      <c r="J305" s="209" t="s">
        <v>287</v>
      </c>
      <c r="K305" s="209" t="s">
        <v>287</v>
      </c>
      <c r="L305" s="210">
        <v>0</v>
      </c>
    </row>
    <row r="306" spans="1:12" x14ac:dyDescent="0.2">
      <c r="A306" s="652"/>
      <c r="B306" s="651"/>
      <c r="C306" s="654"/>
      <c r="D306" s="655"/>
      <c r="E306" s="651"/>
      <c r="F306" s="651"/>
      <c r="G306" s="651"/>
      <c r="H306" s="649" t="s">
        <v>242</v>
      </c>
      <c r="I306" s="649"/>
      <c r="J306" s="651" t="s">
        <v>287</v>
      </c>
      <c r="K306" s="651" t="s">
        <v>287</v>
      </c>
      <c r="L306" s="648">
        <v>0</v>
      </c>
    </row>
    <row r="307" spans="1:12" x14ac:dyDescent="0.2">
      <c r="A307" s="652"/>
      <c r="B307" s="651"/>
      <c r="C307" s="654"/>
      <c r="D307" s="655"/>
      <c r="E307" s="651"/>
      <c r="F307" s="651"/>
      <c r="G307" s="651"/>
      <c r="H307" s="649"/>
      <c r="I307" s="649"/>
      <c r="J307" s="651"/>
      <c r="K307" s="651"/>
      <c r="L307" s="648"/>
    </row>
    <row r="308" spans="1:12" ht="24" x14ac:dyDescent="0.2">
      <c r="A308" s="652"/>
      <c r="B308" s="203" t="s">
        <v>6</v>
      </c>
      <c r="C308" s="207" t="s">
        <v>5</v>
      </c>
      <c r="D308" s="207" t="s">
        <v>288</v>
      </c>
      <c r="E308" s="207" t="s">
        <v>289</v>
      </c>
      <c r="F308" s="650"/>
      <c r="G308" s="650"/>
      <c r="H308" s="649" t="s">
        <v>290</v>
      </c>
      <c r="I308" s="649"/>
      <c r="J308" s="651" t="s">
        <v>287</v>
      </c>
      <c r="K308" s="651" t="s">
        <v>16</v>
      </c>
      <c r="L308" s="648">
        <v>539</v>
      </c>
    </row>
    <row r="309" spans="1:12" ht="24" x14ac:dyDescent="0.2">
      <c r="A309" s="652"/>
      <c r="B309" s="209" t="s">
        <v>571</v>
      </c>
      <c r="C309" s="209" t="s">
        <v>3989</v>
      </c>
      <c r="D309" s="211">
        <v>43404</v>
      </c>
      <c r="E309" s="209" t="s">
        <v>1190</v>
      </c>
      <c r="F309" s="650"/>
      <c r="G309" s="650"/>
      <c r="H309" s="649"/>
      <c r="I309" s="649"/>
      <c r="J309" s="651"/>
      <c r="K309" s="651"/>
      <c r="L309" s="648"/>
    </row>
    <row r="310" spans="1:12" ht="24" x14ac:dyDescent="0.2">
      <c r="A310" s="652">
        <v>1255</v>
      </c>
      <c r="B310" s="203" t="s">
        <v>12</v>
      </c>
      <c r="C310" s="207" t="s">
        <v>11</v>
      </c>
      <c r="D310" s="207" t="s">
        <v>280</v>
      </c>
      <c r="E310" s="207" t="s">
        <v>281</v>
      </c>
      <c r="F310" s="653" t="s">
        <v>8</v>
      </c>
      <c r="G310" s="653"/>
      <c r="H310" s="650"/>
      <c r="I310" s="650"/>
      <c r="J310" s="650"/>
      <c r="K310" s="650"/>
      <c r="L310" s="650"/>
    </row>
    <row r="311" spans="1:12" x14ac:dyDescent="0.2">
      <c r="A311" s="652"/>
      <c r="B311" s="651" t="s">
        <v>3987</v>
      </c>
      <c r="C311" s="654" t="s">
        <v>3990</v>
      </c>
      <c r="D311" s="655">
        <v>43494</v>
      </c>
      <c r="E311" s="651" t="s">
        <v>991</v>
      </c>
      <c r="F311" s="651" t="s">
        <v>1508</v>
      </c>
      <c r="G311" s="651"/>
      <c r="H311" s="649" t="s">
        <v>286</v>
      </c>
      <c r="I311" s="649"/>
      <c r="J311" s="209" t="s">
        <v>287</v>
      </c>
      <c r="K311" s="209" t="s">
        <v>16</v>
      </c>
      <c r="L311" s="210">
        <v>420.16</v>
      </c>
    </row>
    <row r="312" spans="1:12" x14ac:dyDescent="0.2">
      <c r="A312" s="652"/>
      <c r="B312" s="651"/>
      <c r="C312" s="654"/>
      <c r="D312" s="655"/>
      <c r="E312" s="651"/>
      <c r="F312" s="651"/>
      <c r="G312" s="651"/>
      <c r="H312" s="649" t="s">
        <v>242</v>
      </c>
      <c r="I312" s="649"/>
      <c r="J312" s="651" t="s">
        <v>287</v>
      </c>
      <c r="K312" s="651" t="s">
        <v>16</v>
      </c>
      <c r="L312" s="648">
        <v>211.01</v>
      </c>
    </row>
    <row r="313" spans="1:12" x14ac:dyDescent="0.2">
      <c r="A313" s="652"/>
      <c r="B313" s="651"/>
      <c r="C313" s="654"/>
      <c r="D313" s="655"/>
      <c r="E313" s="651"/>
      <c r="F313" s="651"/>
      <c r="G313" s="651"/>
      <c r="H313" s="649"/>
      <c r="I313" s="649"/>
      <c r="J313" s="651"/>
      <c r="K313" s="651"/>
      <c r="L313" s="648"/>
    </row>
    <row r="314" spans="1:12" ht="24" x14ac:dyDescent="0.2">
      <c r="A314" s="652"/>
      <c r="B314" s="203" t="s">
        <v>6</v>
      </c>
      <c r="C314" s="207" t="s">
        <v>5</v>
      </c>
      <c r="D314" s="207" t="s">
        <v>288</v>
      </c>
      <c r="E314" s="207" t="s">
        <v>289</v>
      </c>
      <c r="F314" s="650"/>
      <c r="G314" s="650"/>
      <c r="H314" s="649" t="s">
        <v>290</v>
      </c>
      <c r="I314" s="649"/>
      <c r="J314" s="651" t="s">
        <v>287</v>
      </c>
      <c r="K314" s="651" t="s">
        <v>287</v>
      </c>
      <c r="L314" s="648">
        <v>0</v>
      </c>
    </row>
    <row r="315" spans="1:12" ht="24" x14ac:dyDescent="0.2">
      <c r="A315" s="652"/>
      <c r="B315" s="209" t="s">
        <v>571</v>
      </c>
      <c r="C315" s="209" t="s">
        <v>1508</v>
      </c>
      <c r="D315" s="211">
        <v>43496</v>
      </c>
      <c r="E315" s="209" t="s">
        <v>3991</v>
      </c>
      <c r="F315" s="650"/>
      <c r="G315" s="650"/>
      <c r="H315" s="649"/>
      <c r="I315" s="649"/>
      <c r="J315" s="651"/>
      <c r="K315" s="651"/>
      <c r="L315" s="648"/>
    </row>
    <row r="316" spans="1:12" ht="24" x14ac:dyDescent="0.2">
      <c r="A316" s="652">
        <v>1256</v>
      </c>
      <c r="B316" s="203" t="s">
        <v>12</v>
      </c>
      <c r="C316" s="207" t="s">
        <v>11</v>
      </c>
      <c r="D316" s="207" t="s">
        <v>280</v>
      </c>
      <c r="E316" s="207" t="s">
        <v>281</v>
      </c>
      <c r="F316" s="653" t="s">
        <v>8</v>
      </c>
      <c r="G316" s="653"/>
      <c r="H316" s="650"/>
      <c r="I316" s="650"/>
      <c r="J316" s="650"/>
      <c r="K316" s="650"/>
      <c r="L316" s="650"/>
    </row>
    <row r="317" spans="1:12" x14ac:dyDescent="0.2">
      <c r="A317" s="652"/>
      <c r="B317" s="651" t="s">
        <v>3992</v>
      </c>
      <c r="C317" s="654" t="s">
        <v>3993</v>
      </c>
      <c r="D317" s="655">
        <v>43476</v>
      </c>
      <c r="E317" s="651" t="s">
        <v>321</v>
      </c>
      <c r="F317" s="651" t="s">
        <v>3994</v>
      </c>
      <c r="G317" s="651"/>
      <c r="H317" s="649" t="s">
        <v>286</v>
      </c>
      <c r="I317" s="649"/>
      <c r="J317" s="209" t="s">
        <v>287</v>
      </c>
      <c r="K317" s="209" t="s">
        <v>16</v>
      </c>
      <c r="L317" s="210">
        <v>805.23</v>
      </c>
    </row>
    <row r="318" spans="1:12" x14ac:dyDescent="0.2">
      <c r="A318" s="652"/>
      <c r="B318" s="651"/>
      <c r="C318" s="654"/>
      <c r="D318" s="655"/>
      <c r="E318" s="651"/>
      <c r="F318" s="651"/>
      <c r="G318" s="651"/>
      <c r="H318" s="649" t="s">
        <v>242</v>
      </c>
      <c r="I318" s="649"/>
      <c r="J318" s="209" t="s">
        <v>287</v>
      </c>
      <c r="K318" s="209" t="s">
        <v>16</v>
      </c>
      <c r="L318" s="210">
        <v>343.96</v>
      </c>
    </row>
    <row r="319" spans="1:12" ht="24" x14ac:dyDescent="0.2">
      <c r="A319" s="652"/>
      <c r="B319" s="203" t="s">
        <v>6</v>
      </c>
      <c r="C319" s="207" t="s">
        <v>5</v>
      </c>
      <c r="D319" s="207" t="s">
        <v>288</v>
      </c>
      <c r="E319" s="207" t="s">
        <v>289</v>
      </c>
      <c r="F319" s="650"/>
      <c r="G319" s="650"/>
      <c r="H319" s="649" t="s">
        <v>290</v>
      </c>
      <c r="I319" s="649"/>
      <c r="J319" s="651" t="s">
        <v>287</v>
      </c>
      <c r="K319" s="651" t="s">
        <v>287</v>
      </c>
      <c r="L319" s="648">
        <v>0</v>
      </c>
    </row>
    <row r="320" spans="1:12" ht="24" x14ac:dyDescent="0.2">
      <c r="A320" s="652"/>
      <c r="B320" s="209" t="s">
        <v>333</v>
      </c>
      <c r="C320" s="209" t="s">
        <v>3994</v>
      </c>
      <c r="D320" s="211">
        <v>43479</v>
      </c>
      <c r="E320" s="209" t="s">
        <v>2053</v>
      </c>
      <c r="F320" s="650"/>
      <c r="G320" s="650"/>
      <c r="H320" s="649"/>
      <c r="I320" s="649"/>
      <c r="J320" s="651"/>
      <c r="K320" s="651"/>
      <c r="L320" s="648"/>
    </row>
    <row r="321" spans="1:12" ht="24" x14ac:dyDescent="0.2">
      <c r="A321" s="652">
        <v>1257</v>
      </c>
      <c r="B321" s="203" t="s">
        <v>12</v>
      </c>
      <c r="C321" s="207" t="s">
        <v>11</v>
      </c>
      <c r="D321" s="207" t="s">
        <v>280</v>
      </c>
      <c r="E321" s="207" t="s">
        <v>281</v>
      </c>
      <c r="F321" s="653" t="s">
        <v>8</v>
      </c>
      <c r="G321" s="653"/>
      <c r="H321" s="650"/>
      <c r="I321" s="650"/>
      <c r="J321" s="650"/>
      <c r="K321" s="650"/>
      <c r="L321" s="650"/>
    </row>
    <row r="322" spans="1:12" x14ac:dyDescent="0.2">
      <c r="A322" s="652"/>
      <c r="B322" s="651" t="s">
        <v>3995</v>
      </c>
      <c r="C322" s="654" t="s">
        <v>3996</v>
      </c>
      <c r="D322" s="655">
        <v>43387</v>
      </c>
      <c r="E322" s="651" t="s">
        <v>1828</v>
      </c>
      <c r="F322" s="651" t="s">
        <v>3997</v>
      </c>
      <c r="G322" s="651"/>
      <c r="H322" s="649" t="s">
        <v>286</v>
      </c>
      <c r="I322" s="649"/>
      <c r="J322" s="209" t="s">
        <v>287</v>
      </c>
      <c r="K322" s="209" t="s">
        <v>16</v>
      </c>
      <c r="L322" s="210">
        <v>606</v>
      </c>
    </row>
    <row r="323" spans="1:12" x14ac:dyDescent="0.2">
      <c r="A323" s="652"/>
      <c r="B323" s="651"/>
      <c r="C323" s="654"/>
      <c r="D323" s="655"/>
      <c r="E323" s="651"/>
      <c r="F323" s="651"/>
      <c r="G323" s="651"/>
      <c r="H323" s="649" t="s">
        <v>242</v>
      </c>
      <c r="I323" s="649"/>
      <c r="J323" s="651" t="s">
        <v>287</v>
      </c>
      <c r="K323" s="651" t="s">
        <v>16</v>
      </c>
      <c r="L323" s="648">
        <v>1557.41</v>
      </c>
    </row>
    <row r="324" spans="1:12" x14ac:dyDescent="0.2">
      <c r="A324" s="652"/>
      <c r="B324" s="651"/>
      <c r="C324" s="654"/>
      <c r="D324" s="655"/>
      <c r="E324" s="651"/>
      <c r="F324" s="651"/>
      <c r="G324" s="651"/>
      <c r="H324" s="649"/>
      <c r="I324" s="649"/>
      <c r="J324" s="651"/>
      <c r="K324" s="651"/>
      <c r="L324" s="648"/>
    </row>
    <row r="325" spans="1:12" x14ac:dyDescent="0.2">
      <c r="A325" s="652"/>
      <c r="B325" s="651"/>
      <c r="C325" s="654"/>
      <c r="D325" s="655"/>
      <c r="E325" s="651"/>
      <c r="F325" s="651"/>
      <c r="G325" s="651"/>
      <c r="H325" s="649"/>
      <c r="I325" s="649"/>
      <c r="J325" s="651"/>
      <c r="K325" s="651"/>
      <c r="L325" s="648"/>
    </row>
    <row r="326" spans="1:12" ht="24" x14ac:dyDescent="0.2">
      <c r="A326" s="652"/>
      <c r="B326" s="203" t="s">
        <v>6</v>
      </c>
      <c r="C326" s="207" t="s">
        <v>5</v>
      </c>
      <c r="D326" s="207" t="s">
        <v>288</v>
      </c>
      <c r="E326" s="207" t="s">
        <v>289</v>
      </c>
      <c r="F326" s="650"/>
      <c r="G326" s="650"/>
      <c r="H326" s="649" t="s">
        <v>290</v>
      </c>
      <c r="I326" s="649"/>
      <c r="J326" s="651" t="s">
        <v>287</v>
      </c>
      <c r="K326" s="651" t="s">
        <v>16</v>
      </c>
      <c r="L326" s="648">
        <v>50</v>
      </c>
    </row>
    <row r="327" spans="1:12" ht="24" x14ac:dyDescent="0.2">
      <c r="A327" s="652"/>
      <c r="B327" s="209" t="s">
        <v>439</v>
      </c>
      <c r="C327" s="209" t="s">
        <v>3997</v>
      </c>
      <c r="D327" s="211">
        <v>43395</v>
      </c>
      <c r="E327" s="209" t="s">
        <v>2501</v>
      </c>
      <c r="F327" s="650"/>
      <c r="G327" s="650"/>
      <c r="H327" s="649"/>
      <c r="I327" s="649"/>
      <c r="J327" s="651"/>
      <c r="K327" s="651"/>
      <c r="L327" s="648"/>
    </row>
    <row r="328" spans="1:12" ht="24" x14ac:dyDescent="0.2">
      <c r="A328" s="652">
        <v>1258</v>
      </c>
      <c r="B328" s="203" t="s">
        <v>12</v>
      </c>
      <c r="C328" s="207" t="s">
        <v>11</v>
      </c>
      <c r="D328" s="207" t="s">
        <v>280</v>
      </c>
      <c r="E328" s="207" t="s">
        <v>281</v>
      </c>
      <c r="F328" s="653" t="s">
        <v>8</v>
      </c>
      <c r="G328" s="653"/>
      <c r="H328" s="650"/>
      <c r="I328" s="650"/>
      <c r="J328" s="650"/>
      <c r="K328" s="650"/>
      <c r="L328" s="650"/>
    </row>
    <row r="329" spans="1:12" x14ac:dyDescent="0.2">
      <c r="A329" s="652"/>
      <c r="B329" s="651" t="s">
        <v>3995</v>
      </c>
      <c r="C329" s="654" t="s">
        <v>3998</v>
      </c>
      <c r="D329" s="655">
        <v>43397</v>
      </c>
      <c r="E329" s="651" t="s">
        <v>1604</v>
      </c>
      <c r="F329" s="651" t="s">
        <v>1605</v>
      </c>
      <c r="G329" s="651"/>
      <c r="H329" s="649" t="s">
        <v>286</v>
      </c>
      <c r="I329" s="649"/>
      <c r="J329" s="209" t="s">
        <v>287</v>
      </c>
      <c r="K329" s="209" t="s">
        <v>16</v>
      </c>
      <c r="L329" s="210">
        <v>193.18</v>
      </c>
    </row>
    <row r="330" spans="1:12" x14ac:dyDescent="0.2">
      <c r="A330" s="652"/>
      <c r="B330" s="651"/>
      <c r="C330" s="654"/>
      <c r="D330" s="655"/>
      <c r="E330" s="651"/>
      <c r="F330" s="651"/>
      <c r="G330" s="651"/>
      <c r="H330" s="649" t="s">
        <v>242</v>
      </c>
      <c r="I330" s="649"/>
      <c r="J330" s="651" t="s">
        <v>287</v>
      </c>
      <c r="K330" s="651" t="s">
        <v>287</v>
      </c>
      <c r="L330" s="648">
        <v>0</v>
      </c>
    </row>
    <row r="331" spans="1:12" x14ac:dyDescent="0.2">
      <c r="A331" s="652"/>
      <c r="B331" s="651"/>
      <c r="C331" s="654"/>
      <c r="D331" s="655"/>
      <c r="E331" s="651"/>
      <c r="F331" s="651"/>
      <c r="G331" s="651"/>
      <c r="H331" s="649"/>
      <c r="I331" s="649"/>
      <c r="J331" s="651"/>
      <c r="K331" s="651"/>
      <c r="L331" s="648"/>
    </row>
    <row r="332" spans="1:12" ht="24" x14ac:dyDescent="0.2">
      <c r="A332" s="652"/>
      <c r="B332" s="203" t="s">
        <v>6</v>
      </c>
      <c r="C332" s="207" t="s">
        <v>5</v>
      </c>
      <c r="D332" s="207" t="s">
        <v>288</v>
      </c>
      <c r="E332" s="207" t="s">
        <v>289</v>
      </c>
      <c r="F332" s="650"/>
      <c r="G332" s="650"/>
      <c r="H332" s="649" t="s">
        <v>290</v>
      </c>
      <c r="I332" s="649"/>
      <c r="J332" s="651" t="s">
        <v>287</v>
      </c>
      <c r="K332" s="651" t="s">
        <v>16</v>
      </c>
      <c r="L332" s="648">
        <v>100</v>
      </c>
    </row>
    <row r="333" spans="1:12" ht="24" x14ac:dyDescent="0.2">
      <c r="A333" s="652"/>
      <c r="B333" s="209" t="s">
        <v>439</v>
      </c>
      <c r="C333" s="209" t="s">
        <v>1605</v>
      </c>
      <c r="D333" s="211">
        <v>43398</v>
      </c>
      <c r="E333" s="209" t="s">
        <v>2514</v>
      </c>
      <c r="F333" s="650"/>
      <c r="G333" s="650"/>
      <c r="H333" s="649"/>
      <c r="I333" s="649"/>
      <c r="J333" s="651"/>
      <c r="K333" s="651"/>
      <c r="L333" s="648"/>
    </row>
    <row r="334" spans="1:12" ht="24" x14ac:dyDescent="0.2">
      <c r="A334" s="652">
        <v>1259</v>
      </c>
      <c r="B334" s="203" t="s">
        <v>12</v>
      </c>
      <c r="C334" s="207" t="s">
        <v>11</v>
      </c>
      <c r="D334" s="207" t="s">
        <v>280</v>
      </c>
      <c r="E334" s="207" t="s">
        <v>281</v>
      </c>
      <c r="F334" s="653" t="s">
        <v>8</v>
      </c>
      <c r="G334" s="653"/>
      <c r="H334" s="650"/>
      <c r="I334" s="650"/>
      <c r="J334" s="650"/>
      <c r="K334" s="650"/>
      <c r="L334" s="650"/>
    </row>
    <row r="335" spans="1:12" x14ac:dyDescent="0.2">
      <c r="A335" s="652"/>
      <c r="B335" s="651" t="s">
        <v>3995</v>
      </c>
      <c r="C335" s="654" t="s">
        <v>3999</v>
      </c>
      <c r="D335" s="655">
        <v>43406</v>
      </c>
      <c r="E335" s="651" t="s">
        <v>4000</v>
      </c>
      <c r="F335" s="651" t="s">
        <v>4001</v>
      </c>
      <c r="G335" s="651"/>
      <c r="H335" s="649" t="s">
        <v>286</v>
      </c>
      <c r="I335" s="649"/>
      <c r="J335" s="209" t="s">
        <v>287</v>
      </c>
      <c r="K335" s="209" t="s">
        <v>16</v>
      </c>
      <c r="L335" s="210">
        <v>782</v>
      </c>
    </row>
    <row r="336" spans="1:12" x14ac:dyDescent="0.2">
      <c r="A336" s="652"/>
      <c r="B336" s="651"/>
      <c r="C336" s="654"/>
      <c r="D336" s="655"/>
      <c r="E336" s="651"/>
      <c r="F336" s="651"/>
      <c r="G336" s="651"/>
      <c r="H336" s="649" t="s">
        <v>242</v>
      </c>
      <c r="I336" s="649"/>
      <c r="J336" s="651" t="s">
        <v>287</v>
      </c>
      <c r="K336" s="651" t="s">
        <v>16</v>
      </c>
      <c r="L336" s="648">
        <v>1452.04</v>
      </c>
    </row>
    <row r="337" spans="1:12" x14ac:dyDescent="0.2">
      <c r="A337" s="652"/>
      <c r="B337" s="651"/>
      <c r="C337" s="654"/>
      <c r="D337" s="655"/>
      <c r="E337" s="651"/>
      <c r="F337" s="651"/>
      <c r="G337" s="651"/>
      <c r="H337" s="649"/>
      <c r="I337" s="649"/>
      <c r="J337" s="651"/>
      <c r="K337" s="651"/>
      <c r="L337" s="648"/>
    </row>
    <row r="338" spans="1:12" x14ac:dyDescent="0.2">
      <c r="A338" s="652"/>
      <c r="B338" s="651"/>
      <c r="C338" s="654"/>
      <c r="D338" s="655"/>
      <c r="E338" s="651"/>
      <c r="F338" s="651"/>
      <c r="G338" s="651"/>
      <c r="H338" s="649"/>
      <c r="I338" s="649"/>
      <c r="J338" s="651"/>
      <c r="K338" s="651"/>
      <c r="L338" s="648"/>
    </row>
    <row r="339" spans="1:12" ht="24" x14ac:dyDescent="0.2">
      <c r="A339" s="652"/>
      <c r="B339" s="203" t="s">
        <v>6</v>
      </c>
      <c r="C339" s="207" t="s">
        <v>5</v>
      </c>
      <c r="D339" s="207" t="s">
        <v>288</v>
      </c>
      <c r="E339" s="207" t="s">
        <v>289</v>
      </c>
      <c r="F339" s="650"/>
      <c r="G339" s="650"/>
      <c r="H339" s="649" t="s">
        <v>290</v>
      </c>
      <c r="I339" s="649"/>
      <c r="J339" s="651" t="s">
        <v>287</v>
      </c>
      <c r="K339" s="651" t="s">
        <v>16</v>
      </c>
      <c r="L339" s="648">
        <v>50</v>
      </c>
    </row>
    <row r="340" spans="1:12" ht="24" x14ac:dyDescent="0.2">
      <c r="A340" s="652"/>
      <c r="B340" s="209" t="s">
        <v>439</v>
      </c>
      <c r="C340" s="209" t="s">
        <v>4001</v>
      </c>
      <c r="D340" s="211">
        <v>43412</v>
      </c>
      <c r="E340" s="209" t="s">
        <v>601</v>
      </c>
      <c r="F340" s="650"/>
      <c r="G340" s="650"/>
      <c r="H340" s="649"/>
      <c r="I340" s="649"/>
      <c r="J340" s="651"/>
      <c r="K340" s="651"/>
      <c r="L340" s="648"/>
    </row>
    <row r="341" spans="1:12" ht="24" x14ac:dyDescent="0.2">
      <c r="A341" s="652">
        <v>1260</v>
      </c>
      <c r="B341" s="203" t="s">
        <v>12</v>
      </c>
      <c r="C341" s="207" t="s">
        <v>11</v>
      </c>
      <c r="D341" s="207" t="s">
        <v>280</v>
      </c>
      <c r="E341" s="207" t="s">
        <v>281</v>
      </c>
      <c r="F341" s="653" t="s">
        <v>8</v>
      </c>
      <c r="G341" s="653"/>
      <c r="H341" s="650"/>
      <c r="I341" s="650"/>
      <c r="J341" s="650"/>
      <c r="K341" s="650"/>
      <c r="L341" s="650"/>
    </row>
    <row r="342" spans="1:12" x14ac:dyDescent="0.2">
      <c r="A342" s="652"/>
      <c r="B342" s="651" t="s">
        <v>3995</v>
      </c>
      <c r="C342" s="654" t="s">
        <v>3999</v>
      </c>
      <c r="D342" s="655">
        <v>43406</v>
      </c>
      <c r="E342" s="651" t="s">
        <v>4000</v>
      </c>
      <c r="F342" s="651" t="s">
        <v>4002</v>
      </c>
      <c r="G342" s="651"/>
      <c r="H342" s="649" t="s">
        <v>286</v>
      </c>
      <c r="I342" s="649"/>
      <c r="J342" s="209" t="s">
        <v>287</v>
      </c>
      <c r="K342" s="209" t="s">
        <v>16</v>
      </c>
      <c r="L342" s="210">
        <v>182</v>
      </c>
    </row>
    <row r="343" spans="1:12" x14ac:dyDescent="0.2">
      <c r="A343" s="652"/>
      <c r="B343" s="651"/>
      <c r="C343" s="654"/>
      <c r="D343" s="655"/>
      <c r="E343" s="651"/>
      <c r="F343" s="651"/>
      <c r="G343" s="651"/>
      <c r="H343" s="649" t="s">
        <v>242</v>
      </c>
      <c r="I343" s="649"/>
      <c r="J343" s="651" t="s">
        <v>287</v>
      </c>
      <c r="K343" s="651" t="s">
        <v>16</v>
      </c>
      <c r="L343" s="648">
        <v>150</v>
      </c>
    </row>
    <row r="344" spans="1:12" x14ac:dyDescent="0.2">
      <c r="A344" s="652"/>
      <c r="B344" s="651"/>
      <c r="C344" s="654"/>
      <c r="D344" s="655"/>
      <c r="E344" s="651"/>
      <c r="F344" s="651"/>
      <c r="G344" s="651"/>
      <c r="H344" s="649"/>
      <c r="I344" s="649"/>
      <c r="J344" s="651"/>
      <c r="K344" s="651"/>
      <c r="L344" s="648"/>
    </row>
    <row r="345" spans="1:12" x14ac:dyDescent="0.2">
      <c r="A345" s="652"/>
      <c r="B345" s="651"/>
      <c r="C345" s="654"/>
      <c r="D345" s="655"/>
      <c r="E345" s="651"/>
      <c r="F345" s="651"/>
      <c r="G345" s="651"/>
      <c r="H345" s="649"/>
      <c r="I345" s="649"/>
      <c r="J345" s="651"/>
      <c r="K345" s="651"/>
      <c r="L345" s="648"/>
    </row>
    <row r="346" spans="1:12" ht="24" x14ac:dyDescent="0.2">
      <c r="A346" s="652"/>
      <c r="B346" s="203" t="s">
        <v>6</v>
      </c>
      <c r="C346" s="207" t="s">
        <v>5</v>
      </c>
      <c r="D346" s="207" t="s">
        <v>288</v>
      </c>
      <c r="E346" s="207" t="s">
        <v>289</v>
      </c>
      <c r="F346" s="650"/>
      <c r="G346" s="650"/>
      <c r="H346" s="649" t="s">
        <v>290</v>
      </c>
      <c r="I346" s="649"/>
      <c r="J346" s="651" t="s">
        <v>287</v>
      </c>
      <c r="K346" s="651" t="s">
        <v>287</v>
      </c>
      <c r="L346" s="648">
        <v>0</v>
      </c>
    </row>
    <row r="347" spans="1:12" ht="24" x14ac:dyDescent="0.2">
      <c r="A347" s="652"/>
      <c r="B347" s="209" t="s">
        <v>439</v>
      </c>
      <c r="C347" s="209" t="s">
        <v>4002</v>
      </c>
      <c r="D347" s="211">
        <v>43412</v>
      </c>
      <c r="E347" s="209" t="s">
        <v>601</v>
      </c>
      <c r="F347" s="650"/>
      <c r="G347" s="650"/>
      <c r="H347" s="649"/>
      <c r="I347" s="649"/>
      <c r="J347" s="651"/>
      <c r="K347" s="651"/>
      <c r="L347" s="648"/>
    </row>
    <row r="348" spans="1:12" ht="24" x14ac:dyDescent="0.2">
      <c r="A348" s="652">
        <v>1261</v>
      </c>
      <c r="B348" s="203" t="s">
        <v>12</v>
      </c>
      <c r="C348" s="207" t="s">
        <v>11</v>
      </c>
      <c r="D348" s="207" t="s">
        <v>280</v>
      </c>
      <c r="E348" s="207" t="s">
        <v>281</v>
      </c>
      <c r="F348" s="653" t="s">
        <v>8</v>
      </c>
      <c r="G348" s="653"/>
      <c r="H348" s="650"/>
      <c r="I348" s="650"/>
      <c r="J348" s="650"/>
      <c r="K348" s="650"/>
      <c r="L348" s="650"/>
    </row>
    <row r="349" spans="1:12" x14ac:dyDescent="0.2">
      <c r="A349" s="652"/>
      <c r="B349" s="651" t="s">
        <v>3995</v>
      </c>
      <c r="C349" s="654" t="s">
        <v>4003</v>
      </c>
      <c r="D349" s="655">
        <v>43417</v>
      </c>
      <c r="E349" s="651" t="s">
        <v>525</v>
      </c>
      <c r="F349" s="651" t="s">
        <v>4004</v>
      </c>
      <c r="G349" s="651"/>
      <c r="H349" s="649" t="s">
        <v>286</v>
      </c>
      <c r="I349" s="649"/>
      <c r="J349" s="209" t="s">
        <v>287</v>
      </c>
      <c r="K349" s="209" t="s">
        <v>16</v>
      </c>
      <c r="L349" s="210">
        <v>929.8</v>
      </c>
    </row>
    <row r="350" spans="1:12" x14ac:dyDescent="0.2">
      <c r="A350" s="652"/>
      <c r="B350" s="651"/>
      <c r="C350" s="654"/>
      <c r="D350" s="655"/>
      <c r="E350" s="651"/>
      <c r="F350" s="651"/>
      <c r="G350" s="651"/>
      <c r="H350" s="649" t="s">
        <v>242</v>
      </c>
      <c r="I350" s="649"/>
      <c r="J350" s="651" t="s">
        <v>287</v>
      </c>
      <c r="K350" s="651" t="s">
        <v>16</v>
      </c>
      <c r="L350" s="648">
        <v>7949.03</v>
      </c>
    </row>
    <row r="351" spans="1:12" x14ac:dyDescent="0.2">
      <c r="A351" s="652"/>
      <c r="B351" s="651"/>
      <c r="C351" s="654"/>
      <c r="D351" s="655"/>
      <c r="E351" s="651"/>
      <c r="F351" s="651"/>
      <c r="G351" s="651"/>
      <c r="H351" s="649"/>
      <c r="I351" s="649"/>
      <c r="J351" s="651"/>
      <c r="K351" s="651"/>
      <c r="L351" s="648"/>
    </row>
    <row r="352" spans="1:12" ht="24" x14ac:dyDescent="0.2">
      <c r="A352" s="652"/>
      <c r="B352" s="203" t="s">
        <v>6</v>
      </c>
      <c r="C352" s="207" t="s">
        <v>5</v>
      </c>
      <c r="D352" s="207" t="s">
        <v>288</v>
      </c>
      <c r="E352" s="207" t="s">
        <v>289</v>
      </c>
      <c r="F352" s="650"/>
      <c r="G352" s="650"/>
      <c r="H352" s="649" t="s">
        <v>290</v>
      </c>
      <c r="I352" s="649"/>
      <c r="J352" s="651" t="s">
        <v>287</v>
      </c>
      <c r="K352" s="651" t="s">
        <v>16</v>
      </c>
      <c r="L352" s="648">
        <v>300</v>
      </c>
    </row>
    <row r="353" spans="1:12" ht="24" x14ac:dyDescent="0.2">
      <c r="A353" s="652"/>
      <c r="B353" s="209" t="s">
        <v>439</v>
      </c>
      <c r="C353" s="209" t="s">
        <v>4004</v>
      </c>
      <c r="D353" s="211">
        <v>43424</v>
      </c>
      <c r="E353" s="209" t="s">
        <v>2426</v>
      </c>
      <c r="F353" s="650"/>
      <c r="G353" s="650"/>
      <c r="H353" s="649"/>
      <c r="I353" s="649"/>
      <c r="J353" s="651"/>
      <c r="K353" s="651"/>
      <c r="L353" s="648"/>
    </row>
    <row r="354" spans="1:12" ht="24" x14ac:dyDescent="0.2">
      <c r="A354" s="652">
        <v>1262</v>
      </c>
      <c r="B354" s="203" t="s">
        <v>12</v>
      </c>
      <c r="C354" s="207" t="s">
        <v>11</v>
      </c>
      <c r="D354" s="207" t="s">
        <v>280</v>
      </c>
      <c r="E354" s="207" t="s">
        <v>281</v>
      </c>
      <c r="F354" s="653" t="s">
        <v>8</v>
      </c>
      <c r="G354" s="653"/>
      <c r="H354" s="650"/>
      <c r="I354" s="650"/>
      <c r="J354" s="650"/>
      <c r="K354" s="650"/>
      <c r="L354" s="650"/>
    </row>
    <row r="355" spans="1:12" x14ac:dyDescent="0.2">
      <c r="A355" s="652"/>
      <c r="B355" s="651" t="s">
        <v>3995</v>
      </c>
      <c r="C355" s="654" t="s">
        <v>4005</v>
      </c>
      <c r="D355" s="655">
        <v>43431</v>
      </c>
      <c r="E355" s="651" t="s">
        <v>1828</v>
      </c>
      <c r="F355" s="651" t="s">
        <v>4006</v>
      </c>
      <c r="G355" s="651"/>
      <c r="H355" s="649" t="s">
        <v>286</v>
      </c>
      <c r="I355" s="649"/>
      <c r="J355" s="209" t="s">
        <v>287</v>
      </c>
      <c r="K355" s="209" t="s">
        <v>16</v>
      </c>
      <c r="L355" s="210">
        <v>89</v>
      </c>
    </row>
    <row r="356" spans="1:12" x14ac:dyDescent="0.2">
      <c r="A356" s="652"/>
      <c r="B356" s="651"/>
      <c r="C356" s="654"/>
      <c r="D356" s="655"/>
      <c r="E356" s="651"/>
      <c r="F356" s="651"/>
      <c r="G356" s="651"/>
      <c r="H356" s="649" t="s">
        <v>242</v>
      </c>
      <c r="I356" s="649"/>
      <c r="J356" s="651" t="s">
        <v>287</v>
      </c>
      <c r="K356" s="651" t="s">
        <v>16</v>
      </c>
      <c r="L356" s="648">
        <v>1557.24</v>
      </c>
    </row>
    <row r="357" spans="1:12" x14ac:dyDescent="0.2">
      <c r="A357" s="652"/>
      <c r="B357" s="651"/>
      <c r="C357" s="654"/>
      <c r="D357" s="655"/>
      <c r="E357" s="651"/>
      <c r="F357" s="651"/>
      <c r="G357" s="651"/>
      <c r="H357" s="649"/>
      <c r="I357" s="649"/>
      <c r="J357" s="651"/>
      <c r="K357" s="651"/>
      <c r="L357" s="648"/>
    </row>
    <row r="358" spans="1:12" ht="24" x14ac:dyDescent="0.2">
      <c r="A358" s="652"/>
      <c r="B358" s="203" t="s">
        <v>6</v>
      </c>
      <c r="C358" s="207" t="s">
        <v>5</v>
      </c>
      <c r="D358" s="207" t="s">
        <v>288</v>
      </c>
      <c r="E358" s="207" t="s">
        <v>289</v>
      </c>
      <c r="F358" s="650"/>
      <c r="G358" s="650"/>
      <c r="H358" s="649" t="s">
        <v>290</v>
      </c>
      <c r="I358" s="649"/>
      <c r="J358" s="651" t="s">
        <v>287</v>
      </c>
      <c r="K358" s="651" t="s">
        <v>287</v>
      </c>
      <c r="L358" s="648">
        <v>0</v>
      </c>
    </row>
    <row r="359" spans="1:12" ht="24" x14ac:dyDescent="0.2">
      <c r="A359" s="652"/>
      <c r="B359" s="209" t="s">
        <v>439</v>
      </c>
      <c r="C359" s="209" t="s">
        <v>4006</v>
      </c>
      <c r="D359" s="211">
        <v>43436</v>
      </c>
      <c r="E359" s="209" t="s">
        <v>2069</v>
      </c>
      <c r="F359" s="650"/>
      <c r="G359" s="650"/>
      <c r="H359" s="649"/>
      <c r="I359" s="649"/>
      <c r="J359" s="651"/>
      <c r="K359" s="651"/>
      <c r="L359" s="648"/>
    </row>
    <row r="360" spans="1:12" ht="24" x14ac:dyDescent="0.2">
      <c r="A360" s="652">
        <v>1263</v>
      </c>
      <c r="B360" s="203" t="s">
        <v>12</v>
      </c>
      <c r="C360" s="207" t="s">
        <v>11</v>
      </c>
      <c r="D360" s="207" t="s">
        <v>280</v>
      </c>
      <c r="E360" s="207" t="s">
        <v>281</v>
      </c>
      <c r="F360" s="653" t="s">
        <v>8</v>
      </c>
      <c r="G360" s="653"/>
      <c r="H360" s="650"/>
      <c r="I360" s="650"/>
      <c r="J360" s="650"/>
      <c r="K360" s="650"/>
      <c r="L360" s="650"/>
    </row>
    <row r="361" spans="1:12" x14ac:dyDescent="0.2">
      <c r="A361" s="652"/>
      <c r="B361" s="651" t="s">
        <v>3995</v>
      </c>
      <c r="C361" s="654" t="s">
        <v>4007</v>
      </c>
      <c r="D361" s="655">
        <v>43501</v>
      </c>
      <c r="E361" s="651" t="s">
        <v>4008</v>
      </c>
      <c r="F361" s="651" t="s">
        <v>4009</v>
      </c>
      <c r="G361" s="651"/>
      <c r="H361" s="649" t="s">
        <v>286</v>
      </c>
      <c r="I361" s="649"/>
      <c r="J361" s="209" t="s">
        <v>287</v>
      </c>
      <c r="K361" s="209" t="s">
        <v>16</v>
      </c>
      <c r="L361" s="210">
        <v>350.34</v>
      </c>
    </row>
    <row r="362" spans="1:12" x14ac:dyDescent="0.2">
      <c r="A362" s="652"/>
      <c r="B362" s="651"/>
      <c r="C362" s="654"/>
      <c r="D362" s="655"/>
      <c r="E362" s="651"/>
      <c r="F362" s="651"/>
      <c r="G362" s="651"/>
      <c r="H362" s="649" t="s">
        <v>242</v>
      </c>
      <c r="I362" s="649"/>
      <c r="J362" s="651" t="s">
        <v>287</v>
      </c>
      <c r="K362" s="651" t="s">
        <v>16</v>
      </c>
      <c r="L362" s="648">
        <v>3126.23</v>
      </c>
    </row>
    <row r="363" spans="1:12" x14ac:dyDescent="0.2">
      <c r="A363" s="652"/>
      <c r="B363" s="651"/>
      <c r="C363" s="654"/>
      <c r="D363" s="655"/>
      <c r="E363" s="651"/>
      <c r="F363" s="651"/>
      <c r="G363" s="651"/>
      <c r="H363" s="649"/>
      <c r="I363" s="649"/>
      <c r="J363" s="651"/>
      <c r="K363" s="651"/>
      <c r="L363" s="648"/>
    </row>
    <row r="364" spans="1:12" ht="24" x14ac:dyDescent="0.2">
      <c r="A364" s="652"/>
      <c r="B364" s="203" t="s">
        <v>6</v>
      </c>
      <c r="C364" s="207" t="s">
        <v>5</v>
      </c>
      <c r="D364" s="207" t="s">
        <v>288</v>
      </c>
      <c r="E364" s="207" t="s">
        <v>289</v>
      </c>
      <c r="F364" s="650"/>
      <c r="G364" s="650"/>
      <c r="H364" s="649" t="s">
        <v>290</v>
      </c>
      <c r="I364" s="649"/>
      <c r="J364" s="651" t="s">
        <v>287</v>
      </c>
      <c r="K364" s="651" t="s">
        <v>16</v>
      </c>
      <c r="L364" s="648">
        <v>227.41</v>
      </c>
    </row>
    <row r="365" spans="1:12" ht="24" x14ac:dyDescent="0.2">
      <c r="A365" s="652"/>
      <c r="B365" s="209" t="s">
        <v>439</v>
      </c>
      <c r="C365" s="209" t="s">
        <v>4009</v>
      </c>
      <c r="D365" s="211">
        <v>43505</v>
      </c>
      <c r="E365" s="209" t="s">
        <v>947</v>
      </c>
      <c r="F365" s="650"/>
      <c r="G365" s="650"/>
      <c r="H365" s="649"/>
      <c r="I365" s="649"/>
      <c r="J365" s="651"/>
      <c r="K365" s="651"/>
      <c r="L365" s="648"/>
    </row>
    <row r="366" spans="1:12" ht="24" x14ac:dyDescent="0.2">
      <c r="A366" s="652">
        <v>1264</v>
      </c>
      <c r="B366" s="203" t="s">
        <v>12</v>
      </c>
      <c r="C366" s="207" t="s">
        <v>11</v>
      </c>
      <c r="D366" s="207" t="s">
        <v>280</v>
      </c>
      <c r="E366" s="207" t="s">
        <v>281</v>
      </c>
      <c r="F366" s="653" t="s">
        <v>8</v>
      </c>
      <c r="G366" s="653"/>
      <c r="H366" s="650"/>
      <c r="I366" s="650"/>
      <c r="J366" s="650"/>
      <c r="K366" s="650"/>
      <c r="L366" s="650"/>
    </row>
    <row r="367" spans="1:12" x14ac:dyDescent="0.2">
      <c r="A367" s="652"/>
      <c r="B367" s="651" t="s">
        <v>4010</v>
      </c>
      <c r="C367" s="654" t="s">
        <v>4011</v>
      </c>
      <c r="D367" s="655">
        <v>43417</v>
      </c>
      <c r="E367" s="651" t="s">
        <v>1080</v>
      </c>
      <c r="F367" s="651" t="s">
        <v>4012</v>
      </c>
      <c r="G367" s="651"/>
      <c r="H367" s="649" t="s">
        <v>286</v>
      </c>
      <c r="I367" s="649"/>
      <c r="J367" s="209" t="s">
        <v>287</v>
      </c>
      <c r="K367" s="209" t="s">
        <v>16</v>
      </c>
      <c r="L367" s="210">
        <v>755.98</v>
      </c>
    </row>
    <row r="368" spans="1:12" x14ac:dyDescent="0.2">
      <c r="A368" s="652"/>
      <c r="B368" s="651"/>
      <c r="C368" s="654"/>
      <c r="D368" s="655"/>
      <c r="E368" s="651"/>
      <c r="F368" s="651"/>
      <c r="G368" s="651"/>
      <c r="H368" s="649" t="s">
        <v>242</v>
      </c>
      <c r="I368" s="649"/>
      <c r="J368" s="209" t="s">
        <v>287</v>
      </c>
      <c r="K368" s="209" t="s">
        <v>16</v>
      </c>
      <c r="L368" s="210">
        <v>566.41</v>
      </c>
    </row>
    <row r="369" spans="1:12" ht="24" x14ac:dyDescent="0.2">
      <c r="A369" s="652"/>
      <c r="B369" s="203" t="s">
        <v>6</v>
      </c>
      <c r="C369" s="207" t="s">
        <v>5</v>
      </c>
      <c r="D369" s="207" t="s">
        <v>288</v>
      </c>
      <c r="E369" s="207" t="s">
        <v>289</v>
      </c>
      <c r="F369" s="650"/>
      <c r="G369" s="650"/>
      <c r="H369" s="649" t="s">
        <v>290</v>
      </c>
      <c r="I369" s="649"/>
      <c r="J369" s="651" t="s">
        <v>287</v>
      </c>
      <c r="K369" s="651" t="s">
        <v>16</v>
      </c>
      <c r="L369" s="648">
        <v>776</v>
      </c>
    </row>
    <row r="370" spans="1:12" ht="24" x14ac:dyDescent="0.2">
      <c r="A370" s="652"/>
      <c r="B370" s="209" t="s">
        <v>401</v>
      </c>
      <c r="C370" s="209" t="s">
        <v>4012</v>
      </c>
      <c r="D370" s="211">
        <v>43420</v>
      </c>
      <c r="E370" s="209" t="s">
        <v>303</v>
      </c>
      <c r="F370" s="650"/>
      <c r="G370" s="650"/>
      <c r="H370" s="649"/>
      <c r="I370" s="649"/>
      <c r="J370" s="651"/>
      <c r="K370" s="651"/>
      <c r="L370" s="648"/>
    </row>
    <row r="371" spans="1:12" ht="24" x14ac:dyDescent="0.2">
      <c r="A371" s="652">
        <v>1265</v>
      </c>
      <c r="B371" s="203" t="s">
        <v>12</v>
      </c>
      <c r="C371" s="207" t="s">
        <v>11</v>
      </c>
      <c r="D371" s="207" t="s">
        <v>280</v>
      </c>
      <c r="E371" s="207" t="s">
        <v>281</v>
      </c>
      <c r="F371" s="653" t="s">
        <v>8</v>
      </c>
      <c r="G371" s="653"/>
      <c r="H371" s="650"/>
      <c r="I371" s="650"/>
      <c r="J371" s="650"/>
      <c r="K371" s="650"/>
      <c r="L371" s="650"/>
    </row>
    <row r="372" spans="1:12" x14ac:dyDescent="0.2">
      <c r="A372" s="652"/>
      <c r="B372" s="651" t="s">
        <v>4010</v>
      </c>
      <c r="C372" s="654" t="s">
        <v>4013</v>
      </c>
      <c r="D372" s="655">
        <v>43548</v>
      </c>
      <c r="E372" s="651" t="s">
        <v>644</v>
      </c>
      <c r="F372" s="651" t="s">
        <v>1970</v>
      </c>
      <c r="G372" s="651"/>
      <c r="H372" s="649" t="s">
        <v>286</v>
      </c>
      <c r="I372" s="649"/>
      <c r="J372" s="209" t="s">
        <v>287</v>
      </c>
      <c r="K372" s="209" t="s">
        <v>287</v>
      </c>
      <c r="L372" s="210">
        <v>0</v>
      </c>
    </row>
    <row r="373" spans="1:12" x14ac:dyDescent="0.2">
      <c r="A373" s="652"/>
      <c r="B373" s="651"/>
      <c r="C373" s="654"/>
      <c r="D373" s="655"/>
      <c r="E373" s="651"/>
      <c r="F373" s="651"/>
      <c r="G373" s="651"/>
      <c r="H373" s="649" t="s">
        <v>242</v>
      </c>
      <c r="I373" s="649"/>
      <c r="J373" s="209" t="s">
        <v>287</v>
      </c>
      <c r="K373" s="209" t="s">
        <v>287</v>
      </c>
      <c r="L373" s="210">
        <v>0</v>
      </c>
    </row>
    <row r="374" spans="1:12" ht="24" x14ac:dyDescent="0.2">
      <c r="A374" s="652"/>
      <c r="B374" s="203" t="s">
        <v>6</v>
      </c>
      <c r="C374" s="207" t="s">
        <v>5</v>
      </c>
      <c r="D374" s="207" t="s">
        <v>288</v>
      </c>
      <c r="E374" s="207" t="s">
        <v>289</v>
      </c>
      <c r="F374" s="650"/>
      <c r="G374" s="650"/>
      <c r="H374" s="649" t="s">
        <v>290</v>
      </c>
      <c r="I374" s="649"/>
      <c r="J374" s="651" t="s">
        <v>287</v>
      </c>
      <c r="K374" s="651" t="s">
        <v>16</v>
      </c>
      <c r="L374" s="648">
        <v>1290</v>
      </c>
    </row>
    <row r="375" spans="1:12" ht="24" x14ac:dyDescent="0.2">
      <c r="A375" s="652"/>
      <c r="B375" s="209" t="s">
        <v>401</v>
      </c>
      <c r="C375" s="209" t="s">
        <v>1970</v>
      </c>
      <c r="D375" s="211">
        <v>43553</v>
      </c>
      <c r="E375" s="209" t="s">
        <v>1523</v>
      </c>
      <c r="F375" s="650"/>
      <c r="G375" s="650"/>
      <c r="H375" s="649"/>
      <c r="I375" s="649"/>
      <c r="J375" s="651"/>
      <c r="K375" s="651"/>
      <c r="L375" s="648"/>
    </row>
    <row r="376" spans="1:12" ht="24" x14ac:dyDescent="0.2">
      <c r="A376" s="652">
        <v>1266</v>
      </c>
      <c r="B376" s="203" t="s">
        <v>12</v>
      </c>
      <c r="C376" s="207" t="s">
        <v>11</v>
      </c>
      <c r="D376" s="207" t="s">
        <v>280</v>
      </c>
      <c r="E376" s="207" t="s">
        <v>281</v>
      </c>
      <c r="F376" s="653" t="s">
        <v>8</v>
      </c>
      <c r="G376" s="653"/>
      <c r="H376" s="650"/>
      <c r="I376" s="650"/>
      <c r="J376" s="650"/>
      <c r="K376" s="650"/>
      <c r="L376" s="650"/>
    </row>
    <row r="377" spans="1:12" x14ac:dyDescent="0.2">
      <c r="A377" s="652"/>
      <c r="B377" s="651" t="s">
        <v>4014</v>
      </c>
      <c r="C377" s="651" t="s">
        <v>4015</v>
      </c>
      <c r="D377" s="655">
        <v>43376</v>
      </c>
      <c r="E377" s="651" t="s">
        <v>607</v>
      </c>
      <c r="F377" s="651" t="s">
        <v>3256</v>
      </c>
      <c r="G377" s="651"/>
      <c r="H377" s="649" t="s">
        <v>286</v>
      </c>
      <c r="I377" s="649"/>
      <c r="J377" s="209" t="s">
        <v>287</v>
      </c>
      <c r="K377" s="209" t="s">
        <v>16</v>
      </c>
      <c r="L377" s="210">
        <v>598</v>
      </c>
    </row>
    <row r="378" spans="1:12" x14ac:dyDescent="0.2">
      <c r="A378" s="652"/>
      <c r="B378" s="651"/>
      <c r="C378" s="651"/>
      <c r="D378" s="655"/>
      <c r="E378" s="651"/>
      <c r="F378" s="651"/>
      <c r="G378" s="651"/>
      <c r="H378" s="649" t="s">
        <v>242</v>
      </c>
      <c r="I378" s="649"/>
      <c r="J378" s="209" t="s">
        <v>287</v>
      </c>
      <c r="K378" s="209" t="s">
        <v>16</v>
      </c>
      <c r="L378" s="210">
        <v>947.4</v>
      </c>
    </row>
    <row r="379" spans="1:12" ht="24" x14ac:dyDescent="0.2">
      <c r="A379" s="652"/>
      <c r="B379" s="203" t="s">
        <v>6</v>
      </c>
      <c r="C379" s="207" t="s">
        <v>5</v>
      </c>
      <c r="D379" s="207" t="s">
        <v>288</v>
      </c>
      <c r="E379" s="207" t="s">
        <v>289</v>
      </c>
      <c r="F379" s="650"/>
      <c r="G379" s="650"/>
      <c r="H379" s="649" t="s">
        <v>290</v>
      </c>
      <c r="I379" s="649"/>
      <c r="J379" s="651" t="s">
        <v>287</v>
      </c>
      <c r="K379" s="651" t="s">
        <v>287</v>
      </c>
      <c r="L379" s="648">
        <v>0</v>
      </c>
    </row>
    <row r="380" spans="1:12" ht="24" x14ac:dyDescent="0.2">
      <c r="A380" s="652"/>
      <c r="B380" s="209" t="s">
        <v>317</v>
      </c>
      <c r="C380" s="209" t="s">
        <v>3256</v>
      </c>
      <c r="D380" s="211">
        <v>43380</v>
      </c>
      <c r="E380" s="209" t="s">
        <v>334</v>
      </c>
      <c r="F380" s="650"/>
      <c r="G380" s="650"/>
      <c r="H380" s="649"/>
      <c r="I380" s="649"/>
      <c r="J380" s="651"/>
      <c r="K380" s="651"/>
      <c r="L380" s="648"/>
    </row>
    <row r="381" spans="1:12" ht="24" x14ac:dyDescent="0.2">
      <c r="A381" s="652">
        <v>1267</v>
      </c>
      <c r="B381" s="203" t="s">
        <v>12</v>
      </c>
      <c r="C381" s="207" t="s">
        <v>11</v>
      </c>
      <c r="D381" s="207" t="s">
        <v>280</v>
      </c>
      <c r="E381" s="207" t="s">
        <v>281</v>
      </c>
      <c r="F381" s="653" t="s">
        <v>8</v>
      </c>
      <c r="G381" s="653"/>
      <c r="H381" s="650"/>
      <c r="I381" s="650"/>
      <c r="J381" s="650"/>
      <c r="K381" s="650"/>
      <c r="L381" s="650"/>
    </row>
    <row r="382" spans="1:12" x14ac:dyDescent="0.2">
      <c r="A382" s="652"/>
      <c r="B382" s="651" t="s">
        <v>4016</v>
      </c>
      <c r="C382" s="654" t="s">
        <v>4017</v>
      </c>
      <c r="D382" s="655">
        <v>43553</v>
      </c>
      <c r="E382" s="651" t="s">
        <v>679</v>
      </c>
      <c r="F382" s="651" t="s">
        <v>4018</v>
      </c>
      <c r="G382" s="651"/>
      <c r="H382" s="649" t="s">
        <v>286</v>
      </c>
      <c r="I382" s="649"/>
      <c r="J382" s="209" t="s">
        <v>287</v>
      </c>
      <c r="K382" s="209" t="s">
        <v>16</v>
      </c>
      <c r="L382" s="210">
        <v>1278</v>
      </c>
    </row>
    <row r="383" spans="1:12" x14ac:dyDescent="0.2">
      <c r="A383" s="652"/>
      <c r="B383" s="651"/>
      <c r="C383" s="654"/>
      <c r="D383" s="655"/>
      <c r="E383" s="651"/>
      <c r="F383" s="651"/>
      <c r="G383" s="651"/>
      <c r="H383" s="649" t="s">
        <v>242</v>
      </c>
      <c r="I383" s="649"/>
      <c r="J383" s="209" t="s">
        <v>287</v>
      </c>
      <c r="K383" s="209" t="s">
        <v>287</v>
      </c>
      <c r="L383" s="210">
        <v>0</v>
      </c>
    </row>
    <row r="384" spans="1:12" ht="24" x14ac:dyDescent="0.2">
      <c r="A384" s="652"/>
      <c r="B384" s="203" t="s">
        <v>6</v>
      </c>
      <c r="C384" s="207" t="s">
        <v>5</v>
      </c>
      <c r="D384" s="207" t="s">
        <v>288</v>
      </c>
      <c r="E384" s="207" t="s">
        <v>289</v>
      </c>
      <c r="F384" s="650"/>
      <c r="G384" s="650"/>
      <c r="H384" s="649" t="s">
        <v>290</v>
      </c>
      <c r="I384" s="649"/>
      <c r="J384" s="651" t="s">
        <v>287</v>
      </c>
      <c r="K384" s="651" t="s">
        <v>287</v>
      </c>
      <c r="L384" s="648">
        <v>0</v>
      </c>
    </row>
    <row r="385" spans="1:12" ht="24" x14ac:dyDescent="0.2">
      <c r="A385" s="652"/>
      <c r="B385" s="209" t="s">
        <v>333</v>
      </c>
      <c r="C385" s="209" t="s">
        <v>4018</v>
      </c>
      <c r="D385" s="211">
        <v>43569</v>
      </c>
      <c r="E385" s="209" t="s">
        <v>4019</v>
      </c>
      <c r="F385" s="650"/>
      <c r="G385" s="650"/>
      <c r="H385" s="649"/>
      <c r="I385" s="649"/>
      <c r="J385" s="651"/>
      <c r="K385" s="651"/>
      <c r="L385" s="648"/>
    </row>
    <row r="386" spans="1:12" ht="24" x14ac:dyDescent="0.2">
      <c r="A386" s="652">
        <v>1268</v>
      </c>
      <c r="B386" s="203" t="s">
        <v>12</v>
      </c>
      <c r="C386" s="207" t="s">
        <v>11</v>
      </c>
      <c r="D386" s="207" t="s">
        <v>280</v>
      </c>
      <c r="E386" s="207" t="s">
        <v>281</v>
      </c>
      <c r="F386" s="653" t="s">
        <v>8</v>
      </c>
      <c r="G386" s="653"/>
      <c r="H386" s="650"/>
      <c r="I386" s="650"/>
      <c r="J386" s="650"/>
      <c r="K386" s="650"/>
      <c r="L386" s="650"/>
    </row>
    <row r="387" spans="1:12" x14ac:dyDescent="0.2">
      <c r="A387" s="652"/>
      <c r="B387" s="651" t="s">
        <v>4016</v>
      </c>
      <c r="C387" s="654" t="s">
        <v>4017</v>
      </c>
      <c r="D387" s="655">
        <v>43553</v>
      </c>
      <c r="E387" s="651" t="s">
        <v>679</v>
      </c>
      <c r="F387" s="651" t="s">
        <v>1904</v>
      </c>
      <c r="G387" s="651"/>
      <c r="H387" s="649" t="s">
        <v>286</v>
      </c>
      <c r="I387" s="649"/>
      <c r="J387" s="209" t="s">
        <v>287</v>
      </c>
      <c r="K387" s="209" t="s">
        <v>16</v>
      </c>
      <c r="L387" s="210">
        <v>333</v>
      </c>
    </row>
    <row r="388" spans="1:12" x14ac:dyDescent="0.2">
      <c r="A388" s="652"/>
      <c r="B388" s="651"/>
      <c r="C388" s="654"/>
      <c r="D388" s="655"/>
      <c r="E388" s="651"/>
      <c r="F388" s="651"/>
      <c r="G388" s="651"/>
      <c r="H388" s="649" t="s">
        <v>242</v>
      </c>
      <c r="I388" s="649"/>
      <c r="J388" s="209" t="s">
        <v>287</v>
      </c>
      <c r="K388" s="209" t="s">
        <v>287</v>
      </c>
      <c r="L388" s="210">
        <v>0</v>
      </c>
    </row>
    <row r="389" spans="1:12" ht="24" x14ac:dyDescent="0.2">
      <c r="A389" s="652"/>
      <c r="B389" s="203" t="s">
        <v>6</v>
      </c>
      <c r="C389" s="207" t="s">
        <v>5</v>
      </c>
      <c r="D389" s="207" t="s">
        <v>288</v>
      </c>
      <c r="E389" s="207" t="s">
        <v>289</v>
      </c>
      <c r="F389" s="650"/>
      <c r="G389" s="650"/>
      <c r="H389" s="649" t="s">
        <v>290</v>
      </c>
      <c r="I389" s="649"/>
      <c r="J389" s="651" t="s">
        <v>287</v>
      </c>
      <c r="K389" s="651" t="s">
        <v>287</v>
      </c>
      <c r="L389" s="648">
        <v>0</v>
      </c>
    </row>
    <row r="390" spans="1:12" ht="24" x14ac:dyDescent="0.2">
      <c r="A390" s="652"/>
      <c r="B390" s="209" t="s">
        <v>333</v>
      </c>
      <c r="C390" s="209" t="s">
        <v>1904</v>
      </c>
      <c r="D390" s="211">
        <v>43569</v>
      </c>
      <c r="E390" s="209" t="s">
        <v>4019</v>
      </c>
      <c r="F390" s="650"/>
      <c r="G390" s="650"/>
      <c r="H390" s="649"/>
      <c r="I390" s="649"/>
      <c r="J390" s="651"/>
      <c r="K390" s="651"/>
      <c r="L390" s="648"/>
    </row>
    <row r="391" spans="1:12" ht="24" x14ac:dyDescent="0.2">
      <c r="A391" s="652">
        <v>1269</v>
      </c>
      <c r="B391" s="203" t="s">
        <v>12</v>
      </c>
      <c r="C391" s="207" t="s">
        <v>11</v>
      </c>
      <c r="D391" s="207" t="s">
        <v>280</v>
      </c>
      <c r="E391" s="207" t="s">
        <v>281</v>
      </c>
      <c r="F391" s="653" t="s">
        <v>8</v>
      </c>
      <c r="G391" s="653"/>
      <c r="H391" s="650"/>
      <c r="I391" s="650"/>
      <c r="J391" s="650"/>
      <c r="K391" s="650"/>
      <c r="L391" s="650"/>
    </row>
    <row r="392" spans="1:12" x14ac:dyDescent="0.2">
      <c r="A392" s="652"/>
      <c r="B392" s="651" t="s">
        <v>4016</v>
      </c>
      <c r="C392" s="654" t="s">
        <v>4017</v>
      </c>
      <c r="D392" s="655">
        <v>43553</v>
      </c>
      <c r="E392" s="651" t="s">
        <v>679</v>
      </c>
      <c r="F392" s="651" t="s">
        <v>4020</v>
      </c>
      <c r="G392" s="651"/>
      <c r="H392" s="649" t="s">
        <v>286</v>
      </c>
      <c r="I392" s="649"/>
      <c r="J392" s="209" t="s">
        <v>287</v>
      </c>
      <c r="K392" s="209" t="s">
        <v>16</v>
      </c>
      <c r="L392" s="210">
        <v>611</v>
      </c>
    </row>
    <row r="393" spans="1:12" x14ac:dyDescent="0.2">
      <c r="A393" s="652"/>
      <c r="B393" s="651"/>
      <c r="C393" s="654"/>
      <c r="D393" s="655"/>
      <c r="E393" s="651"/>
      <c r="F393" s="651"/>
      <c r="G393" s="651"/>
      <c r="H393" s="649" t="s">
        <v>242</v>
      </c>
      <c r="I393" s="649"/>
      <c r="J393" s="209" t="s">
        <v>287</v>
      </c>
      <c r="K393" s="209" t="s">
        <v>287</v>
      </c>
      <c r="L393" s="210">
        <v>0</v>
      </c>
    </row>
    <row r="394" spans="1:12" ht="24" x14ac:dyDescent="0.2">
      <c r="A394" s="652"/>
      <c r="B394" s="203" t="s">
        <v>6</v>
      </c>
      <c r="C394" s="207" t="s">
        <v>5</v>
      </c>
      <c r="D394" s="207" t="s">
        <v>288</v>
      </c>
      <c r="E394" s="207" t="s">
        <v>289</v>
      </c>
      <c r="F394" s="650"/>
      <c r="G394" s="650"/>
      <c r="H394" s="649" t="s">
        <v>290</v>
      </c>
      <c r="I394" s="649"/>
      <c r="J394" s="651" t="s">
        <v>287</v>
      </c>
      <c r="K394" s="651" t="s">
        <v>287</v>
      </c>
      <c r="L394" s="648">
        <v>0</v>
      </c>
    </row>
    <row r="395" spans="1:12" ht="24" x14ac:dyDescent="0.2">
      <c r="A395" s="652"/>
      <c r="B395" s="209" t="s">
        <v>333</v>
      </c>
      <c r="C395" s="209" t="s">
        <v>4020</v>
      </c>
      <c r="D395" s="211">
        <v>43569</v>
      </c>
      <c r="E395" s="209" t="s">
        <v>4019</v>
      </c>
      <c r="F395" s="650"/>
      <c r="G395" s="650"/>
      <c r="H395" s="649"/>
      <c r="I395" s="649"/>
      <c r="J395" s="651"/>
      <c r="K395" s="651"/>
      <c r="L395" s="648"/>
    </row>
    <row r="396" spans="1:12" ht="24" x14ac:dyDescent="0.2">
      <c r="A396" s="652">
        <v>1270</v>
      </c>
      <c r="B396" s="203" t="s">
        <v>12</v>
      </c>
      <c r="C396" s="207" t="s">
        <v>11</v>
      </c>
      <c r="D396" s="207" t="s">
        <v>280</v>
      </c>
      <c r="E396" s="207" t="s">
        <v>281</v>
      </c>
      <c r="F396" s="653" t="s">
        <v>8</v>
      </c>
      <c r="G396" s="653"/>
      <c r="H396" s="650"/>
      <c r="I396" s="650"/>
      <c r="J396" s="650"/>
      <c r="K396" s="650"/>
      <c r="L396" s="650"/>
    </row>
    <row r="397" spans="1:12" x14ac:dyDescent="0.2">
      <c r="A397" s="652"/>
      <c r="B397" s="651" t="s">
        <v>4021</v>
      </c>
      <c r="C397" s="654" t="s">
        <v>4022</v>
      </c>
      <c r="D397" s="655">
        <v>43484</v>
      </c>
      <c r="E397" s="651" t="s">
        <v>596</v>
      </c>
      <c r="F397" s="651" t="s">
        <v>1970</v>
      </c>
      <c r="G397" s="651"/>
      <c r="H397" s="649" t="s">
        <v>286</v>
      </c>
      <c r="I397" s="649"/>
      <c r="J397" s="209" t="s">
        <v>287</v>
      </c>
      <c r="K397" s="209" t="s">
        <v>16</v>
      </c>
      <c r="L397" s="210">
        <v>241</v>
      </c>
    </row>
    <row r="398" spans="1:12" x14ac:dyDescent="0.2">
      <c r="A398" s="652"/>
      <c r="B398" s="651"/>
      <c r="C398" s="654"/>
      <c r="D398" s="655"/>
      <c r="E398" s="651"/>
      <c r="F398" s="651"/>
      <c r="G398" s="651"/>
      <c r="H398" s="649" t="s">
        <v>242</v>
      </c>
      <c r="I398" s="649"/>
      <c r="J398" s="209" t="s">
        <v>287</v>
      </c>
      <c r="K398" s="209" t="s">
        <v>16</v>
      </c>
      <c r="L398" s="210">
        <v>594.5</v>
      </c>
    </row>
    <row r="399" spans="1:12" ht="24" x14ac:dyDescent="0.2">
      <c r="A399" s="652"/>
      <c r="B399" s="203" t="s">
        <v>6</v>
      </c>
      <c r="C399" s="207" t="s">
        <v>5</v>
      </c>
      <c r="D399" s="207" t="s">
        <v>288</v>
      </c>
      <c r="E399" s="207" t="s">
        <v>289</v>
      </c>
      <c r="F399" s="650"/>
      <c r="G399" s="650"/>
      <c r="H399" s="649" t="s">
        <v>290</v>
      </c>
      <c r="I399" s="649"/>
      <c r="J399" s="651" t="s">
        <v>287</v>
      </c>
      <c r="K399" s="651" t="s">
        <v>16</v>
      </c>
      <c r="L399" s="648">
        <v>105</v>
      </c>
    </row>
    <row r="400" spans="1:12" ht="36" x14ac:dyDescent="0.2">
      <c r="A400" s="652"/>
      <c r="B400" s="209" t="s">
        <v>1274</v>
      </c>
      <c r="C400" s="209" t="s">
        <v>1970</v>
      </c>
      <c r="D400" s="211">
        <v>43486</v>
      </c>
      <c r="E400" s="209" t="s">
        <v>4023</v>
      </c>
      <c r="F400" s="650"/>
      <c r="G400" s="650"/>
      <c r="H400" s="649"/>
      <c r="I400" s="649"/>
      <c r="J400" s="651"/>
      <c r="K400" s="651"/>
      <c r="L400" s="648"/>
    </row>
    <row r="401" spans="1:12" ht="24" x14ac:dyDescent="0.2">
      <c r="A401" s="652">
        <v>1271</v>
      </c>
      <c r="B401" s="203" t="s">
        <v>12</v>
      </c>
      <c r="C401" s="207" t="s">
        <v>11</v>
      </c>
      <c r="D401" s="207" t="s">
        <v>280</v>
      </c>
      <c r="E401" s="207" t="s">
        <v>281</v>
      </c>
      <c r="F401" s="653" t="s">
        <v>8</v>
      </c>
      <c r="G401" s="653"/>
      <c r="H401" s="650"/>
      <c r="I401" s="650"/>
      <c r="J401" s="650"/>
      <c r="K401" s="650"/>
      <c r="L401" s="650"/>
    </row>
    <row r="402" spans="1:12" x14ac:dyDescent="0.2">
      <c r="A402" s="652"/>
      <c r="B402" s="651" t="s">
        <v>4024</v>
      </c>
      <c r="C402" s="654" t="s">
        <v>4025</v>
      </c>
      <c r="D402" s="655">
        <v>43409</v>
      </c>
      <c r="E402" s="651" t="s">
        <v>300</v>
      </c>
      <c r="F402" s="651" t="s">
        <v>4026</v>
      </c>
      <c r="G402" s="651"/>
      <c r="H402" s="649" t="s">
        <v>286</v>
      </c>
      <c r="I402" s="649"/>
      <c r="J402" s="209" t="s">
        <v>287</v>
      </c>
      <c r="K402" s="209" t="s">
        <v>16</v>
      </c>
      <c r="L402" s="210">
        <v>619.14</v>
      </c>
    </row>
    <row r="403" spans="1:12" x14ac:dyDescent="0.2">
      <c r="A403" s="652"/>
      <c r="B403" s="651"/>
      <c r="C403" s="654"/>
      <c r="D403" s="655"/>
      <c r="E403" s="651"/>
      <c r="F403" s="651"/>
      <c r="G403" s="651"/>
      <c r="H403" s="649" t="s">
        <v>242</v>
      </c>
      <c r="I403" s="649"/>
      <c r="J403" s="651" t="s">
        <v>287</v>
      </c>
      <c r="K403" s="651" t="s">
        <v>16</v>
      </c>
      <c r="L403" s="648">
        <v>1546.61</v>
      </c>
    </row>
    <row r="404" spans="1:12" x14ac:dyDescent="0.2">
      <c r="A404" s="652"/>
      <c r="B404" s="651"/>
      <c r="C404" s="654"/>
      <c r="D404" s="655"/>
      <c r="E404" s="651"/>
      <c r="F404" s="651"/>
      <c r="G404" s="651"/>
      <c r="H404" s="649"/>
      <c r="I404" s="649"/>
      <c r="J404" s="651"/>
      <c r="K404" s="651"/>
      <c r="L404" s="648"/>
    </row>
    <row r="405" spans="1:12" ht="24" x14ac:dyDescent="0.2">
      <c r="A405" s="652"/>
      <c r="B405" s="203" t="s">
        <v>6</v>
      </c>
      <c r="C405" s="207" t="s">
        <v>5</v>
      </c>
      <c r="D405" s="207" t="s">
        <v>288</v>
      </c>
      <c r="E405" s="207" t="s">
        <v>289</v>
      </c>
      <c r="F405" s="650"/>
      <c r="G405" s="650"/>
      <c r="H405" s="649" t="s">
        <v>290</v>
      </c>
      <c r="I405" s="649"/>
      <c r="J405" s="651" t="s">
        <v>287</v>
      </c>
      <c r="K405" s="651" t="s">
        <v>287</v>
      </c>
      <c r="L405" s="648">
        <v>0</v>
      </c>
    </row>
    <row r="406" spans="1:12" ht="24" x14ac:dyDescent="0.2">
      <c r="A406" s="652"/>
      <c r="B406" s="209" t="s">
        <v>401</v>
      </c>
      <c r="C406" s="209" t="s">
        <v>4026</v>
      </c>
      <c r="D406" s="211">
        <v>43414</v>
      </c>
      <c r="E406" s="209" t="s">
        <v>4027</v>
      </c>
      <c r="F406" s="650"/>
      <c r="G406" s="650"/>
      <c r="H406" s="649"/>
      <c r="I406" s="649"/>
      <c r="J406" s="651"/>
      <c r="K406" s="651"/>
      <c r="L406" s="648"/>
    </row>
    <row r="407" spans="1:12" ht="24" x14ac:dyDescent="0.2">
      <c r="A407" s="652">
        <v>1272</v>
      </c>
      <c r="B407" s="203" t="s">
        <v>12</v>
      </c>
      <c r="C407" s="207" t="s">
        <v>11</v>
      </c>
      <c r="D407" s="207" t="s">
        <v>280</v>
      </c>
      <c r="E407" s="207" t="s">
        <v>281</v>
      </c>
      <c r="F407" s="653" t="s">
        <v>8</v>
      </c>
      <c r="G407" s="653"/>
      <c r="H407" s="650"/>
      <c r="I407" s="650"/>
      <c r="J407" s="650"/>
      <c r="K407" s="650"/>
      <c r="L407" s="650"/>
    </row>
    <row r="408" spans="1:12" x14ac:dyDescent="0.2">
      <c r="A408" s="652"/>
      <c r="B408" s="651" t="s">
        <v>4028</v>
      </c>
      <c r="C408" s="654" t="s">
        <v>4029</v>
      </c>
      <c r="D408" s="655">
        <v>43375</v>
      </c>
      <c r="E408" s="651" t="s">
        <v>1258</v>
      </c>
      <c r="F408" s="651" t="s">
        <v>4030</v>
      </c>
      <c r="G408" s="651"/>
      <c r="H408" s="649" t="s">
        <v>286</v>
      </c>
      <c r="I408" s="649"/>
      <c r="J408" s="209" t="s">
        <v>287</v>
      </c>
      <c r="K408" s="209" t="s">
        <v>16</v>
      </c>
      <c r="L408" s="210">
        <v>631</v>
      </c>
    </row>
    <row r="409" spans="1:12" x14ac:dyDescent="0.2">
      <c r="A409" s="652"/>
      <c r="B409" s="651"/>
      <c r="C409" s="654"/>
      <c r="D409" s="655"/>
      <c r="E409" s="651"/>
      <c r="F409" s="651"/>
      <c r="G409" s="651"/>
      <c r="H409" s="649" t="s">
        <v>242</v>
      </c>
      <c r="I409" s="649"/>
      <c r="J409" s="209" t="s">
        <v>287</v>
      </c>
      <c r="K409" s="209" t="s">
        <v>16</v>
      </c>
      <c r="L409" s="210">
        <v>1400</v>
      </c>
    </row>
    <row r="410" spans="1:12" ht="24" x14ac:dyDescent="0.2">
      <c r="A410" s="652"/>
      <c r="B410" s="203" t="s">
        <v>6</v>
      </c>
      <c r="C410" s="207" t="s">
        <v>5</v>
      </c>
      <c r="D410" s="207" t="s">
        <v>288</v>
      </c>
      <c r="E410" s="207" t="s">
        <v>289</v>
      </c>
      <c r="F410" s="650"/>
      <c r="G410" s="650"/>
      <c r="H410" s="649" t="s">
        <v>290</v>
      </c>
      <c r="I410" s="649"/>
      <c r="J410" s="651" t="s">
        <v>287</v>
      </c>
      <c r="K410" s="651" t="s">
        <v>287</v>
      </c>
      <c r="L410" s="648">
        <v>0</v>
      </c>
    </row>
    <row r="411" spans="1:12" ht="24" x14ac:dyDescent="0.2">
      <c r="A411" s="652"/>
      <c r="B411" s="209" t="s">
        <v>291</v>
      </c>
      <c r="C411" s="209" t="s">
        <v>4030</v>
      </c>
      <c r="D411" s="211">
        <v>43380</v>
      </c>
      <c r="E411" s="209" t="s">
        <v>328</v>
      </c>
      <c r="F411" s="650"/>
      <c r="G411" s="650"/>
      <c r="H411" s="649"/>
      <c r="I411" s="649"/>
      <c r="J411" s="651"/>
      <c r="K411" s="651"/>
      <c r="L411" s="648"/>
    </row>
    <row r="412" spans="1:12" ht="24" x14ac:dyDescent="0.2">
      <c r="A412" s="652">
        <v>1273</v>
      </c>
      <c r="B412" s="203" t="s">
        <v>12</v>
      </c>
      <c r="C412" s="207" t="s">
        <v>11</v>
      </c>
      <c r="D412" s="207" t="s">
        <v>280</v>
      </c>
      <c r="E412" s="207" t="s">
        <v>281</v>
      </c>
      <c r="F412" s="653" t="s">
        <v>8</v>
      </c>
      <c r="G412" s="653"/>
      <c r="H412" s="650"/>
      <c r="I412" s="650"/>
      <c r="J412" s="650"/>
      <c r="K412" s="650"/>
      <c r="L412" s="650"/>
    </row>
    <row r="413" spans="1:12" x14ac:dyDescent="0.2">
      <c r="A413" s="652"/>
      <c r="B413" s="651" t="s">
        <v>4031</v>
      </c>
      <c r="C413" s="654" t="s">
        <v>4032</v>
      </c>
      <c r="D413" s="655">
        <v>43393</v>
      </c>
      <c r="E413" s="651" t="s">
        <v>331</v>
      </c>
      <c r="F413" s="651" t="s">
        <v>4033</v>
      </c>
      <c r="G413" s="651"/>
      <c r="H413" s="649" t="s">
        <v>286</v>
      </c>
      <c r="I413" s="649"/>
      <c r="J413" s="209" t="s">
        <v>287</v>
      </c>
      <c r="K413" s="209" t="s">
        <v>287</v>
      </c>
      <c r="L413" s="210">
        <v>0</v>
      </c>
    </row>
    <row r="414" spans="1:12" x14ac:dyDescent="0.2">
      <c r="A414" s="652"/>
      <c r="B414" s="651"/>
      <c r="C414" s="654"/>
      <c r="D414" s="655"/>
      <c r="E414" s="651"/>
      <c r="F414" s="651"/>
      <c r="G414" s="651"/>
      <c r="H414" s="649" t="s">
        <v>242</v>
      </c>
      <c r="I414" s="649"/>
      <c r="J414" s="209" t="s">
        <v>287</v>
      </c>
      <c r="K414" s="209" t="s">
        <v>16</v>
      </c>
      <c r="L414" s="210">
        <v>346.4</v>
      </c>
    </row>
    <row r="415" spans="1:12" ht="24" x14ac:dyDescent="0.2">
      <c r="A415" s="652"/>
      <c r="B415" s="203" t="s">
        <v>6</v>
      </c>
      <c r="C415" s="207" t="s">
        <v>5</v>
      </c>
      <c r="D415" s="207" t="s">
        <v>288</v>
      </c>
      <c r="E415" s="207" t="s">
        <v>289</v>
      </c>
      <c r="F415" s="650"/>
      <c r="G415" s="650"/>
      <c r="H415" s="649" t="s">
        <v>290</v>
      </c>
      <c r="I415" s="649"/>
      <c r="J415" s="651" t="s">
        <v>287</v>
      </c>
      <c r="K415" s="651" t="s">
        <v>287</v>
      </c>
      <c r="L415" s="648">
        <v>0</v>
      </c>
    </row>
    <row r="416" spans="1:12" ht="24" x14ac:dyDescent="0.2">
      <c r="A416" s="652"/>
      <c r="B416" s="209" t="s">
        <v>4034</v>
      </c>
      <c r="C416" s="209" t="s">
        <v>4033</v>
      </c>
      <c r="D416" s="211">
        <v>43395</v>
      </c>
      <c r="E416" s="209" t="s">
        <v>1981</v>
      </c>
      <c r="F416" s="650"/>
      <c r="G416" s="650"/>
      <c r="H416" s="649"/>
      <c r="I416" s="649"/>
      <c r="J416" s="651"/>
      <c r="K416" s="651"/>
      <c r="L416" s="648"/>
    </row>
    <row r="417" spans="1:12" ht="24" x14ac:dyDescent="0.2">
      <c r="A417" s="652">
        <v>1274</v>
      </c>
      <c r="B417" s="203" t="s">
        <v>12</v>
      </c>
      <c r="C417" s="207" t="s">
        <v>11</v>
      </c>
      <c r="D417" s="207" t="s">
        <v>280</v>
      </c>
      <c r="E417" s="207" t="s">
        <v>281</v>
      </c>
      <c r="F417" s="653" t="s">
        <v>8</v>
      </c>
      <c r="G417" s="653"/>
      <c r="H417" s="650"/>
      <c r="I417" s="650"/>
      <c r="J417" s="650"/>
      <c r="K417" s="650"/>
      <c r="L417" s="650"/>
    </row>
    <row r="418" spans="1:12" x14ac:dyDescent="0.2">
      <c r="A418" s="652"/>
      <c r="B418" s="651" t="s">
        <v>4035</v>
      </c>
      <c r="C418" s="654" t="s">
        <v>4036</v>
      </c>
      <c r="D418" s="655">
        <v>43403</v>
      </c>
      <c r="E418" s="651" t="s">
        <v>300</v>
      </c>
      <c r="F418" s="651" t="s">
        <v>4037</v>
      </c>
      <c r="G418" s="651"/>
      <c r="H418" s="649" t="s">
        <v>286</v>
      </c>
      <c r="I418" s="649"/>
      <c r="J418" s="209" t="s">
        <v>287</v>
      </c>
      <c r="K418" s="209" t="s">
        <v>16</v>
      </c>
      <c r="L418" s="210">
        <v>690</v>
      </c>
    </row>
    <row r="419" spans="1:12" x14ac:dyDescent="0.2">
      <c r="A419" s="652"/>
      <c r="B419" s="651"/>
      <c r="C419" s="654"/>
      <c r="D419" s="655"/>
      <c r="E419" s="651"/>
      <c r="F419" s="651"/>
      <c r="G419" s="651"/>
      <c r="H419" s="649" t="s">
        <v>242</v>
      </c>
      <c r="I419" s="649"/>
      <c r="J419" s="651" t="s">
        <v>287</v>
      </c>
      <c r="K419" s="651" t="s">
        <v>16</v>
      </c>
      <c r="L419" s="648">
        <v>1284</v>
      </c>
    </row>
    <row r="420" spans="1:12" x14ac:dyDescent="0.2">
      <c r="A420" s="652"/>
      <c r="B420" s="651"/>
      <c r="C420" s="654"/>
      <c r="D420" s="655"/>
      <c r="E420" s="651"/>
      <c r="F420" s="651"/>
      <c r="G420" s="651"/>
      <c r="H420" s="649"/>
      <c r="I420" s="649"/>
      <c r="J420" s="651"/>
      <c r="K420" s="651"/>
      <c r="L420" s="648"/>
    </row>
    <row r="421" spans="1:12" ht="24" x14ac:dyDescent="0.2">
      <c r="A421" s="652"/>
      <c r="B421" s="203" t="s">
        <v>6</v>
      </c>
      <c r="C421" s="207" t="s">
        <v>5</v>
      </c>
      <c r="D421" s="207" t="s">
        <v>288</v>
      </c>
      <c r="E421" s="207" t="s">
        <v>289</v>
      </c>
      <c r="F421" s="650"/>
      <c r="G421" s="650"/>
      <c r="H421" s="649" t="s">
        <v>290</v>
      </c>
      <c r="I421" s="649"/>
      <c r="J421" s="651" t="s">
        <v>287</v>
      </c>
      <c r="K421" s="651" t="s">
        <v>16</v>
      </c>
      <c r="L421" s="648">
        <v>150</v>
      </c>
    </row>
    <row r="422" spans="1:12" ht="24" x14ac:dyDescent="0.2">
      <c r="A422" s="652"/>
      <c r="B422" s="209" t="s">
        <v>333</v>
      </c>
      <c r="C422" s="209" t="s">
        <v>4037</v>
      </c>
      <c r="D422" s="211">
        <v>43407</v>
      </c>
      <c r="E422" s="209" t="s">
        <v>4038</v>
      </c>
      <c r="F422" s="650"/>
      <c r="G422" s="650"/>
      <c r="H422" s="649"/>
      <c r="I422" s="649"/>
      <c r="J422" s="651"/>
      <c r="K422" s="651"/>
      <c r="L422" s="648"/>
    </row>
    <row r="423" spans="1:12" ht="24" x14ac:dyDescent="0.2">
      <c r="A423" s="652">
        <v>1275</v>
      </c>
      <c r="B423" s="203" t="s">
        <v>12</v>
      </c>
      <c r="C423" s="207" t="s">
        <v>11</v>
      </c>
      <c r="D423" s="207" t="s">
        <v>280</v>
      </c>
      <c r="E423" s="207" t="s">
        <v>281</v>
      </c>
      <c r="F423" s="653" t="s">
        <v>8</v>
      </c>
      <c r="G423" s="653"/>
      <c r="H423" s="650"/>
      <c r="I423" s="650"/>
      <c r="J423" s="650"/>
      <c r="K423" s="650"/>
      <c r="L423" s="650"/>
    </row>
    <row r="424" spans="1:12" x14ac:dyDescent="0.2">
      <c r="A424" s="652"/>
      <c r="B424" s="651" t="s">
        <v>4035</v>
      </c>
      <c r="C424" s="654" t="s">
        <v>4039</v>
      </c>
      <c r="D424" s="655">
        <v>43504</v>
      </c>
      <c r="E424" s="651" t="s">
        <v>1992</v>
      </c>
      <c r="F424" s="651" t="s">
        <v>4040</v>
      </c>
      <c r="G424" s="651"/>
      <c r="H424" s="649" t="s">
        <v>286</v>
      </c>
      <c r="I424" s="649"/>
      <c r="J424" s="209" t="s">
        <v>287</v>
      </c>
      <c r="K424" s="209" t="s">
        <v>16</v>
      </c>
      <c r="L424" s="210">
        <v>1431.75</v>
      </c>
    </row>
    <row r="425" spans="1:12" x14ac:dyDescent="0.2">
      <c r="A425" s="652"/>
      <c r="B425" s="651"/>
      <c r="C425" s="654"/>
      <c r="D425" s="655"/>
      <c r="E425" s="651"/>
      <c r="F425" s="651"/>
      <c r="G425" s="651"/>
      <c r="H425" s="649" t="s">
        <v>242</v>
      </c>
      <c r="I425" s="649"/>
      <c r="J425" s="651" t="s">
        <v>287</v>
      </c>
      <c r="K425" s="651" t="s">
        <v>16</v>
      </c>
      <c r="L425" s="648">
        <v>1214.1099999999999</v>
      </c>
    </row>
    <row r="426" spans="1:12" x14ac:dyDescent="0.2">
      <c r="A426" s="652"/>
      <c r="B426" s="651"/>
      <c r="C426" s="654"/>
      <c r="D426" s="655"/>
      <c r="E426" s="651"/>
      <c r="F426" s="651"/>
      <c r="G426" s="651"/>
      <c r="H426" s="649"/>
      <c r="I426" s="649"/>
      <c r="J426" s="651"/>
      <c r="K426" s="651"/>
      <c r="L426" s="648"/>
    </row>
    <row r="427" spans="1:12" ht="24" x14ac:dyDescent="0.2">
      <c r="A427" s="652"/>
      <c r="B427" s="203" t="s">
        <v>6</v>
      </c>
      <c r="C427" s="207" t="s">
        <v>5</v>
      </c>
      <c r="D427" s="207" t="s">
        <v>288</v>
      </c>
      <c r="E427" s="207" t="s">
        <v>289</v>
      </c>
      <c r="F427" s="650"/>
      <c r="G427" s="650"/>
      <c r="H427" s="649" t="s">
        <v>290</v>
      </c>
      <c r="I427" s="649"/>
      <c r="J427" s="651" t="s">
        <v>287</v>
      </c>
      <c r="K427" s="651" t="s">
        <v>16</v>
      </c>
      <c r="L427" s="648">
        <v>120</v>
      </c>
    </row>
    <row r="428" spans="1:12" ht="24" x14ac:dyDescent="0.2">
      <c r="A428" s="652"/>
      <c r="B428" s="209" t="s">
        <v>333</v>
      </c>
      <c r="C428" s="209" t="s">
        <v>4040</v>
      </c>
      <c r="D428" s="211">
        <v>43511</v>
      </c>
      <c r="E428" s="209" t="s">
        <v>4041</v>
      </c>
      <c r="F428" s="650"/>
      <c r="G428" s="650"/>
      <c r="H428" s="649"/>
      <c r="I428" s="649"/>
      <c r="J428" s="651"/>
      <c r="K428" s="651"/>
      <c r="L428" s="648"/>
    </row>
    <row r="429" spans="1:12" ht="24" x14ac:dyDescent="0.2">
      <c r="A429" s="652">
        <v>1276</v>
      </c>
      <c r="B429" s="203" t="s">
        <v>12</v>
      </c>
      <c r="C429" s="207" t="s">
        <v>11</v>
      </c>
      <c r="D429" s="207" t="s">
        <v>280</v>
      </c>
      <c r="E429" s="207" t="s">
        <v>281</v>
      </c>
      <c r="F429" s="653" t="s">
        <v>8</v>
      </c>
      <c r="G429" s="653"/>
      <c r="H429" s="650"/>
      <c r="I429" s="650"/>
      <c r="J429" s="650"/>
      <c r="K429" s="650"/>
      <c r="L429" s="650"/>
    </row>
    <row r="430" spans="1:12" x14ac:dyDescent="0.2">
      <c r="A430" s="652"/>
      <c r="B430" s="651" t="s">
        <v>4042</v>
      </c>
      <c r="C430" s="651" t="s">
        <v>4043</v>
      </c>
      <c r="D430" s="655">
        <v>43506</v>
      </c>
      <c r="E430" s="651" t="s">
        <v>770</v>
      </c>
      <c r="F430" s="651" t="s">
        <v>892</v>
      </c>
      <c r="G430" s="651"/>
      <c r="H430" s="649" t="s">
        <v>286</v>
      </c>
      <c r="I430" s="649"/>
      <c r="J430" s="209" t="s">
        <v>287</v>
      </c>
      <c r="K430" s="209" t="s">
        <v>16</v>
      </c>
      <c r="L430" s="210">
        <v>152</v>
      </c>
    </row>
    <row r="431" spans="1:12" x14ac:dyDescent="0.2">
      <c r="A431" s="652"/>
      <c r="B431" s="651"/>
      <c r="C431" s="651"/>
      <c r="D431" s="655"/>
      <c r="E431" s="651"/>
      <c r="F431" s="651"/>
      <c r="G431" s="651"/>
      <c r="H431" s="649" t="s">
        <v>242</v>
      </c>
      <c r="I431" s="649"/>
      <c r="J431" s="209" t="s">
        <v>287</v>
      </c>
      <c r="K431" s="209" t="s">
        <v>16</v>
      </c>
      <c r="L431" s="210">
        <v>312.10000000000002</v>
      </c>
    </row>
    <row r="432" spans="1:12" ht="24" x14ac:dyDescent="0.2">
      <c r="A432" s="652"/>
      <c r="B432" s="203" t="s">
        <v>6</v>
      </c>
      <c r="C432" s="207" t="s">
        <v>5</v>
      </c>
      <c r="D432" s="207" t="s">
        <v>288</v>
      </c>
      <c r="E432" s="207" t="s">
        <v>289</v>
      </c>
      <c r="F432" s="650"/>
      <c r="G432" s="650"/>
      <c r="H432" s="649" t="s">
        <v>290</v>
      </c>
      <c r="I432" s="649"/>
      <c r="J432" s="651" t="s">
        <v>287</v>
      </c>
      <c r="K432" s="651" t="s">
        <v>16</v>
      </c>
      <c r="L432" s="648">
        <v>12.42</v>
      </c>
    </row>
    <row r="433" spans="1:12" ht="24" x14ac:dyDescent="0.2">
      <c r="A433" s="652"/>
      <c r="B433" s="209" t="s">
        <v>790</v>
      </c>
      <c r="C433" s="209" t="s">
        <v>892</v>
      </c>
      <c r="D433" s="211">
        <v>43507</v>
      </c>
      <c r="E433" s="209" t="s">
        <v>2862</v>
      </c>
      <c r="F433" s="650"/>
      <c r="G433" s="650"/>
      <c r="H433" s="649"/>
      <c r="I433" s="649"/>
      <c r="J433" s="651"/>
      <c r="K433" s="651"/>
      <c r="L433" s="648"/>
    </row>
    <row r="434" spans="1:12" ht="24" x14ac:dyDescent="0.2">
      <c r="A434" s="652">
        <v>1277</v>
      </c>
      <c r="B434" s="203" t="s">
        <v>12</v>
      </c>
      <c r="C434" s="207" t="s">
        <v>11</v>
      </c>
      <c r="D434" s="207" t="s">
        <v>280</v>
      </c>
      <c r="E434" s="207" t="s">
        <v>281</v>
      </c>
      <c r="F434" s="653" t="s">
        <v>8</v>
      </c>
      <c r="G434" s="653"/>
      <c r="H434" s="650"/>
      <c r="I434" s="650"/>
      <c r="J434" s="650"/>
      <c r="K434" s="650"/>
      <c r="L434" s="650"/>
    </row>
    <row r="435" spans="1:12" x14ac:dyDescent="0.2">
      <c r="A435" s="652"/>
      <c r="B435" s="651" t="s">
        <v>4044</v>
      </c>
      <c r="C435" s="654" t="s">
        <v>4045</v>
      </c>
      <c r="D435" s="655">
        <v>43383</v>
      </c>
      <c r="E435" s="651" t="s">
        <v>4046</v>
      </c>
      <c r="F435" s="651" t="s">
        <v>4047</v>
      </c>
      <c r="G435" s="651"/>
      <c r="H435" s="649" t="s">
        <v>286</v>
      </c>
      <c r="I435" s="649"/>
      <c r="J435" s="209" t="s">
        <v>287</v>
      </c>
      <c r="K435" s="209" t="s">
        <v>16</v>
      </c>
      <c r="L435" s="210">
        <v>283.56</v>
      </c>
    </row>
    <row r="436" spans="1:12" x14ac:dyDescent="0.2">
      <c r="A436" s="652"/>
      <c r="B436" s="651"/>
      <c r="C436" s="654"/>
      <c r="D436" s="655"/>
      <c r="E436" s="651"/>
      <c r="F436" s="651"/>
      <c r="G436" s="651"/>
      <c r="H436" s="649" t="s">
        <v>242</v>
      </c>
      <c r="I436" s="649"/>
      <c r="J436" s="209" t="s">
        <v>287</v>
      </c>
      <c r="K436" s="209" t="s">
        <v>16</v>
      </c>
      <c r="L436" s="210">
        <v>489.9</v>
      </c>
    </row>
    <row r="437" spans="1:12" ht="24" x14ac:dyDescent="0.2">
      <c r="A437" s="652"/>
      <c r="B437" s="203" t="s">
        <v>6</v>
      </c>
      <c r="C437" s="207" t="s">
        <v>5</v>
      </c>
      <c r="D437" s="207" t="s">
        <v>288</v>
      </c>
      <c r="E437" s="207" t="s">
        <v>289</v>
      </c>
      <c r="F437" s="650"/>
      <c r="G437" s="650"/>
      <c r="H437" s="649" t="s">
        <v>290</v>
      </c>
      <c r="I437" s="649"/>
      <c r="J437" s="651" t="s">
        <v>287</v>
      </c>
      <c r="K437" s="651" t="s">
        <v>287</v>
      </c>
      <c r="L437" s="648">
        <v>0</v>
      </c>
    </row>
    <row r="438" spans="1:12" ht="24" x14ac:dyDescent="0.2">
      <c r="A438" s="652"/>
      <c r="B438" s="209" t="s">
        <v>460</v>
      </c>
      <c r="C438" s="209" t="s">
        <v>4047</v>
      </c>
      <c r="D438" s="211">
        <v>43385</v>
      </c>
      <c r="E438" s="209" t="s">
        <v>878</v>
      </c>
      <c r="F438" s="650"/>
      <c r="G438" s="650"/>
      <c r="H438" s="649"/>
      <c r="I438" s="649"/>
      <c r="J438" s="651"/>
      <c r="K438" s="651"/>
      <c r="L438" s="648"/>
    </row>
    <row r="439" spans="1:12" ht="24" x14ac:dyDescent="0.2">
      <c r="A439" s="652">
        <v>1278</v>
      </c>
      <c r="B439" s="203" t="s">
        <v>12</v>
      </c>
      <c r="C439" s="207" t="s">
        <v>11</v>
      </c>
      <c r="D439" s="207" t="s">
        <v>280</v>
      </c>
      <c r="E439" s="207" t="s">
        <v>281</v>
      </c>
      <c r="F439" s="653" t="s">
        <v>8</v>
      </c>
      <c r="G439" s="653"/>
      <c r="H439" s="650"/>
      <c r="I439" s="650"/>
      <c r="J439" s="650"/>
      <c r="K439" s="650"/>
      <c r="L439" s="650"/>
    </row>
    <row r="440" spans="1:12" x14ac:dyDescent="0.2">
      <c r="A440" s="652"/>
      <c r="B440" s="651" t="s">
        <v>4044</v>
      </c>
      <c r="C440" s="654" t="s">
        <v>4048</v>
      </c>
      <c r="D440" s="655">
        <v>43390</v>
      </c>
      <c r="E440" s="651" t="s">
        <v>607</v>
      </c>
      <c r="F440" s="651" t="s">
        <v>1918</v>
      </c>
      <c r="G440" s="651"/>
      <c r="H440" s="649" t="s">
        <v>286</v>
      </c>
      <c r="I440" s="649"/>
      <c r="J440" s="209" t="s">
        <v>287</v>
      </c>
      <c r="K440" s="209" t="s">
        <v>16</v>
      </c>
      <c r="L440" s="210">
        <v>1082.25</v>
      </c>
    </row>
    <row r="441" spans="1:12" x14ac:dyDescent="0.2">
      <c r="A441" s="652"/>
      <c r="B441" s="651"/>
      <c r="C441" s="654"/>
      <c r="D441" s="655"/>
      <c r="E441" s="651"/>
      <c r="F441" s="651"/>
      <c r="G441" s="651"/>
      <c r="H441" s="649" t="s">
        <v>242</v>
      </c>
      <c r="I441" s="649"/>
      <c r="J441" s="651" t="s">
        <v>287</v>
      </c>
      <c r="K441" s="651" t="s">
        <v>287</v>
      </c>
      <c r="L441" s="648">
        <v>0</v>
      </c>
    </row>
    <row r="442" spans="1:12" x14ac:dyDescent="0.2">
      <c r="A442" s="652"/>
      <c r="B442" s="651"/>
      <c r="C442" s="654"/>
      <c r="D442" s="655"/>
      <c r="E442" s="651"/>
      <c r="F442" s="651"/>
      <c r="G442" s="651"/>
      <c r="H442" s="649"/>
      <c r="I442" s="649"/>
      <c r="J442" s="651"/>
      <c r="K442" s="651"/>
      <c r="L442" s="648"/>
    </row>
    <row r="443" spans="1:12" x14ac:dyDescent="0.2">
      <c r="A443" s="652"/>
      <c r="B443" s="651"/>
      <c r="C443" s="654"/>
      <c r="D443" s="655"/>
      <c r="E443" s="651"/>
      <c r="F443" s="651"/>
      <c r="G443" s="651"/>
      <c r="H443" s="649"/>
      <c r="I443" s="649"/>
      <c r="J443" s="651"/>
      <c r="K443" s="651"/>
      <c r="L443" s="648"/>
    </row>
    <row r="444" spans="1:12" ht="24" x14ac:dyDescent="0.2">
      <c r="A444" s="652"/>
      <c r="B444" s="203" t="s">
        <v>6</v>
      </c>
      <c r="C444" s="207" t="s">
        <v>5</v>
      </c>
      <c r="D444" s="207" t="s">
        <v>288</v>
      </c>
      <c r="E444" s="207" t="s">
        <v>289</v>
      </c>
      <c r="F444" s="650"/>
      <c r="G444" s="650"/>
      <c r="H444" s="649" t="s">
        <v>290</v>
      </c>
      <c r="I444" s="649"/>
      <c r="J444" s="651" t="s">
        <v>287</v>
      </c>
      <c r="K444" s="651" t="s">
        <v>16</v>
      </c>
      <c r="L444" s="648">
        <v>740</v>
      </c>
    </row>
    <row r="445" spans="1:12" ht="24" x14ac:dyDescent="0.2">
      <c r="A445" s="652"/>
      <c r="B445" s="209" t="s">
        <v>460</v>
      </c>
      <c r="C445" s="209" t="s">
        <v>1918</v>
      </c>
      <c r="D445" s="211">
        <v>43395</v>
      </c>
      <c r="E445" s="209" t="s">
        <v>4049</v>
      </c>
      <c r="F445" s="650"/>
      <c r="G445" s="650"/>
      <c r="H445" s="649"/>
      <c r="I445" s="649"/>
      <c r="J445" s="651"/>
      <c r="K445" s="651"/>
      <c r="L445" s="648"/>
    </row>
    <row r="446" spans="1:12" ht="24" x14ac:dyDescent="0.2">
      <c r="A446" s="652">
        <v>1279</v>
      </c>
      <c r="B446" s="203" t="s">
        <v>12</v>
      </c>
      <c r="C446" s="207" t="s">
        <v>11</v>
      </c>
      <c r="D446" s="207" t="s">
        <v>280</v>
      </c>
      <c r="E446" s="207" t="s">
        <v>281</v>
      </c>
      <c r="F446" s="653" t="s">
        <v>8</v>
      </c>
      <c r="G446" s="653"/>
      <c r="H446" s="650"/>
      <c r="I446" s="650"/>
      <c r="J446" s="650"/>
      <c r="K446" s="650"/>
      <c r="L446" s="650"/>
    </row>
    <row r="447" spans="1:12" x14ac:dyDescent="0.2">
      <c r="A447" s="652"/>
      <c r="B447" s="651" t="s">
        <v>4050</v>
      </c>
      <c r="C447" s="654" t="s">
        <v>4051</v>
      </c>
      <c r="D447" s="655">
        <v>43416</v>
      </c>
      <c r="E447" s="651" t="s">
        <v>1903</v>
      </c>
      <c r="F447" s="651" t="s">
        <v>1904</v>
      </c>
      <c r="G447" s="651"/>
      <c r="H447" s="649" t="s">
        <v>286</v>
      </c>
      <c r="I447" s="649"/>
      <c r="J447" s="209" t="s">
        <v>287</v>
      </c>
      <c r="K447" s="209" t="s">
        <v>16</v>
      </c>
      <c r="L447" s="210">
        <v>231.18</v>
      </c>
    </row>
    <row r="448" spans="1:12" x14ac:dyDescent="0.2">
      <c r="A448" s="652"/>
      <c r="B448" s="651"/>
      <c r="C448" s="654"/>
      <c r="D448" s="655"/>
      <c r="E448" s="651"/>
      <c r="F448" s="651"/>
      <c r="G448" s="651"/>
      <c r="H448" s="649" t="s">
        <v>242</v>
      </c>
      <c r="I448" s="649"/>
      <c r="J448" s="209" t="s">
        <v>287</v>
      </c>
      <c r="K448" s="209" t="s">
        <v>16</v>
      </c>
      <c r="L448" s="210">
        <v>236.4</v>
      </c>
    </row>
    <row r="449" spans="1:12" ht="24" x14ac:dyDescent="0.2">
      <c r="A449" s="652"/>
      <c r="B449" s="203" t="s">
        <v>6</v>
      </c>
      <c r="C449" s="207" t="s">
        <v>5</v>
      </c>
      <c r="D449" s="207" t="s">
        <v>288</v>
      </c>
      <c r="E449" s="207" t="s">
        <v>289</v>
      </c>
      <c r="F449" s="650"/>
      <c r="G449" s="650"/>
      <c r="H449" s="649" t="s">
        <v>290</v>
      </c>
      <c r="I449" s="649"/>
      <c r="J449" s="651" t="s">
        <v>287</v>
      </c>
      <c r="K449" s="651" t="s">
        <v>16</v>
      </c>
      <c r="L449" s="648">
        <v>114</v>
      </c>
    </row>
    <row r="450" spans="1:12" ht="24" x14ac:dyDescent="0.2">
      <c r="A450" s="652"/>
      <c r="B450" s="209" t="s">
        <v>460</v>
      </c>
      <c r="C450" s="209" t="s">
        <v>1904</v>
      </c>
      <c r="D450" s="211">
        <v>43418</v>
      </c>
      <c r="E450" s="209" t="s">
        <v>656</v>
      </c>
      <c r="F450" s="650"/>
      <c r="G450" s="650"/>
      <c r="H450" s="649"/>
      <c r="I450" s="649"/>
      <c r="J450" s="651"/>
      <c r="K450" s="651"/>
      <c r="L450" s="648"/>
    </row>
    <row r="451" spans="1:12" ht="24" x14ac:dyDescent="0.2">
      <c r="A451" s="652">
        <v>1280</v>
      </c>
      <c r="B451" s="203" t="s">
        <v>12</v>
      </c>
      <c r="C451" s="207" t="s">
        <v>11</v>
      </c>
      <c r="D451" s="207" t="s">
        <v>280</v>
      </c>
      <c r="E451" s="207" t="s">
        <v>281</v>
      </c>
      <c r="F451" s="653" t="s">
        <v>8</v>
      </c>
      <c r="G451" s="653"/>
      <c r="H451" s="650"/>
      <c r="I451" s="650"/>
      <c r="J451" s="650"/>
      <c r="K451" s="650"/>
      <c r="L451" s="650"/>
    </row>
    <row r="452" spans="1:12" x14ac:dyDescent="0.2">
      <c r="A452" s="652"/>
      <c r="B452" s="651" t="s">
        <v>4052</v>
      </c>
      <c r="C452" s="654" t="s">
        <v>4053</v>
      </c>
      <c r="D452" s="655">
        <v>43410</v>
      </c>
      <c r="E452" s="651" t="s">
        <v>4054</v>
      </c>
      <c r="F452" s="651" t="s">
        <v>2134</v>
      </c>
      <c r="G452" s="651"/>
      <c r="H452" s="649" t="s">
        <v>286</v>
      </c>
      <c r="I452" s="649"/>
      <c r="J452" s="209" t="s">
        <v>287</v>
      </c>
      <c r="K452" s="209" t="s">
        <v>16</v>
      </c>
      <c r="L452" s="210">
        <v>236</v>
      </c>
    </row>
    <row r="453" spans="1:12" x14ac:dyDescent="0.2">
      <c r="A453" s="652"/>
      <c r="B453" s="651"/>
      <c r="C453" s="654"/>
      <c r="D453" s="655"/>
      <c r="E453" s="651"/>
      <c r="F453" s="651"/>
      <c r="G453" s="651"/>
      <c r="H453" s="649" t="s">
        <v>242</v>
      </c>
      <c r="I453" s="649"/>
      <c r="J453" s="209" t="s">
        <v>287</v>
      </c>
      <c r="K453" s="209" t="s">
        <v>16</v>
      </c>
      <c r="L453" s="210">
        <v>1132.27</v>
      </c>
    </row>
    <row r="454" spans="1:12" ht="24" x14ac:dyDescent="0.2">
      <c r="A454" s="652"/>
      <c r="B454" s="203" t="s">
        <v>6</v>
      </c>
      <c r="C454" s="207" t="s">
        <v>5</v>
      </c>
      <c r="D454" s="207" t="s">
        <v>288</v>
      </c>
      <c r="E454" s="207" t="s">
        <v>289</v>
      </c>
      <c r="F454" s="650"/>
      <c r="G454" s="650"/>
      <c r="H454" s="649" t="s">
        <v>290</v>
      </c>
      <c r="I454" s="649"/>
      <c r="J454" s="651" t="s">
        <v>287</v>
      </c>
      <c r="K454" s="651" t="s">
        <v>16</v>
      </c>
      <c r="L454" s="648">
        <v>117.56</v>
      </c>
    </row>
    <row r="455" spans="1:12" ht="24" x14ac:dyDescent="0.2">
      <c r="A455" s="652"/>
      <c r="B455" s="209" t="s">
        <v>790</v>
      </c>
      <c r="C455" s="209" t="s">
        <v>2134</v>
      </c>
      <c r="D455" s="211">
        <v>43418</v>
      </c>
      <c r="E455" s="209" t="s">
        <v>4055</v>
      </c>
      <c r="F455" s="650"/>
      <c r="G455" s="650"/>
      <c r="H455" s="649"/>
      <c r="I455" s="649"/>
      <c r="J455" s="651"/>
      <c r="K455" s="651"/>
      <c r="L455" s="648"/>
    </row>
    <row r="456" spans="1:12" ht="24" x14ac:dyDescent="0.2">
      <c r="A456" s="652">
        <v>1281</v>
      </c>
      <c r="B456" s="203" t="s">
        <v>12</v>
      </c>
      <c r="C456" s="207" t="s">
        <v>11</v>
      </c>
      <c r="D456" s="207" t="s">
        <v>280</v>
      </c>
      <c r="E456" s="207" t="s">
        <v>281</v>
      </c>
      <c r="F456" s="653" t="s">
        <v>8</v>
      </c>
      <c r="G456" s="653"/>
      <c r="H456" s="650"/>
      <c r="I456" s="650"/>
      <c r="J456" s="650"/>
      <c r="K456" s="650"/>
      <c r="L456" s="650"/>
    </row>
    <row r="457" spans="1:12" x14ac:dyDescent="0.2">
      <c r="A457" s="652"/>
      <c r="B457" s="651" t="s">
        <v>4056</v>
      </c>
      <c r="C457" s="654" t="s">
        <v>4057</v>
      </c>
      <c r="D457" s="655">
        <v>43515</v>
      </c>
      <c r="E457" s="651" t="s">
        <v>659</v>
      </c>
      <c r="F457" s="651" t="s">
        <v>1849</v>
      </c>
      <c r="G457" s="651"/>
      <c r="H457" s="649" t="s">
        <v>286</v>
      </c>
      <c r="I457" s="649"/>
      <c r="J457" s="209" t="s">
        <v>287</v>
      </c>
      <c r="K457" s="209" t="s">
        <v>16</v>
      </c>
      <c r="L457" s="210">
        <v>262</v>
      </c>
    </row>
    <row r="458" spans="1:12" x14ac:dyDescent="0.2">
      <c r="A458" s="652"/>
      <c r="B458" s="651"/>
      <c r="C458" s="654"/>
      <c r="D458" s="655"/>
      <c r="E458" s="651"/>
      <c r="F458" s="651"/>
      <c r="G458" s="651"/>
      <c r="H458" s="649" t="s">
        <v>242</v>
      </c>
      <c r="I458" s="649"/>
      <c r="J458" s="209" t="s">
        <v>287</v>
      </c>
      <c r="K458" s="209" t="s">
        <v>16</v>
      </c>
      <c r="L458" s="210">
        <v>398.83</v>
      </c>
    </row>
    <row r="459" spans="1:12" ht="24" x14ac:dyDescent="0.2">
      <c r="A459" s="652"/>
      <c r="B459" s="203" t="s">
        <v>6</v>
      </c>
      <c r="C459" s="207" t="s">
        <v>5</v>
      </c>
      <c r="D459" s="207" t="s">
        <v>288</v>
      </c>
      <c r="E459" s="207" t="s">
        <v>289</v>
      </c>
      <c r="F459" s="650"/>
      <c r="G459" s="650"/>
      <c r="H459" s="649" t="s">
        <v>290</v>
      </c>
      <c r="I459" s="649"/>
      <c r="J459" s="651" t="s">
        <v>287</v>
      </c>
      <c r="K459" s="651" t="s">
        <v>287</v>
      </c>
      <c r="L459" s="648">
        <v>0</v>
      </c>
    </row>
    <row r="460" spans="1:12" ht="24" x14ac:dyDescent="0.2">
      <c r="A460" s="652"/>
      <c r="B460" s="209" t="s">
        <v>291</v>
      </c>
      <c r="C460" s="209" t="s">
        <v>1849</v>
      </c>
      <c r="D460" s="211">
        <v>43517</v>
      </c>
      <c r="E460" s="209" t="s">
        <v>1226</v>
      </c>
      <c r="F460" s="650"/>
      <c r="G460" s="650"/>
      <c r="H460" s="649"/>
      <c r="I460" s="649"/>
      <c r="J460" s="651"/>
      <c r="K460" s="651"/>
      <c r="L460" s="648"/>
    </row>
    <row r="461" spans="1:12" ht="24" x14ac:dyDescent="0.2">
      <c r="A461" s="652">
        <v>1282</v>
      </c>
      <c r="B461" s="203" t="s">
        <v>12</v>
      </c>
      <c r="C461" s="207" t="s">
        <v>11</v>
      </c>
      <c r="D461" s="207" t="s">
        <v>280</v>
      </c>
      <c r="E461" s="207" t="s">
        <v>281</v>
      </c>
      <c r="F461" s="653" t="s">
        <v>8</v>
      </c>
      <c r="G461" s="653"/>
      <c r="H461" s="650"/>
      <c r="I461" s="650"/>
      <c r="J461" s="650"/>
      <c r="K461" s="650"/>
      <c r="L461" s="650"/>
    </row>
    <row r="462" spans="1:12" x14ac:dyDescent="0.2">
      <c r="A462" s="652"/>
      <c r="B462" s="651" t="s">
        <v>4056</v>
      </c>
      <c r="C462" s="654" t="s">
        <v>4058</v>
      </c>
      <c r="D462" s="655">
        <v>43537</v>
      </c>
      <c r="E462" s="651" t="s">
        <v>603</v>
      </c>
      <c r="F462" s="651" t="s">
        <v>604</v>
      </c>
      <c r="G462" s="651"/>
      <c r="H462" s="649" t="s">
        <v>286</v>
      </c>
      <c r="I462" s="649"/>
      <c r="J462" s="209" t="s">
        <v>287</v>
      </c>
      <c r="K462" s="209" t="s">
        <v>16</v>
      </c>
      <c r="L462" s="210">
        <v>259.64</v>
      </c>
    </row>
    <row r="463" spans="1:12" x14ac:dyDescent="0.2">
      <c r="A463" s="652"/>
      <c r="B463" s="651"/>
      <c r="C463" s="654"/>
      <c r="D463" s="655"/>
      <c r="E463" s="651"/>
      <c r="F463" s="651"/>
      <c r="G463" s="651"/>
      <c r="H463" s="649" t="s">
        <v>242</v>
      </c>
      <c r="I463" s="649"/>
      <c r="J463" s="209" t="s">
        <v>287</v>
      </c>
      <c r="K463" s="209" t="s">
        <v>16</v>
      </c>
      <c r="L463" s="210">
        <v>266.58999999999997</v>
      </c>
    </row>
    <row r="464" spans="1:12" ht="24" x14ac:dyDescent="0.2">
      <c r="A464" s="652"/>
      <c r="B464" s="203" t="s">
        <v>6</v>
      </c>
      <c r="C464" s="207" t="s">
        <v>5</v>
      </c>
      <c r="D464" s="207" t="s">
        <v>288</v>
      </c>
      <c r="E464" s="207" t="s">
        <v>289</v>
      </c>
      <c r="F464" s="650"/>
      <c r="G464" s="650"/>
      <c r="H464" s="649" t="s">
        <v>290</v>
      </c>
      <c r="I464" s="649"/>
      <c r="J464" s="651" t="s">
        <v>287</v>
      </c>
      <c r="K464" s="651" t="s">
        <v>287</v>
      </c>
      <c r="L464" s="648">
        <v>0</v>
      </c>
    </row>
    <row r="465" spans="1:12" ht="24" x14ac:dyDescent="0.2">
      <c r="A465" s="652"/>
      <c r="B465" s="209" t="s">
        <v>291</v>
      </c>
      <c r="C465" s="209" t="s">
        <v>604</v>
      </c>
      <c r="D465" s="211">
        <v>43538</v>
      </c>
      <c r="E465" s="209" t="s">
        <v>434</v>
      </c>
      <c r="F465" s="650"/>
      <c r="G465" s="650"/>
      <c r="H465" s="649"/>
      <c r="I465" s="649"/>
      <c r="J465" s="651"/>
      <c r="K465" s="651"/>
      <c r="L465" s="648"/>
    </row>
    <row r="466" spans="1:12" ht="24" x14ac:dyDescent="0.2">
      <c r="A466" s="652">
        <v>1283</v>
      </c>
      <c r="B466" s="203" t="s">
        <v>12</v>
      </c>
      <c r="C466" s="207" t="s">
        <v>11</v>
      </c>
      <c r="D466" s="207" t="s">
        <v>280</v>
      </c>
      <c r="E466" s="207" t="s">
        <v>281</v>
      </c>
      <c r="F466" s="653" t="s">
        <v>8</v>
      </c>
      <c r="G466" s="653"/>
      <c r="H466" s="650"/>
      <c r="I466" s="650"/>
      <c r="J466" s="650"/>
      <c r="K466" s="650"/>
      <c r="L466" s="650"/>
    </row>
    <row r="467" spans="1:12" x14ac:dyDescent="0.2">
      <c r="A467" s="652"/>
      <c r="B467" s="651" t="s">
        <v>4059</v>
      </c>
      <c r="C467" s="654" t="s">
        <v>4060</v>
      </c>
      <c r="D467" s="655">
        <v>43395</v>
      </c>
      <c r="E467" s="651" t="s">
        <v>1211</v>
      </c>
      <c r="F467" s="651" t="s">
        <v>4061</v>
      </c>
      <c r="G467" s="651"/>
      <c r="H467" s="649" t="s">
        <v>286</v>
      </c>
      <c r="I467" s="649"/>
      <c r="J467" s="209" t="s">
        <v>287</v>
      </c>
      <c r="K467" s="209" t="s">
        <v>16</v>
      </c>
      <c r="L467" s="210">
        <v>560</v>
      </c>
    </row>
    <row r="468" spans="1:12" x14ac:dyDescent="0.2">
      <c r="A468" s="652"/>
      <c r="B468" s="651"/>
      <c r="C468" s="654"/>
      <c r="D468" s="655"/>
      <c r="E468" s="651"/>
      <c r="F468" s="651"/>
      <c r="G468" s="651"/>
      <c r="H468" s="649" t="s">
        <v>242</v>
      </c>
      <c r="I468" s="649"/>
      <c r="J468" s="209" t="s">
        <v>287</v>
      </c>
      <c r="K468" s="209" t="s">
        <v>16</v>
      </c>
      <c r="L468" s="210">
        <v>449.9</v>
      </c>
    </row>
    <row r="469" spans="1:12" ht="24" x14ac:dyDescent="0.2">
      <c r="A469" s="652"/>
      <c r="B469" s="203" t="s">
        <v>6</v>
      </c>
      <c r="C469" s="207" t="s">
        <v>5</v>
      </c>
      <c r="D469" s="207" t="s">
        <v>288</v>
      </c>
      <c r="E469" s="207" t="s">
        <v>289</v>
      </c>
      <c r="F469" s="650"/>
      <c r="G469" s="650"/>
      <c r="H469" s="649" t="s">
        <v>290</v>
      </c>
      <c r="I469" s="649"/>
      <c r="J469" s="651" t="s">
        <v>287</v>
      </c>
      <c r="K469" s="651" t="s">
        <v>16</v>
      </c>
      <c r="L469" s="648">
        <v>30</v>
      </c>
    </row>
    <row r="470" spans="1:12" ht="24" x14ac:dyDescent="0.2">
      <c r="A470" s="652"/>
      <c r="B470" s="209" t="s">
        <v>291</v>
      </c>
      <c r="C470" s="209" t="s">
        <v>4061</v>
      </c>
      <c r="D470" s="211">
        <v>43398</v>
      </c>
      <c r="E470" s="209" t="s">
        <v>4062</v>
      </c>
      <c r="F470" s="650"/>
      <c r="G470" s="650"/>
      <c r="H470" s="649"/>
      <c r="I470" s="649"/>
      <c r="J470" s="651"/>
      <c r="K470" s="651"/>
      <c r="L470" s="648"/>
    </row>
    <row r="471" spans="1:12" ht="24" x14ac:dyDescent="0.2">
      <c r="A471" s="652">
        <v>1284</v>
      </c>
      <c r="B471" s="203" t="s">
        <v>12</v>
      </c>
      <c r="C471" s="207" t="s">
        <v>11</v>
      </c>
      <c r="D471" s="207" t="s">
        <v>280</v>
      </c>
      <c r="E471" s="207" t="s">
        <v>281</v>
      </c>
      <c r="F471" s="653" t="s">
        <v>8</v>
      </c>
      <c r="G471" s="653"/>
      <c r="H471" s="650"/>
      <c r="I471" s="650"/>
      <c r="J471" s="650"/>
      <c r="K471" s="650"/>
      <c r="L471" s="650"/>
    </row>
    <row r="472" spans="1:12" x14ac:dyDescent="0.2">
      <c r="A472" s="652"/>
      <c r="B472" s="651" t="s">
        <v>4063</v>
      </c>
      <c r="C472" s="654" t="s">
        <v>4064</v>
      </c>
      <c r="D472" s="655">
        <v>43386</v>
      </c>
      <c r="E472" s="651" t="s">
        <v>300</v>
      </c>
      <c r="F472" s="651" t="s">
        <v>1095</v>
      </c>
      <c r="G472" s="651"/>
      <c r="H472" s="649" t="s">
        <v>286</v>
      </c>
      <c r="I472" s="649"/>
      <c r="J472" s="209" t="s">
        <v>287</v>
      </c>
      <c r="K472" s="209" t="s">
        <v>16</v>
      </c>
      <c r="L472" s="210">
        <v>419</v>
      </c>
    </row>
    <row r="473" spans="1:12" x14ac:dyDescent="0.2">
      <c r="A473" s="652"/>
      <c r="B473" s="651"/>
      <c r="C473" s="654"/>
      <c r="D473" s="655"/>
      <c r="E473" s="651"/>
      <c r="F473" s="651"/>
      <c r="G473" s="651"/>
      <c r="H473" s="649" t="s">
        <v>242</v>
      </c>
      <c r="I473" s="649"/>
      <c r="J473" s="209" t="s">
        <v>287</v>
      </c>
      <c r="K473" s="209" t="s">
        <v>16</v>
      </c>
      <c r="L473" s="210">
        <v>1563.87</v>
      </c>
    </row>
    <row r="474" spans="1:12" ht="24" x14ac:dyDescent="0.2">
      <c r="A474" s="652"/>
      <c r="B474" s="203" t="s">
        <v>6</v>
      </c>
      <c r="C474" s="207" t="s">
        <v>5</v>
      </c>
      <c r="D474" s="207" t="s">
        <v>288</v>
      </c>
      <c r="E474" s="207" t="s">
        <v>289</v>
      </c>
      <c r="F474" s="650"/>
      <c r="G474" s="650"/>
      <c r="H474" s="649" t="s">
        <v>290</v>
      </c>
      <c r="I474" s="649"/>
      <c r="J474" s="651" t="s">
        <v>287</v>
      </c>
      <c r="K474" s="651" t="s">
        <v>287</v>
      </c>
      <c r="L474" s="648">
        <v>0</v>
      </c>
    </row>
    <row r="475" spans="1:12" ht="24" x14ac:dyDescent="0.2">
      <c r="A475" s="652"/>
      <c r="B475" s="209" t="s">
        <v>302</v>
      </c>
      <c r="C475" s="209" t="s">
        <v>1095</v>
      </c>
      <c r="D475" s="211">
        <v>43392</v>
      </c>
      <c r="E475" s="209" t="s">
        <v>4065</v>
      </c>
      <c r="F475" s="650"/>
      <c r="G475" s="650"/>
      <c r="H475" s="649"/>
      <c r="I475" s="649"/>
      <c r="J475" s="651"/>
      <c r="K475" s="651"/>
      <c r="L475" s="648"/>
    </row>
    <row r="476" spans="1:12" ht="24" x14ac:dyDescent="0.2">
      <c r="A476" s="652">
        <v>1285</v>
      </c>
      <c r="B476" s="203" t="s">
        <v>12</v>
      </c>
      <c r="C476" s="207" t="s">
        <v>11</v>
      </c>
      <c r="D476" s="207" t="s">
        <v>280</v>
      </c>
      <c r="E476" s="207" t="s">
        <v>281</v>
      </c>
      <c r="F476" s="653" t="s">
        <v>8</v>
      </c>
      <c r="G476" s="653"/>
      <c r="H476" s="650"/>
      <c r="I476" s="650"/>
      <c r="J476" s="650"/>
      <c r="K476" s="650"/>
      <c r="L476" s="650"/>
    </row>
    <row r="477" spans="1:12" x14ac:dyDescent="0.2">
      <c r="A477" s="652"/>
      <c r="B477" s="651" t="s">
        <v>4066</v>
      </c>
      <c r="C477" s="654" t="s">
        <v>4067</v>
      </c>
      <c r="D477" s="655">
        <v>43411</v>
      </c>
      <c r="E477" s="651" t="s">
        <v>3750</v>
      </c>
      <c r="F477" s="651" t="s">
        <v>4068</v>
      </c>
      <c r="G477" s="651"/>
      <c r="H477" s="649" t="s">
        <v>286</v>
      </c>
      <c r="I477" s="649"/>
      <c r="J477" s="209" t="s">
        <v>287</v>
      </c>
      <c r="K477" s="209" t="s">
        <v>16</v>
      </c>
      <c r="L477" s="210">
        <v>2587.5500000000002</v>
      </c>
    </row>
    <row r="478" spans="1:12" x14ac:dyDescent="0.2">
      <c r="A478" s="652"/>
      <c r="B478" s="651"/>
      <c r="C478" s="654"/>
      <c r="D478" s="655"/>
      <c r="E478" s="651"/>
      <c r="F478" s="651"/>
      <c r="G478" s="651"/>
      <c r="H478" s="649" t="s">
        <v>242</v>
      </c>
      <c r="I478" s="649"/>
      <c r="J478" s="651" t="s">
        <v>287</v>
      </c>
      <c r="K478" s="651" t="s">
        <v>16</v>
      </c>
      <c r="L478" s="648">
        <v>1705.3</v>
      </c>
    </row>
    <row r="479" spans="1:12" x14ac:dyDescent="0.2">
      <c r="A479" s="652"/>
      <c r="B479" s="651"/>
      <c r="C479" s="654"/>
      <c r="D479" s="655"/>
      <c r="E479" s="651"/>
      <c r="F479" s="651"/>
      <c r="G479" s="651"/>
      <c r="H479" s="649"/>
      <c r="I479" s="649"/>
      <c r="J479" s="651"/>
      <c r="K479" s="651"/>
      <c r="L479" s="648"/>
    </row>
    <row r="480" spans="1:12" x14ac:dyDescent="0.2">
      <c r="A480" s="652"/>
      <c r="B480" s="651"/>
      <c r="C480" s="654"/>
      <c r="D480" s="655"/>
      <c r="E480" s="651"/>
      <c r="F480" s="651"/>
      <c r="G480" s="651"/>
      <c r="H480" s="649"/>
      <c r="I480" s="649"/>
      <c r="J480" s="651"/>
      <c r="K480" s="651"/>
      <c r="L480" s="648"/>
    </row>
    <row r="481" spans="1:12" ht="24" x14ac:dyDescent="0.2">
      <c r="A481" s="652"/>
      <c r="B481" s="203" t="s">
        <v>6</v>
      </c>
      <c r="C481" s="207" t="s">
        <v>5</v>
      </c>
      <c r="D481" s="207" t="s">
        <v>288</v>
      </c>
      <c r="E481" s="207" t="s">
        <v>289</v>
      </c>
      <c r="F481" s="650"/>
      <c r="G481" s="650"/>
      <c r="H481" s="649" t="s">
        <v>290</v>
      </c>
      <c r="I481" s="649"/>
      <c r="J481" s="651" t="s">
        <v>287</v>
      </c>
      <c r="K481" s="651" t="s">
        <v>287</v>
      </c>
      <c r="L481" s="648">
        <v>0</v>
      </c>
    </row>
    <row r="482" spans="1:12" ht="24" x14ac:dyDescent="0.2">
      <c r="A482" s="652"/>
      <c r="B482" s="209" t="s">
        <v>333</v>
      </c>
      <c r="C482" s="209" t="s">
        <v>4068</v>
      </c>
      <c r="D482" s="211">
        <v>43417</v>
      </c>
      <c r="E482" s="209" t="s">
        <v>4069</v>
      </c>
      <c r="F482" s="650"/>
      <c r="G482" s="650"/>
      <c r="H482" s="649"/>
      <c r="I482" s="649"/>
      <c r="J482" s="651"/>
      <c r="K482" s="651"/>
      <c r="L482" s="648"/>
    </row>
    <row r="483" spans="1:12" ht="24" x14ac:dyDescent="0.2">
      <c r="A483" s="652">
        <v>1286</v>
      </c>
      <c r="B483" s="203" t="s">
        <v>12</v>
      </c>
      <c r="C483" s="207" t="s">
        <v>11</v>
      </c>
      <c r="D483" s="207" t="s">
        <v>280</v>
      </c>
      <c r="E483" s="207" t="s">
        <v>281</v>
      </c>
      <c r="F483" s="653" t="s">
        <v>8</v>
      </c>
      <c r="G483" s="653"/>
      <c r="H483" s="650"/>
      <c r="I483" s="650"/>
      <c r="J483" s="650"/>
      <c r="K483" s="650"/>
      <c r="L483" s="650"/>
    </row>
    <row r="484" spans="1:12" x14ac:dyDescent="0.2">
      <c r="A484" s="652"/>
      <c r="B484" s="651" t="s">
        <v>4066</v>
      </c>
      <c r="C484" s="654" t="s">
        <v>4070</v>
      </c>
      <c r="D484" s="655">
        <v>43530</v>
      </c>
      <c r="E484" s="651" t="s">
        <v>675</v>
      </c>
      <c r="F484" s="651" t="s">
        <v>4071</v>
      </c>
      <c r="G484" s="651"/>
      <c r="H484" s="649" t="s">
        <v>286</v>
      </c>
      <c r="I484" s="649"/>
      <c r="J484" s="209" t="s">
        <v>287</v>
      </c>
      <c r="K484" s="209" t="s">
        <v>287</v>
      </c>
      <c r="L484" s="210">
        <v>0</v>
      </c>
    </row>
    <row r="485" spans="1:12" x14ac:dyDescent="0.2">
      <c r="A485" s="652"/>
      <c r="B485" s="651"/>
      <c r="C485" s="654"/>
      <c r="D485" s="655"/>
      <c r="E485" s="651"/>
      <c r="F485" s="651"/>
      <c r="G485" s="651"/>
      <c r="H485" s="649" t="s">
        <v>242</v>
      </c>
      <c r="I485" s="649"/>
      <c r="J485" s="651" t="s">
        <v>287</v>
      </c>
      <c r="K485" s="651" t="s">
        <v>287</v>
      </c>
      <c r="L485" s="648">
        <v>0</v>
      </c>
    </row>
    <row r="486" spans="1:12" x14ac:dyDescent="0.2">
      <c r="A486" s="652"/>
      <c r="B486" s="651"/>
      <c r="C486" s="654"/>
      <c r="D486" s="655"/>
      <c r="E486" s="651"/>
      <c r="F486" s="651"/>
      <c r="G486" s="651"/>
      <c r="H486" s="649"/>
      <c r="I486" s="649"/>
      <c r="J486" s="651"/>
      <c r="K486" s="651"/>
      <c r="L486" s="648"/>
    </row>
    <row r="487" spans="1:12" ht="24" x14ac:dyDescent="0.2">
      <c r="A487" s="652"/>
      <c r="B487" s="203" t="s">
        <v>6</v>
      </c>
      <c r="C487" s="207" t="s">
        <v>5</v>
      </c>
      <c r="D487" s="207" t="s">
        <v>288</v>
      </c>
      <c r="E487" s="207" t="s">
        <v>289</v>
      </c>
      <c r="F487" s="650"/>
      <c r="G487" s="650"/>
      <c r="H487" s="649" t="s">
        <v>290</v>
      </c>
      <c r="I487" s="649"/>
      <c r="J487" s="651" t="s">
        <v>287</v>
      </c>
      <c r="K487" s="651" t="s">
        <v>16</v>
      </c>
      <c r="L487" s="648">
        <v>999</v>
      </c>
    </row>
    <row r="488" spans="1:12" ht="24" x14ac:dyDescent="0.2">
      <c r="A488" s="652"/>
      <c r="B488" s="209" t="s">
        <v>333</v>
      </c>
      <c r="C488" s="209" t="s">
        <v>4071</v>
      </c>
      <c r="D488" s="211">
        <v>43532</v>
      </c>
      <c r="E488" s="209" t="s">
        <v>3228</v>
      </c>
      <c r="F488" s="650"/>
      <c r="G488" s="650"/>
      <c r="H488" s="649"/>
      <c r="I488" s="649"/>
      <c r="J488" s="651"/>
      <c r="K488" s="651"/>
      <c r="L488" s="648"/>
    </row>
    <row r="489" spans="1:12" ht="24" x14ac:dyDescent="0.2">
      <c r="A489" s="652">
        <v>1287</v>
      </c>
      <c r="B489" s="203" t="s">
        <v>12</v>
      </c>
      <c r="C489" s="207" t="s">
        <v>11</v>
      </c>
      <c r="D489" s="207" t="s">
        <v>280</v>
      </c>
      <c r="E489" s="207" t="s">
        <v>281</v>
      </c>
      <c r="F489" s="653" t="s">
        <v>8</v>
      </c>
      <c r="G489" s="653"/>
      <c r="H489" s="650"/>
      <c r="I489" s="650"/>
      <c r="J489" s="650"/>
      <c r="K489" s="650"/>
      <c r="L489" s="650"/>
    </row>
    <row r="490" spans="1:12" x14ac:dyDescent="0.2">
      <c r="A490" s="652"/>
      <c r="B490" s="651" t="s">
        <v>4072</v>
      </c>
      <c r="C490" s="654" t="s">
        <v>4073</v>
      </c>
      <c r="D490" s="655">
        <v>43410</v>
      </c>
      <c r="E490" s="651" t="s">
        <v>4074</v>
      </c>
      <c r="F490" s="651" t="s">
        <v>4075</v>
      </c>
      <c r="G490" s="651"/>
      <c r="H490" s="649" t="s">
        <v>286</v>
      </c>
      <c r="I490" s="649"/>
      <c r="J490" s="209" t="s">
        <v>287</v>
      </c>
      <c r="K490" s="209" t="s">
        <v>16</v>
      </c>
      <c r="L490" s="210">
        <v>246</v>
      </c>
    </row>
    <row r="491" spans="1:12" x14ac:dyDescent="0.2">
      <c r="A491" s="652"/>
      <c r="B491" s="651"/>
      <c r="C491" s="654"/>
      <c r="D491" s="655"/>
      <c r="E491" s="651"/>
      <c r="F491" s="651"/>
      <c r="G491" s="651"/>
      <c r="H491" s="649" t="s">
        <v>242</v>
      </c>
      <c r="I491" s="649"/>
      <c r="J491" s="651" t="s">
        <v>287</v>
      </c>
      <c r="K491" s="651" t="s">
        <v>16</v>
      </c>
      <c r="L491" s="648">
        <v>444.57</v>
      </c>
    </row>
    <row r="492" spans="1:12" x14ac:dyDescent="0.2">
      <c r="A492" s="652"/>
      <c r="B492" s="651"/>
      <c r="C492" s="654"/>
      <c r="D492" s="655"/>
      <c r="E492" s="651"/>
      <c r="F492" s="651"/>
      <c r="G492" s="651"/>
      <c r="H492" s="649"/>
      <c r="I492" s="649"/>
      <c r="J492" s="651"/>
      <c r="K492" s="651"/>
      <c r="L492" s="648"/>
    </row>
    <row r="493" spans="1:12" ht="24" x14ac:dyDescent="0.2">
      <c r="A493" s="652"/>
      <c r="B493" s="203" t="s">
        <v>6</v>
      </c>
      <c r="C493" s="207" t="s">
        <v>5</v>
      </c>
      <c r="D493" s="207" t="s">
        <v>288</v>
      </c>
      <c r="E493" s="207" t="s">
        <v>289</v>
      </c>
      <c r="F493" s="650"/>
      <c r="G493" s="650"/>
      <c r="H493" s="649" t="s">
        <v>290</v>
      </c>
      <c r="I493" s="649"/>
      <c r="J493" s="651" t="s">
        <v>287</v>
      </c>
      <c r="K493" s="651" t="s">
        <v>287</v>
      </c>
      <c r="L493" s="648">
        <v>0</v>
      </c>
    </row>
    <row r="494" spans="1:12" ht="24" x14ac:dyDescent="0.2">
      <c r="A494" s="652"/>
      <c r="B494" s="209" t="s">
        <v>302</v>
      </c>
      <c r="C494" s="209" t="s">
        <v>4075</v>
      </c>
      <c r="D494" s="211">
        <v>43415</v>
      </c>
      <c r="E494" s="209" t="s">
        <v>3145</v>
      </c>
      <c r="F494" s="650"/>
      <c r="G494" s="650"/>
      <c r="H494" s="649"/>
      <c r="I494" s="649"/>
      <c r="J494" s="651"/>
      <c r="K494" s="651"/>
      <c r="L494" s="648"/>
    </row>
    <row r="495" spans="1:12" ht="24" x14ac:dyDescent="0.2">
      <c r="A495" s="652">
        <v>1288</v>
      </c>
      <c r="B495" s="203" t="s">
        <v>12</v>
      </c>
      <c r="C495" s="207" t="s">
        <v>11</v>
      </c>
      <c r="D495" s="207" t="s">
        <v>280</v>
      </c>
      <c r="E495" s="207" t="s">
        <v>281</v>
      </c>
      <c r="F495" s="653" t="s">
        <v>8</v>
      </c>
      <c r="G495" s="653"/>
      <c r="H495" s="650"/>
      <c r="I495" s="650"/>
      <c r="J495" s="650"/>
      <c r="K495" s="650"/>
      <c r="L495" s="650"/>
    </row>
    <row r="496" spans="1:12" x14ac:dyDescent="0.2">
      <c r="A496" s="652"/>
      <c r="B496" s="651" t="s">
        <v>4076</v>
      </c>
      <c r="C496" s="654" t="s">
        <v>4077</v>
      </c>
      <c r="D496" s="655">
        <v>43407</v>
      </c>
      <c r="E496" s="651" t="s">
        <v>4078</v>
      </c>
      <c r="F496" s="651" t="s">
        <v>4079</v>
      </c>
      <c r="G496" s="651"/>
      <c r="H496" s="649" t="s">
        <v>286</v>
      </c>
      <c r="I496" s="649"/>
      <c r="J496" s="209" t="s">
        <v>287</v>
      </c>
      <c r="K496" s="209" t="s">
        <v>16</v>
      </c>
      <c r="L496" s="210">
        <v>480</v>
      </c>
    </row>
    <row r="497" spans="1:12" x14ac:dyDescent="0.2">
      <c r="A497" s="652"/>
      <c r="B497" s="651"/>
      <c r="C497" s="654"/>
      <c r="D497" s="655"/>
      <c r="E497" s="651"/>
      <c r="F497" s="651"/>
      <c r="G497" s="651"/>
      <c r="H497" s="649" t="s">
        <v>242</v>
      </c>
      <c r="I497" s="649"/>
      <c r="J497" s="209" t="s">
        <v>287</v>
      </c>
      <c r="K497" s="209" t="s">
        <v>16</v>
      </c>
      <c r="L497" s="210">
        <v>3877</v>
      </c>
    </row>
    <row r="498" spans="1:12" ht="24" x14ac:dyDescent="0.2">
      <c r="A498" s="652"/>
      <c r="B498" s="203" t="s">
        <v>6</v>
      </c>
      <c r="C498" s="207" t="s">
        <v>5</v>
      </c>
      <c r="D498" s="207" t="s">
        <v>288</v>
      </c>
      <c r="E498" s="207" t="s">
        <v>289</v>
      </c>
      <c r="F498" s="650"/>
      <c r="G498" s="650"/>
      <c r="H498" s="649" t="s">
        <v>290</v>
      </c>
      <c r="I498" s="649"/>
      <c r="J498" s="651" t="s">
        <v>287</v>
      </c>
      <c r="K498" s="651" t="s">
        <v>287</v>
      </c>
      <c r="L498" s="648">
        <v>0</v>
      </c>
    </row>
    <row r="499" spans="1:12" ht="24" x14ac:dyDescent="0.2">
      <c r="A499" s="652"/>
      <c r="B499" s="209" t="s">
        <v>401</v>
      </c>
      <c r="C499" s="209" t="s">
        <v>4079</v>
      </c>
      <c r="D499" s="211">
        <v>43415</v>
      </c>
      <c r="E499" s="209" t="s">
        <v>4080</v>
      </c>
      <c r="F499" s="650"/>
      <c r="G499" s="650"/>
      <c r="H499" s="649"/>
      <c r="I499" s="649"/>
      <c r="J499" s="651"/>
      <c r="K499" s="651"/>
      <c r="L499" s="648"/>
    </row>
    <row r="500" spans="1:12" ht="24" x14ac:dyDescent="0.2">
      <c r="A500" s="652">
        <v>1289</v>
      </c>
      <c r="B500" s="203" t="s">
        <v>12</v>
      </c>
      <c r="C500" s="207" t="s">
        <v>11</v>
      </c>
      <c r="D500" s="207" t="s">
        <v>280</v>
      </c>
      <c r="E500" s="207" t="s">
        <v>281</v>
      </c>
      <c r="F500" s="653" t="s">
        <v>8</v>
      </c>
      <c r="G500" s="653"/>
      <c r="H500" s="650"/>
      <c r="I500" s="650"/>
      <c r="J500" s="650"/>
      <c r="K500" s="650"/>
      <c r="L500" s="650"/>
    </row>
    <row r="501" spans="1:12" x14ac:dyDescent="0.2">
      <c r="A501" s="652"/>
      <c r="B501" s="651" t="s">
        <v>4081</v>
      </c>
      <c r="C501" s="654" t="s">
        <v>4082</v>
      </c>
      <c r="D501" s="655">
        <v>43527</v>
      </c>
      <c r="E501" s="651" t="s">
        <v>487</v>
      </c>
      <c r="F501" s="651" t="s">
        <v>4083</v>
      </c>
      <c r="G501" s="651"/>
      <c r="H501" s="649" t="s">
        <v>286</v>
      </c>
      <c r="I501" s="649"/>
      <c r="J501" s="209" t="s">
        <v>287</v>
      </c>
      <c r="K501" s="209" t="s">
        <v>16</v>
      </c>
      <c r="L501" s="210">
        <v>811</v>
      </c>
    </row>
    <row r="502" spans="1:12" x14ac:dyDescent="0.2">
      <c r="A502" s="652"/>
      <c r="B502" s="651"/>
      <c r="C502" s="654"/>
      <c r="D502" s="655"/>
      <c r="E502" s="651"/>
      <c r="F502" s="651"/>
      <c r="G502" s="651"/>
      <c r="H502" s="649" t="s">
        <v>242</v>
      </c>
      <c r="I502" s="649"/>
      <c r="J502" s="209" t="s">
        <v>287</v>
      </c>
      <c r="K502" s="209" t="s">
        <v>16</v>
      </c>
      <c r="L502" s="210">
        <v>362.96</v>
      </c>
    </row>
    <row r="503" spans="1:12" ht="24" x14ac:dyDescent="0.2">
      <c r="A503" s="652"/>
      <c r="B503" s="203" t="s">
        <v>6</v>
      </c>
      <c r="C503" s="207" t="s">
        <v>5</v>
      </c>
      <c r="D503" s="207" t="s">
        <v>288</v>
      </c>
      <c r="E503" s="207" t="s">
        <v>289</v>
      </c>
      <c r="F503" s="650"/>
      <c r="G503" s="650"/>
      <c r="H503" s="649" t="s">
        <v>290</v>
      </c>
      <c r="I503" s="649"/>
      <c r="J503" s="651" t="s">
        <v>287</v>
      </c>
      <c r="K503" s="651" t="s">
        <v>287</v>
      </c>
      <c r="L503" s="648">
        <v>0</v>
      </c>
    </row>
    <row r="504" spans="1:12" ht="24" x14ac:dyDescent="0.2">
      <c r="A504" s="652"/>
      <c r="B504" s="209" t="s">
        <v>291</v>
      </c>
      <c r="C504" s="209" t="s">
        <v>4083</v>
      </c>
      <c r="D504" s="211">
        <v>43531</v>
      </c>
      <c r="E504" s="209" t="s">
        <v>1473</v>
      </c>
      <c r="F504" s="650"/>
      <c r="G504" s="650"/>
      <c r="H504" s="649"/>
      <c r="I504" s="649"/>
      <c r="J504" s="651"/>
      <c r="K504" s="651"/>
      <c r="L504" s="648"/>
    </row>
    <row r="505" spans="1:12" ht="24" x14ac:dyDescent="0.2">
      <c r="A505" s="652">
        <v>1290</v>
      </c>
      <c r="B505" s="203" t="s">
        <v>12</v>
      </c>
      <c r="C505" s="207" t="s">
        <v>11</v>
      </c>
      <c r="D505" s="207" t="s">
        <v>280</v>
      </c>
      <c r="E505" s="207" t="s">
        <v>281</v>
      </c>
      <c r="F505" s="653" t="s">
        <v>8</v>
      </c>
      <c r="G505" s="653"/>
      <c r="H505" s="650"/>
      <c r="I505" s="650"/>
      <c r="J505" s="650"/>
      <c r="K505" s="650"/>
      <c r="L505" s="650"/>
    </row>
    <row r="506" spans="1:12" x14ac:dyDescent="0.2">
      <c r="A506" s="652"/>
      <c r="B506" s="651" t="s">
        <v>4084</v>
      </c>
      <c r="C506" s="654" t="s">
        <v>4085</v>
      </c>
      <c r="D506" s="655">
        <v>43552</v>
      </c>
      <c r="E506" s="651" t="s">
        <v>770</v>
      </c>
      <c r="F506" s="651" t="s">
        <v>1293</v>
      </c>
      <c r="G506" s="651"/>
      <c r="H506" s="649" t="s">
        <v>286</v>
      </c>
      <c r="I506" s="649"/>
      <c r="J506" s="209" t="s">
        <v>287</v>
      </c>
      <c r="K506" s="209" t="s">
        <v>16</v>
      </c>
      <c r="L506" s="210">
        <v>888.24</v>
      </c>
    </row>
    <row r="507" spans="1:12" x14ac:dyDescent="0.2">
      <c r="A507" s="652"/>
      <c r="B507" s="651"/>
      <c r="C507" s="654"/>
      <c r="D507" s="655"/>
      <c r="E507" s="651"/>
      <c r="F507" s="651"/>
      <c r="G507" s="651"/>
      <c r="H507" s="649" t="s">
        <v>242</v>
      </c>
      <c r="I507" s="649"/>
      <c r="J507" s="209" t="s">
        <v>287</v>
      </c>
      <c r="K507" s="209" t="s">
        <v>16</v>
      </c>
      <c r="L507" s="210">
        <v>597.16999999999996</v>
      </c>
    </row>
    <row r="508" spans="1:12" ht="24" x14ac:dyDescent="0.2">
      <c r="A508" s="652"/>
      <c r="B508" s="203" t="s">
        <v>6</v>
      </c>
      <c r="C508" s="207" t="s">
        <v>5</v>
      </c>
      <c r="D508" s="207" t="s">
        <v>288</v>
      </c>
      <c r="E508" s="207" t="s">
        <v>289</v>
      </c>
      <c r="F508" s="650"/>
      <c r="G508" s="650"/>
      <c r="H508" s="649" t="s">
        <v>290</v>
      </c>
      <c r="I508" s="649"/>
      <c r="J508" s="651" t="s">
        <v>287</v>
      </c>
      <c r="K508" s="651" t="s">
        <v>287</v>
      </c>
      <c r="L508" s="648">
        <v>0</v>
      </c>
    </row>
    <row r="509" spans="1:12" ht="24" x14ac:dyDescent="0.2">
      <c r="A509" s="652"/>
      <c r="B509" s="209" t="s">
        <v>3132</v>
      </c>
      <c r="C509" s="209" t="s">
        <v>1293</v>
      </c>
      <c r="D509" s="211">
        <v>43555</v>
      </c>
      <c r="E509" s="209" t="s">
        <v>4086</v>
      </c>
      <c r="F509" s="650"/>
      <c r="G509" s="650"/>
      <c r="H509" s="649"/>
      <c r="I509" s="649"/>
      <c r="J509" s="651"/>
      <c r="K509" s="651"/>
      <c r="L509" s="648"/>
    </row>
    <row r="510" spans="1:12" ht="24" x14ac:dyDescent="0.2">
      <c r="A510" s="652">
        <v>1291</v>
      </c>
      <c r="B510" s="203" t="s">
        <v>12</v>
      </c>
      <c r="C510" s="207" t="s">
        <v>11</v>
      </c>
      <c r="D510" s="207" t="s">
        <v>280</v>
      </c>
      <c r="E510" s="207" t="s">
        <v>281</v>
      </c>
      <c r="F510" s="653" t="s">
        <v>8</v>
      </c>
      <c r="G510" s="653"/>
      <c r="H510" s="650"/>
      <c r="I510" s="650"/>
      <c r="J510" s="650"/>
      <c r="K510" s="650"/>
      <c r="L510" s="650"/>
    </row>
    <row r="511" spans="1:12" x14ac:dyDescent="0.2">
      <c r="A511" s="652"/>
      <c r="B511" s="651" t="s">
        <v>4087</v>
      </c>
      <c r="C511" s="651" t="s">
        <v>4088</v>
      </c>
      <c r="D511" s="655">
        <v>43432</v>
      </c>
      <c r="E511" s="651" t="s">
        <v>986</v>
      </c>
      <c r="F511" s="651" t="s">
        <v>2096</v>
      </c>
      <c r="G511" s="651"/>
      <c r="H511" s="649" t="s">
        <v>286</v>
      </c>
      <c r="I511" s="649"/>
      <c r="J511" s="209" t="s">
        <v>287</v>
      </c>
      <c r="K511" s="209" t="s">
        <v>16</v>
      </c>
      <c r="L511" s="210">
        <v>792</v>
      </c>
    </row>
    <row r="512" spans="1:12" x14ac:dyDescent="0.2">
      <c r="A512" s="652"/>
      <c r="B512" s="651"/>
      <c r="C512" s="651"/>
      <c r="D512" s="655"/>
      <c r="E512" s="651"/>
      <c r="F512" s="651"/>
      <c r="G512" s="651"/>
      <c r="H512" s="649" t="s">
        <v>242</v>
      </c>
      <c r="I512" s="649"/>
      <c r="J512" s="209" t="s">
        <v>287</v>
      </c>
      <c r="K512" s="209" t="s">
        <v>16</v>
      </c>
      <c r="L512" s="210">
        <v>800</v>
      </c>
    </row>
    <row r="513" spans="1:12" ht="24" x14ac:dyDescent="0.2">
      <c r="A513" s="652"/>
      <c r="B513" s="203" t="s">
        <v>6</v>
      </c>
      <c r="C513" s="207" t="s">
        <v>5</v>
      </c>
      <c r="D513" s="207" t="s">
        <v>288</v>
      </c>
      <c r="E513" s="207" t="s">
        <v>289</v>
      </c>
      <c r="F513" s="650"/>
      <c r="G513" s="650"/>
      <c r="H513" s="649" t="s">
        <v>290</v>
      </c>
      <c r="I513" s="649"/>
      <c r="J513" s="651" t="s">
        <v>287</v>
      </c>
      <c r="K513" s="651" t="s">
        <v>287</v>
      </c>
      <c r="L513" s="648">
        <v>0</v>
      </c>
    </row>
    <row r="514" spans="1:12" ht="24" x14ac:dyDescent="0.2">
      <c r="A514" s="652"/>
      <c r="B514" s="209" t="s">
        <v>333</v>
      </c>
      <c r="C514" s="209" t="s">
        <v>2096</v>
      </c>
      <c r="D514" s="211">
        <v>43436</v>
      </c>
      <c r="E514" s="209" t="s">
        <v>2706</v>
      </c>
      <c r="F514" s="650"/>
      <c r="G514" s="650"/>
      <c r="H514" s="649"/>
      <c r="I514" s="649"/>
      <c r="J514" s="651"/>
      <c r="K514" s="651"/>
      <c r="L514" s="648"/>
    </row>
    <row r="515" spans="1:12" ht="24" x14ac:dyDescent="0.2">
      <c r="A515" s="652">
        <v>1292</v>
      </c>
      <c r="B515" s="203" t="s">
        <v>12</v>
      </c>
      <c r="C515" s="207" t="s">
        <v>11</v>
      </c>
      <c r="D515" s="207" t="s">
        <v>280</v>
      </c>
      <c r="E515" s="207" t="s">
        <v>281</v>
      </c>
      <c r="F515" s="653" t="s">
        <v>8</v>
      </c>
      <c r="G515" s="653"/>
      <c r="H515" s="650"/>
      <c r="I515" s="650"/>
      <c r="J515" s="650"/>
      <c r="K515" s="650"/>
      <c r="L515" s="650"/>
    </row>
    <row r="516" spans="1:12" x14ac:dyDescent="0.2">
      <c r="A516" s="652"/>
      <c r="B516" s="651" t="s">
        <v>4089</v>
      </c>
      <c r="C516" s="654" t="s">
        <v>4090</v>
      </c>
      <c r="D516" s="655">
        <v>43493</v>
      </c>
      <c r="E516" s="651" t="s">
        <v>726</v>
      </c>
      <c r="F516" s="651" t="s">
        <v>4091</v>
      </c>
      <c r="G516" s="651"/>
      <c r="H516" s="649" t="s">
        <v>286</v>
      </c>
      <c r="I516" s="649"/>
      <c r="J516" s="209" t="s">
        <v>287</v>
      </c>
      <c r="K516" s="209" t="s">
        <v>16</v>
      </c>
      <c r="L516" s="210">
        <v>266.76</v>
      </c>
    </row>
    <row r="517" spans="1:12" x14ac:dyDescent="0.2">
      <c r="A517" s="652"/>
      <c r="B517" s="651"/>
      <c r="C517" s="654"/>
      <c r="D517" s="655"/>
      <c r="E517" s="651"/>
      <c r="F517" s="651"/>
      <c r="G517" s="651"/>
      <c r="H517" s="649" t="s">
        <v>242</v>
      </c>
      <c r="I517" s="649"/>
      <c r="J517" s="651" t="s">
        <v>287</v>
      </c>
      <c r="K517" s="651" t="s">
        <v>16</v>
      </c>
      <c r="L517" s="648">
        <v>1351.16</v>
      </c>
    </row>
    <row r="518" spans="1:12" x14ac:dyDescent="0.2">
      <c r="A518" s="652"/>
      <c r="B518" s="651"/>
      <c r="C518" s="654"/>
      <c r="D518" s="655"/>
      <c r="E518" s="651"/>
      <c r="F518" s="651"/>
      <c r="G518" s="651"/>
      <c r="H518" s="649"/>
      <c r="I518" s="649"/>
      <c r="J518" s="651"/>
      <c r="K518" s="651"/>
      <c r="L518" s="648"/>
    </row>
    <row r="519" spans="1:12" ht="24" x14ac:dyDescent="0.2">
      <c r="A519" s="652"/>
      <c r="B519" s="203" t="s">
        <v>6</v>
      </c>
      <c r="C519" s="207" t="s">
        <v>5</v>
      </c>
      <c r="D519" s="207" t="s">
        <v>288</v>
      </c>
      <c r="E519" s="207" t="s">
        <v>289</v>
      </c>
      <c r="F519" s="650"/>
      <c r="G519" s="650"/>
      <c r="H519" s="649" t="s">
        <v>290</v>
      </c>
      <c r="I519" s="649"/>
      <c r="J519" s="651" t="s">
        <v>287</v>
      </c>
      <c r="K519" s="651" t="s">
        <v>287</v>
      </c>
      <c r="L519" s="648">
        <v>0</v>
      </c>
    </row>
    <row r="520" spans="1:12" ht="24" x14ac:dyDescent="0.2">
      <c r="A520" s="652"/>
      <c r="B520" s="209" t="s">
        <v>291</v>
      </c>
      <c r="C520" s="209" t="s">
        <v>4091</v>
      </c>
      <c r="D520" s="211">
        <v>43498</v>
      </c>
      <c r="E520" s="209" t="s">
        <v>4092</v>
      </c>
      <c r="F520" s="650"/>
      <c r="G520" s="650"/>
      <c r="H520" s="649"/>
      <c r="I520" s="649"/>
      <c r="J520" s="651"/>
      <c r="K520" s="651"/>
      <c r="L520" s="648"/>
    </row>
    <row r="521" spans="1:12" ht="24" x14ac:dyDescent="0.2">
      <c r="A521" s="652">
        <v>1293</v>
      </c>
      <c r="B521" s="203" t="s">
        <v>12</v>
      </c>
      <c r="C521" s="207" t="s">
        <v>11</v>
      </c>
      <c r="D521" s="207" t="s">
        <v>280</v>
      </c>
      <c r="E521" s="207" t="s">
        <v>281</v>
      </c>
      <c r="F521" s="653" t="s">
        <v>8</v>
      </c>
      <c r="G521" s="653"/>
      <c r="H521" s="650"/>
      <c r="I521" s="650"/>
      <c r="J521" s="650"/>
      <c r="K521" s="650"/>
      <c r="L521" s="650"/>
    </row>
    <row r="522" spans="1:12" x14ac:dyDescent="0.2">
      <c r="A522" s="652"/>
      <c r="B522" s="651" t="s">
        <v>4093</v>
      </c>
      <c r="C522" s="654" t="s">
        <v>4094</v>
      </c>
      <c r="D522" s="655">
        <v>43434</v>
      </c>
      <c r="E522" s="651" t="s">
        <v>321</v>
      </c>
      <c r="F522" s="651" t="s">
        <v>2679</v>
      </c>
      <c r="G522" s="651"/>
      <c r="H522" s="649" t="s">
        <v>286</v>
      </c>
      <c r="I522" s="649"/>
      <c r="J522" s="209" t="s">
        <v>287</v>
      </c>
      <c r="K522" s="209" t="s">
        <v>16</v>
      </c>
      <c r="L522" s="210">
        <v>657</v>
      </c>
    </row>
    <row r="523" spans="1:12" x14ac:dyDescent="0.2">
      <c r="A523" s="652"/>
      <c r="B523" s="651"/>
      <c r="C523" s="654"/>
      <c r="D523" s="655"/>
      <c r="E523" s="651"/>
      <c r="F523" s="651"/>
      <c r="G523" s="651"/>
      <c r="H523" s="649" t="s">
        <v>242</v>
      </c>
      <c r="I523" s="649"/>
      <c r="J523" s="209" t="s">
        <v>287</v>
      </c>
      <c r="K523" s="209" t="s">
        <v>16</v>
      </c>
      <c r="L523" s="210">
        <v>842.14</v>
      </c>
    </row>
    <row r="524" spans="1:12" ht="24" x14ac:dyDescent="0.2">
      <c r="A524" s="652"/>
      <c r="B524" s="203" t="s">
        <v>6</v>
      </c>
      <c r="C524" s="207" t="s">
        <v>5</v>
      </c>
      <c r="D524" s="207" t="s">
        <v>288</v>
      </c>
      <c r="E524" s="207" t="s">
        <v>289</v>
      </c>
      <c r="F524" s="650"/>
      <c r="G524" s="650"/>
      <c r="H524" s="649" t="s">
        <v>290</v>
      </c>
      <c r="I524" s="649"/>
      <c r="J524" s="651" t="s">
        <v>287</v>
      </c>
      <c r="K524" s="651" t="s">
        <v>16</v>
      </c>
      <c r="L524" s="648">
        <v>788.14</v>
      </c>
    </row>
    <row r="525" spans="1:12" ht="24" x14ac:dyDescent="0.2">
      <c r="A525" s="652"/>
      <c r="B525" s="209" t="s">
        <v>635</v>
      </c>
      <c r="C525" s="209" t="s">
        <v>2679</v>
      </c>
      <c r="D525" s="211">
        <v>43438</v>
      </c>
      <c r="E525" s="209" t="s">
        <v>2444</v>
      </c>
      <c r="F525" s="650"/>
      <c r="G525" s="650"/>
      <c r="H525" s="649"/>
      <c r="I525" s="649"/>
      <c r="J525" s="651"/>
      <c r="K525" s="651"/>
      <c r="L525" s="648"/>
    </row>
    <row r="526" spans="1:12" ht="24" x14ac:dyDescent="0.2">
      <c r="A526" s="652">
        <v>1294</v>
      </c>
      <c r="B526" s="203" t="s">
        <v>12</v>
      </c>
      <c r="C526" s="207" t="s">
        <v>11</v>
      </c>
      <c r="D526" s="207" t="s">
        <v>280</v>
      </c>
      <c r="E526" s="207" t="s">
        <v>281</v>
      </c>
      <c r="F526" s="653" t="s">
        <v>8</v>
      </c>
      <c r="G526" s="653"/>
      <c r="H526" s="650"/>
      <c r="I526" s="650"/>
      <c r="J526" s="650"/>
      <c r="K526" s="650"/>
      <c r="L526" s="650"/>
    </row>
    <row r="527" spans="1:12" x14ac:dyDescent="0.2">
      <c r="A527" s="652"/>
      <c r="B527" s="651" t="s">
        <v>4095</v>
      </c>
      <c r="C527" s="654" t="s">
        <v>4096</v>
      </c>
      <c r="D527" s="655">
        <v>43404</v>
      </c>
      <c r="E527" s="651" t="s">
        <v>582</v>
      </c>
      <c r="F527" s="651" t="s">
        <v>4097</v>
      </c>
      <c r="G527" s="651"/>
      <c r="H527" s="649" t="s">
        <v>286</v>
      </c>
      <c r="I527" s="649"/>
      <c r="J527" s="209" t="s">
        <v>287</v>
      </c>
      <c r="K527" s="209" t="s">
        <v>16</v>
      </c>
      <c r="L527" s="210">
        <v>924.92</v>
      </c>
    </row>
    <row r="528" spans="1:12" x14ac:dyDescent="0.2">
      <c r="A528" s="652"/>
      <c r="B528" s="651"/>
      <c r="C528" s="654"/>
      <c r="D528" s="655"/>
      <c r="E528" s="651"/>
      <c r="F528" s="651"/>
      <c r="G528" s="651"/>
      <c r="H528" s="649" t="s">
        <v>242</v>
      </c>
      <c r="I528" s="649"/>
      <c r="J528" s="209" t="s">
        <v>287</v>
      </c>
      <c r="K528" s="209" t="s">
        <v>16</v>
      </c>
      <c r="L528" s="210">
        <v>486.01</v>
      </c>
    </row>
    <row r="529" spans="1:12" ht="24" x14ac:dyDescent="0.2">
      <c r="A529" s="652"/>
      <c r="B529" s="203" t="s">
        <v>6</v>
      </c>
      <c r="C529" s="207" t="s">
        <v>5</v>
      </c>
      <c r="D529" s="207" t="s">
        <v>288</v>
      </c>
      <c r="E529" s="207" t="s">
        <v>289</v>
      </c>
      <c r="F529" s="650"/>
      <c r="G529" s="650"/>
      <c r="H529" s="649" t="s">
        <v>290</v>
      </c>
      <c r="I529" s="649"/>
      <c r="J529" s="651" t="s">
        <v>287</v>
      </c>
      <c r="K529" s="651" t="s">
        <v>16</v>
      </c>
      <c r="L529" s="648">
        <v>540.33000000000004</v>
      </c>
    </row>
    <row r="530" spans="1:12" ht="24" x14ac:dyDescent="0.2">
      <c r="A530" s="652"/>
      <c r="B530" s="209" t="s">
        <v>291</v>
      </c>
      <c r="C530" s="209" t="s">
        <v>4097</v>
      </c>
      <c r="D530" s="211">
        <v>43411</v>
      </c>
      <c r="E530" s="209" t="s">
        <v>4098</v>
      </c>
      <c r="F530" s="650"/>
      <c r="G530" s="650"/>
      <c r="H530" s="649"/>
      <c r="I530" s="649"/>
      <c r="J530" s="651"/>
      <c r="K530" s="651"/>
      <c r="L530" s="648"/>
    </row>
    <row r="531" spans="1:12" ht="24" x14ac:dyDescent="0.2">
      <c r="A531" s="652">
        <v>1295</v>
      </c>
      <c r="B531" s="203" t="s">
        <v>12</v>
      </c>
      <c r="C531" s="207" t="s">
        <v>11</v>
      </c>
      <c r="D531" s="207" t="s">
        <v>280</v>
      </c>
      <c r="E531" s="207" t="s">
        <v>281</v>
      </c>
      <c r="F531" s="653" t="s">
        <v>8</v>
      </c>
      <c r="G531" s="653"/>
      <c r="H531" s="650"/>
      <c r="I531" s="650"/>
      <c r="J531" s="650"/>
      <c r="K531" s="650"/>
      <c r="L531" s="650"/>
    </row>
    <row r="532" spans="1:12" x14ac:dyDescent="0.2">
      <c r="A532" s="652"/>
      <c r="B532" s="651" t="s">
        <v>4099</v>
      </c>
      <c r="C532" s="654" t="s">
        <v>4100</v>
      </c>
      <c r="D532" s="655">
        <v>43483</v>
      </c>
      <c r="E532" s="651" t="s">
        <v>417</v>
      </c>
      <c r="F532" s="651" t="s">
        <v>4101</v>
      </c>
      <c r="G532" s="651"/>
      <c r="H532" s="649" t="s">
        <v>286</v>
      </c>
      <c r="I532" s="649"/>
      <c r="J532" s="209" t="s">
        <v>287</v>
      </c>
      <c r="K532" s="209" t="s">
        <v>16</v>
      </c>
      <c r="L532" s="210">
        <v>869.4</v>
      </c>
    </row>
    <row r="533" spans="1:12" x14ac:dyDescent="0.2">
      <c r="A533" s="652"/>
      <c r="B533" s="651"/>
      <c r="C533" s="654"/>
      <c r="D533" s="655"/>
      <c r="E533" s="651"/>
      <c r="F533" s="651"/>
      <c r="G533" s="651"/>
      <c r="H533" s="649" t="s">
        <v>242</v>
      </c>
      <c r="I533" s="649"/>
      <c r="J533" s="209" t="s">
        <v>287</v>
      </c>
      <c r="K533" s="209" t="s">
        <v>287</v>
      </c>
      <c r="L533" s="210">
        <v>0</v>
      </c>
    </row>
    <row r="534" spans="1:12" ht="24" x14ac:dyDescent="0.2">
      <c r="A534" s="652"/>
      <c r="B534" s="203" t="s">
        <v>6</v>
      </c>
      <c r="C534" s="207" t="s">
        <v>5</v>
      </c>
      <c r="D534" s="207" t="s">
        <v>288</v>
      </c>
      <c r="E534" s="207" t="s">
        <v>289</v>
      </c>
      <c r="F534" s="650"/>
      <c r="G534" s="650"/>
      <c r="H534" s="649" t="s">
        <v>290</v>
      </c>
      <c r="I534" s="649"/>
      <c r="J534" s="651" t="s">
        <v>287</v>
      </c>
      <c r="K534" s="651" t="s">
        <v>287</v>
      </c>
      <c r="L534" s="648">
        <v>0</v>
      </c>
    </row>
    <row r="535" spans="1:12" ht="24" x14ac:dyDescent="0.2">
      <c r="A535" s="652"/>
      <c r="B535" s="209" t="s">
        <v>317</v>
      </c>
      <c r="C535" s="209" t="s">
        <v>4101</v>
      </c>
      <c r="D535" s="211">
        <v>43486</v>
      </c>
      <c r="E535" s="209" t="s">
        <v>4102</v>
      </c>
      <c r="F535" s="650"/>
      <c r="G535" s="650"/>
      <c r="H535" s="649"/>
      <c r="I535" s="649"/>
      <c r="J535" s="651"/>
      <c r="K535" s="651"/>
      <c r="L535" s="648"/>
    </row>
    <row r="536" spans="1:12" ht="24" x14ac:dyDescent="0.2">
      <c r="A536" s="652">
        <v>1296</v>
      </c>
      <c r="B536" s="203" t="s">
        <v>12</v>
      </c>
      <c r="C536" s="207" t="s">
        <v>11</v>
      </c>
      <c r="D536" s="207" t="s">
        <v>280</v>
      </c>
      <c r="E536" s="207" t="s">
        <v>281</v>
      </c>
      <c r="F536" s="653" t="s">
        <v>8</v>
      </c>
      <c r="G536" s="653"/>
      <c r="H536" s="650"/>
      <c r="I536" s="650"/>
      <c r="J536" s="650"/>
      <c r="K536" s="650"/>
      <c r="L536" s="650"/>
    </row>
    <row r="537" spans="1:12" x14ac:dyDescent="0.2">
      <c r="A537" s="652"/>
      <c r="B537" s="651" t="s">
        <v>4103</v>
      </c>
      <c r="C537" s="654" t="s">
        <v>4104</v>
      </c>
      <c r="D537" s="655">
        <v>43478</v>
      </c>
      <c r="E537" s="651" t="s">
        <v>596</v>
      </c>
      <c r="F537" s="651" t="s">
        <v>1970</v>
      </c>
      <c r="G537" s="651"/>
      <c r="H537" s="649" t="s">
        <v>286</v>
      </c>
      <c r="I537" s="649"/>
      <c r="J537" s="209" t="s">
        <v>287</v>
      </c>
      <c r="K537" s="209" t="s">
        <v>287</v>
      </c>
      <c r="L537" s="210">
        <v>0</v>
      </c>
    </row>
    <row r="538" spans="1:12" x14ac:dyDescent="0.2">
      <c r="A538" s="652"/>
      <c r="B538" s="651"/>
      <c r="C538" s="654"/>
      <c r="D538" s="655"/>
      <c r="E538" s="651"/>
      <c r="F538" s="651"/>
      <c r="G538" s="651"/>
      <c r="H538" s="649" t="s">
        <v>242</v>
      </c>
      <c r="I538" s="649"/>
      <c r="J538" s="209" t="s">
        <v>287</v>
      </c>
      <c r="K538" s="209" t="s">
        <v>287</v>
      </c>
      <c r="L538" s="210">
        <v>0</v>
      </c>
    </row>
    <row r="539" spans="1:12" ht="24" x14ac:dyDescent="0.2">
      <c r="A539" s="652"/>
      <c r="B539" s="203" t="s">
        <v>6</v>
      </c>
      <c r="C539" s="207" t="s">
        <v>5</v>
      </c>
      <c r="D539" s="207" t="s">
        <v>288</v>
      </c>
      <c r="E539" s="207" t="s">
        <v>289</v>
      </c>
      <c r="F539" s="650"/>
      <c r="G539" s="650"/>
      <c r="H539" s="649" t="s">
        <v>290</v>
      </c>
      <c r="I539" s="649"/>
      <c r="J539" s="651" t="s">
        <v>287</v>
      </c>
      <c r="K539" s="651" t="s">
        <v>16</v>
      </c>
      <c r="L539" s="648">
        <v>1360</v>
      </c>
    </row>
    <row r="540" spans="1:12" ht="24" x14ac:dyDescent="0.2">
      <c r="A540" s="652"/>
      <c r="B540" s="209" t="s">
        <v>460</v>
      </c>
      <c r="C540" s="209" t="s">
        <v>1970</v>
      </c>
      <c r="D540" s="211">
        <v>43483</v>
      </c>
      <c r="E540" s="209" t="s">
        <v>3261</v>
      </c>
      <c r="F540" s="650"/>
      <c r="G540" s="650"/>
      <c r="H540" s="649"/>
      <c r="I540" s="649"/>
      <c r="J540" s="651"/>
      <c r="K540" s="651"/>
      <c r="L540" s="648"/>
    </row>
    <row r="541" spans="1:12" ht="24" x14ac:dyDescent="0.2">
      <c r="A541" s="652">
        <v>1297</v>
      </c>
      <c r="B541" s="203" t="s">
        <v>12</v>
      </c>
      <c r="C541" s="207" t="s">
        <v>11</v>
      </c>
      <c r="D541" s="207" t="s">
        <v>280</v>
      </c>
      <c r="E541" s="207" t="s">
        <v>281</v>
      </c>
      <c r="F541" s="653" t="s">
        <v>8</v>
      </c>
      <c r="G541" s="653"/>
      <c r="H541" s="650"/>
      <c r="I541" s="650"/>
      <c r="J541" s="650"/>
      <c r="K541" s="650"/>
      <c r="L541" s="650"/>
    </row>
    <row r="542" spans="1:12" x14ac:dyDescent="0.2">
      <c r="A542" s="652"/>
      <c r="B542" s="651" t="s">
        <v>4105</v>
      </c>
      <c r="C542" s="654" t="s">
        <v>4106</v>
      </c>
      <c r="D542" s="655">
        <v>43436</v>
      </c>
      <c r="E542" s="651" t="s">
        <v>389</v>
      </c>
      <c r="F542" s="651" t="s">
        <v>2716</v>
      </c>
      <c r="G542" s="651"/>
      <c r="H542" s="649" t="s">
        <v>286</v>
      </c>
      <c r="I542" s="649"/>
      <c r="J542" s="209" t="s">
        <v>287</v>
      </c>
      <c r="K542" s="209" t="s">
        <v>16</v>
      </c>
      <c r="L542" s="210">
        <v>400</v>
      </c>
    </row>
    <row r="543" spans="1:12" x14ac:dyDescent="0.2">
      <c r="A543" s="652"/>
      <c r="B543" s="651"/>
      <c r="C543" s="654"/>
      <c r="D543" s="655"/>
      <c r="E543" s="651"/>
      <c r="F543" s="651"/>
      <c r="G543" s="651"/>
      <c r="H543" s="649" t="s">
        <v>242</v>
      </c>
      <c r="I543" s="649"/>
      <c r="J543" s="209" t="s">
        <v>287</v>
      </c>
      <c r="K543" s="209" t="s">
        <v>287</v>
      </c>
      <c r="L543" s="210">
        <v>0</v>
      </c>
    </row>
    <row r="544" spans="1:12" ht="24" x14ac:dyDescent="0.2">
      <c r="A544" s="652"/>
      <c r="B544" s="203" t="s">
        <v>6</v>
      </c>
      <c r="C544" s="207" t="s">
        <v>5</v>
      </c>
      <c r="D544" s="207" t="s">
        <v>288</v>
      </c>
      <c r="E544" s="207" t="s">
        <v>289</v>
      </c>
      <c r="F544" s="650"/>
      <c r="G544" s="650"/>
      <c r="H544" s="649" t="s">
        <v>290</v>
      </c>
      <c r="I544" s="649"/>
      <c r="J544" s="651" t="s">
        <v>287</v>
      </c>
      <c r="K544" s="651" t="s">
        <v>287</v>
      </c>
      <c r="L544" s="648">
        <v>0</v>
      </c>
    </row>
    <row r="545" spans="1:12" ht="24" x14ac:dyDescent="0.2">
      <c r="A545" s="652"/>
      <c r="B545" s="209" t="s">
        <v>333</v>
      </c>
      <c r="C545" s="209" t="s">
        <v>2716</v>
      </c>
      <c r="D545" s="211">
        <v>43447</v>
      </c>
      <c r="E545" s="209" t="s">
        <v>4107</v>
      </c>
      <c r="F545" s="650"/>
      <c r="G545" s="650"/>
      <c r="H545" s="649"/>
      <c r="I545" s="649"/>
      <c r="J545" s="651"/>
      <c r="K545" s="651"/>
      <c r="L545" s="648"/>
    </row>
    <row r="546" spans="1:12" ht="24" x14ac:dyDescent="0.2">
      <c r="A546" s="652">
        <v>1298</v>
      </c>
      <c r="B546" s="203" t="s">
        <v>12</v>
      </c>
      <c r="C546" s="207" t="s">
        <v>11</v>
      </c>
      <c r="D546" s="207" t="s">
        <v>280</v>
      </c>
      <c r="E546" s="207" t="s">
        <v>281</v>
      </c>
      <c r="F546" s="653" t="s">
        <v>8</v>
      </c>
      <c r="G546" s="653"/>
      <c r="H546" s="650"/>
      <c r="I546" s="650"/>
      <c r="J546" s="650"/>
      <c r="K546" s="650"/>
      <c r="L546" s="650"/>
    </row>
    <row r="547" spans="1:12" x14ac:dyDescent="0.2">
      <c r="A547" s="652"/>
      <c r="B547" s="651" t="s">
        <v>4105</v>
      </c>
      <c r="C547" s="654" t="s">
        <v>4106</v>
      </c>
      <c r="D547" s="655">
        <v>43436</v>
      </c>
      <c r="E547" s="651" t="s">
        <v>389</v>
      </c>
      <c r="F547" s="651" t="s">
        <v>4108</v>
      </c>
      <c r="G547" s="651"/>
      <c r="H547" s="649" t="s">
        <v>286</v>
      </c>
      <c r="I547" s="649"/>
      <c r="J547" s="209" t="s">
        <v>287</v>
      </c>
      <c r="K547" s="209" t="s">
        <v>16</v>
      </c>
      <c r="L547" s="210">
        <v>390</v>
      </c>
    </row>
    <row r="548" spans="1:12" x14ac:dyDescent="0.2">
      <c r="A548" s="652"/>
      <c r="B548" s="651"/>
      <c r="C548" s="654"/>
      <c r="D548" s="655"/>
      <c r="E548" s="651"/>
      <c r="F548" s="651"/>
      <c r="G548" s="651"/>
      <c r="H548" s="649" t="s">
        <v>242</v>
      </c>
      <c r="I548" s="649"/>
      <c r="J548" s="209" t="s">
        <v>287</v>
      </c>
      <c r="K548" s="209" t="s">
        <v>287</v>
      </c>
      <c r="L548" s="210">
        <v>0</v>
      </c>
    </row>
    <row r="549" spans="1:12" ht="24" x14ac:dyDescent="0.2">
      <c r="A549" s="652"/>
      <c r="B549" s="203" t="s">
        <v>6</v>
      </c>
      <c r="C549" s="207" t="s">
        <v>5</v>
      </c>
      <c r="D549" s="207" t="s">
        <v>288</v>
      </c>
      <c r="E549" s="207" t="s">
        <v>289</v>
      </c>
      <c r="F549" s="650"/>
      <c r="G549" s="650"/>
      <c r="H549" s="649" t="s">
        <v>290</v>
      </c>
      <c r="I549" s="649"/>
      <c r="J549" s="651" t="s">
        <v>287</v>
      </c>
      <c r="K549" s="651" t="s">
        <v>287</v>
      </c>
      <c r="L549" s="648">
        <v>0</v>
      </c>
    </row>
    <row r="550" spans="1:12" ht="24" x14ac:dyDescent="0.2">
      <c r="A550" s="652"/>
      <c r="B550" s="209" t="s">
        <v>333</v>
      </c>
      <c r="C550" s="209" t="s">
        <v>4108</v>
      </c>
      <c r="D550" s="211">
        <v>43447</v>
      </c>
      <c r="E550" s="209" t="s">
        <v>4107</v>
      </c>
      <c r="F550" s="650"/>
      <c r="G550" s="650"/>
      <c r="H550" s="649"/>
      <c r="I550" s="649"/>
      <c r="J550" s="651"/>
      <c r="K550" s="651"/>
      <c r="L550" s="648"/>
    </row>
    <row r="551" spans="1:12" ht="24" x14ac:dyDescent="0.2">
      <c r="A551" s="652">
        <v>1299</v>
      </c>
      <c r="B551" s="203" t="s">
        <v>12</v>
      </c>
      <c r="C551" s="207" t="s">
        <v>11</v>
      </c>
      <c r="D551" s="207" t="s">
        <v>280</v>
      </c>
      <c r="E551" s="207" t="s">
        <v>281</v>
      </c>
      <c r="F551" s="653" t="s">
        <v>8</v>
      </c>
      <c r="G551" s="653"/>
      <c r="H551" s="650"/>
      <c r="I551" s="650"/>
      <c r="J551" s="650"/>
      <c r="K551" s="650"/>
      <c r="L551" s="650"/>
    </row>
    <row r="552" spans="1:12" x14ac:dyDescent="0.2">
      <c r="A552" s="652"/>
      <c r="B552" s="651" t="s">
        <v>4109</v>
      </c>
      <c r="C552" s="654" t="s">
        <v>4110</v>
      </c>
      <c r="D552" s="655">
        <v>43536</v>
      </c>
      <c r="E552" s="651" t="s">
        <v>743</v>
      </c>
      <c r="F552" s="651" t="s">
        <v>4111</v>
      </c>
      <c r="G552" s="651"/>
      <c r="H552" s="649" t="s">
        <v>286</v>
      </c>
      <c r="I552" s="649"/>
      <c r="J552" s="209" t="s">
        <v>287</v>
      </c>
      <c r="K552" s="209" t="s">
        <v>16</v>
      </c>
      <c r="L552" s="210">
        <v>1018.5</v>
      </c>
    </row>
    <row r="553" spans="1:12" x14ac:dyDescent="0.2">
      <c r="A553" s="652"/>
      <c r="B553" s="651"/>
      <c r="C553" s="654"/>
      <c r="D553" s="655"/>
      <c r="E553" s="651"/>
      <c r="F553" s="651"/>
      <c r="G553" s="651"/>
      <c r="H553" s="649" t="s">
        <v>242</v>
      </c>
      <c r="I553" s="649"/>
      <c r="J553" s="651" t="s">
        <v>287</v>
      </c>
      <c r="K553" s="651" t="s">
        <v>16</v>
      </c>
      <c r="L553" s="648">
        <v>2533.9299999999998</v>
      </c>
    </row>
    <row r="554" spans="1:12" x14ac:dyDescent="0.2">
      <c r="A554" s="652"/>
      <c r="B554" s="651"/>
      <c r="C554" s="654"/>
      <c r="D554" s="655"/>
      <c r="E554" s="651"/>
      <c r="F554" s="651"/>
      <c r="G554" s="651"/>
      <c r="H554" s="649"/>
      <c r="I554" s="649"/>
      <c r="J554" s="651"/>
      <c r="K554" s="651"/>
      <c r="L554" s="648"/>
    </row>
    <row r="555" spans="1:12" ht="24" x14ac:dyDescent="0.2">
      <c r="A555" s="652"/>
      <c r="B555" s="203" t="s">
        <v>6</v>
      </c>
      <c r="C555" s="207" t="s">
        <v>5</v>
      </c>
      <c r="D555" s="207" t="s">
        <v>288</v>
      </c>
      <c r="E555" s="207" t="s">
        <v>289</v>
      </c>
      <c r="F555" s="650"/>
      <c r="G555" s="650"/>
      <c r="H555" s="649" t="s">
        <v>290</v>
      </c>
      <c r="I555" s="649"/>
      <c r="J555" s="651" t="s">
        <v>287</v>
      </c>
      <c r="K555" s="651" t="s">
        <v>287</v>
      </c>
      <c r="L555" s="648">
        <v>0</v>
      </c>
    </row>
    <row r="556" spans="1:12" ht="24" x14ac:dyDescent="0.2">
      <c r="A556" s="652"/>
      <c r="B556" s="209" t="s">
        <v>460</v>
      </c>
      <c r="C556" s="209" t="s">
        <v>4111</v>
      </c>
      <c r="D556" s="211">
        <v>43540</v>
      </c>
      <c r="E556" s="209" t="s">
        <v>890</v>
      </c>
      <c r="F556" s="650"/>
      <c r="G556" s="650"/>
      <c r="H556" s="649"/>
      <c r="I556" s="649"/>
      <c r="J556" s="651"/>
      <c r="K556" s="651"/>
      <c r="L556" s="648"/>
    </row>
    <row r="557" spans="1:12" ht="24" x14ac:dyDescent="0.2">
      <c r="A557" s="652">
        <v>1300</v>
      </c>
      <c r="B557" s="203" t="s">
        <v>12</v>
      </c>
      <c r="C557" s="207" t="s">
        <v>11</v>
      </c>
      <c r="D557" s="207" t="s">
        <v>280</v>
      </c>
      <c r="E557" s="207" t="s">
        <v>281</v>
      </c>
      <c r="F557" s="653" t="s">
        <v>8</v>
      </c>
      <c r="G557" s="653"/>
      <c r="H557" s="650"/>
      <c r="I557" s="650"/>
      <c r="J557" s="650"/>
      <c r="K557" s="650"/>
      <c r="L557" s="650"/>
    </row>
    <row r="558" spans="1:12" x14ac:dyDescent="0.2">
      <c r="A558" s="652"/>
      <c r="B558" s="651" t="s">
        <v>4112</v>
      </c>
      <c r="C558" s="654" t="s">
        <v>4113</v>
      </c>
      <c r="D558" s="655">
        <v>43397</v>
      </c>
      <c r="E558" s="651" t="s">
        <v>1336</v>
      </c>
      <c r="F558" s="651" t="s">
        <v>1337</v>
      </c>
      <c r="G558" s="651"/>
      <c r="H558" s="649" t="s">
        <v>286</v>
      </c>
      <c r="I558" s="649"/>
      <c r="J558" s="209" t="s">
        <v>287</v>
      </c>
      <c r="K558" s="209" t="s">
        <v>16</v>
      </c>
      <c r="L558" s="210">
        <v>337</v>
      </c>
    </row>
    <row r="559" spans="1:12" x14ac:dyDescent="0.2">
      <c r="A559" s="652"/>
      <c r="B559" s="651"/>
      <c r="C559" s="654"/>
      <c r="D559" s="655"/>
      <c r="E559" s="651"/>
      <c r="F559" s="651"/>
      <c r="G559" s="651"/>
      <c r="H559" s="649" t="s">
        <v>242</v>
      </c>
      <c r="I559" s="649"/>
      <c r="J559" s="209" t="s">
        <v>287</v>
      </c>
      <c r="K559" s="209" t="s">
        <v>16</v>
      </c>
      <c r="L559" s="210">
        <v>500</v>
      </c>
    </row>
    <row r="560" spans="1:12" ht="24" x14ac:dyDescent="0.2">
      <c r="A560" s="652"/>
      <c r="B560" s="203" t="s">
        <v>6</v>
      </c>
      <c r="C560" s="207" t="s">
        <v>5</v>
      </c>
      <c r="D560" s="207" t="s">
        <v>288</v>
      </c>
      <c r="E560" s="207" t="s">
        <v>289</v>
      </c>
      <c r="F560" s="650"/>
      <c r="G560" s="650"/>
      <c r="H560" s="649" t="s">
        <v>290</v>
      </c>
      <c r="I560" s="649"/>
      <c r="J560" s="651" t="s">
        <v>287</v>
      </c>
      <c r="K560" s="651" t="s">
        <v>16</v>
      </c>
      <c r="L560" s="648">
        <v>100</v>
      </c>
    </row>
    <row r="561" spans="1:12" ht="24" x14ac:dyDescent="0.2">
      <c r="A561" s="652"/>
      <c r="B561" s="209" t="s">
        <v>291</v>
      </c>
      <c r="C561" s="209" t="s">
        <v>1337</v>
      </c>
      <c r="D561" s="211">
        <v>43399</v>
      </c>
      <c r="E561" s="209" t="s">
        <v>791</v>
      </c>
      <c r="F561" s="650"/>
      <c r="G561" s="650"/>
      <c r="H561" s="649"/>
      <c r="I561" s="649"/>
      <c r="J561" s="651"/>
      <c r="K561" s="651"/>
      <c r="L561" s="648"/>
    </row>
  </sheetData>
  <mergeCells count="1643">
    <mergeCell ref="A10:A15"/>
    <mergeCell ref="F10:G10"/>
    <mergeCell ref="H10:L10"/>
    <mergeCell ref="B11:B13"/>
    <mergeCell ref="C11:C13"/>
    <mergeCell ref="B2:L2"/>
    <mergeCell ref="A3:A5"/>
    <mergeCell ref="B3:I4"/>
    <mergeCell ref="B5:L5"/>
    <mergeCell ref="A6:A8"/>
    <mergeCell ref="C6:E6"/>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K6:L8"/>
    <mergeCell ref="C7:E7"/>
    <mergeCell ref="C8:E8"/>
    <mergeCell ref="F9:G9"/>
    <mergeCell ref="H9:I9"/>
    <mergeCell ref="J18:J19"/>
    <mergeCell ref="K18:K19"/>
    <mergeCell ref="L18:L19"/>
    <mergeCell ref="F20:G21"/>
    <mergeCell ref="H20:I21"/>
    <mergeCell ref="J20:J21"/>
    <mergeCell ref="K20:K21"/>
    <mergeCell ref="L20:L21"/>
    <mergeCell ref="A16:A21"/>
    <mergeCell ref="F16:G16"/>
    <mergeCell ref="H16:L16"/>
    <mergeCell ref="B17:B19"/>
    <mergeCell ref="C17:C19"/>
    <mergeCell ref="D17:D19"/>
    <mergeCell ref="E17:E19"/>
    <mergeCell ref="F17:G19"/>
    <mergeCell ref="H17:I17"/>
    <mergeCell ref="H18:I19"/>
    <mergeCell ref="D28:D29"/>
    <mergeCell ref="E28:E29"/>
    <mergeCell ref="F28:G29"/>
    <mergeCell ref="H28:I28"/>
    <mergeCell ref="H29:I29"/>
    <mergeCell ref="F30:G31"/>
    <mergeCell ref="H30:I31"/>
    <mergeCell ref="F25:G26"/>
    <mergeCell ref="H25:I26"/>
    <mergeCell ref="J25:J26"/>
    <mergeCell ref="K25:K26"/>
    <mergeCell ref="L25:L26"/>
    <mergeCell ref="A27:A31"/>
    <mergeCell ref="F27:G27"/>
    <mergeCell ref="H27:L27"/>
    <mergeCell ref="B28:B29"/>
    <mergeCell ref="C28:C29"/>
    <mergeCell ref="A22:A26"/>
    <mergeCell ref="F22:G22"/>
    <mergeCell ref="H22:L22"/>
    <mergeCell ref="B23:B24"/>
    <mergeCell ref="C23:C24"/>
    <mergeCell ref="D23:D24"/>
    <mergeCell ref="E23:E24"/>
    <mergeCell ref="F23:G24"/>
    <mergeCell ref="H23:I23"/>
    <mergeCell ref="H24:I24"/>
    <mergeCell ref="K35:K36"/>
    <mergeCell ref="L35:L36"/>
    <mergeCell ref="A37:A42"/>
    <mergeCell ref="F37:G37"/>
    <mergeCell ref="H37:L37"/>
    <mergeCell ref="B38:B40"/>
    <mergeCell ref="C38:C40"/>
    <mergeCell ref="D38:D40"/>
    <mergeCell ref="E38:E40"/>
    <mergeCell ref="F38:G40"/>
    <mergeCell ref="F33:G34"/>
    <mergeCell ref="H33:I33"/>
    <mergeCell ref="H34:I34"/>
    <mergeCell ref="F35:G36"/>
    <mergeCell ref="H35:I36"/>
    <mergeCell ref="J35:J36"/>
    <mergeCell ref="J30:J31"/>
    <mergeCell ref="K30:K31"/>
    <mergeCell ref="L30:L31"/>
    <mergeCell ref="A32:A36"/>
    <mergeCell ref="F32:G32"/>
    <mergeCell ref="H32:L32"/>
    <mergeCell ref="B33:B34"/>
    <mergeCell ref="C33:C34"/>
    <mergeCell ref="D33:D34"/>
    <mergeCell ref="E33:E34"/>
    <mergeCell ref="A48:A53"/>
    <mergeCell ref="F48:G48"/>
    <mergeCell ref="H48:L48"/>
    <mergeCell ref="B49:B51"/>
    <mergeCell ref="C49:C51"/>
    <mergeCell ref="A43:A47"/>
    <mergeCell ref="F43:G43"/>
    <mergeCell ref="H43:L43"/>
    <mergeCell ref="B44:B45"/>
    <mergeCell ref="C44:C45"/>
    <mergeCell ref="D44:D45"/>
    <mergeCell ref="E44:E45"/>
    <mergeCell ref="F44:G45"/>
    <mergeCell ref="H44:I44"/>
    <mergeCell ref="H45:I45"/>
    <mergeCell ref="H38:I38"/>
    <mergeCell ref="H39:I40"/>
    <mergeCell ref="J39:J40"/>
    <mergeCell ref="K39:K40"/>
    <mergeCell ref="L39:L40"/>
    <mergeCell ref="F41:G42"/>
    <mergeCell ref="H41:I42"/>
    <mergeCell ref="J41:J42"/>
    <mergeCell ref="K41:K42"/>
    <mergeCell ref="L41:L42"/>
    <mergeCell ref="K50:K51"/>
    <mergeCell ref="L50:L51"/>
    <mergeCell ref="F52:G53"/>
    <mergeCell ref="H52:I53"/>
    <mergeCell ref="J52:J53"/>
    <mergeCell ref="K52:K53"/>
    <mergeCell ref="L52:L53"/>
    <mergeCell ref="D49:D51"/>
    <mergeCell ref="E49:E51"/>
    <mergeCell ref="F49:G51"/>
    <mergeCell ref="H49:I49"/>
    <mergeCell ref="H50:I51"/>
    <mergeCell ref="J50:J51"/>
    <mergeCell ref="F46:G47"/>
    <mergeCell ref="H46:I47"/>
    <mergeCell ref="J46:J47"/>
    <mergeCell ref="K46:K47"/>
    <mergeCell ref="L46:L47"/>
    <mergeCell ref="D60:D61"/>
    <mergeCell ref="E60:E61"/>
    <mergeCell ref="F60:G61"/>
    <mergeCell ref="H60:I60"/>
    <mergeCell ref="H61:I61"/>
    <mergeCell ref="F62:G63"/>
    <mergeCell ref="H62:I63"/>
    <mergeCell ref="F57:G58"/>
    <mergeCell ref="H57:I58"/>
    <mergeCell ref="J57:J58"/>
    <mergeCell ref="K57:K58"/>
    <mergeCell ref="L57:L58"/>
    <mergeCell ref="A59:A63"/>
    <mergeCell ref="F59:G59"/>
    <mergeCell ref="H59:L59"/>
    <mergeCell ref="B60:B61"/>
    <mergeCell ref="C60:C61"/>
    <mergeCell ref="A54:A58"/>
    <mergeCell ref="F54:G54"/>
    <mergeCell ref="H54:L54"/>
    <mergeCell ref="B55:B56"/>
    <mergeCell ref="C55:C56"/>
    <mergeCell ref="D55:D56"/>
    <mergeCell ref="E55:E56"/>
    <mergeCell ref="F55:G56"/>
    <mergeCell ref="H55:I55"/>
    <mergeCell ref="H56:I56"/>
    <mergeCell ref="A70:A76"/>
    <mergeCell ref="F70:G70"/>
    <mergeCell ref="H70:L70"/>
    <mergeCell ref="B71:B74"/>
    <mergeCell ref="C71:C74"/>
    <mergeCell ref="F65:G67"/>
    <mergeCell ref="H65:I65"/>
    <mergeCell ref="H66:I67"/>
    <mergeCell ref="J66:J67"/>
    <mergeCell ref="K66:K67"/>
    <mergeCell ref="L66:L67"/>
    <mergeCell ref="J62:J63"/>
    <mergeCell ref="K62:K63"/>
    <mergeCell ref="L62:L63"/>
    <mergeCell ref="A64:A69"/>
    <mergeCell ref="F64:G64"/>
    <mergeCell ref="H64:L64"/>
    <mergeCell ref="B65:B67"/>
    <mergeCell ref="C65:C67"/>
    <mergeCell ref="D65:D67"/>
    <mergeCell ref="E65:E67"/>
    <mergeCell ref="K72:K74"/>
    <mergeCell ref="L72:L74"/>
    <mergeCell ref="F75:G76"/>
    <mergeCell ref="H75:I76"/>
    <mergeCell ref="J75:J76"/>
    <mergeCell ref="K75:K76"/>
    <mergeCell ref="L75:L76"/>
    <mergeCell ref="D71:D74"/>
    <mergeCell ref="E71:E74"/>
    <mergeCell ref="F71:G74"/>
    <mergeCell ref="H71:I71"/>
    <mergeCell ref="H72:I74"/>
    <mergeCell ref="J72:J74"/>
    <mergeCell ref="F68:G69"/>
    <mergeCell ref="H68:I69"/>
    <mergeCell ref="J68:J69"/>
    <mergeCell ref="K68:K69"/>
    <mergeCell ref="L68:L69"/>
    <mergeCell ref="H85:I86"/>
    <mergeCell ref="J79:J80"/>
    <mergeCell ref="K79:K80"/>
    <mergeCell ref="L79:L80"/>
    <mergeCell ref="F81:G82"/>
    <mergeCell ref="H81:I82"/>
    <mergeCell ref="J81:J82"/>
    <mergeCell ref="K81:K82"/>
    <mergeCell ref="L81:L82"/>
    <mergeCell ref="A77:A82"/>
    <mergeCell ref="F77:G77"/>
    <mergeCell ref="H77:L77"/>
    <mergeCell ref="B78:B80"/>
    <mergeCell ref="C78:C80"/>
    <mergeCell ref="D78:D80"/>
    <mergeCell ref="E78:E80"/>
    <mergeCell ref="F78:G80"/>
    <mergeCell ref="H78:I78"/>
    <mergeCell ref="H79:I80"/>
    <mergeCell ref="A94:A99"/>
    <mergeCell ref="F94:G94"/>
    <mergeCell ref="H94:L94"/>
    <mergeCell ref="B95:B97"/>
    <mergeCell ref="C95:C97"/>
    <mergeCell ref="A89:A93"/>
    <mergeCell ref="F89:G89"/>
    <mergeCell ref="H89:L89"/>
    <mergeCell ref="B90:B91"/>
    <mergeCell ref="C90:C91"/>
    <mergeCell ref="D90:D91"/>
    <mergeCell ref="E90:E91"/>
    <mergeCell ref="F90:G91"/>
    <mergeCell ref="H90:I90"/>
    <mergeCell ref="H91:I91"/>
    <mergeCell ref="J85:J86"/>
    <mergeCell ref="K85:K86"/>
    <mergeCell ref="L85:L86"/>
    <mergeCell ref="F87:G88"/>
    <mergeCell ref="H87:I88"/>
    <mergeCell ref="J87:J88"/>
    <mergeCell ref="K87:K88"/>
    <mergeCell ref="L87:L88"/>
    <mergeCell ref="A83:A88"/>
    <mergeCell ref="F83:G83"/>
    <mergeCell ref="H83:L83"/>
    <mergeCell ref="B84:B86"/>
    <mergeCell ref="C84:C86"/>
    <mergeCell ref="D84:D86"/>
    <mergeCell ref="E84:E86"/>
    <mergeCell ref="F84:G86"/>
    <mergeCell ref="H84:I84"/>
    <mergeCell ref="K96:K97"/>
    <mergeCell ref="L96:L97"/>
    <mergeCell ref="F98:G99"/>
    <mergeCell ref="H98:I99"/>
    <mergeCell ref="J98:J99"/>
    <mergeCell ref="K98:K99"/>
    <mergeCell ref="L98:L99"/>
    <mergeCell ref="D95:D97"/>
    <mergeCell ref="E95:E97"/>
    <mergeCell ref="F95:G97"/>
    <mergeCell ref="H95:I95"/>
    <mergeCell ref="H96:I97"/>
    <mergeCell ref="J96:J97"/>
    <mergeCell ref="F92:G93"/>
    <mergeCell ref="H92:I93"/>
    <mergeCell ref="J92:J93"/>
    <mergeCell ref="K92:K93"/>
    <mergeCell ref="L92:L93"/>
    <mergeCell ref="J102:J104"/>
    <mergeCell ref="K102:K104"/>
    <mergeCell ref="L102:L104"/>
    <mergeCell ref="F105:G106"/>
    <mergeCell ref="H105:I106"/>
    <mergeCell ref="J105:J106"/>
    <mergeCell ref="K105:K106"/>
    <mergeCell ref="L105:L106"/>
    <mergeCell ref="A100:A106"/>
    <mergeCell ref="F100:G100"/>
    <mergeCell ref="H100:L100"/>
    <mergeCell ref="B101:B104"/>
    <mergeCell ref="C101:C104"/>
    <mergeCell ref="D101:D104"/>
    <mergeCell ref="E101:E104"/>
    <mergeCell ref="F101:G104"/>
    <mergeCell ref="H101:I101"/>
    <mergeCell ref="H102:I104"/>
    <mergeCell ref="H116:I118"/>
    <mergeCell ref="J109:J111"/>
    <mergeCell ref="K109:K111"/>
    <mergeCell ref="L109:L111"/>
    <mergeCell ref="F112:G113"/>
    <mergeCell ref="H112:I113"/>
    <mergeCell ref="J112:J113"/>
    <mergeCell ref="K112:K113"/>
    <mergeCell ref="L112:L113"/>
    <mergeCell ref="A107:A113"/>
    <mergeCell ref="F107:G107"/>
    <mergeCell ref="H107:L107"/>
    <mergeCell ref="B108:B111"/>
    <mergeCell ref="C108:C111"/>
    <mergeCell ref="D108:D111"/>
    <mergeCell ref="E108:E111"/>
    <mergeCell ref="F108:G111"/>
    <mergeCell ref="H108:I108"/>
    <mergeCell ref="H109:I111"/>
    <mergeCell ref="A126:A131"/>
    <mergeCell ref="F126:G126"/>
    <mergeCell ref="H126:L126"/>
    <mergeCell ref="B127:B129"/>
    <mergeCell ref="C127:C129"/>
    <mergeCell ref="A121:A125"/>
    <mergeCell ref="F121:G121"/>
    <mergeCell ref="H121:L121"/>
    <mergeCell ref="B122:B123"/>
    <mergeCell ref="C122:C123"/>
    <mergeCell ref="D122:D123"/>
    <mergeCell ref="E122:E123"/>
    <mergeCell ref="F122:G123"/>
    <mergeCell ref="H122:I122"/>
    <mergeCell ref="H123:I123"/>
    <mergeCell ref="J116:J118"/>
    <mergeCell ref="K116:K118"/>
    <mergeCell ref="L116:L118"/>
    <mergeCell ref="F119:G120"/>
    <mergeCell ref="H119:I120"/>
    <mergeCell ref="J119:J120"/>
    <mergeCell ref="K119:K120"/>
    <mergeCell ref="L119:L120"/>
    <mergeCell ref="A114:A120"/>
    <mergeCell ref="F114:G114"/>
    <mergeCell ref="H114:L114"/>
    <mergeCell ref="B115:B118"/>
    <mergeCell ref="C115:C118"/>
    <mergeCell ref="D115:D118"/>
    <mergeCell ref="E115:E118"/>
    <mergeCell ref="F115:G118"/>
    <mergeCell ref="H115:I115"/>
    <mergeCell ref="K128:K129"/>
    <mergeCell ref="L128:L129"/>
    <mergeCell ref="F130:G131"/>
    <mergeCell ref="H130:I131"/>
    <mergeCell ref="J130:J131"/>
    <mergeCell ref="K130:K131"/>
    <mergeCell ref="L130:L131"/>
    <mergeCell ref="D127:D129"/>
    <mergeCell ref="E127:E129"/>
    <mergeCell ref="F127:G129"/>
    <mergeCell ref="H127:I127"/>
    <mergeCell ref="H128:I129"/>
    <mergeCell ref="J128:J129"/>
    <mergeCell ref="F124:G125"/>
    <mergeCell ref="H124:I125"/>
    <mergeCell ref="J124:J125"/>
    <mergeCell ref="K124:K125"/>
    <mergeCell ref="L124:L125"/>
    <mergeCell ref="J134:J135"/>
    <mergeCell ref="K134:K135"/>
    <mergeCell ref="L134:L135"/>
    <mergeCell ref="F136:G137"/>
    <mergeCell ref="H136:I137"/>
    <mergeCell ref="J136:J137"/>
    <mergeCell ref="K136:K137"/>
    <mergeCell ref="L136:L137"/>
    <mergeCell ref="A132:A137"/>
    <mergeCell ref="F132:G132"/>
    <mergeCell ref="H132:L132"/>
    <mergeCell ref="B133:B135"/>
    <mergeCell ref="C133:C135"/>
    <mergeCell ref="D133:D135"/>
    <mergeCell ref="E133:E135"/>
    <mergeCell ref="F133:G135"/>
    <mergeCell ref="H133:I133"/>
    <mergeCell ref="H134:I135"/>
    <mergeCell ref="H146:I147"/>
    <mergeCell ref="J140:J141"/>
    <mergeCell ref="K140:K141"/>
    <mergeCell ref="L140:L141"/>
    <mergeCell ref="F142:G143"/>
    <mergeCell ref="H142:I143"/>
    <mergeCell ref="J142:J143"/>
    <mergeCell ref="K142:K143"/>
    <mergeCell ref="L142:L143"/>
    <mergeCell ref="A138:A143"/>
    <mergeCell ref="F138:G138"/>
    <mergeCell ref="H138:L138"/>
    <mergeCell ref="B139:B141"/>
    <mergeCell ref="C139:C141"/>
    <mergeCell ref="D139:D141"/>
    <mergeCell ref="E139:E141"/>
    <mergeCell ref="F139:G141"/>
    <mergeCell ref="H139:I139"/>
    <mergeCell ref="H140:I141"/>
    <mergeCell ref="A155:A160"/>
    <mergeCell ref="F155:G155"/>
    <mergeCell ref="H155:L155"/>
    <mergeCell ref="B156:B158"/>
    <mergeCell ref="C156:C158"/>
    <mergeCell ref="A150:A154"/>
    <mergeCell ref="F150:G150"/>
    <mergeCell ref="H150:L150"/>
    <mergeCell ref="B151:B152"/>
    <mergeCell ref="C151:C152"/>
    <mergeCell ref="D151:D152"/>
    <mergeCell ref="E151:E152"/>
    <mergeCell ref="F151:G152"/>
    <mergeCell ref="H151:I151"/>
    <mergeCell ref="H152:I152"/>
    <mergeCell ref="J146:J147"/>
    <mergeCell ref="K146:K147"/>
    <mergeCell ref="L146:L147"/>
    <mergeCell ref="F148:G149"/>
    <mergeCell ref="H148:I149"/>
    <mergeCell ref="J148:J149"/>
    <mergeCell ref="K148:K149"/>
    <mergeCell ref="L148:L149"/>
    <mergeCell ref="A144:A149"/>
    <mergeCell ref="F144:G144"/>
    <mergeCell ref="H144:L144"/>
    <mergeCell ref="B145:B147"/>
    <mergeCell ref="C145:C147"/>
    <mergeCell ref="D145:D147"/>
    <mergeCell ref="E145:E147"/>
    <mergeCell ref="F145:G147"/>
    <mergeCell ref="H145:I145"/>
    <mergeCell ref="K157:K158"/>
    <mergeCell ref="L157:L158"/>
    <mergeCell ref="F159:G160"/>
    <mergeCell ref="H159:I160"/>
    <mergeCell ref="J159:J160"/>
    <mergeCell ref="K159:K160"/>
    <mergeCell ref="L159:L160"/>
    <mergeCell ref="D156:D158"/>
    <mergeCell ref="E156:E158"/>
    <mergeCell ref="F156:G158"/>
    <mergeCell ref="H156:I156"/>
    <mergeCell ref="H157:I158"/>
    <mergeCell ref="J157:J158"/>
    <mergeCell ref="F153:G154"/>
    <mergeCell ref="H153:I154"/>
    <mergeCell ref="J153:J154"/>
    <mergeCell ref="K153:K154"/>
    <mergeCell ref="L153:L154"/>
    <mergeCell ref="F164:G165"/>
    <mergeCell ref="H164:I165"/>
    <mergeCell ref="J164:J165"/>
    <mergeCell ref="K164:K165"/>
    <mergeCell ref="L164:L165"/>
    <mergeCell ref="A166:A170"/>
    <mergeCell ref="F166:G166"/>
    <mergeCell ref="H166:L166"/>
    <mergeCell ref="B167:B168"/>
    <mergeCell ref="C167:C168"/>
    <mergeCell ref="A161:A165"/>
    <mergeCell ref="F161:G161"/>
    <mergeCell ref="H161:L161"/>
    <mergeCell ref="B162:B163"/>
    <mergeCell ref="C162:C163"/>
    <mergeCell ref="D162:D163"/>
    <mergeCell ref="E162:E163"/>
    <mergeCell ref="F162:G163"/>
    <mergeCell ref="H162:I162"/>
    <mergeCell ref="H163:I163"/>
    <mergeCell ref="J169:J170"/>
    <mergeCell ref="K169:K170"/>
    <mergeCell ref="L169:L170"/>
    <mergeCell ref="A171:A175"/>
    <mergeCell ref="F171:G171"/>
    <mergeCell ref="H171:L171"/>
    <mergeCell ref="B172:B173"/>
    <mergeCell ref="C172:C173"/>
    <mergeCell ref="D172:D173"/>
    <mergeCell ref="E172:E173"/>
    <mergeCell ref="D167:D168"/>
    <mergeCell ref="E167:E168"/>
    <mergeCell ref="F167:G168"/>
    <mergeCell ref="H167:I167"/>
    <mergeCell ref="H168:I168"/>
    <mergeCell ref="F169:G170"/>
    <mergeCell ref="H169:I170"/>
    <mergeCell ref="H177:I177"/>
    <mergeCell ref="H178:I178"/>
    <mergeCell ref="F179:G180"/>
    <mergeCell ref="H179:I180"/>
    <mergeCell ref="J179:J180"/>
    <mergeCell ref="K179:K180"/>
    <mergeCell ref="K174:K175"/>
    <mergeCell ref="L174:L175"/>
    <mergeCell ref="A176:A180"/>
    <mergeCell ref="F176:G176"/>
    <mergeCell ref="H176:L176"/>
    <mergeCell ref="B177:B178"/>
    <mergeCell ref="C177:C178"/>
    <mergeCell ref="D177:D178"/>
    <mergeCell ref="E177:E178"/>
    <mergeCell ref="F177:G178"/>
    <mergeCell ref="F172:G173"/>
    <mergeCell ref="H172:I172"/>
    <mergeCell ref="H173:I173"/>
    <mergeCell ref="F174:G175"/>
    <mergeCell ref="H174:I175"/>
    <mergeCell ref="J174:J175"/>
    <mergeCell ref="F195:G196"/>
    <mergeCell ref="H195:I196"/>
    <mergeCell ref="J195:J196"/>
    <mergeCell ref="K195:K196"/>
    <mergeCell ref="L195:L196"/>
    <mergeCell ref="D192:D194"/>
    <mergeCell ref="E192:E194"/>
    <mergeCell ref="F192:G194"/>
    <mergeCell ref="H192:I192"/>
    <mergeCell ref="L179:L180"/>
    <mergeCell ref="A181:A185"/>
    <mergeCell ref="F181:G181"/>
    <mergeCell ref="H181:L181"/>
    <mergeCell ref="B182:B183"/>
    <mergeCell ref="C182:C183"/>
    <mergeCell ref="D182:D183"/>
    <mergeCell ref="E182:E183"/>
    <mergeCell ref="F182:G183"/>
    <mergeCell ref="H182:I182"/>
    <mergeCell ref="A186:A190"/>
    <mergeCell ref="F186:G186"/>
    <mergeCell ref="H186:L186"/>
    <mergeCell ref="B187:B188"/>
    <mergeCell ref="C187:C188"/>
    <mergeCell ref="D187:D188"/>
    <mergeCell ref="E187:E188"/>
    <mergeCell ref="F187:G188"/>
    <mergeCell ref="H187:I187"/>
    <mergeCell ref="H188:I188"/>
    <mergeCell ref="H183:I183"/>
    <mergeCell ref="F184:G185"/>
    <mergeCell ref="H184:I185"/>
    <mergeCell ref="J184:J185"/>
    <mergeCell ref="K184:K185"/>
    <mergeCell ref="L184:L185"/>
    <mergeCell ref="K193:K194"/>
    <mergeCell ref="L193:L194"/>
    <mergeCell ref="H193:I194"/>
    <mergeCell ref="J193:J194"/>
    <mergeCell ref="F189:G190"/>
    <mergeCell ref="H189:I190"/>
    <mergeCell ref="J189:J190"/>
    <mergeCell ref="K189:K190"/>
    <mergeCell ref="L189:L190"/>
    <mergeCell ref="F200:G201"/>
    <mergeCell ref="H200:I201"/>
    <mergeCell ref="J200:J201"/>
    <mergeCell ref="K200:K201"/>
    <mergeCell ref="L200:L201"/>
    <mergeCell ref="A202:A206"/>
    <mergeCell ref="F202:G202"/>
    <mergeCell ref="H202:L202"/>
    <mergeCell ref="B203:B204"/>
    <mergeCell ref="C203:C204"/>
    <mergeCell ref="A197:A201"/>
    <mergeCell ref="F197:G197"/>
    <mergeCell ref="H197:L197"/>
    <mergeCell ref="B198:B199"/>
    <mergeCell ref="C198:C199"/>
    <mergeCell ref="D198:D199"/>
    <mergeCell ref="E198:E199"/>
    <mergeCell ref="F198:G199"/>
    <mergeCell ref="H198:I198"/>
    <mergeCell ref="H199:I199"/>
    <mergeCell ref="A191:A196"/>
    <mergeCell ref="F191:G191"/>
    <mergeCell ref="H191:L191"/>
    <mergeCell ref="B192:B194"/>
    <mergeCell ref="C192:C194"/>
    <mergeCell ref="F208:G209"/>
    <mergeCell ref="H208:I208"/>
    <mergeCell ref="H209:I209"/>
    <mergeCell ref="F210:G211"/>
    <mergeCell ref="H210:I211"/>
    <mergeCell ref="J210:J211"/>
    <mergeCell ref="J205:J206"/>
    <mergeCell ref="K205:K206"/>
    <mergeCell ref="L205:L206"/>
    <mergeCell ref="A207:A211"/>
    <mergeCell ref="F207:G207"/>
    <mergeCell ref="H207:L207"/>
    <mergeCell ref="B208:B209"/>
    <mergeCell ref="C208:C209"/>
    <mergeCell ref="D208:D209"/>
    <mergeCell ref="E208:E209"/>
    <mergeCell ref="D203:D204"/>
    <mergeCell ref="E203:E204"/>
    <mergeCell ref="F203:G204"/>
    <mergeCell ref="H203:I203"/>
    <mergeCell ref="H204:I204"/>
    <mergeCell ref="F205:G206"/>
    <mergeCell ref="H205:I206"/>
    <mergeCell ref="H213:I213"/>
    <mergeCell ref="H214:I215"/>
    <mergeCell ref="J214:J215"/>
    <mergeCell ref="K214:K215"/>
    <mergeCell ref="L214:L215"/>
    <mergeCell ref="F216:G217"/>
    <mergeCell ref="H216:I217"/>
    <mergeCell ref="J216:J217"/>
    <mergeCell ref="K216:K217"/>
    <mergeCell ref="L216:L217"/>
    <mergeCell ref="K210:K211"/>
    <mergeCell ref="L210:L211"/>
    <mergeCell ref="A212:A217"/>
    <mergeCell ref="F212:G212"/>
    <mergeCell ref="H212:L212"/>
    <mergeCell ref="B213:B215"/>
    <mergeCell ref="C213:C215"/>
    <mergeCell ref="D213:D215"/>
    <mergeCell ref="E213:E215"/>
    <mergeCell ref="F213:G215"/>
    <mergeCell ref="J220:J221"/>
    <mergeCell ref="K220:K221"/>
    <mergeCell ref="L220:L221"/>
    <mergeCell ref="F222:G223"/>
    <mergeCell ref="H222:I223"/>
    <mergeCell ref="J222:J223"/>
    <mergeCell ref="K222:K223"/>
    <mergeCell ref="L222:L223"/>
    <mergeCell ref="A218:A223"/>
    <mergeCell ref="F218:G218"/>
    <mergeCell ref="H218:L218"/>
    <mergeCell ref="B219:B221"/>
    <mergeCell ref="C219:C221"/>
    <mergeCell ref="D219:D221"/>
    <mergeCell ref="E219:E221"/>
    <mergeCell ref="F219:G221"/>
    <mergeCell ref="H219:I219"/>
    <mergeCell ref="H220:I221"/>
    <mergeCell ref="H232:I233"/>
    <mergeCell ref="J226:J227"/>
    <mergeCell ref="K226:K227"/>
    <mergeCell ref="L226:L227"/>
    <mergeCell ref="F228:G229"/>
    <mergeCell ref="H228:I229"/>
    <mergeCell ref="J228:J229"/>
    <mergeCell ref="K228:K229"/>
    <mergeCell ref="L228:L229"/>
    <mergeCell ref="A224:A229"/>
    <mergeCell ref="F224:G224"/>
    <mergeCell ref="H224:L224"/>
    <mergeCell ref="B225:B227"/>
    <mergeCell ref="C225:C227"/>
    <mergeCell ref="D225:D227"/>
    <mergeCell ref="E225:E227"/>
    <mergeCell ref="F225:G227"/>
    <mergeCell ref="H225:I225"/>
    <mergeCell ref="H226:I227"/>
    <mergeCell ref="A241:A246"/>
    <mergeCell ref="F241:G241"/>
    <mergeCell ref="H241:L241"/>
    <mergeCell ref="B242:B244"/>
    <mergeCell ref="C242:C244"/>
    <mergeCell ref="A236:A240"/>
    <mergeCell ref="F236:G236"/>
    <mergeCell ref="H236:L236"/>
    <mergeCell ref="B237:B238"/>
    <mergeCell ref="C237:C238"/>
    <mergeCell ref="D237:D238"/>
    <mergeCell ref="E237:E238"/>
    <mergeCell ref="F237:G238"/>
    <mergeCell ref="H237:I237"/>
    <mergeCell ref="H238:I238"/>
    <mergeCell ref="J232:J233"/>
    <mergeCell ref="K232:K233"/>
    <mergeCell ref="L232:L233"/>
    <mergeCell ref="F234:G235"/>
    <mergeCell ref="H234:I235"/>
    <mergeCell ref="J234:J235"/>
    <mergeCell ref="K234:K235"/>
    <mergeCell ref="L234:L235"/>
    <mergeCell ref="A230:A235"/>
    <mergeCell ref="F230:G230"/>
    <mergeCell ref="H230:L230"/>
    <mergeCell ref="B231:B233"/>
    <mergeCell ref="C231:C233"/>
    <mergeCell ref="D231:D233"/>
    <mergeCell ref="E231:E233"/>
    <mergeCell ref="F231:G233"/>
    <mergeCell ref="H231:I231"/>
    <mergeCell ref="K243:K244"/>
    <mergeCell ref="L243:L244"/>
    <mergeCell ref="F245:G246"/>
    <mergeCell ref="H245:I246"/>
    <mergeCell ref="J245:J246"/>
    <mergeCell ref="K245:K246"/>
    <mergeCell ref="L245:L246"/>
    <mergeCell ref="D242:D244"/>
    <mergeCell ref="E242:E244"/>
    <mergeCell ref="F242:G244"/>
    <mergeCell ref="H242:I242"/>
    <mergeCell ref="H243:I244"/>
    <mergeCell ref="J243:J244"/>
    <mergeCell ref="F239:G240"/>
    <mergeCell ref="H239:I240"/>
    <mergeCell ref="J239:J240"/>
    <mergeCell ref="K239:K240"/>
    <mergeCell ref="L239:L240"/>
    <mergeCell ref="D253:D254"/>
    <mergeCell ref="E253:E254"/>
    <mergeCell ref="F253:G254"/>
    <mergeCell ref="H253:I253"/>
    <mergeCell ref="H254:I254"/>
    <mergeCell ref="F255:G256"/>
    <mergeCell ref="H255:I256"/>
    <mergeCell ref="F250:G251"/>
    <mergeCell ref="H250:I251"/>
    <mergeCell ref="J250:J251"/>
    <mergeCell ref="K250:K251"/>
    <mergeCell ref="L250:L251"/>
    <mergeCell ref="A252:A256"/>
    <mergeCell ref="F252:G252"/>
    <mergeCell ref="H252:L252"/>
    <mergeCell ref="B253:B254"/>
    <mergeCell ref="C253:C254"/>
    <mergeCell ref="A247:A251"/>
    <mergeCell ref="F247:G247"/>
    <mergeCell ref="H247:L247"/>
    <mergeCell ref="B248:B249"/>
    <mergeCell ref="C248:C249"/>
    <mergeCell ref="D248:D249"/>
    <mergeCell ref="E248:E249"/>
    <mergeCell ref="F248:G249"/>
    <mergeCell ref="H248:I248"/>
    <mergeCell ref="H249:I249"/>
    <mergeCell ref="K260:K261"/>
    <mergeCell ref="L260:L261"/>
    <mergeCell ref="A262:A266"/>
    <mergeCell ref="F262:G262"/>
    <mergeCell ref="H262:L262"/>
    <mergeCell ref="B263:B264"/>
    <mergeCell ref="C263:C264"/>
    <mergeCell ref="D263:D264"/>
    <mergeCell ref="E263:E264"/>
    <mergeCell ref="F263:G264"/>
    <mergeCell ref="F258:G259"/>
    <mergeCell ref="H258:I258"/>
    <mergeCell ref="H259:I259"/>
    <mergeCell ref="F260:G261"/>
    <mergeCell ref="H260:I261"/>
    <mergeCell ref="J260:J261"/>
    <mergeCell ref="J255:J256"/>
    <mergeCell ref="K255:K256"/>
    <mergeCell ref="L255:L256"/>
    <mergeCell ref="A257:A261"/>
    <mergeCell ref="F257:G257"/>
    <mergeCell ref="H257:L257"/>
    <mergeCell ref="B258:B259"/>
    <mergeCell ref="C258:C259"/>
    <mergeCell ref="D258:D259"/>
    <mergeCell ref="E258:E259"/>
    <mergeCell ref="H269:I269"/>
    <mergeCell ref="F270:G271"/>
    <mergeCell ref="H270:I271"/>
    <mergeCell ref="J270:J271"/>
    <mergeCell ref="K270:K271"/>
    <mergeCell ref="L270:L271"/>
    <mergeCell ref="L265:L266"/>
    <mergeCell ref="A267:A271"/>
    <mergeCell ref="F267:G267"/>
    <mergeCell ref="H267:L267"/>
    <mergeCell ref="B268:B269"/>
    <mergeCell ref="C268:C269"/>
    <mergeCell ref="D268:D269"/>
    <mergeCell ref="E268:E269"/>
    <mergeCell ref="F268:G269"/>
    <mergeCell ref="H268:I268"/>
    <mergeCell ref="H263:I263"/>
    <mergeCell ref="H264:I264"/>
    <mergeCell ref="F265:G266"/>
    <mergeCell ref="H265:I266"/>
    <mergeCell ref="J265:J266"/>
    <mergeCell ref="K265:K266"/>
    <mergeCell ref="D278:D279"/>
    <mergeCell ref="E278:E279"/>
    <mergeCell ref="F278:G279"/>
    <mergeCell ref="H278:I278"/>
    <mergeCell ref="H279:I279"/>
    <mergeCell ref="F280:G281"/>
    <mergeCell ref="H280:I281"/>
    <mergeCell ref="F275:G276"/>
    <mergeCell ref="H275:I276"/>
    <mergeCell ref="J275:J276"/>
    <mergeCell ref="K275:K276"/>
    <mergeCell ref="L275:L276"/>
    <mergeCell ref="A277:A281"/>
    <mergeCell ref="F277:G277"/>
    <mergeCell ref="H277:L277"/>
    <mergeCell ref="B278:B279"/>
    <mergeCell ref="C278:C279"/>
    <mergeCell ref="A272:A276"/>
    <mergeCell ref="F272:G272"/>
    <mergeCell ref="H272:L272"/>
    <mergeCell ref="B273:B274"/>
    <mergeCell ref="C273:C274"/>
    <mergeCell ref="D273:D274"/>
    <mergeCell ref="E273:E274"/>
    <mergeCell ref="F273:G274"/>
    <mergeCell ref="H273:I273"/>
    <mergeCell ref="H274:I274"/>
    <mergeCell ref="F283:G285"/>
    <mergeCell ref="H283:I283"/>
    <mergeCell ref="H284:I285"/>
    <mergeCell ref="J284:J285"/>
    <mergeCell ref="K284:K285"/>
    <mergeCell ref="L284:L285"/>
    <mergeCell ref="J280:J281"/>
    <mergeCell ref="K280:K281"/>
    <mergeCell ref="L280:L281"/>
    <mergeCell ref="A282:A287"/>
    <mergeCell ref="F282:G282"/>
    <mergeCell ref="H282:L282"/>
    <mergeCell ref="B283:B285"/>
    <mergeCell ref="C283:C285"/>
    <mergeCell ref="D283:D285"/>
    <mergeCell ref="E283:E285"/>
    <mergeCell ref="K290:K291"/>
    <mergeCell ref="L290:L291"/>
    <mergeCell ref="D289:D291"/>
    <mergeCell ref="E289:E291"/>
    <mergeCell ref="F289:G291"/>
    <mergeCell ref="H289:I289"/>
    <mergeCell ref="F286:G287"/>
    <mergeCell ref="H286:I287"/>
    <mergeCell ref="J286:J287"/>
    <mergeCell ref="K286:K287"/>
    <mergeCell ref="L286:L287"/>
    <mergeCell ref="D300:D301"/>
    <mergeCell ref="E300:E301"/>
    <mergeCell ref="F300:G301"/>
    <mergeCell ref="H300:I300"/>
    <mergeCell ref="H301:I301"/>
    <mergeCell ref="F302:G303"/>
    <mergeCell ref="H302:I303"/>
    <mergeCell ref="F297:G298"/>
    <mergeCell ref="H297:I298"/>
    <mergeCell ref="J297:J298"/>
    <mergeCell ref="K297:K298"/>
    <mergeCell ref="L297:L298"/>
    <mergeCell ref="F288:G288"/>
    <mergeCell ref="H288:L288"/>
    <mergeCell ref="F292:G293"/>
    <mergeCell ref="H292:I293"/>
    <mergeCell ref="J292:J293"/>
    <mergeCell ref="K292:K293"/>
    <mergeCell ref="L292:L293"/>
    <mergeCell ref="A294:A298"/>
    <mergeCell ref="F294:G294"/>
    <mergeCell ref="H294:L294"/>
    <mergeCell ref="B295:B296"/>
    <mergeCell ref="C295:C296"/>
    <mergeCell ref="D295:D296"/>
    <mergeCell ref="E295:E296"/>
    <mergeCell ref="F295:G296"/>
    <mergeCell ref="H295:I295"/>
    <mergeCell ref="H296:I296"/>
    <mergeCell ref="F308:G309"/>
    <mergeCell ref="H308:I309"/>
    <mergeCell ref="J308:J309"/>
    <mergeCell ref="K308:K309"/>
    <mergeCell ref="L308:L309"/>
    <mergeCell ref="H290:I291"/>
    <mergeCell ref="J290:J291"/>
    <mergeCell ref="A288:A293"/>
    <mergeCell ref="B289:B291"/>
    <mergeCell ref="C289:C291"/>
    <mergeCell ref="A310:A315"/>
    <mergeCell ref="F310:G310"/>
    <mergeCell ref="H310:L310"/>
    <mergeCell ref="B311:B313"/>
    <mergeCell ref="C311:C313"/>
    <mergeCell ref="F305:G307"/>
    <mergeCell ref="H305:I305"/>
    <mergeCell ref="H306:I307"/>
    <mergeCell ref="J306:J307"/>
    <mergeCell ref="K306:K307"/>
    <mergeCell ref="L306:L307"/>
    <mergeCell ref="J302:J303"/>
    <mergeCell ref="K302:K303"/>
    <mergeCell ref="L302:L303"/>
    <mergeCell ref="A304:A309"/>
    <mergeCell ref="F304:G304"/>
    <mergeCell ref="H304:L304"/>
    <mergeCell ref="B305:B307"/>
    <mergeCell ref="C305:C307"/>
    <mergeCell ref="D305:D307"/>
    <mergeCell ref="E305:E307"/>
    <mergeCell ref="A299:A303"/>
    <mergeCell ref="F299:G299"/>
    <mergeCell ref="H299:L299"/>
    <mergeCell ref="B300:B301"/>
    <mergeCell ref="C300:C301"/>
    <mergeCell ref="A321:A327"/>
    <mergeCell ref="F321:G321"/>
    <mergeCell ref="H321:L321"/>
    <mergeCell ref="B322:B325"/>
    <mergeCell ref="C322:C325"/>
    <mergeCell ref="A316:A320"/>
    <mergeCell ref="F316:G316"/>
    <mergeCell ref="H316:L316"/>
    <mergeCell ref="B317:B318"/>
    <mergeCell ref="C317:C318"/>
    <mergeCell ref="D317:D318"/>
    <mergeCell ref="E317:E318"/>
    <mergeCell ref="F317:G318"/>
    <mergeCell ref="H317:I317"/>
    <mergeCell ref="H318:I318"/>
    <mergeCell ref="K312:K313"/>
    <mergeCell ref="L312:L313"/>
    <mergeCell ref="F314:G315"/>
    <mergeCell ref="H314:I315"/>
    <mergeCell ref="J314:J315"/>
    <mergeCell ref="K314:K315"/>
    <mergeCell ref="L314:L315"/>
    <mergeCell ref="D311:D313"/>
    <mergeCell ref="E311:E313"/>
    <mergeCell ref="F311:G313"/>
    <mergeCell ref="H311:I311"/>
    <mergeCell ref="H312:I313"/>
    <mergeCell ref="J312:J313"/>
    <mergeCell ref="K323:K325"/>
    <mergeCell ref="L323:L325"/>
    <mergeCell ref="F326:G327"/>
    <mergeCell ref="H326:I327"/>
    <mergeCell ref="J326:J327"/>
    <mergeCell ref="K326:K327"/>
    <mergeCell ref="L326:L327"/>
    <mergeCell ref="D322:D325"/>
    <mergeCell ref="E322:E325"/>
    <mergeCell ref="F322:G325"/>
    <mergeCell ref="H322:I322"/>
    <mergeCell ref="H323:I325"/>
    <mergeCell ref="J323:J325"/>
    <mergeCell ref="F319:G320"/>
    <mergeCell ref="H319:I320"/>
    <mergeCell ref="J319:J320"/>
    <mergeCell ref="K319:K320"/>
    <mergeCell ref="L319:L320"/>
    <mergeCell ref="J330:J331"/>
    <mergeCell ref="K330:K331"/>
    <mergeCell ref="L330:L331"/>
    <mergeCell ref="F332:G333"/>
    <mergeCell ref="H332:I333"/>
    <mergeCell ref="J332:J333"/>
    <mergeCell ref="K332:K333"/>
    <mergeCell ref="L332:L333"/>
    <mergeCell ref="A328:A333"/>
    <mergeCell ref="F328:G328"/>
    <mergeCell ref="H328:L328"/>
    <mergeCell ref="B329:B331"/>
    <mergeCell ref="C329:C331"/>
    <mergeCell ref="D329:D331"/>
    <mergeCell ref="E329:E331"/>
    <mergeCell ref="F329:G331"/>
    <mergeCell ref="H329:I329"/>
    <mergeCell ref="H330:I331"/>
    <mergeCell ref="J336:J338"/>
    <mergeCell ref="K336:K338"/>
    <mergeCell ref="L336:L338"/>
    <mergeCell ref="F339:G340"/>
    <mergeCell ref="H339:I340"/>
    <mergeCell ref="J339:J340"/>
    <mergeCell ref="K339:K340"/>
    <mergeCell ref="L339:L340"/>
    <mergeCell ref="A334:A340"/>
    <mergeCell ref="F334:G334"/>
    <mergeCell ref="H334:L334"/>
    <mergeCell ref="B335:B338"/>
    <mergeCell ref="C335:C338"/>
    <mergeCell ref="D335:D338"/>
    <mergeCell ref="E335:E338"/>
    <mergeCell ref="F335:G338"/>
    <mergeCell ref="H335:I335"/>
    <mergeCell ref="H336:I338"/>
    <mergeCell ref="J343:J345"/>
    <mergeCell ref="K343:K345"/>
    <mergeCell ref="L343:L345"/>
    <mergeCell ref="F346:G347"/>
    <mergeCell ref="H346:I347"/>
    <mergeCell ref="J346:J347"/>
    <mergeCell ref="K346:K347"/>
    <mergeCell ref="L346:L347"/>
    <mergeCell ref="A341:A347"/>
    <mergeCell ref="F341:G341"/>
    <mergeCell ref="H341:L341"/>
    <mergeCell ref="B342:B345"/>
    <mergeCell ref="C342:C345"/>
    <mergeCell ref="D342:D345"/>
    <mergeCell ref="E342:E345"/>
    <mergeCell ref="F342:G345"/>
    <mergeCell ref="H342:I342"/>
    <mergeCell ref="H343:I345"/>
    <mergeCell ref="J350:J351"/>
    <mergeCell ref="K350:K351"/>
    <mergeCell ref="L350:L351"/>
    <mergeCell ref="F352:G353"/>
    <mergeCell ref="H352:I353"/>
    <mergeCell ref="J352:J353"/>
    <mergeCell ref="K352:K353"/>
    <mergeCell ref="L352:L353"/>
    <mergeCell ref="A348:A353"/>
    <mergeCell ref="F348:G348"/>
    <mergeCell ref="H348:L348"/>
    <mergeCell ref="B349:B351"/>
    <mergeCell ref="C349:C351"/>
    <mergeCell ref="D349:D351"/>
    <mergeCell ref="E349:E351"/>
    <mergeCell ref="F349:G351"/>
    <mergeCell ref="H349:I349"/>
    <mergeCell ref="H350:I351"/>
    <mergeCell ref="J356:J357"/>
    <mergeCell ref="K356:K357"/>
    <mergeCell ref="L356:L357"/>
    <mergeCell ref="F358:G359"/>
    <mergeCell ref="H358:I359"/>
    <mergeCell ref="J358:J359"/>
    <mergeCell ref="K358:K359"/>
    <mergeCell ref="L358:L359"/>
    <mergeCell ref="A354:A359"/>
    <mergeCell ref="F354:G354"/>
    <mergeCell ref="H354:L354"/>
    <mergeCell ref="B355:B357"/>
    <mergeCell ref="C355:C357"/>
    <mergeCell ref="D355:D357"/>
    <mergeCell ref="E355:E357"/>
    <mergeCell ref="F355:G357"/>
    <mergeCell ref="H355:I355"/>
    <mergeCell ref="H356:I357"/>
    <mergeCell ref="J362:J363"/>
    <mergeCell ref="K362:K363"/>
    <mergeCell ref="L362:L363"/>
    <mergeCell ref="F364:G365"/>
    <mergeCell ref="H364:I365"/>
    <mergeCell ref="J364:J365"/>
    <mergeCell ref="K364:K365"/>
    <mergeCell ref="L364:L365"/>
    <mergeCell ref="A360:A365"/>
    <mergeCell ref="F360:G360"/>
    <mergeCell ref="H360:L360"/>
    <mergeCell ref="B361:B363"/>
    <mergeCell ref="C361:C363"/>
    <mergeCell ref="D361:D363"/>
    <mergeCell ref="E361:E363"/>
    <mergeCell ref="F361:G363"/>
    <mergeCell ref="H361:I361"/>
    <mergeCell ref="H362:I363"/>
    <mergeCell ref="D372:D373"/>
    <mergeCell ref="E372:E373"/>
    <mergeCell ref="F372:G373"/>
    <mergeCell ref="H372:I372"/>
    <mergeCell ref="H373:I373"/>
    <mergeCell ref="F369:G370"/>
    <mergeCell ref="H369:I370"/>
    <mergeCell ref="J369:J370"/>
    <mergeCell ref="K369:K370"/>
    <mergeCell ref="L369:L370"/>
    <mergeCell ref="A371:A375"/>
    <mergeCell ref="F371:G371"/>
    <mergeCell ref="H371:L371"/>
    <mergeCell ref="B372:B373"/>
    <mergeCell ref="C372:C373"/>
    <mergeCell ref="A366:A370"/>
    <mergeCell ref="F366:G366"/>
    <mergeCell ref="H366:L366"/>
    <mergeCell ref="B367:B368"/>
    <mergeCell ref="C367:C368"/>
    <mergeCell ref="D367:D368"/>
    <mergeCell ref="E367:E368"/>
    <mergeCell ref="F367:G368"/>
    <mergeCell ref="H367:I367"/>
    <mergeCell ref="H368:I368"/>
    <mergeCell ref="K379:K380"/>
    <mergeCell ref="L379:L380"/>
    <mergeCell ref="A381:A385"/>
    <mergeCell ref="F381:G381"/>
    <mergeCell ref="H381:L381"/>
    <mergeCell ref="B382:B383"/>
    <mergeCell ref="C382:C383"/>
    <mergeCell ref="D382:D383"/>
    <mergeCell ref="E382:E383"/>
    <mergeCell ref="F382:G383"/>
    <mergeCell ref="F377:G378"/>
    <mergeCell ref="H377:I377"/>
    <mergeCell ref="H378:I378"/>
    <mergeCell ref="F379:G380"/>
    <mergeCell ref="H379:I380"/>
    <mergeCell ref="J379:J380"/>
    <mergeCell ref="J374:J375"/>
    <mergeCell ref="K374:K375"/>
    <mergeCell ref="L374:L375"/>
    <mergeCell ref="A376:A380"/>
    <mergeCell ref="F376:G376"/>
    <mergeCell ref="H376:L376"/>
    <mergeCell ref="B377:B378"/>
    <mergeCell ref="C377:C378"/>
    <mergeCell ref="D377:D378"/>
    <mergeCell ref="E377:E378"/>
    <mergeCell ref="F374:G375"/>
    <mergeCell ref="H374:I375"/>
    <mergeCell ref="H388:I388"/>
    <mergeCell ref="F389:G390"/>
    <mergeCell ref="H389:I390"/>
    <mergeCell ref="J389:J390"/>
    <mergeCell ref="K389:K390"/>
    <mergeCell ref="L389:L390"/>
    <mergeCell ref="L384:L385"/>
    <mergeCell ref="A386:A390"/>
    <mergeCell ref="F386:G386"/>
    <mergeCell ref="H386:L386"/>
    <mergeCell ref="B387:B388"/>
    <mergeCell ref="C387:C388"/>
    <mergeCell ref="D387:D388"/>
    <mergeCell ref="E387:E388"/>
    <mergeCell ref="F387:G388"/>
    <mergeCell ref="H387:I387"/>
    <mergeCell ref="H382:I382"/>
    <mergeCell ref="H383:I383"/>
    <mergeCell ref="F384:G385"/>
    <mergeCell ref="H384:I385"/>
    <mergeCell ref="J384:J385"/>
    <mergeCell ref="K384:K385"/>
    <mergeCell ref="D397:D398"/>
    <mergeCell ref="E397:E398"/>
    <mergeCell ref="F397:G398"/>
    <mergeCell ref="H397:I397"/>
    <mergeCell ref="H398:I398"/>
    <mergeCell ref="F399:G400"/>
    <mergeCell ref="H399:I400"/>
    <mergeCell ref="F394:G395"/>
    <mergeCell ref="H394:I395"/>
    <mergeCell ref="J394:J395"/>
    <mergeCell ref="K394:K395"/>
    <mergeCell ref="L394:L395"/>
    <mergeCell ref="A396:A400"/>
    <mergeCell ref="F396:G396"/>
    <mergeCell ref="H396:L396"/>
    <mergeCell ref="B397:B398"/>
    <mergeCell ref="C397:C398"/>
    <mergeCell ref="A391:A395"/>
    <mergeCell ref="F391:G391"/>
    <mergeCell ref="H391:L391"/>
    <mergeCell ref="B392:B393"/>
    <mergeCell ref="C392:C393"/>
    <mergeCell ref="D392:D393"/>
    <mergeCell ref="E392:E393"/>
    <mergeCell ref="F392:G393"/>
    <mergeCell ref="H392:I392"/>
    <mergeCell ref="H393:I393"/>
    <mergeCell ref="F405:G406"/>
    <mergeCell ref="H405:I406"/>
    <mergeCell ref="J405:J406"/>
    <mergeCell ref="K405:K406"/>
    <mergeCell ref="L405:L406"/>
    <mergeCell ref="A407:A411"/>
    <mergeCell ref="F407:G407"/>
    <mergeCell ref="H407:L407"/>
    <mergeCell ref="B408:B409"/>
    <mergeCell ref="C408:C409"/>
    <mergeCell ref="F402:G404"/>
    <mergeCell ref="H402:I402"/>
    <mergeCell ref="H403:I404"/>
    <mergeCell ref="J403:J404"/>
    <mergeCell ref="K403:K404"/>
    <mergeCell ref="L403:L404"/>
    <mergeCell ref="J399:J400"/>
    <mergeCell ref="K399:K400"/>
    <mergeCell ref="L399:L400"/>
    <mergeCell ref="A401:A406"/>
    <mergeCell ref="F401:G401"/>
    <mergeCell ref="H401:L401"/>
    <mergeCell ref="B402:B404"/>
    <mergeCell ref="C402:C404"/>
    <mergeCell ref="D402:D404"/>
    <mergeCell ref="E402:E404"/>
    <mergeCell ref="F413:G414"/>
    <mergeCell ref="H413:I413"/>
    <mergeCell ref="H414:I414"/>
    <mergeCell ref="F415:G416"/>
    <mergeCell ref="H415:I416"/>
    <mergeCell ref="J415:J416"/>
    <mergeCell ref="J410:J411"/>
    <mergeCell ref="K410:K411"/>
    <mergeCell ref="L410:L411"/>
    <mergeCell ref="A412:A416"/>
    <mergeCell ref="F412:G412"/>
    <mergeCell ref="H412:L412"/>
    <mergeCell ref="B413:B414"/>
    <mergeCell ref="C413:C414"/>
    <mergeCell ref="D413:D414"/>
    <mergeCell ref="E413:E414"/>
    <mergeCell ref="D408:D409"/>
    <mergeCell ref="E408:E409"/>
    <mergeCell ref="F408:G409"/>
    <mergeCell ref="H408:I408"/>
    <mergeCell ref="H409:I409"/>
    <mergeCell ref="F410:G411"/>
    <mergeCell ref="H410:I411"/>
    <mergeCell ref="H418:I418"/>
    <mergeCell ref="H419:I420"/>
    <mergeCell ref="J419:J420"/>
    <mergeCell ref="K419:K420"/>
    <mergeCell ref="L419:L420"/>
    <mergeCell ref="F421:G422"/>
    <mergeCell ref="H421:I422"/>
    <mergeCell ref="J421:J422"/>
    <mergeCell ref="K421:K422"/>
    <mergeCell ref="L421:L422"/>
    <mergeCell ref="K415:K416"/>
    <mergeCell ref="L415:L416"/>
    <mergeCell ref="A417:A422"/>
    <mergeCell ref="F417:G417"/>
    <mergeCell ref="H417:L417"/>
    <mergeCell ref="B418:B420"/>
    <mergeCell ref="C418:C420"/>
    <mergeCell ref="D418:D420"/>
    <mergeCell ref="E418:E420"/>
    <mergeCell ref="F418:G420"/>
    <mergeCell ref="J425:J426"/>
    <mergeCell ref="K425:K426"/>
    <mergeCell ref="L425:L426"/>
    <mergeCell ref="F427:G428"/>
    <mergeCell ref="H427:I428"/>
    <mergeCell ref="J427:J428"/>
    <mergeCell ref="K427:K428"/>
    <mergeCell ref="L427:L428"/>
    <mergeCell ref="A423:A428"/>
    <mergeCell ref="F423:G423"/>
    <mergeCell ref="H423:L423"/>
    <mergeCell ref="B424:B426"/>
    <mergeCell ref="C424:C426"/>
    <mergeCell ref="D424:D426"/>
    <mergeCell ref="E424:E426"/>
    <mergeCell ref="F424:G426"/>
    <mergeCell ref="H424:I424"/>
    <mergeCell ref="H425:I426"/>
    <mergeCell ref="D435:D436"/>
    <mergeCell ref="E435:E436"/>
    <mergeCell ref="F435:G436"/>
    <mergeCell ref="H435:I435"/>
    <mergeCell ref="H436:I436"/>
    <mergeCell ref="F437:G438"/>
    <mergeCell ref="H437:I438"/>
    <mergeCell ref="F432:G433"/>
    <mergeCell ref="H432:I433"/>
    <mergeCell ref="J432:J433"/>
    <mergeCell ref="K432:K433"/>
    <mergeCell ref="L432:L433"/>
    <mergeCell ref="A434:A438"/>
    <mergeCell ref="F434:G434"/>
    <mergeCell ref="H434:L434"/>
    <mergeCell ref="B435:B436"/>
    <mergeCell ref="C435:C436"/>
    <mergeCell ref="A429:A433"/>
    <mergeCell ref="F429:G429"/>
    <mergeCell ref="H429:L429"/>
    <mergeCell ref="B430:B431"/>
    <mergeCell ref="C430:C431"/>
    <mergeCell ref="D430:D431"/>
    <mergeCell ref="E430:E431"/>
    <mergeCell ref="F430:G431"/>
    <mergeCell ref="H430:I430"/>
    <mergeCell ref="H431:I431"/>
    <mergeCell ref="F444:G445"/>
    <mergeCell ref="H444:I445"/>
    <mergeCell ref="J444:J445"/>
    <mergeCell ref="K444:K445"/>
    <mergeCell ref="L444:L445"/>
    <mergeCell ref="A446:A450"/>
    <mergeCell ref="F446:G446"/>
    <mergeCell ref="H446:L446"/>
    <mergeCell ref="B447:B448"/>
    <mergeCell ref="C447:C448"/>
    <mergeCell ref="F440:G443"/>
    <mergeCell ref="H440:I440"/>
    <mergeCell ref="H441:I443"/>
    <mergeCell ref="J441:J443"/>
    <mergeCell ref="K441:K443"/>
    <mergeCell ref="L441:L443"/>
    <mergeCell ref="J437:J438"/>
    <mergeCell ref="K437:K438"/>
    <mergeCell ref="L437:L438"/>
    <mergeCell ref="A439:A445"/>
    <mergeCell ref="F439:G439"/>
    <mergeCell ref="H439:L439"/>
    <mergeCell ref="B440:B443"/>
    <mergeCell ref="C440:C443"/>
    <mergeCell ref="D440:D443"/>
    <mergeCell ref="E440:E443"/>
    <mergeCell ref="J449:J450"/>
    <mergeCell ref="K449:K450"/>
    <mergeCell ref="L449:L450"/>
    <mergeCell ref="A451:A455"/>
    <mergeCell ref="F451:G451"/>
    <mergeCell ref="H451:L451"/>
    <mergeCell ref="B452:B453"/>
    <mergeCell ref="C452:C453"/>
    <mergeCell ref="D452:D453"/>
    <mergeCell ref="E452:E453"/>
    <mergeCell ref="D447:D448"/>
    <mergeCell ref="E447:E448"/>
    <mergeCell ref="F447:G448"/>
    <mergeCell ref="H447:I447"/>
    <mergeCell ref="H448:I448"/>
    <mergeCell ref="F449:G450"/>
    <mergeCell ref="H449:I450"/>
    <mergeCell ref="H457:I457"/>
    <mergeCell ref="H458:I458"/>
    <mergeCell ref="F459:G460"/>
    <mergeCell ref="H459:I460"/>
    <mergeCell ref="J459:J460"/>
    <mergeCell ref="K459:K460"/>
    <mergeCell ref="K454:K455"/>
    <mergeCell ref="L454:L455"/>
    <mergeCell ref="A456:A460"/>
    <mergeCell ref="F456:G456"/>
    <mergeCell ref="H456:L456"/>
    <mergeCell ref="B457:B458"/>
    <mergeCell ref="C457:C458"/>
    <mergeCell ref="D457:D458"/>
    <mergeCell ref="E457:E458"/>
    <mergeCell ref="F457:G458"/>
    <mergeCell ref="F452:G453"/>
    <mergeCell ref="H452:I452"/>
    <mergeCell ref="H453:I453"/>
    <mergeCell ref="F454:G455"/>
    <mergeCell ref="H454:I455"/>
    <mergeCell ref="J454:J455"/>
    <mergeCell ref="A466:A470"/>
    <mergeCell ref="F466:G466"/>
    <mergeCell ref="H466:L466"/>
    <mergeCell ref="B467:B468"/>
    <mergeCell ref="C467:C468"/>
    <mergeCell ref="D467:D468"/>
    <mergeCell ref="E467:E468"/>
    <mergeCell ref="F467:G468"/>
    <mergeCell ref="H467:I467"/>
    <mergeCell ref="H468:I468"/>
    <mergeCell ref="H463:I463"/>
    <mergeCell ref="F464:G465"/>
    <mergeCell ref="H464:I465"/>
    <mergeCell ref="J464:J465"/>
    <mergeCell ref="K464:K465"/>
    <mergeCell ref="L464:L465"/>
    <mergeCell ref="L459:L460"/>
    <mergeCell ref="A461:A465"/>
    <mergeCell ref="F461:G461"/>
    <mergeCell ref="H461:L461"/>
    <mergeCell ref="B462:B463"/>
    <mergeCell ref="C462:C463"/>
    <mergeCell ref="D462:D463"/>
    <mergeCell ref="E462:E463"/>
    <mergeCell ref="F462:G463"/>
    <mergeCell ref="H462:I462"/>
    <mergeCell ref="J487:J488"/>
    <mergeCell ref="K487:K488"/>
    <mergeCell ref="L487:L488"/>
    <mergeCell ref="D484:D486"/>
    <mergeCell ref="E484:E486"/>
    <mergeCell ref="F484:G486"/>
    <mergeCell ref="H484:I484"/>
    <mergeCell ref="D472:D473"/>
    <mergeCell ref="E472:E473"/>
    <mergeCell ref="F472:G473"/>
    <mergeCell ref="H472:I472"/>
    <mergeCell ref="H473:I473"/>
    <mergeCell ref="F474:G475"/>
    <mergeCell ref="H474:I475"/>
    <mergeCell ref="F469:G470"/>
    <mergeCell ref="H469:I470"/>
    <mergeCell ref="J469:J470"/>
    <mergeCell ref="K469:K470"/>
    <mergeCell ref="L469:L470"/>
    <mergeCell ref="F471:G471"/>
    <mergeCell ref="H471:L471"/>
    <mergeCell ref="F477:G480"/>
    <mergeCell ref="H477:I477"/>
    <mergeCell ref="H478:I480"/>
    <mergeCell ref="J478:J480"/>
    <mergeCell ref="K478:K480"/>
    <mergeCell ref="L478:L480"/>
    <mergeCell ref="J474:J475"/>
    <mergeCell ref="K474:K475"/>
    <mergeCell ref="L474:L475"/>
    <mergeCell ref="A476:A482"/>
    <mergeCell ref="F476:G476"/>
    <mergeCell ref="H476:L476"/>
    <mergeCell ref="B477:B480"/>
    <mergeCell ref="C477:C480"/>
    <mergeCell ref="D477:D480"/>
    <mergeCell ref="E477:E480"/>
    <mergeCell ref="K485:K486"/>
    <mergeCell ref="L485:L486"/>
    <mergeCell ref="A471:A475"/>
    <mergeCell ref="B472:B473"/>
    <mergeCell ref="C472:C473"/>
    <mergeCell ref="H485:I486"/>
    <mergeCell ref="J485:J486"/>
    <mergeCell ref="F481:G482"/>
    <mergeCell ref="H481:I482"/>
    <mergeCell ref="J481:J482"/>
    <mergeCell ref="K481:K482"/>
    <mergeCell ref="L481:L482"/>
    <mergeCell ref="J491:J492"/>
    <mergeCell ref="K491:K492"/>
    <mergeCell ref="L491:L492"/>
    <mergeCell ref="F493:G494"/>
    <mergeCell ref="H493:I494"/>
    <mergeCell ref="J493:J494"/>
    <mergeCell ref="K493:K494"/>
    <mergeCell ref="L493:L494"/>
    <mergeCell ref="A489:A494"/>
    <mergeCell ref="F489:G489"/>
    <mergeCell ref="H489:L489"/>
    <mergeCell ref="B490:B492"/>
    <mergeCell ref="C490:C492"/>
    <mergeCell ref="D490:D492"/>
    <mergeCell ref="E490:E492"/>
    <mergeCell ref="F490:G492"/>
    <mergeCell ref="H490:I490"/>
    <mergeCell ref="H491:I492"/>
    <mergeCell ref="A483:A488"/>
    <mergeCell ref="F483:G483"/>
    <mergeCell ref="H483:L483"/>
    <mergeCell ref="B484:B486"/>
    <mergeCell ref="C484:C486"/>
    <mergeCell ref="F487:G488"/>
    <mergeCell ref="H487:I488"/>
    <mergeCell ref="F498:G499"/>
    <mergeCell ref="H498:I499"/>
    <mergeCell ref="J498:J499"/>
    <mergeCell ref="K498:K499"/>
    <mergeCell ref="L498:L499"/>
    <mergeCell ref="A500:A504"/>
    <mergeCell ref="F500:G500"/>
    <mergeCell ref="H500:L500"/>
    <mergeCell ref="B501:B502"/>
    <mergeCell ref="C501:C502"/>
    <mergeCell ref="A495:A499"/>
    <mergeCell ref="F495:G495"/>
    <mergeCell ref="H495:L495"/>
    <mergeCell ref="B496:B497"/>
    <mergeCell ref="C496:C497"/>
    <mergeCell ref="D496:D497"/>
    <mergeCell ref="E496:E497"/>
    <mergeCell ref="F496:G497"/>
    <mergeCell ref="H496:I496"/>
    <mergeCell ref="H497:I497"/>
    <mergeCell ref="J503:J504"/>
    <mergeCell ref="K503:K504"/>
    <mergeCell ref="L503:L504"/>
    <mergeCell ref="D501:D502"/>
    <mergeCell ref="E501:E502"/>
    <mergeCell ref="F501:G502"/>
    <mergeCell ref="H501:I501"/>
    <mergeCell ref="H502:I502"/>
    <mergeCell ref="F503:G504"/>
    <mergeCell ref="H503:I504"/>
    <mergeCell ref="H511:I511"/>
    <mergeCell ref="H512:I512"/>
    <mergeCell ref="F513:G514"/>
    <mergeCell ref="H513:I514"/>
    <mergeCell ref="J513:J514"/>
    <mergeCell ref="K513:K514"/>
    <mergeCell ref="K508:K509"/>
    <mergeCell ref="L508:L509"/>
    <mergeCell ref="A510:A514"/>
    <mergeCell ref="F510:G510"/>
    <mergeCell ref="H510:L510"/>
    <mergeCell ref="B511:B512"/>
    <mergeCell ref="C511:C512"/>
    <mergeCell ref="D511:D512"/>
    <mergeCell ref="E511:E512"/>
    <mergeCell ref="F511:G512"/>
    <mergeCell ref="F506:G507"/>
    <mergeCell ref="H506:I506"/>
    <mergeCell ref="H507:I507"/>
    <mergeCell ref="F508:G509"/>
    <mergeCell ref="H508:I509"/>
    <mergeCell ref="J508:J509"/>
    <mergeCell ref="H517:I518"/>
    <mergeCell ref="J517:J518"/>
    <mergeCell ref="K517:K518"/>
    <mergeCell ref="L517:L518"/>
    <mergeCell ref="F519:G520"/>
    <mergeCell ref="H519:I520"/>
    <mergeCell ref="J519:J520"/>
    <mergeCell ref="K519:K520"/>
    <mergeCell ref="L519:L520"/>
    <mergeCell ref="L513:L514"/>
    <mergeCell ref="A515:A520"/>
    <mergeCell ref="F515:G515"/>
    <mergeCell ref="H515:L515"/>
    <mergeCell ref="B516:B518"/>
    <mergeCell ref="C516:C518"/>
    <mergeCell ref="D516:D518"/>
    <mergeCell ref="E516:E518"/>
    <mergeCell ref="F516:G518"/>
    <mergeCell ref="H516:I516"/>
    <mergeCell ref="A505:A509"/>
    <mergeCell ref="F505:G505"/>
    <mergeCell ref="H505:L505"/>
    <mergeCell ref="B506:B507"/>
    <mergeCell ref="C506:C507"/>
    <mergeCell ref="D506:D507"/>
    <mergeCell ref="E506:E507"/>
    <mergeCell ref="D527:D528"/>
    <mergeCell ref="E527:E528"/>
    <mergeCell ref="F527:G528"/>
    <mergeCell ref="H527:I527"/>
    <mergeCell ref="H528:I528"/>
    <mergeCell ref="F529:G530"/>
    <mergeCell ref="H529:I530"/>
    <mergeCell ref="F524:G525"/>
    <mergeCell ref="H524:I525"/>
    <mergeCell ref="J524:J525"/>
    <mergeCell ref="K524:K525"/>
    <mergeCell ref="L524:L525"/>
    <mergeCell ref="A526:A530"/>
    <mergeCell ref="F526:G526"/>
    <mergeCell ref="H526:L526"/>
    <mergeCell ref="B527:B528"/>
    <mergeCell ref="C527:C528"/>
    <mergeCell ref="A521:A525"/>
    <mergeCell ref="F521:G521"/>
    <mergeCell ref="H521:L521"/>
    <mergeCell ref="B522:B523"/>
    <mergeCell ref="C522:C523"/>
    <mergeCell ref="D522:D523"/>
    <mergeCell ref="E522:E523"/>
    <mergeCell ref="F522:G523"/>
    <mergeCell ref="H522:I522"/>
    <mergeCell ref="H523:I523"/>
    <mergeCell ref="K534:K535"/>
    <mergeCell ref="L534:L535"/>
    <mergeCell ref="A536:A540"/>
    <mergeCell ref="F536:G536"/>
    <mergeCell ref="H536:L536"/>
    <mergeCell ref="B537:B538"/>
    <mergeCell ref="C537:C538"/>
    <mergeCell ref="D537:D538"/>
    <mergeCell ref="E537:E538"/>
    <mergeCell ref="F537:G538"/>
    <mergeCell ref="F532:G533"/>
    <mergeCell ref="H532:I532"/>
    <mergeCell ref="H533:I533"/>
    <mergeCell ref="F534:G535"/>
    <mergeCell ref="H534:I535"/>
    <mergeCell ref="J534:J535"/>
    <mergeCell ref="J529:J530"/>
    <mergeCell ref="K529:K530"/>
    <mergeCell ref="L529:L530"/>
    <mergeCell ref="A531:A535"/>
    <mergeCell ref="F531:G531"/>
    <mergeCell ref="H531:L531"/>
    <mergeCell ref="B532:B533"/>
    <mergeCell ref="C532:C533"/>
    <mergeCell ref="D532:D533"/>
    <mergeCell ref="E532:E533"/>
    <mergeCell ref="H543:I543"/>
    <mergeCell ref="F544:G545"/>
    <mergeCell ref="H544:I545"/>
    <mergeCell ref="J544:J545"/>
    <mergeCell ref="K544:K545"/>
    <mergeCell ref="L544:L545"/>
    <mergeCell ref="L539:L540"/>
    <mergeCell ref="A541:A545"/>
    <mergeCell ref="F541:G541"/>
    <mergeCell ref="H541:L541"/>
    <mergeCell ref="B542:B543"/>
    <mergeCell ref="C542:C543"/>
    <mergeCell ref="D542:D543"/>
    <mergeCell ref="E542:E543"/>
    <mergeCell ref="F542:G543"/>
    <mergeCell ref="H542:I542"/>
    <mergeCell ref="H537:I537"/>
    <mergeCell ref="H538:I538"/>
    <mergeCell ref="F539:G540"/>
    <mergeCell ref="H539:I540"/>
    <mergeCell ref="J539:J540"/>
    <mergeCell ref="K539:K540"/>
    <mergeCell ref="F549:G550"/>
    <mergeCell ref="H549:I550"/>
    <mergeCell ref="J549:J550"/>
    <mergeCell ref="K549:K550"/>
    <mergeCell ref="L549:L550"/>
    <mergeCell ref="A551:A556"/>
    <mergeCell ref="F551:G551"/>
    <mergeCell ref="H551:L551"/>
    <mergeCell ref="B552:B554"/>
    <mergeCell ref="C552:C554"/>
    <mergeCell ref="A546:A550"/>
    <mergeCell ref="F546:G546"/>
    <mergeCell ref="H546:L546"/>
    <mergeCell ref="B547:B548"/>
    <mergeCell ref="C547:C548"/>
    <mergeCell ref="D547:D548"/>
    <mergeCell ref="E547:E548"/>
    <mergeCell ref="F547:G548"/>
    <mergeCell ref="H547:I547"/>
    <mergeCell ref="H548:I548"/>
    <mergeCell ref="F560:G561"/>
    <mergeCell ref="H560:I561"/>
    <mergeCell ref="J560:J561"/>
    <mergeCell ref="K560:K561"/>
    <mergeCell ref="L560:L561"/>
    <mergeCell ref="A557:A561"/>
    <mergeCell ref="F557:G557"/>
    <mergeCell ref="H557:L557"/>
    <mergeCell ref="B558:B559"/>
    <mergeCell ref="C558:C559"/>
    <mergeCell ref="D558:D559"/>
    <mergeCell ref="E558:E559"/>
    <mergeCell ref="F558:G559"/>
    <mergeCell ref="H558:I558"/>
    <mergeCell ref="H559:I559"/>
    <mergeCell ref="K553:K554"/>
    <mergeCell ref="L553:L554"/>
    <mergeCell ref="F555:G556"/>
    <mergeCell ref="H555:I556"/>
    <mergeCell ref="J555:J556"/>
    <mergeCell ref="K555:K556"/>
    <mergeCell ref="L555:L556"/>
    <mergeCell ref="D552:D554"/>
    <mergeCell ref="E552:E554"/>
    <mergeCell ref="F552:G554"/>
    <mergeCell ref="H552:I552"/>
    <mergeCell ref="H553:I554"/>
    <mergeCell ref="J553:J55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topLeftCell="A2" zoomScaleNormal="100" zoomScaleSheetLayoutView="140" workbookViewId="0">
      <selection activeCell="A5" sqref="A5:M5"/>
    </sheetView>
  </sheetViews>
  <sheetFormatPr defaultColWidth="9.140625" defaultRowHeight="12.75" x14ac:dyDescent="0.2"/>
  <cols>
    <col min="1" max="1" width="3.85546875" style="112" customWidth="1"/>
    <col min="2" max="2" width="16.140625" style="112" customWidth="1"/>
    <col min="3" max="3" width="21.7109375" style="112" customWidth="1"/>
    <col min="4" max="4" width="14.42578125" style="157" customWidth="1"/>
    <col min="5" max="5" width="18.7109375" style="112" hidden="1" customWidth="1"/>
    <col min="6" max="6" width="15.140625" style="157" customWidth="1"/>
    <col min="7" max="7" width="3" style="112" customWidth="1"/>
    <col min="8" max="8" width="11.28515625" style="112" customWidth="1"/>
    <col min="9" max="9" width="3" style="112" customWidth="1"/>
    <col min="10" max="10" width="15.7109375" style="112" customWidth="1"/>
    <col min="11" max="11" width="8.42578125" style="112" customWidth="1"/>
    <col min="12" max="12" width="8.85546875" style="157" customWidth="1"/>
    <col min="13" max="13" width="9.28515625" style="355" customWidth="1"/>
    <col min="14" max="14" width="14.85546875" style="112" customWidth="1"/>
    <col min="15" max="15" width="9.140625" style="112"/>
    <col min="16" max="16" width="20.28515625" style="112" bestFit="1" customWidth="1"/>
    <col min="17" max="20" width="9.140625" style="112"/>
    <col min="21" max="21" width="9.42578125" style="112" customWidth="1"/>
    <col min="22" max="22" width="13.7109375" style="99" customWidth="1"/>
    <col min="23" max="16384" width="9.140625" style="112"/>
  </cols>
  <sheetData>
    <row r="1" spans="1:19" s="112" customFormat="1" hidden="1" x14ac:dyDescent="0.2">
      <c r="D1" s="157"/>
      <c r="F1" s="157"/>
      <c r="L1" s="157"/>
      <c r="M1" s="355"/>
    </row>
    <row r="2" spans="1:19" s="112" customFormat="1" x14ac:dyDescent="0.2">
      <c r="A2" s="112" t="s">
        <v>7856</v>
      </c>
      <c r="D2" s="157"/>
      <c r="F2" s="157"/>
      <c r="J2" s="479" t="s">
        <v>55</v>
      </c>
      <c r="K2" s="480"/>
      <c r="L2" s="480"/>
      <c r="M2" s="480"/>
      <c r="P2" s="482"/>
      <c r="Q2" s="482"/>
      <c r="R2" s="482"/>
      <c r="S2" s="482"/>
    </row>
    <row r="3" spans="1:19" s="112" customFormat="1" x14ac:dyDescent="0.2">
      <c r="D3" s="157"/>
      <c r="F3" s="157"/>
      <c r="J3" s="480"/>
      <c r="K3" s="480"/>
      <c r="L3" s="480"/>
      <c r="M3" s="480"/>
      <c r="P3" s="483"/>
      <c r="Q3" s="483"/>
      <c r="R3" s="483"/>
      <c r="S3" s="483"/>
    </row>
    <row r="4" spans="1:19" s="112" customFormat="1" ht="13.5" thickBot="1" x14ac:dyDescent="0.25">
      <c r="A4" s="152"/>
      <c r="B4" s="152"/>
      <c r="C4" s="152"/>
      <c r="D4" s="356"/>
      <c r="E4" s="152"/>
      <c r="F4" s="356"/>
      <c r="G4" s="152"/>
      <c r="H4" s="152"/>
      <c r="I4" s="152"/>
      <c r="J4" s="481"/>
      <c r="K4" s="481"/>
      <c r="L4" s="481"/>
      <c r="M4" s="481"/>
      <c r="P4" s="484"/>
      <c r="Q4" s="484"/>
      <c r="R4" s="484"/>
      <c r="S4" s="484"/>
    </row>
    <row r="5" spans="1:19" s="112" customFormat="1" ht="30" customHeight="1" thickTop="1" thickBot="1" x14ac:dyDescent="0.25">
      <c r="A5" s="485" t="str">
        <f>"1353 Travel Report for "&amp;B9&amp;", "&amp;B10&amp;" for the reporting period "&amp;"Oct 18 - March19"</f>
        <v>1353 Travel Report for Health and Human Services, HHSF CMS Centers for Medicare &amp; Medicaid Services for the reporting period Oct 18 - March19</v>
      </c>
      <c r="B5" s="486"/>
      <c r="C5" s="486"/>
      <c r="D5" s="486"/>
      <c r="E5" s="486"/>
      <c r="F5" s="486"/>
      <c r="G5" s="486"/>
      <c r="H5" s="486"/>
      <c r="I5" s="486"/>
      <c r="J5" s="486"/>
      <c r="K5" s="486"/>
      <c r="L5" s="486"/>
      <c r="M5" s="486"/>
      <c r="N5" s="156"/>
      <c r="O5" s="152"/>
      <c r="Q5" s="155"/>
    </row>
    <row r="6" spans="1:19" s="112" customFormat="1" ht="13.5" customHeight="1" thickTop="1" x14ac:dyDescent="0.2">
      <c r="A6" s="487" t="s">
        <v>50</v>
      </c>
      <c r="B6" s="489" t="s">
        <v>49</v>
      </c>
      <c r="C6" s="490"/>
      <c r="D6" s="490"/>
      <c r="E6" s="490"/>
      <c r="F6" s="490"/>
      <c r="G6" s="490"/>
      <c r="H6" s="490"/>
      <c r="I6" s="490"/>
      <c r="J6" s="491"/>
      <c r="K6" s="65" t="s">
        <v>48</v>
      </c>
      <c r="L6" s="357" t="s">
        <v>47</v>
      </c>
      <c r="M6" s="358" t="s">
        <v>46</v>
      </c>
      <c r="N6" s="154"/>
      <c r="O6" s="152"/>
    </row>
    <row r="7" spans="1:19" s="112" customFormat="1" ht="20.25" customHeight="1" thickBot="1" x14ac:dyDescent="0.25">
      <c r="A7" s="487"/>
      <c r="B7" s="492"/>
      <c r="C7" s="493"/>
      <c r="D7" s="493"/>
      <c r="E7" s="493"/>
      <c r="F7" s="493"/>
      <c r="G7" s="493"/>
      <c r="H7" s="493"/>
      <c r="I7" s="493"/>
      <c r="J7" s="494"/>
      <c r="K7" s="68">
        <v>1</v>
      </c>
      <c r="L7" s="69">
        <v>2</v>
      </c>
      <c r="M7" s="359">
        <v>2019</v>
      </c>
      <c r="N7" s="153"/>
      <c r="O7" s="152"/>
    </row>
    <row r="8" spans="1:19" s="112" customFormat="1" ht="27.75" customHeight="1" thickTop="1" thickBot="1" x14ac:dyDescent="0.25">
      <c r="A8" s="487"/>
      <c r="B8" s="495" t="s">
        <v>7857</v>
      </c>
      <c r="C8" s="496"/>
      <c r="D8" s="496"/>
      <c r="E8" s="496"/>
      <c r="F8" s="496"/>
      <c r="G8" s="497"/>
      <c r="H8" s="497"/>
      <c r="I8" s="497"/>
      <c r="J8" s="497"/>
      <c r="K8" s="497"/>
      <c r="L8" s="496"/>
      <c r="M8" s="496"/>
      <c r="N8" s="498"/>
      <c r="O8" s="152"/>
    </row>
    <row r="9" spans="1:19" s="112" customFormat="1" ht="18" customHeight="1" thickTop="1" x14ac:dyDescent="0.25">
      <c r="A9" s="487"/>
      <c r="B9" s="499" t="s">
        <v>44</v>
      </c>
      <c r="C9" s="474"/>
      <c r="D9" s="474"/>
      <c r="E9" s="474"/>
      <c r="F9" s="474"/>
      <c r="G9" s="500" t="s">
        <v>16</v>
      </c>
      <c r="H9" s="462" t="s">
        <v>7858</v>
      </c>
      <c r="I9" s="459"/>
      <c r="J9" s="462" t="s">
        <v>7859</v>
      </c>
      <c r="K9" s="465"/>
      <c r="L9" s="470"/>
      <c r="M9" s="469"/>
      <c r="N9" s="151"/>
      <c r="O9" s="147"/>
      <c r="P9" s="152"/>
    </row>
    <row r="10" spans="1:19" s="112" customFormat="1" ht="15.75" customHeight="1" x14ac:dyDescent="0.2">
      <c r="A10" s="487"/>
      <c r="B10" s="473" t="s">
        <v>7860</v>
      </c>
      <c r="C10" s="474"/>
      <c r="D10" s="474"/>
      <c r="E10" s="474"/>
      <c r="F10" s="475"/>
      <c r="G10" s="501"/>
      <c r="H10" s="463"/>
      <c r="I10" s="460"/>
      <c r="J10" s="463"/>
      <c r="K10" s="466"/>
      <c r="L10" s="470"/>
      <c r="M10" s="469"/>
      <c r="N10" s="151"/>
      <c r="O10" s="147"/>
      <c r="P10" s="152"/>
    </row>
    <row r="11" spans="1:19" s="112" customFormat="1" ht="14.25" thickBot="1" x14ac:dyDescent="0.3">
      <c r="A11" s="487"/>
      <c r="B11" s="150" t="s">
        <v>39</v>
      </c>
      <c r="C11" s="158" t="s">
        <v>7861</v>
      </c>
      <c r="D11" s="508" t="s">
        <v>7862</v>
      </c>
      <c r="E11" s="477"/>
      <c r="F11" s="478"/>
      <c r="G11" s="502"/>
      <c r="H11" s="464"/>
      <c r="I11" s="461"/>
      <c r="J11" s="464"/>
      <c r="K11" s="467"/>
      <c r="L11" s="471"/>
      <c r="M11" s="472"/>
      <c r="N11" s="148"/>
      <c r="O11" s="147"/>
      <c r="P11" s="152"/>
    </row>
    <row r="12" spans="1:19" s="112" customFormat="1" ht="13.5" thickTop="1" x14ac:dyDescent="0.2">
      <c r="A12" s="487"/>
      <c r="B12" s="440" t="s">
        <v>38</v>
      </c>
      <c r="C12" s="442" t="s">
        <v>37</v>
      </c>
      <c r="D12" s="444" t="s">
        <v>36</v>
      </c>
      <c r="E12" s="446" t="s">
        <v>35</v>
      </c>
      <c r="F12" s="447"/>
      <c r="G12" s="450" t="s">
        <v>8</v>
      </c>
      <c r="H12" s="451"/>
      <c r="I12" s="452"/>
      <c r="J12" s="442" t="s">
        <v>34</v>
      </c>
      <c r="K12" s="503" t="s">
        <v>33</v>
      </c>
      <c r="L12" s="505" t="s">
        <v>32</v>
      </c>
      <c r="M12" s="510" t="s">
        <v>31</v>
      </c>
      <c r="N12" s="134"/>
      <c r="O12" s="152"/>
    </row>
    <row r="13" spans="1:19" s="112" customFormat="1" ht="34.5" customHeight="1" thickBot="1" x14ac:dyDescent="0.25">
      <c r="A13" s="488"/>
      <c r="B13" s="441"/>
      <c r="C13" s="443"/>
      <c r="D13" s="445"/>
      <c r="E13" s="448"/>
      <c r="F13" s="449"/>
      <c r="G13" s="453"/>
      <c r="H13" s="454"/>
      <c r="I13" s="455"/>
      <c r="J13" s="507"/>
      <c r="K13" s="504"/>
      <c r="L13" s="509"/>
      <c r="M13" s="511"/>
      <c r="N13" s="146"/>
      <c r="O13" s="152"/>
    </row>
    <row r="14" spans="1:19" s="112" customFormat="1" ht="24" hidden="1" customHeight="1" thickTop="1" thickBot="1" x14ac:dyDescent="0.25">
      <c r="A14" s="429" t="s">
        <v>30</v>
      </c>
      <c r="B14" s="72" t="s">
        <v>12</v>
      </c>
      <c r="C14" s="72" t="s">
        <v>11</v>
      </c>
      <c r="D14" s="360" t="s">
        <v>10</v>
      </c>
      <c r="E14" s="402" t="s">
        <v>9</v>
      </c>
      <c r="F14" s="512"/>
      <c r="G14" s="402" t="s">
        <v>8</v>
      </c>
      <c r="H14" s="513"/>
      <c r="I14" s="21"/>
      <c r="J14" s="362"/>
      <c r="K14" s="137"/>
      <c r="L14" s="363"/>
      <c r="M14" s="364"/>
      <c r="N14" s="134"/>
    </row>
    <row r="15" spans="1:19" s="112" customFormat="1" ht="24" hidden="1" thickTop="1" thickBot="1" x14ac:dyDescent="0.25">
      <c r="A15" s="430"/>
      <c r="B15" s="144" t="s">
        <v>29</v>
      </c>
      <c r="C15" s="144" t="s">
        <v>28</v>
      </c>
      <c r="D15" s="365">
        <v>40766</v>
      </c>
      <c r="E15" s="143"/>
      <c r="F15" s="142" t="s">
        <v>27</v>
      </c>
      <c r="G15" s="433" t="s">
        <v>26</v>
      </c>
      <c r="H15" s="434"/>
      <c r="I15" s="435"/>
      <c r="J15" s="366" t="s">
        <v>17</v>
      </c>
      <c r="K15" s="140"/>
      <c r="L15" s="140" t="s">
        <v>16</v>
      </c>
      <c r="M15" s="367">
        <v>280</v>
      </c>
      <c r="N15" s="134"/>
      <c r="O15" s="152"/>
    </row>
    <row r="16" spans="1:19" s="112" customFormat="1" ht="24" hidden="1" thickTop="1" thickBot="1" x14ac:dyDescent="0.25">
      <c r="A16" s="430"/>
      <c r="B16" s="83" t="s">
        <v>6</v>
      </c>
      <c r="C16" s="83" t="s">
        <v>5</v>
      </c>
      <c r="D16" s="368" t="s">
        <v>4</v>
      </c>
      <c r="E16" s="436" t="s">
        <v>3</v>
      </c>
      <c r="F16" s="436"/>
      <c r="G16" s="437"/>
      <c r="H16" s="438"/>
      <c r="I16" s="439"/>
      <c r="J16" s="138" t="s">
        <v>7863</v>
      </c>
      <c r="K16" s="137" t="s">
        <v>16</v>
      </c>
      <c r="L16" s="136"/>
      <c r="M16" s="369">
        <v>825</v>
      </c>
      <c r="N16" s="134"/>
    </row>
    <row r="17" spans="1:22" ht="24" hidden="1" thickTop="1" thickBot="1" x14ac:dyDescent="0.25">
      <c r="A17" s="431"/>
      <c r="B17" s="133" t="s">
        <v>24</v>
      </c>
      <c r="C17" s="133" t="s">
        <v>23</v>
      </c>
      <c r="D17" s="365">
        <v>40767</v>
      </c>
      <c r="E17" s="131" t="s">
        <v>1</v>
      </c>
      <c r="F17" s="142" t="s">
        <v>22</v>
      </c>
      <c r="G17" s="410"/>
      <c r="H17" s="411"/>
      <c r="I17" s="412"/>
      <c r="J17" s="255" t="s">
        <v>21</v>
      </c>
      <c r="K17" s="253"/>
      <c r="L17" s="253" t="s">
        <v>16</v>
      </c>
      <c r="M17" s="370">
        <v>120</v>
      </c>
      <c r="N17" s="134"/>
      <c r="V17" s="112"/>
    </row>
    <row r="18" spans="1:22" ht="30.6" customHeight="1" thickTop="1" x14ac:dyDescent="0.2">
      <c r="A18" s="399">
        <v>1</v>
      </c>
      <c r="B18" s="371" t="s">
        <v>12</v>
      </c>
      <c r="C18" s="371" t="s">
        <v>11</v>
      </c>
      <c r="D18" s="371" t="s">
        <v>10</v>
      </c>
      <c r="E18" s="516" t="s">
        <v>9</v>
      </c>
      <c r="F18" s="516"/>
      <c r="G18" s="517" t="s">
        <v>8</v>
      </c>
      <c r="H18" s="518"/>
      <c r="I18" s="372"/>
      <c r="J18" s="373" t="s">
        <v>7</v>
      </c>
      <c r="K18" s="374"/>
      <c r="L18" s="373"/>
      <c r="M18" s="375"/>
      <c r="N18" s="134"/>
      <c r="V18" s="111"/>
    </row>
    <row r="19" spans="1:22" ht="70.5" customHeight="1" thickBot="1" x14ac:dyDescent="0.25">
      <c r="A19" s="514"/>
      <c r="B19" s="376" t="str">
        <f>'[1]FY19 MOTHERBOARD'!K4</f>
        <v>LARSEN, KEVIN</v>
      </c>
      <c r="C19" s="376" t="str">
        <f>'[1]FY19 MOTHERBOARD'!Q4</f>
        <v xml:space="preserve"> KEYNOTE SPEAKER- HEALTH EQUITY, ELIMINATION OF HEALTH DISPARITIES AND EDUCATING HEALTH PROFESSIONALS</v>
      </c>
      <c r="D19" s="377">
        <f>'[1]FY19 MOTHERBOARD'!N4</f>
        <v>43384</v>
      </c>
      <c r="E19" s="378"/>
      <c r="F19" s="376" t="str">
        <f>'[1]FY19 MOTHERBOARD'!R4</f>
        <v>SALT LAKE CITY, UT</v>
      </c>
      <c r="G19" s="519" t="str">
        <f>'[1]FY19 MOTHERBOARD'!S4</f>
        <v>UTAH HEALTH INFORMATION NETWORK</v>
      </c>
      <c r="H19" s="520"/>
      <c r="I19" s="521"/>
      <c r="J19" s="170" t="s">
        <v>7864</v>
      </c>
      <c r="K19" s="15"/>
      <c r="L19" s="170" t="s">
        <v>16</v>
      </c>
      <c r="M19" s="379">
        <f>'[1]FY19 MOTHERBOARD'!U4</f>
        <v>491</v>
      </c>
      <c r="N19" s="134"/>
      <c r="V19" s="111"/>
    </row>
    <row r="20" spans="1:22" ht="30.6" customHeight="1" x14ac:dyDescent="0.2">
      <c r="A20" s="514"/>
      <c r="B20" s="380" t="s">
        <v>6</v>
      </c>
      <c r="C20" s="380" t="s">
        <v>5</v>
      </c>
      <c r="D20" s="380" t="s">
        <v>4</v>
      </c>
      <c r="E20" s="522" t="s">
        <v>3</v>
      </c>
      <c r="F20" s="522"/>
      <c r="G20" s="407"/>
      <c r="H20" s="408"/>
      <c r="I20" s="409"/>
      <c r="J20" s="381" t="s">
        <v>7865</v>
      </c>
      <c r="K20" s="10"/>
      <c r="L20" s="172" t="s">
        <v>16</v>
      </c>
      <c r="M20" s="379">
        <f>'[1]FY19 MOTHERBOARD'!V4</f>
        <v>125</v>
      </c>
      <c r="N20" s="134"/>
      <c r="V20" s="111"/>
    </row>
    <row r="21" spans="1:22" ht="30.6" customHeight="1" thickBot="1" x14ac:dyDescent="0.25">
      <c r="A21" s="515"/>
      <c r="B21" s="382" t="str">
        <f>'[1]FY19 MOTHERBOARD'!T4</f>
        <v>DIRECTOR</v>
      </c>
      <c r="C21" s="382" t="str">
        <f>'[1]FY19 MOTHERBOARD'!L4</f>
        <v>UTAH HEALTH INFORMATION NETWORK</v>
      </c>
      <c r="D21" s="383">
        <f>'[1]FY19 MOTHERBOARD'!P4</f>
        <v>43384</v>
      </c>
      <c r="E21" s="384"/>
      <c r="F21" s="385" t="str">
        <f>CONCATENATE(TEXT('[1]FY19 MOTHERBOARD'!M4,"mm/dd/yy")," - ",(TEXT('[1]FY19 MOTHERBOARD'!O4,"mm/dd/yy")))</f>
        <v>10/10/18 - 10/11/18</v>
      </c>
      <c r="G21" s="523"/>
      <c r="H21" s="524"/>
      <c r="I21" s="525"/>
      <c r="J21" s="386" t="s">
        <v>7866</v>
      </c>
      <c r="K21" s="191"/>
      <c r="L21" s="192"/>
      <c r="M21" s="387">
        <f>'[1]FY19 MOTHERBOARD'!W4</f>
        <v>0</v>
      </c>
      <c r="N21" s="134"/>
      <c r="V21" s="111"/>
    </row>
    <row r="22" spans="1:22" ht="30.6" customHeight="1" x14ac:dyDescent="0.2">
      <c r="A22" s="399">
        <v>2</v>
      </c>
      <c r="B22" s="371" t="s">
        <v>12</v>
      </c>
      <c r="C22" s="371" t="s">
        <v>11</v>
      </c>
      <c r="D22" s="371" t="s">
        <v>10</v>
      </c>
      <c r="E22" s="516" t="s">
        <v>9</v>
      </c>
      <c r="F22" s="516"/>
      <c r="G22" s="517" t="s">
        <v>8</v>
      </c>
      <c r="H22" s="518"/>
      <c r="I22" s="372"/>
      <c r="J22" s="373" t="s">
        <v>7</v>
      </c>
      <c r="K22" s="374"/>
      <c r="L22" s="373"/>
      <c r="M22" s="375"/>
      <c r="N22" s="134"/>
      <c r="V22" s="111"/>
    </row>
    <row r="23" spans="1:22" ht="47.25" customHeight="1" thickBot="1" x14ac:dyDescent="0.25">
      <c r="A23" s="514"/>
      <c r="B23" s="376" t="str">
        <f>'[1]FY19 MOTHERBOARD'!K6</f>
        <v>ROACH, JESSE</v>
      </c>
      <c r="C23" s="376" t="str">
        <f>'[1]FY19 MOTHERBOARD'!Q6</f>
        <v>KEYNOTE SPEAKER- CMS AND THE QUALITY PAYMENT PROGRAM: PERSPECTIVES FROM BALTIMORE</v>
      </c>
      <c r="D23" s="377">
        <f>'[1]FY19 MOTHERBOARD'!N6</f>
        <v>43396</v>
      </c>
      <c r="E23" s="378"/>
      <c r="F23" s="376" t="str">
        <f>'[1]FY19 MOTHERBOARD'!R6</f>
        <v>SAN DIEGO, CA</v>
      </c>
      <c r="G23" s="519" t="str">
        <f>'[1]FY19 MOTHERBOARD'!S6</f>
        <v>AMERICAN SOCIETY OF NEPHROLOGY</v>
      </c>
      <c r="H23" s="520"/>
      <c r="I23" s="521"/>
      <c r="J23" s="170" t="s">
        <v>7867</v>
      </c>
      <c r="K23" s="15"/>
      <c r="L23" s="170"/>
      <c r="M23" s="379">
        <f>'[1]FY19 MOTHERBOARD'!U6</f>
        <v>0</v>
      </c>
      <c r="N23" s="134"/>
      <c r="V23" s="111"/>
    </row>
    <row r="24" spans="1:22" ht="30.6" customHeight="1" x14ac:dyDescent="0.2">
      <c r="A24" s="514"/>
      <c r="B24" s="380" t="s">
        <v>6</v>
      </c>
      <c r="C24" s="380" t="s">
        <v>5</v>
      </c>
      <c r="D24" s="380" t="s">
        <v>4</v>
      </c>
      <c r="E24" s="522" t="s">
        <v>3</v>
      </c>
      <c r="F24" s="522"/>
      <c r="G24" s="407"/>
      <c r="H24" s="408"/>
      <c r="I24" s="409"/>
      <c r="J24" s="381" t="s">
        <v>7865</v>
      </c>
      <c r="K24" s="10"/>
      <c r="L24" s="172" t="s">
        <v>16</v>
      </c>
      <c r="M24" s="379">
        <f>'[1]FY19 MOTHERBOARD'!V6</f>
        <v>393.76</v>
      </c>
      <c r="N24" s="134"/>
      <c r="V24" s="111"/>
    </row>
    <row r="25" spans="1:22" ht="30.6" customHeight="1" thickBot="1" x14ac:dyDescent="0.25">
      <c r="A25" s="515"/>
      <c r="B25" s="382" t="str">
        <f>'[1]FY19 MOTHERBOARD'!T6</f>
        <v>MEDICAL OFFICER</v>
      </c>
      <c r="C25" s="382" t="str">
        <f>'[1]FY19 MOTHERBOARD'!L6</f>
        <v>AMERICAN SOCIETY OF NEPHROLOGY</v>
      </c>
      <c r="D25" s="383">
        <f>'[1]FY19 MOTHERBOARD'!P6</f>
        <v>43401</v>
      </c>
      <c r="E25" s="384"/>
      <c r="F25" s="385" t="str">
        <f>CONCATENATE(TEXT('[1]FY19 MOTHERBOARD'!M6,"mm/dd/yyyy")," - ",(TEXT('[1]FY19 MOTHERBOARD'!O6,"mm/dd/yyyy")))</f>
        <v>10/23/2018 - 10/28/2018</v>
      </c>
      <c r="G25" s="523"/>
      <c r="H25" s="524"/>
      <c r="I25" s="525"/>
      <c r="J25" s="386" t="s">
        <v>7866</v>
      </c>
      <c r="K25" s="191"/>
      <c r="L25" s="192"/>
      <c r="M25" s="387">
        <f>'[1]FY19 MOTHERBOARD'!W6</f>
        <v>0</v>
      </c>
      <c r="N25" s="134"/>
      <c r="V25" s="111"/>
    </row>
    <row r="26" spans="1:22" ht="24" customHeight="1" x14ac:dyDescent="0.2">
      <c r="A26" s="399">
        <v>3</v>
      </c>
      <c r="B26" s="388" t="s">
        <v>12</v>
      </c>
      <c r="C26" s="388" t="s">
        <v>11</v>
      </c>
      <c r="D26" s="371" t="s">
        <v>10</v>
      </c>
      <c r="E26" s="516" t="s">
        <v>9</v>
      </c>
      <c r="F26" s="516"/>
      <c r="G26" s="517" t="s">
        <v>8</v>
      </c>
      <c r="H26" s="518"/>
      <c r="I26" s="372"/>
      <c r="J26" s="389" t="s">
        <v>7</v>
      </c>
      <c r="K26" s="374"/>
      <c r="L26" s="373"/>
      <c r="M26" s="375"/>
      <c r="N26" s="134"/>
      <c r="V26" s="111"/>
    </row>
    <row r="27" spans="1:22" ht="72.75" customHeight="1" thickBot="1" x14ac:dyDescent="0.25">
      <c r="A27" s="514"/>
      <c r="B27" s="376" t="str">
        <f>'[1]FY19 MOTHERBOARD'!K2</f>
        <v>JAMES, CARA</v>
      </c>
      <c r="C27" s="376" t="str">
        <f>'[1]FY19 MOTHERBOARD'!Q2</f>
        <v>KEYNOTE SPEAKER- INSIGHTS AND PERSPECTIVES REGARDING INCLUSIVE HEALTHCARE DISPARITIES RESOLUTION</v>
      </c>
      <c r="D27" s="377">
        <f>'[1]FY19 MOTHERBOARD'!N2</f>
        <v>43399</v>
      </c>
      <c r="E27" s="378"/>
      <c r="F27" s="376" t="str">
        <f>'[1]FY19 MOTHERBOARD'!R2</f>
        <v>COLUMBUS, OH</v>
      </c>
      <c r="G27" s="519" t="str">
        <f>'[1]FY19 MOTHERBOARD'!S2</f>
        <v xml:space="preserve">OHIO STATE UNIVERSITY  </v>
      </c>
      <c r="H27" s="520"/>
      <c r="I27" s="521"/>
      <c r="J27" s="170" t="s">
        <v>7867</v>
      </c>
      <c r="K27" s="15"/>
      <c r="L27" s="170" t="s">
        <v>16</v>
      </c>
      <c r="M27" s="379">
        <f>'[1]FY19 MOTHERBOARD'!U2</f>
        <v>253.41</v>
      </c>
      <c r="N27" s="134"/>
      <c r="V27" s="111"/>
    </row>
    <row r="28" spans="1:22" ht="30.6" customHeight="1" x14ac:dyDescent="0.2">
      <c r="A28" s="514"/>
      <c r="B28" s="380" t="s">
        <v>6</v>
      </c>
      <c r="C28" s="380" t="s">
        <v>5</v>
      </c>
      <c r="D28" s="380" t="s">
        <v>4</v>
      </c>
      <c r="E28" s="522" t="s">
        <v>3</v>
      </c>
      <c r="F28" s="522"/>
      <c r="G28" s="407"/>
      <c r="H28" s="408"/>
      <c r="I28" s="409"/>
      <c r="J28" s="381" t="s">
        <v>7865</v>
      </c>
      <c r="K28" s="10"/>
      <c r="L28" s="172" t="s">
        <v>16</v>
      </c>
      <c r="M28" s="379">
        <f>'[1]FY19 MOTHERBOARD'!V2</f>
        <v>122</v>
      </c>
      <c r="N28" s="134"/>
      <c r="V28" s="111"/>
    </row>
    <row r="29" spans="1:22" ht="30.6" customHeight="1" thickBot="1" x14ac:dyDescent="0.25">
      <c r="A29" s="515"/>
      <c r="B29" s="382" t="str">
        <f>'[1]FY19 MOTHERBOARD'!T2</f>
        <v>DIRECTOR</v>
      </c>
      <c r="C29" s="382" t="str">
        <f>'[1]FY19 MOTHERBOARD'!L2</f>
        <v>OHIO STATE UNIVERSITY</v>
      </c>
      <c r="D29" s="383">
        <f>'[1]FY19 MOTHERBOARD'!P2</f>
        <v>43399</v>
      </c>
      <c r="E29" s="384"/>
      <c r="F29" s="385" t="str">
        <f>CONCATENATE(TEXT('[1]FY19 MOTHERBOARD'!M2,"mm/dd/yyyy")," - ",(TEXT('[1]FY19 MOTHERBOARD'!O2,"mm/dd/yyyy")))</f>
        <v>10/25/2018 - 10/26/2018</v>
      </c>
      <c r="G29" s="523"/>
      <c r="H29" s="524"/>
      <c r="I29" s="525"/>
      <c r="J29" s="386" t="s">
        <v>7866</v>
      </c>
      <c r="K29" s="191"/>
      <c r="L29" s="192"/>
      <c r="M29" s="387">
        <f>'[1]FY19 MOTHERBOARD'!W2</f>
        <v>0</v>
      </c>
      <c r="N29" s="134"/>
      <c r="V29" s="111"/>
    </row>
    <row r="30" spans="1:22" ht="30.6" customHeight="1" x14ac:dyDescent="0.2">
      <c r="A30" s="399">
        <v>4</v>
      </c>
      <c r="B30" s="371" t="s">
        <v>12</v>
      </c>
      <c r="C30" s="371" t="s">
        <v>11</v>
      </c>
      <c r="D30" s="371" t="s">
        <v>10</v>
      </c>
      <c r="E30" s="516" t="s">
        <v>9</v>
      </c>
      <c r="F30" s="516"/>
      <c r="G30" s="517" t="s">
        <v>8</v>
      </c>
      <c r="H30" s="518"/>
      <c r="I30" s="372"/>
      <c r="J30" s="373" t="s">
        <v>7</v>
      </c>
      <c r="K30" s="374"/>
      <c r="L30" s="373"/>
      <c r="M30" s="375"/>
      <c r="N30" s="134"/>
      <c r="V30" s="111"/>
    </row>
    <row r="31" spans="1:22" ht="57" customHeight="1" thickBot="1" x14ac:dyDescent="0.25">
      <c r="A31" s="514"/>
      <c r="B31" s="376" t="str">
        <f>'[1]FY19 MOTHERBOARD'!K8</f>
        <v>JAMES, CARA</v>
      </c>
      <c r="C31" s="376" t="str">
        <f>'[1]FY19 MOTHERBOARD'!Q8</f>
        <v>KEYNOTE SPEAKER- DISCUSS NATIONAL/CMS PRIORITIES ON POLICIES RELATED TO EQUITY AND DIVERSITY</v>
      </c>
      <c r="D31" s="377">
        <f>'[1]FY19 MOTHERBOARD'!N8</f>
        <v>43409</v>
      </c>
      <c r="E31" s="378"/>
      <c r="F31" s="376" t="str">
        <f>'[1]FY19 MOTHERBOARD'!R8</f>
        <v>BOSTON, MA</v>
      </c>
      <c r="G31" s="519" t="str">
        <f>'[1]FY19 MOTHERBOARD'!S8</f>
        <v>MASSACHUSETTS GENERAL HOSPITAL</v>
      </c>
      <c r="H31" s="520"/>
      <c r="I31" s="521"/>
      <c r="J31" s="170" t="s">
        <v>7867</v>
      </c>
      <c r="K31" s="15"/>
      <c r="L31" s="170" t="s">
        <v>16</v>
      </c>
      <c r="M31" s="379">
        <f>'[1]FY19 MOTHERBOARD'!U8</f>
        <v>383.9</v>
      </c>
      <c r="N31" s="134"/>
      <c r="V31" s="111"/>
    </row>
    <row r="32" spans="1:22" ht="30.6" customHeight="1" x14ac:dyDescent="0.2">
      <c r="A32" s="514"/>
      <c r="B32" s="380" t="s">
        <v>6</v>
      </c>
      <c r="C32" s="380" t="s">
        <v>5</v>
      </c>
      <c r="D32" s="380" t="s">
        <v>4</v>
      </c>
      <c r="E32" s="522" t="s">
        <v>3</v>
      </c>
      <c r="F32" s="522"/>
      <c r="G32" s="407"/>
      <c r="H32" s="408"/>
      <c r="I32" s="409"/>
      <c r="J32" s="381" t="s">
        <v>7865</v>
      </c>
      <c r="K32" s="10"/>
      <c r="L32" s="172"/>
      <c r="M32" s="379">
        <f>'[1]FY19 MOTHERBOARD'!V8</f>
        <v>0</v>
      </c>
      <c r="N32" s="134"/>
      <c r="V32" s="111"/>
    </row>
    <row r="33" spans="1:22" ht="30.6" customHeight="1" thickBot="1" x14ac:dyDescent="0.25">
      <c r="A33" s="515"/>
      <c r="B33" s="382" t="str">
        <f>'[1]FY19 MOTHERBOARD'!T8</f>
        <v>DIRECTOR</v>
      </c>
      <c r="C33" s="382" t="str">
        <f>'[1]FY19 MOTHERBOARD'!L8</f>
        <v>MASSACHUSETTS GENERAL HOSPITAL</v>
      </c>
      <c r="D33" s="383">
        <f>'[1]FY19 MOTHERBOARD'!P8</f>
        <v>43409</v>
      </c>
      <c r="E33" s="384"/>
      <c r="F33" s="385" t="str">
        <f>CONCATENATE(TEXT('[1]FY19 MOTHERBOARD'!M8,"mm/dd/yyyy")," - ",(TEXT('[1]FY19 MOTHERBOARD'!O8,"mm/dd/yyyy")))</f>
        <v>11/02/2018 - 11/05/2018</v>
      </c>
      <c r="G33" s="523"/>
      <c r="H33" s="524"/>
      <c r="I33" s="525"/>
      <c r="J33" s="386" t="s">
        <v>7866</v>
      </c>
      <c r="K33" s="191"/>
      <c r="L33" s="192"/>
      <c r="M33" s="387">
        <f>'[1]FY19 MOTHERBOARD'!W8</f>
        <v>0</v>
      </c>
      <c r="N33" s="134"/>
      <c r="V33" s="111"/>
    </row>
    <row r="34" spans="1:22" ht="30.6" customHeight="1" x14ac:dyDescent="0.2">
      <c r="A34" s="399">
        <v>5</v>
      </c>
      <c r="B34" s="371" t="s">
        <v>12</v>
      </c>
      <c r="C34" s="371" t="s">
        <v>11</v>
      </c>
      <c r="D34" s="371" t="s">
        <v>10</v>
      </c>
      <c r="E34" s="516" t="s">
        <v>9</v>
      </c>
      <c r="F34" s="516"/>
      <c r="G34" s="517" t="s">
        <v>8</v>
      </c>
      <c r="H34" s="518"/>
      <c r="I34" s="372"/>
      <c r="J34" s="373" t="s">
        <v>7</v>
      </c>
      <c r="K34" s="374"/>
      <c r="L34" s="373"/>
      <c r="M34" s="375"/>
      <c r="N34" s="134"/>
      <c r="V34" s="111"/>
    </row>
    <row r="35" spans="1:22" ht="70.5" customHeight="1" thickBot="1" x14ac:dyDescent="0.25">
      <c r="A35" s="514"/>
      <c r="B35" s="376" t="str">
        <f>'[1]FY19 MOTHERBOARD'!K10</f>
        <v>JAMES, CARA</v>
      </c>
      <c r="C35" s="376" t="str">
        <f>'[1]FY19 MOTHERBOARD'!Q10</f>
        <v>KEYNOTE SPEAKER- RURAL HEALTH STRATEGIES TO SEE HOW KANSAS HOSPITAL ASSOCIATION CAN GET INVOLVED</v>
      </c>
      <c r="D35" s="377">
        <f>'[1]FY19 MOTHERBOARD'!N10</f>
        <v>43419</v>
      </c>
      <c r="E35" s="378"/>
      <c r="F35" s="376" t="str">
        <f>'[1]FY19 MOTHERBOARD'!R10</f>
        <v>SALINA, KS</v>
      </c>
      <c r="G35" s="519" t="str">
        <f>'[1]FY19 MOTHERBOARD'!S10</f>
        <v>KANSAS  HOSPITAL ASSOCIATION</v>
      </c>
      <c r="H35" s="520"/>
      <c r="I35" s="521"/>
      <c r="J35" s="170" t="s">
        <v>7867</v>
      </c>
      <c r="K35" s="15"/>
      <c r="L35" s="170" t="s">
        <v>16</v>
      </c>
      <c r="M35" s="379">
        <f>'[1]FY19 MOTHERBOARD'!U10</f>
        <v>479.39</v>
      </c>
      <c r="N35" s="134"/>
      <c r="V35" s="111"/>
    </row>
    <row r="36" spans="1:22" ht="30.6" customHeight="1" x14ac:dyDescent="0.2">
      <c r="A36" s="514"/>
      <c r="B36" s="380" t="s">
        <v>6</v>
      </c>
      <c r="C36" s="380" t="s">
        <v>5</v>
      </c>
      <c r="D36" s="380" t="s">
        <v>4</v>
      </c>
      <c r="E36" s="522" t="s">
        <v>3</v>
      </c>
      <c r="F36" s="522"/>
      <c r="G36" s="407"/>
      <c r="H36" s="408"/>
      <c r="I36" s="409"/>
      <c r="J36" s="381" t="s">
        <v>7865</v>
      </c>
      <c r="K36" s="10"/>
      <c r="L36" s="172" t="s">
        <v>16</v>
      </c>
      <c r="M36" s="379">
        <f>'[1]FY19 MOTHERBOARD'!V10</f>
        <v>244.95</v>
      </c>
      <c r="N36" s="134"/>
      <c r="V36" s="111"/>
    </row>
    <row r="37" spans="1:22" ht="30.6" customHeight="1" thickBot="1" x14ac:dyDescent="0.25">
      <c r="A37" s="515"/>
      <c r="B37" s="382" t="str">
        <f>'[1]FY19 MOTHERBOARD'!T10</f>
        <v>DIRECTOR</v>
      </c>
      <c r="C37" s="382" t="str">
        <f>'[1]FY19 MOTHERBOARD'!L10</f>
        <v>KANSAS  HOSPITAL ASSOCIATION</v>
      </c>
      <c r="D37" s="383">
        <v>43419</v>
      </c>
      <c r="E37" s="384"/>
      <c r="F37" s="385" t="str">
        <f>CONCATENATE(TEXT('[1]FY19 MOTHERBOARD'!M10,"mm/dd/yyyy")," - ",(TEXT('[1]FY19 MOTHERBOARD'!O10,"mm/dd/yyyy")))</f>
        <v>11/14/2018 - 11/16/2018</v>
      </c>
      <c r="G37" s="523"/>
      <c r="H37" s="524"/>
      <c r="I37" s="525"/>
      <c r="J37" s="386" t="s">
        <v>7866</v>
      </c>
      <c r="K37" s="191"/>
      <c r="L37" s="192"/>
      <c r="M37" s="387">
        <f>'[1]FY19 MOTHERBOARD'!W10</f>
        <v>0</v>
      </c>
      <c r="N37" s="134"/>
      <c r="V37" s="111"/>
    </row>
    <row r="38" spans="1:22" ht="30.6" customHeight="1" x14ac:dyDescent="0.2">
      <c r="A38" s="399">
        <v>6</v>
      </c>
      <c r="B38" s="371" t="s">
        <v>12</v>
      </c>
      <c r="C38" s="371" t="s">
        <v>11</v>
      </c>
      <c r="D38" s="371" t="s">
        <v>10</v>
      </c>
      <c r="E38" s="516" t="s">
        <v>9</v>
      </c>
      <c r="F38" s="516"/>
      <c r="G38" s="517" t="s">
        <v>8</v>
      </c>
      <c r="H38" s="518"/>
      <c r="I38" s="372"/>
      <c r="J38" s="373" t="s">
        <v>7</v>
      </c>
      <c r="K38" s="374"/>
      <c r="L38" s="373"/>
      <c r="M38" s="375"/>
      <c r="N38" s="134"/>
      <c r="V38" s="111"/>
    </row>
    <row r="39" spans="1:22" ht="73.5" customHeight="1" thickBot="1" x14ac:dyDescent="0.25">
      <c r="A39" s="514"/>
      <c r="B39" s="376" t="str">
        <f>'[1]FY19 MOTHERBOARD'!K12</f>
        <v>JAMES, CARA</v>
      </c>
      <c r="C39" s="376" t="str">
        <f>'[1]FY19 MOTHERBOARD'!Q12</f>
        <v>KEYNOTE SPEAKER- DISCUSS PROMOTING STRONGER FEDERAL STATE PARTNERSHIP TO IMPROVE RURAL HEALTH WITH OTHER SENIOR FEDEAL OFFICIALS</v>
      </c>
      <c r="D39" s="377">
        <f>'[1]FY19 MOTHERBOARD'!N12</f>
        <v>43432</v>
      </c>
      <c r="E39" s="378"/>
      <c r="F39" s="376" t="str">
        <f>'[1]FY19 MOTHERBOARD'!R12</f>
        <v>CHARLESTON, SC</v>
      </c>
      <c r="G39" s="519" t="str">
        <f>'[1]FY19 MOTHERBOARD'!S12</f>
        <v>MILBANK MEMORIAL FUND</v>
      </c>
      <c r="H39" s="520"/>
      <c r="I39" s="521"/>
      <c r="J39" s="170" t="s">
        <v>7867</v>
      </c>
      <c r="K39" s="15"/>
      <c r="L39" s="170" t="s">
        <v>16</v>
      </c>
      <c r="M39" s="379">
        <f>'[1]FY19 MOTHERBOARD'!U12</f>
        <v>284</v>
      </c>
      <c r="N39" s="134"/>
      <c r="V39" s="111"/>
    </row>
    <row r="40" spans="1:22" ht="30.6" customHeight="1" x14ac:dyDescent="0.2">
      <c r="A40" s="514"/>
      <c r="B40" s="380" t="s">
        <v>6</v>
      </c>
      <c r="C40" s="380" t="s">
        <v>5</v>
      </c>
      <c r="D40" s="380" t="s">
        <v>4</v>
      </c>
      <c r="E40" s="522" t="s">
        <v>3</v>
      </c>
      <c r="F40" s="522"/>
      <c r="G40" s="407"/>
      <c r="H40" s="408"/>
      <c r="I40" s="409"/>
      <c r="J40" s="381" t="s">
        <v>7865</v>
      </c>
      <c r="K40" s="10"/>
      <c r="L40" s="172" t="s">
        <v>16</v>
      </c>
      <c r="M40" s="379">
        <f>'[1]FY19 MOTHERBOARD'!V12</f>
        <v>166</v>
      </c>
      <c r="N40" s="134"/>
      <c r="V40" s="111"/>
    </row>
    <row r="41" spans="1:22" ht="30.6" customHeight="1" thickBot="1" x14ac:dyDescent="0.25">
      <c r="A41" s="515"/>
      <c r="B41" s="382" t="str">
        <f>'[1]FY19 MOTHERBOARD'!T12</f>
        <v>DIRECTOR</v>
      </c>
      <c r="C41" s="382" t="str">
        <f>'[1]FY19 MOTHERBOARD'!L12</f>
        <v>MILBANK MEMORIAL FUND</v>
      </c>
      <c r="D41" s="383">
        <f>'[1]FY19 MOTHERBOARD'!O12</f>
        <v>43432</v>
      </c>
      <c r="E41" s="384"/>
      <c r="F41" s="385" t="str">
        <f>CONCATENATE(TEXT('[1]FY19 MOTHERBOARD'!M12,"mm/dd/yyyy")," - ",(TEXT('[1]FY19 MOTHERBOARD'!O12,"mm/dd/yyyy")))</f>
        <v>11/27/2018 - 11/28/2018</v>
      </c>
      <c r="G41" s="523"/>
      <c r="H41" s="524"/>
      <c r="I41" s="525"/>
      <c r="J41" s="386" t="s">
        <v>7866</v>
      </c>
      <c r="K41" s="191"/>
      <c r="L41" s="192"/>
      <c r="M41" s="387">
        <f>'[1]FY19 MOTHERBOARD'!W12</f>
        <v>0</v>
      </c>
      <c r="N41" s="134"/>
      <c r="V41" s="111"/>
    </row>
    <row r="42" spans="1:22" ht="30.6" customHeight="1" x14ac:dyDescent="0.2">
      <c r="A42" s="399">
        <v>7</v>
      </c>
      <c r="B42" s="371" t="s">
        <v>7868</v>
      </c>
      <c r="C42" s="371" t="s">
        <v>11</v>
      </c>
      <c r="D42" s="371" t="s">
        <v>10</v>
      </c>
      <c r="E42" s="516" t="s">
        <v>9</v>
      </c>
      <c r="F42" s="516"/>
      <c r="G42" s="517" t="s">
        <v>8</v>
      </c>
      <c r="H42" s="518"/>
      <c r="I42" s="372"/>
      <c r="J42" s="373" t="s">
        <v>7</v>
      </c>
      <c r="K42" s="374"/>
      <c r="L42" s="373"/>
      <c r="M42" s="375"/>
      <c r="N42" s="134"/>
      <c r="V42" s="111"/>
    </row>
    <row r="43" spans="1:22" ht="96.75" customHeight="1" thickBot="1" x14ac:dyDescent="0.25">
      <c r="A43" s="514"/>
      <c r="B43" s="376" t="str">
        <f>'[1]FY19 MOTHERBOARD'!K14</f>
        <v>JAMES, CARA</v>
      </c>
      <c r="C43" s="376" t="str">
        <f>'[1]FY19 MOTHERBOARD'!Q14</f>
        <v>KEYNOTE SPEAKER- STIMULATE CROSS-DISCIPLINARY ENGAGEMENT, ENHANCE EXISTING PARTNERSHIPS AND FOSTER NEW COLLABORATIONS UNIVERSITY-WIDE</v>
      </c>
      <c r="D43" s="377">
        <f>'[1]FY19 MOTHERBOARD'!N14</f>
        <v>43521</v>
      </c>
      <c r="E43" s="378"/>
      <c r="F43" s="376" t="str">
        <f>'[1]FY19 MOTHERBOARD'!R14</f>
        <v>PHILADELPHIA, PA</v>
      </c>
      <c r="G43" s="519" t="str">
        <f>'[1]FY19 MOTHERBOARD'!S14</f>
        <v>PENN MEDICINE</v>
      </c>
      <c r="H43" s="520"/>
      <c r="I43" s="521"/>
      <c r="J43" s="170" t="s">
        <v>7867</v>
      </c>
      <c r="K43" s="15"/>
      <c r="L43" s="170" t="s">
        <v>16</v>
      </c>
      <c r="M43" s="379">
        <f>'[1]FY19 MOTHERBOARD'!U14</f>
        <v>256</v>
      </c>
      <c r="N43" s="134"/>
      <c r="V43" s="111"/>
    </row>
    <row r="44" spans="1:22" ht="30.6" customHeight="1" x14ac:dyDescent="0.2">
      <c r="A44" s="514"/>
      <c r="B44" s="380" t="s">
        <v>6</v>
      </c>
      <c r="C44" s="380" t="s">
        <v>5</v>
      </c>
      <c r="D44" s="380" t="s">
        <v>4</v>
      </c>
      <c r="E44" s="522" t="s">
        <v>3</v>
      </c>
      <c r="F44" s="522"/>
      <c r="G44" s="407"/>
      <c r="H44" s="408"/>
      <c r="I44" s="409"/>
      <c r="J44" s="381" t="s">
        <v>7865</v>
      </c>
      <c r="K44" s="10"/>
      <c r="L44" s="172" t="s">
        <v>16</v>
      </c>
      <c r="M44" s="379">
        <f>'[1]FY19 MOTHERBOARD'!V14</f>
        <v>350</v>
      </c>
      <c r="N44" s="134"/>
      <c r="V44" s="111"/>
    </row>
    <row r="45" spans="1:22" ht="30.6" customHeight="1" thickBot="1" x14ac:dyDescent="0.25">
      <c r="A45" s="515"/>
      <c r="B45" s="382" t="str">
        <f>'[1]FY19 MOTHERBOARD'!T14</f>
        <v>DIRECTOR</v>
      </c>
      <c r="C45" s="382" t="str">
        <f>'[1]FY19 MOTHERBOARD'!L14</f>
        <v>PENN MEDICINE</v>
      </c>
      <c r="D45" s="383">
        <f>'[1]FY19 MOTHERBOARD'!P14</f>
        <v>43521</v>
      </c>
      <c r="E45" s="384"/>
      <c r="F45" s="385" t="str">
        <f>CONCATENATE(TEXT('[1]FY19 MOTHERBOARD'!M14,"mm/dd/yyyy")," - ",(TEXT('[1]FY19 MOTHERBOARD'!O14,"mm/dd/yyyy")))</f>
        <v>02/24/2019 - 02/25/2019</v>
      </c>
      <c r="G45" s="523"/>
      <c r="H45" s="524"/>
      <c r="I45" s="525"/>
      <c r="J45" s="386" t="s">
        <v>7866</v>
      </c>
      <c r="K45" s="191"/>
      <c r="L45" s="192"/>
      <c r="M45" s="387">
        <f>'[1]FY19 MOTHERBOARD'!W14</f>
        <v>0</v>
      </c>
      <c r="N45" s="134"/>
      <c r="V45" s="111"/>
    </row>
    <row r="46" spans="1:22" ht="30.6" customHeight="1" x14ac:dyDescent="0.2">
      <c r="A46" s="399">
        <v>8</v>
      </c>
      <c r="B46" s="371" t="s">
        <v>12</v>
      </c>
      <c r="C46" s="371" t="s">
        <v>11</v>
      </c>
      <c r="D46" s="371" t="s">
        <v>10</v>
      </c>
      <c r="E46" s="516" t="s">
        <v>9</v>
      </c>
      <c r="F46" s="516"/>
      <c r="G46" s="517" t="s">
        <v>8</v>
      </c>
      <c r="H46" s="518"/>
      <c r="I46" s="372"/>
      <c r="J46" s="373" t="s">
        <v>7</v>
      </c>
      <c r="K46" s="374"/>
      <c r="L46" s="373"/>
      <c r="M46" s="375"/>
      <c r="N46" s="134"/>
      <c r="V46" s="111"/>
    </row>
    <row r="47" spans="1:22" ht="69" customHeight="1" thickBot="1" x14ac:dyDescent="0.25">
      <c r="A47" s="514"/>
      <c r="B47" s="376" t="str">
        <f>'[1]FY19 MOTHERBOARD'!K16</f>
        <v>JAMES, CARA</v>
      </c>
      <c r="C47" s="376" t="str">
        <f>'[1]FY19 MOTHERBOARD'!Q16</f>
        <v>KEYNOTE SPEAKER- MANAGING HEALTHCARE DISPARITIES AND HOW TO
ACHIEVE EQUITY BY MITIGATING DISPARITY FACTORS</v>
      </c>
      <c r="D47" s="377">
        <f>'[1]FY19 MOTHERBOARD'!N16</f>
        <v>43545</v>
      </c>
      <c r="E47" s="378"/>
      <c r="F47" s="376" t="str">
        <f>'[1]FY19 MOTHERBOARD'!R16</f>
        <v>JAMAICA, NY</v>
      </c>
      <c r="G47" s="519" t="str">
        <f>'[1]FY19 MOTHERBOARD'!S16</f>
        <v>JAMAICA HOSPITAL MEDICAL CENTER</v>
      </c>
      <c r="H47" s="520"/>
      <c r="I47" s="521"/>
      <c r="J47" s="170" t="s">
        <v>7867</v>
      </c>
      <c r="K47" s="15"/>
      <c r="L47" s="170" t="s">
        <v>16</v>
      </c>
      <c r="M47" s="379">
        <f>'[1]FY19 MOTHERBOARD'!U16</f>
        <v>484</v>
      </c>
      <c r="N47" s="134"/>
      <c r="V47" s="111"/>
    </row>
    <row r="48" spans="1:22" ht="30.6" customHeight="1" x14ac:dyDescent="0.2">
      <c r="A48" s="514"/>
      <c r="B48" s="380" t="s">
        <v>6</v>
      </c>
      <c r="C48" s="380" t="s">
        <v>5</v>
      </c>
      <c r="D48" s="380" t="s">
        <v>4</v>
      </c>
      <c r="E48" s="522" t="s">
        <v>3</v>
      </c>
      <c r="F48" s="522"/>
      <c r="G48" s="407"/>
      <c r="H48" s="408"/>
      <c r="I48" s="409"/>
      <c r="J48" s="381" t="s">
        <v>7865</v>
      </c>
      <c r="K48" s="10"/>
      <c r="L48" s="172" t="s">
        <v>16</v>
      </c>
      <c r="M48" s="379">
        <f>'[1]FY19 MOTHERBOARD'!V16</f>
        <v>139.99</v>
      </c>
      <c r="N48" s="134"/>
      <c r="V48" s="111"/>
    </row>
    <row r="49" spans="1:22" ht="30.6" customHeight="1" thickBot="1" x14ac:dyDescent="0.25">
      <c r="A49" s="515"/>
      <c r="B49" s="382" t="str">
        <f>'[1]FY19 MOTHERBOARD'!T16</f>
        <v>DIRECTOR</v>
      </c>
      <c r="C49" s="382" t="str">
        <f>'[1]FY19 MOTHERBOARD'!L16</f>
        <v>JAMAICA HOSPITAL MEDICAL CENTER</v>
      </c>
      <c r="D49" s="383">
        <f>'[1]FY19 MOTHERBOARD'!P16</f>
        <v>43545</v>
      </c>
      <c r="E49" s="384"/>
      <c r="F49" s="385" t="str">
        <f>CONCATENATE(TEXT('[1]FY19 MOTHERBOARD'!M16,"mm/dd/yyyy")," - ",(TEXT('[1]FY19 MOTHERBOARD'!O16,"mm/dd/yyyy")))</f>
        <v>03/20/2019 - 03/21/2019</v>
      </c>
      <c r="G49" s="523"/>
      <c r="H49" s="524"/>
      <c r="I49" s="525"/>
      <c r="J49" s="386" t="s">
        <v>7866</v>
      </c>
      <c r="K49" s="191"/>
      <c r="L49" s="192"/>
      <c r="M49" s="387">
        <f>'[1]FY19 MOTHERBOARD'!W16</f>
        <v>0</v>
      </c>
      <c r="N49" s="134"/>
      <c r="V49" s="111"/>
    </row>
    <row r="50" spans="1:22" ht="18.75" customHeight="1" x14ac:dyDescent="0.2">
      <c r="A50" s="390"/>
      <c r="B50" s="526" t="s">
        <v>7869</v>
      </c>
      <c r="C50" s="527"/>
      <c r="D50" s="527"/>
      <c r="E50" s="527"/>
      <c r="F50" s="527"/>
      <c r="G50" s="527"/>
      <c r="H50" s="527"/>
      <c r="I50" s="528"/>
      <c r="J50" s="170" t="s">
        <v>7867</v>
      </c>
      <c r="K50" s="15"/>
      <c r="L50" s="170" t="s">
        <v>16</v>
      </c>
      <c r="M50" s="391">
        <f>M27+M19+M23+M31+M35+M39+M43+M47</f>
        <v>2631.7</v>
      </c>
      <c r="N50" s="110"/>
      <c r="V50" s="111"/>
    </row>
    <row r="51" spans="1:22" ht="15" customHeight="1" x14ac:dyDescent="0.2">
      <c r="A51" s="390"/>
      <c r="B51" s="529"/>
      <c r="C51" s="530"/>
      <c r="D51" s="530"/>
      <c r="E51" s="530"/>
      <c r="F51" s="530"/>
      <c r="G51" s="530"/>
      <c r="H51" s="530"/>
      <c r="I51" s="531"/>
      <c r="J51" s="381" t="s">
        <v>7865</v>
      </c>
      <c r="K51" s="10"/>
      <c r="L51" s="172" t="s">
        <v>16</v>
      </c>
      <c r="M51" s="392">
        <f>M28+M20++M24+M32+M36+M40+M44+M48</f>
        <v>1541.7</v>
      </c>
      <c r="N51" s="110"/>
      <c r="V51" s="111"/>
    </row>
    <row r="52" spans="1:22" ht="15.75" customHeight="1" thickBot="1" x14ac:dyDescent="0.25">
      <c r="A52" s="390"/>
      <c r="B52" s="532"/>
      <c r="C52" s="533"/>
      <c r="D52" s="533"/>
      <c r="E52" s="533"/>
      <c r="F52" s="533"/>
      <c r="G52" s="533"/>
      <c r="H52" s="533"/>
      <c r="I52" s="534"/>
      <c r="J52" s="386" t="s">
        <v>7866</v>
      </c>
      <c r="K52" s="191"/>
      <c r="L52" s="192" t="s">
        <v>16</v>
      </c>
      <c r="M52" s="393">
        <v>0</v>
      </c>
      <c r="N52" s="110"/>
      <c r="V52" s="111">
        <f>G224</f>
        <v>0</v>
      </c>
    </row>
    <row r="54" spans="1:22" s="394" customFormat="1" x14ac:dyDescent="0.2">
      <c r="D54" s="395"/>
      <c r="F54" s="395"/>
      <c r="L54" s="395"/>
      <c r="M54" s="396"/>
      <c r="V54" s="397"/>
    </row>
  </sheetData>
  <mergeCells count="82">
    <mergeCell ref="B50:I52"/>
    <mergeCell ref="A46:A49"/>
    <mergeCell ref="E46:F46"/>
    <mergeCell ref="G46:H46"/>
    <mergeCell ref="G47:I47"/>
    <mergeCell ref="E48:F48"/>
    <mergeCell ref="G48:I49"/>
    <mergeCell ref="A42:A45"/>
    <mergeCell ref="E42:F42"/>
    <mergeCell ref="G42:H42"/>
    <mergeCell ref="G43:I43"/>
    <mergeCell ref="E44:F44"/>
    <mergeCell ref="G44:I45"/>
    <mergeCell ref="A38:A41"/>
    <mergeCell ref="E38:F38"/>
    <mergeCell ref="G38:H38"/>
    <mergeCell ref="G39:I39"/>
    <mergeCell ref="E40:F40"/>
    <mergeCell ref="G40:I41"/>
    <mergeCell ref="A34:A37"/>
    <mergeCell ref="E34:F34"/>
    <mergeCell ref="G34:H34"/>
    <mergeCell ref="G35:I35"/>
    <mergeCell ref="E36:F36"/>
    <mergeCell ref="G36:I37"/>
    <mergeCell ref="A30:A33"/>
    <mergeCell ref="E30:F30"/>
    <mergeCell ref="G30:H30"/>
    <mergeCell ref="G31:I31"/>
    <mergeCell ref="E32:F32"/>
    <mergeCell ref="G32:I33"/>
    <mergeCell ref="A26:A29"/>
    <mergeCell ref="E26:F26"/>
    <mergeCell ref="G26:H26"/>
    <mergeCell ref="G27:I27"/>
    <mergeCell ref="E28:F28"/>
    <mergeCell ref="G28:I29"/>
    <mergeCell ref="A22:A25"/>
    <mergeCell ref="E22:F22"/>
    <mergeCell ref="G22:H22"/>
    <mergeCell ref="G23:I23"/>
    <mergeCell ref="E24:F24"/>
    <mergeCell ref="G24:I25"/>
    <mergeCell ref="J12:J13"/>
    <mergeCell ref="A18:A21"/>
    <mergeCell ref="E18:F18"/>
    <mergeCell ref="G18:H18"/>
    <mergeCell ref="G19:I19"/>
    <mergeCell ref="E20:F20"/>
    <mergeCell ref="G20:I21"/>
    <mergeCell ref="L9:M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B10:F10"/>
    <mergeCell ref="D11:F11"/>
    <mergeCell ref="J2:M4"/>
    <mergeCell ref="P2:S2"/>
    <mergeCell ref="P3:S3"/>
    <mergeCell ref="P4:S4"/>
    <mergeCell ref="A5:M5"/>
    <mergeCell ref="A6:A13"/>
    <mergeCell ref="B6:J7"/>
    <mergeCell ref="B8:N8"/>
    <mergeCell ref="B9:F9"/>
    <mergeCell ref="G9:G11"/>
    <mergeCell ref="H9:H11"/>
    <mergeCell ref="I9:I11"/>
    <mergeCell ref="J9:J11"/>
    <mergeCell ref="K9:K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3 B47 B19"/>
    <dataValidation allowBlank="1" showInputMessage="1" showErrorMessage="1" promptTitle="Benefit #3- Payment in-kind" prompt="If there is a benefit #3 and it was paid in-kind, mark this box with an  x._x000a_" sqref="L29 L33 L49 L52 L45 L41 L25 L37 L21"/>
    <dataValidation allowBlank="1" showInputMessage="1" showErrorMessage="1" promptTitle="Benefit #2- Payment in-kind" prompt="If there is a benefit #2 and it was paid in-kind, mark this box with an  x._x000a_" sqref="L51 L36 L44 L48 L20 L40"/>
    <dataValidation allowBlank="1" showInputMessage="1" showErrorMessage="1" promptTitle="Benefit #1- Payment in-kind" prompt="If there is a benefit #1 and it was paid in-kind, mark this box with an  x._x000a_" sqref="L50 L34:L35 L42:L43 L46:L47 L22 L18:L19 L24 L30 L32 L38:L39 L26 L28"/>
    <dataValidation allowBlank="1" showInputMessage="1" showErrorMessage="1" promptTitle="Benefit #3--Payment by Check" prompt="If there is a benefit #3 and it was paid by check, mark an x in this cell._x000a_" sqref="K29 K33 K49 K52 K45 K41 K25 K37 K21"/>
    <dataValidation allowBlank="1" showInputMessage="1" showErrorMessage="1" promptTitle="Benefit #2--Payment by Check" prompt="If there is a benefit #2 and it was paid by check, mark an x in this cell._x000a_" sqref="K51 K36 K44 K48 K20 K40"/>
    <dataValidation allowBlank="1" showInputMessage="1" showErrorMessage="1" promptTitle="Benefit #1--Payment by Check" prompt="If there is a benefit #1 and it was paid by check, mark an x in this cell._x000a_" sqref="K50 K34:K35 K42:K43 K46:K47 K22 K18:K19 K24 K30 K32 K38:K39 K26 K28"/>
    <dataValidation allowBlank="1" showInputMessage="1" showErrorMessage="1" promptTitle="Benefit #3 Description" prompt="Benefit #3 description is listed here" sqref="J49 J52 J29 J45 J33 J41 J25 J37 J21"/>
    <dataValidation allowBlank="1" showInputMessage="1" showErrorMessage="1" promptTitle="Benefit #3 Total Amount" prompt="The total amount of Benefit #3 is entered here." sqref="M29 M33 M49 M52 M45 M41 M25 M37 M21"/>
    <dataValidation allowBlank="1" showInputMessage="1" showErrorMessage="1" promptTitle="Benefit #2 Total Amount" prompt="The total amount of Benefit #2 is entered here." sqref="M51 M36 M44 M20 M40 M48"/>
    <dataValidation allowBlank="1" showInputMessage="1" showErrorMessage="1" promptTitle="Benefit #2 Description" prompt="Benefit #2 description is listed here" sqref="J48 J20"/>
    <dataValidation allowBlank="1" showInputMessage="1" showErrorMessage="1" promptTitle="Benefit #1 Total Amount" prompt="The total amount of Benefit #1 is entered here." sqref="M50 M34:M35 M42:M43 M22 M18:M19 M30 M38:M39 M46:M47 M26"/>
    <dataValidation allowBlank="1" showInputMessage="1" showErrorMessage="1" promptTitle="Benefit#1 Description" prompt="Benefit Description for Entry #1 is listed here." sqref="J24 J44 J22 J46 J18 J51 J34 J36 J42 J32 J30 J38 J40 J28 J26"/>
    <dataValidation allowBlank="1" showInputMessage="1" showErrorMessage="1" promptTitle="Travel Date(s)" prompt="List the dates of travel here expressed in the format MM/DD/YYYY-MM/DD/YYYY." sqref="F29 F33 F49 F45 F41 F25 F37 F21"/>
    <dataValidation type="date" allowBlank="1" showInputMessage="1" showErrorMessage="1" errorTitle="Data Entry Error" error="Please enter date using MM/DD/YYYY" promptTitle="Event Ending Date" prompt="List Event ending date here using the format MM/DD/YYYY." sqref="D29 D45 D33 D25 D21">
      <formula1>40179</formula1>
      <formula2>73051</formula2>
    </dataValidation>
    <dataValidation allowBlank="1" showInputMessage="1" showErrorMessage="1" promptTitle="Event Sponsor" prompt="List the event sponsor here." sqref="C29 C45 C33 C25 C21"/>
    <dataValidation allowBlank="1" showInputMessage="1" showErrorMessage="1" promptTitle="Traveler Title" prompt="List traveler's title here." sqref="B49 B33 B45 B29 B41 B25 B37 B21"/>
    <dataValidation allowBlank="1" showInputMessage="1" showErrorMessage="1" promptTitle="Location " prompt="List location of event here." sqref="F23 F35 F43 F47 F19 F31 F39 F27"/>
    <dataValidation type="date" allowBlank="1" showInputMessage="1" showErrorMessage="1" errorTitle="Text Entered Not Valid" error="Please enter date using standardized format MM/DD/YYYY." promptTitle="Event Beginning Date" prompt="Insert event beginning date using the format MM/DD/YYYY here._x000a_" sqref="D23 D35 D43 D47 D19 D31 D39 D27">
      <formula1>40179</formula1>
      <formula2>73051</formula2>
    </dataValidation>
    <dataValidation allowBlank="1" showInputMessage="1" showErrorMessage="1" promptTitle="Event Description" prompt="Provide event description (e.g. title of the conference) here." sqref="C23 C35 C43 C47 C19 C31 C39 C27"/>
    <dataValidation allowBlank="1" showInputMessage="1" showErrorMessage="1" promptTitle="Traveler Name " prompt="List traveler's first and last name here." sqref="B23 B35 B31 B39 B2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7:I17 G37:I37 G33:I33 C49:E49 G49:I49 G23:I23 G35:I35 G43:I43 G47:I47 G19:I19 G45:I45 G29:I29 C41:E41 G25:I25 G31:I31 C37:E37 G41:I41 G39:I39 G27:I27 G21:I21"/>
  </dataValidations>
  <hyperlinks>
    <hyperlink ref="D11" r:id="rId1"/>
  </hyperlinks>
  <printOptions gridLines="1"/>
  <pageMargins left="0.25" right="0.25" top="0.75" bottom="0.75" header="0.3" footer="0.3"/>
  <pageSetup scale="72" fitToHeight="0" orientation="landscape" blackAndWhite="1" r:id="rId2"/>
  <rowBreaks count="1" manualBreakCount="1">
    <brk id="29" max="16383" man="1"/>
  </rowBreaks>
  <colBreaks count="1" manualBreakCount="1">
    <brk id="13" max="5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5"/>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14</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1301</v>
      </c>
      <c r="B10" s="203" t="s">
        <v>12</v>
      </c>
      <c r="C10" s="207" t="s">
        <v>11</v>
      </c>
      <c r="D10" s="207" t="s">
        <v>280</v>
      </c>
      <c r="E10" s="207" t="s">
        <v>281</v>
      </c>
      <c r="F10" s="653" t="s">
        <v>8</v>
      </c>
      <c r="G10" s="653"/>
      <c r="H10" s="650"/>
      <c r="I10" s="650"/>
      <c r="J10" s="650"/>
      <c r="K10" s="650"/>
      <c r="L10" s="650"/>
    </row>
    <row r="11" spans="1:12" x14ac:dyDescent="0.2">
      <c r="A11" s="652"/>
      <c r="B11" s="651" t="s">
        <v>4114</v>
      </c>
      <c r="C11" s="654" t="s">
        <v>4115</v>
      </c>
      <c r="D11" s="655">
        <v>43375</v>
      </c>
      <c r="E11" s="651" t="s">
        <v>4116</v>
      </c>
      <c r="F11" s="651" t="s">
        <v>4117</v>
      </c>
      <c r="G11" s="651"/>
      <c r="H11" s="649" t="s">
        <v>286</v>
      </c>
      <c r="I11" s="649"/>
      <c r="J11" s="209" t="s">
        <v>287</v>
      </c>
      <c r="K11" s="209" t="s">
        <v>16</v>
      </c>
      <c r="L11" s="210">
        <v>344</v>
      </c>
    </row>
    <row r="12" spans="1:12" x14ac:dyDescent="0.2">
      <c r="A12" s="652"/>
      <c r="B12" s="651"/>
      <c r="C12" s="654"/>
      <c r="D12" s="655"/>
      <c r="E12" s="651"/>
      <c r="F12" s="651"/>
      <c r="G12" s="651"/>
      <c r="H12" s="649" t="s">
        <v>242</v>
      </c>
      <c r="I12" s="649"/>
      <c r="J12" s="209" t="s">
        <v>287</v>
      </c>
      <c r="K12" s="209" t="s">
        <v>16</v>
      </c>
      <c r="L12" s="210">
        <v>556.30999999999995</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460</v>
      </c>
      <c r="C14" s="209" t="s">
        <v>4117</v>
      </c>
      <c r="D14" s="211">
        <v>43382</v>
      </c>
      <c r="E14" s="209" t="s">
        <v>4118</v>
      </c>
      <c r="F14" s="650"/>
      <c r="G14" s="650"/>
      <c r="H14" s="649"/>
      <c r="I14" s="649"/>
      <c r="J14" s="651"/>
      <c r="K14" s="651"/>
      <c r="L14" s="648"/>
    </row>
    <row r="15" spans="1:12" ht="24" x14ac:dyDescent="0.2">
      <c r="A15" s="652">
        <v>1302</v>
      </c>
      <c r="B15" s="203" t="s">
        <v>12</v>
      </c>
      <c r="C15" s="207" t="s">
        <v>11</v>
      </c>
      <c r="D15" s="207" t="s">
        <v>280</v>
      </c>
      <c r="E15" s="207" t="s">
        <v>281</v>
      </c>
      <c r="F15" s="653" t="s">
        <v>8</v>
      </c>
      <c r="G15" s="653"/>
      <c r="H15" s="650"/>
      <c r="I15" s="650"/>
      <c r="J15" s="650"/>
      <c r="K15" s="650"/>
      <c r="L15" s="650"/>
    </row>
    <row r="16" spans="1:12" x14ac:dyDescent="0.2">
      <c r="A16" s="652"/>
      <c r="B16" s="651" t="s">
        <v>4114</v>
      </c>
      <c r="C16" s="654" t="s">
        <v>4119</v>
      </c>
      <c r="D16" s="655">
        <v>43536</v>
      </c>
      <c r="E16" s="651" t="s">
        <v>896</v>
      </c>
      <c r="F16" s="651" t="s">
        <v>2613</v>
      </c>
      <c r="G16" s="651"/>
      <c r="H16" s="649" t="s">
        <v>286</v>
      </c>
      <c r="I16" s="649"/>
      <c r="J16" s="209" t="s">
        <v>287</v>
      </c>
      <c r="K16" s="209" t="s">
        <v>16</v>
      </c>
      <c r="L16" s="210">
        <v>169.86</v>
      </c>
    </row>
    <row r="17" spans="1:12" x14ac:dyDescent="0.2">
      <c r="A17" s="652"/>
      <c r="B17" s="651"/>
      <c r="C17" s="654"/>
      <c r="D17" s="655"/>
      <c r="E17" s="651"/>
      <c r="F17" s="651"/>
      <c r="G17" s="651"/>
      <c r="H17" s="649" t="s">
        <v>242</v>
      </c>
      <c r="I17" s="649"/>
      <c r="J17" s="651" t="s">
        <v>287</v>
      </c>
      <c r="K17" s="651" t="s">
        <v>16</v>
      </c>
      <c r="L17" s="648">
        <v>322.60000000000002</v>
      </c>
    </row>
    <row r="18" spans="1:12" x14ac:dyDescent="0.2">
      <c r="A18" s="652"/>
      <c r="B18" s="651"/>
      <c r="C18" s="654"/>
      <c r="D18" s="655"/>
      <c r="E18" s="651"/>
      <c r="F18" s="651"/>
      <c r="G18" s="651"/>
      <c r="H18" s="649"/>
      <c r="I18" s="649"/>
      <c r="J18" s="651"/>
      <c r="K18" s="651"/>
      <c r="L18" s="648"/>
    </row>
    <row r="19" spans="1:12" x14ac:dyDescent="0.2">
      <c r="A19" s="652"/>
      <c r="B19" s="651"/>
      <c r="C19" s="654"/>
      <c r="D19" s="655"/>
      <c r="E19" s="651"/>
      <c r="F19" s="651"/>
      <c r="G19" s="651"/>
      <c r="H19" s="649"/>
      <c r="I19" s="649"/>
      <c r="J19" s="651"/>
      <c r="K19" s="651"/>
      <c r="L19" s="648"/>
    </row>
    <row r="20" spans="1:12" ht="24" x14ac:dyDescent="0.2">
      <c r="A20" s="652"/>
      <c r="B20" s="203" t="s">
        <v>6</v>
      </c>
      <c r="C20" s="207" t="s">
        <v>5</v>
      </c>
      <c r="D20" s="207" t="s">
        <v>288</v>
      </c>
      <c r="E20" s="207" t="s">
        <v>289</v>
      </c>
      <c r="F20" s="650"/>
      <c r="G20" s="650"/>
      <c r="H20" s="649" t="s">
        <v>290</v>
      </c>
      <c r="I20" s="649"/>
      <c r="J20" s="651" t="s">
        <v>287</v>
      </c>
      <c r="K20" s="651" t="s">
        <v>287</v>
      </c>
      <c r="L20" s="648">
        <v>0</v>
      </c>
    </row>
    <row r="21" spans="1:12" ht="24" x14ac:dyDescent="0.2">
      <c r="A21" s="652"/>
      <c r="B21" s="209" t="s">
        <v>460</v>
      </c>
      <c r="C21" s="209" t="s">
        <v>2613</v>
      </c>
      <c r="D21" s="211">
        <v>43537</v>
      </c>
      <c r="E21" s="209" t="s">
        <v>605</v>
      </c>
      <c r="F21" s="650"/>
      <c r="G21" s="650"/>
      <c r="H21" s="649"/>
      <c r="I21" s="649"/>
      <c r="J21" s="651"/>
      <c r="K21" s="651"/>
      <c r="L21" s="648"/>
    </row>
    <row r="22" spans="1:12" ht="24" x14ac:dyDescent="0.2">
      <c r="A22" s="652">
        <v>1303</v>
      </c>
      <c r="B22" s="203" t="s">
        <v>12</v>
      </c>
      <c r="C22" s="207" t="s">
        <v>11</v>
      </c>
      <c r="D22" s="207" t="s">
        <v>280</v>
      </c>
      <c r="E22" s="207" t="s">
        <v>281</v>
      </c>
      <c r="F22" s="653" t="s">
        <v>8</v>
      </c>
      <c r="G22" s="653"/>
      <c r="H22" s="650"/>
      <c r="I22" s="650"/>
      <c r="J22" s="650"/>
      <c r="K22" s="650"/>
      <c r="L22" s="650"/>
    </row>
    <row r="23" spans="1:12" x14ac:dyDescent="0.2">
      <c r="A23" s="652"/>
      <c r="B23" s="651" t="s">
        <v>4120</v>
      </c>
      <c r="C23" s="654" t="s">
        <v>4121</v>
      </c>
      <c r="D23" s="655">
        <v>43517</v>
      </c>
      <c r="E23" s="651" t="s">
        <v>4122</v>
      </c>
      <c r="F23" s="651" t="s">
        <v>4123</v>
      </c>
      <c r="G23" s="651"/>
      <c r="H23" s="649" t="s">
        <v>286</v>
      </c>
      <c r="I23" s="649"/>
      <c r="J23" s="209" t="s">
        <v>287</v>
      </c>
      <c r="K23" s="209" t="s">
        <v>16</v>
      </c>
      <c r="L23" s="210">
        <v>1161</v>
      </c>
    </row>
    <row r="24" spans="1:12" x14ac:dyDescent="0.2">
      <c r="A24" s="652"/>
      <c r="B24" s="651"/>
      <c r="C24" s="654"/>
      <c r="D24" s="655"/>
      <c r="E24" s="651"/>
      <c r="F24" s="651"/>
      <c r="G24" s="651"/>
      <c r="H24" s="649" t="s">
        <v>242</v>
      </c>
      <c r="I24" s="649"/>
      <c r="J24" s="209" t="s">
        <v>287</v>
      </c>
      <c r="K24" s="209" t="s">
        <v>16</v>
      </c>
      <c r="L24" s="210">
        <v>877.6</v>
      </c>
    </row>
    <row r="25" spans="1:12" ht="24" x14ac:dyDescent="0.2">
      <c r="A25" s="652"/>
      <c r="B25" s="203" t="s">
        <v>6</v>
      </c>
      <c r="C25" s="207" t="s">
        <v>5</v>
      </c>
      <c r="D25" s="207" t="s">
        <v>288</v>
      </c>
      <c r="E25" s="207" t="s">
        <v>289</v>
      </c>
      <c r="F25" s="650"/>
      <c r="G25" s="650"/>
      <c r="H25" s="649" t="s">
        <v>290</v>
      </c>
      <c r="I25" s="649"/>
      <c r="J25" s="651" t="s">
        <v>287</v>
      </c>
      <c r="K25" s="651" t="s">
        <v>16</v>
      </c>
      <c r="L25" s="648">
        <v>930</v>
      </c>
    </row>
    <row r="26" spans="1:12" ht="24" x14ac:dyDescent="0.2">
      <c r="A26" s="652"/>
      <c r="B26" s="209" t="s">
        <v>790</v>
      </c>
      <c r="C26" s="209" t="s">
        <v>4123</v>
      </c>
      <c r="D26" s="211">
        <v>43519</v>
      </c>
      <c r="E26" s="209" t="s">
        <v>2816</v>
      </c>
      <c r="F26" s="650"/>
      <c r="G26" s="650"/>
      <c r="H26" s="649"/>
      <c r="I26" s="649"/>
      <c r="J26" s="651"/>
      <c r="K26" s="651"/>
      <c r="L26" s="648"/>
    </row>
    <row r="27" spans="1:12" ht="24" x14ac:dyDescent="0.2">
      <c r="A27" s="652">
        <v>1304</v>
      </c>
      <c r="B27" s="203" t="s">
        <v>12</v>
      </c>
      <c r="C27" s="207" t="s">
        <v>11</v>
      </c>
      <c r="D27" s="207" t="s">
        <v>280</v>
      </c>
      <c r="E27" s="207" t="s">
        <v>281</v>
      </c>
      <c r="F27" s="653" t="s">
        <v>8</v>
      </c>
      <c r="G27" s="653"/>
      <c r="H27" s="650"/>
      <c r="I27" s="650"/>
      <c r="J27" s="650"/>
      <c r="K27" s="650"/>
      <c r="L27" s="650"/>
    </row>
    <row r="28" spans="1:12" x14ac:dyDescent="0.2">
      <c r="A28" s="652"/>
      <c r="B28" s="651" t="s">
        <v>4124</v>
      </c>
      <c r="C28" s="654" t="s">
        <v>4125</v>
      </c>
      <c r="D28" s="655">
        <v>43448</v>
      </c>
      <c r="E28" s="651" t="s">
        <v>2806</v>
      </c>
      <c r="F28" s="651" t="s">
        <v>4126</v>
      </c>
      <c r="G28" s="651"/>
      <c r="H28" s="649" t="s">
        <v>286</v>
      </c>
      <c r="I28" s="649"/>
      <c r="J28" s="209" t="s">
        <v>287</v>
      </c>
      <c r="K28" s="209" t="s">
        <v>16</v>
      </c>
      <c r="L28" s="210">
        <v>681</v>
      </c>
    </row>
    <row r="29" spans="1:12" x14ac:dyDescent="0.2">
      <c r="A29" s="652"/>
      <c r="B29" s="651"/>
      <c r="C29" s="654"/>
      <c r="D29" s="655"/>
      <c r="E29" s="651"/>
      <c r="F29" s="651"/>
      <c r="G29" s="651"/>
      <c r="H29" s="649" t="s">
        <v>242</v>
      </c>
      <c r="I29" s="649"/>
      <c r="J29" s="651" t="s">
        <v>287</v>
      </c>
      <c r="K29" s="651" t="s">
        <v>16</v>
      </c>
      <c r="L29" s="648">
        <v>2075</v>
      </c>
    </row>
    <row r="30" spans="1:12" x14ac:dyDescent="0.2">
      <c r="A30" s="652"/>
      <c r="B30" s="651"/>
      <c r="C30" s="654"/>
      <c r="D30" s="655"/>
      <c r="E30" s="651"/>
      <c r="F30" s="651"/>
      <c r="G30" s="651"/>
      <c r="H30" s="649"/>
      <c r="I30" s="649"/>
      <c r="J30" s="651"/>
      <c r="K30" s="651"/>
      <c r="L30" s="648"/>
    </row>
    <row r="31" spans="1:12" ht="24" x14ac:dyDescent="0.2">
      <c r="A31" s="652"/>
      <c r="B31" s="203" t="s">
        <v>6</v>
      </c>
      <c r="C31" s="207" t="s">
        <v>5</v>
      </c>
      <c r="D31" s="207" t="s">
        <v>288</v>
      </c>
      <c r="E31" s="207" t="s">
        <v>289</v>
      </c>
      <c r="F31" s="650"/>
      <c r="G31" s="650"/>
      <c r="H31" s="649" t="s">
        <v>290</v>
      </c>
      <c r="I31" s="649"/>
      <c r="J31" s="651" t="s">
        <v>287</v>
      </c>
      <c r="K31" s="651" t="s">
        <v>287</v>
      </c>
      <c r="L31" s="648">
        <v>0</v>
      </c>
    </row>
    <row r="32" spans="1:12" ht="24" x14ac:dyDescent="0.2">
      <c r="A32" s="652"/>
      <c r="B32" s="209" t="s">
        <v>4127</v>
      </c>
      <c r="C32" s="209" t="s">
        <v>4126</v>
      </c>
      <c r="D32" s="211">
        <v>43457</v>
      </c>
      <c r="E32" s="209" t="s">
        <v>4128</v>
      </c>
      <c r="F32" s="650"/>
      <c r="G32" s="650"/>
      <c r="H32" s="649"/>
      <c r="I32" s="649"/>
      <c r="J32" s="651"/>
      <c r="K32" s="651"/>
      <c r="L32" s="648"/>
    </row>
    <row r="33" spans="1:12" ht="24" x14ac:dyDescent="0.2">
      <c r="A33" s="652">
        <v>1305</v>
      </c>
      <c r="B33" s="203" t="s">
        <v>12</v>
      </c>
      <c r="C33" s="207" t="s">
        <v>11</v>
      </c>
      <c r="D33" s="207" t="s">
        <v>280</v>
      </c>
      <c r="E33" s="207" t="s">
        <v>281</v>
      </c>
      <c r="F33" s="653" t="s">
        <v>8</v>
      </c>
      <c r="G33" s="653"/>
      <c r="H33" s="650"/>
      <c r="I33" s="650"/>
      <c r="J33" s="650"/>
      <c r="K33" s="650"/>
      <c r="L33" s="650"/>
    </row>
    <row r="34" spans="1:12" x14ac:dyDescent="0.2">
      <c r="A34" s="652"/>
      <c r="B34" s="651" t="s">
        <v>4129</v>
      </c>
      <c r="C34" s="654" t="s">
        <v>4130</v>
      </c>
      <c r="D34" s="655">
        <v>43375</v>
      </c>
      <c r="E34" s="651" t="s">
        <v>826</v>
      </c>
      <c r="F34" s="651" t="s">
        <v>4131</v>
      </c>
      <c r="G34" s="651"/>
      <c r="H34" s="649" t="s">
        <v>286</v>
      </c>
      <c r="I34" s="649"/>
      <c r="J34" s="209" t="s">
        <v>287</v>
      </c>
      <c r="K34" s="209" t="s">
        <v>287</v>
      </c>
      <c r="L34" s="210">
        <v>0</v>
      </c>
    </row>
    <row r="35" spans="1:12" x14ac:dyDescent="0.2">
      <c r="A35" s="652"/>
      <c r="B35" s="651"/>
      <c r="C35" s="654"/>
      <c r="D35" s="655"/>
      <c r="E35" s="651"/>
      <c r="F35" s="651"/>
      <c r="G35" s="651"/>
      <c r="H35" s="649" t="s">
        <v>242</v>
      </c>
      <c r="I35" s="649"/>
      <c r="J35" s="209" t="s">
        <v>287</v>
      </c>
      <c r="K35" s="209" t="s">
        <v>16</v>
      </c>
      <c r="L35" s="210">
        <v>1890.53</v>
      </c>
    </row>
    <row r="36" spans="1:12" ht="24" x14ac:dyDescent="0.2">
      <c r="A36" s="652"/>
      <c r="B36" s="203" t="s">
        <v>6</v>
      </c>
      <c r="C36" s="207" t="s">
        <v>5</v>
      </c>
      <c r="D36" s="207" t="s">
        <v>288</v>
      </c>
      <c r="E36" s="207" t="s">
        <v>289</v>
      </c>
      <c r="F36" s="650"/>
      <c r="G36" s="650"/>
      <c r="H36" s="649" t="s">
        <v>290</v>
      </c>
      <c r="I36" s="649"/>
      <c r="J36" s="651" t="s">
        <v>287</v>
      </c>
      <c r="K36" s="651" t="s">
        <v>16</v>
      </c>
      <c r="L36" s="648">
        <v>674.24</v>
      </c>
    </row>
    <row r="37" spans="1:12" ht="24" x14ac:dyDescent="0.2">
      <c r="A37" s="652"/>
      <c r="B37" s="209" t="s">
        <v>460</v>
      </c>
      <c r="C37" s="209" t="s">
        <v>4131</v>
      </c>
      <c r="D37" s="211">
        <v>43380</v>
      </c>
      <c r="E37" s="209" t="s">
        <v>328</v>
      </c>
      <c r="F37" s="650"/>
      <c r="G37" s="650"/>
      <c r="H37" s="649"/>
      <c r="I37" s="649"/>
      <c r="J37" s="651"/>
      <c r="K37" s="651"/>
      <c r="L37" s="648"/>
    </row>
    <row r="38" spans="1:12" ht="24" x14ac:dyDescent="0.2">
      <c r="A38" s="652">
        <v>1306</v>
      </c>
      <c r="B38" s="203" t="s">
        <v>12</v>
      </c>
      <c r="C38" s="207" t="s">
        <v>11</v>
      </c>
      <c r="D38" s="207" t="s">
        <v>280</v>
      </c>
      <c r="E38" s="207" t="s">
        <v>281</v>
      </c>
      <c r="F38" s="653" t="s">
        <v>8</v>
      </c>
      <c r="G38" s="653"/>
      <c r="H38" s="650"/>
      <c r="I38" s="650"/>
      <c r="J38" s="650"/>
      <c r="K38" s="650"/>
      <c r="L38" s="650"/>
    </row>
    <row r="39" spans="1:12" x14ac:dyDescent="0.2">
      <c r="A39" s="652"/>
      <c r="B39" s="651" t="s">
        <v>4129</v>
      </c>
      <c r="C39" s="654" t="s">
        <v>4132</v>
      </c>
      <c r="D39" s="655">
        <v>43383</v>
      </c>
      <c r="E39" s="651" t="s">
        <v>4133</v>
      </c>
      <c r="F39" s="651" t="s">
        <v>4134</v>
      </c>
      <c r="G39" s="651"/>
      <c r="H39" s="649" t="s">
        <v>286</v>
      </c>
      <c r="I39" s="649"/>
      <c r="J39" s="209" t="s">
        <v>287</v>
      </c>
      <c r="K39" s="209" t="s">
        <v>16</v>
      </c>
      <c r="L39" s="210">
        <v>1037.6300000000001</v>
      </c>
    </row>
    <row r="40" spans="1:12" x14ac:dyDescent="0.2">
      <c r="A40" s="652"/>
      <c r="B40" s="651"/>
      <c r="C40" s="654"/>
      <c r="D40" s="655"/>
      <c r="E40" s="651"/>
      <c r="F40" s="651"/>
      <c r="G40" s="651"/>
      <c r="H40" s="649" t="s">
        <v>242</v>
      </c>
      <c r="I40" s="649"/>
      <c r="J40" s="209" t="s">
        <v>287</v>
      </c>
      <c r="K40" s="209" t="s">
        <v>16</v>
      </c>
      <c r="L40" s="210">
        <v>784.56</v>
      </c>
    </row>
    <row r="41" spans="1:12" ht="24" x14ac:dyDescent="0.2">
      <c r="A41" s="652"/>
      <c r="B41" s="203" t="s">
        <v>6</v>
      </c>
      <c r="C41" s="207" t="s">
        <v>5</v>
      </c>
      <c r="D41" s="207" t="s">
        <v>288</v>
      </c>
      <c r="E41" s="207" t="s">
        <v>289</v>
      </c>
      <c r="F41" s="650"/>
      <c r="G41" s="650"/>
      <c r="H41" s="649" t="s">
        <v>290</v>
      </c>
      <c r="I41" s="649"/>
      <c r="J41" s="651" t="s">
        <v>287</v>
      </c>
      <c r="K41" s="651" t="s">
        <v>287</v>
      </c>
      <c r="L41" s="648">
        <v>0</v>
      </c>
    </row>
    <row r="42" spans="1:12" ht="24" x14ac:dyDescent="0.2">
      <c r="A42" s="652"/>
      <c r="B42" s="209" t="s">
        <v>460</v>
      </c>
      <c r="C42" s="209" t="s">
        <v>4134</v>
      </c>
      <c r="D42" s="211">
        <v>43387</v>
      </c>
      <c r="E42" s="209" t="s">
        <v>3570</v>
      </c>
      <c r="F42" s="650"/>
      <c r="G42" s="650"/>
      <c r="H42" s="649"/>
      <c r="I42" s="649"/>
      <c r="J42" s="651"/>
      <c r="K42" s="651"/>
      <c r="L42" s="648"/>
    </row>
    <row r="43" spans="1:12" ht="24" x14ac:dyDescent="0.2">
      <c r="A43" s="652">
        <v>1307</v>
      </c>
      <c r="B43" s="203" t="s">
        <v>12</v>
      </c>
      <c r="C43" s="207" t="s">
        <v>11</v>
      </c>
      <c r="D43" s="207" t="s">
        <v>280</v>
      </c>
      <c r="E43" s="207" t="s">
        <v>281</v>
      </c>
      <c r="F43" s="653" t="s">
        <v>8</v>
      </c>
      <c r="G43" s="653"/>
      <c r="H43" s="650"/>
      <c r="I43" s="650"/>
      <c r="J43" s="650"/>
      <c r="K43" s="650"/>
      <c r="L43" s="650"/>
    </row>
    <row r="44" spans="1:12" x14ac:dyDescent="0.2">
      <c r="A44" s="652"/>
      <c r="B44" s="651" t="s">
        <v>4129</v>
      </c>
      <c r="C44" s="654" t="s">
        <v>4135</v>
      </c>
      <c r="D44" s="655">
        <v>43416</v>
      </c>
      <c r="E44" s="651" t="s">
        <v>2617</v>
      </c>
      <c r="F44" s="651" t="s">
        <v>2485</v>
      </c>
      <c r="G44" s="651"/>
      <c r="H44" s="649" t="s">
        <v>286</v>
      </c>
      <c r="I44" s="649"/>
      <c r="J44" s="209" t="s">
        <v>287</v>
      </c>
      <c r="K44" s="209" t="s">
        <v>16</v>
      </c>
      <c r="L44" s="210">
        <v>1072</v>
      </c>
    </row>
    <row r="45" spans="1:12" x14ac:dyDescent="0.2">
      <c r="A45" s="652"/>
      <c r="B45" s="651"/>
      <c r="C45" s="654"/>
      <c r="D45" s="655"/>
      <c r="E45" s="651"/>
      <c r="F45" s="651"/>
      <c r="G45" s="651"/>
      <c r="H45" s="649" t="s">
        <v>242</v>
      </c>
      <c r="I45" s="649"/>
      <c r="J45" s="209" t="s">
        <v>287</v>
      </c>
      <c r="K45" s="209" t="s">
        <v>287</v>
      </c>
      <c r="L45" s="210">
        <v>0</v>
      </c>
    </row>
    <row r="46" spans="1:12" ht="24" x14ac:dyDescent="0.2">
      <c r="A46" s="652"/>
      <c r="B46" s="203" t="s">
        <v>6</v>
      </c>
      <c r="C46" s="207" t="s">
        <v>5</v>
      </c>
      <c r="D46" s="207" t="s">
        <v>288</v>
      </c>
      <c r="E46" s="207" t="s">
        <v>289</v>
      </c>
      <c r="F46" s="650"/>
      <c r="G46" s="650"/>
      <c r="H46" s="649" t="s">
        <v>290</v>
      </c>
      <c r="I46" s="649"/>
      <c r="J46" s="651" t="s">
        <v>287</v>
      </c>
      <c r="K46" s="651" t="s">
        <v>16</v>
      </c>
      <c r="L46" s="648">
        <v>525</v>
      </c>
    </row>
    <row r="47" spans="1:12" ht="24" x14ac:dyDescent="0.2">
      <c r="A47" s="652"/>
      <c r="B47" s="209" t="s">
        <v>460</v>
      </c>
      <c r="C47" s="209" t="s">
        <v>2485</v>
      </c>
      <c r="D47" s="211">
        <v>43421</v>
      </c>
      <c r="E47" s="209" t="s">
        <v>1005</v>
      </c>
      <c r="F47" s="650"/>
      <c r="G47" s="650"/>
      <c r="H47" s="649"/>
      <c r="I47" s="649"/>
      <c r="J47" s="651"/>
      <c r="K47" s="651"/>
      <c r="L47" s="648"/>
    </row>
    <row r="48" spans="1:12" ht="24" x14ac:dyDescent="0.2">
      <c r="A48" s="652">
        <v>1308</v>
      </c>
      <c r="B48" s="203" t="s">
        <v>12</v>
      </c>
      <c r="C48" s="207" t="s">
        <v>11</v>
      </c>
      <c r="D48" s="207" t="s">
        <v>280</v>
      </c>
      <c r="E48" s="207" t="s">
        <v>281</v>
      </c>
      <c r="F48" s="653" t="s">
        <v>8</v>
      </c>
      <c r="G48" s="653"/>
      <c r="H48" s="650"/>
      <c r="I48" s="650"/>
      <c r="J48" s="650"/>
      <c r="K48" s="650"/>
      <c r="L48" s="650"/>
    </row>
    <row r="49" spans="1:12" x14ac:dyDescent="0.2">
      <c r="A49" s="652"/>
      <c r="B49" s="651" t="s">
        <v>4129</v>
      </c>
      <c r="C49" s="654" t="s">
        <v>4136</v>
      </c>
      <c r="D49" s="655">
        <v>43445</v>
      </c>
      <c r="E49" s="651" t="s">
        <v>1228</v>
      </c>
      <c r="F49" s="651" t="s">
        <v>4137</v>
      </c>
      <c r="G49" s="651"/>
      <c r="H49" s="649" t="s">
        <v>286</v>
      </c>
      <c r="I49" s="649"/>
      <c r="J49" s="209" t="s">
        <v>287</v>
      </c>
      <c r="K49" s="209" t="s">
        <v>16</v>
      </c>
      <c r="L49" s="210">
        <v>528</v>
      </c>
    </row>
    <row r="50" spans="1:12" x14ac:dyDescent="0.2">
      <c r="A50" s="652"/>
      <c r="B50" s="651"/>
      <c r="C50" s="654"/>
      <c r="D50" s="655"/>
      <c r="E50" s="651"/>
      <c r="F50" s="651"/>
      <c r="G50" s="651"/>
      <c r="H50" s="649" t="s">
        <v>242</v>
      </c>
      <c r="I50" s="649"/>
      <c r="J50" s="209" t="s">
        <v>287</v>
      </c>
      <c r="K50" s="209" t="s">
        <v>16</v>
      </c>
      <c r="L50" s="210">
        <v>11192</v>
      </c>
    </row>
    <row r="51" spans="1:12" ht="24" x14ac:dyDescent="0.2">
      <c r="A51" s="652"/>
      <c r="B51" s="203" t="s">
        <v>6</v>
      </c>
      <c r="C51" s="207" t="s">
        <v>5</v>
      </c>
      <c r="D51" s="207" t="s">
        <v>288</v>
      </c>
      <c r="E51" s="207" t="s">
        <v>289</v>
      </c>
      <c r="F51" s="650"/>
      <c r="G51" s="650"/>
      <c r="H51" s="649" t="s">
        <v>290</v>
      </c>
      <c r="I51" s="649"/>
      <c r="J51" s="651" t="s">
        <v>287</v>
      </c>
      <c r="K51" s="651" t="s">
        <v>16</v>
      </c>
      <c r="L51" s="648">
        <v>400</v>
      </c>
    </row>
    <row r="52" spans="1:12" ht="24" x14ac:dyDescent="0.2">
      <c r="A52" s="652"/>
      <c r="B52" s="209" t="s">
        <v>460</v>
      </c>
      <c r="C52" s="209" t="s">
        <v>4137</v>
      </c>
      <c r="D52" s="211">
        <v>43449</v>
      </c>
      <c r="E52" s="209" t="s">
        <v>846</v>
      </c>
      <c r="F52" s="650"/>
      <c r="G52" s="650"/>
      <c r="H52" s="649"/>
      <c r="I52" s="649"/>
      <c r="J52" s="651"/>
      <c r="K52" s="651"/>
      <c r="L52" s="648"/>
    </row>
    <row r="53" spans="1:12" ht="24" x14ac:dyDescent="0.2">
      <c r="A53" s="652">
        <v>1309</v>
      </c>
      <c r="B53" s="203" t="s">
        <v>12</v>
      </c>
      <c r="C53" s="207" t="s">
        <v>11</v>
      </c>
      <c r="D53" s="207" t="s">
        <v>280</v>
      </c>
      <c r="E53" s="207" t="s">
        <v>281</v>
      </c>
      <c r="F53" s="653" t="s">
        <v>8</v>
      </c>
      <c r="G53" s="653"/>
      <c r="H53" s="650"/>
      <c r="I53" s="650"/>
      <c r="J53" s="650"/>
      <c r="K53" s="650"/>
      <c r="L53" s="650"/>
    </row>
    <row r="54" spans="1:12" x14ac:dyDescent="0.2">
      <c r="A54" s="652"/>
      <c r="B54" s="651" t="s">
        <v>4129</v>
      </c>
      <c r="C54" s="654" t="s">
        <v>4138</v>
      </c>
      <c r="D54" s="655">
        <v>43478</v>
      </c>
      <c r="E54" s="651" t="s">
        <v>1155</v>
      </c>
      <c r="F54" s="651" t="s">
        <v>465</v>
      </c>
      <c r="G54" s="651"/>
      <c r="H54" s="649" t="s">
        <v>286</v>
      </c>
      <c r="I54" s="649"/>
      <c r="J54" s="209" t="s">
        <v>16</v>
      </c>
      <c r="K54" s="209" t="s">
        <v>287</v>
      </c>
      <c r="L54" s="210">
        <v>1116.0999999999999</v>
      </c>
    </row>
    <row r="55" spans="1:12" x14ac:dyDescent="0.2">
      <c r="A55" s="652"/>
      <c r="B55" s="651"/>
      <c r="C55" s="654"/>
      <c r="D55" s="655"/>
      <c r="E55" s="651"/>
      <c r="F55" s="651"/>
      <c r="G55" s="651"/>
      <c r="H55" s="649" t="s">
        <v>242</v>
      </c>
      <c r="I55" s="649"/>
      <c r="J55" s="209" t="s">
        <v>287</v>
      </c>
      <c r="K55" s="209" t="s">
        <v>287</v>
      </c>
      <c r="L55" s="210">
        <v>0</v>
      </c>
    </row>
    <row r="56" spans="1:12" ht="24" x14ac:dyDescent="0.2">
      <c r="A56" s="652"/>
      <c r="B56" s="203" t="s">
        <v>6</v>
      </c>
      <c r="C56" s="207" t="s">
        <v>5</v>
      </c>
      <c r="D56" s="207" t="s">
        <v>288</v>
      </c>
      <c r="E56" s="207" t="s">
        <v>289</v>
      </c>
      <c r="F56" s="650"/>
      <c r="G56" s="650"/>
      <c r="H56" s="649" t="s">
        <v>290</v>
      </c>
      <c r="I56" s="649"/>
      <c r="J56" s="651" t="s">
        <v>16</v>
      </c>
      <c r="K56" s="651" t="s">
        <v>16</v>
      </c>
      <c r="L56" s="648">
        <v>917</v>
      </c>
    </row>
    <row r="57" spans="1:12" ht="24" x14ac:dyDescent="0.2">
      <c r="A57" s="652"/>
      <c r="B57" s="209" t="s">
        <v>460</v>
      </c>
      <c r="C57" s="209" t="s">
        <v>465</v>
      </c>
      <c r="D57" s="211">
        <v>43483</v>
      </c>
      <c r="E57" s="209" t="s">
        <v>3261</v>
      </c>
      <c r="F57" s="650"/>
      <c r="G57" s="650"/>
      <c r="H57" s="649"/>
      <c r="I57" s="649"/>
      <c r="J57" s="651"/>
      <c r="K57" s="651"/>
      <c r="L57" s="648"/>
    </row>
    <row r="58" spans="1:12" ht="24" x14ac:dyDescent="0.2">
      <c r="A58" s="652">
        <v>1310</v>
      </c>
      <c r="B58" s="203" t="s">
        <v>12</v>
      </c>
      <c r="C58" s="207" t="s">
        <v>11</v>
      </c>
      <c r="D58" s="207" t="s">
        <v>280</v>
      </c>
      <c r="E58" s="207" t="s">
        <v>281</v>
      </c>
      <c r="F58" s="653" t="s">
        <v>8</v>
      </c>
      <c r="G58" s="653"/>
      <c r="H58" s="650"/>
      <c r="I58" s="650"/>
      <c r="J58" s="650"/>
      <c r="K58" s="650"/>
      <c r="L58" s="650"/>
    </row>
    <row r="59" spans="1:12" x14ac:dyDescent="0.2">
      <c r="A59" s="652"/>
      <c r="B59" s="651" t="s">
        <v>4139</v>
      </c>
      <c r="C59" s="654" t="s">
        <v>4140</v>
      </c>
      <c r="D59" s="655">
        <v>43516</v>
      </c>
      <c r="E59" s="651" t="s">
        <v>4141</v>
      </c>
      <c r="F59" s="651" t="s">
        <v>4142</v>
      </c>
      <c r="G59" s="651"/>
      <c r="H59" s="649" t="s">
        <v>286</v>
      </c>
      <c r="I59" s="649"/>
      <c r="J59" s="209" t="s">
        <v>287</v>
      </c>
      <c r="K59" s="209" t="s">
        <v>16</v>
      </c>
      <c r="L59" s="210">
        <v>687.1</v>
      </c>
    </row>
    <row r="60" spans="1:12" x14ac:dyDescent="0.2">
      <c r="A60" s="652"/>
      <c r="B60" s="651"/>
      <c r="C60" s="654"/>
      <c r="D60" s="655"/>
      <c r="E60" s="651"/>
      <c r="F60" s="651"/>
      <c r="G60" s="651"/>
      <c r="H60" s="649" t="s">
        <v>242</v>
      </c>
      <c r="I60" s="649"/>
      <c r="J60" s="651" t="s">
        <v>287</v>
      </c>
      <c r="K60" s="651" t="s">
        <v>16</v>
      </c>
      <c r="L60" s="648">
        <v>2470.4299999999998</v>
      </c>
    </row>
    <row r="61" spans="1:12" x14ac:dyDescent="0.2">
      <c r="A61" s="652"/>
      <c r="B61" s="651"/>
      <c r="C61" s="654"/>
      <c r="D61" s="655"/>
      <c r="E61" s="651"/>
      <c r="F61" s="651"/>
      <c r="G61" s="651"/>
      <c r="H61" s="649"/>
      <c r="I61" s="649"/>
      <c r="J61" s="651"/>
      <c r="K61" s="651"/>
      <c r="L61" s="648"/>
    </row>
    <row r="62" spans="1:12" ht="24" x14ac:dyDescent="0.2">
      <c r="A62" s="652"/>
      <c r="B62" s="203" t="s">
        <v>6</v>
      </c>
      <c r="C62" s="207" t="s">
        <v>5</v>
      </c>
      <c r="D62" s="207" t="s">
        <v>288</v>
      </c>
      <c r="E62" s="207" t="s">
        <v>289</v>
      </c>
      <c r="F62" s="650"/>
      <c r="G62" s="650"/>
      <c r="H62" s="649" t="s">
        <v>290</v>
      </c>
      <c r="I62" s="649"/>
      <c r="J62" s="651" t="s">
        <v>287</v>
      </c>
      <c r="K62" s="651" t="s">
        <v>16</v>
      </c>
      <c r="L62" s="648">
        <v>471.23</v>
      </c>
    </row>
    <row r="63" spans="1:12" ht="24" x14ac:dyDescent="0.2">
      <c r="A63" s="652"/>
      <c r="B63" s="209" t="s">
        <v>4143</v>
      </c>
      <c r="C63" s="209" t="s">
        <v>4142</v>
      </c>
      <c r="D63" s="211">
        <v>43526</v>
      </c>
      <c r="E63" s="209" t="s">
        <v>4144</v>
      </c>
      <c r="F63" s="650"/>
      <c r="G63" s="650"/>
      <c r="H63" s="649"/>
      <c r="I63" s="649"/>
      <c r="J63" s="651"/>
      <c r="K63" s="651"/>
      <c r="L63" s="648"/>
    </row>
    <row r="64" spans="1:12" ht="24" x14ac:dyDescent="0.2">
      <c r="A64" s="652">
        <v>1311</v>
      </c>
      <c r="B64" s="203" t="s">
        <v>12</v>
      </c>
      <c r="C64" s="207" t="s">
        <v>11</v>
      </c>
      <c r="D64" s="207" t="s">
        <v>280</v>
      </c>
      <c r="E64" s="207" t="s">
        <v>281</v>
      </c>
      <c r="F64" s="653" t="s">
        <v>8</v>
      </c>
      <c r="G64" s="653"/>
      <c r="H64" s="650"/>
      <c r="I64" s="650"/>
      <c r="J64" s="650"/>
      <c r="K64" s="650"/>
      <c r="L64" s="650"/>
    </row>
    <row r="65" spans="1:12" x14ac:dyDescent="0.2">
      <c r="A65" s="652"/>
      <c r="B65" s="651" t="s">
        <v>4145</v>
      </c>
      <c r="C65" s="654" t="s">
        <v>4146</v>
      </c>
      <c r="D65" s="655">
        <v>43437</v>
      </c>
      <c r="E65" s="651" t="s">
        <v>1604</v>
      </c>
      <c r="F65" s="651" t="s">
        <v>1605</v>
      </c>
      <c r="G65" s="651"/>
      <c r="H65" s="649" t="s">
        <v>286</v>
      </c>
      <c r="I65" s="649"/>
      <c r="J65" s="209" t="s">
        <v>287</v>
      </c>
      <c r="K65" s="209" t="s">
        <v>16</v>
      </c>
      <c r="L65" s="210">
        <v>165.18</v>
      </c>
    </row>
    <row r="66" spans="1:12" x14ac:dyDescent="0.2">
      <c r="A66" s="652"/>
      <c r="B66" s="651"/>
      <c r="C66" s="654"/>
      <c r="D66" s="655"/>
      <c r="E66" s="651"/>
      <c r="F66" s="651"/>
      <c r="G66" s="651"/>
      <c r="H66" s="649" t="s">
        <v>242</v>
      </c>
      <c r="I66" s="649"/>
      <c r="J66" s="651" t="s">
        <v>287</v>
      </c>
      <c r="K66" s="651" t="s">
        <v>16</v>
      </c>
      <c r="L66" s="648">
        <v>482.4</v>
      </c>
    </row>
    <row r="67" spans="1:12" x14ac:dyDescent="0.2">
      <c r="A67" s="652"/>
      <c r="B67" s="651"/>
      <c r="C67" s="654"/>
      <c r="D67" s="655"/>
      <c r="E67" s="651"/>
      <c r="F67" s="651"/>
      <c r="G67" s="651"/>
      <c r="H67" s="649"/>
      <c r="I67" s="649"/>
      <c r="J67" s="651"/>
      <c r="K67" s="651"/>
      <c r="L67" s="648"/>
    </row>
    <row r="68" spans="1:12" ht="24" x14ac:dyDescent="0.2">
      <c r="A68" s="652"/>
      <c r="B68" s="203" t="s">
        <v>6</v>
      </c>
      <c r="C68" s="207" t="s">
        <v>5</v>
      </c>
      <c r="D68" s="207" t="s">
        <v>288</v>
      </c>
      <c r="E68" s="207" t="s">
        <v>289</v>
      </c>
      <c r="F68" s="650"/>
      <c r="G68" s="650"/>
      <c r="H68" s="649" t="s">
        <v>290</v>
      </c>
      <c r="I68" s="649"/>
      <c r="J68" s="651" t="s">
        <v>287</v>
      </c>
      <c r="K68" s="651" t="s">
        <v>287</v>
      </c>
      <c r="L68" s="648">
        <v>0</v>
      </c>
    </row>
    <row r="69" spans="1:12" ht="24" x14ac:dyDescent="0.2">
      <c r="A69" s="652"/>
      <c r="B69" s="209" t="s">
        <v>4147</v>
      </c>
      <c r="C69" s="209" t="s">
        <v>1605</v>
      </c>
      <c r="D69" s="211">
        <v>43438</v>
      </c>
      <c r="E69" s="209" t="s">
        <v>3949</v>
      </c>
      <c r="F69" s="650"/>
      <c r="G69" s="650"/>
      <c r="H69" s="649"/>
      <c r="I69" s="649"/>
      <c r="J69" s="651"/>
      <c r="K69" s="651"/>
      <c r="L69" s="648"/>
    </row>
    <row r="70" spans="1:12" ht="24" x14ac:dyDescent="0.2">
      <c r="A70" s="652">
        <v>1312</v>
      </c>
      <c r="B70" s="203" t="s">
        <v>12</v>
      </c>
      <c r="C70" s="207" t="s">
        <v>11</v>
      </c>
      <c r="D70" s="207" t="s">
        <v>280</v>
      </c>
      <c r="E70" s="207" t="s">
        <v>281</v>
      </c>
      <c r="F70" s="653" t="s">
        <v>8</v>
      </c>
      <c r="G70" s="653"/>
      <c r="H70" s="650"/>
      <c r="I70" s="650"/>
      <c r="J70" s="650"/>
      <c r="K70" s="650"/>
      <c r="L70" s="650"/>
    </row>
    <row r="71" spans="1:12" x14ac:dyDescent="0.2">
      <c r="A71" s="652"/>
      <c r="B71" s="651" t="s">
        <v>4145</v>
      </c>
      <c r="C71" s="654" t="s">
        <v>4148</v>
      </c>
      <c r="D71" s="655">
        <v>43482</v>
      </c>
      <c r="E71" s="651" t="s">
        <v>770</v>
      </c>
      <c r="F71" s="651" t="s">
        <v>771</v>
      </c>
      <c r="G71" s="651"/>
      <c r="H71" s="649" t="s">
        <v>286</v>
      </c>
      <c r="I71" s="649"/>
      <c r="J71" s="209" t="s">
        <v>287</v>
      </c>
      <c r="K71" s="209" t="s">
        <v>16</v>
      </c>
      <c r="L71" s="210">
        <v>263</v>
      </c>
    </row>
    <row r="72" spans="1:12" x14ac:dyDescent="0.2">
      <c r="A72" s="652"/>
      <c r="B72" s="651"/>
      <c r="C72" s="654"/>
      <c r="D72" s="655"/>
      <c r="E72" s="651"/>
      <c r="F72" s="651"/>
      <c r="G72" s="651"/>
      <c r="H72" s="649" t="s">
        <v>242</v>
      </c>
      <c r="I72" s="649"/>
      <c r="J72" s="651" t="s">
        <v>287</v>
      </c>
      <c r="K72" s="651" t="s">
        <v>16</v>
      </c>
      <c r="L72" s="648">
        <v>302.8</v>
      </c>
    </row>
    <row r="73" spans="1:12" x14ac:dyDescent="0.2">
      <c r="A73" s="652"/>
      <c r="B73" s="651"/>
      <c r="C73" s="654"/>
      <c r="D73" s="655"/>
      <c r="E73" s="651"/>
      <c r="F73" s="651"/>
      <c r="G73" s="651"/>
      <c r="H73" s="649"/>
      <c r="I73" s="649"/>
      <c r="J73" s="651"/>
      <c r="K73" s="651"/>
      <c r="L73" s="648"/>
    </row>
    <row r="74" spans="1:12" ht="24" x14ac:dyDescent="0.2">
      <c r="A74" s="652"/>
      <c r="B74" s="203" t="s">
        <v>6</v>
      </c>
      <c r="C74" s="207" t="s">
        <v>5</v>
      </c>
      <c r="D74" s="207" t="s">
        <v>288</v>
      </c>
      <c r="E74" s="207" t="s">
        <v>289</v>
      </c>
      <c r="F74" s="650"/>
      <c r="G74" s="650"/>
      <c r="H74" s="649" t="s">
        <v>290</v>
      </c>
      <c r="I74" s="649"/>
      <c r="J74" s="651" t="s">
        <v>287</v>
      </c>
      <c r="K74" s="651" t="s">
        <v>287</v>
      </c>
      <c r="L74" s="648">
        <v>0</v>
      </c>
    </row>
    <row r="75" spans="1:12" ht="24" x14ac:dyDescent="0.2">
      <c r="A75" s="652"/>
      <c r="B75" s="209" t="s">
        <v>4147</v>
      </c>
      <c r="C75" s="209" t="s">
        <v>771</v>
      </c>
      <c r="D75" s="211">
        <v>43483</v>
      </c>
      <c r="E75" s="209" t="s">
        <v>1972</v>
      </c>
      <c r="F75" s="650"/>
      <c r="G75" s="650"/>
      <c r="H75" s="649"/>
      <c r="I75" s="649"/>
      <c r="J75" s="651"/>
      <c r="K75" s="651"/>
      <c r="L75" s="648"/>
    </row>
    <row r="76" spans="1:12" ht="24" x14ac:dyDescent="0.2">
      <c r="A76" s="652">
        <v>1313</v>
      </c>
      <c r="B76" s="203" t="s">
        <v>12</v>
      </c>
      <c r="C76" s="207" t="s">
        <v>11</v>
      </c>
      <c r="D76" s="207" t="s">
        <v>280</v>
      </c>
      <c r="E76" s="207" t="s">
        <v>281</v>
      </c>
      <c r="F76" s="653" t="s">
        <v>8</v>
      </c>
      <c r="G76" s="653"/>
      <c r="H76" s="650"/>
      <c r="I76" s="650"/>
      <c r="J76" s="650"/>
      <c r="K76" s="650"/>
      <c r="L76" s="650"/>
    </row>
    <row r="77" spans="1:12" x14ac:dyDescent="0.2">
      <c r="A77" s="652"/>
      <c r="B77" s="651" t="s">
        <v>4149</v>
      </c>
      <c r="C77" s="654" t="s">
        <v>4150</v>
      </c>
      <c r="D77" s="655">
        <v>43503</v>
      </c>
      <c r="E77" s="651" t="s">
        <v>692</v>
      </c>
      <c r="F77" s="651" t="s">
        <v>4151</v>
      </c>
      <c r="G77" s="651"/>
      <c r="H77" s="649" t="s">
        <v>286</v>
      </c>
      <c r="I77" s="649"/>
      <c r="J77" s="209" t="s">
        <v>287</v>
      </c>
      <c r="K77" s="209" t="s">
        <v>16</v>
      </c>
      <c r="L77" s="210">
        <v>784</v>
      </c>
    </row>
    <row r="78" spans="1:12" x14ac:dyDescent="0.2">
      <c r="A78" s="652"/>
      <c r="B78" s="651"/>
      <c r="C78" s="654"/>
      <c r="D78" s="655"/>
      <c r="E78" s="651"/>
      <c r="F78" s="651"/>
      <c r="G78" s="651"/>
      <c r="H78" s="649" t="s">
        <v>242</v>
      </c>
      <c r="I78" s="649"/>
      <c r="J78" s="651" t="s">
        <v>287</v>
      </c>
      <c r="K78" s="651" t="s">
        <v>287</v>
      </c>
      <c r="L78" s="648">
        <v>0</v>
      </c>
    </row>
    <row r="79" spans="1:12" x14ac:dyDescent="0.2">
      <c r="A79" s="652"/>
      <c r="B79" s="651"/>
      <c r="C79" s="654"/>
      <c r="D79" s="655"/>
      <c r="E79" s="651"/>
      <c r="F79" s="651"/>
      <c r="G79" s="651"/>
      <c r="H79" s="649"/>
      <c r="I79" s="649"/>
      <c r="J79" s="651"/>
      <c r="K79" s="651"/>
      <c r="L79" s="648"/>
    </row>
    <row r="80" spans="1:12" ht="24" x14ac:dyDescent="0.2">
      <c r="A80" s="652"/>
      <c r="B80" s="203" t="s">
        <v>6</v>
      </c>
      <c r="C80" s="207" t="s">
        <v>5</v>
      </c>
      <c r="D80" s="207" t="s">
        <v>288</v>
      </c>
      <c r="E80" s="207" t="s">
        <v>289</v>
      </c>
      <c r="F80" s="650"/>
      <c r="G80" s="650"/>
      <c r="H80" s="649" t="s">
        <v>290</v>
      </c>
      <c r="I80" s="649"/>
      <c r="J80" s="651" t="s">
        <v>287</v>
      </c>
      <c r="K80" s="651" t="s">
        <v>16</v>
      </c>
      <c r="L80" s="648">
        <v>300</v>
      </c>
    </row>
    <row r="81" spans="1:12" ht="24" x14ac:dyDescent="0.2">
      <c r="A81" s="652"/>
      <c r="B81" s="209" t="s">
        <v>796</v>
      </c>
      <c r="C81" s="209" t="s">
        <v>4151</v>
      </c>
      <c r="D81" s="211">
        <v>43519</v>
      </c>
      <c r="E81" s="209" t="s">
        <v>4152</v>
      </c>
      <c r="F81" s="650"/>
      <c r="G81" s="650"/>
      <c r="H81" s="649"/>
      <c r="I81" s="649"/>
      <c r="J81" s="651"/>
      <c r="K81" s="651"/>
      <c r="L81" s="648"/>
    </row>
    <row r="82" spans="1:12" ht="24" x14ac:dyDescent="0.2">
      <c r="A82" s="652">
        <v>1314</v>
      </c>
      <c r="B82" s="203" t="s">
        <v>12</v>
      </c>
      <c r="C82" s="207" t="s">
        <v>11</v>
      </c>
      <c r="D82" s="207" t="s">
        <v>280</v>
      </c>
      <c r="E82" s="207" t="s">
        <v>281</v>
      </c>
      <c r="F82" s="653" t="s">
        <v>8</v>
      </c>
      <c r="G82" s="653"/>
      <c r="H82" s="650"/>
      <c r="I82" s="650"/>
      <c r="J82" s="650"/>
      <c r="K82" s="650"/>
      <c r="L82" s="650"/>
    </row>
    <row r="83" spans="1:12" x14ac:dyDescent="0.2">
      <c r="A83" s="652"/>
      <c r="B83" s="651" t="s">
        <v>4153</v>
      </c>
      <c r="C83" s="654" t="s">
        <v>4154</v>
      </c>
      <c r="D83" s="655">
        <v>43437</v>
      </c>
      <c r="E83" s="651" t="s">
        <v>377</v>
      </c>
      <c r="F83" s="651" t="s">
        <v>3948</v>
      </c>
      <c r="G83" s="651"/>
      <c r="H83" s="649" t="s">
        <v>286</v>
      </c>
      <c r="I83" s="649"/>
      <c r="J83" s="209" t="s">
        <v>287</v>
      </c>
      <c r="K83" s="209" t="s">
        <v>16</v>
      </c>
      <c r="L83" s="210">
        <v>315.75</v>
      </c>
    </row>
    <row r="84" spans="1:12" x14ac:dyDescent="0.2">
      <c r="A84" s="652"/>
      <c r="B84" s="651"/>
      <c r="C84" s="654"/>
      <c r="D84" s="655"/>
      <c r="E84" s="651"/>
      <c r="F84" s="651"/>
      <c r="G84" s="651"/>
      <c r="H84" s="649" t="s">
        <v>242</v>
      </c>
      <c r="I84" s="649"/>
      <c r="J84" s="651" t="s">
        <v>287</v>
      </c>
      <c r="K84" s="651" t="s">
        <v>16</v>
      </c>
      <c r="L84" s="648">
        <v>350</v>
      </c>
    </row>
    <row r="85" spans="1:12" x14ac:dyDescent="0.2">
      <c r="A85" s="652"/>
      <c r="B85" s="651"/>
      <c r="C85" s="654"/>
      <c r="D85" s="655"/>
      <c r="E85" s="651"/>
      <c r="F85" s="651"/>
      <c r="G85" s="651"/>
      <c r="H85" s="649"/>
      <c r="I85" s="649"/>
      <c r="J85" s="651"/>
      <c r="K85" s="651"/>
      <c r="L85" s="648"/>
    </row>
    <row r="86" spans="1:12" ht="24" x14ac:dyDescent="0.2">
      <c r="A86" s="652"/>
      <c r="B86" s="203" t="s">
        <v>6</v>
      </c>
      <c r="C86" s="207" t="s">
        <v>5</v>
      </c>
      <c r="D86" s="207" t="s">
        <v>288</v>
      </c>
      <c r="E86" s="207" t="s">
        <v>289</v>
      </c>
      <c r="F86" s="650"/>
      <c r="G86" s="650"/>
      <c r="H86" s="649" t="s">
        <v>290</v>
      </c>
      <c r="I86" s="649"/>
      <c r="J86" s="651" t="s">
        <v>287</v>
      </c>
      <c r="K86" s="651" t="s">
        <v>16</v>
      </c>
      <c r="L86" s="648">
        <v>120</v>
      </c>
    </row>
    <row r="87" spans="1:12" ht="24" x14ac:dyDescent="0.2">
      <c r="A87" s="652"/>
      <c r="B87" s="209" t="s">
        <v>2610</v>
      </c>
      <c r="C87" s="209" t="s">
        <v>3948</v>
      </c>
      <c r="D87" s="211">
        <v>43438</v>
      </c>
      <c r="E87" s="209" t="s">
        <v>3949</v>
      </c>
      <c r="F87" s="650"/>
      <c r="G87" s="650"/>
      <c r="H87" s="649"/>
      <c r="I87" s="649"/>
      <c r="J87" s="651"/>
      <c r="K87" s="651"/>
      <c r="L87" s="648"/>
    </row>
    <row r="88" spans="1:12" ht="24" x14ac:dyDescent="0.2">
      <c r="A88" s="652">
        <v>1315</v>
      </c>
      <c r="B88" s="203" t="s">
        <v>12</v>
      </c>
      <c r="C88" s="207" t="s">
        <v>11</v>
      </c>
      <c r="D88" s="207" t="s">
        <v>280</v>
      </c>
      <c r="E88" s="207" t="s">
        <v>281</v>
      </c>
      <c r="F88" s="653" t="s">
        <v>8</v>
      </c>
      <c r="G88" s="653"/>
      <c r="H88" s="650"/>
      <c r="I88" s="650"/>
      <c r="J88" s="650"/>
      <c r="K88" s="650"/>
      <c r="L88" s="650"/>
    </row>
    <row r="89" spans="1:12" x14ac:dyDescent="0.2">
      <c r="A89" s="652"/>
      <c r="B89" s="651" t="s">
        <v>4155</v>
      </c>
      <c r="C89" s="654" t="s">
        <v>4156</v>
      </c>
      <c r="D89" s="655">
        <v>43381</v>
      </c>
      <c r="E89" s="651" t="s">
        <v>726</v>
      </c>
      <c r="F89" s="651" t="s">
        <v>4157</v>
      </c>
      <c r="G89" s="651"/>
      <c r="H89" s="649" t="s">
        <v>286</v>
      </c>
      <c r="I89" s="649"/>
      <c r="J89" s="209" t="s">
        <v>287</v>
      </c>
      <c r="K89" s="209" t="s">
        <v>16</v>
      </c>
      <c r="L89" s="210">
        <v>393.64</v>
      </c>
    </row>
    <row r="90" spans="1:12" x14ac:dyDescent="0.2">
      <c r="A90" s="652"/>
      <c r="B90" s="651"/>
      <c r="C90" s="654"/>
      <c r="D90" s="655"/>
      <c r="E90" s="651"/>
      <c r="F90" s="651"/>
      <c r="G90" s="651"/>
      <c r="H90" s="649" t="s">
        <v>242</v>
      </c>
      <c r="I90" s="649"/>
      <c r="J90" s="651" t="s">
        <v>287</v>
      </c>
      <c r="K90" s="651" t="s">
        <v>16</v>
      </c>
      <c r="L90" s="648">
        <v>1393.91</v>
      </c>
    </row>
    <row r="91" spans="1:12" x14ac:dyDescent="0.2">
      <c r="A91" s="652"/>
      <c r="B91" s="651"/>
      <c r="C91" s="654"/>
      <c r="D91" s="655"/>
      <c r="E91" s="651"/>
      <c r="F91" s="651"/>
      <c r="G91" s="651"/>
      <c r="H91" s="649"/>
      <c r="I91" s="649"/>
      <c r="J91" s="651"/>
      <c r="K91" s="651"/>
      <c r="L91" s="648"/>
    </row>
    <row r="92" spans="1:12" ht="24" x14ac:dyDescent="0.2">
      <c r="A92" s="652"/>
      <c r="B92" s="203" t="s">
        <v>6</v>
      </c>
      <c r="C92" s="207" t="s">
        <v>5</v>
      </c>
      <c r="D92" s="207" t="s">
        <v>288</v>
      </c>
      <c r="E92" s="207" t="s">
        <v>289</v>
      </c>
      <c r="F92" s="650"/>
      <c r="G92" s="650"/>
      <c r="H92" s="649" t="s">
        <v>290</v>
      </c>
      <c r="I92" s="649"/>
      <c r="J92" s="651" t="s">
        <v>287</v>
      </c>
      <c r="K92" s="651" t="s">
        <v>287</v>
      </c>
      <c r="L92" s="648">
        <v>0</v>
      </c>
    </row>
    <row r="93" spans="1:12" ht="24" x14ac:dyDescent="0.2">
      <c r="A93" s="652"/>
      <c r="B93" s="209" t="s">
        <v>439</v>
      </c>
      <c r="C93" s="209" t="s">
        <v>4157</v>
      </c>
      <c r="D93" s="211">
        <v>43386</v>
      </c>
      <c r="E93" s="209" t="s">
        <v>2748</v>
      </c>
      <c r="F93" s="650"/>
      <c r="G93" s="650"/>
      <c r="H93" s="649"/>
      <c r="I93" s="649"/>
      <c r="J93" s="651"/>
      <c r="K93" s="651"/>
      <c r="L93" s="648"/>
    </row>
    <row r="94" spans="1:12" ht="24" x14ac:dyDescent="0.2">
      <c r="A94" s="652">
        <v>1316</v>
      </c>
      <c r="B94" s="203" t="s">
        <v>12</v>
      </c>
      <c r="C94" s="207" t="s">
        <v>11</v>
      </c>
      <c r="D94" s="207" t="s">
        <v>280</v>
      </c>
      <c r="E94" s="207" t="s">
        <v>281</v>
      </c>
      <c r="F94" s="653" t="s">
        <v>8</v>
      </c>
      <c r="G94" s="653"/>
      <c r="H94" s="650"/>
      <c r="I94" s="650"/>
      <c r="J94" s="650"/>
      <c r="K94" s="650"/>
      <c r="L94" s="650"/>
    </row>
    <row r="95" spans="1:12" x14ac:dyDescent="0.2">
      <c r="A95" s="652"/>
      <c r="B95" s="651" t="s">
        <v>4158</v>
      </c>
      <c r="C95" s="654" t="s">
        <v>4159</v>
      </c>
      <c r="D95" s="655">
        <v>43417</v>
      </c>
      <c r="E95" s="651" t="s">
        <v>3542</v>
      </c>
      <c r="F95" s="651" t="s">
        <v>3543</v>
      </c>
      <c r="G95" s="651"/>
      <c r="H95" s="649" t="s">
        <v>286</v>
      </c>
      <c r="I95" s="649"/>
      <c r="J95" s="209" t="s">
        <v>287</v>
      </c>
      <c r="K95" s="209" t="s">
        <v>16</v>
      </c>
      <c r="L95" s="210">
        <v>299</v>
      </c>
    </row>
    <row r="96" spans="1:12" x14ac:dyDescent="0.2">
      <c r="A96" s="652"/>
      <c r="B96" s="651"/>
      <c r="C96" s="654"/>
      <c r="D96" s="655"/>
      <c r="E96" s="651"/>
      <c r="F96" s="651"/>
      <c r="G96" s="651"/>
      <c r="H96" s="649" t="s">
        <v>242</v>
      </c>
      <c r="I96" s="649"/>
      <c r="J96" s="209" t="s">
        <v>287</v>
      </c>
      <c r="K96" s="209" t="s">
        <v>16</v>
      </c>
      <c r="L96" s="210">
        <v>1200</v>
      </c>
    </row>
    <row r="97" spans="1:12" ht="24" x14ac:dyDescent="0.2">
      <c r="A97" s="652"/>
      <c r="B97" s="203" t="s">
        <v>6</v>
      </c>
      <c r="C97" s="207" t="s">
        <v>5</v>
      </c>
      <c r="D97" s="207" t="s">
        <v>288</v>
      </c>
      <c r="E97" s="207" t="s">
        <v>289</v>
      </c>
      <c r="F97" s="650"/>
      <c r="G97" s="650"/>
      <c r="H97" s="649" t="s">
        <v>290</v>
      </c>
      <c r="I97" s="649"/>
      <c r="J97" s="651" t="s">
        <v>287</v>
      </c>
      <c r="K97" s="651" t="s">
        <v>287</v>
      </c>
      <c r="L97" s="648">
        <v>0</v>
      </c>
    </row>
    <row r="98" spans="1:12" ht="24" x14ac:dyDescent="0.2">
      <c r="A98" s="652"/>
      <c r="B98" s="209" t="s">
        <v>439</v>
      </c>
      <c r="C98" s="209" t="s">
        <v>3543</v>
      </c>
      <c r="D98" s="211">
        <v>43419</v>
      </c>
      <c r="E98" s="209" t="s">
        <v>1364</v>
      </c>
      <c r="F98" s="650"/>
      <c r="G98" s="650"/>
      <c r="H98" s="649"/>
      <c r="I98" s="649"/>
      <c r="J98" s="651"/>
      <c r="K98" s="651"/>
      <c r="L98" s="648"/>
    </row>
    <row r="99" spans="1:12" ht="24" x14ac:dyDescent="0.2">
      <c r="A99" s="652">
        <v>1317</v>
      </c>
      <c r="B99" s="203" t="s">
        <v>12</v>
      </c>
      <c r="C99" s="207" t="s">
        <v>11</v>
      </c>
      <c r="D99" s="207" t="s">
        <v>280</v>
      </c>
      <c r="E99" s="207" t="s">
        <v>281</v>
      </c>
      <c r="F99" s="653" t="s">
        <v>8</v>
      </c>
      <c r="G99" s="653"/>
      <c r="H99" s="650"/>
      <c r="I99" s="650"/>
      <c r="J99" s="650"/>
      <c r="K99" s="650"/>
      <c r="L99" s="650"/>
    </row>
    <row r="100" spans="1:12" x14ac:dyDescent="0.2">
      <c r="A100" s="652"/>
      <c r="B100" s="651" t="s">
        <v>4160</v>
      </c>
      <c r="C100" s="654" t="s">
        <v>4161</v>
      </c>
      <c r="D100" s="655">
        <v>43492</v>
      </c>
      <c r="E100" s="651" t="s">
        <v>692</v>
      </c>
      <c r="F100" s="651" t="s">
        <v>4162</v>
      </c>
      <c r="G100" s="651"/>
      <c r="H100" s="649" t="s">
        <v>286</v>
      </c>
      <c r="I100" s="649"/>
      <c r="J100" s="209" t="s">
        <v>287</v>
      </c>
      <c r="K100" s="209" t="s">
        <v>16</v>
      </c>
      <c r="L100" s="210">
        <v>447.4</v>
      </c>
    </row>
    <row r="101" spans="1:12" x14ac:dyDescent="0.2">
      <c r="A101" s="652"/>
      <c r="B101" s="651"/>
      <c r="C101" s="654"/>
      <c r="D101" s="655"/>
      <c r="E101" s="651"/>
      <c r="F101" s="651"/>
      <c r="G101" s="651"/>
      <c r="H101" s="649" t="s">
        <v>242</v>
      </c>
      <c r="I101" s="649"/>
      <c r="J101" s="651" t="s">
        <v>287</v>
      </c>
      <c r="K101" s="651" t="s">
        <v>287</v>
      </c>
      <c r="L101" s="648">
        <v>0</v>
      </c>
    </row>
    <row r="102" spans="1:12" x14ac:dyDescent="0.2">
      <c r="A102" s="652"/>
      <c r="B102" s="651"/>
      <c r="C102" s="654"/>
      <c r="D102" s="655"/>
      <c r="E102" s="651"/>
      <c r="F102" s="651"/>
      <c r="G102" s="651"/>
      <c r="H102" s="649"/>
      <c r="I102" s="649"/>
      <c r="J102" s="651"/>
      <c r="K102" s="651"/>
      <c r="L102" s="648"/>
    </row>
    <row r="103" spans="1:12" x14ac:dyDescent="0.2">
      <c r="A103" s="652"/>
      <c r="B103" s="651"/>
      <c r="C103" s="654"/>
      <c r="D103" s="655"/>
      <c r="E103" s="651"/>
      <c r="F103" s="651"/>
      <c r="G103" s="651"/>
      <c r="H103" s="649"/>
      <c r="I103" s="649"/>
      <c r="J103" s="651"/>
      <c r="K103" s="651"/>
      <c r="L103" s="648"/>
    </row>
    <row r="104" spans="1:12" ht="24" x14ac:dyDescent="0.2">
      <c r="A104" s="652"/>
      <c r="B104" s="203" t="s">
        <v>6</v>
      </c>
      <c r="C104" s="207" t="s">
        <v>5</v>
      </c>
      <c r="D104" s="207" t="s">
        <v>288</v>
      </c>
      <c r="E104" s="207" t="s">
        <v>289</v>
      </c>
      <c r="F104" s="650"/>
      <c r="G104" s="650"/>
      <c r="H104" s="649" t="s">
        <v>290</v>
      </c>
      <c r="I104" s="649"/>
      <c r="J104" s="651" t="s">
        <v>287</v>
      </c>
      <c r="K104" s="651" t="s">
        <v>16</v>
      </c>
      <c r="L104" s="648">
        <v>204.53</v>
      </c>
    </row>
    <row r="105" spans="1:12" ht="24" x14ac:dyDescent="0.2">
      <c r="A105" s="652"/>
      <c r="B105" s="209" t="s">
        <v>291</v>
      </c>
      <c r="C105" s="209" t="s">
        <v>4162</v>
      </c>
      <c r="D105" s="211">
        <v>43502</v>
      </c>
      <c r="E105" s="209" t="s">
        <v>4163</v>
      </c>
      <c r="F105" s="650"/>
      <c r="G105" s="650"/>
      <c r="H105" s="649"/>
      <c r="I105" s="649"/>
      <c r="J105" s="651"/>
      <c r="K105" s="651"/>
      <c r="L105" s="648"/>
    </row>
    <row r="106" spans="1:12" ht="24" x14ac:dyDescent="0.2">
      <c r="A106" s="652">
        <v>1318</v>
      </c>
      <c r="B106" s="203" t="s">
        <v>12</v>
      </c>
      <c r="C106" s="207" t="s">
        <v>11</v>
      </c>
      <c r="D106" s="207" t="s">
        <v>280</v>
      </c>
      <c r="E106" s="207" t="s">
        <v>281</v>
      </c>
      <c r="F106" s="653" t="s">
        <v>8</v>
      </c>
      <c r="G106" s="653"/>
      <c r="H106" s="650"/>
      <c r="I106" s="650"/>
      <c r="J106" s="650"/>
      <c r="K106" s="650"/>
      <c r="L106" s="650"/>
    </row>
    <row r="107" spans="1:12" x14ac:dyDescent="0.2">
      <c r="A107" s="652"/>
      <c r="B107" s="651" t="s">
        <v>4164</v>
      </c>
      <c r="C107" s="654" t="s">
        <v>4165</v>
      </c>
      <c r="D107" s="655">
        <v>43432</v>
      </c>
      <c r="E107" s="651" t="s">
        <v>3829</v>
      </c>
      <c r="F107" s="651" t="s">
        <v>4166</v>
      </c>
      <c r="G107" s="651"/>
      <c r="H107" s="649" t="s">
        <v>286</v>
      </c>
      <c r="I107" s="649"/>
      <c r="J107" s="209" t="s">
        <v>287</v>
      </c>
      <c r="K107" s="209" t="s">
        <v>16</v>
      </c>
      <c r="L107" s="210">
        <v>336</v>
      </c>
    </row>
    <row r="108" spans="1:12" x14ac:dyDescent="0.2">
      <c r="A108" s="652"/>
      <c r="B108" s="651"/>
      <c r="C108" s="654"/>
      <c r="D108" s="655"/>
      <c r="E108" s="651"/>
      <c r="F108" s="651"/>
      <c r="G108" s="651"/>
      <c r="H108" s="649" t="s">
        <v>242</v>
      </c>
      <c r="I108" s="649"/>
      <c r="J108" s="651" t="s">
        <v>287</v>
      </c>
      <c r="K108" s="651" t="s">
        <v>16</v>
      </c>
      <c r="L108" s="648">
        <v>513</v>
      </c>
    </row>
    <row r="109" spans="1:12" x14ac:dyDescent="0.2">
      <c r="A109" s="652"/>
      <c r="B109" s="651"/>
      <c r="C109" s="654"/>
      <c r="D109" s="655"/>
      <c r="E109" s="651"/>
      <c r="F109" s="651"/>
      <c r="G109" s="651"/>
      <c r="H109" s="649"/>
      <c r="I109" s="649"/>
      <c r="J109" s="651"/>
      <c r="K109" s="651"/>
      <c r="L109" s="648"/>
    </row>
    <row r="110" spans="1:12" ht="24" x14ac:dyDescent="0.2">
      <c r="A110" s="652"/>
      <c r="B110" s="203" t="s">
        <v>6</v>
      </c>
      <c r="C110" s="207" t="s">
        <v>5</v>
      </c>
      <c r="D110" s="207" t="s">
        <v>288</v>
      </c>
      <c r="E110" s="207" t="s">
        <v>289</v>
      </c>
      <c r="F110" s="650"/>
      <c r="G110" s="650"/>
      <c r="H110" s="649" t="s">
        <v>290</v>
      </c>
      <c r="I110" s="649"/>
      <c r="J110" s="651" t="s">
        <v>287</v>
      </c>
      <c r="K110" s="651" t="s">
        <v>16</v>
      </c>
      <c r="L110" s="648">
        <v>140</v>
      </c>
    </row>
    <row r="111" spans="1:12" ht="24" x14ac:dyDescent="0.2">
      <c r="A111" s="652"/>
      <c r="B111" s="209" t="s">
        <v>571</v>
      </c>
      <c r="C111" s="209" t="s">
        <v>4166</v>
      </c>
      <c r="D111" s="211">
        <v>43434</v>
      </c>
      <c r="E111" s="209" t="s">
        <v>444</v>
      </c>
      <c r="F111" s="650"/>
      <c r="G111" s="650"/>
      <c r="H111" s="649"/>
      <c r="I111" s="649"/>
      <c r="J111" s="651"/>
      <c r="K111" s="651"/>
      <c r="L111" s="648"/>
    </row>
    <row r="112" spans="1:12" ht="24" x14ac:dyDescent="0.2">
      <c r="A112" s="652">
        <v>1319</v>
      </c>
      <c r="B112" s="203" t="s">
        <v>12</v>
      </c>
      <c r="C112" s="207" t="s">
        <v>11</v>
      </c>
      <c r="D112" s="207" t="s">
        <v>280</v>
      </c>
      <c r="E112" s="207" t="s">
        <v>281</v>
      </c>
      <c r="F112" s="653" t="s">
        <v>8</v>
      </c>
      <c r="G112" s="653"/>
      <c r="H112" s="650"/>
      <c r="I112" s="650"/>
      <c r="J112" s="650"/>
      <c r="K112" s="650"/>
      <c r="L112" s="650"/>
    </row>
    <row r="113" spans="1:12" x14ac:dyDescent="0.2">
      <c r="A113" s="652"/>
      <c r="B113" s="651" t="s">
        <v>4167</v>
      </c>
      <c r="C113" s="654" t="s">
        <v>4168</v>
      </c>
      <c r="D113" s="655">
        <v>43402</v>
      </c>
      <c r="E113" s="651" t="s">
        <v>692</v>
      </c>
      <c r="F113" s="651" t="s">
        <v>4169</v>
      </c>
      <c r="G113" s="651"/>
      <c r="H113" s="649" t="s">
        <v>286</v>
      </c>
      <c r="I113" s="649"/>
      <c r="J113" s="209" t="s">
        <v>287</v>
      </c>
      <c r="K113" s="209" t="s">
        <v>16</v>
      </c>
      <c r="L113" s="210">
        <v>85.89</v>
      </c>
    </row>
    <row r="114" spans="1:12" x14ac:dyDescent="0.2">
      <c r="A114" s="652"/>
      <c r="B114" s="651"/>
      <c r="C114" s="654"/>
      <c r="D114" s="655"/>
      <c r="E114" s="651"/>
      <c r="F114" s="651"/>
      <c r="G114" s="651"/>
      <c r="H114" s="649" t="s">
        <v>242</v>
      </c>
      <c r="I114" s="649"/>
      <c r="J114" s="651" t="s">
        <v>287</v>
      </c>
      <c r="K114" s="651" t="s">
        <v>287</v>
      </c>
      <c r="L114" s="648">
        <v>0</v>
      </c>
    </row>
    <row r="115" spans="1:12" x14ac:dyDescent="0.2">
      <c r="A115" s="652"/>
      <c r="B115" s="651"/>
      <c r="C115" s="654"/>
      <c r="D115" s="655"/>
      <c r="E115" s="651"/>
      <c r="F115" s="651"/>
      <c r="G115" s="651"/>
      <c r="H115" s="649"/>
      <c r="I115" s="649"/>
      <c r="J115" s="651"/>
      <c r="K115" s="651"/>
      <c r="L115" s="648"/>
    </row>
    <row r="116" spans="1:12" ht="24" x14ac:dyDescent="0.2">
      <c r="A116" s="652"/>
      <c r="B116" s="203" t="s">
        <v>6</v>
      </c>
      <c r="C116" s="207" t="s">
        <v>5</v>
      </c>
      <c r="D116" s="207" t="s">
        <v>288</v>
      </c>
      <c r="E116" s="207" t="s">
        <v>289</v>
      </c>
      <c r="F116" s="650"/>
      <c r="G116" s="650"/>
      <c r="H116" s="649" t="s">
        <v>290</v>
      </c>
      <c r="I116" s="649"/>
      <c r="J116" s="651" t="s">
        <v>287</v>
      </c>
      <c r="K116" s="651" t="s">
        <v>16</v>
      </c>
      <c r="L116" s="648">
        <v>343.13</v>
      </c>
    </row>
    <row r="117" spans="1:12" ht="24" x14ac:dyDescent="0.2">
      <c r="A117" s="652"/>
      <c r="B117" s="209" t="s">
        <v>822</v>
      </c>
      <c r="C117" s="209" t="s">
        <v>4169</v>
      </c>
      <c r="D117" s="211">
        <v>43416</v>
      </c>
      <c r="E117" s="209" t="s">
        <v>4170</v>
      </c>
      <c r="F117" s="650"/>
      <c r="G117" s="650"/>
      <c r="H117" s="649"/>
      <c r="I117" s="649"/>
      <c r="J117" s="651"/>
      <c r="K117" s="651"/>
      <c r="L117" s="648"/>
    </row>
    <row r="118" spans="1:12" ht="24" x14ac:dyDescent="0.2">
      <c r="A118" s="652">
        <v>1320</v>
      </c>
      <c r="B118" s="203" t="s">
        <v>12</v>
      </c>
      <c r="C118" s="207" t="s">
        <v>11</v>
      </c>
      <c r="D118" s="207" t="s">
        <v>280</v>
      </c>
      <c r="E118" s="207" t="s">
        <v>281</v>
      </c>
      <c r="F118" s="653" t="s">
        <v>8</v>
      </c>
      <c r="G118" s="653"/>
      <c r="H118" s="650"/>
      <c r="I118" s="650"/>
      <c r="J118" s="650"/>
      <c r="K118" s="650"/>
      <c r="L118" s="650"/>
    </row>
    <row r="119" spans="1:12" x14ac:dyDescent="0.2">
      <c r="A119" s="652"/>
      <c r="B119" s="651" t="s">
        <v>4167</v>
      </c>
      <c r="C119" s="654" t="s">
        <v>4168</v>
      </c>
      <c r="D119" s="655">
        <v>43402</v>
      </c>
      <c r="E119" s="651" t="s">
        <v>692</v>
      </c>
      <c r="F119" s="651" t="s">
        <v>4171</v>
      </c>
      <c r="G119" s="651"/>
      <c r="H119" s="649" t="s">
        <v>286</v>
      </c>
      <c r="I119" s="649"/>
      <c r="J119" s="209" t="s">
        <v>287</v>
      </c>
      <c r="K119" s="209" t="s">
        <v>16</v>
      </c>
      <c r="L119" s="210">
        <v>180</v>
      </c>
    </row>
    <row r="120" spans="1:12" x14ac:dyDescent="0.2">
      <c r="A120" s="652"/>
      <c r="B120" s="651"/>
      <c r="C120" s="654"/>
      <c r="D120" s="655"/>
      <c r="E120" s="651"/>
      <c r="F120" s="651"/>
      <c r="G120" s="651"/>
      <c r="H120" s="649" t="s">
        <v>242</v>
      </c>
      <c r="I120" s="649"/>
      <c r="J120" s="651" t="s">
        <v>287</v>
      </c>
      <c r="K120" s="651" t="s">
        <v>16</v>
      </c>
      <c r="L120" s="648">
        <v>180</v>
      </c>
    </row>
    <row r="121" spans="1:12" x14ac:dyDescent="0.2">
      <c r="A121" s="652"/>
      <c r="B121" s="651"/>
      <c r="C121" s="654"/>
      <c r="D121" s="655"/>
      <c r="E121" s="651"/>
      <c r="F121" s="651"/>
      <c r="G121" s="651"/>
      <c r="H121" s="649"/>
      <c r="I121" s="649"/>
      <c r="J121" s="651"/>
      <c r="K121" s="651"/>
      <c r="L121" s="648"/>
    </row>
    <row r="122" spans="1:12" ht="24" x14ac:dyDescent="0.2">
      <c r="A122" s="652"/>
      <c r="B122" s="203" t="s">
        <v>6</v>
      </c>
      <c r="C122" s="207" t="s">
        <v>5</v>
      </c>
      <c r="D122" s="207" t="s">
        <v>288</v>
      </c>
      <c r="E122" s="207" t="s">
        <v>289</v>
      </c>
      <c r="F122" s="650"/>
      <c r="G122" s="650"/>
      <c r="H122" s="649" t="s">
        <v>290</v>
      </c>
      <c r="I122" s="649"/>
      <c r="J122" s="651" t="s">
        <v>287</v>
      </c>
      <c r="K122" s="651" t="s">
        <v>287</v>
      </c>
      <c r="L122" s="648">
        <v>0</v>
      </c>
    </row>
    <row r="123" spans="1:12" ht="24" x14ac:dyDescent="0.2">
      <c r="A123" s="652"/>
      <c r="B123" s="209" t="s">
        <v>822</v>
      </c>
      <c r="C123" s="209" t="s">
        <v>4171</v>
      </c>
      <c r="D123" s="211">
        <v>43416</v>
      </c>
      <c r="E123" s="209" t="s">
        <v>4170</v>
      </c>
      <c r="F123" s="650"/>
      <c r="G123" s="650"/>
      <c r="H123" s="649"/>
      <c r="I123" s="649"/>
      <c r="J123" s="651"/>
      <c r="K123" s="651"/>
      <c r="L123" s="648"/>
    </row>
    <row r="124" spans="1:12" ht="24" x14ac:dyDescent="0.2">
      <c r="A124" s="652">
        <v>1321</v>
      </c>
      <c r="B124" s="203" t="s">
        <v>12</v>
      </c>
      <c r="C124" s="207" t="s">
        <v>11</v>
      </c>
      <c r="D124" s="207" t="s">
        <v>280</v>
      </c>
      <c r="E124" s="207" t="s">
        <v>281</v>
      </c>
      <c r="F124" s="653" t="s">
        <v>8</v>
      </c>
      <c r="G124" s="653"/>
      <c r="H124" s="650"/>
      <c r="I124" s="650"/>
      <c r="J124" s="650"/>
      <c r="K124" s="650"/>
      <c r="L124" s="650"/>
    </row>
    <row r="125" spans="1:12" x14ac:dyDescent="0.2">
      <c r="A125" s="652"/>
      <c r="B125" s="651" t="s">
        <v>4172</v>
      </c>
      <c r="C125" s="654" t="s">
        <v>4173</v>
      </c>
      <c r="D125" s="655">
        <v>43408</v>
      </c>
      <c r="E125" s="651" t="s">
        <v>389</v>
      </c>
      <c r="F125" s="651" t="s">
        <v>4174</v>
      </c>
      <c r="G125" s="651"/>
      <c r="H125" s="649" t="s">
        <v>286</v>
      </c>
      <c r="I125" s="649"/>
      <c r="J125" s="209" t="s">
        <v>287</v>
      </c>
      <c r="K125" s="209" t="s">
        <v>16</v>
      </c>
      <c r="L125" s="210">
        <v>4820</v>
      </c>
    </row>
    <row r="126" spans="1:12" x14ac:dyDescent="0.2">
      <c r="A126" s="652"/>
      <c r="B126" s="651"/>
      <c r="C126" s="654"/>
      <c r="D126" s="655"/>
      <c r="E126" s="651"/>
      <c r="F126" s="651"/>
      <c r="G126" s="651"/>
      <c r="H126" s="649" t="s">
        <v>242</v>
      </c>
      <c r="I126" s="649"/>
      <c r="J126" s="209" t="s">
        <v>287</v>
      </c>
      <c r="K126" s="209" t="s">
        <v>16</v>
      </c>
      <c r="L126" s="210">
        <v>675.69</v>
      </c>
    </row>
    <row r="127" spans="1:12" ht="24" x14ac:dyDescent="0.2">
      <c r="A127" s="652"/>
      <c r="B127" s="203" t="s">
        <v>6</v>
      </c>
      <c r="C127" s="207" t="s">
        <v>5</v>
      </c>
      <c r="D127" s="207" t="s">
        <v>288</v>
      </c>
      <c r="E127" s="207" t="s">
        <v>289</v>
      </c>
      <c r="F127" s="650"/>
      <c r="G127" s="650"/>
      <c r="H127" s="649" t="s">
        <v>290</v>
      </c>
      <c r="I127" s="649"/>
      <c r="J127" s="651" t="s">
        <v>287</v>
      </c>
      <c r="K127" s="651" t="s">
        <v>287</v>
      </c>
      <c r="L127" s="648">
        <v>0</v>
      </c>
    </row>
    <row r="128" spans="1:12" ht="24" x14ac:dyDescent="0.2">
      <c r="A128" s="652"/>
      <c r="B128" s="209" t="s">
        <v>4175</v>
      </c>
      <c r="C128" s="209" t="s">
        <v>4174</v>
      </c>
      <c r="D128" s="211">
        <v>43419</v>
      </c>
      <c r="E128" s="209" t="s">
        <v>4176</v>
      </c>
      <c r="F128" s="650"/>
      <c r="G128" s="650"/>
      <c r="H128" s="649"/>
      <c r="I128" s="649"/>
      <c r="J128" s="651"/>
      <c r="K128" s="651"/>
      <c r="L128" s="648"/>
    </row>
    <row r="129" spans="1:12" ht="24" x14ac:dyDescent="0.2">
      <c r="A129" s="652">
        <v>1322</v>
      </c>
      <c r="B129" s="203" t="s">
        <v>12</v>
      </c>
      <c r="C129" s="207" t="s">
        <v>11</v>
      </c>
      <c r="D129" s="207" t="s">
        <v>280</v>
      </c>
      <c r="E129" s="207" t="s">
        <v>281</v>
      </c>
      <c r="F129" s="653" t="s">
        <v>8</v>
      </c>
      <c r="G129" s="653"/>
      <c r="H129" s="650"/>
      <c r="I129" s="650"/>
      <c r="J129" s="650"/>
      <c r="K129" s="650"/>
      <c r="L129" s="650"/>
    </row>
    <row r="130" spans="1:12" x14ac:dyDescent="0.2">
      <c r="A130" s="652"/>
      <c r="B130" s="651" t="s">
        <v>4177</v>
      </c>
      <c r="C130" s="654" t="s">
        <v>4178</v>
      </c>
      <c r="D130" s="655">
        <v>43513</v>
      </c>
      <c r="E130" s="651" t="s">
        <v>3137</v>
      </c>
      <c r="F130" s="651" t="s">
        <v>4179</v>
      </c>
      <c r="G130" s="651"/>
      <c r="H130" s="649" t="s">
        <v>286</v>
      </c>
      <c r="I130" s="649"/>
      <c r="J130" s="209" t="s">
        <v>287</v>
      </c>
      <c r="K130" s="209" t="s">
        <v>16</v>
      </c>
      <c r="L130" s="210">
        <v>456</v>
      </c>
    </row>
    <row r="131" spans="1:12" x14ac:dyDescent="0.2">
      <c r="A131" s="652"/>
      <c r="B131" s="651"/>
      <c r="C131" s="654"/>
      <c r="D131" s="655"/>
      <c r="E131" s="651"/>
      <c r="F131" s="651"/>
      <c r="G131" s="651"/>
      <c r="H131" s="649" t="s">
        <v>242</v>
      </c>
      <c r="I131" s="649"/>
      <c r="J131" s="209" t="s">
        <v>287</v>
      </c>
      <c r="K131" s="209" t="s">
        <v>16</v>
      </c>
      <c r="L131" s="210">
        <v>700</v>
      </c>
    </row>
    <row r="132" spans="1:12" ht="24" x14ac:dyDescent="0.2">
      <c r="A132" s="652"/>
      <c r="B132" s="203" t="s">
        <v>6</v>
      </c>
      <c r="C132" s="207" t="s">
        <v>5</v>
      </c>
      <c r="D132" s="207" t="s">
        <v>288</v>
      </c>
      <c r="E132" s="207" t="s">
        <v>289</v>
      </c>
      <c r="F132" s="650"/>
      <c r="G132" s="650"/>
      <c r="H132" s="649" t="s">
        <v>290</v>
      </c>
      <c r="I132" s="649"/>
      <c r="J132" s="651" t="s">
        <v>287</v>
      </c>
      <c r="K132" s="651" t="s">
        <v>16</v>
      </c>
      <c r="L132" s="648">
        <v>310</v>
      </c>
    </row>
    <row r="133" spans="1:12" ht="24" x14ac:dyDescent="0.2">
      <c r="A133" s="652"/>
      <c r="B133" s="209" t="s">
        <v>333</v>
      </c>
      <c r="C133" s="209" t="s">
        <v>4179</v>
      </c>
      <c r="D133" s="211">
        <v>43515</v>
      </c>
      <c r="E133" s="209" t="s">
        <v>4180</v>
      </c>
      <c r="F133" s="650"/>
      <c r="G133" s="650"/>
      <c r="H133" s="649"/>
      <c r="I133" s="649"/>
      <c r="J133" s="651"/>
      <c r="K133" s="651"/>
      <c r="L133" s="648"/>
    </row>
    <row r="134" spans="1:12" ht="24" x14ac:dyDescent="0.2">
      <c r="A134" s="652">
        <v>1323</v>
      </c>
      <c r="B134" s="203" t="s">
        <v>12</v>
      </c>
      <c r="C134" s="207" t="s">
        <v>11</v>
      </c>
      <c r="D134" s="207" t="s">
        <v>280</v>
      </c>
      <c r="E134" s="207" t="s">
        <v>281</v>
      </c>
      <c r="F134" s="653" t="s">
        <v>8</v>
      </c>
      <c r="G134" s="653"/>
      <c r="H134" s="650"/>
      <c r="I134" s="650"/>
      <c r="J134" s="650"/>
      <c r="K134" s="650"/>
      <c r="L134" s="650"/>
    </row>
    <row r="135" spans="1:12" x14ac:dyDescent="0.2">
      <c r="A135" s="652"/>
      <c r="B135" s="651" t="s">
        <v>4181</v>
      </c>
      <c r="C135" s="654" t="s">
        <v>4182</v>
      </c>
      <c r="D135" s="655">
        <v>43485</v>
      </c>
      <c r="E135" s="651" t="s">
        <v>4183</v>
      </c>
      <c r="F135" s="651" t="s">
        <v>4184</v>
      </c>
      <c r="G135" s="651"/>
      <c r="H135" s="649" t="s">
        <v>286</v>
      </c>
      <c r="I135" s="649"/>
      <c r="J135" s="209" t="s">
        <v>287</v>
      </c>
      <c r="K135" s="209" t="s">
        <v>16</v>
      </c>
      <c r="L135" s="210">
        <v>1429.74</v>
      </c>
    </row>
    <row r="136" spans="1:12" x14ac:dyDescent="0.2">
      <c r="A136" s="652"/>
      <c r="B136" s="651"/>
      <c r="C136" s="654"/>
      <c r="D136" s="655"/>
      <c r="E136" s="651"/>
      <c r="F136" s="651"/>
      <c r="G136" s="651"/>
      <c r="H136" s="649" t="s">
        <v>242</v>
      </c>
      <c r="I136" s="649"/>
      <c r="J136" s="209" t="s">
        <v>287</v>
      </c>
      <c r="K136" s="209" t="s">
        <v>16</v>
      </c>
      <c r="L136" s="210">
        <v>356.4</v>
      </c>
    </row>
    <row r="137" spans="1:12" ht="24" x14ac:dyDescent="0.2">
      <c r="A137" s="652"/>
      <c r="B137" s="203" t="s">
        <v>6</v>
      </c>
      <c r="C137" s="207" t="s">
        <v>5</v>
      </c>
      <c r="D137" s="207" t="s">
        <v>288</v>
      </c>
      <c r="E137" s="207" t="s">
        <v>289</v>
      </c>
      <c r="F137" s="650"/>
      <c r="G137" s="650"/>
      <c r="H137" s="649" t="s">
        <v>290</v>
      </c>
      <c r="I137" s="649"/>
      <c r="J137" s="651" t="s">
        <v>287</v>
      </c>
      <c r="K137" s="651" t="s">
        <v>16</v>
      </c>
      <c r="L137" s="648">
        <v>1274</v>
      </c>
    </row>
    <row r="138" spans="1:12" ht="36" x14ac:dyDescent="0.2">
      <c r="A138" s="652"/>
      <c r="B138" s="209" t="s">
        <v>4185</v>
      </c>
      <c r="C138" s="209" t="s">
        <v>4184</v>
      </c>
      <c r="D138" s="211">
        <v>43489</v>
      </c>
      <c r="E138" s="209" t="s">
        <v>4186</v>
      </c>
      <c r="F138" s="650"/>
      <c r="G138" s="650"/>
      <c r="H138" s="649"/>
      <c r="I138" s="649"/>
      <c r="J138" s="651"/>
      <c r="K138" s="651"/>
      <c r="L138" s="648"/>
    </row>
    <row r="139" spans="1:12" ht="24" x14ac:dyDescent="0.2">
      <c r="A139" s="652">
        <v>1324</v>
      </c>
      <c r="B139" s="203" t="s">
        <v>12</v>
      </c>
      <c r="C139" s="207" t="s">
        <v>11</v>
      </c>
      <c r="D139" s="207" t="s">
        <v>280</v>
      </c>
      <c r="E139" s="207" t="s">
        <v>281</v>
      </c>
      <c r="F139" s="653" t="s">
        <v>8</v>
      </c>
      <c r="G139" s="653"/>
      <c r="H139" s="650"/>
      <c r="I139" s="650"/>
      <c r="J139" s="650"/>
      <c r="K139" s="650"/>
      <c r="L139" s="650"/>
    </row>
    <row r="140" spans="1:12" x14ac:dyDescent="0.2">
      <c r="A140" s="652"/>
      <c r="B140" s="651" t="s">
        <v>4187</v>
      </c>
      <c r="C140" s="654" t="s">
        <v>4188</v>
      </c>
      <c r="D140" s="655">
        <v>43397</v>
      </c>
      <c r="E140" s="651" t="s">
        <v>300</v>
      </c>
      <c r="F140" s="651" t="s">
        <v>4189</v>
      </c>
      <c r="G140" s="651"/>
      <c r="H140" s="649" t="s">
        <v>286</v>
      </c>
      <c r="I140" s="649"/>
      <c r="J140" s="209" t="s">
        <v>287</v>
      </c>
      <c r="K140" s="209" t="s">
        <v>16</v>
      </c>
      <c r="L140" s="210">
        <v>705</v>
      </c>
    </row>
    <row r="141" spans="1:12" x14ac:dyDescent="0.2">
      <c r="A141" s="652"/>
      <c r="B141" s="651"/>
      <c r="C141" s="654"/>
      <c r="D141" s="655"/>
      <c r="E141" s="651"/>
      <c r="F141" s="651"/>
      <c r="G141" s="651"/>
      <c r="H141" s="649" t="s">
        <v>242</v>
      </c>
      <c r="I141" s="649"/>
      <c r="J141" s="209" t="s">
        <v>287</v>
      </c>
      <c r="K141" s="209" t="s">
        <v>287</v>
      </c>
      <c r="L141" s="210">
        <v>0</v>
      </c>
    </row>
    <row r="142" spans="1:12" ht="24" x14ac:dyDescent="0.2">
      <c r="A142" s="652"/>
      <c r="B142" s="203" t="s">
        <v>6</v>
      </c>
      <c r="C142" s="207" t="s">
        <v>5</v>
      </c>
      <c r="D142" s="207" t="s">
        <v>288</v>
      </c>
      <c r="E142" s="207" t="s">
        <v>289</v>
      </c>
      <c r="F142" s="650"/>
      <c r="G142" s="650"/>
      <c r="H142" s="649" t="s">
        <v>290</v>
      </c>
      <c r="I142" s="649"/>
      <c r="J142" s="651" t="s">
        <v>287</v>
      </c>
      <c r="K142" s="651" t="s">
        <v>16</v>
      </c>
      <c r="L142" s="648">
        <v>400</v>
      </c>
    </row>
    <row r="143" spans="1:12" ht="24" x14ac:dyDescent="0.2">
      <c r="A143" s="652"/>
      <c r="B143" s="209" t="s">
        <v>2836</v>
      </c>
      <c r="C143" s="209" t="s">
        <v>4189</v>
      </c>
      <c r="D143" s="211">
        <v>43401</v>
      </c>
      <c r="E143" s="209" t="s">
        <v>3378</v>
      </c>
      <c r="F143" s="650"/>
      <c r="G143" s="650"/>
      <c r="H143" s="649"/>
      <c r="I143" s="649"/>
      <c r="J143" s="651"/>
      <c r="K143" s="651"/>
      <c r="L143" s="648"/>
    </row>
    <row r="144" spans="1:12" ht="24" x14ac:dyDescent="0.2">
      <c r="A144" s="652">
        <v>1325</v>
      </c>
      <c r="B144" s="203" t="s">
        <v>12</v>
      </c>
      <c r="C144" s="207" t="s">
        <v>11</v>
      </c>
      <c r="D144" s="207" t="s">
        <v>280</v>
      </c>
      <c r="E144" s="207" t="s">
        <v>281</v>
      </c>
      <c r="F144" s="653" t="s">
        <v>8</v>
      </c>
      <c r="G144" s="653"/>
      <c r="H144" s="650"/>
      <c r="I144" s="650"/>
      <c r="J144" s="650"/>
      <c r="K144" s="650"/>
      <c r="L144" s="650"/>
    </row>
    <row r="145" spans="1:12" x14ac:dyDescent="0.2">
      <c r="A145" s="652"/>
      <c r="B145" s="651" t="s">
        <v>4190</v>
      </c>
      <c r="C145" s="654" t="s">
        <v>4191</v>
      </c>
      <c r="D145" s="655">
        <v>43500</v>
      </c>
      <c r="E145" s="651" t="s">
        <v>4192</v>
      </c>
      <c r="F145" s="651" t="s">
        <v>4193</v>
      </c>
      <c r="G145" s="651"/>
      <c r="H145" s="649" t="s">
        <v>286</v>
      </c>
      <c r="I145" s="649"/>
      <c r="J145" s="209" t="s">
        <v>287</v>
      </c>
      <c r="K145" s="209" t="s">
        <v>16</v>
      </c>
      <c r="L145" s="210">
        <v>294.82</v>
      </c>
    </row>
    <row r="146" spans="1:12" x14ac:dyDescent="0.2">
      <c r="A146" s="652"/>
      <c r="B146" s="651"/>
      <c r="C146" s="654"/>
      <c r="D146" s="655"/>
      <c r="E146" s="651"/>
      <c r="F146" s="651"/>
      <c r="G146" s="651"/>
      <c r="H146" s="649" t="s">
        <v>242</v>
      </c>
      <c r="I146" s="649"/>
      <c r="J146" s="209" t="s">
        <v>287</v>
      </c>
      <c r="K146" s="209" t="s">
        <v>16</v>
      </c>
      <c r="L146" s="210">
        <v>656.67</v>
      </c>
    </row>
    <row r="147" spans="1:12" ht="24" x14ac:dyDescent="0.2">
      <c r="A147" s="652"/>
      <c r="B147" s="203" t="s">
        <v>6</v>
      </c>
      <c r="C147" s="207" t="s">
        <v>5</v>
      </c>
      <c r="D147" s="207" t="s">
        <v>288</v>
      </c>
      <c r="E147" s="207" t="s">
        <v>289</v>
      </c>
      <c r="F147" s="650"/>
      <c r="G147" s="650"/>
      <c r="H147" s="649" t="s">
        <v>290</v>
      </c>
      <c r="I147" s="649"/>
      <c r="J147" s="651" t="s">
        <v>287</v>
      </c>
      <c r="K147" s="651" t="s">
        <v>287</v>
      </c>
      <c r="L147" s="648">
        <v>0</v>
      </c>
    </row>
    <row r="148" spans="1:12" ht="24" x14ac:dyDescent="0.2">
      <c r="A148" s="652"/>
      <c r="B148" s="209" t="s">
        <v>439</v>
      </c>
      <c r="C148" s="209" t="s">
        <v>4193</v>
      </c>
      <c r="D148" s="211">
        <v>43502</v>
      </c>
      <c r="E148" s="209" t="s">
        <v>1990</v>
      </c>
      <c r="F148" s="650"/>
      <c r="G148" s="650"/>
      <c r="H148" s="649"/>
      <c r="I148" s="649"/>
      <c r="J148" s="651"/>
      <c r="K148" s="651"/>
      <c r="L148" s="648"/>
    </row>
    <row r="149" spans="1:12" ht="24" x14ac:dyDescent="0.2">
      <c r="A149" s="652">
        <v>1326</v>
      </c>
      <c r="B149" s="203" t="s">
        <v>12</v>
      </c>
      <c r="C149" s="207" t="s">
        <v>11</v>
      </c>
      <c r="D149" s="207" t="s">
        <v>280</v>
      </c>
      <c r="E149" s="207" t="s">
        <v>281</v>
      </c>
      <c r="F149" s="653" t="s">
        <v>8</v>
      </c>
      <c r="G149" s="653"/>
      <c r="H149" s="650"/>
      <c r="I149" s="650"/>
      <c r="J149" s="650"/>
      <c r="K149" s="650"/>
      <c r="L149" s="650"/>
    </row>
    <row r="150" spans="1:12" x14ac:dyDescent="0.2">
      <c r="A150" s="652"/>
      <c r="B150" s="651" t="s">
        <v>4194</v>
      </c>
      <c r="C150" s="654" t="s">
        <v>4195</v>
      </c>
      <c r="D150" s="655">
        <v>43401</v>
      </c>
      <c r="E150" s="651" t="s">
        <v>2786</v>
      </c>
      <c r="F150" s="651" t="s">
        <v>4196</v>
      </c>
      <c r="G150" s="651"/>
      <c r="H150" s="649" t="s">
        <v>286</v>
      </c>
      <c r="I150" s="649"/>
      <c r="J150" s="209" t="s">
        <v>287</v>
      </c>
      <c r="K150" s="209" t="s">
        <v>16</v>
      </c>
      <c r="L150" s="210">
        <v>416.64</v>
      </c>
    </row>
    <row r="151" spans="1:12" x14ac:dyDescent="0.2">
      <c r="A151" s="652"/>
      <c r="B151" s="651"/>
      <c r="C151" s="654"/>
      <c r="D151" s="655"/>
      <c r="E151" s="651"/>
      <c r="F151" s="651"/>
      <c r="G151" s="651"/>
      <c r="H151" s="649" t="s">
        <v>242</v>
      </c>
      <c r="I151" s="649"/>
      <c r="J151" s="209" t="s">
        <v>287</v>
      </c>
      <c r="K151" s="209" t="s">
        <v>16</v>
      </c>
      <c r="L151" s="210">
        <v>292.89999999999998</v>
      </c>
    </row>
    <row r="152" spans="1:12" ht="24" x14ac:dyDescent="0.2">
      <c r="A152" s="652"/>
      <c r="B152" s="203" t="s">
        <v>6</v>
      </c>
      <c r="C152" s="207" t="s">
        <v>5</v>
      </c>
      <c r="D152" s="207" t="s">
        <v>288</v>
      </c>
      <c r="E152" s="207" t="s">
        <v>289</v>
      </c>
      <c r="F152" s="650"/>
      <c r="G152" s="650"/>
      <c r="H152" s="649" t="s">
        <v>290</v>
      </c>
      <c r="I152" s="649"/>
      <c r="J152" s="651" t="s">
        <v>287</v>
      </c>
      <c r="K152" s="651" t="s">
        <v>287</v>
      </c>
      <c r="L152" s="648">
        <v>0</v>
      </c>
    </row>
    <row r="153" spans="1:12" ht="24" x14ac:dyDescent="0.2">
      <c r="A153" s="652"/>
      <c r="B153" s="209" t="s">
        <v>4197</v>
      </c>
      <c r="C153" s="209" t="s">
        <v>4196</v>
      </c>
      <c r="D153" s="211">
        <v>43404</v>
      </c>
      <c r="E153" s="209" t="s">
        <v>4198</v>
      </c>
      <c r="F153" s="650"/>
      <c r="G153" s="650"/>
      <c r="H153" s="649"/>
      <c r="I153" s="649"/>
      <c r="J153" s="651"/>
      <c r="K153" s="651"/>
      <c r="L153" s="648"/>
    </row>
    <row r="154" spans="1:12" ht="24" x14ac:dyDescent="0.2">
      <c r="A154" s="652">
        <v>1327</v>
      </c>
      <c r="B154" s="203" t="s">
        <v>12</v>
      </c>
      <c r="C154" s="207" t="s">
        <v>11</v>
      </c>
      <c r="D154" s="207" t="s">
        <v>280</v>
      </c>
      <c r="E154" s="207" t="s">
        <v>281</v>
      </c>
      <c r="F154" s="653" t="s">
        <v>8</v>
      </c>
      <c r="G154" s="653"/>
      <c r="H154" s="650"/>
      <c r="I154" s="650"/>
      <c r="J154" s="650"/>
      <c r="K154" s="650"/>
      <c r="L154" s="650"/>
    </row>
    <row r="155" spans="1:12" x14ac:dyDescent="0.2">
      <c r="A155" s="652"/>
      <c r="B155" s="651" t="s">
        <v>4194</v>
      </c>
      <c r="C155" s="654" t="s">
        <v>4199</v>
      </c>
      <c r="D155" s="655">
        <v>43419</v>
      </c>
      <c r="E155" s="651" t="s">
        <v>417</v>
      </c>
      <c r="F155" s="651" t="s">
        <v>4012</v>
      </c>
      <c r="G155" s="651"/>
      <c r="H155" s="649" t="s">
        <v>286</v>
      </c>
      <c r="I155" s="649"/>
      <c r="J155" s="209" t="s">
        <v>287</v>
      </c>
      <c r="K155" s="209" t="s">
        <v>287</v>
      </c>
      <c r="L155" s="210">
        <v>0</v>
      </c>
    </row>
    <row r="156" spans="1:12" x14ac:dyDescent="0.2">
      <c r="A156" s="652"/>
      <c r="B156" s="651"/>
      <c r="C156" s="654"/>
      <c r="D156" s="655"/>
      <c r="E156" s="651"/>
      <c r="F156" s="651"/>
      <c r="G156" s="651"/>
      <c r="H156" s="649" t="s">
        <v>242</v>
      </c>
      <c r="I156" s="649"/>
      <c r="J156" s="209" t="s">
        <v>287</v>
      </c>
      <c r="K156" s="209" t="s">
        <v>16</v>
      </c>
      <c r="L156" s="210">
        <v>490.4</v>
      </c>
    </row>
    <row r="157" spans="1:12" ht="24" x14ac:dyDescent="0.2">
      <c r="A157" s="652"/>
      <c r="B157" s="203" t="s">
        <v>6</v>
      </c>
      <c r="C157" s="207" t="s">
        <v>5</v>
      </c>
      <c r="D157" s="207" t="s">
        <v>288</v>
      </c>
      <c r="E157" s="207" t="s">
        <v>289</v>
      </c>
      <c r="F157" s="650"/>
      <c r="G157" s="650"/>
      <c r="H157" s="649" t="s">
        <v>290</v>
      </c>
      <c r="I157" s="649"/>
      <c r="J157" s="651" t="s">
        <v>287</v>
      </c>
      <c r="K157" s="651" t="s">
        <v>16</v>
      </c>
      <c r="L157" s="648">
        <v>650</v>
      </c>
    </row>
    <row r="158" spans="1:12" ht="24" x14ac:dyDescent="0.2">
      <c r="A158" s="652"/>
      <c r="B158" s="209" t="s">
        <v>4197</v>
      </c>
      <c r="C158" s="209" t="s">
        <v>4012</v>
      </c>
      <c r="D158" s="211">
        <v>43420</v>
      </c>
      <c r="E158" s="209" t="s">
        <v>1699</v>
      </c>
      <c r="F158" s="650"/>
      <c r="G158" s="650"/>
      <c r="H158" s="649"/>
      <c r="I158" s="649"/>
      <c r="J158" s="651"/>
      <c r="K158" s="651"/>
      <c r="L158" s="648"/>
    </row>
    <row r="159" spans="1:12" ht="24" x14ac:dyDescent="0.2">
      <c r="A159" s="652">
        <v>1328</v>
      </c>
      <c r="B159" s="203" t="s">
        <v>12</v>
      </c>
      <c r="C159" s="207" t="s">
        <v>11</v>
      </c>
      <c r="D159" s="207" t="s">
        <v>280</v>
      </c>
      <c r="E159" s="207" t="s">
        <v>281</v>
      </c>
      <c r="F159" s="653" t="s">
        <v>8</v>
      </c>
      <c r="G159" s="653"/>
      <c r="H159" s="650"/>
      <c r="I159" s="650"/>
      <c r="J159" s="650"/>
      <c r="K159" s="650"/>
      <c r="L159" s="650"/>
    </row>
    <row r="160" spans="1:12" x14ac:dyDescent="0.2">
      <c r="A160" s="652"/>
      <c r="B160" s="651" t="s">
        <v>4200</v>
      </c>
      <c r="C160" s="654" t="s">
        <v>4201</v>
      </c>
      <c r="D160" s="655">
        <v>43541</v>
      </c>
      <c r="E160" s="651" t="s">
        <v>284</v>
      </c>
      <c r="F160" s="651" t="s">
        <v>1008</v>
      </c>
      <c r="G160" s="651"/>
      <c r="H160" s="649" t="s">
        <v>286</v>
      </c>
      <c r="I160" s="649"/>
      <c r="J160" s="209" t="s">
        <v>287</v>
      </c>
      <c r="K160" s="209" t="s">
        <v>16</v>
      </c>
      <c r="L160" s="210">
        <v>285.02</v>
      </c>
    </row>
    <row r="161" spans="1:12" x14ac:dyDescent="0.2">
      <c r="A161" s="652"/>
      <c r="B161" s="651"/>
      <c r="C161" s="654"/>
      <c r="D161" s="655"/>
      <c r="E161" s="651"/>
      <c r="F161" s="651"/>
      <c r="G161" s="651"/>
      <c r="H161" s="649" t="s">
        <v>242</v>
      </c>
      <c r="I161" s="649"/>
      <c r="J161" s="651" t="s">
        <v>287</v>
      </c>
      <c r="K161" s="651" t="s">
        <v>16</v>
      </c>
      <c r="L161" s="648">
        <v>601.35</v>
      </c>
    </row>
    <row r="162" spans="1:12" x14ac:dyDescent="0.2">
      <c r="A162" s="652"/>
      <c r="B162" s="651"/>
      <c r="C162" s="654"/>
      <c r="D162" s="655"/>
      <c r="E162" s="651"/>
      <c r="F162" s="651"/>
      <c r="G162" s="651"/>
      <c r="H162" s="649"/>
      <c r="I162" s="649"/>
      <c r="J162" s="651"/>
      <c r="K162" s="651"/>
      <c r="L162" s="648"/>
    </row>
    <row r="163" spans="1:12" ht="24" x14ac:dyDescent="0.2">
      <c r="A163" s="652"/>
      <c r="B163" s="203" t="s">
        <v>6</v>
      </c>
      <c r="C163" s="207" t="s">
        <v>5</v>
      </c>
      <c r="D163" s="207" t="s">
        <v>288</v>
      </c>
      <c r="E163" s="207" t="s">
        <v>289</v>
      </c>
      <c r="F163" s="650"/>
      <c r="G163" s="650"/>
      <c r="H163" s="649" t="s">
        <v>290</v>
      </c>
      <c r="I163" s="649"/>
      <c r="J163" s="651" t="s">
        <v>287</v>
      </c>
      <c r="K163" s="651" t="s">
        <v>16</v>
      </c>
      <c r="L163" s="648">
        <v>97.95</v>
      </c>
    </row>
    <row r="164" spans="1:12" ht="24" x14ac:dyDescent="0.2">
      <c r="A164" s="652"/>
      <c r="B164" s="209" t="s">
        <v>302</v>
      </c>
      <c r="C164" s="209" t="s">
        <v>1008</v>
      </c>
      <c r="D164" s="211">
        <v>43543</v>
      </c>
      <c r="E164" s="209" t="s">
        <v>2356</v>
      </c>
      <c r="F164" s="650"/>
      <c r="G164" s="650"/>
      <c r="H164" s="649"/>
      <c r="I164" s="649"/>
      <c r="J164" s="651"/>
      <c r="K164" s="651"/>
      <c r="L164" s="648"/>
    </row>
    <row r="165" spans="1:12" ht="24" x14ac:dyDescent="0.2">
      <c r="A165" s="652">
        <v>1329</v>
      </c>
      <c r="B165" s="203" t="s">
        <v>12</v>
      </c>
      <c r="C165" s="207" t="s">
        <v>11</v>
      </c>
      <c r="D165" s="207" t="s">
        <v>280</v>
      </c>
      <c r="E165" s="207" t="s">
        <v>281</v>
      </c>
      <c r="F165" s="653" t="s">
        <v>8</v>
      </c>
      <c r="G165" s="653"/>
      <c r="H165" s="650"/>
      <c r="I165" s="650"/>
      <c r="J165" s="650"/>
      <c r="K165" s="650"/>
      <c r="L165" s="650"/>
    </row>
    <row r="166" spans="1:12" x14ac:dyDescent="0.2">
      <c r="A166" s="652"/>
      <c r="B166" s="651" t="s">
        <v>4202</v>
      </c>
      <c r="C166" s="654" t="s">
        <v>4203</v>
      </c>
      <c r="D166" s="655">
        <v>43552</v>
      </c>
      <c r="E166" s="651" t="s">
        <v>774</v>
      </c>
      <c r="F166" s="651" t="s">
        <v>775</v>
      </c>
      <c r="G166" s="651"/>
      <c r="H166" s="649" t="s">
        <v>286</v>
      </c>
      <c r="I166" s="649"/>
      <c r="J166" s="209" t="s">
        <v>287</v>
      </c>
      <c r="K166" s="209" t="s">
        <v>16</v>
      </c>
      <c r="L166" s="210">
        <v>268.18</v>
      </c>
    </row>
    <row r="167" spans="1:12" x14ac:dyDescent="0.2">
      <c r="A167" s="652"/>
      <c r="B167" s="651"/>
      <c r="C167" s="654"/>
      <c r="D167" s="655"/>
      <c r="E167" s="651"/>
      <c r="F167" s="651"/>
      <c r="G167" s="651"/>
      <c r="H167" s="649" t="s">
        <v>242</v>
      </c>
      <c r="I167" s="649"/>
      <c r="J167" s="209" t="s">
        <v>287</v>
      </c>
      <c r="K167" s="209" t="s">
        <v>16</v>
      </c>
      <c r="L167" s="210">
        <v>294.95999999999998</v>
      </c>
    </row>
    <row r="168" spans="1:12" ht="24" x14ac:dyDescent="0.2">
      <c r="A168" s="652"/>
      <c r="B168" s="203" t="s">
        <v>6</v>
      </c>
      <c r="C168" s="207" t="s">
        <v>5</v>
      </c>
      <c r="D168" s="207" t="s">
        <v>288</v>
      </c>
      <c r="E168" s="207" t="s">
        <v>289</v>
      </c>
      <c r="F168" s="650"/>
      <c r="G168" s="650"/>
      <c r="H168" s="649" t="s">
        <v>290</v>
      </c>
      <c r="I168" s="649"/>
      <c r="J168" s="651" t="s">
        <v>287</v>
      </c>
      <c r="K168" s="651" t="s">
        <v>287</v>
      </c>
      <c r="L168" s="648">
        <v>0</v>
      </c>
    </row>
    <row r="169" spans="1:12" ht="24" x14ac:dyDescent="0.2">
      <c r="A169" s="652"/>
      <c r="B169" s="209" t="s">
        <v>460</v>
      </c>
      <c r="C169" s="209" t="s">
        <v>775</v>
      </c>
      <c r="D169" s="211">
        <v>43554</v>
      </c>
      <c r="E169" s="209" t="s">
        <v>3836</v>
      </c>
      <c r="F169" s="650"/>
      <c r="G169" s="650"/>
      <c r="H169" s="649"/>
      <c r="I169" s="649"/>
      <c r="J169" s="651"/>
      <c r="K169" s="651"/>
      <c r="L169" s="648"/>
    </row>
    <row r="170" spans="1:12" ht="24" x14ac:dyDescent="0.2">
      <c r="A170" s="652">
        <v>1330</v>
      </c>
      <c r="B170" s="203" t="s">
        <v>12</v>
      </c>
      <c r="C170" s="207" t="s">
        <v>11</v>
      </c>
      <c r="D170" s="207" t="s">
        <v>280</v>
      </c>
      <c r="E170" s="207" t="s">
        <v>281</v>
      </c>
      <c r="F170" s="653" t="s">
        <v>8</v>
      </c>
      <c r="G170" s="653"/>
      <c r="H170" s="650"/>
      <c r="I170" s="650"/>
      <c r="J170" s="650"/>
      <c r="K170" s="650"/>
      <c r="L170" s="650"/>
    </row>
    <row r="171" spans="1:12" x14ac:dyDescent="0.2">
      <c r="A171" s="652"/>
      <c r="B171" s="651" t="s">
        <v>4204</v>
      </c>
      <c r="C171" s="654" t="s">
        <v>4205</v>
      </c>
      <c r="D171" s="655">
        <v>43517</v>
      </c>
      <c r="E171" s="651" t="s">
        <v>607</v>
      </c>
      <c r="F171" s="651" t="s">
        <v>700</v>
      </c>
      <c r="G171" s="651"/>
      <c r="H171" s="649" t="s">
        <v>286</v>
      </c>
      <c r="I171" s="649"/>
      <c r="J171" s="209" t="s">
        <v>287</v>
      </c>
      <c r="K171" s="209" t="s">
        <v>16</v>
      </c>
      <c r="L171" s="210">
        <v>894.96</v>
      </c>
    </row>
    <row r="172" spans="1:12" x14ac:dyDescent="0.2">
      <c r="A172" s="652"/>
      <c r="B172" s="651"/>
      <c r="C172" s="654"/>
      <c r="D172" s="655"/>
      <c r="E172" s="651"/>
      <c r="F172" s="651"/>
      <c r="G172" s="651"/>
      <c r="H172" s="649" t="s">
        <v>242</v>
      </c>
      <c r="I172" s="649"/>
      <c r="J172" s="651" t="s">
        <v>287</v>
      </c>
      <c r="K172" s="651" t="s">
        <v>287</v>
      </c>
      <c r="L172" s="648">
        <v>0</v>
      </c>
    </row>
    <row r="173" spans="1:12" x14ac:dyDescent="0.2">
      <c r="A173" s="652"/>
      <c r="B173" s="651"/>
      <c r="C173" s="654"/>
      <c r="D173" s="655"/>
      <c r="E173" s="651"/>
      <c r="F173" s="651"/>
      <c r="G173" s="651"/>
      <c r="H173" s="649"/>
      <c r="I173" s="649"/>
      <c r="J173" s="651"/>
      <c r="K173" s="651"/>
      <c r="L173" s="648"/>
    </row>
    <row r="174" spans="1:12" ht="24" x14ac:dyDescent="0.2">
      <c r="A174" s="652"/>
      <c r="B174" s="203" t="s">
        <v>6</v>
      </c>
      <c r="C174" s="207" t="s">
        <v>5</v>
      </c>
      <c r="D174" s="207" t="s">
        <v>288</v>
      </c>
      <c r="E174" s="207" t="s">
        <v>289</v>
      </c>
      <c r="F174" s="650"/>
      <c r="G174" s="650"/>
      <c r="H174" s="649" t="s">
        <v>290</v>
      </c>
      <c r="I174" s="649"/>
      <c r="J174" s="651" t="s">
        <v>287</v>
      </c>
      <c r="K174" s="651" t="s">
        <v>16</v>
      </c>
      <c r="L174" s="648">
        <v>450</v>
      </c>
    </row>
    <row r="175" spans="1:12" ht="24" x14ac:dyDescent="0.2">
      <c r="A175" s="652"/>
      <c r="B175" s="209" t="s">
        <v>291</v>
      </c>
      <c r="C175" s="209" t="s">
        <v>700</v>
      </c>
      <c r="D175" s="211">
        <v>43521</v>
      </c>
      <c r="E175" s="209" t="s">
        <v>701</v>
      </c>
      <c r="F175" s="650"/>
      <c r="G175" s="650"/>
      <c r="H175" s="649"/>
      <c r="I175" s="649"/>
      <c r="J175" s="651"/>
      <c r="K175" s="651"/>
      <c r="L175" s="648"/>
    </row>
    <row r="176" spans="1:12" ht="24" x14ac:dyDescent="0.2">
      <c r="A176" s="652">
        <v>1331</v>
      </c>
      <c r="B176" s="203" t="s">
        <v>12</v>
      </c>
      <c r="C176" s="207" t="s">
        <v>11</v>
      </c>
      <c r="D176" s="207" t="s">
        <v>280</v>
      </c>
      <c r="E176" s="207" t="s">
        <v>281</v>
      </c>
      <c r="F176" s="653" t="s">
        <v>8</v>
      </c>
      <c r="G176" s="653"/>
      <c r="H176" s="650"/>
      <c r="I176" s="650"/>
      <c r="J176" s="650"/>
      <c r="K176" s="650"/>
      <c r="L176" s="650"/>
    </row>
    <row r="177" spans="1:12" x14ac:dyDescent="0.2">
      <c r="A177" s="652"/>
      <c r="B177" s="651" t="s">
        <v>4206</v>
      </c>
      <c r="C177" s="654" t="s">
        <v>4207</v>
      </c>
      <c r="D177" s="655">
        <v>43442</v>
      </c>
      <c r="E177" s="651" t="s">
        <v>2970</v>
      </c>
      <c r="F177" s="651" t="s">
        <v>4208</v>
      </c>
      <c r="G177" s="651"/>
      <c r="H177" s="649" t="s">
        <v>286</v>
      </c>
      <c r="I177" s="649"/>
      <c r="J177" s="209" t="s">
        <v>287</v>
      </c>
      <c r="K177" s="209" t="s">
        <v>16</v>
      </c>
      <c r="L177" s="210">
        <v>7587</v>
      </c>
    </row>
    <row r="178" spans="1:12" x14ac:dyDescent="0.2">
      <c r="A178" s="652"/>
      <c r="B178" s="651"/>
      <c r="C178" s="654"/>
      <c r="D178" s="655"/>
      <c r="E178" s="651"/>
      <c r="F178" s="651"/>
      <c r="G178" s="651"/>
      <c r="H178" s="649" t="s">
        <v>242</v>
      </c>
      <c r="I178" s="649"/>
      <c r="J178" s="209" t="s">
        <v>287</v>
      </c>
      <c r="K178" s="209" t="s">
        <v>16</v>
      </c>
      <c r="L178" s="210">
        <v>2062</v>
      </c>
    </row>
    <row r="179" spans="1:12" ht="24" x14ac:dyDescent="0.2">
      <c r="A179" s="652"/>
      <c r="B179" s="203" t="s">
        <v>6</v>
      </c>
      <c r="C179" s="207" t="s">
        <v>5</v>
      </c>
      <c r="D179" s="207" t="s">
        <v>288</v>
      </c>
      <c r="E179" s="207" t="s">
        <v>289</v>
      </c>
      <c r="F179" s="650"/>
      <c r="G179" s="650"/>
      <c r="H179" s="649" t="s">
        <v>290</v>
      </c>
      <c r="I179" s="649"/>
      <c r="J179" s="651" t="s">
        <v>287</v>
      </c>
      <c r="K179" s="651" t="s">
        <v>287</v>
      </c>
      <c r="L179" s="648">
        <v>0</v>
      </c>
    </row>
    <row r="180" spans="1:12" ht="24" x14ac:dyDescent="0.2">
      <c r="A180" s="652"/>
      <c r="B180" s="209" t="s">
        <v>1765</v>
      </c>
      <c r="C180" s="209" t="s">
        <v>4208</v>
      </c>
      <c r="D180" s="211">
        <v>43471</v>
      </c>
      <c r="E180" s="209" t="s">
        <v>4209</v>
      </c>
      <c r="F180" s="650"/>
      <c r="G180" s="650"/>
      <c r="H180" s="649"/>
      <c r="I180" s="649"/>
      <c r="J180" s="651"/>
      <c r="K180" s="651"/>
      <c r="L180" s="648"/>
    </row>
    <row r="181" spans="1:12" ht="24" x14ac:dyDescent="0.2">
      <c r="A181" s="652">
        <v>1332</v>
      </c>
      <c r="B181" s="203" t="s">
        <v>12</v>
      </c>
      <c r="C181" s="207" t="s">
        <v>11</v>
      </c>
      <c r="D181" s="207" t="s">
        <v>280</v>
      </c>
      <c r="E181" s="207" t="s">
        <v>281</v>
      </c>
      <c r="F181" s="653" t="s">
        <v>8</v>
      </c>
      <c r="G181" s="653"/>
      <c r="H181" s="650"/>
      <c r="I181" s="650"/>
      <c r="J181" s="650"/>
      <c r="K181" s="650"/>
      <c r="L181" s="650"/>
    </row>
    <row r="182" spans="1:12" x14ac:dyDescent="0.2">
      <c r="A182" s="652"/>
      <c r="B182" s="651" t="s">
        <v>4210</v>
      </c>
      <c r="C182" s="654" t="s">
        <v>4211</v>
      </c>
      <c r="D182" s="655">
        <v>43470</v>
      </c>
      <c r="E182" s="651" t="s">
        <v>389</v>
      </c>
      <c r="F182" s="651" t="s">
        <v>979</v>
      </c>
      <c r="G182" s="651"/>
      <c r="H182" s="649" t="s">
        <v>286</v>
      </c>
      <c r="I182" s="649"/>
      <c r="J182" s="209" t="s">
        <v>287</v>
      </c>
      <c r="K182" s="209" t="s">
        <v>16</v>
      </c>
      <c r="L182" s="210">
        <v>702</v>
      </c>
    </row>
    <row r="183" spans="1:12" x14ac:dyDescent="0.2">
      <c r="A183" s="652"/>
      <c r="B183" s="651"/>
      <c r="C183" s="654"/>
      <c r="D183" s="655"/>
      <c r="E183" s="651"/>
      <c r="F183" s="651"/>
      <c r="G183" s="651"/>
      <c r="H183" s="649" t="s">
        <v>242</v>
      </c>
      <c r="I183" s="649"/>
      <c r="J183" s="651" t="s">
        <v>287</v>
      </c>
      <c r="K183" s="651" t="s">
        <v>16</v>
      </c>
      <c r="L183" s="648">
        <v>400</v>
      </c>
    </row>
    <row r="184" spans="1:12" x14ac:dyDescent="0.2">
      <c r="A184" s="652"/>
      <c r="B184" s="651"/>
      <c r="C184" s="654"/>
      <c r="D184" s="655"/>
      <c r="E184" s="651"/>
      <c r="F184" s="651"/>
      <c r="G184" s="651"/>
      <c r="H184" s="649"/>
      <c r="I184" s="649"/>
      <c r="J184" s="651"/>
      <c r="K184" s="651"/>
      <c r="L184" s="648"/>
    </row>
    <row r="185" spans="1:12" ht="24" x14ac:dyDescent="0.2">
      <c r="A185" s="652"/>
      <c r="B185" s="203" t="s">
        <v>6</v>
      </c>
      <c r="C185" s="207" t="s">
        <v>5</v>
      </c>
      <c r="D185" s="207" t="s">
        <v>288</v>
      </c>
      <c r="E185" s="207" t="s">
        <v>289</v>
      </c>
      <c r="F185" s="650"/>
      <c r="G185" s="650"/>
      <c r="H185" s="649" t="s">
        <v>290</v>
      </c>
      <c r="I185" s="649"/>
      <c r="J185" s="651" t="s">
        <v>287</v>
      </c>
      <c r="K185" s="651" t="s">
        <v>287</v>
      </c>
      <c r="L185" s="648">
        <v>0</v>
      </c>
    </row>
    <row r="186" spans="1:12" ht="24" x14ac:dyDescent="0.2">
      <c r="A186" s="652"/>
      <c r="B186" s="209" t="s">
        <v>291</v>
      </c>
      <c r="C186" s="209" t="s">
        <v>979</v>
      </c>
      <c r="D186" s="211">
        <v>43478</v>
      </c>
      <c r="E186" s="209" t="s">
        <v>4212</v>
      </c>
      <c r="F186" s="650"/>
      <c r="G186" s="650"/>
      <c r="H186" s="649"/>
      <c r="I186" s="649"/>
      <c r="J186" s="651"/>
      <c r="K186" s="651"/>
      <c r="L186" s="648"/>
    </row>
    <row r="187" spans="1:12" ht="24" x14ac:dyDescent="0.2">
      <c r="A187" s="652">
        <v>1333</v>
      </c>
      <c r="B187" s="203" t="s">
        <v>12</v>
      </c>
      <c r="C187" s="207" t="s">
        <v>11</v>
      </c>
      <c r="D187" s="207" t="s">
        <v>280</v>
      </c>
      <c r="E187" s="207" t="s">
        <v>281</v>
      </c>
      <c r="F187" s="653" t="s">
        <v>8</v>
      </c>
      <c r="G187" s="653"/>
      <c r="H187" s="650"/>
      <c r="I187" s="650"/>
      <c r="J187" s="650"/>
      <c r="K187" s="650"/>
      <c r="L187" s="650"/>
    </row>
    <row r="188" spans="1:12" x14ac:dyDescent="0.2">
      <c r="A188" s="652"/>
      <c r="B188" s="651" t="s">
        <v>4213</v>
      </c>
      <c r="C188" s="651" t="s">
        <v>4214</v>
      </c>
      <c r="D188" s="655">
        <v>43413</v>
      </c>
      <c r="E188" s="651" t="s">
        <v>469</v>
      </c>
      <c r="F188" s="651" t="s">
        <v>2086</v>
      </c>
      <c r="G188" s="651"/>
      <c r="H188" s="649" t="s">
        <v>286</v>
      </c>
      <c r="I188" s="649"/>
      <c r="J188" s="209" t="s">
        <v>287</v>
      </c>
      <c r="K188" s="209" t="s">
        <v>287</v>
      </c>
      <c r="L188" s="210">
        <v>0</v>
      </c>
    </row>
    <row r="189" spans="1:12" x14ac:dyDescent="0.2">
      <c r="A189" s="652"/>
      <c r="B189" s="651"/>
      <c r="C189" s="651"/>
      <c r="D189" s="655"/>
      <c r="E189" s="651"/>
      <c r="F189" s="651"/>
      <c r="G189" s="651"/>
      <c r="H189" s="649" t="s">
        <v>242</v>
      </c>
      <c r="I189" s="649"/>
      <c r="J189" s="209" t="s">
        <v>287</v>
      </c>
      <c r="K189" s="209" t="s">
        <v>287</v>
      </c>
      <c r="L189" s="210">
        <v>0</v>
      </c>
    </row>
    <row r="190" spans="1:12" ht="24" x14ac:dyDescent="0.2">
      <c r="A190" s="652"/>
      <c r="B190" s="203" t="s">
        <v>6</v>
      </c>
      <c r="C190" s="207" t="s">
        <v>5</v>
      </c>
      <c r="D190" s="207" t="s">
        <v>288</v>
      </c>
      <c r="E190" s="207" t="s">
        <v>289</v>
      </c>
      <c r="F190" s="650"/>
      <c r="G190" s="650"/>
      <c r="H190" s="649" t="s">
        <v>290</v>
      </c>
      <c r="I190" s="649"/>
      <c r="J190" s="651" t="s">
        <v>287</v>
      </c>
      <c r="K190" s="651" t="s">
        <v>16</v>
      </c>
      <c r="L190" s="648">
        <v>750</v>
      </c>
    </row>
    <row r="191" spans="1:12" ht="24" x14ac:dyDescent="0.2">
      <c r="A191" s="652"/>
      <c r="B191" s="209" t="s">
        <v>291</v>
      </c>
      <c r="C191" s="209" t="s">
        <v>2086</v>
      </c>
      <c r="D191" s="211">
        <v>43416</v>
      </c>
      <c r="E191" s="209" t="s">
        <v>3937</v>
      </c>
      <c r="F191" s="650"/>
      <c r="G191" s="650"/>
      <c r="H191" s="649"/>
      <c r="I191" s="649"/>
      <c r="J191" s="651"/>
      <c r="K191" s="651"/>
      <c r="L191" s="648"/>
    </row>
    <row r="192" spans="1:12" ht="24" x14ac:dyDescent="0.2">
      <c r="A192" s="652">
        <v>1334</v>
      </c>
      <c r="B192" s="203" t="s">
        <v>12</v>
      </c>
      <c r="C192" s="207" t="s">
        <v>11</v>
      </c>
      <c r="D192" s="207" t="s">
        <v>280</v>
      </c>
      <c r="E192" s="207" t="s">
        <v>281</v>
      </c>
      <c r="F192" s="653" t="s">
        <v>8</v>
      </c>
      <c r="G192" s="653"/>
      <c r="H192" s="650"/>
      <c r="I192" s="650"/>
      <c r="J192" s="650"/>
      <c r="K192" s="650"/>
      <c r="L192" s="650"/>
    </row>
    <row r="193" spans="1:12" x14ac:dyDescent="0.2">
      <c r="A193" s="652"/>
      <c r="B193" s="651" t="s">
        <v>4215</v>
      </c>
      <c r="C193" s="654" t="s">
        <v>4216</v>
      </c>
      <c r="D193" s="655">
        <v>43403</v>
      </c>
      <c r="E193" s="651" t="s">
        <v>469</v>
      </c>
      <c r="F193" s="651" t="s">
        <v>4217</v>
      </c>
      <c r="G193" s="651"/>
      <c r="H193" s="649" t="s">
        <v>286</v>
      </c>
      <c r="I193" s="649"/>
      <c r="J193" s="209" t="s">
        <v>287</v>
      </c>
      <c r="K193" s="209" t="s">
        <v>16</v>
      </c>
      <c r="L193" s="210">
        <v>360.59</v>
      </c>
    </row>
    <row r="194" spans="1:12" x14ac:dyDescent="0.2">
      <c r="A194" s="652"/>
      <c r="B194" s="651"/>
      <c r="C194" s="654"/>
      <c r="D194" s="655"/>
      <c r="E194" s="651"/>
      <c r="F194" s="651"/>
      <c r="G194" s="651"/>
      <c r="H194" s="649" t="s">
        <v>242</v>
      </c>
      <c r="I194" s="649"/>
      <c r="J194" s="651" t="s">
        <v>287</v>
      </c>
      <c r="K194" s="651" t="s">
        <v>16</v>
      </c>
      <c r="L194" s="648">
        <v>321.39999999999998</v>
      </c>
    </row>
    <row r="195" spans="1:12" x14ac:dyDescent="0.2">
      <c r="A195" s="652"/>
      <c r="B195" s="651"/>
      <c r="C195" s="654"/>
      <c r="D195" s="655"/>
      <c r="E195" s="651"/>
      <c r="F195" s="651"/>
      <c r="G195" s="651"/>
      <c r="H195" s="649"/>
      <c r="I195" s="649"/>
      <c r="J195" s="651"/>
      <c r="K195" s="651"/>
      <c r="L195" s="648"/>
    </row>
    <row r="196" spans="1:12" ht="24" x14ac:dyDescent="0.2">
      <c r="A196" s="652"/>
      <c r="B196" s="203" t="s">
        <v>6</v>
      </c>
      <c r="C196" s="207" t="s">
        <v>5</v>
      </c>
      <c r="D196" s="207" t="s">
        <v>288</v>
      </c>
      <c r="E196" s="207" t="s">
        <v>289</v>
      </c>
      <c r="F196" s="650"/>
      <c r="G196" s="650"/>
      <c r="H196" s="649" t="s">
        <v>290</v>
      </c>
      <c r="I196" s="649"/>
      <c r="J196" s="651" t="s">
        <v>287</v>
      </c>
      <c r="K196" s="651" t="s">
        <v>287</v>
      </c>
      <c r="L196" s="648">
        <v>0</v>
      </c>
    </row>
    <row r="197" spans="1:12" ht="24" x14ac:dyDescent="0.2">
      <c r="A197" s="652"/>
      <c r="B197" s="209" t="s">
        <v>511</v>
      </c>
      <c r="C197" s="209" t="s">
        <v>4217</v>
      </c>
      <c r="D197" s="211">
        <v>43404</v>
      </c>
      <c r="E197" s="209" t="s">
        <v>1190</v>
      </c>
      <c r="F197" s="650"/>
      <c r="G197" s="650"/>
      <c r="H197" s="649"/>
      <c r="I197" s="649"/>
      <c r="J197" s="651"/>
      <c r="K197" s="651"/>
      <c r="L197" s="648"/>
    </row>
    <row r="198" spans="1:12" ht="24" x14ac:dyDescent="0.2">
      <c r="A198" s="652">
        <v>1335</v>
      </c>
      <c r="B198" s="203" t="s">
        <v>12</v>
      </c>
      <c r="C198" s="207" t="s">
        <v>11</v>
      </c>
      <c r="D198" s="207" t="s">
        <v>280</v>
      </c>
      <c r="E198" s="207" t="s">
        <v>281</v>
      </c>
      <c r="F198" s="653" t="s">
        <v>8</v>
      </c>
      <c r="G198" s="653"/>
      <c r="H198" s="650"/>
      <c r="I198" s="650"/>
      <c r="J198" s="650"/>
      <c r="K198" s="650"/>
      <c r="L198" s="650"/>
    </row>
    <row r="199" spans="1:12" x14ac:dyDescent="0.2">
      <c r="A199" s="652"/>
      <c r="B199" s="651" t="s">
        <v>4218</v>
      </c>
      <c r="C199" s="654" t="s">
        <v>4219</v>
      </c>
      <c r="D199" s="655">
        <v>43376</v>
      </c>
      <c r="E199" s="651" t="s">
        <v>4220</v>
      </c>
      <c r="F199" s="651" t="s">
        <v>4221</v>
      </c>
      <c r="G199" s="651"/>
      <c r="H199" s="649" t="s">
        <v>286</v>
      </c>
      <c r="I199" s="649"/>
      <c r="J199" s="209" t="s">
        <v>287</v>
      </c>
      <c r="K199" s="209" t="s">
        <v>16</v>
      </c>
      <c r="L199" s="210">
        <v>166</v>
      </c>
    </row>
    <row r="200" spans="1:12" x14ac:dyDescent="0.2">
      <c r="A200" s="652"/>
      <c r="B200" s="651"/>
      <c r="C200" s="654"/>
      <c r="D200" s="655"/>
      <c r="E200" s="651"/>
      <c r="F200" s="651"/>
      <c r="G200" s="651"/>
      <c r="H200" s="649" t="s">
        <v>242</v>
      </c>
      <c r="I200" s="649"/>
      <c r="J200" s="651" t="s">
        <v>287</v>
      </c>
      <c r="K200" s="651" t="s">
        <v>16</v>
      </c>
      <c r="L200" s="648">
        <v>495.55</v>
      </c>
    </row>
    <row r="201" spans="1:12" x14ac:dyDescent="0.2">
      <c r="A201" s="652"/>
      <c r="B201" s="651"/>
      <c r="C201" s="654"/>
      <c r="D201" s="655"/>
      <c r="E201" s="651"/>
      <c r="F201" s="651"/>
      <c r="G201" s="651"/>
      <c r="H201" s="649"/>
      <c r="I201" s="649"/>
      <c r="J201" s="651"/>
      <c r="K201" s="651"/>
      <c r="L201" s="648"/>
    </row>
    <row r="202" spans="1:12" ht="24" x14ac:dyDescent="0.2">
      <c r="A202" s="652"/>
      <c r="B202" s="203" t="s">
        <v>6</v>
      </c>
      <c r="C202" s="207" t="s">
        <v>5</v>
      </c>
      <c r="D202" s="207" t="s">
        <v>288</v>
      </c>
      <c r="E202" s="207" t="s">
        <v>289</v>
      </c>
      <c r="F202" s="650"/>
      <c r="G202" s="650"/>
      <c r="H202" s="649" t="s">
        <v>290</v>
      </c>
      <c r="I202" s="649"/>
      <c r="J202" s="651" t="s">
        <v>287</v>
      </c>
      <c r="K202" s="651" t="s">
        <v>287</v>
      </c>
      <c r="L202" s="648">
        <v>0</v>
      </c>
    </row>
    <row r="203" spans="1:12" ht="24" x14ac:dyDescent="0.2">
      <c r="A203" s="652"/>
      <c r="B203" s="209" t="s">
        <v>439</v>
      </c>
      <c r="C203" s="209" t="s">
        <v>4221</v>
      </c>
      <c r="D203" s="211">
        <v>43384</v>
      </c>
      <c r="E203" s="209" t="s">
        <v>4222</v>
      </c>
      <c r="F203" s="650"/>
      <c r="G203" s="650"/>
      <c r="H203" s="649"/>
      <c r="I203" s="649"/>
      <c r="J203" s="651"/>
      <c r="K203" s="651"/>
      <c r="L203" s="648"/>
    </row>
    <row r="204" spans="1:12" ht="24" x14ac:dyDescent="0.2">
      <c r="A204" s="652">
        <v>1336</v>
      </c>
      <c r="B204" s="203" t="s">
        <v>12</v>
      </c>
      <c r="C204" s="207" t="s">
        <v>11</v>
      </c>
      <c r="D204" s="207" t="s">
        <v>280</v>
      </c>
      <c r="E204" s="207" t="s">
        <v>281</v>
      </c>
      <c r="F204" s="653" t="s">
        <v>8</v>
      </c>
      <c r="G204" s="653"/>
      <c r="H204" s="650"/>
      <c r="I204" s="650"/>
      <c r="J204" s="650"/>
      <c r="K204" s="650"/>
      <c r="L204" s="650"/>
    </row>
    <row r="205" spans="1:12" x14ac:dyDescent="0.2">
      <c r="A205" s="652"/>
      <c r="B205" s="651" t="s">
        <v>4218</v>
      </c>
      <c r="C205" s="654" t="s">
        <v>4219</v>
      </c>
      <c r="D205" s="655">
        <v>43376</v>
      </c>
      <c r="E205" s="651" t="s">
        <v>4220</v>
      </c>
      <c r="F205" s="651" t="s">
        <v>4223</v>
      </c>
      <c r="G205" s="651"/>
      <c r="H205" s="649" t="s">
        <v>286</v>
      </c>
      <c r="I205" s="649"/>
      <c r="J205" s="209" t="s">
        <v>287</v>
      </c>
      <c r="K205" s="209" t="s">
        <v>16</v>
      </c>
      <c r="L205" s="210">
        <v>976</v>
      </c>
    </row>
    <row r="206" spans="1:12" x14ac:dyDescent="0.2">
      <c r="A206" s="652"/>
      <c r="B206" s="651"/>
      <c r="C206" s="654"/>
      <c r="D206" s="655"/>
      <c r="E206" s="651"/>
      <c r="F206" s="651"/>
      <c r="G206" s="651"/>
      <c r="H206" s="649" t="s">
        <v>242</v>
      </c>
      <c r="I206" s="649"/>
      <c r="J206" s="651" t="s">
        <v>287</v>
      </c>
      <c r="K206" s="651" t="s">
        <v>16</v>
      </c>
      <c r="L206" s="648">
        <v>893.07</v>
      </c>
    </row>
    <row r="207" spans="1:12" x14ac:dyDescent="0.2">
      <c r="A207" s="652"/>
      <c r="B207" s="651"/>
      <c r="C207" s="654"/>
      <c r="D207" s="655"/>
      <c r="E207" s="651"/>
      <c r="F207" s="651"/>
      <c r="G207" s="651"/>
      <c r="H207" s="649"/>
      <c r="I207" s="649"/>
      <c r="J207" s="651"/>
      <c r="K207" s="651"/>
      <c r="L207" s="648"/>
    </row>
    <row r="208" spans="1:12" ht="24" x14ac:dyDescent="0.2">
      <c r="A208" s="652"/>
      <c r="B208" s="203" t="s">
        <v>6</v>
      </c>
      <c r="C208" s="207" t="s">
        <v>5</v>
      </c>
      <c r="D208" s="207" t="s">
        <v>288</v>
      </c>
      <c r="E208" s="207" t="s">
        <v>289</v>
      </c>
      <c r="F208" s="650"/>
      <c r="G208" s="650"/>
      <c r="H208" s="649" t="s">
        <v>290</v>
      </c>
      <c r="I208" s="649"/>
      <c r="J208" s="651" t="s">
        <v>287</v>
      </c>
      <c r="K208" s="651" t="s">
        <v>16</v>
      </c>
      <c r="L208" s="648">
        <v>766.06</v>
      </c>
    </row>
    <row r="209" spans="1:12" ht="24" x14ac:dyDescent="0.2">
      <c r="A209" s="652"/>
      <c r="B209" s="209" t="s">
        <v>439</v>
      </c>
      <c r="C209" s="209" t="s">
        <v>4223</v>
      </c>
      <c r="D209" s="211">
        <v>43384</v>
      </c>
      <c r="E209" s="209" t="s">
        <v>4222</v>
      </c>
      <c r="F209" s="650"/>
      <c r="G209" s="650"/>
      <c r="H209" s="649"/>
      <c r="I209" s="649"/>
      <c r="J209" s="651"/>
      <c r="K209" s="651"/>
      <c r="L209" s="648"/>
    </row>
    <row r="210" spans="1:12" ht="24" x14ac:dyDescent="0.2">
      <c r="A210" s="652">
        <v>1337</v>
      </c>
      <c r="B210" s="203" t="s">
        <v>12</v>
      </c>
      <c r="C210" s="207" t="s">
        <v>11</v>
      </c>
      <c r="D210" s="207" t="s">
        <v>280</v>
      </c>
      <c r="E210" s="207" t="s">
        <v>281</v>
      </c>
      <c r="F210" s="653" t="s">
        <v>8</v>
      </c>
      <c r="G210" s="653"/>
      <c r="H210" s="650"/>
      <c r="I210" s="650"/>
      <c r="J210" s="650"/>
      <c r="K210" s="650"/>
      <c r="L210" s="650"/>
    </row>
    <row r="211" spans="1:12" x14ac:dyDescent="0.2">
      <c r="A211" s="652"/>
      <c r="B211" s="651" t="s">
        <v>4218</v>
      </c>
      <c r="C211" s="654" t="s">
        <v>4219</v>
      </c>
      <c r="D211" s="655">
        <v>43376</v>
      </c>
      <c r="E211" s="651" t="s">
        <v>4220</v>
      </c>
      <c r="F211" s="651" t="s">
        <v>4224</v>
      </c>
      <c r="G211" s="651"/>
      <c r="H211" s="649" t="s">
        <v>286</v>
      </c>
      <c r="I211" s="649"/>
      <c r="J211" s="209" t="s">
        <v>287</v>
      </c>
      <c r="K211" s="209" t="s">
        <v>16</v>
      </c>
      <c r="L211" s="210">
        <v>521</v>
      </c>
    </row>
    <row r="212" spans="1:12" x14ac:dyDescent="0.2">
      <c r="A212" s="652"/>
      <c r="B212" s="651"/>
      <c r="C212" s="654"/>
      <c r="D212" s="655"/>
      <c r="E212" s="651"/>
      <c r="F212" s="651"/>
      <c r="G212" s="651"/>
      <c r="H212" s="649" t="s">
        <v>242</v>
      </c>
      <c r="I212" s="649"/>
      <c r="J212" s="651" t="s">
        <v>287</v>
      </c>
      <c r="K212" s="651" t="s">
        <v>287</v>
      </c>
      <c r="L212" s="648">
        <v>0</v>
      </c>
    </row>
    <row r="213" spans="1:12" x14ac:dyDescent="0.2">
      <c r="A213" s="652"/>
      <c r="B213" s="651"/>
      <c r="C213" s="654"/>
      <c r="D213" s="655"/>
      <c r="E213" s="651"/>
      <c r="F213" s="651"/>
      <c r="G213" s="651"/>
      <c r="H213" s="649"/>
      <c r="I213" s="649"/>
      <c r="J213" s="651"/>
      <c r="K213" s="651"/>
      <c r="L213" s="648"/>
    </row>
    <row r="214" spans="1:12" ht="24" x14ac:dyDescent="0.2">
      <c r="A214" s="652"/>
      <c r="B214" s="203" t="s">
        <v>6</v>
      </c>
      <c r="C214" s="207" t="s">
        <v>5</v>
      </c>
      <c r="D214" s="207" t="s">
        <v>288</v>
      </c>
      <c r="E214" s="207" t="s">
        <v>289</v>
      </c>
      <c r="F214" s="650"/>
      <c r="G214" s="650"/>
      <c r="H214" s="649" t="s">
        <v>290</v>
      </c>
      <c r="I214" s="649"/>
      <c r="J214" s="651" t="s">
        <v>287</v>
      </c>
      <c r="K214" s="651" t="s">
        <v>287</v>
      </c>
      <c r="L214" s="648">
        <v>0</v>
      </c>
    </row>
    <row r="215" spans="1:12" ht="24" x14ac:dyDescent="0.2">
      <c r="A215" s="652"/>
      <c r="B215" s="209" t="s">
        <v>439</v>
      </c>
      <c r="C215" s="209" t="s">
        <v>4224</v>
      </c>
      <c r="D215" s="211">
        <v>43384</v>
      </c>
      <c r="E215" s="209" t="s">
        <v>4222</v>
      </c>
      <c r="F215" s="650"/>
      <c r="G215" s="650"/>
      <c r="H215" s="649"/>
      <c r="I215" s="649"/>
      <c r="J215" s="651"/>
      <c r="K215" s="651"/>
      <c r="L215" s="648"/>
    </row>
    <row r="216" spans="1:12" ht="24" x14ac:dyDescent="0.2">
      <c r="A216" s="652">
        <v>1338</v>
      </c>
      <c r="B216" s="203" t="s">
        <v>12</v>
      </c>
      <c r="C216" s="207" t="s">
        <v>11</v>
      </c>
      <c r="D216" s="207" t="s">
        <v>280</v>
      </c>
      <c r="E216" s="207" t="s">
        <v>281</v>
      </c>
      <c r="F216" s="653" t="s">
        <v>8</v>
      </c>
      <c r="G216" s="653"/>
      <c r="H216" s="650"/>
      <c r="I216" s="650"/>
      <c r="J216" s="650"/>
      <c r="K216" s="650"/>
      <c r="L216" s="650"/>
    </row>
    <row r="217" spans="1:12" x14ac:dyDescent="0.2">
      <c r="A217" s="652"/>
      <c r="B217" s="651" t="s">
        <v>4218</v>
      </c>
      <c r="C217" s="654" t="s">
        <v>4225</v>
      </c>
      <c r="D217" s="655">
        <v>43525</v>
      </c>
      <c r="E217" s="651" t="s">
        <v>659</v>
      </c>
      <c r="F217" s="651" t="s">
        <v>1427</v>
      </c>
      <c r="G217" s="651"/>
      <c r="H217" s="649" t="s">
        <v>286</v>
      </c>
      <c r="I217" s="649"/>
      <c r="J217" s="209" t="s">
        <v>287</v>
      </c>
      <c r="K217" s="209" t="s">
        <v>16</v>
      </c>
      <c r="L217" s="210">
        <v>447.8</v>
      </c>
    </row>
    <row r="218" spans="1:12" x14ac:dyDescent="0.2">
      <c r="A218" s="652"/>
      <c r="B218" s="651"/>
      <c r="C218" s="654"/>
      <c r="D218" s="655"/>
      <c r="E218" s="651"/>
      <c r="F218" s="651"/>
      <c r="G218" s="651"/>
      <c r="H218" s="649" t="s">
        <v>242</v>
      </c>
      <c r="I218" s="649"/>
      <c r="J218" s="651" t="s">
        <v>287</v>
      </c>
      <c r="K218" s="651" t="s">
        <v>16</v>
      </c>
      <c r="L218" s="648">
        <v>450.14</v>
      </c>
    </row>
    <row r="219" spans="1:12" x14ac:dyDescent="0.2">
      <c r="A219" s="652"/>
      <c r="B219" s="651"/>
      <c r="C219" s="654"/>
      <c r="D219" s="655"/>
      <c r="E219" s="651"/>
      <c r="F219" s="651"/>
      <c r="G219" s="651"/>
      <c r="H219" s="649"/>
      <c r="I219" s="649"/>
      <c r="J219" s="651"/>
      <c r="K219" s="651"/>
      <c r="L219" s="648"/>
    </row>
    <row r="220" spans="1:12" ht="24" x14ac:dyDescent="0.2">
      <c r="A220" s="652"/>
      <c r="B220" s="203" t="s">
        <v>6</v>
      </c>
      <c r="C220" s="207" t="s">
        <v>5</v>
      </c>
      <c r="D220" s="207" t="s">
        <v>288</v>
      </c>
      <c r="E220" s="207" t="s">
        <v>289</v>
      </c>
      <c r="F220" s="650"/>
      <c r="G220" s="650"/>
      <c r="H220" s="649" t="s">
        <v>290</v>
      </c>
      <c r="I220" s="649"/>
      <c r="J220" s="651" t="s">
        <v>287</v>
      </c>
      <c r="K220" s="651" t="s">
        <v>16</v>
      </c>
      <c r="L220" s="648">
        <v>90</v>
      </c>
    </row>
    <row r="221" spans="1:12" ht="24" x14ac:dyDescent="0.2">
      <c r="A221" s="652"/>
      <c r="B221" s="209" t="s">
        <v>439</v>
      </c>
      <c r="C221" s="209" t="s">
        <v>1427</v>
      </c>
      <c r="D221" s="211">
        <v>43527</v>
      </c>
      <c r="E221" s="209" t="s">
        <v>4226</v>
      </c>
      <c r="F221" s="650"/>
      <c r="G221" s="650"/>
      <c r="H221" s="649"/>
      <c r="I221" s="649"/>
      <c r="J221" s="651"/>
      <c r="K221" s="651"/>
      <c r="L221" s="648"/>
    </row>
    <row r="222" spans="1:12" ht="24" x14ac:dyDescent="0.2">
      <c r="A222" s="652">
        <v>1339</v>
      </c>
      <c r="B222" s="203" t="s">
        <v>12</v>
      </c>
      <c r="C222" s="207" t="s">
        <v>11</v>
      </c>
      <c r="D222" s="207" t="s">
        <v>280</v>
      </c>
      <c r="E222" s="207" t="s">
        <v>281</v>
      </c>
      <c r="F222" s="653" t="s">
        <v>8</v>
      </c>
      <c r="G222" s="653"/>
      <c r="H222" s="650"/>
      <c r="I222" s="650"/>
      <c r="J222" s="650"/>
      <c r="K222" s="650"/>
      <c r="L222" s="650"/>
    </row>
    <row r="223" spans="1:12" x14ac:dyDescent="0.2">
      <c r="A223" s="652"/>
      <c r="B223" s="651" t="s">
        <v>4227</v>
      </c>
      <c r="C223" s="654" t="s">
        <v>4228</v>
      </c>
      <c r="D223" s="655">
        <v>43381</v>
      </c>
      <c r="E223" s="651" t="s">
        <v>1258</v>
      </c>
      <c r="F223" s="651" t="s">
        <v>4229</v>
      </c>
      <c r="G223" s="651"/>
      <c r="H223" s="649" t="s">
        <v>286</v>
      </c>
      <c r="I223" s="649"/>
      <c r="J223" s="209" t="s">
        <v>287</v>
      </c>
      <c r="K223" s="209" t="s">
        <v>16</v>
      </c>
      <c r="L223" s="210">
        <v>1039</v>
      </c>
    </row>
    <row r="224" spans="1:12" x14ac:dyDescent="0.2">
      <c r="A224" s="652"/>
      <c r="B224" s="651"/>
      <c r="C224" s="654"/>
      <c r="D224" s="655"/>
      <c r="E224" s="651"/>
      <c r="F224" s="651"/>
      <c r="G224" s="651"/>
      <c r="H224" s="649" t="s">
        <v>242</v>
      </c>
      <c r="I224" s="649"/>
      <c r="J224" s="209" t="s">
        <v>287</v>
      </c>
      <c r="K224" s="209" t="s">
        <v>16</v>
      </c>
      <c r="L224" s="210">
        <v>6549</v>
      </c>
    </row>
    <row r="225" spans="1:12" ht="24" x14ac:dyDescent="0.2">
      <c r="A225" s="652"/>
      <c r="B225" s="203" t="s">
        <v>6</v>
      </c>
      <c r="C225" s="207" t="s">
        <v>5</v>
      </c>
      <c r="D225" s="207" t="s">
        <v>288</v>
      </c>
      <c r="E225" s="207" t="s">
        <v>289</v>
      </c>
      <c r="F225" s="650"/>
      <c r="G225" s="650"/>
      <c r="H225" s="649" t="s">
        <v>290</v>
      </c>
      <c r="I225" s="649"/>
      <c r="J225" s="651" t="s">
        <v>287</v>
      </c>
      <c r="K225" s="651" t="s">
        <v>16</v>
      </c>
      <c r="L225" s="648">
        <v>687</v>
      </c>
    </row>
    <row r="226" spans="1:12" ht="24" x14ac:dyDescent="0.2">
      <c r="A226" s="652"/>
      <c r="B226" s="209" t="s">
        <v>327</v>
      </c>
      <c r="C226" s="209" t="s">
        <v>4229</v>
      </c>
      <c r="D226" s="211">
        <v>43386</v>
      </c>
      <c r="E226" s="209" t="s">
        <v>2748</v>
      </c>
      <c r="F226" s="650"/>
      <c r="G226" s="650"/>
      <c r="H226" s="649"/>
      <c r="I226" s="649"/>
      <c r="J226" s="651"/>
      <c r="K226" s="651"/>
      <c r="L226" s="648"/>
    </row>
    <row r="227" spans="1:12" ht="24" x14ac:dyDescent="0.2">
      <c r="A227" s="652">
        <v>1340</v>
      </c>
      <c r="B227" s="203" t="s">
        <v>12</v>
      </c>
      <c r="C227" s="207" t="s">
        <v>11</v>
      </c>
      <c r="D227" s="207" t="s">
        <v>280</v>
      </c>
      <c r="E227" s="207" t="s">
        <v>281</v>
      </c>
      <c r="F227" s="653" t="s">
        <v>8</v>
      </c>
      <c r="G227" s="653"/>
      <c r="H227" s="650"/>
      <c r="I227" s="650"/>
      <c r="J227" s="650"/>
      <c r="K227" s="650"/>
      <c r="L227" s="650"/>
    </row>
    <row r="228" spans="1:12" x14ac:dyDescent="0.2">
      <c r="A228" s="652"/>
      <c r="B228" s="651" t="s">
        <v>4227</v>
      </c>
      <c r="C228" s="654" t="s">
        <v>4230</v>
      </c>
      <c r="D228" s="655">
        <v>43394</v>
      </c>
      <c r="E228" s="651" t="s">
        <v>628</v>
      </c>
      <c r="F228" s="651" t="s">
        <v>3545</v>
      </c>
      <c r="G228" s="651"/>
      <c r="H228" s="649" t="s">
        <v>286</v>
      </c>
      <c r="I228" s="649"/>
      <c r="J228" s="209" t="s">
        <v>287</v>
      </c>
      <c r="K228" s="209" t="s">
        <v>16</v>
      </c>
      <c r="L228" s="210">
        <v>915.25</v>
      </c>
    </row>
    <row r="229" spans="1:12" x14ac:dyDescent="0.2">
      <c r="A229" s="652"/>
      <c r="B229" s="651"/>
      <c r="C229" s="654"/>
      <c r="D229" s="655"/>
      <c r="E229" s="651"/>
      <c r="F229" s="651"/>
      <c r="G229" s="651"/>
      <c r="H229" s="649" t="s">
        <v>242</v>
      </c>
      <c r="I229" s="649"/>
      <c r="J229" s="209" t="s">
        <v>287</v>
      </c>
      <c r="K229" s="209" t="s">
        <v>16</v>
      </c>
      <c r="L229" s="210">
        <v>250</v>
      </c>
    </row>
    <row r="230" spans="1:12" ht="24" x14ac:dyDescent="0.2">
      <c r="A230" s="652"/>
      <c r="B230" s="203" t="s">
        <v>6</v>
      </c>
      <c r="C230" s="207" t="s">
        <v>5</v>
      </c>
      <c r="D230" s="207" t="s">
        <v>288</v>
      </c>
      <c r="E230" s="207" t="s">
        <v>289</v>
      </c>
      <c r="F230" s="650"/>
      <c r="G230" s="650"/>
      <c r="H230" s="649" t="s">
        <v>290</v>
      </c>
      <c r="I230" s="649"/>
      <c r="J230" s="651" t="s">
        <v>287</v>
      </c>
      <c r="K230" s="651" t="s">
        <v>287</v>
      </c>
      <c r="L230" s="648">
        <v>0</v>
      </c>
    </row>
    <row r="231" spans="1:12" ht="24" x14ac:dyDescent="0.2">
      <c r="A231" s="652"/>
      <c r="B231" s="209" t="s">
        <v>327</v>
      </c>
      <c r="C231" s="209" t="s">
        <v>3545</v>
      </c>
      <c r="D231" s="211">
        <v>43397</v>
      </c>
      <c r="E231" s="209" t="s">
        <v>3546</v>
      </c>
      <c r="F231" s="650"/>
      <c r="G231" s="650"/>
      <c r="H231" s="649"/>
      <c r="I231" s="649"/>
      <c r="J231" s="651"/>
      <c r="K231" s="651"/>
      <c r="L231" s="648"/>
    </row>
    <row r="232" spans="1:12" ht="24" x14ac:dyDescent="0.2">
      <c r="A232" s="652">
        <v>1341</v>
      </c>
      <c r="B232" s="203" t="s">
        <v>12</v>
      </c>
      <c r="C232" s="207" t="s">
        <v>11</v>
      </c>
      <c r="D232" s="207" t="s">
        <v>280</v>
      </c>
      <c r="E232" s="207" t="s">
        <v>281</v>
      </c>
      <c r="F232" s="653" t="s">
        <v>8</v>
      </c>
      <c r="G232" s="653"/>
      <c r="H232" s="650"/>
      <c r="I232" s="650"/>
      <c r="J232" s="650"/>
      <c r="K232" s="650"/>
      <c r="L232" s="650"/>
    </row>
    <row r="233" spans="1:12" x14ac:dyDescent="0.2">
      <c r="A233" s="652"/>
      <c r="B233" s="651" t="s">
        <v>4227</v>
      </c>
      <c r="C233" s="654" t="s">
        <v>4231</v>
      </c>
      <c r="D233" s="655">
        <v>43401</v>
      </c>
      <c r="E233" s="651" t="s">
        <v>644</v>
      </c>
      <c r="F233" s="651" t="s">
        <v>4232</v>
      </c>
      <c r="G233" s="651"/>
      <c r="H233" s="649" t="s">
        <v>286</v>
      </c>
      <c r="I233" s="649"/>
      <c r="J233" s="209" t="s">
        <v>287</v>
      </c>
      <c r="K233" s="209" t="s">
        <v>16</v>
      </c>
      <c r="L233" s="210">
        <v>173</v>
      </c>
    </row>
    <row r="234" spans="1:12" x14ac:dyDescent="0.2">
      <c r="A234" s="652"/>
      <c r="B234" s="651"/>
      <c r="C234" s="654"/>
      <c r="D234" s="655"/>
      <c r="E234" s="651"/>
      <c r="F234" s="651"/>
      <c r="G234" s="651"/>
      <c r="H234" s="649" t="s">
        <v>242</v>
      </c>
      <c r="I234" s="649"/>
      <c r="J234" s="209" t="s">
        <v>287</v>
      </c>
      <c r="K234" s="209" t="s">
        <v>16</v>
      </c>
      <c r="L234" s="210">
        <v>493</v>
      </c>
    </row>
    <row r="235" spans="1:12" ht="24" x14ac:dyDescent="0.2">
      <c r="A235" s="652"/>
      <c r="B235" s="203" t="s">
        <v>6</v>
      </c>
      <c r="C235" s="207" t="s">
        <v>5</v>
      </c>
      <c r="D235" s="207" t="s">
        <v>288</v>
      </c>
      <c r="E235" s="207" t="s">
        <v>289</v>
      </c>
      <c r="F235" s="650"/>
      <c r="G235" s="650"/>
      <c r="H235" s="649" t="s">
        <v>290</v>
      </c>
      <c r="I235" s="649"/>
      <c r="J235" s="651" t="s">
        <v>287</v>
      </c>
      <c r="K235" s="651" t="s">
        <v>287</v>
      </c>
      <c r="L235" s="648">
        <v>0</v>
      </c>
    </row>
    <row r="236" spans="1:12" ht="24" x14ac:dyDescent="0.2">
      <c r="A236" s="652"/>
      <c r="B236" s="209" t="s">
        <v>327</v>
      </c>
      <c r="C236" s="209" t="s">
        <v>4232</v>
      </c>
      <c r="D236" s="211">
        <v>43403</v>
      </c>
      <c r="E236" s="209" t="s">
        <v>717</v>
      </c>
      <c r="F236" s="650"/>
      <c r="G236" s="650"/>
      <c r="H236" s="649"/>
      <c r="I236" s="649"/>
      <c r="J236" s="651"/>
      <c r="K236" s="651"/>
      <c r="L236" s="648"/>
    </row>
    <row r="237" spans="1:12" ht="24" x14ac:dyDescent="0.2">
      <c r="A237" s="652">
        <v>1342</v>
      </c>
      <c r="B237" s="203" t="s">
        <v>12</v>
      </c>
      <c r="C237" s="207" t="s">
        <v>11</v>
      </c>
      <c r="D237" s="207" t="s">
        <v>280</v>
      </c>
      <c r="E237" s="207" t="s">
        <v>281</v>
      </c>
      <c r="F237" s="653" t="s">
        <v>8</v>
      </c>
      <c r="G237" s="653"/>
      <c r="H237" s="650"/>
      <c r="I237" s="650"/>
      <c r="J237" s="650"/>
      <c r="K237" s="650"/>
      <c r="L237" s="650"/>
    </row>
    <row r="238" spans="1:12" x14ac:dyDescent="0.2">
      <c r="A238" s="652"/>
      <c r="B238" s="651" t="s">
        <v>4227</v>
      </c>
      <c r="C238" s="654" t="s">
        <v>4233</v>
      </c>
      <c r="D238" s="655">
        <v>43411</v>
      </c>
      <c r="E238" s="651" t="s">
        <v>903</v>
      </c>
      <c r="F238" s="651" t="s">
        <v>4234</v>
      </c>
      <c r="G238" s="651"/>
      <c r="H238" s="649" t="s">
        <v>286</v>
      </c>
      <c r="I238" s="649"/>
      <c r="J238" s="209" t="s">
        <v>287</v>
      </c>
      <c r="K238" s="209" t="s">
        <v>16</v>
      </c>
      <c r="L238" s="210">
        <v>272</v>
      </c>
    </row>
    <row r="239" spans="1:12" x14ac:dyDescent="0.2">
      <c r="A239" s="652"/>
      <c r="B239" s="651"/>
      <c r="C239" s="654"/>
      <c r="D239" s="655"/>
      <c r="E239" s="651"/>
      <c r="F239" s="651"/>
      <c r="G239" s="651"/>
      <c r="H239" s="649" t="s">
        <v>242</v>
      </c>
      <c r="I239" s="649"/>
      <c r="J239" s="209" t="s">
        <v>287</v>
      </c>
      <c r="K239" s="209" t="s">
        <v>16</v>
      </c>
      <c r="L239" s="210">
        <v>376.4</v>
      </c>
    </row>
    <row r="240" spans="1:12" ht="24" x14ac:dyDescent="0.2">
      <c r="A240" s="652"/>
      <c r="B240" s="203" t="s">
        <v>6</v>
      </c>
      <c r="C240" s="207" t="s">
        <v>5</v>
      </c>
      <c r="D240" s="207" t="s">
        <v>288</v>
      </c>
      <c r="E240" s="207" t="s">
        <v>289</v>
      </c>
      <c r="F240" s="650"/>
      <c r="G240" s="650"/>
      <c r="H240" s="649" t="s">
        <v>290</v>
      </c>
      <c r="I240" s="649"/>
      <c r="J240" s="651" t="s">
        <v>287</v>
      </c>
      <c r="K240" s="651" t="s">
        <v>287</v>
      </c>
      <c r="L240" s="648">
        <v>0</v>
      </c>
    </row>
    <row r="241" spans="1:12" ht="24" x14ac:dyDescent="0.2">
      <c r="A241" s="652"/>
      <c r="B241" s="209" t="s">
        <v>327</v>
      </c>
      <c r="C241" s="209" t="s">
        <v>4234</v>
      </c>
      <c r="D241" s="211">
        <v>43414</v>
      </c>
      <c r="E241" s="209" t="s">
        <v>2569</v>
      </c>
      <c r="F241" s="650"/>
      <c r="G241" s="650"/>
      <c r="H241" s="649"/>
      <c r="I241" s="649"/>
      <c r="J241" s="651"/>
      <c r="K241" s="651"/>
      <c r="L241" s="648"/>
    </row>
    <row r="242" spans="1:12" ht="24" x14ac:dyDescent="0.2">
      <c r="A242" s="652">
        <v>1343</v>
      </c>
      <c r="B242" s="203" t="s">
        <v>12</v>
      </c>
      <c r="C242" s="207" t="s">
        <v>11</v>
      </c>
      <c r="D242" s="207" t="s">
        <v>280</v>
      </c>
      <c r="E242" s="207" t="s">
        <v>281</v>
      </c>
      <c r="F242" s="653" t="s">
        <v>8</v>
      </c>
      <c r="G242" s="653"/>
      <c r="H242" s="650"/>
      <c r="I242" s="650"/>
      <c r="J242" s="650"/>
      <c r="K242" s="650"/>
      <c r="L242" s="650"/>
    </row>
    <row r="243" spans="1:12" x14ac:dyDescent="0.2">
      <c r="A243" s="652"/>
      <c r="B243" s="651" t="s">
        <v>4227</v>
      </c>
      <c r="C243" s="654" t="s">
        <v>4235</v>
      </c>
      <c r="D243" s="655">
        <v>43444</v>
      </c>
      <c r="E243" s="651" t="s">
        <v>1281</v>
      </c>
      <c r="F243" s="651" t="s">
        <v>311</v>
      </c>
      <c r="G243" s="651"/>
      <c r="H243" s="649" t="s">
        <v>286</v>
      </c>
      <c r="I243" s="649"/>
      <c r="J243" s="209" t="s">
        <v>287</v>
      </c>
      <c r="K243" s="209" t="s">
        <v>16</v>
      </c>
      <c r="L243" s="210">
        <v>359.58</v>
      </c>
    </row>
    <row r="244" spans="1:12" x14ac:dyDescent="0.2">
      <c r="A244" s="652"/>
      <c r="B244" s="651"/>
      <c r="C244" s="654"/>
      <c r="D244" s="655"/>
      <c r="E244" s="651"/>
      <c r="F244" s="651"/>
      <c r="G244" s="651"/>
      <c r="H244" s="649" t="s">
        <v>242</v>
      </c>
      <c r="I244" s="649"/>
      <c r="J244" s="209" t="s">
        <v>287</v>
      </c>
      <c r="K244" s="209" t="s">
        <v>16</v>
      </c>
      <c r="L244" s="210">
        <v>5691</v>
      </c>
    </row>
    <row r="245" spans="1:12" ht="24" x14ac:dyDescent="0.2">
      <c r="A245" s="652"/>
      <c r="B245" s="203" t="s">
        <v>6</v>
      </c>
      <c r="C245" s="207" t="s">
        <v>5</v>
      </c>
      <c r="D245" s="207" t="s">
        <v>288</v>
      </c>
      <c r="E245" s="207" t="s">
        <v>289</v>
      </c>
      <c r="F245" s="650"/>
      <c r="G245" s="650"/>
      <c r="H245" s="649" t="s">
        <v>290</v>
      </c>
      <c r="I245" s="649"/>
      <c r="J245" s="651" t="s">
        <v>287</v>
      </c>
      <c r="K245" s="651" t="s">
        <v>287</v>
      </c>
      <c r="L245" s="648">
        <v>0</v>
      </c>
    </row>
    <row r="246" spans="1:12" ht="24" x14ac:dyDescent="0.2">
      <c r="A246" s="652"/>
      <c r="B246" s="209" t="s">
        <v>327</v>
      </c>
      <c r="C246" s="209" t="s">
        <v>311</v>
      </c>
      <c r="D246" s="211">
        <v>43449</v>
      </c>
      <c r="E246" s="209" t="s">
        <v>2964</v>
      </c>
      <c r="F246" s="650"/>
      <c r="G246" s="650"/>
      <c r="H246" s="649"/>
      <c r="I246" s="649"/>
      <c r="J246" s="651"/>
      <c r="K246" s="651"/>
      <c r="L246" s="648"/>
    </row>
    <row r="247" spans="1:12" ht="24" x14ac:dyDescent="0.2">
      <c r="A247" s="652">
        <v>1344</v>
      </c>
      <c r="B247" s="203" t="s">
        <v>12</v>
      </c>
      <c r="C247" s="207" t="s">
        <v>11</v>
      </c>
      <c r="D247" s="207" t="s">
        <v>280</v>
      </c>
      <c r="E247" s="207" t="s">
        <v>281</v>
      </c>
      <c r="F247" s="653" t="s">
        <v>8</v>
      </c>
      <c r="G247" s="653"/>
      <c r="H247" s="650"/>
      <c r="I247" s="650"/>
      <c r="J247" s="650"/>
      <c r="K247" s="650"/>
      <c r="L247" s="650"/>
    </row>
    <row r="248" spans="1:12" x14ac:dyDescent="0.2">
      <c r="A248" s="652"/>
      <c r="B248" s="651" t="s">
        <v>4227</v>
      </c>
      <c r="C248" s="654" t="s">
        <v>4235</v>
      </c>
      <c r="D248" s="655">
        <v>43444</v>
      </c>
      <c r="E248" s="651" t="s">
        <v>1281</v>
      </c>
      <c r="F248" s="651" t="s">
        <v>4236</v>
      </c>
      <c r="G248" s="651"/>
      <c r="H248" s="649" t="s">
        <v>286</v>
      </c>
      <c r="I248" s="649"/>
      <c r="J248" s="209" t="s">
        <v>287</v>
      </c>
      <c r="K248" s="209" t="s">
        <v>16</v>
      </c>
      <c r="L248" s="210">
        <v>441.32</v>
      </c>
    </row>
    <row r="249" spans="1:12" x14ac:dyDescent="0.2">
      <c r="A249" s="652"/>
      <c r="B249" s="651"/>
      <c r="C249" s="654"/>
      <c r="D249" s="655"/>
      <c r="E249" s="651"/>
      <c r="F249" s="651"/>
      <c r="G249" s="651"/>
      <c r="H249" s="649" t="s">
        <v>242</v>
      </c>
      <c r="I249" s="649"/>
      <c r="J249" s="209" t="s">
        <v>287</v>
      </c>
      <c r="K249" s="209" t="s">
        <v>287</v>
      </c>
      <c r="L249" s="210">
        <v>0</v>
      </c>
    </row>
    <row r="250" spans="1:12" ht="24" x14ac:dyDescent="0.2">
      <c r="A250" s="652"/>
      <c r="B250" s="203" t="s">
        <v>6</v>
      </c>
      <c r="C250" s="207" t="s">
        <v>5</v>
      </c>
      <c r="D250" s="207" t="s">
        <v>288</v>
      </c>
      <c r="E250" s="207" t="s">
        <v>289</v>
      </c>
      <c r="F250" s="650"/>
      <c r="G250" s="650"/>
      <c r="H250" s="649" t="s">
        <v>290</v>
      </c>
      <c r="I250" s="649"/>
      <c r="J250" s="651" t="s">
        <v>287</v>
      </c>
      <c r="K250" s="651" t="s">
        <v>287</v>
      </c>
      <c r="L250" s="648">
        <v>0</v>
      </c>
    </row>
    <row r="251" spans="1:12" ht="24" x14ac:dyDescent="0.2">
      <c r="A251" s="652"/>
      <c r="B251" s="209" t="s">
        <v>327</v>
      </c>
      <c r="C251" s="209" t="s">
        <v>4236</v>
      </c>
      <c r="D251" s="211">
        <v>43449</v>
      </c>
      <c r="E251" s="209" t="s">
        <v>2964</v>
      </c>
      <c r="F251" s="650"/>
      <c r="G251" s="650"/>
      <c r="H251" s="649"/>
      <c r="I251" s="649"/>
      <c r="J251" s="651"/>
      <c r="K251" s="651"/>
      <c r="L251" s="648"/>
    </row>
    <row r="252" spans="1:12" ht="24" x14ac:dyDescent="0.2">
      <c r="A252" s="652">
        <v>1345</v>
      </c>
      <c r="B252" s="203" t="s">
        <v>12</v>
      </c>
      <c r="C252" s="207" t="s">
        <v>11</v>
      </c>
      <c r="D252" s="207" t="s">
        <v>280</v>
      </c>
      <c r="E252" s="207" t="s">
        <v>281</v>
      </c>
      <c r="F252" s="653" t="s">
        <v>8</v>
      </c>
      <c r="G252" s="653"/>
      <c r="H252" s="650"/>
      <c r="I252" s="650"/>
      <c r="J252" s="650"/>
      <c r="K252" s="650"/>
      <c r="L252" s="650"/>
    </row>
    <row r="253" spans="1:12" x14ac:dyDescent="0.2">
      <c r="A253" s="652"/>
      <c r="B253" s="651" t="s">
        <v>4227</v>
      </c>
      <c r="C253" s="654" t="s">
        <v>4237</v>
      </c>
      <c r="D253" s="655">
        <v>43475</v>
      </c>
      <c r="E253" s="651" t="s">
        <v>4238</v>
      </c>
      <c r="F253" s="651" t="s">
        <v>1970</v>
      </c>
      <c r="G253" s="651"/>
      <c r="H253" s="649" t="s">
        <v>286</v>
      </c>
      <c r="I253" s="649"/>
      <c r="J253" s="209" t="s">
        <v>287</v>
      </c>
      <c r="K253" s="209" t="s">
        <v>16</v>
      </c>
      <c r="L253" s="210">
        <v>900</v>
      </c>
    </row>
    <row r="254" spans="1:12" x14ac:dyDescent="0.2">
      <c r="A254" s="652"/>
      <c r="B254" s="651"/>
      <c r="C254" s="654"/>
      <c r="D254" s="655"/>
      <c r="E254" s="651"/>
      <c r="F254" s="651"/>
      <c r="G254" s="651"/>
      <c r="H254" s="649" t="s">
        <v>242</v>
      </c>
      <c r="I254" s="649"/>
      <c r="J254" s="209" t="s">
        <v>287</v>
      </c>
      <c r="K254" s="209" t="s">
        <v>287</v>
      </c>
      <c r="L254" s="210">
        <v>0</v>
      </c>
    </row>
    <row r="255" spans="1:12" ht="24" x14ac:dyDescent="0.2">
      <c r="A255" s="652"/>
      <c r="B255" s="203" t="s">
        <v>6</v>
      </c>
      <c r="C255" s="207" t="s">
        <v>5</v>
      </c>
      <c r="D255" s="207" t="s">
        <v>288</v>
      </c>
      <c r="E255" s="207" t="s">
        <v>289</v>
      </c>
      <c r="F255" s="650"/>
      <c r="G255" s="650"/>
      <c r="H255" s="649" t="s">
        <v>290</v>
      </c>
      <c r="I255" s="649"/>
      <c r="J255" s="651" t="s">
        <v>287</v>
      </c>
      <c r="K255" s="651" t="s">
        <v>16</v>
      </c>
      <c r="L255" s="648">
        <v>1360</v>
      </c>
    </row>
    <row r="256" spans="1:12" ht="24" x14ac:dyDescent="0.2">
      <c r="A256" s="652"/>
      <c r="B256" s="209" t="s">
        <v>327</v>
      </c>
      <c r="C256" s="209" t="s">
        <v>1970</v>
      </c>
      <c r="D256" s="211">
        <v>43483</v>
      </c>
      <c r="E256" s="209" t="s">
        <v>4239</v>
      </c>
      <c r="F256" s="650"/>
      <c r="G256" s="650"/>
      <c r="H256" s="649"/>
      <c r="I256" s="649"/>
      <c r="J256" s="651"/>
      <c r="K256" s="651"/>
      <c r="L256" s="648"/>
    </row>
    <row r="257" spans="1:12" ht="24" x14ac:dyDescent="0.2">
      <c r="A257" s="652">
        <v>1346</v>
      </c>
      <c r="B257" s="203" t="s">
        <v>12</v>
      </c>
      <c r="C257" s="207" t="s">
        <v>11</v>
      </c>
      <c r="D257" s="207" t="s">
        <v>280</v>
      </c>
      <c r="E257" s="207" t="s">
        <v>281</v>
      </c>
      <c r="F257" s="653" t="s">
        <v>8</v>
      </c>
      <c r="G257" s="653"/>
      <c r="H257" s="650"/>
      <c r="I257" s="650"/>
      <c r="J257" s="650"/>
      <c r="K257" s="650"/>
      <c r="L257" s="650"/>
    </row>
    <row r="258" spans="1:12" x14ac:dyDescent="0.2">
      <c r="A258" s="652"/>
      <c r="B258" s="651" t="s">
        <v>4227</v>
      </c>
      <c r="C258" s="654" t="s">
        <v>4237</v>
      </c>
      <c r="D258" s="655">
        <v>43475</v>
      </c>
      <c r="E258" s="651" t="s">
        <v>4238</v>
      </c>
      <c r="F258" s="651" t="s">
        <v>4240</v>
      </c>
      <c r="G258" s="651"/>
      <c r="H258" s="649" t="s">
        <v>286</v>
      </c>
      <c r="I258" s="649"/>
      <c r="J258" s="209" t="s">
        <v>287</v>
      </c>
      <c r="K258" s="209" t="s">
        <v>16</v>
      </c>
      <c r="L258" s="210">
        <v>240</v>
      </c>
    </row>
    <row r="259" spans="1:12" x14ac:dyDescent="0.2">
      <c r="A259" s="652"/>
      <c r="B259" s="651"/>
      <c r="C259" s="654"/>
      <c r="D259" s="655"/>
      <c r="E259" s="651"/>
      <c r="F259" s="651"/>
      <c r="G259" s="651"/>
      <c r="H259" s="649" t="s">
        <v>242</v>
      </c>
      <c r="I259" s="649"/>
      <c r="J259" s="209" t="s">
        <v>287</v>
      </c>
      <c r="K259" s="209" t="s">
        <v>16</v>
      </c>
      <c r="L259" s="210">
        <v>346.12</v>
      </c>
    </row>
    <row r="260" spans="1:12" ht="24" x14ac:dyDescent="0.2">
      <c r="A260" s="652"/>
      <c r="B260" s="203" t="s">
        <v>6</v>
      </c>
      <c r="C260" s="207" t="s">
        <v>5</v>
      </c>
      <c r="D260" s="207" t="s">
        <v>288</v>
      </c>
      <c r="E260" s="207" t="s">
        <v>289</v>
      </c>
      <c r="F260" s="650"/>
      <c r="G260" s="650"/>
      <c r="H260" s="649" t="s">
        <v>290</v>
      </c>
      <c r="I260" s="649"/>
      <c r="J260" s="651" t="s">
        <v>287</v>
      </c>
      <c r="K260" s="651" t="s">
        <v>287</v>
      </c>
      <c r="L260" s="648">
        <v>0</v>
      </c>
    </row>
    <row r="261" spans="1:12" ht="24" x14ac:dyDescent="0.2">
      <c r="A261" s="652"/>
      <c r="B261" s="209" t="s">
        <v>327</v>
      </c>
      <c r="C261" s="209" t="s">
        <v>4240</v>
      </c>
      <c r="D261" s="211">
        <v>43483</v>
      </c>
      <c r="E261" s="209" t="s">
        <v>4239</v>
      </c>
      <c r="F261" s="650"/>
      <c r="G261" s="650"/>
      <c r="H261" s="649"/>
      <c r="I261" s="649"/>
      <c r="J261" s="651"/>
      <c r="K261" s="651"/>
      <c r="L261" s="648"/>
    </row>
    <row r="262" spans="1:12" ht="24" x14ac:dyDescent="0.2">
      <c r="A262" s="652">
        <v>1347</v>
      </c>
      <c r="B262" s="203" t="s">
        <v>12</v>
      </c>
      <c r="C262" s="207" t="s">
        <v>11</v>
      </c>
      <c r="D262" s="207" t="s">
        <v>280</v>
      </c>
      <c r="E262" s="207" t="s">
        <v>281</v>
      </c>
      <c r="F262" s="653" t="s">
        <v>8</v>
      </c>
      <c r="G262" s="653"/>
      <c r="H262" s="650"/>
      <c r="I262" s="650"/>
      <c r="J262" s="650"/>
      <c r="K262" s="650"/>
      <c r="L262" s="650"/>
    </row>
    <row r="263" spans="1:12" x14ac:dyDescent="0.2">
      <c r="A263" s="652"/>
      <c r="B263" s="651" t="s">
        <v>4227</v>
      </c>
      <c r="C263" s="654" t="s">
        <v>4241</v>
      </c>
      <c r="D263" s="655">
        <v>43495</v>
      </c>
      <c r="E263" s="651" t="s">
        <v>4242</v>
      </c>
      <c r="F263" s="651" t="s">
        <v>4243</v>
      </c>
      <c r="G263" s="651"/>
      <c r="H263" s="649" t="s">
        <v>286</v>
      </c>
      <c r="I263" s="649"/>
      <c r="J263" s="209" t="s">
        <v>287</v>
      </c>
      <c r="K263" s="209" t="s">
        <v>16</v>
      </c>
      <c r="L263" s="210">
        <v>215.5</v>
      </c>
    </row>
    <row r="264" spans="1:12" x14ac:dyDescent="0.2">
      <c r="A264" s="652"/>
      <c r="B264" s="651"/>
      <c r="C264" s="654"/>
      <c r="D264" s="655"/>
      <c r="E264" s="651"/>
      <c r="F264" s="651"/>
      <c r="G264" s="651"/>
      <c r="H264" s="649" t="s">
        <v>242</v>
      </c>
      <c r="I264" s="649"/>
      <c r="J264" s="209" t="s">
        <v>287</v>
      </c>
      <c r="K264" s="209" t="s">
        <v>16</v>
      </c>
      <c r="L264" s="210">
        <v>668.53</v>
      </c>
    </row>
    <row r="265" spans="1:12" ht="24" x14ac:dyDescent="0.2">
      <c r="A265" s="652"/>
      <c r="B265" s="203" t="s">
        <v>6</v>
      </c>
      <c r="C265" s="207" t="s">
        <v>5</v>
      </c>
      <c r="D265" s="207" t="s">
        <v>288</v>
      </c>
      <c r="E265" s="207" t="s">
        <v>289</v>
      </c>
      <c r="F265" s="650"/>
      <c r="G265" s="650"/>
      <c r="H265" s="649" t="s">
        <v>290</v>
      </c>
      <c r="I265" s="649"/>
      <c r="J265" s="651" t="s">
        <v>287</v>
      </c>
      <c r="K265" s="651" t="s">
        <v>16</v>
      </c>
      <c r="L265" s="648">
        <v>3000</v>
      </c>
    </row>
    <row r="266" spans="1:12" ht="24" x14ac:dyDescent="0.2">
      <c r="A266" s="652"/>
      <c r="B266" s="209" t="s">
        <v>327</v>
      </c>
      <c r="C266" s="209" t="s">
        <v>4243</v>
      </c>
      <c r="D266" s="211">
        <v>43497</v>
      </c>
      <c r="E266" s="209" t="s">
        <v>4244</v>
      </c>
      <c r="F266" s="650"/>
      <c r="G266" s="650"/>
      <c r="H266" s="649"/>
      <c r="I266" s="649"/>
      <c r="J266" s="651"/>
      <c r="K266" s="651"/>
      <c r="L266" s="648"/>
    </row>
    <row r="267" spans="1:12" ht="24" x14ac:dyDescent="0.2">
      <c r="A267" s="652">
        <v>1348</v>
      </c>
      <c r="B267" s="203" t="s">
        <v>12</v>
      </c>
      <c r="C267" s="207" t="s">
        <v>11</v>
      </c>
      <c r="D267" s="207" t="s">
        <v>280</v>
      </c>
      <c r="E267" s="207" t="s">
        <v>281</v>
      </c>
      <c r="F267" s="653" t="s">
        <v>8</v>
      </c>
      <c r="G267" s="653"/>
      <c r="H267" s="650"/>
      <c r="I267" s="650"/>
      <c r="J267" s="650"/>
      <c r="K267" s="650"/>
      <c r="L267" s="650"/>
    </row>
    <row r="268" spans="1:12" x14ac:dyDescent="0.2">
      <c r="A268" s="652"/>
      <c r="B268" s="651" t="s">
        <v>4227</v>
      </c>
      <c r="C268" s="654" t="s">
        <v>4245</v>
      </c>
      <c r="D268" s="655">
        <v>43522</v>
      </c>
      <c r="E268" s="651" t="s">
        <v>306</v>
      </c>
      <c r="F268" s="651" t="s">
        <v>307</v>
      </c>
      <c r="G268" s="651"/>
      <c r="H268" s="649" t="s">
        <v>286</v>
      </c>
      <c r="I268" s="649"/>
      <c r="J268" s="209" t="s">
        <v>287</v>
      </c>
      <c r="K268" s="209" t="s">
        <v>16</v>
      </c>
      <c r="L268" s="210">
        <v>779</v>
      </c>
    </row>
    <row r="269" spans="1:12" x14ac:dyDescent="0.2">
      <c r="A269" s="652"/>
      <c r="B269" s="651"/>
      <c r="C269" s="654"/>
      <c r="D269" s="655"/>
      <c r="E269" s="651"/>
      <c r="F269" s="651"/>
      <c r="G269" s="651"/>
      <c r="H269" s="649" t="s">
        <v>242</v>
      </c>
      <c r="I269" s="649"/>
      <c r="J269" s="209" t="s">
        <v>287</v>
      </c>
      <c r="K269" s="209" t="s">
        <v>16</v>
      </c>
      <c r="L269" s="210">
        <v>322</v>
      </c>
    </row>
    <row r="270" spans="1:12" ht="24" x14ac:dyDescent="0.2">
      <c r="A270" s="652"/>
      <c r="B270" s="203" t="s">
        <v>6</v>
      </c>
      <c r="C270" s="207" t="s">
        <v>5</v>
      </c>
      <c r="D270" s="207" t="s">
        <v>288</v>
      </c>
      <c r="E270" s="207" t="s">
        <v>289</v>
      </c>
      <c r="F270" s="650"/>
      <c r="G270" s="650"/>
      <c r="H270" s="649" t="s">
        <v>290</v>
      </c>
      <c r="I270" s="649"/>
      <c r="J270" s="651" t="s">
        <v>287</v>
      </c>
      <c r="K270" s="651" t="s">
        <v>16</v>
      </c>
      <c r="L270" s="648">
        <v>395</v>
      </c>
    </row>
    <row r="271" spans="1:12" ht="24" x14ac:dyDescent="0.2">
      <c r="A271" s="652"/>
      <c r="B271" s="209" t="s">
        <v>327</v>
      </c>
      <c r="C271" s="209" t="s">
        <v>307</v>
      </c>
      <c r="D271" s="211">
        <v>43527</v>
      </c>
      <c r="E271" s="209" t="s">
        <v>3525</v>
      </c>
      <c r="F271" s="650"/>
      <c r="G271" s="650"/>
      <c r="H271" s="649"/>
      <c r="I271" s="649"/>
      <c r="J271" s="651"/>
      <c r="K271" s="651"/>
      <c r="L271" s="648"/>
    </row>
    <row r="272" spans="1:12" ht="24" x14ac:dyDescent="0.2">
      <c r="A272" s="652">
        <v>1349</v>
      </c>
      <c r="B272" s="203" t="s">
        <v>12</v>
      </c>
      <c r="C272" s="207" t="s">
        <v>11</v>
      </c>
      <c r="D272" s="207" t="s">
        <v>280</v>
      </c>
      <c r="E272" s="207" t="s">
        <v>281</v>
      </c>
      <c r="F272" s="653" t="s">
        <v>8</v>
      </c>
      <c r="G272" s="653"/>
      <c r="H272" s="650"/>
      <c r="I272" s="650"/>
      <c r="J272" s="650"/>
      <c r="K272" s="650"/>
      <c r="L272" s="650"/>
    </row>
    <row r="273" spans="1:12" x14ac:dyDescent="0.2">
      <c r="A273" s="652"/>
      <c r="B273" s="651" t="s">
        <v>4246</v>
      </c>
      <c r="C273" s="651" t="s">
        <v>4247</v>
      </c>
      <c r="D273" s="655">
        <v>43405</v>
      </c>
      <c r="E273" s="651" t="s">
        <v>582</v>
      </c>
      <c r="F273" s="651" t="s">
        <v>4248</v>
      </c>
      <c r="G273" s="651"/>
      <c r="H273" s="649" t="s">
        <v>286</v>
      </c>
      <c r="I273" s="649"/>
      <c r="J273" s="209" t="s">
        <v>287</v>
      </c>
      <c r="K273" s="209" t="s">
        <v>16</v>
      </c>
      <c r="L273" s="210">
        <v>184</v>
      </c>
    </row>
    <row r="274" spans="1:12" x14ac:dyDescent="0.2">
      <c r="A274" s="652"/>
      <c r="B274" s="651"/>
      <c r="C274" s="651"/>
      <c r="D274" s="655"/>
      <c r="E274" s="651"/>
      <c r="F274" s="651"/>
      <c r="G274" s="651"/>
      <c r="H274" s="649" t="s">
        <v>242</v>
      </c>
      <c r="I274" s="649"/>
      <c r="J274" s="209" t="s">
        <v>287</v>
      </c>
      <c r="K274" s="209" t="s">
        <v>16</v>
      </c>
      <c r="L274" s="210">
        <v>1107</v>
      </c>
    </row>
    <row r="275" spans="1:12" ht="24" x14ac:dyDescent="0.2">
      <c r="A275" s="652"/>
      <c r="B275" s="203" t="s">
        <v>6</v>
      </c>
      <c r="C275" s="207" t="s">
        <v>5</v>
      </c>
      <c r="D275" s="207" t="s">
        <v>288</v>
      </c>
      <c r="E275" s="207" t="s">
        <v>289</v>
      </c>
      <c r="F275" s="650"/>
      <c r="G275" s="650"/>
      <c r="H275" s="649" t="s">
        <v>290</v>
      </c>
      <c r="I275" s="649"/>
      <c r="J275" s="651" t="s">
        <v>287</v>
      </c>
      <c r="K275" s="651" t="s">
        <v>16</v>
      </c>
      <c r="L275" s="648">
        <v>547</v>
      </c>
    </row>
    <row r="276" spans="1:12" ht="24" x14ac:dyDescent="0.2">
      <c r="A276" s="652"/>
      <c r="B276" s="209" t="s">
        <v>439</v>
      </c>
      <c r="C276" s="209" t="s">
        <v>4248</v>
      </c>
      <c r="D276" s="211">
        <v>43411</v>
      </c>
      <c r="E276" s="209" t="s">
        <v>2517</v>
      </c>
      <c r="F276" s="650"/>
      <c r="G276" s="650"/>
      <c r="H276" s="649"/>
      <c r="I276" s="649"/>
      <c r="J276" s="651"/>
      <c r="K276" s="651"/>
      <c r="L276" s="648"/>
    </row>
    <row r="277" spans="1:12" ht="24" x14ac:dyDescent="0.2">
      <c r="A277" s="652">
        <v>1350</v>
      </c>
      <c r="B277" s="203" t="s">
        <v>12</v>
      </c>
      <c r="C277" s="207" t="s">
        <v>11</v>
      </c>
      <c r="D277" s="207" t="s">
        <v>280</v>
      </c>
      <c r="E277" s="207" t="s">
        <v>281</v>
      </c>
      <c r="F277" s="653" t="s">
        <v>8</v>
      </c>
      <c r="G277" s="653"/>
      <c r="H277" s="650"/>
      <c r="I277" s="650"/>
      <c r="J277" s="650"/>
      <c r="K277" s="650"/>
      <c r="L277" s="650"/>
    </row>
    <row r="278" spans="1:12" x14ac:dyDescent="0.2">
      <c r="A278" s="652"/>
      <c r="B278" s="651" t="s">
        <v>4249</v>
      </c>
      <c r="C278" s="654" t="s">
        <v>4250</v>
      </c>
      <c r="D278" s="655">
        <v>43379</v>
      </c>
      <c r="E278" s="651" t="s">
        <v>763</v>
      </c>
      <c r="F278" s="651" t="s">
        <v>764</v>
      </c>
      <c r="G278" s="651"/>
      <c r="H278" s="649" t="s">
        <v>286</v>
      </c>
      <c r="I278" s="649"/>
      <c r="J278" s="209" t="s">
        <v>287</v>
      </c>
      <c r="K278" s="209" t="s">
        <v>16</v>
      </c>
      <c r="L278" s="210">
        <v>623</v>
      </c>
    </row>
    <row r="279" spans="1:12" x14ac:dyDescent="0.2">
      <c r="A279" s="652"/>
      <c r="B279" s="651"/>
      <c r="C279" s="654"/>
      <c r="D279" s="655"/>
      <c r="E279" s="651"/>
      <c r="F279" s="651"/>
      <c r="G279" s="651"/>
      <c r="H279" s="649" t="s">
        <v>242</v>
      </c>
      <c r="I279" s="649"/>
      <c r="J279" s="209" t="s">
        <v>287</v>
      </c>
      <c r="K279" s="209" t="s">
        <v>16</v>
      </c>
      <c r="L279" s="210">
        <v>253.6</v>
      </c>
    </row>
    <row r="280" spans="1:12" ht="24" x14ac:dyDescent="0.2">
      <c r="A280" s="652"/>
      <c r="B280" s="203" t="s">
        <v>6</v>
      </c>
      <c r="C280" s="207" t="s">
        <v>5</v>
      </c>
      <c r="D280" s="207" t="s">
        <v>288</v>
      </c>
      <c r="E280" s="207" t="s">
        <v>289</v>
      </c>
      <c r="F280" s="650"/>
      <c r="G280" s="650"/>
      <c r="H280" s="649" t="s">
        <v>290</v>
      </c>
      <c r="I280" s="649"/>
      <c r="J280" s="651" t="s">
        <v>287</v>
      </c>
      <c r="K280" s="651" t="s">
        <v>16</v>
      </c>
      <c r="L280" s="648">
        <v>175</v>
      </c>
    </row>
    <row r="281" spans="1:12" ht="36" x14ac:dyDescent="0.2">
      <c r="A281" s="652"/>
      <c r="B281" s="209" t="s">
        <v>345</v>
      </c>
      <c r="C281" s="209" t="s">
        <v>764</v>
      </c>
      <c r="D281" s="211">
        <v>43383</v>
      </c>
      <c r="E281" s="209" t="s">
        <v>4251</v>
      </c>
      <c r="F281" s="650"/>
      <c r="G281" s="650"/>
      <c r="H281" s="649"/>
      <c r="I281" s="649"/>
      <c r="J281" s="651"/>
      <c r="K281" s="651"/>
      <c r="L281" s="648"/>
    </row>
    <row r="282" spans="1:12" ht="24" x14ac:dyDescent="0.2">
      <c r="A282" s="652">
        <v>1351</v>
      </c>
      <c r="B282" s="203" t="s">
        <v>12</v>
      </c>
      <c r="C282" s="207" t="s">
        <v>11</v>
      </c>
      <c r="D282" s="207" t="s">
        <v>280</v>
      </c>
      <c r="E282" s="207" t="s">
        <v>281</v>
      </c>
      <c r="F282" s="653" t="s">
        <v>8</v>
      </c>
      <c r="G282" s="653"/>
      <c r="H282" s="650"/>
      <c r="I282" s="650"/>
      <c r="J282" s="650"/>
      <c r="K282" s="650"/>
      <c r="L282" s="650"/>
    </row>
    <row r="283" spans="1:12" x14ac:dyDescent="0.2">
      <c r="A283" s="652"/>
      <c r="B283" s="651" t="s">
        <v>4252</v>
      </c>
      <c r="C283" s="654" t="s">
        <v>4253</v>
      </c>
      <c r="D283" s="655">
        <v>43385</v>
      </c>
      <c r="E283" s="651" t="s">
        <v>2378</v>
      </c>
      <c r="F283" s="651" t="s">
        <v>4254</v>
      </c>
      <c r="G283" s="651"/>
      <c r="H283" s="649" t="s">
        <v>286</v>
      </c>
      <c r="I283" s="649"/>
      <c r="J283" s="209" t="s">
        <v>287</v>
      </c>
      <c r="K283" s="209" t="s">
        <v>16</v>
      </c>
      <c r="L283" s="210">
        <v>150</v>
      </c>
    </row>
    <row r="284" spans="1:12" x14ac:dyDescent="0.2">
      <c r="A284" s="652"/>
      <c r="B284" s="651"/>
      <c r="C284" s="654"/>
      <c r="D284" s="655"/>
      <c r="E284" s="651"/>
      <c r="F284" s="651"/>
      <c r="G284" s="651"/>
      <c r="H284" s="649" t="s">
        <v>242</v>
      </c>
      <c r="I284" s="649"/>
      <c r="J284" s="209" t="s">
        <v>287</v>
      </c>
      <c r="K284" s="209" t="s">
        <v>16</v>
      </c>
      <c r="L284" s="210">
        <v>435.15</v>
      </c>
    </row>
    <row r="285" spans="1:12" ht="24" x14ac:dyDescent="0.2">
      <c r="A285" s="652"/>
      <c r="B285" s="203" t="s">
        <v>6</v>
      </c>
      <c r="C285" s="207" t="s">
        <v>5</v>
      </c>
      <c r="D285" s="207" t="s">
        <v>288</v>
      </c>
      <c r="E285" s="207" t="s">
        <v>289</v>
      </c>
      <c r="F285" s="650"/>
      <c r="G285" s="650"/>
      <c r="H285" s="649" t="s">
        <v>290</v>
      </c>
      <c r="I285" s="649"/>
      <c r="J285" s="651" t="s">
        <v>287</v>
      </c>
      <c r="K285" s="651" t="s">
        <v>287</v>
      </c>
      <c r="L285" s="648">
        <v>0</v>
      </c>
    </row>
    <row r="286" spans="1:12" ht="24" x14ac:dyDescent="0.2">
      <c r="A286" s="652"/>
      <c r="B286" s="209" t="s">
        <v>460</v>
      </c>
      <c r="C286" s="209" t="s">
        <v>4254</v>
      </c>
      <c r="D286" s="211">
        <v>43386</v>
      </c>
      <c r="E286" s="209" t="s">
        <v>4255</v>
      </c>
      <c r="F286" s="650"/>
      <c r="G286" s="650"/>
      <c r="H286" s="649"/>
      <c r="I286" s="649"/>
      <c r="J286" s="651"/>
      <c r="K286" s="651"/>
      <c r="L286" s="648"/>
    </row>
    <row r="287" spans="1:12" ht="24" x14ac:dyDescent="0.2">
      <c r="A287" s="652">
        <v>1352</v>
      </c>
      <c r="B287" s="203" t="s">
        <v>12</v>
      </c>
      <c r="C287" s="207" t="s">
        <v>11</v>
      </c>
      <c r="D287" s="207" t="s">
        <v>280</v>
      </c>
      <c r="E287" s="207" t="s">
        <v>281</v>
      </c>
      <c r="F287" s="653" t="s">
        <v>8</v>
      </c>
      <c r="G287" s="653"/>
      <c r="H287" s="650"/>
      <c r="I287" s="650"/>
      <c r="J287" s="650"/>
      <c r="K287" s="650"/>
      <c r="L287" s="650"/>
    </row>
    <row r="288" spans="1:12" x14ac:dyDescent="0.2">
      <c r="A288" s="652"/>
      <c r="B288" s="651" t="s">
        <v>4256</v>
      </c>
      <c r="C288" s="654" t="s">
        <v>4257</v>
      </c>
      <c r="D288" s="655">
        <v>43413</v>
      </c>
      <c r="E288" s="651" t="s">
        <v>469</v>
      </c>
      <c r="F288" s="651" t="s">
        <v>4258</v>
      </c>
      <c r="G288" s="651"/>
      <c r="H288" s="649" t="s">
        <v>286</v>
      </c>
      <c r="I288" s="649"/>
      <c r="J288" s="209" t="s">
        <v>287</v>
      </c>
      <c r="K288" s="209" t="s">
        <v>16</v>
      </c>
      <c r="L288" s="210">
        <v>1336</v>
      </c>
    </row>
    <row r="289" spans="1:12" x14ac:dyDescent="0.2">
      <c r="A289" s="652"/>
      <c r="B289" s="651"/>
      <c r="C289" s="654"/>
      <c r="D289" s="655"/>
      <c r="E289" s="651"/>
      <c r="F289" s="651"/>
      <c r="G289" s="651"/>
      <c r="H289" s="649" t="s">
        <v>242</v>
      </c>
      <c r="I289" s="649"/>
      <c r="J289" s="209" t="s">
        <v>287</v>
      </c>
      <c r="K289" s="209" t="s">
        <v>16</v>
      </c>
      <c r="L289" s="210">
        <v>673</v>
      </c>
    </row>
    <row r="290" spans="1:12" ht="24" x14ac:dyDescent="0.2">
      <c r="A290" s="652"/>
      <c r="B290" s="203" t="s">
        <v>6</v>
      </c>
      <c r="C290" s="207" t="s">
        <v>5</v>
      </c>
      <c r="D290" s="207" t="s">
        <v>288</v>
      </c>
      <c r="E290" s="207" t="s">
        <v>289</v>
      </c>
      <c r="F290" s="650"/>
      <c r="G290" s="650"/>
      <c r="H290" s="649" t="s">
        <v>290</v>
      </c>
      <c r="I290" s="649"/>
      <c r="J290" s="651" t="s">
        <v>287</v>
      </c>
      <c r="K290" s="651" t="s">
        <v>16</v>
      </c>
      <c r="L290" s="648">
        <v>100</v>
      </c>
    </row>
    <row r="291" spans="1:12" ht="24" x14ac:dyDescent="0.2">
      <c r="A291" s="652"/>
      <c r="B291" s="209" t="s">
        <v>4259</v>
      </c>
      <c r="C291" s="209" t="s">
        <v>4258</v>
      </c>
      <c r="D291" s="211">
        <v>43416</v>
      </c>
      <c r="E291" s="209" t="s">
        <v>3937</v>
      </c>
      <c r="F291" s="650"/>
      <c r="G291" s="650"/>
      <c r="H291" s="649"/>
      <c r="I291" s="649"/>
      <c r="J291" s="651"/>
      <c r="K291" s="651"/>
      <c r="L291" s="648"/>
    </row>
    <row r="292" spans="1:12" ht="24" x14ac:dyDescent="0.2">
      <c r="A292" s="652">
        <v>1353</v>
      </c>
      <c r="B292" s="203" t="s">
        <v>12</v>
      </c>
      <c r="C292" s="207" t="s">
        <v>11</v>
      </c>
      <c r="D292" s="207" t="s">
        <v>280</v>
      </c>
      <c r="E292" s="207" t="s">
        <v>281</v>
      </c>
      <c r="F292" s="653" t="s">
        <v>8</v>
      </c>
      <c r="G292" s="653"/>
      <c r="H292" s="650"/>
      <c r="I292" s="650"/>
      <c r="J292" s="650"/>
      <c r="K292" s="650"/>
      <c r="L292" s="650"/>
    </row>
    <row r="293" spans="1:12" x14ac:dyDescent="0.2">
      <c r="A293" s="652"/>
      <c r="B293" s="651" t="s">
        <v>4256</v>
      </c>
      <c r="C293" s="651" t="s">
        <v>4260</v>
      </c>
      <c r="D293" s="655">
        <v>43420</v>
      </c>
      <c r="E293" s="651" t="s">
        <v>3619</v>
      </c>
      <c r="F293" s="651" t="s">
        <v>669</v>
      </c>
      <c r="G293" s="651"/>
      <c r="H293" s="649" t="s">
        <v>286</v>
      </c>
      <c r="I293" s="649"/>
      <c r="J293" s="209" t="s">
        <v>287</v>
      </c>
      <c r="K293" s="209" t="s">
        <v>16</v>
      </c>
      <c r="L293" s="210">
        <v>218</v>
      </c>
    </row>
    <row r="294" spans="1:12" x14ac:dyDescent="0.2">
      <c r="A294" s="652"/>
      <c r="B294" s="651"/>
      <c r="C294" s="651"/>
      <c r="D294" s="655"/>
      <c r="E294" s="651"/>
      <c r="F294" s="651"/>
      <c r="G294" s="651"/>
      <c r="H294" s="649" t="s">
        <v>242</v>
      </c>
      <c r="I294" s="649"/>
      <c r="J294" s="209" t="s">
        <v>287</v>
      </c>
      <c r="K294" s="209" t="s">
        <v>16</v>
      </c>
      <c r="L294" s="210">
        <v>432.16</v>
      </c>
    </row>
    <row r="295" spans="1:12" ht="24" x14ac:dyDescent="0.2">
      <c r="A295" s="652"/>
      <c r="B295" s="203" t="s">
        <v>6</v>
      </c>
      <c r="C295" s="207" t="s">
        <v>5</v>
      </c>
      <c r="D295" s="207" t="s">
        <v>288</v>
      </c>
      <c r="E295" s="207" t="s">
        <v>289</v>
      </c>
      <c r="F295" s="650"/>
      <c r="G295" s="650"/>
      <c r="H295" s="649" t="s">
        <v>290</v>
      </c>
      <c r="I295" s="649"/>
      <c r="J295" s="651" t="s">
        <v>287</v>
      </c>
      <c r="K295" s="651" t="s">
        <v>16</v>
      </c>
      <c r="L295" s="648">
        <v>75</v>
      </c>
    </row>
    <row r="296" spans="1:12" ht="24" x14ac:dyDescent="0.2">
      <c r="A296" s="652"/>
      <c r="B296" s="209" t="s">
        <v>4259</v>
      </c>
      <c r="C296" s="209" t="s">
        <v>669</v>
      </c>
      <c r="D296" s="211">
        <v>43421</v>
      </c>
      <c r="E296" s="209" t="s">
        <v>4261</v>
      </c>
      <c r="F296" s="650"/>
      <c r="G296" s="650"/>
      <c r="H296" s="649"/>
      <c r="I296" s="649"/>
      <c r="J296" s="651"/>
      <c r="K296" s="651"/>
      <c r="L296" s="648"/>
    </row>
    <row r="297" spans="1:12" ht="24" x14ac:dyDescent="0.2">
      <c r="A297" s="652">
        <v>1354</v>
      </c>
      <c r="B297" s="203" t="s">
        <v>12</v>
      </c>
      <c r="C297" s="207" t="s">
        <v>11</v>
      </c>
      <c r="D297" s="207" t="s">
        <v>280</v>
      </c>
      <c r="E297" s="207" t="s">
        <v>281</v>
      </c>
      <c r="F297" s="653" t="s">
        <v>8</v>
      </c>
      <c r="G297" s="653"/>
      <c r="H297" s="650"/>
      <c r="I297" s="650"/>
      <c r="J297" s="650"/>
      <c r="K297" s="650"/>
      <c r="L297" s="650"/>
    </row>
    <row r="298" spans="1:12" x14ac:dyDescent="0.2">
      <c r="A298" s="652"/>
      <c r="B298" s="651" t="s">
        <v>4256</v>
      </c>
      <c r="C298" s="654" t="s">
        <v>4262</v>
      </c>
      <c r="D298" s="655">
        <v>43440</v>
      </c>
      <c r="E298" s="651" t="s">
        <v>1339</v>
      </c>
      <c r="F298" s="651" t="s">
        <v>4263</v>
      </c>
      <c r="G298" s="651"/>
      <c r="H298" s="649" t="s">
        <v>286</v>
      </c>
      <c r="I298" s="649"/>
      <c r="J298" s="209" t="s">
        <v>287</v>
      </c>
      <c r="K298" s="209" t="s">
        <v>16</v>
      </c>
      <c r="L298" s="210">
        <v>243.89</v>
      </c>
    </row>
    <row r="299" spans="1:12" x14ac:dyDescent="0.2">
      <c r="A299" s="652"/>
      <c r="B299" s="651"/>
      <c r="C299" s="654"/>
      <c r="D299" s="655"/>
      <c r="E299" s="651"/>
      <c r="F299" s="651"/>
      <c r="G299" s="651"/>
      <c r="H299" s="649" t="s">
        <v>242</v>
      </c>
      <c r="I299" s="649"/>
      <c r="J299" s="651" t="s">
        <v>287</v>
      </c>
      <c r="K299" s="651" t="s">
        <v>16</v>
      </c>
      <c r="L299" s="648">
        <v>500</v>
      </c>
    </row>
    <row r="300" spans="1:12" x14ac:dyDescent="0.2">
      <c r="A300" s="652"/>
      <c r="B300" s="651"/>
      <c r="C300" s="654"/>
      <c r="D300" s="655"/>
      <c r="E300" s="651"/>
      <c r="F300" s="651"/>
      <c r="G300" s="651"/>
      <c r="H300" s="649"/>
      <c r="I300" s="649"/>
      <c r="J300" s="651"/>
      <c r="K300" s="651"/>
      <c r="L300" s="648"/>
    </row>
    <row r="301" spans="1:12" ht="24" x14ac:dyDescent="0.2">
      <c r="A301" s="652"/>
      <c r="B301" s="203" t="s">
        <v>6</v>
      </c>
      <c r="C301" s="207" t="s">
        <v>5</v>
      </c>
      <c r="D301" s="207" t="s">
        <v>288</v>
      </c>
      <c r="E301" s="207" t="s">
        <v>289</v>
      </c>
      <c r="F301" s="650"/>
      <c r="G301" s="650"/>
      <c r="H301" s="649" t="s">
        <v>290</v>
      </c>
      <c r="I301" s="649"/>
      <c r="J301" s="651" t="s">
        <v>287</v>
      </c>
      <c r="K301" s="651" t="s">
        <v>16</v>
      </c>
      <c r="L301" s="648">
        <v>109</v>
      </c>
    </row>
    <row r="302" spans="1:12" ht="24" x14ac:dyDescent="0.2">
      <c r="A302" s="652"/>
      <c r="B302" s="209" t="s">
        <v>4259</v>
      </c>
      <c r="C302" s="209" t="s">
        <v>4263</v>
      </c>
      <c r="D302" s="211">
        <v>43441</v>
      </c>
      <c r="E302" s="209" t="s">
        <v>2339</v>
      </c>
      <c r="F302" s="650"/>
      <c r="G302" s="650"/>
      <c r="H302" s="649"/>
      <c r="I302" s="649"/>
      <c r="J302" s="651"/>
      <c r="K302" s="651"/>
      <c r="L302" s="648"/>
    </row>
    <row r="303" spans="1:12" ht="24" x14ac:dyDescent="0.2">
      <c r="A303" s="652">
        <v>1355</v>
      </c>
      <c r="B303" s="203" t="s">
        <v>12</v>
      </c>
      <c r="C303" s="207" t="s">
        <v>11</v>
      </c>
      <c r="D303" s="207" t="s">
        <v>280</v>
      </c>
      <c r="E303" s="207" t="s">
        <v>281</v>
      </c>
      <c r="F303" s="653" t="s">
        <v>8</v>
      </c>
      <c r="G303" s="653"/>
      <c r="H303" s="650"/>
      <c r="I303" s="650"/>
      <c r="J303" s="650"/>
      <c r="K303" s="650"/>
      <c r="L303" s="650"/>
    </row>
    <row r="304" spans="1:12" x14ac:dyDescent="0.2">
      <c r="A304" s="652"/>
      <c r="B304" s="651" t="s">
        <v>4256</v>
      </c>
      <c r="C304" s="654" t="s">
        <v>4264</v>
      </c>
      <c r="D304" s="655">
        <v>43494</v>
      </c>
      <c r="E304" s="651" t="s">
        <v>310</v>
      </c>
      <c r="F304" s="651" t="s">
        <v>4265</v>
      </c>
      <c r="G304" s="651"/>
      <c r="H304" s="649" t="s">
        <v>286</v>
      </c>
      <c r="I304" s="649"/>
      <c r="J304" s="209" t="s">
        <v>287</v>
      </c>
      <c r="K304" s="209" t="s">
        <v>16</v>
      </c>
      <c r="L304" s="210">
        <v>1382.3</v>
      </c>
    </row>
    <row r="305" spans="1:12" x14ac:dyDescent="0.2">
      <c r="A305" s="652"/>
      <c r="B305" s="651"/>
      <c r="C305" s="654"/>
      <c r="D305" s="655"/>
      <c r="E305" s="651"/>
      <c r="F305" s="651"/>
      <c r="G305" s="651"/>
      <c r="H305" s="649" t="s">
        <v>242</v>
      </c>
      <c r="I305" s="649"/>
      <c r="J305" s="209" t="s">
        <v>287</v>
      </c>
      <c r="K305" s="209" t="s">
        <v>16</v>
      </c>
      <c r="L305" s="210">
        <v>1141.72</v>
      </c>
    </row>
    <row r="306" spans="1:12" ht="24" x14ac:dyDescent="0.2">
      <c r="A306" s="652"/>
      <c r="B306" s="203" t="s">
        <v>6</v>
      </c>
      <c r="C306" s="207" t="s">
        <v>5</v>
      </c>
      <c r="D306" s="207" t="s">
        <v>288</v>
      </c>
      <c r="E306" s="207" t="s">
        <v>289</v>
      </c>
      <c r="F306" s="650"/>
      <c r="G306" s="650"/>
      <c r="H306" s="649" t="s">
        <v>290</v>
      </c>
      <c r="I306" s="649"/>
      <c r="J306" s="651" t="s">
        <v>287</v>
      </c>
      <c r="K306" s="651" t="s">
        <v>16</v>
      </c>
      <c r="L306" s="648">
        <v>114.17</v>
      </c>
    </row>
    <row r="307" spans="1:12" ht="24" x14ac:dyDescent="0.2">
      <c r="A307" s="652"/>
      <c r="B307" s="209" t="s">
        <v>4259</v>
      </c>
      <c r="C307" s="209" t="s">
        <v>4265</v>
      </c>
      <c r="D307" s="211">
        <v>43498</v>
      </c>
      <c r="E307" s="209" t="s">
        <v>1157</v>
      </c>
      <c r="F307" s="650"/>
      <c r="G307" s="650"/>
      <c r="H307" s="649"/>
      <c r="I307" s="649"/>
      <c r="J307" s="651"/>
      <c r="K307" s="651"/>
      <c r="L307" s="648"/>
    </row>
    <row r="308" spans="1:12" ht="24" x14ac:dyDescent="0.2">
      <c r="A308" s="652">
        <v>1356</v>
      </c>
      <c r="B308" s="203" t="s">
        <v>12</v>
      </c>
      <c r="C308" s="207" t="s">
        <v>11</v>
      </c>
      <c r="D308" s="207" t="s">
        <v>280</v>
      </c>
      <c r="E308" s="207" t="s">
        <v>281</v>
      </c>
      <c r="F308" s="653" t="s">
        <v>8</v>
      </c>
      <c r="G308" s="653"/>
      <c r="H308" s="650"/>
      <c r="I308" s="650"/>
      <c r="J308" s="650"/>
      <c r="K308" s="650"/>
      <c r="L308" s="650"/>
    </row>
    <row r="309" spans="1:12" x14ac:dyDescent="0.2">
      <c r="A309" s="652"/>
      <c r="B309" s="651" t="s">
        <v>4256</v>
      </c>
      <c r="C309" s="654" t="s">
        <v>4266</v>
      </c>
      <c r="D309" s="655">
        <v>43544</v>
      </c>
      <c r="E309" s="651" t="s">
        <v>502</v>
      </c>
      <c r="F309" s="651" t="s">
        <v>3178</v>
      </c>
      <c r="G309" s="651"/>
      <c r="H309" s="649" t="s">
        <v>286</v>
      </c>
      <c r="I309" s="649"/>
      <c r="J309" s="209" t="s">
        <v>287</v>
      </c>
      <c r="K309" s="209" t="s">
        <v>16</v>
      </c>
      <c r="L309" s="210">
        <v>491</v>
      </c>
    </row>
    <row r="310" spans="1:12" x14ac:dyDescent="0.2">
      <c r="A310" s="652"/>
      <c r="B310" s="651"/>
      <c r="C310" s="654"/>
      <c r="D310" s="655"/>
      <c r="E310" s="651"/>
      <c r="F310" s="651"/>
      <c r="G310" s="651"/>
      <c r="H310" s="649" t="s">
        <v>242</v>
      </c>
      <c r="I310" s="649"/>
      <c r="J310" s="209" t="s">
        <v>287</v>
      </c>
      <c r="K310" s="209" t="s">
        <v>16</v>
      </c>
      <c r="L310" s="210">
        <v>550.73</v>
      </c>
    </row>
    <row r="311" spans="1:12" ht="24" x14ac:dyDescent="0.2">
      <c r="A311" s="652"/>
      <c r="B311" s="203" t="s">
        <v>6</v>
      </c>
      <c r="C311" s="207" t="s">
        <v>5</v>
      </c>
      <c r="D311" s="207" t="s">
        <v>288</v>
      </c>
      <c r="E311" s="207" t="s">
        <v>289</v>
      </c>
      <c r="F311" s="650"/>
      <c r="G311" s="650"/>
      <c r="H311" s="649" t="s">
        <v>290</v>
      </c>
      <c r="I311" s="649"/>
      <c r="J311" s="651" t="s">
        <v>287</v>
      </c>
      <c r="K311" s="651" t="s">
        <v>16</v>
      </c>
      <c r="L311" s="648">
        <v>147.19999999999999</v>
      </c>
    </row>
    <row r="312" spans="1:12" ht="24" x14ac:dyDescent="0.2">
      <c r="A312" s="652"/>
      <c r="B312" s="209" t="s">
        <v>4259</v>
      </c>
      <c r="C312" s="209" t="s">
        <v>3178</v>
      </c>
      <c r="D312" s="211">
        <v>43546</v>
      </c>
      <c r="E312" s="209" t="s">
        <v>893</v>
      </c>
      <c r="F312" s="650"/>
      <c r="G312" s="650"/>
      <c r="H312" s="649"/>
      <c r="I312" s="649"/>
      <c r="J312" s="651"/>
      <c r="K312" s="651"/>
      <c r="L312" s="648"/>
    </row>
    <row r="313" spans="1:12" ht="24" x14ac:dyDescent="0.2">
      <c r="A313" s="652">
        <v>1357</v>
      </c>
      <c r="B313" s="203" t="s">
        <v>12</v>
      </c>
      <c r="C313" s="207" t="s">
        <v>11</v>
      </c>
      <c r="D313" s="207" t="s">
        <v>280</v>
      </c>
      <c r="E313" s="207" t="s">
        <v>281</v>
      </c>
      <c r="F313" s="653" t="s">
        <v>8</v>
      </c>
      <c r="G313" s="653"/>
      <c r="H313" s="650"/>
      <c r="I313" s="650"/>
      <c r="J313" s="650"/>
      <c r="K313" s="650"/>
      <c r="L313" s="650"/>
    </row>
    <row r="314" spans="1:12" x14ac:dyDescent="0.2">
      <c r="A314" s="652"/>
      <c r="B314" s="651" t="s">
        <v>4267</v>
      </c>
      <c r="C314" s="654" t="s">
        <v>4268</v>
      </c>
      <c r="D314" s="655">
        <v>43521</v>
      </c>
      <c r="E314" s="651" t="s">
        <v>628</v>
      </c>
      <c r="F314" s="651" t="s">
        <v>723</v>
      </c>
      <c r="G314" s="651"/>
      <c r="H314" s="649" t="s">
        <v>286</v>
      </c>
      <c r="I314" s="649"/>
      <c r="J314" s="209" t="s">
        <v>287</v>
      </c>
      <c r="K314" s="209" t="s">
        <v>16</v>
      </c>
      <c r="L314" s="210">
        <v>268.95999999999998</v>
      </c>
    </row>
    <row r="315" spans="1:12" x14ac:dyDescent="0.2">
      <c r="A315" s="652"/>
      <c r="B315" s="651"/>
      <c r="C315" s="654"/>
      <c r="D315" s="655"/>
      <c r="E315" s="651"/>
      <c r="F315" s="651"/>
      <c r="G315" s="651"/>
      <c r="H315" s="649" t="s">
        <v>242</v>
      </c>
      <c r="I315" s="649"/>
      <c r="J315" s="651" t="s">
        <v>287</v>
      </c>
      <c r="K315" s="651" t="s">
        <v>16</v>
      </c>
      <c r="L315" s="648">
        <v>215.97</v>
      </c>
    </row>
    <row r="316" spans="1:12" x14ac:dyDescent="0.2">
      <c r="A316" s="652"/>
      <c r="B316" s="651"/>
      <c r="C316" s="654"/>
      <c r="D316" s="655"/>
      <c r="E316" s="651"/>
      <c r="F316" s="651"/>
      <c r="G316" s="651"/>
      <c r="H316" s="649"/>
      <c r="I316" s="649"/>
      <c r="J316" s="651"/>
      <c r="K316" s="651"/>
      <c r="L316" s="648"/>
    </row>
    <row r="317" spans="1:12" ht="24" x14ac:dyDescent="0.2">
      <c r="A317" s="652"/>
      <c r="B317" s="203" t="s">
        <v>6</v>
      </c>
      <c r="C317" s="207" t="s">
        <v>5</v>
      </c>
      <c r="D317" s="207" t="s">
        <v>288</v>
      </c>
      <c r="E317" s="207" t="s">
        <v>289</v>
      </c>
      <c r="F317" s="650"/>
      <c r="G317" s="650"/>
      <c r="H317" s="649" t="s">
        <v>290</v>
      </c>
      <c r="I317" s="649"/>
      <c r="J317" s="651" t="s">
        <v>287</v>
      </c>
      <c r="K317" s="651" t="s">
        <v>287</v>
      </c>
      <c r="L317" s="648">
        <v>0</v>
      </c>
    </row>
    <row r="318" spans="1:12" ht="24" x14ac:dyDescent="0.2">
      <c r="A318" s="652"/>
      <c r="B318" s="209" t="s">
        <v>4269</v>
      </c>
      <c r="C318" s="209" t="s">
        <v>723</v>
      </c>
      <c r="D318" s="211">
        <v>43522</v>
      </c>
      <c r="E318" s="209" t="s">
        <v>471</v>
      </c>
      <c r="F318" s="650"/>
      <c r="G318" s="650"/>
      <c r="H318" s="649"/>
      <c r="I318" s="649"/>
      <c r="J318" s="651"/>
      <c r="K318" s="651"/>
      <c r="L318" s="648"/>
    </row>
    <row r="319" spans="1:12" ht="24" x14ac:dyDescent="0.2">
      <c r="A319" s="652">
        <v>1358</v>
      </c>
      <c r="B319" s="203" t="s">
        <v>12</v>
      </c>
      <c r="C319" s="207" t="s">
        <v>11</v>
      </c>
      <c r="D319" s="207" t="s">
        <v>280</v>
      </c>
      <c r="E319" s="207" t="s">
        <v>281</v>
      </c>
      <c r="F319" s="653" t="s">
        <v>8</v>
      </c>
      <c r="G319" s="653"/>
      <c r="H319" s="650"/>
      <c r="I319" s="650"/>
      <c r="J319" s="650"/>
      <c r="K319" s="650"/>
      <c r="L319" s="650"/>
    </row>
    <row r="320" spans="1:12" x14ac:dyDescent="0.2">
      <c r="A320" s="652"/>
      <c r="B320" s="651" t="s">
        <v>4270</v>
      </c>
      <c r="C320" s="654" t="s">
        <v>4271</v>
      </c>
      <c r="D320" s="655">
        <v>43541</v>
      </c>
      <c r="E320" s="651" t="s">
        <v>783</v>
      </c>
      <c r="F320" s="651" t="s">
        <v>2129</v>
      </c>
      <c r="G320" s="651"/>
      <c r="H320" s="649" t="s">
        <v>286</v>
      </c>
      <c r="I320" s="649"/>
      <c r="J320" s="209" t="s">
        <v>287</v>
      </c>
      <c r="K320" s="209" t="s">
        <v>16</v>
      </c>
      <c r="L320" s="210">
        <v>157.77000000000001</v>
      </c>
    </row>
    <row r="321" spans="1:12" x14ac:dyDescent="0.2">
      <c r="A321" s="652"/>
      <c r="B321" s="651"/>
      <c r="C321" s="654"/>
      <c r="D321" s="655"/>
      <c r="E321" s="651"/>
      <c r="F321" s="651"/>
      <c r="G321" s="651"/>
      <c r="H321" s="649" t="s">
        <v>242</v>
      </c>
      <c r="I321" s="649"/>
      <c r="J321" s="209" t="s">
        <v>287</v>
      </c>
      <c r="K321" s="209" t="s">
        <v>16</v>
      </c>
      <c r="L321" s="210">
        <v>390.28</v>
      </c>
    </row>
    <row r="322" spans="1:12" ht="24" x14ac:dyDescent="0.2">
      <c r="A322" s="652"/>
      <c r="B322" s="203" t="s">
        <v>6</v>
      </c>
      <c r="C322" s="207" t="s">
        <v>5</v>
      </c>
      <c r="D322" s="207" t="s">
        <v>288</v>
      </c>
      <c r="E322" s="207" t="s">
        <v>289</v>
      </c>
      <c r="F322" s="650"/>
      <c r="G322" s="650"/>
      <c r="H322" s="649" t="s">
        <v>290</v>
      </c>
      <c r="I322" s="649"/>
      <c r="J322" s="651" t="s">
        <v>287</v>
      </c>
      <c r="K322" s="651" t="s">
        <v>287</v>
      </c>
      <c r="L322" s="648">
        <v>0</v>
      </c>
    </row>
    <row r="323" spans="1:12" ht="24" x14ac:dyDescent="0.2">
      <c r="A323" s="652"/>
      <c r="B323" s="209" t="s">
        <v>291</v>
      </c>
      <c r="C323" s="209" t="s">
        <v>2129</v>
      </c>
      <c r="D323" s="211">
        <v>43542</v>
      </c>
      <c r="E323" s="209" t="s">
        <v>3922</v>
      </c>
      <c r="F323" s="650"/>
      <c r="G323" s="650"/>
      <c r="H323" s="649"/>
      <c r="I323" s="649"/>
      <c r="J323" s="651"/>
      <c r="K323" s="651"/>
      <c r="L323" s="648"/>
    </row>
    <row r="324" spans="1:12" ht="24" x14ac:dyDescent="0.2">
      <c r="A324" s="652">
        <v>1359</v>
      </c>
      <c r="B324" s="203" t="s">
        <v>12</v>
      </c>
      <c r="C324" s="207" t="s">
        <v>11</v>
      </c>
      <c r="D324" s="207" t="s">
        <v>280</v>
      </c>
      <c r="E324" s="207" t="s">
        <v>281</v>
      </c>
      <c r="F324" s="653" t="s">
        <v>8</v>
      </c>
      <c r="G324" s="653"/>
      <c r="H324" s="650"/>
      <c r="I324" s="650"/>
      <c r="J324" s="650"/>
      <c r="K324" s="650"/>
      <c r="L324" s="650"/>
    </row>
    <row r="325" spans="1:12" x14ac:dyDescent="0.2">
      <c r="A325" s="652"/>
      <c r="B325" s="651" t="s">
        <v>4272</v>
      </c>
      <c r="C325" s="651" t="s">
        <v>4273</v>
      </c>
      <c r="D325" s="655">
        <v>43410</v>
      </c>
      <c r="E325" s="651" t="s">
        <v>2337</v>
      </c>
      <c r="F325" s="651" t="s">
        <v>2338</v>
      </c>
      <c r="G325" s="651"/>
      <c r="H325" s="649" t="s">
        <v>286</v>
      </c>
      <c r="I325" s="649"/>
      <c r="J325" s="209" t="s">
        <v>287</v>
      </c>
      <c r="K325" s="209" t="s">
        <v>16</v>
      </c>
      <c r="L325" s="210">
        <v>352</v>
      </c>
    </row>
    <row r="326" spans="1:12" x14ac:dyDescent="0.2">
      <c r="A326" s="652"/>
      <c r="B326" s="651"/>
      <c r="C326" s="651"/>
      <c r="D326" s="655"/>
      <c r="E326" s="651"/>
      <c r="F326" s="651"/>
      <c r="G326" s="651"/>
      <c r="H326" s="649" t="s">
        <v>242</v>
      </c>
      <c r="I326" s="649"/>
      <c r="J326" s="209" t="s">
        <v>287</v>
      </c>
      <c r="K326" s="209" t="s">
        <v>16</v>
      </c>
      <c r="L326" s="210">
        <v>341.12</v>
      </c>
    </row>
    <row r="327" spans="1:12" ht="24" x14ac:dyDescent="0.2">
      <c r="A327" s="652"/>
      <c r="B327" s="203" t="s">
        <v>6</v>
      </c>
      <c r="C327" s="207" t="s">
        <v>5</v>
      </c>
      <c r="D327" s="207" t="s">
        <v>288</v>
      </c>
      <c r="E327" s="207" t="s">
        <v>289</v>
      </c>
      <c r="F327" s="650"/>
      <c r="G327" s="650"/>
      <c r="H327" s="649" t="s">
        <v>290</v>
      </c>
      <c r="I327" s="649"/>
      <c r="J327" s="651" t="s">
        <v>287</v>
      </c>
      <c r="K327" s="651" t="s">
        <v>287</v>
      </c>
      <c r="L327" s="648">
        <v>0</v>
      </c>
    </row>
    <row r="328" spans="1:12" ht="24" x14ac:dyDescent="0.2">
      <c r="A328" s="652"/>
      <c r="B328" s="209" t="s">
        <v>4274</v>
      </c>
      <c r="C328" s="209" t="s">
        <v>2338</v>
      </c>
      <c r="D328" s="211">
        <v>43412</v>
      </c>
      <c r="E328" s="209" t="s">
        <v>2770</v>
      </c>
      <c r="F328" s="650"/>
      <c r="G328" s="650"/>
      <c r="H328" s="649"/>
      <c r="I328" s="649"/>
      <c r="J328" s="651"/>
      <c r="K328" s="651"/>
      <c r="L328" s="648"/>
    </row>
    <row r="329" spans="1:12" ht="24" x14ac:dyDescent="0.2">
      <c r="A329" s="652">
        <v>1360</v>
      </c>
      <c r="B329" s="203" t="s">
        <v>12</v>
      </c>
      <c r="C329" s="207" t="s">
        <v>11</v>
      </c>
      <c r="D329" s="207" t="s">
        <v>280</v>
      </c>
      <c r="E329" s="207" t="s">
        <v>281</v>
      </c>
      <c r="F329" s="653" t="s">
        <v>8</v>
      </c>
      <c r="G329" s="653"/>
      <c r="H329" s="650"/>
      <c r="I329" s="650"/>
      <c r="J329" s="650"/>
      <c r="K329" s="650"/>
      <c r="L329" s="650"/>
    </row>
    <row r="330" spans="1:12" x14ac:dyDescent="0.2">
      <c r="A330" s="652"/>
      <c r="B330" s="651" t="s">
        <v>4272</v>
      </c>
      <c r="C330" s="651" t="s">
        <v>4275</v>
      </c>
      <c r="D330" s="655">
        <v>43501</v>
      </c>
      <c r="E330" s="651" t="s">
        <v>4276</v>
      </c>
      <c r="F330" s="651" t="s">
        <v>4277</v>
      </c>
      <c r="G330" s="651"/>
      <c r="H330" s="649" t="s">
        <v>286</v>
      </c>
      <c r="I330" s="649"/>
      <c r="J330" s="209" t="s">
        <v>287</v>
      </c>
      <c r="K330" s="209" t="s">
        <v>16</v>
      </c>
      <c r="L330" s="210">
        <v>384</v>
      </c>
    </row>
    <row r="331" spans="1:12" x14ac:dyDescent="0.2">
      <c r="A331" s="652"/>
      <c r="B331" s="651"/>
      <c r="C331" s="651"/>
      <c r="D331" s="655"/>
      <c r="E331" s="651"/>
      <c r="F331" s="651"/>
      <c r="G331" s="651"/>
      <c r="H331" s="649" t="s">
        <v>242</v>
      </c>
      <c r="I331" s="649"/>
      <c r="J331" s="209" t="s">
        <v>287</v>
      </c>
      <c r="K331" s="209" t="s">
        <v>16</v>
      </c>
      <c r="L331" s="210">
        <v>981</v>
      </c>
    </row>
    <row r="332" spans="1:12" ht="24" x14ac:dyDescent="0.2">
      <c r="A332" s="652"/>
      <c r="B332" s="203" t="s">
        <v>6</v>
      </c>
      <c r="C332" s="207" t="s">
        <v>5</v>
      </c>
      <c r="D332" s="207" t="s">
        <v>288</v>
      </c>
      <c r="E332" s="207" t="s">
        <v>289</v>
      </c>
      <c r="F332" s="650"/>
      <c r="G332" s="650"/>
      <c r="H332" s="649" t="s">
        <v>290</v>
      </c>
      <c r="I332" s="649"/>
      <c r="J332" s="651" t="s">
        <v>287</v>
      </c>
      <c r="K332" s="651" t="s">
        <v>287</v>
      </c>
      <c r="L332" s="648">
        <v>0</v>
      </c>
    </row>
    <row r="333" spans="1:12" ht="24" x14ac:dyDescent="0.2">
      <c r="A333" s="652"/>
      <c r="B333" s="209" t="s">
        <v>4274</v>
      </c>
      <c r="C333" s="209" t="s">
        <v>4277</v>
      </c>
      <c r="D333" s="211">
        <v>43505</v>
      </c>
      <c r="E333" s="209" t="s">
        <v>947</v>
      </c>
      <c r="F333" s="650"/>
      <c r="G333" s="650"/>
      <c r="H333" s="649"/>
      <c r="I333" s="649"/>
      <c r="J333" s="651"/>
      <c r="K333" s="651"/>
      <c r="L333" s="648"/>
    </row>
    <row r="334" spans="1:12" ht="24" x14ac:dyDescent="0.2">
      <c r="A334" s="652">
        <v>1361</v>
      </c>
      <c r="B334" s="203" t="s">
        <v>12</v>
      </c>
      <c r="C334" s="207" t="s">
        <v>11</v>
      </c>
      <c r="D334" s="207" t="s">
        <v>280</v>
      </c>
      <c r="E334" s="207" t="s">
        <v>281</v>
      </c>
      <c r="F334" s="653" t="s">
        <v>8</v>
      </c>
      <c r="G334" s="653"/>
      <c r="H334" s="650"/>
      <c r="I334" s="650"/>
      <c r="J334" s="650"/>
      <c r="K334" s="650"/>
      <c r="L334" s="650"/>
    </row>
    <row r="335" spans="1:12" x14ac:dyDescent="0.2">
      <c r="A335" s="652"/>
      <c r="B335" s="651" t="s">
        <v>4278</v>
      </c>
      <c r="C335" s="654" t="s">
        <v>2499</v>
      </c>
      <c r="D335" s="655">
        <v>43387</v>
      </c>
      <c r="E335" s="651" t="s">
        <v>2055</v>
      </c>
      <c r="F335" s="651" t="s">
        <v>2500</v>
      </c>
      <c r="G335" s="651"/>
      <c r="H335" s="649" t="s">
        <v>286</v>
      </c>
      <c r="I335" s="649"/>
      <c r="J335" s="209" t="s">
        <v>287</v>
      </c>
      <c r="K335" s="209" t="s">
        <v>16</v>
      </c>
      <c r="L335" s="210">
        <v>728.85</v>
      </c>
    </row>
    <row r="336" spans="1:12" x14ac:dyDescent="0.2">
      <c r="A336" s="652"/>
      <c r="B336" s="651"/>
      <c r="C336" s="654"/>
      <c r="D336" s="655"/>
      <c r="E336" s="651"/>
      <c r="F336" s="651"/>
      <c r="G336" s="651"/>
      <c r="H336" s="649" t="s">
        <v>242</v>
      </c>
      <c r="I336" s="649"/>
      <c r="J336" s="651" t="s">
        <v>287</v>
      </c>
      <c r="K336" s="651" t="s">
        <v>16</v>
      </c>
      <c r="L336" s="648">
        <v>843.19</v>
      </c>
    </row>
    <row r="337" spans="1:12" x14ac:dyDescent="0.2">
      <c r="A337" s="652"/>
      <c r="B337" s="651"/>
      <c r="C337" s="654"/>
      <c r="D337" s="655"/>
      <c r="E337" s="651"/>
      <c r="F337" s="651"/>
      <c r="G337" s="651"/>
      <c r="H337" s="649"/>
      <c r="I337" s="649"/>
      <c r="J337" s="651"/>
      <c r="K337" s="651"/>
      <c r="L337" s="648"/>
    </row>
    <row r="338" spans="1:12" ht="24" x14ac:dyDescent="0.2">
      <c r="A338" s="652"/>
      <c r="B338" s="203" t="s">
        <v>6</v>
      </c>
      <c r="C338" s="207" t="s">
        <v>5</v>
      </c>
      <c r="D338" s="207" t="s">
        <v>288</v>
      </c>
      <c r="E338" s="207" t="s">
        <v>289</v>
      </c>
      <c r="F338" s="650"/>
      <c r="G338" s="650"/>
      <c r="H338" s="649" t="s">
        <v>290</v>
      </c>
      <c r="I338" s="649"/>
      <c r="J338" s="651" t="s">
        <v>287</v>
      </c>
      <c r="K338" s="651" t="s">
        <v>287</v>
      </c>
      <c r="L338" s="648">
        <v>0</v>
      </c>
    </row>
    <row r="339" spans="1:12" ht="24" x14ac:dyDescent="0.2">
      <c r="A339" s="652"/>
      <c r="B339" s="209" t="s">
        <v>302</v>
      </c>
      <c r="C339" s="209" t="s">
        <v>2500</v>
      </c>
      <c r="D339" s="211">
        <v>43395</v>
      </c>
      <c r="E339" s="209" t="s">
        <v>2501</v>
      </c>
      <c r="F339" s="650"/>
      <c r="G339" s="650"/>
      <c r="H339" s="649"/>
      <c r="I339" s="649"/>
      <c r="J339" s="651"/>
      <c r="K339" s="651"/>
      <c r="L339" s="648"/>
    </row>
    <row r="340" spans="1:12" ht="24" x14ac:dyDescent="0.2">
      <c r="A340" s="652">
        <v>1362</v>
      </c>
      <c r="B340" s="203" t="s">
        <v>12</v>
      </c>
      <c r="C340" s="207" t="s">
        <v>11</v>
      </c>
      <c r="D340" s="207" t="s">
        <v>280</v>
      </c>
      <c r="E340" s="207" t="s">
        <v>281</v>
      </c>
      <c r="F340" s="653" t="s">
        <v>8</v>
      </c>
      <c r="G340" s="653"/>
      <c r="H340" s="650"/>
      <c r="I340" s="650"/>
      <c r="J340" s="650"/>
      <c r="K340" s="650"/>
      <c r="L340" s="650"/>
    </row>
    <row r="341" spans="1:12" x14ac:dyDescent="0.2">
      <c r="A341" s="652"/>
      <c r="B341" s="651" t="s">
        <v>4279</v>
      </c>
      <c r="C341" s="654" t="s">
        <v>4280</v>
      </c>
      <c r="D341" s="655">
        <v>43390</v>
      </c>
      <c r="E341" s="651" t="s">
        <v>1720</v>
      </c>
      <c r="F341" s="651" t="s">
        <v>4281</v>
      </c>
      <c r="G341" s="651"/>
      <c r="H341" s="649" t="s">
        <v>286</v>
      </c>
      <c r="I341" s="649"/>
      <c r="J341" s="209" t="s">
        <v>287</v>
      </c>
      <c r="K341" s="209" t="s">
        <v>16</v>
      </c>
      <c r="L341" s="210">
        <v>1620</v>
      </c>
    </row>
    <row r="342" spans="1:12" x14ac:dyDescent="0.2">
      <c r="A342" s="652"/>
      <c r="B342" s="651"/>
      <c r="C342" s="654"/>
      <c r="D342" s="655"/>
      <c r="E342" s="651"/>
      <c r="F342" s="651"/>
      <c r="G342" s="651"/>
      <c r="H342" s="649" t="s">
        <v>242</v>
      </c>
      <c r="I342" s="649"/>
      <c r="J342" s="209" t="s">
        <v>287</v>
      </c>
      <c r="K342" s="209" t="s">
        <v>16</v>
      </c>
      <c r="L342" s="210">
        <v>8329.15</v>
      </c>
    </row>
    <row r="343" spans="1:12" ht="24" x14ac:dyDescent="0.2">
      <c r="A343" s="652"/>
      <c r="B343" s="203" t="s">
        <v>6</v>
      </c>
      <c r="C343" s="207" t="s">
        <v>5</v>
      </c>
      <c r="D343" s="207" t="s">
        <v>288</v>
      </c>
      <c r="E343" s="207" t="s">
        <v>289</v>
      </c>
      <c r="F343" s="650"/>
      <c r="G343" s="650"/>
      <c r="H343" s="649" t="s">
        <v>290</v>
      </c>
      <c r="I343" s="649"/>
      <c r="J343" s="651" t="s">
        <v>287</v>
      </c>
      <c r="K343" s="651" t="s">
        <v>287</v>
      </c>
      <c r="L343" s="648">
        <v>0</v>
      </c>
    </row>
    <row r="344" spans="1:12" ht="36" x14ac:dyDescent="0.2">
      <c r="A344" s="652"/>
      <c r="B344" s="209" t="s">
        <v>4282</v>
      </c>
      <c r="C344" s="209" t="s">
        <v>4281</v>
      </c>
      <c r="D344" s="211">
        <v>43401</v>
      </c>
      <c r="E344" s="209" t="s">
        <v>4283</v>
      </c>
      <c r="F344" s="650"/>
      <c r="G344" s="650"/>
      <c r="H344" s="649"/>
      <c r="I344" s="649"/>
      <c r="J344" s="651"/>
      <c r="K344" s="651"/>
      <c r="L344" s="648"/>
    </row>
    <row r="345" spans="1:12" ht="24" x14ac:dyDescent="0.2">
      <c r="A345" s="652">
        <v>1363</v>
      </c>
      <c r="B345" s="203" t="s">
        <v>12</v>
      </c>
      <c r="C345" s="207" t="s">
        <v>11</v>
      </c>
      <c r="D345" s="207" t="s">
        <v>280</v>
      </c>
      <c r="E345" s="207" t="s">
        <v>281</v>
      </c>
      <c r="F345" s="653" t="s">
        <v>8</v>
      </c>
      <c r="G345" s="653"/>
      <c r="H345" s="650"/>
      <c r="I345" s="650"/>
      <c r="J345" s="650"/>
      <c r="K345" s="650"/>
      <c r="L345" s="650"/>
    </row>
    <row r="346" spans="1:12" x14ac:dyDescent="0.2">
      <c r="A346" s="652"/>
      <c r="B346" s="651" t="s">
        <v>4279</v>
      </c>
      <c r="C346" s="654" t="s">
        <v>4284</v>
      </c>
      <c r="D346" s="655">
        <v>43498</v>
      </c>
      <c r="E346" s="651" t="s">
        <v>839</v>
      </c>
      <c r="F346" s="651" t="s">
        <v>1884</v>
      </c>
      <c r="G346" s="651"/>
      <c r="H346" s="649" t="s">
        <v>286</v>
      </c>
      <c r="I346" s="649"/>
      <c r="J346" s="209" t="s">
        <v>287</v>
      </c>
      <c r="K346" s="209" t="s">
        <v>16</v>
      </c>
      <c r="L346" s="210">
        <v>735</v>
      </c>
    </row>
    <row r="347" spans="1:12" x14ac:dyDescent="0.2">
      <c r="A347" s="652"/>
      <c r="B347" s="651"/>
      <c r="C347" s="654"/>
      <c r="D347" s="655"/>
      <c r="E347" s="651"/>
      <c r="F347" s="651"/>
      <c r="G347" s="651"/>
      <c r="H347" s="649" t="s">
        <v>242</v>
      </c>
      <c r="I347" s="649"/>
      <c r="J347" s="209" t="s">
        <v>287</v>
      </c>
      <c r="K347" s="209" t="s">
        <v>287</v>
      </c>
      <c r="L347" s="210">
        <v>0</v>
      </c>
    </row>
    <row r="348" spans="1:12" ht="24" x14ac:dyDescent="0.2">
      <c r="A348" s="652"/>
      <c r="B348" s="203" t="s">
        <v>6</v>
      </c>
      <c r="C348" s="207" t="s">
        <v>5</v>
      </c>
      <c r="D348" s="207" t="s">
        <v>288</v>
      </c>
      <c r="E348" s="207" t="s">
        <v>289</v>
      </c>
      <c r="F348" s="650"/>
      <c r="G348" s="650"/>
      <c r="H348" s="649" t="s">
        <v>290</v>
      </c>
      <c r="I348" s="649"/>
      <c r="J348" s="651" t="s">
        <v>287</v>
      </c>
      <c r="K348" s="651" t="s">
        <v>287</v>
      </c>
      <c r="L348" s="648">
        <v>0</v>
      </c>
    </row>
    <row r="349" spans="1:12" ht="36" x14ac:dyDescent="0.2">
      <c r="A349" s="652"/>
      <c r="B349" s="209" t="s">
        <v>4282</v>
      </c>
      <c r="C349" s="209" t="s">
        <v>1884</v>
      </c>
      <c r="D349" s="211">
        <v>43504</v>
      </c>
      <c r="E349" s="209" t="s">
        <v>1885</v>
      </c>
      <c r="F349" s="650"/>
      <c r="G349" s="650"/>
      <c r="H349" s="649"/>
      <c r="I349" s="649"/>
      <c r="J349" s="651"/>
      <c r="K349" s="651"/>
      <c r="L349" s="648"/>
    </row>
    <row r="350" spans="1:12" ht="24" x14ac:dyDescent="0.2">
      <c r="A350" s="652">
        <v>1364</v>
      </c>
      <c r="B350" s="203" t="s">
        <v>12</v>
      </c>
      <c r="C350" s="207" t="s">
        <v>11</v>
      </c>
      <c r="D350" s="207" t="s">
        <v>280</v>
      </c>
      <c r="E350" s="207" t="s">
        <v>281</v>
      </c>
      <c r="F350" s="653" t="s">
        <v>8</v>
      </c>
      <c r="G350" s="653"/>
      <c r="H350" s="650"/>
      <c r="I350" s="650"/>
      <c r="J350" s="650"/>
      <c r="K350" s="650"/>
      <c r="L350" s="650"/>
    </row>
    <row r="351" spans="1:12" x14ac:dyDescent="0.2">
      <c r="A351" s="652"/>
      <c r="B351" s="651" t="s">
        <v>4279</v>
      </c>
      <c r="C351" s="654" t="s">
        <v>4285</v>
      </c>
      <c r="D351" s="655">
        <v>43539</v>
      </c>
      <c r="E351" s="651" t="s">
        <v>354</v>
      </c>
      <c r="F351" s="651" t="s">
        <v>4286</v>
      </c>
      <c r="G351" s="651"/>
      <c r="H351" s="649" t="s">
        <v>286</v>
      </c>
      <c r="I351" s="649"/>
      <c r="J351" s="209" t="s">
        <v>287</v>
      </c>
      <c r="K351" s="209" t="s">
        <v>16</v>
      </c>
      <c r="L351" s="210">
        <v>360</v>
      </c>
    </row>
    <row r="352" spans="1:12" x14ac:dyDescent="0.2">
      <c r="A352" s="652"/>
      <c r="B352" s="651"/>
      <c r="C352" s="654"/>
      <c r="D352" s="655"/>
      <c r="E352" s="651"/>
      <c r="F352" s="651"/>
      <c r="G352" s="651"/>
      <c r="H352" s="649" t="s">
        <v>242</v>
      </c>
      <c r="I352" s="649"/>
      <c r="J352" s="651" t="s">
        <v>287</v>
      </c>
      <c r="K352" s="651" t="s">
        <v>287</v>
      </c>
      <c r="L352" s="648">
        <v>0</v>
      </c>
    </row>
    <row r="353" spans="1:12" x14ac:dyDescent="0.2">
      <c r="A353" s="652"/>
      <c r="B353" s="651"/>
      <c r="C353" s="654"/>
      <c r="D353" s="655"/>
      <c r="E353" s="651"/>
      <c r="F353" s="651"/>
      <c r="G353" s="651"/>
      <c r="H353" s="649"/>
      <c r="I353" s="649"/>
      <c r="J353" s="651"/>
      <c r="K353" s="651"/>
      <c r="L353" s="648"/>
    </row>
    <row r="354" spans="1:12" ht="24" x14ac:dyDescent="0.2">
      <c r="A354" s="652"/>
      <c r="B354" s="203" t="s">
        <v>6</v>
      </c>
      <c r="C354" s="207" t="s">
        <v>5</v>
      </c>
      <c r="D354" s="207" t="s">
        <v>288</v>
      </c>
      <c r="E354" s="207" t="s">
        <v>289</v>
      </c>
      <c r="F354" s="650"/>
      <c r="G354" s="650"/>
      <c r="H354" s="649" t="s">
        <v>290</v>
      </c>
      <c r="I354" s="649"/>
      <c r="J354" s="651" t="s">
        <v>287</v>
      </c>
      <c r="K354" s="651" t="s">
        <v>287</v>
      </c>
      <c r="L354" s="648">
        <v>0</v>
      </c>
    </row>
    <row r="355" spans="1:12" ht="36" x14ac:dyDescent="0.2">
      <c r="A355" s="652"/>
      <c r="B355" s="209" t="s">
        <v>4282</v>
      </c>
      <c r="C355" s="209" t="s">
        <v>4286</v>
      </c>
      <c r="D355" s="211">
        <v>43549</v>
      </c>
      <c r="E355" s="209" t="s">
        <v>2482</v>
      </c>
      <c r="F355" s="650"/>
      <c r="G355" s="650"/>
      <c r="H355" s="649"/>
      <c r="I355" s="649"/>
      <c r="J355" s="651"/>
      <c r="K355" s="651"/>
      <c r="L355" s="648"/>
    </row>
    <row r="356" spans="1:12" ht="24" x14ac:dyDescent="0.2">
      <c r="A356" s="652">
        <v>1365</v>
      </c>
      <c r="B356" s="203" t="s">
        <v>12</v>
      </c>
      <c r="C356" s="207" t="s">
        <v>11</v>
      </c>
      <c r="D356" s="207" t="s">
        <v>280</v>
      </c>
      <c r="E356" s="207" t="s">
        <v>281</v>
      </c>
      <c r="F356" s="653" t="s">
        <v>8</v>
      </c>
      <c r="G356" s="653"/>
      <c r="H356" s="650"/>
      <c r="I356" s="650"/>
      <c r="J356" s="650"/>
      <c r="K356" s="650"/>
      <c r="L356" s="650"/>
    </row>
    <row r="357" spans="1:12" x14ac:dyDescent="0.2">
      <c r="A357" s="652"/>
      <c r="B357" s="651" t="s">
        <v>4279</v>
      </c>
      <c r="C357" s="654" t="s">
        <v>4285</v>
      </c>
      <c r="D357" s="655">
        <v>43539</v>
      </c>
      <c r="E357" s="651" t="s">
        <v>354</v>
      </c>
      <c r="F357" s="651" t="s">
        <v>4287</v>
      </c>
      <c r="G357" s="651"/>
      <c r="H357" s="649" t="s">
        <v>286</v>
      </c>
      <c r="I357" s="649"/>
      <c r="J357" s="209" t="s">
        <v>287</v>
      </c>
      <c r="K357" s="209" t="s">
        <v>16</v>
      </c>
      <c r="L357" s="210">
        <v>552</v>
      </c>
    </row>
    <row r="358" spans="1:12" x14ac:dyDescent="0.2">
      <c r="A358" s="652"/>
      <c r="B358" s="651"/>
      <c r="C358" s="654"/>
      <c r="D358" s="655"/>
      <c r="E358" s="651"/>
      <c r="F358" s="651"/>
      <c r="G358" s="651"/>
      <c r="H358" s="649" t="s">
        <v>242</v>
      </c>
      <c r="I358" s="649"/>
      <c r="J358" s="651" t="s">
        <v>287</v>
      </c>
      <c r="K358" s="651" t="s">
        <v>287</v>
      </c>
      <c r="L358" s="648">
        <v>0</v>
      </c>
    </row>
    <row r="359" spans="1:12" x14ac:dyDescent="0.2">
      <c r="A359" s="652"/>
      <c r="B359" s="651"/>
      <c r="C359" s="654"/>
      <c r="D359" s="655"/>
      <c r="E359" s="651"/>
      <c r="F359" s="651"/>
      <c r="G359" s="651"/>
      <c r="H359" s="649"/>
      <c r="I359" s="649"/>
      <c r="J359" s="651"/>
      <c r="K359" s="651"/>
      <c r="L359" s="648"/>
    </row>
    <row r="360" spans="1:12" ht="24" x14ac:dyDescent="0.2">
      <c r="A360" s="652"/>
      <c r="B360" s="203" t="s">
        <v>6</v>
      </c>
      <c r="C360" s="207" t="s">
        <v>5</v>
      </c>
      <c r="D360" s="207" t="s">
        <v>288</v>
      </c>
      <c r="E360" s="207" t="s">
        <v>289</v>
      </c>
      <c r="F360" s="650"/>
      <c r="G360" s="650"/>
      <c r="H360" s="649" t="s">
        <v>290</v>
      </c>
      <c r="I360" s="649"/>
      <c r="J360" s="651" t="s">
        <v>287</v>
      </c>
      <c r="K360" s="651" t="s">
        <v>287</v>
      </c>
      <c r="L360" s="648">
        <v>0</v>
      </c>
    </row>
    <row r="361" spans="1:12" ht="36" x14ac:dyDescent="0.2">
      <c r="A361" s="652"/>
      <c r="B361" s="209" t="s">
        <v>4282</v>
      </c>
      <c r="C361" s="209" t="s">
        <v>4287</v>
      </c>
      <c r="D361" s="211">
        <v>43549</v>
      </c>
      <c r="E361" s="209" t="s">
        <v>2482</v>
      </c>
      <c r="F361" s="650"/>
      <c r="G361" s="650"/>
      <c r="H361" s="649"/>
      <c r="I361" s="649"/>
      <c r="J361" s="651"/>
      <c r="K361" s="651"/>
      <c r="L361" s="648"/>
    </row>
    <row r="362" spans="1:12" ht="24" x14ac:dyDescent="0.2">
      <c r="A362" s="652">
        <v>1366</v>
      </c>
      <c r="B362" s="203" t="s">
        <v>12</v>
      </c>
      <c r="C362" s="207" t="s">
        <v>11</v>
      </c>
      <c r="D362" s="207" t="s">
        <v>280</v>
      </c>
      <c r="E362" s="207" t="s">
        <v>281</v>
      </c>
      <c r="F362" s="653" t="s">
        <v>8</v>
      </c>
      <c r="G362" s="653"/>
      <c r="H362" s="650"/>
      <c r="I362" s="650"/>
      <c r="J362" s="650"/>
      <c r="K362" s="650"/>
      <c r="L362" s="650"/>
    </row>
    <row r="363" spans="1:12" x14ac:dyDescent="0.2">
      <c r="A363" s="652"/>
      <c r="B363" s="651" t="s">
        <v>4288</v>
      </c>
      <c r="C363" s="654" t="s">
        <v>4289</v>
      </c>
      <c r="D363" s="655">
        <v>43410</v>
      </c>
      <c r="E363" s="651" t="s">
        <v>3482</v>
      </c>
      <c r="F363" s="651" t="s">
        <v>3483</v>
      </c>
      <c r="G363" s="651"/>
      <c r="H363" s="649" t="s">
        <v>286</v>
      </c>
      <c r="I363" s="649"/>
      <c r="J363" s="209" t="s">
        <v>287</v>
      </c>
      <c r="K363" s="209" t="s">
        <v>16</v>
      </c>
      <c r="L363" s="210">
        <v>136</v>
      </c>
    </row>
    <row r="364" spans="1:12" x14ac:dyDescent="0.2">
      <c r="A364" s="652"/>
      <c r="B364" s="651"/>
      <c r="C364" s="654"/>
      <c r="D364" s="655"/>
      <c r="E364" s="651"/>
      <c r="F364" s="651"/>
      <c r="G364" s="651"/>
      <c r="H364" s="649" t="s">
        <v>242</v>
      </c>
      <c r="I364" s="649"/>
      <c r="J364" s="651" t="s">
        <v>287</v>
      </c>
      <c r="K364" s="651" t="s">
        <v>16</v>
      </c>
      <c r="L364" s="648">
        <v>276.60000000000002</v>
      </c>
    </row>
    <row r="365" spans="1:12" x14ac:dyDescent="0.2">
      <c r="A365" s="652"/>
      <c r="B365" s="651"/>
      <c r="C365" s="654"/>
      <c r="D365" s="655"/>
      <c r="E365" s="651"/>
      <c r="F365" s="651"/>
      <c r="G365" s="651"/>
      <c r="H365" s="649"/>
      <c r="I365" s="649"/>
      <c r="J365" s="651"/>
      <c r="K365" s="651"/>
      <c r="L365" s="648"/>
    </row>
    <row r="366" spans="1:12" ht="24" x14ac:dyDescent="0.2">
      <c r="A366" s="652"/>
      <c r="B366" s="203" t="s">
        <v>6</v>
      </c>
      <c r="C366" s="207" t="s">
        <v>5</v>
      </c>
      <c r="D366" s="207" t="s">
        <v>288</v>
      </c>
      <c r="E366" s="207" t="s">
        <v>289</v>
      </c>
      <c r="F366" s="650"/>
      <c r="G366" s="650"/>
      <c r="H366" s="649" t="s">
        <v>290</v>
      </c>
      <c r="I366" s="649"/>
      <c r="J366" s="651" t="s">
        <v>287</v>
      </c>
      <c r="K366" s="651" t="s">
        <v>16</v>
      </c>
      <c r="L366" s="648">
        <v>500</v>
      </c>
    </row>
    <row r="367" spans="1:12" ht="24" x14ac:dyDescent="0.2">
      <c r="A367" s="652"/>
      <c r="B367" s="209" t="s">
        <v>1253</v>
      </c>
      <c r="C367" s="209" t="s">
        <v>3483</v>
      </c>
      <c r="D367" s="211">
        <v>43411</v>
      </c>
      <c r="E367" s="209" t="s">
        <v>3414</v>
      </c>
      <c r="F367" s="650"/>
      <c r="G367" s="650"/>
      <c r="H367" s="649"/>
      <c r="I367" s="649"/>
      <c r="J367" s="651"/>
      <c r="K367" s="651"/>
      <c r="L367" s="648"/>
    </row>
    <row r="368" spans="1:12" ht="24" x14ac:dyDescent="0.2">
      <c r="A368" s="652">
        <v>1367</v>
      </c>
      <c r="B368" s="203" t="s">
        <v>12</v>
      </c>
      <c r="C368" s="207" t="s">
        <v>11</v>
      </c>
      <c r="D368" s="207" t="s">
        <v>280</v>
      </c>
      <c r="E368" s="207" t="s">
        <v>281</v>
      </c>
      <c r="F368" s="653" t="s">
        <v>8</v>
      </c>
      <c r="G368" s="653"/>
      <c r="H368" s="650"/>
      <c r="I368" s="650"/>
      <c r="J368" s="650"/>
      <c r="K368" s="650"/>
      <c r="L368" s="650"/>
    </row>
    <row r="369" spans="1:12" x14ac:dyDescent="0.2">
      <c r="A369" s="652"/>
      <c r="B369" s="651" t="s">
        <v>4288</v>
      </c>
      <c r="C369" s="654" t="s">
        <v>4290</v>
      </c>
      <c r="D369" s="655">
        <v>43417</v>
      </c>
      <c r="E369" s="651" t="s">
        <v>668</v>
      </c>
      <c r="F369" s="651" t="s">
        <v>669</v>
      </c>
      <c r="G369" s="651"/>
      <c r="H369" s="649" t="s">
        <v>286</v>
      </c>
      <c r="I369" s="649"/>
      <c r="J369" s="209" t="s">
        <v>287</v>
      </c>
      <c r="K369" s="209" t="s">
        <v>16</v>
      </c>
      <c r="L369" s="210">
        <v>146</v>
      </c>
    </row>
    <row r="370" spans="1:12" x14ac:dyDescent="0.2">
      <c r="A370" s="652"/>
      <c r="B370" s="651"/>
      <c r="C370" s="654"/>
      <c r="D370" s="655"/>
      <c r="E370" s="651"/>
      <c r="F370" s="651"/>
      <c r="G370" s="651"/>
      <c r="H370" s="649" t="s">
        <v>242</v>
      </c>
      <c r="I370" s="649"/>
      <c r="J370" s="209" t="s">
        <v>287</v>
      </c>
      <c r="K370" s="209" t="s">
        <v>16</v>
      </c>
      <c r="L370" s="210">
        <v>376.85</v>
      </c>
    </row>
    <row r="371" spans="1:12" ht="24" x14ac:dyDescent="0.2">
      <c r="A371" s="652"/>
      <c r="B371" s="203" t="s">
        <v>6</v>
      </c>
      <c r="C371" s="207" t="s">
        <v>5</v>
      </c>
      <c r="D371" s="207" t="s">
        <v>288</v>
      </c>
      <c r="E371" s="207" t="s">
        <v>289</v>
      </c>
      <c r="F371" s="650"/>
      <c r="G371" s="650"/>
      <c r="H371" s="649" t="s">
        <v>290</v>
      </c>
      <c r="I371" s="649"/>
      <c r="J371" s="651" t="s">
        <v>287</v>
      </c>
      <c r="K371" s="651" t="s">
        <v>287</v>
      </c>
      <c r="L371" s="648">
        <v>0</v>
      </c>
    </row>
    <row r="372" spans="1:12" ht="24" x14ac:dyDescent="0.2">
      <c r="A372" s="652"/>
      <c r="B372" s="209" t="s">
        <v>1253</v>
      </c>
      <c r="C372" s="209" t="s">
        <v>669</v>
      </c>
      <c r="D372" s="211">
        <v>43418</v>
      </c>
      <c r="E372" s="209" t="s">
        <v>1250</v>
      </c>
      <c r="F372" s="650"/>
      <c r="G372" s="650"/>
      <c r="H372" s="649"/>
      <c r="I372" s="649"/>
      <c r="J372" s="651"/>
      <c r="K372" s="651"/>
      <c r="L372" s="648"/>
    </row>
    <row r="373" spans="1:12" ht="24" x14ac:dyDescent="0.2">
      <c r="A373" s="652">
        <v>1368</v>
      </c>
      <c r="B373" s="203" t="s">
        <v>12</v>
      </c>
      <c r="C373" s="207" t="s">
        <v>11</v>
      </c>
      <c r="D373" s="207" t="s">
        <v>280</v>
      </c>
      <c r="E373" s="207" t="s">
        <v>281</v>
      </c>
      <c r="F373" s="653" t="s">
        <v>8</v>
      </c>
      <c r="G373" s="653"/>
      <c r="H373" s="650"/>
      <c r="I373" s="650"/>
      <c r="J373" s="650"/>
      <c r="K373" s="650"/>
      <c r="L373" s="650"/>
    </row>
    <row r="374" spans="1:12" x14ac:dyDescent="0.2">
      <c r="A374" s="652"/>
      <c r="B374" s="651" t="s">
        <v>4288</v>
      </c>
      <c r="C374" s="654" t="s">
        <v>4291</v>
      </c>
      <c r="D374" s="655">
        <v>43502</v>
      </c>
      <c r="E374" s="651" t="s">
        <v>3297</v>
      </c>
      <c r="F374" s="651" t="s">
        <v>3298</v>
      </c>
      <c r="G374" s="651"/>
      <c r="H374" s="649" t="s">
        <v>286</v>
      </c>
      <c r="I374" s="649"/>
      <c r="J374" s="209" t="s">
        <v>287</v>
      </c>
      <c r="K374" s="209" t="s">
        <v>16</v>
      </c>
      <c r="L374" s="210">
        <v>489.83</v>
      </c>
    </row>
    <row r="375" spans="1:12" x14ac:dyDescent="0.2">
      <c r="A375" s="652"/>
      <c r="B375" s="651"/>
      <c r="C375" s="654"/>
      <c r="D375" s="655"/>
      <c r="E375" s="651"/>
      <c r="F375" s="651"/>
      <c r="G375" s="651"/>
      <c r="H375" s="649" t="s">
        <v>242</v>
      </c>
      <c r="I375" s="649"/>
      <c r="J375" s="209" t="s">
        <v>287</v>
      </c>
      <c r="K375" s="209" t="s">
        <v>16</v>
      </c>
      <c r="L375" s="210">
        <v>493.67</v>
      </c>
    </row>
    <row r="376" spans="1:12" ht="24" x14ac:dyDescent="0.2">
      <c r="A376" s="652"/>
      <c r="B376" s="203" t="s">
        <v>6</v>
      </c>
      <c r="C376" s="207" t="s">
        <v>5</v>
      </c>
      <c r="D376" s="207" t="s">
        <v>288</v>
      </c>
      <c r="E376" s="207" t="s">
        <v>289</v>
      </c>
      <c r="F376" s="650"/>
      <c r="G376" s="650"/>
      <c r="H376" s="649" t="s">
        <v>290</v>
      </c>
      <c r="I376" s="649"/>
      <c r="J376" s="651" t="s">
        <v>287</v>
      </c>
      <c r="K376" s="651" t="s">
        <v>287</v>
      </c>
      <c r="L376" s="648">
        <v>0</v>
      </c>
    </row>
    <row r="377" spans="1:12" ht="24" x14ac:dyDescent="0.2">
      <c r="A377" s="652"/>
      <c r="B377" s="209" t="s">
        <v>1253</v>
      </c>
      <c r="C377" s="209" t="s">
        <v>3298</v>
      </c>
      <c r="D377" s="211">
        <v>43505</v>
      </c>
      <c r="E377" s="209" t="s">
        <v>3004</v>
      </c>
      <c r="F377" s="650"/>
      <c r="G377" s="650"/>
      <c r="H377" s="649"/>
      <c r="I377" s="649"/>
      <c r="J377" s="651"/>
      <c r="K377" s="651"/>
      <c r="L377" s="648"/>
    </row>
    <row r="378" spans="1:12" ht="24" x14ac:dyDescent="0.2">
      <c r="A378" s="652">
        <v>1369</v>
      </c>
      <c r="B378" s="203" t="s">
        <v>12</v>
      </c>
      <c r="C378" s="207" t="s">
        <v>11</v>
      </c>
      <c r="D378" s="207" t="s">
        <v>280</v>
      </c>
      <c r="E378" s="207" t="s">
        <v>281</v>
      </c>
      <c r="F378" s="653" t="s">
        <v>8</v>
      </c>
      <c r="G378" s="653"/>
      <c r="H378" s="650"/>
      <c r="I378" s="650"/>
      <c r="J378" s="650"/>
      <c r="K378" s="650"/>
      <c r="L378" s="650"/>
    </row>
    <row r="379" spans="1:12" x14ac:dyDescent="0.2">
      <c r="A379" s="652"/>
      <c r="B379" s="651" t="s">
        <v>4288</v>
      </c>
      <c r="C379" s="654" t="s">
        <v>4292</v>
      </c>
      <c r="D379" s="655">
        <v>43532</v>
      </c>
      <c r="E379" s="651" t="s">
        <v>862</v>
      </c>
      <c r="F379" s="651" t="s">
        <v>863</v>
      </c>
      <c r="G379" s="651"/>
      <c r="H379" s="649" t="s">
        <v>286</v>
      </c>
      <c r="I379" s="649"/>
      <c r="J379" s="209" t="s">
        <v>287</v>
      </c>
      <c r="K379" s="209" t="s">
        <v>16</v>
      </c>
      <c r="L379" s="210">
        <v>654.1</v>
      </c>
    </row>
    <row r="380" spans="1:12" x14ac:dyDescent="0.2">
      <c r="A380" s="652"/>
      <c r="B380" s="651"/>
      <c r="C380" s="654"/>
      <c r="D380" s="655"/>
      <c r="E380" s="651"/>
      <c r="F380" s="651"/>
      <c r="G380" s="651"/>
      <c r="H380" s="649" t="s">
        <v>242</v>
      </c>
      <c r="I380" s="649"/>
      <c r="J380" s="651" t="s">
        <v>287</v>
      </c>
      <c r="K380" s="651" t="s">
        <v>287</v>
      </c>
      <c r="L380" s="648">
        <v>0</v>
      </c>
    </row>
    <row r="381" spans="1:12" x14ac:dyDescent="0.2">
      <c r="A381" s="652"/>
      <c r="B381" s="651"/>
      <c r="C381" s="654"/>
      <c r="D381" s="655"/>
      <c r="E381" s="651"/>
      <c r="F381" s="651"/>
      <c r="G381" s="651"/>
      <c r="H381" s="649"/>
      <c r="I381" s="649"/>
      <c r="J381" s="651"/>
      <c r="K381" s="651"/>
      <c r="L381" s="648"/>
    </row>
    <row r="382" spans="1:12" ht="24" x14ac:dyDescent="0.2">
      <c r="A382" s="652"/>
      <c r="B382" s="203" t="s">
        <v>6</v>
      </c>
      <c r="C382" s="207" t="s">
        <v>5</v>
      </c>
      <c r="D382" s="207" t="s">
        <v>288</v>
      </c>
      <c r="E382" s="207" t="s">
        <v>289</v>
      </c>
      <c r="F382" s="650"/>
      <c r="G382" s="650"/>
      <c r="H382" s="649" t="s">
        <v>290</v>
      </c>
      <c r="I382" s="649"/>
      <c r="J382" s="651" t="s">
        <v>287</v>
      </c>
      <c r="K382" s="651" t="s">
        <v>287</v>
      </c>
      <c r="L382" s="648">
        <v>0</v>
      </c>
    </row>
    <row r="383" spans="1:12" ht="24" x14ac:dyDescent="0.2">
      <c r="A383" s="652"/>
      <c r="B383" s="209" t="s">
        <v>1253</v>
      </c>
      <c r="C383" s="209" t="s">
        <v>863</v>
      </c>
      <c r="D383" s="211">
        <v>43538</v>
      </c>
      <c r="E383" s="209" t="s">
        <v>4293</v>
      </c>
      <c r="F383" s="650"/>
      <c r="G383" s="650"/>
      <c r="H383" s="649"/>
      <c r="I383" s="649"/>
      <c r="J383" s="651"/>
      <c r="K383" s="651"/>
      <c r="L383" s="648"/>
    </row>
    <row r="384" spans="1:12" ht="24" x14ac:dyDescent="0.2">
      <c r="A384" s="652">
        <v>1370</v>
      </c>
      <c r="B384" s="203" t="s">
        <v>12</v>
      </c>
      <c r="C384" s="207" t="s">
        <v>11</v>
      </c>
      <c r="D384" s="207" t="s">
        <v>280</v>
      </c>
      <c r="E384" s="207" t="s">
        <v>281</v>
      </c>
      <c r="F384" s="653" t="s">
        <v>8</v>
      </c>
      <c r="G384" s="653"/>
      <c r="H384" s="650"/>
      <c r="I384" s="650"/>
      <c r="J384" s="650"/>
      <c r="K384" s="650"/>
      <c r="L384" s="650"/>
    </row>
    <row r="385" spans="1:12" x14ac:dyDescent="0.2">
      <c r="A385" s="652"/>
      <c r="B385" s="651" t="s">
        <v>4294</v>
      </c>
      <c r="C385" s="654" t="s">
        <v>4295</v>
      </c>
      <c r="D385" s="655">
        <v>43412</v>
      </c>
      <c r="E385" s="651" t="s">
        <v>675</v>
      </c>
      <c r="F385" s="651" t="s">
        <v>676</v>
      </c>
      <c r="G385" s="651"/>
      <c r="H385" s="649" t="s">
        <v>286</v>
      </c>
      <c r="I385" s="649"/>
      <c r="J385" s="209" t="s">
        <v>287</v>
      </c>
      <c r="K385" s="209" t="s">
        <v>16</v>
      </c>
      <c r="L385" s="210">
        <v>479.25</v>
      </c>
    </row>
    <row r="386" spans="1:12" x14ac:dyDescent="0.2">
      <c r="A386" s="652"/>
      <c r="B386" s="651"/>
      <c r="C386" s="654"/>
      <c r="D386" s="655"/>
      <c r="E386" s="651"/>
      <c r="F386" s="651"/>
      <c r="G386" s="651"/>
      <c r="H386" s="649" t="s">
        <v>242</v>
      </c>
      <c r="I386" s="649"/>
      <c r="J386" s="209" t="s">
        <v>287</v>
      </c>
      <c r="K386" s="209" t="s">
        <v>16</v>
      </c>
      <c r="L386" s="210">
        <v>512.6</v>
      </c>
    </row>
    <row r="387" spans="1:12" ht="24" x14ac:dyDescent="0.2">
      <c r="A387" s="652"/>
      <c r="B387" s="203" t="s">
        <v>6</v>
      </c>
      <c r="C387" s="207" t="s">
        <v>5</v>
      </c>
      <c r="D387" s="207" t="s">
        <v>288</v>
      </c>
      <c r="E387" s="207" t="s">
        <v>289</v>
      </c>
      <c r="F387" s="650"/>
      <c r="G387" s="650"/>
      <c r="H387" s="649" t="s">
        <v>290</v>
      </c>
      <c r="I387" s="649"/>
      <c r="J387" s="651" t="s">
        <v>287</v>
      </c>
      <c r="K387" s="651" t="s">
        <v>16</v>
      </c>
      <c r="L387" s="648">
        <v>88.72</v>
      </c>
    </row>
    <row r="388" spans="1:12" ht="24" x14ac:dyDescent="0.2">
      <c r="A388" s="652"/>
      <c r="B388" s="209" t="s">
        <v>1091</v>
      </c>
      <c r="C388" s="209" t="s">
        <v>676</v>
      </c>
      <c r="D388" s="211">
        <v>43415</v>
      </c>
      <c r="E388" s="209" t="s">
        <v>1298</v>
      </c>
      <c r="F388" s="650"/>
      <c r="G388" s="650"/>
      <c r="H388" s="649"/>
      <c r="I388" s="649"/>
      <c r="J388" s="651"/>
      <c r="K388" s="651"/>
      <c r="L388" s="648"/>
    </row>
    <row r="389" spans="1:12" ht="24" x14ac:dyDescent="0.2">
      <c r="A389" s="652">
        <v>1371</v>
      </c>
      <c r="B389" s="203" t="s">
        <v>12</v>
      </c>
      <c r="C389" s="207" t="s">
        <v>11</v>
      </c>
      <c r="D389" s="207" t="s">
        <v>280</v>
      </c>
      <c r="E389" s="207" t="s">
        <v>281</v>
      </c>
      <c r="F389" s="653" t="s">
        <v>8</v>
      </c>
      <c r="G389" s="653"/>
      <c r="H389" s="650"/>
      <c r="I389" s="650"/>
      <c r="J389" s="650"/>
      <c r="K389" s="650"/>
      <c r="L389" s="650"/>
    </row>
    <row r="390" spans="1:12" x14ac:dyDescent="0.2">
      <c r="A390" s="652"/>
      <c r="B390" s="651" t="s">
        <v>4296</v>
      </c>
      <c r="C390" s="654" t="s">
        <v>4297</v>
      </c>
      <c r="D390" s="655">
        <v>43385</v>
      </c>
      <c r="E390" s="651" t="s">
        <v>628</v>
      </c>
      <c r="F390" s="651" t="s">
        <v>4298</v>
      </c>
      <c r="G390" s="651"/>
      <c r="H390" s="649" t="s">
        <v>286</v>
      </c>
      <c r="I390" s="649"/>
      <c r="J390" s="209" t="s">
        <v>287</v>
      </c>
      <c r="K390" s="209" t="s">
        <v>287</v>
      </c>
      <c r="L390" s="210">
        <v>0</v>
      </c>
    </row>
    <row r="391" spans="1:12" x14ac:dyDescent="0.2">
      <c r="A391" s="652"/>
      <c r="B391" s="651"/>
      <c r="C391" s="654"/>
      <c r="D391" s="655"/>
      <c r="E391" s="651"/>
      <c r="F391" s="651"/>
      <c r="G391" s="651"/>
      <c r="H391" s="649" t="s">
        <v>242</v>
      </c>
      <c r="I391" s="649"/>
      <c r="J391" s="209" t="s">
        <v>287</v>
      </c>
      <c r="K391" s="209" t="s">
        <v>16</v>
      </c>
      <c r="L391" s="210">
        <v>314.39999999999998</v>
      </c>
    </row>
    <row r="392" spans="1:12" ht="24" x14ac:dyDescent="0.2">
      <c r="A392" s="652"/>
      <c r="B392" s="203" t="s">
        <v>6</v>
      </c>
      <c r="C392" s="207" t="s">
        <v>5</v>
      </c>
      <c r="D392" s="207" t="s">
        <v>288</v>
      </c>
      <c r="E392" s="207" t="s">
        <v>289</v>
      </c>
      <c r="F392" s="650"/>
      <c r="G392" s="650"/>
      <c r="H392" s="649" t="s">
        <v>290</v>
      </c>
      <c r="I392" s="649"/>
      <c r="J392" s="651" t="s">
        <v>287</v>
      </c>
      <c r="K392" s="651" t="s">
        <v>16</v>
      </c>
      <c r="L392" s="648">
        <v>515</v>
      </c>
    </row>
    <row r="393" spans="1:12" ht="24" x14ac:dyDescent="0.2">
      <c r="A393" s="652"/>
      <c r="B393" s="209" t="s">
        <v>4299</v>
      </c>
      <c r="C393" s="209" t="s">
        <v>4298</v>
      </c>
      <c r="D393" s="211">
        <v>43385</v>
      </c>
      <c r="E393" s="209" t="s">
        <v>4300</v>
      </c>
      <c r="F393" s="650"/>
      <c r="G393" s="650"/>
      <c r="H393" s="649"/>
      <c r="I393" s="649"/>
      <c r="J393" s="651"/>
      <c r="K393" s="651"/>
      <c r="L393" s="648"/>
    </row>
    <row r="394" spans="1:12" ht="24" x14ac:dyDescent="0.2">
      <c r="A394" s="652">
        <v>1372</v>
      </c>
      <c r="B394" s="203" t="s">
        <v>12</v>
      </c>
      <c r="C394" s="207" t="s">
        <v>11</v>
      </c>
      <c r="D394" s="207" t="s">
        <v>280</v>
      </c>
      <c r="E394" s="207" t="s">
        <v>281</v>
      </c>
      <c r="F394" s="653" t="s">
        <v>8</v>
      </c>
      <c r="G394" s="653"/>
      <c r="H394" s="650"/>
      <c r="I394" s="650"/>
      <c r="J394" s="650"/>
      <c r="K394" s="650"/>
      <c r="L394" s="650"/>
    </row>
    <row r="395" spans="1:12" x14ac:dyDescent="0.2">
      <c r="A395" s="652"/>
      <c r="B395" s="651" t="s">
        <v>4296</v>
      </c>
      <c r="C395" s="654" t="s">
        <v>4301</v>
      </c>
      <c r="D395" s="655">
        <v>43539</v>
      </c>
      <c r="E395" s="651" t="s">
        <v>4276</v>
      </c>
      <c r="F395" s="651" t="s">
        <v>4302</v>
      </c>
      <c r="G395" s="651"/>
      <c r="H395" s="649" t="s">
        <v>286</v>
      </c>
      <c r="I395" s="649"/>
      <c r="J395" s="209" t="s">
        <v>287</v>
      </c>
      <c r="K395" s="209" t="s">
        <v>16</v>
      </c>
      <c r="L395" s="210">
        <v>460.76</v>
      </c>
    </row>
    <row r="396" spans="1:12" x14ac:dyDescent="0.2">
      <c r="A396" s="652"/>
      <c r="B396" s="651"/>
      <c r="C396" s="654"/>
      <c r="D396" s="655"/>
      <c r="E396" s="651"/>
      <c r="F396" s="651"/>
      <c r="G396" s="651"/>
      <c r="H396" s="649" t="s">
        <v>242</v>
      </c>
      <c r="I396" s="649"/>
      <c r="J396" s="209" t="s">
        <v>287</v>
      </c>
      <c r="K396" s="209" t="s">
        <v>16</v>
      </c>
      <c r="L396" s="210">
        <v>1239.73</v>
      </c>
    </row>
    <row r="397" spans="1:12" ht="24" x14ac:dyDescent="0.2">
      <c r="A397" s="652"/>
      <c r="B397" s="203" t="s">
        <v>6</v>
      </c>
      <c r="C397" s="207" t="s">
        <v>5</v>
      </c>
      <c r="D397" s="207" t="s">
        <v>288</v>
      </c>
      <c r="E397" s="207" t="s">
        <v>289</v>
      </c>
      <c r="F397" s="650"/>
      <c r="G397" s="650"/>
      <c r="H397" s="649" t="s">
        <v>290</v>
      </c>
      <c r="I397" s="649"/>
      <c r="J397" s="651" t="s">
        <v>287</v>
      </c>
      <c r="K397" s="651" t="s">
        <v>16</v>
      </c>
      <c r="L397" s="648">
        <v>341.06</v>
      </c>
    </row>
    <row r="398" spans="1:12" ht="24" x14ac:dyDescent="0.2">
      <c r="A398" s="652"/>
      <c r="B398" s="209" t="s">
        <v>4299</v>
      </c>
      <c r="C398" s="209" t="s">
        <v>4302</v>
      </c>
      <c r="D398" s="211">
        <v>43544</v>
      </c>
      <c r="E398" s="209" t="s">
        <v>1371</v>
      </c>
      <c r="F398" s="650"/>
      <c r="G398" s="650"/>
      <c r="H398" s="649"/>
      <c r="I398" s="649"/>
      <c r="J398" s="651"/>
      <c r="K398" s="651"/>
      <c r="L398" s="648"/>
    </row>
    <row r="399" spans="1:12" ht="24" x14ac:dyDescent="0.2">
      <c r="A399" s="652">
        <v>1373</v>
      </c>
      <c r="B399" s="203" t="s">
        <v>12</v>
      </c>
      <c r="C399" s="207" t="s">
        <v>11</v>
      </c>
      <c r="D399" s="207" t="s">
        <v>280</v>
      </c>
      <c r="E399" s="207" t="s">
        <v>281</v>
      </c>
      <c r="F399" s="653" t="s">
        <v>8</v>
      </c>
      <c r="G399" s="653"/>
      <c r="H399" s="650"/>
      <c r="I399" s="650"/>
      <c r="J399" s="650"/>
      <c r="K399" s="650"/>
      <c r="L399" s="650"/>
    </row>
    <row r="400" spans="1:12" x14ac:dyDescent="0.2">
      <c r="A400" s="652"/>
      <c r="B400" s="651" t="s">
        <v>4303</v>
      </c>
      <c r="C400" s="654" t="s">
        <v>4304</v>
      </c>
      <c r="D400" s="655">
        <v>43429</v>
      </c>
      <c r="E400" s="651" t="s">
        <v>389</v>
      </c>
      <c r="F400" s="651" t="s">
        <v>4305</v>
      </c>
      <c r="G400" s="651"/>
      <c r="H400" s="649" t="s">
        <v>286</v>
      </c>
      <c r="I400" s="649"/>
      <c r="J400" s="209" t="s">
        <v>287</v>
      </c>
      <c r="K400" s="209" t="s">
        <v>16</v>
      </c>
      <c r="L400" s="210">
        <v>924</v>
      </c>
    </row>
    <row r="401" spans="1:12" x14ac:dyDescent="0.2">
      <c r="A401" s="652"/>
      <c r="B401" s="651"/>
      <c r="C401" s="654"/>
      <c r="D401" s="655"/>
      <c r="E401" s="651"/>
      <c r="F401" s="651"/>
      <c r="G401" s="651"/>
      <c r="H401" s="649" t="s">
        <v>242</v>
      </c>
      <c r="I401" s="649"/>
      <c r="J401" s="209" t="s">
        <v>287</v>
      </c>
      <c r="K401" s="209" t="s">
        <v>16</v>
      </c>
      <c r="L401" s="210">
        <v>991.48</v>
      </c>
    </row>
    <row r="402" spans="1:12" ht="24" x14ac:dyDescent="0.2">
      <c r="A402" s="652"/>
      <c r="B402" s="203" t="s">
        <v>6</v>
      </c>
      <c r="C402" s="207" t="s">
        <v>5</v>
      </c>
      <c r="D402" s="207" t="s">
        <v>288</v>
      </c>
      <c r="E402" s="207" t="s">
        <v>289</v>
      </c>
      <c r="F402" s="650"/>
      <c r="G402" s="650"/>
      <c r="H402" s="649" t="s">
        <v>290</v>
      </c>
      <c r="I402" s="649"/>
      <c r="J402" s="651" t="s">
        <v>287</v>
      </c>
      <c r="K402" s="651" t="s">
        <v>287</v>
      </c>
      <c r="L402" s="648">
        <v>0</v>
      </c>
    </row>
    <row r="403" spans="1:12" ht="36" x14ac:dyDescent="0.2">
      <c r="A403" s="652"/>
      <c r="B403" s="209" t="s">
        <v>4306</v>
      </c>
      <c r="C403" s="209" t="s">
        <v>4305</v>
      </c>
      <c r="D403" s="211">
        <v>43434</v>
      </c>
      <c r="E403" s="209" t="s">
        <v>1035</v>
      </c>
      <c r="F403" s="650"/>
      <c r="G403" s="650"/>
      <c r="H403" s="649"/>
      <c r="I403" s="649"/>
      <c r="J403" s="651"/>
      <c r="K403" s="651"/>
      <c r="L403" s="648"/>
    </row>
    <row r="404" spans="1:12" ht="24" x14ac:dyDescent="0.2">
      <c r="A404" s="652">
        <v>1374</v>
      </c>
      <c r="B404" s="203" t="s">
        <v>12</v>
      </c>
      <c r="C404" s="207" t="s">
        <v>11</v>
      </c>
      <c r="D404" s="207" t="s">
        <v>280</v>
      </c>
      <c r="E404" s="207" t="s">
        <v>281</v>
      </c>
      <c r="F404" s="653" t="s">
        <v>8</v>
      </c>
      <c r="G404" s="653"/>
      <c r="H404" s="650"/>
      <c r="I404" s="650"/>
      <c r="J404" s="650"/>
      <c r="K404" s="650"/>
      <c r="L404" s="650"/>
    </row>
    <row r="405" spans="1:12" x14ac:dyDescent="0.2">
      <c r="A405" s="652"/>
      <c r="B405" s="651" t="s">
        <v>4303</v>
      </c>
      <c r="C405" s="654" t="s">
        <v>4307</v>
      </c>
      <c r="D405" s="655">
        <v>43443</v>
      </c>
      <c r="E405" s="651" t="s">
        <v>497</v>
      </c>
      <c r="F405" s="651" t="s">
        <v>498</v>
      </c>
      <c r="G405" s="651"/>
      <c r="H405" s="649" t="s">
        <v>286</v>
      </c>
      <c r="I405" s="649"/>
      <c r="J405" s="209" t="s">
        <v>287</v>
      </c>
      <c r="K405" s="209" t="s">
        <v>16</v>
      </c>
      <c r="L405" s="210">
        <v>1016</v>
      </c>
    </row>
    <row r="406" spans="1:12" x14ac:dyDescent="0.2">
      <c r="A406" s="652"/>
      <c r="B406" s="651"/>
      <c r="C406" s="654"/>
      <c r="D406" s="655"/>
      <c r="E406" s="651"/>
      <c r="F406" s="651"/>
      <c r="G406" s="651"/>
      <c r="H406" s="649" t="s">
        <v>242</v>
      </c>
      <c r="I406" s="649"/>
      <c r="J406" s="651" t="s">
        <v>287</v>
      </c>
      <c r="K406" s="651" t="s">
        <v>16</v>
      </c>
      <c r="L406" s="648">
        <v>279.39999999999998</v>
      </c>
    </row>
    <row r="407" spans="1:12" x14ac:dyDescent="0.2">
      <c r="A407" s="652"/>
      <c r="B407" s="651"/>
      <c r="C407" s="654"/>
      <c r="D407" s="655"/>
      <c r="E407" s="651"/>
      <c r="F407" s="651"/>
      <c r="G407" s="651"/>
      <c r="H407" s="649"/>
      <c r="I407" s="649"/>
      <c r="J407" s="651"/>
      <c r="K407" s="651"/>
      <c r="L407" s="648"/>
    </row>
    <row r="408" spans="1:12" ht="24" x14ac:dyDescent="0.2">
      <c r="A408" s="652"/>
      <c r="B408" s="203" t="s">
        <v>6</v>
      </c>
      <c r="C408" s="207" t="s">
        <v>5</v>
      </c>
      <c r="D408" s="207" t="s">
        <v>288</v>
      </c>
      <c r="E408" s="207" t="s">
        <v>289</v>
      </c>
      <c r="F408" s="650"/>
      <c r="G408" s="650"/>
      <c r="H408" s="649" t="s">
        <v>290</v>
      </c>
      <c r="I408" s="649"/>
      <c r="J408" s="651" t="s">
        <v>287</v>
      </c>
      <c r="K408" s="651" t="s">
        <v>16</v>
      </c>
      <c r="L408" s="648">
        <v>820</v>
      </c>
    </row>
    <row r="409" spans="1:12" ht="36" x14ac:dyDescent="0.2">
      <c r="A409" s="652"/>
      <c r="B409" s="209" t="s">
        <v>4306</v>
      </c>
      <c r="C409" s="209" t="s">
        <v>498</v>
      </c>
      <c r="D409" s="211">
        <v>43447</v>
      </c>
      <c r="E409" s="209" t="s">
        <v>3154</v>
      </c>
      <c r="F409" s="650"/>
      <c r="G409" s="650"/>
      <c r="H409" s="649"/>
      <c r="I409" s="649"/>
      <c r="J409" s="651"/>
      <c r="K409" s="651"/>
      <c r="L409" s="648"/>
    </row>
    <row r="410" spans="1:12" ht="24" x14ac:dyDescent="0.2">
      <c r="A410" s="652">
        <v>1375</v>
      </c>
      <c r="B410" s="203" t="s">
        <v>12</v>
      </c>
      <c r="C410" s="207" t="s">
        <v>11</v>
      </c>
      <c r="D410" s="207" t="s">
        <v>280</v>
      </c>
      <c r="E410" s="207" t="s">
        <v>281</v>
      </c>
      <c r="F410" s="653" t="s">
        <v>8</v>
      </c>
      <c r="G410" s="653"/>
      <c r="H410" s="650"/>
      <c r="I410" s="650"/>
      <c r="J410" s="650"/>
      <c r="K410" s="650"/>
      <c r="L410" s="650"/>
    </row>
    <row r="411" spans="1:12" x14ac:dyDescent="0.2">
      <c r="A411" s="652"/>
      <c r="B411" s="651" t="s">
        <v>4303</v>
      </c>
      <c r="C411" s="654" t="s">
        <v>4308</v>
      </c>
      <c r="D411" s="655">
        <v>43555</v>
      </c>
      <c r="E411" s="651" t="s">
        <v>389</v>
      </c>
      <c r="F411" s="651" t="s">
        <v>587</v>
      </c>
      <c r="G411" s="651"/>
      <c r="H411" s="649" t="s">
        <v>286</v>
      </c>
      <c r="I411" s="649"/>
      <c r="J411" s="209" t="s">
        <v>287</v>
      </c>
      <c r="K411" s="209" t="s">
        <v>16</v>
      </c>
      <c r="L411" s="210">
        <v>1175.25</v>
      </c>
    </row>
    <row r="412" spans="1:12" x14ac:dyDescent="0.2">
      <c r="A412" s="652"/>
      <c r="B412" s="651"/>
      <c r="C412" s="654"/>
      <c r="D412" s="655"/>
      <c r="E412" s="651"/>
      <c r="F412" s="651"/>
      <c r="G412" s="651"/>
      <c r="H412" s="649" t="s">
        <v>242</v>
      </c>
      <c r="I412" s="649"/>
      <c r="J412" s="651" t="s">
        <v>287</v>
      </c>
      <c r="K412" s="651" t="s">
        <v>16</v>
      </c>
      <c r="L412" s="648">
        <v>908.31</v>
      </c>
    </row>
    <row r="413" spans="1:12" x14ac:dyDescent="0.2">
      <c r="A413" s="652"/>
      <c r="B413" s="651"/>
      <c r="C413" s="654"/>
      <c r="D413" s="655"/>
      <c r="E413" s="651"/>
      <c r="F413" s="651"/>
      <c r="G413" s="651"/>
      <c r="H413" s="649"/>
      <c r="I413" s="649"/>
      <c r="J413" s="651"/>
      <c r="K413" s="651"/>
      <c r="L413" s="648"/>
    </row>
    <row r="414" spans="1:12" ht="24" x14ac:dyDescent="0.2">
      <c r="A414" s="652"/>
      <c r="B414" s="203" t="s">
        <v>6</v>
      </c>
      <c r="C414" s="207" t="s">
        <v>5</v>
      </c>
      <c r="D414" s="207" t="s">
        <v>288</v>
      </c>
      <c r="E414" s="207" t="s">
        <v>289</v>
      </c>
      <c r="F414" s="650"/>
      <c r="G414" s="650"/>
      <c r="H414" s="649" t="s">
        <v>290</v>
      </c>
      <c r="I414" s="649"/>
      <c r="J414" s="651" t="s">
        <v>287</v>
      </c>
      <c r="K414" s="651" t="s">
        <v>287</v>
      </c>
      <c r="L414" s="648">
        <v>0</v>
      </c>
    </row>
    <row r="415" spans="1:12" ht="36" x14ac:dyDescent="0.2">
      <c r="A415" s="652"/>
      <c r="B415" s="209" t="s">
        <v>4306</v>
      </c>
      <c r="C415" s="209" t="s">
        <v>587</v>
      </c>
      <c r="D415" s="211">
        <v>43560</v>
      </c>
      <c r="E415" s="209" t="s">
        <v>2545</v>
      </c>
      <c r="F415" s="650"/>
      <c r="G415" s="650"/>
      <c r="H415" s="649"/>
      <c r="I415" s="649"/>
      <c r="J415" s="651"/>
      <c r="K415" s="651"/>
      <c r="L415" s="648"/>
    </row>
    <row r="416" spans="1:12" ht="24" x14ac:dyDescent="0.2">
      <c r="A416" s="652">
        <v>1376</v>
      </c>
      <c r="B416" s="203" t="s">
        <v>12</v>
      </c>
      <c r="C416" s="207" t="s">
        <v>11</v>
      </c>
      <c r="D416" s="207" t="s">
        <v>280</v>
      </c>
      <c r="E416" s="207" t="s">
        <v>281</v>
      </c>
      <c r="F416" s="653" t="s">
        <v>8</v>
      </c>
      <c r="G416" s="653"/>
      <c r="H416" s="650"/>
      <c r="I416" s="650"/>
      <c r="J416" s="650"/>
      <c r="K416" s="650"/>
      <c r="L416" s="650"/>
    </row>
    <row r="417" spans="1:12" x14ac:dyDescent="0.2">
      <c r="A417" s="652"/>
      <c r="B417" s="651" t="s">
        <v>4309</v>
      </c>
      <c r="C417" s="654" t="s">
        <v>4310</v>
      </c>
      <c r="D417" s="655">
        <v>43389</v>
      </c>
      <c r="E417" s="651" t="s">
        <v>770</v>
      </c>
      <c r="F417" s="651" t="s">
        <v>4311</v>
      </c>
      <c r="G417" s="651"/>
      <c r="H417" s="649" t="s">
        <v>286</v>
      </c>
      <c r="I417" s="649"/>
      <c r="J417" s="209" t="s">
        <v>287</v>
      </c>
      <c r="K417" s="209" t="s">
        <v>16</v>
      </c>
      <c r="L417" s="210">
        <v>452.6</v>
      </c>
    </row>
    <row r="418" spans="1:12" x14ac:dyDescent="0.2">
      <c r="A418" s="652"/>
      <c r="B418" s="651"/>
      <c r="C418" s="654"/>
      <c r="D418" s="655"/>
      <c r="E418" s="651"/>
      <c r="F418" s="651"/>
      <c r="G418" s="651"/>
      <c r="H418" s="649" t="s">
        <v>242</v>
      </c>
      <c r="I418" s="649"/>
      <c r="J418" s="209" t="s">
        <v>287</v>
      </c>
      <c r="K418" s="209" t="s">
        <v>287</v>
      </c>
      <c r="L418" s="210">
        <v>0</v>
      </c>
    </row>
    <row r="419" spans="1:12" ht="24" x14ac:dyDescent="0.2">
      <c r="A419" s="652"/>
      <c r="B419" s="203" t="s">
        <v>6</v>
      </c>
      <c r="C419" s="207" t="s">
        <v>5</v>
      </c>
      <c r="D419" s="207" t="s">
        <v>288</v>
      </c>
      <c r="E419" s="207" t="s">
        <v>289</v>
      </c>
      <c r="F419" s="650"/>
      <c r="G419" s="650"/>
      <c r="H419" s="649" t="s">
        <v>290</v>
      </c>
      <c r="I419" s="649"/>
      <c r="J419" s="651" t="s">
        <v>287</v>
      </c>
      <c r="K419" s="651" t="s">
        <v>287</v>
      </c>
      <c r="L419" s="648">
        <v>0</v>
      </c>
    </row>
    <row r="420" spans="1:12" ht="24" x14ac:dyDescent="0.2">
      <c r="A420" s="652"/>
      <c r="B420" s="209" t="s">
        <v>4312</v>
      </c>
      <c r="C420" s="209" t="s">
        <v>4311</v>
      </c>
      <c r="D420" s="211">
        <v>43393</v>
      </c>
      <c r="E420" s="209" t="s">
        <v>2382</v>
      </c>
      <c r="F420" s="650"/>
      <c r="G420" s="650"/>
      <c r="H420" s="649"/>
      <c r="I420" s="649"/>
      <c r="J420" s="651"/>
      <c r="K420" s="651"/>
      <c r="L420" s="648"/>
    </row>
    <row r="421" spans="1:12" ht="24" x14ac:dyDescent="0.2">
      <c r="A421" s="652">
        <v>1377</v>
      </c>
      <c r="B421" s="203" t="s">
        <v>12</v>
      </c>
      <c r="C421" s="207" t="s">
        <v>11</v>
      </c>
      <c r="D421" s="207" t="s">
        <v>280</v>
      </c>
      <c r="E421" s="207" t="s">
        <v>281</v>
      </c>
      <c r="F421" s="653" t="s">
        <v>8</v>
      </c>
      <c r="G421" s="653"/>
      <c r="H421" s="650"/>
      <c r="I421" s="650"/>
      <c r="J421" s="650"/>
      <c r="K421" s="650"/>
      <c r="L421" s="650"/>
    </row>
    <row r="422" spans="1:12" x14ac:dyDescent="0.2">
      <c r="A422" s="652"/>
      <c r="B422" s="651" t="s">
        <v>4309</v>
      </c>
      <c r="C422" s="654" t="s">
        <v>4313</v>
      </c>
      <c r="D422" s="655">
        <v>43396</v>
      </c>
      <c r="E422" s="651" t="s">
        <v>321</v>
      </c>
      <c r="F422" s="651" t="s">
        <v>322</v>
      </c>
      <c r="G422" s="651"/>
      <c r="H422" s="649" t="s">
        <v>286</v>
      </c>
      <c r="I422" s="649"/>
      <c r="J422" s="209" t="s">
        <v>287</v>
      </c>
      <c r="K422" s="209" t="s">
        <v>16</v>
      </c>
      <c r="L422" s="210">
        <v>414</v>
      </c>
    </row>
    <row r="423" spans="1:12" x14ac:dyDescent="0.2">
      <c r="A423" s="652"/>
      <c r="B423" s="651"/>
      <c r="C423" s="654"/>
      <c r="D423" s="655"/>
      <c r="E423" s="651"/>
      <c r="F423" s="651"/>
      <c r="G423" s="651"/>
      <c r="H423" s="649" t="s">
        <v>242</v>
      </c>
      <c r="I423" s="649"/>
      <c r="J423" s="209" t="s">
        <v>287</v>
      </c>
      <c r="K423" s="209" t="s">
        <v>287</v>
      </c>
      <c r="L423" s="210">
        <v>0</v>
      </c>
    </row>
    <row r="424" spans="1:12" ht="24" x14ac:dyDescent="0.2">
      <c r="A424" s="652"/>
      <c r="B424" s="203" t="s">
        <v>6</v>
      </c>
      <c r="C424" s="207" t="s">
        <v>5</v>
      </c>
      <c r="D424" s="207" t="s">
        <v>288</v>
      </c>
      <c r="E424" s="207" t="s">
        <v>289</v>
      </c>
      <c r="F424" s="650"/>
      <c r="G424" s="650"/>
      <c r="H424" s="649" t="s">
        <v>290</v>
      </c>
      <c r="I424" s="649"/>
      <c r="J424" s="651" t="s">
        <v>287</v>
      </c>
      <c r="K424" s="651" t="s">
        <v>16</v>
      </c>
      <c r="L424" s="648">
        <v>795</v>
      </c>
    </row>
    <row r="425" spans="1:12" ht="24" x14ac:dyDescent="0.2">
      <c r="A425" s="652"/>
      <c r="B425" s="209" t="s">
        <v>4312</v>
      </c>
      <c r="C425" s="209" t="s">
        <v>322</v>
      </c>
      <c r="D425" s="211">
        <v>43401</v>
      </c>
      <c r="E425" s="209" t="s">
        <v>2173</v>
      </c>
      <c r="F425" s="650"/>
      <c r="G425" s="650"/>
      <c r="H425" s="649"/>
      <c r="I425" s="649"/>
      <c r="J425" s="651"/>
      <c r="K425" s="651"/>
      <c r="L425" s="648"/>
    </row>
    <row r="426" spans="1:12" ht="24" x14ac:dyDescent="0.2">
      <c r="A426" s="652">
        <v>1378</v>
      </c>
      <c r="B426" s="203" t="s">
        <v>12</v>
      </c>
      <c r="C426" s="207" t="s">
        <v>11</v>
      </c>
      <c r="D426" s="207" t="s">
        <v>280</v>
      </c>
      <c r="E426" s="207" t="s">
        <v>281</v>
      </c>
      <c r="F426" s="653" t="s">
        <v>8</v>
      </c>
      <c r="G426" s="653"/>
      <c r="H426" s="650"/>
      <c r="I426" s="650"/>
      <c r="J426" s="650"/>
      <c r="K426" s="650"/>
      <c r="L426" s="650"/>
    </row>
    <row r="427" spans="1:12" x14ac:dyDescent="0.2">
      <c r="A427" s="652"/>
      <c r="B427" s="651" t="s">
        <v>4309</v>
      </c>
      <c r="C427" s="654" t="s">
        <v>4314</v>
      </c>
      <c r="D427" s="655">
        <v>43408</v>
      </c>
      <c r="E427" s="651" t="s">
        <v>2452</v>
      </c>
      <c r="F427" s="651" t="s">
        <v>4315</v>
      </c>
      <c r="G427" s="651"/>
      <c r="H427" s="649" t="s">
        <v>286</v>
      </c>
      <c r="I427" s="649"/>
      <c r="J427" s="209" t="s">
        <v>287</v>
      </c>
      <c r="K427" s="209" t="s">
        <v>16</v>
      </c>
      <c r="L427" s="210">
        <v>664.1</v>
      </c>
    </row>
    <row r="428" spans="1:12" x14ac:dyDescent="0.2">
      <c r="A428" s="652"/>
      <c r="B428" s="651"/>
      <c r="C428" s="654"/>
      <c r="D428" s="655"/>
      <c r="E428" s="651"/>
      <c r="F428" s="651"/>
      <c r="G428" s="651"/>
      <c r="H428" s="649" t="s">
        <v>242</v>
      </c>
      <c r="I428" s="649"/>
      <c r="J428" s="209" t="s">
        <v>287</v>
      </c>
      <c r="K428" s="209" t="s">
        <v>287</v>
      </c>
      <c r="L428" s="210">
        <v>0</v>
      </c>
    </row>
    <row r="429" spans="1:12" ht="24" x14ac:dyDescent="0.2">
      <c r="A429" s="652"/>
      <c r="B429" s="203" t="s">
        <v>6</v>
      </c>
      <c r="C429" s="207" t="s">
        <v>5</v>
      </c>
      <c r="D429" s="207" t="s">
        <v>288</v>
      </c>
      <c r="E429" s="207" t="s">
        <v>289</v>
      </c>
      <c r="F429" s="650"/>
      <c r="G429" s="650"/>
      <c r="H429" s="649" t="s">
        <v>290</v>
      </c>
      <c r="I429" s="649"/>
      <c r="J429" s="651" t="s">
        <v>287</v>
      </c>
      <c r="K429" s="651" t="s">
        <v>16</v>
      </c>
      <c r="L429" s="648">
        <v>1225</v>
      </c>
    </row>
    <row r="430" spans="1:12" ht="24" x14ac:dyDescent="0.2">
      <c r="A430" s="652"/>
      <c r="B430" s="209" t="s">
        <v>4312</v>
      </c>
      <c r="C430" s="209" t="s">
        <v>4315</v>
      </c>
      <c r="D430" s="211">
        <v>43410</v>
      </c>
      <c r="E430" s="209" t="s">
        <v>4316</v>
      </c>
      <c r="F430" s="650"/>
      <c r="G430" s="650"/>
      <c r="H430" s="649"/>
      <c r="I430" s="649"/>
      <c r="J430" s="651"/>
      <c r="K430" s="651"/>
      <c r="L430" s="648"/>
    </row>
    <row r="431" spans="1:12" ht="24" x14ac:dyDescent="0.2">
      <c r="A431" s="652">
        <v>1379</v>
      </c>
      <c r="B431" s="203" t="s">
        <v>12</v>
      </c>
      <c r="C431" s="207" t="s">
        <v>11</v>
      </c>
      <c r="D431" s="207" t="s">
        <v>280</v>
      </c>
      <c r="E431" s="207" t="s">
        <v>281</v>
      </c>
      <c r="F431" s="653" t="s">
        <v>8</v>
      </c>
      <c r="G431" s="653"/>
      <c r="H431" s="650"/>
      <c r="I431" s="650"/>
      <c r="J431" s="650"/>
      <c r="K431" s="650"/>
      <c r="L431" s="650"/>
    </row>
    <row r="432" spans="1:12" x14ac:dyDescent="0.2">
      <c r="A432" s="652"/>
      <c r="B432" s="651" t="s">
        <v>4309</v>
      </c>
      <c r="C432" s="654" t="s">
        <v>4317</v>
      </c>
      <c r="D432" s="655">
        <v>43531</v>
      </c>
      <c r="E432" s="651" t="s">
        <v>423</v>
      </c>
      <c r="F432" s="651" t="s">
        <v>3623</v>
      </c>
      <c r="G432" s="651"/>
      <c r="H432" s="649" t="s">
        <v>286</v>
      </c>
      <c r="I432" s="649"/>
      <c r="J432" s="209" t="s">
        <v>287</v>
      </c>
      <c r="K432" s="209" t="s">
        <v>16</v>
      </c>
      <c r="L432" s="210">
        <v>632</v>
      </c>
    </row>
    <row r="433" spans="1:12" x14ac:dyDescent="0.2">
      <c r="A433" s="652"/>
      <c r="B433" s="651"/>
      <c r="C433" s="654"/>
      <c r="D433" s="655"/>
      <c r="E433" s="651"/>
      <c r="F433" s="651"/>
      <c r="G433" s="651"/>
      <c r="H433" s="649" t="s">
        <v>242</v>
      </c>
      <c r="I433" s="649"/>
      <c r="J433" s="651" t="s">
        <v>287</v>
      </c>
      <c r="K433" s="651" t="s">
        <v>287</v>
      </c>
      <c r="L433" s="648">
        <v>0</v>
      </c>
    </row>
    <row r="434" spans="1:12" x14ac:dyDescent="0.2">
      <c r="A434" s="652"/>
      <c r="B434" s="651"/>
      <c r="C434" s="654"/>
      <c r="D434" s="655"/>
      <c r="E434" s="651"/>
      <c r="F434" s="651"/>
      <c r="G434" s="651"/>
      <c r="H434" s="649"/>
      <c r="I434" s="649"/>
      <c r="J434" s="651"/>
      <c r="K434" s="651"/>
      <c r="L434" s="648"/>
    </row>
    <row r="435" spans="1:12" ht="24" x14ac:dyDescent="0.2">
      <c r="A435" s="652"/>
      <c r="B435" s="203" t="s">
        <v>6</v>
      </c>
      <c r="C435" s="207" t="s">
        <v>5</v>
      </c>
      <c r="D435" s="207" t="s">
        <v>288</v>
      </c>
      <c r="E435" s="207" t="s">
        <v>289</v>
      </c>
      <c r="F435" s="650"/>
      <c r="G435" s="650"/>
      <c r="H435" s="649" t="s">
        <v>290</v>
      </c>
      <c r="I435" s="649"/>
      <c r="J435" s="651" t="s">
        <v>287</v>
      </c>
      <c r="K435" s="651" t="s">
        <v>16</v>
      </c>
      <c r="L435" s="648">
        <v>995</v>
      </c>
    </row>
    <row r="436" spans="1:12" ht="24" x14ac:dyDescent="0.2">
      <c r="A436" s="652"/>
      <c r="B436" s="209" t="s">
        <v>4312</v>
      </c>
      <c r="C436" s="209" t="s">
        <v>3623</v>
      </c>
      <c r="D436" s="211">
        <v>43533</v>
      </c>
      <c r="E436" s="209" t="s">
        <v>341</v>
      </c>
      <c r="F436" s="650"/>
      <c r="G436" s="650"/>
      <c r="H436" s="649"/>
      <c r="I436" s="649"/>
      <c r="J436" s="651"/>
      <c r="K436" s="651"/>
      <c r="L436" s="648"/>
    </row>
    <row r="437" spans="1:12" ht="24" x14ac:dyDescent="0.2">
      <c r="A437" s="652">
        <v>1380</v>
      </c>
      <c r="B437" s="203" t="s">
        <v>12</v>
      </c>
      <c r="C437" s="207" t="s">
        <v>11</v>
      </c>
      <c r="D437" s="207" t="s">
        <v>280</v>
      </c>
      <c r="E437" s="207" t="s">
        <v>281</v>
      </c>
      <c r="F437" s="653" t="s">
        <v>8</v>
      </c>
      <c r="G437" s="653"/>
      <c r="H437" s="650"/>
      <c r="I437" s="650"/>
      <c r="J437" s="650"/>
      <c r="K437" s="650"/>
      <c r="L437" s="650"/>
    </row>
    <row r="438" spans="1:12" x14ac:dyDescent="0.2">
      <c r="A438" s="652"/>
      <c r="B438" s="651" t="s">
        <v>4318</v>
      </c>
      <c r="C438" s="654" t="s">
        <v>4319</v>
      </c>
      <c r="D438" s="655">
        <v>43393</v>
      </c>
      <c r="E438" s="651" t="s">
        <v>1312</v>
      </c>
      <c r="F438" s="651" t="s">
        <v>2962</v>
      </c>
      <c r="G438" s="651"/>
      <c r="H438" s="649" t="s">
        <v>286</v>
      </c>
      <c r="I438" s="649"/>
      <c r="J438" s="209" t="s">
        <v>287</v>
      </c>
      <c r="K438" s="209" t="s">
        <v>16</v>
      </c>
      <c r="L438" s="210">
        <v>870</v>
      </c>
    </row>
    <row r="439" spans="1:12" x14ac:dyDescent="0.2">
      <c r="A439" s="652"/>
      <c r="B439" s="651"/>
      <c r="C439" s="654"/>
      <c r="D439" s="655"/>
      <c r="E439" s="651"/>
      <c r="F439" s="651"/>
      <c r="G439" s="651"/>
      <c r="H439" s="649" t="s">
        <v>242</v>
      </c>
      <c r="I439" s="649"/>
      <c r="J439" s="209" t="s">
        <v>287</v>
      </c>
      <c r="K439" s="209" t="s">
        <v>287</v>
      </c>
      <c r="L439" s="210">
        <v>0</v>
      </c>
    </row>
    <row r="440" spans="1:12" ht="24" x14ac:dyDescent="0.2">
      <c r="A440" s="652"/>
      <c r="B440" s="203" t="s">
        <v>6</v>
      </c>
      <c r="C440" s="207" t="s">
        <v>5</v>
      </c>
      <c r="D440" s="207" t="s">
        <v>288</v>
      </c>
      <c r="E440" s="207" t="s">
        <v>289</v>
      </c>
      <c r="F440" s="650"/>
      <c r="G440" s="650"/>
      <c r="H440" s="649" t="s">
        <v>290</v>
      </c>
      <c r="I440" s="649"/>
      <c r="J440" s="651" t="s">
        <v>287</v>
      </c>
      <c r="K440" s="651" t="s">
        <v>287</v>
      </c>
      <c r="L440" s="648">
        <v>0</v>
      </c>
    </row>
    <row r="441" spans="1:12" ht="36" x14ac:dyDescent="0.2">
      <c r="A441" s="652"/>
      <c r="B441" s="209" t="s">
        <v>4320</v>
      </c>
      <c r="C441" s="209" t="s">
        <v>2962</v>
      </c>
      <c r="D441" s="211">
        <v>43403</v>
      </c>
      <c r="E441" s="209" t="s">
        <v>4321</v>
      </c>
      <c r="F441" s="650"/>
      <c r="G441" s="650"/>
      <c r="H441" s="649"/>
      <c r="I441" s="649"/>
      <c r="J441" s="651"/>
      <c r="K441" s="651"/>
      <c r="L441" s="648"/>
    </row>
    <row r="442" spans="1:12" ht="24" x14ac:dyDescent="0.2">
      <c r="A442" s="652">
        <v>1381</v>
      </c>
      <c r="B442" s="203" t="s">
        <v>12</v>
      </c>
      <c r="C442" s="207" t="s">
        <v>11</v>
      </c>
      <c r="D442" s="207" t="s">
        <v>280</v>
      </c>
      <c r="E442" s="207" t="s">
        <v>281</v>
      </c>
      <c r="F442" s="653" t="s">
        <v>8</v>
      </c>
      <c r="G442" s="653"/>
      <c r="H442" s="650"/>
      <c r="I442" s="650"/>
      <c r="J442" s="650"/>
      <c r="K442" s="650"/>
      <c r="L442" s="650"/>
    </row>
    <row r="443" spans="1:12" x14ac:dyDescent="0.2">
      <c r="A443" s="652"/>
      <c r="B443" s="651" t="s">
        <v>4318</v>
      </c>
      <c r="C443" s="654" t="s">
        <v>4322</v>
      </c>
      <c r="D443" s="655">
        <v>43409</v>
      </c>
      <c r="E443" s="651" t="s">
        <v>1941</v>
      </c>
      <c r="F443" s="651" t="s">
        <v>4323</v>
      </c>
      <c r="G443" s="651"/>
      <c r="H443" s="649" t="s">
        <v>286</v>
      </c>
      <c r="I443" s="649"/>
      <c r="J443" s="209" t="s">
        <v>287</v>
      </c>
      <c r="K443" s="209" t="s">
        <v>287</v>
      </c>
      <c r="L443" s="210">
        <v>0</v>
      </c>
    </row>
    <row r="444" spans="1:12" x14ac:dyDescent="0.2">
      <c r="A444" s="652"/>
      <c r="B444" s="651"/>
      <c r="C444" s="654"/>
      <c r="D444" s="655"/>
      <c r="E444" s="651"/>
      <c r="F444" s="651"/>
      <c r="G444" s="651"/>
      <c r="H444" s="649" t="s">
        <v>242</v>
      </c>
      <c r="I444" s="649"/>
      <c r="J444" s="209" t="s">
        <v>287</v>
      </c>
      <c r="K444" s="209" t="s">
        <v>16</v>
      </c>
      <c r="L444" s="210">
        <v>1938.9</v>
      </c>
    </row>
    <row r="445" spans="1:12" ht="24" x14ac:dyDescent="0.2">
      <c r="A445" s="652"/>
      <c r="B445" s="203" t="s">
        <v>6</v>
      </c>
      <c r="C445" s="207" t="s">
        <v>5</v>
      </c>
      <c r="D445" s="207" t="s">
        <v>288</v>
      </c>
      <c r="E445" s="207" t="s">
        <v>289</v>
      </c>
      <c r="F445" s="650"/>
      <c r="G445" s="650"/>
      <c r="H445" s="649" t="s">
        <v>290</v>
      </c>
      <c r="I445" s="649"/>
      <c r="J445" s="651" t="s">
        <v>287</v>
      </c>
      <c r="K445" s="651" t="s">
        <v>16</v>
      </c>
      <c r="L445" s="648">
        <v>1175.01</v>
      </c>
    </row>
    <row r="446" spans="1:12" ht="36" x14ac:dyDescent="0.2">
      <c r="A446" s="652"/>
      <c r="B446" s="209" t="s">
        <v>4320</v>
      </c>
      <c r="C446" s="209" t="s">
        <v>4323</v>
      </c>
      <c r="D446" s="211">
        <v>43419</v>
      </c>
      <c r="E446" s="209" t="s">
        <v>4324</v>
      </c>
      <c r="F446" s="650"/>
      <c r="G446" s="650"/>
      <c r="H446" s="649"/>
      <c r="I446" s="649"/>
      <c r="J446" s="651"/>
      <c r="K446" s="651"/>
      <c r="L446" s="648"/>
    </row>
    <row r="447" spans="1:12" ht="24" x14ac:dyDescent="0.2">
      <c r="A447" s="652">
        <v>1382</v>
      </c>
      <c r="B447" s="203" t="s">
        <v>12</v>
      </c>
      <c r="C447" s="207" t="s">
        <v>11</v>
      </c>
      <c r="D447" s="207" t="s">
        <v>280</v>
      </c>
      <c r="E447" s="207" t="s">
        <v>281</v>
      </c>
      <c r="F447" s="653" t="s">
        <v>8</v>
      </c>
      <c r="G447" s="653"/>
      <c r="H447" s="650"/>
      <c r="I447" s="650"/>
      <c r="J447" s="650"/>
      <c r="K447" s="650"/>
      <c r="L447" s="650"/>
    </row>
    <row r="448" spans="1:12" x14ac:dyDescent="0.2">
      <c r="A448" s="652"/>
      <c r="B448" s="651" t="s">
        <v>4318</v>
      </c>
      <c r="C448" s="654" t="s">
        <v>4322</v>
      </c>
      <c r="D448" s="655">
        <v>43409</v>
      </c>
      <c r="E448" s="651" t="s">
        <v>1941</v>
      </c>
      <c r="F448" s="651" t="s">
        <v>4325</v>
      </c>
      <c r="G448" s="651"/>
      <c r="H448" s="649" t="s">
        <v>286</v>
      </c>
      <c r="I448" s="649"/>
      <c r="J448" s="209" t="s">
        <v>287</v>
      </c>
      <c r="K448" s="209" t="s">
        <v>16</v>
      </c>
      <c r="L448" s="210">
        <v>1045.68</v>
      </c>
    </row>
    <row r="449" spans="1:12" x14ac:dyDescent="0.2">
      <c r="A449" s="652"/>
      <c r="B449" s="651"/>
      <c r="C449" s="654"/>
      <c r="D449" s="655"/>
      <c r="E449" s="651"/>
      <c r="F449" s="651"/>
      <c r="G449" s="651"/>
      <c r="H449" s="649" t="s">
        <v>242</v>
      </c>
      <c r="I449" s="649"/>
      <c r="J449" s="209" t="s">
        <v>287</v>
      </c>
      <c r="K449" s="209" t="s">
        <v>287</v>
      </c>
      <c r="L449" s="210">
        <v>0</v>
      </c>
    </row>
    <row r="450" spans="1:12" ht="24" x14ac:dyDescent="0.2">
      <c r="A450" s="652"/>
      <c r="B450" s="203" t="s">
        <v>6</v>
      </c>
      <c r="C450" s="207" t="s">
        <v>5</v>
      </c>
      <c r="D450" s="207" t="s">
        <v>288</v>
      </c>
      <c r="E450" s="207" t="s">
        <v>289</v>
      </c>
      <c r="F450" s="650"/>
      <c r="G450" s="650"/>
      <c r="H450" s="649" t="s">
        <v>290</v>
      </c>
      <c r="I450" s="649"/>
      <c r="J450" s="651" t="s">
        <v>287</v>
      </c>
      <c r="K450" s="651" t="s">
        <v>16</v>
      </c>
      <c r="L450" s="648">
        <v>96.9</v>
      </c>
    </row>
    <row r="451" spans="1:12" ht="36" x14ac:dyDescent="0.2">
      <c r="A451" s="652"/>
      <c r="B451" s="209" t="s">
        <v>4320</v>
      </c>
      <c r="C451" s="209" t="s">
        <v>4325</v>
      </c>
      <c r="D451" s="211">
        <v>43419</v>
      </c>
      <c r="E451" s="209" t="s">
        <v>4324</v>
      </c>
      <c r="F451" s="650"/>
      <c r="G451" s="650"/>
      <c r="H451" s="649"/>
      <c r="I451" s="649"/>
      <c r="J451" s="651"/>
      <c r="K451" s="651"/>
      <c r="L451" s="648"/>
    </row>
    <row r="452" spans="1:12" ht="24" x14ac:dyDescent="0.2">
      <c r="A452" s="652">
        <v>1383</v>
      </c>
      <c r="B452" s="203" t="s">
        <v>12</v>
      </c>
      <c r="C452" s="207" t="s">
        <v>11</v>
      </c>
      <c r="D452" s="207" t="s">
        <v>280</v>
      </c>
      <c r="E452" s="207" t="s">
        <v>281</v>
      </c>
      <c r="F452" s="653" t="s">
        <v>8</v>
      </c>
      <c r="G452" s="653"/>
      <c r="H452" s="650"/>
      <c r="I452" s="650"/>
      <c r="J452" s="650"/>
      <c r="K452" s="650"/>
      <c r="L452" s="650"/>
    </row>
    <row r="453" spans="1:12" x14ac:dyDescent="0.2">
      <c r="A453" s="652"/>
      <c r="B453" s="651" t="s">
        <v>4318</v>
      </c>
      <c r="C453" s="654" t="s">
        <v>4326</v>
      </c>
      <c r="D453" s="655">
        <v>43439</v>
      </c>
      <c r="E453" s="651" t="s">
        <v>359</v>
      </c>
      <c r="F453" s="651" t="s">
        <v>2962</v>
      </c>
      <c r="G453" s="651"/>
      <c r="H453" s="649" t="s">
        <v>286</v>
      </c>
      <c r="I453" s="649"/>
      <c r="J453" s="209" t="s">
        <v>287</v>
      </c>
      <c r="K453" s="209" t="s">
        <v>16</v>
      </c>
      <c r="L453" s="210">
        <v>661.2</v>
      </c>
    </row>
    <row r="454" spans="1:12" x14ac:dyDescent="0.2">
      <c r="A454" s="652"/>
      <c r="B454" s="651"/>
      <c r="C454" s="654"/>
      <c r="D454" s="655"/>
      <c r="E454" s="651"/>
      <c r="F454" s="651"/>
      <c r="G454" s="651"/>
      <c r="H454" s="649" t="s">
        <v>242</v>
      </c>
      <c r="I454" s="649"/>
      <c r="J454" s="209" t="s">
        <v>287</v>
      </c>
      <c r="K454" s="209" t="s">
        <v>287</v>
      </c>
      <c r="L454" s="210">
        <v>0</v>
      </c>
    </row>
    <row r="455" spans="1:12" ht="24" x14ac:dyDescent="0.2">
      <c r="A455" s="652"/>
      <c r="B455" s="203" t="s">
        <v>6</v>
      </c>
      <c r="C455" s="207" t="s">
        <v>5</v>
      </c>
      <c r="D455" s="207" t="s">
        <v>288</v>
      </c>
      <c r="E455" s="207" t="s">
        <v>289</v>
      </c>
      <c r="F455" s="650"/>
      <c r="G455" s="650"/>
      <c r="H455" s="649" t="s">
        <v>290</v>
      </c>
      <c r="I455" s="649"/>
      <c r="J455" s="651" t="s">
        <v>287</v>
      </c>
      <c r="K455" s="651" t="s">
        <v>287</v>
      </c>
      <c r="L455" s="648">
        <v>0</v>
      </c>
    </row>
    <row r="456" spans="1:12" ht="36" x14ac:dyDescent="0.2">
      <c r="A456" s="652"/>
      <c r="B456" s="209" t="s">
        <v>4320</v>
      </c>
      <c r="C456" s="209" t="s">
        <v>2962</v>
      </c>
      <c r="D456" s="211">
        <v>43449</v>
      </c>
      <c r="E456" s="209" t="s">
        <v>4327</v>
      </c>
      <c r="F456" s="650"/>
      <c r="G456" s="650"/>
      <c r="H456" s="649"/>
      <c r="I456" s="649"/>
      <c r="J456" s="651"/>
      <c r="K456" s="651"/>
      <c r="L456" s="648"/>
    </row>
    <row r="457" spans="1:12" ht="24" x14ac:dyDescent="0.2">
      <c r="A457" s="652">
        <v>1384</v>
      </c>
      <c r="B457" s="203" t="s">
        <v>12</v>
      </c>
      <c r="C457" s="207" t="s">
        <v>11</v>
      </c>
      <c r="D457" s="207" t="s">
        <v>280</v>
      </c>
      <c r="E457" s="207" t="s">
        <v>281</v>
      </c>
      <c r="F457" s="653" t="s">
        <v>8</v>
      </c>
      <c r="G457" s="653"/>
      <c r="H457" s="650"/>
      <c r="I457" s="650"/>
      <c r="J457" s="650"/>
      <c r="K457" s="650"/>
      <c r="L457" s="650"/>
    </row>
    <row r="458" spans="1:12" x14ac:dyDescent="0.2">
      <c r="A458" s="652"/>
      <c r="B458" s="651" t="s">
        <v>4318</v>
      </c>
      <c r="C458" s="654" t="s">
        <v>4326</v>
      </c>
      <c r="D458" s="655">
        <v>43439</v>
      </c>
      <c r="E458" s="651" t="s">
        <v>359</v>
      </c>
      <c r="F458" s="651" t="s">
        <v>4328</v>
      </c>
      <c r="G458" s="651"/>
      <c r="H458" s="649" t="s">
        <v>286</v>
      </c>
      <c r="I458" s="649"/>
      <c r="J458" s="209" t="s">
        <v>287</v>
      </c>
      <c r="K458" s="209" t="s">
        <v>16</v>
      </c>
      <c r="L458" s="210">
        <v>471.74</v>
      </c>
    </row>
    <row r="459" spans="1:12" x14ac:dyDescent="0.2">
      <c r="A459" s="652"/>
      <c r="B459" s="651"/>
      <c r="C459" s="654"/>
      <c r="D459" s="655"/>
      <c r="E459" s="651"/>
      <c r="F459" s="651"/>
      <c r="G459" s="651"/>
      <c r="H459" s="649" t="s">
        <v>242</v>
      </c>
      <c r="I459" s="649"/>
      <c r="J459" s="209" t="s">
        <v>287</v>
      </c>
      <c r="K459" s="209" t="s">
        <v>287</v>
      </c>
      <c r="L459" s="210">
        <v>0</v>
      </c>
    </row>
    <row r="460" spans="1:12" ht="24" x14ac:dyDescent="0.2">
      <c r="A460" s="652"/>
      <c r="B460" s="203" t="s">
        <v>6</v>
      </c>
      <c r="C460" s="207" t="s">
        <v>5</v>
      </c>
      <c r="D460" s="207" t="s">
        <v>288</v>
      </c>
      <c r="E460" s="207" t="s">
        <v>289</v>
      </c>
      <c r="F460" s="650"/>
      <c r="G460" s="650"/>
      <c r="H460" s="649" t="s">
        <v>290</v>
      </c>
      <c r="I460" s="649"/>
      <c r="J460" s="651" t="s">
        <v>287</v>
      </c>
      <c r="K460" s="651" t="s">
        <v>16</v>
      </c>
      <c r="L460" s="648">
        <v>100</v>
      </c>
    </row>
    <row r="461" spans="1:12" ht="36" x14ac:dyDescent="0.2">
      <c r="A461" s="652"/>
      <c r="B461" s="209" t="s">
        <v>4320</v>
      </c>
      <c r="C461" s="209" t="s">
        <v>4328</v>
      </c>
      <c r="D461" s="211">
        <v>43449</v>
      </c>
      <c r="E461" s="209" t="s">
        <v>4327</v>
      </c>
      <c r="F461" s="650"/>
      <c r="G461" s="650"/>
      <c r="H461" s="649"/>
      <c r="I461" s="649"/>
      <c r="J461" s="651"/>
      <c r="K461" s="651"/>
      <c r="L461" s="648"/>
    </row>
    <row r="462" spans="1:12" ht="24" x14ac:dyDescent="0.2">
      <c r="A462" s="652">
        <v>1385</v>
      </c>
      <c r="B462" s="203" t="s">
        <v>12</v>
      </c>
      <c r="C462" s="207" t="s">
        <v>11</v>
      </c>
      <c r="D462" s="207" t="s">
        <v>280</v>
      </c>
      <c r="E462" s="207" t="s">
        <v>281</v>
      </c>
      <c r="F462" s="653" t="s">
        <v>8</v>
      </c>
      <c r="G462" s="653"/>
      <c r="H462" s="650"/>
      <c r="I462" s="650"/>
      <c r="J462" s="650"/>
      <c r="K462" s="650"/>
      <c r="L462" s="650"/>
    </row>
    <row r="463" spans="1:12" x14ac:dyDescent="0.2">
      <c r="A463" s="652"/>
      <c r="B463" s="651" t="s">
        <v>4318</v>
      </c>
      <c r="C463" s="654" t="s">
        <v>4329</v>
      </c>
      <c r="D463" s="655">
        <v>43506</v>
      </c>
      <c r="E463" s="651" t="s">
        <v>620</v>
      </c>
      <c r="F463" s="651" t="s">
        <v>621</v>
      </c>
      <c r="G463" s="651"/>
      <c r="H463" s="649" t="s">
        <v>286</v>
      </c>
      <c r="I463" s="649"/>
      <c r="J463" s="209" t="s">
        <v>287</v>
      </c>
      <c r="K463" s="209" t="s">
        <v>16</v>
      </c>
      <c r="L463" s="210">
        <v>355.68</v>
      </c>
    </row>
    <row r="464" spans="1:12" x14ac:dyDescent="0.2">
      <c r="A464" s="652"/>
      <c r="B464" s="651"/>
      <c r="C464" s="654"/>
      <c r="D464" s="655"/>
      <c r="E464" s="651"/>
      <c r="F464" s="651"/>
      <c r="G464" s="651"/>
      <c r="H464" s="649" t="s">
        <v>242</v>
      </c>
      <c r="I464" s="649"/>
      <c r="J464" s="209" t="s">
        <v>287</v>
      </c>
      <c r="K464" s="209" t="s">
        <v>16</v>
      </c>
      <c r="L464" s="210">
        <v>297.10000000000002</v>
      </c>
    </row>
    <row r="465" spans="1:12" ht="24" x14ac:dyDescent="0.2">
      <c r="A465" s="652"/>
      <c r="B465" s="203" t="s">
        <v>6</v>
      </c>
      <c r="C465" s="207" t="s">
        <v>5</v>
      </c>
      <c r="D465" s="207" t="s">
        <v>288</v>
      </c>
      <c r="E465" s="207" t="s">
        <v>289</v>
      </c>
      <c r="F465" s="650"/>
      <c r="G465" s="650"/>
      <c r="H465" s="649" t="s">
        <v>290</v>
      </c>
      <c r="I465" s="649"/>
      <c r="J465" s="651" t="s">
        <v>287</v>
      </c>
      <c r="K465" s="651" t="s">
        <v>287</v>
      </c>
      <c r="L465" s="648">
        <v>0</v>
      </c>
    </row>
    <row r="466" spans="1:12" ht="36" x14ac:dyDescent="0.2">
      <c r="A466" s="652"/>
      <c r="B466" s="209" t="s">
        <v>4320</v>
      </c>
      <c r="C466" s="209" t="s">
        <v>621</v>
      </c>
      <c r="D466" s="211">
        <v>43509</v>
      </c>
      <c r="E466" s="209" t="s">
        <v>4330</v>
      </c>
      <c r="F466" s="650"/>
      <c r="G466" s="650"/>
      <c r="H466" s="649"/>
      <c r="I466" s="649"/>
      <c r="J466" s="651"/>
      <c r="K466" s="651"/>
      <c r="L466" s="648"/>
    </row>
    <row r="467" spans="1:12" ht="24" x14ac:dyDescent="0.2">
      <c r="A467" s="652">
        <v>1386</v>
      </c>
      <c r="B467" s="203" t="s">
        <v>12</v>
      </c>
      <c r="C467" s="207" t="s">
        <v>11</v>
      </c>
      <c r="D467" s="207" t="s">
        <v>280</v>
      </c>
      <c r="E467" s="207" t="s">
        <v>281</v>
      </c>
      <c r="F467" s="653" t="s">
        <v>8</v>
      </c>
      <c r="G467" s="653"/>
      <c r="H467" s="650"/>
      <c r="I467" s="650"/>
      <c r="J467" s="650"/>
      <c r="K467" s="650"/>
      <c r="L467" s="650"/>
    </row>
    <row r="468" spans="1:12" x14ac:dyDescent="0.2">
      <c r="A468" s="652"/>
      <c r="B468" s="651" t="s">
        <v>4318</v>
      </c>
      <c r="C468" s="654" t="s">
        <v>4331</v>
      </c>
      <c r="D468" s="655">
        <v>43546</v>
      </c>
      <c r="E468" s="651" t="s">
        <v>1258</v>
      </c>
      <c r="F468" s="651" t="s">
        <v>2253</v>
      </c>
      <c r="G468" s="651"/>
      <c r="H468" s="649" t="s">
        <v>286</v>
      </c>
      <c r="I468" s="649"/>
      <c r="J468" s="209" t="s">
        <v>287</v>
      </c>
      <c r="K468" s="209" t="s">
        <v>16</v>
      </c>
      <c r="L468" s="210">
        <v>908</v>
      </c>
    </row>
    <row r="469" spans="1:12" x14ac:dyDescent="0.2">
      <c r="A469" s="652"/>
      <c r="B469" s="651"/>
      <c r="C469" s="654"/>
      <c r="D469" s="655"/>
      <c r="E469" s="651"/>
      <c r="F469" s="651"/>
      <c r="G469" s="651"/>
      <c r="H469" s="649" t="s">
        <v>242</v>
      </c>
      <c r="I469" s="649"/>
      <c r="J469" s="209" t="s">
        <v>287</v>
      </c>
      <c r="K469" s="209" t="s">
        <v>16</v>
      </c>
      <c r="L469" s="210">
        <v>1265.73</v>
      </c>
    </row>
    <row r="470" spans="1:12" ht="24" x14ac:dyDescent="0.2">
      <c r="A470" s="652"/>
      <c r="B470" s="203" t="s">
        <v>6</v>
      </c>
      <c r="C470" s="207" t="s">
        <v>5</v>
      </c>
      <c r="D470" s="207" t="s">
        <v>288</v>
      </c>
      <c r="E470" s="207" t="s">
        <v>289</v>
      </c>
      <c r="F470" s="650"/>
      <c r="G470" s="650"/>
      <c r="H470" s="649" t="s">
        <v>290</v>
      </c>
      <c r="I470" s="649"/>
      <c r="J470" s="651" t="s">
        <v>287</v>
      </c>
      <c r="K470" s="651" t="s">
        <v>16</v>
      </c>
      <c r="L470" s="648">
        <v>625.29999999999995</v>
      </c>
    </row>
    <row r="471" spans="1:12" ht="36" x14ac:dyDescent="0.2">
      <c r="A471" s="652"/>
      <c r="B471" s="209" t="s">
        <v>4320</v>
      </c>
      <c r="C471" s="209" t="s">
        <v>2253</v>
      </c>
      <c r="D471" s="211">
        <v>43551</v>
      </c>
      <c r="E471" s="209" t="s">
        <v>4332</v>
      </c>
      <c r="F471" s="650"/>
      <c r="G471" s="650"/>
      <c r="H471" s="649"/>
      <c r="I471" s="649"/>
      <c r="J471" s="651"/>
      <c r="K471" s="651"/>
      <c r="L471" s="648"/>
    </row>
    <row r="472" spans="1:12" ht="24" x14ac:dyDescent="0.2">
      <c r="A472" s="652">
        <v>1387</v>
      </c>
      <c r="B472" s="203" t="s">
        <v>12</v>
      </c>
      <c r="C472" s="207" t="s">
        <v>11</v>
      </c>
      <c r="D472" s="207" t="s">
        <v>280</v>
      </c>
      <c r="E472" s="207" t="s">
        <v>281</v>
      </c>
      <c r="F472" s="653" t="s">
        <v>8</v>
      </c>
      <c r="G472" s="653"/>
      <c r="H472" s="650"/>
      <c r="I472" s="650"/>
      <c r="J472" s="650"/>
      <c r="K472" s="650"/>
      <c r="L472" s="650"/>
    </row>
    <row r="473" spans="1:12" x14ac:dyDescent="0.2">
      <c r="A473" s="652"/>
      <c r="B473" s="651" t="s">
        <v>4333</v>
      </c>
      <c r="C473" s="654" t="s">
        <v>4334</v>
      </c>
      <c r="D473" s="655">
        <v>43545</v>
      </c>
      <c r="E473" s="651" t="s">
        <v>1155</v>
      </c>
      <c r="F473" s="651" t="s">
        <v>2682</v>
      </c>
      <c r="G473" s="651"/>
      <c r="H473" s="649" t="s">
        <v>286</v>
      </c>
      <c r="I473" s="649"/>
      <c r="J473" s="209" t="s">
        <v>287</v>
      </c>
      <c r="K473" s="209" t="s">
        <v>16</v>
      </c>
      <c r="L473" s="210">
        <v>211.43</v>
      </c>
    </row>
    <row r="474" spans="1:12" x14ac:dyDescent="0.2">
      <c r="A474" s="652"/>
      <c r="B474" s="651"/>
      <c r="C474" s="654"/>
      <c r="D474" s="655"/>
      <c r="E474" s="651"/>
      <c r="F474" s="651"/>
      <c r="G474" s="651"/>
      <c r="H474" s="649" t="s">
        <v>242</v>
      </c>
      <c r="I474" s="649"/>
      <c r="J474" s="209" t="s">
        <v>287</v>
      </c>
      <c r="K474" s="209" t="s">
        <v>16</v>
      </c>
      <c r="L474" s="210">
        <v>533.29</v>
      </c>
    </row>
    <row r="475" spans="1:12" ht="24" x14ac:dyDescent="0.2">
      <c r="A475" s="652"/>
      <c r="B475" s="203" t="s">
        <v>6</v>
      </c>
      <c r="C475" s="207" t="s">
        <v>5</v>
      </c>
      <c r="D475" s="207" t="s">
        <v>288</v>
      </c>
      <c r="E475" s="207" t="s">
        <v>289</v>
      </c>
      <c r="F475" s="650"/>
      <c r="G475" s="650"/>
      <c r="H475" s="649" t="s">
        <v>290</v>
      </c>
      <c r="I475" s="649"/>
      <c r="J475" s="651" t="s">
        <v>287</v>
      </c>
      <c r="K475" s="651" t="s">
        <v>287</v>
      </c>
      <c r="L475" s="648">
        <v>0</v>
      </c>
    </row>
    <row r="476" spans="1:12" ht="36" x14ac:dyDescent="0.2">
      <c r="A476" s="652"/>
      <c r="B476" s="209" t="s">
        <v>4335</v>
      </c>
      <c r="C476" s="209" t="s">
        <v>2682</v>
      </c>
      <c r="D476" s="211">
        <v>43546</v>
      </c>
      <c r="E476" s="209" t="s">
        <v>1997</v>
      </c>
      <c r="F476" s="650"/>
      <c r="G476" s="650"/>
      <c r="H476" s="649"/>
      <c r="I476" s="649"/>
      <c r="J476" s="651"/>
      <c r="K476" s="651"/>
      <c r="L476" s="648"/>
    </row>
    <row r="477" spans="1:12" ht="24" x14ac:dyDescent="0.2">
      <c r="A477" s="652">
        <v>1388</v>
      </c>
      <c r="B477" s="203" t="s">
        <v>12</v>
      </c>
      <c r="C477" s="207" t="s">
        <v>11</v>
      </c>
      <c r="D477" s="207" t="s">
        <v>280</v>
      </c>
      <c r="E477" s="207" t="s">
        <v>281</v>
      </c>
      <c r="F477" s="653" t="s">
        <v>8</v>
      </c>
      <c r="G477" s="653"/>
      <c r="H477" s="650"/>
      <c r="I477" s="650"/>
      <c r="J477" s="650"/>
      <c r="K477" s="650"/>
      <c r="L477" s="650"/>
    </row>
    <row r="478" spans="1:12" x14ac:dyDescent="0.2">
      <c r="A478" s="652"/>
      <c r="B478" s="651" t="s">
        <v>4336</v>
      </c>
      <c r="C478" s="654" t="s">
        <v>4337</v>
      </c>
      <c r="D478" s="655">
        <v>43395</v>
      </c>
      <c r="E478" s="651" t="s">
        <v>377</v>
      </c>
      <c r="F478" s="651" t="s">
        <v>575</v>
      </c>
      <c r="G478" s="651"/>
      <c r="H478" s="649" t="s">
        <v>286</v>
      </c>
      <c r="I478" s="649"/>
      <c r="J478" s="209" t="s">
        <v>287</v>
      </c>
      <c r="K478" s="209" t="s">
        <v>16</v>
      </c>
      <c r="L478" s="210">
        <v>220</v>
      </c>
    </row>
    <row r="479" spans="1:12" x14ac:dyDescent="0.2">
      <c r="A479" s="652"/>
      <c r="B479" s="651"/>
      <c r="C479" s="654"/>
      <c r="D479" s="655"/>
      <c r="E479" s="651"/>
      <c r="F479" s="651"/>
      <c r="G479" s="651"/>
      <c r="H479" s="649" t="s">
        <v>242</v>
      </c>
      <c r="I479" s="649"/>
      <c r="J479" s="209" t="s">
        <v>287</v>
      </c>
      <c r="K479" s="209" t="s">
        <v>16</v>
      </c>
      <c r="L479" s="210">
        <v>303</v>
      </c>
    </row>
    <row r="480" spans="1:12" ht="24" x14ac:dyDescent="0.2">
      <c r="A480" s="652"/>
      <c r="B480" s="203" t="s">
        <v>6</v>
      </c>
      <c r="C480" s="207" t="s">
        <v>5</v>
      </c>
      <c r="D480" s="207" t="s">
        <v>288</v>
      </c>
      <c r="E480" s="207" t="s">
        <v>289</v>
      </c>
      <c r="F480" s="650"/>
      <c r="G480" s="650"/>
      <c r="H480" s="649" t="s">
        <v>290</v>
      </c>
      <c r="I480" s="649"/>
      <c r="J480" s="651" t="s">
        <v>287</v>
      </c>
      <c r="K480" s="651" t="s">
        <v>16</v>
      </c>
      <c r="L480" s="648">
        <v>100</v>
      </c>
    </row>
    <row r="481" spans="1:12" ht="24" x14ac:dyDescent="0.2">
      <c r="A481" s="652"/>
      <c r="B481" s="209" t="s">
        <v>291</v>
      </c>
      <c r="C481" s="209" t="s">
        <v>575</v>
      </c>
      <c r="D481" s="211">
        <v>43397</v>
      </c>
      <c r="E481" s="209" t="s">
        <v>881</v>
      </c>
      <c r="F481" s="650"/>
      <c r="G481" s="650"/>
      <c r="H481" s="649"/>
      <c r="I481" s="649"/>
      <c r="J481" s="651"/>
      <c r="K481" s="651"/>
      <c r="L481" s="648"/>
    </row>
    <row r="482" spans="1:12" ht="24" x14ac:dyDescent="0.2">
      <c r="A482" s="652">
        <v>1389</v>
      </c>
      <c r="B482" s="203" t="s">
        <v>12</v>
      </c>
      <c r="C482" s="207" t="s">
        <v>11</v>
      </c>
      <c r="D482" s="207" t="s">
        <v>280</v>
      </c>
      <c r="E482" s="207" t="s">
        <v>281</v>
      </c>
      <c r="F482" s="653" t="s">
        <v>8</v>
      </c>
      <c r="G482" s="653"/>
      <c r="H482" s="650"/>
      <c r="I482" s="650"/>
      <c r="J482" s="650"/>
      <c r="K482" s="650"/>
      <c r="L482" s="650"/>
    </row>
    <row r="483" spans="1:12" x14ac:dyDescent="0.2">
      <c r="A483" s="652"/>
      <c r="B483" s="651" t="s">
        <v>4336</v>
      </c>
      <c r="C483" s="654" t="s">
        <v>4338</v>
      </c>
      <c r="D483" s="655">
        <v>43417</v>
      </c>
      <c r="E483" s="651" t="s">
        <v>1155</v>
      </c>
      <c r="F483" s="651" t="s">
        <v>2682</v>
      </c>
      <c r="G483" s="651"/>
      <c r="H483" s="649" t="s">
        <v>286</v>
      </c>
      <c r="I483" s="649"/>
      <c r="J483" s="209" t="s">
        <v>287</v>
      </c>
      <c r="K483" s="209" t="s">
        <v>16</v>
      </c>
      <c r="L483" s="210">
        <v>250</v>
      </c>
    </row>
    <row r="484" spans="1:12" x14ac:dyDescent="0.2">
      <c r="A484" s="652"/>
      <c r="B484" s="651"/>
      <c r="C484" s="654"/>
      <c r="D484" s="655"/>
      <c r="E484" s="651"/>
      <c r="F484" s="651"/>
      <c r="G484" s="651"/>
      <c r="H484" s="649" t="s">
        <v>242</v>
      </c>
      <c r="I484" s="649"/>
      <c r="J484" s="209" t="s">
        <v>287</v>
      </c>
      <c r="K484" s="209" t="s">
        <v>16</v>
      </c>
      <c r="L484" s="210">
        <v>934.4</v>
      </c>
    </row>
    <row r="485" spans="1:12" ht="24" x14ac:dyDescent="0.2">
      <c r="A485" s="652"/>
      <c r="B485" s="203" t="s">
        <v>6</v>
      </c>
      <c r="C485" s="207" t="s">
        <v>5</v>
      </c>
      <c r="D485" s="207" t="s">
        <v>288</v>
      </c>
      <c r="E485" s="207" t="s">
        <v>289</v>
      </c>
      <c r="F485" s="650"/>
      <c r="G485" s="650"/>
      <c r="H485" s="649" t="s">
        <v>290</v>
      </c>
      <c r="I485" s="649"/>
      <c r="J485" s="651" t="s">
        <v>287</v>
      </c>
      <c r="K485" s="651" t="s">
        <v>287</v>
      </c>
      <c r="L485" s="648">
        <v>0</v>
      </c>
    </row>
    <row r="486" spans="1:12" ht="24" x14ac:dyDescent="0.2">
      <c r="A486" s="652"/>
      <c r="B486" s="209" t="s">
        <v>291</v>
      </c>
      <c r="C486" s="209" t="s">
        <v>2682</v>
      </c>
      <c r="D486" s="211">
        <v>43419</v>
      </c>
      <c r="E486" s="209" t="s">
        <v>1364</v>
      </c>
      <c r="F486" s="650"/>
      <c r="G486" s="650"/>
      <c r="H486" s="649"/>
      <c r="I486" s="649"/>
      <c r="J486" s="651"/>
      <c r="K486" s="651"/>
      <c r="L486" s="648"/>
    </row>
    <row r="487" spans="1:12" ht="24" x14ac:dyDescent="0.2">
      <c r="A487" s="652">
        <v>1390</v>
      </c>
      <c r="B487" s="203" t="s">
        <v>12</v>
      </c>
      <c r="C487" s="207" t="s">
        <v>11</v>
      </c>
      <c r="D487" s="207" t="s">
        <v>280</v>
      </c>
      <c r="E487" s="207" t="s">
        <v>281</v>
      </c>
      <c r="F487" s="653" t="s">
        <v>8</v>
      </c>
      <c r="G487" s="653"/>
      <c r="H487" s="650"/>
      <c r="I487" s="650"/>
      <c r="J487" s="650"/>
      <c r="K487" s="650"/>
      <c r="L487" s="650"/>
    </row>
    <row r="488" spans="1:12" x14ac:dyDescent="0.2">
      <c r="A488" s="652"/>
      <c r="B488" s="651" t="s">
        <v>4336</v>
      </c>
      <c r="C488" s="654" t="s">
        <v>4339</v>
      </c>
      <c r="D488" s="655">
        <v>43507</v>
      </c>
      <c r="E488" s="651" t="s">
        <v>650</v>
      </c>
      <c r="F488" s="651" t="s">
        <v>651</v>
      </c>
      <c r="G488" s="651"/>
      <c r="H488" s="649" t="s">
        <v>286</v>
      </c>
      <c r="I488" s="649"/>
      <c r="J488" s="209" t="s">
        <v>287</v>
      </c>
      <c r="K488" s="209" t="s">
        <v>16</v>
      </c>
      <c r="L488" s="210">
        <v>358</v>
      </c>
    </row>
    <row r="489" spans="1:12" x14ac:dyDescent="0.2">
      <c r="A489" s="652"/>
      <c r="B489" s="651"/>
      <c r="C489" s="654"/>
      <c r="D489" s="655"/>
      <c r="E489" s="651"/>
      <c r="F489" s="651"/>
      <c r="G489" s="651"/>
      <c r="H489" s="649" t="s">
        <v>242</v>
      </c>
      <c r="I489" s="649"/>
      <c r="J489" s="209" t="s">
        <v>287</v>
      </c>
      <c r="K489" s="209" t="s">
        <v>16</v>
      </c>
      <c r="L489" s="210">
        <v>277</v>
      </c>
    </row>
    <row r="490" spans="1:12" ht="24" x14ac:dyDescent="0.2">
      <c r="A490" s="652"/>
      <c r="B490" s="203" t="s">
        <v>6</v>
      </c>
      <c r="C490" s="207" t="s">
        <v>5</v>
      </c>
      <c r="D490" s="207" t="s">
        <v>288</v>
      </c>
      <c r="E490" s="207" t="s">
        <v>289</v>
      </c>
      <c r="F490" s="650"/>
      <c r="G490" s="650"/>
      <c r="H490" s="649" t="s">
        <v>290</v>
      </c>
      <c r="I490" s="649"/>
      <c r="J490" s="651" t="s">
        <v>287</v>
      </c>
      <c r="K490" s="651" t="s">
        <v>287</v>
      </c>
      <c r="L490" s="648">
        <v>0</v>
      </c>
    </row>
    <row r="491" spans="1:12" ht="24" x14ac:dyDescent="0.2">
      <c r="A491" s="652"/>
      <c r="B491" s="209" t="s">
        <v>291</v>
      </c>
      <c r="C491" s="209" t="s">
        <v>651</v>
      </c>
      <c r="D491" s="211">
        <v>43509</v>
      </c>
      <c r="E491" s="209" t="s">
        <v>3305</v>
      </c>
      <c r="F491" s="650"/>
      <c r="G491" s="650"/>
      <c r="H491" s="649"/>
      <c r="I491" s="649"/>
      <c r="J491" s="651"/>
      <c r="K491" s="651"/>
      <c r="L491" s="648"/>
    </row>
    <row r="492" spans="1:12" ht="24" x14ac:dyDescent="0.2">
      <c r="A492" s="652">
        <v>1391</v>
      </c>
      <c r="B492" s="203" t="s">
        <v>12</v>
      </c>
      <c r="C492" s="207" t="s">
        <v>11</v>
      </c>
      <c r="D492" s="207" t="s">
        <v>280</v>
      </c>
      <c r="E492" s="207" t="s">
        <v>281</v>
      </c>
      <c r="F492" s="653" t="s">
        <v>8</v>
      </c>
      <c r="G492" s="653"/>
      <c r="H492" s="650"/>
      <c r="I492" s="650"/>
      <c r="J492" s="650"/>
      <c r="K492" s="650"/>
      <c r="L492" s="650"/>
    </row>
    <row r="493" spans="1:12" x14ac:dyDescent="0.2">
      <c r="A493" s="652"/>
      <c r="B493" s="651" t="s">
        <v>4336</v>
      </c>
      <c r="C493" s="654" t="s">
        <v>4340</v>
      </c>
      <c r="D493" s="655">
        <v>43541</v>
      </c>
      <c r="E493" s="651" t="s">
        <v>377</v>
      </c>
      <c r="F493" s="651" t="s">
        <v>885</v>
      </c>
      <c r="G493" s="651"/>
      <c r="H493" s="649" t="s">
        <v>286</v>
      </c>
      <c r="I493" s="649"/>
      <c r="J493" s="209" t="s">
        <v>287</v>
      </c>
      <c r="K493" s="209" t="s">
        <v>16</v>
      </c>
      <c r="L493" s="210">
        <v>516.89</v>
      </c>
    </row>
    <row r="494" spans="1:12" x14ac:dyDescent="0.2">
      <c r="A494" s="652"/>
      <c r="B494" s="651"/>
      <c r="C494" s="654"/>
      <c r="D494" s="655"/>
      <c r="E494" s="651"/>
      <c r="F494" s="651"/>
      <c r="G494" s="651"/>
      <c r="H494" s="649" t="s">
        <v>242</v>
      </c>
      <c r="I494" s="649"/>
      <c r="J494" s="209" t="s">
        <v>287</v>
      </c>
      <c r="K494" s="209" t="s">
        <v>16</v>
      </c>
      <c r="L494" s="210">
        <v>346</v>
      </c>
    </row>
    <row r="495" spans="1:12" ht="24" x14ac:dyDescent="0.2">
      <c r="A495" s="652"/>
      <c r="B495" s="203" t="s">
        <v>6</v>
      </c>
      <c r="C495" s="207" t="s">
        <v>5</v>
      </c>
      <c r="D495" s="207" t="s">
        <v>288</v>
      </c>
      <c r="E495" s="207" t="s">
        <v>289</v>
      </c>
      <c r="F495" s="650"/>
      <c r="G495" s="650"/>
      <c r="H495" s="649" t="s">
        <v>290</v>
      </c>
      <c r="I495" s="649"/>
      <c r="J495" s="651" t="s">
        <v>287</v>
      </c>
      <c r="K495" s="651" t="s">
        <v>287</v>
      </c>
      <c r="L495" s="648">
        <v>0</v>
      </c>
    </row>
    <row r="496" spans="1:12" ht="24" x14ac:dyDescent="0.2">
      <c r="A496" s="652"/>
      <c r="B496" s="209" t="s">
        <v>291</v>
      </c>
      <c r="C496" s="209" t="s">
        <v>885</v>
      </c>
      <c r="D496" s="211">
        <v>43543</v>
      </c>
      <c r="E496" s="209" t="s">
        <v>2356</v>
      </c>
      <c r="F496" s="650"/>
      <c r="G496" s="650"/>
      <c r="H496" s="649"/>
      <c r="I496" s="649"/>
      <c r="J496" s="651"/>
      <c r="K496" s="651"/>
      <c r="L496" s="648"/>
    </row>
    <row r="497" spans="1:12" ht="24" x14ac:dyDescent="0.2">
      <c r="A497" s="652">
        <v>1392</v>
      </c>
      <c r="B497" s="203" t="s">
        <v>12</v>
      </c>
      <c r="C497" s="207" t="s">
        <v>11</v>
      </c>
      <c r="D497" s="207" t="s">
        <v>280</v>
      </c>
      <c r="E497" s="207" t="s">
        <v>281</v>
      </c>
      <c r="F497" s="653" t="s">
        <v>8</v>
      </c>
      <c r="G497" s="653"/>
      <c r="H497" s="650"/>
      <c r="I497" s="650"/>
      <c r="J497" s="650"/>
      <c r="K497" s="650"/>
      <c r="L497" s="650"/>
    </row>
    <row r="498" spans="1:12" x14ac:dyDescent="0.2">
      <c r="A498" s="652"/>
      <c r="B498" s="651" t="s">
        <v>4336</v>
      </c>
      <c r="C498" s="654" t="s">
        <v>4341</v>
      </c>
      <c r="D498" s="655">
        <v>43549</v>
      </c>
      <c r="E498" s="651" t="s">
        <v>1058</v>
      </c>
      <c r="F498" s="651" t="s">
        <v>1059</v>
      </c>
      <c r="G498" s="651"/>
      <c r="H498" s="649" t="s">
        <v>286</v>
      </c>
      <c r="I498" s="649"/>
      <c r="J498" s="209" t="s">
        <v>287</v>
      </c>
      <c r="K498" s="209" t="s">
        <v>16</v>
      </c>
      <c r="L498" s="210">
        <v>524</v>
      </c>
    </row>
    <row r="499" spans="1:12" x14ac:dyDescent="0.2">
      <c r="A499" s="652"/>
      <c r="B499" s="651"/>
      <c r="C499" s="654"/>
      <c r="D499" s="655"/>
      <c r="E499" s="651"/>
      <c r="F499" s="651"/>
      <c r="G499" s="651"/>
      <c r="H499" s="649" t="s">
        <v>242</v>
      </c>
      <c r="I499" s="649"/>
      <c r="J499" s="209" t="s">
        <v>287</v>
      </c>
      <c r="K499" s="209" t="s">
        <v>16</v>
      </c>
      <c r="L499" s="210">
        <v>489</v>
      </c>
    </row>
    <row r="500" spans="1:12" ht="24" x14ac:dyDescent="0.2">
      <c r="A500" s="652"/>
      <c r="B500" s="203" t="s">
        <v>6</v>
      </c>
      <c r="C500" s="207" t="s">
        <v>5</v>
      </c>
      <c r="D500" s="207" t="s">
        <v>288</v>
      </c>
      <c r="E500" s="207" t="s">
        <v>289</v>
      </c>
      <c r="F500" s="650"/>
      <c r="G500" s="650"/>
      <c r="H500" s="649" t="s">
        <v>290</v>
      </c>
      <c r="I500" s="649"/>
      <c r="J500" s="651" t="s">
        <v>287</v>
      </c>
      <c r="K500" s="651" t="s">
        <v>16</v>
      </c>
      <c r="L500" s="648">
        <v>25</v>
      </c>
    </row>
    <row r="501" spans="1:12" ht="24" x14ac:dyDescent="0.2">
      <c r="A501" s="652"/>
      <c r="B501" s="209" t="s">
        <v>291</v>
      </c>
      <c r="C501" s="209" t="s">
        <v>1059</v>
      </c>
      <c r="D501" s="211">
        <v>43551</v>
      </c>
      <c r="E501" s="209" t="s">
        <v>2135</v>
      </c>
      <c r="F501" s="650"/>
      <c r="G501" s="650"/>
      <c r="H501" s="649"/>
      <c r="I501" s="649"/>
      <c r="J501" s="651"/>
      <c r="K501" s="651"/>
      <c r="L501" s="648"/>
    </row>
    <row r="502" spans="1:12" ht="24" x14ac:dyDescent="0.2">
      <c r="A502" s="652">
        <v>1393</v>
      </c>
      <c r="B502" s="203" t="s">
        <v>12</v>
      </c>
      <c r="C502" s="207" t="s">
        <v>11</v>
      </c>
      <c r="D502" s="207" t="s">
        <v>280</v>
      </c>
      <c r="E502" s="207" t="s">
        <v>281</v>
      </c>
      <c r="F502" s="653" t="s">
        <v>8</v>
      </c>
      <c r="G502" s="653"/>
      <c r="H502" s="650"/>
      <c r="I502" s="650"/>
      <c r="J502" s="650"/>
      <c r="K502" s="650"/>
      <c r="L502" s="650"/>
    </row>
    <row r="503" spans="1:12" x14ac:dyDescent="0.2">
      <c r="A503" s="652"/>
      <c r="B503" s="651" t="s">
        <v>4342</v>
      </c>
      <c r="C503" s="654" t="s">
        <v>4343</v>
      </c>
      <c r="D503" s="655">
        <v>43381</v>
      </c>
      <c r="E503" s="651" t="s">
        <v>896</v>
      </c>
      <c r="F503" s="651" t="s">
        <v>897</v>
      </c>
      <c r="G503" s="651"/>
      <c r="H503" s="649" t="s">
        <v>286</v>
      </c>
      <c r="I503" s="649"/>
      <c r="J503" s="209" t="s">
        <v>287</v>
      </c>
      <c r="K503" s="209" t="s">
        <v>16</v>
      </c>
      <c r="L503" s="210">
        <v>258</v>
      </c>
    </row>
    <row r="504" spans="1:12" x14ac:dyDescent="0.2">
      <c r="A504" s="652"/>
      <c r="B504" s="651"/>
      <c r="C504" s="654"/>
      <c r="D504" s="655"/>
      <c r="E504" s="651"/>
      <c r="F504" s="651"/>
      <c r="G504" s="651"/>
      <c r="H504" s="649" t="s">
        <v>242</v>
      </c>
      <c r="I504" s="649"/>
      <c r="J504" s="209" t="s">
        <v>287</v>
      </c>
      <c r="K504" s="209" t="s">
        <v>16</v>
      </c>
      <c r="L504" s="210">
        <v>480.03</v>
      </c>
    </row>
    <row r="505" spans="1:12" ht="24" x14ac:dyDescent="0.2">
      <c r="A505" s="652"/>
      <c r="B505" s="203" t="s">
        <v>6</v>
      </c>
      <c r="C505" s="207" t="s">
        <v>5</v>
      </c>
      <c r="D505" s="207" t="s">
        <v>288</v>
      </c>
      <c r="E505" s="207" t="s">
        <v>289</v>
      </c>
      <c r="F505" s="650"/>
      <c r="G505" s="650"/>
      <c r="H505" s="649" t="s">
        <v>290</v>
      </c>
      <c r="I505" s="649"/>
      <c r="J505" s="651" t="s">
        <v>287</v>
      </c>
      <c r="K505" s="651" t="s">
        <v>16</v>
      </c>
      <c r="L505" s="648">
        <v>795</v>
      </c>
    </row>
    <row r="506" spans="1:12" ht="24" x14ac:dyDescent="0.2">
      <c r="A506" s="652"/>
      <c r="B506" s="209" t="s">
        <v>460</v>
      </c>
      <c r="C506" s="209" t="s">
        <v>897</v>
      </c>
      <c r="D506" s="211">
        <v>43383</v>
      </c>
      <c r="E506" s="209" t="s">
        <v>899</v>
      </c>
      <c r="F506" s="650"/>
      <c r="G506" s="650"/>
      <c r="H506" s="649"/>
      <c r="I506" s="649"/>
      <c r="J506" s="651"/>
      <c r="K506" s="651"/>
      <c r="L506" s="648"/>
    </row>
    <row r="507" spans="1:12" ht="24" x14ac:dyDescent="0.2">
      <c r="A507" s="652">
        <v>1394</v>
      </c>
      <c r="B507" s="203" t="s">
        <v>12</v>
      </c>
      <c r="C507" s="207" t="s">
        <v>11</v>
      </c>
      <c r="D507" s="207" t="s">
        <v>280</v>
      </c>
      <c r="E507" s="207" t="s">
        <v>281</v>
      </c>
      <c r="F507" s="653" t="s">
        <v>8</v>
      </c>
      <c r="G507" s="653"/>
      <c r="H507" s="650"/>
      <c r="I507" s="650"/>
      <c r="J507" s="650"/>
      <c r="K507" s="650"/>
      <c r="L507" s="650"/>
    </row>
    <row r="508" spans="1:12" x14ac:dyDescent="0.2">
      <c r="A508" s="652"/>
      <c r="B508" s="651" t="s">
        <v>4342</v>
      </c>
      <c r="C508" s="654" t="s">
        <v>4344</v>
      </c>
      <c r="D508" s="655">
        <v>43384</v>
      </c>
      <c r="E508" s="651" t="s">
        <v>4345</v>
      </c>
      <c r="F508" s="651" t="s">
        <v>4346</v>
      </c>
      <c r="G508" s="651"/>
      <c r="H508" s="649" t="s">
        <v>286</v>
      </c>
      <c r="I508" s="649"/>
      <c r="J508" s="209" t="s">
        <v>287</v>
      </c>
      <c r="K508" s="209" t="s">
        <v>16</v>
      </c>
      <c r="L508" s="210">
        <v>1294.48</v>
      </c>
    </row>
    <row r="509" spans="1:12" x14ac:dyDescent="0.2">
      <c r="A509" s="652"/>
      <c r="B509" s="651"/>
      <c r="C509" s="654"/>
      <c r="D509" s="655"/>
      <c r="E509" s="651"/>
      <c r="F509" s="651"/>
      <c r="G509" s="651"/>
      <c r="H509" s="649" t="s">
        <v>242</v>
      </c>
      <c r="I509" s="649"/>
      <c r="J509" s="651" t="s">
        <v>287</v>
      </c>
      <c r="K509" s="651" t="s">
        <v>16</v>
      </c>
      <c r="L509" s="648">
        <v>6234.81</v>
      </c>
    </row>
    <row r="510" spans="1:12" x14ac:dyDescent="0.2">
      <c r="A510" s="652"/>
      <c r="B510" s="651"/>
      <c r="C510" s="654"/>
      <c r="D510" s="655"/>
      <c r="E510" s="651"/>
      <c r="F510" s="651"/>
      <c r="G510" s="651"/>
      <c r="H510" s="649"/>
      <c r="I510" s="649"/>
      <c r="J510" s="651"/>
      <c r="K510" s="651"/>
      <c r="L510" s="648"/>
    </row>
    <row r="511" spans="1:12" ht="24" x14ac:dyDescent="0.2">
      <c r="A511" s="652"/>
      <c r="B511" s="203" t="s">
        <v>6</v>
      </c>
      <c r="C511" s="207" t="s">
        <v>5</v>
      </c>
      <c r="D511" s="207" t="s">
        <v>288</v>
      </c>
      <c r="E511" s="207" t="s">
        <v>289</v>
      </c>
      <c r="F511" s="650"/>
      <c r="G511" s="650"/>
      <c r="H511" s="649" t="s">
        <v>290</v>
      </c>
      <c r="I511" s="649"/>
      <c r="J511" s="651" t="s">
        <v>287</v>
      </c>
      <c r="K511" s="651" t="s">
        <v>16</v>
      </c>
      <c r="L511" s="648">
        <v>250</v>
      </c>
    </row>
    <row r="512" spans="1:12" ht="24" x14ac:dyDescent="0.2">
      <c r="A512" s="652"/>
      <c r="B512" s="209" t="s">
        <v>460</v>
      </c>
      <c r="C512" s="209" t="s">
        <v>4346</v>
      </c>
      <c r="D512" s="211">
        <v>43394</v>
      </c>
      <c r="E512" s="209" t="s">
        <v>4347</v>
      </c>
      <c r="F512" s="650"/>
      <c r="G512" s="650"/>
      <c r="H512" s="649"/>
      <c r="I512" s="649"/>
      <c r="J512" s="651"/>
      <c r="K512" s="651"/>
      <c r="L512" s="648"/>
    </row>
    <row r="513" spans="1:12" ht="24" x14ac:dyDescent="0.2">
      <c r="A513" s="652">
        <v>1395</v>
      </c>
      <c r="B513" s="203" t="s">
        <v>12</v>
      </c>
      <c r="C513" s="207" t="s">
        <v>11</v>
      </c>
      <c r="D513" s="207" t="s">
        <v>280</v>
      </c>
      <c r="E513" s="207" t="s">
        <v>281</v>
      </c>
      <c r="F513" s="653" t="s">
        <v>8</v>
      </c>
      <c r="G513" s="653"/>
      <c r="H513" s="650"/>
      <c r="I513" s="650"/>
      <c r="J513" s="650"/>
      <c r="K513" s="650"/>
      <c r="L513" s="650"/>
    </row>
    <row r="514" spans="1:12" x14ac:dyDescent="0.2">
      <c r="A514" s="652"/>
      <c r="B514" s="651" t="s">
        <v>4342</v>
      </c>
      <c r="C514" s="654" t="s">
        <v>4348</v>
      </c>
      <c r="D514" s="655">
        <v>43404</v>
      </c>
      <c r="E514" s="651" t="s">
        <v>816</v>
      </c>
      <c r="F514" s="651" t="s">
        <v>4349</v>
      </c>
      <c r="G514" s="651"/>
      <c r="H514" s="649" t="s">
        <v>286</v>
      </c>
      <c r="I514" s="649"/>
      <c r="J514" s="209" t="s">
        <v>287</v>
      </c>
      <c r="K514" s="209" t="s">
        <v>16</v>
      </c>
      <c r="L514" s="210">
        <v>598</v>
      </c>
    </row>
    <row r="515" spans="1:12" x14ac:dyDescent="0.2">
      <c r="A515" s="652"/>
      <c r="B515" s="651"/>
      <c r="C515" s="654"/>
      <c r="D515" s="655"/>
      <c r="E515" s="651"/>
      <c r="F515" s="651"/>
      <c r="G515" s="651"/>
      <c r="H515" s="649" t="s">
        <v>242</v>
      </c>
      <c r="I515" s="649"/>
      <c r="J515" s="209" t="s">
        <v>287</v>
      </c>
      <c r="K515" s="209" t="s">
        <v>16</v>
      </c>
      <c r="L515" s="210">
        <v>399.4</v>
      </c>
    </row>
    <row r="516" spans="1:12" ht="24" x14ac:dyDescent="0.2">
      <c r="A516" s="652"/>
      <c r="B516" s="203" t="s">
        <v>6</v>
      </c>
      <c r="C516" s="207" t="s">
        <v>5</v>
      </c>
      <c r="D516" s="207" t="s">
        <v>288</v>
      </c>
      <c r="E516" s="207" t="s">
        <v>289</v>
      </c>
      <c r="F516" s="650"/>
      <c r="G516" s="650"/>
      <c r="H516" s="649" t="s">
        <v>290</v>
      </c>
      <c r="I516" s="649"/>
      <c r="J516" s="651" t="s">
        <v>287</v>
      </c>
      <c r="K516" s="651" t="s">
        <v>287</v>
      </c>
      <c r="L516" s="648">
        <v>0</v>
      </c>
    </row>
    <row r="517" spans="1:12" ht="24" x14ac:dyDescent="0.2">
      <c r="A517" s="652"/>
      <c r="B517" s="209" t="s">
        <v>460</v>
      </c>
      <c r="C517" s="209" t="s">
        <v>4349</v>
      </c>
      <c r="D517" s="211">
        <v>43406</v>
      </c>
      <c r="E517" s="209" t="s">
        <v>1889</v>
      </c>
      <c r="F517" s="650"/>
      <c r="G517" s="650"/>
      <c r="H517" s="649"/>
      <c r="I517" s="649"/>
      <c r="J517" s="651"/>
      <c r="K517" s="651"/>
      <c r="L517" s="648"/>
    </row>
    <row r="518" spans="1:12" ht="24" x14ac:dyDescent="0.2">
      <c r="A518" s="652">
        <v>1396</v>
      </c>
      <c r="B518" s="203" t="s">
        <v>12</v>
      </c>
      <c r="C518" s="207" t="s">
        <v>11</v>
      </c>
      <c r="D518" s="207" t="s">
        <v>280</v>
      </c>
      <c r="E518" s="207" t="s">
        <v>281</v>
      </c>
      <c r="F518" s="653" t="s">
        <v>8</v>
      </c>
      <c r="G518" s="653"/>
      <c r="H518" s="650"/>
      <c r="I518" s="650"/>
      <c r="J518" s="650"/>
      <c r="K518" s="650"/>
      <c r="L518" s="650"/>
    </row>
    <row r="519" spans="1:12" x14ac:dyDescent="0.2">
      <c r="A519" s="652"/>
      <c r="B519" s="651" t="s">
        <v>4342</v>
      </c>
      <c r="C519" s="654" t="s">
        <v>4350</v>
      </c>
      <c r="D519" s="655">
        <v>43416</v>
      </c>
      <c r="E519" s="651" t="s">
        <v>4351</v>
      </c>
      <c r="F519" s="651" t="s">
        <v>4352</v>
      </c>
      <c r="G519" s="651"/>
      <c r="H519" s="649" t="s">
        <v>286</v>
      </c>
      <c r="I519" s="649"/>
      <c r="J519" s="209" t="s">
        <v>287</v>
      </c>
      <c r="K519" s="209" t="s">
        <v>16</v>
      </c>
      <c r="L519" s="210">
        <v>1275.4000000000001</v>
      </c>
    </row>
    <row r="520" spans="1:12" x14ac:dyDescent="0.2">
      <c r="A520" s="652"/>
      <c r="B520" s="651"/>
      <c r="C520" s="654"/>
      <c r="D520" s="655"/>
      <c r="E520" s="651"/>
      <c r="F520" s="651"/>
      <c r="G520" s="651"/>
      <c r="H520" s="649" t="s">
        <v>242</v>
      </c>
      <c r="I520" s="649"/>
      <c r="J520" s="651" t="s">
        <v>287</v>
      </c>
      <c r="K520" s="651" t="s">
        <v>287</v>
      </c>
      <c r="L520" s="648">
        <v>0</v>
      </c>
    </row>
    <row r="521" spans="1:12" x14ac:dyDescent="0.2">
      <c r="A521" s="652"/>
      <c r="B521" s="651"/>
      <c r="C521" s="654"/>
      <c r="D521" s="655"/>
      <c r="E521" s="651"/>
      <c r="F521" s="651"/>
      <c r="G521" s="651"/>
      <c r="H521" s="649"/>
      <c r="I521" s="649"/>
      <c r="J521" s="651"/>
      <c r="K521" s="651"/>
      <c r="L521" s="648"/>
    </row>
    <row r="522" spans="1:12" ht="24" x14ac:dyDescent="0.2">
      <c r="A522" s="652"/>
      <c r="B522" s="203" t="s">
        <v>6</v>
      </c>
      <c r="C522" s="207" t="s">
        <v>5</v>
      </c>
      <c r="D522" s="207" t="s">
        <v>288</v>
      </c>
      <c r="E522" s="207" t="s">
        <v>289</v>
      </c>
      <c r="F522" s="650"/>
      <c r="G522" s="650"/>
      <c r="H522" s="649" t="s">
        <v>290</v>
      </c>
      <c r="I522" s="649"/>
      <c r="J522" s="651" t="s">
        <v>287</v>
      </c>
      <c r="K522" s="651" t="s">
        <v>287</v>
      </c>
      <c r="L522" s="648">
        <v>0</v>
      </c>
    </row>
    <row r="523" spans="1:12" ht="24" x14ac:dyDescent="0.2">
      <c r="A523" s="652"/>
      <c r="B523" s="209" t="s">
        <v>460</v>
      </c>
      <c r="C523" s="209" t="s">
        <v>4352</v>
      </c>
      <c r="D523" s="211">
        <v>43432</v>
      </c>
      <c r="E523" s="209" t="s">
        <v>4353</v>
      </c>
      <c r="F523" s="650"/>
      <c r="G523" s="650"/>
      <c r="H523" s="649"/>
      <c r="I523" s="649"/>
      <c r="J523" s="651"/>
      <c r="K523" s="651"/>
      <c r="L523" s="648"/>
    </row>
    <row r="524" spans="1:12" ht="24" x14ac:dyDescent="0.2">
      <c r="A524" s="652">
        <v>1397</v>
      </c>
      <c r="B524" s="203" t="s">
        <v>12</v>
      </c>
      <c r="C524" s="207" t="s">
        <v>11</v>
      </c>
      <c r="D524" s="207" t="s">
        <v>280</v>
      </c>
      <c r="E524" s="207" t="s">
        <v>281</v>
      </c>
      <c r="F524" s="653" t="s">
        <v>8</v>
      </c>
      <c r="G524" s="653"/>
      <c r="H524" s="650"/>
      <c r="I524" s="650"/>
      <c r="J524" s="650"/>
      <c r="K524" s="650"/>
      <c r="L524" s="650"/>
    </row>
    <row r="525" spans="1:12" x14ac:dyDescent="0.2">
      <c r="A525" s="652"/>
      <c r="B525" s="651" t="s">
        <v>4342</v>
      </c>
      <c r="C525" s="654" t="s">
        <v>4350</v>
      </c>
      <c r="D525" s="655">
        <v>43416</v>
      </c>
      <c r="E525" s="651" t="s">
        <v>4351</v>
      </c>
      <c r="F525" s="651" t="s">
        <v>4354</v>
      </c>
      <c r="G525" s="651"/>
      <c r="H525" s="649" t="s">
        <v>286</v>
      </c>
      <c r="I525" s="649"/>
      <c r="J525" s="209" t="s">
        <v>287</v>
      </c>
      <c r="K525" s="209" t="s">
        <v>16</v>
      </c>
      <c r="L525" s="210">
        <v>1717.92</v>
      </c>
    </row>
    <row r="526" spans="1:12" x14ac:dyDescent="0.2">
      <c r="A526" s="652"/>
      <c r="B526" s="651"/>
      <c r="C526" s="654"/>
      <c r="D526" s="655"/>
      <c r="E526" s="651"/>
      <c r="F526" s="651"/>
      <c r="G526" s="651"/>
      <c r="H526" s="649" t="s">
        <v>242</v>
      </c>
      <c r="I526" s="649"/>
      <c r="J526" s="651" t="s">
        <v>287</v>
      </c>
      <c r="K526" s="651" t="s">
        <v>16</v>
      </c>
      <c r="L526" s="648">
        <v>187.35</v>
      </c>
    </row>
    <row r="527" spans="1:12" x14ac:dyDescent="0.2">
      <c r="A527" s="652"/>
      <c r="B527" s="651"/>
      <c r="C527" s="654"/>
      <c r="D527" s="655"/>
      <c r="E527" s="651"/>
      <c r="F527" s="651"/>
      <c r="G527" s="651"/>
      <c r="H527" s="649"/>
      <c r="I527" s="649"/>
      <c r="J527" s="651"/>
      <c r="K527" s="651"/>
      <c r="L527" s="648"/>
    </row>
    <row r="528" spans="1:12" ht="24" x14ac:dyDescent="0.2">
      <c r="A528" s="652"/>
      <c r="B528" s="203" t="s">
        <v>6</v>
      </c>
      <c r="C528" s="207" t="s">
        <v>5</v>
      </c>
      <c r="D528" s="207" t="s">
        <v>288</v>
      </c>
      <c r="E528" s="207" t="s">
        <v>289</v>
      </c>
      <c r="F528" s="650"/>
      <c r="G528" s="650"/>
      <c r="H528" s="649" t="s">
        <v>290</v>
      </c>
      <c r="I528" s="649"/>
      <c r="J528" s="651" t="s">
        <v>287</v>
      </c>
      <c r="K528" s="651" t="s">
        <v>287</v>
      </c>
      <c r="L528" s="648">
        <v>0</v>
      </c>
    </row>
    <row r="529" spans="1:12" ht="24" x14ac:dyDescent="0.2">
      <c r="A529" s="652"/>
      <c r="B529" s="209" t="s">
        <v>460</v>
      </c>
      <c r="C529" s="209" t="s">
        <v>4354</v>
      </c>
      <c r="D529" s="211">
        <v>43432</v>
      </c>
      <c r="E529" s="209" t="s">
        <v>4353</v>
      </c>
      <c r="F529" s="650"/>
      <c r="G529" s="650"/>
      <c r="H529" s="649"/>
      <c r="I529" s="649"/>
      <c r="J529" s="651"/>
      <c r="K529" s="651"/>
      <c r="L529" s="648"/>
    </row>
    <row r="530" spans="1:12" ht="24" x14ac:dyDescent="0.2">
      <c r="A530" s="652">
        <v>1398</v>
      </c>
      <c r="B530" s="203" t="s">
        <v>12</v>
      </c>
      <c r="C530" s="207" t="s">
        <v>11</v>
      </c>
      <c r="D530" s="207" t="s">
        <v>280</v>
      </c>
      <c r="E530" s="207" t="s">
        <v>281</v>
      </c>
      <c r="F530" s="653" t="s">
        <v>8</v>
      </c>
      <c r="G530" s="653"/>
      <c r="H530" s="650"/>
      <c r="I530" s="650"/>
      <c r="J530" s="650"/>
      <c r="K530" s="650"/>
      <c r="L530" s="650"/>
    </row>
    <row r="531" spans="1:12" x14ac:dyDescent="0.2">
      <c r="A531" s="652"/>
      <c r="B531" s="651" t="s">
        <v>4342</v>
      </c>
      <c r="C531" s="654" t="s">
        <v>4350</v>
      </c>
      <c r="D531" s="655">
        <v>43416</v>
      </c>
      <c r="E531" s="651" t="s">
        <v>4351</v>
      </c>
      <c r="F531" s="651" t="s">
        <v>4355</v>
      </c>
      <c r="G531" s="651"/>
      <c r="H531" s="649" t="s">
        <v>286</v>
      </c>
      <c r="I531" s="649"/>
      <c r="J531" s="209" t="s">
        <v>287</v>
      </c>
      <c r="K531" s="209" t="s">
        <v>16</v>
      </c>
      <c r="L531" s="210">
        <v>853.3</v>
      </c>
    </row>
    <row r="532" spans="1:12" x14ac:dyDescent="0.2">
      <c r="A532" s="652"/>
      <c r="B532" s="651"/>
      <c r="C532" s="654"/>
      <c r="D532" s="655"/>
      <c r="E532" s="651"/>
      <c r="F532" s="651"/>
      <c r="G532" s="651"/>
      <c r="H532" s="649" t="s">
        <v>242</v>
      </c>
      <c r="I532" s="649"/>
      <c r="J532" s="651" t="s">
        <v>287</v>
      </c>
      <c r="K532" s="651" t="s">
        <v>16</v>
      </c>
      <c r="L532" s="648">
        <v>8299.89</v>
      </c>
    </row>
    <row r="533" spans="1:12" x14ac:dyDescent="0.2">
      <c r="A533" s="652"/>
      <c r="B533" s="651"/>
      <c r="C533" s="654"/>
      <c r="D533" s="655"/>
      <c r="E533" s="651"/>
      <c r="F533" s="651"/>
      <c r="G533" s="651"/>
      <c r="H533" s="649"/>
      <c r="I533" s="649"/>
      <c r="J533" s="651"/>
      <c r="K533" s="651"/>
      <c r="L533" s="648"/>
    </row>
    <row r="534" spans="1:12" ht="24" x14ac:dyDescent="0.2">
      <c r="A534" s="652"/>
      <c r="B534" s="203" t="s">
        <v>6</v>
      </c>
      <c r="C534" s="207" t="s">
        <v>5</v>
      </c>
      <c r="D534" s="207" t="s">
        <v>288</v>
      </c>
      <c r="E534" s="207" t="s">
        <v>289</v>
      </c>
      <c r="F534" s="650"/>
      <c r="G534" s="650"/>
      <c r="H534" s="649" t="s">
        <v>290</v>
      </c>
      <c r="I534" s="649"/>
      <c r="J534" s="651" t="s">
        <v>287</v>
      </c>
      <c r="K534" s="651" t="s">
        <v>287</v>
      </c>
      <c r="L534" s="648">
        <v>0</v>
      </c>
    </row>
    <row r="535" spans="1:12" ht="24" x14ac:dyDescent="0.2">
      <c r="A535" s="652"/>
      <c r="B535" s="209" t="s">
        <v>460</v>
      </c>
      <c r="C535" s="209" t="s">
        <v>4355</v>
      </c>
      <c r="D535" s="211">
        <v>43432</v>
      </c>
      <c r="E535" s="209" t="s">
        <v>4353</v>
      </c>
      <c r="F535" s="650"/>
      <c r="G535" s="650"/>
      <c r="H535" s="649"/>
      <c r="I535" s="649"/>
      <c r="J535" s="651"/>
      <c r="K535" s="651"/>
      <c r="L535" s="648"/>
    </row>
    <row r="536" spans="1:12" ht="24" x14ac:dyDescent="0.2">
      <c r="A536" s="652">
        <v>1399</v>
      </c>
      <c r="B536" s="203" t="s">
        <v>12</v>
      </c>
      <c r="C536" s="207" t="s">
        <v>11</v>
      </c>
      <c r="D536" s="207" t="s">
        <v>280</v>
      </c>
      <c r="E536" s="207" t="s">
        <v>281</v>
      </c>
      <c r="F536" s="653" t="s">
        <v>8</v>
      </c>
      <c r="G536" s="653"/>
      <c r="H536" s="650"/>
      <c r="I536" s="650"/>
      <c r="J536" s="650"/>
      <c r="K536" s="650"/>
      <c r="L536" s="650"/>
    </row>
    <row r="537" spans="1:12" x14ac:dyDescent="0.2">
      <c r="A537" s="652"/>
      <c r="B537" s="651" t="s">
        <v>4342</v>
      </c>
      <c r="C537" s="654" t="s">
        <v>4356</v>
      </c>
      <c r="D537" s="655">
        <v>43438</v>
      </c>
      <c r="E537" s="651" t="s">
        <v>816</v>
      </c>
      <c r="F537" s="651" t="s">
        <v>4354</v>
      </c>
      <c r="G537" s="651"/>
      <c r="H537" s="649" t="s">
        <v>286</v>
      </c>
      <c r="I537" s="649"/>
      <c r="J537" s="209" t="s">
        <v>287</v>
      </c>
      <c r="K537" s="209" t="s">
        <v>16</v>
      </c>
      <c r="L537" s="210">
        <v>458.65</v>
      </c>
    </row>
    <row r="538" spans="1:12" x14ac:dyDescent="0.2">
      <c r="A538" s="652"/>
      <c r="B538" s="651"/>
      <c r="C538" s="654"/>
      <c r="D538" s="655"/>
      <c r="E538" s="651"/>
      <c r="F538" s="651"/>
      <c r="G538" s="651"/>
      <c r="H538" s="649" t="s">
        <v>242</v>
      </c>
      <c r="I538" s="649"/>
      <c r="J538" s="209" t="s">
        <v>287</v>
      </c>
      <c r="K538" s="209" t="s">
        <v>287</v>
      </c>
      <c r="L538" s="210">
        <v>0</v>
      </c>
    </row>
    <row r="539" spans="1:12" ht="24" x14ac:dyDescent="0.2">
      <c r="A539" s="652"/>
      <c r="B539" s="203" t="s">
        <v>6</v>
      </c>
      <c r="C539" s="207" t="s">
        <v>5</v>
      </c>
      <c r="D539" s="207" t="s">
        <v>288</v>
      </c>
      <c r="E539" s="207" t="s">
        <v>289</v>
      </c>
      <c r="F539" s="650"/>
      <c r="G539" s="650"/>
      <c r="H539" s="649" t="s">
        <v>290</v>
      </c>
      <c r="I539" s="649"/>
      <c r="J539" s="651" t="s">
        <v>287</v>
      </c>
      <c r="K539" s="651" t="s">
        <v>287</v>
      </c>
      <c r="L539" s="648">
        <v>0</v>
      </c>
    </row>
    <row r="540" spans="1:12" ht="24" x14ac:dyDescent="0.2">
      <c r="A540" s="652"/>
      <c r="B540" s="209" t="s">
        <v>460</v>
      </c>
      <c r="C540" s="209" t="s">
        <v>4354</v>
      </c>
      <c r="D540" s="211">
        <v>43440</v>
      </c>
      <c r="E540" s="209" t="s">
        <v>2614</v>
      </c>
      <c r="F540" s="650"/>
      <c r="G540" s="650"/>
      <c r="H540" s="649"/>
      <c r="I540" s="649"/>
      <c r="J540" s="651"/>
      <c r="K540" s="651"/>
      <c r="L540" s="648"/>
    </row>
    <row r="541" spans="1:12" ht="24" x14ac:dyDescent="0.2">
      <c r="A541" s="652">
        <v>1400</v>
      </c>
      <c r="B541" s="203" t="s">
        <v>12</v>
      </c>
      <c r="C541" s="207" t="s">
        <v>11</v>
      </c>
      <c r="D541" s="207" t="s">
        <v>280</v>
      </c>
      <c r="E541" s="207" t="s">
        <v>281</v>
      </c>
      <c r="F541" s="653" t="s">
        <v>8</v>
      </c>
      <c r="G541" s="653"/>
      <c r="H541" s="650"/>
      <c r="I541" s="650"/>
      <c r="J541" s="650"/>
      <c r="K541" s="650"/>
      <c r="L541" s="650"/>
    </row>
    <row r="542" spans="1:12" x14ac:dyDescent="0.2">
      <c r="A542" s="652"/>
      <c r="B542" s="651" t="s">
        <v>4342</v>
      </c>
      <c r="C542" s="654" t="s">
        <v>4356</v>
      </c>
      <c r="D542" s="655">
        <v>43438</v>
      </c>
      <c r="E542" s="651" t="s">
        <v>816</v>
      </c>
      <c r="F542" s="651" t="s">
        <v>4357</v>
      </c>
      <c r="G542" s="651"/>
      <c r="H542" s="649" t="s">
        <v>286</v>
      </c>
      <c r="I542" s="649"/>
      <c r="J542" s="209" t="s">
        <v>287</v>
      </c>
      <c r="K542" s="209" t="s">
        <v>16</v>
      </c>
      <c r="L542" s="210">
        <v>324.16000000000003</v>
      </c>
    </row>
    <row r="543" spans="1:12" x14ac:dyDescent="0.2">
      <c r="A543" s="652"/>
      <c r="B543" s="651"/>
      <c r="C543" s="654"/>
      <c r="D543" s="655"/>
      <c r="E543" s="651"/>
      <c r="F543" s="651"/>
      <c r="G543" s="651"/>
      <c r="H543" s="649" t="s">
        <v>242</v>
      </c>
      <c r="I543" s="649"/>
      <c r="J543" s="209" t="s">
        <v>287</v>
      </c>
      <c r="K543" s="209" t="s">
        <v>16</v>
      </c>
      <c r="L543" s="210">
        <v>216.4</v>
      </c>
    </row>
    <row r="544" spans="1:12" ht="24" x14ac:dyDescent="0.2">
      <c r="A544" s="652"/>
      <c r="B544" s="203" t="s">
        <v>6</v>
      </c>
      <c r="C544" s="207" t="s">
        <v>5</v>
      </c>
      <c r="D544" s="207" t="s">
        <v>288</v>
      </c>
      <c r="E544" s="207" t="s">
        <v>289</v>
      </c>
      <c r="F544" s="650"/>
      <c r="G544" s="650"/>
      <c r="H544" s="649" t="s">
        <v>290</v>
      </c>
      <c r="I544" s="649"/>
      <c r="J544" s="651" t="s">
        <v>287</v>
      </c>
      <c r="K544" s="651" t="s">
        <v>287</v>
      </c>
      <c r="L544" s="648">
        <v>0</v>
      </c>
    </row>
    <row r="545" spans="1:12" ht="24" x14ac:dyDescent="0.2">
      <c r="A545" s="652"/>
      <c r="B545" s="209" t="s">
        <v>460</v>
      </c>
      <c r="C545" s="209" t="s">
        <v>4357</v>
      </c>
      <c r="D545" s="211">
        <v>43440</v>
      </c>
      <c r="E545" s="209" t="s">
        <v>2614</v>
      </c>
      <c r="F545" s="650"/>
      <c r="G545" s="650"/>
      <c r="H545" s="649"/>
      <c r="I545" s="649"/>
      <c r="J545" s="651"/>
      <c r="K545" s="651"/>
      <c r="L545" s="648"/>
    </row>
  </sheetData>
  <mergeCells count="1616">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9"/>
    <mergeCell ref="H16:I16"/>
    <mergeCell ref="H17:I19"/>
    <mergeCell ref="J17:J19"/>
    <mergeCell ref="K17:K19"/>
    <mergeCell ref="L17:L19"/>
    <mergeCell ref="J13:J14"/>
    <mergeCell ref="K13:K14"/>
    <mergeCell ref="L13:L14"/>
    <mergeCell ref="A15:A21"/>
    <mergeCell ref="F15:G15"/>
    <mergeCell ref="H15:L15"/>
    <mergeCell ref="B16:B19"/>
    <mergeCell ref="C16:C19"/>
    <mergeCell ref="D16:D19"/>
    <mergeCell ref="E16:E19"/>
    <mergeCell ref="D11:D12"/>
    <mergeCell ref="E11:E12"/>
    <mergeCell ref="F11:G12"/>
    <mergeCell ref="H11:I11"/>
    <mergeCell ref="H12:I12"/>
    <mergeCell ref="F13:G14"/>
    <mergeCell ref="H13:I14"/>
    <mergeCell ref="D23:D24"/>
    <mergeCell ref="E23:E24"/>
    <mergeCell ref="F23:G24"/>
    <mergeCell ref="H23:I23"/>
    <mergeCell ref="H24:I24"/>
    <mergeCell ref="F25:G26"/>
    <mergeCell ref="H25:I26"/>
    <mergeCell ref="F20:G21"/>
    <mergeCell ref="H20:I21"/>
    <mergeCell ref="J20:J21"/>
    <mergeCell ref="K20:K21"/>
    <mergeCell ref="L20:L21"/>
    <mergeCell ref="A22:A26"/>
    <mergeCell ref="F22:G22"/>
    <mergeCell ref="H22:L22"/>
    <mergeCell ref="B23:B24"/>
    <mergeCell ref="C23:C24"/>
    <mergeCell ref="F31:G32"/>
    <mergeCell ref="H31:I32"/>
    <mergeCell ref="J31:J32"/>
    <mergeCell ref="K31:K32"/>
    <mergeCell ref="L31:L32"/>
    <mergeCell ref="A33:A37"/>
    <mergeCell ref="F33:G33"/>
    <mergeCell ref="H33:L33"/>
    <mergeCell ref="B34:B35"/>
    <mergeCell ref="C34:C35"/>
    <mergeCell ref="F28:G30"/>
    <mergeCell ref="H28:I28"/>
    <mergeCell ref="H29:I30"/>
    <mergeCell ref="J29:J30"/>
    <mergeCell ref="K29:K30"/>
    <mergeCell ref="L29:L30"/>
    <mergeCell ref="J25:J26"/>
    <mergeCell ref="K25:K26"/>
    <mergeCell ref="L25:L26"/>
    <mergeCell ref="A27:A32"/>
    <mergeCell ref="F27:G27"/>
    <mergeCell ref="H27:L27"/>
    <mergeCell ref="B28:B30"/>
    <mergeCell ref="C28:C30"/>
    <mergeCell ref="D28:D30"/>
    <mergeCell ref="E28:E30"/>
    <mergeCell ref="F39:G40"/>
    <mergeCell ref="H39:I39"/>
    <mergeCell ref="H40:I40"/>
    <mergeCell ref="F41:G42"/>
    <mergeCell ref="H41:I42"/>
    <mergeCell ref="J41:J42"/>
    <mergeCell ref="J36:J37"/>
    <mergeCell ref="K36:K37"/>
    <mergeCell ref="L36:L37"/>
    <mergeCell ref="A38:A42"/>
    <mergeCell ref="F38:G38"/>
    <mergeCell ref="H38:L38"/>
    <mergeCell ref="B39:B40"/>
    <mergeCell ref="C39:C40"/>
    <mergeCell ref="D39:D40"/>
    <mergeCell ref="E39:E40"/>
    <mergeCell ref="D34:D35"/>
    <mergeCell ref="E34:E35"/>
    <mergeCell ref="F34:G35"/>
    <mergeCell ref="H34:I34"/>
    <mergeCell ref="H35:I35"/>
    <mergeCell ref="F36:G37"/>
    <mergeCell ref="H36:I37"/>
    <mergeCell ref="L46:L47"/>
    <mergeCell ref="A48:A52"/>
    <mergeCell ref="F48:G48"/>
    <mergeCell ref="H48:L48"/>
    <mergeCell ref="B49:B50"/>
    <mergeCell ref="C49:C50"/>
    <mergeCell ref="D49:D50"/>
    <mergeCell ref="E49:E50"/>
    <mergeCell ref="F49:G50"/>
    <mergeCell ref="H49:I49"/>
    <mergeCell ref="H44:I44"/>
    <mergeCell ref="H45:I45"/>
    <mergeCell ref="F46:G47"/>
    <mergeCell ref="H46:I47"/>
    <mergeCell ref="J46:J47"/>
    <mergeCell ref="K46:K47"/>
    <mergeCell ref="K41:K42"/>
    <mergeCell ref="L41:L42"/>
    <mergeCell ref="A43:A47"/>
    <mergeCell ref="F43:G43"/>
    <mergeCell ref="H43:L43"/>
    <mergeCell ref="B44:B45"/>
    <mergeCell ref="C44:C45"/>
    <mergeCell ref="D44:D45"/>
    <mergeCell ref="E44:E45"/>
    <mergeCell ref="F44:G45"/>
    <mergeCell ref="H53:L53"/>
    <mergeCell ref="B54:B55"/>
    <mergeCell ref="C54:C55"/>
    <mergeCell ref="D54:D55"/>
    <mergeCell ref="E54:E55"/>
    <mergeCell ref="F54:G55"/>
    <mergeCell ref="H54:I54"/>
    <mergeCell ref="H55:I55"/>
    <mergeCell ref="H50:I50"/>
    <mergeCell ref="F51:G52"/>
    <mergeCell ref="H51:I52"/>
    <mergeCell ref="J51:J52"/>
    <mergeCell ref="K51:K52"/>
    <mergeCell ref="L51:L52"/>
    <mergeCell ref="K60:K61"/>
    <mergeCell ref="L60:L61"/>
    <mergeCell ref="F62:G63"/>
    <mergeCell ref="H62:I63"/>
    <mergeCell ref="J62:J63"/>
    <mergeCell ref="K62:K63"/>
    <mergeCell ref="L62:L63"/>
    <mergeCell ref="D59:D61"/>
    <mergeCell ref="E59:E61"/>
    <mergeCell ref="F59:G61"/>
    <mergeCell ref="H59:I59"/>
    <mergeCell ref="H60:I61"/>
    <mergeCell ref="J60:J61"/>
    <mergeCell ref="F56:G57"/>
    <mergeCell ref="H56:I57"/>
    <mergeCell ref="J56:J57"/>
    <mergeCell ref="K56:K57"/>
    <mergeCell ref="L56:L57"/>
    <mergeCell ref="J66:J67"/>
    <mergeCell ref="K66:K67"/>
    <mergeCell ref="L66:L67"/>
    <mergeCell ref="F68:G69"/>
    <mergeCell ref="H68:I69"/>
    <mergeCell ref="J68:J69"/>
    <mergeCell ref="K68:K69"/>
    <mergeCell ref="L68:L69"/>
    <mergeCell ref="A64:A69"/>
    <mergeCell ref="F64:G64"/>
    <mergeCell ref="H64:L64"/>
    <mergeCell ref="B65:B67"/>
    <mergeCell ref="C65:C67"/>
    <mergeCell ref="D65:D67"/>
    <mergeCell ref="E65:E67"/>
    <mergeCell ref="F65:G67"/>
    <mergeCell ref="H65:I65"/>
    <mergeCell ref="H66:I67"/>
    <mergeCell ref="A58:A63"/>
    <mergeCell ref="F58:G58"/>
    <mergeCell ref="H58:L58"/>
    <mergeCell ref="B59:B61"/>
    <mergeCell ref="C59:C61"/>
    <mergeCell ref="A53:A57"/>
    <mergeCell ref="F53:G53"/>
    <mergeCell ref="J72:J73"/>
    <mergeCell ref="K72:K73"/>
    <mergeCell ref="L72:L73"/>
    <mergeCell ref="F74:G75"/>
    <mergeCell ref="H74:I75"/>
    <mergeCell ref="J74:J75"/>
    <mergeCell ref="K74:K75"/>
    <mergeCell ref="L74:L75"/>
    <mergeCell ref="A70:A75"/>
    <mergeCell ref="F70:G70"/>
    <mergeCell ref="H70:L70"/>
    <mergeCell ref="B71:B73"/>
    <mergeCell ref="C71:C73"/>
    <mergeCell ref="D71:D73"/>
    <mergeCell ref="E71:E73"/>
    <mergeCell ref="F71:G73"/>
    <mergeCell ref="H71:I71"/>
    <mergeCell ref="H72:I73"/>
    <mergeCell ref="J78:J79"/>
    <mergeCell ref="K78:K79"/>
    <mergeCell ref="L78:L79"/>
    <mergeCell ref="F80:G81"/>
    <mergeCell ref="H80:I81"/>
    <mergeCell ref="J80:J81"/>
    <mergeCell ref="K80:K81"/>
    <mergeCell ref="L80:L81"/>
    <mergeCell ref="A76:A81"/>
    <mergeCell ref="F76:G76"/>
    <mergeCell ref="H76:L76"/>
    <mergeCell ref="B77:B79"/>
    <mergeCell ref="C77:C79"/>
    <mergeCell ref="D77:D79"/>
    <mergeCell ref="E77:E79"/>
    <mergeCell ref="F77:G79"/>
    <mergeCell ref="H77:I77"/>
    <mergeCell ref="H78:I79"/>
    <mergeCell ref="H90:I91"/>
    <mergeCell ref="J84:J85"/>
    <mergeCell ref="K84:K85"/>
    <mergeCell ref="L84:L85"/>
    <mergeCell ref="F86:G87"/>
    <mergeCell ref="H86:I87"/>
    <mergeCell ref="J86:J87"/>
    <mergeCell ref="K86:K87"/>
    <mergeCell ref="L86:L87"/>
    <mergeCell ref="A82:A87"/>
    <mergeCell ref="F82:G82"/>
    <mergeCell ref="H82:L82"/>
    <mergeCell ref="B83:B85"/>
    <mergeCell ref="C83:C85"/>
    <mergeCell ref="D83:D85"/>
    <mergeCell ref="E83:E85"/>
    <mergeCell ref="F83:G85"/>
    <mergeCell ref="H83:I83"/>
    <mergeCell ref="H84:I85"/>
    <mergeCell ref="A99:A105"/>
    <mergeCell ref="F99:G99"/>
    <mergeCell ref="H99:L99"/>
    <mergeCell ref="B100:B103"/>
    <mergeCell ref="C100:C103"/>
    <mergeCell ref="A94:A98"/>
    <mergeCell ref="F94:G94"/>
    <mergeCell ref="H94:L94"/>
    <mergeCell ref="B95:B96"/>
    <mergeCell ref="C95:C96"/>
    <mergeCell ref="D95:D96"/>
    <mergeCell ref="E95:E96"/>
    <mergeCell ref="F95:G96"/>
    <mergeCell ref="H95:I95"/>
    <mergeCell ref="H96:I96"/>
    <mergeCell ref="J90:J91"/>
    <mergeCell ref="K90:K91"/>
    <mergeCell ref="L90:L91"/>
    <mergeCell ref="F92:G93"/>
    <mergeCell ref="H92:I93"/>
    <mergeCell ref="J92:J93"/>
    <mergeCell ref="K92:K93"/>
    <mergeCell ref="L92:L93"/>
    <mergeCell ref="A88:A93"/>
    <mergeCell ref="F88:G88"/>
    <mergeCell ref="H88:L88"/>
    <mergeCell ref="B89:B91"/>
    <mergeCell ref="C89:C91"/>
    <mergeCell ref="D89:D91"/>
    <mergeCell ref="E89:E91"/>
    <mergeCell ref="F89:G91"/>
    <mergeCell ref="H89:I89"/>
    <mergeCell ref="K101:K103"/>
    <mergeCell ref="L101:L103"/>
    <mergeCell ref="F104:G105"/>
    <mergeCell ref="H104:I105"/>
    <mergeCell ref="J104:J105"/>
    <mergeCell ref="K104:K105"/>
    <mergeCell ref="L104:L105"/>
    <mergeCell ref="D100:D103"/>
    <mergeCell ref="E100:E103"/>
    <mergeCell ref="F100:G103"/>
    <mergeCell ref="H100:I100"/>
    <mergeCell ref="H101:I103"/>
    <mergeCell ref="J101:J103"/>
    <mergeCell ref="F97:G98"/>
    <mergeCell ref="H97:I98"/>
    <mergeCell ref="J97:J98"/>
    <mergeCell ref="K97:K98"/>
    <mergeCell ref="L97:L98"/>
    <mergeCell ref="J108:J109"/>
    <mergeCell ref="K108:K109"/>
    <mergeCell ref="L108:L109"/>
    <mergeCell ref="F110:G111"/>
    <mergeCell ref="H110:I111"/>
    <mergeCell ref="J110:J111"/>
    <mergeCell ref="K110:K111"/>
    <mergeCell ref="L110:L111"/>
    <mergeCell ref="A106:A111"/>
    <mergeCell ref="F106:G106"/>
    <mergeCell ref="H106:L106"/>
    <mergeCell ref="B107:B109"/>
    <mergeCell ref="C107:C109"/>
    <mergeCell ref="D107:D109"/>
    <mergeCell ref="E107:E109"/>
    <mergeCell ref="F107:G109"/>
    <mergeCell ref="H107:I107"/>
    <mergeCell ref="H108:I109"/>
    <mergeCell ref="J114:J115"/>
    <mergeCell ref="K114:K115"/>
    <mergeCell ref="L114:L115"/>
    <mergeCell ref="F116:G117"/>
    <mergeCell ref="H116:I117"/>
    <mergeCell ref="J116:J117"/>
    <mergeCell ref="K116:K117"/>
    <mergeCell ref="L116:L117"/>
    <mergeCell ref="A112:A117"/>
    <mergeCell ref="F112:G112"/>
    <mergeCell ref="H112:L112"/>
    <mergeCell ref="B113:B115"/>
    <mergeCell ref="C113:C115"/>
    <mergeCell ref="D113:D115"/>
    <mergeCell ref="E113:E115"/>
    <mergeCell ref="F113:G115"/>
    <mergeCell ref="H113:I113"/>
    <mergeCell ref="H114:I115"/>
    <mergeCell ref="J120:J121"/>
    <mergeCell ref="K120:K121"/>
    <mergeCell ref="L120:L121"/>
    <mergeCell ref="F122:G123"/>
    <mergeCell ref="H122:I123"/>
    <mergeCell ref="J122:J123"/>
    <mergeCell ref="K122:K123"/>
    <mergeCell ref="L122:L123"/>
    <mergeCell ref="A118:A123"/>
    <mergeCell ref="F118:G118"/>
    <mergeCell ref="H118:L118"/>
    <mergeCell ref="B119:B121"/>
    <mergeCell ref="C119:C121"/>
    <mergeCell ref="D119:D121"/>
    <mergeCell ref="E119:E121"/>
    <mergeCell ref="F119:G121"/>
    <mergeCell ref="H119:I119"/>
    <mergeCell ref="H120:I121"/>
    <mergeCell ref="D130:D131"/>
    <mergeCell ref="E130:E131"/>
    <mergeCell ref="F130:G131"/>
    <mergeCell ref="H130:I130"/>
    <mergeCell ref="H131:I131"/>
    <mergeCell ref="F132:G133"/>
    <mergeCell ref="H132:I133"/>
    <mergeCell ref="F127:G128"/>
    <mergeCell ref="H127:I128"/>
    <mergeCell ref="J127:J128"/>
    <mergeCell ref="K127:K128"/>
    <mergeCell ref="L127:L128"/>
    <mergeCell ref="A129:A133"/>
    <mergeCell ref="F129:G129"/>
    <mergeCell ref="H129:L129"/>
    <mergeCell ref="B130:B131"/>
    <mergeCell ref="C130:C131"/>
    <mergeCell ref="A124:A128"/>
    <mergeCell ref="F124:G124"/>
    <mergeCell ref="H124:L124"/>
    <mergeCell ref="B125:B126"/>
    <mergeCell ref="C125:C126"/>
    <mergeCell ref="D125:D126"/>
    <mergeCell ref="E125:E126"/>
    <mergeCell ref="F125:G126"/>
    <mergeCell ref="H125:I125"/>
    <mergeCell ref="H126:I126"/>
    <mergeCell ref="K137:K138"/>
    <mergeCell ref="L137:L138"/>
    <mergeCell ref="A139:A143"/>
    <mergeCell ref="F139:G139"/>
    <mergeCell ref="H139:L139"/>
    <mergeCell ref="B140:B141"/>
    <mergeCell ref="C140:C141"/>
    <mergeCell ref="D140:D141"/>
    <mergeCell ref="E140:E141"/>
    <mergeCell ref="F140:G141"/>
    <mergeCell ref="F135:G136"/>
    <mergeCell ref="H135:I135"/>
    <mergeCell ref="H136:I136"/>
    <mergeCell ref="F137:G138"/>
    <mergeCell ref="H137:I138"/>
    <mergeCell ref="J137:J138"/>
    <mergeCell ref="J132:J133"/>
    <mergeCell ref="K132:K133"/>
    <mergeCell ref="L132:L133"/>
    <mergeCell ref="A134:A138"/>
    <mergeCell ref="F134:G134"/>
    <mergeCell ref="H134:L134"/>
    <mergeCell ref="B135:B136"/>
    <mergeCell ref="C135:C136"/>
    <mergeCell ref="D135:D136"/>
    <mergeCell ref="E135:E136"/>
    <mergeCell ref="H146:I146"/>
    <mergeCell ref="F147:G148"/>
    <mergeCell ref="H147:I148"/>
    <mergeCell ref="J147:J148"/>
    <mergeCell ref="K147:K148"/>
    <mergeCell ref="L147:L148"/>
    <mergeCell ref="L142:L143"/>
    <mergeCell ref="A144:A148"/>
    <mergeCell ref="F144:G144"/>
    <mergeCell ref="H144:L144"/>
    <mergeCell ref="B145:B146"/>
    <mergeCell ref="C145:C146"/>
    <mergeCell ref="D145:D146"/>
    <mergeCell ref="E145:E146"/>
    <mergeCell ref="F145:G146"/>
    <mergeCell ref="H145:I145"/>
    <mergeCell ref="H140:I140"/>
    <mergeCell ref="H141:I141"/>
    <mergeCell ref="F142:G143"/>
    <mergeCell ref="H142:I143"/>
    <mergeCell ref="J142:J143"/>
    <mergeCell ref="K142:K143"/>
    <mergeCell ref="F152:G153"/>
    <mergeCell ref="H152:I153"/>
    <mergeCell ref="J152:J153"/>
    <mergeCell ref="K152:K153"/>
    <mergeCell ref="L152:L153"/>
    <mergeCell ref="A154:A158"/>
    <mergeCell ref="F154:G154"/>
    <mergeCell ref="H154:L154"/>
    <mergeCell ref="B155:B156"/>
    <mergeCell ref="C155:C156"/>
    <mergeCell ref="A149:A153"/>
    <mergeCell ref="F149:G149"/>
    <mergeCell ref="H149:L149"/>
    <mergeCell ref="B150:B151"/>
    <mergeCell ref="C150:C151"/>
    <mergeCell ref="D150:D151"/>
    <mergeCell ref="E150:E151"/>
    <mergeCell ref="F150:G151"/>
    <mergeCell ref="H150:I150"/>
    <mergeCell ref="H151:I151"/>
    <mergeCell ref="F160:G162"/>
    <mergeCell ref="H160:I160"/>
    <mergeCell ref="H161:I162"/>
    <mergeCell ref="J161:J162"/>
    <mergeCell ref="K161:K162"/>
    <mergeCell ref="L161:L162"/>
    <mergeCell ref="J157:J158"/>
    <mergeCell ref="K157:K158"/>
    <mergeCell ref="L157:L158"/>
    <mergeCell ref="A159:A164"/>
    <mergeCell ref="F159:G159"/>
    <mergeCell ref="H159:L159"/>
    <mergeCell ref="B160:B162"/>
    <mergeCell ref="C160:C162"/>
    <mergeCell ref="D160:D162"/>
    <mergeCell ref="E160:E162"/>
    <mergeCell ref="D155:D156"/>
    <mergeCell ref="E155:E156"/>
    <mergeCell ref="F155:G156"/>
    <mergeCell ref="H155:I155"/>
    <mergeCell ref="H156:I156"/>
    <mergeCell ref="F157:G158"/>
    <mergeCell ref="H157:I158"/>
    <mergeCell ref="D166:D167"/>
    <mergeCell ref="E166:E167"/>
    <mergeCell ref="F166:G167"/>
    <mergeCell ref="H166:I166"/>
    <mergeCell ref="H167:I167"/>
    <mergeCell ref="F168:G169"/>
    <mergeCell ref="H168:I169"/>
    <mergeCell ref="F163:G164"/>
    <mergeCell ref="H163:I164"/>
    <mergeCell ref="J163:J164"/>
    <mergeCell ref="K163:K164"/>
    <mergeCell ref="L163:L164"/>
    <mergeCell ref="A165:A169"/>
    <mergeCell ref="F165:G165"/>
    <mergeCell ref="H165:L165"/>
    <mergeCell ref="B166:B167"/>
    <mergeCell ref="C166:C167"/>
    <mergeCell ref="F174:G175"/>
    <mergeCell ref="H174:I175"/>
    <mergeCell ref="J174:J175"/>
    <mergeCell ref="K174:K175"/>
    <mergeCell ref="L174:L175"/>
    <mergeCell ref="A176:A180"/>
    <mergeCell ref="F176:G176"/>
    <mergeCell ref="H176:L176"/>
    <mergeCell ref="B177:B178"/>
    <mergeCell ref="C177:C178"/>
    <mergeCell ref="F171:G173"/>
    <mergeCell ref="H171:I171"/>
    <mergeCell ref="H172:I173"/>
    <mergeCell ref="J172:J173"/>
    <mergeCell ref="K172:K173"/>
    <mergeCell ref="L172:L173"/>
    <mergeCell ref="J168:J169"/>
    <mergeCell ref="K168:K169"/>
    <mergeCell ref="L168:L169"/>
    <mergeCell ref="A170:A175"/>
    <mergeCell ref="F170:G170"/>
    <mergeCell ref="H170:L170"/>
    <mergeCell ref="B171:B173"/>
    <mergeCell ref="C171:C173"/>
    <mergeCell ref="D171:D173"/>
    <mergeCell ref="E171:E173"/>
    <mergeCell ref="F182:G184"/>
    <mergeCell ref="H182:I182"/>
    <mergeCell ref="H183:I184"/>
    <mergeCell ref="J183:J184"/>
    <mergeCell ref="K183:K184"/>
    <mergeCell ref="L183:L184"/>
    <mergeCell ref="J179:J180"/>
    <mergeCell ref="K179:K180"/>
    <mergeCell ref="L179:L180"/>
    <mergeCell ref="A181:A186"/>
    <mergeCell ref="F181:G181"/>
    <mergeCell ref="H181:L181"/>
    <mergeCell ref="B182:B184"/>
    <mergeCell ref="C182:C184"/>
    <mergeCell ref="D182:D184"/>
    <mergeCell ref="E182:E184"/>
    <mergeCell ref="D177:D178"/>
    <mergeCell ref="E177:E178"/>
    <mergeCell ref="F177:G178"/>
    <mergeCell ref="H177:I177"/>
    <mergeCell ref="H178:I178"/>
    <mergeCell ref="F179:G180"/>
    <mergeCell ref="H179:I180"/>
    <mergeCell ref="J202:J203"/>
    <mergeCell ref="K202:K203"/>
    <mergeCell ref="L202:L203"/>
    <mergeCell ref="D199:D201"/>
    <mergeCell ref="E199:E201"/>
    <mergeCell ref="F199:G201"/>
    <mergeCell ref="H199:I199"/>
    <mergeCell ref="D188:D189"/>
    <mergeCell ref="E188:E189"/>
    <mergeCell ref="F188:G189"/>
    <mergeCell ref="H188:I188"/>
    <mergeCell ref="H189:I189"/>
    <mergeCell ref="F190:G191"/>
    <mergeCell ref="H190:I191"/>
    <mergeCell ref="F185:G186"/>
    <mergeCell ref="H185:I186"/>
    <mergeCell ref="J185:J186"/>
    <mergeCell ref="K185:K186"/>
    <mergeCell ref="L185:L186"/>
    <mergeCell ref="F187:G187"/>
    <mergeCell ref="H187:L187"/>
    <mergeCell ref="F193:G195"/>
    <mergeCell ref="H193:I193"/>
    <mergeCell ref="H194:I195"/>
    <mergeCell ref="J194:J195"/>
    <mergeCell ref="K194:K195"/>
    <mergeCell ref="L194:L195"/>
    <mergeCell ref="J190:J191"/>
    <mergeCell ref="K190:K191"/>
    <mergeCell ref="L190:L191"/>
    <mergeCell ref="A192:A197"/>
    <mergeCell ref="F192:G192"/>
    <mergeCell ref="H192:L192"/>
    <mergeCell ref="B193:B195"/>
    <mergeCell ref="C193:C195"/>
    <mergeCell ref="D193:D195"/>
    <mergeCell ref="E193:E195"/>
    <mergeCell ref="K200:K201"/>
    <mergeCell ref="L200:L201"/>
    <mergeCell ref="A187:A191"/>
    <mergeCell ref="B188:B189"/>
    <mergeCell ref="C188:C189"/>
    <mergeCell ref="H200:I201"/>
    <mergeCell ref="J200:J201"/>
    <mergeCell ref="F196:G197"/>
    <mergeCell ref="H196:I197"/>
    <mergeCell ref="J196:J197"/>
    <mergeCell ref="K196:K197"/>
    <mergeCell ref="L196:L197"/>
    <mergeCell ref="J206:J207"/>
    <mergeCell ref="K206:K207"/>
    <mergeCell ref="L206:L207"/>
    <mergeCell ref="F208:G209"/>
    <mergeCell ref="H208:I209"/>
    <mergeCell ref="J208:J209"/>
    <mergeCell ref="K208:K209"/>
    <mergeCell ref="L208:L209"/>
    <mergeCell ref="A204:A209"/>
    <mergeCell ref="F204:G204"/>
    <mergeCell ref="H204:L204"/>
    <mergeCell ref="B205:B207"/>
    <mergeCell ref="C205:C207"/>
    <mergeCell ref="D205:D207"/>
    <mergeCell ref="E205:E207"/>
    <mergeCell ref="F205:G207"/>
    <mergeCell ref="H205:I205"/>
    <mergeCell ref="H206:I207"/>
    <mergeCell ref="A198:A203"/>
    <mergeCell ref="F198:G198"/>
    <mergeCell ref="H198:L198"/>
    <mergeCell ref="B199:B201"/>
    <mergeCell ref="C199:C201"/>
    <mergeCell ref="F202:G203"/>
    <mergeCell ref="H202:I203"/>
    <mergeCell ref="J212:J213"/>
    <mergeCell ref="K212:K213"/>
    <mergeCell ref="L212:L213"/>
    <mergeCell ref="F214:G215"/>
    <mergeCell ref="H214:I215"/>
    <mergeCell ref="J214:J215"/>
    <mergeCell ref="K214:K215"/>
    <mergeCell ref="L214:L215"/>
    <mergeCell ref="A210:A215"/>
    <mergeCell ref="F210:G210"/>
    <mergeCell ref="H210:L210"/>
    <mergeCell ref="B211:B213"/>
    <mergeCell ref="C211:C213"/>
    <mergeCell ref="D211:D213"/>
    <mergeCell ref="E211:E213"/>
    <mergeCell ref="F211:G213"/>
    <mergeCell ref="H211:I211"/>
    <mergeCell ref="H212:I213"/>
    <mergeCell ref="J218:J219"/>
    <mergeCell ref="K218:K219"/>
    <mergeCell ref="L218:L219"/>
    <mergeCell ref="F220:G221"/>
    <mergeCell ref="H220:I221"/>
    <mergeCell ref="J220:J221"/>
    <mergeCell ref="K220:K221"/>
    <mergeCell ref="L220:L221"/>
    <mergeCell ref="A216:A221"/>
    <mergeCell ref="F216:G216"/>
    <mergeCell ref="H216:L216"/>
    <mergeCell ref="B217:B219"/>
    <mergeCell ref="C217:C219"/>
    <mergeCell ref="D217:D219"/>
    <mergeCell ref="E217:E219"/>
    <mergeCell ref="F217:G219"/>
    <mergeCell ref="H217:I217"/>
    <mergeCell ref="H218:I219"/>
    <mergeCell ref="D228:D229"/>
    <mergeCell ref="E228:E229"/>
    <mergeCell ref="F228:G229"/>
    <mergeCell ref="H228:I228"/>
    <mergeCell ref="H229:I229"/>
    <mergeCell ref="F230:G231"/>
    <mergeCell ref="H230:I231"/>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K235:K236"/>
    <mergeCell ref="L235:L236"/>
    <mergeCell ref="A237:A241"/>
    <mergeCell ref="F237:G237"/>
    <mergeCell ref="H237:L237"/>
    <mergeCell ref="B238:B239"/>
    <mergeCell ref="C238:C239"/>
    <mergeCell ref="D238:D239"/>
    <mergeCell ref="E238:E239"/>
    <mergeCell ref="F238:G239"/>
    <mergeCell ref="F233:G234"/>
    <mergeCell ref="H233:I233"/>
    <mergeCell ref="H234:I234"/>
    <mergeCell ref="F235:G236"/>
    <mergeCell ref="H235:I236"/>
    <mergeCell ref="J235:J236"/>
    <mergeCell ref="J230:J231"/>
    <mergeCell ref="K230:K231"/>
    <mergeCell ref="L230:L231"/>
    <mergeCell ref="A232:A236"/>
    <mergeCell ref="F232:G232"/>
    <mergeCell ref="H232:L232"/>
    <mergeCell ref="B233:B234"/>
    <mergeCell ref="C233:C234"/>
    <mergeCell ref="D233:D234"/>
    <mergeCell ref="E233:E234"/>
    <mergeCell ref="H244:I244"/>
    <mergeCell ref="F245:G246"/>
    <mergeCell ref="H245:I246"/>
    <mergeCell ref="J245:J246"/>
    <mergeCell ref="K245:K246"/>
    <mergeCell ref="L245:L246"/>
    <mergeCell ref="L240:L241"/>
    <mergeCell ref="A242:A246"/>
    <mergeCell ref="F242:G242"/>
    <mergeCell ref="H242:L242"/>
    <mergeCell ref="B243:B244"/>
    <mergeCell ref="C243:C244"/>
    <mergeCell ref="D243:D244"/>
    <mergeCell ref="E243:E244"/>
    <mergeCell ref="F243:G244"/>
    <mergeCell ref="H243:I243"/>
    <mergeCell ref="H238:I238"/>
    <mergeCell ref="H239:I239"/>
    <mergeCell ref="F240:G241"/>
    <mergeCell ref="H240:I241"/>
    <mergeCell ref="J240:J241"/>
    <mergeCell ref="K240:K241"/>
    <mergeCell ref="D253:D254"/>
    <mergeCell ref="E253:E254"/>
    <mergeCell ref="F253:G254"/>
    <mergeCell ref="H253:I253"/>
    <mergeCell ref="H254:I254"/>
    <mergeCell ref="F255:G256"/>
    <mergeCell ref="H255:I256"/>
    <mergeCell ref="F250:G251"/>
    <mergeCell ref="H250:I251"/>
    <mergeCell ref="J250:J251"/>
    <mergeCell ref="K250:K251"/>
    <mergeCell ref="L250:L251"/>
    <mergeCell ref="A252:A256"/>
    <mergeCell ref="F252:G252"/>
    <mergeCell ref="H252:L252"/>
    <mergeCell ref="B253:B254"/>
    <mergeCell ref="C253:C254"/>
    <mergeCell ref="A247:A251"/>
    <mergeCell ref="F247:G247"/>
    <mergeCell ref="H247:L247"/>
    <mergeCell ref="B248:B249"/>
    <mergeCell ref="C248:C249"/>
    <mergeCell ref="D248:D249"/>
    <mergeCell ref="E248:E249"/>
    <mergeCell ref="F248:G249"/>
    <mergeCell ref="H248:I248"/>
    <mergeCell ref="H249:I249"/>
    <mergeCell ref="K260:K261"/>
    <mergeCell ref="L260:L261"/>
    <mergeCell ref="A262:A266"/>
    <mergeCell ref="F262:G262"/>
    <mergeCell ref="H262:L262"/>
    <mergeCell ref="B263:B264"/>
    <mergeCell ref="C263:C264"/>
    <mergeCell ref="D263:D264"/>
    <mergeCell ref="E263:E264"/>
    <mergeCell ref="F263:G264"/>
    <mergeCell ref="F258:G259"/>
    <mergeCell ref="H258:I258"/>
    <mergeCell ref="H259:I259"/>
    <mergeCell ref="F260:G261"/>
    <mergeCell ref="H260:I261"/>
    <mergeCell ref="J260:J261"/>
    <mergeCell ref="J255:J256"/>
    <mergeCell ref="K255:K256"/>
    <mergeCell ref="L255:L256"/>
    <mergeCell ref="A257:A261"/>
    <mergeCell ref="F257:G257"/>
    <mergeCell ref="H257:L257"/>
    <mergeCell ref="B258:B259"/>
    <mergeCell ref="C258:C259"/>
    <mergeCell ref="D258:D259"/>
    <mergeCell ref="E258:E259"/>
    <mergeCell ref="H269:I269"/>
    <mergeCell ref="F270:G271"/>
    <mergeCell ref="H270:I271"/>
    <mergeCell ref="J270:J271"/>
    <mergeCell ref="K270:K271"/>
    <mergeCell ref="L270:L271"/>
    <mergeCell ref="L265:L266"/>
    <mergeCell ref="A267:A271"/>
    <mergeCell ref="F267:G267"/>
    <mergeCell ref="H267:L267"/>
    <mergeCell ref="B268:B269"/>
    <mergeCell ref="C268:C269"/>
    <mergeCell ref="D268:D269"/>
    <mergeCell ref="E268:E269"/>
    <mergeCell ref="F268:G269"/>
    <mergeCell ref="H268:I268"/>
    <mergeCell ref="H263:I263"/>
    <mergeCell ref="H264:I264"/>
    <mergeCell ref="F265:G266"/>
    <mergeCell ref="H265:I266"/>
    <mergeCell ref="J265:J266"/>
    <mergeCell ref="K265:K266"/>
    <mergeCell ref="D278:D279"/>
    <mergeCell ref="E278:E279"/>
    <mergeCell ref="F278:G279"/>
    <mergeCell ref="H278:I278"/>
    <mergeCell ref="H279:I279"/>
    <mergeCell ref="F280:G281"/>
    <mergeCell ref="H280:I281"/>
    <mergeCell ref="F275:G276"/>
    <mergeCell ref="H275:I276"/>
    <mergeCell ref="J275:J276"/>
    <mergeCell ref="K275:K276"/>
    <mergeCell ref="L275:L276"/>
    <mergeCell ref="A277:A281"/>
    <mergeCell ref="F277:G277"/>
    <mergeCell ref="H277:L277"/>
    <mergeCell ref="B278:B279"/>
    <mergeCell ref="C278:C279"/>
    <mergeCell ref="A272:A276"/>
    <mergeCell ref="F272:G272"/>
    <mergeCell ref="H272:L272"/>
    <mergeCell ref="B273:B274"/>
    <mergeCell ref="C273:C274"/>
    <mergeCell ref="D273:D274"/>
    <mergeCell ref="E273:E274"/>
    <mergeCell ref="F273:G274"/>
    <mergeCell ref="H273:I273"/>
    <mergeCell ref="H274:I274"/>
    <mergeCell ref="K285:K286"/>
    <mergeCell ref="L285:L286"/>
    <mergeCell ref="A287:A291"/>
    <mergeCell ref="F287:G287"/>
    <mergeCell ref="H287:L287"/>
    <mergeCell ref="B288:B289"/>
    <mergeCell ref="C288:C289"/>
    <mergeCell ref="D288:D289"/>
    <mergeCell ref="E288:E289"/>
    <mergeCell ref="F288:G289"/>
    <mergeCell ref="F283:G284"/>
    <mergeCell ref="H283:I283"/>
    <mergeCell ref="H284:I284"/>
    <mergeCell ref="F285:G286"/>
    <mergeCell ref="H285:I286"/>
    <mergeCell ref="J285:J286"/>
    <mergeCell ref="J280:J281"/>
    <mergeCell ref="K280:K281"/>
    <mergeCell ref="L280:L281"/>
    <mergeCell ref="A282:A286"/>
    <mergeCell ref="F282:G282"/>
    <mergeCell ref="H282:L282"/>
    <mergeCell ref="B283:B284"/>
    <mergeCell ref="C283:C284"/>
    <mergeCell ref="D283:D284"/>
    <mergeCell ref="E283:E284"/>
    <mergeCell ref="H294:I294"/>
    <mergeCell ref="F295:G296"/>
    <mergeCell ref="H295:I296"/>
    <mergeCell ref="J295:J296"/>
    <mergeCell ref="K295:K296"/>
    <mergeCell ref="L295:L296"/>
    <mergeCell ref="L290:L291"/>
    <mergeCell ref="A292:A296"/>
    <mergeCell ref="F292:G292"/>
    <mergeCell ref="H292:L292"/>
    <mergeCell ref="B293:B294"/>
    <mergeCell ref="C293:C294"/>
    <mergeCell ref="D293:D294"/>
    <mergeCell ref="E293:E294"/>
    <mergeCell ref="F293:G294"/>
    <mergeCell ref="H293:I293"/>
    <mergeCell ref="H288:I288"/>
    <mergeCell ref="H289:I289"/>
    <mergeCell ref="F290:G291"/>
    <mergeCell ref="H290:I291"/>
    <mergeCell ref="J290:J291"/>
    <mergeCell ref="K290:K291"/>
    <mergeCell ref="J299:J300"/>
    <mergeCell ref="K299:K300"/>
    <mergeCell ref="L299:L300"/>
    <mergeCell ref="F301:G302"/>
    <mergeCell ref="H301:I302"/>
    <mergeCell ref="J301:J302"/>
    <mergeCell ref="K301:K302"/>
    <mergeCell ref="L301:L302"/>
    <mergeCell ref="A297:A302"/>
    <mergeCell ref="F297:G297"/>
    <mergeCell ref="H297:L297"/>
    <mergeCell ref="B298:B300"/>
    <mergeCell ref="C298:C300"/>
    <mergeCell ref="D298:D300"/>
    <mergeCell ref="E298:E300"/>
    <mergeCell ref="F298:G300"/>
    <mergeCell ref="H298:I298"/>
    <mergeCell ref="H299:I300"/>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J311:J312"/>
    <mergeCell ref="K311:K312"/>
    <mergeCell ref="L311:L312"/>
    <mergeCell ref="A313:A318"/>
    <mergeCell ref="F313:G313"/>
    <mergeCell ref="H313:L313"/>
    <mergeCell ref="B314:B316"/>
    <mergeCell ref="C314:C316"/>
    <mergeCell ref="D314:D316"/>
    <mergeCell ref="E314:E316"/>
    <mergeCell ref="J322:J323"/>
    <mergeCell ref="K322:K323"/>
    <mergeCell ref="L322:L323"/>
    <mergeCell ref="D309:D310"/>
    <mergeCell ref="E309:E310"/>
    <mergeCell ref="F309:G310"/>
    <mergeCell ref="H309:I309"/>
    <mergeCell ref="H310:I310"/>
    <mergeCell ref="F311:G312"/>
    <mergeCell ref="H311:I312"/>
    <mergeCell ref="H325:I325"/>
    <mergeCell ref="F317:G318"/>
    <mergeCell ref="H317:I318"/>
    <mergeCell ref="J317:J318"/>
    <mergeCell ref="K317:K318"/>
    <mergeCell ref="L317:L318"/>
    <mergeCell ref="A319:A323"/>
    <mergeCell ref="F319:G319"/>
    <mergeCell ref="H319:L319"/>
    <mergeCell ref="B320:B321"/>
    <mergeCell ref="C320:C321"/>
    <mergeCell ref="F314:G316"/>
    <mergeCell ref="H314:I314"/>
    <mergeCell ref="H315:I316"/>
    <mergeCell ref="J315:J316"/>
    <mergeCell ref="K315:K316"/>
    <mergeCell ref="L315:L316"/>
    <mergeCell ref="H335:I335"/>
    <mergeCell ref="A324:A328"/>
    <mergeCell ref="F324:G324"/>
    <mergeCell ref="H324:L324"/>
    <mergeCell ref="B325:B326"/>
    <mergeCell ref="C325:C326"/>
    <mergeCell ref="D325:D326"/>
    <mergeCell ref="E325:E326"/>
    <mergeCell ref="D320:D321"/>
    <mergeCell ref="E320:E321"/>
    <mergeCell ref="F320:G321"/>
    <mergeCell ref="H320:I320"/>
    <mergeCell ref="H321:I321"/>
    <mergeCell ref="F322:G323"/>
    <mergeCell ref="H322:I323"/>
    <mergeCell ref="H330:I330"/>
    <mergeCell ref="H331:I331"/>
    <mergeCell ref="F332:G333"/>
    <mergeCell ref="H332:I333"/>
    <mergeCell ref="J332:J333"/>
    <mergeCell ref="K332:K333"/>
    <mergeCell ref="K327:K328"/>
    <mergeCell ref="L327:L328"/>
    <mergeCell ref="A329:A333"/>
    <mergeCell ref="F329:G329"/>
    <mergeCell ref="H329:L329"/>
    <mergeCell ref="B330:B331"/>
    <mergeCell ref="C330:C331"/>
    <mergeCell ref="D330:D331"/>
    <mergeCell ref="E330:E331"/>
    <mergeCell ref="F330:G331"/>
    <mergeCell ref="F325:G326"/>
    <mergeCell ref="A340:A344"/>
    <mergeCell ref="F340:G340"/>
    <mergeCell ref="H340:L340"/>
    <mergeCell ref="B341:B342"/>
    <mergeCell ref="C341:C342"/>
    <mergeCell ref="D341:D342"/>
    <mergeCell ref="E341:E342"/>
    <mergeCell ref="F341:G342"/>
    <mergeCell ref="H341:I341"/>
    <mergeCell ref="H342:I342"/>
    <mergeCell ref="H326:I326"/>
    <mergeCell ref="F327:G328"/>
    <mergeCell ref="H327:I328"/>
    <mergeCell ref="J327:J328"/>
    <mergeCell ref="H336:I337"/>
    <mergeCell ref="J336:J337"/>
    <mergeCell ref="K336:K337"/>
    <mergeCell ref="L336:L337"/>
    <mergeCell ref="F338:G339"/>
    <mergeCell ref="H338:I339"/>
    <mergeCell ref="J338:J339"/>
    <mergeCell ref="K338:K339"/>
    <mergeCell ref="L338:L339"/>
    <mergeCell ref="L332:L333"/>
    <mergeCell ref="A334:A339"/>
    <mergeCell ref="F334:G334"/>
    <mergeCell ref="H334:L334"/>
    <mergeCell ref="B335:B337"/>
    <mergeCell ref="C335:C337"/>
    <mergeCell ref="D335:D337"/>
    <mergeCell ref="E335:E337"/>
    <mergeCell ref="F335:G337"/>
    <mergeCell ref="J360:J361"/>
    <mergeCell ref="K360:K361"/>
    <mergeCell ref="L360:L361"/>
    <mergeCell ref="D357:D359"/>
    <mergeCell ref="E357:E359"/>
    <mergeCell ref="F357:G359"/>
    <mergeCell ref="H357:I357"/>
    <mergeCell ref="D346:D347"/>
    <mergeCell ref="E346:E347"/>
    <mergeCell ref="F346:G347"/>
    <mergeCell ref="H346:I346"/>
    <mergeCell ref="H347:I347"/>
    <mergeCell ref="F348:G349"/>
    <mergeCell ref="H348:I349"/>
    <mergeCell ref="F343:G344"/>
    <mergeCell ref="H343:I344"/>
    <mergeCell ref="J343:J344"/>
    <mergeCell ref="K343:K344"/>
    <mergeCell ref="L343:L344"/>
    <mergeCell ref="F345:G345"/>
    <mergeCell ref="H345:L345"/>
    <mergeCell ref="F351:G353"/>
    <mergeCell ref="H351:I351"/>
    <mergeCell ref="H352:I353"/>
    <mergeCell ref="J352:J353"/>
    <mergeCell ref="K352:K353"/>
    <mergeCell ref="L352:L353"/>
    <mergeCell ref="J348:J349"/>
    <mergeCell ref="K348:K349"/>
    <mergeCell ref="L348:L349"/>
    <mergeCell ref="A350:A355"/>
    <mergeCell ref="F350:G350"/>
    <mergeCell ref="H350:L350"/>
    <mergeCell ref="B351:B353"/>
    <mergeCell ref="C351:C353"/>
    <mergeCell ref="D351:D353"/>
    <mergeCell ref="E351:E353"/>
    <mergeCell ref="K358:K359"/>
    <mergeCell ref="L358:L359"/>
    <mergeCell ref="A345:A349"/>
    <mergeCell ref="B346:B347"/>
    <mergeCell ref="C346:C347"/>
    <mergeCell ref="H358:I359"/>
    <mergeCell ref="J358:J359"/>
    <mergeCell ref="F354:G355"/>
    <mergeCell ref="H354:I355"/>
    <mergeCell ref="J354:J355"/>
    <mergeCell ref="K354:K355"/>
    <mergeCell ref="L354:L355"/>
    <mergeCell ref="J364:J365"/>
    <mergeCell ref="K364:K365"/>
    <mergeCell ref="L364:L365"/>
    <mergeCell ref="F366:G367"/>
    <mergeCell ref="H366:I367"/>
    <mergeCell ref="J366:J367"/>
    <mergeCell ref="K366:K367"/>
    <mergeCell ref="L366:L367"/>
    <mergeCell ref="A362:A367"/>
    <mergeCell ref="F362:G362"/>
    <mergeCell ref="H362:L362"/>
    <mergeCell ref="B363:B365"/>
    <mergeCell ref="C363:C365"/>
    <mergeCell ref="D363:D365"/>
    <mergeCell ref="E363:E365"/>
    <mergeCell ref="F363:G365"/>
    <mergeCell ref="H363:I363"/>
    <mergeCell ref="H364:I365"/>
    <mergeCell ref="A356:A361"/>
    <mergeCell ref="F356:G356"/>
    <mergeCell ref="H356:L356"/>
    <mergeCell ref="B357:B359"/>
    <mergeCell ref="C357:C359"/>
    <mergeCell ref="F360:G361"/>
    <mergeCell ref="H360:I361"/>
    <mergeCell ref="F371:G372"/>
    <mergeCell ref="H371:I372"/>
    <mergeCell ref="J371:J372"/>
    <mergeCell ref="K371:K372"/>
    <mergeCell ref="L371:L372"/>
    <mergeCell ref="A373:A377"/>
    <mergeCell ref="F373:G373"/>
    <mergeCell ref="H373:L373"/>
    <mergeCell ref="B374:B375"/>
    <mergeCell ref="C374:C375"/>
    <mergeCell ref="A368:A372"/>
    <mergeCell ref="F368:G368"/>
    <mergeCell ref="H368:L368"/>
    <mergeCell ref="B369:B370"/>
    <mergeCell ref="C369:C370"/>
    <mergeCell ref="D369:D370"/>
    <mergeCell ref="E369:E370"/>
    <mergeCell ref="F369:G370"/>
    <mergeCell ref="H369:I369"/>
    <mergeCell ref="H370:I370"/>
    <mergeCell ref="F379:G381"/>
    <mergeCell ref="H379:I379"/>
    <mergeCell ref="H380:I381"/>
    <mergeCell ref="J380:J381"/>
    <mergeCell ref="K380:K381"/>
    <mergeCell ref="L380:L381"/>
    <mergeCell ref="J376:J377"/>
    <mergeCell ref="K376:K377"/>
    <mergeCell ref="L376:L377"/>
    <mergeCell ref="A378:A383"/>
    <mergeCell ref="F378:G378"/>
    <mergeCell ref="H378:L378"/>
    <mergeCell ref="B379:B381"/>
    <mergeCell ref="C379:C381"/>
    <mergeCell ref="D379:D381"/>
    <mergeCell ref="E379:E381"/>
    <mergeCell ref="D374:D375"/>
    <mergeCell ref="E374:E375"/>
    <mergeCell ref="F374:G375"/>
    <mergeCell ref="H374:I374"/>
    <mergeCell ref="H375:I375"/>
    <mergeCell ref="F376:G377"/>
    <mergeCell ref="H376:I377"/>
    <mergeCell ref="D385:D386"/>
    <mergeCell ref="E385:E386"/>
    <mergeCell ref="F385:G386"/>
    <mergeCell ref="H385:I385"/>
    <mergeCell ref="H386:I386"/>
    <mergeCell ref="F387:G388"/>
    <mergeCell ref="H387:I388"/>
    <mergeCell ref="F382:G383"/>
    <mergeCell ref="H382:I383"/>
    <mergeCell ref="J382:J383"/>
    <mergeCell ref="K382:K383"/>
    <mergeCell ref="L382:L383"/>
    <mergeCell ref="A384:A388"/>
    <mergeCell ref="F384:G384"/>
    <mergeCell ref="H384:L384"/>
    <mergeCell ref="B385:B386"/>
    <mergeCell ref="C385:C386"/>
    <mergeCell ref="K392:K393"/>
    <mergeCell ref="L392:L393"/>
    <mergeCell ref="A394:A398"/>
    <mergeCell ref="F394:G394"/>
    <mergeCell ref="H394:L394"/>
    <mergeCell ref="B395:B396"/>
    <mergeCell ref="C395:C396"/>
    <mergeCell ref="D395:D396"/>
    <mergeCell ref="E395:E396"/>
    <mergeCell ref="F395:G396"/>
    <mergeCell ref="F390:G391"/>
    <mergeCell ref="H390:I390"/>
    <mergeCell ref="H391:I391"/>
    <mergeCell ref="F392:G393"/>
    <mergeCell ref="H392:I393"/>
    <mergeCell ref="J392:J393"/>
    <mergeCell ref="J387:J388"/>
    <mergeCell ref="K387:K388"/>
    <mergeCell ref="L387:L388"/>
    <mergeCell ref="A389:A393"/>
    <mergeCell ref="F389:G389"/>
    <mergeCell ref="H389:L389"/>
    <mergeCell ref="B390:B391"/>
    <mergeCell ref="C390:C391"/>
    <mergeCell ref="D390:D391"/>
    <mergeCell ref="E390:E391"/>
    <mergeCell ref="H401:I401"/>
    <mergeCell ref="F402:G403"/>
    <mergeCell ref="H402:I403"/>
    <mergeCell ref="J402:J403"/>
    <mergeCell ref="K402:K403"/>
    <mergeCell ref="L402:L403"/>
    <mergeCell ref="L397:L398"/>
    <mergeCell ref="A399:A403"/>
    <mergeCell ref="F399:G399"/>
    <mergeCell ref="H399:L399"/>
    <mergeCell ref="B400:B401"/>
    <mergeCell ref="C400:C401"/>
    <mergeCell ref="D400:D401"/>
    <mergeCell ref="E400:E401"/>
    <mergeCell ref="F400:G401"/>
    <mergeCell ref="H400:I400"/>
    <mergeCell ref="H395:I395"/>
    <mergeCell ref="H396:I396"/>
    <mergeCell ref="F397:G398"/>
    <mergeCell ref="H397:I398"/>
    <mergeCell ref="J397:J398"/>
    <mergeCell ref="K397:K398"/>
    <mergeCell ref="J406:J407"/>
    <mergeCell ref="K406:K407"/>
    <mergeCell ref="L406:L407"/>
    <mergeCell ref="F408:G409"/>
    <mergeCell ref="H408:I409"/>
    <mergeCell ref="J408:J409"/>
    <mergeCell ref="K408:K409"/>
    <mergeCell ref="L408:L409"/>
    <mergeCell ref="A404:A409"/>
    <mergeCell ref="F404:G404"/>
    <mergeCell ref="H404:L404"/>
    <mergeCell ref="B405:B407"/>
    <mergeCell ref="C405:C407"/>
    <mergeCell ref="D405:D407"/>
    <mergeCell ref="E405:E407"/>
    <mergeCell ref="F405:G407"/>
    <mergeCell ref="H405:I405"/>
    <mergeCell ref="H406:I407"/>
    <mergeCell ref="J412:J413"/>
    <mergeCell ref="K412:K413"/>
    <mergeCell ref="L412:L413"/>
    <mergeCell ref="F414:G415"/>
    <mergeCell ref="H414:I415"/>
    <mergeCell ref="J414:J415"/>
    <mergeCell ref="K414:K415"/>
    <mergeCell ref="L414:L415"/>
    <mergeCell ref="A410:A415"/>
    <mergeCell ref="F410:G410"/>
    <mergeCell ref="H410:L410"/>
    <mergeCell ref="B411:B413"/>
    <mergeCell ref="C411:C413"/>
    <mergeCell ref="D411:D413"/>
    <mergeCell ref="E411:E413"/>
    <mergeCell ref="F411:G413"/>
    <mergeCell ref="H411:I411"/>
    <mergeCell ref="H412:I413"/>
    <mergeCell ref="F419:G420"/>
    <mergeCell ref="H419:I420"/>
    <mergeCell ref="J419:J420"/>
    <mergeCell ref="K419:K420"/>
    <mergeCell ref="L419:L420"/>
    <mergeCell ref="A421:A425"/>
    <mergeCell ref="F421:G421"/>
    <mergeCell ref="H421:L421"/>
    <mergeCell ref="B422:B423"/>
    <mergeCell ref="C422:C423"/>
    <mergeCell ref="A416:A420"/>
    <mergeCell ref="F416:G416"/>
    <mergeCell ref="H416:L416"/>
    <mergeCell ref="B417:B418"/>
    <mergeCell ref="C417:C418"/>
    <mergeCell ref="D417:D418"/>
    <mergeCell ref="E417:E418"/>
    <mergeCell ref="F417:G418"/>
    <mergeCell ref="H417:I417"/>
    <mergeCell ref="H418:I418"/>
    <mergeCell ref="F427:G428"/>
    <mergeCell ref="H427:I427"/>
    <mergeCell ref="H428:I428"/>
    <mergeCell ref="F429:G430"/>
    <mergeCell ref="H429:I430"/>
    <mergeCell ref="J429:J430"/>
    <mergeCell ref="J424:J425"/>
    <mergeCell ref="K424:K425"/>
    <mergeCell ref="L424:L425"/>
    <mergeCell ref="A426:A430"/>
    <mergeCell ref="F426:G426"/>
    <mergeCell ref="H426:L426"/>
    <mergeCell ref="B427:B428"/>
    <mergeCell ref="C427:C428"/>
    <mergeCell ref="D427:D428"/>
    <mergeCell ref="E427:E428"/>
    <mergeCell ref="D422:D423"/>
    <mergeCell ref="E422:E423"/>
    <mergeCell ref="F422:G423"/>
    <mergeCell ref="H422:I422"/>
    <mergeCell ref="H423:I423"/>
    <mergeCell ref="F424:G425"/>
    <mergeCell ref="H424:I425"/>
    <mergeCell ref="H432:I432"/>
    <mergeCell ref="H433:I434"/>
    <mergeCell ref="J433:J434"/>
    <mergeCell ref="K433:K434"/>
    <mergeCell ref="L433:L434"/>
    <mergeCell ref="F435:G436"/>
    <mergeCell ref="H435:I436"/>
    <mergeCell ref="J435:J436"/>
    <mergeCell ref="K435:K436"/>
    <mergeCell ref="L435:L436"/>
    <mergeCell ref="K429:K430"/>
    <mergeCell ref="L429:L430"/>
    <mergeCell ref="A431:A436"/>
    <mergeCell ref="F431:G431"/>
    <mergeCell ref="H431:L431"/>
    <mergeCell ref="B432:B434"/>
    <mergeCell ref="C432:C434"/>
    <mergeCell ref="D432:D434"/>
    <mergeCell ref="E432:E434"/>
    <mergeCell ref="F432:G434"/>
    <mergeCell ref="D443:D444"/>
    <mergeCell ref="E443:E444"/>
    <mergeCell ref="F443:G444"/>
    <mergeCell ref="H443:I443"/>
    <mergeCell ref="H444:I444"/>
    <mergeCell ref="F445:G446"/>
    <mergeCell ref="H445:I446"/>
    <mergeCell ref="F440:G441"/>
    <mergeCell ref="H440:I441"/>
    <mergeCell ref="J440:J441"/>
    <mergeCell ref="K440:K441"/>
    <mergeCell ref="L440:L441"/>
    <mergeCell ref="A442:A446"/>
    <mergeCell ref="F442:G442"/>
    <mergeCell ref="H442:L442"/>
    <mergeCell ref="B443:B444"/>
    <mergeCell ref="C443:C444"/>
    <mergeCell ref="A437:A441"/>
    <mergeCell ref="F437:G437"/>
    <mergeCell ref="H437:L437"/>
    <mergeCell ref="B438:B439"/>
    <mergeCell ref="C438:C439"/>
    <mergeCell ref="D438:D439"/>
    <mergeCell ref="E438:E439"/>
    <mergeCell ref="F438:G439"/>
    <mergeCell ref="H438:I438"/>
    <mergeCell ref="H439:I439"/>
    <mergeCell ref="K450:K451"/>
    <mergeCell ref="L450:L451"/>
    <mergeCell ref="A452:A456"/>
    <mergeCell ref="F452:G452"/>
    <mergeCell ref="H452:L452"/>
    <mergeCell ref="B453:B454"/>
    <mergeCell ref="C453:C454"/>
    <mergeCell ref="D453:D454"/>
    <mergeCell ref="E453:E454"/>
    <mergeCell ref="F453:G454"/>
    <mergeCell ref="F448:G449"/>
    <mergeCell ref="H448:I448"/>
    <mergeCell ref="H449:I449"/>
    <mergeCell ref="F450:G451"/>
    <mergeCell ref="H450:I451"/>
    <mergeCell ref="J450:J451"/>
    <mergeCell ref="J445:J446"/>
    <mergeCell ref="K445:K446"/>
    <mergeCell ref="L445:L446"/>
    <mergeCell ref="A447:A451"/>
    <mergeCell ref="F447:G447"/>
    <mergeCell ref="H447:L447"/>
    <mergeCell ref="B448:B449"/>
    <mergeCell ref="C448:C449"/>
    <mergeCell ref="D448:D449"/>
    <mergeCell ref="E448:E449"/>
    <mergeCell ref="H459:I459"/>
    <mergeCell ref="F460:G461"/>
    <mergeCell ref="H460:I461"/>
    <mergeCell ref="J460:J461"/>
    <mergeCell ref="K460:K461"/>
    <mergeCell ref="L460:L461"/>
    <mergeCell ref="L455:L456"/>
    <mergeCell ref="A457:A461"/>
    <mergeCell ref="F457:G457"/>
    <mergeCell ref="H457:L457"/>
    <mergeCell ref="B458:B459"/>
    <mergeCell ref="C458:C459"/>
    <mergeCell ref="D458:D459"/>
    <mergeCell ref="E458:E459"/>
    <mergeCell ref="F458:G459"/>
    <mergeCell ref="H458:I458"/>
    <mergeCell ref="H453:I453"/>
    <mergeCell ref="H454:I454"/>
    <mergeCell ref="F455:G456"/>
    <mergeCell ref="H455:I456"/>
    <mergeCell ref="J455:J456"/>
    <mergeCell ref="K455:K456"/>
    <mergeCell ref="D468:D469"/>
    <mergeCell ref="E468:E469"/>
    <mergeCell ref="F468:G469"/>
    <mergeCell ref="H468:I468"/>
    <mergeCell ref="H469:I469"/>
    <mergeCell ref="F470:G471"/>
    <mergeCell ref="H470:I471"/>
    <mergeCell ref="F465:G466"/>
    <mergeCell ref="H465:I466"/>
    <mergeCell ref="J465:J466"/>
    <mergeCell ref="K465:K466"/>
    <mergeCell ref="L465:L466"/>
    <mergeCell ref="A467:A471"/>
    <mergeCell ref="F467:G467"/>
    <mergeCell ref="H467:L467"/>
    <mergeCell ref="B468:B469"/>
    <mergeCell ref="C468:C469"/>
    <mergeCell ref="A462:A466"/>
    <mergeCell ref="F462:G462"/>
    <mergeCell ref="H462:L462"/>
    <mergeCell ref="B463:B464"/>
    <mergeCell ref="C463:C464"/>
    <mergeCell ref="D463:D464"/>
    <mergeCell ref="E463:E464"/>
    <mergeCell ref="F463:G464"/>
    <mergeCell ref="H463:I463"/>
    <mergeCell ref="H464:I464"/>
    <mergeCell ref="K475:K476"/>
    <mergeCell ref="L475:L476"/>
    <mergeCell ref="A477:A481"/>
    <mergeCell ref="F477:G477"/>
    <mergeCell ref="H477:L477"/>
    <mergeCell ref="B478:B479"/>
    <mergeCell ref="C478:C479"/>
    <mergeCell ref="D478:D479"/>
    <mergeCell ref="E478:E479"/>
    <mergeCell ref="F478:G479"/>
    <mergeCell ref="F473:G474"/>
    <mergeCell ref="H473:I473"/>
    <mergeCell ref="H474:I474"/>
    <mergeCell ref="F475:G476"/>
    <mergeCell ref="H475:I476"/>
    <mergeCell ref="J475:J476"/>
    <mergeCell ref="J470:J471"/>
    <mergeCell ref="K470:K471"/>
    <mergeCell ref="L470:L471"/>
    <mergeCell ref="A472:A476"/>
    <mergeCell ref="F472:G472"/>
    <mergeCell ref="H472:L472"/>
    <mergeCell ref="B473:B474"/>
    <mergeCell ref="C473:C474"/>
    <mergeCell ref="D473:D474"/>
    <mergeCell ref="E473:E474"/>
    <mergeCell ref="H484:I484"/>
    <mergeCell ref="F485:G486"/>
    <mergeCell ref="H485:I486"/>
    <mergeCell ref="J485:J486"/>
    <mergeCell ref="K485:K486"/>
    <mergeCell ref="L485:L486"/>
    <mergeCell ref="L480:L481"/>
    <mergeCell ref="A482:A486"/>
    <mergeCell ref="F482:G482"/>
    <mergeCell ref="H482:L482"/>
    <mergeCell ref="B483:B484"/>
    <mergeCell ref="C483:C484"/>
    <mergeCell ref="D483:D484"/>
    <mergeCell ref="E483:E484"/>
    <mergeCell ref="F483:G484"/>
    <mergeCell ref="H483:I483"/>
    <mergeCell ref="H478:I478"/>
    <mergeCell ref="H479:I479"/>
    <mergeCell ref="F480:G481"/>
    <mergeCell ref="H480:I481"/>
    <mergeCell ref="J480:J481"/>
    <mergeCell ref="K480:K481"/>
    <mergeCell ref="F490:G491"/>
    <mergeCell ref="H490:I491"/>
    <mergeCell ref="J490:J491"/>
    <mergeCell ref="K490:K491"/>
    <mergeCell ref="L490:L491"/>
    <mergeCell ref="A492:A496"/>
    <mergeCell ref="F492:G492"/>
    <mergeCell ref="H492:L492"/>
    <mergeCell ref="B493:B494"/>
    <mergeCell ref="C493:C494"/>
    <mergeCell ref="A487:A491"/>
    <mergeCell ref="F487:G487"/>
    <mergeCell ref="H487:L487"/>
    <mergeCell ref="B488:B489"/>
    <mergeCell ref="C488:C489"/>
    <mergeCell ref="D488:D489"/>
    <mergeCell ref="E488:E489"/>
    <mergeCell ref="F488:G489"/>
    <mergeCell ref="H488:I488"/>
    <mergeCell ref="H489:I489"/>
    <mergeCell ref="F498:G499"/>
    <mergeCell ref="H498:I498"/>
    <mergeCell ref="H499:I499"/>
    <mergeCell ref="F500:G501"/>
    <mergeCell ref="H500:I501"/>
    <mergeCell ref="J500:J501"/>
    <mergeCell ref="J495:J496"/>
    <mergeCell ref="K495:K496"/>
    <mergeCell ref="L495:L496"/>
    <mergeCell ref="A497:A501"/>
    <mergeCell ref="F497:G497"/>
    <mergeCell ref="H497:L497"/>
    <mergeCell ref="B498:B499"/>
    <mergeCell ref="C498:C499"/>
    <mergeCell ref="D498:D499"/>
    <mergeCell ref="E498:E499"/>
    <mergeCell ref="D493:D494"/>
    <mergeCell ref="E493:E494"/>
    <mergeCell ref="F493:G494"/>
    <mergeCell ref="H493:I493"/>
    <mergeCell ref="H494:I494"/>
    <mergeCell ref="F495:G496"/>
    <mergeCell ref="H495:I496"/>
    <mergeCell ref="L505:L506"/>
    <mergeCell ref="A507:A512"/>
    <mergeCell ref="F507:G507"/>
    <mergeCell ref="H507:L507"/>
    <mergeCell ref="B508:B510"/>
    <mergeCell ref="C508:C510"/>
    <mergeCell ref="D508:D510"/>
    <mergeCell ref="E508:E510"/>
    <mergeCell ref="F508:G510"/>
    <mergeCell ref="H508:I508"/>
    <mergeCell ref="H503:I503"/>
    <mergeCell ref="H504:I504"/>
    <mergeCell ref="F505:G506"/>
    <mergeCell ref="H505:I506"/>
    <mergeCell ref="J505:J506"/>
    <mergeCell ref="K505:K506"/>
    <mergeCell ref="K500:K501"/>
    <mergeCell ref="L500:L501"/>
    <mergeCell ref="A502:A506"/>
    <mergeCell ref="F502:G502"/>
    <mergeCell ref="H502:L502"/>
    <mergeCell ref="B503:B504"/>
    <mergeCell ref="C503:C504"/>
    <mergeCell ref="D503:D504"/>
    <mergeCell ref="E503:E504"/>
    <mergeCell ref="F503:G504"/>
    <mergeCell ref="A518:A523"/>
    <mergeCell ref="F518:G518"/>
    <mergeCell ref="H518:L518"/>
    <mergeCell ref="B519:B521"/>
    <mergeCell ref="C519:C521"/>
    <mergeCell ref="A513:A517"/>
    <mergeCell ref="F513:G513"/>
    <mergeCell ref="H513:L513"/>
    <mergeCell ref="B514:B515"/>
    <mergeCell ref="C514:C515"/>
    <mergeCell ref="D514:D515"/>
    <mergeCell ref="E514:E515"/>
    <mergeCell ref="F514:G515"/>
    <mergeCell ref="H514:I514"/>
    <mergeCell ref="H515:I515"/>
    <mergeCell ref="H509:I510"/>
    <mergeCell ref="J509:J510"/>
    <mergeCell ref="K509:K510"/>
    <mergeCell ref="L509:L510"/>
    <mergeCell ref="F511:G512"/>
    <mergeCell ref="H511:I512"/>
    <mergeCell ref="J511:J512"/>
    <mergeCell ref="K511:K512"/>
    <mergeCell ref="L511:L512"/>
    <mergeCell ref="K520:K521"/>
    <mergeCell ref="L520:L521"/>
    <mergeCell ref="F522:G523"/>
    <mergeCell ref="H522:I523"/>
    <mergeCell ref="J522:J523"/>
    <mergeCell ref="K522:K523"/>
    <mergeCell ref="L522:L523"/>
    <mergeCell ref="D519:D521"/>
    <mergeCell ref="E519:E521"/>
    <mergeCell ref="F519:G521"/>
    <mergeCell ref="H519:I519"/>
    <mergeCell ref="H520:I521"/>
    <mergeCell ref="J520:J521"/>
    <mergeCell ref="F516:G517"/>
    <mergeCell ref="H516:I517"/>
    <mergeCell ref="J516:J517"/>
    <mergeCell ref="K516:K517"/>
    <mergeCell ref="L516:L517"/>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 ref="H532:I533"/>
    <mergeCell ref="J544:J545"/>
    <mergeCell ref="K544:K545"/>
    <mergeCell ref="L544:L545"/>
    <mergeCell ref="D542:D543"/>
    <mergeCell ref="E542:E543"/>
    <mergeCell ref="F542:G543"/>
    <mergeCell ref="H542:I542"/>
    <mergeCell ref="H543:I543"/>
    <mergeCell ref="F544:G545"/>
    <mergeCell ref="H544:I545"/>
    <mergeCell ref="F539:G540"/>
    <mergeCell ref="H539:I540"/>
    <mergeCell ref="J539:J540"/>
    <mergeCell ref="K539:K540"/>
    <mergeCell ref="L539:L540"/>
    <mergeCell ref="A541:A545"/>
    <mergeCell ref="F541:G541"/>
    <mergeCell ref="H541:L541"/>
    <mergeCell ref="B542:B543"/>
    <mergeCell ref="C542:C543"/>
    <mergeCell ref="A536:A540"/>
    <mergeCell ref="F536:G536"/>
    <mergeCell ref="H536:L536"/>
    <mergeCell ref="B537:B538"/>
    <mergeCell ref="C537:C538"/>
    <mergeCell ref="D537:D538"/>
    <mergeCell ref="E537:E538"/>
    <mergeCell ref="F537:G538"/>
    <mergeCell ref="H537:I537"/>
    <mergeCell ref="H538:I53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0"/>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15</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1401</v>
      </c>
      <c r="B10" s="203" t="s">
        <v>12</v>
      </c>
      <c r="C10" s="207" t="s">
        <v>11</v>
      </c>
      <c r="D10" s="207" t="s">
        <v>280</v>
      </c>
      <c r="E10" s="207" t="s">
        <v>281</v>
      </c>
      <c r="F10" s="653" t="s">
        <v>8</v>
      </c>
      <c r="G10" s="653"/>
      <c r="H10" s="650"/>
      <c r="I10" s="650"/>
      <c r="J10" s="650"/>
      <c r="K10" s="650"/>
      <c r="L10" s="650"/>
    </row>
    <row r="11" spans="1:12" x14ac:dyDescent="0.2">
      <c r="A11" s="652"/>
      <c r="B11" s="651" t="s">
        <v>4342</v>
      </c>
      <c r="C11" s="654" t="s">
        <v>4358</v>
      </c>
      <c r="D11" s="655">
        <v>43440</v>
      </c>
      <c r="E11" s="651" t="s">
        <v>373</v>
      </c>
      <c r="F11" s="651" t="s">
        <v>4354</v>
      </c>
      <c r="G11" s="651"/>
      <c r="H11" s="649" t="s">
        <v>286</v>
      </c>
      <c r="I11" s="649"/>
      <c r="J11" s="209" t="s">
        <v>287</v>
      </c>
      <c r="K11" s="209" t="s">
        <v>16</v>
      </c>
      <c r="L11" s="210">
        <v>710</v>
      </c>
    </row>
    <row r="12" spans="1:12" x14ac:dyDescent="0.2">
      <c r="A12" s="652"/>
      <c r="B12" s="651"/>
      <c r="C12" s="654"/>
      <c r="D12" s="655"/>
      <c r="E12" s="651"/>
      <c r="F12" s="651"/>
      <c r="G12" s="651"/>
      <c r="H12" s="649" t="s">
        <v>242</v>
      </c>
      <c r="I12" s="649"/>
      <c r="J12" s="209" t="s">
        <v>287</v>
      </c>
      <c r="K12" s="209" t="s">
        <v>16</v>
      </c>
      <c r="L12" s="210">
        <v>236.4</v>
      </c>
    </row>
    <row r="13" spans="1:12" ht="24" x14ac:dyDescent="0.2">
      <c r="A13" s="652"/>
      <c r="B13" s="203" t="s">
        <v>6</v>
      </c>
      <c r="C13" s="207" t="s">
        <v>5</v>
      </c>
      <c r="D13" s="207" t="s">
        <v>288</v>
      </c>
      <c r="E13" s="207" t="s">
        <v>289</v>
      </c>
      <c r="F13" s="650"/>
      <c r="G13" s="650"/>
      <c r="H13" s="649" t="s">
        <v>290</v>
      </c>
      <c r="I13" s="649"/>
      <c r="J13" s="651" t="s">
        <v>287</v>
      </c>
      <c r="K13" s="651" t="s">
        <v>16</v>
      </c>
      <c r="L13" s="648">
        <v>380</v>
      </c>
    </row>
    <row r="14" spans="1:12" ht="24" x14ac:dyDescent="0.2">
      <c r="A14" s="652"/>
      <c r="B14" s="209" t="s">
        <v>460</v>
      </c>
      <c r="C14" s="209" t="s">
        <v>4354</v>
      </c>
      <c r="D14" s="211">
        <v>43442</v>
      </c>
      <c r="E14" s="209" t="s">
        <v>1038</v>
      </c>
      <c r="F14" s="650"/>
      <c r="G14" s="650"/>
      <c r="H14" s="649"/>
      <c r="I14" s="649"/>
      <c r="J14" s="651"/>
      <c r="K14" s="651"/>
      <c r="L14" s="648"/>
    </row>
    <row r="15" spans="1:12" ht="24" x14ac:dyDescent="0.2">
      <c r="A15" s="652">
        <v>1402</v>
      </c>
      <c r="B15" s="203" t="s">
        <v>12</v>
      </c>
      <c r="C15" s="207" t="s">
        <v>11</v>
      </c>
      <c r="D15" s="207" t="s">
        <v>280</v>
      </c>
      <c r="E15" s="207" t="s">
        <v>281</v>
      </c>
      <c r="F15" s="653" t="s">
        <v>8</v>
      </c>
      <c r="G15" s="653"/>
      <c r="H15" s="650"/>
      <c r="I15" s="650"/>
      <c r="J15" s="650"/>
      <c r="K15" s="650"/>
      <c r="L15" s="650"/>
    </row>
    <row r="16" spans="1:12" x14ac:dyDescent="0.2">
      <c r="A16" s="652"/>
      <c r="B16" s="651" t="s">
        <v>4342</v>
      </c>
      <c r="C16" s="654" t="s">
        <v>4359</v>
      </c>
      <c r="D16" s="655">
        <v>43507</v>
      </c>
      <c r="E16" s="651" t="s">
        <v>903</v>
      </c>
      <c r="F16" s="651" t="s">
        <v>4354</v>
      </c>
      <c r="G16" s="651"/>
      <c r="H16" s="649" t="s">
        <v>286</v>
      </c>
      <c r="I16" s="649"/>
      <c r="J16" s="209" t="s">
        <v>287</v>
      </c>
      <c r="K16" s="209" t="s">
        <v>16</v>
      </c>
      <c r="L16" s="210">
        <v>1518.16</v>
      </c>
    </row>
    <row r="17" spans="1:12" x14ac:dyDescent="0.2">
      <c r="A17" s="652"/>
      <c r="B17" s="651"/>
      <c r="C17" s="654"/>
      <c r="D17" s="655"/>
      <c r="E17" s="651"/>
      <c r="F17" s="651"/>
      <c r="G17" s="651"/>
      <c r="H17" s="649" t="s">
        <v>242</v>
      </c>
      <c r="I17" s="649"/>
      <c r="J17" s="651" t="s">
        <v>287</v>
      </c>
      <c r="K17" s="651" t="s">
        <v>16</v>
      </c>
      <c r="L17" s="648">
        <v>463.05</v>
      </c>
    </row>
    <row r="18" spans="1:12" x14ac:dyDescent="0.2">
      <c r="A18" s="652"/>
      <c r="B18" s="651"/>
      <c r="C18" s="654"/>
      <c r="D18" s="655"/>
      <c r="E18" s="651"/>
      <c r="F18" s="651"/>
      <c r="G18" s="651"/>
      <c r="H18" s="649"/>
      <c r="I18" s="649"/>
      <c r="J18" s="651"/>
      <c r="K18" s="651"/>
      <c r="L18" s="648"/>
    </row>
    <row r="19" spans="1:12" ht="24" x14ac:dyDescent="0.2">
      <c r="A19" s="652"/>
      <c r="B19" s="203" t="s">
        <v>6</v>
      </c>
      <c r="C19" s="207" t="s">
        <v>5</v>
      </c>
      <c r="D19" s="207" t="s">
        <v>288</v>
      </c>
      <c r="E19" s="207" t="s">
        <v>289</v>
      </c>
      <c r="F19" s="650"/>
      <c r="G19" s="650"/>
      <c r="H19" s="649" t="s">
        <v>290</v>
      </c>
      <c r="I19" s="649"/>
      <c r="J19" s="651" t="s">
        <v>287</v>
      </c>
      <c r="K19" s="651" t="s">
        <v>16</v>
      </c>
      <c r="L19" s="648">
        <v>960.32</v>
      </c>
    </row>
    <row r="20" spans="1:12" ht="24" x14ac:dyDescent="0.2">
      <c r="A20" s="652"/>
      <c r="B20" s="209" t="s">
        <v>460</v>
      </c>
      <c r="C20" s="209" t="s">
        <v>4354</v>
      </c>
      <c r="D20" s="211">
        <v>43516</v>
      </c>
      <c r="E20" s="209" t="s">
        <v>4360</v>
      </c>
      <c r="F20" s="650"/>
      <c r="G20" s="650"/>
      <c r="H20" s="649"/>
      <c r="I20" s="649"/>
      <c r="J20" s="651"/>
      <c r="K20" s="651"/>
      <c r="L20" s="648"/>
    </row>
    <row r="21" spans="1:12" ht="24" x14ac:dyDescent="0.2">
      <c r="A21" s="652">
        <v>1403</v>
      </c>
      <c r="B21" s="203" t="s">
        <v>12</v>
      </c>
      <c r="C21" s="207" t="s">
        <v>11</v>
      </c>
      <c r="D21" s="207" t="s">
        <v>280</v>
      </c>
      <c r="E21" s="207" t="s">
        <v>281</v>
      </c>
      <c r="F21" s="653" t="s">
        <v>8</v>
      </c>
      <c r="G21" s="653"/>
      <c r="H21" s="650"/>
      <c r="I21" s="650"/>
      <c r="J21" s="650"/>
      <c r="K21" s="650"/>
      <c r="L21" s="650"/>
    </row>
    <row r="22" spans="1:12" x14ac:dyDescent="0.2">
      <c r="A22" s="652"/>
      <c r="B22" s="651" t="s">
        <v>4342</v>
      </c>
      <c r="C22" s="654" t="s">
        <v>4361</v>
      </c>
      <c r="D22" s="655">
        <v>43536</v>
      </c>
      <c r="E22" s="651" t="s">
        <v>582</v>
      </c>
      <c r="F22" s="651" t="s">
        <v>4354</v>
      </c>
      <c r="G22" s="651"/>
      <c r="H22" s="649" t="s">
        <v>286</v>
      </c>
      <c r="I22" s="649"/>
      <c r="J22" s="209" t="s">
        <v>287</v>
      </c>
      <c r="K22" s="209" t="s">
        <v>16</v>
      </c>
      <c r="L22" s="210">
        <v>1981</v>
      </c>
    </row>
    <row r="23" spans="1:12" x14ac:dyDescent="0.2">
      <c r="A23" s="652"/>
      <c r="B23" s="651"/>
      <c r="C23" s="654"/>
      <c r="D23" s="655"/>
      <c r="E23" s="651"/>
      <c r="F23" s="651"/>
      <c r="G23" s="651"/>
      <c r="H23" s="649" t="s">
        <v>242</v>
      </c>
      <c r="I23" s="649"/>
      <c r="J23" s="209" t="s">
        <v>287</v>
      </c>
      <c r="K23" s="209" t="s">
        <v>16</v>
      </c>
      <c r="L23" s="210">
        <v>2129.73</v>
      </c>
    </row>
    <row r="24" spans="1:12" ht="24" x14ac:dyDescent="0.2">
      <c r="A24" s="652"/>
      <c r="B24" s="203" t="s">
        <v>6</v>
      </c>
      <c r="C24" s="207" t="s">
        <v>5</v>
      </c>
      <c r="D24" s="207" t="s">
        <v>288</v>
      </c>
      <c r="E24" s="207" t="s">
        <v>289</v>
      </c>
      <c r="F24" s="650"/>
      <c r="G24" s="650"/>
      <c r="H24" s="649" t="s">
        <v>290</v>
      </c>
      <c r="I24" s="649"/>
      <c r="J24" s="651" t="s">
        <v>287</v>
      </c>
      <c r="K24" s="651" t="s">
        <v>16</v>
      </c>
      <c r="L24" s="648">
        <v>160</v>
      </c>
    </row>
    <row r="25" spans="1:12" ht="24" x14ac:dyDescent="0.2">
      <c r="A25" s="652"/>
      <c r="B25" s="209" t="s">
        <v>460</v>
      </c>
      <c r="C25" s="209" t="s">
        <v>4354</v>
      </c>
      <c r="D25" s="211">
        <v>43542</v>
      </c>
      <c r="E25" s="209" t="s">
        <v>1269</v>
      </c>
      <c r="F25" s="650"/>
      <c r="G25" s="650"/>
      <c r="H25" s="649"/>
      <c r="I25" s="649"/>
      <c r="J25" s="651"/>
      <c r="K25" s="651"/>
      <c r="L25" s="648"/>
    </row>
    <row r="26" spans="1:12" ht="24" x14ac:dyDescent="0.2">
      <c r="A26" s="652">
        <v>1404</v>
      </c>
      <c r="B26" s="203" t="s">
        <v>12</v>
      </c>
      <c r="C26" s="207" t="s">
        <v>11</v>
      </c>
      <c r="D26" s="207" t="s">
        <v>280</v>
      </c>
      <c r="E26" s="207" t="s">
        <v>281</v>
      </c>
      <c r="F26" s="653" t="s">
        <v>8</v>
      </c>
      <c r="G26" s="653"/>
      <c r="H26" s="650"/>
      <c r="I26" s="650"/>
      <c r="J26" s="650"/>
      <c r="K26" s="650"/>
      <c r="L26" s="650"/>
    </row>
    <row r="27" spans="1:12" x14ac:dyDescent="0.2">
      <c r="A27" s="652"/>
      <c r="B27" s="651" t="s">
        <v>4362</v>
      </c>
      <c r="C27" s="654" t="s">
        <v>4363</v>
      </c>
      <c r="D27" s="655">
        <v>43444</v>
      </c>
      <c r="E27" s="651" t="s">
        <v>816</v>
      </c>
      <c r="F27" s="651" t="s">
        <v>2606</v>
      </c>
      <c r="G27" s="651"/>
      <c r="H27" s="649" t="s">
        <v>286</v>
      </c>
      <c r="I27" s="649"/>
      <c r="J27" s="209" t="s">
        <v>287</v>
      </c>
      <c r="K27" s="209" t="s">
        <v>16</v>
      </c>
      <c r="L27" s="210">
        <v>298.06</v>
      </c>
    </row>
    <row r="28" spans="1:12" x14ac:dyDescent="0.2">
      <c r="A28" s="652"/>
      <c r="B28" s="651"/>
      <c r="C28" s="654"/>
      <c r="D28" s="655"/>
      <c r="E28" s="651"/>
      <c r="F28" s="651"/>
      <c r="G28" s="651"/>
      <c r="H28" s="649" t="s">
        <v>242</v>
      </c>
      <c r="I28" s="649"/>
      <c r="J28" s="209" t="s">
        <v>287</v>
      </c>
      <c r="K28" s="209" t="s">
        <v>16</v>
      </c>
      <c r="L28" s="210">
        <v>430.79</v>
      </c>
    </row>
    <row r="29" spans="1:12" ht="24" x14ac:dyDescent="0.2">
      <c r="A29" s="652"/>
      <c r="B29" s="203" t="s">
        <v>6</v>
      </c>
      <c r="C29" s="207" t="s">
        <v>5</v>
      </c>
      <c r="D29" s="207" t="s">
        <v>288</v>
      </c>
      <c r="E29" s="207" t="s">
        <v>289</v>
      </c>
      <c r="F29" s="650"/>
      <c r="G29" s="650"/>
      <c r="H29" s="649" t="s">
        <v>290</v>
      </c>
      <c r="I29" s="649"/>
      <c r="J29" s="651" t="s">
        <v>287</v>
      </c>
      <c r="K29" s="651" t="s">
        <v>287</v>
      </c>
      <c r="L29" s="648">
        <v>0</v>
      </c>
    </row>
    <row r="30" spans="1:12" ht="24" x14ac:dyDescent="0.2">
      <c r="A30" s="652"/>
      <c r="B30" s="209" t="s">
        <v>2799</v>
      </c>
      <c r="C30" s="209" t="s">
        <v>2606</v>
      </c>
      <c r="D30" s="211">
        <v>43445</v>
      </c>
      <c r="E30" s="209" t="s">
        <v>4364</v>
      </c>
      <c r="F30" s="650"/>
      <c r="G30" s="650"/>
      <c r="H30" s="649"/>
      <c r="I30" s="649"/>
      <c r="J30" s="651"/>
      <c r="K30" s="651"/>
      <c r="L30" s="648"/>
    </row>
    <row r="31" spans="1:12" ht="24" x14ac:dyDescent="0.2">
      <c r="A31" s="652">
        <v>1405</v>
      </c>
      <c r="B31" s="203" t="s">
        <v>12</v>
      </c>
      <c r="C31" s="207" t="s">
        <v>11</v>
      </c>
      <c r="D31" s="207" t="s">
        <v>280</v>
      </c>
      <c r="E31" s="207" t="s">
        <v>281</v>
      </c>
      <c r="F31" s="653" t="s">
        <v>8</v>
      </c>
      <c r="G31" s="653"/>
      <c r="H31" s="650"/>
      <c r="I31" s="650"/>
      <c r="J31" s="650"/>
      <c r="K31" s="650"/>
      <c r="L31" s="650"/>
    </row>
    <row r="32" spans="1:12" x14ac:dyDescent="0.2">
      <c r="A32" s="652"/>
      <c r="B32" s="651" t="s">
        <v>4362</v>
      </c>
      <c r="C32" s="654" t="s">
        <v>4365</v>
      </c>
      <c r="D32" s="655">
        <v>43450</v>
      </c>
      <c r="E32" s="651" t="s">
        <v>2031</v>
      </c>
      <c r="F32" s="651" t="s">
        <v>4366</v>
      </c>
      <c r="G32" s="651"/>
      <c r="H32" s="649" t="s">
        <v>286</v>
      </c>
      <c r="I32" s="649"/>
      <c r="J32" s="209" t="s">
        <v>287</v>
      </c>
      <c r="K32" s="209" t="s">
        <v>16</v>
      </c>
      <c r="L32" s="210">
        <v>543</v>
      </c>
    </row>
    <row r="33" spans="1:12" x14ac:dyDescent="0.2">
      <c r="A33" s="652"/>
      <c r="B33" s="651"/>
      <c r="C33" s="654"/>
      <c r="D33" s="655"/>
      <c r="E33" s="651"/>
      <c r="F33" s="651"/>
      <c r="G33" s="651"/>
      <c r="H33" s="649" t="s">
        <v>242</v>
      </c>
      <c r="I33" s="649"/>
      <c r="J33" s="209" t="s">
        <v>287</v>
      </c>
      <c r="K33" s="209" t="s">
        <v>16</v>
      </c>
      <c r="L33" s="210">
        <v>1161.74</v>
      </c>
    </row>
    <row r="34" spans="1:12" ht="24" x14ac:dyDescent="0.2">
      <c r="A34" s="652"/>
      <c r="B34" s="203" t="s">
        <v>6</v>
      </c>
      <c r="C34" s="207" t="s">
        <v>5</v>
      </c>
      <c r="D34" s="207" t="s">
        <v>288</v>
      </c>
      <c r="E34" s="207" t="s">
        <v>289</v>
      </c>
      <c r="F34" s="650"/>
      <c r="G34" s="650"/>
      <c r="H34" s="649" t="s">
        <v>290</v>
      </c>
      <c r="I34" s="649"/>
      <c r="J34" s="651" t="s">
        <v>287</v>
      </c>
      <c r="K34" s="651" t="s">
        <v>287</v>
      </c>
      <c r="L34" s="648">
        <v>0</v>
      </c>
    </row>
    <row r="35" spans="1:12" ht="24" x14ac:dyDescent="0.2">
      <c r="A35" s="652"/>
      <c r="B35" s="209" t="s">
        <v>2799</v>
      </c>
      <c r="C35" s="209" t="s">
        <v>4366</v>
      </c>
      <c r="D35" s="211">
        <v>43452</v>
      </c>
      <c r="E35" s="209" t="s">
        <v>4367</v>
      </c>
      <c r="F35" s="650"/>
      <c r="G35" s="650"/>
      <c r="H35" s="649"/>
      <c r="I35" s="649"/>
      <c r="J35" s="651"/>
      <c r="K35" s="651"/>
      <c r="L35" s="648"/>
    </row>
    <row r="36" spans="1:12" ht="24" x14ac:dyDescent="0.2">
      <c r="A36" s="652">
        <v>1406</v>
      </c>
      <c r="B36" s="203" t="s">
        <v>12</v>
      </c>
      <c r="C36" s="207" t="s">
        <v>11</v>
      </c>
      <c r="D36" s="207" t="s">
        <v>280</v>
      </c>
      <c r="E36" s="207" t="s">
        <v>281</v>
      </c>
      <c r="F36" s="653" t="s">
        <v>8</v>
      </c>
      <c r="G36" s="653"/>
      <c r="H36" s="650"/>
      <c r="I36" s="650"/>
      <c r="J36" s="650"/>
      <c r="K36" s="650"/>
      <c r="L36" s="650"/>
    </row>
    <row r="37" spans="1:12" x14ac:dyDescent="0.2">
      <c r="A37" s="652"/>
      <c r="B37" s="651" t="s">
        <v>4368</v>
      </c>
      <c r="C37" s="654" t="s">
        <v>4369</v>
      </c>
      <c r="D37" s="655">
        <v>43398</v>
      </c>
      <c r="E37" s="651" t="s">
        <v>726</v>
      </c>
      <c r="F37" s="651" t="s">
        <v>3764</v>
      </c>
      <c r="G37" s="651"/>
      <c r="H37" s="649" t="s">
        <v>286</v>
      </c>
      <c r="I37" s="649"/>
      <c r="J37" s="209" t="s">
        <v>287</v>
      </c>
      <c r="K37" s="209" t="s">
        <v>16</v>
      </c>
      <c r="L37" s="210">
        <v>402.62</v>
      </c>
    </row>
    <row r="38" spans="1:12" x14ac:dyDescent="0.2">
      <c r="A38" s="652"/>
      <c r="B38" s="651"/>
      <c r="C38" s="654"/>
      <c r="D38" s="655"/>
      <c r="E38" s="651"/>
      <c r="F38" s="651"/>
      <c r="G38" s="651"/>
      <c r="H38" s="649" t="s">
        <v>242</v>
      </c>
      <c r="I38" s="649"/>
      <c r="J38" s="209" t="s">
        <v>287</v>
      </c>
      <c r="K38" s="209" t="s">
        <v>287</v>
      </c>
      <c r="L38" s="210">
        <v>0</v>
      </c>
    </row>
    <row r="39" spans="1:12" ht="24" x14ac:dyDescent="0.2">
      <c r="A39" s="652"/>
      <c r="B39" s="203" t="s">
        <v>6</v>
      </c>
      <c r="C39" s="207" t="s">
        <v>5</v>
      </c>
      <c r="D39" s="207" t="s">
        <v>288</v>
      </c>
      <c r="E39" s="207" t="s">
        <v>289</v>
      </c>
      <c r="F39" s="650"/>
      <c r="G39" s="650"/>
      <c r="H39" s="649" t="s">
        <v>290</v>
      </c>
      <c r="I39" s="649"/>
      <c r="J39" s="651" t="s">
        <v>287</v>
      </c>
      <c r="K39" s="651" t="s">
        <v>16</v>
      </c>
      <c r="L39" s="648">
        <v>398.06</v>
      </c>
    </row>
    <row r="40" spans="1:12" ht="24" x14ac:dyDescent="0.2">
      <c r="A40" s="652"/>
      <c r="B40" s="209" t="s">
        <v>291</v>
      </c>
      <c r="C40" s="209" t="s">
        <v>3764</v>
      </c>
      <c r="D40" s="211">
        <v>43401</v>
      </c>
      <c r="E40" s="209" t="s">
        <v>919</v>
      </c>
      <c r="F40" s="650"/>
      <c r="G40" s="650"/>
      <c r="H40" s="649"/>
      <c r="I40" s="649"/>
      <c r="J40" s="651"/>
      <c r="K40" s="651"/>
      <c r="L40" s="648"/>
    </row>
    <row r="41" spans="1:12" ht="24" x14ac:dyDescent="0.2">
      <c r="A41" s="652">
        <v>1407</v>
      </c>
      <c r="B41" s="203" t="s">
        <v>12</v>
      </c>
      <c r="C41" s="207" t="s">
        <v>11</v>
      </c>
      <c r="D41" s="207" t="s">
        <v>280</v>
      </c>
      <c r="E41" s="207" t="s">
        <v>281</v>
      </c>
      <c r="F41" s="653" t="s">
        <v>8</v>
      </c>
      <c r="G41" s="653"/>
      <c r="H41" s="650"/>
      <c r="I41" s="650"/>
      <c r="J41" s="650"/>
      <c r="K41" s="650"/>
      <c r="L41" s="650"/>
    </row>
    <row r="42" spans="1:12" x14ac:dyDescent="0.2">
      <c r="A42" s="652"/>
      <c r="B42" s="651" t="s">
        <v>4370</v>
      </c>
      <c r="C42" s="654" t="s">
        <v>4371</v>
      </c>
      <c r="D42" s="655">
        <v>43518</v>
      </c>
      <c r="E42" s="651" t="s">
        <v>783</v>
      </c>
      <c r="F42" s="651" t="s">
        <v>4372</v>
      </c>
      <c r="G42" s="651"/>
      <c r="H42" s="649" t="s">
        <v>286</v>
      </c>
      <c r="I42" s="649"/>
      <c r="J42" s="209" t="s">
        <v>287</v>
      </c>
      <c r="K42" s="209" t="s">
        <v>16</v>
      </c>
      <c r="L42" s="210">
        <v>256.48</v>
      </c>
    </row>
    <row r="43" spans="1:12" x14ac:dyDescent="0.2">
      <c r="A43" s="652"/>
      <c r="B43" s="651"/>
      <c r="C43" s="654"/>
      <c r="D43" s="655"/>
      <c r="E43" s="651"/>
      <c r="F43" s="651"/>
      <c r="G43" s="651"/>
      <c r="H43" s="649" t="s">
        <v>242</v>
      </c>
      <c r="I43" s="649"/>
      <c r="J43" s="209" t="s">
        <v>287</v>
      </c>
      <c r="K43" s="209" t="s">
        <v>16</v>
      </c>
      <c r="L43" s="210">
        <v>339.41</v>
      </c>
    </row>
    <row r="44" spans="1:12" ht="24" x14ac:dyDescent="0.2">
      <c r="A44" s="652"/>
      <c r="B44" s="203" t="s">
        <v>6</v>
      </c>
      <c r="C44" s="207" t="s">
        <v>5</v>
      </c>
      <c r="D44" s="207" t="s">
        <v>288</v>
      </c>
      <c r="E44" s="207" t="s">
        <v>289</v>
      </c>
      <c r="F44" s="650"/>
      <c r="G44" s="650"/>
      <c r="H44" s="649" t="s">
        <v>290</v>
      </c>
      <c r="I44" s="649"/>
      <c r="J44" s="651" t="s">
        <v>287</v>
      </c>
      <c r="K44" s="651" t="s">
        <v>16</v>
      </c>
      <c r="L44" s="648">
        <v>150</v>
      </c>
    </row>
    <row r="45" spans="1:12" ht="24" x14ac:dyDescent="0.2">
      <c r="A45" s="652"/>
      <c r="B45" s="209" t="s">
        <v>291</v>
      </c>
      <c r="C45" s="209" t="s">
        <v>4372</v>
      </c>
      <c r="D45" s="211">
        <v>43519</v>
      </c>
      <c r="E45" s="209" t="s">
        <v>1389</v>
      </c>
      <c r="F45" s="650"/>
      <c r="G45" s="650"/>
      <c r="H45" s="649"/>
      <c r="I45" s="649"/>
      <c r="J45" s="651"/>
      <c r="K45" s="651"/>
      <c r="L45" s="648"/>
    </row>
    <row r="46" spans="1:12" ht="24" x14ac:dyDescent="0.2">
      <c r="A46" s="652">
        <v>1408</v>
      </c>
      <c r="B46" s="203" t="s">
        <v>12</v>
      </c>
      <c r="C46" s="207" t="s">
        <v>11</v>
      </c>
      <c r="D46" s="207" t="s">
        <v>280</v>
      </c>
      <c r="E46" s="207" t="s">
        <v>281</v>
      </c>
      <c r="F46" s="653" t="s">
        <v>8</v>
      </c>
      <c r="G46" s="653"/>
      <c r="H46" s="650"/>
      <c r="I46" s="650"/>
      <c r="J46" s="650"/>
      <c r="K46" s="650"/>
      <c r="L46" s="650"/>
    </row>
    <row r="47" spans="1:12" x14ac:dyDescent="0.2">
      <c r="A47" s="652"/>
      <c r="B47" s="651" t="s">
        <v>4373</v>
      </c>
      <c r="C47" s="654" t="s">
        <v>4374</v>
      </c>
      <c r="D47" s="655">
        <v>43545</v>
      </c>
      <c r="E47" s="651" t="s">
        <v>469</v>
      </c>
      <c r="F47" s="651" t="s">
        <v>1620</v>
      </c>
      <c r="G47" s="651"/>
      <c r="H47" s="649" t="s">
        <v>286</v>
      </c>
      <c r="I47" s="649"/>
      <c r="J47" s="209" t="s">
        <v>287</v>
      </c>
      <c r="K47" s="209" t="s">
        <v>16</v>
      </c>
      <c r="L47" s="210">
        <v>117.4</v>
      </c>
    </row>
    <row r="48" spans="1:12" x14ac:dyDescent="0.2">
      <c r="A48" s="652"/>
      <c r="B48" s="651"/>
      <c r="C48" s="654"/>
      <c r="D48" s="655"/>
      <c r="E48" s="651"/>
      <c r="F48" s="651"/>
      <c r="G48" s="651"/>
      <c r="H48" s="649" t="s">
        <v>242</v>
      </c>
      <c r="I48" s="649"/>
      <c r="J48" s="209" t="s">
        <v>287</v>
      </c>
      <c r="K48" s="209" t="s">
        <v>16</v>
      </c>
      <c r="L48" s="210">
        <v>340.4</v>
      </c>
    </row>
    <row r="49" spans="1:12" ht="24" x14ac:dyDescent="0.2">
      <c r="A49" s="652"/>
      <c r="B49" s="203" t="s">
        <v>6</v>
      </c>
      <c r="C49" s="207" t="s">
        <v>5</v>
      </c>
      <c r="D49" s="207" t="s">
        <v>288</v>
      </c>
      <c r="E49" s="207" t="s">
        <v>289</v>
      </c>
      <c r="F49" s="650"/>
      <c r="G49" s="650"/>
      <c r="H49" s="649" t="s">
        <v>290</v>
      </c>
      <c r="I49" s="649"/>
      <c r="J49" s="651" t="s">
        <v>287</v>
      </c>
      <c r="K49" s="651" t="s">
        <v>16</v>
      </c>
      <c r="L49" s="648">
        <v>110</v>
      </c>
    </row>
    <row r="50" spans="1:12" ht="36" x14ac:dyDescent="0.2">
      <c r="A50" s="652"/>
      <c r="B50" s="209" t="s">
        <v>1314</v>
      </c>
      <c r="C50" s="209" t="s">
        <v>1620</v>
      </c>
      <c r="D50" s="211">
        <v>43546</v>
      </c>
      <c r="E50" s="209" t="s">
        <v>1997</v>
      </c>
      <c r="F50" s="650"/>
      <c r="G50" s="650"/>
      <c r="H50" s="649"/>
      <c r="I50" s="649"/>
      <c r="J50" s="651"/>
      <c r="K50" s="651"/>
      <c r="L50" s="648"/>
    </row>
    <row r="51" spans="1:12" ht="24" x14ac:dyDescent="0.2">
      <c r="A51" s="652">
        <v>1409</v>
      </c>
      <c r="B51" s="203" t="s">
        <v>12</v>
      </c>
      <c r="C51" s="207" t="s">
        <v>11</v>
      </c>
      <c r="D51" s="207" t="s">
        <v>280</v>
      </c>
      <c r="E51" s="207" t="s">
        <v>281</v>
      </c>
      <c r="F51" s="653" t="s">
        <v>8</v>
      </c>
      <c r="G51" s="653"/>
      <c r="H51" s="650"/>
      <c r="I51" s="650"/>
      <c r="J51" s="650"/>
      <c r="K51" s="650"/>
      <c r="L51" s="650"/>
    </row>
    <row r="52" spans="1:12" x14ac:dyDescent="0.2">
      <c r="A52" s="652"/>
      <c r="B52" s="651" t="s">
        <v>4375</v>
      </c>
      <c r="C52" s="654" t="s">
        <v>4376</v>
      </c>
      <c r="D52" s="655">
        <v>43374</v>
      </c>
      <c r="E52" s="651" t="s">
        <v>377</v>
      </c>
      <c r="F52" s="651" t="s">
        <v>709</v>
      </c>
      <c r="G52" s="651"/>
      <c r="H52" s="649" t="s">
        <v>286</v>
      </c>
      <c r="I52" s="649"/>
      <c r="J52" s="209" t="s">
        <v>287</v>
      </c>
      <c r="K52" s="209" t="s">
        <v>16</v>
      </c>
      <c r="L52" s="210">
        <v>291</v>
      </c>
    </row>
    <row r="53" spans="1:12" x14ac:dyDescent="0.2">
      <c r="A53" s="652"/>
      <c r="B53" s="651"/>
      <c r="C53" s="654"/>
      <c r="D53" s="655"/>
      <c r="E53" s="651"/>
      <c r="F53" s="651"/>
      <c r="G53" s="651"/>
      <c r="H53" s="649" t="s">
        <v>242</v>
      </c>
      <c r="I53" s="649"/>
      <c r="J53" s="209" t="s">
        <v>287</v>
      </c>
      <c r="K53" s="209" t="s">
        <v>287</v>
      </c>
      <c r="L53" s="210">
        <v>0</v>
      </c>
    </row>
    <row r="54" spans="1:12" ht="24" x14ac:dyDescent="0.2">
      <c r="A54" s="652"/>
      <c r="B54" s="203" t="s">
        <v>6</v>
      </c>
      <c r="C54" s="207" t="s">
        <v>5</v>
      </c>
      <c r="D54" s="207" t="s">
        <v>288</v>
      </c>
      <c r="E54" s="207" t="s">
        <v>289</v>
      </c>
      <c r="F54" s="650"/>
      <c r="G54" s="650"/>
      <c r="H54" s="649" t="s">
        <v>290</v>
      </c>
      <c r="I54" s="649"/>
      <c r="J54" s="651" t="s">
        <v>287</v>
      </c>
      <c r="K54" s="651" t="s">
        <v>16</v>
      </c>
      <c r="L54" s="648">
        <v>850</v>
      </c>
    </row>
    <row r="55" spans="1:12" ht="36" x14ac:dyDescent="0.2">
      <c r="A55" s="652"/>
      <c r="B55" s="209" t="s">
        <v>4377</v>
      </c>
      <c r="C55" s="209" t="s">
        <v>709</v>
      </c>
      <c r="D55" s="211">
        <v>43375</v>
      </c>
      <c r="E55" s="209" t="s">
        <v>706</v>
      </c>
      <c r="F55" s="650"/>
      <c r="G55" s="650"/>
      <c r="H55" s="649"/>
      <c r="I55" s="649"/>
      <c r="J55" s="651"/>
      <c r="K55" s="651"/>
      <c r="L55" s="648"/>
    </row>
    <row r="56" spans="1:12" ht="24" x14ac:dyDescent="0.2">
      <c r="A56" s="652">
        <v>1410</v>
      </c>
      <c r="B56" s="203" t="s">
        <v>12</v>
      </c>
      <c r="C56" s="207" t="s">
        <v>11</v>
      </c>
      <c r="D56" s="207" t="s">
        <v>280</v>
      </c>
      <c r="E56" s="207" t="s">
        <v>281</v>
      </c>
      <c r="F56" s="653" t="s">
        <v>8</v>
      </c>
      <c r="G56" s="653"/>
      <c r="H56" s="650"/>
      <c r="I56" s="650"/>
      <c r="J56" s="650"/>
      <c r="K56" s="650"/>
      <c r="L56" s="650"/>
    </row>
    <row r="57" spans="1:12" x14ac:dyDescent="0.2">
      <c r="A57" s="652"/>
      <c r="B57" s="651" t="s">
        <v>4375</v>
      </c>
      <c r="C57" s="654" t="s">
        <v>4378</v>
      </c>
      <c r="D57" s="655">
        <v>43389</v>
      </c>
      <c r="E57" s="651" t="s">
        <v>530</v>
      </c>
      <c r="F57" s="651" t="s">
        <v>1921</v>
      </c>
      <c r="G57" s="651"/>
      <c r="H57" s="649" t="s">
        <v>286</v>
      </c>
      <c r="I57" s="649"/>
      <c r="J57" s="209" t="s">
        <v>287</v>
      </c>
      <c r="K57" s="209" t="s">
        <v>16</v>
      </c>
      <c r="L57" s="210">
        <v>275</v>
      </c>
    </row>
    <row r="58" spans="1:12" x14ac:dyDescent="0.2">
      <c r="A58" s="652"/>
      <c r="B58" s="651"/>
      <c r="C58" s="654"/>
      <c r="D58" s="655"/>
      <c r="E58" s="651"/>
      <c r="F58" s="651"/>
      <c r="G58" s="651"/>
      <c r="H58" s="649" t="s">
        <v>242</v>
      </c>
      <c r="I58" s="649"/>
      <c r="J58" s="209" t="s">
        <v>287</v>
      </c>
      <c r="K58" s="209" t="s">
        <v>16</v>
      </c>
      <c r="L58" s="210">
        <v>300.39999999999998</v>
      </c>
    </row>
    <row r="59" spans="1:12" ht="24" x14ac:dyDescent="0.2">
      <c r="A59" s="652"/>
      <c r="B59" s="203" t="s">
        <v>6</v>
      </c>
      <c r="C59" s="207" t="s">
        <v>5</v>
      </c>
      <c r="D59" s="207" t="s">
        <v>288</v>
      </c>
      <c r="E59" s="207" t="s">
        <v>289</v>
      </c>
      <c r="F59" s="650"/>
      <c r="G59" s="650"/>
      <c r="H59" s="649" t="s">
        <v>290</v>
      </c>
      <c r="I59" s="649"/>
      <c r="J59" s="651" t="s">
        <v>287</v>
      </c>
      <c r="K59" s="651" t="s">
        <v>287</v>
      </c>
      <c r="L59" s="648">
        <v>0</v>
      </c>
    </row>
    <row r="60" spans="1:12" ht="36" x14ac:dyDescent="0.2">
      <c r="A60" s="652"/>
      <c r="B60" s="209" t="s">
        <v>4377</v>
      </c>
      <c r="C60" s="209" t="s">
        <v>1921</v>
      </c>
      <c r="D60" s="211">
        <v>43390</v>
      </c>
      <c r="E60" s="209" t="s">
        <v>4379</v>
      </c>
      <c r="F60" s="650"/>
      <c r="G60" s="650"/>
      <c r="H60" s="649"/>
      <c r="I60" s="649"/>
      <c r="J60" s="651"/>
      <c r="K60" s="651"/>
      <c r="L60" s="648"/>
    </row>
    <row r="61" spans="1:12" ht="24" x14ac:dyDescent="0.2">
      <c r="A61" s="652">
        <v>1411</v>
      </c>
      <c r="B61" s="203" t="s">
        <v>12</v>
      </c>
      <c r="C61" s="207" t="s">
        <v>11</v>
      </c>
      <c r="D61" s="207" t="s">
        <v>280</v>
      </c>
      <c r="E61" s="207" t="s">
        <v>281</v>
      </c>
      <c r="F61" s="653" t="s">
        <v>8</v>
      </c>
      <c r="G61" s="653"/>
      <c r="H61" s="650"/>
      <c r="I61" s="650"/>
      <c r="J61" s="650"/>
      <c r="K61" s="650"/>
      <c r="L61" s="650"/>
    </row>
    <row r="62" spans="1:12" x14ac:dyDescent="0.2">
      <c r="A62" s="652"/>
      <c r="B62" s="651" t="s">
        <v>4380</v>
      </c>
      <c r="C62" s="654" t="s">
        <v>4381</v>
      </c>
      <c r="D62" s="655">
        <v>43386</v>
      </c>
      <c r="E62" s="651" t="s">
        <v>2042</v>
      </c>
      <c r="F62" s="651" t="s">
        <v>4382</v>
      </c>
      <c r="G62" s="651"/>
      <c r="H62" s="649" t="s">
        <v>286</v>
      </c>
      <c r="I62" s="649"/>
      <c r="J62" s="209" t="s">
        <v>287</v>
      </c>
      <c r="K62" s="209" t="s">
        <v>16</v>
      </c>
      <c r="L62" s="210">
        <v>503.19</v>
      </c>
    </row>
    <row r="63" spans="1:12" x14ac:dyDescent="0.2">
      <c r="A63" s="652"/>
      <c r="B63" s="651"/>
      <c r="C63" s="654"/>
      <c r="D63" s="655"/>
      <c r="E63" s="651"/>
      <c r="F63" s="651"/>
      <c r="G63" s="651"/>
      <c r="H63" s="649" t="s">
        <v>242</v>
      </c>
      <c r="I63" s="649"/>
      <c r="J63" s="209" t="s">
        <v>287</v>
      </c>
      <c r="K63" s="209" t="s">
        <v>16</v>
      </c>
      <c r="L63" s="210">
        <v>3650.26</v>
      </c>
    </row>
    <row r="64" spans="1:12" ht="24" x14ac:dyDescent="0.2">
      <c r="A64" s="652"/>
      <c r="B64" s="203" t="s">
        <v>6</v>
      </c>
      <c r="C64" s="207" t="s">
        <v>5</v>
      </c>
      <c r="D64" s="207" t="s">
        <v>288</v>
      </c>
      <c r="E64" s="207" t="s">
        <v>289</v>
      </c>
      <c r="F64" s="650"/>
      <c r="G64" s="650"/>
      <c r="H64" s="649" t="s">
        <v>290</v>
      </c>
      <c r="I64" s="649"/>
      <c r="J64" s="651" t="s">
        <v>287</v>
      </c>
      <c r="K64" s="651" t="s">
        <v>287</v>
      </c>
      <c r="L64" s="648">
        <v>0</v>
      </c>
    </row>
    <row r="65" spans="1:12" ht="36" x14ac:dyDescent="0.2">
      <c r="A65" s="652"/>
      <c r="B65" s="209" t="s">
        <v>4383</v>
      </c>
      <c r="C65" s="209" t="s">
        <v>4382</v>
      </c>
      <c r="D65" s="211">
        <v>43399</v>
      </c>
      <c r="E65" s="209" t="s">
        <v>4384</v>
      </c>
      <c r="F65" s="650"/>
      <c r="G65" s="650"/>
      <c r="H65" s="649"/>
      <c r="I65" s="649"/>
      <c r="J65" s="651"/>
      <c r="K65" s="651"/>
      <c r="L65" s="648"/>
    </row>
    <row r="66" spans="1:12" ht="24" x14ac:dyDescent="0.2">
      <c r="A66" s="652">
        <v>1412</v>
      </c>
      <c r="B66" s="203" t="s">
        <v>12</v>
      </c>
      <c r="C66" s="207" t="s">
        <v>11</v>
      </c>
      <c r="D66" s="207" t="s">
        <v>280</v>
      </c>
      <c r="E66" s="207" t="s">
        <v>281</v>
      </c>
      <c r="F66" s="653" t="s">
        <v>8</v>
      </c>
      <c r="G66" s="653"/>
      <c r="H66" s="650"/>
      <c r="I66" s="650"/>
      <c r="J66" s="650"/>
      <c r="K66" s="650"/>
      <c r="L66" s="650"/>
    </row>
    <row r="67" spans="1:12" x14ac:dyDescent="0.2">
      <c r="A67" s="652"/>
      <c r="B67" s="651" t="s">
        <v>4385</v>
      </c>
      <c r="C67" s="651" t="s">
        <v>4386</v>
      </c>
      <c r="D67" s="655">
        <v>43403</v>
      </c>
      <c r="E67" s="651" t="s">
        <v>950</v>
      </c>
      <c r="F67" s="651" t="s">
        <v>4387</v>
      </c>
      <c r="G67" s="651"/>
      <c r="H67" s="649" t="s">
        <v>286</v>
      </c>
      <c r="I67" s="649"/>
      <c r="J67" s="209" t="s">
        <v>287</v>
      </c>
      <c r="K67" s="209" t="s">
        <v>16</v>
      </c>
      <c r="L67" s="210">
        <v>1188</v>
      </c>
    </row>
    <row r="68" spans="1:12" x14ac:dyDescent="0.2">
      <c r="A68" s="652"/>
      <c r="B68" s="651"/>
      <c r="C68" s="651"/>
      <c r="D68" s="655"/>
      <c r="E68" s="651"/>
      <c r="F68" s="651"/>
      <c r="G68" s="651"/>
      <c r="H68" s="649" t="s">
        <v>242</v>
      </c>
      <c r="I68" s="649"/>
      <c r="J68" s="209" t="s">
        <v>287</v>
      </c>
      <c r="K68" s="209" t="s">
        <v>16</v>
      </c>
      <c r="L68" s="210">
        <v>1400</v>
      </c>
    </row>
    <row r="69" spans="1:12" ht="24" x14ac:dyDescent="0.2">
      <c r="A69" s="652"/>
      <c r="B69" s="203" t="s">
        <v>6</v>
      </c>
      <c r="C69" s="207" t="s">
        <v>5</v>
      </c>
      <c r="D69" s="207" t="s">
        <v>288</v>
      </c>
      <c r="E69" s="207" t="s">
        <v>289</v>
      </c>
      <c r="F69" s="650"/>
      <c r="G69" s="650"/>
      <c r="H69" s="649" t="s">
        <v>290</v>
      </c>
      <c r="I69" s="649"/>
      <c r="J69" s="651" t="s">
        <v>287</v>
      </c>
      <c r="K69" s="651" t="s">
        <v>287</v>
      </c>
      <c r="L69" s="648">
        <v>0</v>
      </c>
    </row>
    <row r="70" spans="1:12" ht="24" x14ac:dyDescent="0.2">
      <c r="A70" s="652"/>
      <c r="B70" s="209" t="s">
        <v>4388</v>
      </c>
      <c r="C70" s="209" t="s">
        <v>4387</v>
      </c>
      <c r="D70" s="211">
        <v>43406</v>
      </c>
      <c r="E70" s="209" t="s">
        <v>4389</v>
      </c>
      <c r="F70" s="650"/>
      <c r="G70" s="650"/>
      <c r="H70" s="649"/>
      <c r="I70" s="649"/>
      <c r="J70" s="651"/>
      <c r="K70" s="651"/>
      <c r="L70" s="648"/>
    </row>
    <row r="71" spans="1:12" ht="24" x14ac:dyDescent="0.2">
      <c r="A71" s="652">
        <v>1413</v>
      </c>
      <c r="B71" s="203" t="s">
        <v>12</v>
      </c>
      <c r="C71" s="207" t="s">
        <v>11</v>
      </c>
      <c r="D71" s="207" t="s">
        <v>280</v>
      </c>
      <c r="E71" s="207" t="s">
        <v>281</v>
      </c>
      <c r="F71" s="653" t="s">
        <v>8</v>
      </c>
      <c r="G71" s="653"/>
      <c r="H71" s="650"/>
      <c r="I71" s="650"/>
      <c r="J71" s="650"/>
      <c r="K71" s="650"/>
      <c r="L71" s="650"/>
    </row>
    <row r="72" spans="1:12" x14ac:dyDescent="0.2">
      <c r="A72" s="652"/>
      <c r="B72" s="651" t="s">
        <v>4385</v>
      </c>
      <c r="C72" s="651" t="s">
        <v>4390</v>
      </c>
      <c r="D72" s="655">
        <v>43480</v>
      </c>
      <c r="E72" s="651" t="s">
        <v>2055</v>
      </c>
      <c r="F72" s="651" t="s">
        <v>2500</v>
      </c>
      <c r="G72" s="651"/>
      <c r="H72" s="649" t="s">
        <v>286</v>
      </c>
      <c r="I72" s="649"/>
      <c r="J72" s="209" t="s">
        <v>287</v>
      </c>
      <c r="K72" s="209" t="s">
        <v>16</v>
      </c>
      <c r="L72" s="210">
        <v>1748</v>
      </c>
    </row>
    <row r="73" spans="1:12" x14ac:dyDescent="0.2">
      <c r="A73" s="652"/>
      <c r="B73" s="651"/>
      <c r="C73" s="651"/>
      <c r="D73" s="655"/>
      <c r="E73" s="651"/>
      <c r="F73" s="651"/>
      <c r="G73" s="651"/>
      <c r="H73" s="649" t="s">
        <v>242</v>
      </c>
      <c r="I73" s="649"/>
      <c r="J73" s="209" t="s">
        <v>287</v>
      </c>
      <c r="K73" s="209" t="s">
        <v>16</v>
      </c>
      <c r="L73" s="210">
        <v>845.76</v>
      </c>
    </row>
    <row r="74" spans="1:12" ht="24" x14ac:dyDescent="0.2">
      <c r="A74" s="652"/>
      <c r="B74" s="203" t="s">
        <v>6</v>
      </c>
      <c r="C74" s="207" t="s">
        <v>5</v>
      </c>
      <c r="D74" s="207" t="s">
        <v>288</v>
      </c>
      <c r="E74" s="207" t="s">
        <v>289</v>
      </c>
      <c r="F74" s="650"/>
      <c r="G74" s="650"/>
      <c r="H74" s="649" t="s">
        <v>290</v>
      </c>
      <c r="I74" s="649"/>
      <c r="J74" s="651" t="s">
        <v>287</v>
      </c>
      <c r="K74" s="651" t="s">
        <v>287</v>
      </c>
      <c r="L74" s="648">
        <v>0</v>
      </c>
    </row>
    <row r="75" spans="1:12" ht="24" x14ac:dyDescent="0.2">
      <c r="A75" s="652"/>
      <c r="B75" s="209" t="s">
        <v>4388</v>
      </c>
      <c r="C75" s="209" t="s">
        <v>2500</v>
      </c>
      <c r="D75" s="211">
        <v>43485</v>
      </c>
      <c r="E75" s="209" t="s">
        <v>430</v>
      </c>
      <c r="F75" s="650"/>
      <c r="G75" s="650"/>
      <c r="H75" s="649"/>
      <c r="I75" s="649"/>
      <c r="J75" s="651"/>
      <c r="K75" s="651"/>
      <c r="L75" s="648"/>
    </row>
    <row r="76" spans="1:12" ht="24" x14ac:dyDescent="0.2">
      <c r="A76" s="652">
        <v>1414</v>
      </c>
      <c r="B76" s="203" t="s">
        <v>12</v>
      </c>
      <c r="C76" s="207" t="s">
        <v>11</v>
      </c>
      <c r="D76" s="207" t="s">
        <v>280</v>
      </c>
      <c r="E76" s="207" t="s">
        <v>281</v>
      </c>
      <c r="F76" s="653" t="s">
        <v>8</v>
      </c>
      <c r="G76" s="653"/>
      <c r="H76" s="650"/>
      <c r="I76" s="650"/>
      <c r="J76" s="650"/>
      <c r="K76" s="650"/>
      <c r="L76" s="650"/>
    </row>
    <row r="77" spans="1:12" x14ac:dyDescent="0.2">
      <c r="A77" s="652"/>
      <c r="B77" s="651" t="s">
        <v>4385</v>
      </c>
      <c r="C77" s="654" t="s">
        <v>4391</v>
      </c>
      <c r="D77" s="655">
        <v>43529</v>
      </c>
      <c r="E77" s="651" t="s">
        <v>359</v>
      </c>
      <c r="F77" s="651" t="s">
        <v>4392</v>
      </c>
      <c r="G77" s="651"/>
      <c r="H77" s="649" t="s">
        <v>286</v>
      </c>
      <c r="I77" s="649"/>
      <c r="J77" s="209" t="s">
        <v>287</v>
      </c>
      <c r="K77" s="209" t="s">
        <v>16</v>
      </c>
      <c r="L77" s="210">
        <v>1367.25</v>
      </c>
    </row>
    <row r="78" spans="1:12" x14ac:dyDescent="0.2">
      <c r="A78" s="652"/>
      <c r="B78" s="651"/>
      <c r="C78" s="654"/>
      <c r="D78" s="655"/>
      <c r="E78" s="651"/>
      <c r="F78" s="651"/>
      <c r="G78" s="651"/>
      <c r="H78" s="649" t="s">
        <v>242</v>
      </c>
      <c r="I78" s="649"/>
      <c r="J78" s="209" t="s">
        <v>287</v>
      </c>
      <c r="K78" s="209" t="s">
        <v>16</v>
      </c>
      <c r="L78" s="210">
        <v>1124.0899999999999</v>
      </c>
    </row>
    <row r="79" spans="1:12" ht="24" x14ac:dyDescent="0.2">
      <c r="A79" s="652"/>
      <c r="B79" s="203" t="s">
        <v>6</v>
      </c>
      <c r="C79" s="207" t="s">
        <v>5</v>
      </c>
      <c r="D79" s="207" t="s">
        <v>288</v>
      </c>
      <c r="E79" s="207" t="s">
        <v>289</v>
      </c>
      <c r="F79" s="650"/>
      <c r="G79" s="650"/>
      <c r="H79" s="649" t="s">
        <v>290</v>
      </c>
      <c r="I79" s="649"/>
      <c r="J79" s="651" t="s">
        <v>287</v>
      </c>
      <c r="K79" s="651" t="s">
        <v>16</v>
      </c>
      <c r="L79" s="648">
        <v>77.25</v>
      </c>
    </row>
    <row r="80" spans="1:12" ht="24" x14ac:dyDescent="0.2">
      <c r="A80" s="652"/>
      <c r="B80" s="209" t="s">
        <v>4388</v>
      </c>
      <c r="C80" s="209" t="s">
        <v>4392</v>
      </c>
      <c r="D80" s="211">
        <v>43536</v>
      </c>
      <c r="E80" s="209" t="s">
        <v>4393</v>
      </c>
      <c r="F80" s="650"/>
      <c r="G80" s="650"/>
      <c r="H80" s="649"/>
      <c r="I80" s="649"/>
      <c r="J80" s="651"/>
      <c r="K80" s="651"/>
      <c r="L80" s="648"/>
    </row>
    <row r="81" spans="1:12" ht="24" x14ac:dyDescent="0.2">
      <c r="A81" s="652">
        <v>1415</v>
      </c>
      <c r="B81" s="203" t="s">
        <v>12</v>
      </c>
      <c r="C81" s="207" t="s">
        <v>11</v>
      </c>
      <c r="D81" s="207" t="s">
        <v>280</v>
      </c>
      <c r="E81" s="207" t="s">
        <v>281</v>
      </c>
      <c r="F81" s="653" t="s">
        <v>8</v>
      </c>
      <c r="G81" s="653"/>
      <c r="H81" s="650"/>
      <c r="I81" s="650"/>
      <c r="J81" s="650"/>
      <c r="K81" s="650"/>
      <c r="L81" s="650"/>
    </row>
    <row r="82" spans="1:12" x14ac:dyDescent="0.2">
      <c r="A82" s="652"/>
      <c r="B82" s="651" t="s">
        <v>4385</v>
      </c>
      <c r="C82" s="651" t="s">
        <v>4394</v>
      </c>
      <c r="D82" s="655">
        <v>43545</v>
      </c>
      <c r="E82" s="651" t="s">
        <v>659</v>
      </c>
      <c r="F82" s="651" t="s">
        <v>1427</v>
      </c>
      <c r="G82" s="651"/>
      <c r="H82" s="649" t="s">
        <v>286</v>
      </c>
      <c r="I82" s="649"/>
      <c r="J82" s="209" t="s">
        <v>287</v>
      </c>
      <c r="K82" s="209" t="s">
        <v>16</v>
      </c>
      <c r="L82" s="210">
        <v>173</v>
      </c>
    </row>
    <row r="83" spans="1:12" x14ac:dyDescent="0.2">
      <c r="A83" s="652"/>
      <c r="B83" s="651"/>
      <c r="C83" s="651"/>
      <c r="D83" s="655"/>
      <c r="E83" s="651"/>
      <c r="F83" s="651"/>
      <c r="G83" s="651"/>
      <c r="H83" s="649" t="s">
        <v>242</v>
      </c>
      <c r="I83" s="649"/>
      <c r="J83" s="209" t="s">
        <v>287</v>
      </c>
      <c r="K83" s="209" t="s">
        <v>16</v>
      </c>
      <c r="L83" s="210">
        <v>436.6</v>
      </c>
    </row>
    <row r="84" spans="1:12" ht="24" x14ac:dyDescent="0.2">
      <c r="A84" s="652"/>
      <c r="B84" s="203" t="s">
        <v>6</v>
      </c>
      <c r="C84" s="207" t="s">
        <v>5</v>
      </c>
      <c r="D84" s="207" t="s">
        <v>288</v>
      </c>
      <c r="E84" s="207" t="s">
        <v>289</v>
      </c>
      <c r="F84" s="650"/>
      <c r="G84" s="650"/>
      <c r="H84" s="649" t="s">
        <v>290</v>
      </c>
      <c r="I84" s="649"/>
      <c r="J84" s="651" t="s">
        <v>287</v>
      </c>
      <c r="K84" s="651" t="s">
        <v>287</v>
      </c>
      <c r="L84" s="648">
        <v>0</v>
      </c>
    </row>
    <row r="85" spans="1:12" ht="24" x14ac:dyDescent="0.2">
      <c r="A85" s="652"/>
      <c r="B85" s="209" t="s">
        <v>4388</v>
      </c>
      <c r="C85" s="209" t="s">
        <v>1427</v>
      </c>
      <c r="D85" s="211">
        <v>43546</v>
      </c>
      <c r="E85" s="209" t="s">
        <v>1997</v>
      </c>
      <c r="F85" s="650"/>
      <c r="G85" s="650"/>
      <c r="H85" s="649"/>
      <c r="I85" s="649"/>
      <c r="J85" s="651"/>
      <c r="K85" s="651"/>
      <c r="L85" s="648"/>
    </row>
    <row r="86" spans="1:12" ht="24" x14ac:dyDescent="0.2">
      <c r="A86" s="652">
        <v>1416</v>
      </c>
      <c r="B86" s="203" t="s">
        <v>12</v>
      </c>
      <c r="C86" s="207" t="s">
        <v>11</v>
      </c>
      <c r="D86" s="207" t="s">
        <v>280</v>
      </c>
      <c r="E86" s="207" t="s">
        <v>281</v>
      </c>
      <c r="F86" s="653" t="s">
        <v>8</v>
      </c>
      <c r="G86" s="653"/>
      <c r="H86" s="650"/>
      <c r="I86" s="650"/>
      <c r="J86" s="650"/>
      <c r="K86" s="650"/>
      <c r="L86" s="650"/>
    </row>
    <row r="87" spans="1:12" x14ac:dyDescent="0.2">
      <c r="A87" s="652"/>
      <c r="B87" s="651" t="s">
        <v>4395</v>
      </c>
      <c r="C87" s="654" t="s">
        <v>4396</v>
      </c>
      <c r="D87" s="655">
        <v>43379</v>
      </c>
      <c r="E87" s="651" t="s">
        <v>763</v>
      </c>
      <c r="F87" s="651" t="s">
        <v>4397</v>
      </c>
      <c r="G87" s="651"/>
      <c r="H87" s="649" t="s">
        <v>286</v>
      </c>
      <c r="I87" s="649"/>
      <c r="J87" s="209" t="s">
        <v>287</v>
      </c>
      <c r="K87" s="209" t="s">
        <v>16</v>
      </c>
      <c r="L87" s="210">
        <v>461.28</v>
      </c>
    </row>
    <row r="88" spans="1:12" x14ac:dyDescent="0.2">
      <c r="A88" s="652"/>
      <c r="B88" s="651"/>
      <c r="C88" s="654"/>
      <c r="D88" s="655"/>
      <c r="E88" s="651"/>
      <c r="F88" s="651"/>
      <c r="G88" s="651"/>
      <c r="H88" s="649" t="s">
        <v>242</v>
      </c>
      <c r="I88" s="649"/>
      <c r="J88" s="209" t="s">
        <v>287</v>
      </c>
      <c r="K88" s="209" t="s">
        <v>16</v>
      </c>
      <c r="L88" s="210">
        <v>261.60000000000002</v>
      </c>
    </row>
    <row r="89" spans="1:12" ht="24" x14ac:dyDescent="0.2">
      <c r="A89" s="652"/>
      <c r="B89" s="203" t="s">
        <v>6</v>
      </c>
      <c r="C89" s="207" t="s">
        <v>5</v>
      </c>
      <c r="D89" s="207" t="s">
        <v>288</v>
      </c>
      <c r="E89" s="207" t="s">
        <v>289</v>
      </c>
      <c r="F89" s="650"/>
      <c r="G89" s="650"/>
      <c r="H89" s="649" t="s">
        <v>290</v>
      </c>
      <c r="I89" s="649"/>
      <c r="J89" s="651" t="s">
        <v>287</v>
      </c>
      <c r="K89" s="651" t="s">
        <v>16</v>
      </c>
      <c r="L89" s="648">
        <v>350</v>
      </c>
    </row>
    <row r="90" spans="1:12" ht="24" x14ac:dyDescent="0.2">
      <c r="A90" s="652"/>
      <c r="B90" s="209" t="s">
        <v>4398</v>
      </c>
      <c r="C90" s="209" t="s">
        <v>4397</v>
      </c>
      <c r="D90" s="211">
        <v>43383</v>
      </c>
      <c r="E90" s="209" t="s">
        <v>4251</v>
      </c>
      <c r="F90" s="650"/>
      <c r="G90" s="650"/>
      <c r="H90" s="649"/>
      <c r="I90" s="649"/>
      <c r="J90" s="651"/>
      <c r="K90" s="651"/>
      <c r="L90" s="648"/>
    </row>
    <row r="91" spans="1:12" ht="24" x14ac:dyDescent="0.2">
      <c r="A91" s="652">
        <v>1417</v>
      </c>
      <c r="B91" s="203" t="s">
        <v>12</v>
      </c>
      <c r="C91" s="207" t="s">
        <v>11</v>
      </c>
      <c r="D91" s="207" t="s">
        <v>280</v>
      </c>
      <c r="E91" s="207" t="s">
        <v>281</v>
      </c>
      <c r="F91" s="653" t="s">
        <v>8</v>
      </c>
      <c r="G91" s="653"/>
      <c r="H91" s="650"/>
      <c r="I91" s="650"/>
      <c r="J91" s="650"/>
      <c r="K91" s="650"/>
      <c r="L91" s="650"/>
    </row>
    <row r="92" spans="1:12" x14ac:dyDescent="0.2">
      <c r="A92" s="652"/>
      <c r="B92" s="651" t="s">
        <v>4399</v>
      </c>
      <c r="C92" s="654" t="s">
        <v>4400</v>
      </c>
      <c r="D92" s="655">
        <v>43392</v>
      </c>
      <c r="E92" s="651" t="s">
        <v>469</v>
      </c>
      <c r="F92" s="651" t="s">
        <v>4401</v>
      </c>
      <c r="G92" s="651"/>
      <c r="H92" s="649" t="s">
        <v>286</v>
      </c>
      <c r="I92" s="649"/>
      <c r="J92" s="209" t="s">
        <v>287</v>
      </c>
      <c r="K92" s="209" t="s">
        <v>16</v>
      </c>
      <c r="L92" s="210">
        <v>139.35</v>
      </c>
    </row>
    <row r="93" spans="1:12" x14ac:dyDescent="0.2">
      <c r="A93" s="652"/>
      <c r="B93" s="651"/>
      <c r="C93" s="654"/>
      <c r="D93" s="655"/>
      <c r="E93" s="651"/>
      <c r="F93" s="651"/>
      <c r="G93" s="651"/>
      <c r="H93" s="649" t="s">
        <v>242</v>
      </c>
      <c r="I93" s="649"/>
      <c r="J93" s="209" t="s">
        <v>287</v>
      </c>
      <c r="K93" s="209" t="s">
        <v>16</v>
      </c>
      <c r="L93" s="210">
        <v>295.95999999999998</v>
      </c>
    </row>
    <row r="94" spans="1:12" ht="24" x14ac:dyDescent="0.2">
      <c r="A94" s="652"/>
      <c r="B94" s="203" t="s">
        <v>6</v>
      </c>
      <c r="C94" s="207" t="s">
        <v>5</v>
      </c>
      <c r="D94" s="207" t="s">
        <v>288</v>
      </c>
      <c r="E94" s="207" t="s">
        <v>289</v>
      </c>
      <c r="F94" s="650"/>
      <c r="G94" s="650"/>
      <c r="H94" s="649" t="s">
        <v>290</v>
      </c>
      <c r="I94" s="649"/>
      <c r="J94" s="651" t="s">
        <v>287</v>
      </c>
      <c r="K94" s="651" t="s">
        <v>16</v>
      </c>
      <c r="L94" s="648">
        <v>134.44</v>
      </c>
    </row>
    <row r="95" spans="1:12" ht="24" x14ac:dyDescent="0.2">
      <c r="A95" s="652"/>
      <c r="B95" s="209" t="s">
        <v>291</v>
      </c>
      <c r="C95" s="209" t="s">
        <v>4401</v>
      </c>
      <c r="D95" s="211">
        <v>43393</v>
      </c>
      <c r="E95" s="209" t="s">
        <v>4402</v>
      </c>
      <c r="F95" s="650"/>
      <c r="G95" s="650"/>
      <c r="H95" s="649"/>
      <c r="I95" s="649"/>
      <c r="J95" s="651"/>
      <c r="K95" s="651"/>
      <c r="L95" s="648"/>
    </row>
    <row r="96" spans="1:12" ht="24" x14ac:dyDescent="0.2">
      <c r="A96" s="652">
        <v>1418</v>
      </c>
      <c r="B96" s="203" t="s">
        <v>12</v>
      </c>
      <c r="C96" s="207" t="s">
        <v>11</v>
      </c>
      <c r="D96" s="207" t="s">
        <v>280</v>
      </c>
      <c r="E96" s="207" t="s">
        <v>281</v>
      </c>
      <c r="F96" s="653" t="s">
        <v>8</v>
      </c>
      <c r="G96" s="653"/>
      <c r="H96" s="650"/>
      <c r="I96" s="650"/>
      <c r="J96" s="650"/>
      <c r="K96" s="650"/>
      <c r="L96" s="650"/>
    </row>
    <row r="97" spans="1:12" x14ac:dyDescent="0.2">
      <c r="A97" s="652"/>
      <c r="B97" s="651" t="s">
        <v>4403</v>
      </c>
      <c r="C97" s="654" t="s">
        <v>4404</v>
      </c>
      <c r="D97" s="655">
        <v>43427</v>
      </c>
      <c r="E97" s="651" t="s">
        <v>4405</v>
      </c>
      <c r="F97" s="651" t="s">
        <v>4406</v>
      </c>
      <c r="G97" s="651"/>
      <c r="H97" s="649" t="s">
        <v>286</v>
      </c>
      <c r="I97" s="649"/>
      <c r="J97" s="209" t="s">
        <v>287</v>
      </c>
      <c r="K97" s="209" t="s">
        <v>16</v>
      </c>
      <c r="L97" s="210">
        <v>600</v>
      </c>
    </row>
    <row r="98" spans="1:12" x14ac:dyDescent="0.2">
      <c r="A98" s="652"/>
      <c r="B98" s="651"/>
      <c r="C98" s="654"/>
      <c r="D98" s="655"/>
      <c r="E98" s="651"/>
      <c r="F98" s="651"/>
      <c r="G98" s="651"/>
      <c r="H98" s="649" t="s">
        <v>242</v>
      </c>
      <c r="I98" s="649"/>
      <c r="J98" s="651" t="s">
        <v>287</v>
      </c>
      <c r="K98" s="651" t="s">
        <v>287</v>
      </c>
      <c r="L98" s="648">
        <v>0</v>
      </c>
    </row>
    <row r="99" spans="1:12" x14ac:dyDescent="0.2">
      <c r="A99" s="652"/>
      <c r="B99" s="651"/>
      <c r="C99" s="654"/>
      <c r="D99" s="655"/>
      <c r="E99" s="651"/>
      <c r="F99" s="651"/>
      <c r="G99" s="651"/>
      <c r="H99" s="649"/>
      <c r="I99" s="649"/>
      <c r="J99" s="651"/>
      <c r="K99" s="651"/>
      <c r="L99" s="648"/>
    </row>
    <row r="100" spans="1:12" x14ac:dyDescent="0.2">
      <c r="A100" s="652"/>
      <c r="B100" s="651"/>
      <c r="C100" s="654"/>
      <c r="D100" s="655"/>
      <c r="E100" s="651"/>
      <c r="F100" s="651"/>
      <c r="G100" s="651"/>
      <c r="H100" s="649"/>
      <c r="I100" s="649"/>
      <c r="J100" s="651"/>
      <c r="K100" s="651"/>
      <c r="L100" s="648"/>
    </row>
    <row r="101" spans="1:12" ht="24" x14ac:dyDescent="0.2">
      <c r="A101" s="652"/>
      <c r="B101" s="203" t="s">
        <v>6</v>
      </c>
      <c r="C101" s="207" t="s">
        <v>5</v>
      </c>
      <c r="D101" s="207" t="s">
        <v>288</v>
      </c>
      <c r="E101" s="207" t="s">
        <v>289</v>
      </c>
      <c r="F101" s="650"/>
      <c r="G101" s="650"/>
      <c r="H101" s="649" t="s">
        <v>290</v>
      </c>
      <c r="I101" s="649"/>
      <c r="J101" s="651" t="s">
        <v>287</v>
      </c>
      <c r="K101" s="651" t="s">
        <v>16</v>
      </c>
      <c r="L101" s="648">
        <v>859.06</v>
      </c>
    </row>
    <row r="102" spans="1:12" ht="24" x14ac:dyDescent="0.2">
      <c r="A102" s="652"/>
      <c r="B102" s="209" t="s">
        <v>460</v>
      </c>
      <c r="C102" s="209" t="s">
        <v>4406</v>
      </c>
      <c r="D102" s="211">
        <v>43447</v>
      </c>
      <c r="E102" s="209" t="s">
        <v>4407</v>
      </c>
      <c r="F102" s="650"/>
      <c r="G102" s="650"/>
      <c r="H102" s="649"/>
      <c r="I102" s="649"/>
      <c r="J102" s="651"/>
      <c r="K102" s="651"/>
      <c r="L102" s="648"/>
    </row>
    <row r="103" spans="1:12" ht="24" x14ac:dyDescent="0.2">
      <c r="A103" s="652">
        <v>1419</v>
      </c>
      <c r="B103" s="203" t="s">
        <v>12</v>
      </c>
      <c r="C103" s="207" t="s">
        <v>11</v>
      </c>
      <c r="D103" s="207" t="s">
        <v>280</v>
      </c>
      <c r="E103" s="207" t="s">
        <v>281</v>
      </c>
      <c r="F103" s="653" t="s">
        <v>8</v>
      </c>
      <c r="G103" s="653"/>
      <c r="H103" s="650"/>
      <c r="I103" s="650"/>
      <c r="J103" s="650"/>
      <c r="K103" s="650"/>
      <c r="L103" s="650"/>
    </row>
    <row r="104" spans="1:12" x14ac:dyDescent="0.2">
      <c r="A104" s="652"/>
      <c r="B104" s="651" t="s">
        <v>4403</v>
      </c>
      <c r="C104" s="654" t="s">
        <v>4404</v>
      </c>
      <c r="D104" s="655">
        <v>43427</v>
      </c>
      <c r="E104" s="651" t="s">
        <v>4405</v>
      </c>
      <c r="F104" s="651" t="s">
        <v>465</v>
      </c>
      <c r="G104" s="651"/>
      <c r="H104" s="649" t="s">
        <v>286</v>
      </c>
      <c r="I104" s="649"/>
      <c r="J104" s="209" t="s">
        <v>16</v>
      </c>
      <c r="K104" s="209" t="s">
        <v>287</v>
      </c>
      <c r="L104" s="210">
        <v>747.5</v>
      </c>
    </row>
    <row r="105" spans="1:12" x14ac:dyDescent="0.2">
      <c r="A105" s="652"/>
      <c r="B105" s="651"/>
      <c r="C105" s="654"/>
      <c r="D105" s="655"/>
      <c r="E105" s="651"/>
      <c r="F105" s="651"/>
      <c r="G105" s="651"/>
      <c r="H105" s="649" t="s">
        <v>242</v>
      </c>
      <c r="I105" s="649"/>
      <c r="J105" s="651" t="s">
        <v>16</v>
      </c>
      <c r="K105" s="651" t="s">
        <v>287</v>
      </c>
      <c r="L105" s="648">
        <v>1699.2</v>
      </c>
    </row>
    <row r="106" spans="1:12" x14ac:dyDescent="0.2">
      <c r="A106" s="652"/>
      <c r="B106" s="651"/>
      <c r="C106" s="654"/>
      <c r="D106" s="655"/>
      <c r="E106" s="651"/>
      <c r="F106" s="651"/>
      <c r="G106" s="651"/>
      <c r="H106" s="649"/>
      <c r="I106" s="649"/>
      <c r="J106" s="651"/>
      <c r="K106" s="651"/>
      <c r="L106" s="648"/>
    </row>
    <row r="107" spans="1:12" x14ac:dyDescent="0.2">
      <c r="A107" s="652"/>
      <c r="B107" s="651"/>
      <c r="C107" s="654"/>
      <c r="D107" s="655"/>
      <c r="E107" s="651"/>
      <c r="F107" s="651"/>
      <c r="G107" s="651"/>
      <c r="H107" s="649"/>
      <c r="I107" s="649"/>
      <c r="J107" s="651"/>
      <c r="K107" s="651"/>
      <c r="L107" s="648"/>
    </row>
    <row r="108" spans="1:12" ht="24" x14ac:dyDescent="0.2">
      <c r="A108" s="652"/>
      <c r="B108" s="203" t="s">
        <v>6</v>
      </c>
      <c r="C108" s="207" t="s">
        <v>5</v>
      </c>
      <c r="D108" s="207" t="s">
        <v>288</v>
      </c>
      <c r="E108" s="207" t="s">
        <v>289</v>
      </c>
      <c r="F108" s="650"/>
      <c r="G108" s="650"/>
      <c r="H108" s="649" t="s">
        <v>290</v>
      </c>
      <c r="I108" s="649"/>
      <c r="J108" s="651" t="s">
        <v>16</v>
      </c>
      <c r="K108" s="651" t="s">
        <v>16</v>
      </c>
      <c r="L108" s="648">
        <v>910</v>
      </c>
    </row>
    <row r="109" spans="1:12" ht="24" x14ac:dyDescent="0.2">
      <c r="A109" s="652"/>
      <c r="B109" s="209" t="s">
        <v>460</v>
      </c>
      <c r="C109" s="209" t="s">
        <v>465</v>
      </c>
      <c r="D109" s="211">
        <v>43447</v>
      </c>
      <c r="E109" s="209" t="s">
        <v>4407</v>
      </c>
      <c r="F109" s="650"/>
      <c r="G109" s="650"/>
      <c r="H109" s="649"/>
      <c r="I109" s="649"/>
      <c r="J109" s="651"/>
      <c r="K109" s="651"/>
      <c r="L109" s="648"/>
    </row>
    <row r="110" spans="1:12" ht="24" x14ac:dyDescent="0.2">
      <c r="A110" s="652">
        <v>1420</v>
      </c>
      <c r="B110" s="203" t="s">
        <v>12</v>
      </c>
      <c r="C110" s="207" t="s">
        <v>11</v>
      </c>
      <c r="D110" s="207" t="s">
        <v>280</v>
      </c>
      <c r="E110" s="207" t="s">
        <v>281</v>
      </c>
      <c r="F110" s="653" t="s">
        <v>8</v>
      </c>
      <c r="G110" s="653"/>
      <c r="H110" s="650"/>
      <c r="I110" s="650"/>
      <c r="J110" s="650"/>
      <c r="K110" s="650"/>
      <c r="L110" s="650"/>
    </row>
    <row r="111" spans="1:12" x14ac:dyDescent="0.2">
      <c r="A111" s="652"/>
      <c r="B111" s="651" t="s">
        <v>4403</v>
      </c>
      <c r="C111" s="654" t="s">
        <v>4408</v>
      </c>
      <c r="D111" s="655">
        <v>43507</v>
      </c>
      <c r="E111" s="651" t="s">
        <v>2595</v>
      </c>
      <c r="F111" s="651" t="s">
        <v>2596</v>
      </c>
      <c r="G111" s="651"/>
      <c r="H111" s="649" t="s">
        <v>286</v>
      </c>
      <c r="I111" s="649"/>
      <c r="J111" s="209" t="s">
        <v>287</v>
      </c>
      <c r="K111" s="209" t="s">
        <v>16</v>
      </c>
      <c r="L111" s="210">
        <v>693.74</v>
      </c>
    </row>
    <row r="112" spans="1:12" x14ac:dyDescent="0.2">
      <c r="A112" s="652"/>
      <c r="B112" s="651"/>
      <c r="C112" s="654"/>
      <c r="D112" s="655"/>
      <c r="E112" s="651"/>
      <c r="F112" s="651"/>
      <c r="G112" s="651"/>
      <c r="H112" s="649" t="s">
        <v>242</v>
      </c>
      <c r="I112" s="649"/>
      <c r="J112" s="651" t="s">
        <v>287</v>
      </c>
      <c r="K112" s="651" t="s">
        <v>16</v>
      </c>
      <c r="L112" s="648">
        <v>238.96</v>
      </c>
    </row>
    <row r="113" spans="1:12" x14ac:dyDescent="0.2">
      <c r="A113" s="652"/>
      <c r="B113" s="651"/>
      <c r="C113" s="654"/>
      <c r="D113" s="655"/>
      <c r="E113" s="651"/>
      <c r="F113" s="651"/>
      <c r="G113" s="651"/>
      <c r="H113" s="649"/>
      <c r="I113" s="649"/>
      <c r="J113" s="651"/>
      <c r="K113" s="651"/>
      <c r="L113" s="648"/>
    </row>
    <row r="114" spans="1:12" ht="24" x14ac:dyDescent="0.2">
      <c r="A114" s="652"/>
      <c r="B114" s="203" t="s">
        <v>6</v>
      </c>
      <c r="C114" s="207" t="s">
        <v>5</v>
      </c>
      <c r="D114" s="207" t="s">
        <v>288</v>
      </c>
      <c r="E114" s="207" t="s">
        <v>289</v>
      </c>
      <c r="F114" s="650"/>
      <c r="G114" s="650"/>
      <c r="H114" s="649" t="s">
        <v>290</v>
      </c>
      <c r="I114" s="649"/>
      <c r="J114" s="651" t="s">
        <v>287</v>
      </c>
      <c r="K114" s="651" t="s">
        <v>16</v>
      </c>
      <c r="L114" s="648">
        <v>100</v>
      </c>
    </row>
    <row r="115" spans="1:12" ht="24" x14ac:dyDescent="0.2">
      <c r="A115" s="652"/>
      <c r="B115" s="209" t="s">
        <v>460</v>
      </c>
      <c r="C115" s="209" t="s">
        <v>2596</v>
      </c>
      <c r="D115" s="211">
        <v>43509</v>
      </c>
      <c r="E115" s="209" t="s">
        <v>3305</v>
      </c>
      <c r="F115" s="650"/>
      <c r="G115" s="650"/>
      <c r="H115" s="649"/>
      <c r="I115" s="649"/>
      <c r="J115" s="651"/>
      <c r="K115" s="651"/>
      <c r="L115" s="648"/>
    </row>
    <row r="116" spans="1:12" ht="24" x14ac:dyDescent="0.2">
      <c r="A116" s="652">
        <v>1421</v>
      </c>
      <c r="B116" s="203" t="s">
        <v>12</v>
      </c>
      <c r="C116" s="207" t="s">
        <v>11</v>
      </c>
      <c r="D116" s="207" t="s">
        <v>280</v>
      </c>
      <c r="E116" s="207" t="s">
        <v>281</v>
      </c>
      <c r="F116" s="653" t="s">
        <v>8</v>
      </c>
      <c r="G116" s="653"/>
      <c r="H116" s="650"/>
      <c r="I116" s="650"/>
      <c r="J116" s="650"/>
      <c r="K116" s="650"/>
      <c r="L116" s="650"/>
    </row>
    <row r="117" spans="1:12" x14ac:dyDescent="0.2">
      <c r="A117" s="652"/>
      <c r="B117" s="651" t="s">
        <v>4403</v>
      </c>
      <c r="C117" s="654" t="s">
        <v>4409</v>
      </c>
      <c r="D117" s="655">
        <v>43527</v>
      </c>
      <c r="E117" s="651" t="s">
        <v>1604</v>
      </c>
      <c r="F117" s="651" t="s">
        <v>1605</v>
      </c>
      <c r="G117" s="651"/>
      <c r="H117" s="649" t="s">
        <v>286</v>
      </c>
      <c r="I117" s="649"/>
      <c r="J117" s="209" t="s">
        <v>287</v>
      </c>
      <c r="K117" s="209" t="s">
        <v>16</v>
      </c>
      <c r="L117" s="210">
        <v>142.18</v>
      </c>
    </row>
    <row r="118" spans="1:12" x14ac:dyDescent="0.2">
      <c r="A118" s="652"/>
      <c r="B118" s="651"/>
      <c r="C118" s="654"/>
      <c r="D118" s="655"/>
      <c r="E118" s="651"/>
      <c r="F118" s="651"/>
      <c r="G118" s="651"/>
      <c r="H118" s="649" t="s">
        <v>242</v>
      </c>
      <c r="I118" s="649"/>
      <c r="J118" s="651" t="s">
        <v>287</v>
      </c>
      <c r="K118" s="651" t="s">
        <v>16</v>
      </c>
      <c r="L118" s="648">
        <v>419.6</v>
      </c>
    </row>
    <row r="119" spans="1:12" x14ac:dyDescent="0.2">
      <c r="A119" s="652"/>
      <c r="B119" s="651"/>
      <c r="C119" s="654"/>
      <c r="D119" s="655"/>
      <c r="E119" s="651"/>
      <c r="F119" s="651"/>
      <c r="G119" s="651"/>
      <c r="H119" s="649"/>
      <c r="I119" s="649"/>
      <c r="J119" s="651"/>
      <c r="K119" s="651"/>
      <c r="L119" s="648"/>
    </row>
    <row r="120" spans="1:12" ht="24" x14ac:dyDescent="0.2">
      <c r="A120" s="652"/>
      <c r="B120" s="203" t="s">
        <v>6</v>
      </c>
      <c r="C120" s="207" t="s">
        <v>5</v>
      </c>
      <c r="D120" s="207" t="s">
        <v>288</v>
      </c>
      <c r="E120" s="207" t="s">
        <v>289</v>
      </c>
      <c r="F120" s="650"/>
      <c r="G120" s="650"/>
      <c r="H120" s="649" t="s">
        <v>290</v>
      </c>
      <c r="I120" s="649"/>
      <c r="J120" s="651" t="s">
        <v>287</v>
      </c>
      <c r="K120" s="651" t="s">
        <v>16</v>
      </c>
      <c r="L120" s="648">
        <v>48</v>
      </c>
    </row>
    <row r="121" spans="1:12" ht="24" x14ac:dyDescent="0.2">
      <c r="A121" s="652"/>
      <c r="B121" s="209" t="s">
        <v>460</v>
      </c>
      <c r="C121" s="209" t="s">
        <v>1605</v>
      </c>
      <c r="D121" s="211">
        <v>43528</v>
      </c>
      <c r="E121" s="209" t="s">
        <v>3681</v>
      </c>
      <c r="F121" s="650"/>
      <c r="G121" s="650"/>
      <c r="H121" s="649"/>
      <c r="I121" s="649"/>
      <c r="J121" s="651"/>
      <c r="K121" s="651"/>
      <c r="L121" s="648"/>
    </row>
    <row r="122" spans="1:12" ht="24" x14ac:dyDescent="0.2">
      <c r="A122" s="652">
        <v>1422</v>
      </c>
      <c r="B122" s="203" t="s">
        <v>12</v>
      </c>
      <c r="C122" s="207" t="s">
        <v>11</v>
      </c>
      <c r="D122" s="207" t="s">
        <v>280</v>
      </c>
      <c r="E122" s="207" t="s">
        <v>281</v>
      </c>
      <c r="F122" s="653" t="s">
        <v>8</v>
      </c>
      <c r="G122" s="653"/>
      <c r="H122" s="650"/>
      <c r="I122" s="650"/>
      <c r="J122" s="650"/>
      <c r="K122" s="650"/>
      <c r="L122" s="650"/>
    </row>
    <row r="123" spans="1:12" x14ac:dyDescent="0.2">
      <c r="A123" s="652"/>
      <c r="B123" s="651" t="s">
        <v>4410</v>
      </c>
      <c r="C123" s="651" t="s">
        <v>4411</v>
      </c>
      <c r="D123" s="655">
        <v>43385</v>
      </c>
      <c r="E123" s="651" t="s">
        <v>1240</v>
      </c>
      <c r="F123" s="651" t="s">
        <v>1237</v>
      </c>
      <c r="G123" s="651"/>
      <c r="H123" s="649" t="s">
        <v>286</v>
      </c>
      <c r="I123" s="649"/>
      <c r="J123" s="209" t="s">
        <v>287</v>
      </c>
      <c r="K123" s="209" t="s">
        <v>16</v>
      </c>
      <c r="L123" s="210">
        <v>716</v>
      </c>
    </row>
    <row r="124" spans="1:12" x14ac:dyDescent="0.2">
      <c r="A124" s="652"/>
      <c r="B124" s="651"/>
      <c r="C124" s="651"/>
      <c r="D124" s="655"/>
      <c r="E124" s="651"/>
      <c r="F124" s="651"/>
      <c r="G124" s="651"/>
      <c r="H124" s="649" t="s">
        <v>242</v>
      </c>
      <c r="I124" s="649"/>
      <c r="J124" s="209" t="s">
        <v>287</v>
      </c>
      <c r="K124" s="209" t="s">
        <v>16</v>
      </c>
      <c r="L124" s="210">
        <v>186.2</v>
      </c>
    </row>
    <row r="125" spans="1:12" ht="24" x14ac:dyDescent="0.2">
      <c r="A125" s="652"/>
      <c r="B125" s="203" t="s">
        <v>6</v>
      </c>
      <c r="C125" s="207" t="s">
        <v>5</v>
      </c>
      <c r="D125" s="207" t="s">
        <v>288</v>
      </c>
      <c r="E125" s="207" t="s">
        <v>289</v>
      </c>
      <c r="F125" s="650"/>
      <c r="G125" s="650"/>
      <c r="H125" s="649" t="s">
        <v>290</v>
      </c>
      <c r="I125" s="649"/>
      <c r="J125" s="651" t="s">
        <v>287</v>
      </c>
      <c r="K125" s="651" t="s">
        <v>287</v>
      </c>
      <c r="L125" s="648">
        <v>0</v>
      </c>
    </row>
    <row r="126" spans="1:12" ht="24" x14ac:dyDescent="0.2">
      <c r="A126" s="652"/>
      <c r="B126" s="209" t="s">
        <v>291</v>
      </c>
      <c r="C126" s="209" t="s">
        <v>1237</v>
      </c>
      <c r="D126" s="211">
        <v>43394</v>
      </c>
      <c r="E126" s="209" t="s">
        <v>4412</v>
      </c>
      <c r="F126" s="650"/>
      <c r="G126" s="650"/>
      <c r="H126" s="649"/>
      <c r="I126" s="649"/>
      <c r="J126" s="651"/>
      <c r="K126" s="651"/>
      <c r="L126" s="648"/>
    </row>
    <row r="127" spans="1:12" ht="24" x14ac:dyDescent="0.2">
      <c r="A127" s="652">
        <v>1423</v>
      </c>
      <c r="B127" s="203" t="s">
        <v>12</v>
      </c>
      <c r="C127" s="207" t="s">
        <v>11</v>
      </c>
      <c r="D127" s="207" t="s">
        <v>280</v>
      </c>
      <c r="E127" s="207" t="s">
        <v>281</v>
      </c>
      <c r="F127" s="653" t="s">
        <v>8</v>
      </c>
      <c r="G127" s="653"/>
      <c r="H127" s="650"/>
      <c r="I127" s="650"/>
      <c r="J127" s="650"/>
      <c r="K127" s="650"/>
      <c r="L127" s="650"/>
    </row>
    <row r="128" spans="1:12" x14ac:dyDescent="0.2">
      <c r="A128" s="652"/>
      <c r="B128" s="651" t="s">
        <v>4413</v>
      </c>
      <c r="C128" s="654" t="s">
        <v>4414</v>
      </c>
      <c r="D128" s="655">
        <v>43555</v>
      </c>
      <c r="E128" s="651" t="s">
        <v>770</v>
      </c>
      <c r="F128" s="651" t="s">
        <v>1293</v>
      </c>
      <c r="G128" s="651"/>
      <c r="H128" s="649" t="s">
        <v>286</v>
      </c>
      <c r="I128" s="649"/>
      <c r="J128" s="209" t="s">
        <v>287</v>
      </c>
      <c r="K128" s="209" t="s">
        <v>16</v>
      </c>
      <c r="L128" s="210">
        <v>575.79999999999995</v>
      </c>
    </row>
    <row r="129" spans="1:12" x14ac:dyDescent="0.2">
      <c r="A129" s="652"/>
      <c r="B129" s="651"/>
      <c r="C129" s="654"/>
      <c r="D129" s="655"/>
      <c r="E129" s="651"/>
      <c r="F129" s="651"/>
      <c r="G129" s="651"/>
      <c r="H129" s="649" t="s">
        <v>242</v>
      </c>
      <c r="I129" s="649"/>
      <c r="J129" s="209" t="s">
        <v>287</v>
      </c>
      <c r="K129" s="209" t="s">
        <v>16</v>
      </c>
      <c r="L129" s="210">
        <v>427.34</v>
      </c>
    </row>
    <row r="130" spans="1:12" ht="24" x14ac:dyDescent="0.2">
      <c r="A130" s="652"/>
      <c r="B130" s="203" t="s">
        <v>6</v>
      </c>
      <c r="C130" s="207" t="s">
        <v>5</v>
      </c>
      <c r="D130" s="207" t="s">
        <v>288</v>
      </c>
      <c r="E130" s="207" t="s">
        <v>289</v>
      </c>
      <c r="F130" s="650"/>
      <c r="G130" s="650"/>
      <c r="H130" s="649" t="s">
        <v>290</v>
      </c>
      <c r="I130" s="649"/>
      <c r="J130" s="651" t="s">
        <v>287</v>
      </c>
      <c r="K130" s="651" t="s">
        <v>16</v>
      </c>
      <c r="L130" s="648">
        <v>915</v>
      </c>
    </row>
    <row r="131" spans="1:12" ht="24" x14ac:dyDescent="0.2">
      <c r="A131" s="652"/>
      <c r="B131" s="209" t="s">
        <v>291</v>
      </c>
      <c r="C131" s="209" t="s">
        <v>1293</v>
      </c>
      <c r="D131" s="211">
        <v>43557</v>
      </c>
      <c r="E131" s="209" t="s">
        <v>494</v>
      </c>
      <c r="F131" s="650"/>
      <c r="G131" s="650"/>
      <c r="H131" s="649"/>
      <c r="I131" s="649"/>
      <c r="J131" s="651"/>
      <c r="K131" s="651"/>
      <c r="L131" s="648"/>
    </row>
    <row r="132" spans="1:12" ht="24" x14ac:dyDescent="0.2">
      <c r="A132" s="652">
        <v>1424</v>
      </c>
      <c r="B132" s="203" t="s">
        <v>12</v>
      </c>
      <c r="C132" s="207" t="s">
        <v>11</v>
      </c>
      <c r="D132" s="207" t="s">
        <v>280</v>
      </c>
      <c r="E132" s="207" t="s">
        <v>281</v>
      </c>
      <c r="F132" s="653" t="s">
        <v>8</v>
      </c>
      <c r="G132" s="653"/>
      <c r="H132" s="650"/>
      <c r="I132" s="650"/>
      <c r="J132" s="650"/>
      <c r="K132" s="650"/>
      <c r="L132" s="650"/>
    </row>
    <row r="133" spans="1:12" x14ac:dyDescent="0.2">
      <c r="A133" s="652"/>
      <c r="B133" s="651" t="s">
        <v>4415</v>
      </c>
      <c r="C133" s="654" t="s">
        <v>4416</v>
      </c>
      <c r="D133" s="655">
        <v>43470</v>
      </c>
      <c r="E133" s="651" t="s">
        <v>1151</v>
      </c>
      <c r="F133" s="651" t="s">
        <v>1152</v>
      </c>
      <c r="G133" s="651"/>
      <c r="H133" s="649" t="s">
        <v>286</v>
      </c>
      <c r="I133" s="649"/>
      <c r="J133" s="209" t="s">
        <v>287</v>
      </c>
      <c r="K133" s="209" t="s">
        <v>16</v>
      </c>
      <c r="L133" s="210">
        <v>592.20000000000005</v>
      </c>
    </row>
    <row r="134" spans="1:12" x14ac:dyDescent="0.2">
      <c r="A134" s="652"/>
      <c r="B134" s="651"/>
      <c r="C134" s="654"/>
      <c r="D134" s="655"/>
      <c r="E134" s="651"/>
      <c r="F134" s="651"/>
      <c r="G134" s="651"/>
      <c r="H134" s="649" t="s">
        <v>242</v>
      </c>
      <c r="I134" s="649"/>
      <c r="J134" s="209" t="s">
        <v>287</v>
      </c>
      <c r="K134" s="209" t="s">
        <v>16</v>
      </c>
      <c r="L134" s="210">
        <v>2500</v>
      </c>
    </row>
    <row r="135" spans="1:12" ht="24" x14ac:dyDescent="0.2">
      <c r="A135" s="652"/>
      <c r="B135" s="203" t="s">
        <v>6</v>
      </c>
      <c r="C135" s="207" t="s">
        <v>5</v>
      </c>
      <c r="D135" s="207" t="s">
        <v>288</v>
      </c>
      <c r="E135" s="207" t="s">
        <v>289</v>
      </c>
      <c r="F135" s="650"/>
      <c r="G135" s="650"/>
      <c r="H135" s="649" t="s">
        <v>290</v>
      </c>
      <c r="I135" s="649"/>
      <c r="J135" s="651" t="s">
        <v>287</v>
      </c>
      <c r="K135" s="651" t="s">
        <v>16</v>
      </c>
      <c r="L135" s="648">
        <v>250</v>
      </c>
    </row>
    <row r="136" spans="1:12" ht="24" x14ac:dyDescent="0.2">
      <c r="A136" s="652"/>
      <c r="B136" s="209" t="s">
        <v>291</v>
      </c>
      <c r="C136" s="209" t="s">
        <v>1152</v>
      </c>
      <c r="D136" s="211">
        <v>43477</v>
      </c>
      <c r="E136" s="209" t="s">
        <v>4417</v>
      </c>
      <c r="F136" s="650"/>
      <c r="G136" s="650"/>
      <c r="H136" s="649"/>
      <c r="I136" s="649"/>
      <c r="J136" s="651"/>
      <c r="K136" s="651"/>
      <c r="L136" s="648"/>
    </row>
    <row r="137" spans="1:12" ht="24" x14ac:dyDescent="0.2">
      <c r="A137" s="652">
        <v>1425</v>
      </c>
      <c r="B137" s="203" t="s">
        <v>12</v>
      </c>
      <c r="C137" s="207" t="s">
        <v>11</v>
      </c>
      <c r="D137" s="207" t="s">
        <v>280</v>
      </c>
      <c r="E137" s="207" t="s">
        <v>281</v>
      </c>
      <c r="F137" s="653" t="s">
        <v>8</v>
      </c>
      <c r="G137" s="653"/>
      <c r="H137" s="650"/>
      <c r="I137" s="650"/>
      <c r="J137" s="650"/>
      <c r="K137" s="650"/>
      <c r="L137" s="650"/>
    </row>
    <row r="138" spans="1:12" x14ac:dyDescent="0.2">
      <c r="A138" s="652"/>
      <c r="B138" s="651" t="s">
        <v>4418</v>
      </c>
      <c r="C138" s="654" t="s">
        <v>4419</v>
      </c>
      <c r="D138" s="655">
        <v>43501</v>
      </c>
      <c r="E138" s="651" t="s">
        <v>4420</v>
      </c>
      <c r="F138" s="651" t="s">
        <v>764</v>
      </c>
      <c r="G138" s="651"/>
      <c r="H138" s="649" t="s">
        <v>286</v>
      </c>
      <c r="I138" s="649"/>
      <c r="J138" s="209" t="s">
        <v>287</v>
      </c>
      <c r="K138" s="209" t="s">
        <v>16</v>
      </c>
      <c r="L138" s="210">
        <v>542.16</v>
      </c>
    </row>
    <row r="139" spans="1:12" x14ac:dyDescent="0.2">
      <c r="A139" s="652"/>
      <c r="B139" s="651"/>
      <c r="C139" s="654"/>
      <c r="D139" s="655"/>
      <c r="E139" s="651"/>
      <c r="F139" s="651"/>
      <c r="G139" s="651"/>
      <c r="H139" s="649" t="s">
        <v>242</v>
      </c>
      <c r="I139" s="649"/>
      <c r="J139" s="209" t="s">
        <v>287</v>
      </c>
      <c r="K139" s="209" t="s">
        <v>16</v>
      </c>
      <c r="L139" s="210">
        <v>285.39999999999998</v>
      </c>
    </row>
    <row r="140" spans="1:12" ht="24" x14ac:dyDescent="0.2">
      <c r="A140" s="652"/>
      <c r="B140" s="203" t="s">
        <v>6</v>
      </c>
      <c r="C140" s="207" t="s">
        <v>5</v>
      </c>
      <c r="D140" s="207" t="s">
        <v>288</v>
      </c>
      <c r="E140" s="207" t="s">
        <v>289</v>
      </c>
      <c r="F140" s="650"/>
      <c r="G140" s="650"/>
      <c r="H140" s="649" t="s">
        <v>290</v>
      </c>
      <c r="I140" s="649"/>
      <c r="J140" s="651" t="s">
        <v>287</v>
      </c>
      <c r="K140" s="651" t="s">
        <v>287</v>
      </c>
      <c r="L140" s="648">
        <v>0</v>
      </c>
    </row>
    <row r="141" spans="1:12" ht="24" x14ac:dyDescent="0.2">
      <c r="A141" s="652"/>
      <c r="B141" s="209" t="s">
        <v>460</v>
      </c>
      <c r="C141" s="209" t="s">
        <v>764</v>
      </c>
      <c r="D141" s="211">
        <v>43504</v>
      </c>
      <c r="E141" s="209" t="s">
        <v>2392</v>
      </c>
      <c r="F141" s="650"/>
      <c r="G141" s="650"/>
      <c r="H141" s="649"/>
      <c r="I141" s="649"/>
      <c r="J141" s="651"/>
      <c r="K141" s="651"/>
      <c r="L141" s="648"/>
    </row>
    <row r="142" spans="1:12" ht="24" x14ac:dyDescent="0.2">
      <c r="A142" s="652">
        <v>1426</v>
      </c>
      <c r="B142" s="203" t="s">
        <v>12</v>
      </c>
      <c r="C142" s="207" t="s">
        <v>11</v>
      </c>
      <c r="D142" s="207" t="s">
        <v>280</v>
      </c>
      <c r="E142" s="207" t="s">
        <v>281</v>
      </c>
      <c r="F142" s="653" t="s">
        <v>8</v>
      </c>
      <c r="G142" s="653"/>
      <c r="H142" s="650"/>
      <c r="I142" s="650"/>
      <c r="J142" s="650"/>
      <c r="K142" s="650"/>
      <c r="L142" s="650"/>
    </row>
    <row r="143" spans="1:12" x14ac:dyDescent="0.2">
      <c r="A143" s="652"/>
      <c r="B143" s="651" t="s">
        <v>4421</v>
      </c>
      <c r="C143" s="654" t="s">
        <v>4422</v>
      </c>
      <c r="D143" s="655">
        <v>43517</v>
      </c>
      <c r="E143" s="651" t="s">
        <v>607</v>
      </c>
      <c r="F143" s="651" t="s">
        <v>700</v>
      </c>
      <c r="G143" s="651"/>
      <c r="H143" s="649" t="s">
        <v>286</v>
      </c>
      <c r="I143" s="649"/>
      <c r="J143" s="209" t="s">
        <v>287</v>
      </c>
      <c r="K143" s="209" t="s">
        <v>16</v>
      </c>
      <c r="L143" s="210">
        <v>800</v>
      </c>
    </row>
    <row r="144" spans="1:12" x14ac:dyDescent="0.2">
      <c r="A144" s="652"/>
      <c r="B144" s="651"/>
      <c r="C144" s="654"/>
      <c r="D144" s="655"/>
      <c r="E144" s="651"/>
      <c r="F144" s="651"/>
      <c r="G144" s="651"/>
      <c r="H144" s="649" t="s">
        <v>242</v>
      </c>
      <c r="I144" s="649"/>
      <c r="J144" s="651" t="s">
        <v>287</v>
      </c>
      <c r="K144" s="651" t="s">
        <v>287</v>
      </c>
      <c r="L144" s="648">
        <v>0</v>
      </c>
    </row>
    <row r="145" spans="1:12" x14ac:dyDescent="0.2">
      <c r="A145" s="652"/>
      <c r="B145" s="651"/>
      <c r="C145" s="654"/>
      <c r="D145" s="655"/>
      <c r="E145" s="651"/>
      <c r="F145" s="651"/>
      <c r="G145" s="651"/>
      <c r="H145" s="649"/>
      <c r="I145" s="649"/>
      <c r="J145" s="651"/>
      <c r="K145" s="651"/>
      <c r="L145" s="648"/>
    </row>
    <row r="146" spans="1:12" ht="24" x14ac:dyDescent="0.2">
      <c r="A146" s="652"/>
      <c r="B146" s="203" t="s">
        <v>6</v>
      </c>
      <c r="C146" s="207" t="s">
        <v>5</v>
      </c>
      <c r="D146" s="207" t="s">
        <v>288</v>
      </c>
      <c r="E146" s="207" t="s">
        <v>289</v>
      </c>
      <c r="F146" s="650"/>
      <c r="G146" s="650"/>
      <c r="H146" s="649" t="s">
        <v>290</v>
      </c>
      <c r="I146" s="649"/>
      <c r="J146" s="651" t="s">
        <v>287</v>
      </c>
      <c r="K146" s="651" t="s">
        <v>287</v>
      </c>
      <c r="L146" s="648">
        <v>0</v>
      </c>
    </row>
    <row r="147" spans="1:12" ht="24" x14ac:dyDescent="0.2">
      <c r="A147" s="652"/>
      <c r="B147" s="209" t="s">
        <v>291</v>
      </c>
      <c r="C147" s="209" t="s">
        <v>700</v>
      </c>
      <c r="D147" s="211">
        <v>43521</v>
      </c>
      <c r="E147" s="209" t="s">
        <v>701</v>
      </c>
      <c r="F147" s="650"/>
      <c r="G147" s="650"/>
      <c r="H147" s="649"/>
      <c r="I147" s="649"/>
      <c r="J147" s="651"/>
      <c r="K147" s="651"/>
      <c r="L147" s="648"/>
    </row>
    <row r="148" spans="1:12" ht="24" x14ac:dyDescent="0.2">
      <c r="A148" s="652">
        <v>1427</v>
      </c>
      <c r="B148" s="203" t="s">
        <v>12</v>
      </c>
      <c r="C148" s="207" t="s">
        <v>11</v>
      </c>
      <c r="D148" s="207" t="s">
        <v>280</v>
      </c>
      <c r="E148" s="207" t="s">
        <v>281</v>
      </c>
      <c r="F148" s="653" t="s">
        <v>8</v>
      </c>
      <c r="G148" s="653"/>
      <c r="H148" s="650"/>
      <c r="I148" s="650"/>
      <c r="J148" s="650"/>
      <c r="K148" s="650"/>
      <c r="L148" s="650"/>
    </row>
    <row r="149" spans="1:12" x14ac:dyDescent="0.2">
      <c r="A149" s="652"/>
      <c r="B149" s="651" t="s">
        <v>4423</v>
      </c>
      <c r="C149" s="654" t="s">
        <v>4424</v>
      </c>
      <c r="D149" s="655">
        <v>43394</v>
      </c>
      <c r="E149" s="651" t="s">
        <v>1917</v>
      </c>
      <c r="F149" s="651" t="s">
        <v>1918</v>
      </c>
      <c r="G149" s="651"/>
      <c r="H149" s="649" t="s">
        <v>286</v>
      </c>
      <c r="I149" s="649"/>
      <c r="J149" s="209" t="s">
        <v>287</v>
      </c>
      <c r="K149" s="209" t="s">
        <v>16</v>
      </c>
      <c r="L149" s="210">
        <v>530.69000000000005</v>
      </c>
    </row>
    <row r="150" spans="1:12" x14ac:dyDescent="0.2">
      <c r="A150" s="652"/>
      <c r="B150" s="651"/>
      <c r="C150" s="654"/>
      <c r="D150" s="655"/>
      <c r="E150" s="651"/>
      <c r="F150" s="651"/>
      <c r="G150" s="651"/>
      <c r="H150" s="649" t="s">
        <v>242</v>
      </c>
      <c r="I150" s="649"/>
      <c r="J150" s="209" t="s">
        <v>287</v>
      </c>
      <c r="K150" s="209" t="s">
        <v>16</v>
      </c>
      <c r="L150" s="210">
        <v>446.4</v>
      </c>
    </row>
    <row r="151" spans="1:12" ht="24" x14ac:dyDescent="0.2">
      <c r="A151" s="652"/>
      <c r="B151" s="203" t="s">
        <v>6</v>
      </c>
      <c r="C151" s="207" t="s">
        <v>5</v>
      </c>
      <c r="D151" s="207" t="s">
        <v>288</v>
      </c>
      <c r="E151" s="207" t="s">
        <v>289</v>
      </c>
      <c r="F151" s="650"/>
      <c r="G151" s="650"/>
      <c r="H151" s="649" t="s">
        <v>290</v>
      </c>
      <c r="I151" s="649"/>
      <c r="J151" s="651" t="s">
        <v>287</v>
      </c>
      <c r="K151" s="651" t="s">
        <v>287</v>
      </c>
      <c r="L151" s="648">
        <v>0</v>
      </c>
    </row>
    <row r="152" spans="1:12" ht="24" x14ac:dyDescent="0.2">
      <c r="A152" s="652"/>
      <c r="B152" s="209" t="s">
        <v>796</v>
      </c>
      <c r="C152" s="209" t="s">
        <v>1918</v>
      </c>
      <c r="D152" s="211">
        <v>43396</v>
      </c>
      <c r="E152" s="209" t="s">
        <v>810</v>
      </c>
      <c r="F152" s="650"/>
      <c r="G152" s="650"/>
      <c r="H152" s="649"/>
      <c r="I152" s="649"/>
      <c r="J152" s="651"/>
      <c r="K152" s="651"/>
      <c r="L152" s="648"/>
    </row>
    <row r="153" spans="1:12" ht="24" x14ac:dyDescent="0.2">
      <c r="A153" s="652">
        <v>1428</v>
      </c>
      <c r="B153" s="203" t="s">
        <v>12</v>
      </c>
      <c r="C153" s="207" t="s">
        <v>11</v>
      </c>
      <c r="D153" s="207" t="s">
        <v>280</v>
      </c>
      <c r="E153" s="207" t="s">
        <v>281</v>
      </c>
      <c r="F153" s="653" t="s">
        <v>8</v>
      </c>
      <c r="G153" s="653"/>
      <c r="H153" s="650"/>
      <c r="I153" s="650"/>
      <c r="J153" s="650"/>
      <c r="K153" s="650"/>
      <c r="L153" s="650"/>
    </row>
    <row r="154" spans="1:12" x14ac:dyDescent="0.2">
      <c r="A154" s="652"/>
      <c r="B154" s="651" t="s">
        <v>4423</v>
      </c>
      <c r="C154" s="651" t="s">
        <v>4425</v>
      </c>
      <c r="D154" s="655">
        <v>43430</v>
      </c>
      <c r="E154" s="651" t="s">
        <v>389</v>
      </c>
      <c r="F154" s="651" t="s">
        <v>4426</v>
      </c>
      <c r="G154" s="651"/>
      <c r="H154" s="649" t="s">
        <v>286</v>
      </c>
      <c r="I154" s="649"/>
      <c r="J154" s="209" t="s">
        <v>287</v>
      </c>
      <c r="K154" s="209" t="s">
        <v>16</v>
      </c>
      <c r="L154" s="210">
        <v>440.58</v>
      </c>
    </row>
    <row r="155" spans="1:12" x14ac:dyDescent="0.2">
      <c r="A155" s="652"/>
      <c r="B155" s="651"/>
      <c r="C155" s="651"/>
      <c r="D155" s="655"/>
      <c r="E155" s="651"/>
      <c r="F155" s="651"/>
      <c r="G155" s="651"/>
      <c r="H155" s="649" t="s">
        <v>242</v>
      </c>
      <c r="I155" s="649"/>
      <c r="J155" s="209" t="s">
        <v>287</v>
      </c>
      <c r="K155" s="209" t="s">
        <v>16</v>
      </c>
      <c r="L155" s="210">
        <v>2819.92</v>
      </c>
    </row>
    <row r="156" spans="1:12" ht="24" x14ac:dyDescent="0.2">
      <c r="A156" s="652"/>
      <c r="B156" s="203" t="s">
        <v>6</v>
      </c>
      <c r="C156" s="207" t="s">
        <v>5</v>
      </c>
      <c r="D156" s="207" t="s">
        <v>288</v>
      </c>
      <c r="E156" s="207" t="s">
        <v>289</v>
      </c>
      <c r="F156" s="650"/>
      <c r="G156" s="650"/>
      <c r="H156" s="649" t="s">
        <v>290</v>
      </c>
      <c r="I156" s="649"/>
      <c r="J156" s="651" t="s">
        <v>287</v>
      </c>
      <c r="K156" s="651" t="s">
        <v>287</v>
      </c>
      <c r="L156" s="648">
        <v>0</v>
      </c>
    </row>
    <row r="157" spans="1:12" ht="24" x14ac:dyDescent="0.2">
      <c r="A157" s="652"/>
      <c r="B157" s="209" t="s">
        <v>796</v>
      </c>
      <c r="C157" s="209" t="s">
        <v>4426</v>
      </c>
      <c r="D157" s="211">
        <v>43434</v>
      </c>
      <c r="E157" s="209" t="s">
        <v>1938</v>
      </c>
      <c r="F157" s="650"/>
      <c r="G157" s="650"/>
      <c r="H157" s="649"/>
      <c r="I157" s="649"/>
      <c r="J157" s="651"/>
      <c r="K157" s="651"/>
      <c r="L157" s="648"/>
    </row>
    <row r="158" spans="1:12" ht="24" x14ac:dyDescent="0.2">
      <c r="A158" s="652">
        <v>1429</v>
      </c>
      <c r="B158" s="203" t="s">
        <v>12</v>
      </c>
      <c r="C158" s="207" t="s">
        <v>11</v>
      </c>
      <c r="D158" s="207" t="s">
        <v>280</v>
      </c>
      <c r="E158" s="207" t="s">
        <v>281</v>
      </c>
      <c r="F158" s="653" t="s">
        <v>8</v>
      </c>
      <c r="G158" s="653"/>
      <c r="H158" s="650"/>
      <c r="I158" s="650"/>
      <c r="J158" s="650"/>
      <c r="K158" s="650"/>
      <c r="L158" s="650"/>
    </row>
    <row r="159" spans="1:12" x14ac:dyDescent="0.2">
      <c r="A159" s="652"/>
      <c r="B159" s="651" t="s">
        <v>4423</v>
      </c>
      <c r="C159" s="654" t="s">
        <v>4427</v>
      </c>
      <c r="D159" s="655">
        <v>43511</v>
      </c>
      <c r="E159" s="651" t="s">
        <v>359</v>
      </c>
      <c r="F159" s="651" t="s">
        <v>4428</v>
      </c>
      <c r="G159" s="651"/>
      <c r="H159" s="649" t="s">
        <v>286</v>
      </c>
      <c r="I159" s="649"/>
      <c r="J159" s="209" t="s">
        <v>287</v>
      </c>
      <c r="K159" s="209" t="s">
        <v>16</v>
      </c>
      <c r="L159" s="210">
        <v>867.12</v>
      </c>
    </row>
    <row r="160" spans="1:12" x14ac:dyDescent="0.2">
      <c r="A160" s="652"/>
      <c r="B160" s="651"/>
      <c r="C160" s="654"/>
      <c r="D160" s="655"/>
      <c r="E160" s="651"/>
      <c r="F160" s="651"/>
      <c r="G160" s="651"/>
      <c r="H160" s="649" t="s">
        <v>242</v>
      </c>
      <c r="I160" s="649"/>
      <c r="J160" s="209" t="s">
        <v>287</v>
      </c>
      <c r="K160" s="209" t="s">
        <v>287</v>
      </c>
      <c r="L160" s="210">
        <v>0</v>
      </c>
    </row>
    <row r="161" spans="1:12" ht="24" x14ac:dyDescent="0.2">
      <c r="A161" s="652"/>
      <c r="B161" s="203" t="s">
        <v>6</v>
      </c>
      <c r="C161" s="207" t="s">
        <v>5</v>
      </c>
      <c r="D161" s="207" t="s">
        <v>288</v>
      </c>
      <c r="E161" s="207" t="s">
        <v>289</v>
      </c>
      <c r="F161" s="650"/>
      <c r="G161" s="650"/>
      <c r="H161" s="649" t="s">
        <v>290</v>
      </c>
      <c r="I161" s="649"/>
      <c r="J161" s="651" t="s">
        <v>287</v>
      </c>
      <c r="K161" s="651" t="s">
        <v>287</v>
      </c>
      <c r="L161" s="648">
        <v>0</v>
      </c>
    </row>
    <row r="162" spans="1:12" ht="24" x14ac:dyDescent="0.2">
      <c r="A162" s="652"/>
      <c r="B162" s="209" t="s">
        <v>796</v>
      </c>
      <c r="C162" s="209" t="s">
        <v>4428</v>
      </c>
      <c r="D162" s="211">
        <v>43519</v>
      </c>
      <c r="E162" s="209" t="s">
        <v>4429</v>
      </c>
      <c r="F162" s="650"/>
      <c r="G162" s="650"/>
      <c r="H162" s="649"/>
      <c r="I162" s="649"/>
      <c r="J162" s="651"/>
      <c r="K162" s="651"/>
      <c r="L162" s="648"/>
    </row>
    <row r="163" spans="1:12" ht="24" x14ac:dyDescent="0.2">
      <c r="A163" s="652">
        <v>1430</v>
      </c>
      <c r="B163" s="203" t="s">
        <v>12</v>
      </c>
      <c r="C163" s="207" t="s">
        <v>11</v>
      </c>
      <c r="D163" s="207" t="s">
        <v>280</v>
      </c>
      <c r="E163" s="207" t="s">
        <v>281</v>
      </c>
      <c r="F163" s="653" t="s">
        <v>8</v>
      </c>
      <c r="G163" s="653"/>
      <c r="H163" s="650"/>
      <c r="I163" s="650"/>
      <c r="J163" s="650"/>
      <c r="K163" s="650"/>
      <c r="L163" s="650"/>
    </row>
    <row r="164" spans="1:12" x14ac:dyDescent="0.2">
      <c r="A164" s="652"/>
      <c r="B164" s="651" t="s">
        <v>4430</v>
      </c>
      <c r="C164" s="651" t="s">
        <v>4431</v>
      </c>
      <c r="D164" s="655">
        <v>43378</v>
      </c>
      <c r="E164" s="651" t="s">
        <v>2337</v>
      </c>
      <c r="F164" s="651" t="s">
        <v>4432</v>
      </c>
      <c r="G164" s="651"/>
      <c r="H164" s="649" t="s">
        <v>286</v>
      </c>
      <c r="I164" s="649"/>
      <c r="J164" s="209" t="s">
        <v>287</v>
      </c>
      <c r="K164" s="209" t="s">
        <v>16</v>
      </c>
      <c r="L164" s="210">
        <v>1130.5</v>
      </c>
    </row>
    <row r="165" spans="1:12" x14ac:dyDescent="0.2">
      <c r="A165" s="652"/>
      <c r="B165" s="651"/>
      <c r="C165" s="651"/>
      <c r="D165" s="655"/>
      <c r="E165" s="651"/>
      <c r="F165" s="651"/>
      <c r="G165" s="651"/>
      <c r="H165" s="649" t="s">
        <v>242</v>
      </c>
      <c r="I165" s="649"/>
      <c r="J165" s="209" t="s">
        <v>287</v>
      </c>
      <c r="K165" s="209" t="s">
        <v>16</v>
      </c>
      <c r="L165" s="210">
        <v>631.35</v>
      </c>
    </row>
    <row r="166" spans="1:12" ht="24" x14ac:dyDescent="0.2">
      <c r="A166" s="652"/>
      <c r="B166" s="203" t="s">
        <v>6</v>
      </c>
      <c r="C166" s="207" t="s">
        <v>5</v>
      </c>
      <c r="D166" s="207" t="s">
        <v>288</v>
      </c>
      <c r="E166" s="207" t="s">
        <v>289</v>
      </c>
      <c r="F166" s="650"/>
      <c r="G166" s="650"/>
      <c r="H166" s="649" t="s">
        <v>290</v>
      </c>
      <c r="I166" s="649"/>
      <c r="J166" s="651" t="s">
        <v>287</v>
      </c>
      <c r="K166" s="651" t="s">
        <v>16</v>
      </c>
      <c r="L166" s="648">
        <v>240</v>
      </c>
    </row>
    <row r="167" spans="1:12" ht="36" x14ac:dyDescent="0.2">
      <c r="A167" s="652"/>
      <c r="B167" s="209" t="s">
        <v>1482</v>
      </c>
      <c r="C167" s="209" t="s">
        <v>4432</v>
      </c>
      <c r="D167" s="211">
        <v>43380</v>
      </c>
      <c r="E167" s="209" t="s">
        <v>3799</v>
      </c>
      <c r="F167" s="650"/>
      <c r="G167" s="650"/>
      <c r="H167" s="649"/>
      <c r="I167" s="649"/>
      <c r="J167" s="651"/>
      <c r="K167" s="651"/>
      <c r="L167" s="648"/>
    </row>
    <row r="168" spans="1:12" ht="24" x14ac:dyDescent="0.2">
      <c r="A168" s="652">
        <v>1431</v>
      </c>
      <c r="B168" s="203" t="s">
        <v>12</v>
      </c>
      <c r="C168" s="207" t="s">
        <v>11</v>
      </c>
      <c r="D168" s="207" t="s">
        <v>280</v>
      </c>
      <c r="E168" s="207" t="s">
        <v>281</v>
      </c>
      <c r="F168" s="653" t="s">
        <v>8</v>
      </c>
      <c r="G168" s="653"/>
      <c r="H168" s="650"/>
      <c r="I168" s="650"/>
      <c r="J168" s="650"/>
      <c r="K168" s="650"/>
      <c r="L168" s="650"/>
    </row>
    <row r="169" spans="1:12" x14ac:dyDescent="0.2">
      <c r="A169" s="652"/>
      <c r="B169" s="651" t="s">
        <v>4430</v>
      </c>
      <c r="C169" s="651" t="s">
        <v>4433</v>
      </c>
      <c r="D169" s="655">
        <v>43384</v>
      </c>
      <c r="E169" s="651" t="s">
        <v>3704</v>
      </c>
      <c r="F169" s="651" t="s">
        <v>4434</v>
      </c>
      <c r="G169" s="651"/>
      <c r="H169" s="649" t="s">
        <v>286</v>
      </c>
      <c r="I169" s="649"/>
      <c r="J169" s="209" t="s">
        <v>287</v>
      </c>
      <c r="K169" s="209" t="s">
        <v>16</v>
      </c>
      <c r="L169" s="210">
        <v>1040</v>
      </c>
    </row>
    <row r="170" spans="1:12" x14ac:dyDescent="0.2">
      <c r="A170" s="652"/>
      <c r="B170" s="651"/>
      <c r="C170" s="651"/>
      <c r="D170" s="655"/>
      <c r="E170" s="651"/>
      <c r="F170" s="651"/>
      <c r="G170" s="651"/>
      <c r="H170" s="649" t="s">
        <v>242</v>
      </c>
      <c r="I170" s="649"/>
      <c r="J170" s="209" t="s">
        <v>287</v>
      </c>
      <c r="K170" s="209" t="s">
        <v>16</v>
      </c>
      <c r="L170" s="210">
        <v>1200</v>
      </c>
    </row>
    <row r="171" spans="1:12" ht="24" x14ac:dyDescent="0.2">
      <c r="A171" s="652"/>
      <c r="B171" s="203" t="s">
        <v>6</v>
      </c>
      <c r="C171" s="207" t="s">
        <v>5</v>
      </c>
      <c r="D171" s="207" t="s">
        <v>288</v>
      </c>
      <c r="E171" s="207" t="s">
        <v>289</v>
      </c>
      <c r="F171" s="650"/>
      <c r="G171" s="650"/>
      <c r="H171" s="649" t="s">
        <v>290</v>
      </c>
      <c r="I171" s="649"/>
      <c r="J171" s="651" t="s">
        <v>287</v>
      </c>
      <c r="K171" s="651" t="s">
        <v>287</v>
      </c>
      <c r="L171" s="648">
        <v>0</v>
      </c>
    </row>
    <row r="172" spans="1:12" ht="36" x14ac:dyDescent="0.2">
      <c r="A172" s="652"/>
      <c r="B172" s="209" t="s">
        <v>1482</v>
      </c>
      <c r="C172" s="209" t="s">
        <v>4434</v>
      </c>
      <c r="D172" s="211">
        <v>43387</v>
      </c>
      <c r="E172" s="209" t="s">
        <v>1528</v>
      </c>
      <c r="F172" s="650"/>
      <c r="G172" s="650"/>
      <c r="H172" s="649"/>
      <c r="I172" s="649"/>
      <c r="J172" s="651"/>
      <c r="K172" s="651"/>
      <c r="L172" s="648"/>
    </row>
    <row r="173" spans="1:12" ht="24" x14ac:dyDescent="0.2">
      <c r="A173" s="652">
        <v>1432</v>
      </c>
      <c r="B173" s="203" t="s">
        <v>12</v>
      </c>
      <c r="C173" s="207" t="s">
        <v>11</v>
      </c>
      <c r="D173" s="207" t="s">
        <v>280</v>
      </c>
      <c r="E173" s="207" t="s">
        <v>281</v>
      </c>
      <c r="F173" s="653" t="s">
        <v>8</v>
      </c>
      <c r="G173" s="653"/>
      <c r="H173" s="650"/>
      <c r="I173" s="650"/>
      <c r="J173" s="650"/>
      <c r="K173" s="650"/>
      <c r="L173" s="650"/>
    </row>
    <row r="174" spans="1:12" x14ac:dyDescent="0.2">
      <c r="A174" s="652"/>
      <c r="B174" s="651" t="s">
        <v>4430</v>
      </c>
      <c r="C174" s="651" t="s">
        <v>4435</v>
      </c>
      <c r="D174" s="655">
        <v>43432</v>
      </c>
      <c r="E174" s="651" t="s">
        <v>561</v>
      </c>
      <c r="F174" s="651" t="s">
        <v>3023</v>
      </c>
      <c r="G174" s="651"/>
      <c r="H174" s="649" t="s">
        <v>286</v>
      </c>
      <c r="I174" s="649"/>
      <c r="J174" s="209" t="s">
        <v>287</v>
      </c>
      <c r="K174" s="209" t="s">
        <v>16</v>
      </c>
      <c r="L174" s="210">
        <v>765.46</v>
      </c>
    </row>
    <row r="175" spans="1:12" x14ac:dyDescent="0.2">
      <c r="A175" s="652"/>
      <c r="B175" s="651"/>
      <c r="C175" s="651"/>
      <c r="D175" s="655"/>
      <c r="E175" s="651"/>
      <c r="F175" s="651"/>
      <c r="G175" s="651"/>
      <c r="H175" s="649" t="s">
        <v>242</v>
      </c>
      <c r="I175" s="649"/>
      <c r="J175" s="209" t="s">
        <v>287</v>
      </c>
      <c r="K175" s="209" t="s">
        <v>16</v>
      </c>
      <c r="L175" s="210">
        <v>1000</v>
      </c>
    </row>
    <row r="176" spans="1:12" ht="24" x14ac:dyDescent="0.2">
      <c r="A176" s="652"/>
      <c r="B176" s="203" t="s">
        <v>6</v>
      </c>
      <c r="C176" s="207" t="s">
        <v>5</v>
      </c>
      <c r="D176" s="207" t="s">
        <v>288</v>
      </c>
      <c r="E176" s="207" t="s">
        <v>289</v>
      </c>
      <c r="F176" s="650"/>
      <c r="G176" s="650"/>
      <c r="H176" s="649" t="s">
        <v>290</v>
      </c>
      <c r="I176" s="649"/>
      <c r="J176" s="651" t="s">
        <v>287</v>
      </c>
      <c r="K176" s="651" t="s">
        <v>16</v>
      </c>
      <c r="L176" s="648">
        <v>92</v>
      </c>
    </row>
    <row r="177" spans="1:12" ht="36" x14ac:dyDescent="0.2">
      <c r="A177" s="652"/>
      <c r="B177" s="209" t="s">
        <v>1482</v>
      </c>
      <c r="C177" s="209" t="s">
        <v>3023</v>
      </c>
      <c r="D177" s="211">
        <v>43439</v>
      </c>
      <c r="E177" s="209" t="s">
        <v>1344</v>
      </c>
      <c r="F177" s="650"/>
      <c r="G177" s="650"/>
      <c r="H177" s="649"/>
      <c r="I177" s="649"/>
      <c r="J177" s="651"/>
      <c r="K177" s="651"/>
      <c r="L177" s="648"/>
    </row>
    <row r="178" spans="1:12" ht="24" x14ac:dyDescent="0.2">
      <c r="A178" s="652">
        <v>1433</v>
      </c>
      <c r="B178" s="203" t="s">
        <v>12</v>
      </c>
      <c r="C178" s="207" t="s">
        <v>11</v>
      </c>
      <c r="D178" s="207" t="s">
        <v>280</v>
      </c>
      <c r="E178" s="207" t="s">
        <v>281</v>
      </c>
      <c r="F178" s="653" t="s">
        <v>8</v>
      </c>
      <c r="G178" s="653"/>
      <c r="H178" s="650"/>
      <c r="I178" s="650"/>
      <c r="J178" s="650"/>
      <c r="K178" s="650"/>
      <c r="L178" s="650"/>
    </row>
    <row r="179" spans="1:12" x14ac:dyDescent="0.2">
      <c r="A179" s="652"/>
      <c r="B179" s="651" t="s">
        <v>4430</v>
      </c>
      <c r="C179" s="651" t="s">
        <v>4436</v>
      </c>
      <c r="D179" s="655">
        <v>43511</v>
      </c>
      <c r="E179" s="651" t="s">
        <v>561</v>
      </c>
      <c r="F179" s="651" t="s">
        <v>4437</v>
      </c>
      <c r="G179" s="651"/>
      <c r="H179" s="649" t="s">
        <v>286</v>
      </c>
      <c r="I179" s="649"/>
      <c r="J179" s="209" t="s">
        <v>287</v>
      </c>
      <c r="K179" s="209" t="s">
        <v>16</v>
      </c>
      <c r="L179" s="210">
        <v>2098</v>
      </c>
    </row>
    <row r="180" spans="1:12" x14ac:dyDescent="0.2">
      <c r="A180" s="652"/>
      <c r="B180" s="651"/>
      <c r="C180" s="651"/>
      <c r="D180" s="655"/>
      <c r="E180" s="651"/>
      <c r="F180" s="651"/>
      <c r="G180" s="651"/>
      <c r="H180" s="649" t="s">
        <v>242</v>
      </c>
      <c r="I180" s="649"/>
      <c r="J180" s="209" t="s">
        <v>287</v>
      </c>
      <c r="K180" s="209" t="s">
        <v>16</v>
      </c>
      <c r="L180" s="210">
        <v>5336.23</v>
      </c>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36" x14ac:dyDescent="0.2">
      <c r="A182" s="652"/>
      <c r="B182" s="209" t="s">
        <v>1482</v>
      </c>
      <c r="C182" s="209" t="s">
        <v>4437</v>
      </c>
      <c r="D182" s="211">
        <v>43520</v>
      </c>
      <c r="E182" s="209" t="s">
        <v>4438</v>
      </c>
      <c r="F182" s="650"/>
      <c r="G182" s="650"/>
      <c r="H182" s="649"/>
      <c r="I182" s="649"/>
      <c r="J182" s="651"/>
      <c r="K182" s="651"/>
      <c r="L182" s="648"/>
    </row>
    <row r="183" spans="1:12" ht="24" x14ac:dyDescent="0.2">
      <c r="A183" s="652">
        <v>1434</v>
      </c>
      <c r="B183" s="203" t="s">
        <v>12</v>
      </c>
      <c r="C183" s="207" t="s">
        <v>11</v>
      </c>
      <c r="D183" s="207" t="s">
        <v>280</v>
      </c>
      <c r="E183" s="207" t="s">
        <v>281</v>
      </c>
      <c r="F183" s="653" t="s">
        <v>8</v>
      </c>
      <c r="G183" s="653"/>
      <c r="H183" s="650"/>
      <c r="I183" s="650"/>
      <c r="J183" s="650"/>
      <c r="K183" s="650"/>
      <c r="L183" s="650"/>
    </row>
    <row r="184" spans="1:12" x14ac:dyDescent="0.2">
      <c r="A184" s="652"/>
      <c r="B184" s="651" t="s">
        <v>4430</v>
      </c>
      <c r="C184" s="651" t="s">
        <v>4439</v>
      </c>
      <c r="D184" s="655">
        <v>43532</v>
      </c>
      <c r="E184" s="651" t="s">
        <v>607</v>
      </c>
      <c r="F184" s="651" t="s">
        <v>4432</v>
      </c>
      <c r="G184" s="651"/>
      <c r="H184" s="649" t="s">
        <v>286</v>
      </c>
      <c r="I184" s="649"/>
      <c r="J184" s="209" t="s">
        <v>287</v>
      </c>
      <c r="K184" s="209" t="s">
        <v>16</v>
      </c>
      <c r="L184" s="210">
        <v>586.04</v>
      </c>
    </row>
    <row r="185" spans="1:12" x14ac:dyDescent="0.2">
      <c r="A185" s="652"/>
      <c r="B185" s="651"/>
      <c r="C185" s="651"/>
      <c r="D185" s="655"/>
      <c r="E185" s="651"/>
      <c r="F185" s="651"/>
      <c r="G185" s="651"/>
      <c r="H185" s="649" t="s">
        <v>242</v>
      </c>
      <c r="I185" s="649"/>
      <c r="J185" s="209" t="s">
        <v>287</v>
      </c>
      <c r="K185" s="209" t="s">
        <v>16</v>
      </c>
      <c r="L185" s="210">
        <v>831.5</v>
      </c>
    </row>
    <row r="186" spans="1:12" ht="24" x14ac:dyDescent="0.2">
      <c r="A186" s="652"/>
      <c r="B186" s="203" t="s">
        <v>6</v>
      </c>
      <c r="C186" s="207" t="s">
        <v>5</v>
      </c>
      <c r="D186" s="207" t="s">
        <v>288</v>
      </c>
      <c r="E186" s="207" t="s">
        <v>289</v>
      </c>
      <c r="F186" s="650"/>
      <c r="G186" s="650"/>
      <c r="H186" s="649" t="s">
        <v>290</v>
      </c>
      <c r="I186" s="649"/>
      <c r="J186" s="651" t="s">
        <v>287</v>
      </c>
      <c r="K186" s="651" t="s">
        <v>16</v>
      </c>
      <c r="L186" s="648">
        <v>53.25</v>
      </c>
    </row>
    <row r="187" spans="1:12" ht="36" x14ac:dyDescent="0.2">
      <c r="A187" s="652"/>
      <c r="B187" s="209" t="s">
        <v>1482</v>
      </c>
      <c r="C187" s="209" t="s">
        <v>4432</v>
      </c>
      <c r="D187" s="211">
        <v>43534</v>
      </c>
      <c r="E187" s="209" t="s">
        <v>292</v>
      </c>
      <c r="F187" s="650"/>
      <c r="G187" s="650"/>
      <c r="H187" s="649"/>
      <c r="I187" s="649"/>
      <c r="J187" s="651"/>
      <c r="K187" s="651"/>
      <c r="L187" s="648"/>
    </row>
    <row r="188" spans="1:12" ht="24" x14ac:dyDescent="0.2">
      <c r="A188" s="652">
        <v>1435</v>
      </c>
      <c r="B188" s="203" t="s">
        <v>12</v>
      </c>
      <c r="C188" s="207" t="s">
        <v>11</v>
      </c>
      <c r="D188" s="207" t="s">
        <v>280</v>
      </c>
      <c r="E188" s="207" t="s">
        <v>281</v>
      </c>
      <c r="F188" s="653" t="s">
        <v>8</v>
      </c>
      <c r="G188" s="653"/>
      <c r="H188" s="650"/>
      <c r="I188" s="650"/>
      <c r="J188" s="650"/>
      <c r="K188" s="650"/>
      <c r="L188" s="650"/>
    </row>
    <row r="189" spans="1:12" x14ac:dyDescent="0.2">
      <c r="A189" s="652"/>
      <c r="B189" s="651" t="s">
        <v>4440</v>
      </c>
      <c r="C189" s="654" t="s">
        <v>4441</v>
      </c>
      <c r="D189" s="655">
        <v>43503</v>
      </c>
      <c r="E189" s="651" t="s">
        <v>4442</v>
      </c>
      <c r="F189" s="651" t="s">
        <v>4443</v>
      </c>
      <c r="G189" s="651"/>
      <c r="H189" s="649" t="s">
        <v>286</v>
      </c>
      <c r="I189" s="649"/>
      <c r="J189" s="209" t="s">
        <v>287</v>
      </c>
      <c r="K189" s="209" t="s">
        <v>16</v>
      </c>
      <c r="L189" s="210">
        <v>414.76</v>
      </c>
    </row>
    <row r="190" spans="1:12" x14ac:dyDescent="0.2">
      <c r="A190" s="652"/>
      <c r="B190" s="651"/>
      <c r="C190" s="654"/>
      <c r="D190" s="655"/>
      <c r="E190" s="651"/>
      <c r="F190" s="651"/>
      <c r="G190" s="651"/>
      <c r="H190" s="649" t="s">
        <v>242</v>
      </c>
      <c r="I190" s="649"/>
      <c r="J190" s="651" t="s">
        <v>287</v>
      </c>
      <c r="K190" s="651" t="s">
        <v>16</v>
      </c>
      <c r="L190" s="648">
        <v>59</v>
      </c>
    </row>
    <row r="191" spans="1:12" x14ac:dyDescent="0.2">
      <c r="A191" s="652"/>
      <c r="B191" s="651"/>
      <c r="C191" s="654"/>
      <c r="D191" s="655"/>
      <c r="E191" s="651"/>
      <c r="F191" s="651"/>
      <c r="G191" s="651"/>
      <c r="H191" s="649"/>
      <c r="I191" s="649"/>
      <c r="J191" s="651"/>
      <c r="K191" s="651"/>
      <c r="L191" s="648"/>
    </row>
    <row r="192" spans="1:12" ht="24" x14ac:dyDescent="0.2">
      <c r="A192" s="652"/>
      <c r="B192" s="203" t="s">
        <v>6</v>
      </c>
      <c r="C192" s="207" t="s">
        <v>5</v>
      </c>
      <c r="D192" s="207" t="s">
        <v>288</v>
      </c>
      <c r="E192" s="207" t="s">
        <v>289</v>
      </c>
      <c r="F192" s="650"/>
      <c r="G192" s="650"/>
      <c r="H192" s="649" t="s">
        <v>290</v>
      </c>
      <c r="I192" s="649"/>
      <c r="J192" s="651" t="s">
        <v>287</v>
      </c>
      <c r="K192" s="651" t="s">
        <v>287</v>
      </c>
      <c r="L192" s="648">
        <v>0</v>
      </c>
    </row>
    <row r="193" spans="1:12" ht="24" x14ac:dyDescent="0.2">
      <c r="A193" s="652"/>
      <c r="B193" s="209" t="s">
        <v>291</v>
      </c>
      <c r="C193" s="209" t="s">
        <v>4443</v>
      </c>
      <c r="D193" s="211">
        <v>43505</v>
      </c>
      <c r="E193" s="209" t="s">
        <v>4444</v>
      </c>
      <c r="F193" s="650"/>
      <c r="G193" s="650"/>
      <c r="H193" s="649"/>
      <c r="I193" s="649"/>
      <c r="J193" s="651"/>
      <c r="K193" s="651"/>
      <c r="L193" s="648"/>
    </row>
    <row r="194" spans="1:12" ht="24" x14ac:dyDescent="0.2">
      <c r="A194" s="652">
        <v>1436</v>
      </c>
      <c r="B194" s="203" t="s">
        <v>12</v>
      </c>
      <c r="C194" s="207" t="s">
        <v>11</v>
      </c>
      <c r="D194" s="207" t="s">
        <v>280</v>
      </c>
      <c r="E194" s="207" t="s">
        <v>281</v>
      </c>
      <c r="F194" s="653" t="s">
        <v>8</v>
      </c>
      <c r="G194" s="653"/>
      <c r="H194" s="650"/>
      <c r="I194" s="650"/>
      <c r="J194" s="650"/>
      <c r="K194" s="650"/>
      <c r="L194" s="650"/>
    </row>
    <row r="195" spans="1:12" x14ac:dyDescent="0.2">
      <c r="A195" s="652"/>
      <c r="B195" s="651" t="s">
        <v>4445</v>
      </c>
      <c r="C195" s="654" t="s">
        <v>4446</v>
      </c>
      <c r="D195" s="655">
        <v>43550</v>
      </c>
      <c r="E195" s="651" t="s">
        <v>659</v>
      </c>
      <c r="F195" s="651" t="s">
        <v>2699</v>
      </c>
      <c r="G195" s="651"/>
      <c r="H195" s="649" t="s">
        <v>286</v>
      </c>
      <c r="I195" s="649"/>
      <c r="J195" s="209" t="s">
        <v>287</v>
      </c>
      <c r="K195" s="209" t="s">
        <v>16</v>
      </c>
      <c r="L195" s="210">
        <v>628.29</v>
      </c>
    </row>
    <row r="196" spans="1:12" x14ac:dyDescent="0.2">
      <c r="A196" s="652"/>
      <c r="B196" s="651"/>
      <c r="C196" s="654"/>
      <c r="D196" s="655"/>
      <c r="E196" s="651"/>
      <c r="F196" s="651"/>
      <c r="G196" s="651"/>
      <c r="H196" s="649" t="s">
        <v>242</v>
      </c>
      <c r="I196" s="649"/>
      <c r="J196" s="209" t="s">
        <v>287</v>
      </c>
      <c r="K196" s="209" t="s">
        <v>16</v>
      </c>
      <c r="L196" s="210">
        <v>426.22</v>
      </c>
    </row>
    <row r="197" spans="1:12" ht="24" x14ac:dyDescent="0.2">
      <c r="A197" s="652"/>
      <c r="B197" s="203" t="s">
        <v>6</v>
      </c>
      <c r="C197" s="207" t="s">
        <v>5</v>
      </c>
      <c r="D197" s="207" t="s">
        <v>288</v>
      </c>
      <c r="E197" s="207" t="s">
        <v>289</v>
      </c>
      <c r="F197" s="650"/>
      <c r="G197" s="650"/>
      <c r="H197" s="649" t="s">
        <v>290</v>
      </c>
      <c r="I197" s="649"/>
      <c r="J197" s="651" t="s">
        <v>287</v>
      </c>
      <c r="K197" s="651" t="s">
        <v>16</v>
      </c>
      <c r="L197" s="648">
        <v>600</v>
      </c>
    </row>
    <row r="198" spans="1:12" ht="24" x14ac:dyDescent="0.2">
      <c r="A198" s="652"/>
      <c r="B198" s="209" t="s">
        <v>401</v>
      </c>
      <c r="C198" s="209" t="s">
        <v>2699</v>
      </c>
      <c r="D198" s="211">
        <v>43553</v>
      </c>
      <c r="E198" s="209" t="s">
        <v>2073</v>
      </c>
      <c r="F198" s="650"/>
      <c r="G198" s="650"/>
      <c r="H198" s="649"/>
      <c r="I198" s="649"/>
      <c r="J198" s="651"/>
      <c r="K198" s="651"/>
      <c r="L198" s="648"/>
    </row>
    <row r="199" spans="1:12" ht="24" x14ac:dyDescent="0.2">
      <c r="A199" s="652">
        <v>1437</v>
      </c>
      <c r="B199" s="203" t="s">
        <v>12</v>
      </c>
      <c r="C199" s="207" t="s">
        <v>11</v>
      </c>
      <c r="D199" s="207" t="s">
        <v>280</v>
      </c>
      <c r="E199" s="207" t="s">
        <v>281</v>
      </c>
      <c r="F199" s="653" t="s">
        <v>8</v>
      </c>
      <c r="G199" s="653"/>
      <c r="H199" s="650"/>
      <c r="I199" s="650"/>
      <c r="J199" s="650"/>
      <c r="K199" s="650"/>
      <c r="L199" s="650"/>
    </row>
    <row r="200" spans="1:12" x14ac:dyDescent="0.2">
      <c r="A200" s="652"/>
      <c r="B200" s="651" t="s">
        <v>4447</v>
      </c>
      <c r="C200" s="654" t="s">
        <v>4448</v>
      </c>
      <c r="D200" s="655">
        <v>43435</v>
      </c>
      <c r="E200" s="651" t="s">
        <v>816</v>
      </c>
      <c r="F200" s="651" t="s">
        <v>4449</v>
      </c>
      <c r="G200" s="651"/>
      <c r="H200" s="649" t="s">
        <v>286</v>
      </c>
      <c r="I200" s="649"/>
      <c r="J200" s="209" t="s">
        <v>287</v>
      </c>
      <c r="K200" s="209" t="s">
        <v>16</v>
      </c>
      <c r="L200" s="210">
        <v>736.76</v>
      </c>
    </row>
    <row r="201" spans="1:12" x14ac:dyDescent="0.2">
      <c r="A201" s="652"/>
      <c r="B201" s="651"/>
      <c r="C201" s="654"/>
      <c r="D201" s="655"/>
      <c r="E201" s="651"/>
      <c r="F201" s="651"/>
      <c r="G201" s="651"/>
      <c r="H201" s="649" t="s">
        <v>242</v>
      </c>
      <c r="I201" s="649"/>
      <c r="J201" s="209" t="s">
        <v>287</v>
      </c>
      <c r="K201" s="209" t="s">
        <v>287</v>
      </c>
      <c r="L201" s="210">
        <v>0</v>
      </c>
    </row>
    <row r="202" spans="1:12" ht="24" x14ac:dyDescent="0.2">
      <c r="A202" s="652"/>
      <c r="B202" s="203" t="s">
        <v>6</v>
      </c>
      <c r="C202" s="207" t="s">
        <v>5</v>
      </c>
      <c r="D202" s="207" t="s">
        <v>288</v>
      </c>
      <c r="E202" s="207" t="s">
        <v>289</v>
      </c>
      <c r="F202" s="650"/>
      <c r="G202" s="650"/>
      <c r="H202" s="649" t="s">
        <v>290</v>
      </c>
      <c r="I202" s="649"/>
      <c r="J202" s="651" t="s">
        <v>287</v>
      </c>
      <c r="K202" s="651" t="s">
        <v>16</v>
      </c>
      <c r="L202" s="648">
        <v>1368.92</v>
      </c>
    </row>
    <row r="203" spans="1:12" ht="24" x14ac:dyDescent="0.2">
      <c r="A203" s="652"/>
      <c r="B203" s="209" t="s">
        <v>291</v>
      </c>
      <c r="C203" s="209" t="s">
        <v>4449</v>
      </c>
      <c r="D203" s="211">
        <v>43442</v>
      </c>
      <c r="E203" s="209" t="s">
        <v>3315</v>
      </c>
      <c r="F203" s="650"/>
      <c r="G203" s="650"/>
      <c r="H203" s="649"/>
      <c r="I203" s="649"/>
      <c r="J203" s="651"/>
      <c r="K203" s="651"/>
      <c r="L203" s="648"/>
    </row>
    <row r="204" spans="1:12" ht="24" x14ac:dyDescent="0.2">
      <c r="A204" s="652">
        <v>1438</v>
      </c>
      <c r="B204" s="203" t="s">
        <v>12</v>
      </c>
      <c r="C204" s="207" t="s">
        <v>11</v>
      </c>
      <c r="D204" s="207" t="s">
        <v>280</v>
      </c>
      <c r="E204" s="207" t="s">
        <v>281</v>
      </c>
      <c r="F204" s="653" t="s">
        <v>8</v>
      </c>
      <c r="G204" s="653"/>
      <c r="H204" s="650"/>
      <c r="I204" s="650"/>
      <c r="J204" s="650"/>
      <c r="K204" s="650"/>
      <c r="L204" s="650"/>
    </row>
    <row r="205" spans="1:12" x14ac:dyDescent="0.2">
      <c r="A205" s="652"/>
      <c r="B205" s="651" t="s">
        <v>4450</v>
      </c>
      <c r="C205" s="654" t="s">
        <v>4451</v>
      </c>
      <c r="D205" s="655">
        <v>43380</v>
      </c>
      <c r="E205" s="651" t="s">
        <v>458</v>
      </c>
      <c r="F205" s="651" t="s">
        <v>4452</v>
      </c>
      <c r="G205" s="651"/>
      <c r="H205" s="649" t="s">
        <v>286</v>
      </c>
      <c r="I205" s="649"/>
      <c r="J205" s="209" t="s">
        <v>287</v>
      </c>
      <c r="K205" s="209" t="s">
        <v>16</v>
      </c>
      <c r="L205" s="210">
        <v>128.62</v>
      </c>
    </row>
    <row r="206" spans="1:12" x14ac:dyDescent="0.2">
      <c r="A206" s="652"/>
      <c r="B206" s="651"/>
      <c r="C206" s="654"/>
      <c r="D206" s="655"/>
      <c r="E206" s="651"/>
      <c r="F206" s="651"/>
      <c r="G206" s="651"/>
      <c r="H206" s="649" t="s">
        <v>242</v>
      </c>
      <c r="I206" s="649"/>
      <c r="J206" s="209" t="s">
        <v>287</v>
      </c>
      <c r="K206" s="209" t="s">
        <v>16</v>
      </c>
      <c r="L206" s="210">
        <v>380</v>
      </c>
    </row>
    <row r="207" spans="1:12" ht="24" x14ac:dyDescent="0.2">
      <c r="A207" s="652"/>
      <c r="B207" s="203" t="s">
        <v>6</v>
      </c>
      <c r="C207" s="207" t="s">
        <v>5</v>
      </c>
      <c r="D207" s="207" t="s">
        <v>288</v>
      </c>
      <c r="E207" s="207" t="s">
        <v>289</v>
      </c>
      <c r="F207" s="650"/>
      <c r="G207" s="650"/>
      <c r="H207" s="649" t="s">
        <v>290</v>
      </c>
      <c r="I207" s="649"/>
      <c r="J207" s="651" t="s">
        <v>287</v>
      </c>
      <c r="K207" s="651" t="s">
        <v>16</v>
      </c>
      <c r="L207" s="648">
        <v>300</v>
      </c>
    </row>
    <row r="208" spans="1:12" ht="24" x14ac:dyDescent="0.2">
      <c r="A208" s="652"/>
      <c r="B208" s="209" t="s">
        <v>2884</v>
      </c>
      <c r="C208" s="209" t="s">
        <v>4452</v>
      </c>
      <c r="D208" s="211">
        <v>43381</v>
      </c>
      <c r="E208" s="209" t="s">
        <v>1733</v>
      </c>
      <c r="F208" s="650"/>
      <c r="G208" s="650"/>
      <c r="H208" s="649"/>
      <c r="I208" s="649"/>
      <c r="J208" s="651"/>
      <c r="K208" s="651"/>
      <c r="L208" s="648"/>
    </row>
    <row r="209" spans="1:12" ht="24" x14ac:dyDescent="0.2">
      <c r="A209" s="652">
        <v>1439</v>
      </c>
      <c r="B209" s="203" t="s">
        <v>12</v>
      </c>
      <c r="C209" s="207" t="s">
        <v>11</v>
      </c>
      <c r="D209" s="207" t="s">
        <v>280</v>
      </c>
      <c r="E209" s="207" t="s">
        <v>281</v>
      </c>
      <c r="F209" s="653" t="s">
        <v>8</v>
      </c>
      <c r="G209" s="653"/>
      <c r="H209" s="650"/>
      <c r="I209" s="650"/>
      <c r="J209" s="650"/>
      <c r="K209" s="650"/>
      <c r="L209" s="650"/>
    </row>
    <row r="210" spans="1:12" x14ac:dyDescent="0.2">
      <c r="A210" s="652"/>
      <c r="B210" s="651" t="s">
        <v>4453</v>
      </c>
      <c r="C210" s="654" t="s">
        <v>4454</v>
      </c>
      <c r="D210" s="655">
        <v>43408</v>
      </c>
      <c r="E210" s="651" t="s">
        <v>628</v>
      </c>
      <c r="F210" s="651" t="s">
        <v>1293</v>
      </c>
      <c r="G210" s="651"/>
      <c r="H210" s="649" t="s">
        <v>286</v>
      </c>
      <c r="I210" s="649"/>
      <c r="J210" s="209" t="s">
        <v>287</v>
      </c>
      <c r="K210" s="209" t="s">
        <v>16</v>
      </c>
      <c r="L210" s="210">
        <v>1744.35</v>
      </c>
    </row>
    <row r="211" spans="1:12" x14ac:dyDescent="0.2">
      <c r="A211" s="652"/>
      <c r="B211" s="651"/>
      <c r="C211" s="654"/>
      <c r="D211" s="655"/>
      <c r="E211" s="651"/>
      <c r="F211" s="651"/>
      <c r="G211" s="651"/>
      <c r="H211" s="649" t="s">
        <v>242</v>
      </c>
      <c r="I211" s="649"/>
      <c r="J211" s="209" t="s">
        <v>287</v>
      </c>
      <c r="K211" s="209" t="s">
        <v>16</v>
      </c>
      <c r="L211" s="210">
        <v>304.39999999999998</v>
      </c>
    </row>
    <row r="212" spans="1:12" ht="24" x14ac:dyDescent="0.2">
      <c r="A212" s="652"/>
      <c r="B212" s="203" t="s">
        <v>6</v>
      </c>
      <c r="C212" s="207" t="s">
        <v>5</v>
      </c>
      <c r="D212" s="207" t="s">
        <v>288</v>
      </c>
      <c r="E212" s="207" t="s">
        <v>289</v>
      </c>
      <c r="F212" s="650"/>
      <c r="G212" s="650"/>
      <c r="H212" s="649" t="s">
        <v>290</v>
      </c>
      <c r="I212" s="649"/>
      <c r="J212" s="651" t="s">
        <v>287</v>
      </c>
      <c r="K212" s="651" t="s">
        <v>16</v>
      </c>
      <c r="L212" s="648">
        <v>1302</v>
      </c>
    </row>
    <row r="213" spans="1:12" ht="24" x14ac:dyDescent="0.2">
      <c r="A213" s="652"/>
      <c r="B213" s="209" t="s">
        <v>291</v>
      </c>
      <c r="C213" s="209" t="s">
        <v>1293</v>
      </c>
      <c r="D213" s="211">
        <v>43413</v>
      </c>
      <c r="E213" s="209" t="s">
        <v>2729</v>
      </c>
      <c r="F213" s="650"/>
      <c r="G213" s="650"/>
      <c r="H213" s="649"/>
      <c r="I213" s="649"/>
      <c r="J213" s="651"/>
      <c r="K213" s="651"/>
      <c r="L213" s="648"/>
    </row>
    <row r="214" spans="1:12" ht="24" x14ac:dyDescent="0.2">
      <c r="A214" s="652">
        <v>1440</v>
      </c>
      <c r="B214" s="203" t="s">
        <v>12</v>
      </c>
      <c r="C214" s="207" t="s">
        <v>11</v>
      </c>
      <c r="D214" s="207" t="s">
        <v>280</v>
      </c>
      <c r="E214" s="207" t="s">
        <v>281</v>
      </c>
      <c r="F214" s="653" t="s">
        <v>8</v>
      </c>
      <c r="G214" s="653"/>
      <c r="H214" s="650"/>
      <c r="I214" s="650"/>
      <c r="J214" s="650"/>
      <c r="K214" s="650"/>
      <c r="L214" s="650"/>
    </row>
    <row r="215" spans="1:12" x14ac:dyDescent="0.2">
      <c r="A215" s="652"/>
      <c r="B215" s="651" t="s">
        <v>4455</v>
      </c>
      <c r="C215" s="654" t="s">
        <v>4456</v>
      </c>
      <c r="D215" s="655">
        <v>43418</v>
      </c>
      <c r="E215" s="651" t="s">
        <v>4457</v>
      </c>
      <c r="F215" s="651" t="s">
        <v>4458</v>
      </c>
      <c r="G215" s="651"/>
      <c r="H215" s="649" t="s">
        <v>286</v>
      </c>
      <c r="I215" s="649"/>
      <c r="J215" s="209" t="s">
        <v>287</v>
      </c>
      <c r="K215" s="209" t="s">
        <v>16</v>
      </c>
      <c r="L215" s="210">
        <v>108</v>
      </c>
    </row>
    <row r="216" spans="1:12" x14ac:dyDescent="0.2">
      <c r="A216" s="652"/>
      <c r="B216" s="651"/>
      <c r="C216" s="654"/>
      <c r="D216" s="655"/>
      <c r="E216" s="651"/>
      <c r="F216" s="651"/>
      <c r="G216" s="651"/>
      <c r="H216" s="649" t="s">
        <v>242</v>
      </c>
      <c r="I216" s="649"/>
      <c r="J216" s="209" t="s">
        <v>287</v>
      </c>
      <c r="K216" s="209" t="s">
        <v>16</v>
      </c>
      <c r="L216" s="210">
        <v>330.26</v>
      </c>
    </row>
    <row r="217" spans="1:12" ht="24" x14ac:dyDescent="0.2">
      <c r="A217" s="652"/>
      <c r="B217" s="203" t="s">
        <v>6</v>
      </c>
      <c r="C217" s="207" t="s">
        <v>5</v>
      </c>
      <c r="D217" s="207" t="s">
        <v>288</v>
      </c>
      <c r="E217" s="207" t="s">
        <v>289</v>
      </c>
      <c r="F217" s="650"/>
      <c r="G217" s="650"/>
      <c r="H217" s="649" t="s">
        <v>290</v>
      </c>
      <c r="I217" s="649"/>
      <c r="J217" s="651" t="s">
        <v>287</v>
      </c>
      <c r="K217" s="651" t="s">
        <v>16</v>
      </c>
      <c r="L217" s="648">
        <v>165.66</v>
      </c>
    </row>
    <row r="218" spans="1:12" ht="24" x14ac:dyDescent="0.2">
      <c r="A218" s="652"/>
      <c r="B218" s="209" t="s">
        <v>291</v>
      </c>
      <c r="C218" s="209" t="s">
        <v>4458</v>
      </c>
      <c r="D218" s="211">
        <v>43419</v>
      </c>
      <c r="E218" s="209" t="s">
        <v>3400</v>
      </c>
      <c r="F218" s="650"/>
      <c r="G218" s="650"/>
      <c r="H218" s="649"/>
      <c r="I218" s="649"/>
      <c r="J218" s="651"/>
      <c r="K218" s="651"/>
      <c r="L218" s="648"/>
    </row>
    <row r="219" spans="1:12" ht="24" x14ac:dyDescent="0.2">
      <c r="A219" s="652">
        <v>1441</v>
      </c>
      <c r="B219" s="203" t="s">
        <v>12</v>
      </c>
      <c r="C219" s="207" t="s">
        <v>11</v>
      </c>
      <c r="D219" s="207" t="s">
        <v>280</v>
      </c>
      <c r="E219" s="207" t="s">
        <v>281</v>
      </c>
      <c r="F219" s="653" t="s">
        <v>8</v>
      </c>
      <c r="G219" s="653"/>
      <c r="H219" s="650"/>
      <c r="I219" s="650"/>
      <c r="J219" s="650"/>
      <c r="K219" s="650"/>
      <c r="L219" s="650"/>
    </row>
    <row r="220" spans="1:12" x14ac:dyDescent="0.2">
      <c r="A220" s="652"/>
      <c r="B220" s="651" t="s">
        <v>4459</v>
      </c>
      <c r="C220" s="654" t="s">
        <v>4460</v>
      </c>
      <c r="D220" s="655">
        <v>43374</v>
      </c>
      <c r="E220" s="651" t="s">
        <v>3426</v>
      </c>
      <c r="F220" s="651" t="s">
        <v>4461</v>
      </c>
      <c r="G220" s="651"/>
      <c r="H220" s="649" t="s">
        <v>286</v>
      </c>
      <c r="I220" s="649"/>
      <c r="J220" s="209" t="s">
        <v>287</v>
      </c>
      <c r="K220" s="209" t="s">
        <v>16</v>
      </c>
      <c r="L220" s="210">
        <v>241.82</v>
      </c>
    </row>
    <row r="221" spans="1:12" x14ac:dyDescent="0.2">
      <c r="A221" s="652"/>
      <c r="B221" s="651"/>
      <c r="C221" s="654"/>
      <c r="D221" s="655"/>
      <c r="E221" s="651"/>
      <c r="F221" s="651"/>
      <c r="G221" s="651"/>
      <c r="H221" s="649" t="s">
        <v>242</v>
      </c>
      <c r="I221" s="649"/>
      <c r="J221" s="209" t="s">
        <v>287</v>
      </c>
      <c r="K221" s="209" t="s">
        <v>287</v>
      </c>
      <c r="L221" s="210">
        <v>0</v>
      </c>
    </row>
    <row r="222" spans="1:12" ht="24" x14ac:dyDescent="0.2">
      <c r="A222" s="652"/>
      <c r="B222" s="203" t="s">
        <v>6</v>
      </c>
      <c r="C222" s="207" t="s">
        <v>5</v>
      </c>
      <c r="D222" s="207" t="s">
        <v>288</v>
      </c>
      <c r="E222" s="207" t="s">
        <v>289</v>
      </c>
      <c r="F222" s="650"/>
      <c r="G222" s="650"/>
      <c r="H222" s="649" t="s">
        <v>290</v>
      </c>
      <c r="I222" s="649"/>
      <c r="J222" s="651" t="s">
        <v>287</v>
      </c>
      <c r="K222" s="651" t="s">
        <v>16</v>
      </c>
      <c r="L222" s="648">
        <v>74.13</v>
      </c>
    </row>
    <row r="223" spans="1:12" ht="24" x14ac:dyDescent="0.2">
      <c r="A223" s="652"/>
      <c r="B223" s="209" t="s">
        <v>3758</v>
      </c>
      <c r="C223" s="209" t="s">
        <v>4461</v>
      </c>
      <c r="D223" s="211">
        <v>43380</v>
      </c>
      <c r="E223" s="209" t="s">
        <v>1027</v>
      </c>
      <c r="F223" s="650"/>
      <c r="G223" s="650"/>
      <c r="H223" s="649"/>
      <c r="I223" s="649"/>
      <c r="J223" s="651"/>
      <c r="K223" s="651"/>
      <c r="L223" s="648"/>
    </row>
    <row r="224" spans="1:12" ht="24" x14ac:dyDescent="0.2">
      <c r="A224" s="652">
        <v>1442</v>
      </c>
      <c r="B224" s="203" t="s">
        <v>12</v>
      </c>
      <c r="C224" s="207" t="s">
        <v>11</v>
      </c>
      <c r="D224" s="207" t="s">
        <v>280</v>
      </c>
      <c r="E224" s="207" t="s">
        <v>281</v>
      </c>
      <c r="F224" s="653" t="s">
        <v>8</v>
      </c>
      <c r="G224" s="653"/>
      <c r="H224" s="650"/>
      <c r="I224" s="650"/>
      <c r="J224" s="650"/>
      <c r="K224" s="650"/>
      <c r="L224" s="650"/>
    </row>
    <row r="225" spans="1:12" x14ac:dyDescent="0.2">
      <c r="A225" s="652"/>
      <c r="B225" s="651" t="s">
        <v>4459</v>
      </c>
      <c r="C225" s="654" t="s">
        <v>4462</v>
      </c>
      <c r="D225" s="655">
        <v>43412</v>
      </c>
      <c r="E225" s="651" t="s">
        <v>373</v>
      </c>
      <c r="F225" s="651" t="s">
        <v>374</v>
      </c>
      <c r="G225" s="651"/>
      <c r="H225" s="649" t="s">
        <v>286</v>
      </c>
      <c r="I225" s="649"/>
      <c r="J225" s="209" t="s">
        <v>287</v>
      </c>
      <c r="K225" s="209" t="s">
        <v>16</v>
      </c>
      <c r="L225" s="210">
        <v>241.5</v>
      </c>
    </row>
    <row r="226" spans="1:12" x14ac:dyDescent="0.2">
      <c r="A226" s="652"/>
      <c r="B226" s="651"/>
      <c r="C226" s="654"/>
      <c r="D226" s="655"/>
      <c r="E226" s="651"/>
      <c r="F226" s="651"/>
      <c r="G226" s="651"/>
      <c r="H226" s="649" t="s">
        <v>242</v>
      </c>
      <c r="I226" s="649"/>
      <c r="J226" s="209" t="s">
        <v>287</v>
      </c>
      <c r="K226" s="209" t="s">
        <v>16</v>
      </c>
      <c r="L226" s="210">
        <v>122</v>
      </c>
    </row>
    <row r="227" spans="1:12" ht="24" x14ac:dyDescent="0.2">
      <c r="A227" s="652"/>
      <c r="B227" s="203" t="s">
        <v>6</v>
      </c>
      <c r="C227" s="207" t="s">
        <v>5</v>
      </c>
      <c r="D227" s="207" t="s">
        <v>288</v>
      </c>
      <c r="E227" s="207" t="s">
        <v>289</v>
      </c>
      <c r="F227" s="650"/>
      <c r="G227" s="650"/>
      <c r="H227" s="649" t="s">
        <v>290</v>
      </c>
      <c r="I227" s="649"/>
      <c r="J227" s="651" t="s">
        <v>287</v>
      </c>
      <c r="K227" s="651" t="s">
        <v>16</v>
      </c>
      <c r="L227" s="648">
        <v>15</v>
      </c>
    </row>
    <row r="228" spans="1:12" ht="24" x14ac:dyDescent="0.2">
      <c r="A228" s="652"/>
      <c r="B228" s="209" t="s">
        <v>3758</v>
      </c>
      <c r="C228" s="209" t="s">
        <v>374</v>
      </c>
      <c r="D228" s="211">
        <v>43413</v>
      </c>
      <c r="E228" s="209" t="s">
        <v>724</v>
      </c>
      <c r="F228" s="650"/>
      <c r="G228" s="650"/>
      <c r="H228" s="649"/>
      <c r="I228" s="649"/>
      <c r="J228" s="651"/>
      <c r="K228" s="651"/>
      <c r="L228" s="648"/>
    </row>
    <row r="229" spans="1:12" ht="24" x14ac:dyDescent="0.2">
      <c r="A229" s="652">
        <v>1443</v>
      </c>
      <c r="B229" s="203" t="s">
        <v>12</v>
      </c>
      <c r="C229" s="207" t="s">
        <v>11</v>
      </c>
      <c r="D229" s="207" t="s">
        <v>280</v>
      </c>
      <c r="E229" s="207" t="s">
        <v>281</v>
      </c>
      <c r="F229" s="653" t="s">
        <v>8</v>
      </c>
      <c r="G229" s="653"/>
      <c r="H229" s="650"/>
      <c r="I229" s="650"/>
      <c r="J229" s="650"/>
      <c r="K229" s="650"/>
      <c r="L229" s="650"/>
    </row>
    <row r="230" spans="1:12" x14ac:dyDescent="0.2">
      <c r="A230" s="652"/>
      <c r="B230" s="651" t="s">
        <v>4463</v>
      </c>
      <c r="C230" s="654" t="s">
        <v>4464</v>
      </c>
      <c r="D230" s="655">
        <v>43495</v>
      </c>
      <c r="E230" s="651" t="s">
        <v>582</v>
      </c>
      <c r="F230" s="651" t="s">
        <v>4465</v>
      </c>
      <c r="G230" s="651"/>
      <c r="H230" s="649" t="s">
        <v>286</v>
      </c>
      <c r="I230" s="649"/>
      <c r="J230" s="209" t="s">
        <v>287</v>
      </c>
      <c r="K230" s="209" t="s">
        <v>16</v>
      </c>
      <c r="L230" s="210">
        <v>950</v>
      </c>
    </row>
    <row r="231" spans="1:12" x14ac:dyDescent="0.2">
      <c r="A231" s="652"/>
      <c r="B231" s="651"/>
      <c r="C231" s="654"/>
      <c r="D231" s="655"/>
      <c r="E231" s="651"/>
      <c r="F231" s="651"/>
      <c r="G231" s="651"/>
      <c r="H231" s="649" t="s">
        <v>242</v>
      </c>
      <c r="I231" s="649"/>
      <c r="J231" s="209" t="s">
        <v>287</v>
      </c>
      <c r="K231" s="209" t="s">
        <v>16</v>
      </c>
      <c r="L231" s="210">
        <v>3343</v>
      </c>
    </row>
    <row r="232" spans="1:12" ht="24" x14ac:dyDescent="0.2">
      <c r="A232" s="652"/>
      <c r="B232" s="203" t="s">
        <v>6</v>
      </c>
      <c r="C232" s="207" t="s">
        <v>5</v>
      </c>
      <c r="D232" s="207" t="s">
        <v>288</v>
      </c>
      <c r="E232" s="207" t="s">
        <v>289</v>
      </c>
      <c r="F232" s="650"/>
      <c r="G232" s="650"/>
      <c r="H232" s="649" t="s">
        <v>290</v>
      </c>
      <c r="I232" s="649"/>
      <c r="J232" s="651" t="s">
        <v>287</v>
      </c>
      <c r="K232" s="651" t="s">
        <v>287</v>
      </c>
      <c r="L232" s="648">
        <v>0</v>
      </c>
    </row>
    <row r="233" spans="1:12" ht="24" x14ac:dyDescent="0.2">
      <c r="A233" s="652"/>
      <c r="B233" s="209" t="s">
        <v>401</v>
      </c>
      <c r="C233" s="209" t="s">
        <v>4465</v>
      </c>
      <c r="D233" s="211">
        <v>43498</v>
      </c>
      <c r="E233" s="209" t="s">
        <v>4466</v>
      </c>
      <c r="F233" s="650"/>
      <c r="G233" s="650"/>
      <c r="H233" s="649"/>
      <c r="I233" s="649"/>
      <c r="J233" s="651"/>
      <c r="K233" s="651"/>
      <c r="L233" s="648"/>
    </row>
    <row r="234" spans="1:12" ht="24" x14ac:dyDescent="0.2">
      <c r="A234" s="652">
        <v>1444</v>
      </c>
      <c r="B234" s="203" t="s">
        <v>12</v>
      </c>
      <c r="C234" s="207" t="s">
        <v>11</v>
      </c>
      <c r="D234" s="207" t="s">
        <v>280</v>
      </c>
      <c r="E234" s="207" t="s">
        <v>281</v>
      </c>
      <c r="F234" s="653" t="s">
        <v>8</v>
      </c>
      <c r="G234" s="653"/>
      <c r="H234" s="650"/>
      <c r="I234" s="650"/>
      <c r="J234" s="650"/>
      <c r="K234" s="650"/>
      <c r="L234" s="650"/>
    </row>
    <row r="235" spans="1:12" x14ac:dyDescent="0.2">
      <c r="A235" s="652"/>
      <c r="B235" s="651" t="s">
        <v>4463</v>
      </c>
      <c r="C235" s="654" t="s">
        <v>4467</v>
      </c>
      <c r="D235" s="655">
        <v>43522</v>
      </c>
      <c r="E235" s="651" t="s">
        <v>306</v>
      </c>
      <c r="F235" s="651" t="s">
        <v>307</v>
      </c>
      <c r="G235" s="651"/>
      <c r="H235" s="649" t="s">
        <v>286</v>
      </c>
      <c r="I235" s="649"/>
      <c r="J235" s="209" t="s">
        <v>287</v>
      </c>
      <c r="K235" s="209" t="s">
        <v>287</v>
      </c>
      <c r="L235" s="210">
        <v>0</v>
      </c>
    </row>
    <row r="236" spans="1:12" x14ac:dyDescent="0.2">
      <c r="A236" s="652"/>
      <c r="B236" s="651"/>
      <c r="C236" s="654"/>
      <c r="D236" s="655"/>
      <c r="E236" s="651"/>
      <c r="F236" s="651"/>
      <c r="G236" s="651"/>
      <c r="H236" s="649" t="s">
        <v>242</v>
      </c>
      <c r="I236" s="649"/>
      <c r="J236" s="209" t="s">
        <v>287</v>
      </c>
      <c r="K236" s="209" t="s">
        <v>287</v>
      </c>
      <c r="L236" s="210">
        <v>0</v>
      </c>
    </row>
    <row r="237" spans="1:12" ht="24" x14ac:dyDescent="0.2">
      <c r="A237" s="652"/>
      <c r="B237" s="203" t="s">
        <v>6</v>
      </c>
      <c r="C237" s="207" t="s">
        <v>5</v>
      </c>
      <c r="D237" s="207" t="s">
        <v>288</v>
      </c>
      <c r="E237" s="207" t="s">
        <v>289</v>
      </c>
      <c r="F237" s="650"/>
      <c r="G237" s="650"/>
      <c r="H237" s="649" t="s">
        <v>290</v>
      </c>
      <c r="I237" s="649"/>
      <c r="J237" s="651" t="s">
        <v>287</v>
      </c>
      <c r="K237" s="651" t="s">
        <v>16</v>
      </c>
      <c r="L237" s="648">
        <v>450</v>
      </c>
    </row>
    <row r="238" spans="1:12" ht="24" x14ac:dyDescent="0.2">
      <c r="A238" s="652"/>
      <c r="B238" s="209" t="s">
        <v>401</v>
      </c>
      <c r="C238" s="209" t="s">
        <v>307</v>
      </c>
      <c r="D238" s="211">
        <v>43526</v>
      </c>
      <c r="E238" s="209" t="s">
        <v>1083</v>
      </c>
      <c r="F238" s="650"/>
      <c r="G238" s="650"/>
      <c r="H238" s="649"/>
      <c r="I238" s="649"/>
      <c r="J238" s="651"/>
      <c r="K238" s="651"/>
      <c r="L238" s="648"/>
    </row>
    <row r="239" spans="1:12" ht="24" x14ac:dyDescent="0.2">
      <c r="A239" s="652">
        <v>1445</v>
      </c>
      <c r="B239" s="203" t="s">
        <v>12</v>
      </c>
      <c r="C239" s="207" t="s">
        <v>11</v>
      </c>
      <c r="D239" s="207" t="s">
        <v>280</v>
      </c>
      <c r="E239" s="207" t="s">
        <v>281</v>
      </c>
      <c r="F239" s="653" t="s">
        <v>8</v>
      </c>
      <c r="G239" s="653"/>
      <c r="H239" s="650"/>
      <c r="I239" s="650"/>
      <c r="J239" s="650"/>
      <c r="K239" s="650"/>
      <c r="L239" s="650"/>
    </row>
    <row r="240" spans="1:12" x14ac:dyDescent="0.2">
      <c r="A240" s="652"/>
      <c r="B240" s="651" t="s">
        <v>4468</v>
      </c>
      <c r="C240" s="654" t="s">
        <v>4469</v>
      </c>
      <c r="D240" s="655">
        <v>43481</v>
      </c>
      <c r="E240" s="651" t="s">
        <v>377</v>
      </c>
      <c r="F240" s="651" t="s">
        <v>1290</v>
      </c>
      <c r="G240" s="651"/>
      <c r="H240" s="649" t="s">
        <v>286</v>
      </c>
      <c r="I240" s="649"/>
      <c r="J240" s="209" t="s">
        <v>287</v>
      </c>
      <c r="K240" s="209" t="s">
        <v>16</v>
      </c>
      <c r="L240" s="210">
        <v>327.95</v>
      </c>
    </row>
    <row r="241" spans="1:12" x14ac:dyDescent="0.2">
      <c r="A241" s="652"/>
      <c r="B241" s="651"/>
      <c r="C241" s="654"/>
      <c r="D241" s="655"/>
      <c r="E241" s="651"/>
      <c r="F241" s="651"/>
      <c r="G241" s="651"/>
      <c r="H241" s="649" t="s">
        <v>242</v>
      </c>
      <c r="I241" s="649"/>
      <c r="J241" s="651" t="s">
        <v>287</v>
      </c>
      <c r="K241" s="651" t="s">
        <v>16</v>
      </c>
      <c r="L241" s="648">
        <v>205</v>
      </c>
    </row>
    <row r="242" spans="1:12" x14ac:dyDescent="0.2">
      <c r="A242" s="652"/>
      <c r="B242" s="651"/>
      <c r="C242" s="654"/>
      <c r="D242" s="655"/>
      <c r="E242" s="651"/>
      <c r="F242" s="651"/>
      <c r="G242" s="651"/>
      <c r="H242" s="649"/>
      <c r="I242" s="649"/>
      <c r="J242" s="651"/>
      <c r="K242" s="651"/>
      <c r="L242" s="648"/>
    </row>
    <row r="243" spans="1:12" ht="24" x14ac:dyDescent="0.2">
      <c r="A243" s="652"/>
      <c r="B243" s="203" t="s">
        <v>6</v>
      </c>
      <c r="C243" s="207" t="s">
        <v>5</v>
      </c>
      <c r="D243" s="207" t="s">
        <v>288</v>
      </c>
      <c r="E243" s="207" t="s">
        <v>289</v>
      </c>
      <c r="F243" s="650"/>
      <c r="G243" s="650"/>
      <c r="H243" s="649" t="s">
        <v>290</v>
      </c>
      <c r="I243" s="649"/>
      <c r="J243" s="651" t="s">
        <v>287</v>
      </c>
      <c r="K243" s="651" t="s">
        <v>16</v>
      </c>
      <c r="L243" s="648">
        <v>60</v>
      </c>
    </row>
    <row r="244" spans="1:12" ht="24" x14ac:dyDescent="0.2">
      <c r="A244" s="652"/>
      <c r="B244" s="209" t="s">
        <v>317</v>
      </c>
      <c r="C244" s="209" t="s">
        <v>1290</v>
      </c>
      <c r="D244" s="211">
        <v>43482</v>
      </c>
      <c r="E244" s="209" t="s">
        <v>2812</v>
      </c>
      <c r="F244" s="650"/>
      <c r="G244" s="650"/>
      <c r="H244" s="649"/>
      <c r="I244" s="649"/>
      <c r="J244" s="651"/>
      <c r="K244" s="651"/>
      <c r="L244" s="648"/>
    </row>
    <row r="245" spans="1:12" ht="24" x14ac:dyDescent="0.2">
      <c r="A245" s="652">
        <v>1446</v>
      </c>
      <c r="B245" s="203" t="s">
        <v>12</v>
      </c>
      <c r="C245" s="207" t="s">
        <v>11</v>
      </c>
      <c r="D245" s="207" t="s">
        <v>280</v>
      </c>
      <c r="E245" s="207" t="s">
        <v>281</v>
      </c>
      <c r="F245" s="653" t="s">
        <v>8</v>
      </c>
      <c r="G245" s="653"/>
      <c r="H245" s="650"/>
      <c r="I245" s="650"/>
      <c r="J245" s="650"/>
      <c r="K245" s="650"/>
      <c r="L245" s="650"/>
    </row>
    <row r="246" spans="1:12" x14ac:dyDescent="0.2">
      <c r="A246" s="652"/>
      <c r="B246" s="651" t="s">
        <v>4470</v>
      </c>
      <c r="C246" s="654" t="s">
        <v>4471</v>
      </c>
      <c r="D246" s="655">
        <v>43499</v>
      </c>
      <c r="E246" s="651" t="s">
        <v>596</v>
      </c>
      <c r="F246" s="651" t="s">
        <v>1970</v>
      </c>
      <c r="G246" s="651"/>
      <c r="H246" s="649" t="s">
        <v>286</v>
      </c>
      <c r="I246" s="649"/>
      <c r="J246" s="209" t="s">
        <v>287</v>
      </c>
      <c r="K246" s="209" t="s">
        <v>287</v>
      </c>
      <c r="L246" s="210">
        <v>0</v>
      </c>
    </row>
    <row r="247" spans="1:12" x14ac:dyDescent="0.2">
      <c r="A247" s="652"/>
      <c r="B247" s="651"/>
      <c r="C247" s="654"/>
      <c r="D247" s="655"/>
      <c r="E247" s="651"/>
      <c r="F247" s="651"/>
      <c r="G247" s="651"/>
      <c r="H247" s="649" t="s">
        <v>242</v>
      </c>
      <c r="I247" s="649"/>
      <c r="J247" s="651" t="s">
        <v>287</v>
      </c>
      <c r="K247" s="651" t="s">
        <v>287</v>
      </c>
      <c r="L247" s="648">
        <v>0</v>
      </c>
    </row>
    <row r="248" spans="1:12" x14ac:dyDescent="0.2">
      <c r="A248" s="652"/>
      <c r="B248" s="651"/>
      <c r="C248" s="654"/>
      <c r="D248" s="655"/>
      <c r="E248" s="651"/>
      <c r="F248" s="651"/>
      <c r="G248" s="651"/>
      <c r="H248" s="649"/>
      <c r="I248" s="649"/>
      <c r="J248" s="651"/>
      <c r="K248" s="651"/>
      <c r="L248" s="648"/>
    </row>
    <row r="249" spans="1:12" ht="24" x14ac:dyDescent="0.2">
      <c r="A249" s="652"/>
      <c r="B249" s="203" t="s">
        <v>6</v>
      </c>
      <c r="C249" s="207" t="s">
        <v>5</v>
      </c>
      <c r="D249" s="207" t="s">
        <v>288</v>
      </c>
      <c r="E249" s="207" t="s">
        <v>289</v>
      </c>
      <c r="F249" s="650"/>
      <c r="G249" s="650"/>
      <c r="H249" s="649" t="s">
        <v>290</v>
      </c>
      <c r="I249" s="649"/>
      <c r="J249" s="651" t="s">
        <v>287</v>
      </c>
      <c r="K249" s="651" t="s">
        <v>16</v>
      </c>
      <c r="L249" s="648">
        <v>1360</v>
      </c>
    </row>
    <row r="250" spans="1:12" ht="24" x14ac:dyDescent="0.2">
      <c r="A250" s="652"/>
      <c r="B250" s="209" t="s">
        <v>460</v>
      </c>
      <c r="C250" s="209" t="s">
        <v>1970</v>
      </c>
      <c r="D250" s="211">
        <v>43504</v>
      </c>
      <c r="E250" s="209" t="s">
        <v>4472</v>
      </c>
      <c r="F250" s="650"/>
      <c r="G250" s="650"/>
      <c r="H250" s="649"/>
      <c r="I250" s="649"/>
      <c r="J250" s="651"/>
      <c r="K250" s="651"/>
      <c r="L250" s="648"/>
    </row>
    <row r="251" spans="1:12" ht="24" x14ac:dyDescent="0.2">
      <c r="A251" s="652">
        <v>1447</v>
      </c>
      <c r="B251" s="203" t="s">
        <v>12</v>
      </c>
      <c r="C251" s="207" t="s">
        <v>11</v>
      </c>
      <c r="D251" s="207" t="s">
        <v>280</v>
      </c>
      <c r="E251" s="207" t="s">
        <v>281</v>
      </c>
      <c r="F251" s="653" t="s">
        <v>8</v>
      </c>
      <c r="G251" s="653"/>
      <c r="H251" s="650"/>
      <c r="I251" s="650"/>
      <c r="J251" s="650"/>
      <c r="K251" s="650"/>
      <c r="L251" s="650"/>
    </row>
    <row r="252" spans="1:12" x14ac:dyDescent="0.2">
      <c r="A252" s="652"/>
      <c r="B252" s="651" t="s">
        <v>4473</v>
      </c>
      <c r="C252" s="654" t="s">
        <v>4474</v>
      </c>
      <c r="D252" s="655">
        <v>43537</v>
      </c>
      <c r="E252" s="651" t="s">
        <v>633</v>
      </c>
      <c r="F252" s="651" t="s">
        <v>4475</v>
      </c>
      <c r="G252" s="651"/>
      <c r="H252" s="649" t="s">
        <v>286</v>
      </c>
      <c r="I252" s="649"/>
      <c r="J252" s="209" t="s">
        <v>287</v>
      </c>
      <c r="K252" s="209" t="s">
        <v>16</v>
      </c>
      <c r="L252" s="210">
        <v>458</v>
      </c>
    </row>
    <row r="253" spans="1:12" x14ac:dyDescent="0.2">
      <c r="A253" s="652"/>
      <c r="B253" s="651"/>
      <c r="C253" s="654"/>
      <c r="D253" s="655"/>
      <c r="E253" s="651"/>
      <c r="F253" s="651"/>
      <c r="G253" s="651"/>
      <c r="H253" s="649" t="s">
        <v>242</v>
      </c>
      <c r="I253" s="649"/>
      <c r="J253" s="209" t="s">
        <v>287</v>
      </c>
      <c r="K253" s="209" t="s">
        <v>16</v>
      </c>
      <c r="L253" s="210">
        <v>414.5</v>
      </c>
    </row>
    <row r="254" spans="1:12" ht="24" x14ac:dyDescent="0.2">
      <c r="A254" s="652"/>
      <c r="B254" s="203" t="s">
        <v>6</v>
      </c>
      <c r="C254" s="207" t="s">
        <v>5</v>
      </c>
      <c r="D254" s="207" t="s">
        <v>288</v>
      </c>
      <c r="E254" s="207" t="s">
        <v>289</v>
      </c>
      <c r="F254" s="650"/>
      <c r="G254" s="650"/>
      <c r="H254" s="649" t="s">
        <v>290</v>
      </c>
      <c r="I254" s="649"/>
      <c r="J254" s="651" t="s">
        <v>287</v>
      </c>
      <c r="K254" s="651" t="s">
        <v>287</v>
      </c>
      <c r="L254" s="648">
        <v>0</v>
      </c>
    </row>
    <row r="255" spans="1:12" ht="24" x14ac:dyDescent="0.2">
      <c r="A255" s="652"/>
      <c r="B255" s="209" t="s">
        <v>291</v>
      </c>
      <c r="C255" s="209" t="s">
        <v>4475</v>
      </c>
      <c r="D255" s="211">
        <v>43539</v>
      </c>
      <c r="E255" s="209" t="s">
        <v>533</v>
      </c>
      <c r="F255" s="650"/>
      <c r="G255" s="650"/>
      <c r="H255" s="649"/>
      <c r="I255" s="649"/>
      <c r="J255" s="651"/>
      <c r="K255" s="651"/>
      <c r="L255" s="648"/>
    </row>
    <row r="256" spans="1:12" ht="24" x14ac:dyDescent="0.2">
      <c r="A256" s="652">
        <v>1448</v>
      </c>
      <c r="B256" s="203" t="s">
        <v>12</v>
      </c>
      <c r="C256" s="207" t="s">
        <v>11</v>
      </c>
      <c r="D256" s="207" t="s">
        <v>280</v>
      </c>
      <c r="E256" s="207" t="s">
        <v>281</v>
      </c>
      <c r="F256" s="653" t="s">
        <v>8</v>
      </c>
      <c r="G256" s="653"/>
      <c r="H256" s="650"/>
      <c r="I256" s="650"/>
      <c r="J256" s="650"/>
      <c r="K256" s="650"/>
      <c r="L256" s="650"/>
    </row>
    <row r="257" spans="1:12" x14ac:dyDescent="0.2">
      <c r="A257" s="652"/>
      <c r="B257" s="651" t="s">
        <v>4476</v>
      </c>
      <c r="C257" s="654" t="s">
        <v>4477</v>
      </c>
      <c r="D257" s="655">
        <v>43374</v>
      </c>
      <c r="E257" s="651" t="s">
        <v>3061</v>
      </c>
      <c r="F257" s="651" t="s">
        <v>3062</v>
      </c>
      <c r="G257" s="651"/>
      <c r="H257" s="649" t="s">
        <v>286</v>
      </c>
      <c r="I257" s="649"/>
      <c r="J257" s="209" t="s">
        <v>287</v>
      </c>
      <c r="K257" s="209" t="s">
        <v>16</v>
      </c>
      <c r="L257" s="210">
        <v>488.72</v>
      </c>
    </row>
    <row r="258" spans="1:12" x14ac:dyDescent="0.2">
      <c r="A258" s="652"/>
      <c r="B258" s="651"/>
      <c r="C258" s="654"/>
      <c r="D258" s="655"/>
      <c r="E258" s="651"/>
      <c r="F258" s="651"/>
      <c r="G258" s="651"/>
      <c r="H258" s="649" t="s">
        <v>242</v>
      </c>
      <c r="I258" s="649"/>
      <c r="J258" s="651" t="s">
        <v>287</v>
      </c>
      <c r="K258" s="651" t="s">
        <v>287</v>
      </c>
      <c r="L258" s="648">
        <v>0</v>
      </c>
    </row>
    <row r="259" spans="1:12" x14ac:dyDescent="0.2">
      <c r="A259" s="652"/>
      <c r="B259" s="651"/>
      <c r="C259" s="654"/>
      <c r="D259" s="655"/>
      <c r="E259" s="651"/>
      <c r="F259" s="651"/>
      <c r="G259" s="651"/>
      <c r="H259" s="649"/>
      <c r="I259" s="649"/>
      <c r="J259" s="651"/>
      <c r="K259" s="651"/>
      <c r="L259" s="648"/>
    </row>
    <row r="260" spans="1:12" ht="24" x14ac:dyDescent="0.2">
      <c r="A260" s="652"/>
      <c r="B260" s="203" t="s">
        <v>6</v>
      </c>
      <c r="C260" s="207" t="s">
        <v>5</v>
      </c>
      <c r="D260" s="207" t="s">
        <v>288</v>
      </c>
      <c r="E260" s="207" t="s">
        <v>289</v>
      </c>
      <c r="F260" s="650"/>
      <c r="G260" s="650"/>
      <c r="H260" s="649" t="s">
        <v>290</v>
      </c>
      <c r="I260" s="649"/>
      <c r="J260" s="651" t="s">
        <v>287</v>
      </c>
      <c r="K260" s="651" t="s">
        <v>287</v>
      </c>
      <c r="L260" s="648">
        <v>0</v>
      </c>
    </row>
    <row r="261" spans="1:12" ht="24" x14ac:dyDescent="0.2">
      <c r="A261" s="652"/>
      <c r="B261" s="209" t="s">
        <v>3047</v>
      </c>
      <c r="C261" s="209" t="s">
        <v>3062</v>
      </c>
      <c r="D261" s="211">
        <v>43380</v>
      </c>
      <c r="E261" s="209" t="s">
        <v>1027</v>
      </c>
      <c r="F261" s="650"/>
      <c r="G261" s="650"/>
      <c r="H261" s="649"/>
      <c r="I261" s="649"/>
      <c r="J261" s="651"/>
      <c r="K261" s="651"/>
      <c r="L261" s="648"/>
    </row>
    <row r="262" spans="1:12" ht="24" x14ac:dyDescent="0.2">
      <c r="A262" s="652">
        <v>1449</v>
      </c>
      <c r="B262" s="203" t="s">
        <v>12</v>
      </c>
      <c r="C262" s="207" t="s">
        <v>11</v>
      </c>
      <c r="D262" s="207" t="s">
        <v>280</v>
      </c>
      <c r="E262" s="207" t="s">
        <v>281</v>
      </c>
      <c r="F262" s="653" t="s">
        <v>8</v>
      </c>
      <c r="G262" s="653"/>
      <c r="H262" s="650"/>
      <c r="I262" s="650"/>
      <c r="J262" s="650"/>
      <c r="K262" s="650"/>
      <c r="L262" s="650"/>
    </row>
    <row r="263" spans="1:12" x14ac:dyDescent="0.2">
      <c r="A263" s="652"/>
      <c r="B263" s="651" t="s">
        <v>4478</v>
      </c>
      <c r="C263" s="654" t="s">
        <v>4479</v>
      </c>
      <c r="D263" s="655">
        <v>43396</v>
      </c>
      <c r="E263" s="651" t="s">
        <v>659</v>
      </c>
      <c r="F263" s="651" t="s">
        <v>2699</v>
      </c>
      <c r="G263" s="651"/>
      <c r="H263" s="649" t="s">
        <v>286</v>
      </c>
      <c r="I263" s="649"/>
      <c r="J263" s="209" t="s">
        <v>287</v>
      </c>
      <c r="K263" s="209" t="s">
        <v>16</v>
      </c>
      <c r="L263" s="210">
        <v>196.35</v>
      </c>
    </row>
    <row r="264" spans="1:12" x14ac:dyDescent="0.2">
      <c r="A264" s="652"/>
      <c r="B264" s="651"/>
      <c r="C264" s="654"/>
      <c r="D264" s="655"/>
      <c r="E264" s="651"/>
      <c r="F264" s="651"/>
      <c r="G264" s="651"/>
      <c r="H264" s="649" t="s">
        <v>242</v>
      </c>
      <c r="I264" s="649"/>
      <c r="J264" s="209" t="s">
        <v>287</v>
      </c>
      <c r="K264" s="209" t="s">
        <v>16</v>
      </c>
      <c r="L264" s="210">
        <v>374.31</v>
      </c>
    </row>
    <row r="265" spans="1:12" ht="24" x14ac:dyDescent="0.2">
      <c r="A265" s="652"/>
      <c r="B265" s="203" t="s">
        <v>6</v>
      </c>
      <c r="C265" s="207" t="s">
        <v>5</v>
      </c>
      <c r="D265" s="207" t="s">
        <v>288</v>
      </c>
      <c r="E265" s="207" t="s">
        <v>289</v>
      </c>
      <c r="F265" s="650"/>
      <c r="G265" s="650"/>
      <c r="H265" s="649" t="s">
        <v>290</v>
      </c>
      <c r="I265" s="649"/>
      <c r="J265" s="651" t="s">
        <v>287</v>
      </c>
      <c r="K265" s="651" t="s">
        <v>16</v>
      </c>
      <c r="L265" s="648">
        <v>124</v>
      </c>
    </row>
    <row r="266" spans="1:12" ht="36" x14ac:dyDescent="0.2">
      <c r="A266" s="652"/>
      <c r="B266" s="209" t="s">
        <v>1308</v>
      </c>
      <c r="C266" s="209" t="s">
        <v>2699</v>
      </c>
      <c r="D266" s="211">
        <v>43397</v>
      </c>
      <c r="E266" s="209" t="s">
        <v>4480</v>
      </c>
      <c r="F266" s="650"/>
      <c r="G266" s="650"/>
      <c r="H266" s="649"/>
      <c r="I266" s="649"/>
      <c r="J266" s="651"/>
      <c r="K266" s="651"/>
      <c r="L266" s="648"/>
    </row>
    <row r="267" spans="1:12" ht="24" x14ac:dyDescent="0.2">
      <c r="A267" s="652">
        <v>1450</v>
      </c>
      <c r="B267" s="203" t="s">
        <v>12</v>
      </c>
      <c r="C267" s="207" t="s">
        <v>11</v>
      </c>
      <c r="D267" s="207" t="s">
        <v>280</v>
      </c>
      <c r="E267" s="207" t="s">
        <v>281</v>
      </c>
      <c r="F267" s="653" t="s">
        <v>8</v>
      </c>
      <c r="G267" s="653"/>
      <c r="H267" s="650"/>
      <c r="I267" s="650"/>
      <c r="J267" s="650"/>
      <c r="K267" s="650"/>
      <c r="L267" s="650"/>
    </row>
    <row r="268" spans="1:12" x14ac:dyDescent="0.2">
      <c r="A268" s="652"/>
      <c r="B268" s="651" t="s">
        <v>4478</v>
      </c>
      <c r="C268" s="654" t="s">
        <v>4481</v>
      </c>
      <c r="D268" s="655">
        <v>43430</v>
      </c>
      <c r="E268" s="651" t="s">
        <v>1992</v>
      </c>
      <c r="F268" s="651" t="s">
        <v>4482</v>
      </c>
      <c r="G268" s="651"/>
      <c r="H268" s="649" t="s">
        <v>286</v>
      </c>
      <c r="I268" s="649"/>
      <c r="J268" s="209" t="s">
        <v>287</v>
      </c>
      <c r="K268" s="209" t="s">
        <v>16</v>
      </c>
      <c r="L268" s="210">
        <v>863.6</v>
      </c>
    </row>
    <row r="269" spans="1:12" x14ac:dyDescent="0.2">
      <c r="A269" s="652"/>
      <c r="B269" s="651"/>
      <c r="C269" s="654"/>
      <c r="D269" s="655"/>
      <c r="E269" s="651"/>
      <c r="F269" s="651"/>
      <c r="G269" s="651"/>
      <c r="H269" s="649" t="s">
        <v>242</v>
      </c>
      <c r="I269" s="649"/>
      <c r="J269" s="209" t="s">
        <v>287</v>
      </c>
      <c r="K269" s="209" t="s">
        <v>287</v>
      </c>
      <c r="L269" s="210">
        <v>0</v>
      </c>
    </row>
    <row r="270" spans="1:12" ht="24" x14ac:dyDescent="0.2">
      <c r="A270" s="652"/>
      <c r="B270" s="203" t="s">
        <v>6</v>
      </c>
      <c r="C270" s="207" t="s">
        <v>5</v>
      </c>
      <c r="D270" s="207" t="s">
        <v>288</v>
      </c>
      <c r="E270" s="207" t="s">
        <v>289</v>
      </c>
      <c r="F270" s="650"/>
      <c r="G270" s="650"/>
      <c r="H270" s="649" t="s">
        <v>290</v>
      </c>
      <c r="I270" s="649"/>
      <c r="J270" s="651" t="s">
        <v>287</v>
      </c>
      <c r="K270" s="651" t="s">
        <v>16</v>
      </c>
      <c r="L270" s="648">
        <v>240</v>
      </c>
    </row>
    <row r="271" spans="1:12" ht="36" x14ac:dyDescent="0.2">
      <c r="A271" s="652"/>
      <c r="B271" s="209" t="s">
        <v>1308</v>
      </c>
      <c r="C271" s="209" t="s">
        <v>4482</v>
      </c>
      <c r="D271" s="211">
        <v>43435</v>
      </c>
      <c r="E271" s="209" t="s">
        <v>563</v>
      </c>
      <c r="F271" s="650"/>
      <c r="G271" s="650"/>
      <c r="H271" s="649"/>
      <c r="I271" s="649"/>
      <c r="J271" s="651"/>
      <c r="K271" s="651"/>
      <c r="L271" s="648"/>
    </row>
    <row r="272" spans="1:12" ht="24" x14ac:dyDescent="0.2">
      <c r="A272" s="652">
        <v>1451</v>
      </c>
      <c r="B272" s="203" t="s">
        <v>12</v>
      </c>
      <c r="C272" s="207" t="s">
        <v>11</v>
      </c>
      <c r="D272" s="207" t="s">
        <v>280</v>
      </c>
      <c r="E272" s="207" t="s">
        <v>281</v>
      </c>
      <c r="F272" s="653" t="s">
        <v>8</v>
      </c>
      <c r="G272" s="653"/>
      <c r="H272" s="650"/>
      <c r="I272" s="650"/>
      <c r="J272" s="650"/>
      <c r="K272" s="650"/>
      <c r="L272" s="650"/>
    </row>
    <row r="273" spans="1:12" x14ac:dyDescent="0.2">
      <c r="A273" s="652"/>
      <c r="B273" s="651" t="s">
        <v>4478</v>
      </c>
      <c r="C273" s="654" t="s">
        <v>4483</v>
      </c>
      <c r="D273" s="655">
        <v>43552</v>
      </c>
      <c r="E273" s="651" t="s">
        <v>3739</v>
      </c>
      <c r="F273" s="651" t="s">
        <v>3812</v>
      </c>
      <c r="G273" s="651"/>
      <c r="H273" s="649" t="s">
        <v>286</v>
      </c>
      <c r="I273" s="649"/>
      <c r="J273" s="209" t="s">
        <v>287</v>
      </c>
      <c r="K273" s="209" t="s">
        <v>16</v>
      </c>
      <c r="L273" s="210">
        <v>257</v>
      </c>
    </row>
    <row r="274" spans="1:12" x14ac:dyDescent="0.2">
      <c r="A274" s="652"/>
      <c r="B274" s="651"/>
      <c r="C274" s="654"/>
      <c r="D274" s="655"/>
      <c r="E274" s="651"/>
      <c r="F274" s="651"/>
      <c r="G274" s="651"/>
      <c r="H274" s="649" t="s">
        <v>242</v>
      </c>
      <c r="I274" s="649"/>
      <c r="J274" s="209" t="s">
        <v>287</v>
      </c>
      <c r="K274" s="209" t="s">
        <v>16</v>
      </c>
      <c r="L274" s="210">
        <v>342.6</v>
      </c>
    </row>
    <row r="275" spans="1:12" ht="24" x14ac:dyDescent="0.2">
      <c r="A275" s="652"/>
      <c r="B275" s="203" t="s">
        <v>6</v>
      </c>
      <c r="C275" s="207" t="s">
        <v>5</v>
      </c>
      <c r="D275" s="207" t="s">
        <v>288</v>
      </c>
      <c r="E275" s="207" t="s">
        <v>289</v>
      </c>
      <c r="F275" s="650"/>
      <c r="G275" s="650"/>
      <c r="H275" s="649" t="s">
        <v>290</v>
      </c>
      <c r="I275" s="649"/>
      <c r="J275" s="651" t="s">
        <v>287</v>
      </c>
      <c r="K275" s="651" t="s">
        <v>287</v>
      </c>
      <c r="L275" s="648">
        <v>0</v>
      </c>
    </row>
    <row r="276" spans="1:12" ht="36" x14ac:dyDescent="0.2">
      <c r="A276" s="652"/>
      <c r="B276" s="209" t="s">
        <v>1308</v>
      </c>
      <c r="C276" s="209" t="s">
        <v>3812</v>
      </c>
      <c r="D276" s="211">
        <v>43553</v>
      </c>
      <c r="E276" s="209" t="s">
        <v>1543</v>
      </c>
      <c r="F276" s="650"/>
      <c r="G276" s="650"/>
      <c r="H276" s="649"/>
      <c r="I276" s="649"/>
      <c r="J276" s="651"/>
      <c r="K276" s="651"/>
      <c r="L276" s="648"/>
    </row>
    <row r="277" spans="1:12" ht="24" x14ac:dyDescent="0.2">
      <c r="A277" s="652">
        <v>1452</v>
      </c>
      <c r="B277" s="203" t="s">
        <v>12</v>
      </c>
      <c r="C277" s="207" t="s">
        <v>11</v>
      </c>
      <c r="D277" s="207" t="s">
        <v>280</v>
      </c>
      <c r="E277" s="207" t="s">
        <v>281</v>
      </c>
      <c r="F277" s="653" t="s">
        <v>8</v>
      </c>
      <c r="G277" s="653"/>
      <c r="H277" s="650"/>
      <c r="I277" s="650"/>
      <c r="J277" s="650"/>
      <c r="K277" s="650"/>
      <c r="L277" s="650"/>
    </row>
    <row r="278" spans="1:12" x14ac:dyDescent="0.2">
      <c r="A278" s="652"/>
      <c r="B278" s="651" t="s">
        <v>4484</v>
      </c>
      <c r="C278" s="654" t="s">
        <v>4485</v>
      </c>
      <c r="D278" s="655">
        <v>43405</v>
      </c>
      <c r="E278" s="651" t="s">
        <v>3829</v>
      </c>
      <c r="F278" s="651" t="s">
        <v>4486</v>
      </c>
      <c r="G278" s="651"/>
      <c r="H278" s="649" t="s">
        <v>286</v>
      </c>
      <c r="I278" s="649"/>
      <c r="J278" s="209" t="s">
        <v>287</v>
      </c>
      <c r="K278" s="209" t="s">
        <v>16</v>
      </c>
      <c r="L278" s="210">
        <v>311.26</v>
      </c>
    </row>
    <row r="279" spans="1:12" x14ac:dyDescent="0.2">
      <c r="A279" s="652"/>
      <c r="B279" s="651"/>
      <c r="C279" s="654"/>
      <c r="D279" s="655"/>
      <c r="E279" s="651"/>
      <c r="F279" s="651"/>
      <c r="G279" s="651"/>
      <c r="H279" s="649" t="s">
        <v>242</v>
      </c>
      <c r="I279" s="649"/>
      <c r="J279" s="209" t="s">
        <v>287</v>
      </c>
      <c r="K279" s="209" t="s">
        <v>16</v>
      </c>
      <c r="L279" s="210">
        <v>286.88</v>
      </c>
    </row>
    <row r="280" spans="1:12" ht="24" x14ac:dyDescent="0.2">
      <c r="A280" s="652"/>
      <c r="B280" s="203" t="s">
        <v>6</v>
      </c>
      <c r="C280" s="207" t="s">
        <v>5</v>
      </c>
      <c r="D280" s="207" t="s">
        <v>288</v>
      </c>
      <c r="E280" s="207" t="s">
        <v>289</v>
      </c>
      <c r="F280" s="650"/>
      <c r="G280" s="650"/>
      <c r="H280" s="649" t="s">
        <v>290</v>
      </c>
      <c r="I280" s="649"/>
      <c r="J280" s="651" t="s">
        <v>287</v>
      </c>
      <c r="K280" s="651" t="s">
        <v>16</v>
      </c>
      <c r="L280" s="648">
        <v>223.26</v>
      </c>
    </row>
    <row r="281" spans="1:12" ht="24" x14ac:dyDescent="0.2">
      <c r="A281" s="652"/>
      <c r="B281" s="209" t="s">
        <v>460</v>
      </c>
      <c r="C281" s="209" t="s">
        <v>4486</v>
      </c>
      <c r="D281" s="211">
        <v>43406</v>
      </c>
      <c r="E281" s="209" t="s">
        <v>2803</v>
      </c>
      <c r="F281" s="650"/>
      <c r="G281" s="650"/>
      <c r="H281" s="649"/>
      <c r="I281" s="649"/>
      <c r="J281" s="651"/>
      <c r="K281" s="651"/>
      <c r="L281" s="648"/>
    </row>
    <row r="282" spans="1:12" ht="24" x14ac:dyDescent="0.2">
      <c r="A282" s="652">
        <v>1453</v>
      </c>
      <c r="B282" s="203" t="s">
        <v>12</v>
      </c>
      <c r="C282" s="207" t="s">
        <v>11</v>
      </c>
      <c r="D282" s="207" t="s">
        <v>280</v>
      </c>
      <c r="E282" s="207" t="s">
        <v>281</v>
      </c>
      <c r="F282" s="653" t="s">
        <v>8</v>
      </c>
      <c r="G282" s="653"/>
      <c r="H282" s="650"/>
      <c r="I282" s="650"/>
      <c r="J282" s="650"/>
      <c r="K282" s="650"/>
      <c r="L282" s="650"/>
    </row>
    <row r="283" spans="1:12" x14ac:dyDescent="0.2">
      <c r="A283" s="652"/>
      <c r="B283" s="651" t="s">
        <v>4487</v>
      </c>
      <c r="C283" s="654" t="s">
        <v>4488</v>
      </c>
      <c r="D283" s="655">
        <v>43529</v>
      </c>
      <c r="E283" s="651" t="s">
        <v>1281</v>
      </c>
      <c r="F283" s="651" t="s">
        <v>727</v>
      </c>
      <c r="G283" s="651"/>
      <c r="H283" s="649" t="s">
        <v>286</v>
      </c>
      <c r="I283" s="649"/>
      <c r="J283" s="209" t="s">
        <v>287</v>
      </c>
      <c r="K283" s="209" t="s">
        <v>287</v>
      </c>
      <c r="L283" s="210">
        <v>0</v>
      </c>
    </row>
    <row r="284" spans="1:12" x14ac:dyDescent="0.2">
      <c r="A284" s="652"/>
      <c r="B284" s="651"/>
      <c r="C284" s="654"/>
      <c r="D284" s="655"/>
      <c r="E284" s="651"/>
      <c r="F284" s="651"/>
      <c r="G284" s="651"/>
      <c r="H284" s="649" t="s">
        <v>242</v>
      </c>
      <c r="I284" s="649"/>
      <c r="J284" s="651" t="s">
        <v>287</v>
      </c>
      <c r="K284" s="651" t="s">
        <v>16</v>
      </c>
      <c r="L284" s="648">
        <v>859.27</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287</v>
      </c>
      <c r="L286" s="648">
        <v>0</v>
      </c>
    </row>
    <row r="287" spans="1:12" ht="24" x14ac:dyDescent="0.2">
      <c r="A287" s="652"/>
      <c r="B287" s="209" t="s">
        <v>291</v>
      </c>
      <c r="C287" s="209" t="s">
        <v>727</v>
      </c>
      <c r="D287" s="211">
        <v>43534</v>
      </c>
      <c r="E287" s="209" t="s">
        <v>3249</v>
      </c>
      <c r="F287" s="650"/>
      <c r="G287" s="650"/>
      <c r="H287" s="649"/>
      <c r="I287" s="649"/>
      <c r="J287" s="651"/>
      <c r="K287" s="651"/>
      <c r="L287" s="648"/>
    </row>
    <row r="288" spans="1:12" ht="24" x14ac:dyDescent="0.2">
      <c r="A288" s="652">
        <v>1454</v>
      </c>
      <c r="B288" s="203" t="s">
        <v>12</v>
      </c>
      <c r="C288" s="207" t="s">
        <v>11</v>
      </c>
      <c r="D288" s="207" t="s">
        <v>280</v>
      </c>
      <c r="E288" s="207" t="s">
        <v>281</v>
      </c>
      <c r="F288" s="653" t="s">
        <v>8</v>
      </c>
      <c r="G288" s="653"/>
      <c r="H288" s="650"/>
      <c r="I288" s="650"/>
      <c r="J288" s="650"/>
      <c r="K288" s="650"/>
      <c r="L288" s="650"/>
    </row>
    <row r="289" spans="1:12" x14ac:dyDescent="0.2">
      <c r="A289" s="652"/>
      <c r="B289" s="651" t="s">
        <v>4489</v>
      </c>
      <c r="C289" s="654" t="s">
        <v>4490</v>
      </c>
      <c r="D289" s="655">
        <v>43437</v>
      </c>
      <c r="E289" s="651" t="s">
        <v>628</v>
      </c>
      <c r="F289" s="651" t="s">
        <v>4491</v>
      </c>
      <c r="G289" s="651"/>
      <c r="H289" s="649" t="s">
        <v>286</v>
      </c>
      <c r="I289" s="649"/>
      <c r="J289" s="209" t="s">
        <v>287</v>
      </c>
      <c r="K289" s="209" t="s">
        <v>287</v>
      </c>
      <c r="L289" s="210">
        <v>0</v>
      </c>
    </row>
    <row r="290" spans="1:12" x14ac:dyDescent="0.2">
      <c r="A290" s="652"/>
      <c r="B290" s="651"/>
      <c r="C290" s="654"/>
      <c r="D290" s="655"/>
      <c r="E290" s="651"/>
      <c r="F290" s="651"/>
      <c r="G290" s="651"/>
      <c r="H290" s="649" t="s">
        <v>242</v>
      </c>
      <c r="I290" s="649"/>
      <c r="J290" s="209" t="s">
        <v>287</v>
      </c>
      <c r="K290" s="209" t="s">
        <v>287</v>
      </c>
      <c r="L290" s="210">
        <v>0</v>
      </c>
    </row>
    <row r="291" spans="1:12" ht="24" x14ac:dyDescent="0.2">
      <c r="A291" s="652"/>
      <c r="B291" s="203" t="s">
        <v>6</v>
      </c>
      <c r="C291" s="207" t="s">
        <v>5</v>
      </c>
      <c r="D291" s="207" t="s">
        <v>288</v>
      </c>
      <c r="E291" s="207" t="s">
        <v>289</v>
      </c>
      <c r="F291" s="650"/>
      <c r="G291" s="650"/>
      <c r="H291" s="649" t="s">
        <v>290</v>
      </c>
      <c r="I291" s="649"/>
      <c r="J291" s="651" t="s">
        <v>287</v>
      </c>
      <c r="K291" s="651" t="s">
        <v>16</v>
      </c>
      <c r="L291" s="648">
        <v>2598</v>
      </c>
    </row>
    <row r="292" spans="1:12" ht="24" x14ac:dyDescent="0.2">
      <c r="A292" s="652"/>
      <c r="B292" s="209" t="s">
        <v>439</v>
      </c>
      <c r="C292" s="209" t="s">
        <v>4491</v>
      </c>
      <c r="D292" s="211">
        <v>43439</v>
      </c>
      <c r="E292" s="209" t="s">
        <v>3098</v>
      </c>
      <c r="F292" s="650"/>
      <c r="G292" s="650"/>
      <c r="H292" s="649"/>
      <c r="I292" s="649"/>
      <c r="J292" s="651"/>
      <c r="K292" s="651"/>
      <c r="L292" s="648"/>
    </row>
    <row r="293" spans="1:12" ht="24" x14ac:dyDescent="0.2">
      <c r="A293" s="652">
        <v>1455</v>
      </c>
      <c r="B293" s="203" t="s">
        <v>12</v>
      </c>
      <c r="C293" s="207" t="s">
        <v>11</v>
      </c>
      <c r="D293" s="207" t="s">
        <v>280</v>
      </c>
      <c r="E293" s="207" t="s">
        <v>281</v>
      </c>
      <c r="F293" s="653" t="s">
        <v>8</v>
      </c>
      <c r="G293" s="653"/>
      <c r="H293" s="650"/>
      <c r="I293" s="650"/>
      <c r="J293" s="650"/>
      <c r="K293" s="650"/>
      <c r="L293" s="650"/>
    </row>
    <row r="294" spans="1:12" x14ac:dyDescent="0.2">
      <c r="A294" s="652"/>
      <c r="B294" s="651" t="s">
        <v>4489</v>
      </c>
      <c r="C294" s="654" t="s">
        <v>4492</v>
      </c>
      <c r="D294" s="655">
        <v>43521</v>
      </c>
      <c r="E294" s="651" t="s">
        <v>377</v>
      </c>
      <c r="F294" s="651" t="s">
        <v>1290</v>
      </c>
      <c r="G294" s="651"/>
      <c r="H294" s="649" t="s">
        <v>286</v>
      </c>
      <c r="I294" s="649"/>
      <c r="J294" s="209" t="s">
        <v>287</v>
      </c>
      <c r="K294" s="209" t="s">
        <v>16</v>
      </c>
      <c r="L294" s="210">
        <v>520.67999999999995</v>
      </c>
    </row>
    <row r="295" spans="1:12" x14ac:dyDescent="0.2">
      <c r="A295" s="652"/>
      <c r="B295" s="651"/>
      <c r="C295" s="654"/>
      <c r="D295" s="655"/>
      <c r="E295" s="651"/>
      <c r="F295" s="651"/>
      <c r="G295" s="651"/>
      <c r="H295" s="649" t="s">
        <v>242</v>
      </c>
      <c r="I295" s="649"/>
      <c r="J295" s="651" t="s">
        <v>287</v>
      </c>
      <c r="K295" s="651" t="s">
        <v>16</v>
      </c>
      <c r="L295" s="648">
        <v>336</v>
      </c>
    </row>
    <row r="296" spans="1:12" x14ac:dyDescent="0.2">
      <c r="A296" s="652"/>
      <c r="B296" s="651"/>
      <c r="C296" s="654"/>
      <c r="D296" s="655"/>
      <c r="E296" s="651"/>
      <c r="F296" s="651"/>
      <c r="G296" s="651"/>
      <c r="H296" s="649"/>
      <c r="I296" s="649"/>
      <c r="J296" s="651"/>
      <c r="K296" s="651"/>
      <c r="L296" s="648"/>
    </row>
    <row r="297" spans="1:12" ht="24" x14ac:dyDescent="0.2">
      <c r="A297" s="652"/>
      <c r="B297" s="203" t="s">
        <v>6</v>
      </c>
      <c r="C297" s="207" t="s">
        <v>5</v>
      </c>
      <c r="D297" s="207" t="s">
        <v>288</v>
      </c>
      <c r="E297" s="207" t="s">
        <v>289</v>
      </c>
      <c r="F297" s="650"/>
      <c r="G297" s="650"/>
      <c r="H297" s="649" t="s">
        <v>290</v>
      </c>
      <c r="I297" s="649"/>
      <c r="J297" s="651" t="s">
        <v>287</v>
      </c>
      <c r="K297" s="651" t="s">
        <v>287</v>
      </c>
      <c r="L297" s="648">
        <v>0</v>
      </c>
    </row>
    <row r="298" spans="1:12" ht="24" x14ac:dyDescent="0.2">
      <c r="A298" s="652"/>
      <c r="B298" s="209" t="s">
        <v>439</v>
      </c>
      <c r="C298" s="209" t="s">
        <v>1290</v>
      </c>
      <c r="D298" s="211">
        <v>43523</v>
      </c>
      <c r="E298" s="209" t="s">
        <v>590</v>
      </c>
      <c r="F298" s="650"/>
      <c r="G298" s="650"/>
      <c r="H298" s="649"/>
      <c r="I298" s="649"/>
      <c r="J298" s="651"/>
      <c r="K298" s="651"/>
      <c r="L298" s="648"/>
    </row>
    <row r="299" spans="1:12" ht="24" x14ac:dyDescent="0.2">
      <c r="A299" s="652">
        <v>1456</v>
      </c>
      <c r="B299" s="203" t="s">
        <v>12</v>
      </c>
      <c r="C299" s="207" t="s">
        <v>11</v>
      </c>
      <c r="D299" s="207" t="s">
        <v>280</v>
      </c>
      <c r="E299" s="207" t="s">
        <v>281</v>
      </c>
      <c r="F299" s="653" t="s">
        <v>8</v>
      </c>
      <c r="G299" s="653"/>
      <c r="H299" s="650"/>
      <c r="I299" s="650"/>
      <c r="J299" s="650"/>
      <c r="K299" s="650"/>
      <c r="L299" s="650"/>
    </row>
    <row r="300" spans="1:12" x14ac:dyDescent="0.2">
      <c r="A300" s="652"/>
      <c r="B300" s="651" t="s">
        <v>4489</v>
      </c>
      <c r="C300" s="654" t="s">
        <v>4493</v>
      </c>
      <c r="D300" s="655">
        <v>43548</v>
      </c>
      <c r="E300" s="651" t="s">
        <v>1903</v>
      </c>
      <c r="F300" s="651" t="s">
        <v>4494</v>
      </c>
      <c r="G300" s="651"/>
      <c r="H300" s="649" t="s">
        <v>286</v>
      </c>
      <c r="I300" s="649"/>
      <c r="J300" s="209" t="s">
        <v>287</v>
      </c>
      <c r="K300" s="209" t="s">
        <v>16</v>
      </c>
      <c r="L300" s="210">
        <v>420.23</v>
      </c>
    </row>
    <row r="301" spans="1:12" x14ac:dyDescent="0.2">
      <c r="A301" s="652"/>
      <c r="B301" s="651"/>
      <c r="C301" s="654"/>
      <c r="D301" s="655"/>
      <c r="E301" s="651"/>
      <c r="F301" s="651"/>
      <c r="G301" s="651"/>
      <c r="H301" s="649" t="s">
        <v>242</v>
      </c>
      <c r="I301" s="649"/>
      <c r="J301" s="209" t="s">
        <v>287</v>
      </c>
      <c r="K301" s="209" t="s">
        <v>16</v>
      </c>
      <c r="L301" s="210">
        <v>238.3</v>
      </c>
    </row>
    <row r="302" spans="1:12" ht="24" x14ac:dyDescent="0.2">
      <c r="A302" s="652"/>
      <c r="B302" s="203" t="s">
        <v>6</v>
      </c>
      <c r="C302" s="207" t="s">
        <v>5</v>
      </c>
      <c r="D302" s="207" t="s">
        <v>288</v>
      </c>
      <c r="E302" s="207" t="s">
        <v>289</v>
      </c>
      <c r="F302" s="650"/>
      <c r="G302" s="650"/>
      <c r="H302" s="649" t="s">
        <v>290</v>
      </c>
      <c r="I302" s="649"/>
      <c r="J302" s="651" t="s">
        <v>287</v>
      </c>
      <c r="K302" s="651" t="s">
        <v>287</v>
      </c>
      <c r="L302" s="648">
        <v>0</v>
      </c>
    </row>
    <row r="303" spans="1:12" ht="24" x14ac:dyDescent="0.2">
      <c r="A303" s="652"/>
      <c r="B303" s="209" t="s">
        <v>439</v>
      </c>
      <c r="C303" s="209" t="s">
        <v>4494</v>
      </c>
      <c r="D303" s="211">
        <v>43550</v>
      </c>
      <c r="E303" s="209" t="s">
        <v>3511</v>
      </c>
      <c r="F303" s="650"/>
      <c r="G303" s="650"/>
      <c r="H303" s="649"/>
      <c r="I303" s="649"/>
      <c r="J303" s="651"/>
      <c r="K303" s="651"/>
      <c r="L303" s="648"/>
    </row>
    <row r="304" spans="1:12" ht="24" x14ac:dyDescent="0.2">
      <c r="A304" s="652">
        <v>1457</v>
      </c>
      <c r="B304" s="203" t="s">
        <v>12</v>
      </c>
      <c r="C304" s="207" t="s">
        <v>11</v>
      </c>
      <c r="D304" s="207" t="s">
        <v>280</v>
      </c>
      <c r="E304" s="207" t="s">
        <v>281</v>
      </c>
      <c r="F304" s="653" t="s">
        <v>8</v>
      </c>
      <c r="G304" s="653"/>
      <c r="H304" s="650"/>
      <c r="I304" s="650"/>
      <c r="J304" s="650"/>
      <c r="K304" s="650"/>
      <c r="L304" s="650"/>
    </row>
    <row r="305" spans="1:12" x14ac:dyDescent="0.2">
      <c r="A305" s="652"/>
      <c r="B305" s="651" t="s">
        <v>4495</v>
      </c>
      <c r="C305" s="654" t="s">
        <v>4496</v>
      </c>
      <c r="D305" s="655">
        <v>43397</v>
      </c>
      <c r="E305" s="651" t="s">
        <v>321</v>
      </c>
      <c r="F305" s="651" t="s">
        <v>4497</v>
      </c>
      <c r="G305" s="651"/>
      <c r="H305" s="649" t="s">
        <v>286</v>
      </c>
      <c r="I305" s="649"/>
      <c r="J305" s="209" t="s">
        <v>287</v>
      </c>
      <c r="K305" s="209" t="s">
        <v>16</v>
      </c>
      <c r="L305" s="210">
        <v>493.62</v>
      </c>
    </row>
    <row r="306" spans="1:12" x14ac:dyDescent="0.2">
      <c r="A306" s="652"/>
      <c r="B306" s="651"/>
      <c r="C306" s="654"/>
      <c r="D306" s="655"/>
      <c r="E306" s="651"/>
      <c r="F306" s="651"/>
      <c r="G306" s="651"/>
      <c r="H306" s="649" t="s">
        <v>242</v>
      </c>
      <c r="I306" s="649"/>
      <c r="J306" s="651" t="s">
        <v>287</v>
      </c>
      <c r="K306" s="651" t="s">
        <v>16</v>
      </c>
      <c r="L306" s="648">
        <v>506.1</v>
      </c>
    </row>
    <row r="307" spans="1:12" x14ac:dyDescent="0.2">
      <c r="A307" s="652"/>
      <c r="B307" s="651"/>
      <c r="C307" s="654"/>
      <c r="D307" s="655"/>
      <c r="E307" s="651"/>
      <c r="F307" s="651"/>
      <c r="G307" s="651"/>
      <c r="H307" s="649"/>
      <c r="I307" s="649"/>
      <c r="J307" s="651"/>
      <c r="K307" s="651"/>
      <c r="L307" s="648"/>
    </row>
    <row r="308" spans="1:12" ht="24" x14ac:dyDescent="0.2">
      <c r="A308" s="652"/>
      <c r="B308" s="203" t="s">
        <v>6</v>
      </c>
      <c r="C308" s="207" t="s">
        <v>5</v>
      </c>
      <c r="D308" s="207" t="s">
        <v>288</v>
      </c>
      <c r="E308" s="207" t="s">
        <v>289</v>
      </c>
      <c r="F308" s="650"/>
      <c r="G308" s="650"/>
      <c r="H308" s="649" t="s">
        <v>290</v>
      </c>
      <c r="I308" s="649"/>
      <c r="J308" s="651" t="s">
        <v>287</v>
      </c>
      <c r="K308" s="651" t="s">
        <v>16</v>
      </c>
      <c r="L308" s="648">
        <v>374</v>
      </c>
    </row>
    <row r="309" spans="1:12" ht="24" x14ac:dyDescent="0.2">
      <c r="A309" s="652"/>
      <c r="B309" s="209" t="s">
        <v>460</v>
      </c>
      <c r="C309" s="209" t="s">
        <v>4497</v>
      </c>
      <c r="D309" s="211">
        <v>43399</v>
      </c>
      <c r="E309" s="209" t="s">
        <v>791</v>
      </c>
      <c r="F309" s="650"/>
      <c r="G309" s="650"/>
      <c r="H309" s="649"/>
      <c r="I309" s="649"/>
      <c r="J309" s="651"/>
      <c r="K309" s="651"/>
      <c r="L309" s="648"/>
    </row>
    <row r="310" spans="1:12" ht="24" x14ac:dyDescent="0.2">
      <c r="A310" s="652">
        <v>1458</v>
      </c>
      <c r="B310" s="203" t="s">
        <v>12</v>
      </c>
      <c r="C310" s="207" t="s">
        <v>11</v>
      </c>
      <c r="D310" s="207" t="s">
        <v>280</v>
      </c>
      <c r="E310" s="207" t="s">
        <v>281</v>
      </c>
      <c r="F310" s="653" t="s">
        <v>8</v>
      </c>
      <c r="G310" s="653"/>
      <c r="H310" s="650"/>
      <c r="I310" s="650"/>
      <c r="J310" s="650"/>
      <c r="K310" s="650"/>
      <c r="L310" s="650"/>
    </row>
    <row r="311" spans="1:12" x14ac:dyDescent="0.2">
      <c r="A311" s="652"/>
      <c r="B311" s="651" t="s">
        <v>4495</v>
      </c>
      <c r="C311" s="654" t="s">
        <v>4498</v>
      </c>
      <c r="D311" s="655">
        <v>43410</v>
      </c>
      <c r="E311" s="651" t="s">
        <v>1258</v>
      </c>
      <c r="F311" s="651" t="s">
        <v>4499</v>
      </c>
      <c r="G311" s="651"/>
      <c r="H311" s="649" t="s">
        <v>286</v>
      </c>
      <c r="I311" s="649"/>
      <c r="J311" s="209" t="s">
        <v>287</v>
      </c>
      <c r="K311" s="209" t="s">
        <v>16</v>
      </c>
      <c r="L311" s="210">
        <v>422.26</v>
      </c>
    </row>
    <row r="312" spans="1:12" x14ac:dyDescent="0.2">
      <c r="A312" s="652"/>
      <c r="B312" s="651"/>
      <c r="C312" s="654"/>
      <c r="D312" s="655"/>
      <c r="E312" s="651"/>
      <c r="F312" s="651"/>
      <c r="G312" s="651"/>
      <c r="H312" s="649" t="s">
        <v>242</v>
      </c>
      <c r="I312" s="649"/>
      <c r="J312" s="651" t="s">
        <v>287</v>
      </c>
      <c r="K312" s="651" t="s">
        <v>287</v>
      </c>
      <c r="L312" s="648">
        <v>0</v>
      </c>
    </row>
    <row r="313" spans="1:12" x14ac:dyDescent="0.2">
      <c r="A313" s="652"/>
      <c r="B313" s="651"/>
      <c r="C313" s="654"/>
      <c r="D313" s="655"/>
      <c r="E313" s="651"/>
      <c r="F313" s="651"/>
      <c r="G313" s="651"/>
      <c r="H313" s="649"/>
      <c r="I313" s="649"/>
      <c r="J313" s="651"/>
      <c r="K313" s="651"/>
      <c r="L313" s="648"/>
    </row>
    <row r="314" spans="1:12" ht="24" x14ac:dyDescent="0.2">
      <c r="A314" s="652"/>
      <c r="B314" s="203" t="s">
        <v>6</v>
      </c>
      <c r="C314" s="207" t="s">
        <v>5</v>
      </c>
      <c r="D314" s="207" t="s">
        <v>288</v>
      </c>
      <c r="E314" s="207" t="s">
        <v>289</v>
      </c>
      <c r="F314" s="650"/>
      <c r="G314" s="650"/>
      <c r="H314" s="649" t="s">
        <v>290</v>
      </c>
      <c r="I314" s="649"/>
      <c r="J314" s="651" t="s">
        <v>287</v>
      </c>
      <c r="K314" s="651" t="s">
        <v>287</v>
      </c>
      <c r="L314" s="648">
        <v>0</v>
      </c>
    </row>
    <row r="315" spans="1:12" ht="24" x14ac:dyDescent="0.2">
      <c r="A315" s="652"/>
      <c r="B315" s="209" t="s">
        <v>460</v>
      </c>
      <c r="C315" s="209" t="s">
        <v>4499</v>
      </c>
      <c r="D315" s="211">
        <v>43418</v>
      </c>
      <c r="E315" s="209" t="s">
        <v>4055</v>
      </c>
      <c r="F315" s="650"/>
      <c r="G315" s="650"/>
      <c r="H315" s="649"/>
      <c r="I315" s="649"/>
      <c r="J315" s="651"/>
      <c r="K315" s="651"/>
      <c r="L315" s="648"/>
    </row>
    <row r="316" spans="1:12" ht="24" x14ac:dyDescent="0.2">
      <c r="A316" s="652">
        <v>1459</v>
      </c>
      <c r="B316" s="203" t="s">
        <v>12</v>
      </c>
      <c r="C316" s="207" t="s">
        <v>11</v>
      </c>
      <c r="D316" s="207" t="s">
        <v>280</v>
      </c>
      <c r="E316" s="207" t="s">
        <v>281</v>
      </c>
      <c r="F316" s="653" t="s">
        <v>8</v>
      </c>
      <c r="G316" s="653"/>
      <c r="H316" s="650"/>
      <c r="I316" s="650"/>
      <c r="J316" s="650"/>
      <c r="K316" s="650"/>
      <c r="L316" s="650"/>
    </row>
    <row r="317" spans="1:12" x14ac:dyDescent="0.2">
      <c r="A317" s="652"/>
      <c r="B317" s="651" t="s">
        <v>4495</v>
      </c>
      <c r="C317" s="654" t="s">
        <v>4498</v>
      </c>
      <c r="D317" s="655">
        <v>43410</v>
      </c>
      <c r="E317" s="651" t="s">
        <v>1258</v>
      </c>
      <c r="F317" s="651" t="s">
        <v>4500</v>
      </c>
      <c r="G317" s="651"/>
      <c r="H317" s="649" t="s">
        <v>286</v>
      </c>
      <c r="I317" s="649"/>
      <c r="J317" s="209" t="s">
        <v>287</v>
      </c>
      <c r="K317" s="209" t="s">
        <v>16</v>
      </c>
      <c r="L317" s="210">
        <v>501.05</v>
      </c>
    </row>
    <row r="318" spans="1:12" x14ac:dyDescent="0.2">
      <c r="A318" s="652"/>
      <c r="B318" s="651"/>
      <c r="C318" s="654"/>
      <c r="D318" s="655"/>
      <c r="E318" s="651"/>
      <c r="F318" s="651"/>
      <c r="G318" s="651"/>
      <c r="H318" s="649" t="s">
        <v>242</v>
      </c>
      <c r="I318" s="649"/>
      <c r="J318" s="651" t="s">
        <v>287</v>
      </c>
      <c r="K318" s="651" t="s">
        <v>16</v>
      </c>
      <c r="L318" s="648">
        <v>1709.08</v>
      </c>
    </row>
    <row r="319" spans="1:12" x14ac:dyDescent="0.2">
      <c r="A319" s="652"/>
      <c r="B319" s="651"/>
      <c r="C319" s="654"/>
      <c r="D319" s="655"/>
      <c r="E319" s="651"/>
      <c r="F319" s="651"/>
      <c r="G319" s="651"/>
      <c r="H319" s="649"/>
      <c r="I319" s="649"/>
      <c r="J319" s="651"/>
      <c r="K319" s="651"/>
      <c r="L319" s="648"/>
    </row>
    <row r="320" spans="1:12" ht="24" x14ac:dyDescent="0.2">
      <c r="A320" s="652"/>
      <c r="B320" s="203" t="s">
        <v>6</v>
      </c>
      <c r="C320" s="207" t="s">
        <v>5</v>
      </c>
      <c r="D320" s="207" t="s">
        <v>288</v>
      </c>
      <c r="E320" s="207" t="s">
        <v>289</v>
      </c>
      <c r="F320" s="650"/>
      <c r="G320" s="650"/>
      <c r="H320" s="649" t="s">
        <v>290</v>
      </c>
      <c r="I320" s="649"/>
      <c r="J320" s="651" t="s">
        <v>287</v>
      </c>
      <c r="K320" s="651" t="s">
        <v>16</v>
      </c>
      <c r="L320" s="648">
        <v>250.02</v>
      </c>
    </row>
    <row r="321" spans="1:12" ht="24" x14ac:dyDescent="0.2">
      <c r="A321" s="652"/>
      <c r="B321" s="209" t="s">
        <v>460</v>
      </c>
      <c r="C321" s="209" t="s">
        <v>4500</v>
      </c>
      <c r="D321" s="211">
        <v>43418</v>
      </c>
      <c r="E321" s="209" t="s">
        <v>4055</v>
      </c>
      <c r="F321" s="650"/>
      <c r="G321" s="650"/>
      <c r="H321" s="649"/>
      <c r="I321" s="649"/>
      <c r="J321" s="651"/>
      <c r="K321" s="651"/>
      <c r="L321" s="648"/>
    </row>
    <row r="322" spans="1:12" ht="24" x14ac:dyDescent="0.2">
      <c r="A322" s="652">
        <v>1460</v>
      </c>
      <c r="B322" s="203" t="s">
        <v>12</v>
      </c>
      <c r="C322" s="207" t="s">
        <v>11</v>
      </c>
      <c r="D322" s="207" t="s">
        <v>280</v>
      </c>
      <c r="E322" s="207" t="s">
        <v>281</v>
      </c>
      <c r="F322" s="653" t="s">
        <v>8</v>
      </c>
      <c r="G322" s="653"/>
      <c r="H322" s="650"/>
      <c r="I322" s="650"/>
      <c r="J322" s="650"/>
      <c r="K322" s="650"/>
      <c r="L322" s="650"/>
    </row>
    <row r="323" spans="1:12" x14ac:dyDescent="0.2">
      <c r="A323" s="652"/>
      <c r="B323" s="651" t="s">
        <v>4495</v>
      </c>
      <c r="C323" s="654" t="s">
        <v>4501</v>
      </c>
      <c r="D323" s="655">
        <v>43434</v>
      </c>
      <c r="E323" s="651" t="s">
        <v>3032</v>
      </c>
      <c r="F323" s="651" t="s">
        <v>4502</v>
      </c>
      <c r="G323" s="651"/>
      <c r="H323" s="649" t="s">
        <v>286</v>
      </c>
      <c r="I323" s="649"/>
      <c r="J323" s="209" t="s">
        <v>287</v>
      </c>
      <c r="K323" s="209" t="s">
        <v>16</v>
      </c>
      <c r="L323" s="210">
        <v>830.36</v>
      </c>
    </row>
    <row r="324" spans="1:12" x14ac:dyDescent="0.2">
      <c r="A324" s="652"/>
      <c r="B324" s="651"/>
      <c r="C324" s="654"/>
      <c r="D324" s="655"/>
      <c r="E324" s="651"/>
      <c r="F324" s="651"/>
      <c r="G324" s="651"/>
      <c r="H324" s="649" t="s">
        <v>242</v>
      </c>
      <c r="I324" s="649"/>
      <c r="J324" s="651" t="s">
        <v>287</v>
      </c>
      <c r="K324" s="651" t="s">
        <v>287</v>
      </c>
      <c r="L324" s="648">
        <v>0</v>
      </c>
    </row>
    <row r="325" spans="1:12" x14ac:dyDescent="0.2">
      <c r="A325" s="652"/>
      <c r="B325" s="651"/>
      <c r="C325" s="654"/>
      <c r="D325" s="655"/>
      <c r="E325" s="651"/>
      <c r="F325" s="651"/>
      <c r="G325" s="651"/>
      <c r="H325" s="649"/>
      <c r="I325" s="649"/>
      <c r="J325" s="651"/>
      <c r="K325" s="651"/>
      <c r="L325" s="648"/>
    </row>
    <row r="326" spans="1:12" x14ac:dyDescent="0.2">
      <c r="A326" s="652"/>
      <c r="B326" s="651"/>
      <c r="C326" s="654"/>
      <c r="D326" s="655"/>
      <c r="E326" s="651"/>
      <c r="F326" s="651"/>
      <c r="G326" s="651"/>
      <c r="H326" s="649"/>
      <c r="I326" s="649"/>
      <c r="J326" s="651"/>
      <c r="K326" s="651"/>
      <c r="L326" s="648"/>
    </row>
    <row r="327" spans="1:12" ht="24" x14ac:dyDescent="0.2">
      <c r="A327" s="652"/>
      <c r="B327" s="203" t="s">
        <v>6</v>
      </c>
      <c r="C327" s="207" t="s">
        <v>5</v>
      </c>
      <c r="D327" s="207" t="s">
        <v>288</v>
      </c>
      <c r="E327" s="207" t="s">
        <v>289</v>
      </c>
      <c r="F327" s="650"/>
      <c r="G327" s="650"/>
      <c r="H327" s="649" t="s">
        <v>290</v>
      </c>
      <c r="I327" s="649"/>
      <c r="J327" s="651" t="s">
        <v>287</v>
      </c>
      <c r="K327" s="651" t="s">
        <v>16</v>
      </c>
      <c r="L327" s="648">
        <v>681.45</v>
      </c>
    </row>
    <row r="328" spans="1:12" ht="24" x14ac:dyDescent="0.2">
      <c r="A328" s="652"/>
      <c r="B328" s="209" t="s">
        <v>460</v>
      </c>
      <c r="C328" s="209" t="s">
        <v>4502</v>
      </c>
      <c r="D328" s="211">
        <v>43443</v>
      </c>
      <c r="E328" s="209" t="s">
        <v>2631</v>
      </c>
      <c r="F328" s="650"/>
      <c r="G328" s="650"/>
      <c r="H328" s="649"/>
      <c r="I328" s="649"/>
      <c r="J328" s="651"/>
      <c r="K328" s="651"/>
      <c r="L328" s="648"/>
    </row>
    <row r="329" spans="1:12" ht="24" x14ac:dyDescent="0.2">
      <c r="A329" s="652">
        <v>1461</v>
      </c>
      <c r="B329" s="203" t="s">
        <v>12</v>
      </c>
      <c r="C329" s="207" t="s">
        <v>11</v>
      </c>
      <c r="D329" s="207" t="s">
        <v>280</v>
      </c>
      <c r="E329" s="207" t="s">
        <v>281</v>
      </c>
      <c r="F329" s="653" t="s">
        <v>8</v>
      </c>
      <c r="G329" s="653"/>
      <c r="H329" s="650"/>
      <c r="I329" s="650"/>
      <c r="J329" s="650"/>
      <c r="K329" s="650"/>
      <c r="L329" s="650"/>
    </row>
    <row r="330" spans="1:12" x14ac:dyDescent="0.2">
      <c r="A330" s="652"/>
      <c r="B330" s="651" t="s">
        <v>4495</v>
      </c>
      <c r="C330" s="654" t="s">
        <v>4503</v>
      </c>
      <c r="D330" s="655">
        <v>43502</v>
      </c>
      <c r="E330" s="651" t="s">
        <v>377</v>
      </c>
      <c r="F330" s="651" t="s">
        <v>4504</v>
      </c>
      <c r="G330" s="651"/>
      <c r="H330" s="649" t="s">
        <v>286</v>
      </c>
      <c r="I330" s="649"/>
      <c r="J330" s="209" t="s">
        <v>287</v>
      </c>
      <c r="K330" s="209" t="s">
        <v>16</v>
      </c>
      <c r="L330" s="210">
        <v>383</v>
      </c>
    </row>
    <row r="331" spans="1:12" x14ac:dyDescent="0.2">
      <c r="A331" s="652"/>
      <c r="B331" s="651"/>
      <c r="C331" s="654"/>
      <c r="D331" s="655"/>
      <c r="E331" s="651"/>
      <c r="F331" s="651"/>
      <c r="G331" s="651"/>
      <c r="H331" s="649" t="s">
        <v>242</v>
      </c>
      <c r="I331" s="649"/>
      <c r="J331" s="209" t="s">
        <v>287</v>
      </c>
      <c r="K331" s="209" t="s">
        <v>16</v>
      </c>
      <c r="L331" s="210">
        <v>135</v>
      </c>
    </row>
    <row r="332" spans="1:12" ht="24" x14ac:dyDescent="0.2">
      <c r="A332" s="652"/>
      <c r="B332" s="203" t="s">
        <v>6</v>
      </c>
      <c r="C332" s="207" t="s">
        <v>5</v>
      </c>
      <c r="D332" s="207" t="s">
        <v>288</v>
      </c>
      <c r="E332" s="207" t="s">
        <v>289</v>
      </c>
      <c r="F332" s="650"/>
      <c r="G332" s="650"/>
      <c r="H332" s="649" t="s">
        <v>290</v>
      </c>
      <c r="I332" s="649"/>
      <c r="J332" s="651" t="s">
        <v>287</v>
      </c>
      <c r="K332" s="651" t="s">
        <v>287</v>
      </c>
      <c r="L332" s="648">
        <v>0</v>
      </c>
    </row>
    <row r="333" spans="1:12" ht="24" x14ac:dyDescent="0.2">
      <c r="A333" s="652"/>
      <c r="B333" s="209" t="s">
        <v>460</v>
      </c>
      <c r="C333" s="209" t="s">
        <v>4504</v>
      </c>
      <c r="D333" s="211">
        <v>43504</v>
      </c>
      <c r="E333" s="209" t="s">
        <v>2620</v>
      </c>
      <c r="F333" s="650"/>
      <c r="G333" s="650"/>
      <c r="H333" s="649"/>
      <c r="I333" s="649"/>
      <c r="J333" s="651"/>
      <c r="K333" s="651"/>
      <c r="L333" s="648"/>
    </row>
    <row r="334" spans="1:12" ht="24" x14ac:dyDescent="0.2">
      <c r="A334" s="652">
        <v>1462</v>
      </c>
      <c r="B334" s="203" t="s">
        <v>12</v>
      </c>
      <c r="C334" s="207" t="s">
        <v>11</v>
      </c>
      <c r="D334" s="207" t="s">
        <v>280</v>
      </c>
      <c r="E334" s="207" t="s">
        <v>281</v>
      </c>
      <c r="F334" s="653" t="s">
        <v>8</v>
      </c>
      <c r="G334" s="653"/>
      <c r="H334" s="650"/>
      <c r="I334" s="650"/>
      <c r="J334" s="650"/>
      <c r="K334" s="650"/>
      <c r="L334" s="650"/>
    </row>
    <row r="335" spans="1:12" x14ac:dyDescent="0.2">
      <c r="A335" s="652"/>
      <c r="B335" s="651" t="s">
        <v>4505</v>
      </c>
      <c r="C335" s="654" t="s">
        <v>4506</v>
      </c>
      <c r="D335" s="655">
        <v>43404</v>
      </c>
      <c r="E335" s="651" t="s">
        <v>644</v>
      </c>
      <c r="F335" s="651" t="s">
        <v>2368</v>
      </c>
      <c r="G335" s="651"/>
      <c r="H335" s="649" t="s">
        <v>286</v>
      </c>
      <c r="I335" s="649"/>
      <c r="J335" s="209" t="s">
        <v>287</v>
      </c>
      <c r="K335" s="209" t="s">
        <v>16</v>
      </c>
      <c r="L335" s="210">
        <v>362</v>
      </c>
    </row>
    <row r="336" spans="1:12" x14ac:dyDescent="0.2">
      <c r="A336" s="652"/>
      <c r="B336" s="651"/>
      <c r="C336" s="654"/>
      <c r="D336" s="655"/>
      <c r="E336" s="651"/>
      <c r="F336" s="651"/>
      <c r="G336" s="651"/>
      <c r="H336" s="649" t="s">
        <v>242</v>
      </c>
      <c r="I336" s="649"/>
      <c r="J336" s="209" t="s">
        <v>287</v>
      </c>
      <c r="K336" s="209" t="s">
        <v>16</v>
      </c>
      <c r="L336" s="210">
        <v>387.97</v>
      </c>
    </row>
    <row r="337" spans="1:12" ht="24" x14ac:dyDescent="0.2">
      <c r="A337" s="652"/>
      <c r="B337" s="203" t="s">
        <v>6</v>
      </c>
      <c r="C337" s="207" t="s">
        <v>5</v>
      </c>
      <c r="D337" s="207" t="s">
        <v>288</v>
      </c>
      <c r="E337" s="207" t="s">
        <v>289</v>
      </c>
      <c r="F337" s="650"/>
      <c r="G337" s="650"/>
      <c r="H337" s="649" t="s">
        <v>290</v>
      </c>
      <c r="I337" s="649"/>
      <c r="J337" s="651" t="s">
        <v>287</v>
      </c>
      <c r="K337" s="651" t="s">
        <v>16</v>
      </c>
      <c r="L337" s="648">
        <v>32</v>
      </c>
    </row>
    <row r="338" spans="1:12" ht="24" x14ac:dyDescent="0.2">
      <c r="A338" s="652"/>
      <c r="B338" s="209" t="s">
        <v>439</v>
      </c>
      <c r="C338" s="209" t="s">
        <v>2368</v>
      </c>
      <c r="D338" s="211">
        <v>43406</v>
      </c>
      <c r="E338" s="209" t="s">
        <v>1889</v>
      </c>
      <c r="F338" s="650"/>
      <c r="G338" s="650"/>
      <c r="H338" s="649"/>
      <c r="I338" s="649"/>
      <c r="J338" s="651"/>
      <c r="K338" s="651"/>
      <c r="L338" s="648"/>
    </row>
    <row r="339" spans="1:12" ht="24" x14ac:dyDescent="0.2">
      <c r="A339" s="652">
        <v>1463</v>
      </c>
      <c r="B339" s="203" t="s">
        <v>12</v>
      </c>
      <c r="C339" s="207" t="s">
        <v>11</v>
      </c>
      <c r="D339" s="207" t="s">
        <v>280</v>
      </c>
      <c r="E339" s="207" t="s">
        <v>281</v>
      </c>
      <c r="F339" s="653" t="s">
        <v>8</v>
      </c>
      <c r="G339" s="653"/>
      <c r="H339" s="650"/>
      <c r="I339" s="650"/>
      <c r="J339" s="650"/>
      <c r="K339" s="650"/>
      <c r="L339" s="650"/>
    </row>
    <row r="340" spans="1:12" x14ac:dyDescent="0.2">
      <c r="A340" s="652"/>
      <c r="B340" s="651" t="s">
        <v>4505</v>
      </c>
      <c r="C340" s="654" t="s">
        <v>4507</v>
      </c>
      <c r="D340" s="655">
        <v>43412</v>
      </c>
      <c r="E340" s="651" t="s">
        <v>4508</v>
      </c>
      <c r="F340" s="651" t="s">
        <v>4509</v>
      </c>
      <c r="G340" s="651"/>
      <c r="H340" s="649" t="s">
        <v>286</v>
      </c>
      <c r="I340" s="649"/>
      <c r="J340" s="209" t="s">
        <v>287</v>
      </c>
      <c r="K340" s="209" t="s">
        <v>16</v>
      </c>
      <c r="L340" s="210">
        <v>445</v>
      </c>
    </row>
    <row r="341" spans="1:12" x14ac:dyDescent="0.2">
      <c r="A341" s="652"/>
      <c r="B341" s="651"/>
      <c r="C341" s="654"/>
      <c r="D341" s="655"/>
      <c r="E341" s="651"/>
      <c r="F341" s="651"/>
      <c r="G341" s="651"/>
      <c r="H341" s="649" t="s">
        <v>242</v>
      </c>
      <c r="I341" s="649"/>
      <c r="J341" s="651" t="s">
        <v>287</v>
      </c>
      <c r="K341" s="651" t="s">
        <v>16</v>
      </c>
      <c r="L341" s="648">
        <v>503.17</v>
      </c>
    </row>
    <row r="342" spans="1:12" x14ac:dyDescent="0.2">
      <c r="A342" s="652"/>
      <c r="B342" s="651"/>
      <c r="C342" s="654"/>
      <c r="D342" s="655"/>
      <c r="E342" s="651"/>
      <c r="F342" s="651"/>
      <c r="G342" s="651"/>
      <c r="H342" s="649"/>
      <c r="I342" s="649"/>
      <c r="J342" s="651"/>
      <c r="K342" s="651"/>
      <c r="L342" s="648"/>
    </row>
    <row r="343" spans="1:12" ht="24" x14ac:dyDescent="0.2">
      <c r="A343" s="652"/>
      <c r="B343" s="203" t="s">
        <v>6</v>
      </c>
      <c r="C343" s="207" t="s">
        <v>5</v>
      </c>
      <c r="D343" s="207" t="s">
        <v>288</v>
      </c>
      <c r="E343" s="207" t="s">
        <v>289</v>
      </c>
      <c r="F343" s="650"/>
      <c r="G343" s="650"/>
      <c r="H343" s="649" t="s">
        <v>290</v>
      </c>
      <c r="I343" s="649"/>
      <c r="J343" s="651" t="s">
        <v>287</v>
      </c>
      <c r="K343" s="651" t="s">
        <v>16</v>
      </c>
      <c r="L343" s="648">
        <v>2.73</v>
      </c>
    </row>
    <row r="344" spans="1:12" ht="24" x14ac:dyDescent="0.2">
      <c r="A344" s="652"/>
      <c r="B344" s="209" t="s">
        <v>439</v>
      </c>
      <c r="C344" s="209" t="s">
        <v>4509</v>
      </c>
      <c r="D344" s="211">
        <v>43414</v>
      </c>
      <c r="E344" s="209" t="s">
        <v>411</v>
      </c>
      <c r="F344" s="650"/>
      <c r="G344" s="650"/>
      <c r="H344" s="649"/>
      <c r="I344" s="649"/>
      <c r="J344" s="651"/>
      <c r="K344" s="651"/>
      <c r="L344" s="648"/>
    </row>
    <row r="345" spans="1:12" ht="24" x14ac:dyDescent="0.2">
      <c r="A345" s="652">
        <v>1464</v>
      </c>
      <c r="B345" s="203" t="s">
        <v>12</v>
      </c>
      <c r="C345" s="207" t="s">
        <v>11</v>
      </c>
      <c r="D345" s="207" t="s">
        <v>280</v>
      </c>
      <c r="E345" s="207" t="s">
        <v>281</v>
      </c>
      <c r="F345" s="653" t="s">
        <v>8</v>
      </c>
      <c r="G345" s="653"/>
      <c r="H345" s="650"/>
      <c r="I345" s="650"/>
      <c r="J345" s="650"/>
      <c r="K345" s="650"/>
      <c r="L345" s="650"/>
    </row>
    <row r="346" spans="1:12" x14ac:dyDescent="0.2">
      <c r="A346" s="652"/>
      <c r="B346" s="651" t="s">
        <v>4505</v>
      </c>
      <c r="C346" s="654" t="s">
        <v>4510</v>
      </c>
      <c r="D346" s="655">
        <v>43445</v>
      </c>
      <c r="E346" s="651" t="s">
        <v>315</v>
      </c>
      <c r="F346" s="651" t="s">
        <v>316</v>
      </c>
      <c r="G346" s="651"/>
      <c r="H346" s="649" t="s">
        <v>286</v>
      </c>
      <c r="I346" s="649"/>
      <c r="J346" s="209" t="s">
        <v>287</v>
      </c>
      <c r="K346" s="209" t="s">
        <v>16</v>
      </c>
      <c r="L346" s="210">
        <v>932.95</v>
      </c>
    </row>
    <row r="347" spans="1:12" x14ac:dyDescent="0.2">
      <c r="A347" s="652"/>
      <c r="B347" s="651"/>
      <c r="C347" s="654"/>
      <c r="D347" s="655"/>
      <c r="E347" s="651"/>
      <c r="F347" s="651"/>
      <c r="G347" s="651"/>
      <c r="H347" s="649" t="s">
        <v>242</v>
      </c>
      <c r="I347" s="649"/>
      <c r="J347" s="651" t="s">
        <v>287</v>
      </c>
      <c r="K347" s="651" t="s">
        <v>287</v>
      </c>
      <c r="L347" s="648">
        <v>0</v>
      </c>
    </row>
    <row r="348" spans="1:12" x14ac:dyDescent="0.2">
      <c r="A348" s="652"/>
      <c r="B348" s="651"/>
      <c r="C348" s="654"/>
      <c r="D348" s="655"/>
      <c r="E348" s="651"/>
      <c r="F348" s="651"/>
      <c r="G348" s="651"/>
      <c r="H348" s="649"/>
      <c r="I348" s="649"/>
      <c r="J348" s="651"/>
      <c r="K348" s="651"/>
      <c r="L348" s="648"/>
    </row>
    <row r="349" spans="1:12" ht="24" x14ac:dyDescent="0.2">
      <c r="A349" s="652"/>
      <c r="B349" s="203" t="s">
        <v>6</v>
      </c>
      <c r="C349" s="207" t="s">
        <v>5</v>
      </c>
      <c r="D349" s="207" t="s">
        <v>288</v>
      </c>
      <c r="E349" s="207" t="s">
        <v>289</v>
      </c>
      <c r="F349" s="650"/>
      <c r="G349" s="650"/>
      <c r="H349" s="649" t="s">
        <v>290</v>
      </c>
      <c r="I349" s="649"/>
      <c r="J349" s="651" t="s">
        <v>287</v>
      </c>
      <c r="K349" s="651" t="s">
        <v>16</v>
      </c>
      <c r="L349" s="648">
        <v>153.19999999999999</v>
      </c>
    </row>
    <row r="350" spans="1:12" ht="24" x14ac:dyDescent="0.2">
      <c r="A350" s="652"/>
      <c r="B350" s="209" t="s">
        <v>439</v>
      </c>
      <c r="C350" s="209" t="s">
        <v>316</v>
      </c>
      <c r="D350" s="211">
        <v>43451</v>
      </c>
      <c r="E350" s="209" t="s">
        <v>527</v>
      </c>
      <c r="F350" s="650"/>
      <c r="G350" s="650"/>
      <c r="H350" s="649"/>
      <c r="I350" s="649"/>
      <c r="J350" s="651"/>
      <c r="K350" s="651"/>
      <c r="L350" s="648"/>
    </row>
    <row r="351" spans="1:12" ht="24" x14ac:dyDescent="0.2">
      <c r="A351" s="652">
        <v>1465</v>
      </c>
      <c r="B351" s="203" t="s">
        <v>12</v>
      </c>
      <c r="C351" s="207" t="s">
        <v>11</v>
      </c>
      <c r="D351" s="207" t="s">
        <v>280</v>
      </c>
      <c r="E351" s="207" t="s">
        <v>281</v>
      </c>
      <c r="F351" s="653" t="s">
        <v>8</v>
      </c>
      <c r="G351" s="653"/>
      <c r="H351" s="650"/>
      <c r="I351" s="650"/>
      <c r="J351" s="650"/>
      <c r="K351" s="650"/>
      <c r="L351" s="650"/>
    </row>
    <row r="352" spans="1:12" x14ac:dyDescent="0.2">
      <c r="A352" s="652"/>
      <c r="B352" s="651" t="s">
        <v>4511</v>
      </c>
      <c r="C352" s="654" t="s">
        <v>4512</v>
      </c>
      <c r="D352" s="655">
        <v>43407</v>
      </c>
      <c r="E352" s="651" t="s">
        <v>321</v>
      </c>
      <c r="F352" s="651" t="s">
        <v>1833</v>
      </c>
      <c r="G352" s="651"/>
      <c r="H352" s="649" t="s">
        <v>286</v>
      </c>
      <c r="I352" s="649"/>
      <c r="J352" s="209" t="s">
        <v>287</v>
      </c>
      <c r="K352" s="209" t="s">
        <v>287</v>
      </c>
      <c r="L352" s="210">
        <v>0</v>
      </c>
    </row>
    <row r="353" spans="1:12" x14ac:dyDescent="0.2">
      <c r="A353" s="652"/>
      <c r="B353" s="651"/>
      <c r="C353" s="654"/>
      <c r="D353" s="655"/>
      <c r="E353" s="651"/>
      <c r="F353" s="651"/>
      <c r="G353" s="651"/>
      <c r="H353" s="649" t="s">
        <v>242</v>
      </c>
      <c r="I353" s="649"/>
      <c r="J353" s="209" t="s">
        <v>287</v>
      </c>
      <c r="K353" s="209" t="s">
        <v>16</v>
      </c>
      <c r="L353" s="210">
        <v>1514.4</v>
      </c>
    </row>
    <row r="354" spans="1:12" ht="24" x14ac:dyDescent="0.2">
      <c r="A354" s="652"/>
      <c r="B354" s="203" t="s">
        <v>6</v>
      </c>
      <c r="C354" s="207" t="s">
        <v>5</v>
      </c>
      <c r="D354" s="207" t="s">
        <v>288</v>
      </c>
      <c r="E354" s="207" t="s">
        <v>289</v>
      </c>
      <c r="F354" s="650"/>
      <c r="G354" s="650"/>
      <c r="H354" s="649" t="s">
        <v>290</v>
      </c>
      <c r="I354" s="649"/>
      <c r="J354" s="651" t="s">
        <v>287</v>
      </c>
      <c r="K354" s="651" t="s">
        <v>287</v>
      </c>
      <c r="L354" s="648">
        <v>0</v>
      </c>
    </row>
    <row r="355" spans="1:12" ht="24" x14ac:dyDescent="0.2">
      <c r="A355" s="652"/>
      <c r="B355" s="209" t="s">
        <v>460</v>
      </c>
      <c r="C355" s="209" t="s">
        <v>1833</v>
      </c>
      <c r="D355" s="211">
        <v>43411</v>
      </c>
      <c r="E355" s="209" t="s">
        <v>537</v>
      </c>
      <c r="F355" s="650"/>
      <c r="G355" s="650"/>
      <c r="H355" s="649"/>
      <c r="I355" s="649"/>
      <c r="J355" s="651"/>
      <c r="K355" s="651"/>
      <c r="L355" s="648"/>
    </row>
    <row r="356" spans="1:12" ht="24" x14ac:dyDescent="0.2">
      <c r="A356" s="652">
        <v>1466</v>
      </c>
      <c r="B356" s="203" t="s">
        <v>12</v>
      </c>
      <c r="C356" s="207" t="s">
        <v>11</v>
      </c>
      <c r="D356" s="207" t="s">
        <v>280</v>
      </c>
      <c r="E356" s="207" t="s">
        <v>281</v>
      </c>
      <c r="F356" s="653" t="s">
        <v>8</v>
      </c>
      <c r="G356" s="653"/>
      <c r="H356" s="650"/>
      <c r="I356" s="650"/>
      <c r="J356" s="650"/>
      <c r="K356" s="650"/>
      <c r="L356" s="650"/>
    </row>
    <row r="357" spans="1:12" x14ac:dyDescent="0.2">
      <c r="A357" s="652"/>
      <c r="B357" s="651" t="s">
        <v>4511</v>
      </c>
      <c r="C357" s="654" t="s">
        <v>4513</v>
      </c>
      <c r="D357" s="655">
        <v>43436</v>
      </c>
      <c r="E357" s="651" t="s">
        <v>2452</v>
      </c>
      <c r="F357" s="651" t="s">
        <v>2453</v>
      </c>
      <c r="G357" s="651"/>
      <c r="H357" s="649" t="s">
        <v>286</v>
      </c>
      <c r="I357" s="649"/>
      <c r="J357" s="209" t="s">
        <v>287</v>
      </c>
      <c r="K357" s="209" t="s">
        <v>16</v>
      </c>
      <c r="L357" s="210">
        <v>290</v>
      </c>
    </row>
    <row r="358" spans="1:12" x14ac:dyDescent="0.2">
      <c r="A358" s="652"/>
      <c r="B358" s="651"/>
      <c r="C358" s="654"/>
      <c r="D358" s="655"/>
      <c r="E358" s="651"/>
      <c r="F358" s="651"/>
      <c r="G358" s="651"/>
      <c r="H358" s="649" t="s">
        <v>242</v>
      </c>
      <c r="I358" s="649"/>
      <c r="J358" s="209" t="s">
        <v>287</v>
      </c>
      <c r="K358" s="209" t="s">
        <v>16</v>
      </c>
      <c r="L358" s="210">
        <v>798.26</v>
      </c>
    </row>
    <row r="359" spans="1:12" ht="24" x14ac:dyDescent="0.2">
      <c r="A359" s="652"/>
      <c r="B359" s="203" t="s">
        <v>6</v>
      </c>
      <c r="C359" s="207" t="s">
        <v>5</v>
      </c>
      <c r="D359" s="207" t="s">
        <v>288</v>
      </c>
      <c r="E359" s="207" t="s">
        <v>289</v>
      </c>
      <c r="F359" s="650"/>
      <c r="G359" s="650"/>
      <c r="H359" s="649" t="s">
        <v>290</v>
      </c>
      <c r="I359" s="649"/>
      <c r="J359" s="651" t="s">
        <v>287</v>
      </c>
      <c r="K359" s="651" t="s">
        <v>287</v>
      </c>
      <c r="L359" s="648">
        <v>0</v>
      </c>
    </row>
    <row r="360" spans="1:12" ht="24" x14ac:dyDescent="0.2">
      <c r="A360" s="652"/>
      <c r="B360" s="209" t="s">
        <v>460</v>
      </c>
      <c r="C360" s="209" t="s">
        <v>2453</v>
      </c>
      <c r="D360" s="211">
        <v>43438</v>
      </c>
      <c r="E360" s="209" t="s">
        <v>1651</v>
      </c>
      <c r="F360" s="650"/>
      <c r="G360" s="650"/>
      <c r="H360" s="649"/>
      <c r="I360" s="649"/>
      <c r="J360" s="651"/>
      <c r="K360" s="651"/>
      <c r="L360" s="648"/>
    </row>
    <row r="361" spans="1:12" ht="24" x14ac:dyDescent="0.2">
      <c r="A361" s="652">
        <v>1467</v>
      </c>
      <c r="B361" s="203" t="s">
        <v>12</v>
      </c>
      <c r="C361" s="207" t="s">
        <v>11</v>
      </c>
      <c r="D361" s="207" t="s">
        <v>280</v>
      </c>
      <c r="E361" s="207" t="s">
        <v>281</v>
      </c>
      <c r="F361" s="653" t="s">
        <v>8</v>
      </c>
      <c r="G361" s="653"/>
      <c r="H361" s="650"/>
      <c r="I361" s="650"/>
      <c r="J361" s="650"/>
      <c r="K361" s="650"/>
      <c r="L361" s="650"/>
    </row>
    <row r="362" spans="1:12" x14ac:dyDescent="0.2">
      <c r="A362" s="652"/>
      <c r="B362" s="651" t="s">
        <v>4511</v>
      </c>
      <c r="C362" s="654" t="s">
        <v>4514</v>
      </c>
      <c r="D362" s="655">
        <v>43442</v>
      </c>
      <c r="E362" s="651" t="s">
        <v>4515</v>
      </c>
      <c r="F362" s="651" t="s">
        <v>4516</v>
      </c>
      <c r="G362" s="651"/>
      <c r="H362" s="649" t="s">
        <v>286</v>
      </c>
      <c r="I362" s="649"/>
      <c r="J362" s="209" t="s">
        <v>287</v>
      </c>
      <c r="K362" s="209" t="s">
        <v>16</v>
      </c>
      <c r="L362" s="210">
        <v>222.69</v>
      </c>
    </row>
    <row r="363" spans="1:12" x14ac:dyDescent="0.2">
      <c r="A363" s="652"/>
      <c r="B363" s="651"/>
      <c r="C363" s="654"/>
      <c r="D363" s="655"/>
      <c r="E363" s="651"/>
      <c r="F363" s="651"/>
      <c r="G363" s="651"/>
      <c r="H363" s="649" t="s">
        <v>242</v>
      </c>
      <c r="I363" s="649"/>
      <c r="J363" s="209" t="s">
        <v>287</v>
      </c>
      <c r="K363" s="209" t="s">
        <v>16</v>
      </c>
      <c r="L363" s="210">
        <v>8288.64</v>
      </c>
    </row>
    <row r="364" spans="1:12" ht="24" x14ac:dyDescent="0.2">
      <c r="A364" s="652"/>
      <c r="B364" s="203" t="s">
        <v>6</v>
      </c>
      <c r="C364" s="207" t="s">
        <v>5</v>
      </c>
      <c r="D364" s="207" t="s">
        <v>288</v>
      </c>
      <c r="E364" s="207" t="s">
        <v>289</v>
      </c>
      <c r="F364" s="650"/>
      <c r="G364" s="650"/>
      <c r="H364" s="649" t="s">
        <v>290</v>
      </c>
      <c r="I364" s="649"/>
      <c r="J364" s="651" t="s">
        <v>287</v>
      </c>
      <c r="K364" s="651" t="s">
        <v>287</v>
      </c>
      <c r="L364" s="648">
        <v>0</v>
      </c>
    </row>
    <row r="365" spans="1:12" ht="24" x14ac:dyDescent="0.2">
      <c r="A365" s="652"/>
      <c r="B365" s="209" t="s">
        <v>460</v>
      </c>
      <c r="C365" s="209" t="s">
        <v>4516</v>
      </c>
      <c r="D365" s="211">
        <v>43446</v>
      </c>
      <c r="E365" s="209" t="s">
        <v>414</v>
      </c>
      <c r="F365" s="650"/>
      <c r="G365" s="650"/>
      <c r="H365" s="649"/>
      <c r="I365" s="649"/>
      <c r="J365" s="651"/>
      <c r="K365" s="651"/>
      <c r="L365" s="648"/>
    </row>
    <row r="366" spans="1:12" ht="24" x14ac:dyDescent="0.2">
      <c r="A366" s="652">
        <v>1468</v>
      </c>
      <c r="B366" s="203" t="s">
        <v>12</v>
      </c>
      <c r="C366" s="207" t="s">
        <v>11</v>
      </c>
      <c r="D366" s="207" t="s">
        <v>280</v>
      </c>
      <c r="E366" s="207" t="s">
        <v>281</v>
      </c>
      <c r="F366" s="653" t="s">
        <v>8</v>
      </c>
      <c r="G366" s="653"/>
      <c r="H366" s="650"/>
      <c r="I366" s="650"/>
      <c r="J366" s="650"/>
      <c r="K366" s="650"/>
      <c r="L366" s="650"/>
    </row>
    <row r="367" spans="1:12" x14ac:dyDescent="0.2">
      <c r="A367" s="652"/>
      <c r="B367" s="651" t="s">
        <v>4511</v>
      </c>
      <c r="C367" s="651" t="s">
        <v>4517</v>
      </c>
      <c r="D367" s="655">
        <v>43552</v>
      </c>
      <c r="E367" s="651" t="s">
        <v>377</v>
      </c>
      <c r="F367" s="651" t="s">
        <v>885</v>
      </c>
      <c r="G367" s="651"/>
      <c r="H367" s="649" t="s">
        <v>286</v>
      </c>
      <c r="I367" s="649"/>
      <c r="J367" s="209" t="s">
        <v>287</v>
      </c>
      <c r="K367" s="209" t="s">
        <v>16</v>
      </c>
      <c r="L367" s="210">
        <v>287</v>
      </c>
    </row>
    <row r="368" spans="1:12" x14ac:dyDescent="0.2">
      <c r="A368" s="652"/>
      <c r="B368" s="651"/>
      <c r="C368" s="651"/>
      <c r="D368" s="655"/>
      <c r="E368" s="651"/>
      <c r="F368" s="651"/>
      <c r="G368" s="651"/>
      <c r="H368" s="649" t="s">
        <v>242</v>
      </c>
      <c r="I368" s="649"/>
      <c r="J368" s="209" t="s">
        <v>287</v>
      </c>
      <c r="K368" s="209" t="s">
        <v>16</v>
      </c>
      <c r="L368" s="210">
        <v>135</v>
      </c>
    </row>
    <row r="369" spans="1:12" ht="24" x14ac:dyDescent="0.2">
      <c r="A369" s="652"/>
      <c r="B369" s="203" t="s">
        <v>6</v>
      </c>
      <c r="C369" s="207" t="s">
        <v>5</v>
      </c>
      <c r="D369" s="207" t="s">
        <v>288</v>
      </c>
      <c r="E369" s="207" t="s">
        <v>289</v>
      </c>
      <c r="F369" s="650"/>
      <c r="G369" s="650"/>
      <c r="H369" s="649" t="s">
        <v>290</v>
      </c>
      <c r="I369" s="649"/>
      <c r="J369" s="651" t="s">
        <v>287</v>
      </c>
      <c r="K369" s="651" t="s">
        <v>287</v>
      </c>
      <c r="L369" s="648">
        <v>0</v>
      </c>
    </row>
    <row r="370" spans="1:12" ht="24" x14ac:dyDescent="0.2">
      <c r="A370" s="652"/>
      <c r="B370" s="209" t="s">
        <v>460</v>
      </c>
      <c r="C370" s="209" t="s">
        <v>885</v>
      </c>
      <c r="D370" s="211">
        <v>43553</v>
      </c>
      <c r="E370" s="209" t="s">
        <v>1543</v>
      </c>
      <c r="F370" s="650"/>
      <c r="G370" s="650"/>
      <c r="H370" s="649"/>
      <c r="I370" s="649"/>
      <c r="J370" s="651"/>
      <c r="K370" s="651"/>
      <c r="L370" s="648"/>
    </row>
    <row r="371" spans="1:12" ht="24" x14ac:dyDescent="0.2">
      <c r="A371" s="652">
        <v>1469</v>
      </c>
      <c r="B371" s="203" t="s">
        <v>12</v>
      </c>
      <c r="C371" s="207" t="s">
        <v>11</v>
      </c>
      <c r="D371" s="207" t="s">
        <v>280</v>
      </c>
      <c r="E371" s="207" t="s">
        <v>281</v>
      </c>
      <c r="F371" s="653" t="s">
        <v>8</v>
      </c>
      <c r="G371" s="653"/>
      <c r="H371" s="650"/>
      <c r="I371" s="650"/>
      <c r="J371" s="650"/>
      <c r="K371" s="650"/>
      <c r="L371" s="650"/>
    </row>
    <row r="372" spans="1:12" x14ac:dyDescent="0.2">
      <c r="A372" s="652"/>
      <c r="B372" s="651" t="s">
        <v>4518</v>
      </c>
      <c r="C372" s="654" t="s">
        <v>4519</v>
      </c>
      <c r="D372" s="655">
        <v>43444</v>
      </c>
      <c r="E372" s="651" t="s">
        <v>743</v>
      </c>
      <c r="F372" s="651" t="s">
        <v>2565</v>
      </c>
      <c r="G372" s="651"/>
      <c r="H372" s="649" t="s">
        <v>286</v>
      </c>
      <c r="I372" s="649"/>
      <c r="J372" s="209" t="s">
        <v>287</v>
      </c>
      <c r="K372" s="209" t="s">
        <v>16</v>
      </c>
      <c r="L372" s="210">
        <v>454.89</v>
      </c>
    </row>
    <row r="373" spans="1:12" x14ac:dyDescent="0.2">
      <c r="A373" s="652"/>
      <c r="B373" s="651"/>
      <c r="C373" s="654"/>
      <c r="D373" s="655"/>
      <c r="E373" s="651"/>
      <c r="F373" s="651"/>
      <c r="G373" s="651"/>
      <c r="H373" s="649" t="s">
        <v>242</v>
      </c>
      <c r="I373" s="649"/>
      <c r="J373" s="209" t="s">
        <v>287</v>
      </c>
      <c r="K373" s="209" t="s">
        <v>16</v>
      </c>
      <c r="L373" s="210">
        <v>950.39</v>
      </c>
    </row>
    <row r="374" spans="1:12" ht="24" x14ac:dyDescent="0.2">
      <c r="A374" s="652"/>
      <c r="B374" s="203" t="s">
        <v>6</v>
      </c>
      <c r="C374" s="207" t="s">
        <v>5</v>
      </c>
      <c r="D374" s="207" t="s">
        <v>288</v>
      </c>
      <c r="E374" s="207" t="s">
        <v>289</v>
      </c>
      <c r="F374" s="650"/>
      <c r="G374" s="650"/>
      <c r="H374" s="649" t="s">
        <v>290</v>
      </c>
      <c r="I374" s="649"/>
      <c r="J374" s="651" t="s">
        <v>287</v>
      </c>
      <c r="K374" s="651" t="s">
        <v>16</v>
      </c>
      <c r="L374" s="648">
        <v>150</v>
      </c>
    </row>
    <row r="375" spans="1:12" ht="24" x14ac:dyDescent="0.2">
      <c r="A375" s="652"/>
      <c r="B375" s="209" t="s">
        <v>291</v>
      </c>
      <c r="C375" s="209" t="s">
        <v>2565</v>
      </c>
      <c r="D375" s="211">
        <v>43447</v>
      </c>
      <c r="E375" s="209" t="s">
        <v>2232</v>
      </c>
      <c r="F375" s="650"/>
      <c r="G375" s="650"/>
      <c r="H375" s="649"/>
      <c r="I375" s="649"/>
      <c r="J375" s="651"/>
      <c r="K375" s="651"/>
      <c r="L375" s="648"/>
    </row>
    <row r="376" spans="1:12" ht="24" x14ac:dyDescent="0.2">
      <c r="A376" s="652">
        <v>1470</v>
      </c>
      <c r="B376" s="203" t="s">
        <v>12</v>
      </c>
      <c r="C376" s="207" t="s">
        <v>11</v>
      </c>
      <c r="D376" s="207" t="s">
        <v>280</v>
      </c>
      <c r="E376" s="207" t="s">
        <v>281</v>
      </c>
      <c r="F376" s="653" t="s">
        <v>8</v>
      </c>
      <c r="G376" s="653"/>
      <c r="H376" s="650"/>
      <c r="I376" s="650"/>
      <c r="J376" s="650"/>
      <c r="K376" s="650"/>
      <c r="L376" s="650"/>
    </row>
    <row r="377" spans="1:12" x14ac:dyDescent="0.2">
      <c r="A377" s="652"/>
      <c r="B377" s="651" t="s">
        <v>4520</v>
      </c>
      <c r="C377" s="654" t="s">
        <v>4521</v>
      </c>
      <c r="D377" s="655">
        <v>43502</v>
      </c>
      <c r="E377" s="651" t="s">
        <v>4522</v>
      </c>
      <c r="F377" s="651" t="s">
        <v>4523</v>
      </c>
      <c r="G377" s="651"/>
      <c r="H377" s="649" t="s">
        <v>286</v>
      </c>
      <c r="I377" s="649"/>
      <c r="J377" s="209" t="s">
        <v>287</v>
      </c>
      <c r="K377" s="209" t="s">
        <v>16</v>
      </c>
      <c r="L377" s="210">
        <v>1995</v>
      </c>
    </row>
    <row r="378" spans="1:12" x14ac:dyDescent="0.2">
      <c r="A378" s="652"/>
      <c r="B378" s="651"/>
      <c r="C378" s="654"/>
      <c r="D378" s="655"/>
      <c r="E378" s="651"/>
      <c r="F378" s="651"/>
      <c r="G378" s="651"/>
      <c r="H378" s="649" t="s">
        <v>242</v>
      </c>
      <c r="I378" s="649"/>
      <c r="J378" s="209" t="s">
        <v>287</v>
      </c>
      <c r="K378" s="209" t="s">
        <v>287</v>
      </c>
      <c r="L378" s="210">
        <v>0</v>
      </c>
    </row>
    <row r="379" spans="1:12" ht="24" x14ac:dyDescent="0.2">
      <c r="A379" s="652"/>
      <c r="B379" s="203" t="s">
        <v>6</v>
      </c>
      <c r="C379" s="207" t="s">
        <v>5</v>
      </c>
      <c r="D379" s="207" t="s">
        <v>288</v>
      </c>
      <c r="E379" s="207" t="s">
        <v>289</v>
      </c>
      <c r="F379" s="650"/>
      <c r="G379" s="650"/>
      <c r="H379" s="649" t="s">
        <v>290</v>
      </c>
      <c r="I379" s="649"/>
      <c r="J379" s="651" t="s">
        <v>287</v>
      </c>
      <c r="K379" s="651" t="s">
        <v>287</v>
      </c>
      <c r="L379" s="648">
        <v>0</v>
      </c>
    </row>
    <row r="380" spans="1:12" ht="24" x14ac:dyDescent="0.2">
      <c r="A380" s="652"/>
      <c r="B380" s="209" t="s">
        <v>291</v>
      </c>
      <c r="C380" s="209" t="s">
        <v>4523</v>
      </c>
      <c r="D380" s="211">
        <v>43507</v>
      </c>
      <c r="E380" s="209" t="s">
        <v>4524</v>
      </c>
      <c r="F380" s="650"/>
      <c r="G380" s="650"/>
      <c r="H380" s="649"/>
      <c r="I380" s="649"/>
      <c r="J380" s="651"/>
      <c r="K380" s="651"/>
      <c r="L380" s="648"/>
    </row>
    <row r="381" spans="1:12" ht="24" x14ac:dyDescent="0.2">
      <c r="A381" s="652">
        <v>1471</v>
      </c>
      <c r="B381" s="203" t="s">
        <v>12</v>
      </c>
      <c r="C381" s="207" t="s">
        <v>11</v>
      </c>
      <c r="D381" s="207" t="s">
        <v>280</v>
      </c>
      <c r="E381" s="207" t="s">
        <v>281</v>
      </c>
      <c r="F381" s="653" t="s">
        <v>8</v>
      </c>
      <c r="G381" s="653"/>
      <c r="H381" s="650"/>
      <c r="I381" s="650"/>
      <c r="J381" s="650"/>
      <c r="K381" s="650"/>
      <c r="L381" s="650"/>
    </row>
    <row r="382" spans="1:12" x14ac:dyDescent="0.2">
      <c r="A382" s="652"/>
      <c r="B382" s="651" t="s">
        <v>4525</v>
      </c>
      <c r="C382" s="654" t="s">
        <v>4526</v>
      </c>
      <c r="D382" s="655">
        <v>43534</v>
      </c>
      <c r="E382" s="651" t="s">
        <v>862</v>
      </c>
      <c r="F382" s="651" t="s">
        <v>863</v>
      </c>
      <c r="G382" s="651"/>
      <c r="H382" s="649" t="s">
        <v>286</v>
      </c>
      <c r="I382" s="649"/>
      <c r="J382" s="209" t="s">
        <v>287</v>
      </c>
      <c r="K382" s="209" t="s">
        <v>287</v>
      </c>
      <c r="L382" s="210">
        <v>0</v>
      </c>
    </row>
    <row r="383" spans="1:12" x14ac:dyDescent="0.2">
      <c r="A383" s="652"/>
      <c r="B383" s="651"/>
      <c r="C383" s="654"/>
      <c r="D383" s="655"/>
      <c r="E383" s="651"/>
      <c r="F383" s="651"/>
      <c r="G383" s="651"/>
      <c r="H383" s="649" t="s">
        <v>242</v>
      </c>
      <c r="I383" s="649"/>
      <c r="J383" s="209" t="s">
        <v>287</v>
      </c>
      <c r="K383" s="209" t="s">
        <v>287</v>
      </c>
      <c r="L383" s="210">
        <v>0</v>
      </c>
    </row>
    <row r="384" spans="1:12" ht="24" x14ac:dyDescent="0.2">
      <c r="A384" s="652"/>
      <c r="B384" s="203" t="s">
        <v>6</v>
      </c>
      <c r="C384" s="207" t="s">
        <v>5</v>
      </c>
      <c r="D384" s="207" t="s">
        <v>288</v>
      </c>
      <c r="E384" s="207" t="s">
        <v>289</v>
      </c>
      <c r="F384" s="650"/>
      <c r="G384" s="650"/>
      <c r="H384" s="649" t="s">
        <v>290</v>
      </c>
      <c r="I384" s="649"/>
      <c r="J384" s="651" t="s">
        <v>287</v>
      </c>
      <c r="K384" s="651" t="s">
        <v>16</v>
      </c>
      <c r="L384" s="648">
        <v>720</v>
      </c>
    </row>
    <row r="385" spans="1:12" ht="24" x14ac:dyDescent="0.2">
      <c r="A385" s="652"/>
      <c r="B385" s="209" t="s">
        <v>291</v>
      </c>
      <c r="C385" s="209" t="s">
        <v>863</v>
      </c>
      <c r="D385" s="211">
        <v>43538</v>
      </c>
      <c r="E385" s="209" t="s">
        <v>1505</v>
      </c>
      <c r="F385" s="650"/>
      <c r="G385" s="650"/>
      <c r="H385" s="649"/>
      <c r="I385" s="649"/>
      <c r="J385" s="651"/>
      <c r="K385" s="651"/>
      <c r="L385" s="648"/>
    </row>
    <row r="386" spans="1:12" ht="24" x14ac:dyDescent="0.2">
      <c r="A386" s="652">
        <v>1472</v>
      </c>
      <c r="B386" s="203" t="s">
        <v>12</v>
      </c>
      <c r="C386" s="207" t="s">
        <v>11</v>
      </c>
      <c r="D386" s="207" t="s">
        <v>280</v>
      </c>
      <c r="E386" s="207" t="s">
        <v>281</v>
      </c>
      <c r="F386" s="653" t="s">
        <v>8</v>
      </c>
      <c r="G386" s="653"/>
      <c r="H386" s="650"/>
      <c r="I386" s="650"/>
      <c r="J386" s="650"/>
      <c r="K386" s="650"/>
      <c r="L386" s="650"/>
    </row>
    <row r="387" spans="1:12" x14ac:dyDescent="0.2">
      <c r="A387" s="652"/>
      <c r="B387" s="651" t="s">
        <v>4527</v>
      </c>
      <c r="C387" s="654" t="s">
        <v>4528</v>
      </c>
      <c r="D387" s="655">
        <v>43527</v>
      </c>
      <c r="E387" s="651" t="s">
        <v>469</v>
      </c>
      <c r="F387" s="651" t="s">
        <v>4529</v>
      </c>
      <c r="G387" s="651"/>
      <c r="H387" s="649" t="s">
        <v>286</v>
      </c>
      <c r="I387" s="649"/>
      <c r="J387" s="209" t="s">
        <v>287</v>
      </c>
      <c r="K387" s="209" t="s">
        <v>16</v>
      </c>
      <c r="L387" s="210">
        <v>1052</v>
      </c>
    </row>
    <row r="388" spans="1:12" x14ac:dyDescent="0.2">
      <c r="A388" s="652"/>
      <c r="B388" s="651"/>
      <c r="C388" s="654"/>
      <c r="D388" s="655"/>
      <c r="E388" s="651"/>
      <c r="F388" s="651"/>
      <c r="G388" s="651"/>
      <c r="H388" s="649" t="s">
        <v>242</v>
      </c>
      <c r="I388" s="649"/>
      <c r="J388" s="651" t="s">
        <v>287</v>
      </c>
      <c r="K388" s="651" t="s">
        <v>16</v>
      </c>
      <c r="L388" s="648">
        <v>328.59</v>
      </c>
    </row>
    <row r="389" spans="1:12" x14ac:dyDescent="0.2">
      <c r="A389" s="652"/>
      <c r="B389" s="651"/>
      <c r="C389" s="654"/>
      <c r="D389" s="655"/>
      <c r="E389" s="651"/>
      <c r="F389" s="651"/>
      <c r="G389" s="651"/>
      <c r="H389" s="649"/>
      <c r="I389" s="649"/>
      <c r="J389" s="651"/>
      <c r="K389" s="651"/>
      <c r="L389" s="648"/>
    </row>
    <row r="390" spans="1:12" ht="24" x14ac:dyDescent="0.2">
      <c r="A390" s="652"/>
      <c r="B390" s="203" t="s">
        <v>6</v>
      </c>
      <c r="C390" s="207" t="s">
        <v>5</v>
      </c>
      <c r="D390" s="207" t="s">
        <v>288</v>
      </c>
      <c r="E390" s="207" t="s">
        <v>289</v>
      </c>
      <c r="F390" s="650"/>
      <c r="G390" s="650"/>
      <c r="H390" s="649" t="s">
        <v>290</v>
      </c>
      <c r="I390" s="649"/>
      <c r="J390" s="651" t="s">
        <v>287</v>
      </c>
      <c r="K390" s="651" t="s">
        <v>16</v>
      </c>
      <c r="L390" s="648">
        <v>127.62</v>
      </c>
    </row>
    <row r="391" spans="1:12" ht="24" x14ac:dyDescent="0.2">
      <c r="A391" s="652"/>
      <c r="B391" s="209" t="s">
        <v>1170</v>
      </c>
      <c r="C391" s="209" t="s">
        <v>4529</v>
      </c>
      <c r="D391" s="211">
        <v>43530</v>
      </c>
      <c r="E391" s="209" t="s">
        <v>3613</v>
      </c>
      <c r="F391" s="650"/>
      <c r="G391" s="650"/>
      <c r="H391" s="649"/>
      <c r="I391" s="649"/>
      <c r="J391" s="651"/>
      <c r="K391" s="651"/>
      <c r="L391" s="648"/>
    </row>
    <row r="392" spans="1:12" ht="24" x14ac:dyDescent="0.2">
      <c r="A392" s="652">
        <v>1473</v>
      </c>
      <c r="B392" s="203" t="s">
        <v>12</v>
      </c>
      <c r="C392" s="207" t="s">
        <v>11</v>
      </c>
      <c r="D392" s="207" t="s">
        <v>280</v>
      </c>
      <c r="E392" s="207" t="s">
        <v>281</v>
      </c>
      <c r="F392" s="653" t="s">
        <v>8</v>
      </c>
      <c r="G392" s="653"/>
      <c r="H392" s="650"/>
      <c r="I392" s="650"/>
      <c r="J392" s="650"/>
      <c r="K392" s="650"/>
      <c r="L392" s="650"/>
    </row>
    <row r="393" spans="1:12" x14ac:dyDescent="0.2">
      <c r="A393" s="652"/>
      <c r="B393" s="651" t="s">
        <v>4530</v>
      </c>
      <c r="C393" s="654" t="s">
        <v>4531</v>
      </c>
      <c r="D393" s="655">
        <v>43546</v>
      </c>
      <c r="E393" s="651" t="s">
        <v>4532</v>
      </c>
      <c r="F393" s="651" t="s">
        <v>4533</v>
      </c>
      <c r="G393" s="651"/>
      <c r="H393" s="649" t="s">
        <v>286</v>
      </c>
      <c r="I393" s="649"/>
      <c r="J393" s="209" t="s">
        <v>287</v>
      </c>
      <c r="K393" s="209" t="s">
        <v>16</v>
      </c>
      <c r="L393" s="210">
        <v>2950.48</v>
      </c>
    </row>
    <row r="394" spans="1:12" x14ac:dyDescent="0.2">
      <c r="A394" s="652"/>
      <c r="B394" s="651"/>
      <c r="C394" s="654"/>
      <c r="D394" s="655"/>
      <c r="E394" s="651"/>
      <c r="F394" s="651"/>
      <c r="G394" s="651"/>
      <c r="H394" s="649" t="s">
        <v>242</v>
      </c>
      <c r="I394" s="649"/>
      <c r="J394" s="209" t="s">
        <v>287</v>
      </c>
      <c r="K394" s="209" t="s">
        <v>16</v>
      </c>
      <c r="L394" s="210">
        <v>2049.88</v>
      </c>
    </row>
    <row r="395" spans="1:12" ht="24" x14ac:dyDescent="0.2">
      <c r="A395" s="652"/>
      <c r="B395" s="203" t="s">
        <v>6</v>
      </c>
      <c r="C395" s="207" t="s">
        <v>5</v>
      </c>
      <c r="D395" s="207" t="s">
        <v>288</v>
      </c>
      <c r="E395" s="207" t="s">
        <v>289</v>
      </c>
      <c r="F395" s="650"/>
      <c r="G395" s="650"/>
      <c r="H395" s="649" t="s">
        <v>290</v>
      </c>
      <c r="I395" s="649"/>
      <c r="J395" s="651" t="s">
        <v>287</v>
      </c>
      <c r="K395" s="651" t="s">
        <v>16</v>
      </c>
      <c r="L395" s="648">
        <v>100</v>
      </c>
    </row>
    <row r="396" spans="1:12" ht="24" x14ac:dyDescent="0.2">
      <c r="A396" s="652"/>
      <c r="B396" s="209" t="s">
        <v>291</v>
      </c>
      <c r="C396" s="209" t="s">
        <v>4533</v>
      </c>
      <c r="D396" s="211">
        <v>43559</v>
      </c>
      <c r="E396" s="209" t="s">
        <v>4534</v>
      </c>
      <c r="F396" s="650"/>
      <c r="G396" s="650"/>
      <c r="H396" s="649"/>
      <c r="I396" s="649"/>
      <c r="J396" s="651"/>
      <c r="K396" s="651"/>
      <c r="L396" s="648"/>
    </row>
    <row r="397" spans="1:12" ht="24" x14ac:dyDescent="0.2">
      <c r="A397" s="652">
        <v>1474</v>
      </c>
      <c r="B397" s="203" t="s">
        <v>12</v>
      </c>
      <c r="C397" s="207" t="s">
        <v>11</v>
      </c>
      <c r="D397" s="207" t="s">
        <v>280</v>
      </c>
      <c r="E397" s="207" t="s">
        <v>281</v>
      </c>
      <c r="F397" s="653" t="s">
        <v>8</v>
      </c>
      <c r="G397" s="653"/>
      <c r="H397" s="650"/>
      <c r="I397" s="650"/>
      <c r="J397" s="650"/>
      <c r="K397" s="650"/>
      <c r="L397" s="650"/>
    </row>
    <row r="398" spans="1:12" x14ac:dyDescent="0.2">
      <c r="A398" s="652"/>
      <c r="B398" s="651" t="s">
        <v>4535</v>
      </c>
      <c r="C398" s="654" t="s">
        <v>4536</v>
      </c>
      <c r="D398" s="655">
        <v>43388</v>
      </c>
      <c r="E398" s="651" t="s">
        <v>1917</v>
      </c>
      <c r="F398" s="651" t="s">
        <v>3584</v>
      </c>
      <c r="G398" s="651"/>
      <c r="H398" s="649" t="s">
        <v>286</v>
      </c>
      <c r="I398" s="649"/>
      <c r="J398" s="209" t="s">
        <v>287</v>
      </c>
      <c r="K398" s="209" t="s">
        <v>16</v>
      </c>
      <c r="L398" s="210">
        <v>548.89</v>
      </c>
    </row>
    <row r="399" spans="1:12" x14ac:dyDescent="0.2">
      <c r="A399" s="652"/>
      <c r="B399" s="651"/>
      <c r="C399" s="654"/>
      <c r="D399" s="655"/>
      <c r="E399" s="651"/>
      <c r="F399" s="651"/>
      <c r="G399" s="651"/>
      <c r="H399" s="649" t="s">
        <v>242</v>
      </c>
      <c r="I399" s="649"/>
      <c r="J399" s="651" t="s">
        <v>287</v>
      </c>
      <c r="K399" s="651" t="s">
        <v>16</v>
      </c>
      <c r="L399" s="648">
        <v>413</v>
      </c>
    </row>
    <row r="400" spans="1:12" x14ac:dyDescent="0.2">
      <c r="A400" s="652"/>
      <c r="B400" s="651"/>
      <c r="C400" s="654"/>
      <c r="D400" s="655"/>
      <c r="E400" s="651"/>
      <c r="F400" s="651"/>
      <c r="G400" s="651"/>
      <c r="H400" s="649"/>
      <c r="I400" s="649"/>
      <c r="J400" s="651"/>
      <c r="K400" s="651"/>
      <c r="L400" s="648"/>
    </row>
    <row r="401" spans="1:12" ht="24" x14ac:dyDescent="0.2">
      <c r="A401" s="652"/>
      <c r="B401" s="203" t="s">
        <v>6</v>
      </c>
      <c r="C401" s="207" t="s">
        <v>5</v>
      </c>
      <c r="D401" s="207" t="s">
        <v>288</v>
      </c>
      <c r="E401" s="207" t="s">
        <v>289</v>
      </c>
      <c r="F401" s="650"/>
      <c r="G401" s="650"/>
      <c r="H401" s="649" t="s">
        <v>290</v>
      </c>
      <c r="I401" s="649"/>
      <c r="J401" s="651" t="s">
        <v>287</v>
      </c>
      <c r="K401" s="651" t="s">
        <v>16</v>
      </c>
      <c r="L401" s="648">
        <v>250</v>
      </c>
    </row>
    <row r="402" spans="1:12" ht="24" x14ac:dyDescent="0.2">
      <c r="A402" s="652"/>
      <c r="B402" s="209" t="s">
        <v>317</v>
      </c>
      <c r="C402" s="209" t="s">
        <v>3584</v>
      </c>
      <c r="D402" s="211">
        <v>43390</v>
      </c>
      <c r="E402" s="209" t="s">
        <v>4537</v>
      </c>
      <c r="F402" s="650"/>
      <c r="G402" s="650"/>
      <c r="H402" s="649"/>
      <c r="I402" s="649"/>
      <c r="J402" s="651"/>
      <c r="K402" s="651"/>
      <c r="L402" s="648"/>
    </row>
    <row r="403" spans="1:12" ht="24" x14ac:dyDescent="0.2">
      <c r="A403" s="652">
        <v>1475</v>
      </c>
      <c r="B403" s="203" t="s">
        <v>12</v>
      </c>
      <c r="C403" s="207" t="s">
        <v>11</v>
      </c>
      <c r="D403" s="207" t="s">
        <v>280</v>
      </c>
      <c r="E403" s="207" t="s">
        <v>281</v>
      </c>
      <c r="F403" s="653" t="s">
        <v>8</v>
      </c>
      <c r="G403" s="653"/>
      <c r="H403" s="650"/>
      <c r="I403" s="650"/>
      <c r="J403" s="650"/>
      <c r="K403" s="650"/>
      <c r="L403" s="650"/>
    </row>
    <row r="404" spans="1:12" x14ac:dyDescent="0.2">
      <c r="A404" s="652"/>
      <c r="B404" s="651" t="s">
        <v>4538</v>
      </c>
      <c r="C404" s="651" t="s">
        <v>4539</v>
      </c>
      <c r="D404" s="655">
        <v>43398</v>
      </c>
      <c r="E404" s="651" t="s">
        <v>377</v>
      </c>
      <c r="F404" s="651" t="s">
        <v>4540</v>
      </c>
      <c r="G404" s="651"/>
      <c r="H404" s="649" t="s">
        <v>286</v>
      </c>
      <c r="I404" s="649"/>
      <c r="J404" s="209" t="s">
        <v>287</v>
      </c>
      <c r="K404" s="209" t="s">
        <v>16</v>
      </c>
      <c r="L404" s="210">
        <v>288</v>
      </c>
    </row>
    <row r="405" spans="1:12" x14ac:dyDescent="0.2">
      <c r="A405" s="652"/>
      <c r="B405" s="651"/>
      <c r="C405" s="651"/>
      <c r="D405" s="655"/>
      <c r="E405" s="651"/>
      <c r="F405" s="651"/>
      <c r="G405" s="651"/>
      <c r="H405" s="649" t="s">
        <v>242</v>
      </c>
      <c r="I405" s="649"/>
      <c r="J405" s="209" t="s">
        <v>287</v>
      </c>
      <c r="K405" s="209" t="s">
        <v>16</v>
      </c>
      <c r="L405" s="210">
        <v>150</v>
      </c>
    </row>
    <row r="406" spans="1:12" ht="24" x14ac:dyDescent="0.2">
      <c r="A406" s="652"/>
      <c r="B406" s="203" t="s">
        <v>6</v>
      </c>
      <c r="C406" s="207" t="s">
        <v>5</v>
      </c>
      <c r="D406" s="207" t="s">
        <v>288</v>
      </c>
      <c r="E406" s="207" t="s">
        <v>289</v>
      </c>
      <c r="F406" s="650"/>
      <c r="G406" s="650"/>
      <c r="H406" s="649" t="s">
        <v>290</v>
      </c>
      <c r="I406" s="649"/>
      <c r="J406" s="651" t="s">
        <v>287</v>
      </c>
      <c r="K406" s="651" t="s">
        <v>287</v>
      </c>
      <c r="L406" s="648">
        <v>0</v>
      </c>
    </row>
    <row r="407" spans="1:12" ht="24" x14ac:dyDescent="0.2">
      <c r="A407" s="652"/>
      <c r="B407" s="209" t="s">
        <v>333</v>
      </c>
      <c r="C407" s="209" t="s">
        <v>4540</v>
      </c>
      <c r="D407" s="211">
        <v>43399</v>
      </c>
      <c r="E407" s="209" t="s">
        <v>577</v>
      </c>
      <c r="F407" s="650"/>
      <c r="G407" s="650"/>
      <c r="H407" s="649"/>
      <c r="I407" s="649"/>
      <c r="J407" s="651"/>
      <c r="K407" s="651"/>
      <c r="L407" s="648"/>
    </row>
    <row r="408" spans="1:12" ht="24" x14ac:dyDescent="0.2">
      <c r="A408" s="652">
        <v>1476</v>
      </c>
      <c r="B408" s="203" t="s">
        <v>12</v>
      </c>
      <c r="C408" s="207" t="s">
        <v>11</v>
      </c>
      <c r="D408" s="207" t="s">
        <v>280</v>
      </c>
      <c r="E408" s="207" t="s">
        <v>281</v>
      </c>
      <c r="F408" s="653" t="s">
        <v>8</v>
      </c>
      <c r="G408" s="653"/>
      <c r="H408" s="650"/>
      <c r="I408" s="650"/>
      <c r="J408" s="650"/>
      <c r="K408" s="650"/>
      <c r="L408" s="650"/>
    </row>
    <row r="409" spans="1:12" x14ac:dyDescent="0.2">
      <c r="A409" s="652"/>
      <c r="B409" s="651" t="s">
        <v>4538</v>
      </c>
      <c r="C409" s="651" t="s">
        <v>4541</v>
      </c>
      <c r="D409" s="655">
        <v>43520</v>
      </c>
      <c r="E409" s="651" t="s">
        <v>4542</v>
      </c>
      <c r="F409" s="651" t="s">
        <v>617</v>
      </c>
      <c r="G409" s="651"/>
      <c r="H409" s="649" t="s">
        <v>286</v>
      </c>
      <c r="I409" s="649"/>
      <c r="J409" s="209" t="s">
        <v>287</v>
      </c>
      <c r="K409" s="209" t="s">
        <v>16</v>
      </c>
      <c r="L409" s="210">
        <v>188</v>
      </c>
    </row>
    <row r="410" spans="1:12" x14ac:dyDescent="0.2">
      <c r="A410" s="652"/>
      <c r="B410" s="651"/>
      <c r="C410" s="651"/>
      <c r="D410" s="655"/>
      <c r="E410" s="651"/>
      <c r="F410" s="651"/>
      <c r="G410" s="651"/>
      <c r="H410" s="649" t="s">
        <v>242</v>
      </c>
      <c r="I410" s="649"/>
      <c r="J410" s="209" t="s">
        <v>287</v>
      </c>
      <c r="K410" s="209" t="s">
        <v>16</v>
      </c>
      <c r="L410" s="210">
        <v>612.5</v>
      </c>
    </row>
    <row r="411" spans="1:12" ht="24" x14ac:dyDescent="0.2">
      <c r="A411" s="652"/>
      <c r="B411" s="203" t="s">
        <v>6</v>
      </c>
      <c r="C411" s="207" t="s">
        <v>5</v>
      </c>
      <c r="D411" s="207" t="s">
        <v>288</v>
      </c>
      <c r="E411" s="207" t="s">
        <v>289</v>
      </c>
      <c r="F411" s="650"/>
      <c r="G411" s="650"/>
      <c r="H411" s="649" t="s">
        <v>290</v>
      </c>
      <c r="I411" s="649"/>
      <c r="J411" s="651" t="s">
        <v>287</v>
      </c>
      <c r="K411" s="651" t="s">
        <v>287</v>
      </c>
      <c r="L411" s="648">
        <v>0</v>
      </c>
    </row>
    <row r="412" spans="1:12" ht="24" x14ac:dyDescent="0.2">
      <c r="A412" s="652"/>
      <c r="B412" s="209" t="s">
        <v>333</v>
      </c>
      <c r="C412" s="209" t="s">
        <v>617</v>
      </c>
      <c r="D412" s="211">
        <v>43522</v>
      </c>
      <c r="E412" s="209" t="s">
        <v>1519</v>
      </c>
      <c r="F412" s="650"/>
      <c r="G412" s="650"/>
      <c r="H412" s="649"/>
      <c r="I412" s="649"/>
      <c r="J412" s="651"/>
      <c r="K412" s="651"/>
      <c r="L412" s="648"/>
    </row>
    <row r="413" spans="1:12" ht="24" x14ac:dyDescent="0.2">
      <c r="A413" s="652">
        <v>1477</v>
      </c>
      <c r="B413" s="203" t="s">
        <v>12</v>
      </c>
      <c r="C413" s="207" t="s">
        <v>11</v>
      </c>
      <c r="D413" s="207" t="s">
        <v>280</v>
      </c>
      <c r="E413" s="207" t="s">
        <v>281</v>
      </c>
      <c r="F413" s="653" t="s">
        <v>8</v>
      </c>
      <c r="G413" s="653"/>
      <c r="H413" s="650"/>
      <c r="I413" s="650"/>
      <c r="J413" s="650"/>
      <c r="K413" s="650"/>
      <c r="L413" s="650"/>
    </row>
    <row r="414" spans="1:12" x14ac:dyDescent="0.2">
      <c r="A414" s="652"/>
      <c r="B414" s="651" t="s">
        <v>4543</v>
      </c>
      <c r="C414" s="651" t="s">
        <v>4544</v>
      </c>
      <c r="D414" s="655">
        <v>43429</v>
      </c>
      <c r="E414" s="651" t="s">
        <v>331</v>
      </c>
      <c r="F414" s="651" t="s">
        <v>968</v>
      </c>
      <c r="G414" s="651"/>
      <c r="H414" s="649" t="s">
        <v>286</v>
      </c>
      <c r="I414" s="649"/>
      <c r="J414" s="209" t="s">
        <v>287</v>
      </c>
      <c r="K414" s="209" t="s">
        <v>16</v>
      </c>
      <c r="L414" s="210">
        <v>652</v>
      </c>
    </row>
    <row r="415" spans="1:12" x14ac:dyDescent="0.2">
      <c r="A415" s="652"/>
      <c r="B415" s="651"/>
      <c r="C415" s="651"/>
      <c r="D415" s="655"/>
      <c r="E415" s="651"/>
      <c r="F415" s="651"/>
      <c r="G415" s="651"/>
      <c r="H415" s="649" t="s">
        <v>242</v>
      </c>
      <c r="I415" s="649"/>
      <c r="J415" s="209" t="s">
        <v>287</v>
      </c>
      <c r="K415" s="209" t="s">
        <v>16</v>
      </c>
      <c r="L415" s="210">
        <v>1243.6199999999999</v>
      </c>
    </row>
    <row r="416" spans="1:12" ht="24" x14ac:dyDescent="0.2">
      <c r="A416" s="652"/>
      <c r="B416" s="203" t="s">
        <v>6</v>
      </c>
      <c r="C416" s="207" t="s">
        <v>5</v>
      </c>
      <c r="D416" s="207" t="s">
        <v>288</v>
      </c>
      <c r="E416" s="207" t="s">
        <v>289</v>
      </c>
      <c r="F416" s="650"/>
      <c r="G416" s="650"/>
      <c r="H416" s="649" t="s">
        <v>290</v>
      </c>
      <c r="I416" s="649"/>
      <c r="J416" s="651" t="s">
        <v>287</v>
      </c>
      <c r="K416" s="651" t="s">
        <v>16</v>
      </c>
      <c r="L416" s="648">
        <v>100</v>
      </c>
    </row>
    <row r="417" spans="1:12" ht="24" x14ac:dyDescent="0.2">
      <c r="A417" s="652"/>
      <c r="B417" s="209" t="s">
        <v>460</v>
      </c>
      <c r="C417" s="209" t="s">
        <v>968</v>
      </c>
      <c r="D417" s="211">
        <v>43432</v>
      </c>
      <c r="E417" s="209" t="s">
        <v>1583</v>
      </c>
      <c r="F417" s="650"/>
      <c r="G417" s="650"/>
      <c r="H417" s="649"/>
      <c r="I417" s="649"/>
      <c r="J417" s="651"/>
      <c r="K417" s="651"/>
      <c r="L417" s="648"/>
    </row>
    <row r="418" spans="1:12" ht="24" x14ac:dyDescent="0.2">
      <c r="A418" s="652">
        <v>1478</v>
      </c>
      <c r="B418" s="203" t="s">
        <v>12</v>
      </c>
      <c r="C418" s="207" t="s">
        <v>11</v>
      </c>
      <c r="D418" s="207" t="s">
        <v>280</v>
      </c>
      <c r="E418" s="207" t="s">
        <v>281</v>
      </c>
      <c r="F418" s="653" t="s">
        <v>8</v>
      </c>
      <c r="G418" s="653"/>
      <c r="H418" s="650"/>
      <c r="I418" s="650"/>
      <c r="J418" s="650"/>
      <c r="K418" s="650"/>
      <c r="L418" s="650"/>
    </row>
    <row r="419" spans="1:12" x14ac:dyDescent="0.2">
      <c r="A419" s="652"/>
      <c r="B419" s="651" t="s">
        <v>4543</v>
      </c>
      <c r="C419" s="654" t="s">
        <v>4545</v>
      </c>
      <c r="D419" s="655">
        <v>43445</v>
      </c>
      <c r="E419" s="651" t="s">
        <v>321</v>
      </c>
      <c r="F419" s="651" t="s">
        <v>4546</v>
      </c>
      <c r="G419" s="651"/>
      <c r="H419" s="649" t="s">
        <v>286</v>
      </c>
      <c r="I419" s="649"/>
      <c r="J419" s="209" t="s">
        <v>287</v>
      </c>
      <c r="K419" s="209" t="s">
        <v>16</v>
      </c>
      <c r="L419" s="210">
        <v>280</v>
      </c>
    </row>
    <row r="420" spans="1:12" x14ac:dyDescent="0.2">
      <c r="A420" s="652"/>
      <c r="B420" s="651"/>
      <c r="C420" s="654"/>
      <c r="D420" s="655"/>
      <c r="E420" s="651"/>
      <c r="F420" s="651"/>
      <c r="G420" s="651"/>
      <c r="H420" s="649" t="s">
        <v>242</v>
      </c>
      <c r="I420" s="649"/>
      <c r="J420" s="209" t="s">
        <v>287</v>
      </c>
      <c r="K420" s="209" t="s">
        <v>16</v>
      </c>
      <c r="L420" s="210">
        <v>1140.4000000000001</v>
      </c>
    </row>
    <row r="421" spans="1:12" ht="24" x14ac:dyDescent="0.2">
      <c r="A421" s="652"/>
      <c r="B421" s="203" t="s">
        <v>6</v>
      </c>
      <c r="C421" s="207" t="s">
        <v>5</v>
      </c>
      <c r="D421" s="207" t="s">
        <v>288</v>
      </c>
      <c r="E421" s="207" t="s">
        <v>289</v>
      </c>
      <c r="F421" s="650"/>
      <c r="G421" s="650"/>
      <c r="H421" s="649" t="s">
        <v>290</v>
      </c>
      <c r="I421" s="649"/>
      <c r="J421" s="651" t="s">
        <v>287</v>
      </c>
      <c r="K421" s="651" t="s">
        <v>16</v>
      </c>
      <c r="L421" s="648">
        <v>999</v>
      </c>
    </row>
    <row r="422" spans="1:12" ht="24" x14ac:dyDescent="0.2">
      <c r="A422" s="652"/>
      <c r="B422" s="209" t="s">
        <v>460</v>
      </c>
      <c r="C422" s="209" t="s">
        <v>4546</v>
      </c>
      <c r="D422" s="211">
        <v>43447</v>
      </c>
      <c r="E422" s="209" t="s">
        <v>4547</v>
      </c>
      <c r="F422" s="650"/>
      <c r="G422" s="650"/>
      <c r="H422" s="649"/>
      <c r="I422" s="649"/>
      <c r="J422" s="651"/>
      <c r="K422" s="651"/>
      <c r="L422" s="648"/>
    </row>
    <row r="423" spans="1:12" ht="24" x14ac:dyDescent="0.2">
      <c r="A423" s="652">
        <v>1479</v>
      </c>
      <c r="B423" s="203" t="s">
        <v>12</v>
      </c>
      <c r="C423" s="207" t="s">
        <v>11</v>
      </c>
      <c r="D423" s="207" t="s">
        <v>280</v>
      </c>
      <c r="E423" s="207" t="s">
        <v>281</v>
      </c>
      <c r="F423" s="653" t="s">
        <v>8</v>
      </c>
      <c r="G423" s="653"/>
      <c r="H423" s="650"/>
      <c r="I423" s="650"/>
      <c r="J423" s="650"/>
      <c r="K423" s="650"/>
      <c r="L423" s="650"/>
    </row>
    <row r="424" spans="1:12" x14ac:dyDescent="0.2">
      <c r="A424" s="652"/>
      <c r="B424" s="651" t="s">
        <v>4543</v>
      </c>
      <c r="C424" s="651" t="s">
        <v>4548</v>
      </c>
      <c r="D424" s="655">
        <v>43485</v>
      </c>
      <c r="E424" s="651" t="s">
        <v>1240</v>
      </c>
      <c r="F424" s="651" t="s">
        <v>465</v>
      </c>
      <c r="G424" s="651"/>
      <c r="H424" s="649" t="s">
        <v>286</v>
      </c>
      <c r="I424" s="649"/>
      <c r="J424" s="209" t="s">
        <v>287</v>
      </c>
      <c r="K424" s="209" t="s">
        <v>16</v>
      </c>
      <c r="L424" s="210">
        <v>895</v>
      </c>
    </row>
    <row r="425" spans="1:12" x14ac:dyDescent="0.2">
      <c r="A425" s="652"/>
      <c r="B425" s="651"/>
      <c r="C425" s="651"/>
      <c r="D425" s="655"/>
      <c r="E425" s="651"/>
      <c r="F425" s="651"/>
      <c r="G425" s="651"/>
      <c r="H425" s="649" t="s">
        <v>242</v>
      </c>
      <c r="I425" s="649"/>
      <c r="J425" s="209" t="s">
        <v>287</v>
      </c>
      <c r="K425" s="209" t="s">
        <v>16</v>
      </c>
      <c r="L425" s="210">
        <v>1504.53</v>
      </c>
    </row>
    <row r="426" spans="1:12" ht="24" x14ac:dyDescent="0.2">
      <c r="A426" s="652"/>
      <c r="B426" s="203" t="s">
        <v>6</v>
      </c>
      <c r="C426" s="207" t="s">
        <v>5</v>
      </c>
      <c r="D426" s="207" t="s">
        <v>288</v>
      </c>
      <c r="E426" s="207" t="s">
        <v>289</v>
      </c>
      <c r="F426" s="650"/>
      <c r="G426" s="650"/>
      <c r="H426" s="649" t="s">
        <v>290</v>
      </c>
      <c r="I426" s="649"/>
      <c r="J426" s="651" t="s">
        <v>287</v>
      </c>
      <c r="K426" s="651" t="s">
        <v>16</v>
      </c>
      <c r="L426" s="648">
        <v>1145</v>
      </c>
    </row>
    <row r="427" spans="1:12" ht="24" x14ac:dyDescent="0.2">
      <c r="A427" s="652"/>
      <c r="B427" s="209" t="s">
        <v>460</v>
      </c>
      <c r="C427" s="209" t="s">
        <v>465</v>
      </c>
      <c r="D427" s="211">
        <v>43490</v>
      </c>
      <c r="E427" s="209" t="s">
        <v>2519</v>
      </c>
      <c r="F427" s="650"/>
      <c r="G427" s="650"/>
      <c r="H427" s="649"/>
      <c r="I427" s="649"/>
      <c r="J427" s="651"/>
      <c r="K427" s="651"/>
      <c r="L427" s="648"/>
    </row>
    <row r="428" spans="1:12" ht="24" x14ac:dyDescent="0.2">
      <c r="A428" s="652">
        <v>1480</v>
      </c>
      <c r="B428" s="203" t="s">
        <v>12</v>
      </c>
      <c r="C428" s="207" t="s">
        <v>11</v>
      </c>
      <c r="D428" s="207" t="s">
        <v>280</v>
      </c>
      <c r="E428" s="207" t="s">
        <v>281</v>
      </c>
      <c r="F428" s="653" t="s">
        <v>8</v>
      </c>
      <c r="G428" s="653"/>
      <c r="H428" s="650"/>
      <c r="I428" s="650"/>
      <c r="J428" s="650"/>
      <c r="K428" s="650"/>
      <c r="L428" s="650"/>
    </row>
    <row r="429" spans="1:12" x14ac:dyDescent="0.2">
      <c r="A429" s="652"/>
      <c r="B429" s="651" t="s">
        <v>4543</v>
      </c>
      <c r="C429" s="651" t="s">
        <v>4549</v>
      </c>
      <c r="D429" s="655">
        <v>43500</v>
      </c>
      <c r="E429" s="651" t="s">
        <v>1224</v>
      </c>
      <c r="F429" s="651" t="s">
        <v>1225</v>
      </c>
      <c r="G429" s="651"/>
      <c r="H429" s="649" t="s">
        <v>286</v>
      </c>
      <c r="I429" s="649"/>
      <c r="J429" s="209" t="s">
        <v>287</v>
      </c>
      <c r="K429" s="209" t="s">
        <v>16</v>
      </c>
      <c r="L429" s="210">
        <v>207.88</v>
      </c>
    </row>
    <row r="430" spans="1:12" x14ac:dyDescent="0.2">
      <c r="A430" s="652"/>
      <c r="B430" s="651"/>
      <c r="C430" s="651"/>
      <c r="D430" s="655"/>
      <c r="E430" s="651"/>
      <c r="F430" s="651"/>
      <c r="G430" s="651"/>
      <c r="H430" s="649" t="s">
        <v>242</v>
      </c>
      <c r="I430" s="649"/>
      <c r="J430" s="209" t="s">
        <v>287</v>
      </c>
      <c r="K430" s="209" t="s">
        <v>16</v>
      </c>
      <c r="L430" s="210">
        <v>738</v>
      </c>
    </row>
    <row r="431" spans="1:12" ht="24" x14ac:dyDescent="0.2">
      <c r="A431" s="652"/>
      <c r="B431" s="203" t="s">
        <v>6</v>
      </c>
      <c r="C431" s="207" t="s">
        <v>5</v>
      </c>
      <c r="D431" s="207" t="s">
        <v>288</v>
      </c>
      <c r="E431" s="207" t="s">
        <v>289</v>
      </c>
      <c r="F431" s="650"/>
      <c r="G431" s="650"/>
      <c r="H431" s="649" t="s">
        <v>290</v>
      </c>
      <c r="I431" s="649"/>
      <c r="J431" s="651" t="s">
        <v>287</v>
      </c>
      <c r="K431" s="651" t="s">
        <v>16</v>
      </c>
      <c r="L431" s="648">
        <v>120</v>
      </c>
    </row>
    <row r="432" spans="1:12" ht="24" x14ac:dyDescent="0.2">
      <c r="A432" s="652"/>
      <c r="B432" s="209" t="s">
        <v>460</v>
      </c>
      <c r="C432" s="209" t="s">
        <v>1225</v>
      </c>
      <c r="D432" s="211">
        <v>43501</v>
      </c>
      <c r="E432" s="209" t="s">
        <v>4550</v>
      </c>
      <c r="F432" s="650"/>
      <c r="G432" s="650"/>
      <c r="H432" s="649"/>
      <c r="I432" s="649"/>
      <c r="J432" s="651"/>
      <c r="K432" s="651"/>
      <c r="L432" s="648"/>
    </row>
    <row r="433" spans="1:12" ht="24" x14ac:dyDescent="0.2">
      <c r="A433" s="652">
        <v>1481</v>
      </c>
      <c r="B433" s="203" t="s">
        <v>12</v>
      </c>
      <c r="C433" s="207" t="s">
        <v>11</v>
      </c>
      <c r="D433" s="207" t="s">
        <v>280</v>
      </c>
      <c r="E433" s="207" t="s">
        <v>281</v>
      </c>
      <c r="F433" s="653" t="s">
        <v>8</v>
      </c>
      <c r="G433" s="653"/>
      <c r="H433" s="650"/>
      <c r="I433" s="650"/>
      <c r="J433" s="650"/>
      <c r="K433" s="650"/>
      <c r="L433" s="650"/>
    </row>
    <row r="434" spans="1:12" x14ac:dyDescent="0.2">
      <c r="A434" s="652"/>
      <c r="B434" s="651" t="s">
        <v>4543</v>
      </c>
      <c r="C434" s="654" t="s">
        <v>4551</v>
      </c>
      <c r="D434" s="655">
        <v>43511</v>
      </c>
      <c r="E434" s="651" t="s">
        <v>517</v>
      </c>
      <c r="F434" s="651" t="s">
        <v>4552</v>
      </c>
      <c r="G434" s="651"/>
      <c r="H434" s="649" t="s">
        <v>286</v>
      </c>
      <c r="I434" s="649"/>
      <c r="J434" s="209" t="s">
        <v>287</v>
      </c>
      <c r="K434" s="209" t="s">
        <v>16</v>
      </c>
      <c r="L434" s="210">
        <v>1223.94</v>
      </c>
    </row>
    <row r="435" spans="1:12" x14ac:dyDescent="0.2">
      <c r="A435" s="652"/>
      <c r="B435" s="651"/>
      <c r="C435" s="654"/>
      <c r="D435" s="655"/>
      <c r="E435" s="651"/>
      <c r="F435" s="651"/>
      <c r="G435" s="651"/>
      <c r="H435" s="649" t="s">
        <v>242</v>
      </c>
      <c r="I435" s="649"/>
      <c r="J435" s="209" t="s">
        <v>287</v>
      </c>
      <c r="K435" s="209" t="s">
        <v>16</v>
      </c>
      <c r="L435" s="210">
        <v>1549.84</v>
      </c>
    </row>
    <row r="436" spans="1:12" ht="24" x14ac:dyDescent="0.2">
      <c r="A436" s="652"/>
      <c r="B436" s="203" t="s">
        <v>6</v>
      </c>
      <c r="C436" s="207" t="s">
        <v>5</v>
      </c>
      <c r="D436" s="207" t="s">
        <v>288</v>
      </c>
      <c r="E436" s="207" t="s">
        <v>289</v>
      </c>
      <c r="F436" s="650"/>
      <c r="G436" s="650"/>
      <c r="H436" s="649" t="s">
        <v>290</v>
      </c>
      <c r="I436" s="649"/>
      <c r="J436" s="651" t="s">
        <v>287</v>
      </c>
      <c r="K436" s="651" t="s">
        <v>287</v>
      </c>
      <c r="L436" s="648">
        <v>0</v>
      </c>
    </row>
    <row r="437" spans="1:12" ht="24" x14ac:dyDescent="0.2">
      <c r="A437" s="652"/>
      <c r="B437" s="209" t="s">
        <v>460</v>
      </c>
      <c r="C437" s="209" t="s">
        <v>4552</v>
      </c>
      <c r="D437" s="211">
        <v>43519</v>
      </c>
      <c r="E437" s="209" t="s">
        <v>4429</v>
      </c>
      <c r="F437" s="650"/>
      <c r="G437" s="650"/>
      <c r="H437" s="649"/>
      <c r="I437" s="649"/>
      <c r="J437" s="651"/>
      <c r="K437" s="651"/>
      <c r="L437" s="648"/>
    </row>
    <row r="438" spans="1:12" ht="24" x14ac:dyDescent="0.2">
      <c r="A438" s="652">
        <v>1482</v>
      </c>
      <c r="B438" s="203" t="s">
        <v>12</v>
      </c>
      <c r="C438" s="207" t="s">
        <v>11</v>
      </c>
      <c r="D438" s="207" t="s">
        <v>280</v>
      </c>
      <c r="E438" s="207" t="s">
        <v>281</v>
      </c>
      <c r="F438" s="653" t="s">
        <v>8</v>
      </c>
      <c r="G438" s="653"/>
      <c r="H438" s="650"/>
      <c r="I438" s="650"/>
      <c r="J438" s="650"/>
      <c r="K438" s="650"/>
      <c r="L438" s="650"/>
    </row>
    <row r="439" spans="1:12" x14ac:dyDescent="0.2">
      <c r="A439" s="652"/>
      <c r="B439" s="651" t="s">
        <v>4543</v>
      </c>
      <c r="C439" s="651" t="s">
        <v>4553</v>
      </c>
      <c r="D439" s="655">
        <v>43544</v>
      </c>
      <c r="E439" s="651" t="s">
        <v>331</v>
      </c>
      <c r="F439" s="651" t="s">
        <v>968</v>
      </c>
      <c r="G439" s="651"/>
      <c r="H439" s="649" t="s">
        <v>286</v>
      </c>
      <c r="I439" s="649"/>
      <c r="J439" s="209" t="s">
        <v>287</v>
      </c>
      <c r="K439" s="209" t="s">
        <v>16</v>
      </c>
      <c r="L439" s="210">
        <v>511</v>
      </c>
    </row>
    <row r="440" spans="1:12" x14ac:dyDescent="0.2">
      <c r="A440" s="652"/>
      <c r="B440" s="651"/>
      <c r="C440" s="651"/>
      <c r="D440" s="655"/>
      <c r="E440" s="651"/>
      <c r="F440" s="651"/>
      <c r="G440" s="651"/>
      <c r="H440" s="649" t="s">
        <v>242</v>
      </c>
      <c r="I440" s="649"/>
      <c r="J440" s="209" t="s">
        <v>287</v>
      </c>
      <c r="K440" s="209" t="s">
        <v>16</v>
      </c>
      <c r="L440" s="210">
        <v>297.60000000000002</v>
      </c>
    </row>
    <row r="441" spans="1:12" ht="24" x14ac:dyDescent="0.2">
      <c r="A441" s="652"/>
      <c r="B441" s="203" t="s">
        <v>6</v>
      </c>
      <c r="C441" s="207" t="s">
        <v>5</v>
      </c>
      <c r="D441" s="207" t="s">
        <v>288</v>
      </c>
      <c r="E441" s="207" t="s">
        <v>289</v>
      </c>
      <c r="F441" s="650"/>
      <c r="G441" s="650"/>
      <c r="H441" s="649" t="s">
        <v>290</v>
      </c>
      <c r="I441" s="649"/>
      <c r="J441" s="651" t="s">
        <v>287</v>
      </c>
      <c r="K441" s="651" t="s">
        <v>287</v>
      </c>
      <c r="L441" s="648">
        <v>0</v>
      </c>
    </row>
    <row r="442" spans="1:12" ht="24" x14ac:dyDescent="0.2">
      <c r="A442" s="652"/>
      <c r="B442" s="209" t="s">
        <v>460</v>
      </c>
      <c r="C442" s="209" t="s">
        <v>968</v>
      </c>
      <c r="D442" s="211">
        <v>43546</v>
      </c>
      <c r="E442" s="209" t="s">
        <v>893</v>
      </c>
      <c r="F442" s="650"/>
      <c r="G442" s="650"/>
      <c r="H442" s="649"/>
      <c r="I442" s="649"/>
      <c r="J442" s="651"/>
      <c r="K442" s="651"/>
      <c r="L442" s="648"/>
    </row>
    <row r="443" spans="1:12" ht="24" x14ac:dyDescent="0.2">
      <c r="A443" s="652">
        <v>1483</v>
      </c>
      <c r="B443" s="203" t="s">
        <v>12</v>
      </c>
      <c r="C443" s="207" t="s">
        <v>11</v>
      </c>
      <c r="D443" s="207" t="s">
        <v>280</v>
      </c>
      <c r="E443" s="207" t="s">
        <v>281</v>
      </c>
      <c r="F443" s="653" t="s">
        <v>8</v>
      </c>
      <c r="G443" s="653"/>
      <c r="H443" s="650"/>
      <c r="I443" s="650"/>
      <c r="J443" s="650"/>
      <c r="K443" s="650"/>
      <c r="L443" s="650"/>
    </row>
    <row r="444" spans="1:12" x14ac:dyDescent="0.2">
      <c r="A444" s="652"/>
      <c r="B444" s="651" t="s">
        <v>4554</v>
      </c>
      <c r="C444" s="654" t="s">
        <v>4555</v>
      </c>
      <c r="D444" s="655">
        <v>43438</v>
      </c>
      <c r="E444" s="651" t="s">
        <v>986</v>
      </c>
      <c r="F444" s="651" t="s">
        <v>2072</v>
      </c>
      <c r="G444" s="651"/>
      <c r="H444" s="649" t="s">
        <v>286</v>
      </c>
      <c r="I444" s="649"/>
      <c r="J444" s="209" t="s">
        <v>287</v>
      </c>
      <c r="K444" s="209" t="s">
        <v>16</v>
      </c>
      <c r="L444" s="210">
        <v>775.08</v>
      </c>
    </row>
    <row r="445" spans="1:12" x14ac:dyDescent="0.2">
      <c r="A445" s="652"/>
      <c r="B445" s="651"/>
      <c r="C445" s="654"/>
      <c r="D445" s="655"/>
      <c r="E445" s="651"/>
      <c r="F445" s="651"/>
      <c r="G445" s="651"/>
      <c r="H445" s="649" t="s">
        <v>242</v>
      </c>
      <c r="I445" s="649"/>
      <c r="J445" s="209" t="s">
        <v>287</v>
      </c>
      <c r="K445" s="209" t="s">
        <v>16</v>
      </c>
      <c r="L445" s="210">
        <v>810.03</v>
      </c>
    </row>
    <row r="446" spans="1:12" ht="24" x14ac:dyDescent="0.2">
      <c r="A446" s="652"/>
      <c r="B446" s="203" t="s">
        <v>6</v>
      </c>
      <c r="C446" s="207" t="s">
        <v>5</v>
      </c>
      <c r="D446" s="207" t="s">
        <v>288</v>
      </c>
      <c r="E446" s="207" t="s">
        <v>289</v>
      </c>
      <c r="F446" s="650"/>
      <c r="G446" s="650"/>
      <c r="H446" s="649" t="s">
        <v>290</v>
      </c>
      <c r="I446" s="649"/>
      <c r="J446" s="651" t="s">
        <v>287</v>
      </c>
      <c r="K446" s="651" t="s">
        <v>16</v>
      </c>
      <c r="L446" s="648">
        <v>602.05999999999995</v>
      </c>
    </row>
    <row r="447" spans="1:12" ht="24" x14ac:dyDescent="0.2">
      <c r="A447" s="652"/>
      <c r="B447" s="209" t="s">
        <v>4556</v>
      </c>
      <c r="C447" s="209" t="s">
        <v>2072</v>
      </c>
      <c r="D447" s="211">
        <v>43441</v>
      </c>
      <c r="E447" s="209" t="s">
        <v>4557</v>
      </c>
      <c r="F447" s="650"/>
      <c r="G447" s="650"/>
      <c r="H447" s="649"/>
      <c r="I447" s="649"/>
      <c r="J447" s="651"/>
      <c r="K447" s="651"/>
      <c r="L447" s="648"/>
    </row>
    <row r="448" spans="1:12" ht="24" x14ac:dyDescent="0.2">
      <c r="A448" s="652">
        <v>1484</v>
      </c>
      <c r="B448" s="203" t="s">
        <v>12</v>
      </c>
      <c r="C448" s="207" t="s">
        <v>11</v>
      </c>
      <c r="D448" s="207" t="s">
        <v>280</v>
      </c>
      <c r="E448" s="207" t="s">
        <v>281</v>
      </c>
      <c r="F448" s="653" t="s">
        <v>8</v>
      </c>
      <c r="G448" s="653"/>
      <c r="H448" s="650"/>
      <c r="I448" s="650"/>
      <c r="J448" s="650"/>
      <c r="K448" s="650"/>
      <c r="L448" s="650"/>
    </row>
    <row r="449" spans="1:12" x14ac:dyDescent="0.2">
      <c r="A449" s="652"/>
      <c r="B449" s="651" t="s">
        <v>4554</v>
      </c>
      <c r="C449" s="654" t="s">
        <v>4558</v>
      </c>
      <c r="D449" s="655">
        <v>43509</v>
      </c>
      <c r="E449" s="651" t="s">
        <v>2031</v>
      </c>
      <c r="F449" s="651" t="s">
        <v>4559</v>
      </c>
      <c r="G449" s="651"/>
      <c r="H449" s="649" t="s">
        <v>286</v>
      </c>
      <c r="I449" s="649"/>
      <c r="J449" s="209" t="s">
        <v>287</v>
      </c>
      <c r="K449" s="209" t="s">
        <v>16</v>
      </c>
      <c r="L449" s="210">
        <v>463.56</v>
      </c>
    </row>
    <row r="450" spans="1:12" x14ac:dyDescent="0.2">
      <c r="A450" s="652"/>
      <c r="B450" s="651"/>
      <c r="C450" s="654"/>
      <c r="D450" s="655"/>
      <c r="E450" s="651"/>
      <c r="F450" s="651"/>
      <c r="G450" s="651"/>
      <c r="H450" s="649" t="s">
        <v>242</v>
      </c>
      <c r="I450" s="649"/>
      <c r="J450" s="651" t="s">
        <v>287</v>
      </c>
      <c r="K450" s="651" t="s">
        <v>16</v>
      </c>
      <c r="L450" s="648">
        <v>333.35</v>
      </c>
    </row>
    <row r="451" spans="1:12" x14ac:dyDescent="0.2">
      <c r="A451" s="652"/>
      <c r="B451" s="651"/>
      <c r="C451" s="654"/>
      <c r="D451" s="655"/>
      <c r="E451" s="651"/>
      <c r="F451" s="651"/>
      <c r="G451" s="651"/>
      <c r="H451" s="649"/>
      <c r="I451" s="649"/>
      <c r="J451" s="651"/>
      <c r="K451" s="651"/>
      <c r="L451" s="648"/>
    </row>
    <row r="452" spans="1:12" ht="24" x14ac:dyDescent="0.2">
      <c r="A452" s="652"/>
      <c r="B452" s="203" t="s">
        <v>6</v>
      </c>
      <c r="C452" s="207" t="s">
        <v>5</v>
      </c>
      <c r="D452" s="207" t="s">
        <v>288</v>
      </c>
      <c r="E452" s="207" t="s">
        <v>289</v>
      </c>
      <c r="F452" s="650"/>
      <c r="G452" s="650"/>
      <c r="H452" s="649" t="s">
        <v>290</v>
      </c>
      <c r="I452" s="649"/>
      <c r="J452" s="651" t="s">
        <v>287</v>
      </c>
      <c r="K452" s="651" t="s">
        <v>287</v>
      </c>
      <c r="L452" s="648">
        <v>0</v>
      </c>
    </row>
    <row r="453" spans="1:12" ht="24" x14ac:dyDescent="0.2">
      <c r="A453" s="652"/>
      <c r="B453" s="209" t="s">
        <v>4556</v>
      </c>
      <c r="C453" s="209" t="s">
        <v>4559</v>
      </c>
      <c r="D453" s="211">
        <v>43511</v>
      </c>
      <c r="E453" s="209" t="s">
        <v>797</v>
      </c>
      <c r="F453" s="650"/>
      <c r="G453" s="650"/>
      <c r="H453" s="649"/>
      <c r="I453" s="649"/>
      <c r="J453" s="651"/>
      <c r="K453" s="651"/>
      <c r="L453" s="648"/>
    </row>
    <row r="454" spans="1:12" ht="24" x14ac:dyDescent="0.2">
      <c r="A454" s="652">
        <v>1485</v>
      </c>
      <c r="B454" s="203" t="s">
        <v>12</v>
      </c>
      <c r="C454" s="207" t="s">
        <v>11</v>
      </c>
      <c r="D454" s="207" t="s">
        <v>280</v>
      </c>
      <c r="E454" s="207" t="s">
        <v>281</v>
      </c>
      <c r="F454" s="653" t="s">
        <v>8</v>
      </c>
      <c r="G454" s="653"/>
      <c r="H454" s="650"/>
      <c r="I454" s="650"/>
      <c r="J454" s="650"/>
      <c r="K454" s="650"/>
      <c r="L454" s="650"/>
    </row>
    <row r="455" spans="1:12" x14ac:dyDescent="0.2">
      <c r="A455" s="652"/>
      <c r="B455" s="651" t="s">
        <v>4554</v>
      </c>
      <c r="C455" s="654" t="s">
        <v>4560</v>
      </c>
      <c r="D455" s="655">
        <v>43547</v>
      </c>
      <c r="E455" s="651" t="s">
        <v>4561</v>
      </c>
      <c r="F455" s="651" t="s">
        <v>4562</v>
      </c>
      <c r="G455" s="651"/>
      <c r="H455" s="649" t="s">
        <v>286</v>
      </c>
      <c r="I455" s="649"/>
      <c r="J455" s="209" t="s">
        <v>287</v>
      </c>
      <c r="K455" s="209" t="s">
        <v>16</v>
      </c>
      <c r="L455" s="210">
        <v>300.83999999999997</v>
      </c>
    </row>
    <row r="456" spans="1:12" x14ac:dyDescent="0.2">
      <c r="A456" s="652"/>
      <c r="B456" s="651"/>
      <c r="C456" s="654"/>
      <c r="D456" s="655"/>
      <c r="E456" s="651"/>
      <c r="F456" s="651"/>
      <c r="G456" s="651"/>
      <c r="H456" s="649" t="s">
        <v>242</v>
      </c>
      <c r="I456" s="649"/>
      <c r="J456" s="209" t="s">
        <v>287</v>
      </c>
      <c r="K456" s="209" t="s">
        <v>16</v>
      </c>
      <c r="L456" s="210">
        <v>2514.0700000000002</v>
      </c>
    </row>
    <row r="457" spans="1:12" ht="24" x14ac:dyDescent="0.2">
      <c r="A457" s="652"/>
      <c r="B457" s="203" t="s">
        <v>6</v>
      </c>
      <c r="C457" s="207" t="s">
        <v>5</v>
      </c>
      <c r="D457" s="207" t="s">
        <v>288</v>
      </c>
      <c r="E457" s="207" t="s">
        <v>289</v>
      </c>
      <c r="F457" s="650"/>
      <c r="G457" s="650"/>
      <c r="H457" s="649" t="s">
        <v>290</v>
      </c>
      <c r="I457" s="649"/>
      <c r="J457" s="651" t="s">
        <v>287</v>
      </c>
      <c r="K457" s="651" t="s">
        <v>16</v>
      </c>
      <c r="L457" s="648">
        <v>564.03</v>
      </c>
    </row>
    <row r="458" spans="1:12" ht="24" x14ac:dyDescent="0.2">
      <c r="A458" s="652"/>
      <c r="B458" s="209" t="s">
        <v>4556</v>
      </c>
      <c r="C458" s="209" t="s">
        <v>4562</v>
      </c>
      <c r="D458" s="211">
        <v>43550</v>
      </c>
      <c r="E458" s="209" t="s">
        <v>4563</v>
      </c>
      <c r="F458" s="650"/>
      <c r="G458" s="650"/>
      <c r="H458" s="649"/>
      <c r="I458" s="649"/>
      <c r="J458" s="651"/>
      <c r="K458" s="651"/>
      <c r="L458" s="648"/>
    </row>
    <row r="459" spans="1:12" ht="24" x14ac:dyDescent="0.2">
      <c r="A459" s="652">
        <v>1486</v>
      </c>
      <c r="B459" s="203" t="s">
        <v>12</v>
      </c>
      <c r="C459" s="207" t="s">
        <v>11</v>
      </c>
      <c r="D459" s="207" t="s">
        <v>280</v>
      </c>
      <c r="E459" s="207" t="s">
        <v>281</v>
      </c>
      <c r="F459" s="653" t="s">
        <v>8</v>
      </c>
      <c r="G459" s="653"/>
      <c r="H459" s="650"/>
      <c r="I459" s="650"/>
      <c r="J459" s="650"/>
      <c r="K459" s="650"/>
      <c r="L459" s="650"/>
    </row>
    <row r="460" spans="1:12" x14ac:dyDescent="0.2">
      <c r="A460" s="652"/>
      <c r="B460" s="651" t="s">
        <v>4564</v>
      </c>
      <c r="C460" s="654" t="s">
        <v>4565</v>
      </c>
      <c r="D460" s="655">
        <v>43403</v>
      </c>
      <c r="E460" s="651" t="s">
        <v>4566</v>
      </c>
      <c r="F460" s="651" t="s">
        <v>4567</v>
      </c>
      <c r="G460" s="651"/>
      <c r="H460" s="649" t="s">
        <v>286</v>
      </c>
      <c r="I460" s="649"/>
      <c r="J460" s="209" t="s">
        <v>287</v>
      </c>
      <c r="K460" s="209" t="s">
        <v>16</v>
      </c>
      <c r="L460" s="210">
        <v>395.58</v>
      </c>
    </row>
    <row r="461" spans="1:12" x14ac:dyDescent="0.2">
      <c r="A461" s="652"/>
      <c r="B461" s="651"/>
      <c r="C461" s="654"/>
      <c r="D461" s="655"/>
      <c r="E461" s="651"/>
      <c r="F461" s="651"/>
      <c r="G461" s="651"/>
      <c r="H461" s="649" t="s">
        <v>242</v>
      </c>
      <c r="I461" s="649"/>
      <c r="J461" s="209" t="s">
        <v>287</v>
      </c>
      <c r="K461" s="209" t="s">
        <v>16</v>
      </c>
      <c r="L461" s="210">
        <v>563.5</v>
      </c>
    </row>
    <row r="462" spans="1:12" ht="24" x14ac:dyDescent="0.2">
      <c r="A462" s="652"/>
      <c r="B462" s="203" t="s">
        <v>6</v>
      </c>
      <c r="C462" s="207" t="s">
        <v>5</v>
      </c>
      <c r="D462" s="207" t="s">
        <v>288</v>
      </c>
      <c r="E462" s="207" t="s">
        <v>289</v>
      </c>
      <c r="F462" s="650"/>
      <c r="G462" s="650"/>
      <c r="H462" s="649" t="s">
        <v>290</v>
      </c>
      <c r="I462" s="649"/>
      <c r="J462" s="651" t="s">
        <v>287</v>
      </c>
      <c r="K462" s="651" t="s">
        <v>287</v>
      </c>
      <c r="L462" s="648">
        <v>0</v>
      </c>
    </row>
    <row r="463" spans="1:12" ht="24" x14ac:dyDescent="0.2">
      <c r="A463" s="652"/>
      <c r="B463" s="209" t="s">
        <v>460</v>
      </c>
      <c r="C463" s="209" t="s">
        <v>4567</v>
      </c>
      <c r="D463" s="211">
        <v>43405</v>
      </c>
      <c r="E463" s="209" t="s">
        <v>961</v>
      </c>
      <c r="F463" s="650"/>
      <c r="G463" s="650"/>
      <c r="H463" s="649"/>
      <c r="I463" s="649"/>
      <c r="J463" s="651"/>
      <c r="K463" s="651"/>
      <c r="L463" s="648"/>
    </row>
    <row r="464" spans="1:12" ht="24" x14ac:dyDescent="0.2">
      <c r="A464" s="652">
        <v>1487</v>
      </c>
      <c r="B464" s="203" t="s">
        <v>12</v>
      </c>
      <c r="C464" s="207" t="s">
        <v>11</v>
      </c>
      <c r="D464" s="207" t="s">
        <v>280</v>
      </c>
      <c r="E464" s="207" t="s">
        <v>281</v>
      </c>
      <c r="F464" s="653" t="s">
        <v>8</v>
      </c>
      <c r="G464" s="653"/>
      <c r="H464" s="650"/>
      <c r="I464" s="650"/>
      <c r="J464" s="650"/>
      <c r="K464" s="650"/>
      <c r="L464" s="650"/>
    </row>
    <row r="465" spans="1:12" x14ac:dyDescent="0.2">
      <c r="A465" s="652"/>
      <c r="B465" s="651" t="s">
        <v>4564</v>
      </c>
      <c r="C465" s="654" t="s">
        <v>4568</v>
      </c>
      <c r="D465" s="655">
        <v>43506</v>
      </c>
      <c r="E465" s="651" t="s">
        <v>596</v>
      </c>
      <c r="F465" s="651" t="s">
        <v>1970</v>
      </c>
      <c r="G465" s="651"/>
      <c r="H465" s="649" t="s">
        <v>286</v>
      </c>
      <c r="I465" s="649"/>
      <c r="J465" s="209" t="s">
        <v>287</v>
      </c>
      <c r="K465" s="209" t="s">
        <v>287</v>
      </c>
      <c r="L465" s="210">
        <v>0</v>
      </c>
    </row>
    <row r="466" spans="1:12" x14ac:dyDescent="0.2">
      <c r="A466" s="652"/>
      <c r="B466" s="651"/>
      <c r="C466" s="654"/>
      <c r="D466" s="655"/>
      <c r="E466" s="651"/>
      <c r="F466" s="651"/>
      <c r="G466" s="651"/>
      <c r="H466" s="649" t="s">
        <v>242</v>
      </c>
      <c r="I466" s="649"/>
      <c r="J466" s="209" t="s">
        <v>287</v>
      </c>
      <c r="K466" s="209" t="s">
        <v>287</v>
      </c>
      <c r="L466" s="210">
        <v>0</v>
      </c>
    </row>
    <row r="467" spans="1:12" ht="24" x14ac:dyDescent="0.2">
      <c r="A467" s="652"/>
      <c r="B467" s="203" t="s">
        <v>6</v>
      </c>
      <c r="C467" s="207" t="s">
        <v>5</v>
      </c>
      <c r="D467" s="207" t="s">
        <v>288</v>
      </c>
      <c r="E467" s="207" t="s">
        <v>289</v>
      </c>
      <c r="F467" s="650"/>
      <c r="G467" s="650"/>
      <c r="H467" s="649" t="s">
        <v>290</v>
      </c>
      <c r="I467" s="649"/>
      <c r="J467" s="651" t="s">
        <v>287</v>
      </c>
      <c r="K467" s="651" t="s">
        <v>16</v>
      </c>
      <c r="L467" s="648">
        <v>1360</v>
      </c>
    </row>
    <row r="468" spans="1:12" ht="24" x14ac:dyDescent="0.2">
      <c r="A468" s="652"/>
      <c r="B468" s="209" t="s">
        <v>460</v>
      </c>
      <c r="C468" s="209" t="s">
        <v>1970</v>
      </c>
      <c r="D468" s="211">
        <v>43511</v>
      </c>
      <c r="E468" s="209" t="s">
        <v>466</v>
      </c>
      <c r="F468" s="650"/>
      <c r="G468" s="650"/>
      <c r="H468" s="649"/>
      <c r="I468" s="649"/>
      <c r="J468" s="651"/>
      <c r="K468" s="651"/>
      <c r="L468" s="648"/>
    </row>
    <row r="469" spans="1:12" ht="24" x14ac:dyDescent="0.2">
      <c r="A469" s="652">
        <v>1488</v>
      </c>
      <c r="B469" s="203" t="s">
        <v>12</v>
      </c>
      <c r="C469" s="207" t="s">
        <v>11</v>
      </c>
      <c r="D469" s="207" t="s">
        <v>280</v>
      </c>
      <c r="E469" s="207" t="s">
        <v>281</v>
      </c>
      <c r="F469" s="653" t="s">
        <v>8</v>
      </c>
      <c r="G469" s="653"/>
      <c r="H469" s="650"/>
      <c r="I469" s="650"/>
      <c r="J469" s="650"/>
      <c r="K469" s="650"/>
      <c r="L469" s="650"/>
    </row>
    <row r="470" spans="1:12" x14ac:dyDescent="0.2">
      <c r="A470" s="652"/>
      <c r="B470" s="651" t="s">
        <v>4569</v>
      </c>
      <c r="C470" s="654" t="s">
        <v>4570</v>
      </c>
      <c r="D470" s="655">
        <v>43547</v>
      </c>
      <c r="E470" s="651" t="s">
        <v>295</v>
      </c>
      <c r="F470" s="651" t="s">
        <v>4571</v>
      </c>
      <c r="G470" s="651"/>
      <c r="H470" s="649" t="s">
        <v>286</v>
      </c>
      <c r="I470" s="649"/>
      <c r="J470" s="209" t="s">
        <v>287</v>
      </c>
      <c r="K470" s="209" t="s">
        <v>16</v>
      </c>
      <c r="L470" s="210">
        <v>627</v>
      </c>
    </row>
    <row r="471" spans="1:12" x14ac:dyDescent="0.2">
      <c r="A471" s="652"/>
      <c r="B471" s="651"/>
      <c r="C471" s="654"/>
      <c r="D471" s="655"/>
      <c r="E471" s="651"/>
      <c r="F471" s="651"/>
      <c r="G471" s="651"/>
      <c r="H471" s="649" t="s">
        <v>242</v>
      </c>
      <c r="I471" s="649"/>
      <c r="J471" s="651" t="s">
        <v>287</v>
      </c>
      <c r="K471" s="651" t="s">
        <v>287</v>
      </c>
      <c r="L471" s="648">
        <v>0</v>
      </c>
    </row>
    <row r="472" spans="1:12" x14ac:dyDescent="0.2">
      <c r="A472" s="652"/>
      <c r="B472" s="651"/>
      <c r="C472" s="654"/>
      <c r="D472" s="655"/>
      <c r="E472" s="651"/>
      <c r="F472" s="651"/>
      <c r="G472" s="651"/>
      <c r="H472" s="649"/>
      <c r="I472" s="649"/>
      <c r="J472" s="651"/>
      <c r="K472" s="651"/>
      <c r="L472" s="648"/>
    </row>
    <row r="473" spans="1:12" ht="24" x14ac:dyDescent="0.2">
      <c r="A473" s="652"/>
      <c r="B473" s="203" t="s">
        <v>6</v>
      </c>
      <c r="C473" s="207" t="s">
        <v>5</v>
      </c>
      <c r="D473" s="207" t="s">
        <v>288</v>
      </c>
      <c r="E473" s="207" t="s">
        <v>289</v>
      </c>
      <c r="F473" s="650"/>
      <c r="G473" s="650"/>
      <c r="H473" s="649" t="s">
        <v>290</v>
      </c>
      <c r="I473" s="649"/>
      <c r="J473" s="651" t="s">
        <v>287</v>
      </c>
      <c r="K473" s="651" t="s">
        <v>287</v>
      </c>
      <c r="L473" s="648">
        <v>0</v>
      </c>
    </row>
    <row r="474" spans="1:12" ht="24" x14ac:dyDescent="0.2">
      <c r="A474" s="652"/>
      <c r="B474" s="209" t="s">
        <v>291</v>
      </c>
      <c r="C474" s="209" t="s">
        <v>4571</v>
      </c>
      <c r="D474" s="211">
        <v>43550</v>
      </c>
      <c r="E474" s="209" t="s">
        <v>4563</v>
      </c>
      <c r="F474" s="650"/>
      <c r="G474" s="650"/>
      <c r="H474" s="649"/>
      <c r="I474" s="649"/>
      <c r="J474" s="651"/>
      <c r="K474" s="651"/>
      <c r="L474" s="648"/>
    </row>
    <row r="475" spans="1:12" ht="24" x14ac:dyDescent="0.2">
      <c r="A475" s="652">
        <v>1489</v>
      </c>
      <c r="B475" s="203" t="s">
        <v>12</v>
      </c>
      <c r="C475" s="207" t="s">
        <v>11</v>
      </c>
      <c r="D475" s="207" t="s">
        <v>280</v>
      </c>
      <c r="E475" s="207" t="s">
        <v>281</v>
      </c>
      <c r="F475" s="653" t="s">
        <v>8</v>
      </c>
      <c r="G475" s="653"/>
      <c r="H475" s="650"/>
      <c r="I475" s="650"/>
      <c r="J475" s="650"/>
      <c r="K475" s="650"/>
      <c r="L475" s="650"/>
    </row>
    <row r="476" spans="1:12" x14ac:dyDescent="0.2">
      <c r="A476" s="652"/>
      <c r="B476" s="651" t="s">
        <v>4572</v>
      </c>
      <c r="C476" s="654" t="s">
        <v>4573</v>
      </c>
      <c r="D476" s="655">
        <v>43491</v>
      </c>
      <c r="E476" s="651" t="s">
        <v>389</v>
      </c>
      <c r="F476" s="651" t="s">
        <v>4574</v>
      </c>
      <c r="G476" s="651"/>
      <c r="H476" s="649" t="s">
        <v>286</v>
      </c>
      <c r="I476" s="649"/>
      <c r="J476" s="209" t="s">
        <v>287</v>
      </c>
      <c r="K476" s="209" t="s">
        <v>16</v>
      </c>
      <c r="L476" s="210">
        <v>681</v>
      </c>
    </row>
    <row r="477" spans="1:12" x14ac:dyDescent="0.2">
      <c r="A477" s="652"/>
      <c r="B477" s="651"/>
      <c r="C477" s="654"/>
      <c r="D477" s="655"/>
      <c r="E477" s="651"/>
      <c r="F477" s="651"/>
      <c r="G477" s="651"/>
      <c r="H477" s="649" t="s">
        <v>242</v>
      </c>
      <c r="I477" s="649"/>
      <c r="J477" s="209" t="s">
        <v>287</v>
      </c>
      <c r="K477" s="209" t="s">
        <v>16</v>
      </c>
      <c r="L477" s="210">
        <v>975.5</v>
      </c>
    </row>
    <row r="478" spans="1:12" ht="24" x14ac:dyDescent="0.2">
      <c r="A478" s="652"/>
      <c r="B478" s="203" t="s">
        <v>6</v>
      </c>
      <c r="C478" s="207" t="s">
        <v>5</v>
      </c>
      <c r="D478" s="207" t="s">
        <v>288</v>
      </c>
      <c r="E478" s="207" t="s">
        <v>289</v>
      </c>
      <c r="F478" s="650"/>
      <c r="G478" s="650"/>
      <c r="H478" s="649" t="s">
        <v>290</v>
      </c>
      <c r="I478" s="649"/>
      <c r="J478" s="651" t="s">
        <v>287</v>
      </c>
      <c r="K478" s="651" t="s">
        <v>16</v>
      </c>
      <c r="L478" s="648">
        <v>2700</v>
      </c>
    </row>
    <row r="479" spans="1:12" ht="24" x14ac:dyDescent="0.2">
      <c r="A479" s="652"/>
      <c r="B479" s="209" t="s">
        <v>511</v>
      </c>
      <c r="C479" s="209" t="s">
        <v>4574</v>
      </c>
      <c r="D479" s="211">
        <v>43496</v>
      </c>
      <c r="E479" s="209" t="s">
        <v>3116</v>
      </c>
      <c r="F479" s="650"/>
      <c r="G479" s="650"/>
      <c r="H479" s="649"/>
      <c r="I479" s="649"/>
      <c r="J479" s="651"/>
      <c r="K479" s="651"/>
      <c r="L479" s="648"/>
    </row>
    <row r="480" spans="1:12" ht="24" x14ac:dyDescent="0.2">
      <c r="A480" s="652">
        <v>1490</v>
      </c>
      <c r="B480" s="203" t="s">
        <v>12</v>
      </c>
      <c r="C480" s="207" t="s">
        <v>11</v>
      </c>
      <c r="D480" s="207" t="s">
        <v>280</v>
      </c>
      <c r="E480" s="207" t="s">
        <v>281</v>
      </c>
      <c r="F480" s="653" t="s">
        <v>8</v>
      </c>
      <c r="G480" s="653"/>
      <c r="H480" s="650"/>
      <c r="I480" s="650"/>
      <c r="J480" s="650"/>
      <c r="K480" s="650"/>
      <c r="L480" s="650"/>
    </row>
    <row r="481" spans="1:12" x14ac:dyDescent="0.2">
      <c r="A481" s="652"/>
      <c r="B481" s="651" t="s">
        <v>4575</v>
      </c>
      <c r="C481" s="654" t="s">
        <v>4576</v>
      </c>
      <c r="D481" s="655">
        <v>43397</v>
      </c>
      <c r="E481" s="651" t="s">
        <v>469</v>
      </c>
      <c r="F481" s="651" t="s">
        <v>4577</v>
      </c>
      <c r="G481" s="651"/>
      <c r="H481" s="649" t="s">
        <v>286</v>
      </c>
      <c r="I481" s="649"/>
      <c r="J481" s="209" t="s">
        <v>287</v>
      </c>
      <c r="K481" s="209" t="s">
        <v>16</v>
      </c>
      <c r="L481" s="210">
        <v>261.8</v>
      </c>
    </row>
    <row r="482" spans="1:12" x14ac:dyDescent="0.2">
      <c r="A482" s="652"/>
      <c r="B482" s="651"/>
      <c r="C482" s="654"/>
      <c r="D482" s="655"/>
      <c r="E482" s="651"/>
      <c r="F482" s="651"/>
      <c r="G482" s="651"/>
      <c r="H482" s="649" t="s">
        <v>242</v>
      </c>
      <c r="I482" s="649"/>
      <c r="J482" s="209" t="s">
        <v>287</v>
      </c>
      <c r="K482" s="209" t="s">
        <v>287</v>
      </c>
      <c r="L482" s="210">
        <v>0</v>
      </c>
    </row>
    <row r="483" spans="1:12" ht="24" x14ac:dyDescent="0.2">
      <c r="A483" s="652"/>
      <c r="B483" s="203" t="s">
        <v>6</v>
      </c>
      <c r="C483" s="207" t="s">
        <v>5</v>
      </c>
      <c r="D483" s="207" t="s">
        <v>288</v>
      </c>
      <c r="E483" s="207" t="s">
        <v>289</v>
      </c>
      <c r="F483" s="650"/>
      <c r="G483" s="650"/>
      <c r="H483" s="649" t="s">
        <v>290</v>
      </c>
      <c r="I483" s="649"/>
      <c r="J483" s="651" t="s">
        <v>287</v>
      </c>
      <c r="K483" s="651" t="s">
        <v>287</v>
      </c>
      <c r="L483" s="648">
        <v>0</v>
      </c>
    </row>
    <row r="484" spans="1:12" ht="24" x14ac:dyDescent="0.2">
      <c r="A484" s="652"/>
      <c r="B484" s="209" t="s">
        <v>2836</v>
      </c>
      <c r="C484" s="209" t="s">
        <v>4577</v>
      </c>
      <c r="D484" s="211">
        <v>43403</v>
      </c>
      <c r="E484" s="209" t="s">
        <v>4578</v>
      </c>
      <c r="F484" s="650"/>
      <c r="G484" s="650"/>
      <c r="H484" s="649"/>
      <c r="I484" s="649"/>
      <c r="J484" s="651"/>
      <c r="K484" s="651"/>
      <c r="L484" s="648"/>
    </row>
    <row r="485" spans="1:12" ht="24" x14ac:dyDescent="0.2">
      <c r="A485" s="652">
        <v>1491</v>
      </c>
      <c r="B485" s="203" t="s">
        <v>12</v>
      </c>
      <c r="C485" s="207" t="s">
        <v>11</v>
      </c>
      <c r="D485" s="207" t="s">
        <v>280</v>
      </c>
      <c r="E485" s="207" t="s">
        <v>281</v>
      </c>
      <c r="F485" s="653" t="s">
        <v>8</v>
      </c>
      <c r="G485" s="653"/>
      <c r="H485" s="650"/>
      <c r="I485" s="650"/>
      <c r="J485" s="650"/>
      <c r="K485" s="650"/>
      <c r="L485" s="650"/>
    </row>
    <row r="486" spans="1:12" x14ac:dyDescent="0.2">
      <c r="A486" s="652"/>
      <c r="B486" s="651" t="s">
        <v>4575</v>
      </c>
      <c r="C486" s="654" t="s">
        <v>4576</v>
      </c>
      <c r="D486" s="655">
        <v>43397</v>
      </c>
      <c r="E486" s="651" t="s">
        <v>469</v>
      </c>
      <c r="F486" s="651" t="s">
        <v>4579</v>
      </c>
      <c r="G486" s="651"/>
      <c r="H486" s="649" t="s">
        <v>286</v>
      </c>
      <c r="I486" s="649"/>
      <c r="J486" s="209" t="s">
        <v>287</v>
      </c>
      <c r="K486" s="209" t="s">
        <v>16</v>
      </c>
      <c r="L486" s="210">
        <v>229.54</v>
      </c>
    </row>
    <row r="487" spans="1:12" x14ac:dyDescent="0.2">
      <c r="A487" s="652"/>
      <c r="B487" s="651"/>
      <c r="C487" s="654"/>
      <c r="D487" s="655"/>
      <c r="E487" s="651"/>
      <c r="F487" s="651"/>
      <c r="G487" s="651"/>
      <c r="H487" s="649" t="s">
        <v>242</v>
      </c>
      <c r="I487" s="649"/>
      <c r="J487" s="209" t="s">
        <v>287</v>
      </c>
      <c r="K487" s="209" t="s">
        <v>287</v>
      </c>
      <c r="L487" s="210">
        <v>0</v>
      </c>
    </row>
    <row r="488" spans="1:12" ht="24" x14ac:dyDescent="0.2">
      <c r="A488" s="652"/>
      <c r="B488" s="203" t="s">
        <v>6</v>
      </c>
      <c r="C488" s="207" t="s">
        <v>5</v>
      </c>
      <c r="D488" s="207" t="s">
        <v>288</v>
      </c>
      <c r="E488" s="207" t="s">
        <v>289</v>
      </c>
      <c r="F488" s="650"/>
      <c r="G488" s="650"/>
      <c r="H488" s="649" t="s">
        <v>290</v>
      </c>
      <c r="I488" s="649"/>
      <c r="J488" s="651" t="s">
        <v>287</v>
      </c>
      <c r="K488" s="651" t="s">
        <v>16</v>
      </c>
      <c r="L488" s="648">
        <v>100</v>
      </c>
    </row>
    <row r="489" spans="1:12" ht="24" x14ac:dyDescent="0.2">
      <c r="A489" s="652"/>
      <c r="B489" s="209" t="s">
        <v>2836</v>
      </c>
      <c r="C489" s="209" t="s">
        <v>4579</v>
      </c>
      <c r="D489" s="211">
        <v>43403</v>
      </c>
      <c r="E489" s="209" t="s">
        <v>4578</v>
      </c>
      <c r="F489" s="650"/>
      <c r="G489" s="650"/>
      <c r="H489" s="649"/>
      <c r="I489" s="649"/>
      <c r="J489" s="651"/>
      <c r="K489" s="651"/>
      <c r="L489" s="648"/>
    </row>
    <row r="490" spans="1:12" ht="24" x14ac:dyDescent="0.2">
      <c r="A490" s="652">
        <v>1492</v>
      </c>
      <c r="B490" s="203" t="s">
        <v>12</v>
      </c>
      <c r="C490" s="207" t="s">
        <v>11</v>
      </c>
      <c r="D490" s="207" t="s">
        <v>280</v>
      </c>
      <c r="E490" s="207" t="s">
        <v>281</v>
      </c>
      <c r="F490" s="653" t="s">
        <v>8</v>
      </c>
      <c r="G490" s="653"/>
      <c r="H490" s="650"/>
      <c r="I490" s="650"/>
      <c r="J490" s="650"/>
      <c r="K490" s="650"/>
      <c r="L490" s="650"/>
    </row>
    <row r="491" spans="1:12" x14ac:dyDescent="0.2">
      <c r="A491" s="652"/>
      <c r="B491" s="651" t="s">
        <v>4575</v>
      </c>
      <c r="C491" s="654" t="s">
        <v>4580</v>
      </c>
      <c r="D491" s="655">
        <v>43429</v>
      </c>
      <c r="E491" s="651" t="s">
        <v>1264</v>
      </c>
      <c r="F491" s="651" t="s">
        <v>1267</v>
      </c>
      <c r="G491" s="651"/>
      <c r="H491" s="649" t="s">
        <v>286</v>
      </c>
      <c r="I491" s="649"/>
      <c r="J491" s="209" t="s">
        <v>287</v>
      </c>
      <c r="K491" s="209" t="s">
        <v>16</v>
      </c>
      <c r="L491" s="210">
        <v>977</v>
      </c>
    </row>
    <row r="492" spans="1:12" x14ac:dyDescent="0.2">
      <c r="A492" s="652"/>
      <c r="B492" s="651"/>
      <c r="C492" s="654"/>
      <c r="D492" s="655"/>
      <c r="E492" s="651"/>
      <c r="F492" s="651"/>
      <c r="G492" s="651"/>
      <c r="H492" s="649" t="s">
        <v>242</v>
      </c>
      <c r="I492" s="649"/>
      <c r="J492" s="209" t="s">
        <v>287</v>
      </c>
      <c r="K492" s="209" t="s">
        <v>287</v>
      </c>
      <c r="L492" s="210">
        <v>0</v>
      </c>
    </row>
    <row r="493" spans="1:12" ht="24" x14ac:dyDescent="0.2">
      <c r="A493" s="652"/>
      <c r="B493" s="203" t="s">
        <v>6</v>
      </c>
      <c r="C493" s="207" t="s">
        <v>5</v>
      </c>
      <c r="D493" s="207" t="s">
        <v>288</v>
      </c>
      <c r="E493" s="207" t="s">
        <v>289</v>
      </c>
      <c r="F493" s="650"/>
      <c r="G493" s="650"/>
      <c r="H493" s="649" t="s">
        <v>290</v>
      </c>
      <c r="I493" s="649"/>
      <c r="J493" s="651" t="s">
        <v>287</v>
      </c>
      <c r="K493" s="651" t="s">
        <v>16</v>
      </c>
      <c r="L493" s="648">
        <v>200</v>
      </c>
    </row>
    <row r="494" spans="1:12" ht="24" x14ac:dyDescent="0.2">
      <c r="A494" s="652"/>
      <c r="B494" s="209" t="s">
        <v>2836</v>
      </c>
      <c r="C494" s="209" t="s">
        <v>1267</v>
      </c>
      <c r="D494" s="211">
        <v>43435</v>
      </c>
      <c r="E494" s="209" t="s">
        <v>4581</v>
      </c>
      <c r="F494" s="650"/>
      <c r="G494" s="650"/>
      <c r="H494" s="649"/>
      <c r="I494" s="649"/>
      <c r="J494" s="651"/>
      <c r="K494" s="651"/>
      <c r="L494" s="648"/>
    </row>
    <row r="495" spans="1:12" ht="24" x14ac:dyDescent="0.2">
      <c r="A495" s="652">
        <v>1493</v>
      </c>
      <c r="B495" s="203" t="s">
        <v>12</v>
      </c>
      <c r="C495" s="207" t="s">
        <v>11</v>
      </c>
      <c r="D495" s="207" t="s">
        <v>280</v>
      </c>
      <c r="E495" s="207" t="s">
        <v>281</v>
      </c>
      <c r="F495" s="653" t="s">
        <v>8</v>
      </c>
      <c r="G495" s="653"/>
      <c r="H495" s="650"/>
      <c r="I495" s="650"/>
      <c r="J495" s="650"/>
      <c r="K495" s="650"/>
      <c r="L495" s="650"/>
    </row>
    <row r="496" spans="1:12" x14ac:dyDescent="0.2">
      <c r="A496" s="652"/>
      <c r="B496" s="651" t="s">
        <v>4575</v>
      </c>
      <c r="C496" s="654" t="s">
        <v>4582</v>
      </c>
      <c r="D496" s="655">
        <v>43545</v>
      </c>
      <c r="E496" s="651" t="s">
        <v>644</v>
      </c>
      <c r="F496" s="651" t="s">
        <v>2368</v>
      </c>
      <c r="G496" s="651"/>
      <c r="H496" s="649" t="s">
        <v>286</v>
      </c>
      <c r="I496" s="649"/>
      <c r="J496" s="209" t="s">
        <v>287</v>
      </c>
      <c r="K496" s="209" t="s">
        <v>16</v>
      </c>
      <c r="L496" s="210">
        <v>360</v>
      </c>
    </row>
    <row r="497" spans="1:12" x14ac:dyDescent="0.2">
      <c r="A497" s="652"/>
      <c r="B497" s="651"/>
      <c r="C497" s="654"/>
      <c r="D497" s="655"/>
      <c r="E497" s="651"/>
      <c r="F497" s="651"/>
      <c r="G497" s="651"/>
      <c r="H497" s="649" t="s">
        <v>242</v>
      </c>
      <c r="I497" s="649"/>
      <c r="J497" s="209" t="s">
        <v>16</v>
      </c>
      <c r="K497" s="209" t="s">
        <v>287</v>
      </c>
      <c r="L497" s="210">
        <v>493.6</v>
      </c>
    </row>
    <row r="498" spans="1:12" ht="24" x14ac:dyDescent="0.2">
      <c r="A498" s="652"/>
      <c r="B498" s="203" t="s">
        <v>6</v>
      </c>
      <c r="C498" s="207" t="s">
        <v>5</v>
      </c>
      <c r="D498" s="207" t="s">
        <v>288</v>
      </c>
      <c r="E498" s="207" t="s">
        <v>289</v>
      </c>
      <c r="F498" s="650"/>
      <c r="G498" s="650"/>
      <c r="H498" s="649" t="s">
        <v>290</v>
      </c>
      <c r="I498" s="649"/>
      <c r="J498" s="651" t="s">
        <v>287</v>
      </c>
      <c r="K498" s="651" t="s">
        <v>16</v>
      </c>
      <c r="L498" s="648">
        <v>106.85</v>
      </c>
    </row>
    <row r="499" spans="1:12" ht="24" x14ac:dyDescent="0.2">
      <c r="A499" s="652"/>
      <c r="B499" s="209" t="s">
        <v>2836</v>
      </c>
      <c r="C499" s="209" t="s">
        <v>2368</v>
      </c>
      <c r="D499" s="211">
        <v>43547</v>
      </c>
      <c r="E499" s="209" t="s">
        <v>2344</v>
      </c>
      <c r="F499" s="650"/>
      <c r="G499" s="650"/>
      <c r="H499" s="649"/>
      <c r="I499" s="649"/>
      <c r="J499" s="651"/>
      <c r="K499" s="651"/>
      <c r="L499" s="648"/>
    </row>
    <row r="500" spans="1:12" ht="24" x14ac:dyDescent="0.2">
      <c r="A500" s="652">
        <v>1494</v>
      </c>
      <c r="B500" s="203" t="s">
        <v>12</v>
      </c>
      <c r="C500" s="207" t="s">
        <v>11</v>
      </c>
      <c r="D500" s="207" t="s">
        <v>280</v>
      </c>
      <c r="E500" s="207" t="s">
        <v>281</v>
      </c>
      <c r="F500" s="653" t="s">
        <v>8</v>
      </c>
      <c r="G500" s="653"/>
      <c r="H500" s="650"/>
      <c r="I500" s="650"/>
      <c r="J500" s="650"/>
      <c r="K500" s="650"/>
      <c r="L500" s="650"/>
    </row>
    <row r="501" spans="1:12" x14ac:dyDescent="0.2">
      <c r="A501" s="652"/>
      <c r="B501" s="651" t="s">
        <v>4583</v>
      </c>
      <c r="C501" s="654" t="s">
        <v>4584</v>
      </c>
      <c r="D501" s="655">
        <v>43436</v>
      </c>
      <c r="E501" s="651" t="s">
        <v>3704</v>
      </c>
      <c r="F501" s="651" t="s">
        <v>4585</v>
      </c>
      <c r="G501" s="651"/>
      <c r="H501" s="649" t="s">
        <v>286</v>
      </c>
      <c r="I501" s="649"/>
      <c r="J501" s="209" t="s">
        <v>287</v>
      </c>
      <c r="K501" s="209" t="s">
        <v>16</v>
      </c>
      <c r="L501" s="210">
        <v>1009</v>
      </c>
    </row>
    <row r="502" spans="1:12" x14ac:dyDescent="0.2">
      <c r="A502" s="652"/>
      <c r="B502" s="651"/>
      <c r="C502" s="654"/>
      <c r="D502" s="655"/>
      <c r="E502" s="651"/>
      <c r="F502" s="651"/>
      <c r="G502" s="651"/>
      <c r="H502" s="649" t="s">
        <v>242</v>
      </c>
      <c r="I502" s="649"/>
      <c r="J502" s="651" t="s">
        <v>287</v>
      </c>
      <c r="K502" s="651" t="s">
        <v>16</v>
      </c>
      <c r="L502" s="648">
        <v>171.64</v>
      </c>
    </row>
    <row r="503" spans="1:12" x14ac:dyDescent="0.2">
      <c r="A503" s="652"/>
      <c r="B503" s="651"/>
      <c r="C503" s="654"/>
      <c r="D503" s="655"/>
      <c r="E503" s="651"/>
      <c r="F503" s="651"/>
      <c r="G503" s="651"/>
      <c r="H503" s="649"/>
      <c r="I503" s="649"/>
      <c r="J503" s="651"/>
      <c r="K503" s="651"/>
      <c r="L503" s="648"/>
    </row>
    <row r="504" spans="1:12" x14ac:dyDescent="0.2">
      <c r="A504" s="652"/>
      <c r="B504" s="651"/>
      <c r="C504" s="654"/>
      <c r="D504" s="655"/>
      <c r="E504" s="651"/>
      <c r="F504" s="651"/>
      <c r="G504" s="651"/>
      <c r="H504" s="649"/>
      <c r="I504" s="649"/>
      <c r="J504" s="651"/>
      <c r="K504" s="651"/>
      <c r="L504" s="648"/>
    </row>
    <row r="505" spans="1:12" ht="24" x14ac:dyDescent="0.2">
      <c r="A505" s="652"/>
      <c r="B505" s="203" t="s">
        <v>6</v>
      </c>
      <c r="C505" s="207" t="s">
        <v>5</v>
      </c>
      <c r="D505" s="207" t="s">
        <v>288</v>
      </c>
      <c r="E505" s="207" t="s">
        <v>289</v>
      </c>
      <c r="F505" s="650"/>
      <c r="G505" s="650"/>
      <c r="H505" s="649" t="s">
        <v>290</v>
      </c>
      <c r="I505" s="649"/>
      <c r="J505" s="651" t="s">
        <v>287</v>
      </c>
      <c r="K505" s="651" t="s">
        <v>16</v>
      </c>
      <c r="L505" s="648">
        <v>100</v>
      </c>
    </row>
    <row r="506" spans="1:12" ht="24" x14ac:dyDescent="0.2">
      <c r="A506" s="652"/>
      <c r="B506" s="209" t="s">
        <v>460</v>
      </c>
      <c r="C506" s="209" t="s">
        <v>4585</v>
      </c>
      <c r="D506" s="211">
        <v>43450</v>
      </c>
      <c r="E506" s="209" t="s">
        <v>4586</v>
      </c>
      <c r="F506" s="650"/>
      <c r="G506" s="650"/>
      <c r="H506" s="649"/>
      <c r="I506" s="649"/>
      <c r="J506" s="651"/>
      <c r="K506" s="651"/>
      <c r="L506" s="648"/>
    </row>
    <row r="507" spans="1:12" ht="24" x14ac:dyDescent="0.2">
      <c r="A507" s="652">
        <v>1495</v>
      </c>
      <c r="B507" s="203" t="s">
        <v>12</v>
      </c>
      <c r="C507" s="207" t="s">
        <v>11</v>
      </c>
      <c r="D507" s="207" t="s">
        <v>280</v>
      </c>
      <c r="E507" s="207" t="s">
        <v>281</v>
      </c>
      <c r="F507" s="653" t="s">
        <v>8</v>
      </c>
      <c r="G507" s="653"/>
      <c r="H507" s="650"/>
      <c r="I507" s="650"/>
      <c r="J507" s="650"/>
      <c r="K507" s="650"/>
      <c r="L507" s="650"/>
    </row>
    <row r="508" spans="1:12" x14ac:dyDescent="0.2">
      <c r="A508" s="652"/>
      <c r="B508" s="651" t="s">
        <v>4583</v>
      </c>
      <c r="C508" s="654" t="s">
        <v>4584</v>
      </c>
      <c r="D508" s="655">
        <v>43436</v>
      </c>
      <c r="E508" s="651" t="s">
        <v>3704</v>
      </c>
      <c r="F508" s="651" t="s">
        <v>3705</v>
      </c>
      <c r="G508" s="651"/>
      <c r="H508" s="649" t="s">
        <v>286</v>
      </c>
      <c r="I508" s="649"/>
      <c r="J508" s="209" t="s">
        <v>287</v>
      </c>
      <c r="K508" s="209" t="s">
        <v>16</v>
      </c>
      <c r="L508" s="210">
        <v>210</v>
      </c>
    </row>
    <row r="509" spans="1:12" x14ac:dyDescent="0.2">
      <c r="A509" s="652"/>
      <c r="B509" s="651"/>
      <c r="C509" s="654"/>
      <c r="D509" s="655"/>
      <c r="E509" s="651"/>
      <c r="F509" s="651"/>
      <c r="G509" s="651"/>
      <c r="H509" s="649" t="s">
        <v>242</v>
      </c>
      <c r="I509" s="649"/>
      <c r="J509" s="651" t="s">
        <v>287</v>
      </c>
      <c r="K509" s="651" t="s">
        <v>287</v>
      </c>
      <c r="L509" s="648">
        <v>0</v>
      </c>
    </row>
    <row r="510" spans="1:12" x14ac:dyDescent="0.2">
      <c r="A510" s="652"/>
      <c r="B510" s="651"/>
      <c r="C510" s="654"/>
      <c r="D510" s="655"/>
      <c r="E510" s="651"/>
      <c r="F510" s="651"/>
      <c r="G510" s="651"/>
      <c r="H510" s="649"/>
      <c r="I510" s="649"/>
      <c r="J510" s="651"/>
      <c r="K510" s="651"/>
      <c r="L510" s="648"/>
    </row>
    <row r="511" spans="1:12" x14ac:dyDescent="0.2">
      <c r="A511" s="652"/>
      <c r="B511" s="651"/>
      <c r="C511" s="654"/>
      <c r="D511" s="655"/>
      <c r="E511" s="651"/>
      <c r="F511" s="651"/>
      <c r="G511" s="651"/>
      <c r="H511" s="649"/>
      <c r="I511" s="649"/>
      <c r="J511" s="651"/>
      <c r="K511" s="651"/>
      <c r="L511" s="648"/>
    </row>
    <row r="512" spans="1:12" ht="24" x14ac:dyDescent="0.2">
      <c r="A512" s="652"/>
      <c r="B512" s="203" t="s">
        <v>6</v>
      </c>
      <c r="C512" s="207" t="s">
        <v>5</v>
      </c>
      <c r="D512" s="207" t="s">
        <v>288</v>
      </c>
      <c r="E512" s="207" t="s">
        <v>289</v>
      </c>
      <c r="F512" s="650"/>
      <c r="G512" s="650"/>
      <c r="H512" s="649" t="s">
        <v>290</v>
      </c>
      <c r="I512" s="649"/>
      <c r="J512" s="651" t="s">
        <v>287</v>
      </c>
      <c r="K512" s="651" t="s">
        <v>16</v>
      </c>
      <c r="L512" s="648">
        <v>650</v>
      </c>
    </row>
    <row r="513" spans="1:12" ht="24" x14ac:dyDescent="0.2">
      <c r="A513" s="652"/>
      <c r="B513" s="209" t="s">
        <v>460</v>
      </c>
      <c r="C513" s="209" t="s">
        <v>3705</v>
      </c>
      <c r="D513" s="211">
        <v>43450</v>
      </c>
      <c r="E513" s="209" t="s">
        <v>4586</v>
      </c>
      <c r="F513" s="650"/>
      <c r="G513" s="650"/>
      <c r="H513" s="649"/>
      <c r="I513" s="649"/>
      <c r="J513" s="651"/>
      <c r="K513" s="651"/>
      <c r="L513" s="648"/>
    </row>
    <row r="514" spans="1:12" ht="24" x14ac:dyDescent="0.2">
      <c r="A514" s="652">
        <v>1496</v>
      </c>
      <c r="B514" s="203" t="s">
        <v>12</v>
      </c>
      <c r="C514" s="207" t="s">
        <v>11</v>
      </c>
      <c r="D514" s="207" t="s">
        <v>280</v>
      </c>
      <c r="E514" s="207" t="s">
        <v>281</v>
      </c>
      <c r="F514" s="653" t="s">
        <v>8</v>
      </c>
      <c r="G514" s="653"/>
      <c r="H514" s="650"/>
      <c r="I514" s="650"/>
      <c r="J514" s="650"/>
      <c r="K514" s="650"/>
      <c r="L514" s="650"/>
    </row>
    <row r="515" spans="1:12" x14ac:dyDescent="0.2">
      <c r="A515" s="652"/>
      <c r="B515" s="651" t="s">
        <v>4587</v>
      </c>
      <c r="C515" s="654" t="s">
        <v>4588</v>
      </c>
      <c r="D515" s="655">
        <v>43515</v>
      </c>
      <c r="E515" s="651" t="s">
        <v>2059</v>
      </c>
      <c r="F515" s="651" t="s">
        <v>2303</v>
      </c>
      <c r="G515" s="651"/>
      <c r="H515" s="649" t="s">
        <v>286</v>
      </c>
      <c r="I515" s="649"/>
      <c r="J515" s="209" t="s">
        <v>287</v>
      </c>
      <c r="K515" s="209" t="s">
        <v>16</v>
      </c>
      <c r="L515" s="210">
        <v>696</v>
      </c>
    </row>
    <row r="516" spans="1:12" x14ac:dyDescent="0.2">
      <c r="A516" s="652"/>
      <c r="B516" s="651"/>
      <c r="C516" s="654"/>
      <c r="D516" s="655"/>
      <c r="E516" s="651"/>
      <c r="F516" s="651"/>
      <c r="G516" s="651"/>
      <c r="H516" s="649" t="s">
        <v>242</v>
      </c>
      <c r="I516" s="649"/>
      <c r="J516" s="209" t="s">
        <v>287</v>
      </c>
      <c r="K516" s="209" t="s">
        <v>16</v>
      </c>
      <c r="L516" s="210">
        <v>379.96</v>
      </c>
    </row>
    <row r="517" spans="1:12" ht="24" x14ac:dyDescent="0.2">
      <c r="A517" s="652"/>
      <c r="B517" s="203" t="s">
        <v>6</v>
      </c>
      <c r="C517" s="207" t="s">
        <v>5</v>
      </c>
      <c r="D517" s="207" t="s">
        <v>288</v>
      </c>
      <c r="E517" s="207" t="s">
        <v>289</v>
      </c>
      <c r="F517" s="650"/>
      <c r="G517" s="650"/>
      <c r="H517" s="649" t="s">
        <v>290</v>
      </c>
      <c r="I517" s="649"/>
      <c r="J517" s="651" t="s">
        <v>287</v>
      </c>
      <c r="K517" s="651" t="s">
        <v>287</v>
      </c>
      <c r="L517" s="648">
        <v>0</v>
      </c>
    </row>
    <row r="518" spans="1:12" ht="24" x14ac:dyDescent="0.2">
      <c r="A518" s="652"/>
      <c r="B518" s="209" t="s">
        <v>291</v>
      </c>
      <c r="C518" s="209" t="s">
        <v>2303</v>
      </c>
      <c r="D518" s="211">
        <v>43519</v>
      </c>
      <c r="E518" s="209" t="s">
        <v>588</v>
      </c>
      <c r="F518" s="650"/>
      <c r="G518" s="650"/>
      <c r="H518" s="649"/>
      <c r="I518" s="649"/>
      <c r="J518" s="651"/>
      <c r="K518" s="651"/>
      <c r="L518" s="648"/>
    </row>
    <row r="519" spans="1:12" ht="24" x14ac:dyDescent="0.2">
      <c r="A519" s="652">
        <v>1497</v>
      </c>
      <c r="B519" s="203" t="s">
        <v>12</v>
      </c>
      <c r="C519" s="207" t="s">
        <v>11</v>
      </c>
      <c r="D519" s="207" t="s">
        <v>280</v>
      </c>
      <c r="E519" s="207" t="s">
        <v>281</v>
      </c>
      <c r="F519" s="653" t="s">
        <v>8</v>
      </c>
      <c r="G519" s="653"/>
      <c r="H519" s="650"/>
      <c r="I519" s="650"/>
      <c r="J519" s="650"/>
      <c r="K519" s="650"/>
      <c r="L519" s="650"/>
    </row>
    <row r="520" spans="1:12" x14ac:dyDescent="0.2">
      <c r="A520" s="652"/>
      <c r="B520" s="651" t="s">
        <v>4589</v>
      </c>
      <c r="C520" s="654" t="s">
        <v>4590</v>
      </c>
      <c r="D520" s="655">
        <v>43375</v>
      </c>
      <c r="E520" s="651" t="s">
        <v>331</v>
      </c>
      <c r="F520" s="651" t="s">
        <v>1597</v>
      </c>
      <c r="G520" s="651"/>
      <c r="H520" s="649" t="s">
        <v>286</v>
      </c>
      <c r="I520" s="649"/>
      <c r="J520" s="209" t="s">
        <v>287</v>
      </c>
      <c r="K520" s="209" t="s">
        <v>16</v>
      </c>
      <c r="L520" s="210">
        <v>378</v>
      </c>
    </row>
    <row r="521" spans="1:12" x14ac:dyDescent="0.2">
      <c r="A521" s="652"/>
      <c r="B521" s="651"/>
      <c r="C521" s="654"/>
      <c r="D521" s="655"/>
      <c r="E521" s="651"/>
      <c r="F521" s="651"/>
      <c r="G521" s="651"/>
      <c r="H521" s="649" t="s">
        <v>242</v>
      </c>
      <c r="I521" s="649"/>
      <c r="J521" s="651" t="s">
        <v>287</v>
      </c>
      <c r="K521" s="651" t="s">
        <v>16</v>
      </c>
      <c r="L521" s="648">
        <v>539</v>
      </c>
    </row>
    <row r="522" spans="1:12" x14ac:dyDescent="0.2">
      <c r="A522" s="652"/>
      <c r="B522" s="651"/>
      <c r="C522" s="654"/>
      <c r="D522" s="655"/>
      <c r="E522" s="651"/>
      <c r="F522" s="651"/>
      <c r="G522" s="651"/>
      <c r="H522" s="649"/>
      <c r="I522" s="649"/>
      <c r="J522" s="651"/>
      <c r="K522" s="651"/>
      <c r="L522" s="648"/>
    </row>
    <row r="523" spans="1:12" ht="24" x14ac:dyDescent="0.2">
      <c r="A523" s="652"/>
      <c r="B523" s="203" t="s">
        <v>6</v>
      </c>
      <c r="C523" s="207" t="s">
        <v>5</v>
      </c>
      <c r="D523" s="207" t="s">
        <v>288</v>
      </c>
      <c r="E523" s="207" t="s">
        <v>289</v>
      </c>
      <c r="F523" s="650"/>
      <c r="G523" s="650"/>
      <c r="H523" s="649" t="s">
        <v>290</v>
      </c>
      <c r="I523" s="649"/>
      <c r="J523" s="651" t="s">
        <v>287</v>
      </c>
      <c r="K523" s="651" t="s">
        <v>16</v>
      </c>
      <c r="L523" s="648">
        <v>850</v>
      </c>
    </row>
    <row r="524" spans="1:12" ht="24" x14ac:dyDescent="0.2">
      <c r="A524" s="652"/>
      <c r="B524" s="209" t="s">
        <v>317</v>
      </c>
      <c r="C524" s="209" t="s">
        <v>1597</v>
      </c>
      <c r="D524" s="211">
        <v>43378</v>
      </c>
      <c r="E524" s="209" t="s">
        <v>3955</v>
      </c>
      <c r="F524" s="650"/>
      <c r="G524" s="650"/>
      <c r="H524" s="649"/>
      <c r="I524" s="649"/>
      <c r="J524" s="651"/>
      <c r="K524" s="651"/>
      <c r="L524" s="648"/>
    </row>
    <row r="525" spans="1:12" ht="24" x14ac:dyDescent="0.2">
      <c r="A525" s="652">
        <v>1498</v>
      </c>
      <c r="B525" s="203" t="s">
        <v>12</v>
      </c>
      <c r="C525" s="207" t="s">
        <v>11</v>
      </c>
      <c r="D525" s="207" t="s">
        <v>280</v>
      </c>
      <c r="E525" s="207" t="s">
        <v>281</v>
      </c>
      <c r="F525" s="653" t="s">
        <v>8</v>
      </c>
      <c r="G525" s="653"/>
      <c r="H525" s="650"/>
      <c r="I525" s="650"/>
      <c r="J525" s="650"/>
      <c r="K525" s="650"/>
      <c r="L525" s="650"/>
    </row>
    <row r="526" spans="1:12" x14ac:dyDescent="0.2">
      <c r="A526" s="652"/>
      <c r="B526" s="651" t="s">
        <v>4589</v>
      </c>
      <c r="C526" s="654" t="s">
        <v>4591</v>
      </c>
      <c r="D526" s="655">
        <v>43383</v>
      </c>
      <c r="E526" s="651" t="s">
        <v>1336</v>
      </c>
      <c r="F526" s="651" t="s">
        <v>4592</v>
      </c>
      <c r="G526" s="651"/>
      <c r="H526" s="649" t="s">
        <v>286</v>
      </c>
      <c r="I526" s="649"/>
      <c r="J526" s="209" t="s">
        <v>287</v>
      </c>
      <c r="K526" s="209" t="s">
        <v>16</v>
      </c>
      <c r="L526" s="210">
        <v>225.87</v>
      </c>
    </row>
    <row r="527" spans="1:12" x14ac:dyDescent="0.2">
      <c r="A527" s="652"/>
      <c r="B527" s="651"/>
      <c r="C527" s="654"/>
      <c r="D527" s="655"/>
      <c r="E527" s="651"/>
      <c r="F527" s="651"/>
      <c r="G527" s="651"/>
      <c r="H527" s="649" t="s">
        <v>242</v>
      </c>
      <c r="I527" s="649"/>
      <c r="J527" s="651" t="s">
        <v>287</v>
      </c>
      <c r="K527" s="651" t="s">
        <v>16</v>
      </c>
      <c r="L527" s="648">
        <v>266.39999999999998</v>
      </c>
    </row>
    <row r="528" spans="1:12" x14ac:dyDescent="0.2">
      <c r="A528" s="652"/>
      <c r="B528" s="651"/>
      <c r="C528" s="654"/>
      <c r="D528" s="655"/>
      <c r="E528" s="651"/>
      <c r="F528" s="651"/>
      <c r="G528" s="651"/>
      <c r="H528" s="649"/>
      <c r="I528" s="649"/>
      <c r="J528" s="651"/>
      <c r="K528" s="651"/>
      <c r="L528" s="648"/>
    </row>
    <row r="529" spans="1:12" ht="24" x14ac:dyDescent="0.2">
      <c r="A529" s="652"/>
      <c r="B529" s="203" t="s">
        <v>6</v>
      </c>
      <c r="C529" s="207" t="s">
        <v>5</v>
      </c>
      <c r="D529" s="207" t="s">
        <v>288</v>
      </c>
      <c r="E529" s="207" t="s">
        <v>289</v>
      </c>
      <c r="F529" s="650"/>
      <c r="G529" s="650"/>
      <c r="H529" s="649" t="s">
        <v>290</v>
      </c>
      <c r="I529" s="649"/>
      <c r="J529" s="651" t="s">
        <v>287</v>
      </c>
      <c r="K529" s="651" t="s">
        <v>16</v>
      </c>
      <c r="L529" s="648">
        <v>100</v>
      </c>
    </row>
    <row r="530" spans="1:12" ht="24" x14ac:dyDescent="0.2">
      <c r="A530" s="652"/>
      <c r="B530" s="209" t="s">
        <v>317</v>
      </c>
      <c r="C530" s="209" t="s">
        <v>4592</v>
      </c>
      <c r="D530" s="211">
        <v>43384</v>
      </c>
      <c r="E530" s="209" t="s">
        <v>4593</v>
      </c>
      <c r="F530" s="650"/>
      <c r="G530" s="650"/>
      <c r="H530" s="649"/>
      <c r="I530" s="649"/>
      <c r="J530" s="651"/>
      <c r="K530" s="651"/>
      <c r="L530" s="648"/>
    </row>
    <row r="531" spans="1:12" ht="24" x14ac:dyDescent="0.2">
      <c r="A531" s="652">
        <v>1499</v>
      </c>
      <c r="B531" s="203" t="s">
        <v>12</v>
      </c>
      <c r="C531" s="207" t="s">
        <v>11</v>
      </c>
      <c r="D531" s="207" t="s">
        <v>280</v>
      </c>
      <c r="E531" s="207" t="s">
        <v>281</v>
      </c>
      <c r="F531" s="653" t="s">
        <v>8</v>
      </c>
      <c r="G531" s="653"/>
      <c r="H531" s="650"/>
      <c r="I531" s="650"/>
      <c r="J531" s="650"/>
      <c r="K531" s="650"/>
      <c r="L531" s="650"/>
    </row>
    <row r="532" spans="1:12" x14ac:dyDescent="0.2">
      <c r="A532" s="652"/>
      <c r="B532" s="651" t="s">
        <v>4589</v>
      </c>
      <c r="C532" s="654" t="s">
        <v>4594</v>
      </c>
      <c r="D532" s="655">
        <v>43405</v>
      </c>
      <c r="E532" s="651" t="s">
        <v>628</v>
      </c>
      <c r="F532" s="651" t="s">
        <v>3850</v>
      </c>
      <c r="G532" s="651"/>
      <c r="H532" s="649" t="s">
        <v>286</v>
      </c>
      <c r="I532" s="649"/>
      <c r="J532" s="209" t="s">
        <v>287</v>
      </c>
      <c r="K532" s="209" t="s">
        <v>16</v>
      </c>
      <c r="L532" s="210">
        <v>295</v>
      </c>
    </row>
    <row r="533" spans="1:12" x14ac:dyDescent="0.2">
      <c r="A533" s="652"/>
      <c r="B533" s="651"/>
      <c r="C533" s="654"/>
      <c r="D533" s="655"/>
      <c r="E533" s="651"/>
      <c r="F533" s="651"/>
      <c r="G533" s="651"/>
      <c r="H533" s="649" t="s">
        <v>242</v>
      </c>
      <c r="I533" s="649"/>
      <c r="J533" s="209" t="s">
        <v>287</v>
      </c>
      <c r="K533" s="209" t="s">
        <v>287</v>
      </c>
      <c r="L533" s="210">
        <v>0</v>
      </c>
    </row>
    <row r="534" spans="1:12" ht="24" x14ac:dyDescent="0.2">
      <c r="A534" s="652"/>
      <c r="B534" s="203" t="s">
        <v>6</v>
      </c>
      <c r="C534" s="207" t="s">
        <v>5</v>
      </c>
      <c r="D534" s="207" t="s">
        <v>288</v>
      </c>
      <c r="E534" s="207" t="s">
        <v>289</v>
      </c>
      <c r="F534" s="650"/>
      <c r="G534" s="650"/>
      <c r="H534" s="649" t="s">
        <v>290</v>
      </c>
      <c r="I534" s="649"/>
      <c r="J534" s="651" t="s">
        <v>287</v>
      </c>
      <c r="K534" s="651" t="s">
        <v>287</v>
      </c>
      <c r="L534" s="648">
        <v>0</v>
      </c>
    </row>
    <row r="535" spans="1:12" ht="24" x14ac:dyDescent="0.2">
      <c r="A535" s="652"/>
      <c r="B535" s="209" t="s">
        <v>317</v>
      </c>
      <c r="C535" s="209" t="s">
        <v>3850</v>
      </c>
      <c r="D535" s="211">
        <v>43406</v>
      </c>
      <c r="E535" s="209" t="s">
        <v>2803</v>
      </c>
      <c r="F535" s="650"/>
      <c r="G535" s="650"/>
      <c r="H535" s="649"/>
      <c r="I535" s="649"/>
      <c r="J535" s="651"/>
      <c r="K535" s="651"/>
      <c r="L535" s="648"/>
    </row>
    <row r="536" spans="1:12" ht="24" x14ac:dyDescent="0.2">
      <c r="A536" s="652">
        <v>1500</v>
      </c>
      <c r="B536" s="203" t="s">
        <v>12</v>
      </c>
      <c r="C536" s="207" t="s">
        <v>11</v>
      </c>
      <c r="D536" s="207" t="s">
        <v>280</v>
      </c>
      <c r="E536" s="207" t="s">
        <v>281</v>
      </c>
      <c r="F536" s="653" t="s">
        <v>8</v>
      </c>
      <c r="G536" s="653"/>
      <c r="H536" s="650"/>
      <c r="I536" s="650"/>
      <c r="J536" s="650"/>
      <c r="K536" s="650"/>
      <c r="L536" s="650"/>
    </row>
    <row r="537" spans="1:12" x14ac:dyDescent="0.2">
      <c r="A537" s="652"/>
      <c r="B537" s="651" t="s">
        <v>4589</v>
      </c>
      <c r="C537" s="654" t="s">
        <v>4595</v>
      </c>
      <c r="D537" s="655">
        <v>43527</v>
      </c>
      <c r="E537" s="651" t="s">
        <v>331</v>
      </c>
      <c r="F537" s="651" t="s">
        <v>4596</v>
      </c>
      <c r="G537" s="651"/>
      <c r="H537" s="649" t="s">
        <v>286</v>
      </c>
      <c r="I537" s="649"/>
      <c r="J537" s="209" t="s">
        <v>287</v>
      </c>
      <c r="K537" s="209" t="s">
        <v>16</v>
      </c>
      <c r="L537" s="210">
        <v>707</v>
      </c>
    </row>
    <row r="538" spans="1:12" x14ac:dyDescent="0.2">
      <c r="A538" s="652"/>
      <c r="B538" s="651"/>
      <c r="C538" s="654"/>
      <c r="D538" s="655"/>
      <c r="E538" s="651"/>
      <c r="F538" s="651"/>
      <c r="G538" s="651"/>
      <c r="H538" s="649" t="s">
        <v>242</v>
      </c>
      <c r="I538" s="649"/>
      <c r="J538" s="209" t="s">
        <v>287</v>
      </c>
      <c r="K538" s="209" t="s">
        <v>16</v>
      </c>
      <c r="L538" s="210">
        <v>437.4</v>
      </c>
    </row>
    <row r="539" spans="1:12" ht="24" x14ac:dyDescent="0.2">
      <c r="A539" s="652"/>
      <c r="B539" s="203" t="s">
        <v>6</v>
      </c>
      <c r="C539" s="207" t="s">
        <v>5</v>
      </c>
      <c r="D539" s="207" t="s">
        <v>288</v>
      </c>
      <c r="E539" s="207" t="s">
        <v>289</v>
      </c>
      <c r="F539" s="650"/>
      <c r="G539" s="650"/>
      <c r="H539" s="649" t="s">
        <v>290</v>
      </c>
      <c r="I539" s="649"/>
      <c r="J539" s="651" t="s">
        <v>287</v>
      </c>
      <c r="K539" s="651" t="s">
        <v>16</v>
      </c>
      <c r="L539" s="648">
        <v>750</v>
      </c>
    </row>
    <row r="540" spans="1:12" ht="24" x14ac:dyDescent="0.2">
      <c r="A540" s="652"/>
      <c r="B540" s="209" t="s">
        <v>317</v>
      </c>
      <c r="C540" s="209" t="s">
        <v>4596</v>
      </c>
      <c r="D540" s="211">
        <v>43531</v>
      </c>
      <c r="E540" s="209" t="s">
        <v>1473</v>
      </c>
      <c r="F540" s="650"/>
      <c r="G540" s="650"/>
      <c r="H540" s="649"/>
      <c r="I540" s="649"/>
      <c r="J540" s="651"/>
      <c r="K540" s="651"/>
      <c r="L540" s="648"/>
    </row>
  </sheetData>
  <mergeCells count="1592">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8"/>
    <mergeCell ref="H16:I16"/>
    <mergeCell ref="H17:I18"/>
    <mergeCell ref="J17:J18"/>
    <mergeCell ref="K17:K18"/>
    <mergeCell ref="L17:L18"/>
    <mergeCell ref="J13:J14"/>
    <mergeCell ref="K13:K14"/>
    <mergeCell ref="L13:L14"/>
    <mergeCell ref="A15:A20"/>
    <mergeCell ref="F15:G15"/>
    <mergeCell ref="H15:L15"/>
    <mergeCell ref="B16:B18"/>
    <mergeCell ref="C16:C18"/>
    <mergeCell ref="D16:D18"/>
    <mergeCell ref="E16:E18"/>
    <mergeCell ref="D11:D12"/>
    <mergeCell ref="E11:E12"/>
    <mergeCell ref="F11:G12"/>
    <mergeCell ref="H11:I11"/>
    <mergeCell ref="H12:I12"/>
    <mergeCell ref="F13:G14"/>
    <mergeCell ref="H13:I14"/>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D47:D48"/>
    <mergeCell ref="E47:E48"/>
    <mergeCell ref="F47:G48"/>
    <mergeCell ref="H47:I47"/>
    <mergeCell ref="H48:I48"/>
    <mergeCell ref="F49:G50"/>
    <mergeCell ref="H49:I50"/>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F77:G78"/>
    <mergeCell ref="H77:I77"/>
    <mergeCell ref="H78:I78"/>
    <mergeCell ref="F79:G80"/>
    <mergeCell ref="H79:I80"/>
    <mergeCell ref="J79:J80"/>
    <mergeCell ref="J74:J75"/>
    <mergeCell ref="K74:K75"/>
    <mergeCell ref="L74:L75"/>
    <mergeCell ref="A76:A80"/>
    <mergeCell ref="F76:G76"/>
    <mergeCell ref="H76:L76"/>
    <mergeCell ref="B77:B78"/>
    <mergeCell ref="C77:C78"/>
    <mergeCell ref="D77:D78"/>
    <mergeCell ref="E77:E78"/>
    <mergeCell ref="D72:D73"/>
    <mergeCell ref="E72:E73"/>
    <mergeCell ref="F72:G73"/>
    <mergeCell ref="H72:I72"/>
    <mergeCell ref="H73:I73"/>
    <mergeCell ref="F74:G75"/>
    <mergeCell ref="H74:I75"/>
    <mergeCell ref="L84:L85"/>
    <mergeCell ref="A86:A90"/>
    <mergeCell ref="F86:G86"/>
    <mergeCell ref="H86:L86"/>
    <mergeCell ref="B87:B88"/>
    <mergeCell ref="C87:C88"/>
    <mergeCell ref="D87:D88"/>
    <mergeCell ref="E87:E88"/>
    <mergeCell ref="F87:G88"/>
    <mergeCell ref="H87:I87"/>
    <mergeCell ref="H82:I82"/>
    <mergeCell ref="H83:I83"/>
    <mergeCell ref="F84:G85"/>
    <mergeCell ref="H84:I85"/>
    <mergeCell ref="J84:J85"/>
    <mergeCell ref="K84:K85"/>
    <mergeCell ref="K79:K80"/>
    <mergeCell ref="L79:L80"/>
    <mergeCell ref="A81:A85"/>
    <mergeCell ref="F81:G81"/>
    <mergeCell ref="H81:L81"/>
    <mergeCell ref="B82:B83"/>
    <mergeCell ref="C82:C83"/>
    <mergeCell ref="D82:D83"/>
    <mergeCell ref="E82:E83"/>
    <mergeCell ref="F82:G83"/>
    <mergeCell ref="H91:L91"/>
    <mergeCell ref="B92:B93"/>
    <mergeCell ref="C92:C93"/>
    <mergeCell ref="D92:D93"/>
    <mergeCell ref="E92:E93"/>
    <mergeCell ref="F92:G93"/>
    <mergeCell ref="H92:I92"/>
    <mergeCell ref="H93:I93"/>
    <mergeCell ref="H88:I88"/>
    <mergeCell ref="F89:G90"/>
    <mergeCell ref="H89:I90"/>
    <mergeCell ref="J89:J90"/>
    <mergeCell ref="K89:K90"/>
    <mergeCell ref="L89:L90"/>
    <mergeCell ref="K98:K100"/>
    <mergeCell ref="L98:L100"/>
    <mergeCell ref="F101:G102"/>
    <mergeCell ref="H101:I102"/>
    <mergeCell ref="J101:J102"/>
    <mergeCell ref="K101:K102"/>
    <mergeCell ref="L101:L102"/>
    <mergeCell ref="D97:D100"/>
    <mergeCell ref="E97:E100"/>
    <mergeCell ref="F97:G100"/>
    <mergeCell ref="H97:I97"/>
    <mergeCell ref="H98:I100"/>
    <mergeCell ref="J98:J100"/>
    <mergeCell ref="F94:G95"/>
    <mergeCell ref="H94:I95"/>
    <mergeCell ref="J94:J95"/>
    <mergeCell ref="K94:K95"/>
    <mergeCell ref="L94:L95"/>
    <mergeCell ref="J105:J107"/>
    <mergeCell ref="K105:K107"/>
    <mergeCell ref="L105:L107"/>
    <mergeCell ref="F108:G109"/>
    <mergeCell ref="H108:I109"/>
    <mergeCell ref="J108:J109"/>
    <mergeCell ref="K108:K109"/>
    <mergeCell ref="L108:L109"/>
    <mergeCell ref="A103:A109"/>
    <mergeCell ref="F103:G103"/>
    <mergeCell ref="H103:L103"/>
    <mergeCell ref="B104:B107"/>
    <mergeCell ref="C104:C107"/>
    <mergeCell ref="D104:D107"/>
    <mergeCell ref="E104:E107"/>
    <mergeCell ref="F104:G107"/>
    <mergeCell ref="H104:I104"/>
    <mergeCell ref="H105:I107"/>
    <mergeCell ref="A96:A102"/>
    <mergeCell ref="F96:G96"/>
    <mergeCell ref="H96:L96"/>
    <mergeCell ref="B97:B100"/>
    <mergeCell ref="C97:C100"/>
    <mergeCell ref="A91:A95"/>
    <mergeCell ref="F91:G91"/>
    <mergeCell ref="J112:J113"/>
    <mergeCell ref="K112:K113"/>
    <mergeCell ref="L112:L113"/>
    <mergeCell ref="F114:G115"/>
    <mergeCell ref="H114:I115"/>
    <mergeCell ref="J114:J115"/>
    <mergeCell ref="K114:K115"/>
    <mergeCell ref="L114:L115"/>
    <mergeCell ref="A110:A115"/>
    <mergeCell ref="F110:G110"/>
    <mergeCell ref="H110:L110"/>
    <mergeCell ref="B111:B113"/>
    <mergeCell ref="C111:C113"/>
    <mergeCell ref="D111:D113"/>
    <mergeCell ref="E111:E113"/>
    <mergeCell ref="F111:G113"/>
    <mergeCell ref="H111:I111"/>
    <mergeCell ref="H112:I113"/>
    <mergeCell ref="J118:J119"/>
    <mergeCell ref="K118:K119"/>
    <mergeCell ref="L118:L119"/>
    <mergeCell ref="F120:G121"/>
    <mergeCell ref="H120:I121"/>
    <mergeCell ref="J120:J121"/>
    <mergeCell ref="K120:K121"/>
    <mergeCell ref="L120:L121"/>
    <mergeCell ref="A116:A121"/>
    <mergeCell ref="F116:G116"/>
    <mergeCell ref="H116:L116"/>
    <mergeCell ref="B117:B119"/>
    <mergeCell ref="C117:C119"/>
    <mergeCell ref="D117:D119"/>
    <mergeCell ref="E117:E119"/>
    <mergeCell ref="F117:G119"/>
    <mergeCell ref="H117:I117"/>
    <mergeCell ref="H118:I119"/>
    <mergeCell ref="F125:G126"/>
    <mergeCell ref="H125:I126"/>
    <mergeCell ref="J125:J126"/>
    <mergeCell ref="K125:K126"/>
    <mergeCell ref="L125:L126"/>
    <mergeCell ref="A127:A131"/>
    <mergeCell ref="F127:G127"/>
    <mergeCell ref="H127:L127"/>
    <mergeCell ref="B128:B129"/>
    <mergeCell ref="C128:C129"/>
    <mergeCell ref="A122:A126"/>
    <mergeCell ref="F122:G122"/>
    <mergeCell ref="H122:L122"/>
    <mergeCell ref="B123:B124"/>
    <mergeCell ref="C123:C124"/>
    <mergeCell ref="D123:D124"/>
    <mergeCell ref="E123:E124"/>
    <mergeCell ref="F123:G124"/>
    <mergeCell ref="H123:I123"/>
    <mergeCell ref="H124:I124"/>
    <mergeCell ref="J130:J131"/>
    <mergeCell ref="K130:K131"/>
    <mergeCell ref="L130:L131"/>
    <mergeCell ref="D128:D129"/>
    <mergeCell ref="E128:E129"/>
    <mergeCell ref="F128:G129"/>
    <mergeCell ref="H128:I128"/>
    <mergeCell ref="H129:I129"/>
    <mergeCell ref="F130:G131"/>
    <mergeCell ref="H130:I131"/>
    <mergeCell ref="H138:I138"/>
    <mergeCell ref="H139:I139"/>
    <mergeCell ref="F140:G141"/>
    <mergeCell ref="H140:I141"/>
    <mergeCell ref="J140:J141"/>
    <mergeCell ref="K140:K141"/>
    <mergeCell ref="K135:K136"/>
    <mergeCell ref="L135:L136"/>
    <mergeCell ref="A137:A141"/>
    <mergeCell ref="F137:G137"/>
    <mergeCell ref="H137:L137"/>
    <mergeCell ref="B138:B139"/>
    <mergeCell ref="C138:C139"/>
    <mergeCell ref="D138:D139"/>
    <mergeCell ref="E138:E139"/>
    <mergeCell ref="F138:G139"/>
    <mergeCell ref="F133:G134"/>
    <mergeCell ref="H133:I133"/>
    <mergeCell ref="H134:I134"/>
    <mergeCell ref="F135:G136"/>
    <mergeCell ref="H135:I136"/>
    <mergeCell ref="J135:J136"/>
    <mergeCell ref="H144:I145"/>
    <mergeCell ref="J144:J145"/>
    <mergeCell ref="K144:K145"/>
    <mergeCell ref="L144:L145"/>
    <mergeCell ref="F146:G147"/>
    <mergeCell ref="H146:I147"/>
    <mergeCell ref="J146:J147"/>
    <mergeCell ref="K146:K147"/>
    <mergeCell ref="L146:L147"/>
    <mergeCell ref="L140:L141"/>
    <mergeCell ref="A142:A147"/>
    <mergeCell ref="F142:G142"/>
    <mergeCell ref="H142:L142"/>
    <mergeCell ref="B143:B145"/>
    <mergeCell ref="C143:C145"/>
    <mergeCell ref="D143:D145"/>
    <mergeCell ref="E143:E145"/>
    <mergeCell ref="F143:G145"/>
    <mergeCell ref="H143:I143"/>
    <mergeCell ref="A132:A136"/>
    <mergeCell ref="F132:G132"/>
    <mergeCell ref="H132:L132"/>
    <mergeCell ref="B133:B134"/>
    <mergeCell ref="C133:C134"/>
    <mergeCell ref="D133:D134"/>
    <mergeCell ref="E133:E134"/>
    <mergeCell ref="D154:D155"/>
    <mergeCell ref="E154:E155"/>
    <mergeCell ref="F154:G155"/>
    <mergeCell ref="H154:I154"/>
    <mergeCell ref="H155:I155"/>
    <mergeCell ref="F156:G157"/>
    <mergeCell ref="H156:I157"/>
    <mergeCell ref="F151:G152"/>
    <mergeCell ref="H151:I152"/>
    <mergeCell ref="J151:J152"/>
    <mergeCell ref="K151:K152"/>
    <mergeCell ref="L151:L152"/>
    <mergeCell ref="A153:A157"/>
    <mergeCell ref="F153:G153"/>
    <mergeCell ref="H153:L153"/>
    <mergeCell ref="B154:B155"/>
    <mergeCell ref="C154:C155"/>
    <mergeCell ref="A148:A152"/>
    <mergeCell ref="F148:G148"/>
    <mergeCell ref="H148:L148"/>
    <mergeCell ref="B149:B150"/>
    <mergeCell ref="C149:C150"/>
    <mergeCell ref="D149:D150"/>
    <mergeCell ref="E149:E150"/>
    <mergeCell ref="F149:G150"/>
    <mergeCell ref="H149:I149"/>
    <mergeCell ref="H150:I150"/>
    <mergeCell ref="K161:K162"/>
    <mergeCell ref="L161:L162"/>
    <mergeCell ref="A163:A167"/>
    <mergeCell ref="F163:G163"/>
    <mergeCell ref="H163:L163"/>
    <mergeCell ref="B164:B165"/>
    <mergeCell ref="C164:C165"/>
    <mergeCell ref="D164:D165"/>
    <mergeCell ref="E164:E165"/>
    <mergeCell ref="F164:G165"/>
    <mergeCell ref="F159:G160"/>
    <mergeCell ref="H159:I159"/>
    <mergeCell ref="H160:I160"/>
    <mergeCell ref="F161:G162"/>
    <mergeCell ref="H161:I162"/>
    <mergeCell ref="J161:J162"/>
    <mergeCell ref="J156:J157"/>
    <mergeCell ref="K156:K157"/>
    <mergeCell ref="L156:L157"/>
    <mergeCell ref="A158:A162"/>
    <mergeCell ref="F158:G158"/>
    <mergeCell ref="H158:L158"/>
    <mergeCell ref="B159:B160"/>
    <mergeCell ref="C159:C160"/>
    <mergeCell ref="D159:D160"/>
    <mergeCell ref="E159:E160"/>
    <mergeCell ref="H170:I170"/>
    <mergeCell ref="F171:G172"/>
    <mergeCell ref="H171:I172"/>
    <mergeCell ref="J171:J172"/>
    <mergeCell ref="K171:K172"/>
    <mergeCell ref="L171:L172"/>
    <mergeCell ref="L166:L167"/>
    <mergeCell ref="A168:A172"/>
    <mergeCell ref="F168:G168"/>
    <mergeCell ref="H168:L168"/>
    <mergeCell ref="B169:B170"/>
    <mergeCell ref="C169:C170"/>
    <mergeCell ref="D169:D170"/>
    <mergeCell ref="E169:E170"/>
    <mergeCell ref="F169:G170"/>
    <mergeCell ref="H169:I169"/>
    <mergeCell ref="H164:I164"/>
    <mergeCell ref="H165:I165"/>
    <mergeCell ref="F166:G167"/>
    <mergeCell ref="H166:I167"/>
    <mergeCell ref="J166:J167"/>
    <mergeCell ref="K166:K167"/>
    <mergeCell ref="F176:G177"/>
    <mergeCell ref="H176:I177"/>
    <mergeCell ref="J176:J177"/>
    <mergeCell ref="K176:K177"/>
    <mergeCell ref="L176:L177"/>
    <mergeCell ref="A178:A182"/>
    <mergeCell ref="F178:G178"/>
    <mergeCell ref="H178:L178"/>
    <mergeCell ref="B179:B180"/>
    <mergeCell ref="C179:C180"/>
    <mergeCell ref="A173:A177"/>
    <mergeCell ref="F173:G173"/>
    <mergeCell ref="H173:L173"/>
    <mergeCell ref="B174:B175"/>
    <mergeCell ref="C174:C175"/>
    <mergeCell ref="D174:D175"/>
    <mergeCell ref="E174:E175"/>
    <mergeCell ref="F174:G175"/>
    <mergeCell ref="H174:I174"/>
    <mergeCell ref="H175:I175"/>
    <mergeCell ref="F184:G185"/>
    <mergeCell ref="H184:I184"/>
    <mergeCell ref="H185:I185"/>
    <mergeCell ref="F186:G187"/>
    <mergeCell ref="H186:I187"/>
    <mergeCell ref="J186:J187"/>
    <mergeCell ref="J181:J182"/>
    <mergeCell ref="K181:K182"/>
    <mergeCell ref="L181:L182"/>
    <mergeCell ref="A183:A187"/>
    <mergeCell ref="F183:G183"/>
    <mergeCell ref="H183:L183"/>
    <mergeCell ref="B184:B185"/>
    <mergeCell ref="C184:C185"/>
    <mergeCell ref="D184:D185"/>
    <mergeCell ref="E184:E185"/>
    <mergeCell ref="D179:D180"/>
    <mergeCell ref="E179:E180"/>
    <mergeCell ref="F179:G180"/>
    <mergeCell ref="H179:I179"/>
    <mergeCell ref="H180:I180"/>
    <mergeCell ref="F181:G182"/>
    <mergeCell ref="H181:I182"/>
    <mergeCell ref="H189:I189"/>
    <mergeCell ref="H190:I191"/>
    <mergeCell ref="J190:J191"/>
    <mergeCell ref="K190:K191"/>
    <mergeCell ref="L190:L191"/>
    <mergeCell ref="F192:G193"/>
    <mergeCell ref="H192:I193"/>
    <mergeCell ref="J192:J193"/>
    <mergeCell ref="K192:K193"/>
    <mergeCell ref="L192:L193"/>
    <mergeCell ref="K186:K187"/>
    <mergeCell ref="L186:L187"/>
    <mergeCell ref="A188:A193"/>
    <mergeCell ref="F188:G188"/>
    <mergeCell ref="H188:L188"/>
    <mergeCell ref="B189:B191"/>
    <mergeCell ref="C189:C191"/>
    <mergeCell ref="D189:D191"/>
    <mergeCell ref="E189:E191"/>
    <mergeCell ref="F189:G191"/>
    <mergeCell ref="D200:D201"/>
    <mergeCell ref="E200:E201"/>
    <mergeCell ref="F200:G201"/>
    <mergeCell ref="H200:I200"/>
    <mergeCell ref="H201:I201"/>
    <mergeCell ref="F202:G203"/>
    <mergeCell ref="H202:I203"/>
    <mergeCell ref="F197:G198"/>
    <mergeCell ref="H197:I198"/>
    <mergeCell ref="J197:J198"/>
    <mergeCell ref="K197:K198"/>
    <mergeCell ref="L197:L198"/>
    <mergeCell ref="A199:A203"/>
    <mergeCell ref="F199:G199"/>
    <mergeCell ref="H199:L199"/>
    <mergeCell ref="B200:B201"/>
    <mergeCell ref="C200:C201"/>
    <mergeCell ref="A194:A198"/>
    <mergeCell ref="F194:G194"/>
    <mergeCell ref="H194:L194"/>
    <mergeCell ref="B195:B196"/>
    <mergeCell ref="C195:C196"/>
    <mergeCell ref="D195:D196"/>
    <mergeCell ref="E195:E196"/>
    <mergeCell ref="F195:G196"/>
    <mergeCell ref="H195:I195"/>
    <mergeCell ref="H196:I196"/>
    <mergeCell ref="K207:K208"/>
    <mergeCell ref="L207:L208"/>
    <mergeCell ref="A209:A213"/>
    <mergeCell ref="F209:G209"/>
    <mergeCell ref="H209:L209"/>
    <mergeCell ref="B210:B211"/>
    <mergeCell ref="C210:C211"/>
    <mergeCell ref="D210:D211"/>
    <mergeCell ref="E210:E211"/>
    <mergeCell ref="F210:G211"/>
    <mergeCell ref="F205:G206"/>
    <mergeCell ref="H205:I205"/>
    <mergeCell ref="H206:I206"/>
    <mergeCell ref="F207:G208"/>
    <mergeCell ref="H207:I208"/>
    <mergeCell ref="J207:J208"/>
    <mergeCell ref="J202:J203"/>
    <mergeCell ref="K202:K203"/>
    <mergeCell ref="L202:L203"/>
    <mergeCell ref="A204:A208"/>
    <mergeCell ref="F204:G204"/>
    <mergeCell ref="H204:L204"/>
    <mergeCell ref="B205:B206"/>
    <mergeCell ref="C205:C206"/>
    <mergeCell ref="D205:D206"/>
    <mergeCell ref="E205:E206"/>
    <mergeCell ref="H216:I216"/>
    <mergeCell ref="F217:G218"/>
    <mergeCell ref="H217:I218"/>
    <mergeCell ref="J217:J218"/>
    <mergeCell ref="K217:K218"/>
    <mergeCell ref="L217:L218"/>
    <mergeCell ref="L212:L213"/>
    <mergeCell ref="A214:A218"/>
    <mergeCell ref="F214:G214"/>
    <mergeCell ref="H214:L214"/>
    <mergeCell ref="B215:B216"/>
    <mergeCell ref="C215:C216"/>
    <mergeCell ref="D215:D216"/>
    <mergeCell ref="E215:E216"/>
    <mergeCell ref="F215:G216"/>
    <mergeCell ref="H215:I215"/>
    <mergeCell ref="H210:I210"/>
    <mergeCell ref="H211:I211"/>
    <mergeCell ref="F212:G213"/>
    <mergeCell ref="H212:I213"/>
    <mergeCell ref="J212:J213"/>
    <mergeCell ref="K212:K213"/>
    <mergeCell ref="F222:G223"/>
    <mergeCell ref="H222:I223"/>
    <mergeCell ref="J222:J223"/>
    <mergeCell ref="K222:K223"/>
    <mergeCell ref="L222:L223"/>
    <mergeCell ref="A224:A228"/>
    <mergeCell ref="F224:G224"/>
    <mergeCell ref="H224:L224"/>
    <mergeCell ref="B225:B226"/>
    <mergeCell ref="C225:C226"/>
    <mergeCell ref="A219:A223"/>
    <mergeCell ref="F219:G219"/>
    <mergeCell ref="H219:L219"/>
    <mergeCell ref="B220:B221"/>
    <mergeCell ref="C220:C221"/>
    <mergeCell ref="D220:D221"/>
    <mergeCell ref="E220:E221"/>
    <mergeCell ref="F220:G221"/>
    <mergeCell ref="H220:I220"/>
    <mergeCell ref="H221:I221"/>
    <mergeCell ref="J227:J228"/>
    <mergeCell ref="K227:K228"/>
    <mergeCell ref="L227:L228"/>
    <mergeCell ref="D225:D226"/>
    <mergeCell ref="E225:E226"/>
    <mergeCell ref="F225:G226"/>
    <mergeCell ref="H225:I225"/>
    <mergeCell ref="H226:I226"/>
    <mergeCell ref="F227:G228"/>
    <mergeCell ref="H227:I228"/>
    <mergeCell ref="H235:I235"/>
    <mergeCell ref="H236:I236"/>
    <mergeCell ref="F237:G238"/>
    <mergeCell ref="H237:I238"/>
    <mergeCell ref="J237:J238"/>
    <mergeCell ref="K237:K238"/>
    <mergeCell ref="K232:K233"/>
    <mergeCell ref="L232:L233"/>
    <mergeCell ref="A234:A238"/>
    <mergeCell ref="F234:G234"/>
    <mergeCell ref="H234:L234"/>
    <mergeCell ref="B235:B236"/>
    <mergeCell ref="C235:C236"/>
    <mergeCell ref="D235:D236"/>
    <mergeCell ref="E235:E236"/>
    <mergeCell ref="F235:G236"/>
    <mergeCell ref="F230:G231"/>
    <mergeCell ref="H230:I230"/>
    <mergeCell ref="H231:I231"/>
    <mergeCell ref="F232:G233"/>
    <mergeCell ref="H232:I233"/>
    <mergeCell ref="J232:J233"/>
    <mergeCell ref="H247:I248"/>
    <mergeCell ref="H241:I242"/>
    <mergeCell ref="J241:J242"/>
    <mergeCell ref="K241:K242"/>
    <mergeCell ref="L241:L242"/>
    <mergeCell ref="F243:G244"/>
    <mergeCell ref="H243:I244"/>
    <mergeCell ref="J243:J244"/>
    <mergeCell ref="K243:K244"/>
    <mergeCell ref="L243:L244"/>
    <mergeCell ref="L237:L238"/>
    <mergeCell ref="A239:A244"/>
    <mergeCell ref="F239:G239"/>
    <mergeCell ref="H239:L239"/>
    <mergeCell ref="B240:B242"/>
    <mergeCell ref="C240:C242"/>
    <mergeCell ref="D240:D242"/>
    <mergeCell ref="E240:E242"/>
    <mergeCell ref="F240:G242"/>
    <mergeCell ref="H240:I240"/>
    <mergeCell ref="A229:A233"/>
    <mergeCell ref="F229:G229"/>
    <mergeCell ref="H229:L229"/>
    <mergeCell ref="B230:B231"/>
    <mergeCell ref="C230:C231"/>
    <mergeCell ref="D230:D231"/>
    <mergeCell ref="E230:E231"/>
    <mergeCell ref="A256:A261"/>
    <mergeCell ref="F256:G256"/>
    <mergeCell ref="H256:L256"/>
    <mergeCell ref="B257:B259"/>
    <mergeCell ref="C257:C259"/>
    <mergeCell ref="A251:A255"/>
    <mergeCell ref="F251:G251"/>
    <mergeCell ref="H251:L251"/>
    <mergeCell ref="B252:B253"/>
    <mergeCell ref="C252:C253"/>
    <mergeCell ref="D252:D253"/>
    <mergeCell ref="E252:E253"/>
    <mergeCell ref="F252:G253"/>
    <mergeCell ref="H252:I252"/>
    <mergeCell ref="H253:I253"/>
    <mergeCell ref="J247:J248"/>
    <mergeCell ref="K247:K248"/>
    <mergeCell ref="L247:L248"/>
    <mergeCell ref="F249:G250"/>
    <mergeCell ref="H249:I250"/>
    <mergeCell ref="J249:J250"/>
    <mergeCell ref="K249:K250"/>
    <mergeCell ref="L249:L250"/>
    <mergeCell ref="A245:A250"/>
    <mergeCell ref="F245:G245"/>
    <mergeCell ref="H245:L245"/>
    <mergeCell ref="B246:B248"/>
    <mergeCell ref="C246:C248"/>
    <mergeCell ref="D246:D248"/>
    <mergeCell ref="E246:E248"/>
    <mergeCell ref="F246:G248"/>
    <mergeCell ref="H246:I246"/>
    <mergeCell ref="K258:K259"/>
    <mergeCell ref="L258:L259"/>
    <mergeCell ref="F260:G261"/>
    <mergeCell ref="H260:I261"/>
    <mergeCell ref="J260:J261"/>
    <mergeCell ref="K260:K261"/>
    <mergeCell ref="L260:L261"/>
    <mergeCell ref="D257:D259"/>
    <mergeCell ref="E257:E259"/>
    <mergeCell ref="F257:G259"/>
    <mergeCell ref="H257:I257"/>
    <mergeCell ref="H258:I259"/>
    <mergeCell ref="J258:J259"/>
    <mergeCell ref="F254:G255"/>
    <mergeCell ref="H254:I255"/>
    <mergeCell ref="J254:J255"/>
    <mergeCell ref="K254:K255"/>
    <mergeCell ref="L254:L255"/>
    <mergeCell ref="F265:G266"/>
    <mergeCell ref="H265:I266"/>
    <mergeCell ref="J265:J266"/>
    <mergeCell ref="K265:K266"/>
    <mergeCell ref="L265:L266"/>
    <mergeCell ref="A267:A271"/>
    <mergeCell ref="F267:G267"/>
    <mergeCell ref="H267:L267"/>
    <mergeCell ref="B268:B269"/>
    <mergeCell ref="C268:C269"/>
    <mergeCell ref="A262:A266"/>
    <mergeCell ref="F262:G262"/>
    <mergeCell ref="H262:L262"/>
    <mergeCell ref="B263:B264"/>
    <mergeCell ref="C263:C264"/>
    <mergeCell ref="D263:D264"/>
    <mergeCell ref="E263:E264"/>
    <mergeCell ref="F263:G264"/>
    <mergeCell ref="H263:I263"/>
    <mergeCell ref="H264:I264"/>
    <mergeCell ref="J270:J271"/>
    <mergeCell ref="K270:K271"/>
    <mergeCell ref="L270:L271"/>
    <mergeCell ref="D268:D269"/>
    <mergeCell ref="E268:E269"/>
    <mergeCell ref="F268:G269"/>
    <mergeCell ref="H268:I268"/>
    <mergeCell ref="H269:I269"/>
    <mergeCell ref="F270:G271"/>
    <mergeCell ref="H270:I271"/>
    <mergeCell ref="H278:I278"/>
    <mergeCell ref="H279:I279"/>
    <mergeCell ref="F280:G281"/>
    <mergeCell ref="H280:I281"/>
    <mergeCell ref="J280:J281"/>
    <mergeCell ref="K280:K281"/>
    <mergeCell ref="K275:K276"/>
    <mergeCell ref="L275:L276"/>
    <mergeCell ref="A277:A281"/>
    <mergeCell ref="F277:G277"/>
    <mergeCell ref="H277:L277"/>
    <mergeCell ref="B278:B279"/>
    <mergeCell ref="C278:C279"/>
    <mergeCell ref="D278:D279"/>
    <mergeCell ref="E278:E279"/>
    <mergeCell ref="F278:G279"/>
    <mergeCell ref="F273:G274"/>
    <mergeCell ref="H273:I273"/>
    <mergeCell ref="H274:I274"/>
    <mergeCell ref="F275:G276"/>
    <mergeCell ref="H275:I276"/>
    <mergeCell ref="J275:J276"/>
    <mergeCell ref="H284:I285"/>
    <mergeCell ref="J284:J285"/>
    <mergeCell ref="K284:K285"/>
    <mergeCell ref="L284:L285"/>
    <mergeCell ref="F286:G287"/>
    <mergeCell ref="H286:I287"/>
    <mergeCell ref="J286:J287"/>
    <mergeCell ref="K286:K287"/>
    <mergeCell ref="L286:L287"/>
    <mergeCell ref="L280:L281"/>
    <mergeCell ref="A282:A287"/>
    <mergeCell ref="F282:G282"/>
    <mergeCell ref="H282:L282"/>
    <mergeCell ref="B283:B285"/>
    <mergeCell ref="C283:C285"/>
    <mergeCell ref="D283:D285"/>
    <mergeCell ref="E283:E285"/>
    <mergeCell ref="F283:G285"/>
    <mergeCell ref="H283:I283"/>
    <mergeCell ref="A272:A276"/>
    <mergeCell ref="F272:G272"/>
    <mergeCell ref="H272:L272"/>
    <mergeCell ref="B273:B274"/>
    <mergeCell ref="C273:C274"/>
    <mergeCell ref="D273:D274"/>
    <mergeCell ref="E273:E274"/>
    <mergeCell ref="F291:G292"/>
    <mergeCell ref="H291:I292"/>
    <mergeCell ref="J291:J292"/>
    <mergeCell ref="K291:K292"/>
    <mergeCell ref="L291:L292"/>
    <mergeCell ref="A293:A298"/>
    <mergeCell ref="F293:G293"/>
    <mergeCell ref="H293:L293"/>
    <mergeCell ref="B294:B296"/>
    <mergeCell ref="C294:C296"/>
    <mergeCell ref="A288:A292"/>
    <mergeCell ref="F288:G288"/>
    <mergeCell ref="H288:L288"/>
    <mergeCell ref="B289:B290"/>
    <mergeCell ref="C289:C290"/>
    <mergeCell ref="D289:D290"/>
    <mergeCell ref="E289:E290"/>
    <mergeCell ref="F289:G290"/>
    <mergeCell ref="H289:I289"/>
    <mergeCell ref="H290:I290"/>
    <mergeCell ref="A304:A309"/>
    <mergeCell ref="F304:G304"/>
    <mergeCell ref="H304:L304"/>
    <mergeCell ref="B305:B307"/>
    <mergeCell ref="C305:C307"/>
    <mergeCell ref="A299:A303"/>
    <mergeCell ref="F299:G299"/>
    <mergeCell ref="H299:L299"/>
    <mergeCell ref="B300:B301"/>
    <mergeCell ref="C300:C301"/>
    <mergeCell ref="D300:D301"/>
    <mergeCell ref="E300:E301"/>
    <mergeCell ref="F300:G301"/>
    <mergeCell ref="H300:I300"/>
    <mergeCell ref="H301:I301"/>
    <mergeCell ref="K295:K296"/>
    <mergeCell ref="L295:L296"/>
    <mergeCell ref="F297:G298"/>
    <mergeCell ref="H297:I298"/>
    <mergeCell ref="J297:J298"/>
    <mergeCell ref="K297:K298"/>
    <mergeCell ref="L297:L298"/>
    <mergeCell ref="D294:D296"/>
    <mergeCell ref="E294:E296"/>
    <mergeCell ref="F294:G296"/>
    <mergeCell ref="H294:I294"/>
    <mergeCell ref="H295:I296"/>
    <mergeCell ref="J295:J296"/>
    <mergeCell ref="K306:K307"/>
    <mergeCell ref="L306:L307"/>
    <mergeCell ref="F308:G309"/>
    <mergeCell ref="H308:I309"/>
    <mergeCell ref="J308:J309"/>
    <mergeCell ref="K308:K309"/>
    <mergeCell ref="L308:L309"/>
    <mergeCell ref="D305:D307"/>
    <mergeCell ref="E305:E307"/>
    <mergeCell ref="F305:G307"/>
    <mergeCell ref="H305:I305"/>
    <mergeCell ref="H306:I307"/>
    <mergeCell ref="J306:J307"/>
    <mergeCell ref="F302:G303"/>
    <mergeCell ref="H302:I303"/>
    <mergeCell ref="J302:J303"/>
    <mergeCell ref="K302:K303"/>
    <mergeCell ref="L302:L303"/>
    <mergeCell ref="J312:J313"/>
    <mergeCell ref="K312:K313"/>
    <mergeCell ref="L312:L313"/>
    <mergeCell ref="F314:G315"/>
    <mergeCell ref="H314:I315"/>
    <mergeCell ref="J314:J315"/>
    <mergeCell ref="K314:K315"/>
    <mergeCell ref="L314:L315"/>
    <mergeCell ref="A310:A315"/>
    <mergeCell ref="F310:G310"/>
    <mergeCell ref="H310:L310"/>
    <mergeCell ref="B311:B313"/>
    <mergeCell ref="C311:C313"/>
    <mergeCell ref="D311:D313"/>
    <mergeCell ref="E311:E313"/>
    <mergeCell ref="F311:G313"/>
    <mergeCell ref="H311:I311"/>
    <mergeCell ref="H312:I313"/>
    <mergeCell ref="J318:J319"/>
    <mergeCell ref="K318:K319"/>
    <mergeCell ref="L318:L319"/>
    <mergeCell ref="F320:G321"/>
    <mergeCell ref="H320:I321"/>
    <mergeCell ref="J320:J321"/>
    <mergeCell ref="K320:K321"/>
    <mergeCell ref="L320:L321"/>
    <mergeCell ref="A316:A321"/>
    <mergeCell ref="F316:G316"/>
    <mergeCell ref="H316:L316"/>
    <mergeCell ref="B317:B319"/>
    <mergeCell ref="C317:C319"/>
    <mergeCell ref="D317:D319"/>
    <mergeCell ref="E317:E319"/>
    <mergeCell ref="F317:G319"/>
    <mergeCell ref="H317:I317"/>
    <mergeCell ref="H318:I319"/>
    <mergeCell ref="J324:J326"/>
    <mergeCell ref="K324:K326"/>
    <mergeCell ref="L324:L326"/>
    <mergeCell ref="F327:G328"/>
    <mergeCell ref="H327:I328"/>
    <mergeCell ref="J327:J328"/>
    <mergeCell ref="K327:K328"/>
    <mergeCell ref="L327:L328"/>
    <mergeCell ref="A322:A328"/>
    <mergeCell ref="F322:G322"/>
    <mergeCell ref="H322:L322"/>
    <mergeCell ref="B323:B326"/>
    <mergeCell ref="C323:C326"/>
    <mergeCell ref="D323:D326"/>
    <mergeCell ref="E323:E326"/>
    <mergeCell ref="F323:G326"/>
    <mergeCell ref="H323:I323"/>
    <mergeCell ref="H324:I326"/>
    <mergeCell ref="D335:D336"/>
    <mergeCell ref="E335:E336"/>
    <mergeCell ref="F335:G336"/>
    <mergeCell ref="H335:I335"/>
    <mergeCell ref="H336:I336"/>
    <mergeCell ref="F349:G350"/>
    <mergeCell ref="H349:I350"/>
    <mergeCell ref="J349:J350"/>
    <mergeCell ref="K349:K350"/>
    <mergeCell ref="L349:L350"/>
    <mergeCell ref="D346:D348"/>
    <mergeCell ref="E346:E348"/>
    <mergeCell ref="F346:G348"/>
    <mergeCell ref="H346:I346"/>
    <mergeCell ref="F337:G338"/>
    <mergeCell ref="H337:I338"/>
    <mergeCell ref="F332:G333"/>
    <mergeCell ref="H332:I333"/>
    <mergeCell ref="J332:J333"/>
    <mergeCell ref="K332:K333"/>
    <mergeCell ref="L332:L333"/>
    <mergeCell ref="A334:A338"/>
    <mergeCell ref="F334:G334"/>
    <mergeCell ref="H334:L334"/>
    <mergeCell ref="B335:B336"/>
    <mergeCell ref="C335:C336"/>
    <mergeCell ref="A329:A333"/>
    <mergeCell ref="F329:G329"/>
    <mergeCell ref="H329:L329"/>
    <mergeCell ref="B330:B331"/>
    <mergeCell ref="C330:C331"/>
    <mergeCell ref="D330:D331"/>
    <mergeCell ref="E330:E331"/>
    <mergeCell ref="F330:G331"/>
    <mergeCell ref="H330:I330"/>
    <mergeCell ref="H331:I331"/>
    <mergeCell ref="F345:G345"/>
    <mergeCell ref="H345:L345"/>
    <mergeCell ref="B346:B348"/>
    <mergeCell ref="C346:C348"/>
    <mergeCell ref="F340:G342"/>
    <mergeCell ref="H340:I340"/>
    <mergeCell ref="H341:I342"/>
    <mergeCell ref="J341:J342"/>
    <mergeCell ref="K341:K342"/>
    <mergeCell ref="L341:L342"/>
    <mergeCell ref="J337:J338"/>
    <mergeCell ref="K337:K338"/>
    <mergeCell ref="L337:L338"/>
    <mergeCell ref="A339:A344"/>
    <mergeCell ref="F339:G339"/>
    <mergeCell ref="H339:L339"/>
    <mergeCell ref="B340:B342"/>
    <mergeCell ref="C340:C342"/>
    <mergeCell ref="D340:D342"/>
    <mergeCell ref="E340:E342"/>
    <mergeCell ref="K347:K348"/>
    <mergeCell ref="L347:L348"/>
    <mergeCell ref="A351:A355"/>
    <mergeCell ref="F351:G351"/>
    <mergeCell ref="H351:L351"/>
    <mergeCell ref="B352:B353"/>
    <mergeCell ref="C352:C353"/>
    <mergeCell ref="D352:D353"/>
    <mergeCell ref="E352:E353"/>
    <mergeCell ref="F352:G353"/>
    <mergeCell ref="H352:I352"/>
    <mergeCell ref="H353:I353"/>
    <mergeCell ref="K364:K365"/>
    <mergeCell ref="L364:L365"/>
    <mergeCell ref="H347:I348"/>
    <mergeCell ref="J347:J348"/>
    <mergeCell ref="F343:G344"/>
    <mergeCell ref="H343:I344"/>
    <mergeCell ref="J343:J344"/>
    <mergeCell ref="K343:K344"/>
    <mergeCell ref="L343:L344"/>
    <mergeCell ref="D357:D358"/>
    <mergeCell ref="E357:E358"/>
    <mergeCell ref="F357:G358"/>
    <mergeCell ref="H357:I357"/>
    <mergeCell ref="H358:I358"/>
    <mergeCell ref="F359:G360"/>
    <mergeCell ref="H359:I360"/>
    <mergeCell ref="F354:G355"/>
    <mergeCell ref="H354:I355"/>
    <mergeCell ref="J354:J355"/>
    <mergeCell ref="K354:K355"/>
    <mergeCell ref="L354:L355"/>
    <mergeCell ref="A345:A350"/>
    <mergeCell ref="F362:G363"/>
    <mergeCell ref="H362:I362"/>
    <mergeCell ref="H363:I363"/>
    <mergeCell ref="F364:G365"/>
    <mergeCell ref="H364:I365"/>
    <mergeCell ref="J364:J365"/>
    <mergeCell ref="J359:J360"/>
    <mergeCell ref="K359:K360"/>
    <mergeCell ref="L359:L360"/>
    <mergeCell ref="A361:A365"/>
    <mergeCell ref="F361:G361"/>
    <mergeCell ref="H361:L361"/>
    <mergeCell ref="B362:B363"/>
    <mergeCell ref="C362:C363"/>
    <mergeCell ref="D362:D363"/>
    <mergeCell ref="E362:E363"/>
    <mergeCell ref="A356:A360"/>
    <mergeCell ref="F356:G356"/>
    <mergeCell ref="H356:L356"/>
    <mergeCell ref="B357:B358"/>
    <mergeCell ref="C357:C358"/>
    <mergeCell ref="H373:I373"/>
    <mergeCell ref="F374:G375"/>
    <mergeCell ref="H374:I375"/>
    <mergeCell ref="J374:J375"/>
    <mergeCell ref="K374:K375"/>
    <mergeCell ref="L374:L375"/>
    <mergeCell ref="L369:L370"/>
    <mergeCell ref="A371:A375"/>
    <mergeCell ref="F371:G371"/>
    <mergeCell ref="H371:L371"/>
    <mergeCell ref="B372:B373"/>
    <mergeCell ref="C372:C373"/>
    <mergeCell ref="D372:D373"/>
    <mergeCell ref="E372:E373"/>
    <mergeCell ref="F372:G373"/>
    <mergeCell ref="H372:I372"/>
    <mergeCell ref="H367:I367"/>
    <mergeCell ref="H368:I368"/>
    <mergeCell ref="F369:G370"/>
    <mergeCell ref="H369:I370"/>
    <mergeCell ref="J369:J370"/>
    <mergeCell ref="K369:K370"/>
    <mergeCell ref="A366:A370"/>
    <mergeCell ref="F366:G366"/>
    <mergeCell ref="H366:L366"/>
    <mergeCell ref="B367:B368"/>
    <mergeCell ref="C367:C368"/>
    <mergeCell ref="D367:D368"/>
    <mergeCell ref="E367:E368"/>
    <mergeCell ref="F367:G368"/>
    <mergeCell ref="D382:D383"/>
    <mergeCell ref="E382:E383"/>
    <mergeCell ref="F382:G383"/>
    <mergeCell ref="H382:I382"/>
    <mergeCell ref="H383:I383"/>
    <mergeCell ref="F384:G385"/>
    <mergeCell ref="H384:I385"/>
    <mergeCell ref="F379:G380"/>
    <mergeCell ref="H379:I380"/>
    <mergeCell ref="J379:J380"/>
    <mergeCell ref="K379:K380"/>
    <mergeCell ref="L379:L380"/>
    <mergeCell ref="A381:A385"/>
    <mergeCell ref="F381:G381"/>
    <mergeCell ref="H381:L381"/>
    <mergeCell ref="B382:B383"/>
    <mergeCell ref="C382:C383"/>
    <mergeCell ref="A376:A380"/>
    <mergeCell ref="F376:G376"/>
    <mergeCell ref="H376:L376"/>
    <mergeCell ref="B377:B378"/>
    <mergeCell ref="C377:C378"/>
    <mergeCell ref="D377:D378"/>
    <mergeCell ref="E377:E378"/>
    <mergeCell ref="F377:G378"/>
    <mergeCell ref="H377:I377"/>
    <mergeCell ref="H378:I378"/>
    <mergeCell ref="F390:G391"/>
    <mergeCell ref="H390:I391"/>
    <mergeCell ref="J390:J391"/>
    <mergeCell ref="K390:K391"/>
    <mergeCell ref="L390:L391"/>
    <mergeCell ref="A392:A396"/>
    <mergeCell ref="F392:G392"/>
    <mergeCell ref="H392:L392"/>
    <mergeCell ref="B393:B394"/>
    <mergeCell ref="C393:C394"/>
    <mergeCell ref="F387:G389"/>
    <mergeCell ref="H387:I387"/>
    <mergeCell ref="H388:I389"/>
    <mergeCell ref="J388:J389"/>
    <mergeCell ref="K388:K389"/>
    <mergeCell ref="L388:L389"/>
    <mergeCell ref="J384:J385"/>
    <mergeCell ref="K384:K385"/>
    <mergeCell ref="L384:L385"/>
    <mergeCell ref="A386:A391"/>
    <mergeCell ref="F386:G386"/>
    <mergeCell ref="H386:L386"/>
    <mergeCell ref="B387:B389"/>
    <mergeCell ref="C387:C389"/>
    <mergeCell ref="D387:D389"/>
    <mergeCell ref="E387:E389"/>
    <mergeCell ref="F398:G400"/>
    <mergeCell ref="H398:I398"/>
    <mergeCell ref="H399:I400"/>
    <mergeCell ref="J399:J400"/>
    <mergeCell ref="K399:K400"/>
    <mergeCell ref="L399:L400"/>
    <mergeCell ref="J395:J396"/>
    <mergeCell ref="K395:K396"/>
    <mergeCell ref="L395:L396"/>
    <mergeCell ref="A397:A402"/>
    <mergeCell ref="F397:G397"/>
    <mergeCell ref="H397:L397"/>
    <mergeCell ref="B398:B400"/>
    <mergeCell ref="C398:C400"/>
    <mergeCell ref="D398:D400"/>
    <mergeCell ref="E398:E400"/>
    <mergeCell ref="D393:D394"/>
    <mergeCell ref="E393:E394"/>
    <mergeCell ref="F393:G394"/>
    <mergeCell ref="H393:I393"/>
    <mergeCell ref="H394:I394"/>
    <mergeCell ref="F395:G396"/>
    <mergeCell ref="H395:I396"/>
    <mergeCell ref="D404:D405"/>
    <mergeCell ref="E404:E405"/>
    <mergeCell ref="F404:G405"/>
    <mergeCell ref="H404:I404"/>
    <mergeCell ref="H405:I405"/>
    <mergeCell ref="F406:G407"/>
    <mergeCell ref="H406:I407"/>
    <mergeCell ref="F401:G402"/>
    <mergeCell ref="H401:I402"/>
    <mergeCell ref="J401:J402"/>
    <mergeCell ref="K401:K402"/>
    <mergeCell ref="L401:L402"/>
    <mergeCell ref="A403:A407"/>
    <mergeCell ref="F403:G403"/>
    <mergeCell ref="H403:L403"/>
    <mergeCell ref="B404:B405"/>
    <mergeCell ref="C404:C405"/>
    <mergeCell ref="K411:K412"/>
    <mergeCell ref="L411:L412"/>
    <mergeCell ref="A413:A417"/>
    <mergeCell ref="F413:G413"/>
    <mergeCell ref="H413:L413"/>
    <mergeCell ref="B414:B415"/>
    <mergeCell ref="C414:C415"/>
    <mergeCell ref="D414:D415"/>
    <mergeCell ref="E414:E415"/>
    <mergeCell ref="F414:G415"/>
    <mergeCell ref="F409:G410"/>
    <mergeCell ref="H409:I409"/>
    <mergeCell ref="H410:I410"/>
    <mergeCell ref="F411:G412"/>
    <mergeCell ref="H411:I412"/>
    <mergeCell ref="J411:J412"/>
    <mergeCell ref="J406:J407"/>
    <mergeCell ref="K406:K407"/>
    <mergeCell ref="L406:L407"/>
    <mergeCell ref="A408:A412"/>
    <mergeCell ref="F408:G408"/>
    <mergeCell ref="H408:L408"/>
    <mergeCell ref="B409:B410"/>
    <mergeCell ref="C409:C410"/>
    <mergeCell ref="D409:D410"/>
    <mergeCell ref="E409:E410"/>
    <mergeCell ref="H420:I420"/>
    <mergeCell ref="F421:G422"/>
    <mergeCell ref="H421:I422"/>
    <mergeCell ref="J421:J422"/>
    <mergeCell ref="K421:K422"/>
    <mergeCell ref="L421:L422"/>
    <mergeCell ref="L416:L417"/>
    <mergeCell ref="A418:A422"/>
    <mergeCell ref="F418:G418"/>
    <mergeCell ref="H418:L418"/>
    <mergeCell ref="B419:B420"/>
    <mergeCell ref="C419:C420"/>
    <mergeCell ref="D419:D420"/>
    <mergeCell ref="E419:E420"/>
    <mergeCell ref="F419:G420"/>
    <mergeCell ref="H419:I419"/>
    <mergeCell ref="H414:I414"/>
    <mergeCell ref="H415:I415"/>
    <mergeCell ref="F416:G417"/>
    <mergeCell ref="H416:I417"/>
    <mergeCell ref="J416:J417"/>
    <mergeCell ref="K416:K417"/>
    <mergeCell ref="D429:D430"/>
    <mergeCell ref="E429:E430"/>
    <mergeCell ref="F429:G430"/>
    <mergeCell ref="H429:I429"/>
    <mergeCell ref="H430:I430"/>
    <mergeCell ref="F431:G432"/>
    <mergeCell ref="H431:I432"/>
    <mergeCell ref="F426:G427"/>
    <mergeCell ref="H426:I427"/>
    <mergeCell ref="J426:J427"/>
    <mergeCell ref="K426:K427"/>
    <mergeCell ref="L426:L427"/>
    <mergeCell ref="A428:A432"/>
    <mergeCell ref="F428:G428"/>
    <mergeCell ref="H428:L428"/>
    <mergeCell ref="B429:B430"/>
    <mergeCell ref="C429:C430"/>
    <mergeCell ref="A423:A427"/>
    <mergeCell ref="F423:G423"/>
    <mergeCell ref="H423:L423"/>
    <mergeCell ref="B424:B425"/>
    <mergeCell ref="C424:C425"/>
    <mergeCell ref="D424:D425"/>
    <mergeCell ref="E424:E425"/>
    <mergeCell ref="F424:G425"/>
    <mergeCell ref="H424:I424"/>
    <mergeCell ref="H425:I425"/>
    <mergeCell ref="K436:K437"/>
    <mergeCell ref="L436:L437"/>
    <mergeCell ref="A438:A442"/>
    <mergeCell ref="F438:G438"/>
    <mergeCell ref="H438:L438"/>
    <mergeCell ref="B439:B440"/>
    <mergeCell ref="C439:C440"/>
    <mergeCell ref="D439:D440"/>
    <mergeCell ref="E439:E440"/>
    <mergeCell ref="F439:G440"/>
    <mergeCell ref="F434:G435"/>
    <mergeCell ref="H434:I434"/>
    <mergeCell ref="H435:I435"/>
    <mergeCell ref="F436:G437"/>
    <mergeCell ref="H436:I437"/>
    <mergeCell ref="J436:J437"/>
    <mergeCell ref="J431:J432"/>
    <mergeCell ref="K431:K432"/>
    <mergeCell ref="L431:L432"/>
    <mergeCell ref="A433:A437"/>
    <mergeCell ref="F433:G433"/>
    <mergeCell ref="H433:L433"/>
    <mergeCell ref="B434:B435"/>
    <mergeCell ref="C434:C435"/>
    <mergeCell ref="D434:D435"/>
    <mergeCell ref="E434:E435"/>
    <mergeCell ref="H445:I445"/>
    <mergeCell ref="F446:G447"/>
    <mergeCell ref="H446:I447"/>
    <mergeCell ref="J446:J447"/>
    <mergeCell ref="K446:K447"/>
    <mergeCell ref="L446:L447"/>
    <mergeCell ref="L441:L442"/>
    <mergeCell ref="A443:A447"/>
    <mergeCell ref="F443:G443"/>
    <mergeCell ref="H443:L443"/>
    <mergeCell ref="B444:B445"/>
    <mergeCell ref="C444:C445"/>
    <mergeCell ref="D444:D445"/>
    <mergeCell ref="E444:E445"/>
    <mergeCell ref="F444:G445"/>
    <mergeCell ref="H444:I444"/>
    <mergeCell ref="H439:I439"/>
    <mergeCell ref="H440:I440"/>
    <mergeCell ref="F441:G442"/>
    <mergeCell ref="H441:I442"/>
    <mergeCell ref="J441:J442"/>
    <mergeCell ref="K441:K442"/>
    <mergeCell ref="J450:J451"/>
    <mergeCell ref="K450:K451"/>
    <mergeCell ref="L450:L451"/>
    <mergeCell ref="F452:G453"/>
    <mergeCell ref="H452:I453"/>
    <mergeCell ref="J452:J453"/>
    <mergeCell ref="K452:K453"/>
    <mergeCell ref="L452:L453"/>
    <mergeCell ref="A448:A453"/>
    <mergeCell ref="F448:G448"/>
    <mergeCell ref="H448:L448"/>
    <mergeCell ref="B449:B451"/>
    <mergeCell ref="C449:C451"/>
    <mergeCell ref="D449:D451"/>
    <mergeCell ref="E449:E451"/>
    <mergeCell ref="F449:G451"/>
    <mergeCell ref="H449:I449"/>
    <mergeCell ref="H450:I451"/>
    <mergeCell ref="F457:G458"/>
    <mergeCell ref="H457:I458"/>
    <mergeCell ref="J457:J458"/>
    <mergeCell ref="K457:K458"/>
    <mergeCell ref="L457:L458"/>
    <mergeCell ref="A459:A463"/>
    <mergeCell ref="F459:G459"/>
    <mergeCell ref="H459:L459"/>
    <mergeCell ref="B460:B461"/>
    <mergeCell ref="C460:C461"/>
    <mergeCell ref="A454:A458"/>
    <mergeCell ref="F454:G454"/>
    <mergeCell ref="H454:L454"/>
    <mergeCell ref="B455:B456"/>
    <mergeCell ref="C455:C456"/>
    <mergeCell ref="D455:D456"/>
    <mergeCell ref="E455:E456"/>
    <mergeCell ref="F455:G456"/>
    <mergeCell ref="H455:I455"/>
    <mergeCell ref="H456:I456"/>
    <mergeCell ref="F465:G466"/>
    <mergeCell ref="H465:I465"/>
    <mergeCell ref="H466:I466"/>
    <mergeCell ref="F467:G468"/>
    <mergeCell ref="H467:I468"/>
    <mergeCell ref="J467:J468"/>
    <mergeCell ref="J462:J463"/>
    <mergeCell ref="K462:K463"/>
    <mergeCell ref="L462:L463"/>
    <mergeCell ref="A464:A468"/>
    <mergeCell ref="F464:G464"/>
    <mergeCell ref="H464:L464"/>
    <mergeCell ref="B465:B466"/>
    <mergeCell ref="C465:C466"/>
    <mergeCell ref="D465:D466"/>
    <mergeCell ref="E465:E466"/>
    <mergeCell ref="D460:D461"/>
    <mergeCell ref="E460:E461"/>
    <mergeCell ref="F460:G461"/>
    <mergeCell ref="H460:I460"/>
    <mergeCell ref="H461:I461"/>
    <mergeCell ref="F462:G463"/>
    <mergeCell ref="H462:I463"/>
    <mergeCell ref="H470:I470"/>
    <mergeCell ref="H471:I472"/>
    <mergeCell ref="J471:J472"/>
    <mergeCell ref="K471:K472"/>
    <mergeCell ref="L471:L472"/>
    <mergeCell ref="F473:G474"/>
    <mergeCell ref="H473:I474"/>
    <mergeCell ref="J473:J474"/>
    <mergeCell ref="K473:K474"/>
    <mergeCell ref="L473:L474"/>
    <mergeCell ref="K467:K468"/>
    <mergeCell ref="L467:L468"/>
    <mergeCell ref="A469:A474"/>
    <mergeCell ref="F469:G469"/>
    <mergeCell ref="H469:L469"/>
    <mergeCell ref="B470:B472"/>
    <mergeCell ref="C470:C472"/>
    <mergeCell ref="D470:D472"/>
    <mergeCell ref="E470:E472"/>
    <mergeCell ref="F470:G472"/>
    <mergeCell ref="D481:D482"/>
    <mergeCell ref="E481:E482"/>
    <mergeCell ref="F481:G482"/>
    <mergeCell ref="H481:I481"/>
    <mergeCell ref="H482:I482"/>
    <mergeCell ref="F483:G484"/>
    <mergeCell ref="H483:I484"/>
    <mergeCell ref="F478:G479"/>
    <mergeCell ref="H478:I479"/>
    <mergeCell ref="J478:J479"/>
    <mergeCell ref="K478:K479"/>
    <mergeCell ref="L478:L479"/>
    <mergeCell ref="A480:A484"/>
    <mergeCell ref="F480:G480"/>
    <mergeCell ref="H480:L480"/>
    <mergeCell ref="B481:B482"/>
    <mergeCell ref="C481:C482"/>
    <mergeCell ref="A475:A479"/>
    <mergeCell ref="F475:G475"/>
    <mergeCell ref="H475:L475"/>
    <mergeCell ref="B476:B477"/>
    <mergeCell ref="C476:C477"/>
    <mergeCell ref="D476:D477"/>
    <mergeCell ref="E476:E477"/>
    <mergeCell ref="F476:G477"/>
    <mergeCell ref="H476:I476"/>
    <mergeCell ref="H477:I477"/>
    <mergeCell ref="K488:K489"/>
    <mergeCell ref="L488:L489"/>
    <mergeCell ref="A490:A494"/>
    <mergeCell ref="F490:G490"/>
    <mergeCell ref="H490:L490"/>
    <mergeCell ref="B491:B492"/>
    <mergeCell ref="C491:C492"/>
    <mergeCell ref="D491:D492"/>
    <mergeCell ref="E491:E492"/>
    <mergeCell ref="F491:G492"/>
    <mergeCell ref="F486:G487"/>
    <mergeCell ref="H486:I486"/>
    <mergeCell ref="H487:I487"/>
    <mergeCell ref="F488:G489"/>
    <mergeCell ref="H488:I489"/>
    <mergeCell ref="J488:J489"/>
    <mergeCell ref="J483:J484"/>
    <mergeCell ref="K483:K484"/>
    <mergeCell ref="L483:L484"/>
    <mergeCell ref="A485:A489"/>
    <mergeCell ref="F485:G485"/>
    <mergeCell ref="H485:L485"/>
    <mergeCell ref="B486:B487"/>
    <mergeCell ref="C486:C487"/>
    <mergeCell ref="D486:D487"/>
    <mergeCell ref="E486:E487"/>
    <mergeCell ref="H497:I497"/>
    <mergeCell ref="F498:G499"/>
    <mergeCell ref="H498:I499"/>
    <mergeCell ref="J498:J499"/>
    <mergeCell ref="K498:K499"/>
    <mergeCell ref="L498:L499"/>
    <mergeCell ref="L493:L494"/>
    <mergeCell ref="A495:A499"/>
    <mergeCell ref="F495:G495"/>
    <mergeCell ref="H495:L495"/>
    <mergeCell ref="B496:B497"/>
    <mergeCell ref="C496:C497"/>
    <mergeCell ref="D496:D497"/>
    <mergeCell ref="E496:E497"/>
    <mergeCell ref="F496:G497"/>
    <mergeCell ref="H496:I496"/>
    <mergeCell ref="H491:I491"/>
    <mergeCell ref="H492:I492"/>
    <mergeCell ref="F493:G494"/>
    <mergeCell ref="H493:I494"/>
    <mergeCell ref="J493:J494"/>
    <mergeCell ref="K493:K494"/>
    <mergeCell ref="H509:I511"/>
    <mergeCell ref="J502:J504"/>
    <mergeCell ref="K502:K504"/>
    <mergeCell ref="L502:L504"/>
    <mergeCell ref="F505:G506"/>
    <mergeCell ref="H505:I506"/>
    <mergeCell ref="J505:J506"/>
    <mergeCell ref="K505:K506"/>
    <mergeCell ref="L505:L506"/>
    <mergeCell ref="A500:A506"/>
    <mergeCell ref="F500:G500"/>
    <mergeCell ref="H500:L500"/>
    <mergeCell ref="B501:B504"/>
    <mergeCell ref="C501:C504"/>
    <mergeCell ref="D501:D504"/>
    <mergeCell ref="E501:E504"/>
    <mergeCell ref="F501:G504"/>
    <mergeCell ref="H501:I501"/>
    <mergeCell ref="H502:I504"/>
    <mergeCell ref="A519:A524"/>
    <mergeCell ref="F519:G519"/>
    <mergeCell ref="H519:L519"/>
    <mergeCell ref="B520:B522"/>
    <mergeCell ref="C520:C522"/>
    <mergeCell ref="A514:A518"/>
    <mergeCell ref="F514:G514"/>
    <mergeCell ref="H514:L514"/>
    <mergeCell ref="B515:B516"/>
    <mergeCell ref="C515:C516"/>
    <mergeCell ref="D515:D516"/>
    <mergeCell ref="E515:E516"/>
    <mergeCell ref="F515:G516"/>
    <mergeCell ref="H515:I515"/>
    <mergeCell ref="H516:I516"/>
    <mergeCell ref="J509:J511"/>
    <mergeCell ref="K509:K511"/>
    <mergeCell ref="L509:L511"/>
    <mergeCell ref="F512:G513"/>
    <mergeCell ref="H512:I513"/>
    <mergeCell ref="J512:J513"/>
    <mergeCell ref="K512:K513"/>
    <mergeCell ref="L512:L513"/>
    <mergeCell ref="A507:A513"/>
    <mergeCell ref="F507:G507"/>
    <mergeCell ref="H507:L507"/>
    <mergeCell ref="B508:B511"/>
    <mergeCell ref="C508:C511"/>
    <mergeCell ref="D508:D511"/>
    <mergeCell ref="E508:E511"/>
    <mergeCell ref="F508:G511"/>
    <mergeCell ref="H508:I508"/>
    <mergeCell ref="K521:K522"/>
    <mergeCell ref="L521:L522"/>
    <mergeCell ref="F523:G524"/>
    <mergeCell ref="H523:I524"/>
    <mergeCell ref="J523:J524"/>
    <mergeCell ref="K523:K524"/>
    <mergeCell ref="L523:L524"/>
    <mergeCell ref="D520:D522"/>
    <mergeCell ref="E520:E522"/>
    <mergeCell ref="F520:G522"/>
    <mergeCell ref="H520:I520"/>
    <mergeCell ref="H521:I522"/>
    <mergeCell ref="J521:J522"/>
    <mergeCell ref="F517:G518"/>
    <mergeCell ref="H517:I518"/>
    <mergeCell ref="J517:J518"/>
    <mergeCell ref="K517:K518"/>
    <mergeCell ref="L517:L518"/>
    <mergeCell ref="J527:J528"/>
    <mergeCell ref="K527:K528"/>
    <mergeCell ref="L527:L528"/>
    <mergeCell ref="F529:G530"/>
    <mergeCell ref="H529:I530"/>
    <mergeCell ref="J529:J530"/>
    <mergeCell ref="K529:K530"/>
    <mergeCell ref="L529:L530"/>
    <mergeCell ref="A525:A530"/>
    <mergeCell ref="F525:G525"/>
    <mergeCell ref="H525:L525"/>
    <mergeCell ref="B526:B528"/>
    <mergeCell ref="C526:C528"/>
    <mergeCell ref="D526:D528"/>
    <mergeCell ref="E526:E528"/>
    <mergeCell ref="F526:G528"/>
    <mergeCell ref="H526:I526"/>
    <mergeCell ref="H527:I528"/>
    <mergeCell ref="J539:J540"/>
    <mergeCell ref="K539:K540"/>
    <mergeCell ref="L539:L540"/>
    <mergeCell ref="D537:D538"/>
    <mergeCell ref="E537:E538"/>
    <mergeCell ref="F537:G538"/>
    <mergeCell ref="H537:I537"/>
    <mergeCell ref="H538:I538"/>
    <mergeCell ref="F539:G540"/>
    <mergeCell ref="H539:I540"/>
    <mergeCell ref="F534:G535"/>
    <mergeCell ref="H534:I535"/>
    <mergeCell ref="J534:J535"/>
    <mergeCell ref="K534:K535"/>
    <mergeCell ref="L534:L535"/>
    <mergeCell ref="A536:A540"/>
    <mergeCell ref="F536:G536"/>
    <mergeCell ref="H536:L536"/>
    <mergeCell ref="B537:B538"/>
    <mergeCell ref="C537:C538"/>
    <mergeCell ref="A531:A535"/>
    <mergeCell ref="F531:G531"/>
    <mergeCell ref="H531:L531"/>
    <mergeCell ref="B532:B533"/>
    <mergeCell ref="C532:C533"/>
    <mergeCell ref="D532:D533"/>
    <mergeCell ref="E532:E533"/>
    <mergeCell ref="F532:G533"/>
    <mergeCell ref="H532:I532"/>
    <mergeCell ref="H533:I53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6"/>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16</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1501</v>
      </c>
      <c r="B10" s="203" t="s">
        <v>12</v>
      </c>
      <c r="C10" s="207" t="s">
        <v>11</v>
      </c>
      <c r="D10" s="207" t="s">
        <v>280</v>
      </c>
      <c r="E10" s="207" t="s">
        <v>281</v>
      </c>
      <c r="F10" s="653" t="s">
        <v>8</v>
      </c>
      <c r="G10" s="653"/>
      <c r="H10" s="650"/>
      <c r="I10" s="650"/>
      <c r="J10" s="650"/>
      <c r="K10" s="650"/>
      <c r="L10" s="650"/>
    </row>
    <row r="11" spans="1:12" x14ac:dyDescent="0.2">
      <c r="A11" s="652"/>
      <c r="B11" s="651" t="s">
        <v>4597</v>
      </c>
      <c r="C11" s="654" t="s">
        <v>4598</v>
      </c>
      <c r="D11" s="655">
        <v>43392</v>
      </c>
      <c r="E11" s="651" t="s">
        <v>1312</v>
      </c>
      <c r="F11" s="651" t="s">
        <v>2962</v>
      </c>
      <c r="G11" s="651"/>
      <c r="H11" s="649" t="s">
        <v>286</v>
      </c>
      <c r="I11" s="649"/>
      <c r="J11" s="209" t="s">
        <v>287</v>
      </c>
      <c r="K11" s="209" t="s">
        <v>16</v>
      </c>
      <c r="L11" s="210">
        <v>377.52</v>
      </c>
    </row>
    <row r="12" spans="1:12" x14ac:dyDescent="0.2">
      <c r="A12" s="652"/>
      <c r="B12" s="651"/>
      <c r="C12" s="654"/>
      <c r="D12" s="655"/>
      <c r="E12" s="651"/>
      <c r="F12" s="651"/>
      <c r="G12" s="651"/>
      <c r="H12" s="649" t="s">
        <v>242</v>
      </c>
      <c r="I12" s="649"/>
      <c r="J12" s="651" t="s">
        <v>287</v>
      </c>
      <c r="K12" s="651" t="s">
        <v>287</v>
      </c>
      <c r="L12" s="648">
        <v>0</v>
      </c>
    </row>
    <row r="13" spans="1:12" x14ac:dyDescent="0.2">
      <c r="A13" s="652"/>
      <c r="B13" s="651"/>
      <c r="C13" s="654"/>
      <c r="D13" s="655"/>
      <c r="E13" s="651"/>
      <c r="F13" s="651"/>
      <c r="G13" s="651"/>
      <c r="H13" s="649"/>
      <c r="I13" s="649"/>
      <c r="J13" s="651"/>
      <c r="K13" s="651"/>
      <c r="L13" s="648"/>
    </row>
    <row r="14" spans="1:12" ht="24" x14ac:dyDescent="0.2">
      <c r="A14" s="652"/>
      <c r="B14" s="203" t="s">
        <v>6</v>
      </c>
      <c r="C14" s="207" t="s">
        <v>5</v>
      </c>
      <c r="D14" s="207" t="s">
        <v>288</v>
      </c>
      <c r="E14" s="207" t="s">
        <v>289</v>
      </c>
      <c r="F14" s="650"/>
      <c r="G14" s="650"/>
      <c r="H14" s="649" t="s">
        <v>290</v>
      </c>
      <c r="I14" s="649"/>
      <c r="J14" s="651" t="s">
        <v>287</v>
      </c>
      <c r="K14" s="651" t="s">
        <v>287</v>
      </c>
      <c r="L14" s="648">
        <v>0</v>
      </c>
    </row>
    <row r="15" spans="1:12" ht="24" x14ac:dyDescent="0.2">
      <c r="A15" s="652"/>
      <c r="B15" s="209" t="s">
        <v>439</v>
      </c>
      <c r="C15" s="209" t="s">
        <v>2962</v>
      </c>
      <c r="D15" s="211">
        <v>43403</v>
      </c>
      <c r="E15" s="209" t="s">
        <v>4599</v>
      </c>
      <c r="F15" s="650"/>
      <c r="G15" s="650"/>
      <c r="H15" s="649"/>
      <c r="I15" s="649"/>
      <c r="J15" s="651"/>
      <c r="K15" s="651"/>
      <c r="L15" s="648"/>
    </row>
    <row r="16" spans="1:12" ht="24" x14ac:dyDescent="0.2">
      <c r="A16" s="652">
        <v>1502</v>
      </c>
      <c r="B16" s="203" t="s">
        <v>12</v>
      </c>
      <c r="C16" s="207" t="s">
        <v>11</v>
      </c>
      <c r="D16" s="207" t="s">
        <v>280</v>
      </c>
      <c r="E16" s="207" t="s">
        <v>281</v>
      </c>
      <c r="F16" s="653" t="s">
        <v>8</v>
      </c>
      <c r="G16" s="653"/>
      <c r="H16" s="650"/>
      <c r="I16" s="650"/>
      <c r="J16" s="650"/>
      <c r="K16" s="650"/>
      <c r="L16" s="650"/>
    </row>
    <row r="17" spans="1:12" x14ac:dyDescent="0.2">
      <c r="A17" s="652"/>
      <c r="B17" s="651" t="s">
        <v>4597</v>
      </c>
      <c r="C17" s="654" t="s">
        <v>4600</v>
      </c>
      <c r="D17" s="655">
        <v>43416</v>
      </c>
      <c r="E17" s="651" t="s">
        <v>675</v>
      </c>
      <c r="F17" s="651" t="s">
        <v>676</v>
      </c>
      <c r="G17" s="651"/>
      <c r="H17" s="649" t="s">
        <v>286</v>
      </c>
      <c r="I17" s="649"/>
      <c r="J17" s="209" t="s">
        <v>287</v>
      </c>
      <c r="K17" s="209" t="s">
        <v>16</v>
      </c>
      <c r="L17" s="210">
        <v>457.83</v>
      </c>
    </row>
    <row r="18" spans="1:12" x14ac:dyDescent="0.2">
      <c r="A18" s="652"/>
      <c r="B18" s="651"/>
      <c r="C18" s="654"/>
      <c r="D18" s="655"/>
      <c r="E18" s="651"/>
      <c r="F18" s="651"/>
      <c r="G18" s="651"/>
      <c r="H18" s="649" t="s">
        <v>242</v>
      </c>
      <c r="I18" s="649"/>
      <c r="J18" s="209" t="s">
        <v>287</v>
      </c>
      <c r="K18" s="209" t="s">
        <v>16</v>
      </c>
      <c r="L18" s="210">
        <v>511.6</v>
      </c>
    </row>
    <row r="19" spans="1:12" ht="24" x14ac:dyDescent="0.2">
      <c r="A19" s="652"/>
      <c r="B19" s="203" t="s">
        <v>6</v>
      </c>
      <c r="C19" s="207" t="s">
        <v>5</v>
      </c>
      <c r="D19" s="207" t="s">
        <v>288</v>
      </c>
      <c r="E19" s="207" t="s">
        <v>289</v>
      </c>
      <c r="F19" s="650"/>
      <c r="G19" s="650"/>
      <c r="H19" s="649" t="s">
        <v>290</v>
      </c>
      <c r="I19" s="649"/>
      <c r="J19" s="651" t="s">
        <v>287</v>
      </c>
      <c r="K19" s="651" t="s">
        <v>287</v>
      </c>
      <c r="L19" s="648">
        <v>0</v>
      </c>
    </row>
    <row r="20" spans="1:12" ht="24" x14ac:dyDescent="0.2">
      <c r="A20" s="652"/>
      <c r="B20" s="209" t="s">
        <v>439</v>
      </c>
      <c r="C20" s="209" t="s">
        <v>676</v>
      </c>
      <c r="D20" s="211">
        <v>43418</v>
      </c>
      <c r="E20" s="209" t="s">
        <v>656</v>
      </c>
      <c r="F20" s="650"/>
      <c r="G20" s="650"/>
      <c r="H20" s="649"/>
      <c r="I20" s="649"/>
      <c r="J20" s="651"/>
      <c r="K20" s="651"/>
      <c r="L20" s="648"/>
    </row>
    <row r="21" spans="1:12" ht="24" x14ac:dyDescent="0.2">
      <c r="A21" s="652">
        <v>1503</v>
      </c>
      <c r="B21" s="203" t="s">
        <v>12</v>
      </c>
      <c r="C21" s="207" t="s">
        <v>11</v>
      </c>
      <c r="D21" s="207" t="s">
        <v>280</v>
      </c>
      <c r="E21" s="207" t="s">
        <v>281</v>
      </c>
      <c r="F21" s="653" t="s">
        <v>8</v>
      </c>
      <c r="G21" s="653"/>
      <c r="H21" s="650"/>
      <c r="I21" s="650"/>
      <c r="J21" s="650"/>
      <c r="K21" s="650"/>
      <c r="L21" s="650"/>
    </row>
    <row r="22" spans="1:12" x14ac:dyDescent="0.2">
      <c r="A22" s="652"/>
      <c r="B22" s="651" t="s">
        <v>4597</v>
      </c>
      <c r="C22" s="654" t="s">
        <v>4601</v>
      </c>
      <c r="D22" s="655">
        <v>43534</v>
      </c>
      <c r="E22" s="651" t="s">
        <v>4602</v>
      </c>
      <c r="F22" s="651" t="s">
        <v>4603</v>
      </c>
      <c r="G22" s="651"/>
      <c r="H22" s="649" t="s">
        <v>286</v>
      </c>
      <c r="I22" s="649"/>
      <c r="J22" s="209" t="s">
        <v>287</v>
      </c>
      <c r="K22" s="209" t="s">
        <v>16</v>
      </c>
      <c r="L22" s="210">
        <v>769.19</v>
      </c>
    </row>
    <row r="23" spans="1:12" x14ac:dyDescent="0.2">
      <c r="A23" s="652"/>
      <c r="B23" s="651"/>
      <c r="C23" s="654"/>
      <c r="D23" s="655"/>
      <c r="E23" s="651"/>
      <c r="F23" s="651"/>
      <c r="G23" s="651"/>
      <c r="H23" s="649" t="s">
        <v>242</v>
      </c>
      <c r="I23" s="649"/>
      <c r="J23" s="209" t="s">
        <v>287</v>
      </c>
      <c r="K23" s="209" t="s">
        <v>16</v>
      </c>
      <c r="L23" s="210">
        <v>402.59</v>
      </c>
    </row>
    <row r="24" spans="1:12" ht="24" x14ac:dyDescent="0.2">
      <c r="A24" s="652"/>
      <c r="B24" s="203" t="s">
        <v>6</v>
      </c>
      <c r="C24" s="207" t="s">
        <v>5</v>
      </c>
      <c r="D24" s="207" t="s">
        <v>288</v>
      </c>
      <c r="E24" s="207" t="s">
        <v>289</v>
      </c>
      <c r="F24" s="650"/>
      <c r="G24" s="650"/>
      <c r="H24" s="649" t="s">
        <v>290</v>
      </c>
      <c r="I24" s="649"/>
      <c r="J24" s="651" t="s">
        <v>287</v>
      </c>
      <c r="K24" s="651" t="s">
        <v>16</v>
      </c>
      <c r="L24" s="648">
        <v>160</v>
      </c>
    </row>
    <row r="25" spans="1:12" ht="24" x14ac:dyDescent="0.2">
      <c r="A25" s="652"/>
      <c r="B25" s="209" t="s">
        <v>439</v>
      </c>
      <c r="C25" s="209" t="s">
        <v>4603</v>
      </c>
      <c r="D25" s="211">
        <v>43536</v>
      </c>
      <c r="E25" s="209" t="s">
        <v>2658</v>
      </c>
      <c r="F25" s="650"/>
      <c r="G25" s="650"/>
      <c r="H25" s="649"/>
      <c r="I25" s="649"/>
      <c r="J25" s="651"/>
      <c r="K25" s="651"/>
      <c r="L25" s="648"/>
    </row>
    <row r="26" spans="1:12" ht="24" x14ac:dyDescent="0.2">
      <c r="A26" s="652">
        <v>1504</v>
      </c>
      <c r="B26" s="203" t="s">
        <v>12</v>
      </c>
      <c r="C26" s="207" t="s">
        <v>11</v>
      </c>
      <c r="D26" s="207" t="s">
        <v>280</v>
      </c>
      <c r="E26" s="207" t="s">
        <v>281</v>
      </c>
      <c r="F26" s="653" t="s">
        <v>8</v>
      </c>
      <c r="G26" s="653"/>
      <c r="H26" s="650"/>
      <c r="I26" s="650"/>
      <c r="J26" s="650"/>
      <c r="K26" s="650"/>
      <c r="L26" s="650"/>
    </row>
    <row r="27" spans="1:12" x14ac:dyDescent="0.2">
      <c r="A27" s="652"/>
      <c r="B27" s="651" t="s">
        <v>4604</v>
      </c>
      <c r="C27" s="654" t="s">
        <v>4605</v>
      </c>
      <c r="D27" s="655">
        <v>43386</v>
      </c>
      <c r="E27" s="651" t="s">
        <v>331</v>
      </c>
      <c r="F27" s="651" t="s">
        <v>1597</v>
      </c>
      <c r="G27" s="651"/>
      <c r="H27" s="649" t="s">
        <v>286</v>
      </c>
      <c r="I27" s="649"/>
      <c r="J27" s="209" t="s">
        <v>287</v>
      </c>
      <c r="K27" s="209" t="s">
        <v>287</v>
      </c>
      <c r="L27" s="210">
        <v>0</v>
      </c>
    </row>
    <row r="28" spans="1:12" x14ac:dyDescent="0.2">
      <c r="A28" s="652"/>
      <c r="B28" s="651"/>
      <c r="C28" s="654"/>
      <c r="D28" s="655"/>
      <c r="E28" s="651"/>
      <c r="F28" s="651"/>
      <c r="G28" s="651"/>
      <c r="H28" s="649" t="s">
        <v>242</v>
      </c>
      <c r="I28" s="649"/>
      <c r="J28" s="209" t="s">
        <v>287</v>
      </c>
      <c r="K28" s="209" t="s">
        <v>16</v>
      </c>
      <c r="L28" s="210">
        <v>326.39999999999998</v>
      </c>
    </row>
    <row r="29" spans="1:12" ht="24" x14ac:dyDescent="0.2">
      <c r="A29" s="652"/>
      <c r="B29" s="203" t="s">
        <v>6</v>
      </c>
      <c r="C29" s="207" t="s">
        <v>5</v>
      </c>
      <c r="D29" s="207" t="s">
        <v>288</v>
      </c>
      <c r="E29" s="207" t="s">
        <v>289</v>
      </c>
      <c r="F29" s="650"/>
      <c r="G29" s="650"/>
      <c r="H29" s="649" t="s">
        <v>290</v>
      </c>
      <c r="I29" s="649"/>
      <c r="J29" s="651" t="s">
        <v>287</v>
      </c>
      <c r="K29" s="651" t="s">
        <v>287</v>
      </c>
      <c r="L29" s="648">
        <v>0</v>
      </c>
    </row>
    <row r="30" spans="1:12" ht="24" x14ac:dyDescent="0.2">
      <c r="A30" s="652"/>
      <c r="B30" s="209" t="s">
        <v>439</v>
      </c>
      <c r="C30" s="209" t="s">
        <v>1597</v>
      </c>
      <c r="D30" s="211">
        <v>43389</v>
      </c>
      <c r="E30" s="209" t="s">
        <v>4606</v>
      </c>
      <c r="F30" s="650"/>
      <c r="G30" s="650"/>
      <c r="H30" s="649"/>
      <c r="I30" s="649"/>
      <c r="J30" s="651"/>
      <c r="K30" s="651"/>
      <c r="L30" s="648"/>
    </row>
    <row r="31" spans="1:12" ht="24" x14ac:dyDescent="0.2">
      <c r="A31" s="652">
        <v>1505</v>
      </c>
      <c r="B31" s="203" t="s">
        <v>12</v>
      </c>
      <c r="C31" s="207" t="s">
        <v>11</v>
      </c>
      <c r="D31" s="207" t="s">
        <v>280</v>
      </c>
      <c r="E31" s="207" t="s">
        <v>281</v>
      </c>
      <c r="F31" s="653" t="s">
        <v>8</v>
      </c>
      <c r="G31" s="653"/>
      <c r="H31" s="650"/>
      <c r="I31" s="650"/>
      <c r="J31" s="650"/>
      <c r="K31" s="650"/>
      <c r="L31" s="650"/>
    </row>
    <row r="32" spans="1:12" x14ac:dyDescent="0.2">
      <c r="A32" s="652"/>
      <c r="B32" s="651" t="s">
        <v>4604</v>
      </c>
      <c r="C32" s="654" t="s">
        <v>4607</v>
      </c>
      <c r="D32" s="655">
        <v>43442</v>
      </c>
      <c r="E32" s="651" t="s">
        <v>497</v>
      </c>
      <c r="F32" s="651" t="s">
        <v>498</v>
      </c>
      <c r="G32" s="651"/>
      <c r="H32" s="649" t="s">
        <v>286</v>
      </c>
      <c r="I32" s="649"/>
      <c r="J32" s="209" t="s">
        <v>287</v>
      </c>
      <c r="K32" s="209" t="s">
        <v>16</v>
      </c>
      <c r="L32" s="210">
        <v>1648.4</v>
      </c>
    </row>
    <row r="33" spans="1:12" x14ac:dyDescent="0.2">
      <c r="A33" s="652"/>
      <c r="B33" s="651"/>
      <c r="C33" s="654"/>
      <c r="D33" s="655"/>
      <c r="E33" s="651"/>
      <c r="F33" s="651"/>
      <c r="G33" s="651"/>
      <c r="H33" s="649" t="s">
        <v>242</v>
      </c>
      <c r="I33" s="649"/>
      <c r="J33" s="651" t="s">
        <v>287</v>
      </c>
      <c r="K33" s="651" t="s">
        <v>16</v>
      </c>
      <c r="L33" s="648">
        <v>574.85</v>
      </c>
    </row>
    <row r="34" spans="1:12" x14ac:dyDescent="0.2">
      <c r="A34" s="652"/>
      <c r="B34" s="651"/>
      <c r="C34" s="654"/>
      <c r="D34" s="655"/>
      <c r="E34" s="651"/>
      <c r="F34" s="651"/>
      <c r="G34" s="651"/>
      <c r="H34" s="649"/>
      <c r="I34" s="649"/>
      <c r="J34" s="651"/>
      <c r="K34" s="651"/>
      <c r="L34" s="648"/>
    </row>
    <row r="35" spans="1:12" x14ac:dyDescent="0.2">
      <c r="A35" s="652"/>
      <c r="B35" s="651"/>
      <c r="C35" s="654"/>
      <c r="D35" s="655"/>
      <c r="E35" s="651"/>
      <c r="F35" s="651"/>
      <c r="G35" s="651"/>
      <c r="H35" s="649"/>
      <c r="I35" s="649"/>
      <c r="J35" s="651"/>
      <c r="K35" s="651"/>
      <c r="L35" s="648"/>
    </row>
    <row r="36" spans="1:12" ht="24" x14ac:dyDescent="0.2">
      <c r="A36" s="652"/>
      <c r="B36" s="203" t="s">
        <v>6</v>
      </c>
      <c r="C36" s="207" t="s">
        <v>5</v>
      </c>
      <c r="D36" s="207" t="s">
        <v>288</v>
      </c>
      <c r="E36" s="207" t="s">
        <v>289</v>
      </c>
      <c r="F36" s="650"/>
      <c r="G36" s="650"/>
      <c r="H36" s="649" t="s">
        <v>290</v>
      </c>
      <c r="I36" s="649"/>
      <c r="J36" s="651" t="s">
        <v>287</v>
      </c>
      <c r="K36" s="651" t="s">
        <v>16</v>
      </c>
      <c r="L36" s="648">
        <v>820</v>
      </c>
    </row>
    <row r="37" spans="1:12" ht="24" x14ac:dyDescent="0.2">
      <c r="A37" s="652"/>
      <c r="B37" s="209" t="s">
        <v>439</v>
      </c>
      <c r="C37" s="209" t="s">
        <v>498</v>
      </c>
      <c r="D37" s="211">
        <v>43447</v>
      </c>
      <c r="E37" s="209" t="s">
        <v>2967</v>
      </c>
      <c r="F37" s="650"/>
      <c r="G37" s="650"/>
      <c r="H37" s="649"/>
      <c r="I37" s="649"/>
      <c r="J37" s="651"/>
      <c r="K37" s="651"/>
      <c r="L37" s="648"/>
    </row>
    <row r="38" spans="1:12" ht="24" x14ac:dyDescent="0.2">
      <c r="A38" s="652">
        <v>1506</v>
      </c>
      <c r="B38" s="203" t="s">
        <v>12</v>
      </c>
      <c r="C38" s="207" t="s">
        <v>11</v>
      </c>
      <c r="D38" s="207" t="s">
        <v>280</v>
      </c>
      <c r="E38" s="207" t="s">
        <v>281</v>
      </c>
      <c r="F38" s="653" t="s">
        <v>8</v>
      </c>
      <c r="G38" s="653"/>
      <c r="H38" s="650"/>
      <c r="I38" s="650"/>
      <c r="J38" s="650"/>
      <c r="K38" s="650"/>
      <c r="L38" s="650"/>
    </row>
    <row r="39" spans="1:12" x14ac:dyDescent="0.2">
      <c r="A39" s="652"/>
      <c r="B39" s="651" t="s">
        <v>4604</v>
      </c>
      <c r="C39" s="654" t="s">
        <v>4608</v>
      </c>
      <c r="D39" s="655">
        <v>43468</v>
      </c>
      <c r="E39" s="651" t="s">
        <v>556</v>
      </c>
      <c r="F39" s="651" t="s">
        <v>4609</v>
      </c>
      <c r="G39" s="651"/>
      <c r="H39" s="649" t="s">
        <v>286</v>
      </c>
      <c r="I39" s="649"/>
      <c r="J39" s="209" t="s">
        <v>287</v>
      </c>
      <c r="K39" s="209" t="s">
        <v>16</v>
      </c>
      <c r="L39" s="210">
        <v>146</v>
      </c>
    </row>
    <row r="40" spans="1:12" x14ac:dyDescent="0.2">
      <c r="A40" s="652"/>
      <c r="B40" s="651"/>
      <c r="C40" s="654"/>
      <c r="D40" s="655"/>
      <c r="E40" s="651"/>
      <c r="F40" s="651"/>
      <c r="G40" s="651"/>
      <c r="H40" s="649" t="s">
        <v>242</v>
      </c>
      <c r="I40" s="649"/>
      <c r="J40" s="651" t="s">
        <v>287</v>
      </c>
      <c r="K40" s="651" t="s">
        <v>16</v>
      </c>
      <c r="L40" s="648">
        <v>886.84</v>
      </c>
    </row>
    <row r="41" spans="1:12" x14ac:dyDescent="0.2">
      <c r="A41" s="652"/>
      <c r="B41" s="651"/>
      <c r="C41" s="654"/>
      <c r="D41" s="655"/>
      <c r="E41" s="651"/>
      <c r="F41" s="651"/>
      <c r="G41" s="651"/>
      <c r="H41" s="649"/>
      <c r="I41" s="649"/>
      <c r="J41" s="651"/>
      <c r="K41" s="651"/>
      <c r="L41" s="648"/>
    </row>
    <row r="42" spans="1:12" ht="24" x14ac:dyDescent="0.2">
      <c r="A42" s="652"/>
      <c r="B42" s="203" t="s">
        <v>6</v>
      </c>
      <c r="C42" s="207" t="s">
        <v>5</v>
      </c>
      <c r="D42" s="207" t="s">
        <v>288</v>
      </c>
      <c r="E42" s="207" t="s">
        <v>289</v>
      </c>
      <c r="F42" s="650"/>
      <c r="G42" s="650"/>
      <c r="H42" s="649" t="s">
        <v>290</v>
      </c>
      <c r="I42" s="649"/>
      <c r="J42" s="651" t="s">
        <v>287</v>
      </c>
      <c r="K42" s="651" t="s">
        <v>287</v>
      </c>
      <c r="L42" s="648">
        <v>0</v>
      </c>
    </row>
    <row r="43" spans="1:12" ht="24" x14ac:dyDescent="0.2">
      <c r="A43" s="652"/>
      <c r="B43" s="209" t="s">
        <v>439</v>
      </c>
      <c r="C43" s="209" t="s">
        <v>4609</v>
      </c>
      <c r="D43" s="211">
        <v>43478</v>
      </c>
      <c r="E43" s="209" t="s">
        <v>4610</v>
      </c>
      <c r="F43" s="650"/>
      <c r="G43" s="650"/>
      <c r="H43" s="649"/>
      <c r="I43" s="649"/>
      <c r="J43" s="651"/>
      <c r="K43" s="651"/>
      <c r="L43" s="648"/>
    </row>
    <row r="44" spans="1:12" ht="24" x14ac:dyDescent="0.2">
      <c r="A44" s="652">
        <v>1507</v>
      </c>
      <c r="B44" s="203" t="s">
        <v>12</v>
      </c>
      <c r="C44" s="207" t="s">
        <v>11</v>
      </c>
      <c r="D44" s="207" t="s">
        <v>280</v>
      </c>
      <c r="E44" s="207" t="s">
        <v>281</v>
      </c>
      <c r="F44" s="653" t="s">
        <v>8</v>
      </c>
      <c r="G44" s="653"/>
      <c r="H44" s="650"/>
      <c r="I44" s="650"/>
      <c r="J44" s="650"/>
      <c r="K44" s="650"/>
      <c r="L44" s="650"/>
    </row>
    <row r="45" spans="1:12" x14ac:dyDescent="0.2">
      <c r="A45" s="652"/>
      <c r="B45" s="651" t="s">
        <v>4604</v>
      </c>
      <c r="C45" s="654" t="s">
        <v>4611</v>
      </c>
      <c r="D45" s="655">
        <v>43483</v>
      </c>
      <c r="E45" s="651" t="s">
        <v>423</v>
      </c>
      <c r="F45" s="651" t="s">
        <v>1970</v>
      </c>
      <c r="G45" s="651"/>
      <c r="H45" s="649" t="s">
        <v>286</v>
      </c>
      <c r="I45" s="649"/>
      <c r="J45" s="209" t="s">
        <v>287</v>
      </c>
      <c r="K45" s="209" t="s">
        <v>16</v>
      </c>
      <c r="L45" s="210">
        <v>447.75</v>
      </c>
    </row>
    <row r="46" spans="1:12" x14ac:dyDescent="0.2">
      <c r="A46" s="652"/>
      <c r="B46" s="651"/>
      <c r="C46" s="654"/>
      <c r="D46" s="655"/>
      <c r="E46" s="651"/>
      <c r="F46" s="651"/>
      <c r="G46" s="651"/>
      <c r="H46" s="649" t="s">
        <v>242</v>
      </c>
      <c r="I46" s="649"/>
      <c r="J46" s="651" t="s">
        <v>287</v>
      </c>
      <c r="K46" s="651" t="s">
        <v>16</v>
      </c>
      <c r="L46" s="648">
        <v>947.96</v>
      </c>
    </row>
    <row r="47" spans="1:12" x14ac:dyDescent="0.2">
      <c r="A47" s="652"/>
      <c r="B47" s="651"/>
      <c r="C47" s="654"/>
      <c r="D47" s="655"/>
      <c r="E47" s="651"/>
      <c r="F47" s="651"/>
      <c r="G47" s="651"/>
      <c r="H47" s="649"/>
      <c r="I47" s="649"/>
      <c r="J47" s="651"/>
      <c r="K47" s="651"/>
      <c r="L47" s="648"/>
    </row>
    <row r="48" spans="1:12" ht="24" x14ac:dyDescent="0.2">
      <c r="A48" s="652"/>
      <c r="B48" s="203" t="s">
        <v>6</v>
      </c>
      <c r="C48" s="207" t="s">
        <v>5</v>
      </c>
      <c r="D48" s="207" t="s">
        <v>288</v>
      </c>
      <c r="E48" s="207" t="s">
        <v>289</v>
      </c>
      <c r="F48" s="650"/>
      <c r="G48" s="650"/>
      <c r="H48" s="649" t="s">
        <v>290</v>
      </c>
      <c r="I48" s="649"/>
      <c r="J48" s="651" t="s">
        <v>287</v>
      </c>
      <c r="K48" s="651" t="s">
        <v>287</v>
      </c>
      <c r="L48" s="648">
        <v>0</v>
      </c>
    </row>
    <row r="49" spans="1:12" ht="24" x14ac:dyDescent="0.2">
      <c r="A49" s="652"/>
      <c r="B49" s="209" t="s">
        <v>439</v>
      </c>
      <c r="C49" s="209" t="s">
        <v>1970</v>
      </c>
      <c r="D49" s="211">
        <v>43485</v>
      </c>
      <c r="E49" s="209" t="s">
        <v>4612</v>
      </c>
      <c r="F49" s="650"/>
      <c r="G49" s="650"/>
      <c r="H49" s="649"/>
      <c r="I49" s="649"/>
      <c r="J49" s="651"/>
      <c r="K49" s="651"/>
      <c r="L49" s="648"/>
    </row>
    <row r="50" spans="1:12" ht="24" x14ac:dyDescent="0.2">
      <c r="A50" s="652">
        <v>1508</v>
      </c>
      <c r="B50" s="203" t="s">
        <v>12</v>
      </c>
      <c r="C50" s="207" t="s">
        <v>11</v>
      </c>
      <c r="D50" s="207" t="s">
        <v>280</v>
      </c>
      <c r="E50" s="207" t="s">
        <v>281</v>
      </c>
      <c r="F50" s="653" t="s">
        <v>8</v>
      </c>
      <c r="G50" s="653"/>
      <c r="H50" s="650"/>
      <c r="I50" s="650"/>
      <c r="J50" s="650"/>
      <c r="K50" s="650"/>
      <c r="L50" s="650"/>
    </row>
    <row r="51" spans="1:12" x14ac:dyDescent="0.2">
      <c r="A51" s="652"/>
      <c r="B51" s="651" t="s">
        <v>4604</v>
      </c>
      <c r="C51" s="654" t="s">
        <v>4613</v>
      </c>
      <c r="D51" s="655">
        <v>43507</v>
      </c>
      <c r="E51" s="651" t="s">
        <v>2479</v>
      </c>
      <c r="F51" s="651" t="s">
        <v>4614</v>
      </c>
      <c r="G51" s="651"/>
      <c r="H51" s="649" t="s">
        <v>286</v>
      </c>
      <c r="I51" s="649"/>
      <c r="J51" s="209" t="s">
        <v>287</v>
      </c>
      <c r="K51" s="209" t="s">
        <v>16</v>
      </c>
      <c r="L51" s="210">
        <v>546.20000000000005</v>
      </c>
    </row>
    <row r="52" spans="1:12" x14ac:dyDescent="0.2">
      <c r="A52" s="652"/>
      <c r="B52" s="651"/>
      <c r="C52" s="654"/>
      <c r="D52" s="655"/>
      <c r="E52" s="651"/>
      <c r="F52" s="651"/>
      <c r="G52" s="651"/>
      <c r="H52" s="649" t="s">
        <v>242</v>
      </c>
      <c r="I52" s="649"/>
      <c r="J52" s="651" t="s">
        <v>287</v>
      </c>
      <c r="K52" s="651" t="s">
        <v>16</v>
      </c>
      <c r="L52" s="648">
        <v>385.96</v>
      </c>
    </row>
    <row r="53" spans="1:12" x14ac:dyDescent="0.2">
      <c r="A53" s="652"/>
      <c r="B53" s="651"/>
      <c r="C53" s="654"/>
      <c r="D53" s="655"/>
      <c r="E53" s="651"/>
      <c r="F53" s="651"/>
      <c r="G53" s="651"/>
      <c r="H53" s="649"/>
      <c r="I53" s="649"/>
      <c r="J53" s="651"/>
      <c r="K53" s="651"/>
      <c r="L53" s="648"/>
    </row>
    <row r="54" spans="1:12" ht="24" x14ac:dyDescent="0.2">
      <c r="A54" s="652"/>
      <c r="B54" s="203" t="s">
        <v>6</v>
      </c>
      <c r="C54" s="207" t="s">
        <v>5</v>
      </c>
      <c r="D54" s="207" t="s">
        <v>288</v>
      </c>
      <c r="E54" s="207" t="s">
        <v>289</v>
      </c>
      <c r="F54" s="650"/>
      <c r="G54" s="650"/>
      <c r="H54" s="649" t="s">
        <v>290</v>
      </c>
      <c r="I54" s="649"/>
      <c r="J54" s="651" t="s">
        <v>287</v>
      </c>
      <c r="K54" s="651" t="s">
        <v>16</v>
      </c>
      <c r="L54" s="648">
        <v>200</v>
      </c>
    </row>
    <row r="55" spans="1:12" ht="24" x14ac:dyDescent="0.2">
      <c r="A55" s="652"/>
      <c r="B55" s="209" t="s">
        <v>439</v>
      </c>
      <c r="C55" s="209" t="s">
        <v>4614</v>
      </c>
      <c r="D55" s="211">
        <v>43509</v>
      </c>
      <c r="E55" s="209" t="s">
        <v>3305</v>
      </c>
      <c r="F55" s="650"/>
      <c r="G55" s="650"/>
      <c r="H55" s="649"/>
      <c r="I55" s="649"/>
      <c r="J55" s="651"/>
      <c r="K55" s="651"/>
      <c r="L55" s="648"/>
    </row>
    <row r="56" spans="1:12" ht="24" x14ac:dyDescent="0.2">
      <c r="A56" s="652">
        <v>1509</v>
      </c>
      <c r="B56" s="203" t="s">
        <v>12</v>
      </c>
      <c r="C56" s="207" t="s">
        <v>11</v>
      </c>
      <c r="D56" s="207" t="s">
        <v>280</v>
      </c>
      <c r="E56" s="207" t="s">
        <v>281</v>
      </c>
      <c r="F56" s="653" t="s">
        <v>8</v>
      </c>
      <c r="G56" s="653"/>
      <c r="H56" s="650"/>
      <c r="I56" s="650"/>
      <c r="J56" s="650"/>
      <c r="K56" s="650"/>
      <c r="L56" s="650"/>
    </row>
    <row r="57" spans="1:12" x14ac:dyDescent="0.2">
      <c r="A57" s="652"/>
      <c r="B57" s="651" t="s">
        <v>4604</v>
      </c>
      <c r="C57" s="654" t="s">
        <v>4615</v>
      </c>
      <c r="D57" s="655">
        <v>43515</v>
      </c>
      <c r="E57" s="651" t="s">
        <v>373</v>
      </c>
      <c r="F57" s="651" t="s">
        <v>3533</v>
      </c>
      <c r="G57" s="651"/>
      <c r="H57" s="649" t="s">
        <v>286</v>
      </c>
      <c r="I57" s="649"/>
      <c r="J57" s="209" t="s">
        <v>287</v>
      </c>
      <c r="K57" s="209" t="s">
        <v>16</v>
      </c>
      <c r="L57" s="210">
        <v>249.75</v>
      </c>
    </row>
    <row r="58" spans="1:12" x14ac:dyDescent="0.2">
      <c r="A58" s="652"/>
      <c r="B58" s="651"/>
      <c r="C58" s="654"/>
      <c r="D58" s="655"/>
      <c r="E58" s="651"/>
      <c r="F58" s="651"/>
      <c r="G58" s="651"/>
      <c r="H58" s="649" t="s">
        <v>242</v>
      </c>
      <c r="I58" s="649"/>
      <c r="J58" s="651" t="s">
        <v>287</v>
      </c>
      <c r="K58" s="651" t="s">
        <v>16</v>
      </c>
      <c r="L58" s="648">
        <v>138</v>
      </c>
    </row>
    <row r="59" spans="1:12" x14ac:dyDescent="0.2">
      <c r="A59" s="652"/>
      <c r="B59" s="651"/>
      <c r="C59" s="654"/>
      <c r="D59" s="655"/>
      <c r="E59" s="651"/>
      <c r="F59" s="651"/>
      <c r="G59" s="651"/>
      <c r="H59" s="649"/>
      <c r="I59" s="649"/>
      <c r="J59" s="651"/>
      <c r="K59" s="651"/>
      <c r="L59" s="648"/>
    </row>
    <row r="60" spans="1:12" ht="24" x14ac:dyDescent="0.2">
      <c r="A60" s="652"/>
      <c r="B60" s="203" t="s">
        <v>6</v>
      </c>
      <c r="C60" s="207" t="s">
        <v>5</v>
      </c>
      <c r="D60" s="207" t="s">
        <v>288</v>
      </c>
      <c r="E60" s="207" t="s">
        <v>289</v>
      </c>
      <c r="F60" s="650"/>
      <c r="G60" s="650"/>
      <c r="H60" s="649" t="s">
        <v>290</v>
      </c>
      <c r="I60" s="649"/>
      <c r="J60" s="651" t="s">
        <v>287</v>
      </c>
      <c r="K60" s="651" t="s">
        <v>287</v>
      </c>
      <c r="L60" s="648">
        <v>0</v>
      </c>
    </row>
    <row r="61" spans="1:12" ht="24" x14ac:dyDescent="0.2">
      <c r="A61" s="652"/>
      <c r="B61" s="209" t="s">
        <v>439</v>
      </c>
      <c r="C61" s="209" t="s">
        <v>3533</v>
      </c>
      <c r="D61" s="211">
        <v>43516</v>
      </c>
      <c r="E61" s="209" t="s">
        <v>2324</v>
      </c>
      <c r="F61" s="650"/>
      <c r="G61" s="650"/>
      <c r="H61" s="649"/>
      <c r="I61" s="649"/>
      <c r="J61" s="651"/>
      <c r="K61" s="651"/>
      <c r="L61" s="648"/>
    </row>
    <row r="62" spans="1:12" ht="24" x14ac:dyDescent="0.2">
      <c r="A62" s="652">
        <v>1510</v>
      </c>
      <c r="B62" s="203" t="s">
        <v>12</v>
      </c>
      <c r="C62" s="207" t="s">
        <v>11</v>
      </c>
      <c r="D62" s="207" t="s">
        <v>280</v>
      </c>
      <c r="E62" s="207" t="s">
        <v>281</v>
      </c>
      <c r="F62" s="653" t="s">
        <v>8</v>
      </c>
      <c r="G62" s="653"/>
      <c r="H62" s="650"/>
      <c r="I62" s="650"/>
      <c r="J62" s="650"/>
      <c r="K62" s="650"/>
      <c r="L62" s="650"/>
    </row>
    <row r="63" spans="1:12" x14ac:dyDescent="0.2">
      <c r="A63" s="652"/>
      <c r="B63" s="651" t="s">
        <v>4616</v>
      </c>
      <c r="C63" s="654" t="s">
        <v>4617</v>
      </c>
      <c r="D63" s="655">
        <v>43408</v>
      </c>
      <c r="E63" s="651" t="s">
        <v>2235</v>
      </c>
      <c r="F63" s="651" t="s">
        <v>4618</v>
      </c>
      <c r="G63" s="651"/>
      <c r="H63" s="649" t="s">
        <v>286</v>
      </c>
      <c r="I63" s="649"/>
      <c r="J63" s="209" t="s">
        <v>287</v>
      </c>
      <c r="K63" s="209" t="s">
        <v>16</v>
      </c>
      <c r="L63" s="210">
        <v>996.5</v>
      </c>
    </row>
    <row r="64" spans="1:12" x14ac:dyDescent="0.2">
      <c r="A64" s="652"/>
      <c r="B64" s="651"/>
      <c r="C64" s="654"/>
      <c r="D64" s="655"/>
      <c r="E64" s="651"/>
      <c r="F64" s="651"/>
      <c r="G64" s="651"/>
      <c r="H64" s="649" t="s">
        <v>242</v>
      </c>
      <c r="I64" s="649"/>
      <c r="J64" s="209" t="s">
        <v>287</v>
      </c>
      <c r="K64" s="209" t="s">
        <v>16</v>
      </c>
      <c r="L64" s="210">
        <v>446.4</v>
      </c>
    </row>
    <row r="65" spans="1:12" ht="24" x14ac:dyDescent="0.2">
      <c r="A65" s="652"/>
      <c r="B65" s="203" t="s">
        <v>6</v>
      </c>
      <c r="C65" s="207" t="s">
        <v>5</v>
      </c>
      <c r="D65" s="207" t="s">
        <v>288</v>
      </c>
      <c r="E65" s="207" t="s">
        <v>289</v>
      </c>
      <c r="F65" s="650"/>
      <c r="G65" s="650"/>
      <c r="H65" s="649" t="s">
        <v>290</v>
      </c>
      <c r="I65" s="649"/>
      <c r="J65" s="651" t="s">
        <v>287</v>
      </c>
      <c r="K65" s="651" t="s">
        <v>16</v>
      </c>
      <c r="L65" s="648">
        <v>500</v>
      </c>
    </row>
    <row r="66" spans="1:12" ht="24" x14ac:dyDescent="0.2">
      <c r="A66" s="652"/>
      <c r="B66" s="209" t="s">
        <v>317</v>
      </c>
      <c r="C66" s="209" t="s">
        <v>4618</v>
      </c>
      <c r="D66" s="211">
        <v>43411</v>
      </c>
      <c r="E66" s="209" t="s">
        <v>2272</v>
      </c>
      <c r="F66" s="650"/>
      <c r="G66" s="650"/>
      <c r="H66" s="649"/>
      <c r="I66" s="649"/>
      <c r="J66" s="651"/>
      <c r="K66" s="651"/>
      <c r="L66" s="648"/>
    </row>
    <row r="67" spans="1:12" ht="24" x14ac:dyDescent="0.2">
      <c r="A67" s="652">
        <v>1511</v>
      </c>
      <c r="B67" s="203" t="s">
        <v>12</v>
      </c>
      <c r="C67" s="207" t="s">
        <v>11</v>
      </c>
      <c r="D67" s="207" t="s">
        <v>280</v>
      </c>
      <c r="E67" s="207" t="s">
        <v>281</v>
      </c>
      <c r="F67" s="653" t="s">
        <v>8</v>
      </c>
      <c r="G67" s="653"/>
      <c r="H67" s="650"/>
      <c r="I67" s="650"/>
      <c r="J67" s="650"/>
      <c r="K67" s="650"/>
      <c r="L67" s="650"/>
    </row>
    <row r="68" spans="1:12" x14ac:dyDescent="0.2">
      <c r="A68" s="652"/>
      <c r="B68" s="651" t="s">
        <v>4616</v>
      </c>
      <c r="C68" s="654" t="s">
        <v>4619</v>
      </c>
      <c r="D68" s="655">
        <v>43517</v>
      </c>
      <c r="E68" s="651" t="s">
        <v>659</v>
      </c>
      <c r="F68" s="651" t="s">
        <v>4620</v>
      </c>
      <c r="G68" s="651"/>
      <c r="H68" s="649" t="s">
        <v>286</v>
      </c>
      <c r="I68" s="649"/>
      <c r="J68" s="209" t="s">
        <v>287</v>
      </c>
      <c r="K68" s="209" t="s">
        <v>16</v>
      </c>
      <c r="L68" s="210">
        <v>582.66</v>
      </c>
    </row>
    <row r="69" spans="1:12" x14ac:dyDescent="0.2">
      <c r="A69" s="652"/>
      <c r="B69" s="651"/>
      <c r="C69" s="654"/>
      <c r="D69" s="655"/>
      <c r="E69" s="651"/>
      <c r="F69" s="651"/>
      <c r="G69" s="651"/>
      <c r="H69" s="649" t="s">
        <v>242</v>
      </c>
      <c r="I69" s="649"/>
      <c r="J69" s="209" t="s">
        <v>287</v>
      </c>
      <c r="K69" s="209" t="s">
        <v>287</v>
      </c>
      <c r="L69" s="210">
        <v>0</v>
      </c>
    </row>
    <row r="70" spans="1:12" ht="24" x14ac:dyDescent="0.2">
      <c r="A70" s="652"/>
      <c r="B70" s="203" t="s">
        <v>6</v>
      </c>
      <c r="C70" s="207" t="s">
        <v>5</v>
      </c>
      <c r="D70" s="207" t="s">
        <v>288</v>
      </c>
      <c r="E70" s="207" t="s">
        <v>289</v>
      </c>
      <c r="F70" s="650"/>
      <c r="G70" s="650"/>
      <c r="H70" s="649" t="s">
        <v>290</v>
      </c>
      <c r="I70" s="649"/>
      <c r="J70" s="651" t="s">
        <v>287</v>
      </c>
      <c r="K70" s="651" t="s">
        <v>16</v>
      </c>
      <c r="L70" s="648">
        <v>1055</v>
      </c>
    </row>
    <row r="71" spans="1:12" ht="24" x14ac:dyDescent="0.2">
      <c r="A71" s="652"/>
      <c r="B71" s="209" t="s">
        <v>317</v>
      </c>
      <c r="C71" s="209" t="s">
        <v>4620</v>
      </c>
      <c r="D71" s="211">
        <v>43519</v>
      </c>
      <c r="E71" s="209" t="s">
        <v>2816</v>
      </c>
      <c r="F71" s="650"/>
      <c r="G71" s="650"/>
      <c r="H71" s="649"/>
      <c r="I71" s="649"/>
      <c r="J71" s="651"/>
      <c r="K71" s="651"/>
      <c r="L71" s="648"/>
    </row>
    <row r="72" spans="1:12" ht="24" x14ac:dyDescent="0.2">
      <c r="A72" s="652">
        <v>1512</v>
      </c>
      <c r="B72" s="203" t="s">
        <v>12</v>
      </c>
      <c r="C72" s="207" t="s">
        <v>11</v>
      </c>
      <c r="D72" s="207" t="s">
        <v>280</v>
      </c>
      <c r="E72" s="207" t="s">
        <v>281</v>
      </c>
      <c r="F72" s="653" t="s">
        <v>8</v>
      </c>
      <c r="G72" s="653"/>
      <c r="H72" s="650"/>
      <c r="I72" s="650"/>
      <c r="J72" s="650"/>
      <c r="K72" s="650"/>
      <c r="L72" s="650"/>
    </row>
    <row r="73" spans="1:12" x14ac:dyDescent="0.2">
      <c r="A73" s="652"/>
      <c r="B73" s="651" t="s">
        <v>4616</v>
      </c>
      <c r="C73" s="654" t="s">
        <v>4621</v>
      </c>
      <c r="D73" s="655">
        <v>43555</v>
      </c>
      <c r="E73" s="651" t="s">
        <v>770</v>
      </c>
      <c r="F73" s="651" t="s">
        <v>1293</v>
      </c>
      <c r="G73" s="651"/>
      <c r="H73" s="649" t="s">
        <v>286</v>
      </c>
      <c r="I73" s="649"/>
      <c r="J73" s="209" t="s">
        <v>287</v>
      </c>
      <c r="K73" s="209" t="s">
        <v>16</v>
      </c>
      <c r="L73" s="210">
        <v>303.08999999999997</v>
      </c>
    </row>
    <row r="74" spans="1:12" x14ac:dyDescent="0.2">
      <c r="A74" s="652"/>
      <c r="B74" s="651"/>
      <c r="C74" s="654"/>
      <c r="D74" s="655"/>
      <c r="E74" s="651"/>
      <c r="F74" s="651"/>
      <c r="G74" s="651"/>
      <c r="H74" s="649" t="s">
        <v>242</v>
      </c>
      <c r="I74" s="649"/>
      <c r="J74" s="209" t="s">
        <v>287</v>
      </c>
      <c r="K74" s="209" t="s">
        <v>16</v>
      </c>
      <c r="L74" s="210">
        <v>385.6</v>
      </c>
    </row>
    <row r="75" spans="1:12" ht="24" x14ac:dyDescent="0.2">
      <c r="A75" s="652"/>
      <c r="B75" s="203" t="s">
        <v>6</v>
      </c>
      <c r="C75" s="207" t="s">
        <v>5</v>
      </c>
      <c r="D75" s="207" t="s">
        <v>288</v>
      </c>
      <c r="E75" s="207" t="s">
        <v>289</v>
      </c>
      <c r="F75" s="650"/>
      <c r="G75" s="650"/>
      <c r="H75" s="649" t="s">
        <v>290</v>
      </c>
      <c r="I75" s="649"/>
      <c r="J75" s="651" t="s">
        <v>287</v>
      </c>
      <c r="K75" s="651" t="s">
        <v>16</v>
      </c>
      <c r="L75" s="648">
        <v>1170</v>
      </c>
    </row>
    <row r="76" spans="1:12" ht="24" x14ac:dyDescent="0.2">
      <c r="A76" s="652"/>
      <c r="B76" s="209" t="s">
        <v>317</v>
      </c>
      <c r="C76" s="209" t="s">
        <v>1293</v>
      </c>
      <c r="D76" s="211">
        <v>43556</v>
      </c>
      <c r="E76" s="209" t="s">
        <v>4622</v>
      </c>
      <c r="F76" s="650"/>
      <c r="G76" s="650"/>
      <c r="H76" s="649"/>
      <c r="I76" s="649"/>
      <c r="J76" s="651"/>
      <c r="K76" s="651"/>
      <c r="L76" s="648"/>
    </row>
    <row r="77" spans="1:12" ht="24" x14ac:dyDescent="0.2">
      <c r="A77" s="652">
        <v>1513</v>
      </c>
      <c r="B77" s="203" t="s">
        <v>12</v>
      </c>
      <c r="C77" s="207" t="s">
        <v>11</v>
      </c>
      <c r="D77" s="207" t="s">
        <v>280</v>
      </c>
      <c r="E77" s="207" t="s">
        <v>281</v>
      </c>
      <c r="F77" s="653" t="s">
        <v>8</v>
      </c>
      <c r="G77" s="653"/>
      <c r="H77" s="650"/>
      <c r="I77" s="650"/>
      <c r="J77" s="650"/>
      <c r="K77" s="650"/>
      <c r="L77" s="650"/>
    </row>
    <row r="78" spans="1:12" x14ac:dyDescent="0.2">
      <c r="A78" s="652"/>
      <c r="B78" s="651" t="s">
        <v>4623</v>
      </c>
      <c r="C78" s="654" t="s">
        <v>4624</v>
      </c>
      <c r="D78" s="655">
        <v>43386</v>
      </c>
      <c r="E78" s="651" t="s">
        <v>903</v>
      </c>
      <c r="F78" s="651" t="s">
        <v>4625</v>
      </c>
      <c r="G78" s="651"/>
      <c r="H78" s="649" t="s">
        <v>286</v>
      </c>
      <c r="I78" s="649"/>
      <c r="J78" s="209" t="s">
        <v>287</v>
      </c>
      <c r="K78" s="209" t="s">
        <v>287</v>
      </c>
      <c r="L78" s="210">
        <v>0</v>
      </c>
    </row>
    <row r="79" spans="1:12" x14ac:dyDescent="0.2">
      <c r="A79" s="652"/>
      <c r="B79" s="651"/>
      <c r="C79" s="654"/>
      <c r="D79" s="655"/>
      <c r="E79" s="651"/>
      <c r="F79" s="651"/>
      <c r="G79" s="651"/>
      <c r="H79" s="649" t="s">
        <v>242</v>
      </c>
      <c r="I79" s="649"/>
      <c r="J79" s="209" t="s">
        <v>287</v>
      </c>
      <c r="K79" s="209" t="s">
        <v>287</v>
      </c>
      <c r="L79" s="210">
        <v>0</v>
      </c>
    </row>
    <row r="80" spans="1:12" ht="24" x14ac:dyDescent="0.2">
      <c r="A80" s="652"/>
      <c r="B80" s="203" t="s">
        <v>6</v>
      </c>
      <c r="C80" s="207" t="s">
        <v>5</v>
      </c>
      <c r="D80" s="207" t="s">
        <v>288</v>
      </c>
      <c r="E80" s="207" t="s">
        <v>289</v>
      </c>
      <c r="F80" s="650"/>
      <c r="G80" s="650"/>
      <c r="H80" s="649" t="s">
        <v>290</v>
      </c>
      <c r="I80" s="649"/>
      <c r="J80" s="651" t="s">
        <v>287</v>
      </c>
      <c r="K80" s="651" t="s">
        <v>16</v>
      </c>
      <c r="L80" s="648">
        <v>500</v>
      </c>
    </row>
    <row r="81" spans="1:12" ht="24" x14ac:dyDescent="0.2">
      <c r="A81" s="652"/>
      <c r="B81" s="209" t="s">
        <v>291</v>
      </c>
      <c r="C81" s="209" t="s">
        <v>4625</v>
      </c>
      <c r="D81" s="211">
        <v>43390</v>
      </c>
      <c r="E81" s="209" t="s">
        <v>2601</v>
      </c>
      <c r="F81" s="650"/>
      <c r="G81" s="650"/>
      <c r="H81" s="649"/>
      <c r="I81" s="649"/>
      <c r="J81" s="651"/>
      <c r="K81" s="651"/>
      <c r="L81" s="648"/>
    </row>
    <row r="82" spans="1:12" ht="24" x14ac:dyDescent="0.2">
      <c r="A82" s="652">
        <v>1514</v>
      </c>
      <c r="B82" s="203" t="s">
        <v>12</v>
      </c>
      <c r="C82" s="207" t="s">
        <v>11</v>
      </c>
      <c r="D82" s="207" t="s">
        <v>280</v>
      </c>
      <c r="E82" s="207" t="s">
        <v>281</v>
      </c>
      <c r="F82" s="653" t="s">
        <v>8</v>
      </c>
      <c r="G82" s="653"/>
      <c r="H82" s="650"/>
      <c r="I82" s="650"/>
      <c r="J82" s="650"/>
      <c r="K82" s="650"/>
      <c r="L82" s="650"/>
    </row>
    <row r="83" spans="1:12" x14ac:dyDescent="0.2">
      <c r="A83" s="652"/>
      <c r="B83" s="651" t="s">
        <v>4626</v>
      </c>
      <c r="C83" s="654" t="s">
        <v>4627</v>
      </c>
      <c r="D83" s="655">
        <v>43478</v>
      </c>
      <c r="E83" s="651" t="s">
        <v>596</v>
      </c>
      <c r="F83" s="651" t="s">
        <v>1970</v>
      </c>
      <c r="G83" s="651"/>
      <c r="H83" s="649" t="s">
        <v>286</v>
      </c>
      <c r="I83" s="649"/>
      <c r="J83" s="209" t="s">
        <v>287</v>
      </c>
      <c r="K83" s="209" t="s">
        <v>287</v>
      </c>
      <c r="L83" s="210">
        <v>0</v>
      </c>
    </row>
    <row r="84" spans="1:12" x14ac:dyDescent="0.2">
      <c r="A84" s="652"/>
      <c r="B84" s="651"/>
      <c r="C84" s="654"/>
      <c r="D84" s="655"/>
      <c r="E84" s="651"/>
      <c r="F84" s="651"/>
      <c r="G84" s="651"/>
      <c r="H84" s="649" t="s">
        <v>242</v>
      </c>
      <c r="I84" s="649"/>
      <c r="J84" s="651" t="s">
        <v>287</v>
      </c>
      <c r="K84" s="651" t="s">
        <v>287</v>
      </c>
      <c r="L84" s="648">
        <v>0</v>
      </c>
    </row>
    <row r="85" spans="1:12" x14ac:dyDescent="0.2">
      <c r="A85" s="652"/>
      <c r="B85" s="651"/>
      <c r="C85" s="654"/>
      <c r="D85" s="655"/>
      <c r="E85" s="651"/>
      <c r="F85" s="651"/>
      <c r="G85" s="651"/>
      <c r="H85" s="649"/>
      <c r="I85" s="649"/>
      <c r="J85" s="651"/>
      <c r="K85" s="651"/>
      <c r="L85" s="648"/>
    </row>
    <row r="86" spans="1:12" ht="24" x14ac:dyDescent="0.2">
      <c r="A86" s="652"/>
      <c r="B86" s="203" t="s">
        <v>6</v>
      </c>
      <c r="C86" s="207" t="s">
        <v>5</v>
      </c>
      <c r="D86" s="207" t="s">
        <v>288</v>
      </c>
      <c r="E86" s="207" t="s">
        <v>289</v>
      </c>
      <c r="F86" s="650"/>
      <c r="G86" s="650"/>
      <c r="H86" s="649" t="s">
        <v>290</v>
      </c>
      <c r="I86" s="649"/>
      <c r="J86" s="651" t="s">
        <v>287</v>
      </c>
      <c r="K86" s="651" t="s">
        <v>16</v>
      </c>
      <c r="L86" s="648">
        <v>500</v>
      </c>
    </row>
    <row r="87" spans="1:12" ht="24" x14ac:dyDescent="0.2">
      <c r="A87" s="652"/>
      <c r="B87" s="209" t="s">
        <v>4628</v>
      </c>
      <c r="C87" s="209" t="s">
        <v>1970</v>
      </c>
      <c r="D87" s="211">
        <v>43483</v>
      </c>
      <c r="E87" s="209" t="s">
        <v>3261</v>
      </c>
      <c r="F87" s="650"/>
      <c r="G87" s="650"/>
      <c r="H87" s="649"/>
      <c r="I87" s="649"/>
      <c r="J87" s="651"/>
      <c r="K87" s="651"/>
      <c r="L87" s="648"/>
    </row>
    <row r="88" spans="1:12" ht="24" x14ac:dyDescent="0.2">
      <c r="A88" s="652">
        <v>1515</v>
      </c>
      <c r="B88" s="203" t="s">
        <v>12</v>
      </c>
      <c r="C88" s="207" t="s">
        <v>11</v>
      </c>
      <c r="D88" s="207" t="s">
        <v>280</v>
      </c>
      <c r="E88" s="207" t="s">
        <v>281</v>
      </c>
      <c r="F88" s="653" t="s">
        <v>8</v>
      </c>
      <c r="G88" s="653"/>
      <c r="H88" s="650"/>
      <c r="I88" s="650"/>
      <c r="J88" s="650"/>
      <c r="K88" s="650"/>
      <c r="L88" s="650"/>
    </row>
    <row r="89" spans="1:12" x14ac:dyDescent="0.2">
      <c r="A89" s="652"/>
      <c r="B89" s="651" t="s">
        <v>4629</v>
      </c>
      <c r="C89" s="651" t="s">
        <v>4630</v>
      </c>
      <c r="D89" s="655">
        <v>43554</v>
      </c>
      <c r="E89" s="651" t="s">
        <v>770</v>
      </c>
      <c r="F89" s="651" t="s">
        <v>1293</v>
      </c>
      <c r="G89" s="651"/>
      <c r="H89" s="649" t="s">
        <v>286</v>
      </c>
      <c r="I89" s="649"/>
      <c r="J89" s="209" t="s">
        <v>287</v>
      </c>
      <c r="K89" s="209" t="s">
        <v>287</v>
      </c>
      <c r="L89" s="210">
        <v>0</v>
      </c>
    </row>
    <row r="90" spans="1:12" x14ac:dyDescent="0.2">
      <c r="A90" s="652"/>
      <c r="B90" s="651"/>
      <c r="C90" s="651"/>
      <c r="D90" s="655"/>
      <c r="E90" s="651"/>
      <c r="F90" s="651"/>
      <c r="G90" s="651"/>
      <c r="H90" s="649" t="s">
        <v>242</v>
      </c>
      <c r="I90" s="649"/>
      <c r="J90" s="209" t="s">
        <v>287</v>
      </c>
      <c r="K90" s="209" t="s">
        <v>287</v>
      </c>
      <c r="L90" s="210">
        <v>0</v>
      </c>
    </row>
    <row r="91" spans="1:12" ht="24" x14ac:dyDescent="0.2">
      <c r="A91" s="652"/>
      <c r="B91" s="203" t="s">
        <v>6</v>
      </c>
      <c r="C91" s="207" t="s">
        <v>5</v>
      </c>
      <c r="D91" s="207" t="s">
        <v>288</v>
      </c>
      <c r="E91" s="207" t="s">
        <v>289</v>
      </c>
      <c r="F91" s="650"/>
      <c r="G91" s="650"/>
      <c r="H91" s="649" t="s">
        <v>290</v>
      </c>
      <c r="I91" s="649"/>
      <c r="J91" s="651" t="s">
        <v>287</v>
      </c>
      <c r="K91" s="651" t="s">
        <v>16</v>
      </c>
      <c r="L91" s="648">
        <v>915</v>
      </c>
    </row>
    <row r="92" spans="1:12" ht="24" x14ac:dyDescent="0.2">
      <c r="A92" s="652"/>
      <c r="B92" s="209" t="s">
        <v>317</v>
      </c>
      <c r="C92" s="209" t="s">
        <v>1293</v>
      </c>
      <c r="D92" s="211">
        <v>43559</v>
      </c>
      <c r="E92" s="209" t="s">
        <v>4631</v>
      </c>
      <c r="F92" s="650"/>
      <c r="G92" s="650"/>
      <c r="H92" s="649"/>
      <c r="I92" s="649"/>
      <c r="J92" s="651"/>
      <c r="K92" s="651"/>
      <c r="L92" s="648"/>
    </row>
    <row r="93" spans="1:12" ht="24" x14ac:dyDescent="0.2">
      <c r="A93" s="652">
        <v>1516</v>
      </c>
      <c r="B93" s="203" t="s">
        <v>12</v>
      </c>
      <c r="C93" s="207" t="s">
        <v>11</v>
      </c>
      <c r="D93" s="207" t="s">
        <v>280</v>
      </c>
      <c r="E93" s="207" t="s">
        <v>281</v>
      </c>
      <c r="F93" s="653" t="s">
        <v>8</v>
      </c>
      <c r="G93" s="653"/>
      <c r="H93" s="650"/>
      <c r="I93" s="650"/>
      <c r="J93" s="650"/>
      <c r="K93" s="650"/>
      <c r="L93" s="650"/>
    </row>
    <row r="94" spans="1:12" x14ac:dyDescent="0.2">
      <c r="A94" s="652"/>
      <c r="B94" s="651" t="s">
        <v>4632</v>
      </c>
      <c r="C94" s="654" t="s">
        <v>4633</v>
      </c>
      <c r="D94" s="655">
        <v>43398</v>
      </c>
      <c r="E94" s="651" t="s">
        <v>4634</v>
      </c>
      <c r="F94" s="651" t="s">
        <v>4635</v>
      </c>
      <c r="G94" s="651"/>
      <c r="H94" s="649" t="s">
        <v>286</v>
      </c>
      <c r="I94" s="649"/>
      <c r="J94" s="209" t="s">
        <v>287</v>
      </c>
      <c r="K94" s="209" t="s">
        <v>16</v>
      </c>
      <c r="L94" s="210">
        <v>688.17</v>
      </c>
    </row>
    <row r="95" spans="1:12" x14ac:dyDescent="0.2">
      <c r="A95" s="652"/>
      <c r="B95" s="651"/>
      <c r="C95" s="654"/>
      <c r="D95" s="655"/>
      <c r="E95" s="651"/>
      <c r="F95" s="651"/>
      <c r="G95" s="651"/>
      <c r="H95" s="649" t="s">
        <v>242</v>
      </c>
      <c r="I95" s="649"/>
      <c r="J95" s="651" t="s">
        <v>287</v>
      </c>
      <c r="K95" s="651" t="s">
        <v>16</v>
      </c>
      <c r="L95" s="648">
        <v>300.05</v>
      </c>
    </row>
    <row r="96" spans="1:12" x14ac:dyDescent="0.2">
      <c r="A96" s="652"/>
      <c r="B96" s="651"/>
      <c r="C96" s="654"/>
      <c r="D96" s="655"/>
      <c r="E96" s="651"/>
      <c r="F96" s="651"/>
      <c r="G96" s="651"/>
      <c r="H96" s="649"/>
      <c r="I96" s="649"/>
      <c r="J96" s="651"/>
      <c r="K96" s="651"/>
      <c r="L96" s="648"/>
    </row>
    <row r="97" spans="1:12" ht="24" x14ac:dyDescent="0.2">
      <c r="A97" s="652"/>
      <c r="B97" s="203" t="s">
        <v>6</v>
      </c>
      <c r="C97" s="207" t="s">
        <v>5</v>
      </c>
      <c r="D97" s="207" t="s">
        <v>288</v>
      </c>
      <c r="E97" s="207" t="s">
        <v>289</v>
      </c>
      <c r="F97" s="650"/>
      <c r="G97" s="650"/>
      <c r="H97" s="649" t="s">
        <v>290</v>
      </c>
      <c r="I97" s="649"/>
      <c r="J97" s="651" t="s">
        <v>287</v>
      </c>
      <c r="K97" s="651" t="s">
        <v>287</v>
      </c>
      <c r="L97" s="648">
        <v>0</v>
      </c>
    </row>
    <row r="98" spans="1:12" ht="24" x14ac:dyDescent="0.2">
      <c r="A98" s="652"/>
      <c r="B98" s="209" t="s">
        <v>401</v>
      </c>
      <c r="C98" s="209" t="s">
        <v>4635</v>
      </c>
      <c r="D98" s="211">
        <v>43401</v>
      </c>
      <c r="E98" s="209" t="s">
        <v>919</v>
      </c>
      <c r="F98" s="650"/>
      <c r="G98" s="650"/>
      <c r="H98" s="649"/>
      <c r="I98" s="649"/>
      <c r="J98" s="651"/>
      <c r="K98" s="651"/>
      <c r="L98" s="648"/>
    </row>
    <row r="99" spans="1:12" ht="24" x14ac:dyDescent="0.2">
      <c r="A99" s="652">
        <v>1517</v>
      </c>
      <c r="B99" s="203" t="s">
        <v>12</v>
      </c>
      <c r="C99" s="207" t="s">
        <v>11</v>
      </c>
      <c r="D99" s="207" t="s">
        <v>280</v>
      </c>
      <c r="E99" s="207" t="s">
        <v>281</v>
      </c>
      <c r="F99" s="653" t="s">
        <v>8</v>
      </c>
      <c r="G99" s="653"/>
      <c r="H99" s="650"/>
      <c r="I99" s="650"/>
      <c r="J99" s="650"/>
      <c r="K99" s="650"/>
      <c r="L99" s="650"/>
    </row>
    <row r="100" spans="1:12" x14ac:dyDescent="0.2">
      <c r="A100" s="652"/>
      <c r="B100" s="651" t="s">
        <v>4632</v>
      </c>
      <c r="C100" s="654" t="s">
        <v>4636</v>
      </c>
      <c r="D100" s="655">
        <v>43407</v>
      </c>
      <c r="E100" s="651" t="s">
        <v>1992</v>
      </c>
      <c r="F100" s="651" t="s">
        <v>4637</v>
      </c>
      <c r="G100" s="651"/>
      <c r="H100" s="649" t="s">
        <v>286</v>
      </c>
      <c r="I100" s="649"/>
      <c r="J100" s="209" t="s">
        <v>287</v>
      </c>
      <c r="K100" s="209" t="s">
        <v>16</v>
      </c>
      <c r="L100" s="210">
        <v>829</v>
      </c>
    </row>
    <row r="101" spans="1:12" x14ac:dyDescent="0.2">
      <c r="A101" s="652"/>
      <c r="B101" s="651"/>
      <c r="C101" s="654"/>
      <c r="D101" s="655"/>
      <c r="E101" s="651"/>
      <c r="F101" s="651"/>
      <c r="G101" s="651"/>
      <c r="H101" s="649" t="s">
        <v>242</v>
      </c>
      <c r="I101" s="649"/>
      <c r="J101" s="651" t="s">
        <v>287</v>
      </c>
      <c r="K101" s="651" t="s">
        <v>16</v>
      </c>
      <c r="L101" s="648">
        <v>1422.43</v>
      </c>
    </row>
    <row r="102" spans="1:12" x14ac:dyDescent="0.2">
      <c r="A102" s="652"/>
      <c r="B102" s="651"/>
      <c r="C102" s="654"/>
      <c r="D102" s="655"/>
      <c r="E102" s="651"/>
      <c r="F102" s="651"/>
      <c r="G102" s="651"/>
      <c r="H102" s="649"/>
      <c r="I102" s="649"/>
      <c r="J102" s="651"/>
      <c r="K102" s="651"/>
      <c r="L102" s="648"/>
    </row>
    <row r="103" spans="1:12" ht="24" x14ac:dyDescent="0.2">
      <c r="A103" s="652"/>
      <c r="B103" s="203" t="s">
        <v>6</v>
      </c>
      <c r="C103" s="207" t="s">
        <v>5</v>
      </c>
      <c r="D103" s="207" t="s">
        <v>288</v>
      </c>
      <c r="E103" s="207" t="s">
        <v>289</v>
      </c>
      <c r="F103" s="650"/>
      <c r="G103" s="650"/>
      <c r="H103" s="649" t="s">
        <v>290</v>
      </c>
      <c r="I103" s="649"/>
      <c r="J103" s="651" t="s">
        <v>287</v>
      </c>
      <c r="K103" s="651" t="s">
        <v>287</v>
      </c>
      <c r="L103" s="648">
        <v>0</v>
      </c>
    </row>
    <row r="104" spans="1:12" ht="24" x14ac:dyDescent="0.2">
      <c r="A104" s="652"/>
      <c r="B104" s="209" t="s">
        <v>401</v>
      </c>
      <c r="C104" s="209" t="s">
        <v>4637</v>
      </c>
      <c r="D104" s="211">
        <v>43414</v>
      </c>
      <c r="E104" s="209" t="s">
        <v>4638</v>
      </c>
      <c r="F104" s="650"/>
      <c r="G104" s="650"/>
      <c r="H104" s="649"/>
      <c r="I104" s="649"/>
      <c r="J104" s="651"/>
      <c r="K104" s="651"/>
      <c r="L104" s="648"/>
    </row>
    <row r="105" spans="1:12" ht="24" x14ac:dyDescent="0.2">
      <c r="A105" s="652">
        <v>1518</v>
      </c>
      <c r="B105" s="203" t="s">
        <v>12</v>
      </c>
      <c r="C105" s="207" t="s">
        <v>11</v>
      </c>
      <c r="D105" s="207" t="s">
        <v>280</v>
      </c>
      <c r="E105" s="207" t="s">
        <v>281</v>
      </c>
      <c r="F105" s="653" t="s">
        <v>8</v>
      </c>
      <c r="G105" s="653"/>
      <c r="H105" s="650"/>
      <c r="I105" s="650"/>
      <c r="J105" s="650"/>
      <c r="K105" s="650"/>
      <c r="L105" s="650"/>
    </row>
    <row r="106" spans="1:12" x14ac:dyDescent="0.2">
      <c r="A106" s="652"/>
      <c r="B106" s="651" t="s">
        <v>4632</v>
      </c>
      <c r="C106" s="654" t="s">
        <v>4639</v>
      </c>
      <c r="D106" s="655">
        <v>43500</v>
      </c>
      <c r="E106" s="651" t="s">
        <v>389</v>
      </c>
      <c r="F106" s="651" t="s">
        <v>4640</v>
      </c>
      <c r="G106" s="651"/>
      <c r="H106" s="649" t="s">
        <v>286</v>
      </c>
      <c r="I106" s="649"/>
      <c r="J106" s="209" t="s">
        <v>287</v>
      </c>
      <c r="K106" s="209" t="s">
        <v>16</v>
      </c>
      <c r="L106" s="210">
        <v>515.76</v>
      </c>
    </row>
    <row r="107" spans="1:12" x14ac:dyDescent="0.2">
      <c r="A107" s="652"/>
      <c r="B107" s="651"/>
      <c r="C107" s="654"/>
      <c r="D107" s="655"/>
      <c r="E107" s="651"/>
      <c r="F107" s="651"/>
      <c r="G107" s="651"/>
      <c r="H107" s="649" t="s">
        <v>242</v>
      </c>
      <c r="I107" s="649"/>
      <c r="J107" s="651" t="s">
        <v>287</v>
      </c>
      <c r="K107" s="651" t="s">
        <v>16</v>
      </c>
      <c r="L107" s="648">
        <v>885.38</v>
      </c>
    </row>
    <row r="108" spans="1:12" x14ac:dyDescent="0.2">
      <c r="A108" s="652"/>
      <c r="B108" s="651"/>
      <c r="C108" s="654"/>
      <c r="D108" s="655"/>
      <c r="E108" s="651"/>
      <c r="F108" s="651"/>
      <c r="G108" s="651"/>
      <c r="H108" s="649"/>
      <c r="I108" s="649"/>
      <c r="J108" s="651"/>
      <c r="K108" s="651"/>
      <c r="L108" s="648"/>
    </row>
    <row r="109" spans="1:12" ht="24" x14ac:dyDescent="0.2">
      <c r="A109" s="652"/>
      <c r="B109" s="203" t="s">
        <v>6</v>
      </c>
      <c r="C109" s="207" t="s">
        <v>5</v>
      </c>
      <c r="D109" s="207" t="s">
        <v>288</v>
      </c>
      <c r="E109" s="207" t="s">
        <v>289</v>
      </c>
      <c r="F109" s="650"/>
      <c r="G109" s="650"/>
      <c r="H109" s="649" t="s">
        <v>290</v>
      </c>
      <c r="I109" s="649"/>
      <c r="J109" s="651" t="s">
        <v>287</v>
      </c>
      <c r="K109" s="651" t="s">
        <v>16</v>
      </c>
      <c r="L109" s="648">
        <v>260</v>
      </c>
    </row>
    <row r="110" spans="1:12" ht="24" x14ac:dyDescent="0.2">
      <c r="A110" s="652"/>
      <c r="B110" s="209" t="s">
        <v>401</v>
      </c>
      <c r="C110" s="209" t="s">
        <v>4640</v>
      </c>
      <c r="D110" s="211">
        <v>43506</v>
      </c>
      <c r="E110" s="209" t="s">
        <v>4641</v>
      </c>
      <c r="F110" s="650"/>
      <c r="G110" s="650"/>
      <c r="H110" s="649"/>
      <c r="I110" s="649"/>
      <c r="J110" s="651"/>
      <c r="K110" s="651"/>
      <c r="L110" s="648"/>
    </row>
    <row r="111" spans="1:12" ht="24" x14ac:dyDescent="0.2">
      <c r="A111" s="652">
        <v>1519</v>
      </c>
      <c r="B111" s="203" t="s">
        <v>12</v>
      </c>
      <c r="C111" s="207" t="s">
        <v>11</v>
      </c>
      <c r="D111" s="207" t="s">
        <v>280</v>
      </c>
      <c r="E111" s="207" t="s">
        <v>281</v>
      </c>
      <c r="F111" s="653" t="s">
        <v>8</v>
      </c>
      <c r="G111" s="653"/>
      <c r="H111" s="650"/>
      <c r="I111" s="650"/>
      <c r="J111" s="650"/>
      <c r="K111" s="650"/>
      <c r="L111" s="650"/>
    </row>
    <row r="112" spans="1:12" x14ac:dyDescent="0.2">
      <c r="A112" s="652"/>
      <c r="B112" s="651" t="s">
        <v>4632</v>
      </c>
      <c r="C112" s="654" t="s">
        <v>4642</v>
      </c>
      <c r="D112" s="655">
        <v>43534</v>
      </c>
      <c r="E112" s="651" t="s">
        <v>1992</v>
      </c>
      <c r="F112" s="651" t="s">
        <v>4643</v>
      </c>
      <c r="G112" s="651"/>
      <c r="H112" s="649" t="s">
        <v>286</v>
      </c>
      <c r="I112" s="649"/>
      <c r="J112" s="209" t="s">
        <v>287</v>
      </c>
      <c r="K112" s="209" t="s">
        <v>16</v>
      </c>
      <c r="L112" s="210">
        <v>512.20000000000005</v>
      </c>
    </row>
    <row r="113" spans="1:12" x14ac:dyDescent="0.2">
      <c r="A113" s="652"/>
      <c r="B113" s="651"/>
      <c r="C113" s="654"/>
      <c r="D113" s="655"/>
      <c r="E113" s="651"/>
      <c r="F113" s="651"/>
      <c r="G113" s="651"/>
      <c r="H113" s="649" t="s">
        <v>242</v>
      </c>
      <c r="I113" s="649"/>
      <c r="J113" s="651" t="s">
        <v>287</v>
      </c>
      <c r="K113" s="651" t="s">
        <v>16</v>
      </c>
      <c r="L113" s="648">
        <v>997.79</v>
      </c>
    </row>
    <row r="114" spans="1:12" x14ac:dyDescent="0.2">
      <c r="A114" s="652"/>
      <c r="B114" s="651"/>
      <c r="C114" s="654"/>
      <c r="D114" s="655"/>
      <c r="E114" s="651"/>
      <c r="F114" s="651"/>
      <c r="G114" s="651"/>
      <c r="H114" s="649"/>
      <c r="I114" s="649"/>
      <c r="J114" s="651"/>
      <c r="K114" s="651"/>
      <c r="L114" s="648"/>
    </row>
    <row r="115" spans="1:12" x14ac:dyDescent="0.2">
      <c r="A115" s="652"/>
      <c r="B115" s="651"/>
      <c r="C115" s="654"/>
      <c r="D115" s="655"/>
      <c r="E115" s="651"/>
      <c r="F115" s="651"/>
      <c r="G115" s="651"/>
      <c r="H115" s="649"/>
      <c r="I115" s="649"/>
      <c r="J115" s="651"/>
      <c r="K115" s="651"/>
      <c r="L115" s="648"/>
    </row>
    <row r="116" spans="1:12" ht="24" x14ac:dyDescent="0.2">
      <c r="A116" s="652"/>
      <c r="B116" s="203" t="s">
        <v>6</v>
      </c>
      <c r="C116" s="207" t="s">
        <v>5</v>
      </c>
      <c r="D116" s="207" t="s">
        <v>288</v>
      </c>
      <c r="E116" s="207" t="s">
        <v>289</v>
      </c>
      <c r="F116" s="650"/>
      <c r="G116" s="650"/>
      <c r="H116" s="649" t="s">
        <v>290</v>
      </c>
      <c r="I116" s="649"/>
      <c r="J116" s="651" t="s">
        <v>287</v>
      </c>
      <c r="K116" s="651" t="s">
        <v>287</v>
      </c>
      <c r="L116" s="648">
        <v>0</v>
      </c>
    </row>
    <row r="117" spans="1:12" ht="24" x14ac:dyDescent="0.2">
      <c r="A117" s="652"/>
      <c r="B117" s="209" t="s">
        <v>401</v>
      </c>
      <c r="C117" s="209" t="s">
        <v>4643</v>
      </c>
      <c r="D117" s="211">
        <v>43541</v>
      </c>
      <c r="E117" s="209" t="s">
        <v>4644</v>
      </c>
      <c r="F117" s="650"/>
      <c r="G117" s="650"/>
      <c r="H117" s="649"/>
      <c r="I117" s="649"/>
      <c r="J117" s="651"/>
      <c r="K117" s="651"/>
      <c r="L117" s="648"/>
    </row>
    <row r="118" spans="1:12" ht="24" x14ac:dyDescent="0.2">
      <c r="A118" s="652">
        <v>1520</v>
      </c>
      <c r="B118" s="203" t="s">
        <v>12</v>
      </c>
      <c r="C118" s="207" t="s">
        <v>11</v>
      </c>
      <c r="D118" s="207" t="s">
        <v>280</v>
      </c>
      <c r="E118" s="207" t="s">
        <v>281</v>
      </c>
      <c r="F118" s="653" t="s">
        <v>8</v>
      </c>
      <c r="G118" s="653"/>
      <c r="H118" s="650"/>
      <c r="I118" s="650"/>
      <c r="J118" s="650"/>
      <c r="K118" s="650"/>
      <c r="L118" s="650"/>
    </row>
    <row r="119" spans="1:12" x14ac:dyDescent="0.2">
      <c r="A119" s="652"/>
      <c r="B119" s="651" t="s">
        <v>4645</v>
      </c>
      <c r="C119" s="654" t="s">
        <v>4646</v>
      </c>
      <c r="D119" s="655">
        <v>43374</v>
      </c>
      <c r="E119" s="651" t="s">
        <v>4647</v>
      </c>
      <c r="F119" s="651" t="s">
        <v>4648</v>
      </c>
      <c r="G119" s="651"/>
      <c r="H119" s="649" t="s">
        <v>286</v>
      </c>
      <c r="I119" s="649"/>
      <c r="J119" s="209" t="s">
        <v>287</v>
      </c>
      <c r="K119" s="209" t="s">
        <v>16</v>
      </c>
      <c r="L119" s="210">
        <v>796</v>
      </c>
    </row>
    <row r="120" spans="1:12" x14ac:dyDescent="0.2">
      <c r="A120" s="652"/>
      <c r="B120" s="651"/>
      <c r="C120" s="654"/>
      <c r="D120" s="655"/>
      <c r="E120" s="651"/>
      <c r="F120" s="651"/>
      <c r="G120" s="651"/>
      <c r="H120" s="649" t="s">
        <v>242</v>
      </c>
      <c r="I120" s="649"/>
      <c r="J120" s="209" t="s">
        <v>287</v>
      </c>
      <c r="K120" s="209" t="s">
        <v>287</v>
      </c>
      <c r="L120" s="210">
        <v>0</v>
      </c>
    </row>
    <row r="121" spans="1:12" ht="24" x14ac:dyDescent="0.2">
      <c r="A121" s="652"/>
      <c r="B121" s="203" t="s">
        <v>6</v>
      </c>
      <c r="C121" s="207" t="s">
        <v>5</v>
      </c>
      <c r="D121" s="207" t="s">
        <v>288</v>
      </c>
      <c r="E121" s="207" t="s">
        <v>289</v>
      </c>
      <c r="F121" s="650"/>
      <c r="G121" s="650"/>
      <c r="H121" s="649" t="s">
        <v>290</v>
      </c>
      <c r="I121" s="649"/>
      <c r="J121" s="651" t="s">
        <v>287</v>
      </c>
      <c r="K121" s="651" t="s">
        <v>287</v>
      </c>
      <c r="L121" s="648">
        <v>0</v>
      </c>
    </row>
    <row r="122" spans="1:12" ht="24" x14ac:dyDescent="0.2">
      <c r="A122" s="652"/>
      <c r="B122" s="209" t="s">
        <v>460</v>
      </c>
      <c r="C122" s="209" t="s">
        <v>4648</v>
      </c>
      <c r="D122" s="211">
        <v>43376</v>
      </c>
      <c r="E122" s="209" t="s">
        <v>711</v>
      </c>
      <c r="F122" s="650"/>
      <c r="G122" s="650"/>
      <c r="H122" s="649"/>
      <c r="I122" s="649"/>
      <c r="J122" s="651"/>
      <c r="K122" s="651"/>
      <c r="L122" s="648"/>
    </row>
    <row r="123" spans="1:12" ht="24" x14ac:dyDescent="0.2">
      <c r="A123" s="652">
        <v>1521</v>
      </c>
      <c r="B123" s="203" t="s">
        <v>12</v>
      </c>
      <c r="C123" s="207" t="s">
        <v>11</v>
      </c>
      <c r="D123" s="207" t="s">
        <v>280</v>
      </c>
      <c r="E123" s="207" t="s">
        <v>281</v>
      </c>
      <c r="F123" s="653" t="s">
        <v>8</v>
      </c>
      <c r="G123" s="653"/>
      <c r="H123" s="650"/>
      <c r="I123" s="650"/>
      <c r="J123" s="650"/>
      <c r="K123" s="650"/>
      <c r="L123" s="650"/>
    </row>
    <row r="124" spans="1:12" x14ac:dyDescent="0.2">
      <c r="A124" s="652"/>
      <c r="B124" s="651" t="s">
        <v>4649</v>
      </c>
      <c r="C124" s="654" t="s">
        <v>4650</v>
      </c>
      <c r="D124" s="655">
        <v>43544</v>
      </c>
      <c r="E124" s="651" t="s">
        <v>295</v>
      </c>
      <c r="F124" s="651" t="s">
        <v>296</v>
      </c>
      <c r="G124" s="651"/>
      <c r="H124" s="649" t="s">
        <v>286</v>
      </c>
      <c r="I124" s="649"/>
      <c r="J124" s="209" t="s">
        <v>287</v>
      </c>
      <c r="K124" s="209" t="s">
        <v>287</v>
      </c>
      <c r="L124" s="210">
        <v>0</v>
      </c>
    </row>
    <row r="125" spans="1:12" x14ac:dyDescent="0.2">
      <c r="A125" s="652"/>
      <c r="B125" s="651"/>
      <c r="C125" s="654"/>
      <c r="D125" s="655"/>
      <c r="E125" s="651"/>
      <c r="F125" s="651"/>
      <c r="G125" s="651"/>
      <c r="H125" s="649" t="s">
        <v>242</v>
      </c>
      <c r="I125" s="649"/>
      <c r="J125" s="209" t="s">
        <v>287</v>
      </c>
      <c r="K125" s="209" t="s">
        <v>287</v>
      </c>
      <c r="L125" s="210">
        <v>0</v>
      </c>
    </row>
    <row r="126" spans="1:12" ht="24" x14ac:dyDescent="0.2">
      <c r="A126" s="652"/>
      <c r="B126" s="203" t="s">
        <v>6</v>
      </c>
      <c r="C126" s="207" t="s">
        <v>5</v>
      </c>
      <c r="D126" s="207" t="s">
        <v>288</v>
      </c>
      <c r="E126" s="207" t="s">
        <v>289</v>
      </c>
      <c r="F126" s="650"/>
      <c r="G126" s="650"/>
      <c r="H126" s="649" t="s">
        <v>290</v>
      </c>
      <c r="I126" s="649"/>
      <c r="J126" s="651" t="s">
        <v>287</v>
      </c>
      <c r="K126" s="651" t="s">
        <v>16</v>
      </c>
      <c r="L126" s="648">
        <v>469</v>
      </c>
    </row>
    <row r="127" spans="1:12" ht="24" x14ac:dyDescent="0.2">
      <c r="A127" s="652"/>
      <c r="B127" s="209" t="s">
        <v>291</v>
      </c>
      <c r="C127" s="209" t="s">
        <v>296</v>
      </c>
      <c r="D127" s="211">
        <v>43550</v>
      </c>
      <c r="E127" s="209" t="s">
        <v>4651</v>
      </c>
      <c r="F127" s="650"/>
      <c r="G127" s="650"/>
      <c r="H127" s="649"/>
      <c r="I127" s="649"/>
      <c r="J127" s="651"/>
      <c r="K127" s="651"/>
      <c r="L127" s="648"/>
    </row>
    <row r="128" spans="1:12" ht="24" x14ac:dyDescent="0.2">
      <c r="A128" s="652">
        <v>1522</v>
      </c>
      <c r="B128" s="203" t="s">
        <v>12</v>
      </c>
      <c r="C128" s="207" t="s">
        <v>11</v>
      </c>
      <c r="D128" s="207" t="s">
        <v>280</v>
      </c>
      <c r="E128" s="207" t="s">
        <v>281</v>
      </c>
      <c r="F128" s="653" t="s">
        <v>8</v>
      </c>
      <c r="G128" s="653"/>
      <c r="H128" s="650"/>
      <c r="I128" s="650"/>
      <c r="J128" s="650"/>
      <c r="K128" s="650"/>
      <c r="L128" s="650"/>
    </row>
    <row r="129" spans="1:12" x14ac:dyDescent="0.2">
      <c r="A129" s="652"/>
      <c r="B129" s="651" t="s">
        <v>4652</v>
      </c>
      <c r="C129" s="654" t="s">
        <v>4653</v>
      </c>
      <c r="D129" s="655">
        <v>43381</v>
      </c>
      <c r="E129" s="651" t="s">
        <v>321</v>
      </c>
      <c r="F129" s="651" t="s">
        <v>2303</v>
      </c>
      <c r="G129" s="651"/>
      <c r="H129" s="649" t="s">
        <v>286</v>
      </c>
      <c r="I129" s="649"/>
      <c r="J129" s="209" t="s">
        <v>287</v>
      </c>
      <c r="K129" s="209" t="s">
        <v>16</v>
      </c>
      <c r="L129" s="210">
        <v>398</v>
      </c>
    </row>
    <row r="130" spans="1:12" x14ac:dyDescent="0.2">
      <c r="A130" s="652"/>
      <c r="B130" s="651"/>
      <c r="C130" s="654"/>
      <c r="D130" s="655"/>
      <c r="E130" s="651"/>
      <c r="F130" s="651"/>
      <c r="G130" s="651"/>
      <c r="H130" s="649" t="s">
        <v>242</v>
      </c>
      <c r="I130" s="649"/>
      <c r="J130" s="209" t="s">
        <v>287</v>
      </c>
      <c r="K130" s="209" t="s">
        <v>287</v>
      </c>
      <c r="L130" s="210">
        <v>0</v>
      </c>
    </row>
    <row r="131" spans="1:12" ht="24" x14ac:dyDescent="0.2">
      <c r="A131" s="652"/>
      <c r="B131" s="203" t="s">
        <v>6</v>
      </c>
      <c r="C131" s="207" t="s">
        <v>5</v>
      </c>
      <c r="D131" s="207" t="s">
        <v>288</v>
      </c>
      <c r="E131" s="207" t="s">
        <v>289</v>
      </c>
      <c r="F131" s="650"/>
      <c r="G131" s="650"/>
      <c r="H131" s="649" t="s">
        <v>290</v>
      </c>
      <c r="I131" s="649"/>
      <c r="J131" s="651" t="s">
        <v>287</v>
      </c>
      <c r="K131" s="651" t="s">
        <v>287</v>
      </c>
      <c r="L131" s="648">
        <v>0</v>
      </c>
    </row>
    <row r="132" spans="1:12" ht="24" x14ac:dyDescent="0.2">
      <c r="A132" s="652"/>
      <c r="B132" s="209" t="s">
        <v>401</v>
      </c>
      <c r="C132" s="209" t="s">
        <v>2303</v>
      </c>
      <c r="D132" s="211">
        <v>43383</v>
      </c>
      <c r="E132" s="209" t="s">
        <v>899</v>
      </c>
      <c r="F132" s="650"/>
      <c r="G132" s="650"/>
      <c r="H132" s="649"/>
      <c r="I132" s="649"/>
      <c r="J132" s="651"/>
      <c r="K132" s="651"/>
      <c r="L132" s="648"/>
    </row>
    <row r="133" spans="1:12" ht="24" x14ac:dyDescent="0.2">
      <c r="A133" s="652">
        <v>1523</v>
      </c>
      <c r="B133" s="203" t="s">
        <v>12</v>
      </c>
      <c r="C133" s="207" t="s">
        <v>11</v>
      </c>
      <c r="D133" s="207" t="s">
        <v>280</v>
      </c>
      <c r="E133" s="207" t="s">
        <v>281</v>
      </c>
      <c r="F133" s="653" t="s">
        <v>8</v>
      </c>
      <c r="G133" s="653"/>
      <c r="H133" s="650"/>
      <c r="I133" s="650"/>
      <c r="J133" s="650"/>
      <c r="K133" s="650"/>
      <c r="L133" s="650"/>
    </row>
    <row r="134" spans="1:12" x14ac:dyDescent="0.2">
      <c r="A134" s="652"/>
      <c r="B134" s="651" t="s">
        <v>4652</v>
      </c>
      <c r="C134" s="654" t="s">
        <v>4654</v>
      </c>
      <c r="D134" s="655">
        <v>43432</v>
      </c>
      <c r="E134" s="651" t="s">
        <v>339</v>
      </c>
      <c r="F134" s="651" t="s">
        <v>340</v>
      </c>
      <c r="G134" s="651"/>
      <c r="H134" s="649" t="s">
        <v>286</v>
      </c>
      <c r="I134" s="649"/>
      <c r="J134" s="209" t="s">
        <v>287</v>
      </c>
      <c r="K134" s="209" t="s">
        <v>16</v>
      </c>
      <c r="L134" s="210">
        <v>306.68</v>
      </c>
    </row>
    <row r="135" spans="1:12" x14ac:dyDescent="0.2">
      <c r="A135" s="652"/>
      <c r="B135" s="651"/>
      <c r="C135" s="654"/>
      <c r="D135" s="655"/>
      <c r="E135" s="651"/>
      <c r="F135" s="651"/>
      <c r="G135" s="651"/>
      <c r="H135" s="649" t="s">
        <v>242</v>
      </c>
      <c r="I135" s="649"/>
      <c r="J135" s="209" t="s">
        <v>287</v>
      </c>
      <c r="K135" s="209" t="s">
        <v>16</v>
      </c>
      <c r="L135" s="210">
        <v>247.4</v>
      </c>
    </row>
    <row r="136" spans="1:12" ht="24" x14ac:dyDescent="0.2">
      <c r="A136" s="652"/>
      <c r="B136" s="203" t="s">
        <v>6</v>
      </c>
      <c r="C136" s="207" t="s">
        <v>5</v>
      </c>
      <c r="D136" s="207" t="s">
        <v>288</v>
      </c>
      <c r="E136" s="207" t="s">
        <v>289</v>
      </c>
      <c r="F136" s="650"/>
      <c r="G136" s="650"/>
      <c r="H136" s="649" t="s">
        <v>290</v>
      </c>
      <c r="I136" s="649"/>
      <c r="J136" s="651" t="s">
        <v>287</v>
      </c>
      <c r="K136" s="651" t="s">
        <v>287</v>
      </c>
      <c r="L136" s="648">
        <v>0</v>
      </c>
    </row>
    <row r="137" spans="1:12" ht="24" x14ac:dyDescent="0.2">
      <c r="A137" s="652"/>
      <c r="B137" s="209" t="s">
        <v>401</v>
      </c>
      <c r="C137" s="209" t="s">
        <v>340</v>
      </c>
      <c r="D137" s="211">
        <v>43434</v>
      </c>
      <c r="E137" s="209" t="s">
        <v>444</v>
      </c>
      <c r="F137" s="650"/>
      <c r="G137" s="650"/>
      <c r="H137" s="649"/>
      <c r="I137" s="649"/>
      <c r="J137" s="651"/>
      <c r="K137" s="651"/>
      <c r="L137" s="648"/>
    </row>
    <row r="138" spans="1:12" ht="24" x14ac:dyDescent="0.2">
      <c r="A138" s="652">
        <v>1524</v>
      </c>
      <c r="B138" s="203" t="s">
        <v>12</v>
      </c>
      <c r="C138" s="207" t="s">
        <v>11</v>
      </c>
      <c r="D138" s="207" t="s">
        <v>280</v>
      </c>
      <c r="E138" s="207" t="s">
        <v>281</v>
      </c>
      <c r="F138" s="653" t="s">
        <v>8</v>
      </c>
      <c r="G138" s="653"/>
      <c r="H138" s="650"/>
      <c r="I138" s="650"/>
      <c r="J138" s="650"/>
      <c r="K138" s="650"/>
      <c r="L138" s="650"/>
    </row>
    <row r="139" spans="1:12" x14ac:dyDescent="0.2">
      <c r="A139" s="652"/>
      <c r="B139" s="651" t="s">
        <v>4655</v>
      </c>
      <c r="C139" s="654" t="s">
        <v>4656</v>
      </c>
      <c r="D139" s="655">
        <v>43374</v>
      </c>
      <c r="E139" s="651" t="s">
        <v>389</v>
      </c>
      <c r="F139" s="651" t="s">
        <v>2587</v>
      </c>
      <c r="G139" s="651"/>
      <c r="H139" s="649" t="s">
        <v>286</v>
      </c>
      <c r="I139" s="649"/>
      <c r="J139" s="209" t="s">
        <v>287</v>
      </c>
      <c r="K139" s="209" t="s">
        <v>16</v>
      </c>
      <c r="L139" s="210">
        <v>598</v>
      </c>
    </row>
    <row r="140" spans="1:12" x14ac:dyDescent="0.2">
      <c r="A140" s="652"/>
      <c r="B140" s="651"/>
      <c r="C140" s="654"/>
      <c r="D140" s="655"/>
      <c r="E140" s="651"/>
      <c r="F140" s="651"/>
      <c r="G140" s="651"/>
      <c r="H140" s="649" t="s">
        <v>242</v>
      </c>
      <c r="I140" s="649"/>
      <c r="J140" s="209" t="s">
        <v>287</v>
      </c>
      <c r="K140" s="209" t="s">
        <v>287</v>
      </c>
      <c r="L140" s="210">
        <v>0</v>
      </c>
    </row>
    <row r="141" spans="1:12" ht="24" x14ac:dyDescent="0.2">
      <c r="A141" s="652"/>
      <c r="B141" s="203" t="s">
        <v>6</v>
      </c>
      <c r="C141" s="207" t="s">
        <v>5</v>
      </c>
      <c r="D141" s="207" t="s">
        <v>288</v>
      </c>
      <c r="E141" s="207" t="s">
        <v>289</v>
      </c>
      <c r="F141" s="650"/>
      <c r="G141" s="650"/>
      <c r="H141" s="649" t="s">
        <v>290</v>
      </c>
      <c r="I141" s="649"/>
      <c r="J141" s="651" t="s">
        <v>287</v>
      </c>
      <c r="K141" s="651" t="s">
        <v>287</v>
      </c>
      <c r="L141" s="648">
        <v>0</v>
      </c>
    </row>
    <row r="142" spans="1:12" ht="36" x14ac:dyDescent="0.2">
      <c r="A142" s="652"/>
      <c r="B142" s="209" t="s">
        <v>4657</v>
      </c>
      <c r="C142" s="209" t="s">
        <v>2587</v>
      </c>
      <c r="D142" s="211">
        <v>43376</v>
      </c>
      <c r="E142" s="209" t="s">
        <v>711</v>
      </c>
      <c r="F142" s="650"/>
      <c r="G142" s="650"/>
      <c r="H142" s="649"/>
      <c r="I142" s="649"/>
      <c r="J142" s="651"/>
      <c r="K142" s="651"/>
      <c r="L142" s="648"/>
    </row>
    <row r="143" spans="1:12" ht="24" x14ac:dyDescent="0.2">
      <c r="A143" s="652">
        <v>1525</v>
      </c>
      <c r="B143" s="203" t="s">
        <v>12</v>
      </c>
      <c r="C143" s="207" t="s">
        <v>11</v>
      </c>
      <c r="D143" s="207" t="s">
        <v>280</v>
      </c>
      <c r="E143" s="207" t="s">
        <v>281</v>
      </c>
      <c r="F143" s="653" t="s">
        <v>8</v>
      </c>
      <c r="G143" s="653"/>
      <c r="H143" s="650"/>
      <c r="I143" s="650"/>
      <c r="J143" s="650"/>
      <c r="K143" s="650"/>
      <c r="L143" s="650"/>
    </row>
    <row r="144" spans="1:12" x14ac:dyDescent="0.2">
      <c r="A144" s="652"/>
      <c r="B144" s="651" t="s">
        <v>4655</v>
      </c>
      <c r="C144" s="654" t="s">
        <v>4658</v>
      </c>
      <c r="D144" s="655">
        <v>43387</v>
      </c>
      <c r="E144" s="651" t="s">
        <v>2337</v>
      </c>
      <c r="F144" s="651" t="s">
        <v>2338</v>
      </c>
      <c r="G144" s="651"/>
      <c r="H144" s="649" t="s">
        <v>286</v>
      </c>
      <c r="I144" s="649"/>
      <c r="J144" s="209" t="s">
        <v>287</v>
      </c>
      <c r="K144" s="209" t="s">
        <v>16</v>
      </c>
      <c r="L144" s="210">
        <v>416.74</v>
      </c>
    </row>
    <row r="145" spans="1:12" x14ac:dyDescent="0.2">
      <c r="A145" s="652"/>
      <c r="B145" s="651"/>
      <c r="C145" s="654"/>
      <c r="D145" s="655"/>
      <c r="E145" s="651"/>
      <c r="F145" s="651"/>
      <c r="G145" s="651"/>
      <c r="H145" s="649" t="s">
        <v>242</v>
      </c>
      <c r="I145" s="649"/>
      <c r="J145" s="209" t="s">
        <v>287</v>
      </c>
      <c r="K145" s="209" t="s">
        <v>16</v>
      </c>
      <c r="L145" s="210">
        <v>451.43</v>
      </c>
    </row>
    <row r="146" spans="1:12" ht="24" x14ac:dyDescent="0.2">
      <c r="A146" s="652"/>
      <c r="B146" s="203" t="s">
        <v>6</v>
      </c>
      <c r="C146" s="207" t="s">
        <v>5</v>
      </c>
      <c r="D146" s="207" t="s">
        <v>288</v>
      </c>
      <c r="E146" s="207" t="s">
        <v>289</v>
      </c>
      <c r="F146" s="650"/>
      <c r="G146" s="650"/>
      <c r="H146" s="649" t="s">
        <v>290</v>
      </c>
      <c r="I146" s="649"/>
      <c r="J146" s="651" t="s">
        <v>287</v>
      </c>
      <c r="K146" s="651" t="s">
        <v>16</v>
      </c>
      <c r="L146" s="648">
        <v>50</v>
      </c>
    </row>
    <row r="147" spans="1:12" ht="36" x14ac:dyDescent="0.2">
      <c r="A147" s="652"/>
      <c r="B147" s="209" t="s">
        <v>4657</v>
      </c>
      <c r="C147" s="209" t="s">
        <v>2338</v>
      </c>
      <c r="D147" s="211">
        <v>43389</v>
      </c>
      <c r="E147" s="209" t="s">
        <v>1548</v>
      </c>
      <c r="F147" s="650"/>
      <c r="G147" s="650"/>
      <c r="H147" s="649"/>
      <c r="I147" s="649"/>
      <c r="J147" s="651"/>
      <c r="K147" s="651"/>
      <c r="L147" s="648"/>
    </row>
    <row r="148" spans="1:12" ht="24" x14ac:dyDescent="0.2">
      <c r="A148" s="652">
        <v>1526</v>
      </c>
      <c r="B148" s="203" t="s">
        <v>12</v>
      </c>
      <c r="C148" s="207" t="s">
        <v>11</v>
      </c>
      <c r="D148" s="207" t="s">
        <v>280</v>
      </c>
      <c r="E148" s="207" t="s">
        <v>281</v>
      </c>
      <c r="F148" s="653" t="s">
        <v>8</v>
      </c>
      <c r="G148" s="653"/>
      <c r="H148" s="650"/>
      <c r="I148" s="650"/>
      <c r="J148" s="650"/>
      <c r="K148" s="650"/>
      <c r="L148" s="650"/>
    </row>
    <row r="149" spans="1:12" x14ac:dyDescent="0.2">
      <c r="A149" s="652"/>
      <c r="B149" s="651" t="s">
        <v>4655</v>
      </c>
      <c r="C149" s="654" t="s">
        <v>4659</v>
      </c>
      <c r="D149" s="655">
        <v>43404</v>
      </c>
      <c r="E149" s="651" t="s">
        <v>664</v>
      </c>
      <c r="F149" s="651" t="s">
        <v>3850</v>
      </c>
      <c r="G149" s="651"/>
      <c r="H149" s="649" t="s">
        <v>286</v>
      </c>
      <c r="I149" s="649"/>
      <c r="J149" s="209" t="s">
        <v>287</v>
      </c>
      <c r="K149" s="209" t="s">
        <v>16</v>
      </c>
      <c r="L149" s="210">
        <v>555.25</v>
      </c>
    </row>
    <row r="150" spans="1:12" x14ac:dyDescent="0.2">
      <c r="A150" s="652"/>
      <c r="B150" s="651"/>
      <c r="C150" s="654"/>
      <c r="D150" s="655"/>
      <c r="E150" s="651"/>
      <c r="F150" s="651"/>
      <c r="G150" s="651"/>
      <c r="H150" s="649" t="s">
        <v>242</v>
      </c>
      <c r="I150" s="649"/>
      <c r="J150" s="209" t="s">
        <v>287</v>
      </c>
      <c r="K150" s="209" t="s">
        <v>287</v>
      </c>
      <c r="L150" s="210">
        <v>0</v>
      </c>
    </row>
    <row r="151" spans="1:12" ht="24" x14ac:dyDescent="0.2">
      <c r="A151" s="652"/>
      <c r="B151" s="203" t="s">
        <v>6</v>
      </c>
      <c r="C151" s="207" t="s">
        <v>5</v>
      </c>
      <c r="D151" s="207" t="s">
        <v>288</v>
      </c>
      <c r="E151" s="207" t="s">
        <v>289</v>
      </c>
      <c r="F151" s="650"/>
      <c r="G151" s="650"/>
      <c r="H151" s="649" t="s">
        <v>290</v>
      </c>
      <c r="I151" s="649"/>
      <c r="J151" s="651" t="s">
        <v>287</v>
      </c>
      <c r="K151" s="651" t="s">
        <v>287</v>
      </c>
      <c r="L151" s="648">
        <v>0</v>
      </c>
    </row>
    <row r="152" spans="1:12" ht="36" x14ac:dyDescent="0.2">
      <c r="A152" s="652"/>
      <c r="B152" s="209" t="s">
        <v>4657</v>
      </c>
      <c r="C152" s="209" t="s">
        <v>3850</v>
      </c>
      <c r="D152" s="211">
        <v>43406</v>
      </c>
      <c r="E152" s="209" t="s">
        <v>1889</v>
      </c>
      <c r="F152" s="650"/>
      <c r="G152" s="650"/>
      <c r="H152" s="649"/>
      <c r="I152" s="649"/>
      <c r="J152" s="651"/>
      <c r="K152" s="651"/>
      <c r="L152" s="648"/>
    </row>
    <row r="153" spans="1:12" ht="24" x14ac:dyDescent="0.2">
      <c r="A153" s="652">
        <v>1527</v>
      </c>
      <c r="B153" s="203" t="s">
        <v>12</v>
      </c>
      <c r="C153" s="207" t="s">
        <v>11</v>
      </c>
      <c r="D153" s="207" t="s">
        <v>280</v>
      </c>
      <c r="E153" s="207" t="s">
        <v>281</v>
      </c>
      <c r="F153" s="653" t="s">
        <v>8</v>
      </c>
      <c r="G153" s="653"/>
      <c r="H153" s="650"/>
      <c r="I153" s="650"/>
      <c r="J153" s="650"/>
      <c r="K153" s="650"/>
      <c r="L153" s="650"/>
    </row>
    <row r="154" spans="1:12" x14ac:dyDescent="0.2">
      <c r="A154" s="652"/>
      <c r="B154" s="651" t="s">
        <v>4655</v>
      </c>
      <c r="C154" s="654" t="s">
        <v>4660</v>
      </c>
      <c r="D154" s="655">
        <v>43415</v>
      </c>
      <c r="E154" s="651" t="s">
        <v>432</v>
      </c>
      <c r="F154" s="651" t="s">
        <v>812</v>
      </c>
      <c r="G154" s="651"/>
      <c r="H154" s="649" t="s">
        <v>286</v>
      </c>
      <c r="I154" s="649"/>
      <c r="J154" s="209" t="s">
        <v>287</v>
      </c>
      <c r="K154" s="209" t="s">
        <v>16</v>
      </c>
      <c r="L154" s="210">
        <v>436</v>
      </c>
    </row>
    <row r="155" spans="1:12" x14ac:dyDescent="0.2">
      <c r="A155" s="652"/>
      <c r="B155" s="651"/>
      <c r="C155" s="654"/>
      <c r="D155" s="655"/>
      <c r="E155" s="651"/>
      <c r="F155" s="651"/>
      <c r="G155" s="651"/>
      <c r="H155" s="649" t="s">
        <v>242</v>
      </c>
      <c r="I155" s="649"/>
      <c r="J155" s="651" t="s">
        <v>287</v>
      </c>
      <c r="K155" s="651" t="s">
        <v>16</v>
      </c>
      <c r="L155" s="648">
        <v>554</v>
      </c>
    </row>
    <row r="156" spans="1:12" x14ac:dyDescent="0.2">
      <c r="A156" s="652"/>
      <c r="B156" s="651"/>
      <c r="C156" s="654"/>
      <c r="D156" s="655"/>
      <c r="E156" s="651"/>
      <c r="F156" s="651"/>
      <c r="G156" s="651"/>
      <c r="H156" s="649"/>
      <c r="I156" s="649"/>
      <c r="J156" s="651"/>
      <c r="K156" s="651"/>
      <c r="L156" s="648"/>
    </row>
    <row r="157" spans="1:12" ht="24" x14ac:dyDescent="0.2">
      <c r="A157" s="652"/>
      <c r="B157" s="203" t="s">
        <v>6</v>
      </c>
      <c r="C157" s="207" t="s">
        <v>5</v>
      </c>
      <c r="D157" s="207" t="s">
        <v>288</v>
      </c>
      <c r="E157" s="207" t="s">
        <v>289</v>
      </c>
      <c r="F157" s="650"/>
      <c r="G157" s="650"/>
      <c r="H157" s="649" t="s">
        <v>290</v>
      </c>
      <c r="I157" s="649"/>
      <c r="J157" s="651" t="s">
        <v>287</v>
      </c>
      <c r="K157" s="651" t="s">
        <v>16</v>
      </c>
      <c r="L157" s="648">
        <v>134.96</v>
      </c>
    </row>
    <row r="158" spans="1:12" ht="36" x14ac:dyDescent="0.2">
      <c r="A158" s="652"/>
      <c r="B158" s="209" t="s">
        <v>4657</v>
      </c>
      <c r="C158" s="209" t="s">
        <v>812</v>
      </c>
      <c r="D158" s="211">
        <v>43417</v>
      </c>
      <c r="E158" s="209" t="s">
        <v>2412</v>
      </c>
      <c r="F158" s="650"/>
      <c r="G158" s="650"/>
      <c r="H158" s="649"/>
      <c r="I158" s="649"/>
      <c r="J158" s="651"/>
      <c r="K158" s="651"/>
      <c r="L158" s="648"/>
    </row>
    <row r="159" spans="1:12" ht="24" x14ac:dyDescent="0.2">
      <c r="A159" s="652">
        <v>1528</v>
      </c>
      <c r="B159" s="203" t="s">
        <v>12</v>
      </c>
      <c r="C159" s="207" t="s">
        <v>11</v>
      </c>
      <c r="D159" s="207" t="s">
        <v>280</v>
      </c>
      <c r="E159" s="207" t="s">
        <v>281</v>
      </c>
      <c r="F159" s="653" t="s">
        <v>8</v>
      </c>
      <c r="G159" s="653"/>
      <c r="H159" s="650"/>
      <c r="I159" s="650"/>
      <c r="J159" s="650"/>
      <c r="K159" s="650"/>
      <c r="L159" s="650"/>
    </row>
    <row r="160" spans="1:12" x14ac:dyDescent="0.2">
      <c r="A160" s="652"/>
      <c r="B160" s="651" t="s">
        <v>4655</v>
      </c>
      <c r="C160" s="654" t="s">
        <v>4661</v>
      </c>
      <c r="D160" s="655">
        <v>43530</v>
      </c>
      <c r="E160" s="651" t="s">
        <v>354</v>
      </c>
      <c r="F160" s="651" t="s">
        <v>465</v>
      </c>
      <c r="G160" s="651"/>
      <c r="H160" s="649" t="s">
        <v>286</v>
      </c>
      <c r="I160" s="649"/>
      <c r="J160" s="209" t="s">
        <v>16</v>
      </c>
      <c r="K160" s="209" t="s">
        <v>287</v>
      </c>
      <c r="L160" s="210">
        <v>1666.55</v>
      </c>
    </row>
    <row r="161" spans="1:12" x14ac:dyDescent="0.2">
      <c r="A161" s="652"/>
      <c r="B161" s="651"/>
      <c r="C161" s="654"/>
      <c r="D161" s="655"/>
      <c r="E161" s="651"/>
      <c r="F161" s="651"/>
      <c r="G161" s="651"/>
      <c r="H161" s="649" t="s">
        <v>242</v>
      </c>
      <c r="I161" s="649"/>
      <c r="J161" s="209" t="s">
        <v>16</v>
      </c>
      <c r="K161" s="209" t="s">
        <v>287</v>
      </c>
      <c r="L161" s="210">
        <v>939.38</v>
      </c>
    </row>
    <row r="162" spans="1:12" ht="24" x14ac:dyDescent="0.2">
      <c r="A162" s="652"/>
      <c r="B162" s="203" t="s">
        <v>6</v>
      </c>
      <c r="C162" s="207" t="s">
        <v>5</v>
      </c>
      <c r="D162" s="207" t="s">
        <v>288</v>
      </c>
      <c r="E162" s="207" t="s">
        <v>289</v>
      </c>
      <c r="F162" s="650"/>
      <c r="G162" s="650"/>
      <c r="H162" s="649" t="s">
        <v>290</v>
      </c>
      <c r="I162" s="649"/>
      <c r="J162" s="651" t="s">
        <v>16</v>
      </c>
      <c r="K162" s="651" t="s">
        <v>16</v>
      </c>
      <c r="L162" s="648">
        <v>1195.3699999999999</v>
      </c>
    </row>
    <row r="163" spans="1:12" ht="36" x14ac:dyDescent="0.2">
      <c r="A163" s="652"/>
      <c r="B163" s="209" t="s">
        <v>4657</v>
      </c>
      <c r="C163" s="209" t="s">
        <v>465</v>
      </c>
      <c r="D163" s="211">
        <v>43539</v>
      </c>
      <c r="E163" s="209" t="s">
        <v>4662</v>
      </c>
      <c r="F163" s="650"/>
      <c r="G163" s="650"/>
      <c r="H163" s="649"/>
      <c r="I163" s="649"/>
      <c r="J163" s="651"/>
      <c r="K163" s="651"/>
      <c r="L163" s="648"/>
    </row>
    <row r="164" spans="1:12" ht="24" x14ac:dyDescent="0.2">
      <c r="A164" s="652">
        <v>1529</v>
      </c>
      <c r="B164" s="203" t="s">
        <v>12</v>
      </c>
      <c r="C164" s="207" t="s">
        <v>11</v>
      </c>
      <c r="D164" s="207" t="s">
        <v>280</v>
      </c>
      <c r="E164" s="207" t="s">
        <v>281</v>
      </c>
      <c r="F164" s="653" t="s">
        <v>8</v>
      </c>
      <c r="G164" s="653"/>
      <c r="H164" s="650"/>
      <c r="I164" s="650"/>
      <c r="J164" s="650"/>
      <c r="K164" s="650"/>
      <c r="L164" s="650"/>
    </row>
    <row r="165" spans="1:12" x14ac:dyDescent="0.2">
      <c r="A165" s="652"/>
      <c r="B165" s="651" t="s">
        <v>4655</v>
      </c>
      <c r="C165" s="654" t="s">
        <v>4661</v>
      </c>
      <c r="D165" s="655">
        <v>43530</v>
      </c>
      <c r="E165" s="651" t="s">
        <v>354</v>
      </c>
      <c r="F165" s="651" t="s">
        <v>4663</v>
      </c>
      <c r="G165" s="651"/>
      <c r="H165" s="649" t="s">
        <v>286</v>
      </c>
      <c r="I165" s="649"/>
      <c r="J165" s="209" t="s">
        <v>287</v>
      </c>
      <c r="K165" s="209" t="s">
        <v>16</v>
      </c>
      <c r="L165" s="210">
        <v>378.09</v>
      </c>
    </row>
    <row r="166" spans="1:12" x14ac:dyDescent="0.2">
      <c r="A166" s="652"/>
      <c r="B166" s="651"/>
      <c r="C166" s="654"/>
      <c r="D166" s="655"/>
      <c r="E166" s="651"/>
      <c r="F166" s="651"/>
      <c r="G166" s="651"/>
      <c r="H166" s="649" t="s">
        <v>242</v>
      </c>
      <c r="I166" s="649"/>
      <c r="J166" s="209" t="s">
        <v>287</v>
      </c>
      <c r="K166" s="209" t="s">
        <v>16</v>
      </c>
      <c r="L166" s="210">
        <v>1344.35</v>
      </c>
    </row>
    <row r="167" spans="1:12" ht="24" x14ac:dyDescent="0.2">
      <c r="A167" s="652"/>
      <c r="B167" s="203" t="s">
        <v>6</v>
      </c>
      <c r="C167" s="207" t="s">
        <v>5</v>
      </c>
      <c r="D167" s="207" t="s">
        <v>288</v>
      </c>
      <c r="E167" s="207" t="s">
        <v>289</v>
      </c>
      <c r="F167" s="650"/>
      <c r="G167" s="650"/>
      <c r="H167" s="649" t="s">
        <v>290</v>
      </c>
      <c r="I167" s="649"/>
      <c r="J167" s="651" t="s">
        <v>287</v>
      </c>
      <c r="K167" s="651" t="s">
        <v>287</v>
      </c>
      <c r="L167" s="648">
        <v>0</v>
      </c>
    </row>
    <row r="168" spans="1:12" ht="36" x14ac:dyDescent="0.2">
      <c r="A168" s="652"/>
      <c r="B168" s="209" t="s">
        <v>4657</v>
      </c>
      <c r="C168" s="209" t="s">
        <v>4663</v>
      </c>
      <c r="D168" s="211">
        <v>43539</v>
      </c>
      <c r="E168" s="209" t="s">
        <v>4662</v>
      </c>
      <c r="F168" s="650"/>
      <c r="G168" s="650"/>
      <c r="H168" s="649"/>
      <c r="I168" s="649"/>
      <c r="J168" s="651"/>
      <c r="K168" s="651"/>
      <c r="L168" s="648"/>
    </row>
    <row r="169" spans="1:12" ht="24" x14ac:dyDescent="0.2">
      <c r="A169" s="652">
        <v>1530</v>
      </c>
      <c r="B169" s="203" t="s">
        <v>12</v>
      </c>
      <c r="C169" s="207" t="s">
        <v>11</v>
      </c>
      <c r="D169" s="207" t="s">
        <v>280</v>
      </c>
      <c r="E169" s="207" t="s">
        <v>281</v>
      </c>
      <c r="F169" s="653" t="s">
        <v>8</v>
      </c>
      <c r="G169" s="653"/>
      <c r="H169" s="650"/>
      <c r="I169" s="650"/>
      <c r="J169" s="650"/>
      <c r="K169" s="650"/>
      <c r="L169" s="650"/>
    </row>
    <row r="170" spans="1:12" x14ac:dyDescent="0.2">
      <c r="A170" s="652"/>
      <c r="B170" s="651" t="s">
        <v>4655</v>
      </c>
      <c r="C170" s="654" t="s">
        <v>4664</v>
      </c>
      <c r="D170" s="655">
        <v>43548</v>
      </c>
      <c r="E170" s="651" t="s">
        <v>458</v>
      </c>
      <c r="F170" s="651" t="s">
        <v>1970</v>
      </c>
      <c r="G170" s="651"/>
      <c r="H170" s="649" t="s">
        <v>286</v>
      </c>
      <c r="I170" s="649"/>
      <c r="J170" s="209" t="s">
        <v>287</v>
      </c>
      <c r="K170" s="209" t="s">
        <v>287</v>
      </c>
      <c r="L170" s="210">
        <v>0</v>
      </c>
    </row>
    <row r="171" spans="1:12" x14ac:dyDescent="0.2">
      <c r="A171" s="652"/>
      <c r="B171" s="651"/>
      <c r="C171" s="654"/>
      <c r="D171" s="655"/>
      <c r="E171" s="651"/>
      <c r="F171" s="651"/>
      <c r="G171" s="651"/>
      <c r="H171" s="649" t="s">
        <v>242</v>
      </c>
      <c r="I171" s="649"/>
      <c r="J171" s="209" t="s">
        <v>287</v>
      </c>
      <c r="K171" s="209" t="s">
        <v>287</v>
      </c>
      <c r="L171" s="210">
        <v>0</v>
      </c>
    </row>
    <row r="172" spans="1:12" ht="24" x14ac:dyDescent="0.2">
      <c r="A172" s="652"/>
      <c r="B172" s="203" t="s">
        <v>6</v>
      </c>
      <c r="C172" s="207" t="s">
        <v>5</v>
      </c>
      <c r="D172" s="207" t="s">
        <v>288</v>
      </c>
      <c r="E172" s="207" t="s">
        <v>289</v>
      </c>
      <c r="F172" s="650"/>
      <c r="G172" s="650"/>
      <c r="H172" s="649" t="s">
        <v>290</v>
      </c>
      <c r="I172" s="649"/>
      <c r="J172" s="651" t="s">
        <v>16</v>
      </c>
      <c r="K172" s="651" t="s">
        <v>287</v>
      </c>
      <c r="L172" s="648">
        <v>1230</v>
      </c>
    </row>
    <row r="173" spans="1:12" ht="36" x14ac:dyDescent="0.2">
      <c r="A173" s="652"/>
      <c r="B173" s="209" t="s">
        <v>4657</v>
      </c>
      <c r="C173" s="209" t="s">
        <v>1970</v>
      </c>
      <c r="D173" s="211">
        <v>43554</v>
      </c>
      <c r="E173" s="209" t="s">
        <v>4665</v>
      </c>
      <c r="F173" s="650"/>
      <c r="G173" s="650"/>
      <c r="H173" s="649"/>
      <c r="I173" s="649"/>
      <c r="J173" s="651"/>
      <c r="K173" s="651"/>
      <c r="L173" s="648"/>
    </row>
    <row r="174" spans="1:12" ht="24" x14ac:dyDescent="0.2">
      <c r="A174" s="652">
        <v>1531</v>
      </c>
      <c r="B174" s="203" t="s">
        <v>12</v>
      </c>
      <c r="C174" s="207" t="s">
        <v>11</v>
      </c>
      <c r="D174" s="207" t="s">
        <v>280</v>
      </c>
      <c r="E174" s="207" t="s">
        <v>281</v>
      </c>
      <c r="F174" s="653" t="s">
        <v>8</v>
      </c>
      <c r="G174" s="653"/>
      <c r="H174" s="650"/>
      <c r="I174" s="650"/>
      <c r="J174" s="650"/>
      <c r="K174" s="650"/>
      <c r="L174" s="650"/>
    </row>
    <row r="175" spans="1:12" x14ac:dyDescent="0.2">
      <c r="A175" s="652"/>
      <c r="B175" s="651" t="s">
        <v>4655</v>
      </c>
      <c r="C175" s="654" t="s">
        <v>4664</v>
      </c>
      <c r="D175" s="655">
        <v>43548</v>
      </c>
      <c r="E175" s="651" t="s">
        <v>458</v>
      </c>
      <c r="F175" s="651" t="s">
        <v>2565</v>
      </c>
      <c r="G175" s="651"/>
      <c r="H175" s="649" t="s">
        <v>286</v>
      </c>
      <c r="I175" s="649"/>
      <c r="J175" s="209" t="s">
        <v>287</v>
      </c>
      <c r="K175" s="209" t="s">
        <v>16</v>
      </c>
      <c r="L175" s="210">
        <v>948.78</v>
      </c>
    </row>
    <row r="176" spans="1:12" x14ac:dyDescent="0.2">
      <c r="A176" s="652"/>
      <c r="B176" s="651"/>
      <c r="C176" s="654"/>
      <c r="D176" s="655"/>
      <c r="E176" s="651"/>
      <c r="F176" s="651"/>
      <c r="G176" s="651"/>
      <c r="H176" s="649" t="s">
        <v>242</v>
      </c>
      <c r="I176" s="649"/>
      <c r="J176" s="209" t="s">
        <v>287</v>
      </c>
      <c r="K176" s="209" t="s">
        <v>16</v>
      </c>
      <c r="L176" s="210">
        <v>2756.99</v>
      </c>
    </row>
    <row r="177" spans="1:12" ht="24" x14ac:dyDescent="0.2">
      <c r="A177" s="652"/>
      <c r="B177" s="203" t="s">
        <v>6</v>
      </c>
      <c r="C177" s="207" t="s">
        <v>5</v>
      </c>
      <c r="D177" s="207" t="s">
        <v>288</v>
      </c>
      <c r="E177" s="207" t="s">
        <v>289</v>
      </c>
      <c r="F177" s="650"/>
      <c r="G177" s="650"/>
      <c r="H177" s="649" t="s">
        <v>290</v>
      </c>
      <c r="I177" s="649"/>
      <c r="J177" s="651" t="s">
        <v>287</v>
      </c>
      <c r="K177" s="651" t="s">
        <v>16</v>
      </c>
      <c r="L177" s="648">
        <v>150</v>
      </c>
    </row>
    <row r="178" spans="1:12" ht="36" x14ac:dyDescent="0.2">
      <c r="A178" s="652"/>
      <c r="B178" s="209" t="s">
        <v>4657</v>
      </c>
      <c r="C178" s="209" t="s">
        <v>2565</v>
      </c>
      <c r="D178" s="211">
        <v>43554</v>
      </c>
      <c r="E178" s="209" t="s">
        <v>4665</v>
      </c>
      <c r="F178" s="650"/>
      <c r="G178" s="650"/>
      <c r="H178" s="649"/>
      <c r="I178" s="649"/>
      <c r="J178" s="651"/>
      <c r="K178" s="651"/>
      <c r="L178" s="648"/>
    </row>
    <row r="179" spans="1:12" ht="24" x14ac:dyDescent="0.2">
      <c r="A179" s="652">
        <v>1532</v>
      </c>
      <c r="B179" s="203" t="s">
        <v>12</v>
      </c>
      <c r="C179" s="207" t="s">
        <v>11</v>
      </c>
      <c r="D179" s="207" t="s">
        <v>280</v>
      </c>
      <c r="E179" s="207" t="s">
        <v>281</v>
      </c>
      <c r="F179" s="653" t="s">
        <v>8</v>
      </c>
      <c r="G179" s="653"/>
      <c r="H179" s="650"/>
      <c r="I179" s="650"/>
      <c r="J179" s="650"/>
      <c r="K179" s="650"/>
      <c r="L179" s="650"/>
    </row>
    <row r="180" spans="1:12" x14ac:dyDescent="0.2">
      <c r="A180" s="652"/>
      <c r="B180" s="651" t="s">
        <v>4666</v>
      </c>
      <c r="C180" s="654" t="s">
        <v>4667</v>
      </c>
      <c r="D180" s="655">
        <v>43379</v>
      </c>
      <c r="E180" s="651" t="s">
        <v>4668</v>
      </c>
      <c r="F180" s="651" t="s">
        <v>4669</v>
      </c>
      <c r="G180" s="651"/>
      <c r="H180" s="649" t="s">
        <v>286</v>
      </c>
      <c r="I180" s="649"/>
      <c r="J180" s="209" t="s">
        <v>287</v>
      </c>
      <c r="K180" s="209" t="s">
        <v>16</v>
      </c>
      <c r="L180" s="210">
        <v>733.2</v>
      </c>
    </row>
    <row r="181" spans="1:12" x14ac:dyDescent="0.2">
      <c r="A181" s="652"/>
      <c r="B181" s="651"/>
      <c r="C181" s="654"/>
      <c r="D181" s="655"/>
      <c r="E181" s="651"/>
      <c r="F181" s="651"/>
      <c r="G181" s="651"/>
      <c r="H181" s="649" t="s">
        <v>242</v>
      </c>
      <c r="I181" s="649"/>
      <c r="J181" s="209" t="s">
        <v>287</v>
      </c>
      <c r="K181" s="209" t="s">
        <v>287</v>
      </c>
      <c r="L181" s="210">
        <v>0</v>
      </c>
    </row>
    <row r="182" spans="1:12" ht="24" x14ac:dyDescent="0.2">
      <c r="A182" s="652"/>
      <c r="B182" s="203" t="s">
        <v>6</v>
      </c>
      <c r="C182" s="207" t="s">
        <v>5</v>
      </c>
      <c r="D182" s="207" t="s">
        <v>288</v>
      </c>
      <c r="E182" s="207" t="s">
        <v>289</v>
      </c>
      <c r="F182" s="650"/>
      <c r="G182" s="650"/>
      <c r="H182" s="649" t="s">
        <v>290</v>
      </c>
      <c r="I182" s="649"/>
      <c r="J182" s="651" t="s">
        <v>287</v>
      </c>
      <c r="K182" s="651" t="s">
        <v>16</v>
      </c>
      <c r="L182" s="648">
        <v>40</v>
      </c>
    </row>
    <row r="183" spans="1:12" ht="24" x14ac:dyDescent="0.2">
      <c r="A183" s="652"/>
      <c r="B183" s="209" t="s">
        <v>4670</v>
      </c>
      <c r="C183" s="209" t="s">
        <v>4669</v>
      </c>
      <c r="D183" s="211">
        <v>43386</v>
      </c>
      <c r="E183" s="209" t="s">
        <v>4671</v>
      </c>
      <c r="F183" s="650"/>
      <c r="G183" s="650"/>
      <c r="H183" s="649"/>
      <c r="I183" s="649"/>
      <c r="J183" s="651"/>
      <c r="K183" s="651"/>
      <c r="L183" s="648"/>
    </row>
    <row r="184" spans="1:12" ht="24" x14ac:dyDescent="0.2">
      <c r="A184" s="652">
        <v>1533</v>
      </c>
      <c r="B184" s="203" t="s">
        <v>12</v>
      </c>
      <c r="C184" s="207" t="s">
        <v>11</v>
      </c>
      <c r="D184" s="207" t="s">
        <v>280</v>
      </c>
      <c r="E184" s="207" t="s">
        <v>281</v>
      </c>
      <c r="F184" s="653" t="s">
        <v>8</v>
      </c>
      <c r="G184" s="653"/>
      <c r="H184" s="650"/>
      <c r="I184" s="650"/>
      <c r="J184" s="650"/>
      <c r="K184" s="650"/>
      <c r="L184" s="650"/>
    </row>
    <row r="185" spans="1:12" x14ac:dyDescent="0.2">
      <c r="A185" s="652"/>
      <c r="B185" s="651" t="s">
        <v>4672</v>
      </c>
      <c r="C185" s="651" t="s">
        <v>4673</v>
      </c>
      <c r="D185" s="655">
        <v>43434</v>
      </c>
      <c r="E185" s="651" t="s">
        <v>4674</v>
      </c>
      <c r="F185" s="651" t="s">
        <v>4675</v>
      </c>
      <c r="G185" s="651"/>
      <c r="H185" s="649" t="s">
        <v>286</v>
      </c>
      <c r="I185" s="649"/>
      <c r="J185" s="209" t="s">
        <v>287</v>
      </c>
      <c r="K185" s="209" t="s">
        <v>16</v>
      </c>
      <c r="L185" s="210">
        <v>162.4</v>
      </c>
    </row>
    <row r="186" spans="1:12" x14ac:dyDescent="0.2">
      <c r="A186" s="652"/>
      <c r="B186" s="651"/>
      <c r="C186" s="651"/>
      <c r="D186" s="655"/>
      <c r="E186" s="651"/>
      <c r="F186" s="651"/>
      <c r="G186" s="651"/>
      <c r="H186" s="649" t="s">
        <v>242</v>
      </c>
      <c r="I186" s="649"/>
      <c r="J186" s="209" t="s">
        <v>287</v>
      </c>
      <c r="K186" s="209" t="s">
        <v>16</v>
      </c>
      <c r="L186" s="210">
        <v>248.4</v>
      </c>
    </row>
    <row r="187" spans="1:12" ht="24" x14ac:dyDescent="0.2">
      <c r="A187" s="652"/>
      <c r="B187" s="203" t="s">
        <v>6</v>
      </c>
      <c r="C187" s="207" t="s">
        <v>5</v>
      </c>
      <c r="D187" s="207" t="s">
        <v>288</v>
      </c>
      <c r="E187" s="207" t="s">
        <v>289</v>
      </c>
      <c r="F187" s="650"/>
      <c r="G187" s="650"/>
      <c r="H187" s="649" t="s">
        <v>290</v>
      </c>
      <c r="I187" s="649"/>
      <c r="J187" s="651" t="s">
        <v>287</v>
      </c>
      <c r="K187" s="651" t="s">
        <v>16</v>
      </c>
      <c r="L187" s="648">
        <v>375</v>
      </c>
    </row>
    <row r="188" spans="1:12" ht="36" x14ac:dyDescent="0.2">
      <c r="A188" s="652"/>
      <c r="B188" s="209" t="s">
        <v>4377</v>
      </c>
      <c r="C188" s="209" t="s">
        <v>4675</v>
      </c>
      <c r="D188" s="211">
        <v>43435</v>
      </c>
      <c r="E188" s="209" t="s">
        <v>4676</v>
      </c>
      <c r="F188" s="650"/>
      <c r="G188" s="650"/>
      <c r="H188" s="649"/>
      <c r="I188" s="649"/>
      <c r="J188" s="651"/>
      <c r="K188" s="651"/>
      <c r="L188" s="648"/>
    </row>
    <row r="189" spans="1:12" ht="24" x14ac:dyDescent="0.2">
      <c r="A189" s="652">
        <v>1534</v>
      </c>
      <c r="B189" s="203" t="s">
        <v>12</v>
      </c>
      <c r="C189" s="207" t="s">
        <v>11</v>
      </c>
      <c r="D189" s="207" t="s">
        <v>280</v>
      </c>
      <c r="E189" s="207" t="s">
        <v>281</v>
      </c>
      <c r="F189" s="653" t="s">
        <v>8</v>
      </c>
      <c r="G189" s="653"/>
      <c r="H189" s="650"/>
      <c r="I189" s="650"/>
      <c r="J189" s="650"/>
      <c r="K189" s="650"/>
      <c r="L189" s="650"/>
    </row>
    <row r="190" spans="1:12" x14ac:dyDescent="0.2">
      <c r="A190" s="652"/>
      <c r="B190" s="651" t="s">
        <v>4677</v>
      </c>
      <c r="C190" s="654" t="s">
        <v>4678</v>
      </c>
      <c r="D190" s="655">
        <v>43521</v>
      </c>
      <c r="E190" s="651" t="s">
        <v>1336</v>
      </c>
      <c r="F190" s="651" t="s">
        <v>1337</v>
      </c>
      <c r="G190" s="651"/>
      <c r="H190" s="649" t="s">
        <v>286</v>
      </c>
      <c r="I190" s="649"/>
      <c r="J190" s="209" t="s">
        <v>287</v>
      </c>
      <c r="K190" s="209" t="s">
        <v>16</v>
      </c>
      <c r="L190" s="210">
        <v>174</v>
      </c>
    </row>
    <row r="191" spans="1:12" x14ac:dyDescent="0.2">
      <c r="A191" s="652"/>
      <c r="B191" s="651"/>
      <c r="C191" s="654"/>
      <c r="D191" s="655"/>
      <c r="E191" s="651"/>
      <c r="F191" s="651"/>
      <c r="G191" s="651"/>
      <c r="H191" s="649" t="s">
        <v>242</v>
      </c>
      <c r="I191" s="649"/>
      <c r="J191" s="209" t="s">
        <v>287</v>
      </c>
      <c r="K191" s="209" t="s">
        <v>287</v>
      </c>
      <c r="L191" s="210">
        <v>0</v>
      </c>
    </row>
    <row r="192" spans="1:12" ht="24" x14ac:dyDescent="0.2">
      <c r="A192" s="652"/>
      <c r="B192" s="203" t="s">
        <v>6</v>
      </c>
      <c r="C192" s="207" t="s">
        <v>5</v>
      </c>
      <c r="D192" s="207" t="s">
        <v>288</v>
      </c>
      <c r="E192" s="207" t="s">
        <v>289</v>
      </c>
      <c r="F192" s="650"/>
      <c r="G192" s="650"/>
      <c r="H192" s="649" t="s">
        <v>290</v>
      </c>
      <c r="I192" s="649"/>
      <c r="J192" s="651" t="s">
        <v>287</v>
      </c>
      <c r="K192" s="651" t="s">
        <v>16</v>
      </c>
      <c r="L192" s="648">
        <v>135</v>
      </c>
    </row>
    <row r="193" spans="1:12" ht="24" x14ac:dyDescent="0.2">
      <c r="A193" s="652"/>
      <c r="B193" s="209" t="s">
        <v>4679</v>
      </c>
      <c r="C193" s="209" t="s">
        <v>1337</v>
      </c>
      <c r="D193" s="211">
        <v>43522</v>
      </c>
      <c r="E193" s="209" t="s">
        <v>471</v>
      </c>
      <c r="F193" s="650"/>
      <c r="G193" s="650"/>
      <c r="H193" s="649"/>
      <c r="I193" s="649"/>
      <c r="J193" s="651"/>
      <c r="K193" s="651"/>
      <c r="L193" s="648"/>
    </row>
    <row r="194" spans="1:12" ht="24" x14ac:dyDescent="0.2">
      <c r="A194" s="652">
        <v>1535</v>
      </c>
      <c r="B194" s="203" t="s">
        <v>12</v>
      </c>
      <c r="C194" s="207" t="s">
        <v>11</v>
      </c>
      <c r="D194" s="207" t="s">
        <v>280</v>
      </c>
      <c r="E194" s="207" t="s">
        <v>281</v>
      </c>
      <c r="F194" s="653" t="s">
        <v>8</v>
      </c>
      <c r="G194" s="653"/>
      <c r="H194" s="650"/>
      <c r="I194" s="650"/>
      <c r="J194" s="650"/>
      <c r="K194" s="650"/>
      <c r="L194" s="650"/>
    </row>
    <row r="195" spans="1:12" x14ac:dyDescent="0.2">
      <c r="A195" s="652"/>
      <c r="B195" s="651" t="s">
        <v>4680</v>
      </c>
      <c r="C195" s="654" t="s">
        <v>4681</v>
      </c>
      <c r="D195" s="655">
        <v>43421</v>
      </c>
      <c r="E195" s="651" t="s">
        <v>1312</v>
      </c>
      <c r="F195" s="651" t="s">
        <v>2962</v>
      </c>
      <c r="G195" s="651"/>
      <c r="H195" s="649" t="s">
        <v>286</v>
      </c>
      <c r="I195" s="649"/>
      <c r="J195" s="209" t="s">
        <v>287</v>
      </c>
      <c r="K195" s="209" t="s">
        <v>16</v>
      </c>
      <c r="L195" s="210">
        <v>451.55</v>
      </c>
    </row>
    <row r="196" spans="1:12" x14ac:dyDescent="0.2">
      <c r="A196" s="652"/>
      <c r="B196" s="651"/>
      <c r="C196" s="654"/>
      <c r="D196" s="655"/>
      <c r="E196" s="651"/>
      <c r="F196" s="651"/>
      <c r="G196" s="651"/>
      <c r="H196" s="649" t="s">
        <v>242</v>
      </c>
      <c r="I196" s="649"/>
      <c r="J196" s="209" t="s">
        <v>287</v>
      </c>
      <c r="K196" s="209" t="s">
        <v>16</v>
      </c>
      <c r="L196" s="210">
        <v>3720</v>
      </c>
    </row>
    <row r="197" spans="1:12" ht="24" x14ac:dyDescent="0.2">
      <c r="A197" s="652"/>
      <c r="B197" s="203" t="s">
        <v>6</v>
      </c>
      <c r="C197" s="207" t="s">
        <v>5</v>
      </c>
      <c r="D197" s="207" t="s">
        <v>288</v>
      </c>
      <c r="E197" s="207" t="s">
        <v>289</v>
      </c>
      <c r="F197" s="650"/>
      <c r="G197" s="650"/>
      <c r="H197" s="649" t="s">
        <v>290</v>
      </c>
      <c r="I197" s="649"/>
      <c r="J197" s="651" t="s">
        <v>287</v>
      </c>
      <c r="K197" s="651" t="s">
        <v>287</v>
      </c>
      <c r="L197" s="648">
        <v>0</v>
      </c>
    </row>
    <row r="198" spans="1:12" ht="24" x14ac:dyDescent="0.2">
      <c r="A198" s="652"/>
      <c r="B198" s="209" t="s">
        <v>460</v>
      </c>
      <c r="C198" s="209" t="s">
        <v>2962</v>
      </c>
      <c r="D198" s="211">
        <v>43427</v>
      </c>
      <c r="E198" s="209" t="s">
        <v>4682</v>
      </c>
      <c r="F198" s="650"/>
      <c r="G198" s="650"/>
      <c r="H198" s="649"/>
      <c r="I198" s="649"/>
      <c r="J198" s="651"/>
      <c r="K198" s="651"/>
      <c r="L198" s="648"/>
    </row>
    <row r="199" spans="1:12" ht="24" x14ac:dyDescent="0.2">
      <c r="A199" s="652">
        <v>1536</v>
      </c>
      <c r="B199" s="203" t="s">
        <v>12</v>
      </c>
      <c r="C199" s="207" t="s">
        <v>11</v>
      </c>
      <c r="D199" s="207" t="s">
        <v>280</v>
      </c>
      <c r="E199" s="207" t="s">
        <v>281</v>
      </c>
      <c r="F199" s="653" t="s">
        <v>8</v>
      </c>
      <c r="G199" s="653"/>
      <c r="H199" s="650"/>
      <c r="I199" s="650"/>
      <c r="J199" s="650"/>
      <c r="K199" s="650"/>
      <c r="L199" s="650"/>
    </row>
    <row r="200" spans="1:12" x14ac:dyDescent="0.2">
      <c r="A200" s="652"/>
      <c r="B200" s="651" t="s">
        <v>4680</v>
      </c>
      <c r="C200" s="654" t="s">
        <v>4683</v>
      </c>
      <c r="D200" s="655">
        <v>43442</v>
      </c>
      <c r="E200" s="651" t="s">
        <v>389</v>
      </c>
      <c r="F200" s="651" t="s">
        <v>2231</v>
      </c>
      <c r="G200" s="651"/>
      <c r="H200" s="649" t="s">
        <v>286</v>
      </c>
      <c r="I200" s="649"/>
      <c r="J200" s="209" t="s">
        <v>287</v>
      </c>
      <c r="K200" s="209" t="s">
        <v>16</v>
      </c>
      <c r="L200" s="210">
        <v>780</v>
      </c>
    </row>
    <row r="201" spans="1:12" x14ac:dyDescent="0.2">
      <c r="A201" s="652"/>
      <c r="B201" s="651"/>
      <c r="C201" s="654"/>
      <c r="D201" s="655"/>
      <c r="E201" s="651"/>
      <c r="F201" s="651"/>
      <c r="G201" s="651"/>
      <c r="H201" s="649" t="s">
        <v>242</v>
      </c>
      <c r="I201" s="649"/>
      <c r="J201" s="209" t="s">
        <v>287</v>
      </c>
      <c r="K201" s="209" t="s">
        <v>287</v>
      </c>
      <c r="L201" s="210">
        <v>0</v>
      </c>
    </row>
    <row r="202" spans="1:12" ht="24" x14ac:dyDescent="0.2">
      <c r="A202" s="652"/>
      <c r="B202" s="203" t="s">
        <v>6</v>
      </c>
      <c r="C202" s="207" t="s">
        <v>5</v>
      </c>
      <c r="D202" s="207" t="s">
        <v>288</v>
      </c>
      <c r="E202" s="207" t="s">
        <v>289</v>
      </c>
      <c r="F202" s="650"/>
      <c r="G202" s="650"/>
      <c r="H202" s="649" t="s">
        <v>290</v>
      </c>
      <c r="I202" s="649"/>
      <c r="J202" s="651" t="s">
        <v>287</v>
      </c>
      <c r="K202" s="651" t="s">
        <v>16</v>
      </c>
      <c r="L202" s="648">
        <v>2257</v>
      </c>
    </row>
    <row r="203" spans="1:12" ht="24" x14ac:dyDescent="0.2">
      <c r="A203" s="652"/>
      <c r="B203" s="209" t="s">
        <v>460</v>
      </c>
      <c r="C203" s="209" t="s">
        <v>2231</v>
      </c>
      <c r="D203" s="211">
        <v>43446</v>
      </c>
      <c r="E203" s="209" t="s">
        <v>414</v>
      </c>
      <c r="F203" s="650"/>
      <c r="G203" s="650"/>
      <c r="H203" s="649"/>
      <c r="I203" s="649"/>
      <c r="J203" s="651"/>
      <c r="K203" s="651"/>
      <c r="L203" s="648"/>
    </row>
    <row r="204" spans="1:12" ht="24" x14ac:dyDescent="0.2">
      <c r="A204" s="652">
        <v>1537</v>
      </c>
      <c r="B204" s="203" t="s">
        <v>12</v>
      </c>
      <c r="C204" s="207" t="s">
        <v>11</v>
      </c>
      <c r="D204" s="207" t="s">
        <v>280</v>
      </c>
      <c r="E204" s="207" t="s">
        <v>281</v>
      </c>
      <c r="F204" s="653" t="s">
        <v>8</v>
      </c>
      <c r="G204" s="653"/>
      <c r="H204" s="650"/>
      <c r="I204" s="650"/>
      <c r="J204" s="650"/>
      <c r="K204" s="650"/>
      <c r="L204" s="650"/>
    </row>
    <row r="205" spans="1:12" x14ac:dyDescent="0.2">
      <c r="A205" s="652"/>
      <c r="B205" s="651" t="s">
        <v>4680</v>
      </c>
      <c r="C205" s="654" t="s">
        <v>4684</v>
      </c>
      <c r="D205" s="655">
        <v>43472</v>
      </c>
      <c r="E205" s="651" t="s">
        <v>530</v>
      </c>
      <c r="F205" s="651" t="s">
        <v>1921</v>
      </c>
      <c r="G205" s="651"/>
      <c r="H205" s="649" t="s">
        <v>286</v>
      </c>
      <c r="I205" s="649"/>
      <c r="J205" s="209" t="s">
        <v>287</v>
      </c>
      <c r="K205" s="209" t="s">
        <v>16</v>
      </c>
      <c r="L205" s="210">
        <v>163.77000000000001</v>
      </c>
    </row>
    <row r="206" spans="1:12" x14ac:dyDescent="0.2">
      <c r="A206" s="652"/>
      <c r="B206" s="651"/>
      <c r="C206" s="654"/>
      <c r="D206" s="655"/>
      <c r="E206" s="651"/>
      <c r="F206" s="651"/>
      <c r="G206" s="651"/>
      <c r="H206" s="649" t="s">
        <v>242</v>
      </c>
      <c r="I206" s="649"/>
      <c r="J206" s="209" t="s">
        <v>287</v>
      </c>
      <c r="K206" s="209" t="s">
        <v>16</v>
      </c>
      <c r="L206" s="210">
        <v>274.39999999999998</v>
      </c>
    </row>
    <row r="207" spans="1:12" ht="24" x14ac:dyDescent="0.2">
      <c r="A207" s="652"/>
      <c r="B207" s="203" t="s">
        <v>6</v>
      </c>
      <c r="C207" s="207" t="s">
        <v>5</v>
      </c>
      <c r="D207" s="207" t="s">
        <v>288</v>
      </c>
      <c r="E207" s="207" t="s">
        <v>289</v>
      </c>
      <c r="F207" s="650"/>
      <c r="G207" s="650"/>
      <c r="H207" s="649" t="s">
        <v>290</v>
      </c>
      <c r="I207" s="649"/>
      <c r="J207" s="651" t="s">
        <v>287</v>
      </c>
      <c r="K207" s="651" t="s">
        <v>287</v>
      </c>
      <c r="L207" s="648">
        <v>0</v>
      </c>
    </row>
    <row r="208" spans="1:12" ht="24" x14ac:dyDescent="0.2">
      <c r="A208" s="652"/>
      <c r="B208" s="209" t="s">
        <v>460</v>
      </c>
      <c r="C208" s="209" t="s">
        <v>1921</v>
      </c>
      <c r="D208" s="211">
        <v>43473</v>
      </c>
      <c r="E208" s="209" t="s">
        <v>1425</v>
      </c>
      <c r="F208" s="650"/>
      <c r="G208" s="650"/>
      <c r="H208" s="649"/>
      <c r="I208" s="649"/>
      <c r="J208" s="651"/>
      <c r="K208" s="651"/>
      <c r="L208" s="648"/>
    </row>
    <row r="209" spans="1:12" ht="24" x14ac:dyDescent="0.2">
      <c r="A209" s="652">
        <v>1538</v>
      </c>
      <c r="B209" s="203" t="s">
        <v>12</v>
      </c>
      <c r="C209" s="207" t="s">
        <v>11</v>
      </c>
      <c r="D209" s="207" t="s">
        <v>280</v>
      </c>
      <c r="E209" s="207" t="s">
        <v>281</v>
      </c>
      <c r="F209" s="653" t="s">
        <v>8</v>
      </c>
      <c r="G209" s="653"/>
      <c r="H209" s="650"/>
      <c r="I209" s="650"/>
      <c r="J209" s="650"/>
      <c r="K209" s="650"/>
      <c r="L209" s="650"/>
    </row>
    <row r="210" spans="1:12" x14ac:dyDescent="0.2">
      <c r="A210" s="652"/>
      <c r="B210" s="651" t="s">
        <v>4685</v>
      </c>
      <c r="C210" s="654" t="s">
        <v>4686</v>
      </c>
      <c r="D210" s="655">
        <v>43499</v>
      </c>
      <c r="E210" s="651" t="s">
        <v>3356</v>
      </c>
      <c r="F210" s="651" t="s">
        <v>4687</v>
      </c>
      <c r="G210" s="651"/>
      <c r="H210" s="649" t="s">
        <v>286</v>
      </c>
      <c r="I210" s="649"/>
      <c r="J210" s="209" t="s">
        <v>287</v>
      </c>
      <c r="K210" s="209" t="s">
        <v>16</v>
      </c>
      <c r="L210" s="210">
        <v>1448.75</v>
      </c>
    </row>
    <row r="211" spans="1:12" x14ac:dyDescent="0.2">
      <c r="A211" s="652"/>
      <c r="B211" s="651"/>
      <c r="C211" s="654"/>
      <c r="D211" s="655"/>
      <c r="E211" s="651"/>
      <c r="F211" s="651"/>
      <c r="G211" s="651"/>
      <c r="H211" s="649" t="s">
        <v>242</v>
      </c>
      <c r="I211" s="649"/>
      <c r="J211" s="209" t="s">
        <v>287</v>
      </c>
      <c r="K211" s="209" t="s">
        <v>287</v>
      </c>
      <c r="L211" s="210">
        <v>0</v>
      </c>
    </row>
    <row r="212" spans="1:12" ht="24" x14ac:dyDescent="0.2">
      <c r="A212" s="652"/>
      <c r="B212" s="203" t="s">
        <v>6</v>
      </c>
      <c r="C212" s="207" t="s">
        <v>5</v>
      </c>
      <c r="D212" s="207" t="s">
        <v>288</v>
      </c>
      <c r="E212" s="207" t="s">
        <v>289</v>
      </c>
      <c r="F212" s="650"/>
      <c r="G212" s="650"/>
      <c r="H212" s="649" t="s">
        <v>290</v>
      </c>
      <c r="I212" s="649"/>
      <c r="J212" s="651" t="s">
        <v>287</v>
      </c>
      <c r="K212" s="651" t="s">
        <v>287</v>
      </c>
      <c r="L212" s="648">
        <v>0</v>
      </c>
    </row>
    <row r="213" spans="1:12" ht="24" x14ac:dyDescent="0.2">
      <c r="A213" s="652"/>
      <c r="B213" s="209" t="s">
        <v>4688</v>
      </c>
      <c r="C213" s="209" t="s">
        <v>4687</v>
      </c>
      <c r="D213" s="211">
        <v>43505</v>
      </c>
      <c r="E213" s="209" t="s">
        <v>387</v>
      </c>
      <c r="F213" s="650"/>
      <c r="G213" s="650"/>
      <c r="H213" s="649"/>
      <c r="I213" s="649"/>
      <c r="J213" s="651"/>
      <c r="K213" s="651"/>
      <c r="L213" s="648"/>
    </row>
    <row r="214" spans="1:12" ht="24" x14ac:dyDescent="0.2">
      <c r="A214" s="652">
        <v>1539</v>
      </c>
      <c r="B214" s="203" t="s">
        <v>12</v>
      </c>
      <c r="C214" s="207" t="s">
        <v>11</v>
      </c>
      <c r="D214" s="207" t="s">
        <v>280</v>
      </c>
      <c r="E214" s="207" t="s">
        <v>281</v>
      </c>
      <c r="F214" s="653" t="s">
        <v>8</v>
      </c>
      <c r="G214" s="653"/>
      <c r="H214" s="650"/>
      <c r="I214" s="650"/>
      <c r="J214" s="650"/>
      <c r="K214" s="650"/>
      <c r="L214" s="650"/>
    </row>
    <row r="215" spans="1:12" x14ac:dyDescent="0.2">
      <c r="A215" s="652"/>
      <c r="B215" s="651" t="s">
        <v>4689</v>
      </c>
      <c r="C215" s="651" t="s">
        <v>4690</v>
      </c>
      <c r="D215" s="655">
        <v>43535</v>
      </c>
      <c r="E215" s="651" t="s">
        <v>628</v>
      </c>
      <c r="F215" s="651" t="s">
        <v>1379</v>
      </c>
      <c r="G215" s="651"/>
      <c r="H215" s="649" t="s">
        <v>286</v>
      </c>
      <c r="I215" s="649"/>
      <c r="J215" s="209" t="s">
        <v>287</v>
      </c>
      <c r="K215" s="209" t="s">
        <v>16</v>
      </c>
      <c r="L215" s="210">
        <v>315.66000000000003</v>
      </c>
    </row>
    <row r="216" spans="1:12" x14ac:dyDescent="0.2">
      <c r="A216" s="652"/>
      <c r="B216" s="651"/>
      <c r="C216" s="651"/>
      <c r="D216" s="655"/>
      <c r="E216" s="651"/>
      <c r="F216" s="651"/>
      <c r="G216" s="651"/>
      <c r="H216" s="649" t="s">
        <v>242</v>
      </c>
      <c r="I216" s="649"/>
      <c r="J216" s="209" t="s">
        <v>287</v>
      </c>
      <c r="K216" s="209" t="s">
        <v>16</v>
      </c>
      <c r="L216" s="210">
        <v>150.96</v>
      </c>
    </row>
    <row r="217" spans="1:12" ht="24" x14ac:dyDescent="0.2">
      <c r="A217" s="652"/>
      <c r="B217" s="203" t="s">
        <v>6</v>
      </c>
      <c r="C217" s="207" t="s">
        <v>5</v>
      </c>
      <c r="D217" s="207" t="s">
        <v>288</v>
      </c>
      <c r="E217" s="207" t="s">
        <v>289</v>
      </c>
      <c r="F217" s="650"/>
      <c r="G217" s="650"/>
      <c r="H217" s="649" t="s">
        <v>290</v>
      </c>
      <c r="I217" s="649"/>
      <c r="J217" s="651" t="s">
        <v>287</v>
      </c>
      <c r="K217" s="651" t="s">
        <v>16</v>
      </c>
      <c r="L217" s="648">
        <v>94.5</v>
      </c>
    </row>
    <row r="218" spans="1:12" ht="24" x14ac:dyDescent="0.2">
      <c r="A218" s="652"/>
      <c r="B218" s="209" t="s">
        <v>291</v>
      </c>
      <c r="C218" s="209" t="s">
        <v>1379</v>
      </c>
      <c r="D218" s="211">
        <v>43536</v>
      </c>
      <c r="E218" s="209" t="s">
        <v>2624</v>
      </c>
      <c r="F218" s="650"/>
      <c r="G218" s="650"/>
      <c r="H218" s="649"/>
      <c r="I218" s="649"/>
      <c r="J218" s="651"/>
      <c r="K218" s="651"/>
      <c r="L218" s="648"/>
    </row>
    <row r="219" spans="1:12" ht="24" x14ac:dyDescent="0.2">
      <c r="A219" s="652">
        <v>1540</v>
      </c>
      <c r="B219" s="203" t="s">
        <v>12</v>
      </c>
      <c r="C219" s="207" t="s">
        <v>11</v>
      </c>
      <c r="D219" s="207" t="s">
        <v>280</v>
      </c>
      <c r="E219" s="207" t="s">
        <v>281</v>
      </c>
      <c r="F219" s="653" t="s">
        <v>8</v>
      </c>
      <c r="G219" s="653"/>
      <c r="H219" s="650"/>
      <c r="I219" s="650"/>
      <c r="J219" s="650"/>
      <c r="K219" s="650"/>
      <c r="L219" s="650"/>
    </row>
    <row r="220" spans="1:12" x14ac:dyDescent="0.2">
      <c r="A220" s="652"/>
      <c r="B220" s="651" t="s">
        <v>4691</v>
      </c>
      <c r="C220" s="654" t="s">
        <v>4692</v>
      </c>
      <c r="D220" s="655">
        <v>43407</v>
      </c>
      <c r="E220" s="651" t="s">
        <v>4693</v>
      </c>
      <c r="F220" s="651" t="s">
        <v>1201</v>
      </c>
      <c r="G220" s="651"/>
      <c r="H220" s="649" t="s">
        <v>286</v>
      </c>
      <c r="I220" s="649"/>
      <c r="J220" s="209" t="s">
        <v>287</v>
      </c>
      <c r="K220" s="209" t="s">
        <v>16</v>
      </c>
      <c r="L220" s="210">
        <v>556</v>
      </c>
    </row>
    <row r="221" spans="1:12" x14ac:dyDescent="0.2">
      <c r="A221" s="652"/>
      <c r="B221" s="651"/>
      <c r="C221" s="654"/>
      <c r="D221" s="655"/>
      <c r="E221" s="651"/>
      <c r="F221" s="651"/>
      <c r="G221" s="651"/>
      <c r="H221" s="649" t="s">
        <v>242</v>
      </c>
      <c r="I221" s="649"/>
      <c r="J221" s="209" t="s">
        <v>287</v>
      </c>
      <c r="K221" s="209" t="s">
        <v>16</v>
      </c>
      <c r="L221" s="210">
        <v>934.51</v>
      </c>
    </row>
    <row r="222" spans="1:12" ht="24" x14ac:dyDescent="0.2">
      <c r="A222" s="652"/>
      <c r="B222" s="203" t="s">
        <v>6</v>
      </c>
      <c r="C222" s="207" t="s">
        <v>5</v>
      </c>
      <c r="D222" s="207" t="s">
        <v>288</v>
      </c>
      <c r="E222" s="207" t="s">
        <v>289</v>
      </c>
      <c r="F222" s="650"/>
      <c r="G222" s="650"/>
      <c r="H222" s="649" t="s">
        <v>290</v>
      </c>
      <c r="I222" s="649"/>
      <c r="J222" s="651" t="s">
        <v>287</v>
      </c>
      <c r="K222" s="651" t="s">
        <v>287</v>
      </c>
      <c r="L222" s="648">
        <v>0</v>
      </c>
    </row>
    <row r="223" spans="1:12" ht="24" x14ac:dyDescent="0.2">
      <c r="A223" s="652"/>
      <c r="B223" s="209" t="s">
        <v>439</v>
      </c>
      <c r="C223" s="209" t="s">
        <v>1201</v>
      </c>
      <c r="D223" s="211">
        <v>43415</v>
      </c>
      <c r="E223" s="209" t="s">
        <v>4080</v>
      </c>
      <c r="F223" s="650"/>
      <c r="G223" s="650"/>
      <c r="H223" s="649"/>
      <c r="I223" s="649"/>
      <c r="J223" s="651"/>
      <c r="K223" s="651"/>
      <c r="L223" s="648"/>
    </row>
    <row r="224" spans="1:12" ht="24" x14ac:dyDescent="0.2">
      <c r="A224" s="652">
        <v>1541</v>
      </c>
      <c r="B224" s="203" t="s">
        <v>12</v>
      </c>
      <c r="C224" s="207" t="s">
        <v>11</v>
      </c>
      <c r="D224" s="207" t="s">
        <v>280</v>
      </c>
      <c r="E224" s="207" t="s">
        <v>281</v>
      </c>
      <c r="F224" s="653" t="s">
        <v>8</v>
      </c>
      <c r="G224" s="653"/>
      <c r="H224" s="650"/>
      <c r="I224" s="650"/>
      <c r="J224" s="650"/>
      <c r="K224" s="650"/>
      <c r="L224" s="650"/>
    </row>
    <row r="225" spans="1:12" x14ac:dyDescent="0.2">
      <c r="A225" s="652"/>
      <c r="B225" s="651" t="s">
        <v>4691</v>
      </c>
      <c r="C225" s="654" t="s">
        <v>4692</v>
      </c>
      <c r="D225" s="655">
        <v>43407</v>
      </c>
      <c r="E225" s="651" t="s">
        <v>4693</v>
      </c>
      <c r="F225" s="651" t="s">
        <v>4694</v>
      </c>
      <c r="G225" s="651"/>
      <c r="H225" s="649" t="s">
        <v>286</v>
      </c>
      <c r="I225" s="649"/>
      <c r="J225" s="209" t="s">
        <v>287</v>
      </c>
      <c r="K225" s="209" t="s">
        <v>16</v>
      </c>
      <c r="L225" s="210">
        <v>399</v>
      </c>
    </row>
    <row r="226" spans="1:12" x14ac:dyDescent="0.2">
      <c r="A226" s="652"/>
      <c r="B226" s="651"/>
      <c r="C226" s="654"/>
      <c r="D226" s="655"/>
      <c r="E226" s="651"/>
      <c r="F226" s="651"/>
      <c r="G226" s="651"/>
      <c r="H226" s="649" t="s">
        <v>242</v>
      </c>
      <c r="I226" s="649"/>
      <c r="J226" s="209" t="s">
        <v>287</v>
      </c>
      <c r="K226" s="209" t="s">
        <v>287</v>
      </c>
      <c r="L226" s="210">
        <v>0</v>
      </c>
    </row>
    <row r="227" spans="1:12" ht="24" x14ac:dyDescent="0.2">
      <c r="A227" s="652"/>
      <c r="B227" s="203" t="s">
        <v>6</v>
      </c>
      <c r="C227" s="207" t="s">
        <v>5</v>
      </c>
      <c r="D227" s="207" t="s">
        <v>288</v>
      </c>
      <c r="E227" s="207" t="s">
        <v>289</v>
      </c>
      <c r="F227" s="650"/>
      <c r="G227" s="650"/>
      <c r="H227" s="649" t="s">
        <v>290</v>
      </c>
      <c r="I227" s="649"/>
      <c r="J227" s="651" t="s">
        <v>287</v>
      </c>
      <c r="K227" s="651" t="s">
        <v>16</v>
      </c>
      <c r="L227" s="648">
        <v>100</v>
      </c>
    </row>
    <row r="228" spans="1:12" ht="24" x14ac:dyDescent="0.2">
      <c r="A228" s="652"/>
      <c r="B228" s="209" t="s">
        <v>439</v>
      </c>
      <c r="C228" s="209" t="s">
        <v>4694</v>
      </c>
      <c r="D228" s="211">
        <v>43415</v>
      </c>
      <c r="E228" s="209" t="s">
        <v>4080</v>
      </c>
      <c r="F228" s="650"/>
      <c r="G228" s="650"/>
      <c r="H228" s="649"/>
      <c r="I228" s="649"/>
      <c r="J228" s="651"/>
      <c r="K228" s="651"/>
      <c r="L228" s="648"/>
    </row>
    <row r="229" spans="1:12" ht="24" x14ac:dyDescent="0.2">
      <c r="A229" s="652">
        <v>1542</v>
      </c>
      <c r="B229" s="203" t="s">
        <v>12</v>
      </c>
      <c r="C229" s="207" t="s">
        <v>11</v>
      </c>
      <c r="D229" s="207" t="s">
        <v>280</v>
      </c>
      <c r="E229" s="207" t="s">
        <v>281</v>
      </c>
      <c r="F229" s="653" t="s">
        <v>8</v>
      </c>
      <c r="G229" s="653"/>
      <c r="H229" s="650"/>
      <c r="I229" s="650"/>
      <c r="J229" s="650"/>
      <c r="K229" s="650"/>
      <c r="L229" s="650"/>
    </row>
    <row r="230" spans="1:12" x14ac:dyDescent="0.2">
      <c r="A230" s="652"/>
      <c r="B230" s="651" t="s">
        <v>4691</v>
      </c>
      <c r="C230" s="654" t="s">
        <v>4695</v>
      </c>
      <c r="D230" s="655">
        <v>43428</v>
      </c>
      <c r="E230" s="651" t="s">
        <v>3608</v>
      </c>
      <c r="F230" s="651" t="s">
        <v>4696</v>
      </c>
      <c r="G230" s="651"/>
      <c r="H230" s="649" t="s">
        <v>286</v>
      </c>
      <c r="I230" s="649"/>
      <c r="J230" s="209" t="s">
        <v>287</v>
      </c>
      <c r="K230" s="209" t="s">
        <v>16</v>
      </c>
      <c r="L230" s="210">
        <v>114.96</v>
      </c>
    </row>
    <row r="231" spans="1:12" x14ac:dyDescent="0.2">
      <c r="A231" s="652"/>
      <c r="B231" s="651"/>
      <c r="C231" s="654"/>
      <c r="D231" s="655"/>
      <c r="E231" s="651"/>
      <c r="F231" s="651"/>
      <c r="G231" s="651"/>
      <c r="H231" s="649" t="s">
        <v>242</v>
      </c>
      <c r="I231" s="649"/>
      <c r="J231" s="651" t="s">
        <v>287</v>
      </c>
      <c r="K231" s="651" t="s">
        <v>16</v>
      </c>
      <c r="L231" s="648">
        <v>816.53</v>
      </c>
    </row>
    <row r="232" spans="1:12" x14ac:dyDescent="0.2">
      <c r="A232" s="652"/>
      <c r="B232" s="651"/>
      <c r="C232" s="654"/>
      <c r="D232" s="655"/>
      <c r="E232" s="651"/>
      <c r="F232" s="651"/>
      <c r="G232" s="651"/>
      <c r="H232" s="649"/>
      <c r="I232" s="649"/>
      <c r="J232" s="651"/>
      <c r="K232" s="651"/>
      <c r="L232" s="648"/>
    </row>
    <row r="233" spans="1:12" ht="24" x14ac:dyDescent="0.2">
      <c r="A233" s="652"/>
      <c r="B233" s="203" t="s">
        <v>6</v>
      </c>
      <c r="C233" s="207" t="s">
        <v>5</v>
      </c>
      <c r="D233" s="207" t="s">
        <v>288</v>
      </c>
      <c r="E233" s="207" t="s">
        <v>289</v>
      </c>
      <c r="F233" s="650"/>
      <c r="G233" s="650"/>
      <c r="H233" s="649" t="s">
        <v>290</v>
      </c>
      <c r="I233" s="649"/>
      <c r="J233" s="651" t="s">
        <v>287</v>
      </c>
      <c r="K233" s="651" t="s">
        <v>287</v>
      </c>
      <c r="L233" s="648">
        <v>0</v>
      </c>
    </row>
    <row r="234" spans="1:12" ht="24" x14ac:dyDescent="0.2">
      <c r="A234" s="652"/>
      <c r="B234" s="209" t="s">
        <v>439</v>
      </c>
      <c r="C234" s="209" t="s">
        <v>4696</v>
      </c>
      <c r="D234" s="211">
        <v>43436</v>
      </c>
      <c r="E234" s="209" t="s">
        <v>1871</v>
      </c>
      <c r="F234" s="650"/>
      <c r="G234" s="650"/>
      <c r="H234" s="649"/>
      <c r="I234" s="649"/>
      <c r="J234" s="651"/>
      <c r="K234" s="651"/>
      <c r="L234" s="648"/>
    </row>
    <row r="235" spans="1:12" ht="24" x14ac:dyDescent="0.2">
      <c r="A235" s="652">
        <v>1543</v>
      </c>
      <c r="B235" s="203" t="s">
        <v>12</v>
      </c>
      <c r="C235" s="207" t="s">
        <v>11</v>
      </c>
      <c r="D235" s="207" t="s">
        <v>280</v>
      </c>
      <c r="E235" s="207" t="s">
        <v>281</v>
      </c>
      <c r="F235" s="653" t="s">
        <v>8</v>
      </c>
      <c r="G235" s="653"/>
      <c r="H235" s="650"/>
      <c r="I235" s="650"/>
      <c r="J235" s="650"/>
      <c r="K235" s="650"/>
      <c r="L235" s="650"/>
    </row>
    <row r="236" spans="1:12" x14ac:dyDescent="0.2">
      <c r="A236" s="652"/>
      <c r="B236" s="651" t="s">
        <v>4697</v>
      </c>
      <c r="C236" s="654" t="s">
        <v>4698</v>
      </c>
      <c r="D236" s="655">
        <v>43383</v>
      </c>
      <c r="E236" s="651" t="s">
        <v>2469</v>
      </c>
      <c r="F236" s="651" t="s">
        <v>470</v>
      </c>
      <c r="G236" s="651"/>
      <c r="H236" s="649" t="s">
        <v>286</v>
      </c>
      <c r="I236" s="649"/>
      <c r="J236" s="209" t="s">
        <v>287</v>
      </c>
      <c r="K236" s="209" t="s">
        <v>16</v>
      </c>
      <c r="L236" s="210">
        <v>505</v>
      </c>
    </row>
    <row r="237" spans="1:12" x14ac:dyDescent="0.2">
      <c r="A237" s="652"/>
      <c r="B237" s="651"/>
      <c r="C237" s="654"/>
      <c r="D237" s="655"/>
      <c r="E237" s="651"/>
      <c r="F237" s="651"/>
      <c r="G237" s="651"/>
      <c r="H237" s="649" t="s">
        <v>242</v>
      </c>
      <c r="I237" s="649"/>
      <c r="J237" s="209" t="s">
        <v>287</v>
      </c>
      <c r="K237" s="209" t="s">
        <v>16</v>
      </c>
      <c r="L237" s="210">
        <v>197.39</v>
      </c>
    </row>
    <row r="238" spans="1:12" ht="24" x14ac:dyDescent="0.2">
      <c r="A238" s="652"/>
      <c r="B238" s="203" t="s">
        <v>6</v>
      </c>
      <c r="C238" s="207" t="s">
        <v>5</v>
      </c>
      <c r="D238" s="207" t="s">
        <v>288</v>
      </c>
      <c r="E238" s="207" t="s">
        <v>289</v>
      </c>
      <c r="F238" s="650"/>
      <c r="G238" s="650"/>
      <c r="H238" s="649" t="s">
        <v>290</v>
      </c>
      <c r="I238" s="649"/>
      <c r="J238" s="651" t="s">
        <v>287</v>
      </c>
      <c r="K238" s="651" t="s">
        <v>16</v>
      </c>
      <c r="L238" s="648">
        <v>72</v>
      </c>
    </row>
    <row r="239" spans="1:12" ht="24" x14ac:dyDescent="0.2">
      <c r="A239" s="652"/>
      <c r="B239" s="209" t="s">
        <v>291</v>
      </c>
      <c r="C239" s="209" t="s">
        <v>470</v>
      </c>
      <c r="D239" s="211">
        <v>43386</v>
      </c>
      <c r="E239" s="209" t="s">
        <v>3182</v>
      </c>
      <c r="F239" s="650"/>
      <c r="G239" s="650"/>
      <c r="H239" s="649"/>
      <c r="I239" s="649"/>
      <c r="J239" s="651"/>
      <c r="K239" s="651"/>
      <c r="L239" s="648"/>
    </row>
    <row r="240" spans="1:12" ht="24" x14ac:dyDescent="0.2">
      <c r="A240" s="652">
        <v>1544</v>
      </c>
      <c r="B240" s="203" t="s">
        <v>12</v>
      </c>
      <c r="C240" s="207" t="s">
        <v>11</v>
      </c>
      <c r="D240" s="207" t="s">
        <v>280</v>
      </c>
      <c r="E240" s="207" t="s">
        <v>281</v>
      </c>
      <c r="F240" s="653" t="s">
        <v>8</v>
      </c>
      <c r="G240" s="653"/>
      <c r="H240" s="650"/>
      <c r="I240" s="650"/>
      <c r="J240" s="650"/>
      <c r="K240" s="650"/>
      <c r="L240" s="650"/>
    </row>
    <row r="241" spans="1:12" x14ac:dyDescent="0.2">
      <c r="A241" s="652"/>
      <c r="B241" s="651" t="s">
        <v>4697</v>
      </c>
      <c r="C241" s="654" t="s">
        <v>4699</v>
      </c>
      <c r="D241" s="655">
        <v>43414</v>
      </c>
      <c r="E241" s="651" t="s">
        <v>331</v>
      </c>
      <c r="F241" s="651" t="s">
        <v>1597</v>
      </c>
      <c r="G241" s="651"/>
      <c r="H241" s="649" t="s">
        <v>286</v>
      </c>
      <c r="I241" s="649"/>
      <c r="J241" s="209" t="s">
        <v>287</v>
      </c>
      <c r="K241" s="209" t="s">
        <v>16</v>
      </c>
      <c r="L241" s="210">
        <v>76</v>
      </c>
    </row>
    <row r="242" spans="1:12" x14ac:dyDescent="0.2">
      <c r="A242" s="652"/>
      <c r="B242" s="651"/>
      <c r="C242" s="654"/>
      <c r="D242" s="655"/>
      <c r="E242" s="651"/>
      <c r="F242" s="651"/>
      <c r="G242" s="651"/>
      <c r="H242" s="649" t="s">
        <v>242</v>
      </c>
      <c r="I242" s="649"/>
      <c r="J242" s="209" t="s">
        <v>287</v>
      </c>
      <c r="K242" s="209" t="s">
        <v>16</v>
      </c>
      <c r="L242" s="210">
        <v>316.39999999999998</v>
      </c>
    </row>
    <row r="243" spans="1:12" ht="24" x14ac:dyDescent="0.2">
      <c r="A243" s="652"/>
      <c r="B243" s="203" t="s">
        <v>6</v>
      </c>
      <c r="C243" s="207" t="s">
        <v>5</v>
      </c>
      <c r="D243" s="207" t="s">
        <v>288</v>
      </c>
      <c r="E243" s="207" t="s">
        <v>289</v>
      </c>
      <c r="F243" s="650"/>
      <c r="G243" s="650"/>
      <c r="H243" s="649" t="s">
        <v>290</v>
      </c>
      <c r="I243" s="649"/>
      <c r="J243" s="651" t="s">
        <v>287</v>
      </c>
      <c r="K243" s="651" t="s">
        <v>287</v>
      </c>
      <c r="L243" s="648">
        <v>0</v>
      </c>
    </row>
    <row r="244" spans="1:12" ht="24" x14ac:dyDescent="0.2">
      <c r="A244" s="652"/>
      <c r="B244" s="209" t="s">
        <v>291</v>
      </c>
      <c r="C244" s="209" t="s">
        <v>1597</v>
      </c>
      <c r="D244" s="211">
        <v>43418</v>
      </c>
      <c r="E244" s="209" t="s">
        <v>4700</v>
      </c>
      <c r="F244" s="650"/>
      <c r="G244" s="650"/>
      <c r="H244" s="649"/>
      <c r="I244" s="649"/>
      <c r="J244" s="651"/>
      <c r="K244" s="651"/>
      <c r="L244" s="648"/>
    </row>
    <row r="245" spans="1:12" ht="24" x14ac:dyDescent="0.2">
      <c r="A245" s="652">
        <v>1545</v>
      </c>
      <c r="B245" s="203" t="s">
        <v>12</v>
      </c>
      <c r="C245" s="207" t="s">
        <v>11</v>
      </c>
      <c r="D245" s="207" t="s">
        <v>280</v>
      </c>
      <c r="E245" s="207" t="s">
        <v>281</v>
      </c>
      <c r="F245" s="653" t="s">
        <v>8</v>
      </c>
      <c r="G245" s="653"/>
      <c r="H245" s="650"/>
      <c r="I245" s="650"/>
      <c r="J245" s="650"/>
      <c r="K245" s="650"/>
      <c r="L245" s="650"/>
    </row>
    <row r="246" spans="1:12" x14ac:dyDescent="0.2">
      <c r="A246" s="652"/>
      <c r="B246" s="651" t="s">
        <v>4697</v>
      </c>
      <c r="C246" s="654" t="s">
        <v>4701</v>
      </c>
      <c r="D246" s="655">
        <v>43430</v>
      </c>
      <c r="E246" s="651" t="s">
        <v>2469</v>
      </c>
      <c r="F246" s="651" t="s">
        <v>4702</v>
      </c>
      <c r="G246" s="651"/>
      <c r="H246" s="649" t="s">
        <v>286</v>
      </c>
      <c r="I246" s="649"/>
      <c r="J246" s="209" t="s">
        <v>287</v>
      </c>
      <c r="K246" s="209" t="s">
        <v>16</v>
      </c>
      <c r="L246" s="210">
        <v>477</v>
      </c>
    </row>
    <row r="247" spans="1:12" x14ac:dyDescent="0.2">
      <c r="A247" s="652"/>
      <c r="B247" s="651"/>
      <c r="C247" s="654"/>
      <c r="D247" s="655"/>
      <c r="E247" s="651"/>
      <c r="F247" s="651"/>
      <c r="G247" s="651"/>
      <c r="H247" s="649" t="s">
        <v>242</v>
      </c>
      <c r="I247" s="649"/>
      <c r="J247" s="209" t="s">
        <v>287</v>
      </c>
      <c r="K247" s="209" t="s">
        <v>16</v>
      </c>
      <c r="L247" s="210">
        <v>297.39999999999998</v>
      </c>
    </row>
    <row r="248" spans="1:12" ht="24" x14ac:dyDescent="0.2">
      <c r="A248" s="652"/>
      <c r="B248" s="203" t="s">
        <v>6</v>
      </c>
      <c r="C248" s="207" t="s">
        <v>5</v>
      </c>
      <c r="D248" s="207" t="s">
        <v>288</v>
      </c>
      <c r="E248" s="207" t="s">
        <v>289</v>
      </c>
      <c r="F248" s="650"/>
      <c r="G248" s="650"/>
      <c r="H248" s="649" t="s">
        <v>290</v>
      </c>
      <c r="I248" s="649"/>
      <c r="J248" s="651" t="s">
        <v>287</v>
      </c>
      <c r="K248" s="651" t="s">
        <v>16</v>
      </c>
      <c r="L248" s="648">
        <v>70</v>
      </c>
    </row>
    <row r="249" spans="1:12" ht="24" x14ac:dyDescent="0.2">
      <c r="A249" s="652"/>
      <c r="B249" s="209" t="s">
        <v>291</v>
      </c>
      <c r="C249" s="209" t="s">
        <v>4702</v>
      </c>
      <c r="D249" s="211">
        <v>43432</v>
      </c>
      <c r="E249" s="209" t="s">
        <v>3328</v>
      </c>
      <c r="F249" s="650"/>
      <c r="G249" s="650"/>
      <c r="H249" s="649"/>
      <c r="I249" s="649"/>
      <c r="J249" s="651"/>
      <c r="K249" s="651"/>
      <c r="L249" s="648"/>
    </row>
    <row r="250" spans="1:12" ht="24" x14ac:dyDescent="0.2">
      <c r="A250" s="652">
        <v>1546</v>
      </c>
      <c r="B250" s="203" t="s">
        <v>12</v>
      </c>
      <c r="C250" s="207" t="s">
        <v>11</v>
      </c>
      <c r="D250" s="207" t="s">
        <v>280</v>
      </c>
      <c r="E250" s="207" t="s">
        <v>281</v>
      </c>
      <c r="F250" s="653" t="s">
        <v>8</v>
      </c>
      <c r="G250" s="653"/>
      <c r="H250" s="650"/>
      <c r="I250" s="650"/>
      <c r="J250" s="650"/>
      <c r="K250" s="650"/>
      <c r="L250" s="650"/>
    </row>
    <row r="251" spans="1:12" x14ac:dyDescent="0.2">
      <c r="A251" s="652"/>
      <c r="B251" s="651" t="s">
        <v>4703</v>
      </c>
      <c r="C251" s="654" t="s">
        <v>4704</v>
      </c>
      <c r="D251" s="655">
        <v>43374</v>
      </c>
      <c r="E251" s="651" t="s">
        <v>517</v>
      </c>
      <c r="F251" s="651" t="s">
        <v>4705</v>
      </c>
      <c r="G251" s="651"/>
      <c r="H251" s="649" t="s">
        <v>286</v>
      </c>
      <c r="I251" s="649"/>
      <c r="J251" s="209" t="s">
        <v>287</v>
      </c>
      <c r="K251" s="209" t="s">
        <v>16</v>
      </c>
      <c r="L251" s="210">
        <v>1089.3599999999999</v>
      </c>
    </row>
    <row r="252" spans="1:12" x14ac:dyDescent="0.2">
      <c r="A252" s="652"/>
      <c r="B252" s="651"/>
      <c r="C252" s="654"/>
      <c r="D252" s="655"/>
      <c r="E252" s="651"/>
      <c r="F252" s="651"/>
      <c r="G252" s="651"/>
      <c r="H252" s="649" t="s">
        <v>242</v>
      </c>
      <c r="I252" s="649"/>
      <c r="J252" s="209" t="s">
        <v>287</v>
      </c>
      <c r="K252" s="209" t="s">
        <v>287</v>
      </c>
      <c r="L252" s="210">
        <v>0</v>
      </c>
    </row>
    <row r="253" spans="1:12" ht="24" x14ac:dyDescent="0.2">
      <c r="A253" s="652"/>
      <c r="B253" s="203" t="s">
        <v>6</v>
      </c>
      <c r="C253" s="207" t="s">
        <v>5</v>
      </c>
      <c r="D253" s="207" t="s">
        <v>288</v>
      </c>
      <c r="E253" s="207" t="s">
        <v>289</v>
      </c>
      <c r="F253" s="650"/>
      <c r="G253" s="650"/>
      <c r="H253" s="649" t="s">
        <v>290</v>
      </c>
      <c r="I253" s="649"/>
      <c r="J253" s="651" t="s">
        <v>287</v>
      </c>
      <c r="K253" s="651" t="s">
        <v>287</v>
      </c>
      <c r="L253" s="648">
        <v>0</v>
      </c>
    </row>
    <row r="254" spans="1:12" ht="24" x14ac:dyDescent="0.2">
      <c r="A254" s="652"/>
      <c r="B254" s="209" t="s">
        <v>291</v>
      </c>
      <c r="C254" s="209" t="s">
        <v>4705</v>
      </c>
      <c r="D254" s="211">
        <v>43386</v>
      </c>
      <c r="E254" s="209" t="s">
        <v>2421</v>
      </c>
      <c r="F254" s="650"/>
      <c r="G254" s="650"/>
      <c r="H254" s="649"/>
      <c r="I254" s="649"/>
      <c r="J254" s="651"/>
      <c r="K254" s="651"/>
      <c r="L254" s="648"/>
    </row>
    <row r="255" spans="1:12" ht="24" x14ac:dyDescent="0.2">
      <c r="A255" s="652">
        <v>1547</v>
      </c>
      <c r="B255" s="203" t="s">
        <v>12</v>
      </c>
      <c r="C255" s="207" t="s">
        <v>11</v>
      </c>
      <c r="D255" s="207" t="s">
        <v>280</v>
      </c>
      <c r="E255" s="207" t="s">
        <v>281</v>
      </c>
      <c r="F255" s="653" t="s">
        <v>8</v>
      </c>
      <c r="G255" s="653"/>
      <c r="H255" s="650"/>
      <c r="I255" s="650"/>
      <c r="J255" s="650"/>
      <c r="K255" s="650"/>
      <c r="L255" s="650"/>
    </row>
    <row r="256" spans="1:12" x14ac:dyDescent="0.2">
      <c r="A256" s="652"/>
      <c r="B256" s="651" t="s">
        <v>4706</v>
      </c>
      <c r="C256" s="654" t="s">
        <v>4707</v>
      </c>
      <c r="D256" s="655">
        <v>43374</v>
      </c>
      <c r="E256" s="651" t="s">
        <v>4708</v>
      </c>
      <c r="F256" s="651" t="s">
        <v>4709</v>
      </c>
      <c r="G256" s="651"/>
      <c r="H256" s="649" t="s">
        <v>286</v>
      </c>
      <c r="I256" s="649"/>
      <c r="J256" s="209" t="s">
        <v>287</v>
      </c>
      <c r="K256" s="209" t="s">
        <v>16</v>
      </c>
      <c r="L256" s="210">
        <v>855</v>
      </c>
    </row>
    <row r="257" spans="1:12" x14ac:dyDescent="0.2">
      <c r="A257" s="652"/>
      <c r="B257" s="651"/>
      <c r="C257" s="654"/>
      <c r="D257" s="655"/>
      <c r="E257" s="651"/>
      <c r="F257" s="651"/>
      <c r="G257" s="651"/>
      <c r="H257" s="649" t="s">
        <v>242</v>
      </c>
      <c r="I257" s="649"/>
      <c r="J257" s="651" t="s">
        <v>287</v>
      </c>
      <c r="K257" s="651" t="s">
        <v>287</v>
      </c>
      <c r="L257" s="648">
        <v>0</v>
      </c>
    </row>
    <row r="258" spans="1:12" x14ac:dyDescent="0.2">
      <c r="A258" s="652"/>
      <c r="B258" s="651"/>
      <c r="C258" s="654"/>
      <c r="D258" s="655"/>
      <c r="E258" s="651"/>
      <c r="F258" s="651"/>
      <c r="G258" s="651"/>
      <c r="H258" s="649"/>
      <c r="I258" s="649"/>
      <c r="J258" s="651"/>
      <c r="K258" s="651"/>
      <c r="L258" s="648"/>
    </row>
    <row r="259" spans="1:12" ht="24" x14ac:dyDescent="0.2">
      <c r="A259" s="652"/>
      <c r="B259" s="203" t="s">
        <v>6</v>
      </c>
      <c r="C259" s="207" t="s">
        <v>5</v>
      </c>
      <c r="D259" s="207" t="s">
        <v>288</v>
      </c>
      <c r="E259" s="207" t="s">
        <v>289</v>
      </c>
      <c r="F259" s="650"/>
      <c r="G259" s="650"/>
      <c r="H259" s="649" t="s">
        <v>290</v>
      </c>
      <c r="I259" s="649"/>
      <c r="J259" s="651" t="s">
        <v>287</v>
      </c>
      <c r="K259" s="651" t="s">
        <v>16</v>
      </c>
      <c r="L259" s="648">
        <v>600</v>
      </c>
    </row>
    <row r="260" spans="1:12" ht="24" x14ac:dyDescent="0.2">
      <c r="A260" s="652"/>
      <c r="B260" s="209" t="s">
        <v>635</v>
      </c>
      <c r="C260" s="209" t="s">
        <v>4709</v>
      </c>
      <c r="D260" s="211">
        <v>43383</v>
      </c>
      <c r="E260" s="209" t="s">
        <v>1055</v>
      </c>
      <c r="F260" s="650"/>
      <c r="G260" s="650"/>
      <c r="H260" s="649"/>
      <c r="I260" s="649"/>
      <c r="J260" s="651"/>
      <c r="K260" s="651"/>
      <c r="L260" s="648"/>
    </row>
    <row r="261" spans="1:12" ht="24" x14ac:dyDescent="0.2">
      <c r="A261" s="652">
        <v>1548</v>
      </c>
      <c r="B261" s="203" t="s">
        <v>12</v>
      </c>
      <c r="C261" s="207" t="s">
        <v>11</v>
      </c>
      <c r="D261" s="207" t="s">
        <v>280</v>
      </c>
      <c r="E261" s="207" t="s">
        <v>281</v>
      </c>
      <c r="F261" s="653" t="s">
        <v>8</v>
      </c>
      <c r="G261" s="653"/>
      <c r="H261" s="650"/>
      <c r="I261" s="650"/>
      <c r="J261" s="650"/>
      <c r="K261" s="650"/>
      <c r="L261" s="650"/>
    </row>
    <row r="262" spans="1:12" x14ac:dyDescent="0.2">
      <c r="A262" s="652"/>
      <c r="B262" s="651" t="s">
        <v>4710</v>
      </c>
      <c r="C262" s="654" t="s">
        <v>4711</v>
      </c>
      <c r="D262" s="655">
        <v>43376</v>
      </c>
      <c r="E262" s="651" t="s">
        <v>2711</v>
      </c>
      <c r="F262" s="651" t="s">
        <v>1904</v>
      </c>
      <c r="G262" s="651"/>
      <c r="H262" s="649" t="s">
        <v>286</v>
      </c>
      <c r="I262" s="649"/>
      <c r="J262" s="209" t="s">
        <v>287</v>
      </c>
      <c r="K262" s="209" t="s">
        <v>287</v>
      </c>
      <c r="L262" s="210">
        <v>0</v>
      </c>
    </row>
    <row r="263" spans="1:12" x14ac:dyDescent="0.2">
      <c r="A263" s="652"/>
      <c r="B263" s="651"/>
      <c r="C263" s="654"/>
      <c r="D263" s="655"/>
      <c r="E263" s="651"/>
      <c r="F263" s="651"/>
      <c r="G263" s="651"/>
      <c r="H263" s="649" t="s">
        <v>242</v>
      </c>
      <c r="I263" s="649"/>
      <c r="J263" s="209" t="s">
        <v>287</v>
      </c>
      <c r="K263" s="209" t="s">
        <v>287</v>
      </c>
      <c r="L263" s="210">
        <v>0</v>
      </c>
    </row>
    <row r="264" spans="1:12" ht="24" x14ac:dyDescent="0.2">
      <c r="A264" s="652"/>
      <c r="B264" s="203" t="s">
        <v>6</v>
      </c>
      <c r="C264" s="207" t="s">
        <v>5</v>
      </c>
      <c r="D264" s="207" t="s">
        <v>288</v>
      </c>
      <c r="E264" s="207" t="s">
        <v>289</v>
      </c>
      <c r="F264" s="650"/>
      <c r="G264" s="650"/>
      <c r="H264" s="649" t="s">
        <v>290</v>
      </c>
      <c r="I264" s="649"/>
      <c r="J264" s="651" t="s">
        <v>287</v>
      </c>
      <c r="K264" s="651" t="s">
        <v>16</v>
      </c>
      <c r="L264" s="648">
        <v>306</v>
      </c>
    </row>
    <row r="265" spans="1:12" ht="24" x14ac:dyDescent="0.2">
      <c r="A265" s="652"/>
      <c r="B265" s="209" t="s">
        <v>4712</v>
      </c>
      <c r="C265" s="209" t="s">
        <v>1904</v>
      </c>
      <c r="D265" s="211">
        <v>43383</v>
      </c>
      <c r="E265" s="209" t="s">
        <v>2529</v>
      </c>
      <c r="F265" s="650"/>
      <c r="G265" s="650"/>
      <c r="H265" s="649"/>
      <c r="I265" s="649"/>
      <c r="J265" s="651"/>
      <c r="K265" s="651"/>
      <c r="L265" s="648"/>
    </row>
    <row r="266" spans="1:12" ht="24" x14ac:dyDescent="0.2">
      <c r="A266" s="652">
        <v>1549</v>
      </c>
      <c r="B266" s="203" t="s">
        <v>12</v>
      </c>
      <c r="C266" s="207" t="s">
        <v>11</v>
      </c>
      <c r="D266" s="207" t="s">
        <v>280</v>
      </c>
      <c r="E266" s="207" t="s">
        <v>281</v>
      </c>
      <c r="F266" s="653" t="s">
        <v>8</v>
      </c>
      <c r="G266" s="653"/>
      <c r="H266" s="650"/>
      <c r="I266" s="650"/>
      <c r="J266" s="650"/>
      <c r="K266" s="650"/>
      <c r="L266" s="650"/>
    </row>
    <row r="267" spans="1:12" x14ac:dyDescent="0.2">
      <c r="A267" s="652"/>
      <c r="B267" s="651" t="s">
        <v>4713</v>
      </c>
      <c r="C267" s="654" t="s">
        <v>4714</v>
      </c>
      <c r="D267" s="655">
        <v>43416</v>
      </c>
      <c r="E267" s="651" t="s">
        <v>3619</v>
      </c>
      <c r="F267" s="651" t="s">
        <v>669</v>
      </c>
      <c r="G267" s="651"/>
      <c r="H267" s="649" t="s">
        <v>286</v>
      </c>
      <c r="I267" s="649"/>
      <c r="J267" s="209" t="s">
        <v>287</v>
      </c>
      <c r="K267" s="209" t="s">
        <v>16</v>
      </c>
      <c r="L267" s="210">
        <v>330</v>
      </c>
    </row>
    <row r="268" spans="1:12" x14ac:dyDescent="0.2">
      <c r="A268" s="652"/>
      <c r="B268" s="651"/>
      <c r="C268" s="654"/>
      <c r="D268" s="655"/>
      <c r="E268" s="651"/>
      <c r="F268" s="651"/>
      <c r="G268" s="651"/>
      <c r="H268" s="649" t="s">
        <v>242</v>
      </c>
      <c r="I268" s="649"/>
      <c r="J268" s="209" t="s">
        <v>287</v>
      </c>
      <c r="K268" s="209" t="s">
        <v>16</v>
      </c>
      <c r="L268" s="210">
        <v>492.95</v>
      </c>
    </row>
    <row r="269" spans="1:12" ht="24" x14ac:dyDescent="0.2">
      <c r="A269" s="652"/>
      <c r="B269" s="203" t="s">
        <v>6</v>
      </c>
      <c r="C269" s="207" t="s">
        <v>5</v>
      </c>
      <c r="D269" s="207" t="s">
        <v>288</v>
      </c>
      <c r="E269" s="207" t="s">
        <v>289</v>
      </c>
      <c r="F269" s="650"/>
      <c r="G269" s="650"/>
      <c r="H269" s="649" t="s">
        <v>290</v>
      </c>
      <c r="I269" s="649"/>
      <c r="J269" s="651" t="s">
        <v>287</v>
      </c>
      <c r="K269" s="651" t="s">
        <v>287</v>
      </c>
      <c r="L269" s="648">
        <v>0</v>
      </c>
    </row>
    <row r="270" spans="1:12" ht="36" x14ac:dyDescent="0.2">
      <c r="A270" s="652"/>
      <c r="B270" s="209" t="s">
        <v>1774</v>
      </c>
      <c r="C270" s="209" t="s">
        <v>669</v>
      </c>
      <c r="D270" s="211">
        <v>43418</v>
      </c>
      <c r="E270" s="209" t="s">
        <v>656</v>
      </c>
      <c r="F270" s="650"/>
      <c r="G270" s="650"/>
      <c r="H270" s="649"/>
      <c r="I270" s="649"/>
      <c r="J270" s="651"/>
      <c r="K270" s="651"/>
      <c r="L270" s="648"/>
    </row>
    <row r="271" spans="1:12" ht="24" x14ac:dyDescent="0.2">
      <c r="A271" s="652">
        <v>1550</v>
      </c>
      <c r="B271" s="203" t="s">
        <v>12</v>
      </c>
      <c r="C271" s="207" t="s">
        <v>11</v>
      </c>
      <c r="D271" s="207" t="s">
        <v>280</v>
      </c>
      <c r="E271" s="207" t="s">
        <v>281</v>
      </c>
      <c r="F271" s="653" t="s">
        <v>8</v>
      </c>
      <c r="G271" s="653"/>
      <c r="H271" s="650"/>
      <c r="I271" s="650"/>
      <c r="J271" s="650"/>
      <c r="K271" s="650"/>
      <c r="L271" s="650"/>
    </row>
    <row r="272" spans="1:12" x14ac:dyDescent="0.2">
      <c r="A272" s="652"/>
      <c r="B272" s="651" t="s">
        <v>4715</v>
      </c>
      <c r="C272" s="654" t="s">
        <v>4716</v>
      </c>
      <c r="D272" s="655">
        <v>43430</v>
      </c>
      <c r="E272" s="651" t="s">
        <v>624</v>
      </c>
      <c r="F272" s="651" t="s">
        <v>4717</v>
      </c>
      <c r="G272" s="651"/>
      <c r="H272" s="649" t="s">
        <v>286</v>
      </c>
      <c r="I272" s="649"/>
      <c r="J272" s="209" t="s">
        <v>287</v>
      </c>
      <c r="K272" s="209" t="s">
        <v>16</v>
      </c>
      <c r="L272" s="210">
        <v>105.5</v>
      </c>
    </row>
    <row r="273" spans="1:12" x14ac:dyDescent="0.2">
      <c r="A273" s="652"/>
      <c r="B273" s="651"/>
      <c r="C273" s="654"/>
      <c r="D273" s="655"/>
      <c r="E273" s="651"/>
      <c r="F273" s="651"/>
      <c r="G273" s="651"/>
      <c r="H273" s="649" t="s">
        <v>242</v>
      </c>
      <c r="I273" s="649"/>
      <c r="J273" s="651" t="s">
        <v>287</v>
      </c>
      <c r="K273" s="651" t="s">
        <v>16</v>
      </c>
      <c r="L273" s="648">
        <v>899.4</v>
      </c>
    </row>
    <row r="274" spans="1:12" x14ac:dyDescent="0.2">
      <c r="A274" s="652"/>
      <c r="B274" s="651"/>
      <c r="C274" s="654"/>
      <c r="D274" s="655"/>
      <c r="E274" s="651"/>
      <c r="F274" s="651"/>
      <c r="G274" s="651"/>
      <c r="H274" s="649"/>
      <c r="I274" s="649"/>
      <c r="J274" s="651"/>
      <c r="K274" s="651"/>
      <c r="L274" s="648"/>
    </row>
    <row r="275" spans="1:12" ht="24" x14ac:dyDescent="0.2">
      <c r="A275" s="652"/>
      <c r="B275" s="203" t="s">
        <v>6</v>
      </c>
      <c r="C275" s="207" t="s">
        <v>5</v>
      </c>
      <c r="D275" s="207" t="s">
        <v>288</v>
      </c>
      <c r="E275" s="207" t="s">
        <v>289</v>
      </c>
      <c r="F275" s="650"/>
      <c r="G275" s="650"/>
      <c r="H275" s="649" t="s">
        <v>290</v>
      </c>
      <c r="I275" s="649"/>
      <c r="J275" s="651" t="s">
        <v>287</v>
      </c>
      <c r="K275" s="651" t="s">
        <v>16</v>
      </c>
      <c r="L275" s="648">
        <v>78.599999999999994</v>
      </c>
    </row>
    <row r="276" spans="1:12" ht="24" x14ac:dyDescent="0.2">
      <c r="A276" s="652"/>
      <c r="B276" s="209" t="s">
        <v>333</v>
      </c>
      <c r="C276" s="209" t="s">
        <v>4717</v>
      </c>
      <c r="D276" s="211">
        <v>43431</v>
      </c>
      <c r="E276" s="209" t="s">
        <v>666</v>
      </c>
      <c r="F276" s="650"/>
      <c r="G276" s="650"/>
      <c r="H276" s="649"/>
      <c r="I276" s="649"/>
      <c r="J276" s="651"/>
      <c r="K276" s="651"/>
      <c r="L276" s="648"/>
    </row>
    <row r="277" spans="1:12" ht="24" x14ac:dyDescent="0.2">
      <c r="A277" s="652">
        <v>1551</v>
      </c>
      <c r="B277" s="203" t="s">
        <v>12</v>
      </c>
      <c r="C277" s="207" t="s">
        <v>11</v>
      </c>
      <c r="D277" s="207" t="s">
        <v>280</v>
      </c>
      <c r="E277" s="207" t="s">
        <v>281</v>
      </c>
      <c r="F277" s="653" t="s">
        <v>8</v>
      </c>
      <c r="G277" s="653"/>
      <c r="H277" s="650"/>
      <c r="I277" s="650"/>
      <c r="J277" s="650"/>
      <c r="K277" s="650"/>
      <c r="L277" s="650"/>
    </row>
    <row r="278" spans="1:12" x14ac:dyDescent="0.2">
      <c r="A278" s="652"/>
      <c r="B278" s="651" t="s">
        <v>4718</v>
      </c>
      <c r="C278" s="654" t="s">
        <v>4719</v>
      </c>
      <c r="D278" s="655">
        <v>43443</v>
      </c>
      <c r="E278" s="651" t="s">
        <v>2337</v>
      </c>
      <c r="F278" s="651" t="s">
        <v>4720</v>
      </c>
      <c r="G278" s="651"/>
      <c r="H278" s="649" t="s">
        <v>286</v>
      </c>
      <c r="I278" s="649"/>
      <c r="J278" s="209" t="s">
        <v>287</v>
      </c>
      <c r="K278" s="209" t="s">
        <v>16</v>
      </c>
      <c r="L278" s="210">
        <v>220</v>
      </c>
    </row>
    <row r="279" spans="1:12" x14ac:dyDescent="0.2">
      <c r="A279" s="652"/>
      <c r="B279" s="651"/>
      <c r="C279" s="654"/>
      <c r="D279" s="655"/>
      <c r="E279" s="651"/>
      <c r="F279" s="651"/>
      <c r="G279" s="651"/>
      <c r="H279" s="649" t="s">
        <v>242</v>
      </c>
      <c r="I279" s="649"/>
      <c r="J279" s="209" t="s">
        <v>287</v>
      </c>
      <c r="K279" s="209" t="s">
        <v>16</v>
      </c>
      <c r="L279" s="210">
        <v>330.6</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333</v>
      </c>
      <c r="C281" s="209" t="s">
        <v>4720</v>
      </c>
      <c r="D281" s="211">
        <v>43445</v>
      </c>
      <c r="E281" s="209" t="s">
        <v>572</v>
      </c>
      <c r="F281" s="650"/>
      <c r="G281" s="650"/>
      <c r="H281" s="649"/>
      <c r="I281" s="649"/>
      <c r="J281" s="651"/>
      <c r="K281" s="651"/>
      <c r="L281" s="648"/>
    </row>
    <row r="282" spans="1:12" ht="24" x14ac:dyDescent="0.2">
      <c r="A282" s="652">
        <v>1552</v>
      </c>
      <c r="B282" s="203" t="s">
        <v>12</v>
      </c>
      <c r="C282" s="207" t="s">
        <v>11</v>
      </c>
      <c r="D282" s="207" t="s">
        <v>280</v>
      </c>
      <c r="E282" s="207" t="s">
        <v>281</v>
      </c>
      <c r="F282" s="653" t="s">
        <v>8</v>
      </c>
      <c r="G282" s="653"/>
      <c r="H282" s="650"/>
      <c r="I282" s="650"/>
      <c r="J282" s="650"/>
      <c r="K282" s="650"/>
      <c r="L282" s="650"/>
    </row>
    <row r="283" spans="1:12" x14ac:dyDescent="0.2">
      <c r="A283" s="652"/>
      <c r="B283" s="651" t="s">
        <v>4721</v>
      </c>
      <c r="C283" s="654" t="s">
        <v>4722</v>
      </c>
      <c r="D283" s="655">
        <v>43436</v>
      </c>
      <c r="E283" s="651" t="s">
        <v>3676</v>
      </c>
      <c r="F283" s="651" t="s">
        <v>1736</v>
      </c>
      <c r="G283" s="651"/>
      <c r="H283" s="649" t="s">
        <v>286</v>
      </c>
      <c r="I283" s="649"/>
      <c r="J283" s="209" t="s">
        <v>287</v>
      </c>
      <c r="K283" s="209" t="s">
        <v>16</v>
      </c>
      <c r="L283" s="210">
        <v>331.03</v>
      </c>
    </row>
    <row r="284" spans="1:12" x14ac:dyDescent="0.2">
      <c r="A284" s="652"/>
      <c r="B284" s="651"/>
      <c r="C284" s="654"/>
      <c r="D284" s="655"/>
      <c r="E284" s="651"/>
      <c r="F284" s="651"/>
      <c r="G284" s="651"/>
      <c r="H284" s="649" t="s">
        <v>242</v>
      </c>
      <c r="I284" s="649"/>
      <c r="J284" s="651" t="s">
        <v>287</v>
      </c>
      <c r="K284" s="651" t="s">
        <v>16</v>
      </c>
      <c r="L284" s="648">
        <v>446.5</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16</v>
      </c>
      <c r="L286" s="648">
        <v>19.95</v>
      </c>
    </row>
    <row r="287" spans="1:12" ht="24" x14ac:dyDescent="0.2">
      <c r="A287" s="652"/>
      <c r="B287" s="209" t="s">
        <v>291</v>
      </c>
      <c r="C287" s="209" t="s">
        <v>1736</v>
      </c>
      <c r="D287" s="211">
        <v>43437</v>
      </c>
      <c r="E287" s="209" t="s">
        <v>3598</v>
      </c>
      <c r="F287" s="650"/>
      <c r="G287" s="650"/>
      <c r="H287" s="649"/>
      <c r="I287" s="649"/>
      <c r="J287" s="651"/>
      <c r="K287" s="651"/>
      <c r="L287" s="648"/>
    </row>
    <row r="288" spans="1:12" ht="24" x14ac:dyDescent="0.2">
      <c r="A288" s="652">
        <v>1553</v>
      </c>
      <c r="B288" s="203" t="s">
        <v>12</v>
      </c>
      <c r="C288" s="207" t="s">
        <v>11</v>
      </c>
      <c r="D288" s="207" t="s">
        <v>280</v>
      </c>
      <c r="E288" s="207" t="s">
        <v>281</v>
      </c>
      <c r="F288" s="653" t="s">
        <v>8</v>
      </c>
      <c r="G288" s="653"/>
      <c r="H288" s="650"/>
      <c r="I288" s="650"/>
      <c r="J288" s="650"/>
      <c r="K288" s="650"/>
      <c r="L288" s="650"/>
    </row>
    <row r="289" spans="1:12" x14ac:dyDescent="0.2">
      <c r="A289" s="652"/>
      <c r="B289" s="651" t="s">
        <v>4723</v>
      </c>
      <c r="C289" s="654" t="s">
        <v>4724</v>
      </c>
      <c r="D289" s="655">
        <v>43477</v>
      </c>
      <c r="E289" s="651" t="s">
        <v>607</v>
      </c>
      <c r="F289" s="651" t="s">
        <v>1557</v>
      </c>
      <c r="G289" s="651"/>
      <c r="H289" s="649" t="s">
        <v>286</v>
      </c>
      <c r="I289" s="649"/>
      <c r="J289" s="209" t="s">
        <v>287</v>
      </c>
      <c r="K289" s="209" t="s">
        <v>16</v>
      </c>
      <c r="L289" s="210">
        <v>1047</v>
      </c>
    </row>
    <row r="290" spans="1:12" x14ac:dyDescent="0.2">
      <c r="A290" s="652"/>
      <c r="B290" s="651"/>
      <c r="C290" s="654"/>
      <c r="D290" s="655"/>
      <c r="E290" s="651"/>
      <c r="F290" s="651"/>
      <c r="G290" s="651"/>
      <c r="H290" s="649" t="s">
        <v>242</v>
      </c>
      <c r="I290" s="649"/>
      <c r="J290" s="209" t="s">
        <v>287</v>
      </c>
      <c r="K290" s="209" t="s">
        <v>16</v>
      </c>
      <c r="L290" s="210">
        <v>403.12</v>
      </c>
    </row>
    <row r="291" spans="1:12" ht="24" x14ac:dyDescent="0.2">
      <c r="A291" s="652"/>
      <c r="B291" s="203" t="s">
        <v>6</v>
      </c>
      <c r="C291" s="207" t="s">
        <v>5</v>
      </c>
      <c r="D291" s="207" t="s">
        <v>288</v>
      </c>
      <c r="E291" s="207" t="s">
        <v>289</v>
      </c>
      <c r="F291" s="650"/>
      <c r="G291" s="650"/>
      <c r="H291" s="649" t="s">
        <v>290</v>
      </c>
      <c r="I291" s="649"/>
      <c r="J291" s="651" t="s">
        <v>287</v>
      </c>
      <c r="K291" s="651" t="s">
        <v>287</v>
      </c>
      <c r="L291" s="648">
        <v>0</v>
      </c>
    </row>
    <row r="292" spans="1:12" ht="24" x14ac:dyDescent="0.2">
      <c r="A292" s="652"/>
      <c r="B292" s="209" t="s">
        <v>419</v>
      </c>
      <c r="C292" s="209" t="s">
        <v>1557</v>
      </c>
      <c r="D292" s="211">
        <v>43481</v>
      </c>
      <c r="E292" s="209" t="s">
        <v>2588</v>
      </c>
      <c r="F292" s="650"/>
      <c r="G292" s="650"/>
      <c r="H292" s="649"/>
      <c r="I292" s="649"/>
      <c r="J292" s="651"/>
      <c r="K292" s="651"/>
      <c r="L292" s="648"/>
    </row>
    <row r="293" spans="1:12" ht="24" x14ac:dyDescent="0.2">
      <c r="A293" s="652">
        <v>1554</v>
      </c>
      <c r="B293" s="203" t="s">
        <v>12</v>
      </c>
      <c r="C293" s="207" t="s">
        <v>11</v>
      </c>
      <c r="D293" s="207" t="s">
        <v>280</v>
      </c>
      <c r="E293" s="207" t="s">
        <v>281</v>
      </c>
      <c r="F293" s="653" t="s">
        <v>8</v>
      </c>
      <c r="G293" s="653"/>
      <c r="H293" s="650"/>
      <c r="I293" s="650"/>
      <c r="J293" s="650"/>
      <c r="K293" s="650"/>
      <c r="L293" s="650"/>
    </row>
    <row r="294" spans="1:12" x14ac:dyDescent="0.2">
      <c r="A294" s="652"/>
      <c r="B294" s="651" t="s">
        <v>4725</v>
      </c>
      <c r="C294" s="654" t="s">
        <v>4726</v>
      </c>
      <c r="D294" s="655">
        <v>43446</v>
      </c>
      <c r="E294" s="651" t="s">
        <v>582</v>
      </c>
      <c r="F294" s="651" t="s">
        <v>1551</v>
      </c>
      <c r="G294" s="651"/>
      <c r="H294" s="649" t="s">
        <v>286</v>
      </c>
      <c r="I294" s="649"/>
      <c r="J294" s="209" t="s">
        <v>287</v>
      </c>
      <c r="K294" s="209" t="s">
        <v>16</v>
      </c>
      <c r="L294" s="210">
        <v>137</v>
      </c>
    </row>
    <row r="295" spans="1:12" x14ac:dyDescent="0.2">
      <c r="A295" s="652"/>
      <c r="B295" s="651"/>
      <c r="C295" s="654"/>
      <c r="D295" s="655"/>
      <c r="E295" s="651"/>
      <c r="F295" s="651"/>
      <c r="G295" s="651"/>
      <c r="H295" s="649" t="s">
        <v>242</v>
      </c>
      <c r="I295" s="649"/>
      <c r="J295" s="209" t="s">
        <v>287</v>
      </c>
      <c r="K295" s="209" t="s">
        <v>16</v>
      </c>
      <c r="L295" s="210">
        <v>3096.87</v>
      </c>
    </row>
    <row r="296" spans="1:12" ht="24" x14ac:dyDescent="0.2">
      <c r="A296" s="652"/>
      <c r="B296" s="203" t="s">
        <v>6</v>
      </c>
      <c r="C296" s="207" t="s">
        <v>5</v>
      </c>
      <c r="D296" s="207" t="s">
        <v>288</v>
      </c>
      <c r="E296" s="207" t="s">
        <v>289</v>
      </c>
      <c r="F296" s="650"/>
      <c r="G296" s="650"/>
      <c r="H296" s="649" t="s">
        <v>290</v>
      </c>
      <c r="I296" s="649"/>
      <c r="J296" s="651" t="s">
        <v>287</v>
      </c>
      <c r="K296" s="651" t="s">
        <v>16</v>
      </c>
      <c r="L296" s="648">
        <v>204.53</v>
      </c>
    </row>
    <row r="297" spans="1:12" ht="24" x14ac:dyDescent="0.2">
      <c r="A297" s="652"/>
      <c r="B297" s="209" t="s">
        <v>571</v>
      </c>
      <c r="C297" s="209" t="s">
        <v>1551</v>
      </c>
      <c r="D297" s="211">
        <v>43449</v>
      </c>
      <c r="E297" s="209" t="s">
        <v>1552</v>
      </c>
      <c r="F297" s="650"/>
      <c r="G297" s="650"/>
      <c r="H297" s="649"/>
      <c r="I297" s="649"/>
      <c r="J297" s="651"/>
      <c r="K297" s="651"/>
      <c r="L297" s="648"/>
    </row>
    <row r="298" spans="1:12" ht="24" x14ac:dyDescent="0.2">
      <c r="A298" s="652">
        <v>1555</v>
      </c>
      <c r="B298" s="203" t="s">
        <v>12</v>
      </c>
      <c r="C298" s="207" t="s">
        <v>11</v>
      </c>
      <c r="D298" s="207" t="s">
        <v>280</v>
      </c>
      <c r="E298" s="207" t="s">
        <v>281</v>
      </c>
      <c r="F298" s="653" t="s">
        <v>8</v>
      </c>
      <c r="G298" s="653"/>
      <c r="H298" s="650"/>
      <c r="I298" s="650"/>
      <c r="J298" s="650"/>
      <c r="K298" s="650"/>
      <c r="L298" s="650"/>
    </row>
    <row r="299" spans="1:12" x14ac:dyDescent="0.2">
      <c r="A299" s="652"/>
      <c r="B299" s="651" t="s">
        <v>4725</v>
      </c>
      <c r="C299" s="654" t="s">
        <v>4727</v>
      </c>
      <c r="D299" s="655">
        <v>43468</v>
      </c>
      <c r="E299" s="651" t="s">
        <v>896</v>
      </c>
      <c r="F299" s="651" t="s">
        <v>1546</v>
      </c>
      <c r="G299" s="651"/>
      <c r="H299" s="649" t="s">
        <v>286</v>
      </c>
      <c r="I299" s="649"/>
      <c r="J299" s="209" t="s">
        <v>287</v>
      </c>
      <c r="K299" s="209" t="s">
        <v>16</v>
      </c>
      <c r="L299" s="210">
        <v>185</v>
      </c>
    </row>
    <row r="300" spans="1:12" x14ac:dyDescent="0.2">
      <c r="A300" s="652"/>
      <c r="B300" s="651"/>
      <c r="C300" s="654"/>
      <c r="D300" s="655"/>
      <c r="E300" s="651"/>
      <c r="F300" s="651"/>
      <c r="G300" s="651"/>
      <c r="H300" s="649" t="s">
        <v>242</v>
      </c>
      <c r="I300" s="649"/>
      <c r="J300" s="209" t="s">
        <v>287</v>
      </c>
      <c r="K300" s="209" t="s">
        <v>16</v>
      </c>
      <c r="L300" s="210">
        <v>267.39999999999998</v>
      </c>
    </row>
    <row r="301" spans="1:12" ht="24" x14ac:dyDescent="0.2">
      <c r="A301" s="652"/>
      <c r="B301" s="203" t="s">
        <v>6</v>
      </c>
      <c r="C301" s="207" t="s">
        <v>5</v>
      </c>
      <c r="D301" s="207" t="s">
        <v>288</v>
      </c>
      <c r="E301" s="207" t="s">
        <v>289</v>
      </c>
      <c r="F301" s="650"/>
      <c r="G301" s="650"/>
      <c r="H301" s="649" t="s">
        <v>290</v>
      </c>
      <c r="I301" s="649"/>
      <c r="J301" s="651" t="s">
        <v>287</v>
      </c>
      <c r="K301" s="651" t="s">
        <v>287</v>
      </c>
      <c r="L301" s="648">
        <v>0</v>
      </c>
    </row>
    <row r="302" spans="1:12" ht="24" x14ac:dyDescent="0.2">
      <c r="A302" s="652"/>
      <c r="B302" s="209" t="s">
        <v>571</v>
      </c>
      <c r="C302" s="209" t="s">
        <v>1546</v>
      </c>
      <c r="D302" s="211">
        <v>43469</v>
      </c>
      <c r="E302" s="209" t="s">
        <v>1554</v>
      </c>
      <c r="F302" s="650"/>
      <c r="G302" s="650"/>
      <c r="H302" s="649"/>
      <c r="I302" s="649"/>
      <c r="J302" s="651"/>
      <c r="K302" s="651"/>
      <c r="L302" s="648"/>
    </row>
    <row r="303" spans="1:12" ht="24" x14ac:dyDescent="0.2">
      <c r="A303" s="652">
        <v>1556</v>
      </c>
      <c r="B303" s="203" t="s">
        <v>12</v>
      </c>
      <c r="C303" s="207" t="s">
        <v>11</v>
      </c>
      <c r="D303" s="207" t="s">
        <v>280</v>
      </c>
      <c r="E303" s="207" t="s">
        <v>281</v>
      </c>
      <c r="F303" s="653" t="s">
        <v>8</v>
      </c>
      <c r="G303" s="653"/>
      <c r="H303" s="650"/>
      <c r="I303" s="650"/>
      <c r="J303" s="650"/>
      <c r="K303" s="650"/>
      <c r="L303" s="650"/>
    </row>
    <row r="304" spans="1:12" x14ac:dyDescent="0.2">
      <c r="A304" s="652"/>
      <c r="B304" s="651" t="s">
        <v>4725</v>
      </c>
      <c r="C304" s="654" t="s">
        <v>4728</v>
      </c>
      <c r="D304" s="655">
        <v>43523</v>
      </c>
      <c r="E304" s="651" t="s">
        <v>321</v>
      </c>
      <c r="F304" s="651" t="s">
        <v>4729</v>
      </c>
      <c r="G304" s="651"/>
      <c r="H304" s="649" t="s">
        <v>286</v>
      </c>
      <c r="I304" s="649"/>
      <c r="J304" s="209" t="s">
        <v>287</v>
      </c>
      <c r="K304" s="209" t="s">
        <v>16</v>
      </c>
      <c r="L304" s="210">
        <v>794.45</v>
      </c>
    </row>
    <row r="305" spans="1:12" x14ac:dyDescent="0.2">
      <c r="A305" s="652"/>
      <c r="B305" s="651"/>
      <c r="C305" s="654"/>
      <c r="D305" s="655"/>
      <c r="E305" s="651"/>
      <c r="F305" s="651"/>
      <c r="G305" s="651"/>
      <c r="H305" s="649" t="s">
        <v>242</v>
      </c>
      <c r="I305" s="649"/>
      <c r="J305" s="651" t="s">
        <v>287</v>
      </c>
      <c r="K305" s="651" t="s">
        <v>16</v>
      </c>
      <c r="L305" s="648">
        <v>1706.7</v>
      </c>
    </row>
    <row r="306" spans="1:12" x14ac:dyDescent="0.2">
      <c r="A306" s="652"/>
      <c r="B306" s="651"/>
      <c r="C306" s="654"/>
      <c r="D306" s="655"/>
      <c r="E306" s="651"/>
      <c r="F306" s="651"/>
      <c r="G306" s="651"/>
      <c r="H306" s="649"/>
      <c r="I306" s="649"/>
      <c r="J306" s="651"/>
      <c r="K306" s="651"/>
      <c r="L306" s="648"/>
    </row>
    <row r="307" spans="1:12" ht="24" x14ac:dyDescent="0.2">
      <c r="A307" s="652"/>
      <c r="B307" s="203" t="s">
        <v>6</v>
      </c>
      <c r="C307" s="207" t="s">
        <v>5</v>
      </c>
      <c r="D307" s="207" t="s">
        <v>288</v>
      </c>
      <c r="E307" s="207" t="s">
        <v>289</v>
      </c>
      <c r="F307" s="650"/>
      <c r="G307" s="650"/>
      <c r="H307" s="649" t="s">
        <v>290</v>
      </c>
      <c r="I307" s="649"/>
      <c r="J307" s="651" t="s">
        <v>287</v>
      </c>
      <c r="K307" s="651" t="s">
        <v>287</v>
      </c>
      <c r="L307" s="648">
        <v>0</v>
      </c>
    </row>
    <row r="308" spans="1:12" ht="24" x14ac:dyDescent="0.2">
      <c r="A308" s="652"/>
      <c r="B308" s="209" t="s">
        <v>571</v>
      </c>
      <c r="C308" s="209" t="s">
        <v>4729</v>
      </c>
      <c r="D308" s="211">
        <v>43525</v>
      </c>
      <c r="E308" s="209" t="s">
        <v>1359</v>
      </c>
      <c r="F308" s="650"/>
      <c r="G308" s="650"/>
      <c r="H308" s="649"/>
      <c r="I308" s="649"/>
      <c r="J308" s="651"/>
      <c r="K308" s="651"/>
      <c r="L308" s="648"/>
    </row>
    <row r="309" spans="1:12" ht="24" x14ac:dyDescent="0.2">
      <c r="A309" s="652">
        <v>1557</v>
      </c>
      <c r="B309" s="203" t="s">
        <v>12</v>
      </c>
      <c r="C309" s="207" t="s">
        <v>11</v>
      </c>
      <c r="D309" s="207" t="s">
        <v>280</v>
      </c>
      <c r="E309" s="207" t="s">
        <v>281</v>
      </c>
      <c r="F309" s="653" t="s">
        <v>8</v>
      </c>
      <c r="G309" s="653"/>
      <c r="H309" s="650"/>
      <c r="I309" s="650"/>
      <c r="J309" s="650"/>
      <c r="K309" s="650"/>
      <c r="L309" s="650"/>
    </row>
    <row r="310" spans="1:12" x14ac:dyDescent="0.2">
      <c r="A310" s="652"/>
      <c r="B310" s="651" t="s">
        <v>4730</v>
      </c>
      <c r="C310" s="654" t="s">
        <v>4731</v>
      </c>
      <c r="D310" s="655">
        <v>43402</v>
      </c>
      <c r="E310" s="651" t="s">
        <v>4732</v>
      </c>
      <c r="F310" s="651" t="s">
        <v>4733</v>
      </c>
      <c r="G310" s="651"/>
      <c r="H310" s="649" t="s">
        <v>286</v>
      </c>
      <c r="I310" s="649"/>
      <c r="J310" s="209" t="s">
        <v>287</v>
      </c>
      <c r="K310" s="209" t="s">
        <v>16</v>
      </c>
      <c r="L310" s="210">
        <v>565.76</v>
      </c>
    </row>
    <row r="311" spans="1:12" x14ac:dyDescent="0.2">
      <c r="A311" s="652"/>
      <c r="B311" s="651"/>
      <c r="C311" s="654"/>
      <c r="D311" s="655"/>
      <c r="E311" s="651"/>
      <c r="F311" s="651"/>
      <c r="G311" s="651"/>
      <c r="H311" s="649" t="s">
        <v>242</v>
      </c>
      <c r="I311" s="649"/>
      <c r="J311" s="651" t="s">
        <v>287</v>
      </c>
      <c r="K311" s="651" t="s">
        <v>16</v>
      </c>
      <c r="L311" s="648">
        <v>893.96</v>
      </c>
    </row>
    <row r="312" spans="1:12" x14ac:dyDescent="0.2">
      <c r="A312" s="652"/>
      <c r="B312" s="651"/>
      <c r="C312" s="654"/>
      <c r="D312" s="655"/>
      <c r="E312" s="651"/>
      <c r="F312" s="651"/>
      <c r="G312" s="651"/>
      <c r="H312" s="649"/>
      <c r="I312" s="649"/>
      <c r="J312" s="651"/>
      <c r="K312" s="651"/>
      <c r="L312" s="648"/>
    </row>
    <row r="313" spans="1:12" ht="24" x14ac:dyDescent="0.2">
      <c r="A313" s="652"/>
      <c r="B313" s="203" t="s">
        <v>6</v>
      </c>
      <c r="C313" s="207" t="s">
        <v>5</v>
      </c>
      <c r="D313" s="207" t="s">
        <v>288</v>
      </c>
      <c r="E313" s="207" t="s">
        <v>289</v>
      </c>
      <c r="F313" s="650"/>
      <c r="G313" s="650"/>
      <c r="H313" s="649" t="s">
        <v>290</v>
      </c>
      <c r="I313" s="649"/>
      <c r="J313" s="651" t="s">
        <v>287</v>
      </c>
      <c r="K313" s="651" t="s">
        <v>287</v>
      </c>
      <c r="L313" s="648">
        <v>0</v>
      </c>
    </row>
    <row r="314" spans="1:12" ht="36" x14ac:dyDescent="0.2">
      <c r="A314" s="652"/>
      <c r="B314" s="209" t="s">
        <v>4734</v>
      </c>
      <c r="C314" s="209" t="s">
        <v>4733</v>
      </c>
      <c r="D314" s="211">
        <v>43415</v>
      </c>
      <c r="E314" s="209" t="s">
        <v>4735</v>
      </c>
      <c r="F314" s="650"/>
      <c r="G314" s="650"/>
      <c r="H314" s="649"/>
      <c r="I314" s="649"/>
      <c r="J314" s="651"/>
      <c r="K314" s="651"/>
      <c r="L314" s="648"/>
    </row>
    <row r="315" spans="1:12" ht="24" x14ac:dyDescent="0.2">
      <c r="A315" s="652">
        <v>1558</v>
      </c>
      <c r="B315" s="203" t="s">
        <v>12</v>
      </c>
      <c r="C315" s="207" t="s">
        <v>11</v>
      </c>
      <c r="D315" s="207" t="s">
        <v>280</v>
      </c>
      <c r="E315" s="207" t="s">
        <v>281</v>
      </c>
      <c r="F315" s="653" t="s">
        <v>8</v>
      </c>
      <c r="G315" s="653"/>
      <c r="H315" s="650"/>
      <c r="I315" s="650"/>
      <c r="J315" s="650"/>
      <c r="K315" s="650"/>
      <c r="L315" s="650"/>
    </row>
    <row r="316" spans="1:12" x14ac:dyDescent="0.2">
      <c r="A316" s="652"/>
      <c r="B316" s="651" t="s">
        <v>4730</v>
      </c>
      <c r="C316" s="654" t="s">
        <v>4731</v>
      </c>
      <c r="D316" s="655">
        <v>43402</v>
      </c>
      <c r="E316" s="651" t="s">
        <v>4732</v>
      </c>
      <c r="F316" s="651" t="s">
        <v>4736</v>
      </c>
      <c r="G316" s="651"/>
      <c r="H316" s="649" t="s">
        <v>286</v>
      </c>
      <c r="I316" s="649"/>
      <c r="J316" s="209" t="s">
        <v>287</v>
      </c>
      <c r="K316" s="209" t="s">
        <v>16</v>
      </c>
      <c r="L316" s="210">
        <v>317</v>
      </c>
    </row>
    <row r="317" spans="1:12" x14ac:dyDescent="0.2">
      <c r="A317" s="652"/>
      <c r="B317" s="651"/>
      <c r="C317" s="654"/>
      <c r="D317" s="655"/>
      <c r="E317" s="651"/>
      <c r="F317" s="651"/>
      <c r="G317" s="651"/>
      <c r="H317" s="649" t="s">
        <v>242</v>
      </c>
      <c r="I317" s="649"/>
      <c r="J317" s="651" t="s">
        <v>287</v>
      </c>
      <c r="K317" s="651" t="s">
        <v>16</v>
      </c>
      <c r="L317" s="648">
        <v>2365.0100000000002</v>
      </c>
    </row>
    <row r="318" spans="1:12" x14ac:dyDescent="0.2">
      <c r="A318" s="652"/>
      <c r="B318" s="651"/>
      <c r="C318" s="654"/>
      <c r="D318" s="655"/>
      <c r="E318" s="651"/>
      <c r="F318" s="651"/>
      <c r="G318" s="651"/>
      <c r="H318" s="649"/>
      <c r="I318" s="649"/>
      <c r="J318" s="651"/>
      <c r="K318" s="651"/>
      <c r="L318" s="648"/>
    </row>
    <row r="319" spans="1:12" ht="24" x14ac:dyDescent="0.2">
      <c r="A319" s="652"/>
      <c r="B319" s="203" t="s">
        <v>6</v>
      </c>
      <c r="C319" s="207" t="s">
        <v>5</v>
      </c>
      <c r="D319" s="207" t="s">
        <v>288</v>
      </c>
      <c r="E319" s="207" t="s">
        <v>289</v>
      </c>
      <c r="F319" s="650"/>
      <c r="G319" s="650"/>
      <c r="H319" s="649" t="s">
        <v>290</v>
      </c>
      <c r="I319" s="649"/>
      <c r="J319" s="651" t="s">
        <v>287</v>
      </c>
      <c r="K319" s="651" t="s">
        <v>16</v>
      </c>
      <c r="L319" s="648">
        <v>450</v>
      </c>
    </row>
    <row r="320" spans="1:12" ht="36" x14ac:dyDescent="0.2">
      <c r="A320" s="652"/>
      <c r="B320" s="209" t="s">
        <v>4734</v>
      </c>
      <c r="C320" s="209" t="s">
        <v>4736</v>
      </c>
      <c r="D320" s="211">
        <v>43415</v>
      </c>
      <c r="E320" s="209" t="s">
        <v>4735</v>
      </c>
      <c r="F320" s="650"/>
      <c r="G320" s="650"/>
      <c r="H320" s="649"/>
      <c r="I320" s="649"/>
      <c r="J320" s="651"/>
      <c r="K320" s="651"/>
      <c r="L320" s="648"/>
    </row>
    <row r="321" spans="1:12" ht="24" x14ac:dyDescent="0.2">
      <c r="A321" s="652">
        <v>1559</v>
      </c>
      <c r="B321" s="203" t="s">
        <v>12</v>
      </c>
      <c r="C321" s="207" t="s">
        <v>11</v>
      </c>
      <c r="D321" s="207" t="s">
        <v>280</v>
      </c>
      <c r="E321" s="207" t="s">
        <v>281</v>
      </c>
      <c r="F321" s="653" t="s">
        <v>8</v>
      </c>
      <c r="G321" s="653"/>
      <c r="H321" s="650"/>
      <c r="I321" s="650"/>
      <c r="J321" s="650"/>
      <c r="K321" s="650"/>
      <c r="L321" s="650"/>
    </row>
    <row r="322" spans="1:12" x14ac:dyDescent="0.2">
      <c r="A322" s="652"/>
      <c r="B322" s="651" t="s">
        <v>4730</v>
      </c>
      <c r="C322" s="654" t="s">
        <v>4737</v>
      </c>
      <c r="D322" s="655">
        <v>43540</v>
      </c>
      <c r="E322" s="651" t="s">
        <v>779</v>
      </c>
      <c r="F322" s="651" t="s">
        <v>4738</v>
      </c>
      <c r="G322" s="651"/>
      <c r="H322" s="649" t="s">
        <v>286</v>
      </c>
      <c r="I322" s="649"/>
      <c r="J322" s="209" t="s">
        <v>287</v>
      </c>
      <c r="K322" s="209" t="s">
        <v>16</v>
      </c>
      <c r="L322" s="210">
        <v>718.68</v>
      </c>
    </row>
    <row r="323" spans="1:12" x14ac:dyDescent="0.2">
      <c r="A323" s="652"/>
      <c r="B323" s="651"/>
      <c r="C323" s="654"/>
      <c r="D323" s="655"/>
      <c r="E323" s="651"/>
      <c r="F323" s="651"/>
      <c r="G323" s="651"/>
      <c r="H323" s="649" t="s">
        <v>242</v>
      </c>
      <c r="I323" s="649"/>
      <c r="J323" s="209" t="s">
        <v>287</v>
      </c>
      <c r="K323" s="209" t="s">
        <v>16</v>
      </c>
      <c r="L323" s="210">
        <v>1920.7</v>
      </c>
    </row>
    <row r="324" spans="1:12" ht="24" x14ac:dyDescent="0.2">
      <c r="A324" s="652"/>
      <c r="B324" s="203" t="s">
        <v>6</v>
      </c>
      <c r="C324" s="207" t="s">
        <v>5</v>
      </c>
      <c r="D324" s="207" t="s">
        <v>288</v>
      </c>
      <c r="E324" s="207" t="s">
        <v>289</v>
      </c>
      <c r="F324" s="650"/>
      <c r="G324" s="650"/>
      <c r="H324" s="649" t="s">
        <v>290</v>
      </c>
      <c r="I324" s="649"/>
      <c r="J324" s="651" t="s">
        <v>287</v>
      </c>
      <c r="K324" s="651" t="s">
        <v>287</v>
      </c>
      <c r="L324" s="648">
        <v>0</v>
      </c>
    </row>
    <row r="325" spans="1:12" ht="36" x14ac:dyDescent="0.2">
      <c r="A325" s="652"/>
      <c r="B325" s="209" t="s">
        <v>4734</v>
      </c>
      <c r="C325" s="209" t="s">
        <v>4738</v>
      </c>
      <c r="D325" s="211">
        <v>43546</v>
      </c>
      <c r="E325" s="209" t="s">
        <v>4739</v>
      </c>
      <c r="F325" s="650"/>
      <c r="G325" s="650"/>
      <c r="H325" s="649"/>
      <c r="I325" s="649"/>
      <c r="J325" s="651"/>
      <c r="K325" s="651"/>
      <c r="L325" s="648"/>
    </row>
    <row r="326" spans="1:12" ht="24" x14ac:dyDescent="0.2">
      <c r="A326" s="652">
        <v>1560</v>
      </c>
      <c r="B326" s="203" t="s">
        <v>12</v>
      </c>
      <c r="C326" s="207" t="s">
        <v>11</v>
      </c>
      <c r="D326" s="207" t="s">
        <v>280</v>
      </c>
      <c r="E326" s="207" t="s">
        <v>281</v>
      </c>
      <c r="F326" s="653" t="s">
        <v>8</v>
      </c>
      <c r="G326" s="653"/>
      <c r="H326" s="650"/>
      <c r="I326" s="650"/>
      <c r="J326" s="650"/>
      <c r="K326" s="650"/>
      <c r="L326" s="650"/>
    </row>
    <row r="327" spans="1:12" x14ac:dyDescent="0.2">
      <c r="A327" s="652"/>
      <c r="B327" s="651" t="s">
        <v>4730</v>
      </c>
      <c r="C327" s="654" t="s">
        <v>4740</v>
      </c>
      <c r="D327" s="655">
        <v>43553</v>
      </c>
      <c r="E327" s="651" t="s">
        <v>770</v>
      </c>
      <c r="F327" s="651" t="s">
        <v>1293</v>
      </c>
      <c r="G327" s="651"/>
      <c r="H327" s="649" t="s">
        <v>286</v>
      </c>
      <c r="I327" s="649"/>
      <c r="J327" s="209" t="s">
        <v>287</v>
      </c>
      <c r="K327" s="209" t="s">
        <v>16</v>
      </c>
      <c r="L327" s="210">
        <v>873.27</v>
      </c>
    </row>
    <row r="328" spans="1:12" x14ac:dyDescent="0.2">
      <c r="A328" s="652"/>
      <c r="B328" s="651"/>
      <c r="C328" s="654"/>
      <c r="D328" s="655"/>
      <c r="E328" s="651"/>
      <c r="F328" s="651"/>
      <c r="G328" s="651"/>
      <c r="H328" s="649" t="s">
        <v>242</v>
      </c>
      <c r="I328" s="649"/>
      <c r="J328" s="209" t="s">
        <v>287</v>
      </c>
      <c r="K328" s="209" t="s">
        <v>16</v>
      </c>
      <c r="L328" s="210">
        <v>428.23</v>
      </c>
    </row>
    <row r="329" spans="1:12" ht="24" x14ac:dyDescent="0.2">
      <c r="A329" s="652"/>
      <c r="B329" s="203" t="s">
        <v>6</v>
      </c>
      <c r="C329" s="207" t="s">
        <v>5</v>
      </c>
      <c r="D329" s="207" t="s">
        <v>288</v>
      </c>
      <c r="E329" s="207" t="s">
        <v>289</v>
      </c>
      <c r="F329" s="650"/>
      <c r="G329" s="650"/>
      <c r="H329" s="649" t="s">
        <v>290</v>
      </c>
      <c r="I329" s="649"/>
      <c r="J329" s="651" t="s">
        <v>287</v>
      </c>
      <c r="K329" s="651" t="s">
        <v>16</v>
      </c>
      <c r="L329" s="648">
        <v>770</v>
      </c>
    </row>
    <row r="330" spans="1:12" ht="36" x14ac:dyDescent="0.2">
      <c r="A330" s="652"/>
      <c r="B330" s="209" t="s">
        <v>4734</v>
      </c>
      <c r="C330" s="209" t="s">
        <v>1293</v>
      </c>
      <c r="D330" s="211">
        <v>43556</v>
      </c>
      <c r="E330" s="209" t="s">
        <v>4741</v>
      </c>
      <c r="F330" s="650"/>
      <c r="G330" s="650"/>
      <c r="H330" s="649"/>
      <c r="I330" s="649"/>
      <c r="J330" s="651"/>
      <c r="K330" s="651"/>
      <c r="L330" s="648"/>
    </row>
    <row r="331" spans="1:12" ht="24" x14ac:dyDescent="0.2">
      <c r="A331" s="652">
        <v>1561</v>
      </c>
      <c r="B331" s="203" t="s">
        <v>12</v>
      </c>
      <c r="C331" s="207" t="s">
        <v>11</v>
      </c>
      <c r="D331" s="207" t="s">
        <v>280</v>
      </c>
      <c r="E331" s="207" t="s">
        <v>281</v>
      </c>
      <c r="F331" s="653" t="s">
        <v>8</v>
      </c>
      <c r="G331" s="653"/>
      <c r="H331" s="650"/>
      <c r="I331" s="650"/>
      <c r="J331" s="650"/>
      <c r="K331" s="650"/>
      <c r="L331" s="650"/>
    </row>
    <row r="332" spans="1:12" x14ac:dyDescent="0.2">
      <c r="A332" s="652"/>
      <c r="B332" s="651" t="s">
        <v>4742</v>
      </c>
      <c r="C332" s="651" t="s">
        <v>4743</v>
      </c>
      <c r="D332" s="655">
        <v>43401</v>
      </c>
      <c r="E332" s="651" t="s">
        <v>4744</v>
      </c>
      <c r="F332" s="651" t="s">
        <v>4745</v>
      </c>
      <c r="G332" s="651"/>
      <c r="H332" s="649" t="s">
        <v>286</v>
      </c>
      <c r="I332" s="649"/>
      <c r="J332" s="209" t="s">
        <v>287</v>
      </c>
      <c r="K332" s="209" t="s">
        <v>16</v>
      </c>
      <c r="L332" s="210">
        <v>348</v>
      </c>
    </row>
    <row r="333" spans="1:12" x14ac:dyDescent="0.2">
      <c r="A333" s="652"/>
      <c r="B333" s="651"/>
      <c r="C333" s="651"/>
      <c r="D333" s="655"/>
      <c r="E333" s="651"/>
      <c r="F333" s="651"/>
      <c r="G333" s="651"/>
      <c r="H333" s="649" t="s">
        <v>242</v>
      </c>
      <c r="I333" s="649"/>
      <c r="J333" s="209" t="s">
        <v>287</v>
      </c>
      <c r="K333" s="209" t="s">
        <v>16</v>
      </c>
      <c r="L333" s="210">
        <v>534.6</v>
      </c>
    </row>
    <row r="334" spans="1:12" ht="24" x14ac:dyDescent="0.2">
      <c r="A334" s="652"/>
      <c r="B334" s="203" t="s">
        <v>6</v>
      </c>
      <c r="C334" s="207" t="s">
        <v>5</v>
      </c>
      <c r="D334" s="207" t="s">
        <v>288</v>
      </c>
      <c r="E334" s="207" t="s">
        <v>289</v>
      </c>
      <c r="F334" s="650"/>
      <c r="G334" s="650"/>
      <c r="H334" s="649" t="s">
        <v>290</v>
      </c>
      <c r="I334" s="649"/>
      <c r="J334" s="651" t="s">
        <v>287</v>
      </c>
      <c r="K334" s="651" t="s">
        <v>16</v>
      </c>
      <c r="L334" s="648">
        <v>150</v>
      </c>
    </row>
    <row r="335" spans="1:12" ht="24" x14ac:dyDescent="0.2">
      <c r="A335" s="652"/>
      <c r="B335" s="209" t="s">
        <v>4746</v>
      </c>
      <c r="C335" s="209" t="s">
        <v>4745</v>
      </c>
      <c r="D335" s="211">
        <v>43403</v>
      </c>
      <c r="E335" s="209" t="s">
        <v>717</v>
      </c>
      <c r="F335" s="650"/>
      <c r="G335" s="650"/>
      <c r="H335" s="649"/>
      <c r="I335" s="649"/>
      <c r="J335" s="651"/>
      <c r="K335" s="651"/>
      <c r="L335" s="648"/>
    </row>
    <row r="336" spans="1:12" ht="24" x14ac:dyDescent="0.2">
      <c r="A336" s="652">
        <v>1562</v>
      </c>
      <c r="B336" s="203" t="s">
        <v>12</v>
      </c>
      <c r="C336" s="207" t="s">
        <v>11</v>
      </c>
      <c r="D336" s="207" t="s">
        <v>280</v>
      </c>
      <c r="E336" s="207" t="s">
        <v>281</v>
      </c>
      <c r="F336" s="653" t="s">
        <v>8</v>
      </c>
      <c r="G336" s="653"/>
      <c r="H336" s="650"/>
      <c r="I336" s="650"/>
      <c r="J336" s="650"/>
      <c r="K336" s="650"/>
      <c r="L336" s="650"/>
    </row>
    <row r="337" spans="1:12" x14ac:dyDescent="0.2">
      <c r="A337" s="652"/>
      <c r="B337" s="651" t="s">
        <v>4747</v>
      </c>
      <c r="C337" s="654" t="s">
        <v>4748</v>
      </c>
      <c r="D337" s="655">
        <v>43380</v>
      </c>
      <c r="E337" s="651" t="s">
        <v>763</v>
      </c>
      <c r="F337" s="651" t="s">
        <v>764</v>
      </c>
      <c r="G337" s="651"/>
      <c r="H337" s="649" t="s">
        <v>286</v>
      </c>
      <c r="I337" s="649"/>
      <c r="J337" s="209" t="s">
        <v>287</v>
      </c>
      <c r="K337" s="209" t="s">
        <v>16</v>
      </c>
      <c r="L337" s="210">
        <v>495</v>
      </c>
    </row>
    <row r="338" spans="1:12" x14ac:dyDescent="0.2">
      <c r="A338" s="652"/>
      <c r="B338" s="651"/>
      <c r="C338" s="654"/>
      <c r="D338" s="655"/>
      <c r="E338" s="651"/>
      <c r="F338" s="651"/>
      <c r="G338" s="651"/>
      <c r="H338" s="649" t="s">
        <v>242</v>
      </c>
      <c r="I338" s="649"/>
      <c r="J338" s="209" t="s">
        <v>287</v>
      </c>
      <c r="K338" s="209" t="s">
        <v>287</v>
      </c>
      <c r="L338" s="210">
        <v>0</v>
      </c>
    </row>
    <row r="339" spans="1:12" ht="24" x14ac:dyDescent="0.2">
      <c r="A339" s="652"/>
      <c r="B339" s="203" t="s">
        <v>6</v>
      </c>
      <c r="C339" s="207" t="s">
        <v>5</v>
      </c>
      <c r="D339" s="207" t="s">
        <v>288</v>
      </c>
      <c r="E339" s="207" t="s">
        <v>289</v>
      </c>
      <c r="F339" s="650"/>
      <c r="G339" s="650"/>
      <c r="H339" s="649" t="s">
        <v>290</v>
      </c>
      <c r="I339" s="649"/>
      <c r="J339" s="651" t="s">
        <v>287</v>
      </c>
      <c r="K339" s="651" t="s">
        <v>16</v>
      </c>
      <c r="L339" s="648">
        <v>350</v>
      </c>
    </row>
    <row r="340" spans="1:12" ht="36" x14ac:dyDescent="0.2">
      <c r="A340" s="652"/>
      <c r="B340" s="209" t="s">
        <v>4749</v>
      </c>
      <c r="C340" s="209" t="s">
        <v>764</v>
      </c>
      <c r="D340" s="211">
        <v>43383</v>
      </c>
      <c r="E340" s="209" t="s">
        <v>1248</v>
      </c>
      <c r="F340" s="650"/>
      <c r="G340" s="650"/>
      <c r="H340" s="649"/>
      <c r="I340" s="649"/>
      <c r="J340" s="651"/>
      <c r="K340" s="651"/>
      <c r="L340" s="648"/>
    </row>
    <row r="341" spans="1:12" ht="24" x14ac:dyDescent="0.2">
      <c r="A341" s="652">
        <v>1563</v>
      </c>
      <c r="B341" s="203" t="s">
        <v>12</v>
      </c>
      <c r="C341" s="207" t="s">
        <v>11</v>
      </c>
      <c r="D341" s="207" t="s">
        <v>280</v>
      </c>
      <c r="E341" s="207" t="s">
        <v>281</v>
      </c>
      <c r="F341" s="653" t="s">
        <v>8</v>
      </c>
      <c r="G341" s="653"/>
      <c r="H341" s="650"/>
      <c r="I341" s="650"/>
      <c r="J341" s="650"/>
      <c r="K341" s="650"/>
      <c r="L341" s="650"/>
    </row>
    <row r="342" spans="1:12" x14ac:dyDescent="0.2">
      <c r="A342" s="652"/>
      <c r="B342" s="651" t="s">
        <v>4750</v>
      </c>
      <c r="C342" s="651" t="s">
        <v>4751</v>
      </c>
      <c r="D342" s="655">
        <v>43476</v>
      </c>
      <c r="E342" s="651" t="s">
        <v>321</v>
      </c>
      <c r="F342" s="651" t="s">
        <v>4752</v>
      </c>
      <c r="G342" s="651"/>
      <c r="H342" s="649" t="s">
        <v>286</v>
      </c>
      <c r="I342" s="649"/>
      <c r="J342" s="209" t="s">
        <v>287</v>
      </c>
      <c r="K342" s="209" t="s">
        <v>16</v>
      </c>
      <c r="L342" s="210">
        <v>1044</v>
      </c>
    </row>
    <row r="343" spans="1:12" x14ac:dyDescent="0.2">
      <c r="A343" s="652"/>
      <c r="B343" s="651"/>
      <c r="C343" s="651"/>
      <c r="D343" s="655"/>
      <c r="E343" s="651"/>
      <c r="F343" s="651"/>
      <c r="G343" s="651"/>
      <c r="H343" s="649" t="s">
        <v>242</v>
      </c>
      <c r="I343" s="649"/>
      <c r="J343" s="209" t="s">
        <v>287</v>
      </c>
      <c r="K343" s="209" t="s">
        <v>16</v>
      </c>
      <c r="L343" s="210">
        <v>500</v>
      </c>
    </row>
    <row r="344" spans="1:12" ht="24" x14ac:dyDescent="0.2">
      <c r="A344" s="652"/>
      <c r="B344" s="203" t="s">
        <v>6</v>
      </c>
      <c r="C344" s="207" t="s">
        <v>5</v>
      </c>
      <c r="D344" s="207" t="s">
        <v>288</v>
      </c>
      <c r="E344" s="207" t="s">
        <v>289</v>
      </c>
      <c r="F344" s="650"/>
      <c r="G344" s="650"/>
      <c r="H344" s="649" t="s">
        <v>290</v>
      </c>
      <c r="I344" s="649"/>
      <c r="J344" s="651" t="s">
        <v>287</v>
      </c>
      <c r="K344" s="651" t="s">
        <v>287</v>
      </c>
      <c r="L344" s="648">
        <v>0</v>
      </c>
    </row>
    <row r="345" spans="1:12" ht="24" x14ac:dyDescent="0.2">
      <c r="A345" s="652"/>
      <c r="B345" s="209" t="s">
        <v>333</v>
      </c>
      <c r="C345" s="209" t="s">
        <v>4752</v>
      </c>
      <c r="D345" s="211">
        <v>43482</v>
      </c>
      <c r="E345" s="209" t="s">
        <v>4753</v>
      </c>
      <c r="F345" s="650"/>
      <c r="G345" s="650"/>
      <c r="H345" s="649"/>
      <c r="I345" s="649"/>
      <c r="J345" s="651"/>
      <c r="K345" s="651"/>
      <c r="L345" s="648"/>
    </row>
    <row r="346" spans="1:12" ht="24" x14ac:dyDescent="0.2">
      <c r="A346" s="652">
        <v>1564</v>
      </c>
      <c r="B346" s="203" t="s">
        <v>12</v>
      </c>
      <c r="C346" s="207" t="s">
        <v>11</v>
      </c>
      <c r="D346" s="207" t="s">
        <v>280</v>
      </c>
      <c r="E346" s="207" t="s">
        <v>281</v>
      </c>
      <c r="F346" s="653" t="s">
        <v>8</v>
      </c>
      <c r="G346" s="653"/>
      <c r="H346" s="650"/>
      <c r="I346" s="650"/>
      <c r="J346" s="650"/>
      <c r="K346" s="650"/>
      <c r="L346" s="650"/>
    </row>
    <row r="347" spans="1:12" x14ac:dyDescent="0.2">
      <c r="A347" s="652"/>
      <c r="B347" s="651" t="s">
        <v>4754</v>
      </c>
      <c r="C347" s="654" t="s">
        <v>4755</v>
      </c>
      <c r="D347" s="655">
        <v>43475</v>
      </c>
      <c r="E347" s="651" t="s">
        <v>306</v>
      </c>
      <c r="F347" s="651" t="s">
        <v>700</v>
      </c>
      <c r="G347" s="651"/>
      <c r="H347" s="649" t="s">
        <v>286</v>
      </c>
      <c r="I347" s="649"/>
      <c r="J347" s="209" t="s">
        <v>287</v>
      </c>
      <c r="K347" s="209" t="s">
        <v>16</v>
      </c>
      <c r="L347" s="210">
        <v>169.85</v>
      </c>
    </row>
    <row r="348" spans="1:12" x14ac:dyDescent="0.2">
      <c r="A348" s="652"/>
      <c r="B348" s="651"/>
      <c r="C348" s="654"/>
      <c r="D348" s="655"/>
      <c r="E348" s="651"/>
      <c r="F348" s="651"/>
      <c r="G348" s="651"/>
      <c r="H348" s="649" t="s">
        <v>242</v>
      </c>
      <c r="I348" s="649"/>
      <c r="J348" s="209" t="s">
        <v>287</v>
      </c>
      <c r="K348" s="209" t="s">
        <v>16</v>
      </c>
      <c r="L348" s="210">
        <v>311.39999999999998</v>
      </c>
    </row>
    <row r="349" spans="1:12" ht="24" x14ac:dyDescent="0.2">
      <c r="A349" s="652"/>
      <c r="B349" s="203" t="s">
        <v>6</v>
      </c>
      <c r="C349" s="207" t="s">
        <v>5</v>
      </c>
      <c r="D349" s="207" t="s">
        <v>288</v>
      </c>
      <c r="E349" s="207" t="s">
        <v>289</v>
      </c>
      <c r="F349" s="650"/>
      <c r="G349" s="650"/>
      <c r="H349" s="649" t="s">
        <v>290</v>
      </c>
      <c r="I349" s="649"/>
      <c r="J349" s="651" t="s">
        <v>287</v>
      </c>
      <c r="K349" s="651" t="s">
        <v>287</v>
      </c>
      <c r="L349" s="648">
        <v>0</v>
      </c>
    </row>
    <row r="350" spans="1:12" ht="24" x14ac:dyDescent="0.2">
      <c r="A350" s="652"/>
      <c r="B350" s="209" t="s">
        <v>291</v>
      </c>
      <c r="C350" s="209" t="s">
        <v>700</v>
      </c>
      <c r="D350" s="211">
        <v>43476</v>
      </c>
      <c r="E350" s="209" t="s">
        <v>1160</v>
      </c>
      <c r="F350" s="650"/>
      <c r="G350" s="650"/>
      <c r="H350" s="649"/>
      <c r="I350" s="649"/>
      <c r="J350" s="651"/>
      <c r="K350" s="651"/>
      <c r="L350" s="648"/>
    </row>
    <row r="351" spans="1:12" ht="24" x14ac:dyDescent="0.2">
      <c r="A351" s="652">
        <v>1565</v>
      </c>
      <c r="B351" s="203" t="s">
        <v>12</v>
      </c>
      <c r="C351" s="207" t="s">
        <v>11</v>
      </c>
      <c r="D351" s="207" t="s">
        <v>280</v>
      </c>
      <c r="E351" s="207" t="s">
        <v>281</v>
      </c>
      <c r="F351" s="653" t="s">
        <v>8</v>
      </c>
      <c r="G351" s="653"/>
      <c r="H351" s="650"/>
      <c r="I351" s="650"/>
      <c r="J351" s="650"/>
      <c r="K351" s="650"/>
      <c r="L351" s="650"/>
    </row>
    <row r="352" spans="1:12" x14ac:dyDescent="0.2">
      <c r="A352" s="652"/>
      <c r="B352" s="651" t="s">
        <v>4754</v>
      </c>
      <c r="C352" s="654" t="s">
        <v>4756</v>
      </c>
      <c r="D352" s="655">
        <v>43518</v>
      </c>
      <c r="E352" s="651" t="s">
        <v>607</v>
      </c>
      <c r="F352" s="651" t="s">
        <v>700</v>
      </c>
      <c r="G352" s="651"/>
      <c r="H352" s="649" t="s">
        <v>286</v>
      </c>
      <c r="I352" s="649"/>
      <c r="J352" s="209" t="s">
        <v>287</v>
      </c>
      <c r="K352" s="209" t="s">
        <v>287</v>
      </c>
      <c r="L352" s="210">
        <v>0</v>
      </c>
    </row>
    <row r="353" spans="1:12" x14ac:dyDescent="0.2">
      <c r="A353" s="652"/>
      <c r="B353" s="651"/>
      <c r="C353" s="654"/>
      <c r="D353" s="655"/>
      <c r="E353" s="651"/>
      <c r="F353" s="651"/>
      <c r="G353" s="651"/>
      <c r="H353" s="649" t="s">
        <v>242</v>
      </c>
      <c r="I353" s="649"/>
      <c r="J353" s="651" t="s">
        <v>287</v>
      </c>
      <c r="K353" s="651" t="s">
        <v>287</v>
      </c>
      <c r="L353" s="648">
        <v>0</v>
      </c>
    </row>
    <row r="354" spans="1:12" x14ac:dyDescent="0.2">
      <c r="A354" s="652"/>
      <c r="B354" s="651"/>
      <c r="C354" s="654"/>
      <c r="D354" s="655"/>
      <c r="E354" s="651"/>
      <c r="F354" s="651"/>
      <c r="G354" s="651"/>
      <c r="H354" s="649"/>
      <c r="I354" s="649"/>
      <c r="J354" s="651"/>
      <c r="K354" s="651"/>
      <c r="L354" s="648"/>
    </row>
    <row r="355" spans="1:12" ht="24" x14ac:dyDescent="0.2">
      <c r="A355" s="652"/>
      <c r="B355" s="203" t="s">
        <v>6</v>
      </c>
      <c r="C355" s="207" t="s">
        <v>5</v>
      </c>
      <c r="D355" s="207" t="s">
        <v>288</v>
      </c>
      <c r="E355" s="207" t="s">
        <v>289</v>
      </c>
      <c r="F355" s="650"/>
      <c r="G355" s="650"/>
      <c r="H355" s="649" t="s">
        <v>290</v>
      </c>
      <c r="I355" s="649"/>
      <c r="J355" s="651" t="s">
        <v>287</v>
      </c>
      <c r="K355" s="651" t="s">
        <v>16</v>
      </c>
      <c r="L355" s="648">
        <v>770</v>
      </c>
    </row>
    <row r="356" spans="1:12" ht="24" x14ac:dyDescent="0.2">
      <c r="A356" s="652"/>
      <c r="B356" s="209" t="s">
        <v>291</v>
      </c>
      <c r="C356" s="209" t="s">
        <v>700</v>
      </c>
      <c r="D356" s="211">
        <v>43521</v>
      </c>
      <c r="E356" s="209" t="s">
        <v>3366</v>
      </c>
      <c r="F356" s="650"/>
      <c r="G356" s="650"/>
      <c r="H356" s="649"/>
      <c r="I356" s="649"/>
      <c r="J356" s="651"/>
      <c r="K356" s="651"/>
      <c r="L356" s="648"/>
    </row>
    <row r="357" spans="1:12" ht="24" x14ac:dyDescent="0.2">
      <c r="A357" s="652">
        <v>1566</v>
      </c>
      <c r="B357" s="203" t="s">
        <v>12</v>
      </c>
      <c r="C357" s="207" t="s">
        <v>11</v>
      </c>
      <c r="D357" s="207" t="s">
        <v>280</v>
      </c>
      <c r="E357" s="207" t="s">
        <v>281</v>
      </c>
      <c r="F357" s="653" t="s">
        <v>8</v>
      </c>
      <c r="G357" s="653"/>
      <c r="H357" s="650"/>
      <c r="I357" s="650"/>
      <c r="J357" s="650"/>
      <c r="K357" s="650"/>
      <c r="L357" s="650"/>
    </row>
    <row r="358" spans="1:12" x14ac:dyDescent="0.2">
      <c r="A358" s="652"/>
      <c r="B358" s="651" t="s">
        <v>4757</v>
      </c>
      <c r="C358" s="654" t="s">
        <v>4758</v>
      </c>
      <c r="D358" s="655">
        <v>43376</v>
      </c>
      <c r="E358" s="651" t="s">
        <v>607</v>
      </c>
      <c r="F358" s="651" t="s">
        <v>4759</v>
      </c>
      <c r="G358" s="651"/>
      <c r="H358" s="649" t="s">
        <v>286</v>
      </c>
      <c r="I358" s="649"/>
      <c r="J358" s="209" t="s">
        <v>287</v>
      </c>
      <c r="K358" s="209" t="s">
        <v>16</v>
      </c>
      <c r="L358" s="210">
        <v>641.70000000000005</v>
      </c>
    </row>
    <row r="359" spans="1:12" x14ac:dyDescent="0.2">
      <c r="A359" s="652"/>
      <c r="B359" s="651"/>
      <c r="C359" s="654"/>
      <c r="D359" s="655"/>
      <c r="E359" s="651"/>
      <c r="F359" s="651"/>
      <c r="G359" s="651"/>
      <c r="H359" s="649" t="s">
        <v>242</v>
      </c>
      <c r="I359" s="649"/>
      <c r="J359" s="651" t="s">
        <v>287</v>
      </c>
      <c r="K359" s="651" t="s">
        <v>287</v>
      </c>
      <c r="L359" s="648">
        <v>0</v>
      </c>
    </row>
    <row r="360" spans="1:12" x14ac:dyDescent="0.2">
      <c r="A360" s="652"/>
      <c r="B360" s="651"/>
      <c r="C360" s="654"/>
      <c r="D360" s="655"/>
      <c r="E360" s="651"/>
      <c r="F360" s="651"/>
      <c r="G360" s="651"/>
      <c r="H360" s="649"/>
      <c r="I360" s="649"/>
      <c r="J360" s="651"/>
      <c r="K360" s="651"/>
      <c r="L360" s="648"/>
    </row>
    <row r="361" spans="1:12" ht="24" x14ac:dyDescent="0.2">
      <c r="A361" s="652"/>
      <c r="B361" s="203" t="s">
        <v>6</v>
      </c>
      <c r="C361" s="207" t="s">
        <v>5</v>
      </c>
      <c r="D361" s="207" t="s">
        <v>288</v>
      </c>
      <c r="E361" s="207" t="s">
        <v>289</v>
      </c>
      <c r="F361" s="650"/>
      <c r="G361" s="650"/>
      <c r="H361" s="649" t="s">
        <v>290</v>
      </c>
      <c r="I361" s="649"/>
      <c r="J361" s="651" t="s">
        <v>287</v>
      </c>
      <c r="K361" s="651" t="s">
        <v>287</v>
      </c>
      <c r="L361" s="648">
        <v>0</v>
      </c>
    </row>
    <row r="362" spans="1:12" ht="24" x14ac:dyDescent="0.2">
      <c r="A362" s="652"/>
      <c r="B362" s="209" t="s">
        <v>291</v>
      </c>
      <c r="C362" s="209" t="s">
        <v>4759</v>
      </c>
      <c r="D362" s="211">
        <v>43378</v>
      </c>
      <c r="E362" s="209" t="s">
        <v>568</v>
      </c>
      <c r="F362" s="650"/>
      <c r="G362" s="650"/>
      <c r="H362" s="649"/>
      <c r="I362" s="649"/>
      <c r="J362" s="651"/>
      <c r="K362" s="651"/>
      <c r="L362" s="648"/>
    </row>
    <row r="363" spans="1:12" ht="24" x14ac:dyDescent="0.2">
      <c r="A363" s="652">
        <v>1567</v>
      </c>
      <c r="B363" s="203" t="s">
        <v>12</v>
      </c>
      <c r="C363" s="207" t="s">
        <v>11</v>
      </c>
      <c r="D363" s="207" t="s">
        <v>280</v>
      </c>
      <c r="E363" s="207" t="s">
        <v>281</v>
      </c>
      <c r="F363" s="653" t="s">
        <v>8</v>
      </c>
      <c r="G363" s="653"/>
      <c r="H363" s="650"/>
      <c r="I363" s="650"/>
      <c r="J363" s="650"/>
      <c r="K363" s="650"/>
      <c r="L363" s="650"/>
    </row>
    <row r="364" spans="1:12" x14ac:dyDescent="0.2">
      <c r="A364" s="652"/>
      <c r="B364" s="651" t="s">
        <v>4760</v>
      </c>
      <c r="C364" s="651" t="s">
        <v>4761</v>
      </c>
      <c r="D364" s="655">
        <v>43376</v>
      </c>
      <c r="E364" s="651" t="s">
        <v>4762</v>
      </c>
      <c r="F364" s="651" t="s">
        <v>4763</v>
      </c>
      <c r="G364" s="651"/>
      <c r="H364" s="649" t="s">
        <v>286</v>
      </c>
      <c r="I364" s="649"/>
      <c r="J364" s="209" t="s">
        <v>287</v>
      </c>
      <c r="K364" s="209" t="s">
        <v>16</v>
      </c>
      <c r="L364" s="210">
        <v>563.53</v>
      </c>
    </row>
    <row r="365" spans="1:12" x14ac:dyDescent="0.2">
      <c r="A365" s="652"/>
      <c r="B365" s="651"/>
      <c r="C365" s="651"/>
      <c r="D365" s="655"/>
      <c r="E365" s="651"/>
      <c r="F365" s="651"/>
      <c r="G365" s="651"/>
      <c r="H365" s="649" t="s">
        <v>242</v>
      </c>
      <c r="I365" s="649"/>
      <c r="J365" s="209" t="s">
        <v>287</v>
      </c>
      <c r="K365" s="209" t="s">
        <v>16</v>
      </c>
      <c r="L365" s="210">
        <v>351.56</v>
      </c>
    </row>
    <row r="366" spans="1:12" ht="24" x14ac:dyDescent="0.2">
      <c r="A366" s="652"/>
      <c r="B366" s="203" t="s">
        <v>6</v>
      </c>
      <c r="C366" s="207" t="s">
        <v>5</v>
      </c>
      <c r="D366" s="207" t="s">
        <v>288</v>
      </c>
      <c r="E366" s="207" t="s">
        <v>289</v>
      </c>
      <c r="F366" s="650"/>
      <c r="G366" s="650"/>
      <c r="H366" s="649" t="s">
        <v>290</v>
      </c>
      <c r="I366" s="649"/>
      <c r="J366" s="651" t="s">
        <v>287</v>
      </c>
      <c r="K366" s="651" t="s">
        <v>287</v>
      </c>
      <c r="L366" s="648">
        <v>0</v>
      </c>
    </row>
    <row r="367" spans="1:12" ht="24" x14ac:dyDescent="0.2">
      <c r="A367" s="652"/>
      <c r="B367" s="209" t="s">
        <v>291</v>
      </c>
      <c r="C367" s="209" t="s">
        <v>4763</v>
      </c>
      <c r="D367" s="211">
        <v>43379</v>
      </c>
      <c r="E367" s="209" t="s">
        <v>1664</v>
      </c>
      <c r="F367" s="650"/>
      <c r="G367" s="650"/>
      <c r="H367" s="649"/>
      <c r="I367" s="649"/>
      <c r="J367" s="651"/>
      <c r="K367" s="651"/>
      <c r="L367" s="648"/>
    </row>
    <row r="368" spans="1:12" ht="24" x14ac:dyDescent="0.2">
      <c r="A368" s="652">
        <v>1568</v>
      </c>
      <c r="B368" s="203" t="s">
        <v>12</v>
      </c>
      <c r="C368" s="207" t="s">
        <v>11</v>
      </c>
      <c r="D368" s="207" t="s">
        <v>280</v>
      </c>
      <c r="E368" s="207" t="s">
        <v>281</v>
      </c>
      <c r="F368" s="653" t="s">
        <v>8</v>
      </c>
      <c r="G368" s="653"/>
      <c r="H368" s="650"/>
      <c r="I368" s="650"/>
      <c r="J368" s="650"/>
      <c r="K368" s="650"/>
      <c r="L368" s="650"/>
    </row>
    <row r="369" spans="1:12" x14ac:dyDescent="0.2">
      <c r="A369" s="652"/>
      <c r="B369" s="651" t="s">
        <v>4764</v>
      </c>
      <c r="C369" s="654" t="s">
        <v>4765</v>
      </c>
      <c r="D369" s="655">
        <v>43394</v>
      </c>
      <c r="E369" s="651" t="s">
        <v>3608</v>
      </c>
      <c r="F369" s="651" t="s">
        <v>4766</v>
      </c>
      <c r="G369" s="651"/>
      <c r="H369" s="649" t="s">
        <v>286</v>
      </c>
      <c r="I369" s="649"/>
      <c r="J369" s="209" t="s">
        <v>287</v>
      </c>
      <c r="K369" s="209" t="s">
        <v>16</v>
      </c>
      <c r="L369" s="210">
        <v>670.35</v>
      </c>
    </row>
    <row r="370" spans="1:12" x14ac:dyDescent="0.2">
      <c r="A370" s="652"/>
      <c r="B370" s="651"/>
      <c r="C370" s="654"/>
      <c r="D370" s="655"/>
      <c r="E370" s="651"/>
      <c r="F370" s="651"/>
      <c r="G370" s="651"/>
      <c r="H370" s="649" t="s">
        <v>242</v>
      </c>
      <c r="I370" s="649"/>
      <c r="J370" s="209" t="s">
        <v>287</v>
      </c>
      <c r="K370" s="209" t="s">
        <v>16</v>
      </c>
      <c r="L370" s="210">
        <v>6000</v>
      </c>
    </row>
    <row r="371" spans="1:12" ht="24" x14ac:dyDescent="0.2">
      <c r="A371" s="652"/>
      <c r="B371" s="203" t="s">
        <v>6</v>
      </c>
      <c r="C371" s="207" t="s">
        <v>5</v>
      </c>
      <c r="D371" s="207" t="s">
        <v>288</v>
      </c>
      <c r="E371" s="207" t="s">
        <v>289</v>
      </c>
      <c r="F371" s="650"/>
      <c r="G371" s="650"/>
      <c r="H371" s="649" t="s">
        <v>290</v>
      </c>
      <c r="I371" s="649"/>
      <c r="J371" s="651" t="s">
        <v>287</v>
      </c>
      <c r="K371" s="651" t="s">
        <v>16</v>
      </c>
      <c r="L371" s="648">
        <v>124</v>
      </c>
    </row>
    <row r="372" spans="1:12" ht="24" x14ac:dyDescent="0.2">
      <c r="A372" s="652"/>
      <c r="B372" s="209" t="s">
        <v>4767</v>
      </c>
      <c r="C372" s="209" t="s">
        <v>4766</v>
      </c>
      <c r="D372" s="211">
        <v>43398</v>
      </c>
      <c r="E372" s="209" t="s">
        <v>4768</v>
      </c>
      <c r="F372" s="650"/>
      <c r="G372" s="650"/>
      <c r="H372" s="649"/>
      <c r="I372" s="649"/>
      <c r="J372" s="651"/>
      <c r="K372" s="651"/>
      <c r="L372" s="648"/>
    </row>
    <row r="373" spans="1:12" ht="24" x14ac:dyDescent="0.2">
      <c r="A373" s="652">
        <v>1569</v>
      </c>
      <c r="B373" s="203" t="s">
        <v>12</v>
      </c>
      <c r="C373" s="207" t="s">
        <v>11</v>
      </c>
      <c r="D373" s="207" t="s">
        <v>280</v>
      </c>
      <c r="E373" s="207" t="s">
        <v>281</v>
      </c>
      <c r="F373" s="653" t="s">
        <v>8</v>
      </c>
      <c r="G373" s="653"/>
      <c r="H373" s="650"/>
      <c r="I373" s="650"/>
      <c r="J373" s="650"/>
      <c r="K373" s="650"/>
      <c r="L373" s="650"/>
    </row>
    <row r="374" spans="1:12" x14ac:dyDescent="0.2">
      <c r="A374" s="652"/>
      <c r="B374" s="651" t="s">
        <v>4769</v>
      </c>
      <c r="C374" s="654" t="s">
        <v>4770</v>
      </c>
      <c r="D374" s="655">
        <v>43535</v>
      </c>
      <c r="E374" s="651" t="s">
        <v>1029</v>
      </c>
      <c r="F374" s="651" t="s">
        <v>4771</v>
      </c>
      <c r="G374" s="651"/>
      <c r="H374" s="649" t="s">
        <v>286</v>
      </c>
      <c r="I374" s="649"/>
      <c r="J374" s="209" t="s">
        <v>287</v>
      </c>
      <c r="K374" s="209" t="s">
        <v>16</v>
      </c>
      <c r="L374" s="210">
        <v>742.6</v>
      </c>
    </row>
    <row r="375" spans="1:12" x14ac:dyDescent="0.2">
      <c r="A375" s="652"/>
      <c r="B375" s="651"/>
      <c r="C375" s="654"/>
      <c r="D375" s="655"/>
      <c r="E375" s="651"/>
      <c r="F375" s="651"/>
      <c r="G375" s="651"/>
      <c r="H375" s="649" t="s">
        <v>242</v>
      </c>
      <c r="I375" s="649"/>
      <c r="J375" s="209" t="s">
        <v>287</v>
      </c>
      <c r="K375" s="209" t="s">
        <v>16</v>
      </c>
      <c r="L375" s="210">
        <v>1409.5</v>
      </c>
    </row>
    <row r="376" spans="1:12" ht="24" x14ac:dyDescent="0.2">
      <c r="A376" s="652"/>
      <c r="B376" s="203" t="s">
        <v>6</v>
      </c>
      <c r="C376" s="207" t="s">
        <v>5</v>
      </c>
      <c r="D376" s="207" t="s">
        <v>288</v>
      </c>
      <c r="E376" s="207" t="s">
        <v>289</v>
      </c>
      <c r="F376" s="650"/>
      <c r="G376" s="650"/>
      <c r="H376" s="649" t="s">
        <v>290</v>
      </c>
      <c r="I376" s="649"/>
      <c r="J376" s="651" t="s">
        <v>287</v>
      </c>
      <c r="K376" s="651" t="s">
        <v>16</v>
      </c>
      <c r="L376" s="648">
        <v>131.25</v>
      </c>
    </row>
    <row r="377" spans="1:12" ht="36" x14ac:dyDescent="0.2">
      <c r="A377" s="652"/>
      <c r="B377" s="209" t="s">
        <v>4772</v>
      </c>
      <c r="C377" s="209" t="s">
        <v>4771</v>
      </c>
      <c r="D377" s="211">
        <v>43541</v>
      </c>
      <c r="E377" s="209" t="s">
        <v>4773</v>
      </c>
      <c r="F377" s="650"/>
      <c r="G377" s="650"/>
      <c r="H377" s="649"/>
      <c r="I377" s="649"/>
      <c r="J377" s="651"/>
      <c r="K377" s="651"/>
      <c r="L377" s="648"/>
    </row>
    <row r="378" spans="1:12" ht="24" x14ac:dyDescent="0.2">
      <c r="A378" s="652">
        <v>1570</v>
      </c>
      <c r="B378" s="203" t="s">
        <v>12</v>
      </c>
      <c r="C378" s="207" t="s">
        <v>11</v>
      </c>
      <c r="D378" s="207" t="s">
        <v>280</v>
      </c>
      <c r="E378" s="207" t="s">
        <v>281</v>
      </c>
      <c r="F378" s="653" t="s">
        <v>8</v>
      </c>
      <c r="G378" s="653"/>
      <c r="H378" s="650"/>
      <c r="I378" s="650"/>
      <c r="J378" s="650"/>
      <c r="K378" s="650"/>
      <c r="L378" s="650"/>
    </row>
    <row r="379" spans="1:12" x14ac:dyDescent="0.2">
      <c r="A379" s="652"/>
      <c r="B379" s="651" t="s">
        <v>4774</v>
      </c>
      <c r="C379" s="651" t="s">
        <v>4775</v>
      </c>
      <c r="D379" s="655">
        <v>43431</v>
      </c>
      <c r="E379" s="651" t="s">
        <v>321</v>
      </c>
      <c r="F379" s="651" t="s">
        <v>1471</v>
      </c>
      <c r="G379" s="651"/>
      <c r="H379" s="649" t="s">
        <v>286</v>
      </c>
      <c r="I379" s="649"/>
      <c r="J379" s="209" t="s">
        <v>287</v>
      </c>
      <c r="K379" s="209" t="s">
        <v>287</v>
      </c>
      <c r="L379" s="210">
        <v>0</v>
      </c>
    </row>
    <row r="380" spans="1:12" x14ac:dyDescent="0.2">
      <c r="A380" s="652"/>
      <c r="B380" s="651"/>
      <c r="C380" s="651"/>
      <c r="D380" s="655"/>
      <c r="E380" s="651"/>
      <c r="F380" s="651"/>
      <c r="G380" s="651"/>
      <c r="H380" s="649" t="s">
        <v>242</v>
      </c>
      <c r="I380" s="649"/>
      <c r="J380" s="209" t="s">
        <v>287</v>
      </c>
      <c r="K380" s="209" t="s">
        <v>287</v>
      </c>
      <c r="L380" s="210">
        <v>0</v>
      </c>
    </row>
    <row r="381" spans="1:12" ht="24" x14ac:dyDescent="0.2">
      <c r="A381" s="652"/>
      <c r="B381" s="203" t="s">
        <v>6</v>
      </c>
      <c r="C381" s="207" t="s">
        <v>5</v>
      </c>
      <c r="D381" s="207" t="s">
        <v>288</v>
      </c>
      <c r="E381" s="207" t="s">
        <v>289</v>
      </c>
      <c r="F381" s="650"/>
      <c r="G381" s="650"/>
      <c r="H381" s="649" t="s">
        <v>290</v>
      </c>
      <c r="I381" s="649"/>
      <c r="J381" s="651" t="s">
        <v>287</v>
      </c>
      <c r="K381" s="651" t="s">
        <v>16</v>
      </c>
      <c r="L381" s="648">
        <v>2245</v>
      </c>
    </row>
    <row r="382" spans="1:12" ht="36" x14ac:dyDescent="0.2">
      <c r="A382" s="652"/>
      <c r="B382" s="209" t="s">
        <v>1274</v>
      </c>
      <c r="C382" s="209" t="s">
        <v>1471</v>
      </c>
      <c r="D382" s="211">
        <v>43435</v>
      </c>
      <c r="E382" s="209" t="s">
        <v>944</v>
      </c>
      <c r="F382" s="650"/>
      <c r="G382" s="650"/>
      <c r="H382" s="649"/>
      <c r="I382" s="649"/>
      <c r="J382" s="651"/>
      <c r="K382" s="651"/>
      <c r="L382" s="648"/>
    </row>
    <row r="383" spans="1:12" ht="24" x14ac:dyDescent="0.2">
      <c r="A383" s="652">
        <v>1571</v>
      </c>
      <c r="B383" s="203" t="s">
        <v>12</v>
      </c>
      <c r="C383" s="207" t="s">
        <v>11</v>
      </c>
      <c r="D383" s="207" t="s">
        <v>280</v>
      </c>
      <c r="E383" s="207" t="s">
        <v>281</v>
      </c>
      <c r="F383" s="653" t="s">
        <v>8</v>
      </c>
      <c r="G383" s="653"/>
      <c r="H383" s="650"/>
      <c r="I383" s="650"/>
      <c r="J383" s="650"/>
      <c r="K383" s="650"/>
      <c r="L383" s="650"/>
    </row>
    <row r="384" spans="1:12" x14ac:dyDescent="0.2">
      <c r="A384" s="652"/>
      <c r="B384" s="651" t="s">
        <v>4776</v>
      </c>
      <c r="C384" s="654" t="s">
        <v>4777</v>
      </c>
      <c r="D384" s="655">
        <v>43413</v>
      </c>
      <c r="E384" s="651" t="s">
        <v>469</v>
      </c>
      <c r="F384" s="651" t="s">
        <v>2086</v>
      </c>
      <c r="G384" s="651"/>
      <c r="H384" s="649" t="s">
        <v>286</v>
      </c>
      <c r="I384" s="649"/>
      <c r="J384" s="209" t="s">
        <v>287</v>
      </c>
      <c r="K384" s="209" t="s">
        <v>287</v>
      </c>
      <c r="L384" s="210">
        <v>0</v>
      </c>
    </row>
    <row r="385" spans="1:12" x14ac:dyDescent="0.2">
      <c r="A385" s="652"/>
      <c r="B385" s="651"/>
      <c r="C385" s="654"/>
      <c r="D385" s="655"/>
      <c r="E385" s="651"/>
      <c r="F385" s="651"/>
      <c r="G385" s="651"/>
      <c r="H385" s="649" t="s">
        <v>242</v>
      </c>
      <c r="I385" s="649"/>
      <c r="J385" s="209" t="s">
        <v>287</v>
      </c>
      <c r="K385" s="209" t="s">
        <v>287</v>
      </c>
      <c r="L385" s="210">
        <v>0</v>
      </c>
    </row>
    <row r="386" spans="1:12" ht="24" x14ac:dyDescent="0.2">
      <c r="A386" s="652"/>
      <c r="B386" s="203" t="s">
        <v>6</v>
      </c>
      <c r="C386" s="207" t="s">
        <v>5</v>
      </c>
      <c r="D386" s="207" t="s">
        <v>288</v>
      </c>
      <c r="E386" s="207" t="s">
        <v>289</v>
      </c>
      <c r="F386" s="650"/>
      <c r="G386" s="650"/>
      <c r="H386" s="649" t="s">
        <v>290</v>
      </c>
      <c r="I386" s="649"/>
      <c r="J386" s="651" t="s">
        <v>287</v>
      </c>
      <c r="K386" s="651" t="s">
        <v>16</v>
      </c>
      <c r="L386" s="648">
        <v>450</v>
      </c>
    </row>
    <row r="387" spans="1:12" ht="36" x14ac:dyDescent="0.2">
      <c r="A387" s="652"/>
      <c r="B387" s="209" t="s">
        <v>1260</v>
      </c>
      <c r="C387" s="209" t="s">
        <v>2086</v>
      </c>
      <c r="D387" s="211">
        <v>43415</v>
      </c>
      <c r="E387" s="209" t="s">
        <v>4778</v>
      </c>
      <c r="F387" s="650"/>
      <c r="G387" s="650"/>
      <c r="H387" s="649"/>
      <c r="I387" s="649"/>
      <c r="J387" s="651"/>
      <c r="K387" s="651"/>
      <c r="L387" s="648"/>
    </row>
    <row r="388" spans="1:12" ht="24" x14ac:dyDescent="0.2">
      <c r="A388" s="652">
        <v>1572</v>
      </c>
      <c r="B388" s="203" t="s">
        <v>12</v>
      </c>
      <c r="C388" s="207" t="s">
        <v>11</v>
      </c>
      <c r="D388" s="207" t="s">
        <v>280</v>
      </c>
      <c r="E388" s="207" t="s">
        <v>281</v>
      </c>
      <c r="F388" s="653" t="s">
        <v>8</v>
      </c>
      <c r="G388" s="653"/>
      <c r="H388" s="650"/>
      <c r="I388" s="650"/>
      <c r="J388" s="650"/>
      <c r="K388" s="650"/>
      <c r="L388" s="650"/>
    </row>
    <row r="389" spans="1:12" x14ac:dyDescent="0.2">
      <c r="A389" s="652"/>
      <c r="B389" s="651" t="s">
        <v>4779</v>
      </c>
      <c r="C389" s="654" t="s">
        <v>4780</v>
      </c>
      <c r="D389" s="655">
        <v>43530</v>
      </c>
      <c r="E389" s="651" t="s">
        <v>432</v>
      </c>
      <c r="F389" s="651" t="s">
        <v>4781</v>
      </c>
      <c r="G389" s="651"/>
      <c r="H389" s="649" t="s">
        <v>286</v>
      </c>
      <c r="I389" s="649"/>
      <c r="J389" s="209" t="s">
        <v>287</v>
      </c>
      <c r="K389" s="209" t="s">
        <v>16</v>
      </c>
      <c r="L389" s="210">
        <v>276.5</v>
      </c>
    </row>
    <row r="390" spans="1:12" x14ac:dyDescent="0.2">
      <c r="A390" s="652"/>
      <c r="B390" s="651"/>
      <c r="C390" s="654"/>
      <c r="D390" s="655"/>
      <c r="E390" s="651"/>
      <c r="F390" s="651"/>
      <c r="G390" s="651"/>
      <c r="H390" s="649" t="s">
        <v>242</v>
      </c>
      <c r="I390" s="649"/>
      <c r="J390" s="209" t="s">
        <v>287</v>
      </c>
      <c r="K390" s="209" t="s">
        <v>16</v>
      </c>
      <c r="L390" s="210">
        <v>298.60000000000002</v>
      </c>
    </row>
    <row r="391" spans="1:12" ht="24" x14ac:dyDescent="0.2">
      <c r="A391" s="652"/>
      <c r="B391" s="203" t="s">
        <v>6</v>
      </c>
      <c r="C391" s="207" t="s">
        <v>5</v>
      </c>
      <c r="D391" s="207" t="s">
        <v>288</v>
      </c>
      <c r="E391" s="207" t="s">
        <v>289</v>
      </c>
      <c r="F391" s="650"/>
      <c r="G391" s="650"/>
      <c r="H391" s="649" t="s">
        <v>290</v>
      </c>
      <c r="I391" s="649"/>
      <c r="J391" s="651" t="s">
        <v>287</v>
      </c>
      <c r="K391" s="651" t="s">
        <v>16</v>
      </c>
      <c r="L391" s="648">
        <v>39.700000000000003</v>
      </c>
    </row>
    <row r="392" spans="1:12" ht="24" x14ac:dyDescent="0.2">
      <c r="A392" s="652"/>
      <c r="B392" s="209" t="s">
        <v>291</v>
      </c>
      <c r="C392" s="209" t="s">
        <v>4781</v>
      </c>
      <c r="D392" s="211">
        <v>43531</v>
      </c>
      <c r="E392" s="209" t="s">
        <v>475</v>
      </c>
      <c r="F392" s="650"/>
      <c r="G392" s="650"/>
      <c r="H392" s="649"/>
      <c r="I392" s="649"/>
      <c r="J392" s="651"/>
      <c r="K392" s="651"/>
      <c r="L392" s="648"/>
    </row>
    <row r="393" spans="1:12" ht="24" x14ac:dyDescent="0.2">
      <c r="A393" s="652">
        <v>1573</v>
      </c>
      <c r="B393" s="203" t="s">
        <v>12</v>
      </c>
      <c r="C393" s="207" t="s">
        <v>11</v>
      </c>
      <c r="D393" s="207" t="s">
        <v>280</v>
      </c>
      <c r="E393" s="207" t="s">
        <v>281</v>
      </c>
      <c r="F393" s="653" t="s">
        <v>8</v>
      </c>
      <c r="G393" s="653"/>
      <c r="H393" s="650"/>
      <c r="I393" s="650"/>
      <c r="J393" s="650"/>
      <c r="K393" s="650"/>
      <c r="L393" s="650"/>
    </row>
    <row r="394" spans="1:12" x14ac:dyDescent="0.2">
      <c r="A394" s="652"/>
      <c r="B394" s="651" t="s">
        <v>4782</v>
      </c>
      <c r="C394" s="651" t="s">
        <v>4783</v>
      </c>
      <c r="D394" s="655">
        <v>43405</v>
      </c>
      <c r="E394" s="651" t="s">
        <v>3356</v>
      </c>
      <c r="F394" s="651" t="s">
        <v>3380</v>
      </c>
      <c r="G394" s="651"/>
      <c r="H394" s="649" t="s">
        <v>286</v>
      </c>
      <c r="I394" s="649"/>
      <c r="J394" s="209" t="s">
        <v>287</v>
      </c>
      <c r="K394" s="209" t="s">
        <v>16</v>
      </c>
      <c r="L394" s="210">
        <v>633</v>
      </c>
    </row>
    <row r="395" spans="1:12" x14ac:dyDescent="0.2">
      <c r="A395" s="652"/>
      <c r="B395" s="651"/>
      <c r="C395" s="651"/>
      <c r="D395" s="655"/>
      <c r="E395" s="651"/>
      <c r="F395" s="651"/>
      <c r="G395" s="651"/>
      <c r="H395" s="649" t="s">
        <v>242</v>
      </c>
      <c r="I395" s="649"/>
      <c r="J395" s="209" t="s">
        <v>287</v>
      </c>
      <c r="K395" s="209" t="s">
        <v>16</v>
      </c>
      <c r="L395" s="210">
        <v>599.24</v>
      </c>
    </row>
    <row r="396" spans="1:12" ht="24" x14ac:dyDescent="0.2">
      <c r="A396" s="652"/>
      <c r="B396" s="203" t="s">
        <v>6</v>
      </c>
      <c r="C396" s="207" t="s">
        <v>5</v>
      </c>
      <c r="D396" s="207" t="s">
        <v>288</v>
      </c>
      <c r="E396" s="207" t="s">
        <v>289</v>
      </c>
      <c r="F396" s="650"/>
      <c r="G396" s="650"/>
      <c r="H396" s="649" t="s">
        <v>290</v>
      </c>
      <c r="I396" s="649"/>
      <c r="J396" s="651" t="s">
        <v>287</v>
      </c>
      <c r="K396" s="651" t="s">
        <v>16</v>
      </c>
      <c r="L396" s="648">
        <v>435</v>
      </c>
    </row>
    <row r="397" spans="1:12" ht="24" x14ac:dyDescent="0.2">
      <c r="A397" s="652"/>
      <c r="B397" s="209" t="s">
        <v>317</v>
      </c>
      <c r="C397" s="209" t="s">
        <v>3380</v>
      </c>
      <c r="D397" s="211">
        <v>43408</v>
      </c>
      <c r="E397" s="209" t="s">
        <v>2153</v>
      </c>
      <c r="F397" s="650"/>
      <c r="G397" s="650"/>
      <c r="H397" s="649"/>
      <c r="I397" s="649"/>
      <c r="J397" s="651"/>
      <c r="K397" s="651"/>
      <c r="L397" s="648"/>
    </row>
    <row r="398" spans="1:12" ht="24" x14ac:dyDescent="0.2">
      <c r="A398" s="652">
        <v>1574</v>
      </c>
      <c r="B398" s="203" t="s">
        <v>12</v>
      </c>
      <c r="C398" s="207" t="s">
        <v>11</v>
      </c>
      <c r="D398" s="207" t="s">
        <v>280</v>
      </c>
      <c r="E398" s="207" t="s">
        <v>281</v>
      </c>
      <c r="F398" s="653" t="s">
        <v>8</v>
      </c>
      <c r="G398" s="653"/>
      <c r="H398" s="650"/>
      <c r="I398" s="650"/>
      <c r="J398" s="650"/>
      <c r="K398" s="650"/>
      <c r="L398" s="650"/>
    </row>
    <row r="399" spans="1:12" x14ac:dyDescent="0.2">
      <c r="A399" s="652"/>
      <c r="B399" s="651" t="s">
        <v>4782</v>
      </c>
      <c r="C399" s="654" t="s">
        <v>4784</v>
      </c>
      <c r="D399" s="655">
        <v>43432</v>
      </c>
      <c r="E399" s="651" t="s">
        <v>417</v>
      </c>
      <c r="F399" s="651" t="s">
        <v>4785</v>
      </c>
      <c r="G399" s="651"/>
      <c r="H399" s="649" t="s">
        <v>286</v>
      </c>
      <c r="I399" s="649"/>
      <c r="J399" s="209" t="s">
        <v>287</v>
      </c>
      <c r="K399" s="209" t="s">
        <v>16</v>
      </c>
      <c r="L399" s="210">
        <v>470.54</v>
      </c>
    </row>
    <row r="400" spans="1:12" x14ac:dyDescent="0.2">
      <c r="A400" s="652"/>
      <c r="B400" s="651"/>
      <c r="C400" s="654"/>
      <c r="D400" s="655"/>
      <c r="E400" s="651"/>
      <c r="F400" s="651"/>
      <c r="G400" s="651"/>
      <c r="H400" s="649" t="s">
        <v>242</v>
      </c>
      <c r="I400" s="649"/>
      <c r="J400" s="209" t="s">
        <v>287</v>
      </c>
      <c r="K400" s="209" t="s">
        <v>287</v>
      </c>
      <c r="L400" s="210">
        <v>0</v>
      </c>
    </row>
    <row r="401" spans="1:12" ht="24" x14ac:dyDescent="0.2">
      <c r="A401" s="652"/>
      <c r="B401" s="203" t="s">
        <v>6</v>
      </c>
      <c r="C401" s="207" t="s">
        <v>5</v>
      </c>
      <c r="D401" s="207" t="s">
        <v>288</v>
      </c>
      <c r="E401" s="207" t="s">
        <v>289</v>
      </c>
      <c r="F401" s="650"/>
      <c r="G401" s="650"/>
      <c r="H401" s="649" t="s">
        <v>290</v>
      </c>
      <c r="I401" s="649"/>
      <c r="J401" s="651" t="s">
        <v>287</v>
      </c>
      <c r="K401" s="651" t="s">
        <v>16</v>
      </c>
      <c r="L401" s="648">
        <v>350</v>
      </c>
    </row>
    <row r="402" spans="1:12" ht="24" x14ac:dyDescent="0.2">
      <c r="A402" s="652"/>
      <c r="B402" s="209" t="s">
        <v>317</v>
      </c>
      <c r="C402" s="209" t="s">
        <v>4785</v>
      </c>
      <c r="D402" s="211">
        <v>43434</v>
      </c>
      <c r="E402" s="209" t="s">
        <v>444</v>
      </c>
      <c r="F402" s="650"/>
      <c r="G402" s="650"/>
      <c r="H402" s="649"/>
      <c r="I402" s="649"/>
      <c r="J402" s="651"/>
      <c r="K402" s="651"/>
      <c r="L402" s="648"/>
    </row>
    <row r="403" spans="1:12" ht="24" x14ac:dyDescent="0.2">
      <c r="A403" s="652">
        <v>1575</v>
      </c>
      <c r="B403" s="203" t="s">
        <v>12</v>
      </c>
      <c r="C403" s="207" t="s">
        <v>11</v>
      </c>
      <c r="D403" s="207" t="s">
        <v>280</v>
      </c>
      <c r="E403" s="207" t="s">
        <v>281</v>
      </c>
      <c r="F403" s="653" t="s">
        <v>8</v>
      </c>
      <c r="G403" s="653"/>
      <c r="H403" s="650"/>
      <c r="I403" s="650"/>
      <c r="J403" s="650"/>
      <c r="K403" s="650"/>
      <c r="L403" s="650"/>
    </row>
    <row r="404" spans="1:12" x14ac:dyDescent="0.2">
      <c r="A404" s="652"/>
      <c r="B404" s="651" t="s">
        <v>4786</v>
      </c>
      <c r="C404" s="651" t="s">
        <v>4787</v>
      </c>
      <c r="D404" s="655">
        <v>43404</v>
      </c>
      <c r="E404" s="651" t="s">
        <v>354</v>
      </c>
      <c r="F404" s="651" t="s">
        <v>1345</v>
      </c>
      <c r="G404" s="651"/>
      <c r="H404" s="649" t="s">
        <v>286</v>
      </c>
      <c r="I404" s="649"/>
      <c r="J404" s="209" t="s">
        <v>287</v>
      </c>
      <c r="K404" s="209" t="s">
        <v>16</v>
      </c>
      <c r="L404" s="210">
        <v>400</v>
      </c>
    </row>
    <row r="405" spans="1:12" x14ac:dyDescent="0.2">
      <c r="A405" s="652"/>
      <c r="B405" s="651"/>
      <c r="C405" s="651"/>
      <c r="D405" s="655"/>
      <c r="E405" s="651"/>
      <c r="F405" s="651"/>
      <c r="G405" s="651"/>
      <c r="H405" s="649" t="s">
        <v>242</v>
      </c>
      <c r="I405" s="649"/>
      <c r="J405" s="209" t="s">
        <v>287</v>
      </c>
      <c r="K405" s="209" t="s">
        <v>16</v>
      </c>
      <c r="L405" s="210">
        <v>934.41</v>
      </c>
    </row>
    <row r="406" spans="1:12" ht="24" x14ac:dyDescent="0.2">
      <c r="A406" s="652"/>
      <c r="B406" s="203" t="s">
        <v>6</v>
      </c>
      <c r="C406" s="207" t="s">
        <v>5</v>
      </c>
      <c r="D406" s="207" t="s">
        <v>288</v>
      </c>
      <c r="E406" s="207" t="s">
        <v>289</v>
      </c>
      <c r="F406" s="650"/>
      <c r="G406" s="650"/>
      <c r="H406" s="649" t="s">
        <v>290</v>
      </c>
      <c r="I406" s="649"/>
      <c r="J406" s="651" t="s">
        <v>287</v>
      </c>
      <c r="K406" s="651" t="s">
        <v>16</v>
      </c>
      <c r="L406" s="648">
        <v>450</v>
      </c>
    </row>
    <row r="407" spans="1:12" ht="36" x14ac:dyDescent="0.2">
      <c r="A407" s="652"/>
      <c r="B407" s="209" t="s">
        <v>4788</v>
      </c>
      <c r="C407" s="209" t="s">
        <v>1345</v>
      </c>
      <c r="D407" s="211">
        <v>43409</v>
      </c>
      <c r="E407" s="209" t="s">
        <v>2263</v>
      </c>
      <c r="F407" s="650"/>
      <c r="G407" s="650"/>
      <c r="H407" s="649"/>
      <c r="I407" s="649"/>
      <c r="J407" s="651"/>
      <c r="K407" s="651"/>
      <c r="L407" s="648"/>
    </row>
    <row r="408" spans="1:12" ht="24" x14ac:dyDescent="0.2">
      <c r="A408" s="652">
        <v>1576</v>
      </c>
      <c r="B408" s="203" t="s">
        <v>12</v>
      </c>
      <c r="C408" s="207" t="s">
        <v>11</v>
      </c>
      <c r="D408" s="207" t="s">
        <v>280</v>
      </c>
      <c r="E408" s="207" t="s">
        <v>281</v>
      </c>
      <c r="F408" s="653" t="s">
        <v>8</v>
      </c>
      <c r="G408" s="653"/>
      <c r="H408" s="650"/>
      <c r="I408" s="650"/>
      <c r="J408" s="650"/>
      <c r="K408" s="650"/>
      <c r="L408" s="650"/>
    </row>
    <row r="409" spans="1:12" x14ac:dyDescent="0.2">
      <c r="A409" s="652"/>
      <c r="B409" s="651" t="s">
        <v>4789</v>
      </c>
      <c r="C409" s="654" t="s">
        <v>4790</v>
      </c>
      <c r="D409" s="655">
        <v>43401</v>
      </c>
      <c r="E409" s="651" t="s">
        <v>1003</v>
      </c>
      <c r="F409" s="651" t="s">
        <v>3309</v>
      </c>
      <c r="G409" s="651"/>
      <c r="H409" s="649" t="s">
        <v>286</v>
      </c>
      <c r="I409" s="649"/>
      <c r="J409" s="209" t="s">
        <v>287</v>
      </c>
      <c r="K409" s="209" t="s">
        <v>16</v>
      </c>
      <c r="L409" s="210">
        <v>280</v>
      </c>
    </row>
    <row r="410" spans="1:12" x14ac:dyDescent="0.2">
      <c r="A410" s="652"/>
      <c r="B410" s="651"/>
      <c r="C410" s="654"/>
      <c r="D410" s="655"/>
      <c r="E410" s="651"/>
      <c r="F410" s="651"/>
      <c r="G410" s="651"/>
      <c r="H410" s="649" t="s">
        <v>242</v>
      </c>
      <c r="I410" s="649"/>
      <c r="J410" s="209" t="s">
        <v>287</v>
      </c>
      <c r="K410" s="209" t="s">
        <v>287</v>
      </c>
      <c r="L410" s="210">
        <v>0</v>
      </c>
    </row>
    <row r="411" spans="1:12" ht="24" x14ac:dyDescent="0.2">
      <c r="A411" s="652"/>
      <c r="B411" s="203" t="s">
        <v>6</v>
      </c>
      <c r="C411" s="207" t="s">
        <v>5</v>
      </c>
      <c r="D411" s="207" t="s">
        <v>288</v>
      </c>
      <c r="E411" s="207" t="s">
        <v>289</v>
      </c>
      <c r="F411" s="650"/>
      <c r="G411" s="650"/>
      <c r="H411" s="649" t="s">
        <v>290</v>
      </c>
      <c r="I411" s="649"/>
      <c r="J411" s="651" t="s">
        <v>287</v>
      </c>
      <c r="K411" s="651" t="s">
        <v>287</v>
      </c>
      <c r="L411" s="648">
        <v>0</v>
      </c>
    </row>
    <row r="412" spans="1:12" ht="24" x14ac:dyDescent="0.2">
      <c r="A412" s="652"/>
      <c r="B412" s="209" t="s">
        <v>291</v>
      </c>
      <c r="C412" s="209" t="s">
        <v>3309</v>
      </c>
      <c r="D412" s="211">
        <v>43413</v>
      </c>
      <c r="E412" s="209" t="s">
        <v>4791</v>
      </c>
      <c r="F412" s="650"/>
      <c r="G412" s="650"/>
      <c r="H412" s="649"/>
      <c r="I412" s="649"/>
      <c r="J412" s="651"/>
      <c r="K412" s="651"/>
      <c r="L412" s="648"/>
    </row>
    <row r="413" spans="1:12" ht="24" x14ac:dyDescent="0.2">
      <c r="A413" s="652">
        <v>1577</v>
      </c>
      <c r="B413" s="203" t="s">
        <v>12</v>
      </c>
      <c r="C413" s="207" t="s">
        <v>11</v>
      </c>
      <c r="D413" s="207" t="s">
        <v>280</v>
      </c>
      <c r="E413" s="207" t="s">
        <v>281</v>
      </c>
      <c r="F413" s="653" t="s">
        <v>8</v>
      </c>
      <c r="G413" s="653"/>
      <c r="H413" s="650"/>
      <c r="I413" s="650"/>
      <c r="J413" s="650"/>
      <c r="K413" s="650"/>
      <c r="L413" s="650"/>
    </row>
    <row r="414" spans="1:12" x14ac:dyDescent="0.2">
      <c r="A414" s="652"/>
      <c r="B414" s="651" t="s">
        <v>4789</v>
      </c>
      <c r="C414" s="654" t="s">
        <v>4790</v>
      </c>
      <c r="D414" s="655">
        <v>43401</v>
      </c>
      <c r="E414" s="651" t="s">
        <v>1003</v>
      </c>
      <c r="F414" s="651" t="s">
        <v>2149</v>
      </c>
      <c r="G414" s="651"/>
      <c r="H414" s="649" t="s">
        <v>286</v>
      </c>
      <c r="I414" s="649"/>
      <c r="J414" s="209" t="s">
        <v>287</v>
      </c>
      <c r="K414" s="209" t="s">
        <v>16</v>
      </c>
      <c r="L414" s="210">
        <v>504</v>
      </c>
    </row>
    <row r="415" spans="1:12" x14ac:dyDescent="0.2">
      <c r="A415" s="652"/>
      <c r="B415" s="651"/>
      <c r="C415" s="654"/>
      <c r="D415" s="655"/>
      <c r="E415" s="651"/>
      <c r="F415" s="651"/>
      <c r="G415" s="651"/>
      <c r="H415" s="649" t="s">
        <v>242</v>
      </c>
      <c r="I415" s="649"/>
      <c r="J415" s="209" t="s">
        <v>287</v>
      </c>
      <c r="K415" s="209" t="s">
        <v>16</v>
      </c>
      <c r="L415" s="210">
        <v>240</v>
      </c>
    </row>
    <row r="416" spans="1:12" ht="24" x14ac:dyDescent="0.2">
      <c r="A416" s="652"/>
      <c r="B416" s="203" t="s">
        <v>6</v>
      </c>
      <c r="C416" s="207" t="s">
        <v>5</v>
      </c>
      <c r="D416" s="207" t="s">
        <v>288</v>
      </c>
      <c r="E416" s="207" t="s">
        <v>289</v>
      </c>
      <c r="F416" s="650"/>
      <c r="G416" s="650"/>
      <c r="H416" s="649" t="s">
        <v>290</v>
      </c>
      <c r="I416" s="649"/>
      <c r="J416" s="651" t="s">
        <v>287</v>
      </c>
      <c r="K416" s="651" t="s">
        <v>16</v>
      </c>
      <c r="L416" s="648">
        <v>60</v>
      </c>
    </row>
    <row r="417" spans="1:12" ht="24" x14ac:dyDescent="0.2">
      <c r="A417" s="652"/>
      <c r="B417" s="209" t="s">
        <v>291</v>
      </c>
      <c r="C417" s="209" t="s">
        <v>2149</v>
      </c>
      <c r="D417" s="211">
        <v>43413</v>
      </c>
      <c r="E417" s="209" t="s">
        <v>4791</v>
      </c>
      <c r="F417" s="650"/>
      <c r="G417" s="650"/>
      <c r="H417" s="649"/>
      <c r="I417" s="649"/>
      <c r="J417" s="651"/>
      <c r="K417" s="651"/>
      <c r="L417" s="648"/>
    </row>
    <row r="418" spans="1:12" ht="24" x14ac:dyDescent="0.2">
      <c r="A418" s="652">
        <v>1578</v>
      </c>
      <c r="B418" s="203" t="s">
        <v>12</v>
      </c>
      <c r="C418" s="207" t="s">
        <v>11</v>
      </c>
      <c r="D418" s="207" t="s">
        <v>280</v>
      </c>
      <c r="E418" s="207" t="s">
        <v>281</v>
      </c>
      <c r="F418" s="653" t="s">
        <v>8</v>
      </c>
      <c r="G418" s="653"/>
      <c r="H418" s="650"/>
      <c r="I418" s="650"/>
      <c r="J418" s="650"/>
      <c r="K418" s="650"/>
      <c r="L418" s="650"/>
    </row>
    <row r="419" spans="1:12" x14ac:dyDescent="0.2">
      <c r="A419" s="652"/>
      <c r="B419" s="651" t="s">
        <v>4792</v>
      </c>
      <c r="C419" s="654" t="s">
        <v>4793</v>
      </c>
      <c r="D419" s="655">
        <v>43451</v>
      </c>
      <c r="E419" s="651" t="s">
        <v>389</v>
      </c>
      <c r="F419" s="651" t="s">
        <v>4794</v>
      </c>
      <c r="G419" s="651"/>
      <c r="H419" s="649" t="s">
        <v>286</v>
      </c>
      <c r="I419" s="649"/>
      <c r="J419" s="209" t="s">
        <v>287</v>
      </c>
      <c r="K419" s="209" t="s">
        <v>16</v>
      </c>
      <c r="L419" s="210">
        <v>354.26</v>
      </c>
    </row>
    <row r="420" spans="1:12" x14ac:dyDescent="0.2">
      <c r="A420" s="652"/>
      <c r="B420" s="651"/>
      <c r="C420" s="654"/>
      <c r="D420" s="655"/>
      <c r="E420" s="651"/>
      <c r="F420" s="651"/>
      <c r="G420" s="651"/>
      <c r="H420" s="649" t="s">
        <v>242</v>
      </c>
      <c r="I420" s="649"/>
      <c r="J420" s="651" t="s">
        <v>287</v>
      </c>
      <c r="K420" s="651" t="s">
        <v>16</v>
      </c>
      <c r="L420" s="648">
        <v>1200.76</v>
      </c>
    </row>
    <row r="421" spans="1:12" x14ac:dyDescent="0.2">
      <c r="A421" s="652"/>
      <c r="B421" s="651"/>
      <c r="C421" s="654"/>
      <c r="D421" s="655"/>
      <c r="E421" s="651"/>
      <c r="F421" s="651"/>
      <c r="G421" s="651"/>
      <c r="H421" s="649"/>
      <c r="I421" s="649"/>
      <c r="J421" s="651"/>
      <c r="K421" s="651"/>
      <c r="L421" s="648"/>
    </row>
    <row r="422" spans="1:12" ht="24" x14ac:dyDescent="0.2">
      <c r="A422" s="652"/>
      <c r="B422" s="203" t="s">
        <v>6</v>
      </c>
      <c r="C422" s="207" t="s">
        <v>5</v>
      </c>
      <c r="D422" s="207" t="s">
        <v>288</v>
      </c>
      <c r="E422" s="207" t="s">
        <v>289</v>
      </c>
      <c r="F422" s="650"/>
      <c r="G422" s="650"/>
      <c r="H422" s="649" t="s">
        <v>290</v>
      </c>
      <c r="I422" s="649"/>
      <c r="J422" s="651" t="s">
        <v>287</v>
      </c>
      <c r="K422" s="651" t="s">
        <v>16</v>
      </c>
      <c r="L422" s="648">
        <v>147</v>
      </c>
    </row>
    <row r="423" spans="1:12" ht="24" x14ac:dyDescent="0.2">
      <c r="A423" s="652"/>
      <c r="B423" s="209" t="s">
        <v>460</v>
      </c>
      <c r="C423" s="209" t="s">
        <v>4794</v>
      </c>
      <c r="D423" s="211">
        <v>43454</v>
      </c>
      <c r="E423" s="209" t="s">
        <v>4795</v>
      </c>
      <c r="F423" s="650"/>
      <c r="G423" s="650"/>
      <c r="H423" s="649"/>
      <c r="I423" s="649"/>
      <c r="J423" s="651"/>
      <c r="K423" s="651"/>
      <c r="L423" s="648"/>
    </row>
    <row r="424" spans="1:12" ht="24" x14ac:dyDescent="0.2">
      <c r="A424" s="652">
        <v>1579</v>
      </c>
      <c r="B424" s="203" t="s">
        <v>12</v>
      </c>
      <c r="C424" s="207" t="s">
        <v>11</v>
      </c>
      <c r="D424" s="207" t="s">
        <v>280</v>
      </c>
      <c r="E424" s="207" t="s">
        <v>281</v>
      </c>
      <c r="F424" s="653" t="s">
        <v>8</v>
      </c>
      <c r="G424" s="653"/>
      <c r="H424" s="650"/>
      <c r="I424" s="650"/>
      <c r="J424" s="650"/>
      <c r="K424" s="650"/>
      <c r="L424" s="650"/>
    </row>
    <row r="425" spans="1:12" x14ac:dyDescent="0.2">
      <c r="A425" s="652"/>
      <c r="B425" s="651" t="s">
        <v>4796</v>
      </c>
      <c r="C425" s="654" t="s">
        <v>4797</v>
      </c>
      <c r="D425" s="655">
        <v>43553</v>
      </c>
      <c r="E425" s="651" t="s">
        <v>770</v>
      </c>
      <c r="F425" s="651" t="s">
        <v>1293</v>
      </c>
      <c r="G425" s="651"/>
      <c r="H425" s="649" t="s">
        <v>286</v>
      </c>
      <c r="I425" s="649"/>
      <c r="J425" s="209" t="s">
        <v>287</v>
      </c>
      <c r="K425" s="209" t="s">
        <v>16</v>
      </c>
      <c r="L425" s="210">
        <v>1503.4</v>
      </c>
    </row>
    <row r="426" spans="1:12" x14ac:dyDescent="0.2">
      <c r="A426" s="652"/>
      <c r="B426" s="651"/>
      <c r="C426" s="654"/>
      <c r="D426" s="655"/>
      <c r="E426" s="651"/>
      <c r="F426" s="651"/>
      <c r="G426" s="651"/>
      <c r="H426" s="649" t="s">
        <v>242</v>
      </c>
      <c r="I426" s="649"/>
      <c r="J426" s="651" t="s">
        <v>287</v>
      </c>
      <c r="K426" s="651" t="s">
        <v>16</v>
      </c>
      <c r="L426" s="648">
        <v>371.6</v>
      </c>
    </row>
    <row r="427" spans="1:12" x14ac:dyDescent="0.2">
      <c r="A427" s="652"/>
      <c r="B427" s="651"/>
      <c r="C427" s="654"/>
      <c r="D427" s="655"/>
      <c r="E427" s="651"/>
      <c r="F427" s="651"/>
      <c r="G427" s="651"/>
      <c r="H427" s="649"/>
      <c r="I427" s="649"/>
      <c r="J427" s="651"/>
      <c r="K427" s="651"/>
      <c r="L427" s="648"/>
    </row>
    <row r="428" spans="1:12" ht="24" x14ac:dyDescent="0.2">
      <c r="A428" s="652"/>
      <c r="B428" s="203" t="s">
        <v>6</v>
      </c>
      <c r="C428" s="207" t="s">
        <v>5</v>
      </c>
      <c r="D428" s="207" t="s">
        <v>288</v>
      </c>
      <c r="E428" s="207" t="s">
        <v>289</v>
      </c>
      <c r="F428" s="650"/>
      <c r="G428" s="650"/>
      <c r="H428" s="649" t="s">
        <v>290</v>
      </c>
      <c r="I428" s="649"/>
      <c r="J428" s="651" t="s">
        <v>287</v>
      </c>
      <c r="K428" s="651" t="s">
        <v>16</v>
      </c>
      <c r="L428" s="648">
        <v>660</v>
      </c>
    </row>
    <row r="429" spans="1:12" ht="36" x14ac:dyDescent="0.2">
      <c r="A429" s="652"/>
      <c r="B429" s="209" t="s">
        <v>1260</v>
      </c>
      <c r="C429" s="209" t="s">
        <v>1293</v>
      </c>
      <c r="D429" s="211">
        <v>43558</v>
      </c>
      <c r="E429" s="209" t="s">
        <v>2792</v>
      </c>
      <c r="F429" s="650"/>
      <c r="G429" s="650"/>
      <c r="H429" s="649"/>
      <c r="I429" s="649"/>
      <c r="J429" s="651"/>
      <c r="K429" s="651"/>
      <c r="L429" s="648"/>
    </row>
    <row r="430" spans="1:12" ht="24" x14ac:dyDescent="0.2">
      <c r="A430" s="652">
        <v>1580</v>
      </c>
      <c r="B430" s="203" t="s">
        <v>12</v>
      </c>
      <c r="C430" s="207" t="s">
        <v>11</v>
      </c>
      <c r="D430" s="207" t="s">
        <v>280</v>
      </c>
      <c r="E430" s="207" t="s">
        <v>281</v>
      </c>
      <c r="F430" s="653" t="s">
        <v>8</v>
      </c>
      <c r="G430" s="653"/>
      <c r="H430" s="650"/>
      <c r="I430" s="650"/>
      <c r="J430" s="650"/>
      <c r="K430" s="650"/>
      <c r="L430" s="650"/>
    </row>
    <row r="431" spans="1:12" x14ac:dyDescent="0.2">
      <c r="A431" s="652"/>
      <c r="B431" s="651" t="s">
        <v>4798</v>
      </c>
      <c r="C431" s="654" t="s">
        <v>4799</v>
      </c>
      <c r="D431" s="655">
        <v>43495</v>
      </c>
      <c r="E431" s="651" t="s">
        <v>4800</v>
      </c>
      <c r="F431" s="651" t="s">
        <v>4801</v>
      </c>
      <c r="G431" s="651"/>
      <c r="H431" s="649" t="s">
        <v>286</v>
      </c>
      <c r="I431" s="649"/>
      <c r="J431" s="209" t="s">
        <v>287</v>
      </c>
      <c r="K431" s="209" t="s">
        <v>16</v>
      </c>
      <c r="L431" s="210">
        <v>279.64999999999998</v>
      </c>
    </row>
    <row r="432" spans="1:12" x14ac:dyDescent="0.2">
      <c r="A432" s="652"/>
      <c r="B432" s="651"/>
      <c r="C432" s="654"/>
      <c r="D432" s="655"/>
      <c r="E432" s="651"/>
      <c r="F432" s="651"/>
      <c r="G432" s="651"/>
      <c r="H432" s="649" t="s">
        <v>242</v>
      </c>
      <c r="I432" s="649"/>
      <c r="J432" s="651" t="s">
        <v>287</v>
      </c>
      <c r="K432" s="651" t="s">
        <v>16</v>
      </c>
      <c r="L432" s="648">
        <v>437.61</v>
      </c>
    </row>
    <row r="433" spans="1:12" x14ac:dyDescent="0.2">
      <c r="A433" s="652"/>
      <c r="B433" s="651"/>
      <c r="C433" s="654"/>
      <c r="D433" s="655"/>
      <c r="E433" s="651"/>
      <c r="F433" s="651"/>
      <c r="G433" s="651"/>
      <c r="H433" s="649"/>
      <c r="I433" s="649"/>
      <c r="J433" s="651"/>
      <c r="K433" s="651"/>
      <c r="L433" s="648"/>
    </row>
    <row r="434" spans="1:12" ht="24" x14ac:dyDescent="0.2">
      <c r="A434" s="652"/>
      <c r="B434" s="203" t="s">
        <v>6</v>
      </c>
      <c r="C434" s="207" t="s">
        <v>5</v>
      </c>
      <c r="D434" s="207" t="s">
        <v>288</v>
      </c>
      <c r="E434" s="207" t="s">
        <v>289</v>
      </c>
      <c r="F434" s="650"/>
      <c r="G434" s="650"/>
      <c r="H434" s="649" t="s">
        <v>290</v>
      </c>
      <c r="I434" s="649"/>
      <c r="J434" s="651" t="s">
        <v>287</v>
      </c>
      <c r="K434" s="651" t="s">
        <v>16</v>
      </c>
      <c r="L434" s="648">
        <v>72</v>
      </c>
    </row>
    <row r="435" spans="1:12" ht="24" x14ac:dyDescent="0.2">
      <c r="A435" s="652"/>
      <c r="B435" s="209" t="s">
        <v>571</v>
      </c>
      <c r="C435" s="209" t="s">
        <v>4801</v>
      </c>
      <c r="D435" s="211">
        <v>43497</v>
      </c>
      <c r="E435" s="209" t="s">
        <v>4244</v>
      </c>
      <c r="F435" s="650"/>
      <c r="G435" s="650"/>
      <c r="H435" s="649"/>
      <c r="I435" s="649"/>
      <c r="J435" s="651"/>
      <c r="K435" s="651"/>
      <c r="L435" s="648"/>
    </row>
    <row r="436" spans="1:12" ht="24" x14ac:dyDescent="0.2">
      <c r="A436" s="652">
        <v>1581</v>
      </c>
      <c r="B436" s="203" t="s">
        <v>12</v>
      </c>
      <c r="C436" s="207" t="s">
        <v>11</v>
      </c>
      <c r="D436" s="207" t="s">
        <v>280</v>
      </c>
      <c r="E436" s="207" t="s">
        <v>281</v>
      </c>
      <c r="F436" s="653" t="s">
        <v>8</v>
      </c>
      <c r="G436" s="653"/>
      <c r="H436" s="650"/>
      <c r="I436" s="650"/>
      <c r="J436" s="650"/>
      <c r="K436" s="650"/>
      <c r="L436" s="650"/>
    </row>
    <row r="437" spans="1:12" x14ac:dyDescent="0.2">
      <c r="A437" s="652"/>
      <c r="B437" s="651" t="s">
        <v>4802</v>
      </c>
      <c r="C437" s="654" t="s">
        <v>4803</v>
      </c>
      <c r="D437" s="655">
        <v>43530</v>
      </c>
      <c r="E437" s="651" t="s">
        <v>1917</v>
      </c>
      <c r="F437" s="651" t="s">
        <v>4804</v>
      </c>
      <c r="G437" s="651"/>
      <c r="H437" s="649" t="s">
        <v>286</v>
      </c>
      <c r="I437" s="649"/>
      <c r="J437" s="209" t="s">
        <v>287</v>
      </c>
      <c r="K437" s="209" t="s">
        <v>16</v>
      </c>
      <c r="L437" s="210">
        <v>650.28</v>
      </c>
    </row>
    <row r="438" spans="1:12" x14ac:dyDescent="0.2">
      <c r="A438" s="652"/>
      <c r="B438" s="651"/>
      <c r="C438" s="654"/>
      <c r="D438" s="655"/>
      <c r="E438" s="651"/>
      <c r="F438" s="651"/>
      <c r="G438" s="651"/>
      <c r="H438" s="649" t="s">
        <v>242</v>
      </c>
      <c r="I438" s="649"/>
      <c r="J438" s="209" t="s">
        <v>287</v>
      </c>
      <c r="K438" s="209" t="s">
        <v>287</v>
      </c>
      <c r="L438" s="210">
        <v>0</v>
      </c>
    </row>
    <row r="439" spans="1:12" ht="24" x14ac:dyDescent="0.2">
      <c r="A439" s="652"/>
      <c r="B439" s="203" t="s">
        <v>6</v>
      </c>
      <c r="C439" s="207" t="s">
        <v>5</v>
      </c>
      <c r="D439" s="207" t="s">
        <v>288</v>
      </c>
      <c r="E439" s="207" t="s">
        <v>289</v>
      </c>
      <c r="F439" s="650"/>
      <c r="G439" s="650"/>
      <c r="H439" s="649" t="s">
        <v>290</v>
      </c>
      <c r="I439" s="649"/>
      <c r="J439" s="651" t="s">
        <v>287</v>
      </c>
      <c r="K439" s="651" t="s">
        <v>16</v>
      </c>
      <c r="L439" s="648">
        <v>250</v>
      </c>
    </row>
    <row r="440" spans="1:12" ht="24" x14ac:dyDescent="0.2">
      <c r="A440" s="652"/>
      <c r="B440" s="209" t="s">
        <v>511</v>
      </c>
      <c r="C440" s="209" t="s">
        <v>4804</v>
      </c>
      <c r="D440" s="211">
        <v>43533</v>
      </c>
      <c r="E440" s="209" t="s">
        <v>1598</v>
      </c>
      <c r="F440" s="650"/>
      <c r="G440" s="650"/>
      <c r="H440" s="649"/>
      <c r="I440" s="649"/>
      <c r="J440" s="651"/>
      <c r="K440" s="651"/>
      <c r="L440" s="648"/>
    </row>
    <row r="441" spans="1:12" ht="24" x14ac:dyDescent="0.2">
      <c r="A441" s="652">
        <v>1582</v>
      </c>
      <c r="B441" s="203" t="s">
        <v>12</v>
      </c>
      <c r="C441" s="207" t="s">
        <v>11</v>
      </c>
      <c r="D441" s="207" t="s">
        <v>280</v>
      </c>
      <c r="E441" s="207" t="s">
        <v>281</v>
      </c>
      <c r="F441" s="653" t="s">
        <v>8</v>
      </c>
      <c r="G441" s="653"/>
      <c r="H441" s="650"/>
      <c r="I441" s="650"/>
      <c r="J441" s="650"/>
      <c r="K441" s="650"/>
      <c r="L441" s="650"/>
    </row>
    <row r="442" spans="1:12" x14ac:dyDescent="0.2">
      <c r="A442" s="652"/>
      <c r="B442" s="651" t="s">
        <v>4805</v>
      </c>
      <c r="C442" s="654" t="s">
        <v>4806</v>
      </c>
      <c r="D442" s="655">
        <v>43414</v>
      </c>
      <c r="E442" s="651" t="s">
        <v>3077</v>
      </c>
      <c r="F442" s="651" t="s">
        <v>3078</v>
      </c>
      <c r="G442" s="651"/>
      <c r="H442" s="649" t="s">
        <v>286</v>
      </c>
      <c r="I442" s="649"/>
      <c r="J442" s="209" t="s">
        <v>287</v>
      </c>
      <c r="K442" s="209" t="s">
        <v>16</v>
      </c>
      <c r="L442" s="210">
        <v>412</v>
      </c>
    </row>
    <row r="443" spans="1:12" x14ac:dyDescent="0.2">
      <c r="A443" s="652"/>
      <c r="B443" s="651"/>
      <c r="C443" s="654"/>
      <c r="D443" s="655"/>
      <c r="E443" s="651"/>
      <c r="F443" s="651"/>
      <c r="G443" s="651"/>
      <c r="H443" s="649" t="s">
        <v>242</v>
      </c>
      <c r="I443" s="649"/>
      <c r="J443" s="209" t="s">
        <v>287</v>
      </c>
      <c r="K443" s="209" t="s">
        <v>16</v>
      </c>
      <c r="L443" s="210">
        <v>542.96</v>
      </c>
    </row>
    <row r="444" spans="1:12" ht="24" x14ac:dyDescent="0.2">
      <c r="A444" s="652"/>
      <c r="B444" s="203" t="s">
        <v>6</v>
      </c>
      <c r="C444" s="207" t="s">
        <v>5</v>
      </c>
      <c r="D444" s="207" t="s">
        <v>288</v>
      </c>
      <c r="E444" s="207" t="s">
        <v>289</v>
      </c>
      <c r="F444" s="650"/>
      <c r="G444" s="650"/>
      <c r="H444" s="649" t="s">
        <v>290</v>
      </c>
      <c r="I444" s="649"/>
      <c r="J444" s="651" t="s">
        <v>287</v>
      </c>
      <c r="K444" s="651" t="s">
        <v>287</v>
      </c>
      <c r="L444" s="648">
        <v>0</v>
      </c>
    </row>
    <row r="445" spans="1:12" ht="24" x14ac:dyDescent="0.2">
      <c r="A445" s="652"/>
      <c r="B445" s="209" t="s">
        <v>571</v>
      </c>
      <c r="C445" s="209" t="s">
        <v>3078</v>
      </c>
      <c r="D445" s="211">
        <v>43418</v>
      </c>
      <c r="E445" s="209" t="s">
        <v>4700</v>
      </c>
      <c r="F445" s="650"/>
      <c r="G445" s="650"/>
      <c r="H445" s="649"/>
      <c r="I445" s="649"/>
      <c r="J445" s="651"/>
      <c r="K445" s="651"/>
      <c r="L445" s="648"/>
    </row>
    <row r="446" spans="1:12" ht="24" x14ac:dyDescent="0.2">
      <c r="A446" s="652">
        <v>1583</v>
      </c>
      <c r="B446" s="203" t="s">
        <v>12</v>
      </c>
      <c r="C446" s="207" t="s">
        <v>11</v>
      </c>
      <c r="D446" s="207" t="s">
        <v>280</v>
      </c>
      <c r="E446" s="207" t="s">
        <v>281</v>
      </c>
      <c r="F446" s="653" t="s">
        <v>8</v>
      </c>
      <c r="G446" s="653"/>
      <c r="H446" s="650"/>
      <c r="I446" s="650"/>
      <c r="J446" s="650"/>
      <c r="K446" s="650"/>
      <c r="L446" s="650"/>
    </row>
    <row r="447" spans="1:12" x14ac:dyDescent="0.2">
      <c r="A447" s="652"/>
      <c r="B447" s="651" t="s">
        <v>4805</v>
      </c>
      <c r="C447" s="654" t="s">
        <v>4807</v>
      </c>
      <c r="D447" s="655">
        <v>43503</v>
      </c>
      <c r="E447" s="651" t="s">
        <v>1155</v>
      </c>
      <c r="F447" s="651" t="s">
        <v>2682</v>
      </c>
      <c r="G447" s="651"/>
      <c r="H447" s="649" t="s">
        <v>286</v>
      </c>
      <c r="I447" s="649"/>
      <c r="J447" s="209" t="s">
        <v>287</v>
      </c>
      <c r="K447" s="209" t="s">
        <v>16</v>
      </c>
      <c r="L447" s="210">
        <v>355</v>
      </c>
    </row>
    <row r="448" spans="1:12" x14ac:dyDescent="0.2">
      <c r="A448" s="652"/>
      <c r="B448" s="651"/>
      <c r="C448" s="654"/>
      <c r="D448" s="655"/>
      <c r="E448" s="651"/>
      <c r="F448" s="651"/>
      <c r="G448" s="651"/>
      <c r="H448" s="649" t="s">
        <v>242</v>
      </c>
      <c r="I448" s="649"/>
      <c r="J448" s="651" t="s">
        <v>287</v>
      </c>
      <c r="K448" s="651" t="s">
        <v>16</v>
      </c>
      <c r="L448" s="648">
        <v>315.74</v>
      </c>
    </row>
    <row r="449" spans="1:12" x14ac:dyDescent="0.2">
      <c r="A449" s="652"/>
      <c r="B449" s="651"/>
      <c r="C449" s="654"/>
      <c r="D449" s="655"/>
      <c r="E449" s="651"/>
      <c r="F449" s="651"/>
      <c r="G449" s="651"/>
      <c r="H449" s="649"/>
      <c r="I449" s="649"/>
      <c r="J449" s="651"/>
      <c r="K449" s="651"/>
      <c r="L449" s="648"/>
    </row>
    <row r="450" spans="1:12" ht="24" x14ac:dyDescent="0.2">
      <c r="A450" s="652"/>
      <c r="B450" s="203" t="s">
        <v>6</v>
      </c>
      <c r="C450" s="207" t="s">
        <v>5</v>
      </c>
      <c r="D450" s="207" t="s">
        <v>288</v>
      </c>
      <c r="E450" s="207" t="s">
        <v>289</v>
      </c>
      <c r="F450" s="650"/>
      <c r="G450" s="650"/>
      <c r="H450" s="649" t="s">
        <v>290</v>
      </c>
      <c r="I450" s="649"/>
      <c r="J450" s="651" t="s">
        <v>287</v>
      </c>
      <c r="K450" s="651" t="s">
        <v>287</v>
      </c>
      <c r="L450" s="648">
        <v>0</v>
      </c>
    </row>
    <row r="451" spans="1:12" ht="24" x14ac:dyDescent="0.2">
      <c r="A451" s="652"/>
      <c r="B451" s="209" t="s">
        <v>571</v>
      </c>
      <c r="C451" s="209" t="s">
        <v>2682</v>
      </c>
      <c r="D451" s="211">
        <v>43505</v>
      </c>
      <c r="E451" s="209" t="s">
        <v>4444</v>
      </c>
      <c r="F451" s="650"/>
      <c r="G451" s="650"/>
      <c r="H451" s="649"/>
      <c r="I451" s="649"/>
      <c r="J451" s="651"/>
      <c r="K451" s="651"/>
      <c r="L451" s="648"/>
    </row>
    <row r="452" spans="1:12" ht="24" x14ac:dyDescent="0.2">
      <c r="A452" s="652">
        <v>1584</v>
      </c>
      <c r="B452" s="203" t="s">
        <v>12</v>
      </c>
      <c r="C452" s="207" t="s">
        <v>11</v>
      </c>
      <c r="D452" s="207" t="s">
        <v>280</v>
      </c>
      <c r="E452" s="207" t="s">
        <v>281</v>
      </c>
      <c r="F452" s="653" t="s">
        <v>8</v>
      </c>
      <c r="G452" s="653"/>
      <c r="H452" s="650"/>
      <c r="I452" s="650"/>
      <c r="J452" s="650"/>
      <c r="K452" s="650"/>
      <c r="L452" s="650"/>
    </row>
    <row r="453" spans="1:12" x14ac:dyDescent="0.2">
      <c r="A453" s="652"/>
      <c r="B453" s="651" t="s">
        <v>4808</v>
      </c>
      <c r="C453" s="654" t="s">
        <v>4809</v>
      </c>
      <c r="D453" s="655">
        <v>43382</v>
      </c>
      <c r="E453" s="651" t="s">
        <v>603</v>
      </c>
      <c r="F453" s="651" t="s">
        <v>604</v>
      </c>
      <c r="G453" s="651"/>
      <c r="H453" s="649" t="s">
        <v>286</v>
      </c>
      <c r="I453" s="649"/>
      <c r="J453" s="209" t="s">
        <v>287</v>
      </c>
      <c r="K453" s="209" t="s">
        <v>16</v>
      </c>
      <c r="L453" s="210">
        <v>518</v>
      </c>
    </row>
    <row r="454" spans="1:12" x14ac:dyDescent="0.2">
      <c r="A454" s="652"/>
      <c r="B454" s="651"/>
      <c r="C454" s="654"/>
      <c r="D454" s="655"/>
      <c r="E454" s="651"/>
      <c r="F454" s="651"/>
      <c r="G454" s="651"/>
      <c r="H454" s="649" t="s">
        <v>242</v>
      </c>
      <c r="I454" s="649"/>
      <c r="J454" s="209" t="s">
        <v>287</v>
      </c>
      <c r="K454" s="209" t="s">
        <v>16</v>
      </c>
      <c r="L454" s="210">
        <v>315.95999999999998</v>
      </c>
    </row>
    <row r="455" spans="1:12" ht="24" x14ac:dyDescent="0.2">
      <c r="A455" s="652"/>
      <c r="B455" s="203" t="s">
        <v>6</v>
      </c>
      <c r="C455" s="207" t="s">
        <v>5</v>
      </c>
      <c r="D455" s="207" t="s">
        <v>288</v>
      </c>
      <c r="E455" s="207" t="s">
        <v>289</v>
      </c>
      <c r="F455" s="650"/>
      <c r="G455" s="650"/>
      <c r="H455" s="649" t="s">
        <v>290</v>
      </c>
      <c r="I455" s="649"/>
      <c r="J455" s="651" t="s">
        <v>287</v>
      </c>
      <c r="K455" s="651" t="s">
        <v>287</v>
      </c>
      <c r="L455" s="648">
        <v>0</v>
      </c>
    </row>
    <row r="456" spans="1:12" ht="36" x14ac:dyDescent="0.2">
      <c r="A456" s="652"/>
      <c r="B456" s="209" t="s">
        <v>4810</v>
      </c>
      <c r="C456" s="209" t="s">
        <v>604</v>
      </c>
      <c r="D456" s="211">
        <v>43384</v>
      </c>
      <c r="E456" s="209" t="s">
        <v>2015</v>
      </c>
      <c r="F456" s="650"/>
      <c r="G456" s="650"/>
      <c r="H456" s="649"/>
      <c r="I456" s="649"/>
      <c r="J456" s="651"/>
      <c r="K456" s="651"/>
      <c r="L456" s="648"/>
    </row>
    <row r="457" spans="1:12" ht="24" x14ac:dyDescent="0.2">
      <c r="A457" s="652">
        <v>1585</v>
      </c>
      <c r="B457" s="203" t="s">
        <v>12</v>
      </c>
      <c r="C457" s="207" t="s">
        <v>11</v>
      </c>
      <c r="D457" s="207" t="s">
        <v>280</v>
      </c>
      <c r="E457" s="207" t="s">
        <v>281</v>
      </c>
      <c r="F457" s="653" t="s">
        <v>8</v>
      </c>
      <c r="G457" s="653"/>
      <c r="H457" s="650"/>
      <c r="I457" s="650"/>
      <c r="J457" s="650"/>
      <c r="K457" s="650"/>
      <c r="L457" s="650"/>
    </row>
    <row r="458" spans="1:12" x14ac:dyDescent="0.2">
      <c r="A458" s="652"/>
      <c r="B458" s="651" t="s">
        <v>4808</v>
      </c>
      <c r="C458" s="654" t="s">
        <v>4811</v>
      </c>
      <c r="D458" s="655">
        <v>43520</v>
      </c>
      <c r="E458" s="651" t="s">
        <v>1240</v>
      </c>
      <c r="F458" s="651" t="s">
        <v>4812</v>
      </c>
      <c r="G458" s="651"/>
      <c r="H458" s="649" t="s">
        <v>286</v>
      </c>
      <c r="I458" s="649"/>
      <c r="J458" s="209" t="s">
        <v>287</v>
      </c>
      <c r="K458" s="209" t="s">
        <v>287</v>
      </c>
      <c r="L458" s="210">
        <v>0</v>
      </c>
    </row>
    <row r="459" spans="1:12" x14ac:dyDescent="0.2">
      <c r="A459" s="652"/>
      <c r="B459" s="651"/>
      <c r="C459" s="654"/>
      <c r="D459" s="655"/>
      <c r="E459" s="651"/>
      <c r="F459" s="651"/>
      <c r="G459" s="651"/>
      <c r="H459" s="649" t="s">
        <v>242</v>
      </c>
      <c r="I459" s="649"/>
      <c r="J459" s="209" t="s">
        <v>287</v>
      </c>
      <c r="K459" s="209" t="s">
        <v>16</v>
      </c>
      <c r="L459" s="210">
        <v>692.77</v>
      </c>
    </row>
    <row r="460" spans="1:12" ht="24" x14ac:dyDescent="0.2">
      <c r="A460" s="652"/>
      <c r="B460" s="203" t="s">
        <v>6</v>
      </c>
      <c r="C460" s="207" t="s">
        <v>5</v>
      </c>
      <c r="D460" s="207" t="s">
        <v>288</v>
      </c>
      <c r="E460" s="207" t="s">
        <v>289</v>
      </c>
      <c r="F460" s="650"/>
      <c r="G460" s="650"/>
      <c r="H460" s="649" t="s">
        <v>290</v>
      </c>
      <c r="I460" s="649"/>
      <c r="J460" s="651" t="s">
        <v>287</v>
      </c>
      <c r="K460" s="651" t="s">
        <v>16</v>
      </c>
      <c r="L460" s="648">
        <v>53.44</v>
      </c>
    </row>
    <row r="461" spans="1:12" ht="36" x14ac:dyDescent="0.2">
      <c r="A461" s="652"/>
      <c r="B461" s="209" t="s">
        <v>4810</v>
      </c>
      <c r="C461" s="209" t="s">
        <v>4812</v>
      </c>
      <c r="D461" s="211">
        <v>43525</v>
      </c>
      <c r="E461" s="209" t="s">
        <v>2373</v>
      </c>
      <c r="F461" s="650"/>
      <c r="G461" s="650"/>
      <c r="H461" s="649"/>
      <c r="I461" s="649"/>
      <c r="J461" s="651"/>
      <c r="K461" s="651"/>
      <c r="L461" s="648"/>
    </row>
    <row r="462" spans="1:12" ht="24" x14ac:dyDescent="0.2">
      <c r="A462" s="652">
        <v>1586</v>
      </c>
      <c r="B462" s="203" t="s">
        <v>12</v>
      </c>
      <c r="C462" s="207" t="s">
        <v>11</v>
      </c>
      <c r="D462" s="207" t="s">
        <v>280</v>
      </c>
      <c r="E462" s="207" t="s">
        <v>281</v>
      </c>
      <c r="F462" s="653" t="s">
        <v>8</v>
      </c>
      <c r="G462" s="653"/>
      <c r="H462" s="650"/>
      <c r="I462" s="650"/>
      <c r="J462" s="650"/>
      <c r="K462" s="650"/>
      <c r="L462" s="650"/>
    </row>
    <row r="463" spans="1:12" x14ac:dyDescent="0.2">
      <c r="A463" s="652"/>
      <c r="B463" s="651" t="s">
        <v>4808</v>
      </c>
      <c r="C463" s="654" t="s">
        <v>4813</v>
      </c>
      <c r="D463" s="655">
        <v>43550</v>
      </c>
      <c r="E463" s="651" t="s">
        <v>1258</v>
      </c>
      <c r="F463" s="651" t="s">
        <v>4814</v>
      </c>
      <c r="G463" s="651"/>
      <c r="H463" s="649" t="s">
        <v>286</v>
      </c>
      <c r="I463" s="649"/>
      <c r="J463" s="209" t="s">
        <v>287</v>
      </c>
      <c r="K463" s="209" t="s">
        <v>16</v>
      </c>
      <c r="L463" s="210">
        <v>437.82</v>
      </c>
    </row>
    <row r="464" spans="1:12" x14ac:dyDescent="0.2">
      <c r="A464" s="652"/>
      <c r="B464" s="651"/>
      <c r="C464" s="654"/>
      <c r="D464" s="655"/>
      <c r="E464" s="651"/>
      <c r="F464" s="651"/>
      <c r="G464" s="651"/>
      <c r="H464" s="649" t="s">
        <v>242</v>
      </c>
      <c r="I464" s="649"/>
      <c r="J464" s="209" t="s">
        <v>287</v>
      </c>
      <c r="K464" s="209" t="s">
        <v>16</v>
      </c>
      <c r="L464" s="210">
        <v>2329.6999999999998</v>
      </c>
    </row>
    <row r="465" spans="1:12" ht="24" x14ac:dyDescent="0.2">
      <c r="A465" s="652"/>
      <c r="B465" s="203" t="s">
        <v>6</v>
      </c>
      <c r="C465" s="207" t="s">
        <v>5</v>
      </c>
      <c r="D465" s="207" t="s">
        <v>288</v>
      </c>
      <c r="E465" s="207" t="s">
        <v>289</v>
      </c>
      <c r="F465" s="650"/>
      <c r="G465" s="650"/>
      <c r="H465" s="649" t="s">
        <v>290</v>
      </c>
      <c r="I465" s="649"/>
      <c r="J465" s="651" t="s">
        <v>287</v>
      </c>
      <c r="K465" s="651" t="s">
        <v>287</v>
      </c>
      <c r="L465" s="648">
        <v>0</v>
      </c>
    </row>
    <row r="466" spans="1:12" ht="36" x14ac:dyDescent="0.2">
      <c r="A466" s="652"/>
      <c r="B466" s="209" t="s">
        <v>4810</v>
      </c>
      <c r="C466" s="209" t="s">
        <v>4814</v>
      </c>
      <c r="D466" s="211">
        <v>43554</v>
      </c>
      <c r="E466" s="209" t="s">
        <v>312</v>
      </c>
      <c r="F466" s="650"/>
      <c r="G466" s="650"/>
      <c r="H466" s="649"/>
      <c r="I466" s="649"/>
      <c r="J466" s="651"/>
      <c r="K466" s="651"/>
      <c r="L466" s="648"/>
    </row>
    <row r="467" spans="1:12" ht="24" x14ac:dyDescent="0.2">
      <c r="A467" s="652">
        <v>1587</v>
      </c>
      <c r="B467" s="203" t="s">
        <v>12</v>
      </c>
      <c r="C467" s="207" t="s">
        <v>11</v>
      </c>
      <c r="D467" s="207" t="s">
        <v>280</v>
      </c>
      <c r="E467" s="207" t="s">
        <v>281</v>
      </c>
      <c r="F467" s="653" t="s">
        <v>8</v>
      </c>
      <c r="G467" s="653"/>
      <c r="H467" s="650"/>
      <c r="I467" s="650"/>
      <c r="J467" s="650"/>
      <c r="K467" s="650"/>
      <c r="L467" s="650"/>
    </row>
    <row r="468" spans="1:12" x14ac:dyDescent="0.2">
      <c r="A468" s="652"/>
      <c r="B468" s="651" t="s">
        <v>4815</v>
      </c>
      <c r="C468" s="654" t="s">
        <v>4816</v>
      </c>
      <c r="D468" s="655">
        <v>43374</v>
      </c>
      <c r="E468" s="651" t="s">
        <v>1917</v>
      </c>
      <c r="F468" s="651" t="s">
        <v>4817</v>
      </c>
      <c r="G468" s="651"/>
      <c r="H468" s="649" t="s">
        <v>286</v>
      </c>
      <c r="I468" s="649"/>
      <c r="J468" s="209" t="s">
        <v>287</v>
      </c>
      <c r="K468" s="209" t="s">
        <v>16</v>
      </c>
      <c r="L468" s="210">
        <v>378</v>
      </c>
    </row>
    <row r="469" spans="1:12" x14ac:dyDescent="0.2">
      <c r="A469" s="652"/>
      <c r="B469" s="651"/>
      <c r="C469" s="654"/>
      <c r="D469" s="655"/>
      <c r="E469" s="651"/>
      <c r="F469" s="651"/>
      <c r="G469" s="651"/>
      <c r="H469" s="649" t="s">
        <v>242</v>
      </c>
      <c r="I469" s="649"/>
      <c r="J469" s="209" t="s">
        <v>287</v>
      </c>
      <c r="K469" s="209" t="s">
        <v>287</v>
      </c>
      <c r="L469" s="210">
        <v>0</v>
      </c>
    </row>
    <row r="470" spans="1:12" ht="24" x14ac:dyDescent="0.2">
      <c r="A470" s="652"/>
      <c r="B470" s="203" t="s">
        <v>6</v>
      </c>
      <c r="C470" s="207" t="s">
        <v>5</v>
      </c>
      <c r="D470" s="207" t="s">
        <v>288</v>
      </c>
      <c r="E470" s="207" t="s">
        <v>289</v>
      </c>
      <c r="F470" s="650"/>
      <c r="G470" s="650"/>
      <c r="H470" s="649" t="s">
        <v>290</v>
      </c>
      <c r="I470" s="649"/>
      <c r="J470" s="651" t="s">
        <v>287</v>
      </c>
      <c r="K470" s="651" t="s">
        <v>287</v>
      </c>
      <c r="L470" s="648">
        <v>0</v>
      </c>
    </row>
    <row r="471" spans="1:12" ht="36" x14ac:dyDescent="0.2">
      <c r="A471" s="652"/>
      <c r="B471" s="209" t="s">
        <v>4185</v>
      </c>
      <c r="C471" s="209" t="s">
        <v>4817</v>
      </c>
      <c r="D471" s="211">
        <v>43376</v>
      </c>
      <c r="E471" s="209" t="s">
        <v>711</v>
      </c>
      <c r="F471" s="650"/>
      <c r="G471" s="650"/>
      <c r="H471" s="649"/>
      <c r="I471" s="649"/>
      <c r="J471" s="651"/>
      <c r="K471" s="651"/>
      <c r="L471" s="648"/>
    </row>
    <row r="472" spans="1:12" ht="24" x14ac:dyDescent="0.2">
      <c r="A472" s="652">
        <v>1588</v>
      </c>
      <c r="B472" s="203" t="s">
        <v>12</v>
      </c>
      <c r="C472" s="207" t="s">
        <v>11</v>
      </c>
      <c r="D472" s="207" t="s">
        <v>280</v>
      </c>
      <c r="E472" s="207" t="s">
        <v>281</v>
      </c>
      <c r="F472" s="653" t="s">
        <v>8</v>
      </c>
      <c r="G472" s="653"/>
      <c r="H472" s="650"/>
      <c r="I472" s="650"/>
      <c r="J472" s="650"/>
      <c r="K472" s="650"/>
      <c r="L472" s="650"/>
    </row>
    <row r="473" spans="1:12" x14ac:dyDescent="0.2">
      <c r="A473" s="652"/>
      <c r="B473" s="651" t="s">
        <v>4818</v>
      </c>
      <c r="C473" s="654" t="s">
        <v>4819</v>
      </c>
      <c r="D473" s="655">
        <v>43374</v>
      </c>
      <c r="E473" s="651" t="s">
        <v>4820</v>
      </c>
      <c r="F473" s="651" t="s">
        <v>4821</v>
      </c>
      <c r="G473" s="651"/>
      <c r="H473" s="649" t="s">
        <v>286</v>
      </c>
      <c r="I473" s="649"/>
      <c r="J473" s="209" t="s">
        <v>287</v>
      </c>
      <c r="K473" s="209" t="s">
        <v>16</v>
      </c>
      <c r="L473" s="210">
        <v>614.9</v>
      </c>
    </row>
    <row r="474" spans="1:12" x14ac:dyDescent="0.2">
      <c r="A474" s="652"/>
      <c r="B474" s="651"/>
      <c r="C474" s="654"/>
      <c r="D474" s="655"/>
      <c r="E474" s="651"/>
      <c r="F474" s="651"/>
      <c r="G474" s="651"/>
      <c r="H474" s="649" t="s">
        <v>242</v>
      </c>
      <c r="I474" s="649"/>
      <c r="J474" s="651" t="s">
        <v>287</v>
      </c>
      <c r="K474" s="651" t="s">
        <v>16</v>
      </c>
      <c r="L474" s="648">
        <v>4251.75</v>
      </c>
    </row>
    <row r="475" spans="1:12" x14ac:dyDescent="0.2">
      <c r="A475" s="652"/>
      <c r="B475" s="651"/>
      <c r="C475" s="654"/>
      <c r="D475" s="655"/>
      <c r="E475" s="651"/>
      <c r="F475" s="651"/>
      <c r="G475" s="651"/>
      <c r="H475" s="649"/>
      <c r="I475" s="649"/>
      <c r="J475" s="651"/>
      <c r="K475" s="651"/>
      <c r="L475" s="648"/>
    </row>
    <row r="476" spans="1:12" ht="24" x14ac:dyDescent="0.2">
      <c r="A476" s="652"/>
      <c r="B476" s="203" t="s">
        <v>6</v>
      </c>
      <c r="C476" s="207" t="s">
        <v>5</v>
      </c>
      <c r="D476" s="207" t="s">
        <v>288</v>
      </c>
      <c r="E476" s="207" t="s">
        <v>289</v>
      </c>
      <c r="F476" s="650"/>
      <c r="G476" s="650"/>
      <c r="H476" s="649" t="s">
        <v>290</v>
      </c>
      <c r="I476" s="649"/>
      <c r="J476" s="651" t="s">
        <v>287</v>
      </c>
      <c r="K476" s="651" t="s">
        <v>287</v>
      </c>
      <c r="L476" s="648">
        <v>0</v>
      </c>
    </row>
    <row r="477" spans="1:12" ht="36" x14ac:dyDescent="0.2">
      <c r="A477" s="652"/>
      <c r="B477" s="209" t="s">
        <v>4822</v>
      </c>
      <c r="C477" s="209" t="s">
        <v>4821</v>
      </c>
      <c r="D477" s="211">
        <v>43380</v>
      </c>
      <c r="E477" s="209" t="s">
        <v>1027</v>
      </c>
      <c r="F477" s="650"/>
      <c r="G477" s="650"/>
      <c r="H477" s="649"/>
      <c r="I477" s="649"/>
      <c r="J477" s="651"/>
      <c r="K477" s="651"/>
      <c r="L477" s="648"/>
    </row>
    <row r="478" spans="1:12" ht="24" x14ac:dyDescent="0.2">
      <c r="A478" s="652">
        <v>1589</v>
      </c>
      <c r="B478" s="203" t="s">
        <v>12</v>
      </c>
      <c r="C478" s="207" t="s">
        <v>11</v>
      </c>
      <c r="D478" s="207" t="s">
        <v>280</v>
      </c>
      <c r="E478" s="207" t="s">
        <v>281</v>
      </c>
      <c r="F478" s="653" t="s">
        <v>8</v>
      </c>
      <c r="G478" s="653"/>
      <c r="H478" s="650"/>
      <c r="I478" s="650"/>
      <c r="J478" s="650"/>
      <c r="K478" s="650"/>
      <c r="L478" s="650"/>
    </row>
    <row r="479" spans="1:12" x14ac:dyDescent="0.2">
      <c r="A479" s="652"/>
      <c r="B479" s="651" t="s">
        <v>4818</v>
      </c>
      <c r="C479" s="654" t="s">
        <v>4819</v>
      </c>
      <c r="D479" s="655">
        <v>43374</v>
      </c>
      <c r="E479" s="651" t="s">
        <v>4820</v>
      </c>
      <c r="F479" s="651" t="s">
        <v>4823</v>
      </c>
      <c r="G479" s="651"/>
      <c r="H479" s="649" t="s">
        <v>286</v>
      </c>
      <c r="I479" s="649"/>
      <c r="J479" s="209" t="s">
        <v>287</v>
      </c>
      <c r="K479" s="209" t="s">
        <v>16</v>
      </c>
      <c r="L479" s="210">
        <v>1064</v>
      </c>
    </row>
    <row r="480" spans="1:12" x14ac:dyDescent="0.2">
      <c r="A480" s="652"/>
      <c r="B480" s="651"/>
      <c r="C480" s="654"/>
      <c r="D480" s="655"/>
      <c r="E480" s="651"/>
      <c r="F480" s="651"/>
      <c r="G480" s="651"/>
      <c r="H480" s="649" t="s">
        <v>242</v>
      </c>
      <c r="I480" s="649"/>
      <c r="J480" s="651" t="s">
        <v>287</v>
      </c>
      <c r="K480" s="651" t="s">
        <v>287</v>
      </c>
      <c r="L480" s="648">
        <v>0</v>
      </c>
    </row>
    <row r="481" spans="1:12" x14ac:dyDescent="0.2">
      <c r="A481" s="652"/>
      <c r="B481" s="651"/>
      <c r="C481" s="654"/>
      <c r="D481" s="655"/>
      <c r="E481" s="651"/>
      <c r="F481" s="651"/>
      <c r="G481" s="651"/>
      <c r="H481" s="649"/>
      <c r="I481" s="649"/>
      <c r="J481" s="651"/>
      <c r="K481" s="651"/>
      <c r="L481" s="648"/>
    </row>
    <row r="482" spans="1:12" ht="24" x14ac:dyDescent="0.2">
      <c r="A482" s="652"/>
      <c r="B482" s="203" t="s">
        <v>6</v>
      </c>
      <c r="C482" s="207" t="s">
        <v>5</v>
      </c>
      <c r="D482" s="207" t="s">
        <v>288</v>
      </c>
      <c r="E482" s="207" t="s">
        <v>289</v>
      </c>
      <c r="F482" s="650"/>
      <c r="G482" s="650"/>
      <c r="H482" s="649" t="s">
        <v>290</v>
      </c>
      <c r="I482" s="649"/>
      <c r="J482" s="651" t="s">
        <v>287</v>
      </c>
      <c r="K482" s="651" t="s">
        <v>287</v>
      </c>
      <c r="L482" s="648">
        <v>0</v>
      </c>
    </row>
    <row r="483" spans="1:12" ht="36" x14ac:dyDescent="0.2">
      <c r="A483" s="652"/>
      <c r="B483" s="209" t="s">
        <v>4822</v>
      </c>
      <c r="C483" s="209" t="s">
        <v>4823</v>
      </c>
      <c r="D483" s="211">
        <v>43380</v>
      </c>
      <c r="E483" s="209" t="s">
        <v>1027</v>
      </c>
      <c r="F483" s="650"/>
      <c r="G483" s="650"/>
      <c r="H483" s="649"/>
      <c r="I483" s="649"/>
      <c r="J483" s="651"/>
      <c r="K483" s="651"/>
      <c r="L483" s="648"/>
    </row>
    <row r="484" spans="1:12" ht="24" x14ac:dyDescent="0.2">
      <c r="A484" s="652">
        <v>1590</v>
      </c>
      <c r="B484" s="203" t="s">
        <v>12</v>
      </c>
      <c r="C484" s="207" t="s">
        <v>11</v>
      </c>
      <c r="D484" s="207" t="s">
        <v>280</v>
      </c>
      <c r="E484" s="207" t="s">
        <v>281</v>
      </c>
      <c r="F484" s="653" t="s">
        <v>8</v>
      </c>
      <c r="G484" s="653"/>
      <c r="H484" s="650"/>
      <c r="I484" s="650"/>
      <c r="J484" s="650"/>
      <c r="K484" s="650"/>
      <c r="L484" s="650"/>
    </row>
    <row r="485" spans="1:12" x14ac:dyDescent="0.2">
      <c r="A485" s="652"/>
      <c r="B485" s="651" t="s">
        <v>4824</v>
      </c>
      <c r="C485" s="654" t="s">
        <v>4825</v>
      </c>
      <c r="D485" s="655">
        <v>43406</v>
      </c>
      <c r="E485" s="651" t="s">
        <v>582</v>
      </c>
      <c r="F485" s="651" t="s">
        <v>4248</v>
      </c>
      <c r="G485" s="651"/>
      <c r="H485" s="649" t="s">
        <v>286</v>
      </c>
      <c r="I485" s="649"/>
      <c r="J485" s="209" t="s">
        <v>287</v>
      </c>
      <c r="K485" s="209" t="s">
        <v>287</v>
      </c>
      <c r="L485" s="210">
        <v>0</v>
      </c>
    </row>
    <row r="486" spans="1:12" x14ac:dyDescent="0.2">
      <c r="A486" s="652"/>
      <c r="B486" s="651"/>
      <c r="C486" s="654"/>
      <c r="D486" s="655"/>
      <c r="E486" s="651"/>
      <c r="F486" s="651"/>
      <c r="G486" s="651"/>
      <c r="H486" s="649" t="s">
        <v>242</v>
      </c>
      <c r="I486" s="649"/>
      <c r="J486" s="209" t="s">
        <v>287</v>
      </c>
      <c r="K486" s="209" t="s">
        <v>16</v>
      </c>
      <c r="L486" s="210">
        <v>1287</v>
      </c>
    </row>
    <row r="487" spans="1:12" ht="24" x14ac:dyDescent="0.2">
      <c r="A487" s="652"/>
      <c r="B487" s="203" t="s">
        <v>6</v>
      </c>
      <c r="C487" s="207" t="s">
        <v>5</v>
      </c>
      <c r="D487" s="207" t="s">
        <v>288</v>
      </c>
      <c r="E487" s="207" t="s">
        <v>289</v>
      </c>
      <c r="F487" s="650"/>
      <c r="G487" s="650"/>
      <c r="H487" s="649" t="s">
        <v>290</v>
      </c>
      <c r="I487" s="649"/>
      <c r="J487" s="651" t="s">
        <v>287</v>
      </c>
      <c r="K487" s="651" t="s">
        <v>16</v>
      </c>
      <c r="L487" s="648">
        <v>569.95000000000005</v>
      </c>
    </row>
    <row r="488" spans="1:12" ht="24" x14ac:dyDescent="0.2">
      <c r="A488" s="652"/>
      <c r="B488" s="209" t="s">
        <v>790</v>
      </c>
      <c r="C488" s="209" t="s">
        <v>4248</v>
      </c>
      <c r="D488" s="211">
        <v>43411</v>
      </c>
      <c r="E488" s="209" t="s">
        <v>1165</v>
      </c>
      <c r="F488" s="650"/>
      <c r="G488" s="650"/>
      <c r="H488" s="649"/>
      <c r="I488" s="649"/>
      <c r="J488" s="651"/>
      <c r="K488" s="651"/>
      <c r="L488" s="648"/>
    </row>
    <row r="489" spans="1:12" ht="24" x14ac:dyDescent="0.2">
      <c r="A489" s="652">
        <v>1591</v>
      </c>
      <c r="B489" s="203" t="s">
        <v>12</v>
      </c>
      <c r="C489" s="207" t="s">
        <v>11</v>
      </c>
      <c r="D489" s="207" t="s">
        <v>280</v>
      </c>
      <c r="E489" s="207" t="s">
        <v>281</v>
      </c>
      <c r="F489" s="653" t="s">
        <v>8</v>
      </c>
      <c r="G489" s="653"/>
      <c r="H489" s="650"/>
      <c r="I489" s="650"/>
      <c r="J489" s="650"/>
      <c r="K489" s="650"/>
      <c r="L489" s="650"/>
    </row>
    <row r="490" spans="1:12" x14ac:dyDescent="0.2">
      <c r="A490" s="652"/>
      <c r="B490" s="651" t="s">
        <v>4824</v>
      </c>
      <c r="C490" s="654" t="s">
        <v>4826</v>
      </c>
      <c r="D490" s="655">
        <v>43503</v>
      </c>
      <c r="E490" s="651" t="s">
        <v>783</v>
      </c>
      <c r="F490" s="651" t="s">
        <v>2129</v>
      </c>
      <c r="G490" s="651"/>
      <c r="H490" s="649" t="s">
        <v>286</v>
      </c>
      <c r="I490" s="649"/>
      <c r="J490" s="209" t="s">
        <v>287</v>
      </c>
      <c r="K490" s="209" t="s">
        <v>16</v>
      </c>
      <c r="L490" s="210">
        <v>436.56</v>
      </c>
    </row>
    <row r="491" spans="1:12" x14ac:dyDescent="0.2">
      <c r="A491" s="652"/>
      <c r="B491" s="651"/>
      <c r="C491" s="654"/>
      <c r="D491" s="655"/>
      <c r="E491" s="651"/>
      <c r="F491" s="651"/>
      <c r="G491" s="651"/>
      <c r="H491" s="649" t="s">
        <v>242</v>
      </c>
      <c r="I491" s="649"/>
      <c r="J491" s="651" t="s">
        <v>287</v>
      </c>
      <c r="K491" s="651" t="s">
        <v>16</v>
      </c>
      <c r="L491" s="648">
        <v>281.39999999999998</v>
      </c>
    </row>
    <row r="492" spans="1:12" x14ac:dyDescent="0.2">
      <c r="A492" s="652"/>
      <c r="B492" s="651"/>
      <c r="C492" s="654"/>
      <c r="D492" s="655"/>
      <c r="E492" s="651"/>
      <c r="F492" s="651"/>
      <c r="G492" s="651"/>
      <c r="H492" s="649"/>
      <c r="I492" s="649"/>
      <c r="J492" s="651"/>
      <c r="K492" s="651"/>
      <c r="L492" s="648"/>
    </row>
    <row r="493" spans="1:12" ht="24" x14ac:dyDescent="0.2">
      <c r="A493" s="652"/>
      <c r="B493" s="203" t="s">
        <v>6</v>
      </c>
      <c r="C493" s="207" t="s">
        <v>5</v>
      </c>
      <c r="D493" s="207" t="s">
        <v>288</v>
      </c>
      <c r="E493" s="207" t="s">
        <v>289</v>
      </c>
      <c r="F493" s="650"/>
      <c r="G493" s="650"/>
      <c r="H493" s="649" t="s">
        <v>290</v>
      </c>
      <c r="I493" s="649"/>
      <c r="J493" s="651" t="s">
        <v>287</v>
      </c>
      <c r="K493" s="651" t="s">
        <v>16</v>
      </c>
      <c r="L493" s="648">
        <v>100</v>
      </c>
    </row>
    <row r="494" spans="1:12" ht="24" x14ac:dyDescent="0.2">
      <c r="A494" s="652"/>
      <c r="B494" s="209" t="s">
        <v>790</v>
      </c>
      <c r="C494" s="209" t="s">
        <v>2129</v>
      </c>
      <c r="D494" s="211">
        <v>43505</v>
      </c>
      <c r="E494" s="209" t="s">
        <v>4444</v>
      </c>
      <c r="F494" s="650"/>
      <c r="G494" s="650"/>
      <c r="H494" s="649"/>
      <c r="I494" s="649"/>
      <c r="J494" s="651"/>
      <c r="K494" s="651"/>
      <c r="L494" s="648"/>
    </row>
    <row r="495" spans="1:12" ht="24" x14ac:dyDescent="0.2">
      <c r="A495" s="652">
        <v>1592</v>
      </c>
      <c r="B495" s="203" t="s">
        <v>12</v>
      </c>
      <c r="C495" s="207" t="s">
        <v>11</v>
      </c>
      <c r="D495" s="207" t="s">
        <v>280</v>
      </c>
      <c r="E495" s="207" t="s">
        <v>281</v>
      </c>
      <c r="F495" s="653" t="s">
        <v>8</v>
      </c>
      <c r="G495" s="653"/>
      <c r="H495" s="650"/>
      <c r="I495" s="650"/>
      <c r="J495" s="650"/>
      <c r="K495" s="650"/>
      <c r="L495" s="650"/>
    </row>
    <row r="496" spans="1:12" x14ac:dyDescent="0.2">
      <c r="A496" s="652"/>
      <c r="B496" s="651" t="s">
        <v>4827</v>
      </c>
      <c r="C496" s="654" t="s">
        <v>4828</v>
      </c>
      <c r="D496" s="655">
        <v>43389</v>
      </c>
      <c r="E496" s="651" t="s">
        <v>1604</v>
      </c>
      <c r="F496" s="651" t="s">
        <v>1605</v>
      </c>
      <c r="G496" s="651"/>
      <c r="H496" s="649" t="s">
        <v>286</v>
      </c>
      <c r="I496" s="649"/>
      <c r="J496" s="209" t="s">
        <v>287</v>
      </c>
      <c r="K496" s="209" t="s">
        <v>16</v>
      </c>
      <c r="L496" s="210">
        <v>373.66</v>
      </c>
    </row>
    <row r="497" spans="1:12" x14ac:dyDescent="0.2">
      <c r="A497" s="652"/>
      <c r="B497" s="651"/>
      <c r="C497" s="654"/>
      <c r="D497" s="655"/>
      <c r="E497" s="651"/>
      <c r="F497" s="651"/>
      <c r="G497" s="651"/>
      <c r="H497" s="649" t="s">
        <v>242</v>
      </c>
      <c r="I497" s="649"/>
      <c r="J497" s="209" t="s">
        <v>287</v>
      </c>
      <c r="K497" s="209" t="s">
        <v>16</v>
      </c>
      <c r="L497" s="210">
        <v>337.39</v>
      </c>
    </row>
    <row r="498" spans="1:12" ht="24" x14ac:dyDescent="0.2">
      <c r="A498" s="652"/>
      <c r="B498" s="203" t="s">
        <v>6</v>
      </c>
      <c r="C498" s="207" t="s">
        <v>5</v>
      </c>
      <c r="D498" s="207" t="s">
        <v>288</v>
      </c>
      <c r="E498" s="207" t="s">
        <v>289</v>
      </c>
      <c r="F498" s="650"/>
      <c r="G498" s="650"/>
      <c r="H498" s="649" t="s">
        <v>290</v>
      </c>
      <c r="I498" s="649"/>
      <c r="J498" s="651" t="s">
        <v>287</v>
      </c>
      <c r="K498" s="651" t="s">
        <v>287</v>
      </c>
      <c r="L498" s="648">
        <v>0</v>
      </c>
    </row>
    <row r="499" spans="1:12" ht="24" x14ac:dyDescent="0.2">
      <c r="A499" s="652"/>
      <c r="B499" s="209" t="s">
        <v>291</v>
      </c>
      <c r="C499" s="209" t="s">
        <v>1605</v>
      </c>
      <c r="D499" s="211">
        <v>43391</v>
      </c>
      <c r="E499" s="209" t="s">
        <v>3141</v>
      </c>
      <c r="F499" s="650"/>
      <c r="G499" s="650"/>
      <c r="H499" s="649"/>
      <c r="I499" s="649"/>
      <c r="J499" s="651"/>
      <c r="K499" s="651"/>
      <c r="L499" s="648"/>
    </row>
    <row r="500" spans="1:12" ht="24" x14ac:dyDescent="0.2">
      <c r="A500" s="652">
        <v>1593</v>
      </c>
      <c r="B500" s="203" t="s">
        <v>12</v>
      </c>
      <c r="C500" s="207" t="s">
        <v>11</v>
      </c>
      <c r="D500" s="207" t="s">
        <v>280</v>
      </c>
      <c r="E500" s="207" t="s">
        <v>281</v>
      </c>
      <c r="F500" s="653" t="s">
        <v>8</v>
      </c>
      <c r="G500" s="653"/>
      <c r="H500" s="650"/>
      <c r="I500" s="650"/>
      <c r="J500" s="650"/>
      <c r="K500" s="650"/>
      <c r="L500" s="650"/>
    </row>
    <row r="501" spans="1:12" x14ac:dyDescent="0.2">
      <c r="A501" s="652"/>
      <c r="B501" s="651" t="s">
        <v>4829</v>
      </c>
      <c r="C501" s="654" t="s">
        <v>4830</v>
      </c>
      <c r="D501" s="655">
        <v>43441</v>
      </c>
      <c r="E501" s="651" t="s">
        <v>469</v>
      </c>
      <c r="F501" s="651" t="s">
        <v>3623</v>
      </c>
      <c r="G501" s="651"/>
      <c r="H501" s="649" t="s">
        <v>286</v>
      </c>
      <c r="I501" s="649"/>
      <c r="J501" s="209" t="s">
        <v>287</v>
      </c>
      <c r="K501" s="209" t="s">
        <v>16</v>
      </c>
      <c r="L501" s="210">
        <v>437.24</v>
      </c>
    </row>
    <row r="502" spans="1:12" x14ac:dyDescent="0.2">
      <c r="A502" s="652"/>
      <c r="B502" s="651"/>
      <c r="C502" s="654"/>
      <c r="D502" s="655"/>
      <c r="E502" s="651"/>
      <c r="F502" s="651"/>
      <c r="G502" s="651"/>
      <c r="H502" s="649" t="s">
        <v>242</v>
      </c>
      <c r="I502" s="649"/>
      <c r="J502" s="651" t="s">
        <v>287</v>
      </c>
      <c r="K502" s="651" t="s">
        <v>16</v>
      </c>
      <c r="L502" s="648">
        <v>335.4</v>
      </c>
    </row>
    <row r="503" spans="1:12" x14ac:dyDescent="0.2">
      <c r="A503" s="652"/>
      <c r="B503" s="651"/>
      <c r="C503" s="654"/>
      <c r="D503" s="655"/>
      <c r="E503" s="651"/>
      <c r="F503" s="651"/>
      <c r="G503" s="651"/>
      <c r="H503" s="649"/>
      <c r="I503" s="649"/>
      <c r="J503" s="651"/>
      <c r="K503" s="651"/>
      <c r="L503" s="648"/>
    </row>
    <row r="504" spans="1:12" ht="24" x14ac:dyDescent="0.2">
      <c r="A504" s="652"/>
      <c r="B504" s="203" t="s">
        <v>6</v>
      </c>
      <c r="C504" s="207" t="s">
        <v>5</v>
      </c>
      <c r="D504" s="207" t="s">
        <v>288</v>
      </c>
      <c r="E504" s="207" t="s">
        <v>289</v>
      </c>
      <c r="F504" s="650"/>
      <c r="G504" s="650"/>
      <c r="H504" s="649" t="s">
        <v>290</v>
      </c>
      <c r="I504" s="649"/>
      <c r="J504" s="651" t="s">
        <v>287</v>
      </c>
      <c r="K504" s="651" t="s">
        <v>287</v>
      </c>
      <c r="L504" s="648">
        <v>0</v>
      </c>
    </row>
    <row r="505" spans="1:12" ht="24" x14ac:dyDescent="0.2">
      <c r="A505" s="652"/>
      <c r="B505" s="209" t="s">
        <v>790</v>
      </c>
      <c r="C505" s="209" t="s">
        <v>3623</v>
      </c>
      <c r="D505" s="211">
        <v>43443</v>
      </c>
      <c r="E505" s="209" t="s">
        <v>402</v>
      </c>
      <c r="F505" s="650"/>
      <c r="G505" s="650"/>
      <c r="H505" s="649"/>
      <c r="I505" s="649"/>
      <c r="J505" s="651"/>
      <c r="K505" s="651"/>
      <c r="L505" s="648"/>
    </row>
    <row r="506" spans="1:12" ht="24" x14ac:dyDescent="0.2">
      <c r="A506" s="652">
        <v>1594</v>
      </c>
      <c r="B506" s="203" t="s">
        <v>12</v>
      </c>
      <c r="C506" s="207" t="s">
        <v>11</v>
      </c>
      <c r="D506" s="207" t="s">
        <v>280</v>
      </c>
      <c r="E506" s="207" t="s">
        <v>281</v>
      </c>
      <c r="F506" s="653" t="s">
        <v>8</v>
      </c>
      <c r="G506" s="653"/>
      <c r="H506" s="650"/>
      <c r="I506" s="650"/>
      <c r="J506" s="650"/>
      <c r="K506" s="650"/>
      <c r="L506" s="650"/>
    </row>
    <row r="507" spans="1:12" x14ac:dyDescent="0.2">
      <c r="A507" s="652"/>
      <c r="B507" s="651" t="s">
        <v>4829</v>
      </c>
      <c r="C507" s="654" t="s">
        <v>4831</v>
      </c>
      <c r="D507" s="655">
        <v>43474</v>
      </c>
      <c r="E507" s="651" t="s">
        <v>469</v>
      </c>
      <c r="F507" s="651" t="s">
        <v>3623</v>
      </c>
      <c r="G507" s="651"/>
      <c r="H507" s="649" t="s">
        <v>286</v>
      </c>
      <c r="I507" s="649"/>
      <c r="J507" s="209" t="s">
        <v>287</v>
      </c>
      <c r="K507" s="209" t="s">
        <v>16</v>
      </c>
      <c r="L507" s="210">
        <v>340</v>
      </c>
    </row>
    <row r="508" spans="1:12" x14ac:dyDescent="0.2">
      <c r="A508" s="652"/>
      <c r="B508" s="651"/>
      <c r="C508" s="654"/>
      <c r="D508" s="655"/>
      <c r="E508" s="651"/>
      <c r="F508" s="651"/>
      <c r="G508" s="651"/>
      <c r="H508" s="649" t="s">
        <v>242</v>
      </c>
      <c r="I508" s="649"/>
      <c r="J508" s="651" t="s">
        <v>287</v>
      </c>
      <c r="K508" s="651" t="s">
        <v>16</v>
      </c>
      <c r="L508" s="648">
        <v>361.51</v>
      </c>
    </row>
    <row r="509" spans="1:12" x14ac:dyDescent="0.2">
      <c r="A509" s="652"/>
      <c r="B509" s="651"/>
      <c r="C509" s="654"/>
      <c r="D509" s="655"/>
      <c r="E509" s="651"/>
      <c r="F509" s="651"/>
      <c r="G509" s="651"/>
      <c r="H509" s="649"/>
      <c r="I509" s="649"/>
      <c r="J509" s="651"/>
      <c r="K509" s="651"/>
      <c r="L509" s="648"/>
    </row>
    <row r="510" spans="1:12" ht="24" x14ac:dyDescent="0.2">
      <c r="A510" s="652"/>
      <c r="B510" s="203" t="s">
        <v>6</v>
      </c>
      <c r="C510" s="207" t="s">
        <v>5</v>
      </c>
      <c r="D510" s="207" t="s">
        <v>288</v>
      </c>
      <c r="E510" s="207" t="s">
        <v>289</v>
      </c>
      <c r="F510" s="650"/>
      <c r="G510" s="650"/>
      <c r="H510" s="649" t="s">
        <v>290</v>
      </c>
      <c r="I510" s="649"/>
      <c r="J510" s="651" t="s">
        <v>287</v>
      </c>
      <c r="K510" s="651" t="s">
        <v>287</v>
      </c>
      <c r="L510" s="648">
        <v>0</v>
      </c>
    </row>
    <row r="511" spans="1:12" ht="24" x14ac:dyDescent="0.2">
      <c r="A511" s="652"/>
      <c r="B511" s="209" t="s">
        <v>790</v>
      </c>
      <c r="C511" s="209" t="s">
        <v>3623</v>
      </c>
      <c r="D511" s="211">
        <v>43478</v>
      </c>
      <c r="E511" s="209" t="s">
        <v>1987</v>
      </c>
      <c r="F511" s="650"/>
      <c r="G511" s="650"/>
      <c r="H511" s="649"/>
      <c r="I511" s="649"/>
      <c r="J511" s="651"/>
      <c r="K511" s="651"/>
      <c r="L511" s="648"/>
    </row>
    <row r="512" spans="1:12" ht="24" x14ac:dyDescent="0.2">
      <c r="A512" s="652">
        <v>1595</v>
      </c>
      <c r="B512" s="203" t="s">
        <v>12</v>
      </c>
      <c r="C512" s="207" t="s">
        <v>11</v>
      </c>
      <c r="D512" s="207" t="s">
        <v>280</v>
      </c>
      <c r="E512" s="207" t="s">
        <v>281</v>
      </c>
      <c r="F512" s="653" t="s">
        <v>8</v>
      </c>
      <c r="G512" s="653"/>
      <c r="H512" s="650"/>
      <c r="I512" s="650"/>
      <c r="J512" s="650"/>
      <c r="K512" s="650"/>
      <c r="L512" s="650"/>
    </row>
    <row r="513" spans="1:12" x14ac:dyDescent="0.2">
      <c r="A513" s="652"/>
      <c r="B513" s="651" t="s">
        <v>4829</v>
      </c>
      <c r="C513" s="654" t="s">
        <v>4831</v>
      </c>
      <c r="D513" s="655">
        <v>43474</v>
      </c>
      <c r="E513" s="651" t="s">
        <v>469</v>
      </c>
      <c r="F513" s="651" t="s">
        <v>700</v>
      </c>
      <c r="G513" s="651"/>
      <c r="H513" s="649" t="s">
        <v>286</v>
      </c>
      <c r="I513" s="649"/>
      <c r="J513" s="209" t="s">
        <v>287</v>
      </c>
      <c r="K513" s="209" t="s">
        <v>16</v>
      </c>
      <c r="L513" s="210">
        <v>359</v>
      </c>
    </row>
    <row r="514" spans="1:12" x14ac:dyDescent="0.2">
      <c r="A514" s="652"/>
      <c r="B514" s="651"/>
      <c r="C514" s="654"/>
      <c r="D514" s="655"/>
      <c r="E514" s="651"/>
      <c r="F514" s="651"/>
      <c r="G514" s="651"/>
      <c r="H514" s="649" t="s">
        <v>242</v>
      </c>
      <c r="I514" s="649"/>
      <c r="J514" s="651" t="s">
        <v>287</v>
      </c>
      <c r="K514" s="651" t="s">
        <v>287</v>
      </c>
      <c r="L514" s="648">
        <v>0</v>
      </c>
    </row>
    <row r="515" spans="1:12" x14ac:dyDescent="0.2">
      <c r="A515" s="652"/>
      <c r="B515" s="651"/>
      <c r="C515" s="654"/>
      <c r="D515" s="655"/>
      <c r="E515" s="651"/>
      <c r="F515" s="651"/>
      <c r="G515" s="651"/>
      <c r="H515" s="649"/>
      <c r="I515" s="649"/>
      <c r="J515" s="651"/>
      <c r="K515" s="651"/>
      <c r="L515" s="648"/>
    </row>
    <row r="516" spans="1:12" ht="24" x14ac:dyDescent="0.2">
      <c r="A516" s="652"/>
      <c r="B516" s="203" t="s">
        <v>6</v>
      </c>
      <c r="C516" s="207" t="s">
        <v>5</v>
      </c>
      <c r="D516" s="207" t="s">
        <v>288</v>
      </c>
      <c r="E516" s="207" t="s">
        <v>289</v>
      </c>
      <c r="F516" s="650"/>
      <c r="G516" s="650"/>
      <c r="H516" s="649" t="s">
        <v>290</v>
      </c>
      <c r="I516" s="649"/>
      <c r="J516" s="651" t="s">
        <v>287</v>
      </c>
      <c r="K516" s="651" t="s">
        <v>287</v>
      </c>
      <c r="L516" s="648">
        <v>0</v>
      </c>
    </row>
    <row r="517" spans="1:12" ht="24" x14ac:dyDescent="0.2">
      <c r="A517" s="652"/>
      <c r="B517" s="209" t="s">
        <v>790</v>
      </c>
      <c r="C517" s="209" t="s">
        <v>700</v>
      </c>
      <c r="D517" s="211">
        <v>43478</v>
      </c>
      <c r="E517" s="209" t="s">
        <v>1987</v>
      </c>
      <c r="F517" s="650"/>
      <c r="G517" s="650"/>
      <c r="H517" s="649"/>
      <c r="I517" s="649"/>
      <c r="J517" s="651"/>
      <c r="K517" s="651"/>
      <c r="L517" s="648"/>
    </row>
    <row r="518" spans="1:12" ht="24" x14ac:dyDescent="0.2">
      <c r="A518" s="652">
        <v>1596</v>
      </c>
      <c r="B518" s="203" t="s">
        <v>12</v>
      </c>
      <c r="C518" s="207" t="s">
        <v>11</v>
      </c>
      <c r="D518" s="207" t="s">
        <v>280</v>
      </c>
      <c r="E518" s="207" t="s">
        <v>281</v>
      </c>
      <c r="F518" s="653" t="s">
        <v>8</v>
      </c>
      <c r="G518" s="653"/>
      <c r="H518" s="650"/>
      <c r="I518" s="650"/>
      <c r="J518" s="650"/>
      <c r="K518" s="650"/>
      <c r="L518" s="650"/>
    </row>
    <row r="519" spans="1:12" x14ac:dyDescent="0.2">
      <c r="A519" s="652"/>
      <c r="B519" s="651" t="s">
        <v>4829</v>
      </c>
      <c r="C519" s="654" t="s">
        <v>4832</v>
      </c>
      <c r="D519" s="655">
        <v>43504</v>
      </c>
      <c r="E519" s="651" t="s">
        <v>469</v>
      </c>
      <c r="F519" s="651" t="s">
        <v>3623</v>
      </c>
      <c r="G519" s="651"/>
      <c r="H519" s="649" t="s">
        <v>286</v>
      </c>
      <c r="I519" s="649"/>
      <c r="J519" s="209" t="s">
        <v>287</v>
      </c>
      <c r="K519" s="209" t="s">
        <v>16</v>
      </c>
      <c r="L519" s="210">
        <v>444</v>
      </c>
    </row>
    <row r="520" spans="1:12" x14ac:dyDescent="0.2">
      <c r="A520" s="652"/>
      <c r="B520" s="651"/>
      <c r="C520" s="654"/>
      <c r="D520" s="655"/>
      <c r="E520" s="651"/>
      <c r="F520" s="651"/>
      <c r="G520" s="651"/>
      <c r="H520" s="649" t="s">
        <v>242</v>
      </c>
      <c r="I520" s="649"/>
      <c r="J520" s="651" t="s">
        <v>287</v>
      </c>
      <c r="K520" s="651" t="s">
        <v>16</v>
      </c>
      <c r="L520" s="648">
        <v>374.19</v>
      </c>
    </row>
    <row r="521" spans="1:12" x14ac:dyDescent="0.2">
      <c r="A521" s="652"/>
      <c r="B521" s="651"/>
      <c r="C521" s="654"/>
      <c r="D521" s="655"/>
      <c r="E521" s="651"/>
      <c r="F521" s="651"/>
      <c r="G521" s="651"/>
      <c r="H521" s="649"/>
      <c r="I521" s="649"/>
      <c r="J521" s="651"/>
      <c r="K521" s="651"/>
      <c r="L521" s="648"/>
    </row>
    <row r="522" spans="1:12" ht="24" x14ac:dyDescent="0.2">
      <c r="A522" s="652"/>
      <c r="B522" s="203" t="s">
        <v>6</v>
      </c>
      <c r="C522" s="207" t="s">
        <v>5</v>
      </c>
      <c r="D522" s="207" t="s">
        <v>288</v>
      </c>
      <c r="E522" s="207" t="s">
        <v>289</v>
      </c>
      <c r="F522" s="650"/>
      <c r="G522" s="650"/>
      <c r="H522" s="649" t="s">
        <v>290</v>
      </c>
      <c r="I522" s="649"/>
      <c r="J522" s="651" t="s">
        <v>287</v>
      </c>
      <c r="K522" s="651" t="s">
        <v>287</v>
      </c>
      <c r="L522" s="648">
        <v>0</v>
      </c>
    </row>
    <row r="523" spans="1:12" ht="24" x14ac:dyDescent="0.2">
      <c r="A523" s="652"/>
      <c r="B523" s="209" t="s">
        <v>790</v>
      </c>
      <c r="C523" s="209" t="s">
        <v>3623</v>
      </c>
      <c r="D523" s="211">
        <v>43506</v>
      </c>
      <c r="E523" s="209" t="s">
        <v>1387</v>
      </c>
      <c r="F523" s="650"/>
      <c r="G523" s="650"/>
      <c r="H523" s="649"/>
      <c r="I523" s="649"/>
      <c r="J523" s="651"/>
      <c r="K523" s="651"/>
      <c r="L523" s="648"/>
    </row>
    <row r="524" spans="1:12" ht="24" x14ac:dyDescent="0.2">
      <c r="A524" s="652">
        <v>1597</v>
      </c>
      <c r="B524" s="203" t="s">
        <v>12</v>
      </c>
      <c r="C524" s="207" t="s">
        <v>11</v>
      </c>
      <c r="D524" s="207" t="s">
        <v>280</v>
      </c>
      <c r="E524" s="207" t="s">
        <v>281</v>
      </c>
      <c r="F524" s="653" t="s">
        <v>8</v>
      </c>
      <c r="G524" s="653"/>
      <c r="H524" s="650"/>
      <c r="I524" s="650"/>
      <c r="J524" s="650"/>
      <c r="K524" s="650"/>
      <c r="L524" s="650"/>
    </row>
    <row r="525" spans="1:12" x14ac:dyDescent="0.2">
      <c r="A525" s="652"/>
      <c r="B525" s="651" t="s">
        <v>4829</v>
      </c>
      <c r="C525" s="654" t="s">
        <v>4833</v>
      </c>
      <c r="D525" s="655">
        <v>43552</v>
      </c>
      <c r="E525" s="651" t="s">
        <v>469</v>
      </c>
      <c r="F525" s="651" t="s">
        <v>3623</v>
      </c>
      <c r="G525" s="651"/>
      <c r="H525" s="649" t="s">
        <v>286</v>
      </c>
      <c r="I525" s="649"/>
      <c r="J525" s="209" t="s">
        <v>287</v>
      </c>
      <c r="K525" s="209" t="s">
        <v>16</v>
      </c>
      <c r="L525" s="210">
        <v>220</v>
      </c>
    </row>
    <row r="526" spans="1:12" x14ac:dyDescent="0.2">
      <c r="A526" s="652"/>
      <c r="B526" s="651"/>
      <c r="C526" s="654"/>
      <c r="D526" s="655"/>
      <c r="E526" s="651"/>
      <c r="F526" s="651"/>
      <c r="G526" s="651"/>
      <c r="H526" s="649" t="s">
        <v>242</v>
      </c>
      <c r="I526" s="649"/>
      <c r="J526" s="651" t="s">
        <v>287</v>
      </c>
      <c r="K526" s="651" t="s">
        <v>16</v>
      </c>
      <c r="L526" s="648">
        <v>342.51</v>
      </c>
    </row>
    <row r="527" spans="1:12" x14ac:dyDescent="0.2">
      <c r="A527" s="652"/>
      <c r="B527" s="651"/>
      <c r="C527" s="654"/>
      <c r="D527" s="655"/>
      <c r="E527" s="651"/>
      <c r="F527" s="651"/>
      <c r="G527" s="651"/>
      <c r="H527" s="649"/>
      <c r="I527" s="649"/>
      <c r="J527" s="651"/>
      <c r="K527" s="651"/>
      <c r="L527" s="648"/>
    </row>
    <row r="528" spans="1:12" ht="24" x14ac:dyDescent="0.2">
      <c r="A528" s="652"/>
      <c r="B528" s="203" t="s">
        <v>6</v>
      </c>
      <c r="C528" s="207" t="s">
        <v>5</v>
      </c>
      <c r="D528" s="207" t="s">
        <v>288</v>
      </c>
      <c r="E528" s="207" t="s">
        <v>289</v>
      </c>
      <c r="F528" s="650"/>
      <c r="G528" s="650"/>
      <c r="H528" s="649" t="s">
        <v>290</v>
      </c>
      <c r="I528" s="649"/>
      <c r="J528" s="651" t="s">
        <v>287</v>
      </c>
      <c r="K528" s="651" t="s">
        <v>287</v>
      </c>
      <c r="L528" s="648">
        <v>0</v>
      </c>
    </row>
    <row r="529" spans="1:12" ht="24" x14ac:dyDescent="0.2">
      <c r="A529" s="652"/>
      <c r="B529" s="209" t="s">
        <v>790</v>
      </c>
      <c r="C529" s="209" t="s">
        <v>3623</v>
      </c>
      <c r="D529" s="211">
        <v>43553</v>
      </c>
      <c r="E529" s="209" t="s">
        <v>1543</v>
      </c>
      <c r="F529" s="650"/>
      <c r="G529" s="650"/>
      <c r="H529" s="649"/>
      <c r="I529" s="649"/>
      <c r="J529" s="651"/>
      <c r="K529" s="651"/>
      <c r="L529" s="648"/>
    </row>
    <row r="530" spans="1:12" ht="24" x14ac:dyDescent="0.2">
      <c r="A530" s="652">
        <v>1598</v>
      </c>
      <c r="B530" s="203" t="s">
        <v>12</v>
      </c>
      <c r="C530" s="207" t="s">
        <v>11</v>
      </c>
      <c r="D530" s="207" t="s">
        <v>280</v>
      </c>
      <c r="E530" s="207" t="s">
        <v>281</v>
      </c>
      <c r="F530" s="653" t="s">
        <v>8</v>
      </c>
      <c r="G530" s="653"/>
      <c r="H530" s="650"/>
      <c r="I530" s="650"/>
      <c r="J530" s="650"/>
      <c r="K530" s="650"/>
      <c r="L530" s="650"/>
    </row>
    <row r="531" spans="1:12" x14ac:dyDescent="0.2">
      <c r="A531" s="652"/>
      <c r="B531" s="651" t="s">
        <v>4834</v>
      </c>
      <c r="C531" s="654" t="s">
        <v>4835</v>
      </c>
      <c r="D531" s="655">
        <v>43544</v>
      </c>
      <c r="E531" s="651" t="s">
        <v>4836</v>
      </c>
      <c r="F531" s="651" t="s">
        <v>4837</v>
      </c>
      <c r="G531" s="651"/>
      <c r="H531" s="649" t="s">
        <v>286</v>
      </c>
      <c r="I531" s="649"/>
      <c r="J531" s="209" t="s">
        <v>287</v>
      </c>
      <c r="K531" s="209" t="s">
        <v>16</v>
      </c>
      <c r="L531" s="210">
        <v>308.5</v>
      </c>
    </row>
    <row r="532" spans="1:12" x14ac:dyDescent="0.2">
      <c r="A532" s="652"/>
      <c r="B532" s="651"/>
      <c r="C532" s="654"/>
      <c r="D532" s="655"/>
      <c r="E532" s="651"/>
      <c r="F532" s="651"/>
      <c r="G532" s="651"/>
      <c r="H532" s="649" t="s">
        <v>242</v>
      </c>
      <c r="I532" s="649"/>
      <c r="J532" s="651" t="s">
        <v>287</v>
      </c>
      <c r="K532" s="651" t="s">
        <v>16</v>
      </c>
      <c r="L532" s="648">
        <v>331.28</v>
      </c>
    </row>
    <row r="533" spans="1:12" x14ac:dyDescent="0.2">
      <c r="A533" s="652"/>
      <c r="B533" s="651"/>
      <c r="C533" s="654"/>
      <c r="D533" s="655"/>
      <c r="E533" s="651"/>
      <c r="F533" s="651"/>
      <c r="G533" s="651"/>
      <c r="H533" s="649"/>
      <c r="I533" s="649"/>
      <c r="J533" s="651"/>
      <c r="K533" s="651"/>
      <c r="L533" s="648"/>
    </row>
    <row r="534" spans="1:12" ht="24" x14ac:dyDescent="0.2">
      <c r="A534" s="652"/>
      <c r="B534" s="203" t="s">
        <v>6</v>
      </c>
      <c r="C534" s="207" t="s">
        <v>5</v>
      </c>
      <c r="D534" s="207" t="s">
        <v>288</v>
      </c>
      <c r="E534" s="207" t="s">
        <v>289</v>
      </c>
      <c r="F534" s="650"/>
      <c r="G534" s="650"/>
      <c r="H534" s="649" t="s">
        <v>290</v>
      </c>
      <c r="I534" s="649"/>
      <c r="J534" s="651" t="s">
        <v>287</v>
      </c>
      <c r="K534" s="651" t="s">
        <v>287</v>
      </c>
      <c r="L534" s="648">
        <v>0</v>
      </c>
    </row>
    <row r="535" spans="1:12" ht="24" x14ac:dyDescent="0.2">
      <c r="A535" s="652"/>
      <c r="B535" s="209" t="s">
        <v>439</v>
      </c>
      <c r="C535" s="209" t="s">
        <v>4837</v>
      </c>
      <c r="D535" s="211">
        <v>43547</v>
      </c>
      <c r="E535" s="209" t="s">
        <v>4838</v>
      </c>
      <c r="F535" s="650"/>
      <c r="G535" s="650"/>
      <c r="H535" s="649"/>
      <c r="I535" s="649"/>
      <c r="J535" s="651"/>
      <c r="K535" s="651"/>
      <c r="L535" s="648"/>
    </row>
    <row r="536" spans="1:12" ht="24" x14ac:dyDescent="0.2">
      <c r="A536" s="652">
        <v>1599</v>
      </c>
      <c r="B536" s="203" t="s">
        <v>12</v>
      </c>
      <c r="C536" s="207" t="s">
        <v>11</v>
      </c>
      <c r="D536" s="207" t="s">
        <v>280</v>
      </c>
      <c r="E536" s="207" t="s">
        <v>281</v>
      </c>
      <c r="F536" s="653" t="s">
        <v>8</v>
      </c>
      <c r="G536" s="653"/>
      <c r="H536" s="650"/>
      <c r="I536" s="650"/>
      <c r="J536" s="650"/>
      <c r="K536" s="650"/>
      <c r="L536" s="650"/>
    </row>
    <row r="537" spans="1:12" x14ac:dyDescent="0.2">
      <c r="A537" s="652"/>
      <c r="B537" s="651" t="s">
        <v>4839</v>
      </c>
      <c r="C537" s="654" t="s">
        <v>4840</v>
      </c>
      <c r="D537" s="655">
        <v>43527</v>
      </c>
      <c r="E537" s="651" t="s">
        <v>4841</v>
      </c>
      <c r="F537" s="651" t="s">
        <v>4842</v>
      </c>
      <c r="G537" s="651"/>
      <c r="H537" s="649" t="s">
        <v>286</v>
      </c>
      <c r="I537" s="649"/>
      <c r="J537" s="209" t="s">
        <v>287</v>
      </c>
      <c r="K537" s="209" t="s">
        <v>16</v>
      </c>
      <c r="L537" s="210">
        <v>335.73</v>
      </c>
    </row>
    <row r="538" spans="1:12" x14ac:dyDescent="0.2">
      <c r="A538" s="652"/>
      <c r="B538" s="651"/>
      <c r="C538" s="654"/>
      <c r="D538" s="655"/>
      <c r="E538" s="651"/>
      <c r="F538" s="651"/>
      <c r="G538" s="651"/>
      <c r="H538" s="649" t="s">
        <v>242</v>
      </c>
      <c r="I538" s="649"/>
      <c r="J538" s="651" t="s">
        <v>287</v>
      </c>
      <c r="K538" s="651" t="s">
        <v>16</v>
      </c>
      <c r="L538" s="648">
        <v>2705.78</v>
      </c>
    </row>
    <row r="539" spans="1:12" x14ac:dyDescent="0.2">
      <c r="A539" s="652"/>
      <c r="B539" s="651"/>
      <c r="C539" s="654"/>
      <c r="D539" s="655"/>
      <c r="E539" s="651"/>
      <c r="F539" s="651"/>
      <c r="G539" s="651"/>
      <c r="H539" s="649"/>
      <c r="I539" s="649"/>
      <c r="J539" s="651"/>
      <c r="K539" s="651"/>
      <c r="L539" s="648"/>
    </row>
    <row r="540" spans="1:12" ht="24" x14ac:dyDescent="0.2">
      <c r="A540" s="652"/>
      <c r="B540" s="203" t="s">
        <v>6</v>
      </c>
      <c r="C540" s="207" t="s">
        <v>5</v>
      </c>
      <c r="D540" s="207" t="s">
        <v>288</v>
      </c>
      <c r="E540" s="207" t="s">
        <v>289</v>
      </c>
      <c r="F540" s="650"/>
      <c r="G540" s="650"/>
      <c r="H540" s="649" t="s">
        <v>290</v>
      </c>
      <c r="I540" s="649"/>
      <c r="J540" s="651" t="s">
        <v>287</v>
      </c>
      <c r="K540" s="651" t="s">
        <v>16</v>
      </c>
      <c r="L540" s="648">
        <v>72.89</v>
      </c>
    </row>
    <row r="541" spans="1:12" ht="24" x14ac:dyDescent="0.2">
      <c r="A541" s="652"/>
      <c r="B541" s="209" t="s">
        <v>460</v>
      </c>
      <c r="C541" s="209" t="s">
        <v>4842</v>
      </c>
      <c r="D541" s="211">
        <v>43532</v>
      </c>
      <c r="E541" s="209" t="s">
        <v>351</v>
      </c>
      <c r="F541" s="650"/>
      <c r="G541" s="650"/>
      <c r="H541" s="649"/>
      <c r="I541" s="649"/>
      <c r="J541" s="651"/>
      <c r="K541" s="651"/>
      <c r="L541" s="648"/>
    </row>
    <row r="542" spans="1:12" ht="24" x14ac:dyDescent="0.2">
      <c r="A542" s="652">
        <v>1600</v>
      </c>
      <c r="B542" s="203" t="s">
        <v>12</v>
      </c>
      <c r="C542" s="207" t="s">
        <v>11</v>
      </c>
      <c r="D542" s="207" t="s">
        <v>280</v>
      </c>
      <c r="E542" s="207" t="s">
        <v>281</v>
      </c>
      <c r="F542" s="653" t="s">
        <v>8</v>
      </c>
      <c r="G542" s="653"/>
      <c r="H542" s="650"/>
      <c r="I542" s="650"/>
      <c r="J542" s="650"/>
      <c r="K542" s="650"/>
      <c r="L542" s="650"/>
    </row>
    <row r="543" spans="1:12" x14ac:dyDescent="0.2">
      <c r="A543" s="652"/>
      <c r="B543" s="651" t="s">
        <v>4839</v>
      </c>
      <c r="C543" s="654" t="s">
        <v>4843</v>
      </c>
      <c r="D543" s="655">
        <v>43545</v>
      </c>
      <c r="E543" s="651" t="s">
        <v>2206</v>
      </c>
      <c r="F543" s="651" t="s">
        <v>493</v>
      </c>
      <c r="G543" s="651"/>
      <c r="H543" s="649" t="s">
        <v>286</v>
      </c>
      <c r="I543" s="649"/>
      <c r="J543" s="209" t="s">
        <v>287</v>
      </c>
      <c r="K543" s="209" t="s">
        <v>16</v>
      </c>
      <c r="L543" s="210">
        <v>185</v>
      </c>
    </row>
    <row r="544" spans="1:12" x14ac:dyDescent="0.2">
      <c r="A544" s="652"/>
      <c r="B544" s="651"/>
      <c r="C544" s="654"/>
      <c r="D544" s="655"/>
      <c r="E544" s="651"/>
      <c r="F544" s="651"/>
      <c r="G544" s="651"/>
      <c r="H544" s="649" t="s">
        <v>242</v>
      </c>
      <c r="I544" s="649"/>
      <c r="J544" s="209" t="s">
        <v>287</v>
      </c>
      <c r="K544" s="209" t="s">
        <v>16</v>
      </c>
      <c r="L544" s="210">
        <v>249.95</v>
      </c>
    </row>
    <row r="545" spans="1:12" ht="24" x14ac:dyDescent="0.2">
      <c r="A545" s="652"/>
      <c r="B545" s="203" t="s">
        <v>6</v>
      </c>
      <c r="C545" s="207" t="s">
        <v>5</v>
      </c>
      <c r="D545" s="207" t="s">
        <v>288</v>
      </c>
      <c r="E545" s="207" t="s">
        <v>289</v>
      </c>
      <c r="F545" s="650"/>
      <c r="G545" s="650"/>
      <c r="H545" s="649" t="s">
        <v>290</v>
      </c>
      <c r="I545" s="649"/>
      <c r="J545" s="651" t="s">
        <v>287</v>
      </c>
      <c r="K545" s="651" t="s">
        <v>287</v>
      </c>
      <c r="L545" s="648">
        <v>0</v>
      </c>
    </row>
    <row r="546" spans="1:12" ht="24" x14ac:dyDescent="0.2">
      <c r="A546" s="652"/>
      <c r="B546" s="209" t="s">
        <v>460</v>
      </c>
      <c r="C546" s="209" t="s">
        <v>493</v>
      </c>
      <c r="D546" s="211">
        <v>43546</v>
      </c>
      <c r="E546" s="209" t="s">
        <v>1997</v>
      </c>
      <c r="F546" s="650"/>
      <c r="G546" s="650"/>
      <c r="H546" s="649"/>
      <c r="I546" s="649"/>
      <c r="J546" s="651"/>
      <c r="K546" s="651"/>
      <c r="L546" s="648"/>
    </row>
  </sheetData>
  <mergeCells count="1619">
    <mergeCell ref="A10:A15"/>
    <mergeCell ref="F10:G10"/>
    <mergeCell ref="H10:L10"/>
    <mergeCell ref="B11:B13"/>
    <mergeCell ref="C11:C13"/>
    <mergeCell ref="B2:L2"/>
    <mergeCell ref="A3:A5"/>
    <mergeCell ref="B3:I4"/>
    <mergeCell ref="B5:L5"/>
    <mergeCell ref="A6:A8"/>
    <mergeCell ref="C6:E6"/>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K6:L8"/>
    <mergeCell ref="C7:E7"/>
    <mergeCell ref="C8:E8"/>
    <mergeCell ref="F9:G9"/>
    <mergeCell ref="H9:I9"/>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D22:D23"/>
    <mergeCell ref="E22:E23"/>
    <mergeCell ref="F22:G23"/>
    <mergeCell ref="H22:I22"/>
    <mergeCell ref="H23:I23"/>
    <mergeCell ref="F24:G25"/>
    <mergeCell ref="H24:I25"/>
    <mergeCell ref="H32:I32"/>
    <mergeCell ref="H33:I35"/>
    <mergeCell ref="J33:J35"/>
    <mergeCell ref="K33:K35"/>
    <mergeCell ref="L33:L35"/>
    <mergeCell ref="F36:G37"/>
    <mergeCell ref="H36:I37"/>
    <mergeCell ref="J36:J37"/>
    <mergeCell ref="K36:K37"/>
    <mergeCell ref="L36:L37"/>
    <mergeCell ref="K29:K30"/>
    <mergeCell ref="L29:L30"/>
    <mergeCell ref="A31:A37"/>
    <mergeCell ref="F31:G31"/>
    <mergeCell ref="H31:L31"/>
    <mergeCell ref="B32:B35"/>
    <mergeCell ref="C32:C35"/>
    <mergeCell ref="D32:D35"/>
    <mergeCell ref="E32:E35"/>
    <mergeCell ref="F32:G35"/>
    <mergeCell ref="J40:J41"/>
    <mergeCell ref="K40:K41"/>
    <mergeCell ref="L40:L41"/>
    <mergeCell ref="F42:G43"/>
    <mergeCell ref="H42:I43"/>
    <mergeCell ref="J42:J43"/>
    <mergeCell ref="K42:K43"/>
    <mergeCell ref="L42:L43"/>
    <mergeCell ref="A38:A43"/>
    <mergeCell ref="F38:G38"/>
    <mergeCell ref="H38:L38"/>
    <mergeCell ref="B39:B41"/>
    <mergeCell ref="C39:C41"/>
    <mergeCell ref="D39:D41"/>
    <mergeCell ref="E39:E41"/>
    <mergeCell ref="F39:G41"/>
    <mergeCell ref="H39:I39"/>
    <mergeCell ref="H40:I41"/>
    <mergeCell ref="J46:J47"/>
    <mergeCell ref="K46:K47"/>
    <mergeCell ref="L46:L47"/>
    <mergeCell ref="F48:G49"/>
    <mergeCell ref="H48:I49"/>
    <mergeCell ref="J48:J49"/>
    <mergeCell ref="K48:K49"/>
    <mergeCell ref="L48:L49"/>
    <mergeCell ref="A44:A49"/>
    <mergeCell ref="F44:G44"/>
    <mergeCell ref="H44:L44"/>
    <mergeCell ref="B45:B47"/>
    <mergeCell ref="C45:C47"/>
    <mergeCell ref="D45:D47"/>
    <mergeCell ref="E45:E47"/>
    <mergeCell ref="F45:G47"/>
    <mergeCell ref="H45:I45"/>
    <mergeCell ref="H46:I47"/>
    <mergeCell ref="J52:J53"/>
    <mergeCell ref="K52:K53"/>
    <mergeCell ref="L52:L53"/>
    <mergeCell ref="F54:G55"/>
    <mergeCell ref="H54:I55"/>
    <mergeCell ref="J54:J55"/>
    <mergeCell ref="K54:K55"/>
    <mergeCell ref="L54:L55"/>
    <mergeCell ref="A50:A55"/>
    <mergeCell ref="F50:G50"/>
    <mergeCell ref="H50:L50"/>
    <mergeCell ref="B51:B53"/>
    <mergeCell ref="C51:C53"/>
    <mergeCell ref="D51:D53"/>
    <mergeCell ref="E51:E53"/>
    <mergeCell ref="F51:G53"/>
    <mergeCell ref="H51:I51"/>
    <mergeCell ref="H52:I53"/>
    <mergeCell ref="J58:J59"/>
    <mergeCell ref="K58:K59"/>
    <mergeCell ref="L58:L59"/>
    <mergeCell ref="F60:G61"/>
    <mergeCell ref="H60:I61"/>
    <mergeCell ref="J60:J61"/>
    <mergeCell ref="K60:K61"/>
    <mergeCell ref="L60:L61"/>
    <mergeCell ref="A56:A61"/>
    <mergeCell ref="F56:G56"/>
    <mergeCell ref="H56:L56"/>
    <mergeCell ref="B57:B59"/>
    <mergeCell ref="C57:C59"/>
    <mergeCell ref="D57:D59"/>
    <mergeCell ref="E57:E59"/>
    <mergeCell ref="F57:G59"/>
    <mergeCell ref="H57:I57"/>
    <mergeCell ref="H58:I59"/>
    <mergeCell ref="F65:G66"/>
    <mergeCell ref="H65:I66"/>
    <mergeCell ref="J65:J66"/>
    <mergeCell ref="K65:K66"/>
    <mergeCell ref="L65:L66"/>
    <mergeCell ref="A67:A71"/>
    <mergeCell ref="F67:G67"/>
    <mergeCell ref="H67:L67"/>
    <mergeCell ref="B68:B69"/>
    <mergeCell ref="C68:C69"/>
    <mergeCell ref="A62:A66"/>
    <mergeCell ref="F62:G62"/>
    <mergeCell ref="H62:L62"/>
    <mergeCell ref="B63:B64"/>
    <mergeCell ref="C63:C64"/>
    <mergeCell ref="D63:D64"/>
    <mergeCell ref="E63:E64"/>
    <mergeCell ref="F63:G64"/>
    <mergeCell ref="H63:I63"/>
    <mergeCell ref="H64:I64"/>
    <mergeCell ref="F73:G74"/>
    <mergeCell ref="H73:I73"/>
    <mergeCell ref="H74:I74"/>
    <mergeCell ref="F75:G76"/>
    <mergeCell ref="H75:I76"/>
    <mergeCell ref="J75:J76"/>
    <mergeCell ref="J70:J71"/>
    <mergeCell ref="K70:K71"/>
    <mergeCell ref="L70:L71"/>
    <mergeCell ref="A72:A76"/>
    <mergeCell ref="F72:G72"/>
    <mergeCell ref="H72:L72"/>
    <mergeCell ref="B73:B74"/>
    <mergeCell ref="C73:C74"/>
    <mergeCell ref="D73:D74"/>
    <mergeCell ref="E73:E74"/>
    <mergeCell ref="D68:D69"/>
    <mergeCell ref="E68:E69"/>
    <mergeCell ref="F68:G69"/>
    <mergeCell ref="H68:I68"/>
    <mergeCell ref="H69:I69"/>
    <mergeCell ref="F70:G71"/>
    <mergeCell ref="H70:I71"/>
    <mergeCell ref="L80:L81"/>
    <mergeCell ref="A82:A87"/>
    <mergeCell ref="F82:G82"/>
    <mergeCell ref="H82:L82"/>
    <mergeCell ref="B83:B85"/>
    <mergeCell ref="C83:C85"/>
    <mergeCell ref="D83:D85"/>
    <mergeCell ref="E83:E85"/>
    <mergeCell ref="F83:G85"/>
    <mergeCell ref="H83:I83"/>
    <mergeCell ref="H78:I78"/>
    <mergeCell ref="H79:I79"/>
    <mergeCell ref="F80:G81"/>
    <mergeCell ref="H80:I81"/>
    <mergeCell ref="J80:J81"/>
    <mergeCell ref="K80:K81"/>
    <mergeCell ref="K75:K76"/>
    <mergeCell ref="L75:L76"/>
    <mergeCell ref="A77:A81"/>
    <mergeCell ref="F77:G77"/>
    <mergeCell ref="H77:L77"/>
    <mergeCell ref="B78:B79"/>
    <mergeCell ref="C78:C79"/>
    <mergeCell ref="D78:D79"/>
    <mergeCell ref="E78:E79"/>
    <mergeCell ref="F78:G79"/>
    <mergeCell ref="A93:A98"/>
    <mergeCell ref="F93:G93"/>
    <mergeCell ref="H93:L93"/>
    <mergeCell ref="B94:B96"/>
    <mergeCell ref="C94:C96"/>
    <mergeCell ref="A88:A92"/>
    <mergeCell ref="F88:G88"/>
    <mergeCell ref="H88:L88"/>
    <mergeCell ref="B89:B90"/>
    <mergeCell ref="C89:C90"/>
    <mergeCell ref="D89:D90"/>
    <mergeCell ref="E89:E90"/>
    <mergeCell ref="F89:G90"/>
    <mergeCell ref="H89:I89"/>
    <mergeCell ref="H90:I90"/>
    <mergeCell ref="H84:I85"/>
    <mergeCell ref="J84:J85"/>
    <mergeCell ref="K84:K85"/>
    <mergeCell ref="L84:L85"/>
    <mergeCell ref="F86:G87"/>
    <mergeCell ref="H86:I87"/>
    <mergeCell ref="J86:J87"/>
    <mergeCell ref="K86:K87"/>
    <mergeCell ref="L86:L87"/>
    <mergeCell ref="K95:K96"/>
    <mergeCell ref="L95:L96"/>
    <mergeCell ref="F97:G98"/>
    <mergeCell ref="H97:I98"/>
    <mergeCell ref="J97:J98"/>
    <mergeCell ref="K97:K98"/>
    <mergeCell ref="L97:L98"/>
    <mergeCell ref="D94:D96"/>
    <mergeCell ref="E94:E96"/>
    <mergeCell ref="F94:G96"/>
    <mergeCell ref="H94:I94"/>
    <mergeCell ref="H95:I96"/>
    <mergeCell ref="J95:J96"/>
    <mergeCell ref="F91:G92"/>
    <mergeCell ref="H91:I92"/>
    <mergeCell ref="J91:J92"/>
    <mergeCell ref="K91:K92"/>
    <mergeCell ref="L91:L92"/>
    <mergeCell ref="J101:J102"/>
    <mergeCell ref="K101:K102"/>
    <mergeCell ref="L101:L102"/>
    <mergeCell ref="F103:G104"/>
    <mergeCell ref="H103:I104"/>
    <mergeCell ref="J103:J104"/>
    <mergeCell ref="K103:K104"/>
    <mergeCell ref="L103:L104"/>
    <mergeCell ref="A99:A104"/>
    <mergeCell ref="F99:G99"/>
    <mergeCell ref="H99:L99"/>
    <mergeCell ref="B100:B102"/>
    <mergeCell ref="C100:C102"/>
    <mergeCell ref="D100:D102"/>
    <mergeCell ref="E100:E102"/>
    <mergeCell ref="F100:G102"/>
    <mergeCell ref="H100:I100"/>
    <mergeCell ref="H101:I102"/>
    <mergeCell ref="J107:J108"/>
    <mergeCell ref="K107:K108"/>
    <mergeCell ref="L107:L108"/>
    <mergeCell ref="F109:G110"/>
    <mergeCell ref="H109:I110"/>
    <mergeCell ref="J109:J110"/>
    <mergeCell ref="K109:K110"/>
    <mergeCell ref="L109:L110"/>
    <mergeCell ref="A105:A110"/>
    <mergeCell ref="F105:G105"/>
    <mergeCell ref="H105:L105"/>
    <mergeCell ref="B106:B108"/>
    <mergeCell ref="C106:C108"/>
    <mergeCell ref="D106:D108"/>
    <mergeCell ref="E106:E108"/>
    <mergeCell ref="F106:G108"/>
    <mergeCell ref="H106:I106"/>
    <mergeCell ref="H107:I108"/>
    <mergeCell ref="J113:J115"/>
    <mergeCell ref="K113:K115"/>
    <mergeCell ref="L113:L115"/>
    <mergeCell ref="F116:G117"/>
    <mergeCell ref="H116:I117"/>
    <mergeCell ref="J116:J117"/>
    <mergeCell ref="K116:K117"/>
    <mergeCell ref="L116:L117"/>
    <mergeCell ref="A111:A117"/>
    <mergeCell ref="F111:G111"/>
    <mergeCell ref="H111:L111"/>
    <mergeCell ref="B112:B115"/>
    <mergeCell ref="C112:C115"/>
    <mergeCell ref="D112:D115"/>
    <mergeCell ref="E112:E115"/>
    <mergeCell ref="F112:G115"/>
    <mergeCell ref="H112:I112"/>
    <mergeCell ref="H113:I115"/>
    <mergeCell ref="D124:D125"/>
    <mergeCell ref="E124:E125"/>
    <mergeCell ref="F124:G125"/>
    <mergeCell ref="H124:I124"/>
    <mergeCell ref="H125:I125"/>
    <mergeCell ref="F126:G127"/>
    <mergeCell ref="H126:I127"/>
    <mergeCell ref="F121:G122"/>
    <mergeCell ref="H121:I122"/>
    <mergeCell ref="J121:J122"/>
    <mergeCell ref="K121:K122"/>
    <mergeCell ref="L121:L122"/>
    <mergeCell ref="A123:A127"/>
    <mergeCell ref="F123:G123"/>
    <mergeCell ref="H123:L123"/>
    <mergeCell ref="B124:B125"/>
    <mergeCell ref="C124:C125"/>
    <mergeCell ref="A118:A122"/>
    <mergeCell ref="F118:G118"/>
    <mergeCell ref="H118:L118"/>
    <mergeCell ref="B119:B120"/>
    <mergeCell ref="C119:C120"/>
    <mergeCell ref="D119:D120"/>
    <mergeCell ref="E119:E120"/>
    <mergeCell ref="F119:G120"/>
    <mergeCell ref="H119:I119"/>
    <mergeCell ref="H120:I120"/>
    <mergeCell ref="K131:K132"/>
    <mergeCell ref="L131:L132"/>
    <mergeCell ref="A133:A137"/>
    <mergeCell ref="F133:G133"/>
    <mergeCell ref="H133:L133"/>
    <mergeCell ref="B134:B135"/>
    <mergeCell ref="C134:C135"/>
    <mergeCell ref="D134:D135"/>
    <mergeCell ref="E134:E135"/>
    <mergeCell ref="F134:G135"/>
    <mergeCell ref="F129:G130"/>
    <mergeCell ref="H129:I129"/>
    <mergeCell ref="H130:I130"/>
    <mergeCell ref="F131:G132"/>
    <mergeCell ref="H131:I132"/>
    <mergeCell ref="J131:J132"/>
    <mergeCell ref="J126:J127"/>
    <mergeCell ref="K126:K127"/>
    <mergeCell ref="L126:L127"/>
    <mergeCell ref="A128:A132"/>
    <mergeCell ref="F128:G128"/>
    <mergeCell ref="H128:L128"/>
    <mergeCell ref="B129:B130"/>
    <mergeCell ref="C129:C130"/>
    <mergeCell ref="D129:D130"/>
    <mergeCell ref="E129:E130"/>
    <mergeCell ref="H140:I140"/>
    <mergeCell ref="F141:G142"/>
    <mergeCell ref="H141:I142"/>
    <mergeCell ref="J141:J142"/>
    <mergeCell ref="K141:K142"/>
    <mergeCell ref="L141:L142"/>
    <mergeCell ref="L136:L137"/>
    <mergeCell ref="A138:A142"/>
    <mergeCell ref="F138:G138"/>
    <mergeCell ref="H138:L138"/>
    <mergeCell ref="B139:B140"/>
    <mergeCell ref="C139:C140"/>
    <mergeCell ref="D139:D140"/>
    <mergeCell ref="E139:E140"/>
    <mergeCell ref="F139:G140"/>
    <mergeCell ref="H139:I139"/>
    <mergeCell ref="H134:I134"/>
    <mergeCell ref="H135:I135"/>
    <mergeCell ref="F136:G137"/>
    <mergeCell ref="H136:I137"/>
    <mergeCell ref="J136:J137"/>
    <mergeCell ref="K136:K137"/>
    <mergeCell ref="F146:G147"/>
    <mergeCell ref="H146:I147"/>
    <mergeCell ref="J146:J147"/>
    <mergeCell ref="K146:K147"/>
    <mergeCell ref="L146:L147"/>
    <mergeCell ref="A148:A152"/>
    <mergeCell ref="F148:G148"/>
    <mergeCell ref="H148:L148"/>
    <mergeCell ref="B149:B150"/>
    <mergeCell ref="C149:C150"/>
    <mergeCell ref="A143:A147"/>
    <mergeCell ref="F143:G143"/>
    <mergeCell ref="H143:L143"/>
    <mergeCell ref="B144:B145"/>
    <mergeCell ref="C144:C145"/>
    <mergeCell ref="D144:D145"/>
    <mergeCell ref="E144:E145"/>
    <mergeCell ref="F144:G145"/>
    <mergeCell ref="H144:I144"/>
    <mergeCell ref="H145:I145"/>
    <mergeCell ref="F154:G156"/>
    <mergeCell ref="H154:I154"/>
    <mergeCell ref="H155:I156"/>
    <mergeCell ref="J155:J156"/>
    <mergeCell ref="K155:K156"/>
    <mergeCell ref="L155:L156"/>
    <mergeCell ref="J151:J152"/>
    <mergeCell ref="K151:K152"/>
    <mergeCell ref="L151:L152"/>
    <mergeCell ref="A153:A158"/>
    <mergeCell ref="F153:G153"/>
    <mergeCell ref="H153:L153"/>
    <mergeCell ref="B154:B156"/>
    <mergeCell ref="C154:C156"/>
    <mergeCell ref="D154:D156"/>
    <mergeCell ref="E154:E156"/>
    <mergeCell ref="D149:D150"/>
    <mergeCell ref="E149:E150"/>
    <mergeCell ref="F149:G150"/>
    <mergeCell ref="H149:I149"/>
    <mergeCell ref="H150:I150"/>
    <mergeCell ref="F151:G152"/>
    <mergeCell ref="H151:I152"/>
    <mergeCell ref="D160:D161"/>
    <mergeCell ref="E160:E161"/>
    <mergeCell ref="F160:G161"/>
    <mergeCell ref="H160:I160"/>
    <mergeCell ref="H161:I161"/>
    <mergeCell ref="F162:G163"/>
    <mergeCell ref="H162:I163"/>
    <mergeCell ref="F157:G158"/>
    <mergeCell ref="H157:I158"/>
    <mergeCell ref="J157:J158"/>
    <mergeCell ref="K157:K158"/>
    <mergeCell ref="L157:L158"/>
    <mergeCell ref="A159:A163"/>
    <mergeCell ref="F159:G159"/>
    <mergeCell ref="H159:L159"/>
    <mergeCell ref="B160:B161"/>
    <mergeCell ref="C160:C161"/>
    <mergeCell ref="K167:K168"/>
    <mergeCell ref="L167:L168"/>
    <mergeCell ref="A169:A173"/>
    <mergeCell ref="F169:G169"/>
    <mergeCell ref="H169:L169"/>
    <mergeCell ref="B170:B171"/>
    <mergeCell ref="C170:C171"/>
    <mergeCell ref="D170:D171"/>
    <mergeCell ref="E170:E171"/>
    <mergeCell ref="F170:G171"/>
    <mergeCell ref="F165:G166"/>
    <mergeCell ref="H165:I165"/>
    <mergeCell ref="H166:I166"/>
    <mergeCell ref="F167:G168"/>
    <mergeCell ref="H167:I168"/>
    <mergeCell ref="J167:J168"/>
    <mergeCell ref="J162:J163"/>
    <mergeCell ref="K162:K163"/>
    <mergeCell ref="L162:L163"/>
    <mergeCell ref="A164:A168"/>
    <mergeCell ref="F164:G164"/>
    <mergeCell ref="H164:L164"/>
    <mergeCell ref="B165:B166"/>
    <mergeCell ref="C165:C166"/>
    <mergeCell ref="D165:D166"/>
    <mergeCell ref="E165:E166"/>
    <mergeCell ref="H176:I176"/>
    <mergeCell ref="F177:G178"/>
    <mergeCell ref="H177:I178"/>
    <mergeCell ref="J177:J178"/>
    <mergeCell ref="K177:K178"/>
    <mergeCell ref="L177:L178"/>
    <mergeCell ref="L172:L173"/>
    <mergeCell ref="A174:A178"/>
    <mergeCell ref="F174:G174"/>
    <mergeCell ref="H174:L174"/>
    <mergeCell ref="B175:B176"/>
    <mergeCell ref="C175:C176"/>
    <mergeCell ref="D175:D176"/>
    <mergeCell ref="E175:E176"/>
    <mergeCell ref="F175:G176"/>
    <mergeCell ref="H175:I175"/>
    <mergeCell ref="H170:I170"/>
    <mergeCell ref="H171:I171"/>
    <mergeCell ref="F172:G173"/>
    <mergeCell ref="H172:I173"/>
    <mergeCell ref="J172:J173"/>
    <mergeCell ref="K172:K173"/>
    <mergeCell ref="D185:D186"/>
    <mergeCell ref="E185:E186"/>
    <mergeCell ref="F185:G186"/>
    <mergeCell ref="H185:I185"/>
    <mergeCell ref="H186:I186"/>
    <mergeCell ref="F187:G188"/>
    <mergeCell ref="H187:I188"/>
    <mergeCell ref="F182:G183"/>
    <mergeCell ref="H182:I183"/>
    <mergeCell ref="J182:J183"/>
    <mergeCell ref="K182:K183"/>
    <mergeCell ref="L182:L183"/>
    <mergeCell ref="A184:A188"/>
    <mergeCell ref="F184:G184"/>
    <mergeCell ref="H184:L184"/>
    <mergeCell ref="B185:B186"/>
    <mergeCell ref="C185:C186"/>
    <mergeCell ref="A179:A183"/>
    <mergeCell ref="F179:G179"/>
    <mergeCell ref="H179:L179"/>
    <mergeCell ref="B180:B181"/>
    <mergeCell ref="C180:C181"/>
    <mergeCell ref="D180:D181"/>
    <mergeCell ref="E180:E181"/>
    <mergeCell ref="F180:G181"/>
    <mergeCell ref="H180:I180"/>
    <mergeCell ref="H181:I181"/>
    <mergeCell ref="K192:K193"/>
    <mergeCell ref="L192:L193"/>
    <mergeCell ref="A194:A198"/>
    <mergeCell ref="F194:G194"/>
    <mergeCell ref="H194:L194"/>
    <mergeCell ref="B195:B196"/>
    <mergeCell ref="C195:C196"/>
    <mergeCell ref="D195:D196"/>
    <mergeCell ref="E195:E196"/>
    <mergeCell ref="F195:G196"/>
    <mergeCell ref="F190:G191"/>
    <mergeCell ref="H190:I190"/>
    <mergeCell ref="H191:I191"/>
    <mergeCell ref="F192:G193"/>
    <mergeCell ref="H192:I193"/>
    <mergeCell ref="J192:J193"/>
    <mergeCell ref="J187:J188"/>
    <mergeCell ref="K187:K188"/>
    <mergeCell ref="L187:L188"/>
    <mergeCell ref="A189:A193"/>
    <mergeCell ref="F189:G189"/>
    <mergeCell ref="H189:L189"/>
    <mergeCell ref="B190:B191"/>
    <mergeCell ref="C190:C191"/>
    <mergeCell ref="D190:D191"/>
    <mergeCell ref="E190:E191"/>
    <mergeCell ref="H201:I201"/>
    <mergeCell ref="F202:G203"/>
    <mergeCell ref="H202:I203"/>
    <mergeCell ref="J202:J203"/>
    <mergeCell ref="K202:K203"/>
    <mergeCell ref="L202:L203"/>
    <mergeCell ref="L197:L198"/>
    <mergeCell ref="A199:A203"/>
    <mergeCell ref="F199:G199"/>
    <mergeCell ref="H199:L199"/>
    <mergeCell ref="B200:B201"/>
    <mergeCell ref="C200:C201"/>
    <mergeCell ref="D200:D201"/>
    <mergeCell ref="E200:E201"/>
    <mergeCell ref="F200:G201"/>
    <mergeCell ref="H200:I200"/>
    <mergeCell ref="H195:I195"/>
    <mergeCell ref="H196:I196"/>
    <mergeCell ref="F197:G198"/>
    <mergeCell ref="H197:I198"/>
    <mergeCell ref="J197:J198"/>
    <mergeCell ref="K197:K198"/>
    <mergeCell ref="D210:D211"/>
    <mergeCell ref="E210:E211"/>
    <mergeCell ref="F210:G211"/>
    <mergeCell ref="H210:I210"/>
    <mergeCell ref="H211:I211"/>
    <mergeCell ref="F212:G213"/>
    <mergeCell ref="H212:I213"/>
    <mergeCell ref="F207:G208"/>
    <mergeCell ref="H207:I208"/>
    <mergeCell ref="J207:J208"/>
    <mergeCell ref="K207:K208"/>
    <mergeCell ref="L207:L208"/>
    <mergeCell ref="A209:A213"/>
    <mergeCell ref="F209:G209"/>
    <mergeCell ref="H209:L209"/>
    <mergeCell ref="B210:B211"/>
    <mergeCell ref="C210:C211"/>
    <mergeCell ref="A204:A208"/>
    <mergeCell ref="F204:G204"/>
    <mergeCell ref="H204:L204"/>
    <mergeCell ref="B205:B206"/>
    <mergeCell ref="C205:C206"/>
    <mergeCell ref="D205:D206"/>
    <mergeCell ref="E205:E206"/>
    <mergeCell ref="F205:G206"/>
    <mergeCell ref="H205:I205"/>
    <mergeCell ref="H206:I206"/>
    <mergeCell ref="K217:K218"/>
    <mergeCell ref="L217:L218"/>
    <mergeCell ref="A219:A223"/>
    <mergeCell ref="F219:G219"/>
    <mergeCell ref="H219:L219"/>
    <mergeCell ref="B220:B221"/>
    <mergeCell ref="C220:C221"/>
    <mergeCell ref="D220:D221"/>
    <mergeCell ref="E220:E221"/>
    <mergeCell ref="F220:G221"/>
    <mergeCell ref="F215:G216"/>
    <mergeCell ref="H215:I215"/>
    <mergeCell ref="H216:I216"/>
    <mergeCell ref="F217:G218"/>
    <mergeCell ref="H217:I218"/>
    <mergeCell ref="J217:J218"/>
    <mergeCell ref="J212:J213"/>
    <mergeCell ref="K212:K213"/>
    <mergeCell ref="L212:L213"/>
    <mergeCell ref="A214:A218"/>
    <mergeCell ref="F214:G214"/>
    <mergeCell ref="H214:L214"/>
    <mergeCell ref="B215:B216"/>
    <mergeCell ref="C215:C216"/>
    <mergeCell ref="D215:D216"/>
    <mergeCell ref="E215:E216"/>
    <mergeCell ref="H226:I226"/>
    <mergeCell ref="F227:G228"/>
    <mergeCell ref="H227:I228"/>
    <mergeCell ref="J227:J228"/>
    <mergeCell ref="K227:K228"/>
    <mergeCell ref="L227:L228"/>
    <mergeCell ref="L222:L223"/>
    <mergeCell ref="A224:A228"/>
    <mergeCell ref="F224:G224"/>
    <mergeCell ref="H224:L224"/>
    <mergeCell ref="B225:B226"/>
    <mergeCell ref="C225:C226"/>
    <mergeCell ref="D225:D226"/>
    <mergeCell ref="E225:E226"/>
    <mergeCell ref="F225:G226"/>
    <mergeCell ref="H225:I225"/>
    <mergeCell ref="H220:I220"/>
    <mergeCell ref="H221:I221"/>
    <mergeCell ref="F222:G223"/>
    <mergeCell ref="H222:I223"/>
    <mergeCell ref="J222:J223"/>
    <mergeCell ref="K222:K223"/>
    <mergeCell ref="J231:J232"/>
    <mergeCell ref="K231:K232"/>
    <mergeCell ref="L231:L232"/>
    <mergeCell ref="F233:G234"/>
    <mergeCell ref="H233:I234"/>
    <mergeCell ref="J233:J234"/>
    <mergeCell ref="K233:K234"/>
    <mergeCell ref="L233:L234"/>
    <mergeCell ref="A229:A234"/>
    <mergeCell ref="F229:G229"/>
    <mergeCell ref="H229:L229"/>
    <mergeCell ref="B230:B232"/>
    <mergeCell ref="C230:C232"/>
    <mergeCell ref="D230:D232"/>
    <mergeCell ref="E230:E232"/>
    <mergeCell ref="F230:G232"/>
    <mergeCell ref="H230:I230"/>
    <mergeCell ref="H231:I232"/>
    <mergeCell ref="F238:G239"/>
    <mergeCell ref="H238:I239"/>
    <mergeCell ref="J238:J239"/>
    <mergeCell ref="K238:K239"/>
    <mergeCell ref="L238:L239"/>
    <mergeCell ref="A240:A244"/>
    <mergeCell ref="F240:G240"/>
    <mergeCell ref="H240:L240"/>
    <mergeCell ref="B241:B242"/>
    <mergeCell ref="C241:C242"/>
    <mergeCell ref="A235:A239"/>
    <mergeCell ref="F235:G235"/>
    <mergeCell ref="H235:L235"/>
    <mergeCell ref="B236:B237"/>
    <mergeCell ref="C236:C237"/>
    <mergeCell ref="D236:D237"/>
    <mergeCell ref="E236:E237"/>
    <mergeCell ref="F236:G237"/>
    <mergeCell ref="H236:I236"/>
    <mergeCell ref="H237:I237"/>
    <mergeCell ref="J243:J244"/>
    <mergeCell ref="K243:K244"/>
    <mergeCell ref="L243:L244"/>
    <mergeCell ref="D241:D242"/>
    <mergeCell ref="E241:E242"/>
    <mergeCell ref="F241:G242"/>
    <mergeCell ref="H241:I241"/>
    <mergeCell ref="H242:I242"/>
    <mergeCell ref="F243:G244"/>
    <mergeCell ref="H243:I244"/>
    <mergeCell ref="H251:I251"/>
    <mergeCell ref="H252:I252"/>
    <mergeCell ref="F253:G254"/>
    <mergeCell ref="H253:I254"/>
    <mergeCell ref="J253:J254"/>
    <mergeCell ref="K253:K254"/>
    <mergeCell ref="K248:K249"/>
    <mergeCell ref="L248:L249"/>
    <mergeCell ref="A250:A254"/>
    <mergeCell ref="F250:G250"/>
    <mergeCell ref="H250:L250"/>
    <mergeCell ref="B251:B252"/>
    <mergeCell ref="C251:C252"/>
    <mergeCell ref="D251:D252"/>
    <mergeCell ref="E251:E252"/>
    <mergeCell ref="F251:G252"/>
    <mergeCell ref="F246:G247"/>
    <mergeCell ref="H246:I246"/>
    <mergeCell ref="H247:I247"/>
    <mergeCell ref="F248:G249"/>
    <mergeCell ref="H248:I249"/>
    <mergeCell ref="J248:J249"/>
    <mergeCell ref="H257:I258"/>
    <mergeCell ref="J257:J258"/>
    <mergeCell ref="K257:K258"/>
    <mergeCell ref="L257:L258"/>
    <mergeCell ref="F259:G260"/>
    <mergeCell ref="H259:I260"/>
    <mergeCell ref="J259:J260"/>
    <mergeCell ref="K259:K260"/>
    <mergeCell ref="L259:L260"/>
    <mergeCell ref="L253:L254"/>
    <mergeCell ref="A255:A260"/>
    <mergeCell ref="F255:G255"/>
    <mergeCell ref="H255:L255"/>
    <mergeCell ref="B256:B258"/>
    <mergeCell ref="C256:C258"/>
    <mergeCell ref="D256:D258"/>
    <mergeCell ref="E256:E258"/>
    <mergeCell ref="F256:G258"/>
    <mergeCell ref="H256:I256"/>
    <mergeCell ref="A245:A249"/>
    <mergeCell ref="F245:G245"/>
    <mergeCell ref="H245:L245"/>
    <mergeCell ref="B246:B247"/>
    <mergeCell ref="C246:C247"/>
    <mergeCell ref="D246:D247"/>
    <mergeCell ref="E246:E247"/>
    <mergeCell ref="F264:G265"/>
    <mergeCell ref="H264:I265"/>
    <mergeCell ref="J264:J265"/>
    <mergeCell ref="K264:K265"/>
    <mergeCell ref="L264:L265"/>
    <mergeCell ref="A266:A270"/>
    <mergeCell ref="F266:G266"/>
    <mergeCell ref="H266:L266"/>
    <mergeCell ref="B267:B268"/>
    <mergeCell ref="C267:C268"/>
    <mergeCell ref="A261:A265"/>
    <mergeCell ref="F261:G261"/>
    <mergeCell ref="H261:L261"/>
    <mergeCell ref="B262:B263"/>
    <mergeCell ref="C262:C263"/>
    <mergeCell ref="D262:D263"/>
    <mergeCell ref="E262:E263"/>
    <mergeCell ref="F262:G263"/>
    <mergeCell ref="H262:I262"/>
    <mergeCell ref="H263:I263"/>
    <mergeCell ref="F272:G274"/>
    <mergeCell ref="H272:I272"/>
    <mergeCell ref="H273:I274"/>
    <mergeCell ref="J273:J274"/>
    <mergeCell ref="K273:K274"/>
    <mergeCell ref="L273:L274"/>
    <mergeCell ref="J269:J270"/>
    <mergeCell ref="K269:K270"/>
    <mergeCell ref="L269:L270"/>
    <mergeCell ref="A271:A276"/>
    <mergeCell ref="F271:G271"/>
    <mergeCell ref="H271:L271"/>
    <mergeCell ref="B272:B274"/>
    <mergeCell ref="C272:C274"/>
    <mergeCell ref="D272:D274"/>
    <mergeCell ref="E272:E274"/>
    <mergeCell ref="D267:D268"/>
    <mergeCell ref="E267:E268"/>
    <mergeCell ref="F267:G268"/>
    <mergeCell ref="H267:I267"/>
    <mergeCell ref="H268:I268"/>
    <mergeCell ref="F269:G270"/>
    <mergeCell ref="H269:I270"/>
    <mergeCell ref="D278:D279"/>
    <mergeCell ref="E278:E279"/>
    <mergeCell ref="F278:G279"/>
    <mergeCell ref="H278:I278"/>
    <mergeCell ref="H279:I279"/>
    <mergeCell ref="F280:G281"/>
    <mergeCell ref="H280:I281"/>
    <mergeCell ref="F275:G276"/>
    <mergeCell ref="H275:I276"/>
    <mergeCell ref="J275:J276"/>
    <mergeCell ref="K275:K276"/>
    <mergeCell ref="L275:L276"/>
    <mergeCell ref="A277:A281"/>
    <mergeCell ref="F277:G277"/>
    <mergeCell ref="H277:L277"/>
    <mergeCell ref="B278:B279"/>
    <mergeCell ref="C278:C279"/>
    <mergeCell ref="F286:G287"/>
    <mergeCell ref="H286:I287"/>
    <mergeCell ref="J286:J287"/>
    <mergeCell ref="K286:K287"/>
    <mergeCell ref="L286:L287"/>
    <mergeCell ref="A288:A292"/>
    <mergeCell ref="F288:G288"/>
    <mergeCell ref="H288:L288"/>
    <mergeCell ref="B289:B290"/>
    <mergeCell ref="C289:C290"/>
    <mergeCell ref="F283:G285"/>
    <mergeCell ref="H283:I283"/>
    <mergeCell ref="H284:I285"/>
    <mergeCell ref="J284:J285"/>
    <mergeCell ref="K284:K285"/>
    <mergeCell ref="L284:L285"/>
    <mergeCell ref="J280:J281"/>
    <mergeCell ref="K280:K281"/>
    <mergeCell ref="L280:L281"/>
    <mergeCell ref="A282:A287"/>
    <mergeCell ref="F282:G282"/>
    <mergeCell ref="H282:L282"/>
    <mergeCell ref="B283:B285"/>
    <mergeCell ref="C283:C285"/>
    <mergeCell ref="D283:D285"/>
    <mergeCell ref="E283:E285"/>
    <mergeCell ref="J291:J292"/>
    <mergeCell ref="K291:K292"/>
    <mergeCell ref="L291:L292"/>
    <mergeCell ref="D289:D290"/>
    <mergeCell ref="E289:E290"/>
    <mergeCell ref="F289:G290"/>
    <mergeCell ref="H289:I289"/>
    <mergeCell ref="H290:I290"/>
    <mergeCell ref="F291:G292"/>
    <mergeCell ref="H291:I292"/>
    <mergeCell ref="H299:I299"/>
    <mergeCell ref="H300:I300"/>
    <mergeCell ref="F301:G302"/>
    <mergeCell ref="H301:I302"/>
    <mergeCell ref="J301:J302"/>
    <mergeCell ref="K301:K302"/>
    <mergeCell ref="K296:K297"/>
    <mergeCell ref="L296:L297"/>
    <mergeCell ref="A298:A302"/>
    <mergeCell ref="F298:G298"/>
    <mergeCell ref="H298:L298"/>
    <mergeCell ref="B299:B300"/>
    <mergeCell ref="C299:C300"/>
    <mergeCell ref="D299:D300"/>
    <mergeCell ref="E299:E300"/>
    <mergeCell ref="F299:G300"/>
    <mergeCell ref="F294:G295"/>
    <mergeCell ref="H294:I294"/>
    <mergeCell ref="H295:I295"/>
    <mergeCell ref="F296:G297"/>
    <mergeCell ref="H296:I297"/>
    <mergeCell ref="J296:J297"/>
    <mergeCell ref="H305:I306"/>
    <mergeCell ref="J305:J306"/>
    <mergeCell ref="K305:K306"/>
    <mergeCell ref="L305:L306"/>
    <mergeCell ref="F307:G308"/>
    <mergeCell ref="H307:I308"/>
    <mergeCell ref="J307:J308"/>
    <mergeCell ref="K307:K308"/>
    <mergeCell ref="L307:L308"/>
    <mergeCell ref="L301:L302"/>
    <mergeCell ref="A303:A308"/>
    <mergeCell ref="F303:G303"/>
    <mergeCell ref="H303:L303"/>
    <mergeCell ref="B304:B306"/>
    <mergeCell ref="C304:C306"/>
    <mergeCell ref="D304:D306"/>
    <mergeCell ref="E304:E306"/>
    <mergeCell ref="F304:G306"/>
    <mergeCell ref="H304:I304"/>
    <mergeCell ref="A293:A297"/>
    <mergeCell ref="F293:G293"/>
    <mergeCell ref="H293:L293"/>
    <mergeCell ref="B294:B295"/>
    <mergeCell ref="C294:C295"/>
    <mergeCell ref="D294:D295"/>
    <mergeCell ref="E294:E295"/>
    <mergeCell ref="J311:J312"/>
    <mergeCell ref="K311:K312"/>
    <mergeCell ref="L311:L312"/>
    <mergeCell ref="F313:G314"/>
    <mergeCell ref="H313:I314"/>
    <mergeCell ref="J313:J314"/>
    <mergeCell ref="K313:K314"/>
    <mergeCell ref="L313:L314"/>
    <mergeCell ref="A309:A314"/>
    <mergeCell ref="F309:G309"/>
    <mergeCell ref="H309:L309"/>
    <mergeCell ref="B310:B312"/>
    <mergeCell ref="C310:C312"/>
    <mergeCell ref="D310:D312"/>
    <mergeCell ref="E310:E312"/>
    <mergeCell ref="F310:G312"/>
    <mergeCell ref="H310:I310"/>
    <mergeCell ref="H311:I312"/>
    <mergeCell ref="J317:J318"/>
    <mergeCell ref="K317:K318"/>
    <mergeCell ref="L317:L318"/>
    <mergeCell ref="F319:G320"/>
    <mergeCell ref="H319:I320"/>
    <mergeCell ref="J319:J320"/>
    <mergeCell ref="K319:K320"/>
    <mergeCell ref="L319:L320"/>
    <mergeCell ref="A315:A320"/>
    <mergeCell ref="F315:G315"/>
    <mergeCell ref="H315:L315"/>
    <mergeCell ref="B316:B318"/>
    <mergeCell ref="C316:C318"/>
    <mergeCell ref="D316:D318"/>
    <mergeCell ref="E316:E318"/>
    <mergeCell ref="F316:G318"/>
    <mergeCell ref="H316:I316"/>
    <mergeCell ref="H317:I318"/>
    <mergeCell ref="F324:G325"/>
    <mergeCell ref="H324:I325"/>
    <mergeCell ref="J324:J325"/>
    <mergeCell ref="K324:K325"/>
    <mergeCell ref="L324:L325"/>
    <mergeCell ref="A326:A330"/>
    <mergeCell ref="F326:G326"/>
    <mergeCell ref="H326:L326"/>
    <mergeCell ref="B327:B328"/>
    <mergeCell ref="C327:C328"/>
    <mergeCell ref="A321:A325"/>
    <mergeCell ref="F321:G321"/>
    <mergeCell ref="H321:L321"/>
    <mergeCell ref="B322:B323"/>
    <mergeCell ref="C322:C323"/>
    <mergeCell ref="D322:D323"/>
    <mergeCell ref="E322:E323"/>
    <mergeCell ref="F322:G323"/>
    <mergeCell ref="H322:I322"/>
    <mergeCell ref="H323:I323"/>
    <mergeCell ref="F332:G333"/>
    <mergeCell ref="H332:I332"/>
    <mergeCell ref="H333:I333"/>
    <mergeCell ref="F334:G335"/>
    <mergeCell ref="H334:I335"/>
    <mergeCell ref="J334:J335"/>
    <mergeCell ref="J329:J330"/>
    <mergeCell ref="K329:K330"/>
    <mergeCell ref="L329:L330"/>
    <mergeCell ref="A331:A335"/>
    <mergeCell ref="F331:G331"/>
    <mergeCell ref="H331:L331"/>
    <mergeCell ref="B332:B333"/>
    <mergeCell ref="C332:C333"/>
    <mergeCell ref="D332:D333"/>
    <mergeCell ref="E332:E333"/>
    <mergeCell ref="D327:D328"/>
    <mergeCell ref="E327:E328"/>
    <mergeCell ref="F327:G328"/>
    <mergeCell ref="H327:I327"/>
    <mergeCell ref="H328:I328"/>
    <mergeCell ref="F329:G330"/>
    <mergeCell ref="H329:I330"/>
    <mergeCell ref="L339:L340"/>
    <mergeCell ref="A341:A345"/>
    <mergeCell ref="F341:G341"/>
    <mergeCell ref="H341:L341"/>
    <mergeCell ref="B342:B343"/>
    <mergeCell ref="C342:C343"/>
    <mergeCell ref="D342:D343"/>
    <mergeCell ref="E342:E343"/>
    <mergeCell ref="F342:G343"/>
    <mergeCell ref="H342:I342"/>
    <mergeCell ref="H337:I337"/>
    <mergeCell ref="H338:I338"/>
    <mergeCell ref="F339:G340"/>
    <mergeCell ref="H339:I340"/>
    <mergeCell ref="J339:J340"/>
    <mergeCell ref="K339:K340"/>
    <mergeCell ref="K334:K335"/>
    <mergeCell ref="L334:L335"/>
    <mergeCell ref="A336:A340"/>
    <mergeCell ref="F336:G336"/>
    <mergeCell ref="H336:L336"/>
    <mergeCell ref="B337:B338"/>
    <mergeCell ref="C337:C338"/>
    <mergeCell ref="D337:D338"/>
    <mergeCell ref="E337:E338"/>
    <mergeCell ref="F337:G338"/>
    <mergeCell ref="H346:L346"/>
    <mergeCell ref="B347:B348"/>
    <mergeCell ref="C347:C348"/>
    <mergeCell ref="D347:D348"/>
    <mergeCell ref="E347:E348"/>
    <mergeCell ref="F347:G348"/>
    <mergeCell ref="H347:I347"/>
    <mergeCell ref="H348:I348"/>
    <mergeCell ref="H343:I343"/>
    <mergeCell ref="F344:G345"/>
    <mergeCell ref="H344:I345"/>
    <mergeCell ref="J344:J345"/>
    <mergeCell ref="K344:K345"/>
    <mergeCell ref="L344:L345"/>
    <mergeCell ref="K353:K354"/>
    <mergeCell ref="L353:L354"/>
    <mergeCell ref="F355:G356"/>
    <mergeCell ref="H355:I356"/>
    <mergeCell ref="J355:J356"/>
    <mergeCell ref="K355:K356"/>
    <mergeCell ref="L355:L356"/>
    <mergeCell ref="D352:D354"/>
    <mergeCell ref="E352:E354"/>
    <mergeCell ref="F352:G354"/>
    <mergeCell ref="H352:I352"/>
    <mergeCell ref="H353:I354"/>
    <mergeCell ref="J353:J354"/>
    <mergeCell ref="F349:G350"/>
    <mergeCell ref="H349:I350"/>
    <mergeCell ref="J349:J350"/>
    <mergeCell ref="K349:K350"/>
    <mergeCell ref="L349:L350"/>
    <mergeCell ref="J359:J360"/>
    <mergeCell ref="K359:K360"/>
    <mergeCell ref="L359:L360"/>
    <mergeCell ref="F361:G362"/>
    <mergeCell ref="H361:I362"/>
    <mergeCell ref="J361:J362"/>
    <mergeCell ref="K361:K362"/>
    <mergeCell ref="L361:L362"/>
    <mergeCell ref="A357:A362"/>
    <mergeCell ref="F357:G357"/>
    <mergeCell ref="H357:L357"/>
    <mergeCell ref="B358:B360"/>
    <mergeCell ref="C358:C360"/>
    <mergeCell ref="D358:D360"/>
    <mergeCell ref="E358:E360"/>
    <mergeCell ref="F358:G360"/>
    <mergeCell ref="H358:I358"/>
    <mergeCell ref="H359:I360"/>
    <mergeCell ref="A351:A356"/>
    <mergeCell ref="F351:G351"/>
    <mergeCell ref="H351:L351"/>
    <mergeCell ref="B352:B354"/>
    <mergeCell ref="C352:C354"/>
    <mergeCell ref="A346:A350"/>
    <mergeCell ref="F346:G346"/>
    <mergeCell ref="D369:D370"/>
    <mergeCell ref="E369:E370"/>
    <mergeCell ref="F369:G370"/>
    <mergeCell ref="H369:I369"/>
    <mergeCell ref="H370:I370"/>
    <mergeCell ref="F371:G372"/>
    <mergeCell ref="H371:I372"/>
    <mergeCell ref="F366:G367"/>
    <mergeCell ref="H366:I367"/>
    <mergeCell ref="J366:J367"/>
    <mergeCell ref="K366:K367"/>
    <mergeCell ref="L366:L367"/>
    <mergeCell ref="A368:A372"/>
    <mergeCell ref="F368:G368"/>
    <mergeCell ref="H368:L368"/>
    <mergeCell ref="B369:B370"/>
    <mergeCell ref="C369:C370"/>
    <mergeCell ref="A363:A367"/>
    <mergeCell ref="F363:G363"/>
    <mergeCell ref="H363:L363"/>
    <mergeCell ref="B364:B365"/>
    <mergeCell ref="C364:C365"/>
    <mergeCell ref="D364:D365"/>
    <mergeCell ref="E364:E365"/>
    <mergeCell ref="F364:G365"/>
    <mergeCell ref="H364:I364"/>
    <mergeCell ref="H365:I365"/>
    <mergeCell ref="K376:K377"/>
    <mergeCell ref="L376:L377"/>
    <mergeCell ref="A378:A382"/>
    <mergeCell ref="F378:G378"/>
    <mergeCell ref="H378:L378"/>
    <mergeCell ref="B379:B380"/>
    <mergeCell ref="C379:C380"/>
    <mergeCell ref="D379:D380"/>
    <mergeCell ref="E379:E380"/>
    <mergeCell ref="F379:G380"/>
    <mergeCell ref="F374:G375"/>
    <mergeCell ref="H374:I374"/>
    <mergeCell ref="H375:I375"/>
    <mergeCell ref="F376:G377"/>
    <mergeCell ref="H376:I377"/>
    <mergeCell ref="J376:J377"/>
    <mergeCell ref="J371:J372"/>
    <mergeCell ref="K371:K372"/>
    <mergeCell ref="L371:L372"/>
    <mergeCell ref="A373:A377"/>
    <mergeCell ref="F373:G373"/>
    <mergeCell ref="H373:L373"/>
    <mergeCell ref="B374:B375"/>
    <mergeCell ref="C374:C375"/>
    <mergeCell ref="D374:D375"/>
    <mergeCell ref="E374:E375"/>
    <mergeCell ref="H385:I385"/>
    <mergeCell ref="F386:G387"/>
    <mergeCell ref="H386:I387"/>
    <mergeCell ref="J386:J387"/>
    <mergeCell ref="K386:K387"/>
    <mergeCell ref="L386:L387"/>
    <mergeCell ref="L381:L382"/>
    <mergeCell ref="A383:A387"/>
    <mergeCell ref="F383:G383"/>
    <mergeCell ref="H383:L383"/>
    <mergeCell ref="B384:B385"/>
    <mergeCell ref="C384:C385"/>
    <mergeCell ref="D384:D385"/>
    <mergeCell ref="E384:E385"/>
    <mergeCell ref="F384:G385"/>
    <mergeCell ref="H384:I384"/>
    <mergeCell ref="H379:I379"/>
    <mergeCell ref="H380:I380"/>
    <mergeCell ref="F381:G382"/>
    <mergeCell ref="H381:I382"/>
    <mergeCell ref="J381:J382"/>
    <mergeCell ref="K381:K382"/>
    <mergeCell ref="F391:G392"/>
    <mergeCell ref="H391:I392"/>
    <mergeCell ref="J391:J392"/>
    <mergeCell ref="K391:K392"/>
    <mergeCell ref="L391:L392"/>
    <mergeCell ref="A393:A397"/>
    <mergeCell ref="F393:G393"/>
    <mergeCell ref="H393:L393"/>
    <mergeCell ref="B394:B395"/>
    <mergeCell ref="C394:C395"/>
    <mergeCell ref="A388:A392"/>
    <mergeCell ref="F388:G388"/>
    <mergeCell ref="H388:L388"/>
    <mergeCell ref="B389:B390"/>
    <mergeCell ref="C389:C390"/>
    <mergeCell ref="D389:D390"/>
    <mergeCell ref="E389:E390"/>
    <mergeCell ref="F389:G390"/>
    <mergeCell ref="H389:I389"/>
    <mergeCell ref="H390:I390"/>
    <mergeCell ref="F399:G400"/>
    <mergeCell ref="H399:I399"/>
    <mergeCell ref="H400:I400"/>
    <mergeCell ref="F401:G402"/>
    <mergeCell ref="H401:I402"/>
    <mergeCell ref="J401:J402"/>
    <mergeCell ref="J396:J397"/>
    <mergeCell ref="K396:K397"/>
    <mergeCell ref="L396:L397"/>
    <mergeCell ref="A398:A402"/>
    <mergeCell ref="F398:G398"/>
    <mergeCell ref="H398:L398"/>
    <mergeCell ref="B399:B400"/>
    <mergeCell ref="C399:C400"/>
    <mergeCell ref="D399:D400"/>
    <mergeCell ref="E399:E400"/>
    <mergeCell ref="D394:D395"/>
    <mergeCell ref="E394:E395"/>
    <mergeCell ref="F394:G395"/>
    <mergeCell ref="H394:I394"/>
    <mergeCell ref="H395:I395"/>
    <mergeCell ref="F396:G397"/>
    <mergeCell ref="H396:I397"/>
    <mergeCell ref="L406:L407"/>
    <mergeCell ref="A408:A412"/>
    <mergeCell ref="F408:G408"/>
    <mergeCell ref="H408:L408"/>
    <mergeCell ref="B409:B410"/>
    <mergeCell ref="C409:C410"/>
    <mergeCell ref="D409:D410"/>
    <mergeCell ref="E409:E410"/>
    <mergeCell ref="F409:G410"/>
    <mergeCell ref="H409:I409"/>
    <mergeCell ref="H404:I404"/>
    <mergeCell ref="H405:I405"/>
    <mergeCell ref="F406:G407"/>
    <mergeCell ref="H406:I407"/>
    <mergeCell ref="J406:J407"/>
    <mergeCell ref="K406:K407"/>
    <mergeCell ref="K401:K402"/>
    <mergeCell ref="L401:L402"/>
    <mergeCell ref="A403:A407"/>
    <mergeCell ref="F403:G403"/>
    <mergeCell ref="H403:L403"/>
    <mergeCell ref="B404:B405"/>
    <mergeCell ref="C404:C405"/>
    <mergeCell ref="D404:D405"/>
    <mergeCell ref="E404:E405"/>
    <mergeCell ref="F404:G405"/>
    <mergeCell ref="H413:L413"/>
    <mergeCell ref="B414:B415"/>
    <mergeCell ref="C414:C415"/>
    <mergeCell ref="D414:D415"/>
    <mergeCell ref="E414:E415"/>
    <mergeCell ref="F414:G415"/>
    <mergeCell ref="H414:I414"/>
    <mergeCell ref="H415:I415"/>
    <mergeCell ref="H410:I410"/>
    <mergeCell ref="F411:G412"/>
    <mergeCell ref="H411:I412"/>
    <mergeCell ref="J411:J412"/>
    <mergeCell ref="K411:K412"/>
    <mergeCell ref="L411:L412"/>
    <mergeCell ref="K420:K421"/>
    <mergeCell ref="L420:L421"/>
    <mergeCell ref="F422:G423"/>
    <mergeCell ref="H422:I423"/>
    <mergeCell ref="J422:J423"/>
    <mergeCell ref="K422:K423"/>
    <mergeCell ref="L422:L423"/>
    <mergeCell ref="D419:D421"/>
    <mergeCell ref="E419:E421"/>
    <mergeCell ref="F419:G421"/>
    <mergeCell ref="H419:I419"/>
    <mergeCell ref="H420:I421"/>
    <mergeCell ref="J420:J421"/>
    <mergeCell ref="F416:G417"/>
    <mergeCell ref="H416:I417"/>
    <mergeCell ref="J416:J417"/>
    <mergeCell ref="K416:K417"/>
    <mergeCell ref="L416:L417"/>
    <mergeCell ref="J426:J427"/>
    <mergeCell ref="K426:K427"/>
    <mergeCell ref="L426:L427"/>
    <mergeCell ref="F428:G429"/>
    <mergeCell ref="H428:I429"/>
    <mergeCell ref="J428:J429"/>
    <mergeCell ref="K428:K429"/>
    <mergeCell ref="L428:L429"/>
    <mergeCell ref="A424:A429"/>
    <mergeCell ref="F424:G424"/>
    <mergeCell ref="H424:L424"/>
    <mergeCell ref="B425:B427"/>
    <mergeCell ref="C425:C427"/>
    <mergeCell ref="D425:D427"/>
    <mergeCell ref="E425:E427"/>
    <mergeCell ref="F425:G427"/>
    <mergeCell ref="H425:I425"/>
    <mergeCell ref="H426:I427"/>
    <mergeCell ref="A418:A423"/>
    <mergeCell ref="F418:G418"/>
    <mergeCell ref="H418:L418"/>
    <mergeCell ref="B419:B421"/>
    <mergeCell ref="C419:C421"/>
    <mergeCell ref="A413:A417"/>
    <mergeCell ref="F413:G413"/>
    <mergeCell ref="J432:J433"/>
    <mergeCell ref="K432:K433"/>
    <mergeCell ref="L432:L433"/>
    <mergeCell ref="F434:G435"/>
    <mergeCell ref="H434:I435"/>
    <mergeCell ref="J434:J435"/>
    <mergeCell ref="K434:K435"/>
    <mergeCell ref="L434:L435"/>
    <mergeCell ref="A430:A435"/>
    <mergeCell ref="F430:G430"/>
    <mergeCell ref="H430:L430"/>
    <mergeCell ref="B431:B433"/>
    <mergeCell ref="C431:C433"/>
    <mergeCell ref="D431:D433"/>
    <mergeCell ref="E431:E433"/>
    <mergeCell ref="F431:G433"/>
    <mergeCell ref="H431:I431"/>
    <mergeCell ref="H432:I433"/>
    <mergeCell ref="F439:G440"/>
    <mergeCell ref="H439:I440"/>
    <mergeCell ref="J439:J440"/>
    <mergeCell ref="K439:K440"/>
    <mergeCell ref="L439:L440"/>
    <mergeCell ref="A441:A445"/>
    <mergeCell ref="F441:G441"/>
    <mergeCell ref="H441:L441"/>
    <mergeCell ref="B442:B443"/>
    <mergeCell ref="C442:C443"/>
    <mergeCell ref="A436:A440"/>
    <mergeCell ref="F436:G436"/>
    <mergeCell ref="H436:L436"/>
    <mergeCell ref="B437:B438"/>
    <mergeCell ref="C437:C438"/>
    <mergeCell ref="D437:D438"/>
    <mergeCell ref="E437:E438"/>
    <mergeCell ref="F437:G438"/>
    <mergeCell ref="H437:I437"/>
    <mergeCell ref="H438:I438"/>
    <mergeCell ref="F447:G449"/>
    <mergeCell ref="H447:I447"/>
    <mergeCell ref="H448:I449"/>
    <mergeCell ref="J448:J449"/>
    <mergeCell ref="K448:K449"/>
    <mergeCell ref="L448:L449"/>
    <mergeCell ref="J444:J445"/>
    <mergeCell ref="K444:K445"/>
    <mergeCell ref="L444:L445"/>
    <mergeCell ref="A446:A451"/>
    <mergeCell ref="F446:G446"/>
    <mergeCell ref="H446:L446"/>
    <mergeCell ref="B447:B449"/>
    <mergeCell ref="C447:C449"/>
    <mergeCell ref="D447:D449"/>
    <mergeCell ref="E447:E449"/>
    <mergeCell ref="D442:D443"/>
    <mergeCell ref="E442:E443"/>
    <mergeCell ref="F442:G443"/>
    <mergeCell ref="H442:I442"/>
    <mergeCell ref="H443:I443"/>
    <mergeCell ref="F444:G445"/>
    <mergeCell ref="H444:I445"/>
    <mergeCell ref="D453:D454"/>
    <mergeCell ref="E453:E454"/>
    <mergeCell ref="F453:G454"/>
    <mergeCell ref="H453:I453"/>
    <mergeCell ref="H454:I454"/>
    <mergeCell ref="F455:G456"/>
    <mergeCell ref="H455:I456"/>
    <mergeCell ref="F450:G451"/>
    <mergeCell ref="H450:I451"/>
    <mergeCell ref="J450:J451"/>
    <mergeCell ref="K450:K451"/>
    <mergeCell ref="L450:L451"/>
    <mergeCell ref="A452:A456"/>
    <mergeCell ref="F452:G452"/>
    <mergeCell ref="H452:L452"/>
    <mergeCell ref="B453:B454"/>
    <mergeCell ref="C453:C454"/>
    <mergeCell ref="K460:K461"/>
    <mergeCell ref="L460:L461"/>
    <mergeCell ref="A462:A466"/>
    <mergeCell ref="F462:G462"/>
    <mergeCell ref="H462:L462"/>
    <mergeCell ref="B463:B464"/>
    <mergeCell ref="C463:C464"/>
    <mergeCell ref="D463:D464"/>
    <mergeCell ref="E463:E464"/>
    <mergeCell ref="F463:G464"/>
    <mergeCell ref="F458:G459"/>
    <mergeCell ref="H458:I458"/>
    <mergeCell ref="H459:I459"/>
    <mergeCell ref="F460:G461"/>
    <mergeCell ref="H460:I461"/>
    <mergeCell ref="J460:J461"/>
    <mergeCell ref="J455:J456"/>
    <mergeCell ref="K455:K456"/>
    <mergeCell ref="L455:L456"/>
    <mergeCell ref="A457:A461"/>
    <mergeCell ref="F457:G457"/>
    <mergeCell ref="H457:L457"/>
    <mergeCell ref="B458:B459"/>
    <mergeCell ref="C458:C459"/>
    <mergeCell ref="D458:D459"/>
    <mergeCell ref="E458:E459"/>
    <mergeCell ref="H469:I469"/>
    <mergeCell ref="F470:G471"/>
    <mergeCell ref="H470:I471"/>
    <mergeCell ref="J470:J471"/>
    <mergeCell ref="K470:K471"/>
    <mergeCell ref="L470:L471"/>
    <mergeCell ref="L465:L466"/>
    <mergeCell ref="A467:A471"/>
    <mergeCell ref="F467:G467"/>
    <mergeCell ref="H467:L467"/>
    <mergeCell ref="B468:B469"/>
    <mergeCell ref="C468:C469"/>
    <mergeCell ref="D468:D469"/>
    <mergeCell ref="E468:E469"/>
    <mergeCell ref="F468:G469"/>
    <mergeCell ref="H468:I468"/>
    <mergeCell ref="H463:I463"/>
    <mergeCell ref="H464:I464"/>
    <mergeCell ref="F465:G466"/>
    <mergeCell ref="H465:I466"/>
    <mergeCell ref="J465:J466"/>
    <mergeCell ref="K465:K466"/>
    <mergeCell ref="J474:J475"/>
    <mergeCell ref="K474:K475"/>
    <mergeCell ref="L474:L475"/>
    <mergeCell ref="F476:G477"/>
    <mergeCell ref="H476:I477"/>
    <mergeCell ref="J476:J477"/>
    <mergeCell ref="K476:K477"/>
    <mergeCell ref="L476:L477"/>
    <mergeCell ref="A472:A477"/>
    <mergeCell ref="F472:G472"/>
    <mergeCell ref="H472:L472"/>
    <mergeCell ref="B473:B475"/>
    <mergeCell ref="C473:C475"/>
    <mergeCell ref="D473:D475"/>
    <mergeCell ref="E473:E475"/>
    <mergeCell ref="F473:G475"/>
    <mergeCell ref="H473:I473"/>
    <mergeCell ref="H474:I475"/>
    <mergeCell ref="J480:J481"/>
    <mergeCell ref="K480:K481"/>
    <mergeCell ref="L480:L481"/>
    <mergeCell ref="F482:G483"/>
    <mergeCell ref="H482:I483"/>
    <mergeCell ref="J482:J483"/>
    <mergeCell ref="K482:K483"/>
    <mergeCell ref="L482:L483"/>
    <mergeCell ref="A478:A483"/>
    <mergeCell ref="F478:G478"/>
    <mergeCell ref="H478:L478"/>
    <mergeCell ref="B479:B481"/>
    <mergeCell ref="C479:C481"/>
    <mergeCell ref="D479:D481"/>
    <mergeCell ref="E479:E481"/>
    <mergeCell ref="F479:G481"/>
    <mergeCell ref="H479:I479"/>
    <mergeCell ref="H480:I481"/>
    <mergeCell ref="F487:G488"/>
    <mergeCell ref="H487:I488"/>
    <mergeCell ref="J487:J488"/>
    <mergeCell ref="K487:K488"/>
    <mergeCell ref="L487:L488"/>
    <mergeCell ref="A489:A494"/>
    <mergeCell ref="F489:G489"/>
    <mergeCell ref="H489:L489"/>
    <mergeCell ref="B490:B492"/>
    <mergeCell ref="C490:C492"/>
    <mergeCell ref="A484:A488"/>
    <mergeCell ref="F484:G484"/>
    <mergeCell ref="H484:L484"/>
    <mergeCell ref="B485:B486"/>
    <mergeCell ref="C485:C486"/>
    <mergeCell ref="D485:D486"/>
    <mergeCell ref="E485:E486"/>
    <mergeCell ref="F485:G486"/>
    <mergeCell ref="H485:I485"/>
    <mergeCell ref="H486:I486"/>
    <mergeCell ref="A500:A505"/>
    <mergeCell ref="F500:G500"/>
    <mergeCell ref="H500:L500"/>
    <mergeCell ref="B501:B503"/>
    <mergeCell ref="C501:C503"/>
    <mergeCell ref="A495:A499"/>
    <mergeCell ref="F495:G495"/>
    <mergeCell ref="H495:L495"/>
    <mergeCell ref="B496:B497"/>
    <mergeCell ref="C496:C497"/>
    <mergeCell ref="D496:D497"/>
    <mergeCell ref="E496:E497"/>
    <mergeCell ref="F496:G497"/>
    <mergeCell ref="H496:I496"/>
    <mergeCell ref="H497:I497"/>
    <mergeCell ref="K491:K492"/>
    <mergeCell ref="L491:L492"/>
    <mergeCell ref="F493:G494"/>
    <mergeCell ref="H493:I494"/>
    <mergeCell ref="J493:J494"/>
    <mergeCell ref="K493:K494"/>
    <mergeCell ref="L493:L494"/>
    <mergeCell ref="D490:D492"/>
    <mergeCell ref="E490:E492"/>
    <mergeCell ref="F490:G492"/>
    <mergeCell ref="H490:I490"/>
    <mergeCell ref="H491:I492"/>
    <mergeCell ref="J491:J492"/>
    <mergeCell ref="K502:K503"/>
    <mergeCell ref="L502:L503"/>
    <mergeCell ref="F504:G505"/>
    <mergeCell ref="H504:I505"/>
    <mergeCell ref="J504:J505"/>
    <mergeCell ref="K504:K505"/>
    <mergeCell ref="L504:L505"/>
    <mergeCell ref="D501:D503"/>
    <mergeCell ref="E501:E503"/>
    <mergeCell ref="F501:G503"/>
    <mergeCell ref="H501:I501"/>
    <mergeCell ref="H502:I503"/>
    <mergeCell ref="J502:J503"/>
    <mergeCell ref="F498:G499"/>
    <mergeCell ref="H498:I499"/>
    <mergeCell ref="J498:J499"/>
    <mergeCell ref="K498:K499"/>
    <mergeCell ref="L498:L499"/>
    <mergeCell ref="J508:J509"/>
    <mergeCell ref="K508:K509"/>
    <mergeCell ref="L508:L509"/>
    <mergeCell ref="F510:G511"/>
    <mergeCell ref="H510:I511"/>
    <mergeCell ref="J510:J511"/>
    <mergeCell ref="K510:K511"/>
    <mergeCell ref="L510:L511"/>
    <mergeCell ref="A506:A511"/>
    <mergeCell ref="F506:G506"/>
    <mergeCell ref="H506:L506"/>
    <mergeCell ref="B507:B509"/>
    <mergeCell ref="C507:C509"/>
    <mergeCell ref="D507:D509"/>
    <mergeCell ref="E507:E509"/>
    <mergeCell ref="F507:G509"/>
    <mergeCell ref="H507:I507"/>
    <mergeCell ref="H508:I509"/>
    <mergeCell ref="J514:J515"/>
    <mergeCell ref="K514:K515"/>
    <mergeCell ref="L514:L515"/>
    <mergeCell ref="F516:G517"/>
    <mergeCell ref="H516:I517"/>
    <mergeCell ref="J516:J517"/>
    <mergeCell ref="K516:K517"/>
    <mergeCell ref="L516:L517"/>
    <mergeCell ref="A512:A517"/>
    <mergeCell ref="F512:G512"/>
    <mergeCell ref="H512:L512"/>
    <mergeCell ref="B513:B515"/>
    <mergeCell ref="C513:C515"/>
    <mergeCell ref="D513:D515"/>
    <mergeCell ref="E513:E515"/>
    <mergeCell ref="F513:G515"/>
    <mergeCell ref="H513:I513"/>
    <mergeCell ref="H514:I515"/>
    <mergeCell ref="J520:J521"/>
    <mergeCell ref="K520:K521"/>
    <mergeCell ref="L520:L521"/>
    <mergeCell ref="E531:E533"/>
    <mergeCell ref="F531:G533"/>
    <mergeCell ref="F522:G523"/>
    <mergeCell ref="H522:I523"/>
    <mergeCell ref="J522:J523"/>
    <mergeCell ref="K522:K523"/>
    <mergeCell ref="L522:L523"/>
    <mergeCell ref="A518:A523"/>
    <mergeCell ref="F518:G518"/>
    <mergeCell ref="H518:L518"/>
    <mergeCell ref="B519:B521"/>
    <mergeCell ref="C519:C521"/>
    <mergeCell ref="D519:D521"/>
    <mergeCell ref="E519:E521"/>
    <mergeCell ref="F519:G521"/>
    <mergeCell ref="H519:I519"/>
    <mergeCell ref="H520:I521"/>
    <mergeCell ref="J526:J527"/>
    <mergeCell ref="K526:K527"/>
    <mergeCell ref="L526:L527"/>
    <mergeCell ref="D537:D539"/>
    <mergeCell ref="E537:E539"/>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H538:I539"/>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F537:G539"/>
    <mergeCell ref="H537:I537"/>
    <mergeCell ref="H531:I531"/>
    <mergeCell ref="H532:I533"/>
    <mergeCell ref="F545:G546"/>
    <mergeCell ref="H545:I546"/>
    <mergeCell ref="J545:J546"/>
    <mergeCell ref="K545:K546"/>
    <mergeCell ref="L545:L546"/>
    <mergeCell ref="A542:A546"/>
    <mergeCell ref="F542:G542"/>
    <mergeCell ref="H542:L542"/>
    <mergeCell ref="B543:B544"/>
    <mergeCell ref="C543:C544"/>
    <mergeCell ref="D543:D544"/>
    <mergeCell ref="E543:E544"/>
    <mergeCell ref="F543:G544"/>
    <mergeCell ref="H543:I543"/>
    <mergeCell ref="H544:I544"/>
    <mergeCell ref="J538:J539"/>
    <mergeCell ref="K538:K539"/>
    <mergeCell ref="L538:L539"/>
    <mergeCell ref="F540:G541"/>
    <mergeCell ref="H540:I541"/>
    <mergeCell ref="J540:J541"/>
    <mergeCell ref="K540:K541"/>
    <mergeCell ref="L540:L541"/>
    <mergeCell ref="A536:A541"/>
    <mergeCell ref="F536:G536"/>
    <mergeCell ref="H536:L536"/>
    <mergeCell ref="B537:B539"/>
    <mergeCell ref="C537:C53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7"/>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17</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1601</v>
      </c>
      <c r="B10" s="203" t="s">
        <v>12</v>
      </c>
      <c r="C10" s="207" t="s">
        <v>11</v>
      </c>
      <c r="D10" s="207" t="s">
        <v>280</v>
      </c>
      <c r="E10" s="207" t="s">
        <v>281</v>
      </c>
      <c r="F10" s="653" t="s">
        <v>8</v>
      </c>
      <c r="G10" s="653"/>
      <c r="H10" s="650"/>
      <c r="I10" s="650"/>
      <c r="J10" s="650"/>
      <c r="K10" s="650"/>
      <c r="L10" s="650"/>
    </row>
    <row r="11" spans="1:12" x14ac:dyDescent="0.2">
      <c r="A11" s="652"/>
      <c r="B11" s="651" t="s">
        <v>4839</v>
      </c>
      <c r="C11" s="654" t="s">
        <v>4844</v>
      </c>
      <c r="D11" s="655">
        <v>43548</v>
      </c>
      <c r="E11" s="651" t="s">
        <v>377</v>
      </c>
      <c r="F11" s="651" t="s">
        <v>3948</v>
      </c>
      <c r="G11" s="651"/>
      <c r="H11" s="649" t="s">
        <v>286</v>
      </c>
      <c r="I11" s="649"/>
      <c r="J11" s="209" t="s">
        <v>287</v>
      </c>
      <c r="K11" s="209" t="s">
        <v>16</v>
      </c>
      <c r="L11" s="210">
        <v>790.48</v>
      </c>
    </row>
    <row r="12" spans="1:12" x14ac:dyDescent="0.2">
      <c r="A12" s="652"/>
      <c r="B12" s="651"/>
      <c r="C12" s="654"/>
      <c r="D12" s="655"/>
      <c r="E12" s="651"/>
      <c r="F12" s="651"/>
      <c r="G12" s="651"/>
      <c r="H12" s="649" t="s">
        <v>242</v>
      </c>
      <c r="I12" s="649"/>
      <c r="J12" s="209" t="s">
        <v>287</v>
      </c>
      <c r="K12" s="209" t="s">
        <v>16</v>
      </c>
      <c r="L12" s="210">
        <v>192</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460</v>
      </c>
      <c r="C14" s="209" t="s">
        <v>3948</v>
      </c>
      <c r="D14" s="211">
        <v>43550</v>
      </c>
      <c r="E14" s="209" t="s">
        <v>3511</v>
      </c>
      <c r="F14" s="650"/>
      <c r="G14" s="650"/>
      <c r="H14" s="649"/>
      <c r="I14" s="649"/>
      <c r="J14" s="651"/>
      <c r="K14" s="651"/>
      <c r="L14" s="648"/>
    </row>
    <row r="15" spans="1:12" ht="24" x14ac:dyDescent="0.2">
      <c r="A15" s="652">
        <v>1602</v>
      </c>
      <c r="B15" s="203" t="s">
        <v>12</v>
      </c>
      <c r="C15" s="207" t="s">
        <v>11</v>
      </c>
      <c r="D15" s="207" t="s">
        <v>280</v>
      </c>
      <c r="E15" s="207" t="s">
        <v>281</v>
      </c>
      <c r="F15" s="653" t="s">
        <v>8</v>
      </c>
      <c r="G15" s="653"/>
      <c r="H15" s="650"/>
      <c r="I15" s="650"/>
      <c r="J15" s="650"/>
      <c r="K15" s="650"/>
      <c r="L15" s="650"/>
    </row>
    <row r="16" spans="1:12" x14ac:dyDescent="0.2">
      <c r="A16" s="652"/>
      <c r="B16" s="651" t="s">
        <v>4845</v>
      </c>
      <c r="C16" s="654" t="s">
        <v>4846</v>
      </c>
      <c r="D16" s="655">
        <v>43382</v>
      </c>
      <c r="E16" s="651" t="s">
        <v>432</v>
      </c>
      <c r="F16" s="651" t="s">
        <v>4847</v>
      </c>
      <c r="G16" s="651"/>
      <c r="H16" s="649" t="s">
        <v>286</v>
      </c>
      <c r="I16" s="649"/>
      <c r="J16" s="209" t="s">
        <v>287</v>
      </c>
      <c r="K16" s="209" t="s">
        <v>16</v>
      </c>
      <c r="L16" s="210">
        <v>196.91</v>
      </c>
    </row>
    <row r="17" spans="1:12" x14ac:dyDescent="0.2">
      <c r="A17" s="652"/>
      <c r="B17" s="651"/>
      <c r="C17" s="654"/>
      <c r="D17" s="655"/>
      <c r="E17" s="651"/>
      <c r="F17" s="651"/>
      <c r="G17" s="651"/>
      <c r="H17" s="649" t="s">
        <v>242</v>
      </c>
      <c r="I17" s="649"/>
      <c r="J17" s="651" t="s">
        <v>287</v>
      </c>
      <c r="K17" s="651" t="s">
        <v>16</v>
      </c>
      <c r="L17" s="648">
        <v>123.14</v>
      </c>
    </row>
    <row r="18" spans="1:12" x14ac:dyDescent="0.2">
      <c r="A18" s="652"/>
      <c r="B18" s="651"/>
      <c r="C18" s="654"/>
      <c r="D18" s="655"/>
      <c r="E18" s="651"/>
      <c r="F18" s="651"/>
      <c r="G18" s="651"/>
      <c r="H18" s="649"/>
      <c r="I18" s="649"/>
      <c r="J18" s="651"/>
      <c r="K18" s="651"/>
      <c r="L18" s="648"/>
    </row>
    <row r="19" spans="1:12" ht="24" x14ac:dyDescent="0.2">
      <c r="A19" s="652"/>
      <c r="B19" s="203" t="s">
        <v>6</v>
      </c>
      <c r="C19" s="207" t="s">
        <v>5</v>
      </c>
      <c r="D19" s="207" t="s">
        <v>288</v>
      </c>
      <c r="E19" s="207" t="s">
        <v>289</v>
      </c>
      <c r="F19" s="650"/>
      <c r="G19" s="650"/>
      <c r="H19" s="649" t="s">
        <v>290</v>
      </c>
      <c r="I19" s="649"/>
      <c r="J19" s="651" t="s">
        <v>287</v>
      </c>
      <c r="K19" s="651" t="s">
        <v>287</v>
      </c>
      <c r="L19" s="648">
        <v>0</v>
      </c>
    </row>
    <row r="20" spans="1:12" ht="24" x14ac:dyDescent="0.2">
      <c r="A20" s="652"/>
      <c r="B20" s="209" t="s">
        <v>439</v>
      </c>
      <c r="C20" s="209" t="s">
        <v>4847</v>
      </c>
      <c r="D20" s="211">
        <v>43387</v>
      </c>
      <c r="E20" s="209" t="s">
        <v>3173</v>
      </c>
      <c r="F20" s="650"/>
      <c r="G20" s="650"/>
      <c r="H20" s="649"/>
      <c r="I20" s="649"/>
      <c r="J20" s="651"/>
      <c r="K20" s="651"/>
      <c r="L20" s="648"/>
    </row>
    <row r="21" spans="1:12" ht="24" x14ac:dyDescent="0.2">
      <c r="A21" s="652">
        <v>1603</v>
      </c>
      <c r="B21" s="203" t="s">
        <v>12</v>
      </c>
      <c r="C21" s="207" t="s">
        <v>11</v>
      </c>
      <c r="D21" s="207" t="s">
        <v>280</v>
      </c>
      <c r="E21" s="207" t="s">
        <v>281</v>
      </c>
      <c r="F21" s="653" t="s">
        <v>8</v>
      </c>
      <c r="G21" s="653"/>
      <c r="H21" s="650"/>
      <c r="I21" s="650"/>
      <c r="J21" s="650"/>
      <c r="K21" s="650"/>
      <c r="L21" s="650"/>
    </row>
    <row r="22" spans="1:12" x14ac:dyDescent="0.2">
      <c r="A22" s="652"/>
      <c r="B22" s="651" t="s">
        <v>4845</v>
      </c>
      <c r="C22" s="654" t="s">
        <v>4846</v>
      </c>
      <c r="D22" s="655">
        <v>43382</v>
      </c>
      <c r="E22" s="651" t="s">
        <v>432</v>
      </c>
      <c r="F22" s="651" t="s">
        <v>4848</v>
      </c>
      <c r="G22" s="651"/>
      <c r="H22" s="649" t="s">
        <v>286</v>
      </c>
      <c r="I22" s="649"/>
      <c r="J22" s="209" t="s">
        <v>287</v>
      </c>
      <c r="K22" s="209" t="s">
        <v>16</v>
      </c>
      <c r="L22" s="210">
        <v>289.56</v>
      </c>
    </row>
    <row r="23" spans="1:12" x14ac:dyDescent="0.2">
      <c r="A23" s="652"/>
      <c r="B23" s="651"/>
      <c r="C23" s="654"/>
      <c r="D23" s="655"/>
      <c r="E23" s="651"/>
      <c r="F23" s="651"/>
      <c r="G23" s="651"/>
      <c r="H23" s="649" t="s">
        <v>242</v>
      </c>
      <c r="I23" s="649"/>
      <c r="J23" s="651" t="s">
        <v>287</v>
      </c>
      <c r="K23" s="651" t="s">
        <v>16</v>
      </c>
      <c r="L23" s="648">
        <v>1944.37</v>
      </c>
    </row>
    <row r="24" spans="1:12" x14ac:dyDescent="0.2">
      <c r="A24" s="652"/>
      <c r="B24" s="651"/>
      <c r="C24" s="654"/>
      <c r="D24" s="655"/>
      <c r="E24" s="651"/>
      <c r="F24" s="651"/>
      <c r="G24" s="651"/>
      <c r="H24" s="649"/>
      <c r="I24" s="649"/>
      <c r="J24" s="651"/>
      <c r="K24" s="651"/>
      <c r="L24" s="648"/>
    </row>
    <row r="25" spans="1:12" ht="24" x14ac:dyDescent="0.2">
      <c r="A25" s="652"/>
      <c r="B25" s="203" t="s">
        <v>6</v>
      </c>
      <c r="C25" s="207" t="s">
        <v>5</v>
      </c>
      <c r="D25" s="207" t="s">
        <v>288</v>
      </c>
      <c r="E25" s="207" t="s">
        <v>289</v>
      </c>
      <c r="F25" s="650"/>
      <c r="G25" s="650"/>
      <c r="H25" s="649" t="s">
        <v>290</v>
      </c>
      <c r="I25" s="649"/>
      <c r="J25" s="651" t="s">
        <v>287</v>
      </c>
      <c r="K25" s="651" t="s">
        <v>16</v>
      </c>
      <c r="L25" s="648">
        <v>301.14999999999998</v>
      </c>
    </row>
    <row r="26" spans="1:12" ht="24" x14ac:dyDescent="0.2">
      <c r="A26" s="652"/>
      <c r="B26" s="209" t="s">
        <v>439</v>
      </c>
      <c r="C26" s="209" t="s">
        <v>4848</v>
      </c>
      <c r="D26" s="211">
        <v>43387</v>
      </c>
      <c r="E26" s="209" t="s">
        <v>3173</v>
      </c>
      <c r="F26" s="650"/>
      <c r="G26" s="650"/>
      <c r="H26" s="649"/>
      <c r="I26" s="649"/>
      <c r="J26" s="651"/>
      <c r="K26" s="651"/>
      <c r="L26" s="648"/>
    </row>
    <row r="27" spans="1:12" ht="24" x14ac:dyDescent="0.2">
      <c r="A27" s="652">
        <v>1604</v>
      </c>
      <c r="B27" s="203" t="s">
        <v>12</v>
      </c>
      <c r="C27" s="207" t="s">
        <v>11</v>
      </c>
      <c r="D27" s="207" t="s">
        <v>280</v>
      </c>
      <c r="E27" s="207" t="s">
        <v>281</v>
      </c>
      <c r="F27" s="653" t="s">
        <v>8</v>
      </c>
      <c r="G27" s="653"/>
      <c r="H27" s="650"/>
      <c r="I27" s="650"/>
      <c r="J27" s="650"/>
      <c r="K27" s="650"/>
      <c r="L27" s="650"/>
    </row>
    <row r="28" spans="1:12" x14ac:dyDescent="0.2">
      <c r="A28" s="652"/>
      <c r="B28" s="651" t="s">
        <v>4845</v>
      </c>
      <c r="C28" s="654" t="s">
        <v>4846</v>
      </c>
      <c r="D28" s="655">
        <v>43382</v>
      </c>
      <c r="E28" s="651" t="s">
        <v>432</v>
      </c>
      <c r="F28" s="651" t="s">
        <v>4849</v>
      </c>
      <c r="G28" s="651"/>
      <c r="H28" s="649" t="s">
        <v>286</v>
      </c>
      <c r="I28" s="649"/>
      <c r="J28" s="209" t="s">
        <v>287</v>
      </c>
      <c r="K28" s="209" t="s">
        <v>16</v>
      </c>
      <c r="L28" s="210">
        <v>267.12</v>
      </c>
    </row>
    <row r="29" spans="1:12" x14ac:dyDescent="0.2">
      <c r="A29" s="652"/>
      <c r="B29" s="651"/>
      <c r="C29" s="654"/>
      <c r="D29" s="655"/>
      <c r="E29" s="651"/>
      <c r="F29" s="651"/>
      <c r="G29" s="651"/>
      <c r="H29" s="649" t="s">
        <v>242</v>
      </c>
      <c r="I29" s="649"/>
      <c r="J29" s="651" t="s">
        <v>287</v>
      </c>
      <c r="K29" s="651" t="s">
        <v>16</v>
      </c>
      <c r="L29" s="648">
        <v>207.71</v>
      </c>
    </row>
    <row r="30" spans="1:12" x14ac:dyDescent="0.2">
      <c r="A30" s="652"/>
      <c r="B30" s="651"/>
      <c r="C30" s="654"/>
      <c r="D30" s="655"/>
      <c r="E30" s="651"/>
      <c r="F30" s="651"/>
      <c r="G30" s="651"/>
      <c r="H30" s="649"/>
      <c r="I30" s="649"/>
      <c r="J30" s="651"/>
      <c r="K30" s="651"/>
      <c r="L30" s="648"/>
    </row>
    <row r="31" spans="1:12" ht="24" x14ac:dyDescent="0.2">
      <c r="A31" s="652"/>
      <c r="B31" s="203" t="s">
        <v>6</v>
      </c>
      <c r="C31" s="207" t="s">
        <v>5</v>
      </c>
      <c r="D31" s="207" t="s">
        <v>288</v>
      </c>
      <c r="E31" s="207" t="s">
        <v>289</v>
      </c>
      <c r="F31" s="650"/>
      <c r="G31" s="650"/>
      <c r="H31" s="649" t="s">
        <v>290</v>
      </c>
      <c r="I31" s="649"/>
      <c r="J31" s="651" t="s">
        <v>287</v>
      </c>
      <c r="K31" s="651" t="s">
        <v>16</v>
      </c>
      <c r="L31" s="648">
        <v>92.32</v>
      </c>
    </row>
    <row r="32" spans="1:12" ht="24" x14ac:dyDescent="0.2">
      <c r="A32" s="652"/>
      <c r="B32" s="209" t="s">
        <v>439</v>
      </c>
      <c r="C32" s="209" t="s">
        <v>4849</v>
      </c>
      <c r="D32" s="211">
        <v>43387</v>
      </c>
      <c r="E32" s="209" t="s">
        <v>3173</v>
      </c>
      <c r="F32" s="650"/>
      <c r="G32" s="650"/>
      <c r="H32" s="649"/>
      <c r="I32" s="649"/>
      <c r="J32" s="651"/>
      <c r="K32" s="651"/>
      <c r="L32" s="648"/>
    </row>
    <row r="33" spans="1:12" ht="24" x14ac:dyDescent="0.2">
      <c r="A33" s="652">
        <v>1605</v>
      </c>
      <c r="B33" s="203" t="s">
        <v>12</v>
      </c>
      <c r="C33" s="207" t="s">
        <v>11</v>
      </c>
      <c r="D33" s="207" t="s">
        <v>280</v>
      </c>
      <c r="E33" s="207" t="s">
        <v>281</v>
      </c>
      <c r="F33" s="653" t="s">
        <v>8</v>
      </c>
      <c r="G33" s="653"/>
      <c r="H33" s="650"/>
      <c r="I33" s="650"/>
      <c r="J33" s="650"/>
      <c r="K33" s="650"/>
      <c r="L33" s="650"/>
    </row>
    <row r="34" spans="1:12" x14ac:dyDescent="0.2">
      <c r="A34" s="652"/>
      <c r="B34" s="651" t="s">
        <v>4845</v>
      </c>
      <c r="C34" s="654" t="s">
        <v>4850</v>
      </c>
      <c r="D34" s="655">
        <v>43399</v>
      </c>
      <c r="E34" s="651" t="s">
        <v>1185</v>
      </c>
      <c r="F34" s="651" t="s">
        <v>4851</v>
      </c>
      <c r="G34" s="651"/>
      <c r="H34" s="649" t="s">
        <v>286</v>
      </c>
      <c r="I34" s="649"/>
      <c r="J34" s="209" t="s">
        <v>287</v>
      </c>
      <c r="K34" s="209" t="s">
        <v>16</v>
      </c>
      <c r="L34" s="210">
        <v>183</v>
      </c>
    </row>
    <row r="35" spans="1:12" x14ac:dyDescent="0.2">
      <c r="A35" s="652"/>
      <c r="B35" s="651"/>
      <c r="C35" s="654"/>
      <c r="D35" s="655"/>
      <c r="E35" s="651"/>
      <c r="F35" s="651"/>
      <c r="G35" s="651"/>
      <c r="H35" s="649" t="s">
        <v>242</v>
      </c>
      <c r="I35" s="649"/>
      <c r="J35" s="651" t="s">
        <v>287</v>
      </c>
      <c r="K35" s="651" t="s">
        <v>287</v>
      </c>
      <c r="L35" s="648">
        <v>0</v>
      </c>
    </row>
    <row r="36" spans="1:12" x14ac:dyDescent="0.2">
      <c r="A36" s="652"/>
      <c r="B36" s="651"/>
      <c r="C36" s="654"/>
      <c r="D36" s="655"/>
      <c r="E36" s="651"/>
      <c r="F36" s="651"/>
      <c r="G36" s="651"/>
      <c r="H36" s="649"/>
      <c r="I36" s="649"/>
      <c r="J36" s="651"/>
      <c r="K36" s="651"/>
      <c r="L36" s="648"/>
    </row>
    <row r="37" spans="1:12" ht="24" x14ac:dyDescent="0.2">
      <c r="A37" s="652"/>
      <c r="B37" s="203" t="s">
        <v>6</v>
      </c>
      <c r="C37" s="207" t="s">
        <v>5</v>
      </c>
      <c r="D37" s="207" t="s">
        <v>288</v>
      </c>
      <c r="E37" s="207" t="s">
        <v>289</v>
      </c>
      <c r="F37" s="650"/>
      <c r="G37" s="650"/>
      <c r="H37" s="649" t="s">
        <v>290</v>
      </c>
      <c r="I37" s="649"/>
      <c r="J37" s="651" t="s">
        <v>287</v>
      </c>
      <c r="K37" s="651" t="s">
        <v>16</v>
      </c>
      <c r="L37" s="648">
        <v>801.79</v>
      </c>
    </row>
    <row r="38" spans="1:12" ht="24" x14ac:dyDescent="0.2">
      <c r="A38" s="652"/>
      <c r="B38" s="209" t="s">
        <v>439</v>
      </c>
      <c r="C38" s="209" t="s">
        <v>4851</v>
      </c>
      <c r="D38" s="211">
        <v>43408</v>
      </c>
      <c r="E38" s="209" t="s">
        <v>4852</v>
      </c>
      <c r="F38" s="650"/>
      <c r="G38" s="650"/>
      <c r="H38" s="649"/>
      <c r="I38" s="649"/>
      <c r="J38" s="651"/>
      <c r="K38" s="651"/>
      <c r="L38" s="648"/>
    </row>
    <row r="39" spans="1:12" ht="24" x14ac:dyDescent="0.2">
      <c r="A39" s="652">
        <v>1606</v>
      </c>
      <c r="B39" s="203" t="s">
        <v>12</v>
      </c>
      <c r="C39" s="207" t="s">
        <v>11</v>
      </c>
      <c r="D39" s="207" t="s">
        <v>280</v>
      </c>
      <c r="E39" s="207" t="s">
        <v>281</v>
      </c>
      <c r="F39" s="653" t="s">
        <v>8</v>
      </c>
      <c r="G39" s="653"/>
      <c r="H39" s="650"/>
      <c r="I39" s="650"/>
      <c r="J39" s="650"/>
      <c r="K39" s="650"/>
      <c r="L39" s="650"/>
    </row>
    <row r="40" spans="1:12" x14ac:dyDescent="0.2">
      <c r="A40" s="652"/>
      <c r="B40" s="651" t="s">
        <v>4845</v>
      </c>
      <c r="C40" s="654" t="s">
        <v>4850</v>
      </c>
      <c r="D40" s="655">
        <v>43399</v>
      </c>
      <c r="E40" s="651" t="s">
        <v>1185</v>
      </c>
      <c r="F40" s="651" t="s">
        <v>4853</v>
      </c>
      <c r="G40" s="651"/>
      <c r="H40" s="649" t="s">
        <v>286</v>
      </c>
      <c r="I40" s="649"/>
      <c r="J40" s="209" t="s">
        <v>287</v>
      </c>
      <c r="K40" s="209" t="s">
        <v>16</v>
      </c>
      <c r="L40" s="210">
        <v>202</v>
      </c>
    </row>
    <row r="41" spans="1:12" x14ac:dyDescent="0.2">
      <c r="A41" s="652"/>
      <c r="B41" s="651"/>
      <c r="C41" s="654"/>
      <c r="D41" s="655"/>
      <c r="E41" s="651"/>
      <c r="F41" s="651"/>
      <c r="G41" s="651"/>
      <c r="H41" s="649" t="s">
        <v>242</v>
      </c>
      <c r="I41" s="649"/>
      <c r="J41" s="651" t="s">
        <v>16</v>
      </c>
      <c r="K41" s="651" t="s">
        <v>287</v>
      </c>
      <c r="L41" s="648">
        <v>1541</v>
      </c>
    </row>
    <row r="42" spans="1:12" x14ac:dyDescent="0.2">
      <c r="A42" s="652"/>
      <c r="B42" s="651"/>
      <c r="C42" s="654"/>
      <c r="D42" s="655"/>
      <c r="E42" s="651"/>
      <c r="F42" s="651"/>
      <c r="G42" s="651"/>
      <c r="H42" s="649"/>
      <c r="I42" s="649"/>
      <c r="J42" s="651"/>
      <c r="K42" s="651"/>
      <c r="L42" s="648"/>
    </row>
    <row r="43" spans="1:12" ht="24" x14ac:dyDescent="0.2">
      <c r="A43" s="652"/>
      <c r="B43" s="203" t="s">
        <v>6</v>
      </c>
      <c r="C43" s="207" t="s">
        <v>5</v>
      </c>
      <c r="D43" s="207" t="s">
        <v>288</v>
      </c>
      <c r="E43" s="207" t="s">
        <v>289</v>
      </c>
      <c r="F43" s="650"/>
      <c r="G43" s="650"/>
      <c r="H43" s="649" t="s">
        <v>290</v>
      </c>
      <c r="I43" s="649"/>
      <c r="J43" s="651" t="s">
        <v>287</v>
      </c>
      <c r="K43" s="651" t="s">
        <v>287</v>
      </c>
      <c r="L43" s="648">
        <v>0</v>
      </c>
    </row>
    <row r="44" spans="1:12" ht="24" x14ac:dyDescent="0.2">
      <c r="A44" s="652"/>
      <c r="B44" s="209" t="s">
        <v>439</v>
      </c>
      <c r="C44" s="209" t="s">
        <v>4853</v>
      </c>
      <c r="D44" s="211">
        <v>43408</v>
      </c>
      <c r="E44" s="209" t="s">
        <v>4852</v>
      </c>
      <c r="F44" s="650"/>
      <c r="G44" s="650"/>
      <c r="H44" s="649"/>
      <c r="I44" s="649"/>
      <c r="J44" s="651"/>
      <c r="K44" s="651"/>
      <c r="L44" s="648"/>
    </row>
    <row r="45" spans="1:12" ht="24" x14ac:dyDescent="0.2">
      <c r="A45" s="652">
        <v>1607</v>
      </c>
      <c r="B45" s="203" t="s">
        <v>12</v>
      </c>
      <c r="C45" s="207" t="s">
        <v>11</v>
      </c>
      <c r="D45" s="207" t="s">
        <v>280</v>
      </c>
      <c r="E45" s="207" t="s">
        <v>281</v>
      </c>
      <c r="F45" s="653" t="s">
        <v>8</v>
      </c>
      <c r="G45" s="653"/>
      <c r="H45" s="650"/>
      <c r="I45" s="650"/>
      <c r="J45" s="650"/>
      <c r="K45" s="650"/>
      <c r="L45" s="650"/>
    </row>
    <row r="46" spans="1:12" x14ac:dyDescent="0.2">
      <c r="A46" s="652"/>
      <c r="B46" s="651" t="s">
        <v>4845</v>
      </c>
      <c r="C46" s="654" t="s">
        <v>4854</v>
      </c>
      <c r="D46" s="655">
        <v>43418</v>
      </c>
      <c r="E46" s="651" t="s">
        <v>582</v>
      </c>
      <c r="F46" s="651" t="s">
        <v>4855</v>
      </c>
      <c r="G46" s="651"/>
      <c r="H46" s="649" t="s">
        <v>286</v>
      </c>
      <c r="I46" s="649"/>
      <c r="J46" s="209" t="s">
        <v>287</v>
      </c>
      <c r="K46" s="209" t="s">
        <v>16</v>
      </c>
      <c r="L46" s="210">
        <v>847.75</v>
      </c>
    </row>
    <row r="47" spans="1:12" x14ac:dyDescent="0.2">
      <c r="A47" s="652"/>
      <c r="B47" s="651"/>
      <c r="C47" s="654"/>
      <c r="D47" s="655"/>
      <c r="E47" s="651"/>
      <c r="F47" s="651"/>
      <c r="G47" s="651"/>
      <c r="H47" s="649" t="s">
        <v>242</v>
      </c>
      <c r="I47" s="649"/>
      <c r="J47" s="651" t="s">
        <v>287</v>
      </c>
      <c r="K47" s="651" t="s">
        <v>16</v>
      </c>
      <c r="L47" s="648">
        <v>1163</v>
      </c>
    </row>
    <row r="48" spans="1:12" x14ac:dyDescent="0.2">
      <c r="A48" s="652"/>
      <c r="B48" s="651"/>
      <c r="C48" s="654"/>
      <c r="D48" s="655"/>
      <c r="E48" s="651"/>
      <c r="F48" s="651"/>
      <c r="G48" s="651"/>
      <c r="H48" s="649"/>
      <c r="I48" s="649"/>
      <c r="J48" s="651"/>
      <c r="K48" s="651"/>
      <c r="L48" s="648"/>
    </row>
    <row r="49" spans="1:12" ht="24" x14ac:dyDescent="0.2">
      <c r="A49" s="652"/>
      <c r="B49" s="203" t="s">
        <v>6</v>
      </c>
      <c r="C49" s="207" t="s">
        <v>5</v>
      </c>
      <c r="D49" s="207" t="s">
        <v>288</v>
      </c>
      <c r="E49" s="207" t="s">
        <v>289</v>
      </c>
      <c r="F49" s="650"/>
      <c r="G49" s="650"/>
      <c r="H49" s="649" t="s">
        <v>290</v>
      </c>
      <c r="I49" s="649"/>
      <c r="J49" s="651" t="s">
        <v>287</v>
      </c>
      <c r="K49" s="651" t="s">
        <v>16</v>
      </c>
      <c r="L49" s="648">
        <v>265</v>
      </c>
    </row>
    <row r="50" spans="1:12" ht="24" x14ac:dyDescent="0.2">
      <c r="A50" s="652"/>
      <c r="B50" s="209" t="s">
        <v>439</v>
      </c>
      <c r="C50" s="209" t="s">
        <v>4855</v>
      </c>
      <c r="D50" s="211">
        <v>43425</v>
      </c>
      <c r="E50" s="209" t="s">
        <v>4856</v>
      </c>
      <c r="F50" s="650"/>
      <c r="G50" s="650"/>
      <c r="H50" s="649"/>
      <c r="I50" s="649"/>
      <c r="J50" s="651"/>
      <c r="K50" s="651"/>
      <c r="L50" s="648"/>
    </row>
    <row r="51" spans="1:12" ht="24" x14ac:dyDescent="0.2">
      <c r="A51" s="652">
        <v>1608</v>
      </c>
      <c r="B51" s="203" t="s">
        <v>12</v>
      </c>
      <c r="C51" s="207" t="s">
        <v>11</v>
      </c>
      <c r="D51" s="207" t="s">
        <v>280</v>
      </c>
      <c r="E51" s="207" t="s">
        <v>281</v>
      </c>
      <c r="F51" s="653" t="s">
        <v>8</v>
      </c>
      <c r="G51" s="653"/>
      <c r="H51" s="650"/>
      <c r="I51" s="650"/>
      <c r="J51" s="650"/>
      <c r="K51" s="650"/>
      <c r="L51" s="650"/>
    </row>
    <row r="52" spans="1:12" x14ac:dyDescent="0.2">
      <c r="A52" s="652"/>
      <c r="B52" s="651" t="s">
        <v>4845</v>
      </c>
      <c r="C52" s="654" t="s">
        <v>4854</v>
      </c>
      <c r="D52" s="655">
        <v>43418</v>
      </c>
      <c r="E52" s="651" t="s">
        <v>582</v>
      </c>
      <c r="F52" s="651" t="s">
        <v>4857</v>
      </c>
      <c r="G52" s="651"/>
      <c r="H52" s="649" t="s">
        <v>286</v>
      </c>
      <c r="I52" s="649"/>
      <c r="J52" s="209" t="s">
        <v>287</v>
      </c>
      <c r="K52" s="209" t="s">
        <v>16</v>
      </c>
      <c r="L52" s="210">
        <v>750.3</v>
      </c>
    </row>
    <row r="53" spans="1:12" x14ac:dyDescent="0.2">
      <c r="A53" s="652"/>
      <c r="B53" s="651"/>
      <c r="C53" s="654"/>
      <c r="D53" s="655"/>
      <c r="E53" s="651"/>
      <c r="F53" s="651"/>
      <c r="G53" s="651"/>
      <c r="H53" s="649" t="s">
        <v>242</v>
      </c>
      <c r="I53" s="649"/>
      <c r="J53" s="651" t="s">
        <v>287</v>
      </c>
      <c r="K53" s="651" t="s">
        <v>16</v>
      </c>
      <c r="L53" s="648">
        <v>730.75</v>
      </c>
    </row>
    <row r="54" spans="1:12" x14ac:dyDescent="0.2">
      <c r="A54" s="652"/>
      <c r="B54" s="651"/>
      <c r="C54" s="654"/>
      <c r="D54" s="655"/>
      <c r="E54" s="651"/>
      <c r="F54" s="651"/>
      <c r="G54" s="651"/>
      <c r="H54" s="649"/>
      <c r="I54" s="649"/>
      <c r="J54" s="651"/>
      <c r="K54" s="651"/>
      <c r="L54" s="648"/>
    </row>
    <row r="55" spans="1:12" ht="24" x14ac:dyDescent="0.2">
      <c r="A55" s="652"/>
      <c r="B55" s="203" t="s">
        <v>6</v>
      </c>
      <c r="C55" s="207" t="s">
        <v>5</v>
      </c>
      <c r="D55" s="207" t="s">
        <v>288</v>
      </c>
      <c r="E55" s="207" t="s">
        <v>289</v>
      </c>
      <c r="F55" s="650"/>
      <c r="G55" s="650"/>
      <c r="H55" s="649" t="s">
        <v>290</v>
      </c>
      <c r="I55" s="649"/>
      <c r="J55" s="651" t="s">
        <v>287</v>
      </c>
      <c r="K55" s="651" t="s">
        <v>287</v>
      </c>
      <c r="L55" s="648">
        <v>0</v>
      </c>
    </row>
    <row r="56" spans="1:12" ht="24" x14ac:dyDescent="0.2">
      <c r="A56" s="652"/>
      <c r="B56" s="209" t="s">
        <v>439</v>
      </c>
      <c r="C56" s="209" t="s">
        <v>4857</v>
      </c>
      <c r="D56" s="211">
        <v>43425</v>
      </c>
      <c r="E56" s="209" t="s">
        <v>4856</v>
      </c>
      <c r="F56" s="650"/>
      <c r="G56" s="650"/>
      <c r="H56" s="649"/>
      <c r="I56" s="649"/>
      <c r="J56" s="651"/>
      <c r="K56" s="651"/>
      <c r="L56" s="648"/>
    </row>
    <row r="57" spans="1:12" ht="24" x14ac:dyDescent="0.2">
      <c r="A57" s="652">
        <v>1609</v>
      </c>
      <c r="B57" s="203" t="s">
        <v>12</v>
      </c>
      <c r="C57" s="207" t="s">
        <v>11</v>
      </c>
      <c r="D57" s="207" t="s">
        <v>280</v>
      </c>
      <c r="E57" s="207" t="s">
        <v>281</v>
      </c>
      <c r="F57" s="653" t="s">
        <v>8</v>
      </c>
      <c r="G57" s="653"/>
      <c r="H57" s="650"/>
      <c r="I57" s="650"/>
      <c r="J57" s="650"/>
      <c r="K57" s="650"/>
      <c r="L57" s="650"/>
    </row>
    <row r="58" spans="1:12" x14ac:dyDescent="0.2">
      <c r="A58" s="652"/>
      <c r="B58" s="651" t="s">
        <v>4845</v>
      </c>
      <c r="C58" s="654" t="s">
        <v>4858</v>
      </c>
      <c r="D58" s="655">
        <v>43433</v>
      </c>
      <c r="E58" s="651" t="s">
        <v>561</v>
      </c>
      <c r="F58" s="651" t="s">
        <v>4859</v>
      </c>
      <c r="G58" s="651"/>
      <c r="H58" s="649" t="s">
        <v>286</v>
      </c>
      <c r="I58" s="649"/>
      <c r="J58" s="209" t="s">
        <v>287</v>
      </c>
      <c r="K58" s="209" t="s">
        <v>16</v>
      </c>
      <c r="L58" s="210">
        <v>669</v>
      </c>
    </row>
    <row r="59" spans="1:12" x14ac:dyDescent="0.2">
      <c r="A59" s="652"/>
      <c r="B59" s="651"/>
      <c r="C59" s="654"/>
      <c r="D59" s="655"/>
      <c r="E59" s="651"/>
      <c r="F59" s="651"/>
      <c r="G59" s="651"/>
      <c r="H59" s="649" t="s">
        <v>242</v>
      </c>
      <c r="I59" s="649"/>
      <c r="J59" s="209" t="s">
        <v>16</v>
      </c>
      <c r="K59" s="209" t="s">
        <v>287</v>
      </c>
      <c r="L59" s="210">
        <v>1000</v>
      </c>
    </row>
    <row r="60" spans="1:12" ht="24" x14ac:dyDescent="0.2">
      <c r="A60" s="652"/>
      <c r="B60" s="203" t="s">
        <v>6</v>
      </c>
      <c r="C60" s="207" t="s">
        <v>5</v>
      </c>
      <c r="D60" s="207" t="s">
        <v>288</v>
      </c>
      <c r="E60" s="207" t="s">
        <v>289</v>
      </c>
      <c r="F60" s="650"/>
      <c r="G60" s="650"/>
      <c r="H60" s="649" t="s">
        <v>290</v>
      </c>
      <c r="I60" s="649"/>
      <c r="J60" s="651" t="s">
        <v>287</v>
      </c>
      <c r="K60" s="651" t="s">
        <v>16</v>
      </c>
      <c r="L60" s="648">
        <v>867.01</v>
      </c>
    </row>
    <row r="61" spans="1:12" ht="24" x14ac:dyDescent="0.2">
      <c r="A61" s="652"/>
      <c r="B61" s="209" t="s">
        <v>439</v>
      </c>
      <c r="C61" s="209" t="s">
        <v>4859</v>
      </c>
      <c r="D61" s="211">
        <v>43437</v>
      </c>
      <c r="E61" s="209" t="s">
        <v>4860</v>
      </c>
      <c r="F61" s="650"/>
      <c r="G61" s="650"/>
      <c r="H61" s="649"/>
      <c r="I61" s="649"/>
      <c r="J61" s="651"/>
      <c r="K61" s="651"/>
      <c r="L61" s="648"/>
    </row>
    <row r="62" spans="1:12" ht="24" x14ac:dyDescent="0.2">
      <c r="A62" s="652">
        <v>1610</v>
      </c>
      <c r="B62" s="203" t="s">
        <v>12</v>
      </c>
      <c r="C62" s="207" t="s">
        <v>11</v>
      </c>
      <c r="D62" s="207" t="s">
        <v>280</v>
      </c>
      <c r="E62" s="207" t="s">
        <v>281</v>
      </c>
      <c r="F62" s="653" t="s">
        <v>8</v>
      </c>
      <c r="G62" s="653"/>
      <c r="H62" s="650"/>
      <c r="I62" s="650"/>
      <c r="J62" s="650"/>
      <c r="K62" s="650"/>
      <c r="L62" s="650"/>
    </row>
    <row r="63" spans="1:12" x14ac:dyDescent="0.2">
      <c r="A63" s="652"/>
      <c r="B63" s="651" t="s">
        <v>4845</v>
      </c>
      <c r="C63" s="654" t="s">
        <v>4861</v>
      </c>
      <c r="D63" s="655">
        <v>43474</v>
      </c>
      <c r="E63" s="651" t="s">
        <v>4862</v>
      </c>
      <c r="F63" s="651" t="s">
        <v>4863</v>
      </c>
      <c r="G63" s="651"/>
      <c r="H63" s="649" t="s">
        <v>286</v>
      </c>
      <c r="I63" s="649"/>
      <c r="J63" s="209" t="s">
        <v>287</v>
      </c>
      <c r="K63" s="209" t="s">
        <v>16</v>
      </c>
      <c r="L63" s="210">
        <v>614.42999999999995</v>
      </c>
    </row>
    <row r="64" spans="1:12" x14ac:dyDescent="0.2">
      <c r="A64" s="652"/>
      <c r="B64" s="651"/>
      <c r="C64" s="654"/>
      <c r="D64" s="655"/>
      <c r="E64" s="651"/>
      <c r="F64" s="651"/>
      <c r="G64" s="651"/>
      <c r="H64" s="649" t="s">
        <v>242</v>
      </c>
      <c r="I64" s="649"/>
      <c r="J64" s="209" t="s">
        <v>287</v>
      </c>
      <c r="K64" s="209" t="s">
        <v>16</v>
      </c>
      <c r="L64" s="210">
        <v>1569.53</v>
      </c>
    </row>
    <row r="65" spans="1:12" ht="24" x14ac:dyDescent="0.2">
      <c r="A65" s="652"/>
      <c r="B65" s="203" t="s">
        <v>6</v>
      </c>
      <c r="C65" s="207" t="s">
        <v>5</v>
      </c>
      <c r="D65" s="207" t="s">
        <v>288</v>
      </c>
      <c r="E65" s="207" t="s">
        <v>289</v>
      </c>
      <c r="F65" s="650"/>
      <c r="G65" s="650"/>
      <c r="H65" s="649" t="s">
        <v>290</v>
      </c>
      <c r="I65" s="649"/>
      <c r="J65" s="651" t="s">
        <v>287</v>
      </c>
      <c r="K65" s="651" t="s">
        <v>16</v>
      </c>
      <c r="L65" s="648">
        <v>80</v>
      </c>
    </row>
    <row r="66" spans="1:12" ht="24" x14ac:dyDescent="0.2">
      <c r="A66" s="652"/>
      <c r="B66" s="209" t="s">
        <v>439</v>
      </c>
      <c r="C66" s="209" t="s">
        <v>4863</v>
      </c>
      <c r="D66" s="211">
        <v>43478</v>
      </c>
      <c r="E66" s="209" t="s">
        <v>1987</v>
      </c>
      <c r="F66" s="650"/>
      <c r="G66" s="650"/>
      <c r="H66" s="649"/>
      <c r="I66" s="649"/>
      <c r="J66" s="651"/>
      <c r="K66" s="651"/>
      <c r="L66" s="648"/>
    </row>
    <row r="67" spans="1:12" ht="24" x14ac:dyDescent="0.2">
      <c r="A67" s="652">
        <v>1611</v>
      </c>
      <c r="B67" s="203" t="s">
        <v>12</v>
      </c>
      <c r="C67" s="207" t="s">
        <v>11</v>
      </c>
      <c r="D67" s="207" t="s">
        <v>280</v>
      </c>
      <c r="E67" s="207" t="s">
        <v>281</v>
      </c>
      <c r="F67" s="653" t="s">
        <v>8</v>
      </c>
      <c r="G67" s="653"/>
      <c r="H67" s="650"/>
      <c r="I67" s="650"/>
      <c r="J67" s="650"/>
      <c r="K67" s="650"/>
      <c r="L67" s="650"/>
    </row>
    <row r="68" spans="1:12" x14ac:dyDescent="0.2">
      <c r="A68" s="652"/>
      <c r="B68" s="651" t="s">
        <v>4845</v>
      </c>
      <c r="C68" s="654" t="s">
        <v>4864</v>
      </c>
      <c r="D68" s="655">
        <v>43525</v>
      </c>
      <c r="E68" s="651" t="s">
        <v>417</v>
      </c>
      <c r="F68" s="651" t="s">
        <v>2883</v>
      </c>
      <c r="G68" s="651"/>
      <c r="H68" s="649" t="s">
        <v>286</v>
      </c>
      <c r="I68" s="649"/>
      <c r="J68" s="209" t="s">
        <v>287</v>
      </c>
      <c r="K68" s="209" t="s">
        <v>16</v>
      </c>
      <c r="L68" s="210">
        <v>165.17</v>
      </c>
    </row>
    <row r="69" spans="1:12" x14ac:dyDescent="0.2">
      <c r="A69" s="652"/>
      <c r="B69" s="651"/>
      <c r="C69" s="654"/>
      <c r="D69" s="655"/>
      <c r="E69" s="651"/>
      <c r="F69" s="651"/>
      <c r="G69" s="651"/>
      <c r="H69" s="649" t="s">
        <v>242</v>
      </c>
      <c r="I69" s="649"/>
      <c r="J69" s="209" t="s">
        <v>287</v>
      </c>
      <c r="K69" s="209" t="s">
        <v>16</v>
      </c>
      <c r="L69" s="210">
        <v>538.4</v>
      </c>
    </row>
    <row r="70" spans="1:12" ht="24" x14ac:dyDescent="0.2">
      <c r="A70" s="652"/>
      <c r="B70" s="203" t="s">
        <v>6</v>
      </c>
      <c r="C70" s="207" t="s">
        <v>5</v>
      </c>
      <c r="D70" s="207" t="s">
        <v>288</v>
      </c>
      <c r="E70" s="207" t="s">
        <v>289</v>
      </c>
      <c r="F70" s="650"/>
      <c r="G70" s="650"/>
      <c r="H70" s="649" t="s">
        <v>290</v>
      </c>
      <c r="I70" s="649"/>
      <c r="J70" s="651" t="s">
        <v>287</v>
      </c>
      <c r="K70" s="651" t="s">
        <v>16</v>
      </c>
      <c r="L70" s="648">
        <v>210</v>
      </c>
    </row>
    <row r="71" spans="1:12" ht="24" x14ac:dyDescent="0.2">
      <c r="A71" s="652"/>
      <c r="B71" s="209" t="s">
        <v>439</v>
      </c>
      <c r="C71" s="209" t="s">
        <v>2883</v>
      </c>
      <c r="D71" s="211">
        <v>43526</v>
      </c>
      <c r="E71" s="209" t="s">
        <v>909</v>
      </c>
      <c r="F71" s="650"/>
      <c r="G71" s="650"/>
      <c r="H71" s="649"/>
      <c r="I71" s="649"/>
      <c r="J71" s="651"/>
      <c r="K71" s="651"/>
      <c r="L71" s="648"/>
    </row>
    <row r="72" spans="1:12" ht="24" x14ac:dyDescent="0.2">
      <c r="A72" s="652">
        <v>1612</v>
      </c>
      <c r="B72" s="203" t="s">
        <v>12</v>
      </c>
      <c r="C72" s="207" t="s">
        <v>11</v>
      </c>
      <c r="D72" s="207" t="s">
        <v>280</v>
      </c>
      <c r="E72" s="207" t="s">
        <v>281</v>
      </c>
      <c r="F72" s="653" t="s">
        <v>8</v>
      </c>
      <c r="G72" s="653"/>
      <c r="H72" s="650"/>
      <c r="I72" s="650"/>
      <c r="J72" s="650"/>
      <c r="K72" s="650"/>
      <c r="L72" s="650"/>
    </row>
    <row r="73" spans="1:12" x14ac:dyDescent="0.2">
      <c r="A73" s="652"/>
      <c r="B73" s="651" t="s">
        <v>4845</v>
      </c>
      <c r="C73" s="654" t="s">
        <v>4865</v>
      </c>
      <c r="D73" s="655">
        <v>43546</v>
      </c>
      <c r="E73" s="651" t="s">
        <v>295</v>
      </c>
      <c r="F73" s="651" t="s">
        <v>2699</v>
      </c>
      <c r="G73" s="651"/>
      <c r="H73" s="649" t="s">
        <v>286</v>
      </c>
      <c r="I73" s="649"/>
      <c r="J73" s="209" t="s">
        <v>287</v>
      </c>
      <c r="K73" s="209" t="s">
        <v>16</v>
      </c>
      <c r="L73" s="210">
        <v>495</v>
      </c>
    </row>
    <row r="74" spans="1:12" x14ac:dyDescent="0.2">
      <c r="A74" s="652"/>
      <c r="B74" s="651"/>
      <c r="C74" s="654"/>
      <c r="D74" s="655"/>
      <c r="E74" s="651"/>
      <c r="F74" s="651"/>
      <c r="G74" s="651"/>
      <c r="H74" s="649" t="s">
        <v>242</v>
      </c>
      <c r="I74" s="649"/>
      <c r="J74" s="651" t="s">
        <v>287</v>
      </c>
      <c r="K74" s="651" t="s">
        <v>16</v>
      </c>
      <c r="L74" s="648">
        <v>425.4</v>
      </c>
    </row>
    <row r="75" spans="1:12" x14ac:dyDescent="0.2">
      <c r="A75" s="652"/>
      <c r="B75" s="651"/>
      <c r="C75" s="654"/>
      <c r="D75" s="655"/>
      <c r="E75" s="651"/>
      <c r="F75" s="651"/>
      <c r="G75" s="651"/>
      <c r="H75" s="649"/>
      <c r="I75" s="649"/>
      <c r="J75" s="651"/>
      <c r="K75" s="651"/>
      <c r="L75" s="648"/>
    </row>
    <row r="76" spans="1:12" ht="24" x14ac:dyDescent="0.2">
      <c r="A76" s="652"/>
      <c r="B76" s="203" t="s">
        <v>6</v>
      </c>
      <c r="C76" s="207" t="s">
        <v>5</v>
      </c>
      <c r="D76" s="207" t="s">
        <v>288</v>
      </c>
      <c r="E76" s="207" t="s">
        <v>289</v>
      </c>
      <c r="F76" s="650"/>
      <c r="G76" s="650"/>
      <c r="H76" s="649" t="s">
        <v>290</v>
      </c>
      <c r="I76" s="649"/>
      <c r="J76" s="651" t="s">
        <v>287</v>
      </c>
      <c r="K76" s="651" t="s">
        <v>16</v>
      </c>
      <c r="L76" s="648">
        <v>700</v>
      </c>
    </row>
    <row r="77" spans="1:12" ht="24" x14ac:dyDescent="0.2">
      <c r="A77" s="652"/>
      <c r="B77" s="209" t="s">
        <v>439</v>
      </c>
      <c r="C77" s="209" t="s">
        <v>2699</v>
      </c>
      <c r="D77" s="211">
        <v>43553</v>
      </c>
      <c r="E77" s="209" t="s">
        <v>336</v>
      </c>
      <c r="F77" s="650"/>
      <c r="G77" s="650"/>
      <c r="H77" s="649"/>
      <c r="I77" s="649"/>
      <c r="J77" s="651"/>
      <c r="K77" s="651"/>
      <c r="L77" s="648"/>
    </row>
    <row r="78" spans="1:12" ht="24" x14ac:dyDescent="0.2">
      <c r="A78" s="652">
        <v>1613</v>
      </c>
      <c r="B78" s="203" t="s">
        <v>12</v>
      </c>
      <c r="C78" s="207" t="s">
        <v>11</v>
      </c>
      <c r="D78" s="207" t="s">
        <v>280</v>
      </c>
      <c r="E78" s="207" t="s">
        <v>281</v>
      </c>
      <c r="F78" s="653" t="s">
        <v>8</v>
      </c>
      <c r="G78" s="653"/>
      <c r="H78" s="650"/>
      <c r="I78" s="650"/>
      <c r="J78" s="650"/>
      <c r="K78" s="650"/>
      <c r="L78" s="650"/>
    </row>
    <row r="79" spans="1:12" x14ac:dyDescent="0.2">
      <c r="A79" s="652"/>
      <c r="B79" s="651" t="s">
        <v>4866</v>
      </c>
      <c r="C79" s="654" t="s">
        <v>4867</v>
      </c>
      <c r="D79" s="655">
        <v>43382</v>
      </c>
      <c r="E79" s="651" t="s">
        <v>835</v>
      </c>
      <c r="F79" s="651" t="s">
        <v>4868</v>
      </c>
      <c r="G79" s="651"/>
      <c r="H79" s="649" t="s">
        <v>286</v>
      </c>
      <c r="I79" s="649"/>
      <c r="J79" s="209" t="s">
        <v>16</v>
      </c>
      <c r="K79" s="209" t="s">
        <v>287</v>
      </c>
      <c r="L79" s="210">
        <v>589.5</v>
      </c>
    </row>
    <row r="80" spans="1:12" x14ac:dyDescent="0.2">
      <c r="A80" s="652"/>
      <c r="B80" s="651"/>
      <c r="C80" s="654"/>
      <c r="D80" s="655"/>
      <c r="E80" s="651"/>
      <c r="F80" s="651"/>
      <c r="G80" s="651"/>
      <c r="H80" s="649" t="s">
        <v>242</v>
      </c>
      <c r="I80" s="649"/>
      <c r="J80" s="209" t="s">
        <v>16</v>
      </c>
      <c r="K80" s="209" t="s">
        <v>287</v>
      </c>
      <c r="L80" s="210">
        <v>321.39999999999998</v>
      </c>
    </row>
    <row r="81" spans="1:12" ht="24" x14ac:dyDescent="0.2">
      <c r="A81" s="652"/>
      <c r="B81" s="203" t="s">
        <v>6</v>
      </c>
      <c r="C81" s="207" t="s">
        <v>5</v>
      </c>
      <c r="D81" s="207" t="s">
        <v>288</v>
      </c>
      <c r="E81" s="207" t="s">
        <v>289</v>
      </c>
      <c r="F81" s="650"/>
      <c r="G81" s="650"/>
      <c r="H81" s="649" t="s">
        <v>290</v>
      </c>
      <c r="I81" s="649"/>
      <c r="J81" s="651" t="s">
        <v>16</v>
      </c>
      <c r="K81" s="651" t="s">
        <v>287</v>
      </c>
      <c r="L81" s="648">
        <v>393.13</v>
      </c>
    </row>
    <row r="82" spans="1:12" ht="24" x14ac:dyDescent="0.2">
      <c r="A82" s="652"/>
      <c r="B82" s="209" t="s">
        <v>832</v>
      </c>
      <c r="C82" s="209" t="s">
        <v>4868</v>
      </c>
      <c r="D82" s="211">
        <v>43389</v>
      </c>
      <c r="E82" s="209" t="s">
        <v>4869</v>
      </c>
      <c r="F82" s="650"/>
      <c r="G82" s="650"/>
      <c r="H82" s="649"/>
      <c r="I82" s="649"/>
      <c r="J82" s="651"/>
      <c r="K82" s="651"/>
      <c r="L82" s="648"/>
    </row>
    <row r="83" spans="1:12" ht="24" x14ac:dyDescent="0.2">
      <c r="A83" s="652">
        <v>1614</v>
      </c>
      <c r="B83" s="203" t="s">
        <v>12</v>
      </c>
      <c r="C83" s="207" t="s">
        <v>11</v>
      </c>
      <c r="D83" s="207" t="s">
        <v>280</v>
      </c>
      <c r="E83" s="207" t="s">
        <v>281</v>
      </c>
      <c r="F83" s="653" t="s">
        <v>8</v>
      </c>
      <c r="G83" s="653"/>
      <c r="H83" s="650"/>
      <c r="I83" s="650"/>
      <c r="J83" s="650"/>
      <c r="K83" s="650"/>
      <c r="L83" s="650"/>
    </row>
    <row r="84" spans="1:12" x14ac:dyDescent="0.2">
      <c r="A84" s="652"/>
      <c r="B84" s="651" t="s">
        <v>4866</v>
      </c>
      <c r="C84" s="651" t="s">
        <v>4870</v>
      </c>
      <c r="D84" s="655">
        <v>43488</v>
      </c>
      <c r="E84" s="651" t="s">
        <v>867</v>
      </c>
      <c r="F84" s="651" t="s">
        <v>4298</v>
      </c>
      <c r="G84" s="651"/>
      <c r="H84" s="649" t="s">
        <v>286</v>
      </c>
      <c r="I84" s="649"/>
      <c r="J84" s="209" t="s">
        <v>287</v>
      </c>
      <c r="K84" s="209" t="s">
        <v>16</v>
      </c>
      <c r="L84" s="210">
        <v>600</v>
      </c>
    </row>
    <row r="85" spans="1:12" x14ac:dyDescent="0.2">
      <c r="A85" s="652"/>
      <c r="B85" s="651"/>
      <c r="C85" s="651"/>
      <c r="D85" s="655"/>
      <c r="E85" s="651"/>
      <c r="F85" s="651"/>
      <c r="G85" s="651"/>
      <c r="H85" s="649" t="s">
        <v>242</v>
      </c>
      <c r="I85" s="649"/>
      <c r="J85" s="209" t="s">
        <v>287</v>
      </c>
      <c r="K85" s="209" t="s">
        <v>16</v>
      </c>
      <c r="L85" s="210">
        <v>1995.51</v>
      </c>
    </row>
    <row r="86" spans="1:12" ht="24" x14ac:dyDescent="0.2">
      <c r="A86" s="652"/>
      <c r="B86" s="203" t="s">
        <v>6</v>
      </c>
      <c r="C86" s="207" t="s">
        <v>5</v>
      </c>
      <c r="D86" s="207" t="s">
        <v>288</v>
      </c>
      <c r="E86" s="207" t="s">
        <v>289</v>
      </c>
      <c r="F86" s="650"/>
      <c r="G86" s="650"/>
      <c r="H86" s="649" t="s">
        <v>290</v>
      </c>
      <c r="I86" s="649"/>
      <c r="J86" s="651" t="s">
        <v>287</v>
      </c>
      <c r="K86" s="651" t="s">
        <v>16</v>
      </c>
      <c r="L86" s="648">
        <v>760</v>
      </c>
    </row>
    <row r="87" spans="1:12" ht="24" x14ac:dyDescent="0.2">
      <c r="A87" s="652"/>
      <c r="B87" s="209" t="s">
        <v>832</v>
      </c>
      <c r="C87" s="209" t="s">
        <v>4298</v>
      </c>
      <c r="D87" s="211">
        <v>43492</v>
      </c>
      <c r="E87" s="209" t="s">
        <v>4871</v>
      </c>
      <c r="F87" s="650"/>
      <c r="G87" s="650"/>
      <c r="H87" s="649"/>
      <c r="I87" s="649"/>
      <c r="J87" s="651"/>
      <c r="K87" s="651"/>
      <c r="L87" s="648"/>
    </row>
    <row r="88" spans="1:12" ht="24" x14ac:dyDescent="0.2">
      <c r="A88" s="652">
        <v>1615</v>
      </c>
      <c r="B88" s="203" t="s">
        <v>12</v>
      </c>
      <c r="C88" s="207" t="s">
        <v>11</v>
      </c>
      <c r="D88" s="207" t="s">
        <v>280</v>
      </c>
      <c r="E88" s="207" t="s">
        <v>281</v>
      </c>
      <c r="F88" s="653" t="s">
        <v>8</v>
      </c>
      <c r="G88" s="653"/>
      <c r="H88" s="650"/>
      <c r="I88" s="650"/>
      <c r="J88" s="650"/>
      <c r="K88" s="650"/>
      <c r="L88" s="650"/>
    </row>
    <row r="89" spans="1:12" x14ac:dyDescent="0.2">
      <c r="A89" s="652"/>
      <c r="B89" s="651" t="s">
        <v>4866</v>
      </c>
      <c r="C89" s="651" t="s">
        <v>4872</v>
      </c>
      <c r="D89" s="655">
        <v>43537</v>
      </c>
      <c r="E89" s="651" t="s">
        <v>377</v>
      </c>
      <c r="F89" s="651" t="s">
        <v>1290</v>
      </c>
      <c r="G89" s="651"/>
      <c r="H89" s="649" t="s">
        <v>286</v>
      </c>
      <c r="I89" s="649"/>
      <c r="J89" s="209" t="s">
        <v>287</v>
      </c>
      <c r="K89" s="209" t="s">
        <v>16</v>
      </c>
      <c r="L89" s="210">
        <v>474</v>
      </c>
    </row>
    <row r="90" spans="1:12" x14ac:dyDescent="0.2">
      <c r="A90" s="652"/>
      <c r="B90" s="651"/>
      <c r="C90" s="651"/>
      <c r="D90" s="655"/>
      <c r="E90" s="651"/>
      <c r="F90" s="651"/>
      <c r="G90" s="651"/>
      <c r="H90" s="649" t="s">
        <v>242</v>
      </c>
      <c r="I90" s="649"/>
      <c r="J90" s="209" t="s">
        <v>287</v>
      </c>
      <c r="K90" s="209" t="s">
        <v>16</v>
      </c>
      <c r="L90" s="210">
        <v>264.60000000000002</v>
      </c>
    </row>
    <row r="91" spans="1:12" ht="24" x14ac:dyDescent="0.2">
      <c r="A91" s="652"/>
      <c r="B91" s="203" t="s">
        <v>6</v>
      </c>
      <c r="C91" s="207" t="s">
        <v>5</v>
      </c>
      <c r="D91" s="207" t="s">
        <v>288</v>
      </c>
      <c r="E91" s="207" t="s">
        <v>289</v>
      </c>
      <c r="F91" s="650"/>
      <c r="G91" s="650"/>
      <c r="H91" s="649" t="s">
        <v>290</v>
      </c>
      <c r="I91" s="649"/>
      <c r="J91" s="651" t="s">
        <v>287</v>
      </c>
      <c r="K91" s="651" t="s">
        <v>287</v>
      </c>
      <c r="L91" s="648">
        <v>0</v>
      </c>
    </row>
    <row r="92" spans="1:12" ht="24" x14ac:dyDescent="0.2">
      <c r="A92" s="652"/>
      <c r="B92" s="209" t="s">
        <v>832</v>
      </c>
      <c r="C92" s="209" t="s">
        <v>1290</v>
      </c>
      <c r="D92" s="211">
        <v>43539</v>
      </c>
      <c r="E92" s="209" t="s">
        <v>533</v>
      </c>
      <c r="F92" s="650"/>
      <c r="G92" s="650"/>
      <c r="H92" s="649"/>
      <c r="I92" s="649"/>
      <c r="J92" s="651"/>
      <c r="K92" s="651"/>
      <c r="L92" s="648"/>
    </row>
    <row r="93" spans="1:12" ht="24" x14ac:dyDescent="0.2">
      <c r="A93" s="652">
        <v>1616</v>
      </c>
      <c r="B93" s="203" t="s">
        <v>12</v>
      </c>
      <c r="C93" s="207" t="s">
        <v>11</v>
      </c>
      <c r="D93" s="207" t="s">
        <v>280</v>
      </c>
      <c r="E93" s="207" t="s">
        <v>281</v>
      </c>
      <c r="F93" s="653" t="s">
        <v>8</v>
      </c>
      <c r="G93" s="653"/>
      <c r="H93" s="650"/>
      <c r="I93" s="650"/>
      <c r="J93" s="650"/>
      <c r="K93" s="650"/>
      <c r="L93" s="650"/>
    </row>
    <row r="94" spans="1:12" x14ac:dyDescent="0.2">
      <c r="A94" s="652"/>
      <c r="B94" s="651" t="s">
        <v>4873</v>
      </c>
      <c r="C94" s="654" t="s">
        <v>4874</v>
      </c>
      <c r="D94" s="655">
        <v>43408</v>
      </c>
      <c r="E94" s="651" t="s">
        <v>4875</v>
      </c>
      <c r="F94" s="651" t="s">
        <v>4426</v>
      </c>
      <c r="G94" s="651"/>
      <c r="H94" s="649" t="s">
        <v>286</v>
      </c>
      <c r="I94" s="649"/>
      <c r="J94" s="209" t="s">
        <v>287</v>
      </c>
      <c r="K94" s="209" t="s">
        <v>16</v>
      </c>
      <c r="L94" s="210">
        <v>1405</v>
      </c>
    </row>
    <row r="95" spans="1:12" x14ac:dyDescent="0.2">
      <c r="A95" s="652"/>
      <c r="B95" s="651"/>
      <c r="C95" s="654"/>
      <c r="D95" s="655"/>
      <c r="E95" s="651"/>
      <c r="F95" s="651"/>
      <c r="G95" s="651"/>
      <c r="H95" s="649" t="s">
        <v>242</v>
      </c>
      <c r="I95" s="649"/>
      <c r="J95" s="209" t="s">
        <v>287</v>
      </c>
      <c r="K95" s="209" t="s">
        <v>16</v>
      </c>
      <c r="L95" s="210">
        <v>1243</v>
      </c>
    </row>
    <row r="96" spans="1:12" ht="24" x14ac:dyDescent="0.2">
      <c r="A96" s="652"/>
      <c r="B96" s="203" t="s">
        <v>6</v>
      </c>
      <c r="C96" s="207" t="s">
        <v>5</v>
      </c>
      <c r="D96" s="207" t="s">
        <v>288</v>
      </c>
      <c r="E96" s="207" t="s">
        <v>289</v>
      </c>
      <c r="F96" s="650"/>
      <c r="G96" s="650"/>
      <c r="H96" s="649" t="s">
        <v>290</v>
      </c>
      <c r="I96" s="649"/>
      <c r="J96" s="651" t="s">
        <v>287</v>
      </c>
      <c r="K96" s="651" t="s">
        <v>16</v>
      </c>
      <c r="L96" s="648">
        <v>150</v>
      </c>
    </row>
    <row r="97" spans="1:12" ht="24" x14ac:dyDescent="0.2">
      <c r="A97" s="652"/>
      <c r="B97" s="209" t="s">
        <v>4876</v>
      </c>
      <c r="C97" s="209" t="s">
        <v>4426</v>
      </c>
      <c r="D97" s="211">
        <v>43415</v>
      </c>
      <c r="E97" s="209" t="s">
        <v>4877</v>
      </c>
      <c r="F97" s="650"/>
      <c r="G97" s="650"/>
      <c r="H97" s="649"/>
      <c r="I97" s="649"/>
      <c r="J97" s="651"/>
      <c r="K97" s="651"/>
      <c r="L97" s="648"/>
    </row>
    <row r="98" spans="1:12" ht="24" x14ac:dyDescent="0.2">
      <c r="A98" s="652">
        <v>1617</v>
      </c>
      <c r="B98" s="203" t="s">
        <v>12</v>
      </c>
      <c r="C98" s="207" t="s">
        <v>11</v>
      </c>
      <c r="D98" s="207" t="s">
        <v>280</v>
      </c>
      <c r="E98" s="207" t="s">
        <v>281</v>
      </c>
      <c r="F98" s="653" t="s">
        <v>8</v>
      </c>
      <c r="G98" s="653"/>
      <c r="H98" s="650"/>
      <c r="I98" s="650"/>
      <c r="J98" s="650"/>
      <c r="K98" s="650"/>
      <c r="L98" s="650"/>
    </row>
    <row r="99" spans="1:12" x14ac:dyDescent="0.2">
      <c r="A99" s="652"/>
      <c r="B99" s="651" t="s">
        <v>4878</v>
      </c>
      <c r="C99" s="654" t="s">
        <v>4879</v>
      </c>
      <c r="D99" s="655">
        <v>43396</v>
      </c>
      <c r="E99" s="651" t="s">
        <v>394</v>
      </c>
      <c r="F99" s="651" t="s">
        <v>395</v>
      </c>
      <c r="G99" s="651"/>
      <c r="H99" s="649" t="s">
        <v>286</v>
      </c>
      <c r="I99" s="649"/>
      <c r="J99" s="209" t="s">
        <v>287</v>
      </c>
      <c r="K99" s="209" t="s">
        <v>16</v>
      </c>
      <c r="L99" s="210">
        <v>849</v>
      </c>
    </row>
    <row r="100" spans="1:12" x14ac:dyDescent="0.2">
      <c r="A100" s="652"/>
      <c r="B100" s="651"/>
      <c r="C100" s="654"/>
      <c r="D100" s="655"/>
      <c r="E100" s="651"/>
      <c r="F100" s="651"/>
      <c r="G100" s="651"/>
      <c r="H100" s="649" t="s">
        <v>242</v>
      </c>
      <c r="I100" s="649"/>
      <c r="J100" s="651" t="s">
        <v>287</v>
      </c>
      <c r="K100" s="651" t="s">
        <v>16</v>
      </c>
      <c r="L100" s="648">
        <v>1330.51</v>
      </c>
    </row>
    <row r="101" spans="1:12" x14ac:dyDescent="0.2">
      <c r="A101" s="652"/>
      <c r="B101" s="651"/>
      <c r="C101" s="654"/>
      <c r="D101" s="655"/>
      <c r="E101" s="651"/>
      <c r="F101" s="651"/>
      <c r="G101" s="651"/>
      <c r="H101" s="649"/>
      <c r="I101" s="649"/>
      <c r="J101" s="651"/>
      <c r="K101" s="651"/>
      <c r="L101" s="648"/>
    </row>
    <row r="102" spans="1:12" ht="24" x14ac:dyDescent="0.2">
      <c r="A102" s="652"/>
      <c r="B102" s="203" t="s">
        <v>6</v>
      </c>
      <c r="C102" s="207" t="s">
        <v>5</v>
      </c>
      <c r="D102" s="207" t="s">
        <v>288</v>
      </c>
      <c r="E102" s="207" t="s">
        <v>289</v>
      </c>
      <c r="F102" s="650"/>
      <c r="G102" s="650"/>
      <c r="H102" s="649" t="s">
        <v>290</v>
      </c>
      <c r="I102" s="649"/>
      <c r="J102" s="651" t="s">
        <v>287</v>
      </c>
      <c r="K102" s="651" t="s">
        <v>16</v>
      </c>
      <c r="L102" s="648">
        <v>983.09</v>
      </c>
    </row>
    <row r="103" spans="1:12" ht="24" x14ac:dyDescent="0.2">
      <c r="A103" s="652"/>
      <c r="B103" s="209" t="s">
        <v>317</v>
      </c>
      <c r="C103" s="209" t="s">
        <v>395</v>
      </c>
      <c r="D103" s="211">
        <v>43401</v>
      </c>
      <c r="E103" s="209" t="s">
        <v>2173</v>
      </c>
      <c r="F103" s="650"/>
      <c r="G103" s="650"/>
      <c r="H103" s="649"/>
      <c r="I103" s="649"/>
      <c r="J103" s="651"/>
      <c r="K103" s="651"/>
      <c r="L103" s="648"/>
    </row>
    <row r="104" spans="1:12" ht="24" x14ac:dyDescent="0.2">
      <c r="A104" s="652">
        <v>1618</v>
      </c>
      <c r="B104" s="203" t="s">
        <v>12</v>
      </c>
      <c r="C104" s="207" t="s">
        <v>11</v>
      </c>
      <c r="D104" s="207" t="s">
        <v>280</v>
      </c>
      <c r="E104" s="207" t="s">
        <v>281</v>
      </c>
      <c r="F104" s="653" t="s">
        <v>8</v>
      </c>
      <c r="G104" s="653"/>
      <c r="H104" s="650"/>
      <c r="I104" s="650"/>
      <c r="J104" s="650"/>
      <c r="K104" s="650"/>
      <c r="L104" s="650"/>
    </row>
    <row r="105" spans="1:12" x14ac:dyDescent="0.2">
      <c r="A105" s="652"/>
      <c r="B105" s="651" t="s">
        <v>4878</v>
      </c>
      <c r="C105" s="654" t="s">
        <v>4880</v>
      </c>
      <c r="D105" s="655">
        <v>43535</v>
      </c>
      <c r="E105" s="651" t="s">
        <v>896</v>
      </c>
      <c r="F105" s="651" t="s">
        <v>4881</v>
      </c>
      <c r="G105" s="651"/>
      <c r="H105" s="649" t="s">
        <v>286</v>
      </c>
      <c r="I105" s="649"/>
      <c r="J105" s="209" t="s">
        <v>287</v>
      </c>
      <c r="K105" s="209" t="s">
        <v>16</v>
      </c>
      <c r="L105" s="210">
        <v>228.46</v>
      </c>
    </row>
    <row r="106" spans="1:12" x14ac:dyDescent="0.2">
      <c r="A106" s="652"/>
      <c r="B106" s="651"/>
      <c r="C106" s="654"/>
      <c r="D106" s="655"/>
      <c r="E106" s="651"/>
      <c r="F106" s="651"/>
      <c r="G106" s="651"/>
      <c r="H106" s="649" t="s">
        <v>242</v>
      </c>
      <c r="I106" s="649"/>
      <c r="J106" s="651" t="s">
        <v>287</v>
      </c>
      <c r="K106" s="651" t="s">
        <v>16</v>
      </c>
      <c r="L106" s="648">
        <v>283.39999999999998</v>
      </c>
    </row>
    <row r="107" spans="1:12" x14ac:dyDescent="0.2">
      <c r="A107" s="652"/>
      <c r="B107" s="651"/>
      <c r="C107" s="654"/>
      <c r="D107" s="655"/>
      <c r="E107" s="651"/>
      <c r="F107" s="651"/>
      <c r="G107" s="651"/>
      <c r="H107" s="649"/>
      <c r="I107" s="649"/>
      <c r="J107" s="651"/>
      <c r="K107" s="651"/>
      <c r="L107" s="648"/>
    </row>
    <row r="108" spans="1:12" ht="24" x14ac:dyDescent="0.2">
      <c r="A108" s="652"/>
      <c r="B108" s="203" t="s">
        <v>6</v>
      </c>
      <c r="C108" s="207" t="s">
        <v>5</v>
      </c>
      <c r="D108" s="207" t="s">
        <v>288</v>
      </c>
      <c r="E108" s="207" t="s">
        <v>289</v>
      </c>
      <c r="F108" s="650"/>
      <c r="G108" s="650"/>
      <c r="H108" s="649" t="s">
        <v>290</v>
      </c>
      <c r="I108" s="649"/>
      <c r="J108" s="651" t="s">
        <v>287</v>
      </c>
      <c r="K108" s="651" t="s">
        <v>16</v>
      </c>
      <c r="L108" s="648">
        <v>150</v>
      </c>
    </row>
    <row r="109" spans="1:12" ht="24" x14ac:dyDescent="0.2">
      <c r="A109" s="652"/>
      <c r="B109" s="209" t="s">
        <v>317</v>
      </c>
      <c r="C109" s="209" t="s">
        <v>4881</v>
      </c>
      <c r="D109" s="211">
        <v>43536</v>
      </c>
      <c r="E109" s="209" t="s">
        <v>2624</v>
      </c>
      <c r="F109" s="650"/>
      <c r="G109" s="650"/>
      <c r="H109" s="649"/>
      <c r="I109" s="649"/>
      <c r="J109" s="651"/>
      <c r="K109" s="651"/>
      <c r="L109" s="648"/>
    </row>
    <row r="110" spans="1:12" ht="24" x14ac:dyDescent="0.2">
      <c r="A110" s="652">
        <v>1619</v>
      </c>
      <c r="B110" s="203" t="s">
        <v>12</v>
      </c>
      <c r="C110" s="207" t="s">
        <v>11</v>
      </c>
      <c r="D110" s="207" t="s">
        <v>280</v>
      </c>
      <c r="E110" s="207" t="s">
        <v>281</v>
      </c>
      <c r="F110" s="653" t="s">
        <v>8</v>
      </c>
      <c r="G110" s="653"/>
      <c r="H110" s="650"/>
      <c r="I110" s="650"/>
      <c r="J110" s="650"/>
      <c r="K110" s="650"/>
      <c r="L110" s="650"/>
    </row>
    <row r="111" spans="1:12" x14ac:dyDescent="0.2">
      <c r="A111" s="652"/>
      <c r="B111" s="651" t="s">
        <v>4878</v>
      </c>
      <c r="C111" s="654" t="s">
        <v>4882</v>
      </c>
      <c r="D111" s="655">
        <v>43542</v>
      </c>
      <c r="E111" s="651" t="s">
        <v>377</v>
      </c>
      <c r="F111" s="651" t="s">
        <v>2240</v>
      </c>
      <c r="G111" s="651"/>
      <c r="H111" s="649" t="s">
        <v>286</v>
      </c>
      <c r="I111" s="649"/>
      <c r="J111" s="209" t="s">
        <v>287</v>
      </c>
      <c r="K111" s="209" t="s">
        <v>16</v>
      </c>
      <c r="L111" s="210">
        <v>604.62</v>
      </c>
    </row>
    <row r="112" spans="1:12" x14ac:dyDescent="0.2">
      <c r="A112" s="652"/>
      <c r="B112" s="651"/>
      <c r="C112" s="654"/>
      <c r="D112" s="655"/>
      <c r="E112" s="651"/>
      <c r="F112" s="651"/>
      <c r="G112" s="651"/>
      <c r="H112" s="649" t="s">
        <v>242</v>
      </c>
      <c r="I112" s="649"/>
      <c r="J112" s="651" t="s">
        <v>287</v>
      </c>
      <c r="K112" s="651" t="s">
        <v>16</v>
      </c>
      <c r="L112" s="648">
        <v>303</v>
      </c>
    </row>
    <row r="113" spans="1:12" x14ac:dyDescent="0.2">
      <c r="A113" s="652"/>
      <c r="B113" s="651"/>
      <c r="C113" s="654"/>
      <c r="D113" s="655"/>
      <c r="E113" s="651"/>
      <c r="F113" s="651"/>
      <c r="G113" s="651"/>
      <c r="H113" s="649"/>
      <c r="I113" s="649"/>
      <c r="J113" s="651"/>
      <c r="K113" s="651"/>
      <c r="L113" s="648"/>
    </row>
    <row r="114" spans="1:12" ht="24" x14ac:dyDescent="0.2">
      <c r="A114" s="652"/>
      <c r="B114" s="203" t="s">
        <v>6</v>
      </c>
      <c r="C114" s="207" t="s">
        <v>5</v>
      </c>
      <c r="D114" s="207" t="s">
        <v>288</v>
      </c>
      <c r="E114" s="207" t="s">
        <v>289</v>
      </c>
      <c r="F114" s="650"/>
      <c r="G114" s="650"/>
      <c r="H114" s="649" t="s">
        <v>290</v>
      </c>
      <c r="I114" s="649"/>
      <c r="J114" s="651" t="s">
        <v>287</v>
      </c>
      <c r="K114" s="651" t="s">
        <v>16</v>
      </c>
      <c r="L114" s="648">
        <v>135</v>
      </c>
    </row>
    <row r="115" spans="1:12" ht="24" x14ac:dyDescent="0.2">
      <c r="A115" s="652"/>
      <c r="B115" s="209" t="s">
        <v>317</v>
      </c>
      <c r="C115" s="209" t="s">
        <v>2240</v>
      </c>
      <c r="D115" s="211">
        <v>43547</v>
      </c>
      <c r="E115" s="209" t="s">
        <v>4883</v>
      </c>
      <c r="F115" s="650"/>
      <c r="G115" s="650"/>
      <c r="H115" s="649"/>
      <c r="I115" s="649"/>
      <c r="J115" s="651"/>
      <c r="K115" s="651"/>
      <c r="L115" s="648"/>
    </row>
    <row r="116" spans="1:12" ht="24" x14ac:dyDescent="0.2">
      <c r="A116" s="652">
        <v>1620</v>
      </c>
      <c r="B116" s="203" t="s">
        <v>12</v>
      </c>
      <c r="C116" s="207" t="s">
        <v>11</v>
      </c>
      <c r="D116" s="207" t="s">
        <v>280</v>
      </c>
      <c r="E116" s="207" t="s">
        <v>281</v>
      </c>
      <c r="F116" s="653" t="s">
        <v>8</v>
      </c>
      <c r="G116" s="653"/>
      <c r="H116" s="650"/>
      <c r="I116" s="650"/>
      <c r="J116" s="650"/>
      <c r="K116" s="650"/>
      <c r="L116" s="650"/>
    </row>
    <row r="117" spans="1:12" x14ac:dyDescent="0.2">
      <c r="A117" s="652"/>
      <c r="B117" s="651" t="s">
        <v>4884</v>
      </c>
      <c r="C117" s="651" t="s">
        <v>4885</v>
      </c>
      <c r="D117" s="655">
        <v>43424</v>
      </c>
      <c r="E117" s="651" t="s">
        <v>3890</v>
      </c>
      <c r="F117" s="651" t="s">
        <v>3891</v>
      </c>
      <c r="G117" s="651"/>
      <c r="H117" s="649" t="s">
        <v>286</v>
      </c>
      <c r="I117" s="649"/>
      <c r="J117" s="209" t="s">
        <v>287</v>
      </c>
      <c r="K117" s="209" t="s">
        <v>16</v>
      </c>
      <c r="L117" s="210">
        <v>560</v>
      </c>
    </row>
    <row r="118" spans="1:12" x14ac:dyDescent="0.2">
      <c r="A118" s="652"/>
      <c r="B118" s="651"/>
      <c r="C118" s="651"/>
      <c r="D118" s="655"/>
      <c r="E118" s="651"/>
      <c r="F118" s="651"/>
      <c r="G118" s="651"/>
      <c r="H118" s="649" t="s">
        <v>242</v>
      </c>
      <c r="I118" s="649"/>
      <c r="J118" s="209" t="s">
        <v>287</v>
      </c>
      <c r="K118" s="209" t="s">
        <v>287</v>
      </c>
      <c r="L118" s="210">
        <v>0</v>
      </c>
    </row>
    <row r="119" spans="1:12" ht="24" x14ac:dyDescent="0.2">
      <c r="A119" s="652"/>
      <c r="B119" s="203" t="s">
        <v>6</v>
      </c>
      <c r="C119" s="207" t="s">
        <v>5</v>
      </c>
      <c r="D119" s="207" t="s">
        <v>288</v>
      </c>
      <c r="E119" s="207" t="s">
        <v>289</v>
      </c>
      <c r="F119" s="650"/>
      <c r="G119" s="650"/>
      <c r="H119" s="649" t="s">
        <v>290</v>
      </c>
      <c r="I119" s="649"/>
      <c r="J119" s="651" t="s">
        <v>287</v>
      </c>
      <c r="K119" s="651" t="s">
        <v>16</v>
      </c>
      <c r="L119" s="648">
        <v>80</v>
      </c>
    </row>
    <row r="120" spans="1:12" ht="24" x14ac:dyDescent="0.2">
      <c r="A120" s="652"/>
      <c r="B120" s="209" t="s">
        <v>302</v>
      </c>
      <c r="C120" s="209" t="s">
        <v>3891</v>
      </c>
      <c r="D120" s="211">
        <v>43428</v>
      </c>
      <c r="E120" s="209" t="s">
        <v>4886</v>
      </c>
      <c r="F120" s="650"/>
      <c r="G120" s="650"/>
      <c r="H120" s="649"/>
      <c r="I120" s="649"/>
      <c r="J120" s="651"/>
      <c r="K120" s="651"/>
      <c r="L120" s="648"/>
    </row>
    <row r="121" spans="1:12" ht="24" x14ac:dyDescent="0.2">
      <c r="A121" s="652">
        <v>1621</v>
      </c>
      <c r="B121" s="203" t="s">
        <v>12</v>
      </c>
      <c r="C121" s="207" t="s">
        <v>11</v>
      </c>
      <c r="D121" s="207" t="s">
        <v>280</v>
      </c>
      <c r="E121" s="207" t="s">
        <v>281</v>
      </c>
      <c r="F121" s="653" t="s">
        <v>8</v>
      </c>
      <c r="G121" s="653"/>
      <c r="H121" s="650"/>
      <c r="I121" s="650"/>
      <c r="J121" s="650"/>
      <c r="K121" s="650"/>
      <c r="L121" s="650"/>
    </row>
    <row r="122" spans="1:12" x14ac:dyDescent="0.2">
      <c r="A122" s="652"/>
      <c r="B122" s="651" t="s">
        <v>4887</v>
      </c>
      <c r="C122" s="654" t="s">
        <v>4888</v>
      </c>
      <c r="D122" s="655">
        <v>43512</v>
      </c>
      <c r="E122" s="651" t="s">
        <v>321</v>
      </c>
      <c r="F122" s="651" t="s">
        <v>204</v>
      </c>
      <c r="G122" s="651"/>
      <c r="H122" s="649" t="s">
        <v>286</v>
      </c>
      <c r="I122" s="649"/>
      <c r="J122" s="209" t="s">
        <v>287</v>
      </c>
      <c r="K122" s="209" t="s">
        <v>16</v>
      </c>
      <c r="L122" s="210">
        <v>522</v>
      </c>
    </row>
    <row r="123" spans="1:12" x14ac:dyDescent="0.2">
      <c r="A123" s="652"/>
      <c r="B123" s="651"/>
      <c r="C123" s="654"/>
      <c r="D123" s="655"/>
      <c r="E123" s="651"/>
      <c r="F123" s="651"/>
      <c r="G123" s="651"/>
      <c r="H123" s="649" t="s">
        <v>242</v>
      </c>
      <c r="I123" s="649"/>
      <c r="J123" s="209" t="s">
        <v>287</v>
      </c>
      <c r="K123" s="209" t="s">
        <v>287</v>
      </c>
      <c r="L123" s="210">
        <v>0</v>
      </c>
    </row>
    <row r="124" spans="1:12" ht="24" x14ac:dyDescent="0.2">
      <c r="A124" s="652"/>
      <c r="B124" s="203" t="s">
        <v>6</v>
      </c>
      <c r="C124" s="207" t="s">
        <v>5</v>
      </c>
      <c r="D124" s="207" t="s">
        <v>288</v>
      </c>
      <c r="E124" s="207" t="s">
        <v>289</v>
      </c>
      <c r="F124" s="650"/>
      <c r="G124" s="650"/>
      <c r="H124" s="649" t="s">
        <v>290</v>
      </c>
      <c r="I124" s="649"/>
      <c r="J124" s="651" t="s">
        <v>287</v>
      </c>
      <c r="K124" s="651" t="s">
        <v>16</v>
      </c>
      <c r="L124" s="648">
        <v>68</v>
      </c>
    </row>
    <row r="125" spans="1:12" ht="36" x14ac:dyDescent="0.2">
      <c r="A125" s="652"/>
      <c r="B125" s="209" t="s">
        <v>1105</v>
      </c>
      <c r="C125" s="209" t="s">
        <v>204</v>
      </c>
      <c r="D125" s="211">
        <v>43518</v>
      </c>
      <c r="E125" s="209" t="s">
        <v>4889</v>
      </c>
      <c r="F125" s="650"/>
      <c r="G125" s="650"/>
      <c r="H125" s="649"/>
      <c r="I125" s="649"/>
      <c r="J125" s="651"/>
      <c r="K125" s="651"/>
      <c r="L125" s="648"/>
    </row>
    <row r="126" spans="1:12" ht="24" x14ac:dyDescent="0.2">
      <c r="A126" s="652">
        <v>1622</v>
      </c>
      <c r="B126" s="203" t="s">
        <v>12</v>
      </c>
      <c r="C126" s="207" t="s">
        <v>11</v>
      </c>
      <c r="D126" s="207" t="s">
        <v>280</v>
      </c>
      <c r="E126" s="207" t="s">
        <v>281</v>
      </c>
      <c r="F126" s="653" t="s">
        <v>8</v>
      </c>
      <c r="G126" s="653"/>
      <c r="H126" s="650"/>
      <c r="I126" s="650"/>
      <c r="J126" s="650"/>
      <c r="K126" s="650"/>
      <c r="L126" s="650"/>
    </row>
    <row r="127" spans="1:12" x14ac:dyDescent="0.2">
      <c r="A127" s="652"/>
      <c r="B127" s="651" t="s">
        <v>4890</v>
      </c>
      <c r="C127" s="654" t="s">
        <v>4891</v>
      </c>
      <c r="D127" s="655">
        <v>43521</v>
      </c>
      <c r="E127" s="651" t="s">
        <v>628</v>
      </c>
      <c r="F127" s="651" t="s">
        <v>4892</v>
      </c>
      <c r="G127" s="651"/>
      <c r="H127" s="649" t="s">
        <v>286</v>
      </c>
      <c r="I127" s="649"/>
      <c r="J127" s="209" t="s">
        <v>287</v>
      </c>
      <c r="K127" s="209" t="s">
        <v>16</v>
      </c>
      <c r="L127" s="210">
        <v>18</v>
      </c>
    </row>
    <row r="128" spans="1:12" x14ac:dyDescent="0.2">
      <c r="A128" s="652"/>
      <c r="B128" s="651"/>
      <c r="C128" s="654"/>
      <c r="D128" s="655"/>
      <c r="E128" s="651"/>
      <c r="F128" s="651"/>
      <c r="G128" s="651"/>
      <c r="H128" s="649" t="s">
        <v>242</v>
      </c>
      <c r="I128" s="649"/>
      <c r="J128" s="209" t="s">
        <v>287</v>
      </c>
      <c r="K128" s="209" t="s">
        <v>16</v>
      </c>
      <c r="L128" s="210">
        <v>303.61</v>
      </c>
    </row>
    <row r="129" spans="1:12" ht="24" x14ac:dyDescent="0.2">
      <c r="A129" s="652"/>
      <c r="B129" s="203" t="s">
        <v>6</v>
      </c>
      <c r="C129" s="207" t="s">
        <v>5</v>
      </c>
      <c r="D129" s="207" t="s">
        <v>288</v>
      </c>
      <c r="E129" s="207" t="s">
        <v>289</v>
      </c>
      <c r="F129" s="650"/>
      <c r="G129" s="650"/>
      <c r="H129" s="649" t="s">
        <v>290</v>
      </c>
      <c r="I129" s="649"/>
      <c r="J129" s="651" t="s">
        <v>287</v>
      </c>
      <c r="K129" s="651" t="s">
        <v>16</v>
      </c>
      <c r="L129" s="648">
        <v>38.159999999999997</v>
      </c>
    </row>
    <row r="130" spans="1:12" ht="24" x14ac:dyDescent="0.2">
      <c r="A130" s="652"/>
      <c r="B130" s="209" t="s">
        <v>439</v>
      </c>
      <c r="C130" s="209" t="s">
        <v>4892</v>
      </c>
      <c r="D130" s="211">
        <v>43521</v>
      </c>
      <c r="E130" s="209" t="s">
        <v>4893</v>
      </c>
      <c r="F130" s="650"/>
      <c r="G130" s="650"/>
      <c r="H130" s="649"/>
      <c r="I130" s="649"/>
      <c r="J130" s="651"/>
      <c r="K130" s="651"/>
      <c r="L130" s="648"/>
    </row>
    <row r="131" spans="1:12" ht="24" x14ac:dyDescent="0.2">
      <c r="A131" s="652">
        <v>1623</v>
      </c>
      <c r="B131" s="203" t="s">
        <v>12</v>
      </c>
      <c r="C131" s="207" t="s">
        <v>11</v>
      </c>
      <c r="D131" s="207" t="s">
        <v>280</v>
      </c>
      <c r="E131" s="207" t="s">
        <v>281</v>
      </c>
      <c r="F131" s="653" t="s">
        <v>8</v>
      </c>
      <c r="G131" s="653"/>
      <c r="H131" s="650"/>
      <c r="I131" s="650"/>
      <c r="J131" s="650"/>
      <c r="K131" s="650"/>
      <c r="L131" s="650"/>
    </row>
    <row r="132" spans="1:12" x14ac:dyDescent="0.2">
      <c r="A132" s="652"/>
      <c r="B132" s="651" t="s">
        <v>4894</v>
      </c>
      <c r="C132" s="654" t="s">
        <v>4895</v>
      </c>
      <c r="D132" s="655">
        <v>43434</v>
      </c>
      <c r="E132" s="651" t="s">
        <v>469</v>
      </c>
      <c r="F132" s="651" t="s">
        <v>1620</v>
      </c>
      <c r="G132" s="651"/>
      <c r="H132" s="649" t="s">
        <v>286</v>
      </c>
      <c r="I132" s="649"/>
      <c r="J132" s="209" t="s">
        <v>287</v>
      </c>
      <c r="K132" s="209" t="s">
        <v>16</v>
      </c>
      <c r="L132" s="210">
        <v>229.25</v>
      </c>
    </row>
    <row r="133" spans="1:12" x14ac:dyDescent="0.2">
      <c r="A133" s="652"/>
      <c r="B133" s="651"/>
      <c r="C133" s="654"/>
      <c r="D133" s="655"/>
      <c r="E133" s="651"/>
      <c r="F133" s="651"/>
      <c r="G133" s="651"/>
      <c r="H133" s="649" t="s">
        <v>242</v>
      </c>
      <c r="I133" s="649"/>
      <c r="J133" s="209" t="s">
        <v>287</v>
      </c>
      <c r="K133" s="209" t="s">
        <v>16</v>
      </c>
      <c r="L133" s="210">
        <v>332.96</v>
      </c>
    </row>
    <row r="134" spans="1:12" ht="24" x14ac:dyDescent="0.2">
      <c r="A134" s="652"/>
      <c r="B134" s="203" t="s">
        <v>6</v>
      </c>
      <c r="C134" s="207" t="s">
        <v>5</v>
      </c>
      <c r="D134" s="207" t="s">
        <v>288</v>
      </c>
      <c r="E134" s="207" t="s">
        <v>289</v>
      </c>
      <c r="F134" s="650"/>
      <c r="G134" s="650"/>
      <c r="H134" s="649" t="s">
        <v>290</v>
      </c>
      <c r="I134" s="649"/>
      <c r="J134" s="651" t="s">
        <v>287</v>
      </c>
      <c r="K134" s="651" t="s">
        <v>287</v>
      </c>
      <c r="L134" s="648">
        <v>0</v>
      </c>
    </row>
    <row r="135" spans="1:12" ht="36" x14ac:dyDescent="0.2">
      <c r="A135" s="652"/>
      <c r="B135" s="209" t="s">
        <v>4896</v>
      </c>
      <c r="C135" s="209" t="s">
        <v>1620</v>
      </c>
      <c r="D135" s="211">
        <v>43437</v>
      </c>
      <c r="E135" s="209" t="s">
        <v>1703</v>
      </c>
      <c r="F135" s="650"/>
      <c r="G135" s="650"/>
      <c r="H135" s="649"/>
      <c r="I135" s="649"/>
      <c r="J135" s="651"/>
      <c r="K135" s="651"/>
      <c r="L135" s="648"/>
    </row>
    <row r="136" spans="1:12" ht="24" x14ac:dyDescent="0.2">
      <c r="A136" s="652">
        <v>1624</v>
      </c>
      <c r="B136" s="203" t="s">
        <v>12</v>
      </c>
      <c r="C136" s="207" t="s">
        <v>11</v>
      </c>
      <c r="D136" s="207" t="s">
        <v>280</v>
      </c>
      <c r="E136" s="207" t="s">
        <v>281</v>
      </c>
      <c r="F136" s="653" t="s">
        <v>8</v>
      </c>
      <c r="G136" s="653"/>
      <c r="H136" s="650"/>
      <c r="I136" s="650"/>
      <c r="J136" s="650"/>
      <c r="K136" s="650"/>
      <c r="L136" s="650"/>
    </row>
    <row r="137" spans="1:12" x14ac:dyDescent="0.2">
      <c r="A137" s="652"/>
      <c r="B137" s="651" t="s">
        <v>4894</v>
      </c>
      <c r="C137" s="654" t="s">
        <v>4895</v>
      </c>
      <c r="D137" s="655">
        <v>43434</v>
      </c>
      <c r="E137" s="651" t="s">
        <v>469</v>
      </c>
      <c r="F137" s="651" t="s">
        <v>4897</v>
      </c>
      <c r="G137" s="651"/>
      <c r="H137" s="649" t="s">
        <v>286</v>
      </c>
      <c r="I137" s="649"/>
      <c r="J137" s="209" t="s">
        <v>287</v>
      </c>
      <c r="K137" s="209" t="s">
        <v>16</v>
      </c>
      <c r="L137" s="210">
        <v>439.41</v>
      </c>
    </row>
    <row r="138" spans="1:12" x14ac:dyDescent="0.2">
      <c r="A138" s="652"/>
      <c r="B138" s="651"/>
      <c r="C138" s="654"/>
      <c r="D138" s="655"/>
      <c r="E138" s="651"/>
      <c r="F138" s="651"/>
      <c r="G138" s="651"/>
      <c r="H138" s="649" t="s">
        <v>242</v>
      </c>
      <c r="I138" s="649"/>
      <c r="J138" s="209" t="s">
        <v>287</v>
      </c>
      <c r="K138" s="209" t="s">
        <v>287</v>
      </c>
      <c r="L138" s="210">
        <v>0</v>
      </c>
    </row>
    <row r="139" spans="1:12" ht="24" x14ac:dyDescent="0.2">
      <c r="A139" s="652"/>
      <c r="B139" s="203" t="s">
        <v>6</v>
      </c>
      <c r="C139" s="207" t="s">
        <v>5</v>
      </c>
      <c r="D139" s="207" t="s">
        <v>288</v>
      </c>
      <c r="E139" s="207" t="s">
        <v>289</v>
      </c>
      <c r="F139" s="650"/>
      <c r="G139" s="650"/>
      <c r="H139" s="649" t="s">
        <v>290</v>
      </c>
      <c r="I139" s="649"/>
      <c r="J139" s="651" t="s">
        <v>287</v>
      </c>
      <c r="K139" s="651" t="s">
        <v>287</v>
      </c>
      <c r="L139" s="648">
        <v>0</v>
      </c>
    </row>
    <row r="140" spans="1:12" ht="36" x14ac:dyDescent="0.2">
      <c r="A140" s="652"/>
      <c r="B140" s="209" t="s">
        <v>4896</v>
      </c>
      <c r="C140" s="209" t="s">
        <v>4897</v>
      </c>
      <c r="D140" s="211">
        <v>43437</v>
      </c>
      <c r="E140" s="209" t="s">
        <v>1703</v>
      </c>
      <c r="F140" s="650"/>
      <c r="G140" s="650"/>
      <c r="H140" s="649"/>
      <c r="I140" s="649"/>
      <c r="J140" s="651"/>
      <c r="K140" s="651"/>
      <c r="L140" s="648"/>
    </row>
    <row r="141" spans="1:12" ht="24" x14ac:dyDescent="0.2">
      <c r="A141" s="652">
        <v>1625</v>
      </c>
      <c r="B141" s="203" t="s">
        <v>12</v>
      </c>
      <c r="C141" s="207" t="s">
        <v>11</v>
      </c>
      <c r="D141" s="207" t="s">
        <v>280</v>
      </c>
      <c r="E141" s="207" t="s">
        <v>281</v>
      </c>
      <c r="F141" s="653" t="s">
        <v>8</v>
      </c>
      <c r="G141" s="653"/>
      <c r="H141" s="650"/>
      <c r="I141" s="650"/>
      <c r="J141" s="650"/>
      <c r="K141" s="650"/>
      <c r="L141" s="650"/>
    </row>
    <row r="142" spans="1:12" x14ac:dyDescent="0.2">
      <c r="A142" s="652"/>
      <c r="B142" s="651" t="s">
        <v>4898</v>
      </c>
      <c r="C142" s="654" t="s">
        <v>4899</v>
      </c>
      <c r="D142" s="655">
        <v>43387</v>
      </c>
      <c r="E142" s="651" t="s">
        <v>449</v>
      </c>
      <c r="F142" s="651" t="s">
        <v>4900</v>
      </c>
      <c r="G142" s="651"/>
      <c r="H142" s="649" t="s">
        <v>286</v>
      </c>
      <c r="I142" s="649"/>
      <c r="J142" s="209" t="s">
        <v>287</v>
      </c>
      <c r="K142" s="209" t="s">
        <v>16</v>
      </c>
      <c r="L142" s="210">
        <v>461.88</v>
      </c>
    </row>
    <row r="143" spans="1:12" x14ac:dyDescent="0.2">
      <c r="A143" s="652"/>
      <c r="B143" s="651"/>
      <c r="C143" s="654"/>
      <c r="D143" s="655"/>
      <c r="E143" s="651"/>
      <c r="F143" s="651"/>
      <c r="G143" s="651"/>
      <c r="H143" s="649" t="s">
        <v>242</v>
      </c>
      <c r="I143" s="649"/>
      <c r="J143" s="209" t="s">
        <v>287</v>
      </c>
      <c r="K143" s="209" t="s">
        <v>16</v>
      </c>
      <c r="L143" s="210">
        <v>500</v>
      </c>
    </row>
    <row r="144" spans="1:12" ht="24" x14ac:dyDescent="0.2">
      <c r="A144" s="652"/>
      <c r="B144" s="203" t="s">
        <v>6</v>
      </c>
      <c r="C144" s="207" t="s">
        <v>5</v>
      </c>
      <c r="D144" s="207" t="s">
        <v>288</v>
      </c>
      <c r="E144" s="207" t="s">
        <v>289</v>
      </c>
      <c r="F144" s="650"/>
      <c r="G144" s="650"/>
      <c r="H144" s="649" t="s">
        <v>290</v>
      </c>
      <c r="I144" s="649"/>
      <c r="J144" s="651" t="s">
        <v>287</v>
      </c>
      <c r="K144" s="651" t="s">
        <v>16</v>
      </c>
      <c r="L144" s="648">
        <v>100</v>
      </c>
    </row>
    <row r="145" spans="1:12" ht="24" x14ac:dyDescent="0.2">
      <c r="A145" s="652"/>
      <c r="B145" s="209" t="s">
        <v>439</v>
      </c>
      <c r="C145" s="209" t="s">
        <v>4900</v>
      </c>
      <c r="D145" s="211">
        <v>43389</v>
      </c>
      <c r="E145" s="209" t="s">
        <v>1548</v>
      </c>
      <c r="F145" s="650"/>
      <c r="G145" s="650"/>
      <c r="H145" s="649"/>
      <c r="I145" s="649"/>
      <c r="J145" s="651"/>
      <c r="K145" s="651"/>
      <c r="L145" s="648"/>
    </row>
    <row r="146" spans="1:12" ht="24" x14ac:dyDescent="0.2">
      <c r="A146" s="652">
        <v>1626</v>
      </c>
      <c r="B146" s="203" t="s">
        <v>12</v>
      </c>
      <c r="C146" s="207" t="s">
        <v>11</v>
      </c>
      <c r="D146" s="207" t="s">
        <v>280</v>
      </c>
      <c r="E146" s="207" t="s">
        <v>281</v>
      </c>
      <c r="F146" s="653" t="s">
        <v>8</v>
      </c>
      <c r="G146" s="653"/>
      <c r="H146" s="650"/>
      <c r="I146" s="650"/>
      <c r="J146" s="650"/>
      <c r="K146" s="650"/>
      <c r="L146" s="650"/>
    </row>
    <row r="147" spans="1:12" x14ac:dyDescent="0.2">
      <c r="A147" s="652"/>
      <c r="B147" s="651" t="s">
        <v>4898</v>
      </c>
      <c r="C147" s="654" t="s">
        <v>4901</v>
      </c>
      <c r="D147" s="655">
        <v>43442</v>
      </c>
      <c r="E147" s="651" t="s">
        <v>4902</v>
      </c>
      <c r="F147" s="651" t="s">
        <v>3301</v>
      </c>
      <c r="G147" s="651"/>
      <c r="H147" s="649" t="s">
        <v>286</v>
      </c>
      <c r="I147" s="649"/>
      <c r="J147" s="209" t="s">
        <v>287</v>
      </c>
      <c r="K147" s="209" t="s">
        <v>16</v>
      </c>
      <c r="L147" s="210">
        <v>695</v>
      </c>
    </row>
    <row r="148" spans="1:12" x14ac:dyDescent="0.2">
      <c r="A148" s="652"/>
      <c r="B148" s="651"/>
      <c r="C148" s="654"/>
      <c r="D148" s="655"/>
      <c r="E148" s="651"/>
      <c r="F148" s="651"/>
      <c r="G148" s="651"/>
      <c r="H148" s="649" t="s">
        <v>242</v>
      </c>
      <c r="I148" s="649"/>
      <c r="J148" s="651" t="s">
        <v>287</v>
      </c>
      <c r="K148" s="651" t="s">
        <v>16</v>
      </c>
      <c r="L148" s="648">
        <v>1042</v>
      </c>
    </row>
    <row r="149" spans="1:12" x14ac:dyDescent="0.2">
      <c r="A149" s="652"/>
      <c r="B149" s="651"/>
      <c r="C149" s="654"/>
      <c r="D149" s="655"/>
      <c r="E149" s="651"/>
      <c r="F149" s="651"/>
      <c r="G149" s="651"/>
      <c r="H149" s="649"/>
      <c r="I149" s="649"/>
      <c r="J149" s="651"/>
      <c r="K149" s="651"/>
      <c r="L149" s="648"/>
    </row>
    <row r="150" spans="1:12" x14ac:dyDescent="0.2">
      <c r="A150" s="652"/>
      <c r="B150" s="651"/>
      <c r="C150" s="654"/>
      <c r="D150" s="655"/>
      <c r="E150" s="651"/>
      <c r="F150" s="651"/>
      <c r="G150" s="651"/>
      <c r="H150" s="649"/>
      <c r="I150" s="649"/>
      <c r="J150" s="651"/>
      <c r="K150" s="651"/>
      <c r="L150" s="648"/>
    </row>
    <row r="151" spans="1:12" ht="24" x14ac:dyDescent="0.2">
      <c r="A151" s="652"/>
      <c r="B151" s="203" t="s">
        <v>6</v>
      </c>
      <c r="C151" s="207" t="s">
        <v>5</v>
      </c>
      <c r="D151" s="207" t="s">
        <v>288</v>
      </c>
      <c r="E151" s="207" t="s">
        <v>289</v>
      </c>
      <c r="F151" s="650"/>
      <c r="G151" s="650"/>
      <c r="H151" s="649" t="s">
        <v>290</v>
      </c>
      <c r="I151" s="649"/>
      <c r="J151" s="651" t="s">
        <v>287</v>
      </c>
      <c r="K151" s="651" t="s">
        <v>16</v>
      </c>
      <c r="L151" s="648">
        <v>650</v>
      </c>
    </row>
    <row r="152" spans="1:12" ht="24" x14ac:dyDescent="0.2">
      <c r="A152" s="652"/>
      <c r="B152" s="209" t="s">
        <v>439</v>
      </c>
      <c r="C152" s="209" t="s">
        <v>3301</v>
      </c>
      <c r="D152" s="211">
        <v>43458</v>
      </c>
      <c r="E152" s="209" t="s">
        <v>4903</v>
      </c>
      <c r="F152" s="650"/>
      <c r="G152" s="650"/>
      <c r="H152" s="649"/>
      <c r="I152" s="649"/>
      <c r="J152" s="651"/>
      <c r="K152" s="651"/>
      <c r="L152" s="648"/>
    </row>
    <row r="153" spans="1:12" ht="24" x14ac:dyDescent="0.2">
      <c r="A153" s="652">
        <v>1627</v>
      </c>
      <c r="B153" s="203" t="s">
        <v>12</v>
      </c>
      <c r="C153" s="207" t="s">
        <v>11</v>
      </c>
      <c r="D153" s="207" t="s">
        <v>280</v>
      </c>
      <c r="E153" s="207" t="s">
        <v>281</v>
      </c>
      <c r="F153" s="653" t="s">
        <v>8</v>
      </c>
      <c r="G153" s="653"/>
      <c r="H153" s="650"/>
      <c r="I153" s="650"/>
      <c r="J153" s="650"/>
      <c r="K153" s="650"/>
      <c r="L153" s="650"/>
    </row>
    <row r="154" spans="1:12" x14ac:dyDescent="0.2">
      <c r="A154" s="652"/>
      <c r="B154" s="651" t="s">
        <v>4904</v>
      </c>
      <c r="C154" s="654" t="s">
        <v>4905</v>
      </c>
      <c r="D154" s="655">
        <v>43525</v>
      </c>
      <c r="E154" s="651" t="s">
        <v>502</v>
      </c>
      <c r="F154" s="651" t="s">
        <v>503</v>
      </c>
      <c r="G154" s="651"/>
      <c r="H154" s="649" t="s">
        <v>286</v>
      </c>
      <c r="I154" s="649"/>
      <c r="J154" s="209" t="s">
        <v>287</v>
      </c>
      <c r="K154" s="209" t="s">
        <v>16</v>
      </c>
      <c r="L154" s="210">
        <v>870</v>
      </c>
    </row>
    <row r="155" spans="1:12" x14ac:dyDescent="0.2">
      <c r="A155" s="652"/>
      <c r="B155" s="651"/>
      <c r="C155" s="654"/>
      <c r="D155" s="655"/>
      <c r="E155" s="651"/>
      <c r="F155" s="651"/>
      <c r="G155" s="651"/>
      <c r="H155" s="649" t="s">
        <v>242</v>
      </c>
      <c r="I155" s="649"/>
      <c r="J155" s="209" t="s">
        <v>287</v>
      </c>
      <c r="K155" s="209" t="s">
        <v>287</v>
      </c>
      <c r="L155" s="210">
        <v>0</v>
      </c>
    </row>
    <row r="156" spans="1:12" ht="24" x14ac:dyDescent="0.2">
      <c r="A156" s="652"/>
      <c r="B156" s="203" t="s">
        <v>6</v>
      </c>
      <c r="C156" s="207" t="s">
        <v>5</v>
      </c>
      <c r="D156" s="207" t="s">
        <v>288</v>
      </c>
      <c r="E156" s="207" t="s">
        <v>289</v>
      </c>
      <c r="F156" s="650"/>
      <c r="G156" s="650"/>
      <c r="H156" s="649" t="s">
        <v>290</v>
      </c>
      <c r="I156" s="649"/>
      <c r="J156" s="651" t="s">
        <v>287</v>
      </c>
      <c r="K156" s="651" t="s">
        <v>287</v>
      </c>
      <c r="L156" s="648">
        <v>0</v>
      </c>
    </row>
    <row r="157" spans="1:12" ht="24" x14ac:dyDescent="0.2">
      <c r="A157" s="652"/>
      <c r="B157" s="209" t="s">
        <v>291</v>
      </c>
      <c r="C157" s="209" t="s">
        <v>503</v>
      </c>
      <c r="D157" s="211">
        <v>43531</v>
      </c>
      <c r="E157" s="209" t="s">
        <v>504</v>
      </c>
      <c r="F157" s="650"/>
      <c r="G157" s="650"/>
      <c r="H157" s="649"/>
      <c r="I157" s="649"/>
      <c r="J157" s="651"/>
      <c r="K157" s="651"/>
      <c r="L157" s="648"/>
    </row>
    <row r="158" spans="1:12" ht="24" x14ac:dyDescent="0.2">
      <c r="A158" s="652">
        <v>1628</v>
      </c>
      <c r="B158" s="203" t="s">
        <v>12</v>
      </c>
      <c r="C158" s="207" t="s">
        <v>11</v>
      </c>
      <c r="D158" s="207" t="s">
        <v>280</v>
      </c>
      <c r="E158" s="207" t="s">
        <v>281</v>
      </c>
      <c r="F158" s="653" t="s">
        <v>8</v>
      </c>
      <c r="G158" s="653"/>
      <c r="H158" s="650"/>
      <c r="I158" s="650"/>
      <c r="J158" s="650"/>
      <c r="K158" s="650"/>
      <c r="L158" s="650"/>
    </row>
    <row r="159" spans="1:12" x14ac:dyDescent="0.2">
      <c r="A159" s="652"/>
      <c r="B159" s="651" t="s">
        <v>4906</v>
      </c>
      <c r="C159" s="654" t="s">
        <v>4907</v>
      </c>
      <c r="D159" s="655">
        <v>43488</v>
      </c>
      <c r="E159" s="651" t="s">
        <v>783</v>
      </c>
      <c r="F159" s="651" t="s">
        <v>1354</v>
      </c>
      <c r="G159" s="651"/>
      <c r="H159" s="649" t="s">
        <v>286</v>
      </c>
      <c r="I159" s="649"/>
      <c r="J159" s="209" t="s">
        <v>287</v>
      </c>
      <c r="K159" s="209" t="s">
        <v>16</v>
      </c>
      <c r="L159" s="210">
        <v>145</v>
      </c>
    </row>
    <row r="160" spans="1:12" x14ac:dyDescent="0.2">
      <c r="A160" s="652"/>
      <c r="B160" s="651"/>
      <c r="C160" s="654"/>
      <c r="D160" s="655"/>
      <c r="E160" s="651"/>
      <c r="F160" s="651"/>
      <c r="G160" s="651"/>
      <c r="H160" s="649" t="s">
        <v>242</v>
      </c>
      <c r="I160" s="649"/>
      <c r="J160" s="209" t="s">
        <v>287</v>
      </c>
      <c r="K160" s="209" t="s">
        <v>16</v>
      </c>
      <c r="L160" s="210">
        <v>193.6</v>
      </c>
    </row>
    <row r="161" spans="1:12" ht="24" x14ac:dyDescent="0.2">
      <c r="A161" s="652"/>
      <c r="B161" s="203" t="s">
        <v>6</v>
      </c>
      <c r="C161" s="207" t="s">
        <v>5</v>
      </c>
      <c r="D161" s="207" t="s">
        <v>288</v>
      </c>
      <c r="E161" s="207" t="s">
        <v>289</v>
      </c>
      <c r="F161" s="650"/>
      <c r="G161" s="650"/>
      <c r="H161" s="649" t="s">
        <v>290</v>
      </c>
      <c r="I161" s="649"/>
      <c r="J161" s="651" t="s">
        <v>287</v>
      </c>
      <c r="K161" s="651" t="s">
        <v>287</v>
      </c>
      <c r="L161" s="648">
        <v>0</v>
      </c>
    </row>
    <row r="162" spans="1:12" ht="24" x14ac:dyDescent="0.2">
      <c r="A162" s="652"/>
      <c r="B162" s="209" t="s">
        <v>460</v>
      </c>
      <c r="C162" s="209" t="s">
        <v>1354</v>
      </c>
      <c r="D162" s="211">
        <v>43489</v>
      </c>
      <c r="E162" s="209" t="s">
        <v>652</v>
      </c>
      <c r="F162" s="650"/>
      <c r="G162" s="650"/>
      <c r="H162" s="649"/>
      <c r="I162" s="649"/>
      <c r="J162" s="651"/>
      <c r="K162" s="651"/>
      <c r="L162" s="648"/>
    </row>
    <row r="163" spans="1:12" ht="24" x14ac:dyDescent="0.2">
      <c r="A163" s="652">
        <v>1629</v>
      </c>
      <c r="B163" s="203" t="s">
        <v>12</v>
      </c>
      <c r="C163" s="207" t="s">
        <v>11</v>
      </c>
      <c r="D163" s="207" t="s">
        <v>280</v>
      </c>
      <c r="E163" s="207" t="s">
        <v>281</v>
      </c>
      <c r="F163" s="653" t="s">
        <v>8</v>
      </c>
      <c r="G163" s="653"/>
      <c r="H163" s="650"/>
      <c r="I163" s="650"/>
      <c r="J163" s="650"/>
      <c r="K163" s="650"/>
      <c r="L163" s="650"/>
    </row>
    <row r="164" spans="1:12" x14ac:dyDescent="0.2">
      <c r="A164" s="652"/>
      <c r="B164" s="651" t="s">
        <v>4906</v>
      </c>
      <c r="C164" s="654" t="s">
        <v>4908</v>
      </c>
      <c r="D164" s="655">
        <v>43492</v>
      </c>
      <c r="E164" s="651" t="s">
        <v>644</v>
      </c>
      <c r="F164" s="651" t="s">
        <v>1676</v>
      </c>
      <c r="G164" s="651"/>
      <c r="H164" s="649" t="s">
        <v>286</v>
      </c>
      <c r="I164" s="649"/>
      <c r="J164" s="209" t="s">
        <v>287</v>
      </c>
      <c r="K164" s="209" t="s">
        <v>16</v>
      </c>
      <c r="L164" s="210">
        <v>709.26</v>
      </c>
    </row>
    <row r="165" spans="1:12" x14ac:dyDescent="0.2">
      <c r="A165" s="652"/>
      <c r="B165" s="651"/>
      <c r="C165" s="654"/>
      <c r="D165" s="655"/>
      <c r="E165" s="651"/>
      <c r="F165" s="651"/>
      <c r="G165" s="651"/>
      <c r="H165" s="649" t="s">
        <v>242</v>
      </c>
      <c r="I165" s="649"/>
      <c r="J165" s="651" t="s">
        <v>287</v>
      </c>
      <c r="K165" s="651" t="s">
        <v>16</v>
      </c>
      <c r="L165" s="648">
        <v>366.4</v>
      </c>
    </row>
    <row r="166" spans="1:12" x14ac:dyDescent="0.2">
      <c r="A166" s="652"/>
      <c r="B166" s="651"/>
      <c r="C166" s="654"/>
      <c r="D166" s="655"/>
      <c r="E166" s="651"/>
      <c r="F166" s="651"/>
      <c r="G166" s="651"/>
      <c r="H166" s="649"/>
      <c r="I166" s="649"/>
      <c r="J166" s="651"/>
      <c r="K166" s="651"/>
      <c r="L166" s="648"/>
    </row>
    <row r="167" spans="1:12" ht="24" x14ac:dyDescent="0.2">
      <c r="A167" s="652"/>
      <c r="B167" s="203" t="s">
        <v>6</v>
      </c>
      <c r="C167" s="207" t="s">
        <v>5</v>
      </c>
      <c r="D167" s="207" t="s">
        <v>288</v>
      </c>
      <c r="E167" s="207" t="s">
        <v>289</v>
      </c>
      <c r="F167" s="650"/>
      <c r="G167" s="650"/>
      <c r="H167" s="649" t="s">
        <v>290</v>
      </c>
      <c r="I167" s="649"/>
      <c r="J167" s="651" t="s">
        <v>287</v>
      </c>
      <c r="K167" s="651" t="s">
        <v>287</v>
      </c>
      <c r="L167" s="648">
        <v>0</v>
      </c>
    </row>
    <row r="168" spans="1:12" ht="24" x14ac:dyDescent="0.2">
      <c r="A168" s="652"/>
      <c r="B168" s="209" t="s">
        <v>460</v>
      </c>
      <c r="C168" s="209" t="s">
        <v>1676</v>
      </c>
      <c r="D168" s="211">
        <v>43495</v>
      </c>
      <c r="E168" s="209" t="s">
        <v>3729</v>
      </c>
      <c r="F168" s="650"/>
      <c r="G168" s="650"/>
      <c r="H168" s="649"/>
      <c r="I168" s="649"/>
      <c r="J168" s="651"/>
      <c r="K168" s="651"/>
      <c r="L168" s="648"/>
    </row>
    <row r="169" spans="1:12" ht="24" x14ac:dyDescent="0.2">
      <c r="A169" s="652">
        <v>1630</v>
      </c>
      <c r="B169" s="203" t="s">
        <v>12</v>
      </c>
      <c r="C169" s="207" t="s">
        <v>11</v>
      </c>
      <c r="D169" s="207" t="s">
        <v>280</v>
      </c>
      <c r="E169" s="207" t="s">
        <v>281</v>
      </c>
      <c r="F169" s="653" t="s">
        <v>8</v>
      </c>
      <c r="G169" s="653"/>
      <c r="H169" s="650"/>
      <c r="I169" s="650"/>
      <c r="J169" s="650"/>
      <c r="K169" s="650"/>
      <c r="L169" s="650"/>
    </row>
    <row r="170" spans="1:12" x14ac:dyDescent="0.2">
      <c r="A170" s="652"/>
      <c r="B170" s="651" t="s">
        <v>4906</v>
      </c>
      <c r="C170" s="654" t="s">
        <v>4909</v>
      </c>
      <c r="D170" s="655">
        <v>43503</v>
      </c>
      <c r="E170" s="651" t="s">
        <v>373</v>
      </c>
      <c r="F170" s="651" t="s">
        <v>1640</v>
      </c>
      <c r="G170" s="651"/>
      <c r="H170" s="649" t="s">
        <v>286</v>
      </c>
      <c r="I170" s="649"/>
      <c r="J170" s="209" t="s">
        <v>287</v>
      </c>
      <c r="K170" s="209" t="s">
        <v>16</v>
      </c>
      <c r="L170" s="210">
        <v>181.34</v>
      </c>
    </row>
    <row r="171" spans="1:12" x14ac:dyDescent="0.2">
      <c r="A171" s="652"/>
      <c r="B171" s="651"/>
      <c r="C171" s="654"/>
      <c r="D171" s="655"/>
      <c r="E171" s="651"/>
      <c r="F171" s="651"/>
      <c r="G171" s="651"/>
      <c r="H171" s="649" t="s">
        <v>242</v>
      </c>
      <c r="I171" s="649"/>
      <c r="J171" s="209" t="s">
        <v>287</v>
      </c>
      <c r="K171" s="209" t="s">
        <v>16</v>
      </c>
      <c r="L171" s="210">
        <v>265</v>
      </c>
    </row>
    <row r="172" spans="1:12" ht="24" x14ac:dyDescent="0.2">
      <c r="A172" s="652"/>
      <c r="B172" s="203" t="s">
        <v>6</v>
      </c>
      <c r="C172" s="207" t="s">
        <v>5</v>
      </c>
      <c r="D172" s="207" t="s">
        <v>288</v>
      </c>
      <c r="E172" s="207" t="s">
        <v>289</v>
      </c>
      <c r="F172" s="650"/>
      <c r="G172" s="650"/>
      <c r="H172" s="649" t="s">
        <v>290</v>
      </c>
      <c r="I172" s="649"/>
      <c r="J172" s="651" t="s">
        <v>287</v>
      </c>
      <c r="K172" s="651" t="s">
        <v>287</v>
      </c>
      <c r="L172" s="648">
        <v>0</v>
      </c>
    </row>
    <row r="173" spans="1:12" ht="24" x14ac:dyDescent="0.2">
      <c r="A173" s="652"/>
      <c r="B173" s="209" t="s">
        <v>460</v>
      </c>
      <c r="C173" s="209" t="s">
        <v>1640</v>
      </c>
      <c r="D173" s="211">
        <v>43504</v>
      </c>
      <c r="E173" s="209" t="s">
        <v>1711</v>
      </c>
      <c r="F173" s="650"/>
      <c r="G173" s="650"/>
      <c r="H173" s="649"/>
      <c r="I173" s="649"/>
      <c r="J173" s="651"/>
      <c r="K173" s="651"/>
      <c r="L173" s="648"/>
    </row>
    <row r="174" spans="1:12" ht="24" x14ac:dyDescent="0.2">
      <c r="A174" s="652">
        <v>1631</v>
      </c>
      <c r="B174" s="203" t="s">
        <v>12</v>
      </c>
      <c r="C174" s="207" t="s">
        <v>11</v>
      </c>
      <c r="D174" s="207" t="s">
        <v>280</v>
      </c>
      <c r="E174" s="207" t="s">
        <v>281</v>
      </c>
      <c r="F174" s="653" t="s">
        <v>8</v>
      </c>
      <c r="G174" s="653"/>
      <c r="H174" s="650"/>
      <c r="I174" s="650"/>
      <c r="J174" s="650"/>
      <c r="K174" s="650"/>
      <c r="L174" s="650"/>
    </row>
    <row r="175" spans="1:12" x14ac:dyDescent="0.2">
      <c r="A175" s="652"/>
      <c r="B175" s="651" t="s">
        <v>4910</v>
      </c>
      <c r="C175" s="654" t="s">
        <v>4911</v>
      </c>
      <c r="D175" s="655">
        <v>43379</v>
      </c>
      <c r="E175" s="651" t="s">
        <v>1820</v>
      </c>
      <c r="F175" s="651" t="s">
        <v>4912</v>
      </c>
      <c r="G175" s="651"/>
      <c r="H175" s="649" t="s">
        <v>286</v>
      </c>
      <c r="I175" s="649"/>
      <c r="J175" s="209" t="s">
        <v>287</v>
      </c>
      <c r="K175" s="209" t="s">
        <v>16</v>
      </c>
      <c r="L175" s="210">
        <v>598</v>
      </c>
    </row>
    <row r="176" spans="1:12" x14ac:dyDescent="0.2">
      <c r="A176" s="652"/>
      <c r="B176" s="651"/>
      <c r="C176" s="654"/>
      <c r="D176" s="655"/>
      <c r="E176" s="651"/>
      <c r="F176" s="651"/>
      <c r="G176" s="651"/>
      <c r="H176" s="649" t="s">
        <v>242</v>
      </c>
      <c r="I176" s="649"/>
      <c r="J176" s="209" t="s">
        <v>287</v>
      </c>
      <c r="K176" s="209" t="s">
        <v>16</v>
      </c>
      <c r="L176" s="210">
        <v>2905.28</v>
      </c>
    </row>
    <row r="177" spans="1:12" ht="24" x14ac:dyDescent="0.2">
      <c r="A177" s="652"/>
      <c r="B177" s="203" t="s">
        <v>6</v>
      </c>
      <c r="C177" s="207" t="s">
        <v>5</v>
      </c>
      <c r="D177" s="207" t="s">
        <v>288</v>
      </c>
      <c r="E177" s="207" t="s">
        <v>289</v>
      </c>
      <c r="F177" s="650"/>
      <c r="G177" s="650"/>
      <c r="H177" s="649" t="s">
        <v>290</v>
      </c>
      <c r="I177" s="649"/>
      <c r="J177" s="651" t="s">
        <v>287</v>
      </c>
      <c r="K177" s="651" t="s">
        <v>287</v>
      </c>
      <c r="L177" s="648">
        <v>0</v>
      </c>
    </row>
    <row r="178" spans="1:12" ht="24" x14ac:dyDescent="0.2">
      <c r="A178" s="652"/>
      <c r="B178" s="209" t="s">
        <v>439</v>
      </c>
      <c r="C178" s="209" t="s">
        <v>4912</v>
      </c>
      <c r="D178" s="211">
        <v>43382</v>
      </c>
      <c r="E178" s="209" t="s">
        <v>1106</v>
      </c>
      <c r="F178" s="650"/>
      <c r="G178" s="650"/>
      <c r="H178" s="649"/>
      <c r="I178" s="649"/>
      <c r="J178" s="651"/>
      <c r="K178" s="651"/>
      <c r="L178" s="648"/>
    </row>
    <row r="179" spans="1:12" ht="24" x14ac:dyDescent="0.2">
      <c r="A179" s="652">
        <v>1632</v>
      </c>
      <c r="B179" s="203" t="s">
        <v>12</v>
      </c>
      <c r="C179" s="207" t="s">
        <v>11</v>
      </c>
      <c r="D179" s="207" t="s">
        <v>280</v>
      </c>
      <c r="E179" s="207" t="s">
        <v>281</v>
      </c>
      <c r="F179" s="653" t="s">
        <v>8</v>
      </c>
      <c r="G179" s="653"/>
      <c r="H179" s="650"/>
      <c r="I179" s="650"/>
      <c r="J179" s="650"/>
      <c r="K179" s="650"/>
      <c r="L179" s="650"/>
    </row>
    <row r="180" spans="1:12" x14ac:dyDescent="0.2">
      <c r="A180" s="652"/>
      <c r="B180" s="651" t="s">
        <v>4910</v>
      </c>
      <c r="C180" s="651" t="s">
        <v>4913</v>
      </c>
      <c r="D180" s="655">
        <v>43446</v>
      </c>
      <c r="E180" s="651" t="s">
        <v>1385</v>
      </c>
      <c r="F180" s="651" t="s">
        <v>1386</v>
      </c>
      <c r="G180" s="651"/>
      <c r="H180" s="649" t="s">
        <v>286</v>
      </c>
      <c r="I180" s="649"/>
      <c r="J180" s="209" t="s">
        <v>287</v>
      </c>
      <c r="K180" s="209" t="s">
        <v>16</v>
      </c>
      <c r="L180" s="210">
        <v>298</v>
      </c>
    </row>
    <row r="181" spans="1:12" x14ac:dyDescent="0.2">
      <c r="A181" s="652"/>
      <c r="B181" s="651"/>
      <c r="C181" s="651"/>
      <c r="D181" s="655"/>
      <c r="E181" s="651"/>
      <c r="F181" s="651"/>
      <c r="G181" s="651"/>
      <c r="H181" s="649" t="s">
        <v>242</v>
      </c>
      <c r="I181" s="649"/>
      <c r="J181" s="209" t="s">
        <v>287</v>
      </c>
      <c r="K181" s="209" t="s">
        <v>16</v>
      </c>
      <c r="L181" s="210">
        <v>302.41000000000003</v>
      </c>
    </row>
    <row r="182" spans="1:12" ht="24" x14ac:dyDescent="0.2">
      <c r="A182" s="652"/>
      <c r="B182" s="203" t="s">
        <v>6</v>
      </c>
      <c r="C182" s="207" t="s">
        <v>5</v>
      </c>
      <c r="D182" s="207" t="s">
        <v>288</v>
      </c>
      <c r="E182" s="207" t="s">
        <v>289</v>
      </c>
      <c r="F182" s="650"/>
      <c r="G182" s="650"/>
      <c r="H182" s="649" t="s">
        <v>290</v>
      </c>
      <c r="I182" s="649"/>
      <c r="J182" s="651" t="s">
        <v>287</v>
      </c>
      <c r="K182" s="651" t="s">
        <v>287</v>
      </c>
      <c r="L182" s="648">
        <v>0</v>
      </c>
    </row>
    <row r="183" spans="1:12" ht="24" x14ac:dyDescent="0.2">
      <c r="A183" s="652"/>
      <c r="B183" s="209" t="s">
        <v>439</v>
      </c>
      <c r="C183" s="209" t="s">
        <v>1386</v>
      </c>
      <c r="D183" s="211">
        <v>43448</v>
      </c>
      <c r="E183" s="209" t="s">
        <v>1466</v>
      </c>
      <c r="F183" s="650"/>
      <c r="G183" s="650"/>
      <c r="H183" s="649"/>
      <c r="I183" s="649"/>
      <c r="J183" s="651"/>
      <c r="K183" s="651"/>
      <c r="L183" s="648"/>
    </row>
    <row r="184" spans="1:12" ht="24" x14ac:dyDescent="0.2">
      <c r="A184" s="652">
        <v>1633</v>
      </c>
      <c r="B184" s="203" t="s">
        <v>12</v>
      </c>
      <c r="C184" s="207" t="s">
        <v>11</v>
      </c>
      <c r="D184" s="207" t="s">
        <v>280</v>
      </c>
      <c r="E184" s="207" t="s">
        <v>281</v>
      </c>
      <c r="F184" s="653" t="s">
        <v>8</v>
      </c>
      <c r="G184" s="653"/>
      <c r="H184" s="650"/>
      <c r="I184" s="650"/>
      <c r="J184" s="650"/>
      <c r="K184" s="650"/>
      <c r="L184" s="650"/>
    </row>
    <row r="185" spans="1:12" x14ac:dyDescent="0.2">
      <c r="A185" s="652"/>
      <c r="B185" s="651" t="s">
        <v>4910</v>
      </c>
      <c r="C185" s="654" t="s">
        <v>4914</v>
      </c>
      <c r="D185" s="655">
        <v>43532</v>
      </c>
      <c r="E185" s="651" t="s">
        <v>1634</v>
      </c>
      <c r="F185" s="651" t="s">
        <v>4915</v>
      </c>
      <c r="G185" s="651"/>
      <c r="H185" s="649" t="s">
        <v>286</v>
      </c>
      <c r="I185" s="649"/>
      <c r="J185" s="209" t="s">
        <v>287</v>
      </c>
      <c r="K185" s="209" t="s">
        <v>16</v>
      </c>
      <c r="L185" s="210">
        <v>1440</v>
      </c>
    </row>
    <row r="186" spans="1:12" x14ac:dyDescent="0.2">
      <c r="A186" s="652"/>
      <c r="B186" s="651"/>
      <c r="C186" s="654"/>
      <c r="D186" s="655"/>
      <c r="E186" s="651"/>
      <c r="F186" s="651"/>
      <c r="G186" s="651"/>
      <c r="H186" s="649" t="s">
        <v>242</v>
      </c>
      <c r="I186" s="649"/>
      <c r="J186" s="209" t="s">
        <v>287</v>
      </c>
      <c r="K186" s="209" t="s">
        <v>16</v>
      </c>
      <c r="L186" s="210">
        <v>1367.33</v>
      </c>
    </row>
    <row r="187" spans="1:12" ht="24" x14ac:dyDescent="0.2">
      <c r="A187" s="652"/>
      <c r="B187" s="203" t="s">
        <v>6</v>
      </c>
      <c r="C187" s="207" t="s">
        <v>5</v>
      </c>
      <c r="D187" s="207" t="s">
        <v>288</v>
      </c>
      <c r="E187" s="207" t="s">
        <v>289</v>
      </c>
      <c r="F187" s="650"/>
      <c r="G187" s="650"/>
      <c r="H187" s="649" t="s">
        <v>290</v>
      </c>
      <c r="I187" s="649"/>
      <c r="J187" s="651" t="s">
        <v>287</v>
      </c>
      <c r="K187" s="651" t="s">
        <v>16</v>
      </c>
      <c r="L187" s="648">
        <v>117.43</v>
      </c>
    </row>
    <row r="188" spans="1:12" ht="24" x14ac:dyDescent="0.2">
      <c r="A188" s="652"/>
      <c r="B188" s="209" t="s">
        <v>439</v>
      </c>
      <c r="C188" s="209" t="s">
        <v>4915</v>
      </c>
      <c r="D188" s="211">
        <v>43543</v>
      </c>
      <c r="E188" s="209" t="s">
        <v>4916</v>
      </c>
      <c r="F188" s="650"/>
      <c r="G188" s="650"/>
      <c r="H188" s="649"/>
      <c r="I188" s="649"/>
      <c r="J188" s="651"/>
      <c r="K188" s="651"/>
      <c r="L188" s="648"/>
    </row>
    <row r="189" spans="1:12" ht="24" x14ac:dyDescent="0.2">
      <c r="A189" s="652">
        <v>1634</v>
      </c>
      <c r="B189" s="203" t="s">
        <v>12</v>
      </c>
      <c r="C189" s="207" t="s">
        <v>11</v>
      </c>
      <c r="D189" s="207" t="s">
        <v>280</v>
      </c>
      <c r="E189" s="207" t="s">
        <v>281</v>
      </c>
      <c r="F189" s="653" t="s">
        <v>8</v>
      </c>
      <c r="G189" s="653"/>
      <c r="H189" s="650"/>
      <c r="I189" s="650"/>
      <c r="J189" s="650"/>
      <c r="K189" s="650"/>
      <c r="L189" s="650"/>
    </row>
    <row r="190" spans="1:12" x14ac:dyDescent="0.2">
      <c r="A190" s="652"/>
      <c r="B190" s="651" t="s">
        <v>4917</v>
      </c>
      <c r="C190" s="654" t="s">
        <v>4918</v>
      </c>
      <c r="D190" s="655">
        <v>43376</v>
      </c>
      <c r="E190" s="651" t="s">
        <v>1681</v>
      </c>
      <c r="F190" s="651" t="s">
        <v>1682</v>
      </c>
      <c r="G190" s="651"/>
      <c r="H190" s="649" t="s">
        <v>286</v>
      </c>
      <c r="I190" s="649"/>
      <c r="J190" s="209" t="s">
        <v>287</v>
      </c>
      <c r="K190" s="209" t="s">
        <v>16</v>
      </c>
      <c r="L190" s="210">
        <v>158.25</v>
      </c>
    </row>
    <row r="191" spans="1:12" x14ac:dyDescent="0.2">
      <c r="A191" s="652"/>
      <c r="B191" s="651"/>
      <c r="C191" s="654"/>
      <c r="D191" s="655"/>
      <c r="E191" s="651"/>
      <c r="F191" s="651"/>
      <c r="G191" s="651"/>
      <c r="H191" s="649" t="s">
        <v>242</v>
      </c>
      <c r="I191" s="649"/>
      <c r="J191" s="651" t="s">
        <v>287</v>
      </c>
      <c r="K191" s="651" t="s">
        <v>16</v>
      </c>
      <c r="L191" s="648">
        <v>555.6</v>
      </c>
    </row>
    <row r="192" spans="1:12" x14ac:dyDescent="0.2">
      <c r="A192" s="652"/>
      <c r="B192" s="651"/>
      <c r="C192" s="654"/>
      <c r="D192" s="655"/>
      <c r="E192" s="651"/>
      <c r="F192" s="651"/>
      <c r="G192" s="651"/>
      <c r="H192" s="649"/>
      <c r="I192" s="649"/>
      <c r="J192" s="651"/>
      <c r="K192" s="651"/>
      <c r="L192" s="648"/>
    </row>
    <row r="193" spans="1:12" ht="24" x14ac:dyDescent="0.2">
      <c r="A193" s="652"/>
      <c r="B193" s="203" t="s">
        <v>6</v>
      </c>
      <c r="C193" s="207" t="s">
        <v>5</v>
      </c>
      <c r="D193" s="207" t="s">
        <v>288</v>
      </c>
      <c r="E193" s="207" t="s">
        <v>289</v>
      </c>
      <c r="F193" s="650"/>
      <c r="G193" s="650"/>
      <c r="H193" s="649" t="s">
        <v>290</v>
      </c>
      <c r="I193" s="649"/>
      <c r="J193" s="651" t="s">
        <v>287</v>
      </c>
      <c r="K193" s="651" t="s">
        <v>287</v>
      </c>
      <c r="L193" s="648">
        <v>0</v>
      </c>
    </row>
    <row r="194" spans="1:12" ht="36" x14ac:dyDescent="0.2">
      <c r="A194" s="652"/>
      <c r="B194" s="209" t="s">
        <v>4919</v>
      </c>
      <c r="C194" s="209" t="s">
        <v>1682</v>
      </c>
      <c r="D194" s="211">
        <v>43378</v>
      </c>
      <c r="E194" s="209" t="s">
        <v>568</v>
      </c>
      <c r="F194" s="650"/>
      <c r="G194" s="650"/>
      <c r="H194" s="649"/>
      <c r="I194" s="649"/>
      <c r="J194" s="651"/>
      <c r="K194" s="651"/>
      <c r="L194" s="648"/>
    </row>
    <row r="195" spans="1:12" ht="24" x14ac:dyDescent="0.2">
      <c r="A195" s="652">
        <v>1635</v>
      </c>
      <c r="B195" s="203" t="s">
        <v>12</v>
      </c>
      <c r="C195" s="207" t="s">
        <v>11</v>
      </c>
      <c r="D195" s="207" t="s">
        <v>280</v>
      </c>
      <c r="E195" s="207" t="s">
        <v>281</v>
      </c>
      <c r="F195" s="653" t="s">
        <v>8</v>
      </c>
      <c r="G195" s="653"/>
      <c r="H195" s="650"/>
      <c r="I195" s="650"/>
      <c r="J195" s="650"/>
      <c r="K195" s="650"/>
      <c r="L195" s="650"/>
    </row>
    <row r="196" spans="1:12" x14ac:dyDescent="0.2">
      <c r="A196" s="652"/>
      <c r="B196" s="651" t="s">
        <v>4917</v>
      </c>
      <c r="C196" s="654" t="s">
        <v>4920</v>
      </c>
      <c r="D196" s="655">
        <v>43381</v>
      </c>
      <c r="E196" s="651" t="s">
        <v>4921</v>
      </c>
      <c r="F196" s="651" t="s">
        <v>4922</v>
      </c>
      <c r="G196" s="651"/>
      <c r="H196" s="649" t="s">
        <v>286</v>
      </c>
      <c r="I196" s="649"/>
      <c r="J196" s="209" t="s">
        <v>287</v>
      </c>
      <c r="K196" s="209" t="s">
        <v>16</v>
      </c>
      <c r="L196" s="210">
        <v>340.5</v>
      </c>
    </row>
    <row r="197" spans="1:12" x14ac:dyDescent="0.2">
      <c r="A197" s="652"/>
      <c r="B197" s="651"/>
      <c r="C197" s="654"/>
      <c r="D197" s="655"/>
      <c r="E197" s="651"/>
      <c r="F197" s="651"/>
      <c r="G197" s="651"/>
      <c r="H197" s="649" t="s">
        <v>242</v>
      </c>
      <c r="I197" s="649"/>
      <c r="J197" s="209" t="s">
        <v>287</v>
      </c>
      <c r="K197" s="209" t="s">
        <v>16</v>
      </c>
      <c r="L197" s="210">
        <v>474.6</v>
      </c>
    </row>
    <row r="198" spans="1:12" ht="24" x14ac:dyDescent="0.2">
      <c r="A198" s="652"/>
      <c r="B198" s="203" t="s">
        <v>6</v>
      </c>
      <c r="C198" s="207" t="s">
        <v>5</v>
      </c>
      <c r="D198" s="207" t="s">
        <v>288</v>
      </c>
      <c r="E198" s="207" t="s">
        <v>289</v>
      </c>
      <c r="F198" s="650"/>
      <c r="G198" s="650"/>
      <c r="H198" s="649" t="s">
        <v>290</v>
      </c>
      <c r="I198" s="649"/>
      <c r="J198" s="651" t="s">
        <v>287</v>
      </c>
      <c r="K198" s="651" t="s">
        <v>287</v>
      </c>
      <c r="L198" s="648">
        <v>0</v>
      </c>
    </row>
    <row r="199" spans="1:12" ht="36" x14ac:dyDescent="0.2">
      <c r="A199" s="652"/>
      <c r="B199" s="209" t="s">
        <v>4919</v>
      </c>
      <c r="C199" s="209" t="s">
        <v>4922</v>
      </c>
      <c r="D199" s="211">
        <v>43383</v>
      </c>
      <c r="E199" s="209" t="s">
        <v>899</v>
      </c>
      <c r="F199" s="650"/>
      <c r="G199" s="650"/>
      <c r="H199" s="649"/>
      <c r="I199" s="649"/>
      <c r="J199" s="651"/>
      <c r="K199" s="651"/>
      <c r="L199" s="648"/>
    </row>
    <row r="200" spans="1:12" ht="24" x14ac:dyDescent="0.2">
      <c r="A200" s="652">
        <v>1636</v>
      </c>
      <c r="B200" s="203" t="s">
        <v>12</v>
      </c>
      <c r="C200" s="207" t="s">
        <v>11</v>
      </c>
      <c r="D200" s="207" t="s">
        <v>280</v>
      </c>
      <c r="E200" s="207" t="s">
        <v>281</v>
      </c>
      <c r="F200" s="653" t="s">
        <v>8</v>
      </c>
      <c r="G200" s="653"/>
      <c r="H200" s="650"/>
      <c r="I200" s="650"/>
      <c r="J200" s="650"/>
      <c r="K200" s="650"/>
      <c r="L200" s="650"/>
    </row>
    <row r="201" spans="1:12" x14ac:dyDescent="0.2">
      <c r="A201" s="652"/>
      <c r="B201" s="651" t="s">
        <v>4917</v>
      </c>
      <c r="C201" s="654" t="s">
        <v>4923</v>
      </c>
      <c r="D201" s="655">
        <v>43480</v>
      </c>
      <c r="E201" s="651" t="s">
        <v>548</v>
      </c>
      <c r="F201" s="651" t="s">
        <v>4924</v>
      </c>
      <c r="G201" s="651"/>
      <c r="H201" s="649" t="s">
        <v>286</v>
      </c>
      <c r="I201" s="649"/>
      <c r="J201" s="209" t="s">
        <v>287</v>
      </c>
      <c r="K201" s="209" t="s">
        <v>16</v>
      </c>
      <c r="L201" s="210">
        <v>624</v>
      </c>
    </row>
    <row r="202" spans="1:12" x14ac:dyDescent="0.2">
      <c r="A202" s="652"/>
      <c r="B202" s="651"/>
      <c r="C202" s="654"/>
      <c r="D202" s="655"/>
      <c r="E202" s="651"/>
      <c r="F202" s="651"/>
      <c r="G202" s="651"/>
      <c r="H202" s="649" t="s">
        <v>242</v>
      </c>
      <c r="I202" s="649"/>
      <c r="J202" s="651" t="s">
        <v>287</v>
      </c>
      <c r="K202" s="651" t="s">
        <v>287</v>
      </c>
      <c r="L202" s="648">
        <v>0</v>
      </c>
    </row>
    <row r="203" spans="1:12" x14ac:dyDescent="0.2">
      <c r="A203" s="652"/>
      <c r="B203" s="651"/>
      <c r="C203" s="654"/>
      <c r="D203" s="655"/>
      <c r="E203" s="651"/>
      <c r="F203" s="651"/>
      <c r="G203" s="651"/>
      <c r="H203" s="649"/>
      <c r="I203" s="649"/>
      <c r="J203" s="651"/>
      <c r="K203" s="651"/>
      <c r="L203" s="648"/>
    </row>
    <row r="204" spans="1:12" ht="24" x14ac:dyDescent="0.2">
      <c r="A204" s="652"/>
      <c r="B204" s="203" t="s">
        <v>6</v>
      </c>
      <c r="C204" s="207" t="s">
        <v>5</v>
      </c>
      <c r="D204" s="207" t="s">
        <v>288</v>
      </c>
      <c r="E204" s="207" t="s">
        <v>289</v>
      </c>
      <c r="F204" s="650"/>
      <c r="G204" s="650"/>
      <c r="H204" s="649" t="s">
        <v>290</v>
      </c>
      <c r="I204" s="649"/>
      <c r="J204" s="651" t="s">
        <v>287</v>
      </c>
      <c r="K204" s="651" t="s">
        <v>287</v>
      </c>
      <c r="L204" s="648">
        <v>0</v>
      </c>
    </row>
    <row r="205" spans="1:12" ht="36" x14ac:dyDescent="0.2">
      <c r="A205" s="652"/>
      <c r="B205" s="209" t="s">
        <v>4919</v>
      </c>
      <c r="C205" s="209" t="s">
        <v>4924</v>
      </c>
      <c r="D205" s="211">
        <v>43483</v>
      </c>
      <c r="E205" s="209" t="s">
        <v>4925</v>
      </c>
      <c r="F205" s="650"/>
      <c r="G205" s="650"/>
      <c r="H205" s="649"/>
      <c r="I205" s="649"/>
      <c r="J205" s="651"/>
      <c r="K205" s="651"/>
      <c r="L205" s="648"/>
    </row>
    <row r="206" spans="1:12" ht="24" x14ac:dyDescent="0.2">
      <c r="A206" s="652">
        <v>1637</v>
      </c>
      <c r="B206" s="203" t="s">
        <v>12</v>
      </c>
      <c r="C206" s="207" t="s">
        <v>11</v>
      </c>
      <c r="D206" s="207" t="s">
        <v>280</v>
      </c>
      <c r="E206" s="207" t="s">
        <v>281</v>
      </c>
      <c r="F206" s="653" t="s">
        <v>8</v>
      </c>
      <c r="G206" s="653"/>
      <c r="H206" s="650"/>
      <c r="I206" s="650"/>
      <c r="J206" s="650"/>
      <c r="K206" s="650"/>
      <c r="L206" s="650"/>
    </row>
    <row r="207" spans="1:12" x14ac:dyDescent="0.2">
      <c r="A207" s="652"/>
      <c r="B207" s="651" t="s">
        <v>4917</v>
      </c>
      <c r="C207" s="654" t="s">
        <v>4926</v>
      </c>
      <c r="D207" s="655">
        <v>43487</v>
      </c>
      <c r="E207" s="651" t="s">
        <v>607</v>
      </c>
      <c r="F207" s="651" t="s">
        <v>720</v>
      </c>
      <c r="G207" s="651"/>
      <c r="H207" s="649" t="s">
        <v>286</v>
      </c>
      <c r="I207" s="649"/>
      <c r="J207" s="209" t="s">
        <v>287</v>
      </c>
      <c r="K207" s="209" t="s">
        <v>16</v>
      </c>
      <c r="L207" s="210">
        <v>270</v>
      </c>
    </row>
    <row r="208" spans="1:12" x14ac:dyDescent="0.2">
      <c r="A208" s="652"/>
      <c r="B208" s="651"/>
      <c r="C208" s="654"/>
      <c r="D208" s="655"/>
      <c r="E208" s="651"/>
      <c r="F208" s="651"/>
      <c r="G208" s="651"/>
      <c r="H208" s="649" t="s">
        <v>242</v>
      </c>
      <c r="I208" s="649"/>
      <c r="J208" s="209" t="s">
        <v>287</v>
      </c>
      <c r="K208" s="209" t="s">
        <v>16</v>
      </c>
      <c r="L208" s="210">
        <v>376.4</v>
      </c>
    </row>
    <row r="209" spans="1:12" ht="24" x14ac:dyDescent="0.2">
      <c r="A209" s="652"/>
      <c r="B209" s="203" t="s">
        <v>6</v>
      </c>
      <c r="C209" s="207" t="s">
        <v>5</v>
      </c>
      <c r="D209" s="207" t="s">
        <v>288</v>
      </c>
      <c r="E209" s="207" t="s">
        <v>289</v>
      </c>
      <c r="F209" s="650"/>
      <c r="G209" s="650"/>
      <c r="H209" s="649" t="s">
        <v>290</v>
      </c>
      <c r="I209" s="649"/>
      <c r="J209" s="651" t="s">
        <v>287</v>
      </c>
      <c r="K209" s="651" t="s">
        <v>16</v>
      </c>
      <c r="L209" s="648">
        <v>100</v>
      </c>
    </row>
    <row r="210" spans="1:12" ht="36" x14ac:dyDescent="0.2">
      <c r="A210" s="652"/>
      <c r="B210" s="209" t="s">
        <v>4919</v>
      </c>
      <c r="C210" s="209" t="s">
        <v>720</v>
      </c>
      <c r="D210" s="211">
        <v>43488</v>
      </c>
      <c r="E210" s="209" t="s">
        <v>2277</v>
      </c>
      <c r="F210" s="650"/>
      <c r="G210" s="650"/>
      <c r="H210" s="649"/>
      <c r="I210" s="649"/>
      <c r="J210" s="651"/>
      <c r="K210" s="651"/>
      <c r="L210" s="648"/>
    </row>
    <row r="211" spans="1:12" ht="24" x14ac:dyDescent="0.2">
      <c r="A211" s="652">
        <v>1638</v>
      </c>
      <c r="B211" s="203" t="s">
        <v>12</v>
      </c>
      <c r="C211" s="207" t="s">
        <v>11</v>
      </c>
      <c r="D211" s="207" t="s">
        <v>280</v>
      </c>
      <c r="E211" s="207" t="s">
        <v>281</v>
      </c>
      <c r="F211" s="653" t="s">
        <v>8</v>
      </c>
      <c r="G211" s="653"/>
      <c r="H211" s="650"/>
      <c r="I211" s="650"/>
      <c r="J211" s="650"/>
      <c r="K211" s="650"/>
      <c r="L211" s="650"/>
    </row>
    <row r="212" spans="1:12" x14ac:dyDescent="0.2">
      <c r="A212" s="652"/>
      <c r="B212" s="651" t="s">
        <v>4917</v>
      </c>
      <c r="C212" s="654" t="s">
        <v>4927</v>
      </c>
      <c r="D212" s="655">
        <v>43490</v>
      </c>
      <c r="E212" s="651" t="s">
        <v>4928</v>
      </c>
      <c r="F212" s="651" t="s">
        <v>4929</v>
      </c>
      <c r="G212" s="651"/>
      <c r="H212" s="649" t="s">
        <v>286</v>
      </c>
      <c r="I212" s="649"/>
      <c r="J212" s="209" t="s">
        <v>287</v>
      </c>
      <c r="K212" s="209" t="s">
        <v>16</v>
      </c>
      <c r="L212" s="210">
        <v>598</v>
      </c>
    </row>
    <row r="213" spans="1:12" x14ac:dyDescent="0.2">
      <c r="A213" s="652"/>
      <c r="B213" s="651"/>
      <c r="C213" s="654"/>
      <c r="D213" s="655"/>
      <c r="E213" s="651"/>
      <c r="F213" s="651"/>
      <c r="G213" s="651"/>
      <c r="H213" s="649" t="s">
        <v>242</v>
      </c>
      <c r="I213" s="649"/>
      <c r="J213" s="209" t="s">
        <v>287</v>
      </c>
      <c r="K213" s="209" t="s">
        <v>16</v>
      </c>
      <c r="L213" s="210">
        <v>413.6</v>
      </c>
    </row>
    <row r="214" spans="1:12" ht="24" x14ac:dyDescent="0.2">
      <c r="A214" s="652"/>
      <c r="B214" s="203" t="s">
        <v>6</v>
      </c>
      <c r="C214" s="207" t="s">
        <v>5</v>
      </c>
      <c r="D214" s="207" t="s">
        <v>288</v>
      </c>
      <c r="E214" s="207" t="s">
        <v>289</v>
      </c>
      <c r="F214" s="650"/>
      <c r="G214" s="650"/>
      <c r="H214" s="649" t="s">
        <v>290</v>
      </c>
      <c r="I214" s="649"/>
      <c r="J214" s="651" t="s">
        <v>287</v>
      </c>
      <c r="K214" s="651" t="s">
        <v>16</v>
      </c>
      <c r="L214" s="648">
        <v>300</v>
      </c>
    </row>
    <row r="215" spans="1:12" ht="36" x14ac:dyDescent="0.2">
      <c r="A215" s="652"/>
      <c r="B215" s="209" t="s">
        <v>4919</v>
      </c>
      <c r="C215" s="209" t="s">
        <v>4929</v>
      </c>
      <c r="D215" s="211">
        <v>43492</v>
      </c>
      <c r="E215" s="209" t="s">
        <v>4930</v>
      </c>
      <c r="F215" s="650"/>
      <c r="G215" s="650"/>
      <c r="H215" s="649"/>
      <c r="I215" s="649"/>
      <c r="J215" s="651"/>
      <c r="K215" s="651"/>
      <c r="L215" s="648"/>
    </row>
    <row r="216" spans="1:12" ht="24" x14ac:dyDescent="0.2">
      <c r="A216" s="652">
        <v>1639</v>
      </c>
      <c r="B216" s="203" t="s">
        <v>12</v>
      </c>
      <c r="C216" s="207" t="s">
        <v>11</v>
      </c>
      <c r="D216" s="207" t="s">
        <v>280</v>
      </c>
      <c r="E216" s="207" t="s">
        <v>281</v>
      </c>
      <c r="F216" s="653" t="s">
        <v>8</v>
      </c>
      <c r="G216" s="653"/>
      <c r="H216" s="650"/>
      <c r="I216" s="650"/>
      <c r="J216" s="650"/>
      <c r="K216" s="650"/>
      <c r="L216" s="650"/>
    </row>
    <row r="217" spans="1:12" x14ac:dyDescent="0.2">
      <c r="A217" s="652"/>
      <c r="B217" s="651" t="s">
        <v>4917</v>
      </c>
      <c r="C217" s="654" t="s">
        <v>4931</v>
      </c>
      <c r="D217" s="655">
        <v>43537</v>
      </c>
      <c r="E217" s="651" t="s">
        <v>3468</v>
      </c>
      <c r="F217" s="651" t="s">
        <v>3469</v>
      </c>
      <c r="G217" s="651"/>
      <c r="H217" s="649" t="s">
        <v>286</v>
      </c>
      <c r="I217" s="649"/>
      <c r="J217" s="209" t="s">
        <v>287</v>
      </c>
      <c r="K217" s="209" t="s">
        <v>16</v>
      </c>
      <c r="L217" s="210">
        <v>360</v>
      </c>
    </row>
    <row r="218" spans="1:12" x14ac:dyDescent="0.2">
      <c r="A218" s="652"/>
      <c r="B218" s="651"/>
      <c r="C218" s="654"/>
      <c r="D218" s="655"/>
      <c r="E218" s="651"/>
      <c r="F218" s="651"/>
      <c r="G218" s="651"/>
      <c r="H218" s="649" t="s">
        <v>242</v>
      </c>
      <c r="I218" s="649"/>
      <c r="J218" s="209" t="s">
        <v>287</v>
      </c>
      <c r="K218" s="209" t="s">
        <v>16</v>
      </c>
      <c r="L218" s="210">
        <v>366.6</v>
      </c>
    </row>
    <row r="219" spans="1:12" ht="24" x14ac:dyDescent="0.2">
      <c r="A219" s="652"/>
      <c r="B219" s="203" t="s">
        <v>6</v>
      </c>
      <c r="C219" s="207" t="s">
        <v>5</v>
      </c>
      <c r="D219" s="207" t="s">
        <v>288</v>
      </c>
      <c r="E219" s="207" t="s">
        <v>289</v>
      </c>
      <c r="F219" s="650"/>
      <c r="G219" s="650"/>
      <c r="H219" s="649" t="s">
        <v>290</v>
      </c>
      <c r="I219" s="649"/>
      <c r="J219" s="651" t="s">
        <v>287</v>
      </c>
      <c r="K219" s="651" t="s">
        <v>287</v>
      </c>
      <c r="L219" s="648">
        <v>0</v>
      </c>
    </row>
    <row r="220" spans="1:12" ht="36" x14ac:dyDescent="0.2">
      <c r="A220" s="652"/>
      <c r="B220" s="209" t="s">
        <v>4919</v>
      </c>
      <c r="C220" s="209" t="s">
        <v>3469</v>
      </c>
      <c r="D220" s="211">
        <v>43539</v>
      </c>
      <c r="E220" s="209" t="s">
        <v>533</v>
      </c>
      <c r="F220" s="650"/>
      <c r="G220" s="650"/>
      <c r="H220" s="649"/>
      <c r="I220" s="649"/>
      <c r="J220" s="651"/>
      <c r="K220" s="651"/>
      <c r="L220" s="648"/>
    </row>
    <row r="221" spans="1:12" ht="24" x14ac:dyDescent="0.2">
      <c r="A221" s="652">
        <v>1640</v>
      </c>
      <c r="B221" s="203" t="s">
        <v>12</v>
      </c>
      <c r="C221" s="207" t="s">
        <v>11</v>
      </c>
      <c r="D221" s="207" t="s">
        <v>280</v>
      </c>
      <c r="E221" s="207" t="s">
        <v>281</v>
      </c>
      <c r="F221" s="653" t="s">
        <v>8</v>
      </c>
      <c r="G221" s="653"/>
      <c r="H221" s="650"/>
      <c r="I221" s="650"/>
      <c r="J221" s="650"/>
      <c r="K221" s="650"/>
      <c r="L221" s="650"/>
    </row>
    <row r="222" spans="1:12" x14ac:dyDescent="0.2">
      <c r="A222" s="652"/>
      <c r="B222" s="651" t="s">
        <v>4932</v>
      </c>
      <c r="C222" s="654" t="s">
        <v>4933</v>
      </c>
      <c r="D222" s="655">
        <v>43516</v>
      </c>
      <c r="E222" s="651" t="s">
        <v>2388</v>
      </c>
      <c r="F222" s="651" t="s">
        <v>3253</v>
      </c>
      <c r="G222" s="651"/>
      <c r="H222" s="649" t="s">
        <v>286</v>
      </c>
      <c r="I222" s="649"/>
      <c r="J222" s="209" t="s">
        <v>287</v>
      </c>
      <c r="K222" s="209" t="s">
        <v>16</v>
      </c>
      <c r="L222" s="210">
        <v>1237.47</v>
      </c>
    </row>
    <row r="223" spans="1:12" x14ac:dyDescent="0.2">
      <c r="A223" s="652"/>
      <c r="B223" s="651"/>
      <c r="C223" s="654"/>
      <c r="D223" s="655"/>
      <c r="E223" s="651"/>
      <c r="F223" s="651"/>
      <c r="G223" s="651"/>
      <c r="H223" s="649" t="s">
        <v>242</v>
      </c>
      <c r="I223" s="649"/>
      <c r="J223" s="209" t="s">
        <v>287</v>
      </c>
      <c r="K223" s="209" t="s">
        <v>16</v>
      </c>
      <c r="L223" s="210">
        <v>522.62</v>
      </c>
    </row>
    <row r="224" spans="1:12" ht="24" x14ac:dyDescent="0.2">
      <c r="A224" s="652"/>
      <c r="B224" s="203" t="s">
        <v>6</v>
      </c>
      <c r="C224" s="207" t="s">
        <v>5</v>
      </c>
      <c r="D224" s="207" t="s">
        <v>288</v>
      </c>
      <c r="E224" s="207" t="s">
        <v>289</v>
      </c>
      <c r="F224" s="650"/>
      <c r="G224" s="650"/>
      <c r="H224" s="649" t="s">
        <v>290</v>
      </c>
      <c r="I224" s="649"/>
      <c r="J224" s="651" t="s">
        <v>287</v>
      </c>
      <c r="K224" s="651" t="s">
        <v>16</v>
      </c>
      <c r="L224" s="648">
        <v>750</v>
      </c>
    </row>
    <row r="225" spans="1:12" ht="24" x14ac:dyDescent="0.2">
      <c r="A225" s="652"/>
      <c r="B225" s="209" t="s">
        <v>832</v>
      </c>
      <c r="C225" s="209" t="s">
        <v>3253</v>
      </c>
      <c r="D225" s="211">
        <v>43520</v>
      </c>
      <c r="E225" s="209" t="s">
        <v>4934</v>
      </c>
      <c r="F225" s="650"/>
      <c r="G225" s="650"/>
      <c r="H225" s="649"/>
      <c r="I225" s="649"/>
      <c r="J225" s="651"/>
      <c r="K225" s="651"/>
      <c r="L225" s="648"/>
    </row>
    <row r="226" spans="1:12" ht="24" x14ac:dyDescent="0.2">
      <c r="A226" s="652">
        <v>1641</v>
      </c>
      <c r="B226" s="203" t="s">
        <v>12</v>
      </c>
      <c r="C226" s="207" t="s">
        <v>11</v>
      </c>
      <c r="D226" s="207" t="s">
        <v>280</v>
      </c>
      <c r="E226" s="207" t="s">
        <v>281</v>
      </c>
      <c r="F226" s="653" t="s">
        <v>8</v>
      </c>
      <c r="G226" s="653"/>
      <c r="H226" s="650"/>
      <c r="I226" s="650"/>
      <c r="J226" s="650"/>
      <c r="K226" s="650"/>
      <c r="L226" s="650"/>
    </row>
    <row r="227" spans="1:12" x14ac:dyDescent="0.2">
      <c r="A227" s="652"/>
      <c r="B227" s="651" t="s">
        <v>4935</v>
      </c>
      <c r="C227" s="654" t="s">
        <v>4936</v>
      </c>
      <c r="D227" s="655">
        <v>43375</v>
      </c>
      <c r="E227" s="651" t="s">
        <v>888</v>
      </c>
      <c r="F227" s="651" t="s">
        <v>4937</v>
      </c>
      <c r="G227" s="651"/>
      <c r="H227" s="649" t="s">
        <v>286</v>
      </c>
      <c r="I227" s="649"/>
      <c r="J227" s="209" t="s">
        <v>287</v>
      </c>
      <c r="K227" s="209" t="s">
        <v>287</v>
      </c>
      <c r="L227" s="210">
        <v>0</v>
      </c>
    </row>
    <row r="228" spans="1:12" x14ac:dyDescent="0.2">
      <c r="A228" s="652"/>
      <c r="B228" s="651"/>
      <c r="C228" s="654"/>
      <c r="D228" s="655"/>
      <c r="E228" s="651"/>
      <c r="F228" s="651"/>
      <c r="G228" s="651"/>
      <c r="H228" s="649" t="s">
        <v>242</v>
      </c>
      <c r="I228" s="649"/>
      <c r="J228" s="209" t="s">
        <v>287</v>
      </c>
      <c r="K228" s="209" t="s">
        <v>287</v>
      </c>
      <c r="L228" s="210">
        <v>0</v>
      </c>
    </row>
    <row r="229" spans="1:12" ht="24" x14ac:dyDescent="0.2">
      <c r="A229" s="652"/>
      <c r="B229" s="203" t="s">
        <v>6</v>
      </c>
      <c r="C229" s="207" t="s">
        <v>5</v>
      </c>
      <c r="D229" s="207" t="s">
        <v>288</v>
      </c>
      <c r="E229" s="207" t="s">
        <v>289</v>
      </c>
      <c r="F229" s="650"/>
      <c r="G229" s="650"/>
      <c r="H229" s="649" t="s">
        <v>290</v>
      </c>
      <c r="I229" s="649"/>
      <c r="J229" s="651" t="s">
        <v>287</v>
      </c>
      <c r="K229" s="651" t="s">
        <v>16</v>
      </c>
      <c r="L229" s="648">
        <v>1200</v>
      </c>
    </row>
    <row r="230" spans="1:12" ht="36" x14ac:dyDescent="0.2">
      <c r="A230" s="652"/>
      <c r="B230" s="209" t="s">
        <v>1274</v>
      </c>
      <c r="C230" s="209" t="s">
        <v>4937</v>
      </c>
      <c r="D230" s="211">
        <v>43379</v>
      </c>
      <c r="E230" s="209" t="s">
        <v>2182</v>
      </c>
      <c r="F230" s="650"/>
      <c r="G230" s="650"/>
      <c r="H230" s="649"/>
      <c r="I230" s="649"/>
      <c r="J230" s="651"/>
      <c r="K230" s="651"/>
      <c r="L230" s="648"/>
    </row>
    <row r="231" spans="1:12" ht="24" x14ac:dyDescent="0.2">
      <c r="A231" s="652">
        <v>1642</v>
      </c>
      <c r="B231" s="203" t="s">
        <v>12</v>
      </c>
      <c r="C231" s="207" t="s">
        <v>11</v>
      </c>
      <c r="D231" s="207" t="s">
        <v>280</v>
      </c>
      <c r="E231" s="207" t="s">
        <v>281</v>
      </c>
      <c r="F231" s="653" t="s">
        <v>8</v>
      </c>
      <c r="G231" s="653"/>
      <c r="H231" s="650"/>
      <c r="I231" s="650"/>
      <c r="J231" s="650"/>
      <c r="K231" s="650"/>
      <c r="L231" s="650"/>
    </row>
    <row r="232" spans="1:12" x14ac:dyDescent="0.2">
      <c r="A232" s="652"/>
      <c r="B232" s="651" t="s">
        <v>4935</v>
      </c>
      <c r="C232" s="654" t="s">
        <v>4936</v>
      </c>
      <c r="D232" s="655">
        <v>43375</v>
      </c>
      <c r="E232" s="651" t="s">
        <v>888</v>
      </c>
      <c r="F232" s="651" t="s">
        <v>4938</v>
      </c>
      <c r="G232" s="651"/>
      <c r="H232" s="649" t="s">
        <v>286</v>
      </c>
      <c r="I232" s="649"/>
      <c r="J232" s="209" t="s">
        <v>287</v>
      </c>
      <c r="K232" s="209" t="s">
        <v>16</v>
      </c>
      <c r="L232" s="210">
        <v>320</v>
      </c>
    </row>
    <row r="233" spans="1:12" x14ac:dyDescent="0.2">
      <c r="A233" s="652"/>
      <c r="B233" s="651"/>
      <c r="C233" s="654"/>
      <c r="D233" s="655"/>
      <c r="E233" s="651"/>
      <c r="F233" s="651"/>
      <c r="G233" s="651"/>
      <c r="H233" s="649" t="s">
        <v>242</v>
      </c>
      <c r="I233" s="649"/>
      <c r="J233" s="209" t="s">
        <v>287</v>
      </c>
      <c r="K233" s="209" t="s">
        <v>287</v>
      </c>
      <c r="L233" s="210">
        <v>0</v>
      </c>
    </row>
    <row r="234" spans="1:12" ht="24" x14ac:dyDescent="0.2">
      <c r="A234" s="652"/>
      <c r="B234" s="203" t="s">
        <v>6</v>
      </c>
      <c r="C234" s="207" t="s">
        <v>5</v>
      </c>
      <c r="D234" s="207" t="s">
        <v>288</v>
      </c>
      <c r="E234" s="207" t="s">
        <v>289</v>
      </c>
      <c r="F234" s="650"/>
      <c r="G234" s="650"/>
      <c r="H234" s="649" t="s">
        <v>290</v>
      </c>
      <c r="I234" s="649"/>
      <c r="J234" s="651" t="s">
        <v>287</v>
      </c>
      <c r="K234" s="651" t="s">
        <v>16</v>
      </c>
      <c r="L234" s="648">
        <v>1299</v>
      </c>
    </row>
    <row r="235" spans="1:12" ht="36" x14ac:dyDescent="0.2">
      <c r="A235" s="652"/>
      <c r="B235" s="209" t="s">
        <v>1274</v>
      </c>
      <c r="C235" s="209" t="s">
        <v>4938</v>
      </c>
      <c r="D235" s="211">
        <v>43379</v>
      </c>
      <c r="E235" s="209" t="s">
        <v>2182</v>
      </c>
      <c r="F235" s="650"/>
      <c r="G235" s="650"/>
      <c r="H235" s="649"/>
      <c r="I235" s="649"/>
      <c r="J235" s="651"/>
      <c r="K235" s="651"/>
      <c r="L235" s="648"/>
    </row>
    <row r="236" spans="1:12" ht="24" x14ac:dyDescent="0.2">
      <c r="A236" s="652">
        <v>1643</v>
      </c>
      <c r="B236" s="203" t="s">
        <v>12</v>
      </c>
      <c r="C236" s="207" t="s">
        <v>11</v>
      </c>
      <c r="D236" s="207" t="s">
        <v>280</v>
      </c>
      <c r="E236" s="207" t="s">
        <v>281</v>
      </c>
      <c r="F236" s="653" t="s">
        <v>8</v>
      </c>
      <c r="G236" s="653"/>
      <c r="H236" s="650"/>
      <c r="I236" s="650"/>
      <c r="J236" s="650"/>
      <c r="K236" s="650"/>
      <c r="L236" s="650"/>
    </row>
    <row r="237" spans="1:12" x14ac:dyDescent="0.2">
      <c r="A237" s="652"/>
      <c r="B237" s="651" t="s">
        <v>4935</v>
      </c>
      <c r="C237" s="654" t="s">
        <v>4939</v>
      </c>
      <c r="D237" s="655">
        <v>43382</v>
      </c>
      <c r="E237" s="651" t="s">
        <v>684</v>
      </c>
      <c r="F237" s="651" t="s">
        <v>4940</v>
      </c>
      <c r="G237" s="651"/>
      <c r="H237" s="649" t="s">
        <v>286</v>
      </c>
      <c r="I237" s="649"/>
      <c r="J237" s="209" t="s">
        <v>287</v>
      </c>
      <c r="K237" s="209" t="s">
        <v>16</v>
      </c>
      <c r="L237" s="210">
        <v>342</v>
      </c>
    </row>
    <row r="238" spans="1:12" x14ac:dyDescent="0.2">
      <c r="A238" s="652"/>
      <c r="B238" s="651"/>
      <c r="C238" s="654"/>
      <c r="D238" s="655"/>
      <c r="E238" s="651"/>
      <c r="F238" s="651"/>
      <c r="G238" s="651"/>
      <c r="H238" s="649" t="s">
        <v>242</v>
      </c>
      <c r="I238" s="649"/>
      <c r="J238" s="209" t="s">
        <v>287</v>
      </c>
      <c r="K238" s="209" t="s">
        <v>16</v>
      </c>
      <c r="L238" s="210">
        <v>629.4</v>
      </c>
    </row>
    <row r="239" spans="1:12" ht="24" x14ac:dyDescent="0.2">
      <c r="A239" s="652"/>
      <c r="B239" s="203" t="s">
        <v>6</v>
      </c>
      <c r="C239" s="207" t="s">
        <v>5</v>
      </c>
      <c r="D239" s="207" t="s">
        <v>288</v>
      </c>
      <c r="E239" s="207" t="s">
        <v>289</v>
      </c>
      <c r="F239" s="650"/>
      <c r="G239" s="650"/>
      <c r="H239" s="649" t="s">
        <v>290</v>
      </c>
      <c r="I239" s="649"/>
      <c r="J239" s="651" t="s">
        <v>287</v>
      </c>
      <c r="K239" s="651" t="s">
        <v>16</v>
      </c>
      <c r="L239" s="648">
        <v>850</v>
      </c>
    </row>
    <row r="240" spans="1:12" ht="36" x14ac:dyDescent="0.2">
      <c r="A240" s="652"/>
      <c r="B240" s="209" t="s">
        <v>1274</v>
      </c>
      <c r="C240" s="209" t="s">
        <v>4940</v>
      </c>
      <c r="D240" s="211">
        <v>43383</v>
      </c>
      <c r="E240" s="209" t="s">
        <v>754</v>
      </c>
      <c r="F240" s="650"/>
      <c r="G240" s="650"/>
      <c r="H240" s="649"/>
      <c r="I240" s="649"/>
      <c r="J240" s="651"/>
      <c r="K240" s="651"/>
      <c r="L240" s="648"/>
    </row>
    <row r="241" spans="1:12" ht="24" x14ac:dyDescent="0.2">
      <c r="A241" s="652">
        <v>1644</v>
      </c>
      <c r="B241" s="203" t="s">
        <v>12</v>
      </c>
      <c r="C241" s="207" t="s">
        <v>11</v>
      </c>
      <c r="D241" s="207" t="s">
        <v>280</v>
      </c>
      <c r="E241" s="207" t="s">
        <v>281</v>
      </c>
      <c r="F241" s="653" t="s">
        <v>8</v>
      </c>
      <c r="G241" s="653"/>
      <c r="H241" s="650"/>
      <c r="I241" s="650"/>
      <c r="J241" s="650"/>
      <c r="K241" s="650"/>
      <c r="L241" s="650"/>
    </row>
    <row r="242" spans="1:12" x14ac:dyDescent="0.2">
      <c r="A242" s="652"/>
      <c r="B242" s="651" t="s">
        <v>4935</v>
      </c>
      <c r="C242" s="651" t="s">
        <v>4941</v>
      </c>
      <c r="D242" s="655">
        <v>43386</v>
      </c>
      <c r="E242" s="651" t="s">
        <v>1999</v>
      </c>
      <c r="F242" s="651" t="s">
        <v>583</v>
      </c>
      <c r="G242" s="651"/>
      <c r="H242" s="649" t="s">
        <v>286</v>
      </c>
      <c r="I242" s="649"/>
      <c r="J242" s="209" t="s">
        <v>287</v>
      </c>
      <c r="K242" s="209" t="s">
        <v>16</v>
      </c>
      <c r="L242" s="210">
        <v>732.52</v>
      </c>
    </row>
    <row r="243" spans="1:12" x14ac:dyDescent="0.2">
      <c r="A243" s="652"/>
      <c r="B243" s="651"/>
      <c r="C243" s="651"/>
      <c r="D243" s="655"/>
      <c r="E243" s="651"/>
      <c r="F243" s="651"/>
      <c r="G243" s="651"/>
      <c r="H243" s="649" t="s">
        <v>242</v>
      </c>
      <c r="I243" s="649"/>
      <c r="J243" s="209" t="s">
        <v>287</v>
      </c>
      <c r="K243" s="209" t="s">
        <v>16</v>
      </c>
      <c r="L243" s="210">
        <v>3938.5</v>
      </c>
    </row>
    <row r="244" spans="1:12" ht="24" x14ac:dyDescent="0.2">
      <c r="A244" s="652"/>
      <c r="B244" s="203" t="s">
        <v>6</v>
      </c>
      <c r="C244" s="207" t="s">
        <v>5</v>
      </c>
      <c r="D244" s="207" t="s">
        <v>288</v>
      </c>
      <c r="E244" s="207" t="s">
        <v>289</v>
      </c>
      <c r="F244" s="650"/>
      <c r="G244" s="650"/>
      <c r="H244" s="649" t="s">
        <v>290</v>
      </c>
      <c r="I244" s="649"/>
      <c r="J244" s="651" t="s">
        <v>287</v>
      </c>
      <c r="K244" s="651" t="s">
        <v>16</v>
      </c>
      <c r="L244" s="648">
        <v>540.76</v>
      </c>
    </row>
    <row r="245" spans="1:12" ht="36" x14ac:dyDescent="0.2">
      <c r="A245" s="652"/>
      <c r="B245" s="209" t="s">
        <v>1274</v>
      </c>
      <c r="C245" s="209" t="s">
        <v>583</v>
      </c>
      <c r="D245" s="211">
        <v>43391</v>
      </c>
      <c r="E245" s="209" t="s">
        <v>2692</v>
      </c>
      <c r="F245" s="650"/>
      <c r="G245" s="650"/>
      <c r="H245" s="649"/>
      <c r="I245" s="649"/>
      <c r="J245" s="651"/>
      <c r="K245" s="651"/>
      <c r="L245" s="648"/>
    </row>
    <row r="246" spans="1:12" ht="24" x14ac:dyDescent="0.2">
      <c r="A246" s="652">
        <v>1645</v>
      </c>
      <c r="B246" s="203" t="s">
        <v>12</v>
      </c>
      <c r="C246" s="207" t="s">
        <v>11</v>
      </c>
      <c r="D246" s="207" t="s">
        <v>280</v>
      </c>
      <c r="E246" s="207" t="s">
        <v>281</v>
      </c>
      <c r="F246" s="653" t="s">
        <v>8</v>
      </c>
      <c r="G246" s="653"/>
      <c r="H246" s="650"/>
      <c r="I246" s="650"/>
      <c r="J246" s="650"/>
      <c r="K246" s="650"/>
      <c r="L246" s="650"/>
    </row>
    <row r="247" spans="1:12" x14ac:dyDescent="0.2">
      <c r="A247" s="652"/>
      <c r="B247" s="651" t="s">
        <v>4935</v>
      </c>
      <c r="C247" s="654" t="s">
        <v>4942</v>
      </c>
      <c r="D247" s="655">
        <v>43396</v>
      </c>
      <c r="E247" s="651" t="s">
        <v>321</v>
      </c>
      <c r="F247" s="651" t="s">
        <v>322</v>
      </c>
      <c r="G247" s="651"/>
      <c r="H247" s="649" t="s">
        <v>286</v>
      </c>
      <c r="I247" s="649"/>
      <c r="J247" s="209" t="s">
        <v>287</v>
      </c>
      <c r="K247" s="209" t="s">
        <v>16</v>
      </c>
      <c r="L247" s="210">
        <v>408</v>
      </c>
    </row>
    <row r="248" spans="1:12" x14ac:dyDescent="0.2">
      <c r="A248" s="652"/>
      <c r="B248" s="651"/>
      <c r="C248" s="654"/>
      <c r="D248" s="655"/>
      <c r="E248" s="651"/>
      <c r="F248" s="651"/>
      <c r="G248" s="651"/>
      <c r="H248" s="649" t="s">
        <v>242</v>
      </c>
      <c r="I248" s="649"/>
      <c r="J248" s="209" t="s">
        <v>287</v>
      </c>
      <c r="K248" s="209" t="s">
        <v>287</v>
      </c>
      <c r="L248" s="210">
        <v>0</v>
      </c>
    </row>
    <row r="249" spans="1:12" ht="24" x14ac:dyDescent="0.2">
      <c r="A249" s="652"/>
      <c r="B249" s="203" t="s">
        <v>6</v>
      </c>
      <c r="C249" s="207" t="s">
        <v>5</v>
      </c>
      <c r="D249" s="207" t="s">
        <v>288</v>
      </c>
      <c r="E249" s="207" t="s">
        <v>289</v>
      </c>
      <c r="F249" s="650"/>
      <c r="G249" s="650"/>
      <c r="H249" s="649" t="s">
        <v>290</v>
      </c>
      <c r="I249" s="649"/>
      <c r="J249" s="651" t="s">
        <v>287</v>
      </c>
      <c r="K249" s="651" t="s">
        <v>16</v>
      </c>
      <c r="L249" s="648">
        <v>742</v>
      </c>
    </row>
    <row r="250" spans="1:12" ht="36" x14ac:dyDescent="0.2">
      <c r="A250" s="652"/>
      <c r="B250" s="209" t="s">
        <v>1274</v>
      </c>
      <c r="C250" s="209" t="s">
        <v>322</v>
      </c>
      <c r="D250" s="211">
        <v>43399</v>
      </c>
      <c r="E250" s="209" t="s">
        <v>4943</v>
      </c>
      <c r="F250" s="650"/>
      <c r="G250" s="650"/>
      <c r="H250" s="649"/>
      <c r="I250" s="649"/>
      <c r="J250" s="651"/>
      <c r="K250" s="651"/>
      <c r="L250" s="648"/>
    </row>
    <row r="251" spans="1:12" ht="24" x14ac:dyDescent="0.2">
      <c r="A251" s="652">
        <v>1646</v>
      </c>
      <c r="B251" s="203" t="s">
        <v>12</v>
      </c>
      <c r="C251" s="207" t="s">
        <v>11</v>
      </c>
      <c r="D251" s="207" t="s">
        <v>280</v>
      </c>
      <c r="E251" s="207" t="s">
        <v>281</v>
      </c>
      <c r="F251" s="653" t="s">
        <v>8</v>
      </c>
      <c r="G251" s="653"/>
      <c r="H251" s="650"/>
      <c r="I251" s="650"/>
      <c r="J251" s="650"/>
      <c r="K251" s="650"/>
      <c r="L251" s="650"/>
    </row>
    <row r="252" spans="1:12" x14ac:dyDescent="0.2">
      <c r="A252" s="652"/>
      <c r="B252" s="651" t="s">
        <v>4935</v>
      </c>
      <c r="C252" s="654" t="s">
        <v>4944</v>
      </c>
      <c r="D252" s="655">
        <v>43402</v>
      </c>
      <c r="E252" s="651" t="s">
        <v>300</v>
      </c>
      <c r="F252" s="651" t="s">
        <v>4945</v>
      </c>
      <c r="G252" s="651"/>
      <c r="H252" s="649" t="s">
        <v>286</v>
      </c>
      <c r="I252" s="649"/>
      <c r="J252" s="209" t="s">
        <v>287</v>
      </c>
      <c r="K252" s="209" t="s">
        <v>16</v>
      </c>
      <c r="L252" s="210">
        <v>883.32</v>
      </c>
    </row>
    <row r="253" spans="1:12" x14ac:dyDescent="0.2">
      <c r="A253" s="652"/>
      <c r="B253" s="651"/>
      <c r="C253" s="654"/>
      <c r="D253" s="655"/>
      <c r="E253" s="651"/>
      <c r="F253" s="651"/>
      <c r="G253" s="651"/>
      <c r="H253" s="649" t="s">
        <v>242</v>
      </c>
      <c r="I253" s="649"/>
      <c r="J253" s="209" t="s">
        <v>287</v>
      </c>
      <c r="K253" s="209" t="s">
        <v>16</v>
      </c>
      <c r="L253" s="210">
        <v>3773.63</v>
      </c>
    </row>
    <row r="254" spans="1:12" ht="24" x14ac:dyDescent="0.2">
      <c r="A254" s="652"/>
      <c r="B254" s="203" t="s">
        <v>6</v>
      </c>
      <c r="C254" s="207" t="s">
        <v>5</v>
      </c>
      <c r="D254" s="207" t="s">
        <v>288</v>
      </c>
      <c r="E254" s="207" t="s">
        <v>289</v>
      </c>
      <c r="F254" s="650"/>
      <c r="G254" s="650"/>
      <c r="H254" s="649" t="s">
        <v>290</v>
      </c>
      <c r="I254" s="649"/>
      <c r="J254" s="651" t="s">
        <v>287</v>
      </c>
      <c r="K254" s="651" t="s">
        <v>16</v>
      </c>
      <c r="L254" s="648">
        <v>131.84</v>
      </c>
    </row>
    <row r="255" spans="1:12" ht="36" x14ac:dyDescent="0.2">
      <c r="A255" s="652"/>
      <c r="B255" s="209" t="s">
        <v>1274</v>
      </c>
      <c r="C255" s="209" t="s">
        <v>4945</v>
      </c>
      <c r="D255" s="211">
        <v>43407</v>
      </c>
      <c r="E255" s="209" t="s">
        <v>923</v>
      </c>
      <c r="F255" s="650"/>
      <c r="G255" s="650"/>
      <c r="H255" s="649"/>
      <c r="I255" s="649"/>
      <c r="J255" s="651"/>
      <c r="K255" s="651"/>
      <c r="L255" s="648"/>
    </row>
    <row r="256" spans="1:12" ht="24" x14ac:dyDescent="0.2">
      <c r="A256" s="652">
        <v>1647</v>
      </c>
      <c r="B256" s="203" t="s">
        <v>12</v>
      </c>
      <c r="C256" s="207" t="s">
        <v>11</v>
      </c>
      <c r="D256" s="207" t="s">
        <v>280</v>
      </c>
      <c r="E256" s="207" t="s">
        <v>281</v>
      </c>
      <c r="F256" s="653" t="s">
        <v>8</v>
      </c>
      <c r="G256" s="653"/>
      <c r="H256" s="650"/>
      <c r="I256" s="650"/>
      <c r="J256" s="650"/>
      <c r="K256" s="650"/>
      <c r="L256" s="650"/>
    </row>
    <row r="257" spans="1:12" x14ac:dyDescent="0.2">
      <c r="A257" s="652"/>
      <c r="B257" s="651" t="s">
        <v>4935</v>
      </c>
      <c r="C257" s="654" t="s">
        <v>4946</v>
      </c>
      <c r="D257" s="655">
        <v>43409</v>
      </c>
      <c r="E257" s="651" t="s">
        <v>1941</v>
      </c>
      <c r="F257" s="651" t="s">
        <v>3038</v>
      </c>
      <c r="G257" s="651"/>
      <c r="H257" s="649" t="s">
        <v>286</v>
      </c>
      <c r="I257" s="649"/>
      <c r="J257" s="209" t="s">
        <v>287</v>
      </c>
      <c r="K257" s="209" t="s">
        <v>16</v>
      </c>
      <c r="L257" s="210">
        <v>196.28</v>
      </c>
    </row>
    <row r="258" spans="1:12" x14ac:dyDescent="0.2">
      <c r="A258" s="652"/>
      <c r="B258" s="651"/>
      <c r="C258" s="654"/>
      <c r="D258" s="655"/>
      <c r="E258" s="651"/>
      <c r="F258" s="651"/>
      <c r="G258" s="651"/>
      <c r="H258" s="649" t="s">
        <v>242</v>
      </c>
      <c r="I258" s="649"/>
      <c r="J258" s="209" t="s">
        <v>287</v>
      </c>
      <c r="K258" s="209" t="s">
        <v>287</v>
      </c>
      <c r="L258" s="210">
        <v>0</v>
      </c>
    </row>
    <row r="259" spans="1:12" ht="24" x14ac:dyDescent="0.2">
      <c r="A259" s="652"/>
      <c r="B259" s="203" t="s">
        <v>6</v>
      </c>
      <c r="C259" s="207" t="s">
        <v>5</v>
      </c>
      <c r="D259" s="207" t="s">
        <v>288</v>
      </c>
      <c r="E259" s="207" t="s">
        <v>289</v>
      </c>
      <c r="F259" s="650"/>
      <c r="G259" s="650"/>
      <c r="H259" s="649" t="s">
        <v>290</v>
      </c>
      <c r="I259" s="649"/>
      <c r="J259" s="651" t="s">
        <v>287</v>
      </c>
      <c r="K259" s="651" t="s">
        <v>16</v>
      </c>
      <c r="L259" s="648">
        <v>1890.32</v>
      </c>
    </row>
    <row r="260" spans="1:12" ht="36" x14ac:dyDescent="0.2">
      <c r="A260" s="652"/>
      <c r="B260" s="209" t="s">
        <v>1274</v>
      </c>
      <c r="C260" s="209" t="s">
        <v>3038</v>
      </c>
      <c r="D260" s="211">
        <v>43413</v>
      </c>
      <c r="E260" s="209" t="s">
        <v>927</v>
      </c>
      <c r="F260" s="650"/>
      <c r="G260" s="650"/>
      <c r="H260" s="649"/>
      <c r="I260" s="649"/>
      <c r="J260" s="651"/>
      <c r="K260" s="651"/>
      <c r="L260" s="648"/>
    </row>
    <row r="261" spans="1:12" ht="24" x14ac:dyDescent="0.2">
      <c r="A261" s="652">
        <v>1648</v>
      </c>
      <c r="B261" s="203" t="s">
        <v>12</v>
      </c>
      <c r="C261" s="207" t="s">
        <v>11</v>
      </c>
      <c r="D261" s="207" t="s">
        <v>280</v>
      </c>
      <c r="E261" s="207" t="s">
        <v>281</v>
      </c>
      <c r="F261" s="653" t="s">
        <v>8</v>
      </c>
      <c r="G261" s="653"/>
      <c r="H261" s="650"/>
      <c r="I261" s="650"/>
      <c r="J261" s="650"/>
      <c r="K261" s="650"/>
      <c r="L261" s="650"/>
    </row>
    <row r="262" spans="1:12" x14ac:dyDescent="0.2">
      <c r="A262" s="652"/>
      <c r="B262" s="651" t="s">
        <v>4935</v>
      </c>
      <c r="C262" s="654" t="s">
        <v>4947</v>
      </c>
      <c r="D262" s="655">
        <v>43499</v>
      </c>
      <c r="E262" s="651" t="s">
        <v>423</v>
      </c>
      <c r="F262" s="651" t="s">
        <v>4948</v>
      </c>
      <c r="G262" s="651"/>
      <c r="H262" s="649" t="s">
        <v>286</v>
      </c>
      <c r="I262" s="649"/>
      <c r="J262" s="209" t="s">
        <v>287</v>
      </c>
      <c r="K262" s="209" t="s">
        <v>16</v>
      </c>
      <c r="L262" s="210">
        <v>767.55</v>
      </c>
    </row>
    <row r="263" spans="1:12" x14ac:dyDescent="0.2">
      <c r="A263" s="652"/>
      <c r="B263" s="651"/>
      <c r="C263" s="654"/>
      <c r="D263" s="655"/>
      <c r="E263" s="651"/>
      <c r="F263" s="651"/>
      <c r="G263" s="651"/>
      <c r="H263" s="649" t="s">
        <v>242</v>
      </c>
      <c r="I263" s="649"/>
      <c r="J263" s="209" t="s">
        <v>287</v>
      </c>
      <c r="K263" s="209" t="s">
        <v>16</v>
      </c>
      <c r="L263" s="210">
        <v>330</v>
      </c>
    </row>
    <row r="264" spans="1:12" ht="24" x14ac:dyDescent="0.2">
      <c r="A264" s="652"/>
      <c r="B264" s="203" t="s">
        <v>6</v>
      </c>
      <c r="C264" s="207" t="s">
        <v>5</v>
      </c>
      <c r="D264" s="207" t="s">
        <v>288</v>
      </c>
      <c r="E264" s="207" t="s">
        <v>289</v>
      </c>
      <c r="F264" s="650"/>
      <c r="G264" s="650"/>
      <c r="H264" s="649" t="s">
        <v>290</v>
      </c>
      <c r="I264" s="649"/>
      <c r="J264" s="651" t="s">
        <v>287</v>
      </c>
      <c r="K264" s="651" t="s">
        <v>16</v>
      </c>
      <c r="L264" s="648">
        <v>640</v>
      </c>
    </row>
    <row r="265" spans="1:12" ht="36" x14ac:dyDescent="0.2">
      <c r="A265" s="652"/>
      <c r="B265" s="209" t="s">
        <v>1274</v>
      </c>
      <c r="C265" s="209" t="s">
        <v>4948</v>
      </c>
      <c r="D265" s="211">
        <v>43504</v>
      </c>
      <c r="E265" s="209" t="s">
        <v>4472</v>
      </c>
      <c r="F265" s="650"/>
      <c r="G265" s="650"/>
      <c r="H265" s="649"/>
      <c r="I265" s="649"/>
      <c r="J265" s="651"/>
      <c r="K265" s="651"/>
      <c r="L265" s="648"/>
    </row>
    <row r="266" spans="1:12" ht="24" x14ac:dyDescent="0.2">
      <c r="A266" s="652">
        <v>1649</v>
      </c>
      <c r="B266" s="203" t="s">
        <v>12</v>
      </c>
      <c r="C266" s="207" t="s">
        <v>11</v>
      </c>
      <c r="D266" s="207" t="s">
        <v>280</v>
      </c>
      <c r="E266" s="207" t="s">
        <v>281</v>
      </c>
      <c r="F266" s="653" t="s">
        <v>8</v>
      </c>
      <c r="G266" s="653"/>
      <c r="H266" s="650"/>
      <c r="I266" s="650"/>
      <c r="J266" s="650"/>
      <c r="K266" s="650"/>
      <c r="L266" s="650"/>
    </row>
    <row r="267" spans="1:12" x14ac:dyDescent="0.2">
      <c r="A267" s="652"/>
      <c r="B267" s="651" t="s">
        <v>4935</v>
      </c>
      <c r="C267" s="654" t="s">
        <v>4949</v>
      </c>
      <c r="D267" s="655">
        <v>43550</v>
      </c>
      <c r="E267" s="651" t="s">
        <v>4950</v>
      </c>
      <c r="F267" s="651" t="s">
        <v>4951</v>
      </c>
      <c r="G267" s="651"/>
      <c r="H267" s="649" t="s">
        <v>286</v>
      </c>
      <c r="I267" s="649"/>
      <c r="J267" s="209" t="s">
        <v>287</v>
      </c>
      <c r="K267" s="209" t="s">
        <v>16</v>
      </c>
      <c r="L267" s="210">
        <v>462</v>
      </c>
    </row>
    <row r="268" spans="1:12" x14ac:dyDescent="0.2">
      <c r="A268" s="652"/>
      <c r="B268" s="651"/>
      <c r="C268" s="654"/>
      <c r="D268" s="655"/>
      <c r="E268" s="651"/>
      <c r="F268" s="651"/>
      <c r="G268" s="651"/>
      <c r="H268" s="649" t="s">
        <v>242</v>
      </c>
      <c r="I268" s="649"/>
      <c r="J268" s="209" t="s">
        <v>287</v>
      </c>
      <c r="K268" s="209" t="s">
        <v>16</v>
      </c>
      <c r="L268" s="210">
        <v>2587</v>
      </c>
    </row>
    <row r="269" spans="1:12" ht="24" x14ac:dyDescent="0.2">
      <c r="A269" s="652"/>
      <c r="B269" s="203" t="s">
        <v>6</v>
      </c>
      <c r="C269" s="207" t="s">
        <v>5</v>
      </c>
      <c r="D269" s="207" t="s">
        <v>288</v>
      </c>
      <c r="E269" s="207" t="s">
        <v>289</v>
      </c>
      <c r="F269" s="650"/>
      <c r="G269" s="650"/>
      <c r="H269" s="649" t="s">
        <v>290</v>
      </c>
      <c r="I269" s="649"/>
      <c r="J269" s="651" t="s">
        <v>287</v>
      </c>
      <c r="K269" s="651" t="s">
        <v>16</v>
      </c>
      <c r="L269" s="648">
        <v>350</v>
      </c>
    </row>
    <row r="270" spans="1:12" ht="36" x14ac:dyDescent="0.2">
      <c r="A270" s="652"/>
      <c r="B270" s="209" t="s">
        <v>1274</v>
      </c>
      <c r="C270" s="209" t="s">
        <v>4951</v>
      </c>
      <c r="D270" s="211">
        <v>43556</v>
      </c>
      <c r="E270" s="209" t="s">
        <v>4952</v>
      </c>
      <c r="F270" s="650"/>
      <c r="G270" s="650"/>
      <c r="H270" s="649"/>
      <c r="I270" s="649"/>
      <c r="J270" s="651"/>
      <c r="K270" s="651"/>
      <c r="L270" s="648"/>
    </row>
    <row r="271" spans="1:12" ht="24" x14ac:dyDescent="0.2">
      <c r="A271" s="652">
        <v>1650</v>
      </c>
      <c r="B271" s="203" t="s">
        <v>12</v>
      </c>
      <c r="C271" s="207" t="s">
        <v>11</v>
      </c>
      <c r="D271" s="207" t="s">
        <v>280</v>
      </c>
      <c r="E271" s="207" t="s">
        <v>281</v>
      </c>
      <c r="F271" s="653" t="s">
        <v>8</v>
      </c>
      <c r="G271" s="653"/>
      <c r="H271" s="650"/>
      <c r="I271" s="650"/>
      <c r="J271" s="650"/>
      <c r="K271" s="650"/>
      <c r="L271" s="650"/>
    </row>
    <row r="272" spans="1:12" x14ac:dyDescent="0.2">
      <c r="A272" s="652"/>
      <c r="B272" s="651" t="s">
        <v>4953</v>
      </c>
      <c r="C272" s="654" t="s">
        <v>4954</v>
      </c>
      <c r="D272" s="655">
        <v>43435</v>
      </c>
      <c r="E272" s="651" t="s">
        <v>4955</v>
      </c>
      <c r="F272" s="651" t="s">
        <v>1358</v>
      </c>
      <c r="G272" s="651"/>
      <c r="H272" s="649" t="s">
        <v>286</v>
      </c>
      <c r="I272" s="649"/>
      <c r="J272" s="209" t="s">
        <v>287</v>
      </c>
      <c r="K272" s="209" t="s">
        <v>287</v>
      </c>
      <c r="L272" s="210">
        <v>0</v>
      </c>
    </row>
    <row r="273" spans="1:12" x14ac:dyDescent="0.2">
      <c r="A273" s="652"/>
      <c r="B273" s="651"/>
      <c r="C273" s="654"/>
      <c r="D273" s="655"/>
      <c r="E273" s="651"/>
      <c r="F273" s="651"/>
      <c r="G273" s="651"/>
      <c r="H273" s="649" t="s">
        <v>242</v>
      </c>
      <c r="I273" s="649"/>
      <c r="J273" s="209" t="s">
        <v>287</v>
      </c>
      <c r="K273" s="209" t="s">
        <v>287</v>
      </c>
      <c r="L273" s="210">
        <v>0</v>
      </c>
    </row>
    <row r="274" spans="1:12" ht="24" x14ac:dyDescent="0.2">
      <c r="A274" s="652"/>
      <c r="B274" s="203" t="s">
        <v>6</v>
      </c>
      <c r="C274" s="207" t="s">
        <v>5</v>
      </c>
      <c r="D274" s="207" t="s">
        <v>288</v>
      </c>
      <c r="E274" s="207" t="s">
        <v>289</v>
      </c>
      <c r="F274" s="650"/>
      <c r="G274" s="650"/>
      <c r="H274" s="649" t="s">
        <v>290</v>
      </c>
      <c r="I274" s="649"/>
      <c r="J274" s="651" t="s">
        <v>287</v>
      </c>
      <c r="K274" s="651" t="s">
        <v>16</v>
      </c>
      <c r="L274" s="648">
        <v>700</v>
      </c>
    </row>
    <row r="275" spans="1:12" ht="24" x14ac:dyDescent="0.2">
      <c r="A275" s="652"/>
      <c r="B275" s="209" t="s">
        <v>710</v>
      </c>
      <c r="C275" s="209" t="s">
        <v>1358</v>
      </c>
      <c r="D275" s="211">
        <v>43438</v>
      </c>
      <c r="E275" s="209" t="s">
        <v>4956</v>
      </c>
      <c r="F275" s="650"/>
      <c r="G275" s="650"/>
      <c r="H275" s="649"/>
      <c r="I275" s="649"/>
      <c r="J275" s="651"/>
      <c r="K275" s="651"/>
      <c r="L275" s="648"/>
    </row>
    <row r="276" spans="1:12" ht="24" x14ac:dyDescent="0.2">
      <c r="A276" s="652">
        <v>1651</v>
      </c>
      <c r="B276" s="203" t="s">
        <v>12</v>
      </c>
      <c r="C276" s="207" t="s">
        <v>11</v>
      </c>
      <c r="D276" s="207" t="s">
        <v>280</v>
      </c>
      <c r="E276" s="207" t="s">
        <v>281</v>
      </c>
      <c r="F276" s="653" t="s">
        <v>8</v>
      </c>
      <c r="G276" s="653"/>
      <c r="H276" s="650"/>
      <c r="I276" s="650"/>
      <c r="J276" s="650"/>
      <c r="K276" s="650"/>
      <c r="L276" s="650"/>
    </row>
    <row r="277" spans="1:12" x14ac:dyDescent="0.2">
      <c r="A277" s="652"/>
      <c r="B277" s="651" t="s">
        <v>4957</v>
      </c>
      <c r="C277" s="654" t="s">
        <v>4958</v>
      </c>
      <c r="D277" s="655">
        <v>43385</v>
      </c>
      <c r="E277" s="651" t="s">
        <v>354</v>
      </c>
      <c r="F277" s="651" t="s">
        <v>2399</v>
      </c>
      <c r="G277" s="651"/>
      <c r="H277" s="649" t="s">
        <v>286</v>
      </c>
      <c r="I277" s="649"/>
      <c r="J277" s="209" t="s">
        <v>287</v>
      </c>
      <c r="K277" s="209" t="s">
        <v>16</v>
      </c>
      <c r="L277" s="210">
        <v>451.52</v>
      </c>
    </row>
    <row r="278" spans="1:12" x14ac:dyDescent="0.2">
      <c r="A278" s="652"/>
      <c r="B278" s="651"/>
      <c r="C278" s="654"/>
      <c r="D278" s="655"/>
      <c r="E278" s="651"/>
      <c r="F278" s="651"/>
      <c r="G278" s="651"/>
      <c r="H278" s="649" t="s">
        <v>242</v>
      </c>
      <c r="I278" s="649"/>
      <c r="J278" s="651" t="s">
        <v>287</v>
      </c>
      <c r="K278" s="651" t="s">
        <v>16</v>
      </c>
      <c r="L278" s="648">
        <v>2161.19</v>
      </c>
    </row>
    <row r="279" spans="1:12" x14ac:dyDescent="0.2">
      <c r="A279" s="652"/>
      <c r="B279" s="651"/>
      <c r="C279" s="654"/>
      <c r="D279" s="655"/>
      <c r="E279" s="651"/>
      <c r="F279" s="651"/>
      <c r="G279" s="651"/>
      <c r="H279" s="649"/>
      <c r="I279" s="649"/>
      <c r="J279" s="651"/>
      <c r="K279" s="651"/>
      <c r="L279" s="648"/>
    </row>
    <row r="280" spans="1:12" ht="24" x14ac:dyDescent="0.2">
      <c r="A280" s="652"/>
      <c r="B280" s="203" t="s">
        <v>6</v>
      </c>
      <c r="C280" s="207" t="s">
        <v>5</v>
      </c>
      <c r="D280" s="207" t="s">
        <v>288</v>
      </c>
      <c r="E280" s="207" t="s">
        <v>289</v>
      </c>
      <c r="F280" s="650"/>
      <c r="G280" s="650"/>
      <c r="H280" s="649" t="s">
        <v>290</v>
      </c>
      <c r="I280" s="649"/>
      <c r="J280" s="651" t="s">
        <v>287</v>
      </c>
      <c r="K280" s="651" t="s">
        <v>16</v>
      </c>
      <c r="L280" s="648">
        <v>19.62</v>
      </c>
    </row>
    <row r="281" spans="1:12" ht="24" x14ac:dyDescent="0.2">
      <c r="A281" s="652"/>
      <c r="B281" s="209" t="s">
        <v>291</v>
      </c>
      <c r="C281" s="209" t="s">
        <v>2399</v>
      </c>
      <c r="D281" s="211">
        <v>43390</v>
      </c>
      <c r="E281" s="209" t="s">
        <v>3712</v>
      </c>
      <c r="F281" s="650"/>
      <c r="G281" s="650"/>
      <c r="H281" s="649"/>
      <c r="I281" s="649"/>
      <c r="J281" s="651"/>
      <c r="K281" s="651"/>
      <c r="L281" s="648"/>
    </row>
    <row r="282" spans="1:12" ht="24" x14ac:dyDescent="0.2">
      <c r="A282" s="652">
        <v>1652</v>
      </c>
      <c r="B282" s="203" t="s">
        <v>12</v>
      </c>
      <c r="C282" s="207" t="s">
        <v>11</v>
      </c>
      <c r="D282" s="207" t="s">
        <v>280</v>
      </c>
      <c r="E282" s="207" t="s">
        <v>281</v>
      </c>
      <c r="F282" s="653" t="s">
        <v>8</v>
      </c>
      <c r="G282" s="653"/>
      <c r="H282" s="650"/>
      <c r="I282" s="650"/>
      <c r="J282" s="650"/>
      <c r="K282" s="650"/>
      <c r="L282" s="650"/>
    </row>
    <row r="283" spans="1:12" x14ac:dyDescent="0.2">
      <c r="A283" s="652"/>
      <c r="B283" s="651" t="s">
        <v>4957</v>
      </c>
      <c r="C283" s="654" t="s">
        <v>4959</v>
      </c>
      <c r="D283" s="655">
        <v>43412</v>
      </c>
      <c r="E283" s="651" t="s">
        <v>1151</v>
      </c>
      <c r="F283" s="651" t="s">
        <v>4960</v>
      </c>
      <c r="G283" s="651"/>
      <c r="H283" s="649" t="s">
        <v>286</v>
      </c>
      <c r="I283" s="649"/>
      <c r="J283" s="209" t="s">
        <v>287</v>
      </c>
      <c r="K283" s="209" t="s">
        <v>16</v>
      </c>
      <c r="L283" s="210">
        <v>380.24</v>
      </c>
    </row>
    <row r="284" spans="1:12" x14ac:dyDescent="0.2">
      <c r="A284" s="652"/>
      <c r="B284" s="651"/>
      <c r="C284" s="654"/>
      <c r="D284" s="655"/>
      <c r="E284" s="651"/>
      <c r="F284" s="651"/>
      <c r="G284" s="651"/>
      <c r="H284" s="649" t="s">
        <v>242</v>
      </c>
      <c r="I284" s="649"/>
      <c r="J284" s="651" t="s">
        <v>287</v>
      </c>
      <c r="K284" s="651" t="s">
        <v>287</v>
      </c>
      <c r="L284" s="648">
        <v>0</v>
      </c>
    </row>
    <row r="285" spans="1:12" x14ac:dyDescent="0.2">
      <c r="A285" s="652"/>
      <c r="B285" s="651"/>
      <c r="C285" s="654"/>
      <c r="D285" s="655"/>
      <c r="E285" s="651"/>
      <c r="F285" s="651"/>
      <c r="G285" s="651"/>
      <c r="H285" s="649"/>
      <c r="I285" s="649"/>
      <c r="J285" s="651"/>
      <c r="K285" s="651"/>
      <c r="L285" s="648"/>
    </row>
    <row r="286" spans="1:12" ht="24" x14ac:dyDescent="0.2">
      <c r="A286" s="652"/>
      <c r="B286" s="203" t="s">
        <v>6</v>
      </c>
      <c r="C286" s="207" t="s">
        <v>5</v>
      </c>
      <c r="D286" s="207" t="s">
        <v>288</v>
      </c>
      <c r="E286" s="207" t="s">
        <v>289</v>
      </c>
      <c r="F286" s="650"/>
      <c r="G286" s="650"/>
      <c r="H286" s="649" t="s">
        <v>290</v>
      </c>
      <c r="I286" s="649"/>
      <c r="J286" s="651" t="s">
        <v>287</v>
      </c>
      <c r="K286" s="651" t="s">
        <v>16</v>
      </c>
      <c r="L286" s="648">
        <v>800</v>
      </c>
    </row>
    <row r="287" spans="1:12" ht="24" x14ac:dyDescent="0.2">
      <c r="A287" s="652"/>
      <c r="B287" s="209" t="s">
        <v>291</v>
      </c>
      <c r="C287" s="209" t="s">
        <v>4960</v>
      </c>
      <c r="D287" s="211">
        <v>43417</v>
      </c>
      <c r="E287" s="209" t="s">
        <v>4961</v>
      </c>
      <c r="F287" s="650"/>
      <c r="G287" s="650"/>
      <c r="H287" s="649"/>
      <c r="I287" s="649"/>
      <c r="J287" s="651"/>
      <c r="K287" s="651"/>
      <c r="L287" s="648"/>
    </row>
    <row r="288" spans="1:12" ht="24" x14ac:dyDescent="0.2">
      <c r="A288" s="652">
        <v>1653</v>
      </c>
      <c r="B288" s="203" t="s">
        <v>12</v>
      </c>
      <c r="C288" s="207" t="s">
        <v>11</v>
      </c>
      <c r="D288" s="207" t="s">
        <v>280</v>
      </c>
      <c r="E288" s="207" t="s">
        <v>281</v>
      </c>
      <c r="F288" s="653" t="s">
        <v>8</v>
      </c>
      <c r="G288" s="653"/>
      <c r="H288" s="650"/>
      <c r="I288" s="650"/>
      <c r="J288" s="650"/>
      <c r="K288" s="650"/>
      <c r="L288" s="650"/>
    </row>
    <row r="289" spans="1:12" x14ac:dyDescent="0.2">
      <c r="A289" s="652"/>
      <c r="B289" s="651" t="s">
        <v>4957</v>
      </c>
      <c r="C289" s="654" t="s">
        <v>4962</v>
      </c>
      <c r="D289" s="655">
        <v>43430</v>
      </c>
      <c r="E289" s="651" t="s">
        <v>2380</v>
      </c>
      <c r="F289" s="651" t="s">
        <v>4963</v>
      </c>
      <c r="G289" s="651"/>
      <c r="H289" s="649" t="s">
        <v>286</v>
      </c>
      <c r="I289" s="649"/>
      <c r="J289" s="209" t="s">
        <v>287</v>
      </c>
      <c r="K289" s="209" t="s">
        <v>16</v>
      </c>
      <c r="L289" s="210">
        <v>409.06</v>
      </c>
    </row>
    <row r="290" spans="1:12" x14ac:dyDescent="0.2">
      <c r="A290" s="652"/>
      <c r="B290" s="651"/>
      <c r="C290" s="654"/>
      <c r="D290" s="655"/>
      <c r="E290" s="651"/>
      <c r="F290" s="651"/>
      <c r="G290" s="651"/>
      <c r="H290" s="649" t="s">
        <v>242</v>
      </c>
      <c r="I290" s="649"/>
      <c r="J290" s="209" t="s">
        <v>287</v>
      </c>
      <c r="K290" s="209" t="s">
        <v>287</v>
      </c>
      <c r="L290" s="210">
        <v>0</v>
      </c>
    </row>
    <row r="291" spans="1:12" ht="24" x14ac:dyDescent="0.2">
      <c r="A291" s="652"/>
      <c r="B291" s="203" t="s">
        <v>6</v>
      </c>
      <c r="C291" s="207" t="s">
        <v>5</v>
      </c>
      <c r="D291" s="207" t="s">
        <v>288</v>
      </c>
      <c r="E291" s="207" t="s">
        <v>289</v>
      </c>
      <c r="F291" s="650"/>
      <c r="G291" s="650"/>
      <c r="H291" s="649" t="s">
        <v>290</v>
      </c>
      <c r="I291" s="649"/>
      <c r="J291" s="651" t="s">
        <v>287</v>
      </c>
      <c r="K291" s="651" t="s">
        <v>287</v>
      </c>
      <c r="L291" s="648">
        <v>0</v>
      </c>
    </row>
    <row r="292" spans="1:12" ht="24" x14ac:dyDescent="0.2">
      <c r="A292" s="652"/>
      <c r="B292" s="209" t="s">
        <v>291</v>
      </c>
      <c r="C292" s="209" t="s">
        <v>4963</v>
      </c>
      <c r="D292" s="211">
        <v>43439</v>
      </c>
      <c r="E292" s="209" t="s">
        <v>4964</v>
      </c>
      <c r="F292" s="650"/>
      <c r="G292" s="650"/>
      <c r="H292" s="649"/>
      <c r="I292" s="649"/>
      <c r="J292" s="651"/>
      <c r="K292" s="651"/>
      <c r="L292" s="648"/>
    </row>
    <row r="293" spans="1:12" ht="24" x14ac:dyDescent="0.2">
      <c r="A293" s="652">
        <v>1654</v>
      </c>
      <c r="B293" s="203" t="s">
        <v>12</v>
      </c>
      <c r="C293" s="207" t="s">
        <v>11</v>
      </c>
      <c r="D293" s="207" t="s">
        <v>280</v>
      </c>
      <c r="E293" s="207" t="s">
        <v>281</v>
      </c>
      <c r="F293" s="653" t="s">
        <v>8</v>
      </c>
      <c r="G293" s="653"/>
      <c r="H293" s="650"/>
      <c r="I293" s="650"/>
      <c r="J293" s="650"/>
      <c r="K293" s="650"/>
      <c r="L293" s="650"/>
    </row>
    <row r="294" spans="1:12" x14ac:dyDescent="0.2">
      <c r="A294" s="652"/>
      <c r="B294" s="651" t="s">
        <v>4957</v>
      </c>
      <c r="C294" s="654" t="s">
        <v>4962</v>
      </c>
      <c r="D294" s="655">
        <v>43430</v>
      </c>
      <c r="E294" s="651" t="s">
        <v>2380</v>
      </c>
      <c r="F294" s="651" t="s">
        <v>4965</v>
      </c>
      <c r="G294" s="651"/>
      <c r="H294" s="649" t="s">
        <v>286</v>
      </c>
      <c r="I294" s="649"/>
      <c r="J294" s="209" t="s">
        <v>287</v>
      </c>
      <c r="K294" s="209" t="s">
        <v>287</v>
      </c>
      <c r="L294" s="210">
        <v>0</v>
      </c>
    </row>
    <row r="295" spans="1:12" x14ac:dyDescent="0.2">
      <c r="A295" s="652"/>
      <c r="B295" s="651"/>
      <c r="C295" s="654"/>
      <c r="D295" s="655"/>
      <c r="E295" s="651"/>
      <c r="F295" s="651"/>
      <c r="G295" s="651"/>
      <c r="H295" s="649" t="s">
        <v>242</v>
      </c>
      <c r="I295" s="649"/>
      <c r="J295" s="209" t="s">
        <v>287</v>
      </c>
      <c r="K295" s="209" t="s">
        <v>16</v>
      </c>
      <c r="L295" s="210">
        <v>2712.27</v>
      </c>
    </row>
    <row r="296" spans="1:12" ht="24" x14ac:dyDescent="0.2">
      <c r="A296" s="652"/>
      <c r="B296" s="203" t="s">
        <v>6</v>
      </c>
      <c r="C296" s="207" t="s">
        <v>5</v>
      </c>
      <c r="D296" s="207" t="s">
        <v>288</v>
      </c>
      <c r="E296" s="207" t="s">
        <v>289</v>
      </c>
      <c r="F296" s="650"/>
      <c r="G296" s="650"/>
      <c r="H296" s="649" t="s">
        <v>290</v>
      </c>
      <c r="I296" s="649"/>
      <c r="J296" s="651" t="s">
        <v>287</v>
      </c>
      <c r="K296" s="651" t="s">
        <v>287</v>
      </c>
      <c r="L296" s="648">
        <v>0</v>
      </c>
    </row>
    <row r="297" spans="1:12" ht="24" x14ac:dyDescent="0.2">
      <c r="A297" s="652"/>
      <c r="B297" s="209" t="s">
        <v>291</v>
      </c>
      <c r="C297" s="209" t="s">
        <v>4965</v>
      </c>
      <c r="D297" s="211">
        <v>43439</v>
      </c>
      <c r="E297" s="209" t="s">
        <v>4964</v>
      </c>
      <c r="F297" s="650"/>
      <c r="G297" s="650"/>
      <c r="H297" s="649"/>
      <c r="I297" s="649"/>
      <c r="J297" s="651"/>
      <c r="K297" s="651"/>
      <c r="L297" s="648"/>
    </row>
    <row r="298" spans="1:12" ht="24" x14ac:dyDescent="0.2">
      <c r="A298" s="652">
        <v>1655</v>
      </c>
      <c r="B298" s="203" t="s">
        <v>12</v>
      </c>
      <c r="C298" s="207" t="s">
        <v>11</v>
      </c>
      <c r="D298" s="207" t="s">
        <v>280</v>
      </c>
      <c r="E298" s="207" t="s">
        <v>281</v>
      </c>
      <c r="F298" s="653" t="s">
        <v>8</v>
      </c>
      <c r="G298" s="653"/>
      <c r="H298" s="650"/>
      <c r="I298" s="650"/>
      <c r="J298" s="650"/>
      <c r="K298" s="650"/>
      <c r="L298" s="650"/>
    </row>
    <row r="299" spans="1:12" x14ac:dyDescent="0.2">
      <c r="A299" s="652"/>
      <c r="B299" s="651" t="s">
        <v>4966</v>
      </c>
      <c r="C299" s="654" t="s">
        <v>4967</v>
      </c>
      <c r="D299" s="655">
        <v>43480</v>
      </c>
      <c r="E299" s="651" t="s">
        <v>1228</v>
      </c>
      <c r="F299" s="651" t="s">
        <v>4968</v>
      </c>
      <c r="G299" s="651"/>
      <c r="H299" s="649" t="s">
        <v>286</v>
      </c>
      <c r="I299" s="649"/>
      <c r="J299" s="209" t="s">
        <v>287</v>
      </c>
      <c r="K299" s="209" t="s">
        <v>16</v>
      </c>
      <c r="L299" s="210">
        <v>515</v>
      </c>
    </row>
    <row r="300" spans="1:12" x14ac:dyDescent="0.2">
      <c r="A300" s="652"/>
      <c r="B300" s="651"/>
      <c r="C300" s="654"/>
      <c r="D300" s="655"/>
      <c r="E300" s="651"/>
      <c r="F300" s="651"/>
      <c r="G300" s="651"/>
      <c r="H300" s="649" t="s">
        <v>242</v>
      </c>
      <c r="I300" s="649"/>
      <c r="J300" s="209" t="s">
        <v>287</v>
      </c>
      <c r="K300" s="209" t="s">
        <v>16</v>
      </c>
      <c r="L300" s="210">
        <v>3355</v>
      </c>
    </row>
    <row r="301" spans="1:12" ht="24" x14ac:dyDescent="0.2">
      <c r="A301" s="652"/>
      <c r="B301" s="203" t="s">
        <v>6</v>
      </c>
      <c r="C301" s="207" t="s">
        <v>5</v>
      </c>
      <c r="D301" s="207" t="s">
        <v>288</v>
      </c>
      <c r="E301" s="207" t="s">
        <v>289</v>
      </c>
      <c r="F301" s="650"/>
      <c r="G301" s="650"/>
      <c r="H301" s="649" t="s">
        <v>290</v>
      </c>
      <c r="I301" s="649"/>
      <c r="J301" s="651" t="s">
        <v>287</v>
      </c>
      <c r="K301" s="651" t="s">
        <v>16</v>
      </c>
      <c r="L301" s="648">
        <v>56</v>
      </c>
    </row>
    <row r="302" spans="1:12" ht="36" x14ac:dyDescent="0.2">
      <c r="A302" s="652"/>
      <c r="B302" s="209" t="s">
        <v>4969</v>
      </c>
      <c r="C302" s="209" t="s">
        <v>4968</v>
      </c>
      <c r="D302" s="211">
        <v>43485</v>
      </c>
      <c r="E302" s="209" t="s">
        <v>430</v>
      </c>
      <c r="F302" s="650"/>
      <c r="G302" s="650"/>
      <c r="H302" s="649"/>
      <c r="I302" s="649"/>
      <c r="J302" s="651"/>
      <c r="K302" s="651"/>
      <c r="L302" s="648"/>
    </row>
    <row r="303" spans="1:12" ht="24" x14ac:dyDescent="0.2">
      <c r="A303" s="652">
        <v>1656</v>
      </c>
      <c r="B303" s="203" t="s">
        <v>12</v>
      </c>
      <c r="C303" s="207" t="s">
        <v>11</v>
      </c>
      <c r="D303" s="207" t="s">
        <v>280</v>
      </c>
      <c r="E303" s="207" t="s">
        <v>281</v>
      </c>
      <c r="F303" s="653" t="s">
        <v>8</v>
      </c>
      <c r="G303" s="653"/>
      <c r="H303" s="650"/>
      <c r="I303" s="650"/>
      <c r="J303" s="650"/>
      <c r="K303" s="650"/>
      <c r="L303" s="650"/>
    </row>
    <row r="304" spans="1:12" x14ac:dyDescent="0.2">
      <c r="A304" s="652"/>
      <c r="B304" s="651" t="s">
        <v>4970</v>
      </c>
      <c r="C304" s="654" t="s">
        <v>4971</v>
      </c>
      <c r="D304" s="655">
        <v>43440</v>
      </c>
      <c r="E304" s="651" t="s">
        <v>620</v>
      </c>
      <c r="F304" s="651" t="s">
        <v>621</v>
      </c>
      <c r="G304" s="651"/>
      <c r="H304" s="649" t="s">
        <v>286</v>
      </c>
      <c r="I304" s="649"/>
      <c r="J304" s="209" t="s">
        <v>287</v>
      </c>
      <c r="K304" s="209" t="s">
        <v>16</v>
      </c>
      <c r="L304" s="210">
        <v>305.52</v>
      </c>
    </row>
    <row r="305" spans="1:12" x14ac:dyDescent="0.2">
      <c r="A305" s="652"/>
      <c r="B305" s="651"/>
      <c r="C305" s="654"/>
      <c r="D305" s="655"/>
      <c r="E305" s="651"/>
      <c r="F305" s="651"/>
      <c r="G305" s="651"/>
      <c r="H305" s="649" t="s">
        <v>242</v>
      </c>
      <c r="I305" s="649"/>
      <c r="J305" s="651" t="s">
        <v>287</v>
      </c>
      <c r="K305" s="651" t="s">
        <v>16</v>
      </c>
      <c r="L305" s="648">
        <v>418.46</v>
      </c>
    </row>
    <row r="306" spans="1:12" x14ac:dyDescent="0.2">
      <c r="A306" s="652"/>
      <c r="B306" s="651"/>
      <c r="C306" s="654"/>
      <c r="D306" s="655"/>
      <c r="E306" s="651"/>
      <c r="F306" s="651"/>
      <c r="G306" s="651"/>
      <c r="H306" s="649"/>
      <c r="I306" s="649"/>
      <c r="J306" s="651"/>
      <c r="K306" s="651"/>
      <c r="L306" s="648"/>
    </row>
    <row r="307" spans="1:12" ht="24" x14ac:dyDescent="0.2">
      <c r="A307" s="652"/>
      <c r="B307" s="203" t="s">
        <v>6</v>
      </c>
      <c r="C307" s="207" t="s">
        <v>5</v>
      </c>
      <c r="D307" s="207" t="s">
        <v>288</v>
      </c>
      <c r="E307" s="207" t="s">
        <v>289</v>
      </c>
      <c r="F307" s="650"/>
      <c r="G307" s="650"/>
      <c r="H307" s="649" t="s">
        <v>290</v>
      </c>
      <c r="I307" s="649"/>
      <c r="J307" s="651" t="s">
        <v>287</v>
      </c>
      <c r="K307" s="651" t="s">
        <v>287</v>
      </c>
      <c r="L307" s="648">
        <v>0</v>
      </c>
    </row>
    <row r="308" spans="1:12" ht="24" x14ac:dyDescent="0.2">
      <c r="A308" s="652"/>
      <c r="B308" s="209" t="s">
        <v>291</v>
      </c>
      <c r="C308" s="209" t="s">
        <v>621</v>
      </c>
      <c r="D308" s="211">
        <v>43442</v>
      </c>
      <c r="E308" s="209" t="s">
        <v>1038</v>
      </c>
      <c r="F308" s="650"/>
      <c r="G308" s="650"/>
      <c r="H308" s="649"/>
      <c r="I308" s="649"/>
      <c r="J308" s="651"/>
      <c r="K308" s="651"/>
      <c r="L308" s="648"/>
    </row>
    <row r="309" spans="1:12" ht="24" x14ac:dyDescent="0.2">
      <c r="A309" s="652">
        <v>1657</v>
      </c>
      <c r="B309" s="203" t="s">
        <v>12</v>
      </c>
      <c r="C309" s="207" t="s">
        <v>11</v>
      </c>
      <c r="D309" s="207" t="s">
        <v>280</v>
      </c>
      <c r="E309" s="207" t="s">
        <v>281</v>
      </c>
      <c r="F309" s="653" t="s">
        <v>8</v>
      </c>
      <c r="G309" s="653"/>
      <c r="H309" s="650"/>
      <c r="I309" s="650"/>
      <c r="J309" s="650"/>
      <c r="K309" s="650"/>
      <c r="L309" s="650"/>
    </row>
    <row r="310" spans="1:12" x14ac:dyDescent="0.2">
      <c r="A310" s="652"/>
      <c r="B310" s="651" t="s">
        <v>4972</v>
      </c>
      <c r="C310" s="654" t="s">
        <v>4973</v>
      </c>
      <c r="D310" s="655">
        <v>43378</v>
      </c>
      <c r="E310" s="651" t="s">
        <v>469</v>
      </c>
      <c r="F310" s="651" t="s">
        <v>4974</v>
      </c>
      <c r="G310" s="651"/>
      <c r="H310" s="649" t="s">
        <v>286</v>
      </c>
      <c r="I310" s="649"/>
      <c r="J310" s="209" t="s">
        <v>287</v>
      </c>
      <c r="K310" s="209" t="s">
        <v>16</v>
      </c>
      <c r="L310" s="210">
        <v>373.7</v>
      </c>
    </row>
    <row r="311" spans="1:12" x14ac:dyDescent="0.2">
      <c r="A311" s="652"/>
      <c r="B311" s="651"/>
      <c r="C311" s="654"/>
      <c r="D311" s="655"/>
      <c r="E311" s="651"/>
      <c r="F311" s="651"/>
      <c r="G311" s="651"/>
      <c r="H311" s="649" t="s">
        <v>242</v>
      </c>
      <c r="I311" s="649"/>
      <c r="J311" s="209" t="s">
        <v>287</v>
      </c>
      <c r="K311" s="209" t="s">
        <v>16</v>
      </c>
      <c r="L311" s="210">
        <v>425.23</v>
      </c>
    </row>
    <row r="312" spans="1:12" ht="24" x14ac:dyDescent="0.2">
      <c r="A312" s="652"/>
      <c r="B312" s="203" t="s">
        <v>6</v>
      </c>
      <c r="C312" s="207" t="s">
        <v>5</v>
      </c>
      <c r="D312" s="207" t="s">
        <v>288</v>
      </c>
      <c r="E312" s="207" t="s">
        <v>289</v>
      </c>
      <c r="F312" s="650"/>
      <c r="G312" s="650"/>
      <c r="H312" s="649" t="s">
        <v>290</v>
      </c>
      <c r="I312" s="649"/>
      <c r="J312" s="651" t="s">
        <v>287</v>
      </c>
      <c r="K312" s="651" t="s">
        <v>16</v>
      </c>
      <c r="L312" s="648">
        <v>106</v>
      </c>
    </row>
    <row r="313" spans="1:12" ht="24" x14ac:dyDescent="0.2">
      <c r="A313" s="652"/>
      <c r="B313" s="209" t="s">
        <v>291</v>
      </c>
      <c r="C313" s="209" t="s">
        <v>4974</v>
      </c>
      <c r="D313" s="211">
        <v>43380</v>
      </c>
      <c r="E313" s="209" t="s">
        <v>3799</v>
      </c>
      <c r="F313" s="650"/>
      <c r="G313" s="650"/>
      <c r="H313" s="649"/>
      <c r="I313" s="649"/>
      <c r="J313" s="651"/>
      <c r="K313" s="651"/>
      <c r="L313" s="648"/>
    </row>
    <row r="314" spans="1:12" ht="24" x14ac:dyDescent="0.2">
      <c r="A314" s="652">
        <v>1658</v>
      </c>
      <c r="B314" s="203" t="s">
        <v>12</v>
      </c>
      <c r="C314" s="207" t="s">
        <v>11</v>
      </c>
      <c r="D314" s="207" t="s">
        <v>280</v>
      </c>
      <c r="E314" s="207" t="s">
        <v>281</v>
      </c>
      <c r="F314" s="653" t="s">
        <v>8</v>
      </c>
      <c r="G314" s="653"/>
      <c r="H314" s="650"/>
      <c r="I314" s="650"/>
      <c r="J314" s="650"/>
      <c r="K314" s="650"/>
      <c r="L314" s="650"/>
    </row>
    <row r="315" spans="1:12" x14ac:dyDescent="0.2">
      <c r="A315" s="652"/>
      <c r="B315" s="651" t="s">
        <v>4972</v>
      </c>
      <c r="C315" s="654" t="s">
        <v>4975</v>
      </c>
      <c r="D315" s="655">
        <v>43405</v>
      </c>
      <c r="E315" s="651" t="s">
        <v>4976</v>
      </c>
      <c r="F315" s="651" t="s">
        <v>4977</v>
      </c>
      <c r="G315" s="651"/>
      <c r="H315" s="649" t="s">
        <v>286</v>
      </c>
      <c r="I315" s="649"/>
      <c r="J315" s="209" t="s">
        <v>287</v>
      </c>
      <c r="K315" s="209" t="s">
        <v>16</v>
      </c>
      <c r="L315" s="210">
        <v>538</v>
      </c>
    </row>
    <row r="316" spans="1:12" x14ac:dyDescent="0.2">
      <c r="A316" s="652"/>
      <c r="B316" s="651"/>
      <c r="C316" s="654"/>
      <c r="D316" s="655"/>
      <c r="E316" s="651"/>
      <c r="F316" s="651"/>
      <c r="G316" s="651"/>
      <c r="H316" s="649" t="s">
        <v>242</v>
      </c>
      <c r="I316" s="649"/>
      <c r="J316" s="209" t="s">
        <v>287</v>
      </c>
      <c r="K316" s="209" t="s">
        <v>287</v>
      </c>
      <c r="L316" s="210">
        <v>0</v>
      </c>
    </row>
    <row r="317" spans="1:12" ht="24" x14ac:dyDescent="0.2">
      <c r="A317" s="652"/>
      <c r="B317" s="203" t="s">
        <v>6</v>
      </c>
      <c r="C317" s="207" t="s">
        <v>5</v>
      </c>
      <c r="D317" s="207" t="s">
        <v>288</v>
      </c>
      <c r="E317" s="207" t="s">
        <v>289</v>
      </c>
      <c r="F317" s="650"/>
      <c r="G317" s="650"/>
      <c r="H317" s="649" t="s">
        <v>290</v>
      </c>
      <c r="I317" s="649"/>
      <c r="J317" s="651" t="s">
        <v>287</v>
      </c>
      <c r="K317" s="651" t="s">
        <v>16</v>
      </c>
      <c r="L317" s="648">
        <v>300</v>
      </c>
    </row>
    <row r="318" spans="1:12" ht="24" x14ac:dyDescent="0.2">
      <c r="A318" s="652"/>
      <c r="B318" s="209" t="s">
        <v>291</v>
      </c>
      <c r="C318" s="209" t="s">
        <v>4977</v>
      </c>
      <c r="D318" s="211">
        <v>43409</v>
      </c>
      <c r="E318" s="209" t="s">
        <v>4978</v>
      </c>
      <c r="F318" s="650"/>
      <c r="G318" s="650"/>
      <c r="H318" s="649"/>
      <c r="I318" s="649"/>
      <c r="J318" s="651"/>
      <c r="K318" s="651"/>
      <c r="L318" s="648"/>
    </row>
    <row r="319" spans="1:12" ht="24" x14ac:dyDescent="0.2">
      <c r="A319" s="652">
        <v>1659</v>
      </c>
      <c r="B319" s="203" t="s">
        <v>12</v>
      </c>
      <c r="C319" s="207" t="s">
        <v>11</v>
      </c>
      <c r="D319" s="207" t="s">
        <v>280</v>
      </c>
      <c r="E319" s="207" t="s">
        <v>281</v>
      </c>
      <c r="F319" s="653" t="s">
        <v>8</v>
      </c>
      <c r="G319" s="653"/>
      <c r="H319" s="650"/>
      <c r="I319" s="650"/>
      <c r="J319" s="650"/>
      <c r="K319" s="650"/>
      <c r="L319" s="650"/>
    </row>
    <row r="320" spans="1:12" x14ac:dyDescent="0.2">
      <c r="A320" s="652"/>
      <c r="B320" s="651" t="s">
        <v>4979</v>
      </c>
      <c r="C320" s="654" t="s">
        <v>4980</v>
      </c>
      <c r="D320" s="655">
        <v>43445</v>
      </c>
      <c r="E320" s="651" t="s">
        <v>692</v>
      </c>
      <c r="F320" s="651" t="s">
        <v>526</v>
      </c>
      <c r="G320" s="651"/>
      <c r="H320" s="649" t="s">
        <v>286</v>
      </c>
      <c r="I320" s="649"/>
      <c r="J320" s="209" t="s">
        <v>287</v>
      </c>
      <c r="K320" s="209" t="s">
        <v>16</v>
      </c>
      <c r="L320" s="210">
        <v>400</v>
      </c>
    </row>
    <row r="321" spans="1:12" x14ac:dyDescent="0.2">
      <c r="A321" s="652"/>
      <c r="B321" s="651"/>
      <c r="C321" s="654"/>
      <c r="D321" s="655"/>
      <c r="E321" s="651"/>
      <c r="F321" s="651"/>
      <c r="G321" s="651"/>
      <c r="H321" s="649" t="s">
        <v>242</v>
      </c>
      <c r="I321" s="649"/>
      <c r="J321" s="209" t="s">
        <v>287</v>
      </c>
      <c r="K321" s="209" t="s">
        <v>16</v>
      </c>
      <c r="L321" s="210">
        <v>1545.63</v>
      </c>
    </row>
    <row r="322" spans="1:12" ht="24" x14ac:dyDescent="0.2">
      <c r="A322" s="652"/>
      <c r="B322" s="203" t="s">
        <v>6</v>
      </c>
      <c r="C322" s="207" t="s">
        <v>5</v>
      </c>
      <c r="D322" s="207" t="s">
        <v>288</v>
      </c>
      <c r="E322" s="207" t="s">
        <v>289</v>
      </c>
      <c r="F322" s="650"/>
      <c r="G322" s="650"/>
      <c r="H322" s="649" t="s">
        <v>290</v>
      </c>
      <c r="I322" s="649"/>
      <c r="J322" s="651" t="s">
        <v>287</v>
      </c>
      <c r="K322" s="651" t="s">
        <v>16</v>
      </c>
      <c r="L322" s="648">
        <v>300</v>
      </c>
    </row>
    <row r="323" spans="1:12" ht="36" x14ac:dyDescent="0.2">
      <c r="A323" s="652"/>
      <c r="B323" s="209" t="s">
        <v>345</v>
      </c>
      <c r="C323" s="209" t="s">
        <v>526</v>
      </c>
      <c r="D323" s="211">
        <v>43452</v>
      </c>
      <c r="E323" s="209" t="s">
        <v>3246</v>
      </c>
      <c r="F323" s="650"/>
      <c r="G323" s="650"/>
      <c r="H323" s="649"/>
      <c r="I323" s="649"/>
      <c r="J323" s="651"/>
      <c r="K323" s="651"/>
      <c r="L323" s="648"/>
    </row>
    <row r="324" spans="1:12" ht="24" x14ac:dyDescent="0.2">
      <c r="A324" s="652">
        <v>1660</v>
      </c>
      <c r="B324" s="203" t="s">
        <v>12</v>
      </c>
      <c r="C324" s="207" t="s">
        <v>11</v>
      </c>
      <c r="D324" s="207" t="s">
        <v>280</v>
      </c>
      <c r="E324" s="207" t="s">
        <v>281</v>
      </c>
      <c r="F324" s="653" t="s">
        <v>8</v>
      </c>
      <c r="G324" s="653"/>
      <c r="H324" s="650"/>
      <c r="I324" s="650"/>
      <c r="J324" s="650"/>
      <c r="K324" s="650"/>
      <c r="L324" s="650"/>
    </row>
    <row r="325" spans="1:12" x14ac:dyDescent="0.2">
      <c r="A325" s="652"/>
      <c r="B325" s="651" t="s">
        <v>4981</v>
      </c>
      <c r="C325" s="654" t="s">
        <v>4982</v>
      </c>
      <c r="D325" s="655">
        <v>43391</v>
      </c>
      <c r="E325" s="651" t="s">
        <v>675</v>
      </c>
      <c r="F325" s="651" t="s">
        <v>4983</v>
      </c>
      <c r="G325" s="651"/>
      <c r="H325" s="649" t="s">
        <v>286</v>
      </c>
      <c r="I325" s="649"/>
      <c r="J325" s="209" t="s">
        <v>287</v>
      </c>
      <c r="K325" s="209" t="s">
        <v>16</v>
      </c>
      <c r="L325" s="210">
        <v>690.15</v>
      </c>
    </row>
    <row r="326" spans="1:12" x14ac:dyDescent="0.2">
      <c r="A326" s="652"/>
      <c r="B326" s="651"/>
      <c r="C326" s="654"/>
      <c r="D326" s="655"/>
      <c r="E326" s="651"/>
      <c r="F326" s="651"/>
      <c r="G326" s="651"/>
      <c r="H326" s="649" t="s">
        <v>242</v>
      </c>
      <c r="I326" s="649"/>
      <c r="J326" s="209" t="s">
        <v>287</v>
      </c>
      <c r="K326" s="209" t="s">
        <v>16</v>
      </c>
      <c r="L326" s="210">
        <v>712.6</v>
      </c>
    </row>
    <row r="327" spans="1:12" ht="24" x14ac:dyDescent="0.2">
      <c r="A327" s="652"/>
      <c r="B327" s="203" t="s">
        <v>6</v>
      </c>
      <c r="C327" s="207" t="s">
        <v>5</v>
      </c>
      <c r="D327" s="207" t="s">
        <v>288</v>
      </c>
      <c r="E327" s="207" t="s">
        <v>289</v>
      </c>
      <c r="F327" s="650"/>
      <c r="G327" s="650"/>
      <c r="H327" s="649" t="s">
        <v>290</v>
      </c>
      <c r="I327" s="649"/>
      <c r="J327" s="651" t="s">
        <v>287</v>
      </c>
      <c r="K327" s="651" t="s">
        <v>287</v>
      </c>
      <c r="L327" s="648">
        <v>0</v>
      </c>
    </row>
    <row r="328" spans="1:12" ht="24" x14ac:dyDescent="0.2">
      <c r="A328" s="652"/>
      <c r="B328" s="209" t="s">
        <v>571</v>
      </c>
      <c r="C328" s="209" t="s">
        <v>4983</v>
      </c>
      <c r="D328" s="211">
        <v>43394</v>
      </c>
      <c r="E328" s="209" t="s">
        <v>4984</v>
      </c>
      <c r="F328" s="650"/>
      <c r="G328" s="650"/>
      <c r="H328" s="649"/>
      <c r="I328" s="649"/>
      <c r="J328" s="651"/>
      <c r="K328" s="651"/>
      <c r="L328" s="648"/>
    </row>
    <row r="329" spans="1:12" ht="24" x14ac:dyDescent="0.2">
      <c r="A329" s="652">
        <v>1661</v>
      </c>
      <c r="B329" s="203" t="s">
        <v>12</v>
      </c>
      <c r="C329" s="207" t="s">
        <v>11</v>
      </c>
      <c r="D329" s="207" t="s">
        <v>280</v>
      </c>
      <c r="E329" s="207" t="s">
        <v>281</v>
      </c>
      <c r="F329" s="653" t="s">
        <v>8</v>
      </c>
      <c r="G329" s="653"/>
      <c r="H329" s="650"/>
      <c r="I329" s="650"/>
      <c r="J329" s="650"/>
      <c r="K329" s="650"/>
      <c r="L329" s="650"/>
    </row>
    <row r="330" spans="1:12" x14ac:dyDescent="0.2">
      <c r="A330" s="652"/>
      <c r="B330" s="651" t="s">
        <v>4981</v>
      </c>
      <c r="C330" s="654" t="s">
        <v>4985</v>
      </c>
      <c r="D330" s="655">
        <v>43404</v>
      </c>
      <c r="E330" s="651" t="s">
        <v>442</v>
      </c>
      <c r="F330" s="651" t="s">
        <v>443</v>
      </c>
      <c r="G330" s="651"/>
      <c r="H330" s="649" t="s">
        <v>286</v>
      </c>
      <c r="I330" s="649"/>
      <c r="J330" s="209" t="s">
        <v>287</v>
      </c>
      <c r="K330" s="209" t="s">
        <v>16</v>
      </c>
      <c r="L330" s="210">
        <v>445.28</v>
      </c>
    </row>
    <row r="331" spans="1:12" x14ac:dyDescent="0.2">
      <c r="A331" s="652"/>
      <c r="B331" s="651"/>
      <c r="C331" s="654"/>
      <c r="D331" s="655"/>
      <c r="E331" s="651"/>
      <c r="F331" s="651"/>
      <c r="G331" s="651"/>
      <c r="H331" s="649" t="s">
        <v>242</v>
      </c>
      <c r="I331" s="649"/>
      <c r="J331" s="209" t="s">
        <v>287</v>
      </c>
      <c r="K331" s="209" t="s">
        <v>16</v>
      </c>
      <c r="L331" s="210">
        <v>320.43</v>
      </c>
    </row>
    <row r="332" spans="1:12" ht="24" x14ac:dyDescent="0.2">
      <c r="A332" s="652"/>
      <c r="B332" s="203" t="s">
        <v>6</v>
      </c>
      <c r="C332" s="207" t="s">
        <v>5</v>
      </c>
      <c r="D332" s="207" t="s">
        <v>288</v>
      </c>
      <c r="E332" s="207" t="s">
        <v>289</v>
      </c>
      <c r="F332" s="650"/>
      <c r="G332" s="650"/>
      <c r="H332" s="649" t="s">
        <v>290</v>
      </c>
      <c r="I332" s="649"/>
      <c r="J332" s="651" t="s">
        <v>287</v>
      </c>
      <c r="K332" s="651" t="s">
        <v>287</v>
      </c>
      <c r="L332" s="648">
        <v>0</v>
      </c>
    </row>
    <row r="333" spans="1:12" ht="24" x14ac:dyDescent="0.2">
      <c r="A333" s="652"/>
      <c r="B333" s="209" t="s">
        <v>571</v>
      </c>
      <c r="C333" s="209" t="s">
        <v>443</v>
      </c>
      <c r="D333" s="211">
        <v>43406</v>
      </c>
      <c r="E333" s="209" t="s">
        <v>1889</v>
      </c>
      <c r="F333" s="650"/>
      <c r="G333" s="650"/>
      <c r="H333" s="649"/>
      <c r="I333" s="649"/>
      <c r="J333" s="651"/>
      <c r="K333" s="651"/>
      <c r="L333" s="648"/>
    </row>
    <row r="334" spans="1:12" ht="24" x14ac:dyDescent="0.2">
      <c r="A334" s="652">
        <v>1662</v>
      </c>
      <c r="B334" s="203" t="s">
        <v>12</v>
      </c>
      <c r="C334" s="207" t="s">
        <v>11</v>
      </c>
      <c r="D334" s="207" t="s">
        <v>280</v>
      </c>
      <c r="E334" s="207" t="s">
        <v>281</v>
      </c>
      <c r="F334" s="653" t="s">
        <v>8</v>
      </c>
      <c r="G334" s="653"/>
      <c r="H334" s="650"/>
      <c r="I334" s="650"/>
      <c r="J334" s="650"/>
      <c r="K334" s="650"/>
      <c r="L334" s="650"/>
    </row>
    <row r="335" spans="1:12" x14ac:dyDescent="0.2">
      <c r="A335" s="652"/>
      <c r="B335" s="651" t="s">
        <v>4981</v>
      </c>
      <c r="C335" s="651" t="s">
        <v>4986</v>
      </c>
      <c r="D335" s="655">
        <v>43426</v>
      </c>
      <c r="E335" s="651" t="s">
        <v>4987</v>
      </c>
      <c r="F335" s="651" t="s">
        <v>4988</v>
      </c>
      <c r="G335" s="651"/>
      <c r="H335" s="649" t="s">
        <v>286</v>
      </c>
      <c r="I335" s="649"/>
      <c r="J335" s="209" t="s">
        <v>287</v>
      </c>
      <c r="K335" s="209" t="s">
        <v>287</v>
      </c>
      <c r="L335" s="210">
        <v>0</v>
      </c>
    </row>
    <row r="336" spans="1:12" x14ac:dyDescent="0.2">
      <c r="A336" s="652"/>
      <c r="B336" s="651"/>
      <c r="C336" s="651"/>
      <c r="D336" s="655"/>
      <c r="E336" s="651"/>
      <c r="F336" s="651"/>
      <c r="G336" s="651"/>
      <c r="H336" s="649" t="s">
        <v>242</v>
      </c>
      <c r="I336" s="649"/>
      <c r="J336" s="209" t="s">
        <v>287</v>
      </c>
      <c r="K336" s="209" t="s">
        <v>287</v>
      </c>
      <c r="L336" s="210">
        <v>0</v>
      </c>
    </row>
    <row r="337" spans="1:12" ht="24" x14ac:dyDescent="0.2">
      <c r="A337" s="652"/>
      <c r="B337" s="203" t="s">
        <v>6</v>
      </c>
      <c r="C337" s="207" t="s">
        <v>5</v>
      </c>
      <c r="D337" s="207" t="s">
        <v>288</v>
      </c>
      <c r="E337" s="207" t="s">
        <v>289</v>
      </c>
      <c r="F337" s="650"/>
      <c r="G337" s="650"/>
      <c r="H337" s="649" t="s">
        <v>290</v>
      </c>
      <c r="I337" s="649"/>
      <c r="J337" s="651" t="s">
        <v>287</v>
      </c>
      <c r="K337" s="651" t="s">
        <v>16</v>
      </c>
      <c r="L337" s="648">
        <v>570</v>
      </c>
    </row>
    <row r="338" spans="1:12" ht="24" x14ac:dyDescent="0.2">
      <c r="A338" s="652"/>
      <c r="B338" s="209" t="s">
        <v>571</v>
      </c>
      <c r="C338" s="209" t="s">
        <v>4988</v>
      </c>
      <c r="D338" s="211">
        <v>43433</v>
      </c>
      <c r="E338" s="209" t="s">
        <v>4989</v>
      </c>
      <c r="F338" s="650"/>
      <c r="G338" s="650"/>
      <c r="H338" s="649"/>
      <c r="I338" s="649"/>
      <c r="J338" s="651"/>
      <c r="K338" s="651"/>
      <c r="L338" s="648"/>
    </row>
    <row r="339" spans="1:12" ht="24" x14ac:dyDescent="0.2">
      <c r="A339" s="652">
        <v>1663</v>
      </c>
      <c r="B339" s="203" t="s">
        <v>12</v>
      </c>
      <c r="C339" s="207" t="s">
        <v>11</v>
      </c>
      <c r="D339" s="207" t="s">
        <v>280</v>
      </c>
      <c r="E339" s="207" t="s">
        <v>281</v>
      </c>
      <c r="F339" s="653" t="s">
        <v>8</v>
      </c>
      <c r="G339" s="653"/>
      <c r="H339" s="650"/>
      <c r="I339" s="650"/>
      <c r="J339" s="650"/>
      <c r="K339" s="650"/>
      <c r="L339" s="650"/>
    </row>
    <row r="340" spans="1:12" x14ac:dyDescent="0.2">
      <c r="A340" s="652"/>
      <c r="B340" s="651" t="s">
        <v>4990</v>
      </c>
      <c r="C340" s="654" t="s">
        <v>4991</v>
      </c>
      <c r="D340" s="655">
        <v>43391</v>
      </c>
      <c r="E340" s="651" t="s">
        <v>1917</v>
      </c>
      <c r="F340" s="651" t="s">
        <v>4804</v>
      </c>
      <c r="G340" s="651"/>
      <c r="H340" s="649" t="s">
        <v>286</v>
      </c>
      <c r="I340" s="649"/>
      <c r="J340" s="209" t="s">
        <v>287</v>
      </c>
      <c r="K340" s="209" t="s">
        <v>16</v>
      </c>
      <c r="L340" s="210">
        <v>475</v>
      </c>
    </row>
    <row r="341" spans="1:12" x14ac:dyDescent="0.2">
      <c r="A341" s="652"/>
      <c r="B341" s="651"/>
      <c r="C341" s="654"/>
      <c r="D341" s="655"/>
      <c r="E341" s="651"/>
      <c r="F341" s="651"/>
      <c r="G341" s="651"/>
      <c r="H341" s="649" t="s">
        <v>242</v>
      </c>
      <c r="I341" s="649"/>
      <c r="J341" s="209" t="s">
        <v>287</v>
      </c>
      <c r="K341" s="209" t="s">
        <v>16</v>
      </c>
      <c r="L341" s="210">
        <v>400</v>
      </c>
    </row>
    <row r="342" spans="1:12" ht="24" x14ac:dyDescent="0.2">
      <c r="A342" s="652"/>
      <c r="B342" s="203" t="s">
        <v>6</v>
      </c>
      <c r="C342" s="207" t="s">
        <v>5</v>
      </c>
      <c r="D342" s="207" t="s">
        <v>288</v>
      </c>
      <c r="E342" s="207" t="s">
        <v>289</v>
      </c>
      <c r="F342" s="650"/>
      <c r="G342" s="650"/>
      <c r="H342" s="649" t="s">
        <v>290</v>
      </c>
      <c r="I342" s="649"/>
      <c r="J342" s="651" t="s">
        <v>287</v>
      </c>
      <c r="K342" s="651" t="s">
        <v>287</v>
      </c>
      <c r="L342" s="648">
        <v>0</v>
      </c>
    </row>
    <row r="343" spans="1:12" ht="36" x14ac:dyDescent="0.2">
      <c r="A343" s="652"/>
      <c r="B343" s="209" t="s">
        <v>1105</v>
      </c>
      <c r="C343" s="209" t="s">
        <v>4804</v>
      </c>
      <c r="D343" s="211">
        <v>43393</v>
      </c>
      <c r="E343" s="209" t="s">
        <v>2597</v>
      </c>
      <c r="F343" s="650"/>
      <c r="G343" s="650"/>
      <c r="H343" s="649"/>
      <c r="I343" s="649"/>
      <c r="J343" s="651"/>
      <c r="K343" s="651"/>
      <c r="L343" s="648"/>
    </row>
    <row r="344" spans="1:12" ht="24" x14ac:dyDescent="0.2">
      <c r="A344" s="652">
        <v>1664</v>
      </c>
      <c r="B344" s="203" t="s">
        <v>12</v>
      </c>
      <c r="C344" s="207" t="s">
        <v>11</v>
      </c>
      <c r="D344" s="207" t="s">
        <v>280</v>
      </c>
      <c r="E344" s="207" t="s">
        <v>281</v>
      </c>
      <c r="F344" s="653" t="s">
        <v>8</v>
      </c>
      <c r="G344" s="653"/>
      <c r="H344" s="650"/>
      <c r="I344" s="650"/>
      <c r="J344" s="650"/>
      <c r="K344" s="650"/>
      <c r="L344" s="650"/>
    </row>
    <row r="345" spans="1:12" x14ac:dyDescent="0.2">
      <c r="A345" s="652"/>
      <c r="B345" s="651" t="s">
        <v>4990</v>
      </c>
      <c r="C345" s="654" t="s">
        <v>4992</v>
      </c>
      <c r="D345" s="655">
        <v>43418</v>
      </c>
      <c r="E345" s="651" t="s">
        <v>1258</v>
      </c>
      <c r="F345" s="651" t="s">
        <v>4993</v>
      </c>
      <c r="G345" s="651"/>
      <c r="H345" s="649" t="s">
        <v>286</v>
      </c>
      <c r="I345" s="649"/>
      <c r="J345" s="209" t="s">
        <v>287</v>
      </c>
      <c r="K345" s="209" t="s">
        <v>16</v>
      </c>
      <c r="L345" s="210">
        <v>181.3</v>
      </c>
    </row>
    <row r="346" spans="1:12" x14ac:dyDescent="0.2">
      <c r="A346" s="652"/>
      <c r="B346" s="651"/>
      <c r="C346" s="654"/>
      <c r="D346" s="655"/>
      <c r="E346" s="651"/>
      <c r="F346" s="651"/>
      <c r="G346" s="651"/>
      <c r="H346" s="649" t="s">
        <v>242</v>
      </c>
      <c r="I346" s="649"/>
      <c r="J346" s="651" t="s">
        <v>287</v>
      </c>
      <c r="K346" s="651" t="s">
        <v>16</v>
      </c>
      <c r="L346" s="648">
        <v>759.34</v>
      </c>
    </row>
    <row r="347" spans="1:12" x14ac:dyDescent="0.2">
      <c r="A347" s="652"/>
      <c r="B347" s="651"/>
      <c r="C347" s="654"/>
      <c r="D347" s="655"/>
      <c r="E347" s="651"/>
      <c r="F347" s="651"/>
      <c r="G347" s="651"/>
      <c r="H347" s="649"/>
      <c r="I347" s="649"/>
      <c r="J347" s="651"/>
      <c r="K347" s="651"/>
      <c r="L347" s="648"/>
    </row>
    <row r="348" spans="1:12" ht="24" x14ac:dyDescent="0.2">
      <c r="A348" s="652"/>
      <c r="B348" s="203" t="s">
        <v>6</v>
      </c>
      <c r="C348" s="207" t="s">
        <v>5</v>
      </c>
      <c r="D348" s="207" t="s">
        <v>288</v>
      </c>
      <c r="E348" s="207" t="s">
        <v>289</v>
      </c>
      <c r="F348" s="650"/>
      <c r="G348" s="650"/>
      <c r="H348" s="649" t="s">
        <v>290</v>
      </c>
      <c r="I348" s="649"/>
      <c r="J348" s="651" t="s">
        <v>287</v>
      </c>
      <c r="K348" s="651" t="s">
        <v>287</v>
      </c>
      <c r="L348" s="648">
        <v>0</v>
      </c>
    </row>
    <row r="349" spans="1:12" ht="36" x14ac:dyDescent="0.2">
      <c r="A349" s="652"/>
      <c r="B349" s="209" t="s">
        <v>1105</v>
      </c>
      <c r="C349" s="209" t="s">
        <v>4993</v>
      </c>
      <c r="D349" s="211">
        <v>43421</v>
      </c>
      <c r="E349" s="209" t="s">
        <v>4994</v>
      </c>
      <c r="F349" s="650"/>
      <c r="G349" s="650"/>
      <c r="H349" s="649"/>
      <c r="I349" s="649"/>
      <c r="J349" s="651"/>
      <c r="K349" s="651"/>
      <c r="L349" s="648"/>
    </row>
    <row r="350" spans="1:12" ht="24" x14ac:dyDescent="0.2">
      <c r="A350" s="652">
        <v>1665</v>
      </c>
      <c r="B350" s="203" t="s">
        <v>12</v>
      </c>
      <c r="C350" s="207" t="s">
        <v>11</v>
      </c>
      <c r="D350" s="207" t="s">
        <v>280</v>
      </c>
      <c r="E350" s="207" t="s">
        <v>281</v>
      </c>
      <c r="F350" s="653" t="s">
        <v>8</v>
      </c>
      <c r="G350" s="653"/>
      <c r="H350" s="650"/>
      <c r="I350" s="650"/>
      <c r="J350" s="650"/>
      <c r="K350" s="650"/>
      <c r="L350" s="650"/>
    </row>
    <row r="351" spans="1:12" x14ac:dyDescent="0.2">
      <c r="A351" s="652"/>
      <c r="B351" s="651" t="s">
        <v>4990</v>
      </c>
      <c r="C351" s="654" t="s">
        <v>4995</v>
      </c>
      <c r="D351" s="655">
        <v>43474</v>
      </c>
      <c r="E351" s="651" t="s">
        <v>369</v>
      </c>
      <c r="F351" s="651" t="s">
        <v>370</v>
      </c>
      <c r="G351" s="651"/>
      <c r="H351" s="649" t="s">
        <v>286</v>
      </c>
      <c r="I351" s="649"/>
      <c r="J351" s="209" t="s">
        <v>287</v>
      </c>
      <c r="K351" s="209" t="s">
        <v>16</v>
      </c>
      <c r="L351" s="210">
        <v>545</v>
      </c>
    </row>
    <row r="352" spans="1:12" x14ac:dyDescent="0.2">
      <c r="A352" s="652"/>
      <c r="B352" s="651"/>
      <c r="C352" s="654"/>
      <c r="D352" s="655"/>
      <c r="E352" s="651"/>
      <c r="F352" s="651"/>
      <c r="G352" s="651"/>
      <c r="H352" s="649" t="s">
        <v>242</v>
      </c>
      <c r="I352" s="649"/>
      <c r="J352" s="651" t="s">
        <v>287</v>
      </c>
      <c r="K352" s="651" t="s">
        <v>16</v>
      </c>
      <c r="L352" s="648">
        <v>250</v>
      </c>
    </row>
    <row r="353" spans="1:12" x14ac:dyDescent="0.2">
      <c r="A353" s="652"/>
      <c r="B353" s="651"/>
      <c r="C353" s="654"/>
      <c r="D353" s="655"/>
      <c r="E353" s="651"/>
      <c r="F353" s="651"/>
      <c r="G353" s="651"/>
      <c r="H353" s="649"/>
      <c r="I353" s="649"/>
      <c r="J353" s="651"/>
      <c r="K353" s="651"/>
      <c r="L353" s="648"/>
    </row>
    <row r="354" spans="1:12" ht="24" x14ac:dyDescent="0.2">
      <c r="A354" s="652"/>
      <c r="B354" s="203" t="s">
        <v>6</v>
      </c>
      <c r="C354" s="207" t="s">
        <v>5</v>
      </c>
      <c r="D354" s="207" t="s">
        <v>288</v>
      </c>
      <c r="E354" s="207" t="s">
        <v>289</v>
      </c>
      <c r="F354" s="650"/>
      <c r="G354" s="650"/>
      <c r="H354" s="649" t="s">
        <v>290</v>
      </c>
      <c r="I354" s="649"/>
      <c r="J354" s="651" t="s">
        <v>287</v>
      </c>
      <c r="K354" s="651" t="s">
        <v>16</v>
      </c>
      <c r="L354" s="648">
        <v>180</v>
      </c>
    </row>
    <row r="355" spans="1:12" ht="36" x14ac:dyDescent="0.2">
      <c r="A355" s="652"/>
      <c r="B355" s="209" t="s">
        <v>1105</v>
      </c>
      <c r="C355" s="209" t="s">
        <v>370</v>
      </c>
      <c r="D355" s="211">
        <v>43476</v>
      </c>
      <c r="E355" s="209" t="s">
        <v>3625</v>
      </c>
      <c r="F355" s="650"/>
      <c r="G355" s="650"/>
      <c r="H355" s="649"/>
      <c r="I355" s="649"/>
      <c r="J355" s="651"/>
      <c r="K355" s="651"/>
      <c r="L355" s="648"/>
    </row>
    <row r="356" spans="1:12" ht="24" x14ac:dyDescent="0.2">
      <c r="A356" s="652">
        <v>1666</v>
      </c>
      <c r="B356" s="203" t="s">
        <v>12</v>
      </c>
      <c r="C356" s="207" t="s">
        <v>11</v>
      </c>
      <c r="D356" s="207" t="s">
        <v>280</v>
      </c>
      <c r="E356" s="207" t="s">
        <v>281</v>
      </c>
      <c r="F356" s="653" t="s">
        <v>8</v>
      </c>
      <c r="G356" s="653"/>
      <c r="H356" s="650"/>
      <c r="I356" s="650"/>
      <c r="J356" s="650"/>
      <c r="K356" s="650"/>
      <c r="L356" s="650"/>
    </row>
    <row r="357" spans="1:12" x14ac:dyDescent="0.2">
      <c r="A357" s="652"/>
      <c r="B357" s="651" t="s">
        <v>4990</v>
      </c>
      <c r="C357" s="654" t="s">
        <v>4996</v>
      </c>
      <c r="D357" s="655">
        <v>43535</v>
      </c>
      <c r="E357" s="651" t="s">
        <v>1903</v>
      </c>
      <c r="F357" s="651" t="s">
        <v>1904</v>
      </c>
      <c r="G357" s="651"/>
      <c r="H357" s="649" t="s">
        <v>286</v>
      </c>
      <c r="I357" s="649"/>
      <c r="J357" s="209" t="s">
        <v>287</v>
      </c>
      <c r="K357" s="209" t="s">
        <v>16</v>
      </c>
      <c r="L357" s="210">
        <v>386</v>
      </c>
    </row>
    <row r="358" spans="1:12" x14ac:dyDescent="0.2">
      <c r="A358" s="652"/>
      <c r="B358" s="651"/>
      <c r="C358" s="654"/>
      <c r="D358" s="655"/>
      <c r="E358" s="651"/>
      <c r="F358" s="651"/>
      <c r="G358" s="651"/>
      <c r="H358" s="649" t="s">
        <v>242</v>
      </c>
      <c r="I358" s="649"/>
      <c r="J358" s="651" t="s">
        <v>287</v>
      </c>
      <c r="K358" s="651" t="s">
        <v>16</v>
      </c>
      <c r="L358" s="648">
        <v>312.39</v>
      </c>
    </row>
    <row r="359" spans="1:12" x14ac:dyDescent="0.2">
      <c r="A359" s="652"/>
      <c r="B359" s="651"/>
      <c r="C359" s="654"/>
      <c r="D359" s="655"/>
      <c r="E359" s="651"/>
      <c r="F359" s="651"/>
      <c r="G359" s="651"/>
      <c r="H359" s="649"/>
      <c r="I359" s="649"/>
      <c r="J359" s="651"/>
      <c r="K359" s="651"/>
      <c r="L359" s="648"/>
    </row>
    <row r="360" spans="1:12" ht="24" x14ac:dyDescent="0.2">
      <c r="A360" s="652"/>
      <c r="B360" s="203" t="s">
        <v>6</v>
      </c>
      <c r="C360" s="207" t="s">
        <v>5</v>
      </c>
      <c r="D360" s="207" t="s">
        <v>288</v>
      </c>
      <c r="E360" s="207" t="s">
        <v>289</v>
      </c>
      <c r="F360" s="650"/>
      <c r="G360" s="650"/>
      <c r="H360" s="649" t="s">
        <v>290</v>
      </c>
      <c r="I360" s="649"/>
      <c r="J360" s="651" t="s">
        <v>287</v>
      </c>
      <c r="K360" s="651" t="s">
        <v>16</v>
      </c>
      <c r="L360" s="648">
        <v>90</v>
      </c>
    </row>
    <row r="361" spans="1:12" ht="36" x14ac:dyDescent="0.2">
      <c r="A361" s="652"/>
      <c r="B361" s="209" t="s">
        <v>1105</v>
      </c>
      <c r="C361" s="209" t="s">
        <v>1904</v>
      </c>
      <c r="D361" s="211">
        <v>43537</v>
      </c>
      <c r="E361" s="209" t="s">
        <v>2492</v>
      </c>
      <c r="F361" s="650"/>
      <c r="G361" s="650"/>
      <c r="H361" s="649"/>
      <c r="I361" s="649"/>
      <c r="J361" s="651"/>
      <c r="K361" s="651"/>
      <c r="L361" s="648"/>
    </row>
    <row r="362" spans="1:12" ht="24" x14ac:dyDescent="0.2">
      <c r="A362" s="652">
        <v>1667</v>
      </c>
      <c r="B362" s="203" t="s">
        <v>12</v>
      </c>
      <c r="C362" s="207" t="s">
        <v>11</v>
      </c>
      <c r="D362" s="207" t="s">
        <v>280</v>
      </c>
      <c r="E362" s="207" t="s">
        <v>281</v>
      </c>
      <c r="F362" s="653" t="s">
        <v>8</v>
      </c>
      <c r="G362" s="653"/>
      <c r="H362" s="650"/>
      <c r="I362" s="650"/>
      <c r="J362" s="650"/>
      <c r="K362" s="650"/>
      <c r="L362" s="650"/>
    </row>
    <row r="363" spans="1:12" x14ac:dyDescent="0.2">
      <c r="A363" s="652"/>
      <c r="B363" s="651" t="s">
        <v>4997</v>
      </c>
      <c r="C363" s="654" t="s">
        <v>4998</v>
      </c>
      <c r="D363" s="655">
        <v>43386</v>
      </c>
      <c r="E363" s="651" t="s">
        <v>2042</v>
      </c>
      <c r="F363" s="651" t="s">
        <v>4382</v>
      </c>
      <c r="G363" s="651"/>
      <c r="H363" s="649" t="s">
        <v>286</v>
      </c>
      <c r="I363" s="649"/>
      <c r="J363" s="209" t="s">
        <v>287</v>
      </c>
      <c r="K363" s="209" t="s">
        <v>16</v>
      </c>
      <c r="L363" s="210">
        <v>503.19</v>
      </c>
    </row>
    <row r="364" spans="1:12" x14ac:dyDescent="0.2">
      <c r="A364" s="652"/>
      <c r="B364" s="651"/>
      <c r="C364" s="654"/>
      <c r="D364" s="655"/>
      <c r="E364" s="651"/>
      <c r="F364" s="651"/>
      <c r="G364" s="651"/>
      <c r="H364" s="649" t="s">
        <v>242</v>
      </c>
      <c r="I364" s="649"/>
      <c r="J364" s="209" t="s">
        <v>287</v>
      </c>
      <c r="K364" s="209" t="s">
        <v>16</v>
      </c>
      <c r="L364" s="210">
        <v>3500.83</v>
      </c>
    </row>
    <row r="365" spans="1:12" ht="24" x14ac:dyDescent="0.2">
      <c r="A365" s="652"/>
      <c r="B365" s="203" t="s">
        <v>6</v>
      </c>
      <c r="C365" s="207" t="s">
        <v>5</v>
      </c>
      <c r="D365" s="207" t="s">
        <v>288</v>
      </c>
      <c r="E365" s="207" t="s">
        <v>289</v>
      </c>
      <c r="F365" s="650"/>
      <c r="G365" s="650"/>
      <c r="H365" s="649" t="s">
        <v>290</v>
      </c>
      <c r="I365" s="649"/>
      <c r="J365" s="651" t="s">
        <v>287</v>
      </c>
      <c r="K365" s="651" t="s">
        <v>287</v>
      </c>
      <c r="L365" s="648">
        <v>0</v>
      </c>
    </row>
    <row r="366" spans="1:12" ht="36" x14ac:dyDescent="0.2">
      <c r="A366" s="652"/>
      <c r="B366" s="209" t="s">
        <v>4999</v>
      </c>
      <c r="C366" s="209" t="s">
        <v>4382</v>
      </c>
      <c r="D366" s="211">
        <v>43393</v>
      </c>
      <c r="E366" s="209" t="s">
        <v>1019</v>
      </c>
      <c r="F366" s="650"/>
      <c r="G366" s="650"/>
      <c r="H366" s="649"/>
      <c r="I366" s="649"/>
      <c r="J366" s="651"/>
      <c r="K366" s="651"/>
      <c r="L366" s="648"/>
    </row>
    <row r="367" spans="1:12" ht="24" x14ac:dyDescent="0.2">
      <c r="A367" s="652">
        <v>1668</v>
      </c>
      <c r="B367" s="203" t="s">
        <v>12</v>
      </c>
      <c r="C367" s="207" t="s">
        <v>11</v>
      </c>
      <c r="D367" s="207" t="s">
        <v>280</v>
      </c>
      <c r="E367" s="207" t="s">
        <v>281</v>
      </c>
      <c r="F367" s="653" t="s">
        <v>8</v>
      </c>
      <c r="G367" s="653"/>
      <c r="H367" s="650"/>
      <c r="I367" s="650"/>
      <c r="J367" s="650"/>
      <c r="K367" s="650"/>
      <c r="L367" s="650"/>
    </row>
    <row r="368" spans="1:12" x14ac:dyDescent="0.2">
      <c r="A368" s="652"/>
      <c r="B368" s="651" t="s">
        <v>5000</v>
      </c>
      <c r="C368" s="654" t="s">
        <v>5001</v>
      </c>
      <c r="D368" s="655">
        <v>43404</v>
      </c>
      <c r="E368" s="651" t="s">
        <v>1628</v>
      </c>
      <c r="F368" s="651" t="s">
        <v>1629</v>
      </c>
      <c r="G368" s="651"/>
      <c r="H368" s="649" t="s">
        <v>286</v>
      </c>
      <c r="I368" s="649"/>
      <c r="J368" s="209" t="s">
        <v>287</v>
      </c>
      <c r="K368" s="209" t="s">
        <v>287</v>
      </c>
      <c r="L368" s="210">
        <v>0</v>
      </c>
    </row>
    <row r="369" spans="1:12" x14ac:dyDescent="0.2">
      <c r="A369" s="652"/>
      <c r="B369" s="651"/>
      <c r="C369" s="654"/>
      <c r="D369" s="655"/>
      <c r="E369" s="651"/>
      <c r="F369" s="651"/>
      <c r="G369" s="651"/>
      <c r="H369" s="649" t="s">
        <v>242</v>
      </c>
      <c r="I369" s="649"/>
      <c r="J369" s="209" t="s">
        <v>287</v>
      </c>
      <c r="K369" s="209" t="s">
        <v>287</v>
      </c>
      <c r="L369" s="210">
        <v>0</v>
      </c>
    </row>
    <row r="370" spans="1:12" ht="24" x14ac:dyDescent="0.2">
      <c r="A370" s="652"/>
      <c r="B370" s="203" t="s">
        <v>6</v>
      </c>
      <c r="C370" s="207" t="s">
        <v>5</v>
      </c>
      <c r="D370" s="207" t="s">
        <v>288</v>
      </c>
      <c r="E370" s="207" t="s">
        <v>289</v>
      </c>
      <c r="F370" s="650"/>
      <c r="G370" s="650"/>
      <c r="H370" s="649" t="s">
        <v>290</v>
      </c>
      <c r="I370" s="649"/>
      <c r="J370" s="651" t="s">
        <v>287</v>
      </c>
      <c r="K370" s="651" t="s">
        <v>16</v>
      </c>
      <c r="L370" s="648">
        <v>347.88</v>
      </c>
    </row>
    <row r="371" spans="1:12" ht="24" x14ac:dyDescent="0.2">
      <c r="A371" s="652"/>
      <c r="B371" s="209" t="s">
        <v>460</v>
      </c>
      <c r="C371" s="209" t="s">
        <v>1629</v>
      </c>
      <c r="D371" s="211">
        <v>43404</v>
      </c>
      <c r="E371" s="209" t="s">
        <v>5002</v>
      </c>
      <c r="F371" s="650"/>
      <c r="G371" s="650"/>
      <c r="H371" s="649"/>
      <c r="I371" s="649"/>
      <c r="J371" s="651"/>
      <c r="K371" s="651"/>
      <c r="L371" s="648"/>
    </row>
    <row r="372" spans="1:12" ht="24" x14ac:dyDescent="0.2">
      <c r="A372" s="652">
        <v>1669</v>
      </c>
      <c r="B372" s="203" t="s">
        <v>12</v>
      </c>
      <c r="C372" s="207" t="s">
        <v>11</v>
      </c>
      <c r="D372" s="207" t="s">
        <v>280</v>
      </c>
      <c r="E372" s="207" t="s">
        <v>281</v>
      </c>
      <c r="F372" s="653" t="s">
        <v>8</v>
      </c>
      <c r="G372" s="653"/>
      <c r="H372" s="650"/>
      <c r="I372" s="650"/>
      <c r="J372" s="650"/>
      <c r="K372" s="650"/>
      <c r="L372" s="650"/>
    </row>
    <row r="373" spans="1:12" x14ac:dyDescent="0.2">
      <c r="A373" s="652"/>
      <c r="B373" s="651" t="s">
        <v>5003</v>
      </c>
      <c r="C373" s="654" t="s">
        <v>5004</v>
      </c>
      <c r="D373" s="655">
        <v>43415</v>
      </c>
      <c r="E373" s="651" t="s">
        <v>950</v>
      </c>
      <c r="F373" s="651" t="s">
        <v>5005</v>
      </c>
      <c r="G373" s="651"/>
      <c r="H373" s="649" t="s">
        <v>286</v>
      </c>
      <c r="I373" s="649"/>
      <c r="J373" s="209" t="s">
        <v>287</v>
      </c>
      <c r="K373" s="209" t="s">
        <v>16</v>
      </c>
      <c r="L373" s="210">
        <v>676</v>
      </c>
    </row>
    <row r="374" spans="1:12" x14ac:dyDescent="0.2">
      <c r="A374" s="652"/>
      <c r="B374" s="651"/>
      <c r="C374" s="654"/>
      <c r="D374" s="655"/>
      <c r="E374" s="651"/>
      <c r="F374" s="651"/>
      <c r="G374" s="651"/>
      <c r="H374" s="649" t="s">
        <v>242</v>
      </c>
      <c r="I374" s="649"/>
      <c r="J374" s="209" t="s">
        <v>287</v>
      </c>
      <c r="K374" s="209" t="s">
        <v>16</v>
      </c>
      <c r="L374" s="210">
        <v>1224.93</v>
      </c>
    </row>
    <row r="375" spans="1:12" ht="24" x14ac:dyDescent="0.2">
      <c r="A375" s="652"/>
      <c r="B375" s="203" t="s">
        <v>6</v>
      </c>
      <c r="C375" s="207" t="s">
        <v>5</v>
      </c>
      <c r="D375" s="207" t="s">
        <v>288</v>
      </c>
      <c r="E375" s="207" t="s">
        <v>289</v>
      </c>
      <c r="F375" s="650"/>
      <c r="G375" s="650"/>
      <c r="H375" s="649" t="s">
        <v>290</v>
      </c>
      <c r="I375" s="649"/>
      <c r="J375" s="651" t="s">
        <v>287</v>
      </c>
      <c r="K375" s="651" t="s">
        <v>16</v>
      </c>
      <c r="L375" s="648">
        <v>84</v>
      </c>
    </row>
    <row r="376" spans="1:12" ht="24" x14ac:dyDescent="0.2">
      <c r="A376" s="652"/>
      <c r="B376" s="209" t="s">
        <v>291</v>
      </c>
      <c r="C376" s="209" t="s">
        <v>5005</v>
      </c>
      <c r="D376" s="211">
        <v>43420</v>
      </c>
      <c r="E376" s="209" t="s">
        <v>978</v>
      </c>
      <c r="F376" s="650"/>
      <c r="G376" s="650"/>
      <c r="H376" s="649"/>
      <c r="I376" s="649"/>
      <c r="J376" s="651"/>
      <c r="K376" s="651"/>
      <c r="L376" s="648"/>
    </row>
    <row r="377" spans="1:12" ht="24" x14ac:dyDescent="0.2">
      <c r="A377" s="652">
        <v>1670</v>
      </c>
      <c r="B377" s="203" t="s">
        <v>12</v>
      </c>
      <c r="C377" s="207" t="s">
        <v>11</v>
      </c>
      <c r="D377" s="207" t="s">
        <v>280</v>
      </c>
      <c r="E377" s="207" t="s">
        <v>281</v>
      </c>
      <c r="F377" s="653" t="s">
        <v>8</v>
      </c>
      <c r="G377" s="653"/>
      <c r="H377" s="650"/>
      <c r="I377" s="650"/>
      <c r="J377" s="650"/>
      <c r="K377" s="650"/>
      <c r="L377" s="650"/>
    </row>
    <row r="378" spans="1:12" x14ac:dyDescent="0.2">
      <c r="A378" s="652"/>
      <c r="B378" s="651" t="s">
        <v>5006</v>
      </c>
      <c r="C378" s="654" t="s">
        <v>5007</v>
      </c>
      <c r="D378" s="655">
        <v>43434</v>
      </c>
      <c r="E378" s="651" t="s">
        <v>1575</v>
      </c>
      <c r="F378" s="651" t="s">
        <v>1576</v>
      </c>
      <c r="G378" s="651"/>
      <c r="H378" s="649" t="s">
        <v>286</v>
      </c>
      <c r="I378" s="649"/>
      <c r="J378" s="209" t="s">
        <v>287</v>
      </c>
      <c r="K378" s="209" t="s">
        <v>16</v>
      </c>
      <c r="L378" s="210">
        <v>1714</v>
      </c>
    </row>
    <row r="379" spans="1:12" x14ac:dyDescent="0.2">
      <c r="A379" s="652"/>
      <c r="B379" s="651"/>
      <c r="C379" s="654"/>
      <c r="D379" s="655"/>
      <c r="E379" s="651"/>
      <c r="F379" s="651"/>
      <c r="G379" s="651"/>
      <c r="H379" s="649" t="s">
        <v>242</v>
      </c>
      <c r="I379" s="649"/>
      <c r="J379" s="209" t="s">
        <v>287</v>
      </c>
      <c r="K379" s="209" t="s">
        <v>16</v>
      </c>
      <c r="L379" s="210">
        <v>963.03</v>
      </c>
    </row>
    <row r="380" spans="1:12" ht="24" x14ac:dyDescent="0.2">
      <c r="A380" s="652"/>
      <c r="B380" s="203" t="s">
        <v>6</v>
      </c>
      <c r="C380" s="207" t="s">
        <v>5</v>
      </c>
      <c r="D380" s="207" t="s">
        <v>288</v>
      </c>
      <c r="E380" s="207" t="s">
        <v>289</v>
      </c>
      <c r="F380" s="650"/>
      <c r="G380" s="650"/>
      <c r="H380" s="649" t="s">
        <v>290</v>
      </c>
      <c r="I380" s="649"/>
      <c r="J380" s="651" t="s">
        <v>287</v>
      </c>
      <c r="K380" s="651" t="s">
        <v>287</v>
      </c>
      <c r="L380" s="648">
        <v>0</v>
      </c>
    </row>
    <row r="381" spans="1:12" ht="24" x14ac:dyDescent="0.2">
      <c r="A381" s="652"/>
      <c r="B381" s="209" t="s">
        <v>291</v>
      </c>
      <c r="C381" s="209" t="s">
        <v>1576</v>
      </c>
      <c r="D381" s="211">
        <v>43442</v>
      </c>
      <c r="E381" s="209" t="s">
        <v>1577</v>
      </c>
      <c r="F381" s="650"/>
      <c r="G381" s="650"/>
      <c r="H381" s="649"/>
      <c r="I381" s="649"/>
      <c r="J381" s="651"/>
      <c r="K381" s="651"/>
      <c r="L381" s="648"/>
    </row>
    <row r="382" spans="1:12" ht="24" x14ac:dyDescent="0.2">
      <c r="A382" s="652">
        <v>1671</v>
      </c>
      <c r="B382" s="203" t="s">
        <v>12</v>
      </c>
      <c r="C382" s="207" t="s">
        <v>11</v>
      </c>
      <c r="D382" s="207" t="s">
        <v>280</v>
      </c>
      <c r="E382" s="207" t="s">
        <v>281</v>
      </c>
      <c r="F382" s="653" t="s">
        <v>8</v>
      </c>
      <c r="G382" s="653"/>
      <c r="H382" s="650"/>
      <c r="I382" s="650"/>
      <c r="J382" s="650"/>
      <c r="K382" s="650"/>
      <c r="L382" s="650"/>
    </row>
    <row r="383" spans="1:12" x14ac:dyDescent="0.2">
      <c r="A383" s="652"/>
      <c r="B383" s="651" t="s">
        <v>5008</v>
      </c>
      <c r="C383" s="654" t="s">
        <v>5009</v>
      </c>
      <c r="D383" s="655">
        <v>43442</v>
      </c>
      <c r="E383" s="651" t="s">
        <v>497</v>
      </c>
      <c r="F383" s="651" t="s">
        <v>498</v>
      </c>
      <c r="G383" s="651"/>
      <c r="H383" s="649" t="s">
        <v>286</v>
      </c>
      <c r="I383" s="649"/>
      <c r="J383" s="209" t="s">
        <v>287</v>
      </c>
      <c r="K383" s="209" t="s">
        <v>16</v>
      </c>
      <c r="L383" s="210">
        <v>1049</v>
      </c>
    </row>
    <row r="384" spans="1:12" x14ac:dyDescent="0.2">
      <c r="A384" s="652"/>
      <c r="B384" s="651"/>
      <c r="C384" s="654"/>
      <c r="D384" s="655"/>
      <c r="E384" s="651"/>
      <c r="F384" s="651"/>
      <c r="G384" s="651"/>
      <c r="H384" s="649" t="s">
        <v>242</v>
      </c>
      <c r="I384" s="649"/>
      <c r="J384" s="209" t="s">
        <v>287</v>
      </c>
      <c r="K384" s="209" t="s">
        <v>16</v>
      </c>
      <c r="L384" s="210">
        <v>452.96</v>
      </c>
    </row>
    <row r="385" spans="1:12" ht="24" x14ac:dyDescent="0.2">
      <c r="A385" s="652"/>
      <c r="B385" s="203" t="s">
        <v>6</v>
      </c>
      <c r="C385" s="207" t="s">
        <v>5</v>
      </c>
      <c r="D385" s="207" t="s">
        <v>288</v>
      </c>
      <c r="E385" s="207" t="s">
        <v>289</v>
      </c>
      <c r="F385" s="650"/>
      <c r="G385" s="650"/>
      <c r="H385" s="649" t="s">
        <v>290</v>
      </c>
      <c r="I385" s="649"/>
      <c r="J385" s="651" t="s">
        <v>287</v>
      </c>
      <c r="K385" s="651" t="s">
        <v>16</v>
      </c>
      <c r="L385" s="648">
        <v>300</v>
      </c>
    </row>
    <row r="386" spans="1:12" ht="24" x14ac:dyDescent="0.2">
      <c r="A386" s="652"/>
      <c r="B386" s="209" t="s">
        <v>291</v>
      </c>
      <c r="C386" s="209" t="s">
        <v>498</v>
      </c>
      <c r="D386" s="211">
        <v>43447</v>
      </c>
      <c r="E386" s="209" t="s">
        <v>2967</v>
      </c>
      <c r="F386" s="650"/>
      <c r="G386" s="650"/>
      <c r="H386" s="649"/>
      <c r="I386" s="649"/>
      <c r="J386" s="651"/>
      <c r="K386" s="651"/>
      <c r="L386" s="648"/>
    </row>
    <row r="387" spans="1:12" ht="24" x14ac:dyDescent="0.2">
      <c r="A387" s="652">
        <v>1672</v>
      </c>
      <c r="B387" s="203" t="s">
        <v>12</v>
      </c>
      <c r="C387" s="207" t="s">
        <v>11</v>
      </c>
      <c r="D387" s="207" t="s">
        <v>280</v>
      </c>
      <c r="E387" s="207" t="s">
        <v>281</v>
      </c>
      <c r="F387" s="653" t="s">
        <v>8</v>
      </c>
      <c r="G387" s="653"/>
      <c r="H387" s="650"/>
      <c r="I387" s="650"/>
      <c r="J387" s="650"/>
      <c r="K387" s="650"/>
      <c r="L387" s="650"/>
    </row>
    <row r="388" spans="1:12" x14ac:dyDescent="0.2">
      <c r="A388" s="652"/>
      <c r="B388" s="651" t="s">
        <v>5010</v>
      </c>
      <c r="C388" s="651" t="s">
        <v>5011</v>
      </c>
      <c r="D388" s="655">
        <v>43394</v>
      </c>
      <c r="E388" s="651" t="s">
        <v>5012</v>
      </c>
      <c r="F388" s="651" t="s">
        <v>5013</v>
      </c>
      <c r="G388" s="651"/>
      <c r="H388" s="649" t="s">
        <v>286</v>
      </c>
      <c r="I388" s="649"/>
      <c r="J388" s="209" t="s">
        <v>287</v>
      </c>
      <c r="K388" s="209" t="s">
        <v>16</v>
      </c>
      <c r="L388" s="210">
        <v>239.4</v>
      </c>
    </row>
    <row r="389" spans="1:12" x14ac:dyDescent="0.2">
      <c r="A389" s="652"/>
      <c r="B389" s="651"/>
      <c r="C389" s="651"/>
      <c r="D389" s="655"/>
      <c r="E389" s="651"/>
      <c r="F389" s="651"/>
      <c r="G389" s="651"/>
      <c r="H389" s="649" t="s">
        <v>242</v>
      </c>
      <c r="I389" s="649"/>
      <c r="J389" s="209" t="s">
        <v>287</v>
      </c>
      <c r="K389" s="209" t="s">
        <v>16</v>
      </c>
      <c r="L389" s="210">
        <v>838.24</v>
      </c>
    </row>
    <row r="390" spans="1:12" ht="24" x14ac:dyDescent="0.2">
      <c r="A390" s="652"/>
      <c r="B390" s="203" t="s">
        <v>6</v>
      </c>
      <c r="C390" s="207" t="s">
        <v>5</v>
      </c>
      <c r="D390" s="207" t="s">
        <v>288</v>
      </c>
      <c r="E390" s="207" t="s">
        <v>289</v>
      </c>
      <c r="F390" s="650"/>
      <c r="G390" s="650"/>
      <c r="H390" s="649" t="s">
        <v>290</v>
      </c>
      <c r="I390" s="649"/>
      <c r="J390" s="651" t="s">
        <v>287</v>
      </c>
      <c r="K390" s="651" t="s">
        <v>287</v>
      </c>
      <c r="L390" s="648">
        <v>0</v>
      </c>
    </row>
    <row r="391" spans="1:12" ht="36" x14ac:dyDescent="0.2">
      <c r="A391" s="652"/>
      <c r="B391" s="209" t="s">
        <v>1810</v>
      </c>
      <c r="C391" s="209" t="s">
        <v>5013</v>
      </c>
      <c r="D391" s="211">
        <v>43396</v>
      </c>
      <c r="E391" s="209" t="s">
        <v>810</v>
      </c>
      <c r="F391" s="650"/>
      <c r="G391" s="650"/>
      <c r="H391" s="649"/>
      <c r="I391" s="649"/>
      <c r="J391" s="651"/>
      <c r="K391" s="651"/>
      <c r="L391" s="648"/>
    </row>
    <row r="392" spans="1:12" ht="24" x14ac:dyDescent="0.2">
      <c r="A392" s="652">
        <v>1673</v>
      </c>
      <c r="B392" s="203" t="s">
        <v>12</v>
      </c>
      <c r="C392" s="207" t="s">
        <v>11</v>
      </c>
      <c r="D392" s="207" t="s">
        <v>280</v>
      </c>
      <c r="E392" s="207" t="s">
        <v>281</v>
      </c>
      <c r="F392" s="653" t="s">
        <v>8</v>
      </c>
      <c r="G392" s="653"/>
      <c r="H392" s="650"/>
      <c r="I392" s="650"/>
      <c r="J392" s="650"/>
      <c r="K392" s="650"/>
      <c r="L392" s="650"/>
    </row>
    <row r="393" spans="1:12" x14ac:dyDescent="0.2">
      <c r="A393" s="652"/>
      <c r="B393" s="651" t="s">
        <v>5014</v>
      </c>
      <c r="C393" s="654" t="s">
        <v>5015</v>
      </c>
      <c r="D393" s="655">
        <v>43531</v>
      </c>
      <c r="E393" s="651" t="s">
        <v>1400</v>
      </c>
      <c r="F393" s="651" t="s">
        <v>3110</v>
      </c>
      <c r="G393" s="651"/>
      <c r="H393" s="649" t="s">
        <v>286</v>
      </c>
      <c r="I393" s="649"/>
      <c r="J393" s="209" t="s">
        <v>287</v>
      </c>
      <c r="K393" s="209" t="s">
        <v>16</v>
      </c>
      <c r="L393" s="210">
        <v>645</v>
      </c>
    </row>
    <row r="394" spans="1:12" x14ac:dyDescent="0.2">
      <c r="A394" s="652"/>
      <c r="B394" s="651"/>
      <c r="C394" s="654"/>
      <c r="D394" s="655"/>
      <c r="E394" s="651"/>
      <c r="F394" s="651"/>
      <c r="G394" s="651"/>
      <c r="H394" s="649" t="s">
        <v>242</v>
      </c>
      <c r="I394" s="649"/>
      <c r="J394" s="209" t="s">
        <v>287</v>
      </c>
      <c r="K394" s="209" t="s">
        <v>16</v>
      </c>
      <c r="L394" s="210">
        <v>1135.69</v>
      </c>
    </row>
    <row r="395" spans="1:12" ht="24" x14ac:dyDescent="0.2">
      <c r="A395" s="652"/>
      <c r="B395" s="203" t="s">
        <v>6</v>
      </c>
      <c r="C395" s="207" t="s">
        <v>5</v>
      </c>
      <c r="D395" s="207" t="s">
        <v>288</v>
      </c>
      <c r="E395" s="207" t="s">
        <v>289</v>
      </c>
      <c r="F395" s="650"/>
      <c r="G395" s="650"/>
      <c r="H395" s="649" t="s">
        <v>290</v>
      </c>
      <c r="I395" s="649"/>
      <c r="J395" s="651" t="s">
        <v>287</v>
      </c>
      <c r="K395" s="651" t="s">
        <v>16</v>
      </c>
      <c r="L395" s="648">
        <v>150</v>
      </c>
    </row>
    <row r="396" spans="1:12" ht="24" x14ac:dyDescent="0.2">
      <c r="A396" s="652"/>
      <c r="B396" s="209" t="s">
        <v>291</v>
      </c>
      <c r="C396" s="209" t="s">
        <v>3110</v>
      </c>
      <c r="D396" s="211">
        <v>43537</v>
      </c>
      <c r="E396" s="209" t="s">
        <v>5016</v>
      </c>
      <c r="F396" s="650"/>
      <c r="G396" s="650"/>
      <c r="H396" s="649"/>
      <c r="I396" s="649"/>
      <c r="J396" s="651"/>
      <c r="K396" s="651"/>
      <c r="L396" s="648"/>
    </row>
    <row r="397" spans="1:12" ht="24" x14ac:dyDescent="0.2">
      <c r="A397" s="652">
        <v>1674</v>
      </c>
      <c r="B397" s="203" t="s">
        <v>12</v>
      </c>
      <c r="C397" s="207" t="s">
        <v>11</v>
      </c>
      <c r="D397" s="207" t="s">
        <v>280</v>
      </c>
      <c r="E397" s="207" t="s">
        <v>281</v>
      </c>
      <c r="F397" s="653" t="s">
        <v>8</v>
      </c>
      <c r="G397" s="653"/>
      <c r="H397" s="650"/>
      <c r="I397" s="650"/>
      <c r="J397" s="650"/>
      <c r="K397" s="650"/>
      <c r="L397" s="650"/>
    </row>
    <row r="398" spans="1:12" x14ac:dyDescent="0.2">
      <c r="A398" s="652"/>
      <c r="B398" s="651" t="s">
        <v>5014</v>
      </c>
      <c r="C398" s="654" t="s">
        <v>5017</v>
      </c>
      <c r="D398" s="655">
        <v>43552</v>
      </c>
      <c r="E398" s="651" t="s">
        <v>664</v>
      </c>
      <c r="F398" s="651" t="s">
        <v>5018</v>
      </c>
      <c r="G398" s="651"/>
      <c r="H398" s="649" t="s">
        <v>286</v>
      </c>
      <c r="I398" s="649"/>
      <c r="J398" s="209" t="s">
        <v>287</v>
      </c>
      <c r="K398" s="209" t="s">
        <v>16</v>
      </c>
      <c r="L398" s="210">
        <v>539</v>
      </c>
    </row>
    <row r="399" spans="1:12" x14ac:dyDescent="0.2">
      <c r="A399" s="652"/>
      <c r="B399" s="651"/>
      <c r="C399" s="654"/>
      <c r="D399" s="655"/>
      <c r="E399" s="651"/>
      <c r="F399" s="651"/>
      <c r="G399" s="651"/>
      <c r="H399" s="649" t="s">
        <v>242</v>
      </c>
      <c r="I399" s="649"/>
      <c r="J399" s="209" t="s">
        <v>287</v>
      </c>
      <c r="K399" s="209" t="s">
        <v>16</v>
      </c>
      <c r="L399" s="210">
        <v>750</v>
      </c>
    </row>
    <row r="400" spans="1:12" ht="24" x14ac:dyDescent="0.2">
      <c r="A400" s="652"/>
      <c r="B400" s="203" t="s">
        <v>6</v>
      </c>
      <c r="C400" s="207" t="s">
        <v>5</v>
      </c>
      <c r="D400" s="207" t="s">
        <v>288</v>
      </c>
      <c r="E400" s="207" t="s">
        <v>289</v>
      </c>
      <c r="F400" s="650"/>
      <c r="G400" s="650"/>
      <c r="H400" s="649" t="s">
        <v>290</v>
      </c>
      <c r="I400" s="649"/>
      <c r="J400" s="651" t="s">
        <v>287</v>
      </c>
      <c r="K400" s="651" t="s">
        <v>16</v>
      </c>
      <c r="L400" s="648">
        <v>300</v>
      </c>
    </row>
    <row r="401" spans="1:12" ht="24" x14ac:dyDescent="0.2">
      <c r="A401" s="652"/>
      <c r="B401" s="209" t="s">
        <v>291</v>
      </c>
      <c r="C401" s="209" t="s">
        <v>5018</v>
      </c>
      <c r="D401" s="211">
        <v>43554</v>
      </c>
      <c r="E401" s="209" t="s">
        <v>3836</v>
      </c>
      <c r="F401" s="650"/>
      <c r="G401" s="650"/>
      <c r="H401" s="649"/>
      <c r="I401" s="649"/>
      <c r="J401" s="651"/>
      <c r="K401" s="651"/>
      <c r="L401" s="648"/>
    </row>
    <row r="402" spans="1:12" ht="24" x14ac:dyDescent="0.2">
      <c r="A402" s="652">
        <v>1675</v>
      </c>
      <c r="B402" s="203" t="s">
        <v>12</v>
      </c>
      <c r="C402" s="207" t="s">
        <v>11</v>
      </c>
      <c r="D402" s="207" t="s">
        <v>280</v>
      </c>
      <c r="E402" s="207" t="s">
        <v>281</v>
      </c>
      <c r="F402" s="653" t="s">
        <v>8</v>
      </c>
      <c r="G402" s="653"/>
      <c r="H402" s="650"/>
      <c r="I402" s="650"/>
      <c r="J402" s="650"/>
      <c r="K402" s="650"/>
      <c r="L402" s="650"/>
    </row>
    <row r="403" spans="1:12" x14ac:dyDescent="0.2">
      <c r="A403" s="652"/>
      <c r="B403" s="651" t="s">
        <v>5019</v>
      </c>
      <c r="C403" s="654" t="s">
        <v>5020</v>
      </c>
      <c r="D403" s="655">
        <v>43411</v>
      </c>
      <c r="E403" s="651" t="s">
        <v>3281</v>
      </c>
      <c r="F403" s="651" t="s">
        <v>5021</v>
      </c>
      <c r="G403" s="651"/>
      <c r="H403" s="649" t="s">
        <v>286</v>
      </c>
      <c r="I403" s="649"/>
      <c r="J403" s="209" t="s">
        <v>287</v>
      </c>
      <c r="K403" s="209" t="s">
        <v>16</v>
      </c>
      <c r="L403" s="210">
        <v>1428</v>
      </c>
    </row>
    <row r="404" spans="1:12" x14ac:dyDescent="0.2">
      <c r="A404" s="652"/>
      <c r="B404" s="651"/>
      <c r="C404" s="654"/>
      <c r="D404" s="655"/>
      <c r="E404" s="651"/>
      <c r="F404" s="651"/>
      <c r="G404" s="651"/>
      <c r="H404" s="649" t="s">
        <v>242</v>
      </c>
      <c r="I404" s="649"/>
      <c r="J404" s="209" t="s">
        <v>287</v>
      </c>
      <c r="K404" s="209" t="s">
        <v>16</v>
      </c>
      <c r="L404" s="210">
        <v>150</v>
      </c>
    </row>
    <row r="405" spans="1:12" ht="24" x14ac:dyDescent="0.2">
      <c r="A405" s="652"/>
      <c r="B405" s="203" t="s">
        <v>6</v>
      </c>
      <c r="C405" s="207" t="s">
        <v>5</v>
      </c>
      <c r="D405" s="207" t="s">
        <v>288</v>
      </c>
      <c r="E405" s="207" t="s">
        <v>289</v>
      </c>
      <c r="F405" s="650"/>
      <c r="G405" s="650"/>
      <c r="H405" s="649" t="s">
        <v>290</v>
      </c>
      <c r="I405" s="649"/>
      <c r="J405" s="651" t="s">
        <v>287</v>
      </c>
      <c r="K405" s="651" t="s">
        <v>16</v>
      </c>
      <c r="L405" s="648">
        <v>100</v>
      </c>
    </row>
    <row r="406" spans="1:12" ht="24" x14ac:dyDescent="0.2">
      <c r="A406" s="652"/>
      <c r="B406" s="209" t="s">
        <v>2420</v>
      </c>
      <c r="C406" s="209" t="s">
        <v>5021</v>
      </c>
      <c r="D406" s="211">
        <v>43419</v>
      </c>
      <c r="E406" s="209" t="s">
        <v>5022</v>
      </c>
      <c r="F406" s="650"/>
      <c r="G406" s="650"/>
      <c r="H406" s="649"/>
      <c r="I406" s="649"/>
      <c r="J406" s="651"/>
      <c r="K406" s="651"/>
      <c r="L406" s="648"/>
    </row>
    <row r="407" spans="1:12" ht="24" x14ac:dyDescent="0.2">
      <c r="A407" s="652">
        <v>1676</v>
      </c>
      <c r="B407" s="203" t="s">
        <v>12</v>
      </c>
      <c r="C407" s="207" t="s">
        <v>11</v>
      </c>
      <c r="D407" s="207" t="s">
        <v>280</v>
      </c>
      <c r="E407" s="207" t="s">
        <v>281</v>
      </c>
      <c r="F407" s="653" t="s">
        <v>8</v>
      </c>
      <c r="G407" s="653"/>
      <c r="H407" s="650"/>
      <c r="I407" s="650"/>
      <c r="J407" s="650"/>
      <c r="K407" s="650"/>
      <c r="L407" s="650"/>
    </row>
    <row r="408" spans="1:12" x14ac:dyDescent="0.2">
      <c r="A408" s="652"/>
      <c r="B408" s="651" t="s">
        <v>5019</v>
      </c>
      <c r="C408" s="654" t="s">
        <v>5020</v>
      </c>
      <c r="D408" s="655">
        <v>43411</v>
      </c>
      <c r="E408" s="651" t="s">
        <v>3281</v>
      </c>
      <c r="F408" s="651" t="s">
        <v>5023</v>
      </c>
      <c r="G408" s="651"/>
      <c r="H408" s="649" t="s">
        <v>286</v>
      </c>
      <c r="I408" s="649"/>
      <c r="J408" s="209" t="s">
        <v>287</v>
      </c>
      <c r="K408" s="209" t="s">
        <v>16</v>
      </c>
      <c r="L408" s="210">
        <v>1116</v>
      </c>
    </row>
    <row r="409" spans="1:12" x14ac:dyDescent="0.2">
      <c r="A409" s="652"/>
      <c r="B409" s="651"/>
      <c r="C409" s="654"/>
      <c r="D409" s="655"/>
      <c r="E409" s="651"/>
      <c r="F409" s="651"/>
      <c r="G409" s="651"/>
      <c r="H409" s="649" t="s">
        <v>242</v>
      </c>
      <c r="I409" s="649"/>
      <c r="J409" s="209" t="s">
        <v>287</v>
      </c>
      <c r="K409" s="209" t="s">
        <v>16</v>
      </c>
      <c r="L409" s="210">
        <v>2880.91</v>
      </c>
    </row>
    <row r="410" spans="1:12" ht="24" x14ac:dyDescent="0.2">
      <c r="A410" s="652"/>
      <c r="B410" s="203" t="s">
        <v>6</v>
      </c>
      <c r="C410" s="207" t="s">
        <v>5</v>
      </c>
      <c r="D410" s="207" t="s">
        <v>288</v>
      </c>
      <c r="E410" s="207" t="s">
        <v>289</v>
      </c>
      <c r="F410" s="650"/>
      <c r="G410" s="650"/>
      <c r="H410" s="649" t="s">
        <v>290</v>
      </c>
      <c r="I410" s="649"/>
      <c r="J410" s="651" t="s">
        <v>287</v>
      </c>
      <c r="K410" s="651" t="s">
        <v>16</v>
      </c>
      <c r="L410" s="648">
        <v>100</v>
      </c>
    </row>
    <row r="411" spans="1:12" ht="24" x14ac:dyDescent="0.2">
      <c r="A411" s="652"/>
      <c r="B411" s="209" t="s">
        <v>2420</v>
      </c>
      <c r="C411" s="209" t="s">
        <v>5023</v>
      </c>
      <c r="D411" s="211">
        <v>43419</v>
      </c>
      <c r="E411" s="209" t="s">
        <v>5022</v>
      </c>
      <c r="F411" s="650"/>
      <c r="G411" s="650"/>
      <c r="H411" s="649"/>
      <c r="I411" s="649"/>
      <c r="J411" s="651"/>
      <c r="K411" s="651"/>
      <c r="L411" s="648"/>
    </row>
    <row r="412" spans="1:12" ht="24" x14ac:dyDescent="0.2">
      <c r="A412" s="652">
        <v>1677</v>
      </c>
      <c r="B412" s="203" t="s">
        <v>12</v>
      </c>
      <c r="C412" s="207" t="s">
        <v>11</v>
      </c>
      <c r="D412" s="207" t="s">
        <v>280</v>
      </c>
      <c r="E412" s="207" t="s">
        <v>281</v>
      </c>
      <c r="F412" s="653" t="s">
        <v>8</v>
      </c>
      <c r="G412" s="653"/>
      <c r="H412" s="650"/>
      <c r="I412" s="650"/>
      <c r="J412" s="650"/>
      <c r="K412" s="650"/>
      <c r="L412" s="650"/>
    </row>
    <row r="413" spans="1:12" x14ac:dyDescent="0.2">
      <c r="A413" s="652"/>
      <c r="B413" s="651" t="s">
        <v>5019</v>
      </c>
      <c r="C413" s="654" t="s">
        <v>5024</v>
      </c>
      <c r="D413" s="655">
        <v>43525</v>
      </c>
      <c r="E413" s="651" t="s">
        <v>5025</v>
      </c>
      <c r="F413" s="651" t="s">
        <v>1427</v>
      </c>
      <c r="G413" s="651"/>
      <c r="H413" s="649" t="s">
        <v>286</v>
      </c>
      <c r="I413" s="649"/>
      <c r="J413" s="209" t="s">
        <v>287</v>
      </c>
      <c r="K413" s="209" t="s">
        <v>16</v>
      </c>
      <c r="L413" s="210">
        <v>784</v>
      </c>
    </row>
    <row r="414" spans="1:12" x14ac:dyDescent="0.2">
      <c r="A414" s="652"/>
      <c r="B414" s="651"/>
      <c r="C414" s="654"/>
      <c r="D414" s="655"/>
      <c r="E414" s="651"/>
      <c r="F414" s="651"/>
      <c r="G414" s="651"/>
      <c r="H414" s="649" t="s">
        <v>242</v>
      </c>
      <c r="I414" s="649"/>
      <c r="J414" s="651" t="s">
        <v>287</v>
      </c>
      <c r="K414" s="651" t="s">
        <v>287</v>
      </c>
      <c r="L414" s="648">
        <v>0</v>
      </c>
    </row>
    <row r="415" spans="1:12" x14ac:dyDescent="0.2">
      <c r="A415" s="652"/>
      <c r="B415" s="651"/>
      <c r="C415" s="654"/>
      <c r="D415" s="655"/>
      <c r="E415" s="651"/>
      <c r="F415" s="651"/>
      <c r="G415" s="651"/>
      <c r="H415" s="649"/>
      <c r="I415" s="649"/>
      <c r="J415" s="651"/>
      <c r="K415" s="651"/>
      <c r="L415" s="648"/>
    </row>
    <row r="416" spans="1:12" ht="24" x14ac:dyDescent="0.2">
      <c r="A416" s="652"/>
      <c r="B416" s="203" t="s">
        <v>6</v>
      </c>
      <c r="C416" s="207" t="s">
        <v>5</v>
      </c>
      <c r="D416" s="207" t="s">
        <v>288</v>
      </c>
      <c r="E416" s="207" t="s">
        <v>289</v>
      </c>
      <c r="F416" s="650"/>
      <c r="G416" s="650"/>
      <c r="H416" s="649" t="s">
        <v>290</v>
      </c>
      <c r="I416" s="649"/>
      <c r="J416" s="651" t="s">
        <v>287</v>
      </c>
      <c r="K416" s="651" t="s">
        <v>287</v>
      </c>
      <c r="L416" s="648">
        <v>0</v>
      </c>
    </row>
    <row r="417" spans="1:12" ht="24" x14ac:dyDescent="0.2">
      <c r="A417" s="652"/>
      <c r="B417" s="209" t="s">
        <v>2420</v>
      </c>
      <c r="C417" s="209" t="s">
        <v>1427</v>
      </c>
      <c r="D417" s="211">
        <v>43532</v>
      </c>
      <c r="E417" s="209" t="s">
        <v>5026</v>
      </c>
      <c r="F417" s="650"/>
      <c r="G417" s="650"/>
      <c r="H417" s="649"/>
      <c r="I417" s="649"/>
      <c r="J417" s="651"/>
      <c r="K417" s="651"/>
      <c r="L417" s="648"/>
    </row>
    <row r="418" spans="1:12" ht="24" x14ac:dyDescent="0.2">
      <c r="A418" s="652">
        <v>1678</v>
      </c>
      <c r="B418" s="203" t="s">
        <v>12</v>
      </c>
      <c r="C418" s="207" t="s">
        <v>11</v>
      </c>
      <c r="D418" s="207" t="s">
        <v>280</v>
      </c>
      <c r="E418" s="207" t="s">
        <v>281</v>
      </c>
      <c r="F418" s="653" t="s">
        <v>8</v>
      </c>
      <c r="G418" s="653"/>
      <c r="H418" s="650"/>
      <c r="I418" s="650"/>
      <c r="J418" s="650"/>
      <c r="K418" s="650"/>
      <c r="L418" s="650"/>
    </row>
    <row r="419" spans="1:12" x14ac:dyDescent="0.2">
      <c r="A419" s="652"/>
      <c r="B419" s="651" t="s">
        <v>5027</v>
      </c>
      <c r="C419" s="654" t="s">
        <v>5028</v>
      </c>
      <c r="D419" s="655">
        <v>43420</v>
      </c>
      <c r="E419" s="651" t="s">
        <v>306</v>
      </c>
      <c r="F419" s="651" t="s">
        <v>5029</v>
      </c>
      <c r="G419" s="651"/>
      <c r="H419" s="649" t="s">
        <v>286</v>
      </c>
      <c r="I419" s="649"/>
      <c r="J419" s="209" t="s">
        <v>287</v>
      </c>
      <c r="K419" s="209" t="s">
        <v>16</v>
      </c>
      <c r="L419" s="210">
        <v>244.26</v>
      </c>
    </row>
    <row r="420" spans="1:12" x14ac:dyDescent="0.2">
      <c r="A420" s="652"/>
      <c r="B420" s="651"/>
      <c r="C420" s="654"/>
      <c r="D420" s="655"/>
      <c r="E420" s="651"/>
      <c r="F420" s="651"/>
      <c r="G420" s="651"/>
      <c r="H420" s="649" t="s">
        <v>242</v>
      </c>
      <c r="I420" s="649"/>
      <c r="J420" s="209" t="s">
        <v>287</v>
      </c>
      <c r="K420" s="209" t="s">
        <v>16</v>
      </c>
      <c r="L420" s="210">
        <v>336.96</v>
      </c>
    </row>
    <row r="421" spans="1:12" ht="24" x14ac:dyDescent="0.2">
      <c r="A421" s="652"/>
      <c r="B421" s="203" t="s">
        <v>6</v>
      </c>
      <c r="C421" s="207" t="s">
        <v>5</v>
      </c>
      <c r="D421" s="207" t="s">
        <v>288</v>
      </c>
      <c r="E421" s="207" t="s">
        <v>289</v>
      </c>
      <c r="F421" s="650"/>
      <c r="G421" s="650"/>
      <c r="H421" s="649" t="s">
        <v>290</v>
      </c>
      <c r="I421" s="649"/>
      <c r="J421" s="651" t="s">
        <v>287</v>
      </c>
      <c r="K421" s="651" t="s">
        <v>16</v>
      </c>
      <c r="L421" s="648">
        <v>150</v>
      </c>
    </row>
    <row r="422" spans="1:12" ht="24" x14ac:dyDescent="0.2">
      <c r="A422" s="652"/>
      <c r="B422" s="209" t="s">
        <v>2836</v>
      </c>
      <c r="C422" s="209" t="s">
        <v>5029</v>
      </c>
      <c r="D422" s="211">
        <v>43421</v>
      </c>
      <c r="E422" s="209" t="s">
        <v>4261</v>
      </c>
      <c r="F422" s="650"/>
      <c r="G422" s="650"/>
      <c r="H422" s="649"/>
      <c r="I422" s="649"/>
      <c r="J422" s="651"/>
      <c r="K422" s="651"/>
      <c r="L422" s="648"/>
    </row>
    <row r="423" spans="1:12" ht="24" x14ac:dyDescent="0.2">
      <c r="A423" s="652">
        <v>1679</v>
      </c>
      <c r="B423" s="203" t="s">
        <v>12</v>
      </c>
      <c r="C423" s="207" t="s">
        <v>11</v>
      </c>
      <c r="D423" s="207" t="s">
        <v>280</v>
      </c>
      <c r="E423" s="207" t="s">
        <v>281</v>
      </c>
      <c r="F423" s="653" t="s">
        <v>8</v>
      </c>
      <c r="G423" s="653"/>
      <c r="H423" s="650"/>
      <c r="I423" s="650"/>
      <c r="J423" s="650"/>
      <c r="K423" s="650"/>
      <c r="L423" s="650"/>
    </row>
    <row r="424" spans="1:12" x14ac:dyDescent="0.2">
      <c r="A424" s="652"/>
      <c r="B424" s="651" t="s">
        <v>5030</v>
      </c>
      <c r="C424" s="651" t="s">
        <v>5031</v>
      </c>
      <c r="D424" s="655">
        <v>43524</v>
      </c>
      <c r="E424" s="651" t="s">
        <v>1842</v>
      </c>
      <c r="F424" s="651" t="s">
        <v>1843</v>
      </c>
      <c r="G424" s="651"/>
      <c r="H424" s="649" t="s">
        <v>286</v>
      </c>
      <c r="I424" s="649"/>
      <c r="J424" s="209" t="s">
        <v>287</v>
      </c>
      <c r="K424" s="209" t="s">
        <v>16</v>
      </c>
      <c r="L424" s="210">
        <v>549.87</v>
      </c>
    </row>
    <row r="425" spans="1:12" x14ac:dyDescent="0.2">
      <c r="A425" s="652"/>
      <c r="B425" s="651"/>
      <c r="C425" s="651"/>
      <c r="D425" s="655"/>
      <c r="E425" s="651"/>
      <c r="F425" s="651"/>
      <c r="G425" s="651"/>
      <c r="H425" s="649" t="s">
        <v>242</v>
      </c>
      <c r="I425" s="649"/>
      <c r="J425" s="209" t="s">
        <v>287</v>
      </c>
      <c r="K425" s="209" t="s">
        <v>16</v>
      </c>
      <c r="L425" s="210">
        <v>738.6</v>
      </c>
    </row>
    <row r="426" spans="1:12" ht="24" x14ac:dyDescent="0.2">
      <c r="A426" s="652"/>
      <c r="B426" s="203" t="s">
        <v>6</v>
      </c>
      <c r="C426" s="207" t="s">
        <v>5</v>
      </c>
      <c r="D426" s="207" t="s">
        <v>288</v>
      </c>
      <c r="E426" s="207" t="s">
        <v>289</v>
      </c>
      <c r="F426" s="650"/>
      <c r="G426" s="650"/>
      <c r="H426" s="649" t="s">
        <v>290</v>
      </c>
      <c r="I426" s="649"/>
      <c r="J426" s="651" t="s">
        <v>287</v>
      </c>
      <c r="K426" s="651" t="s">
        <v>16</v>
      </c>
      <c r="L426" s="648">
        <v>184.95</v>
      </c>
    </row>
    <row r="427" spans="1:12" ht="24" x14ac:dyDescent="0.2">
      <c r="A427" s="652"/>
      <c r="B427" s="209" t="s">
        <v>5032</v>
      </c>
      <c r="C427" s="209" t="s">
        <v>1843</v>
      </c>
      <c r="D427" s="211">
        <v>43526</v>
      </c>
      <c r="E427" s="209" t="s">
        <v>914</v>
      </c>
      <c r="F427" s="650"/>
      <c r="G427" s="650"/>
      <c r="H427" s="649"/>
      <c r="I427" s="649"/>
      <c r="J427" s="651"/>
      <c r="K427" s="651"/>
      <c r="L427" s="648"/>
    </row>
    <row r="428" spans="1:12" ht="24" x14ac:dyDescent="0.2">
      <c r="A428" s="652">
        <v>1680</v>
      </c>
      <c r="B428" s="203" t="s">
        <v>12</v>
      </c>
      <c r="C428" s="207" t="s">
        <v>11</v>
      </c>
      <c r="D428" s="207" t="s">
        <v>280</v>
      </c>
      <c r="E428" s="207" t="s">
        <v>281</v>
      </c>
      <c r="F428" s="653" t="s">
        <v>8</v>
      </c>
      <c r="G428" s="653"/>
      <c r="H428" s="650"/>
      <c r="I428" s="650"/>
      <c r="J428" s="650"/>
      <c r="K428" s="650"/>
      <c r="L428" s="650"/>
    </row>
    <row r="429" spans="1:12" x14ac:dyDescent="0.2">
      <c r="A429" s="652"/>
      <c r="B429" s="651" t="s">
        <v>5033</v>
      </c>
      <c r="C429" s="654" t="s">
        <v>5034</v>
      </c>
      <c r="D429" s="655">
        <v>43488</v>
      </c>
      <c r="E429" s="651" t="s">
        <v>377</v>
      </c>
      <c r="F429" s="651" t="s">
        <v>5035</v>
      </c>
      <c r="G429" s="651"/>
      <c r="H429" s="649" t="s">
        <v>286</v>
      </c>
      <c r="I429" s="649"/>
      <c r="J429" s="209" t="s">
        <v>287</v>
      </c>
      <c r="K429" s="209" t="s">
        <v>16</v>
      </c>
      <c r="L429" s="210">
        <v>306.5</v>
      </c>
    </row>
    <row r="430" spans="1:12" x14ac:dyDescent="0.2">
      <c r="A430" s="652"/>
      <c r="B430" s="651"/>
      <c r="C430" s="654"/>
      <c r="D430" s="655"/>
      <c r="E430" s="651"/>
      <c r="F430" s="651"/>
      <c r="G430" s="651"/>
      <c r="H430" s="649" t="s">
        <v>242</v>
      </c>
      <c r="I430" s="649"/>
      <c r="J430" s="209" t="s">
        <v>287</v>
      </c>
      <c r="K430" s="209" t="s">
        <v>287</v>
      </c>
      <c r="L430" s="210">
        <v>0</v>
      </c>
    </row>
    <row r="431" spans="1:12" ht="24" x14ac:dyDescent="0.2">
      <c r="A431" s="652"/>
      <c r="B431" s="203" t="s">
        <v>6</v>
      </c>
      <c r="C431" s="207" t="s">
        <v>5</v>
      </c>
      <c r="D431" s="207" t="s">
        <v>288</v>
      </c>
      <c r="E431" s="207" t="s">
        <v>289</v>
      </c>
      <c r="F431" s="650"/>
      <c r="G431" s="650"/>
      <c r="H431" s="649" t="s">
        <v>290</v>
      </c>
      <c r="I431" s="649"/>
      <c r="J431" s="651" t="s">
        <v>287</v>
      </c>
      <c r="K431" s="651" t="s">
        <v>287</v>
      </c>
      <c r="L431" s="648">
        <v>0</v>
      </c>
    </row>
    <row r="432" spans="1:12" ht="24" x14ac:dyDescent="0.2">
      <c r="A432" s="652"/>
      <c r="B432" s="209" t="s">
        <v>5036</v>
      </c>
      <c r="C432" s="209" t="s">
        <v>5035</v>
      </c>
      <c r="D432" s="211">
        <v>43489</v>
      </c>
      <c r="E432" s="209" t="s">
        <v>652</v>
      </c>
      <c r="F432" s="650"/>
      <c r="G432" s="650"/>
      <c r="H432" s="649"/>
      <c r="I432" s="649"/>
      <c r="J432" s="651"/>
      <c r="K432" s="651"/>
      <c r="L432" s="648"/>
    </row>
    <row r="433" spans="1:12" ht="24" x14ac:dyDescent="0.2">
      <c r="A433" s="652">
        <v>1681</v>
      </c>
      <c r="B433" s="203" t="s">
        <v>12</v>
      </c>
      <c r="C433" s="207" t="s">
        <v>11</v>
      </c>
      <c r="D433" s="207" t="s">
        <v>280</v>
      </c>
      <c r="E433" s="207" t="s">
        <v>281</v>
      </c>
      <c r="F433" s="653" t="s">
        <v>8</v>
      </c>
      <c r="G433" s="653"/>
      <c r="H433" s="650"/>
      <c r="I433" s="650"/>
      <c r="J433" s="650"/>
      <c r="K433" s="650"/>
      <c r="L433" s="650"/>
    </row>
    <row r="434" spans="1:12" x14ac:dyDescent="0.2">
      <c r="A434" s="652"/>
      <c r="B434" s="651" t="s">
        <v>5037</v>
      </c>
      <c r="C434" s="654" t="s">
        <v>5038</v>
      </c>
      <c r="D434" s="655">
        <v>43486</v>
      </c>
      <c r="E434" s="651" t="s">
        <v>5039</v>
      </c>
      <c r="F434" s="651" t="s">
        <v>5040</v>
      </c>
      <c r="G434" s="651"/>
      <c r="H434" s="649" t="s">
        <v>286</v>
      </c>
      <c r="I434" s="649"/>
      <c r="J434" s="209" t="s">
        <v>287</v>
      </c>
      <c r="K434" s="209" t="s">
        <v>16</v>
      </c>
      <c r="L434" s="210">
        <v>291</v>
      </c>
    </row>
    <row r="435" spans="1:12" x14ac:dyDescent="0.2">
      <c r="A435" s="652"/>
      <c r="B435" s="651"/>
      <c r="C435" s="654"/>
      <c r="D435" s="655"/>
      <c r="E435" s="651"/>
      <c r="F435" s="651"/>
      <c r="G435" s="651"/>
      <c r="H435" s="649" t="s">
        <v>242</v>
      </c>
      <c r="I435" s="649"/>
      <c r="J435" s="651" t="s">
        <v>287</v>
      </c>
      <c r="K435" s="651" t="s">
        <v>287</v>
      </c>
      <c r="L435" s="648">
        <v>0</v>
      </c>
    </row>
    <row r="436" spans="1:12" x14ac:dyDescent="0.2">
      <c r="A436" s="652"/>
      <c r="B436" s="651"/>
      <c r="C436" s="654"/>
      <c r="D436" s="655"/>
      <c r="E436" s="651"/>
      <c r="F436" s="651"/>
      <c r="G436" s="651"/>
      <c r="H436" s="649"/>
      <c r="I436" s="649"/>
      <c r="J436" s="651"/>
      <c r="K436" s="651"/>
      <c r="L436" s="648"/>
    </row>
    <row r="437" spans="1:12" ht="24" x14ac:dyDescent="0.2">
      <c r="A437" s="652"/>
      <c r="B437" s="203" t="s">
        <v>6</v>
      </c>
      <c r="C437" s="207" t="s">
        <v>5</v>
      </c>
      <c r="D437" s="207" t="s">
        <v>288</v>
      </c>
      <c r="E437" s="207" t="s">
        <v>289</v>
      </c>
      <c r="F437" s="650"/>
      <c r="G437" s="650"/>
      <c r="H437" s="649" t="s">
        <v>290</v>
      </c>
      <c r="I437" s="649"/>
      <c r="J437" s="651" t="s">
        <v>287</v>
      </c>
      <c r="K437" s="651" t="s">
        <v>16</v>
      </c>
      <c r="L437" s="648">
        <v>151.29</v>
      </c>
    </row>
    <row r="438" spans="1:12" ht="24" x14ac:dyDescent="0.2">
      <c r="A438" s="652"/>
      <c r="B438" s="209" t="s">
        <v>291</v>
      </c>
      <c r="C438" s="209" t="s">
        <v>5040</v>
      </c>
      <c r="D438" s="211">
        <v>43489</v>
      </c>
      <c r="E438" s="209" t="s">
        <v>5041</v>
      </c>
      <c r="F438" s="650"/>
      <c r="G438" s="650"/>
      <c r="H438" s="649"/>
      <c r="I438" s="649"/>
      <c r="J438" s="651"/>
      <c r="K438" s="651"/>
      <c r="L438" s="648"/>
    </row>
    <row r="439" spans="1:12" ht="24" x14ac:dyDescent="0.2">
      <c r="A439" s="652">
        <v>1682</v>
      </c>
      <c r="B439" s="203" t="s">
        <v>12</v>
      </c>
      <c r="C439" s="207" t="s">
        <v>11</v>
      </c>
      <c r="D439" s="207" t="s">
        <v>280</v>
      </c>
      <c r="E439" s="207" t="s">
        <v>281</v>
      </c>
      <c r="F439" s="653" t="s">
        <v>8</v>
      </c>
      <c r="G439" s="653"/>
      <c r="H439" s="650"/>
      <c r="I439" s="650"/>
      <c r="J439" s="650"/>
      <c r="K439" s="650"/>
      <c r="L439" s="650"/>
    </row>
    <row r="440" spans="1:12" x14ac:dyDescent="0.2">
      <c r="A440" s="652"/>
      <c r="B440" s="651" t="s">
        <v>5037</v>
      </c>
      <c r="C440" s="654" t="s">
        <v>5042</v>
      </c>
      <c r="D440" s="655">
        <v>43500</v>
      </c>
      <c r="E440" s="651" t="s">
        <v>423</v>
      </c>
      <c r="F440" s="651" t="s">
        <v>4948</v>
      </c>
      <c r="G440" s="651"/>
      <c r="H440" s="649" t="s">
        <v>286</v>
      </c>
      <c r="I440" s="649"/>
      <c r="J440" s="209" t="s">
        <v>287</v>
      </c>
      <c r="K440" s="209" t="s">
        <v>16</v>
      </c>
      <c r="L440" s="210">
        <v>723.52</v>
      </c>
    </row>
    <row r="441" spans="1:12" x14ac:dyDescent="0.2">
      <c r="A441" s="652"/>
      <c r="B441" s="651"/>
      <c r="C441" s="654"/>
      <c r="D441" s="655"/>
      <c r="E441" s="651"/>
      <c r="F441" s="651"/>
      <c r="G441" s="651"/>
      <c r="H441" s="649" t="s">
        <v>242</v>
      </c>
      <c r="I441" s="649"/>
      <c r="J441" s="651" t="s">
        <v>287</v>
      </c>
      <c r="K441" s="651" t="s">
        <v>16</v>
      </c>
      <c r="L441" s="648">
        <v>437.95</v>
      </c>
    </row>
    <row r="442" spans="1:12" x14ac:dyDescent="0.2">
      <c r="A442" s="652"/>
      <c r="B442" s="651"/>
      <c r="C442" s="654"/>
      <c r="D442" s="655"/>
      <c r="E442" s="651"/>
      <c r="F442" s="651"/>
      <c r="G442" s="651"/>
      <c r="H442" s="649"/>
      <c r="I442" s="649"/>
      <c r="J442" s="651"/>
      <c r="K442" s="651"/>
      <c r="L442" s="648"/>
    </row>
    <row r="443" spans="1:12" ht="24" x14ac:dyDescent="0.2">
      <c r="A443" s="652"/>
      <c r="B443" s="203" t="s">
        <v>6</v>
      </c>
      <c r="C443" s="207" t="s">
        <v>5</v>
      </c>
      <c r="D443" s="207" t="s">
        <v>288</v>
      </c>
      <c r="E443" s="207" t="s">
        <v>289</v>
      </c>
      <c r="F443" s="650"/>
      <c r="G443" s="650"/>
      <c r="H443" s="649" t="s">
        <v>290</v>
      </c>
      <c r="I443" s="649"/>
      <c r="J443" s="651" t="s">
        <v>287</v>
      </c>
      <c r="K443" s="651" t="s">
        <v>16</v>
      </c>
      <c r="L443" s="648">
        <v>645</v>
      </c>
    </row>
    <row r="444" spans="1:12" ht="24" x14ac:dyDescent="0.2">
      <c r="A444" s="652"/>
      <c r="B444" s="209" t="s">
        <v>291</v>
      </c>
      <c r="C444" s="209" t="s">
        <v>4948</v>
      </c>
      <c r="D444" s="211">
        <v>43504</v>
      </c>
      <c r="E444" s="209" t="s">
        <v>5043</v>
      </c>
      <c r="F444" s="650"/>
      <c r="G444" s="650"/>
      <c r="H444" s="649"/>
      <c r="I444" s="649"/>
      <c r="J444" s="651"/>
      <c r="K444" s="651"/>
      <c r="L444" s="648"/>
    </row>
    <row r="445" spans="1:12" ht="24" x14ac:dyDescent="0.2">
      <c r="A445" s="652">
        <v>1683</v>
      </c>
      <c r="B445" s="203" t="s">
        <v>12</v>
      </c>
      <c r="C445" s="207" t="s">
        <v>11</v>
      </c>
      <c r="D445" s="207" t="s">
        <v>280</v>
      </c>
      <c r="E445" s="207" t="s">
        <v>281</v>
      </c>
      <c r="F445" s="653" t="s">
        <v>8</v>
      </c>
      <c r="G445" s="653"/>
      <c r="H445" s="650"/>
      <c r="I445" s="650"/>
      <c r="J445" s="650"/>
      <c r="K445" s="650"/>
      <c r="L445" s="650"/>
    </row>
    <row r="446" spans="1:12" x14ac:dyDescent="0.2">
      <c r="A446" s="652"/>
      <c r="B446" s="651" t="s">
        <v>5044</v>
      </c>
      <c r="C446" s="654" t="s">
        <v>5045</v>
      </c>
      <c r="D446" s="655">
        <v>43391</v>
      </c>
      <c r="E446" s="651" t="s">
        <v>469</v>
      </c>
      <c r="F446" s="651" t="s">
        <v>5046</v>
      </c>
      <c r="G446" s="651"/>
      <c r="H446" s="649" t="s">
        <v>286</v>
      </c>
      <c r="I446" s="649"/>
      <c r="J446" s="209" t="s">
        <v>287</v>
      </c>
      <c r="K446" s="209" t="s">
        <v>16</v>
      </c>
      <c r="L446" s="210">
        <v>351.03</v>
      </c>
    </row>
    <row r="447" spans="1:12" x14ac:dyDescent="0.2">
      <c r="A447" s="652"/>
      <c r="B447" s="651"/>
      <c r="C447" s="654"/>
      <c r="D447" s="655"/>
      <c r="E447" s="651"/>
      <c r="F447" s="651"/>
      <c r="G447" s="651"/>
      <c r="H447" s="649" t="s">
        <v>242</v>
      </c>
      <c r="I447" s="649"/>
      <c r="J447" s="209" t="s">
        <v>287</v>
      </c>
      <c r="K447" s="209" t="s">
        <v>16</v>
      </c>
      <c r="L447" s="210">
        <v>335.4</v>
      </c>
    </row>
    <row r="448" spans="1:12" ht="24" x14ac:dyDescent="0.2">
      <c r="A448" s="652"/>
      <c r="B448" s="203" t="s">
        <v>6</v>
      </c>
      <c r="C448" s="207" t="s">
        <v>5</v>
      </c>
      <c r="D448" s="207" t="s">
        <v>288</v>
      </c>
      <c r="E448" s="207" t="s">
        <v>289</v>
      </c>
      <c r="F448" s="650"/>
      <c r="G448" s="650"/>
      <c r="H448" s="649" t="s">
        <v>290</v>
      </c>
      <c r="I448" s="649"/>
      <c r="J448" s="651" t="s">
        <v>287</v>
      </c>
      <c r="K448" s="651" t="s">
        <v>287</v>
      </c>
      <c r="L448" s="648">
        <v>0</v>
      </c>
    </row>
    <row r="449" spans="1:12" ht="36" x14ac:dyDescent="0.2">
      <c r="A449" s="652"/>
      <c r="B449" s="209" t="s">
        <v>5047</v>
      </c>
      <c r="C449" s="209" t="s">
        <v>5046</v>
      </c>
      <c r="D449" s="211">
        <v>43395</v>
      </c>
      <c r="E449" s="209" t="s">
        <v>5048</v>
      </c>
      <c r="F449" s="650"/>
      <c r="G449" s="650"/>
      <c r="H449" s="649"/>
      <c r="I449" s="649"/>
      <c r="J449" s="651"/>
      <c r="K449" s="651"/>
      <c r="L449" s="648"/>
    </row>
    <row r="450" spans="1:12" ht="24" x14ac:dyDescent="0.2">
      <c r="A450" s="652">
        <v>1684</v>
      </c>
      <c r="B450" s="203" t="s">
        <v>12</v>
      </c>
      <c r="C450" s="207" t="s">
        <v>11</v>
      </c>
      <c r="D450" s="207" t="s">
        <v>280</v>
      </c>
      <c r="E450" s="207" t="s">
        <v>281</v>
      </c>
      <c r="F450" s="653" t="s">
        <v>8</v>
      </c>
      <c r="G450" s="653"/>
      <c r="H450" s="650"/>
      <c r="I450" s="650"/>
      <c r="J450" s="650"/>
      <c r="K450" s="650"/>
      <c r="L450" s="650"/>
    </row>
    <row r="451" spans="1:12" x14ac:dyDescent="0.2">
      <c r="A451" s="652"/>
      <c r="B451" s="651" t="s">
        <v>5049</v>
      </c>
      <c r="C451" s="654" t="s">
        <v>5050</v>
      </c>
      <c r="D451" s="655">
        <v>43375</v>
      </c>
      <c r="E451" s="651" t="s">
        <v>377</v>
      </c>
      <c r="F451" s="651" t="s">
        <v>885</v>
      </c>
      <c r="G451" s="651"/>
      <c r="H451" s="649" t="s">
        <v>286</v>
      </c>
      <c r="I451" s="649"/>
      <c r="J451" s="209" t="s">
        <v>287</v>
      </c>
      <c r="K451" s="209" t="s">
        <v>16</v>
      </c>
      <c r="L451" s="210">
        <v>449.25</v>
      </c>
    </row>
    <row r="452" spans="1:12" x14ac:dyDescent="0.2">
      <c r="A452" s="652"/>
      <c r="B452" s="651"/>
      <c r="C452" s="654"/>
      <c r="D452" s="655"/>
      <c r="E452" s="651"/>
      <c r="F452" s="651"/>
      <c r="G452" s="651"/>
      <c r="H452" s="649" t="s">
        <v>242</v>
      </c>
      <c r="I452" s="649"/>
      <c r="J452" s="651" t="s">
        <v>287</v>
      </c>
      <c r="K452" s="651" t="s">
        <v>16</v>
      </c>
      <c r="L452" s="648">
        <v>154.4</v>
      </c>
    </row>
    <row r="453" spans="1:12" x14ac:dyDescent="0.2">
      <c r="A453" s="652"/>
      <c r="B453" s="651"/>
      <c r="C453" s="654"/>
      <c r="D453" s="655"/>
      <c r="E453" s="651"/>
      <c r="F453" s="651"/>
      <c r="G453" s="651"/>
      <c r="H453" s="649"/>
      <c r="I453" s="649"/>
      <c r="J453" s="651"/>
      <c r="K453" s="651"/>
      <c r="L453" s="648"/>
    </row>
    <row r="454" spans="1:12" ht="24" x14ac:dyDescent="0.2">
      <c r="A454" s="652"/>
      <c r="B454" s="203" t="s">
        <v>6</v>
      </c>
      <c r="C454" s="207" t="s">
        <v>5</v>
      </c>
      <c r="D454" s="207" t="s">
        <v>288</v>
      </c>
      <c r="E454" s="207" t="s">
        <v>289</v>
      </c>
      <c r="F454" s="650"/>
      <c r="G454" s="650"/>
      <c r="H454" s="649" t="s">
        <v>290</v>
      </c>
      <c r="I454" s="649"/>
      <c r="J454" s="651" t="s">
        <v>287</v>
      </c>
      <c r="K454" s="651" t="s">
        <v>287</v>
      </c>
      <c r="L454" s="648">
        <v>0</v>
      </c>
    </row>
    <row r="455" spans="1:12" ht="24" x14ac:dyDescent="0.2">
      <c r="A455" s="652"/>
      <c r="B455" s="209" t="s">
        <v>635</v>
      </c>
      <c r="C455" s="209" t="s">
        <v>885</v>
      </c>
      <c r="D455" s="211">
        <v>43376</v>
      </c>
      <c r="E455" s="209" t="s">
        <v>2117</v>
      </c>
      <c r="F455" s="650"/>
      <c r="G455" s="650"/>
      <c r="H455" s="649"/>
      <c r="I455" s="649"/>
      <c r="J455" s="651"/>
      <c r="K455" s="651"/>
      <c r="L455" s="648"/>
    </row>
    <row r="456" spans="1:12" ht="24" x14ac:dyDescent="0.2">
      <c r="A456" s="652">
        <v>1685</v>
      </c>
      <c r="B456" s="203" t="s">
        <v>12</v>
      </c>
      <c r="C456" s="207" t="s">
        <v>11</v>
      </c>
      <c r="D456" s="207" t="s">
        <v>280</v>
      </c>
      <c r="E456" s="207" t="s">
        <v>281</v>
      </c>
      <c r="F456" s="653" t="s">
        <v>8</v>
      </c>
      <c r="G456" s="653"/>
      <c r="H456" s="650"/>
      <c r="I456" s="650"/>
      <c r="J456" s="650"/>
      <c r="K456" s="650"/>
      <c r="L456" s="650"/>
    </row>
    <row r="457" spans="1:12" x14ac:dyDescent="0.2">
      <c r="A457" s="652"/>
      <c r="B457" s="651" t="s">
        <v>5049</v>
      </c>
      <c r="C457" s="654" t="s">
        <v>5051</v>
      </c>
      <c r="D457" s="655">
        <v>43385</v>
      </c>
      <c r="E457" s="651" t="s">
        <v>628</v>
      </c>
      <c r="F457" s="651" t="s">
        <v>5052</v>
      </c>
      <c r="G457" s="651"/>
      <c r="H457" s="649" t="s">
        <v>286</v>
      </c>
      <c r="I457" s="649"/>
      <c r="J457" s="209" t="s">
        <v>287</v>
      </c>
      <c r="K457" s="209" t="s">
        <v>287</v>
      </c>
      <c r="L457" s="210">
        <v>0</v>
      </c>
    </row>
    <row r="458" spans="1:12" x14ac:dyDescent="0.2">
      <c r="A458" s="652"/>
      <c r="B458" s="651"/>
      <c r="C458" s="654"/>
      <c r="D458" s="655"/>
      <c r="E458" s="651"/>
      <c r="F458" s="651"/>
      <c r="G458" s="651"/>
      <c r="H458" s="649" t="s">
        <v>242</v>
      </c>
      <c r="I458" s="649"/>
      <c r="J458" s="209" t="s">
        <v>287</v>
      </c>
      <c r="K458" s="209" t="s">
        <v>16</v>
      </c>
      <c r="L458" s="210">
        <v>322.39</v>
      </c>
    </row>
    <row r="459" spans="1:12" ht="24" x14ac:dyDescent="0.2">
      <c r="A459" s="652"/>
      <c r="B459" s="203" t="s">
        <v>6</v>
      </c>
      <c r="C459" s="207" t="s">
        <v>5</v>
      </c>
      <c r="D459" s="207" t="s">
        <v>288</v>
      </c>
      <c r="E459" s="207" t="s">
        <v>289</v>
      </c>
      <c r="F459" s="650"/>
      <c r="G459" s="650"/>
      <c r="H459" s="649" t="s">
        <v>290</v>
      </c>
      <c r="I459" s="649"/>
      <c r="J459" s="651" t="s">
        <v>287</v>
      </c>
      <c r="K459" s="651" t="s">
        <v>16</v>
      </c>
      <c r="L459" s="648">
        <v>350</v>
      </c>
    </row>
    <row r="460" spans="1:12" ht="24" x14ac:dyDescent="0.2">
      <c r="A460" s="652"/>
      <c r="B460" s="209" t="s">
        <v>635</v>
      </c>
      <c r="C460" s="209" t="s">
        <v>5052</v>
      </c>
      <c r="D460" s="211">
        <v>43386</v>
      </c>
      <c r="E460" s="209" t="s">
        <v>4255</v>
      </c>
      <c r="F460" s="650"/>
      <c r="G460" s="650"/>
      <c r="H460" s="649"/>
      <c r="I460" s="649"/>
      <c r="J460" s="651"/>
      <c r="K460" s="651"/>
      <c r="L460" s="648"/>
    </row>
    <row r="461" spans="1:12" ht="24" x14ac:dyDescent="0.2">
      <c r="A461" s="652">
        <v>1686</v>
      </c>
      <c r="B461" s="203" t="s">
        <v>12</v>
      </c>
      <c r="C461" s="207" t="s">
        <v>11</v>
      </c>
      <c r="D461" s="207" t="s">
        <v>280</v>
      </c>
      <c r="E461" s="207" t="s">
        <v>281</v>
      </c>
      <c r="F461" s="653" t="s">
        <v>8</v>
      </c>
      <c r="G461" s="653"/>
      <c r="H461" s="650"/>
      <c r="I461" s="650"/>
      <c r="J461" s="650"/>
      <c r="K461" s="650"/>
      <c r="L461" s="650"/>
    </row>
    <row r="462" spans="1:12" x14ac:dyDescent="0.2">
      <c r="A462" s="652"/>
      <c r="B462" s="651" t="s">
        <v>5049</v>
      </c>
      <c r="C462" s="654" t="s">
        <v>5053</v>
      </c>
      <c r="D462" s="655">
        <v>43391</v>
      </c>
      <c r="E462" s="651" t="s">
        <v>5054</v>
      </c>
      <c r="F462" s="651" t="s">
        <v>5055</v>
      </c>
      <c r="G462" s="651"/>
      <c r="H462" s="649" t="s">
        <v>286</v>
      </c>
      <c r="I462" s="649"/>
      <c r="J462" s="209" t="s">
        <v>287</v>
      </c>
      <c r="K462" s="209" t="s">
        <v>16</v>
      </c>
      <c r="L462" s="210">
        <v>280</v>
      </c>
    </row>
    <row r="463" spans="1:12" x14ac:dyDescent="0.2">
      <c r="A463" s="652"/>
      <c r="B463" s="651"/>
      <c r="C463" s="654"/>
      <c r="D463" s="655"/>
      <c r="E463" s="651"/>
      <c r="F463" s="651"/>
      <c r="G463" s="651"/>
      <c r="H463" s="649" t="s">
        <v>242</v>
      </c>
      <c r="I463" s="649"/>
      <c r="J463" s="209" t="s">
        <v>287</v>
      </c>
      <c r="K463" s="209" t="s">
        <v>16</v>
      </c>
      <c r="L463" s="210">
        <v>201.4</v>
      </c>
    </row>
    <row r="464" spans="1:12" ht="24" x14ac:dyDescent="0.2">
      <c r="A464" s="652"/>
      <c r="B464" s="203" t="s">
        <v>6</v>
      </c>
      <c r="C464" s="207" t="s">
        <v>5</v>
      </c>
      <c r="D464" s="207" t="s">
        <v>288</v>
      </c>
      <c r="E464" s="207" t="s">
        <v>289</v>
      </c>
      <c r="F464" s="650"/>
      <c r="G464" s="650"/>
      <c r="H464" s="649" t="s">
        <v>290</v>
      </c>
      <c r="I464" s="649"/>
      <c r="J464" s="651" t="s">
        <v>287</v>
      </c>
      <c r="K464" s="651" t="s">
        <v>16</v>
      </c>
      <c r="L464" s="648">
        <v>266</v>
      </c>
    </row>
    <row r="465" spans="1:12" ht="24" x14ac:dyDescent="0.2">
      <c r="A465" s="652"/>
      <c r="B465" s="209" t="s">
        <v>635</v>
      </c>
      <c r="C465" s="209" t="s">
        <v>5055</v>
      </c>
      <c r="D465" s="211">
        <v>43392</v>
      </c>
      <c r="E465" s="209" t="s">
        <v>1915</v>
      </c>
      <c r="F465" s="650"/>
      <c r="G465" s="650"/>
      <c r="H465" s="649"/>
      <c r="I465" s="649"/>
      <c r="J465" s="651"/>
      <c r="K465" s="651"/>
      <c r="L465" s="648"/>
    </row>
    <row r="466" spans="1:12" ht="24" x14ac:dyDescent="0.2">
      <c r="A466" s="652">
        <v>1687</v>
      </c>
      <c r="B466" s="203" t="s">
        <v>12</v>
      </c>
      <c r="C466" s="207" t="s">
        <v>11</v>
      </c>
      <c r="D466" s="207" t="s">
        <v>280</v>
      </c>
      <c r="E466" s="207" t="s">
        <v>281</v>
      </c>
      <c r="F466" s="653" t="s">
        <v>8</v>
      </c>
      <c r="G466" s="653"/>
      <c r="H466" s="650"/>
      <c r="I466" s="650"/>
      <c r="J466" s="650"/>
      <c r="K466" s="650"/>
      <c r="L466" s="650"/>
    </row>
    <row r="467" spans="1:12" x14ac:dyDescent="0.2">
      <c r="A467" s="652"/>
      <c r="B467" s="651" t="s">
        <v>5049</v>
      </c>
      <c r="C467" s="654" t="s">
        <v>5056</v>
      </c>
      <c r="D467" s="655">
        <v>43433</v>
      </c>
      <c r="E467" s="651" t="s">
        <v>321</v>
      </c>
      <c r="F467" s="651" t="s">
        <v>2679</v>
      </c>
      <c r="G467" s="651"/>
      <c r="H467" s="649" t="s">
        <v>286</v>
      </c>
      <c r="I467" s="649"/>
      <c r="J467" s="209" t="s">
        <v>287</v>
      </c>
      <c r="K467" s="209" t="s">
        <v>287</v>
      </c>
      <c r="L467" s="210">
        <v>0</v>
      </c>
    </row>
    <row r="468" spans="1:12" x14ac:dyDescent="0.2">
      <c r="A468" s="652"/>
      <c r="B468" s="651"/>
      <c r="C468" s="654"/>
      <c r="D468" s="655"/>
      <c r="E468" s="651"/>
      <c r="F468" s="651"/>
      <c r="G468" s="651"/>
      <c r="H468" s="649" t="s">
        <v>242</v>
      </c>
      <c r="I468" s="649"/>
      <c r="J468" s="651" t="s">
        <v>287</v>
      </c>
      <c r="K468" s="651" t="s">
        <v>16</v>
      </c>
      <c r="L468" s="648">
        <v>530.1</v>
      </c>
    </row>
    <row r="469" spans="1:12" x14ac:dyDescent="0.2">
      <c r="A469" s="652"/>
      <c r="B469" s="651"/>
      <c r="C469" s="654"/>
      <c r="D469" s="655"/>
      <c r="E469" s="651"/>
      <c r="F469" s="651"/>
      <c r="G469" s="651"/>
      <c r="H469" s="649"/>
      <c r="I469" s="649"/>
      <c r="J469" s="651"/>
      <c r="K469" s="651"/>
      <c r="L469" s="648"/>
    </row>
    <row r="470" spans="1:12" ht="24" x14ac:dyDescent="0.2">
      <c r="A470" s="652"/>
      <c r="B470" s="203" t="s">
        <v>6</v>
      </c>
      <c r="C470" s="207" t="s">
        <v>5</v>
      </c>
      <c r="D470" s="207" t="s">
        <v>288</v>
      </c>
      <c r="E470" s="207" t="s">
        <v>289</v>
      </c>
      <c r="F470" s="650"/>
      <c r="G470" s="650"/>
      <c r="H470" s="649" t="s">
        <v>290</v>
      </c>
      <c r="I470" s="649"/>
      <c r="J470" s="651" t="s">
        <v>287</v>
      </c>
      <c r="K470" s="651" t="s">
        <v>16</v>
      </c>
      <c r="L470" s="648">
        <v>750</v>
      </c>
    </row>
    <row r="471" spans="1:12" ht="24" x14ac:dyDescent="0.2">
      <c r="A471" s="652"/>
      <c r="B471" s="209" t="s">
        <v>635</v>
      </c>
      <c r="C471" s="209" t="s">
        <v>2679</v>
      </c>
      <c r="D471" s="211">
        <v>43438</v>
      </c>
      <c r="E471" s="209" t="s">
        <v>3648</v>
      </c>
      <c r="F471" s="650"/>
      <c r="G471" s="650"/>
      <c r="H471" s="649"/>
      <c r="I471" s="649"/>
      <c r="J471" s="651"/>
      <c r="K471" s="651"/>
      <c r="L471" s="648"/>
    </row>
    <row r="472" spans="1:12" ht="24" x14ac:dyDescent="0.2">
      <c r="A472" s="652">
        <v>1688</v>
      </c>
      <c r="B472" s="203" t="s">
        <v>12</v>
      </c>
      <c r="C472" s="207" t="s">
        <v>11</v>
      </c>
      <c r="D472" s="207" t="s">
        <v>280</v>
      </c>
      <c r="E472" s="207" t="s">
        <v>281</v>
      </c>
      <c r="F472" s="653" t="s">
        <v>8</v>
      </c>
      <c r="G472" s="653"/>
      <c r="H472" s="650"/>
      <c r="I472" s="650"/>
      <c r="J472" s="650"/>
      <c r="K472" s="650"/>
      <c r="L472" s="650"/>
    </row>
    <row r="473" spans="1:12" x14ac:dyDescent="0.2">
      <c r="A473" s="652"/>
      <c r="B473" s="651" t="s">
        <v>5049</v>
      </c>
      <c r="C473" s="654" t="s">
        <v>5057</v>
      </c>
      <c r="D473" s="655">
        <v>43537</v>
      </c>
      <c r="E473" s="651" t="s">
        <v>628</v>
      </c>
      <c r="F473" s="651" t="s">
        <v>5058</v>
      </c>
      <c r="G473" s="651"/>
      <c r="H473" s="649" t="s">
        <v>286</v>
      </c>
      <c r="I473" s="649"/>
      <c r="J473" s="209" t="s">
        <v>287</v>
      </c>
      <c r="K473" s="209" t="s">
        <v>16</v>
      </c>
      <c r="L473" s="210">
        <v>12</v>
      </c>
    </row>
    <row r="474" spans="1:12" x14ac:dyDescent="0.2">
      <c r="A474" s="652"/>
      <c r="B474" s="651"/>
      <c r="C474" s="654"/>
      <c r="D474" s="655"/>
      <c r="E474" s="651"/>
      <c r="F474" s="651"/>
      <c r="G474" s="651"/>
      <c r="H474" s="649" t="s">
        <v>242</v>
      </c>
      <c r="I474" s="649"/>
      <c r="J474" s="209" t="s">
        <v>287</v>
      </c>
      <c r="K474" s="209" t="s">
        <v>16</v>
      </c>
      <c r="L474" s="210">
        <v>260.61</v>
      </c>
    </row>
    <row r="475" spans="1:12" ht="24" x14ac:dyDescent="0.2">
      <c r="A475" s="652"/>
      <c r="B475" s="203" t="s">
        <v>6</v>
      </c>
      <c r="C475" s="207" t="s">
        <v>5</v>
      </c>
      <c r="D475" s="207" t="s">
        <v>288</v>
      </c>
      <c r="E475" s="207" t="s">
        <v>289</v>
      </c>
      <c r="F475" s="650"/>
      <c r="G475" s="650"/>
      <c r="H475" s="649" t="s">
        <v>290</v>
      </c>
      <c r="I475" s="649"/>
      <c r="J475" s="651" t="s">
        <v>287</v>
      </c>
      <c r="K475" s="651" t="s">
        <v>16</v>
      </c>
      <c r="L475" s="648">
        <v>60</v>
      </c>
    </row>
    <row r="476" spans="1:12" ht="24" x14ac:dyDescent="0.2">
      <c r="A476" s="652"/>
      <c r="B476" s="209" t="s">
        <v>635</v>
      </c>
      <c r="C476" s="209" t="s">
        <v>5058</v>
      </c>
      <c r="D476" s="211">
        <v>43537</v>
      </c>
      <c r="E476" s="209" t="s">
        <v>5059</v>
      </c>
      <c r="F476" s="650"/>
      <c r="G476" s="650"/>
      <c r="H476" s="649"/>
      <c r="I476" s="649"/>
      <c r="J476" s="651"/>
      <c r="K476" s="651"/>
      <c r="L476" s="648"/>
    </row>
    <row r="477" spans="1:12" ht="24" x14ac:dyDescent="0.2">
      <c r="A477" s="652">
        <v>1689</v>
      </c>
      <c r="B477" s="203" t="s">
        <v>12</v>
      </c>
      <c r="C477" s="207" t="s">
        <v>11</v>
      </c>
      <c r="D477" s="207" t="s">
        <v>280</v>
      </c>
      <c r="E477" s="207" t="s">
        <v>281</v>
      </c>
      <c r="F477" s="653" t="s">
        <v>8</v>
      </c>
      <c r="G477" s="653"/>
      <c r="H477" s="650"/>
      <c r="I477" s="650"/>
      <c r="J477" s="650"/>
      <c r="K477" s="650"/>
      <c r="L477" s="650"/>
    </row>
    <row r="478" spans="1:12" x14ac:dyDescent="0.2">
      <c r="A478" s="652"/>
      <c r="B478" s="651" t="s">
        <v>5060</v>
      </c>
      <c r="C478" s="654" t="s">
        <v>5061</v>
      </c>
      <c r="D478" s="655">
        <v>43412</v>
      </c>
      <c r="E478" s="651" t="s">
        <v>369</v>
      </c>
      <c r="F478" s="651" t="s">
        <v>370</v>
      </c>
      <c r="G478" s="651"/>
      <c r="H478" s="649" t="s">
        <v>286</v>
      </c>
      <c r="I478" s="649"/>
      <c r="J478" s="209" t="s">
        <v>287</v>
      </c>
      <c r="K478" s="209" t="s">
        <v>16</v>
      </c>
      <c r="L478" s="210">
        <v>333</v>
      </c>
    </row>
    <row r="479" spans="1:12" x14ac:dyDescent="0.2">
      <c r="A479" s="652"/>
      <c r="B479" s="651"/>
      <c r="C479" s="654"/>
      <c r="D479" s="655"/>
      <c r="E479" s="651"/>
      <c r="F479" s="651"/>
      <c r="G479" s="651"/>
      <c r="H479" s="649" t="s">
        <v>242</v>
      </c>
      <c r="I479" s="649"/>
      <c r="J479" s="651" t="s">
        <v>287</v>
      </c>
      <c r="K479" s="651" t="s">
        <v>16</v>
      </c>
      <c r="L479" s="648">
        <v>363.34</v>
      </c>
    </row>
    <row r="480" spans="1:12" x14ac:dyDescent="0.2">
      <c r="A480" s="652"/>
      <c r="B480" s="651"/>
      <c r="C480" s="654"/>
      <c r="D480" s="655"/>
      <c r="E480" s="651"/>
      <c r="F480" s="651"/>
      <c r="G480" s="651"/>
      <c r="H480" s="649"/>
      <c r="I480" s="649"/>
      <c r="J480" s="651"/>
      <c r="K480" s="651"/>
      <c r="L480" s="648"/>
    </row>
    <row r="481" spans="1:12" ht="24" x14ac:dyDescent="0.2">
      <c r="A481" s="652"/>
      <c r="B481" s="203" t="s">
        <v>6</v>
      </c>
      <c r="C481" s="207" t="s">
        <v>5</v>
      </c>
      <c r="D481" s="207" t="s">
        <v>288</v>
      </c>
      <c r="E481" s="207" t="s">
        <v>289</v>
      </c>
      <c r="F481" s="650"/>
      <c r="G481" s="650"/>
      <c r="H481" s="649" t="s">
        <v>290</v>
      </c>
      <c r="I481" s="649"/>
      <c r="J481" s="651" t="s">
        <v>287</v>
      </c>
      <c r="K481" s="651" t="s">
        <v>16</v>
      </c>
      <c r="L481" s="648">
        <v>160</v>
      </c>
    </row>
    <row r="482" spans="1:12" ht="24" x14ac:dyDescent="0.2">
      <c r="A482" s="652"/>
      <c r="B482" s="209" t="s">
        <v>460</v>
      </c>
      <c r="C482" s="209" t="s">
        <v>370</v>
      </c>
      <c r="D482" s="211">
        <v>43414</v>
      </c>
      <c r="E482" s="209" t="s">
        <v>411</v>
      </c>
      <c r="F482" s="650"/>
      <c r="G482" s="650"/>
      <c r="H482" s="649"/>
      <c r="I482" s="649"/>
      <c r="J482" s="651"/>
      <c r="K482" s="651"/>
      <c r="L482" s="648"/>
    </row>
    <row r="483" spans="1:12" ht="24" x14ac:dyDescent="0.2">
      <c r="A483" s="652">
        <v>1690</v>
      </c>
      <c r="B483" s="203" t="s">
        <v>12</v>
      </c>
      <c r="C483" s="207" t="s">
        <v>11</v>
      </c>
      <c r="D483" s="207" t="s">
        <v>280</v>
      </c>
      <c r="E483" s="207" t="s">
        <v>281</v>
      </c>
      <c r="F483" s="653" t="s">
        <v>8</v>
      </c>
      <c r="G483" s="653"/>
      <c r="H483" s="650"/>
      <c r="I483" s="650"/>
      <c r="J483" s="650"/>
      <c r="K483" s="650"/>
      <c r="L483" s="650"/>
    </row>
    <row r="484" spans="1:12" x14ac:dyDescent="0.2">
      <c r="A484" s="652"/>
      <c r="B484" s="651" t="s">
        <v>5062</v>
      </c>
      <c r="C484" s="654" t="s">
        <v>5063</v>
      </c>
      <c r="D484" s="655">
        <v>43413</v>
      </c>
      <c r="E484" s="651" t="s">
        <v>469</v>
      </c>
      <c r="F484" s="651" t="s">
        <v>2086</v>
      </c>
      <c r="G484" s="651"/>
      <c r="H484" s="649" t="s">
        <v>286</v>
      </c>
      <c r="I484" s="649"/>
      <c r="J484" s="209" t="s">
        <v>287</v>
      </c>
      <c r="K484" s="209" t="s">
        <v>287</v>
      </c>
      <c r="L484" s="210">
        <v>0</v>
      </c>
    </row>
    <row r="485" spans="1:12" x14ac:dyDescent="0.2">
      <c r="A485" s="652"/>
      <c r="B485" s="651"/>
      <c r="C485" s="654"/>
      <c r="D485" s="655"/>
      <c r="E485" s="651"/>
      <c r="F485" s="651"/>
      <c r="G485" s="651"/>
      <c r="H485" s="649" t="s">
        <v>242</v>
      </c>
      <c r="I485" s="649"/>
      <c r="J485" s="209" t="s">
        <v>287</v>
      </c>
      <c r="K485" s="209" t="s">
        <v>287</v>
      </c>
      <c r="L485" s="210">
        <v>0</v>
      </c>
    </row>
    <row r="486" spans="1:12" ht="24" x14ac:dyDescent="0.2">
      <c r="A486" s="652"/>
      <c r="B486" s="203" t="s">
        <v>6</v>
      </c>
      <c r="C486" s="207" t="s">
        <v>5</v>
      </c>
      <c r="D486" s="207" t="s">
        <v>288</v>
      </c>
      <c r="E486" s="207" t="s">
        <v>289</v>
      </c>
      <c r="F486" s="650"/>
      <c r="G486" s="650"/>
      <c r="H486" s="649" t="s">
        <v>290</v>
      </c>
      <c r="I486" s="649"/>
      <c r="J486" s="651" t="s">
        <v>287</v>
      </c>
      <c r="K486" s="651" t="s">
        <v>16</v>
      </c>
      <c r="L486" s="648">
        <v>495</v>
      </c>
    </row>
    <row r="487" spans="1:12" ht="24" x14ac:dyDescent="0.2">
      <c r="A487" s="652"/>
      <c r="B487" s="209" t="s">
        <v>5064</v>
      </c>
      <c r="C487" s="209" t="s">
        <v>2086</v>
      </c>
      <c r="D487" s="211">
        <v>43417</v>
      </c>
      <c r="E487" s="209" t="s">
        <v>5065</v>
      </c>
      <c r="F487" s="650"/>
      <c r="G487" s="650"/>
      <c r="H487" s="649"/>
      <c r="I487" s="649"/>
      <c r="J487" s="651"/>
      <c r="K487" s="651"/>
      <c r="L487" s="648"/>
    </row>
    <row r="488" spans="1:12" ht="24" x14ac:dyDescent="0.2">
      <c r="A488" s="652">
        <v>1691</v>
      </c>
      <c r="B488" s="203" t="s">
        <v>12</v>
      </c>
      <c r="C488" s="207" t="s">
        <v>11</v>
      </c>
      <c r="D488" s="207" t="s">
        <v>280</v>
      </c>
      <c r="E488" s="207" t="s">
        <v>281</v>
      </c>
      <c r="F488" s="653" t="s">
        <v>8</v>
      </c>
      <c r="G488" s="653"/>
      <c r="H488" s="650"/>
      <c r="I488" s="650"/>
      <c r="J488" s="650"/>
      <c r="K488" s="650"/>
      <c r="L488" s="650"/>
    </row>
    <row r="489" spans="1:12" x14ac:dyDescent="0.2">
      <c r="A489" s="652"/>
      <c r="B489" s="651" t="s">
        <v>5066</v>
      </c>
      <c r="C489" s="654" t="s">
        <v>5067</v>
      </c>
      <c r="D489" s="655">
        <v>43434</v>
      </c>
      <c r="E489" s="651" t="s">
        <v>582</v>
      </c>
      <c r="F489" s="651" t="s">
        <v>5068</v>
      </c>
      <c r="G489" s="651"/>
      <c r="H489" s="649" t="s">
        <v>286</v>
      </c>
      <c r="I489" s="649"/>
      <c r="J489" s="209" t="s">
        <v>287</v>
      </c>
      <c r="K489" s="209" t="s">
        <v>16</v>
      </c>
      <c r="L489" s="210">
        <v>654</v>
      </c>
    </row>
    <row r="490" spans="1:12" x14ac:dyDescent="0.2">
      <c r="A490" s="652"/>
      <c r="B490" s="651"/>
      <c r="C490" s="654"/>
      <c r="D490" s="655"/>
      <c r="E490" s="651"/>
      <c r="F490" s="651"/>
      <c r="G490" s="651"/>
      <c r="H490" s="649" t="s">
        <v>242</v>
      </c>
      <c r="I490" s="649"/>
      <c r="J490" s="209" t="s">
        <v>287</v>
      </c>
      <c r="K490" s="209" t="s">
        <v>16</v>
      </c>
      <c r="L490" s="210">
        <v>1247.82</v>
      </c>
    </row>
    <row r="491" spans="1:12" ht="24" x14ac:dyDescent="0.2">
      <c r="A491" s="652"/>
      <c r="B491" s="203" t="s">
        <v>6</v>
      </c>
      <c r="C491" s="207" t="s">
        <v>5</v>
      </c>
      <c r="D491" s="207" t="s">
        <v>288</v>
      </c>
      <c r="E491" s="207" t="s">
        <v>289</v>
      </c>
      <c r="F491" s="650"/>
      <c r="G491" s="650"/>
      <c r="H491" s="649" t="s">
        <v>290</v>
      </c>
      <c r="I491" s="649"/>
      <c r="J491" s="651" t="s">
        <v>287</v>
      </c>
      <c r="K491" s="651" t="s">
        <v>16</v>
      </c>
      <c r="L491" s="648">
        <v>126</v>
      </c>
    </row>
    <row r="492" spans="1:12" ht="24" x14ac:dyDescent="0.2">
      <c r="A492" s="652"/>
      <c r="B492" s="209" t="s">
        <v>832</v>
      </c>
      <c r="C492" s="209" t="s">
        <v>5068</v>
      </c>
      <c r="D492" s="211">
        <v>43439</v>
      </c>
      <c r="E492" s="209" t="s">
        <v>5069</v>
      </c>
      <c r="F492" s="650"/>
      <c r="G492" s="650"/>
      <c r="H492" s="649"/>
      <c r="I492" s="649"/>
      <c r="J492" s="651"/>
      <c r="K492" s="651"/>
      <c r="L492" s="648"/>
    </row>
    <row r="493" spans="1:12" ht="24" x14ac:dyDescent="0.2">
      <c r="A493" s="652">
        <v>1692</v>
      </c>
      <c r="B493" s="203" t="s">
        <v>12</v>
      </c>
      <c r="C493" s="207" t="s">
        <v>11</v>
      </c>
      <c r="D493" s="207" t="s">
        <v>280</v>
      </c>
      <c r="E493" s="207" t="s">
        <v>281</v>
      </c>
      <c r="F493" s="653" t="s">
        <v>8</v>
      </c>
      <c r="G493" s="653"/>
      <c r="H493" s="650"/>
      <c r="I493" s="650"/>
      <c r="J493" s="650"/>
      <c r="K493" s="650"/>
      <c r="L493" s="650"/>
    </row>
    <row r="494" spans="1:12" x14ac:dyDescent="0.2">
      <c r="A494" s="652"/>
      <c r="B494" s="651" t="s">
        <v>5070</v>
      </c>
      <c r="C494" s="651" t="s">
        <v>5071</v>
      </c>
      <c r="D494" s="655">
        <v>43500</v>
      </c>
      <c r="E494" s="651" t="s">
        <v>3739</v>
      </c>
      <c r="F494" s="651" t="s">
        <v>5072</v>
      </c>
      <c r="G494" s="651"/>
      <c r="H494" s="649" t="s">
        <v>286</v>
      </c>
      <c r="I494" s="649"/>
      <c r="J494" s="209" t="s">
        <v>287</v>
      </c>
      <c r="K494" s="209" t="s">
        <v>16</v>
      </c>
      <c r="L494" s="210">
        <v>278</v>
      </c>
    </row>
    <row r="495" spans="1:12" x14ac:dyDescent="0.2">
      <c r="A495" s="652"/>
      <c r="B495" s="651"/>
      <c r="C495" s="651"/>
      <c r="D495" s="655"/>
      <c r="E495" s="651"/>
      <c r="F495" s="651"/>
      <c r="G495" s="651"/>
      <c r="H495" s="649" t="s">
        <v>242</v>
      </c>
      <c r="I495" s="649"/>
      <c r="J495" s="209" t="s">
        <v>287</v>
      </c>
      <c r="K495" s="209" t="s">
        <v>16</v>
      </c>
      <c r="L495" s="210">
        <v>203.35</v>
      </c>
    </row>
    <row r="496" spans="1:12" ht="24" x14ac:dyDescent="0.2">
      <c r="A496" s="652"/>
      <c r="B496" s="203" t="s">
        <v>6</v>
      </c>
      <c r="C496" s="207" t="s">
        <v>5</v>
      </c>
      <c r="D496" s="207" t="s">
        <v>288</v>
      </c>
      <c r="E496" s="207" t="s">
        <v>289</v>
      </c>
      <c r="F496" s="650"/>
      <c r="G496" s="650"/>
      <c r="H496" s="649" t="s">
        <v>290</v>
      </c>
      <c r="I496" s="649"/>
      <c r="J496" s="651" t="s">
        <v>287</v>
      </c>
      <c r="K496" s="651" t="s">
        <v>16</v>
      </c>
      <c r="L496" s="648">
        <v>96</v>
      </c>
    </row>
    <row r="497" spans="1:12" ht="24" x14ac:dyDescent="0.2">
      <c r="A497" s="652"/>
      <c r="B497" s="209" t="s">
        <v>317</v>
      </c>
      <c r="C497" s="209" t="s">
        <v>5072</v>
      </c>
      <c r="D497" s="211">
        <v>43501</v>
      </c>
      <c r="E497" s="209" t="s">
        <v>4550</v>
      </c>
      <c r="F497" s="650"/>
      <c r="G497" s="650"/>
      <c r="H497" s="649"/>
      <c r="I497" s="649"/>
      <c r="J497" s="651"/>
      <c r="K497" s="651"/>
      <c r="L497" s="648"/>
    </row>
    <row r="498" spans="1:12" ht="24" x14ac:dyDescent="0.2">
      <c r="A498" s="652">
        <v>1693</v>
      </c>
      <c r="B498" s="203" t="s">
        <v>12</v>
      </c>
      <c r="C498" s="207" t="s">
        <v>11</v>
      </c>
      <c r="D498" s="207" t="s">
        <v>280</v>
      </c>
      <c r="E498" s="207" t="s">
        <v>281</v>
      </c>
      <c r="F498" s="653" t="s">
        <v>8</v>
      </c>
      <c r="G498" s="653"/>
      <c r="H498" s="650"/>
      <c r="I498" s="650"/>
      <c r="J498" s="650"/>
      <c r="K498" s="650"/>
      <c r="L498" s="650"/>
    </row>
    <row r="499" spans="1:12" x14ac:dyDescent="0.2">
      <c r="A499" s="652"/>
      <c r="B499" s="651" t="s">
        <v>5073</v>
      </c>
      <c r="C499" s="654" t="s">
        <v>5074</v>
      </c>
      <c r="D499" s="655">
        <v>43400</v>
      </c>
      <c r="E499" s="651" t="s">
        <v>628</v>
      </c>
      <c r="F499" s="651" t="s">
        <v>1379</v>
      </c>
      <c r="G499" s="651"/>
      <c r="H499" s="649" t="s">
        <v>286</v>
      </c>
      <c r="I499" s="649"/>
      <c r="J499" s="209" t="s">
        <v>287</v>
      </c>
      <c r="K499" s="209" t="s">
        <v>16</v>
      </c>
      <c r="L499" s="210">
        <v>326.19</v>
      </c>
    </row>
    <row r="500" spans="1:12" x14ac:dyDescent="0.2">
      <c r="A500" s="652"/>
      <c r="B500" s="651"/>
      <c r="C500" s="654"/>
      <c r="D500" s="655"/>
      <c r="E500" s="651"/>
      <c r="F500" s="651"/>
      <c r="G500" s="651"/>
      <c r="H500" s="649" t="s">
        <v>242</v>
      </c>
      <c r="I500" s="649"/>
      <c r="J500" s="209" t="s">
        <v>287</v>
      </c>
      <c r="K500" s="209" t="s">
        <v>16</v>
      </c>
      <c r="L500" s="210">
        <v>101.2</v>
      </c>
    </row>
    <row r="501" spans="1:12" ht="24" x14ac:dyDescent="0.2">
      <c r="A501" s="652"/>
      <c r="B501" s="203" t="s">
        <v>6</v>
      </c>
      <c r="C501" s="207" t="s">
        <v>5</v>
      </c>
      <c r="D501" s="207" t="s">
        <v>288</v>
      </c>
      <c r="E501" s="207" t="s">
        <v>289</v>
      </c>
      <c r="F501" s="650"/>
      <c r="G501" s="650"/>
      <c r="H501" s="649" t="s">
        <v>290</v>
      </c>
      <c r="I501" s="649"/>
      <c r="J501" s="651" t="s">
        <v>287</v>
      </c>
      <c r="K501" s="651" t="s">
        <v>16</v>
      </c>
      <c r="L501" s="648">
        <v>680</v>
      </c>
    </row>
    <row r="502" spans="1:12" ht="24" x14ac:dyDescent="0.2">
      <c r="A502" s="652"/>
      <c r="B502" s="209" t="s">
        <v>460</v>
      </c>
      <c r="C502" s="209" t="s">
        <v>1379</v>
      </c>
      <c r="D502" s="211">
        <v>43404</v>
      </c>
      <c r="E502" s="209" t="s">
        <v>2102</v>
      </c>
      <c r="F502" s="650"/>
      <c r="G502" s="650"/>
      <c r="H502" s="649"/>
      <c r="I502" s="649"/>
      <c r="J502" s="651"/>
      <c r="K502" s="651"/>
      <c r="L502" s="648"/>
    </row>
    <row r="503" spans="1:12" ht="24" x14ac:dyDescent="0.2">
      <c r="A503" s="652">
        <v>1694</v>
      </c>
      <c r="B503" s="203" t="s">
        <v>12</v>
      </c>
      <c r="C503" s="207" t="s">
        <v>11</v>
      </c>
      <c r="D503" s="207" t="s">
        <v>280</v>
      </c>
      <c r="E503" s="207" t="s">
        <v>281</v>
      </c>
      <c r="F503" s="653" t="s">
        <v>8</v>
      </c>
      <c r="G503" s="653"/>
      <c r="H503" s="650"/>
      <c r="I503" s="650"/>
      <c r="J503" s="650"/>
      <c r="K503" s="650"/>
      <c r="L503" s="650"/>
    </row>
    <row r="504" spans="1:12" x14ac:dyDescent="0.2">
      <c r="A504" s="652"/>
      <c r="B504" s="651" t="s">
        <v>5073</v>
      </c>
      <c r="C504" s="654" t="s">
        <v>5074</v>
      </c>
      <c r="D504" s="655">
        <v>43400</v>
      </c>
      <c r="E504" s="651" t="s">
        <v>628</v>
      </c>
      <c r="F504" s="651" t="s">
        <v>2751</v>
      </c>
      <c r="G504" s="651"/>
      <c r="H504" s="649" t="s">
        <v>286</v>
      </c>
      <c r="I504" s="649"/>
      <c r="J504" s="209" t="s">
        <v>287</v>
      </c>
      <c r="K504" s="209" t="s">
        <v>16</v>
      </c>
      <c r="L504" s="210">
        <v>954.61</v>
      </c>
    </row>
    <row r="505" spans="1:12" x14ac:dyDescent="0.2">
      <c r="A505" s="652"/>
      <c r="B505" s="651"/>
      <c r="C505" s="654"/>
      <c r="D505" s="655"/>
      <c r="E505" s="651"/>
      <c r="F505" s="651"/>
      <c r="G505" s="651"/>
      <c r="H505" s="649" t="s">
        <v>242</v>
      </c>
      <c r="I505" s="649"/>
      <c r="J505" s="209" t="s">
        <v>287</v>
      </c>
      <c r="K505" s="209" t="s">
        <v>16</v>
      </c>
      <c r="L505" s="210">
        <v>158.19999999999999</v>
      </c>
    </row>
    <row r="506" spans="1:12" ht="24" x14ac:dyDescent="0.2">
      <c r="A506" s="652"/>
      <c r="B506" s="203" t="s">
        <v>6</v>
      </c>
      <c r="C506" s="207" t="s">
        <v>5</v>
      </c>
      <c r="D506" s="207" t="s">
        <v>288</v>
      </c>
      <c r="E506" s="207" t="s">
        <v>289</v>
      </c>
      <c r="F506" s="650"/>
      <c r="G506" s="650"/>
      <c r="H506" s="649" t="s">
        <v>290</v>
      </c>
      <c r="I506" s="649"/>
      <c r="J506" s="651" t="s">
        <v>287</v>
      </c>
      <c r="K506" s="651" t="s">
        <v>16</v>
      </c>
      <c r="L506" s="648">
        <v>550</v>
      </c>
    </row>
    <row r="507" spans="1:12" ht="24" x14ac:dyDescent="0.2">
      <c r="A507" s="652"/>
      <c r="B507" s="209" t="s">
        <v>460</v>
      </c>
      <c r="C507" s="209" t="s">
        <v>2751</v>
      </c>
      <c r="D507" s="211">
        <v>43404</v>
      </c>
      <c r="E507" s="209" t="s">
        <v>2102</v>
      </c>
      <c r="F507" s="650"/>
      <c r="G507" s="650"/>
      <c r="H507" s="649"/>
      <c r="I507" s="649"/>
      <c r="J507" s="651"/>
      <c r="K507" s="651"/>
      <c r="L507" s="648"/>
    </row>
    <row r="508" spans="1:12" ht="24" x14ac:dyDescent="0.2">
      <c r="A508" s="652">
        <v>1695</v>
      </c>
      <c r="B508" s="203" t="s">
        <v>12</v>
      </c>
      <c r="C508" s="207" t="s">
        <v>11</v>
      </c>
      <c r="D508" s="207" t="s">
        <v>280</v>
      </c>
      <c r="E508" s="207" t="s">
        <v>281</v>
      </c>
      <c r="F508" s="653" t="s">
        <v>8</v>
      </c>
      <c r="G508" s="653"/>
      <c r="H508" s="650"/>
      <c r="I508" s="650"/>
      <c r="J508" s="650"/>
      <c r="K508" s="650"/>
      <c r="L508" s="650"/>
    </row>
    <row r="509" spans="1:12" x14ac:dyDescent="0.2">
      <c r="A509" s="652"/>
      <c r="B509" s="651" t="s">
        <v>5073</v>
      </c>
      <c r="C509" s="654" t="s">
        <v>5075</v>
      </c>
      <c r="D509" s="655">
        <v>43407</v>
      </c>
      <c r="E509" s="651" t="s">
        <v>1244</v>
      </c>
      <c r="F509" s="651" t="s">
        <v>5076</v>
      </c>
      <c r="G509" s="651"/>
      <c r="H509" s="649" t="s">
        <v>286</v>
      </c>
      <c r="I509" s="649"/>
      <c r="J509" s="209" t="s">
        <v>287</v>
      </c>
      <c r="K509" s="209" t="s">
        <v>16</v>
      </c>
      <c r="L509" s="210">
        <v>473.32</v>
      </c>
    </row>
    <row r="510" spans="1:12" x14ac:dyDescent="0.2">
      <c r="A510" s="652"/>
      <c r="B510" s="651"/>
      <c r="C510" s="654"/>
      <c r="D510" s="655"/>
      <c r="E510" s="651"/>
      <c r="F510" s="651"/>
      <c r="G510" s="651"/>
      <c r="H510" s="649" t="s">
        <v>242</v>
      </c>
      <c r="I510" s="649"/>
      <c r="J510" s="209" t="s">
        <v>287</v>
      </c>
      <c r="K510" s="209" t="s">
        <v>16</v>
      </c>
      <c r="L510" s="210">
        <v>2708.62</v>
      </c>
    </row>
    <row r="511" spans="1:12" ht="24" x14ac:dyDescent="0.2">
      <c r="A511" s="652"/>
      <c r="B511" s="203" t="s">
        <v>6</v>
      </c>
      <c r="C511" s="207" t="s">
        <v>5</v>
      </c>
      <c r="D511" s="207" t="s">
        <v>288</v>
      </c>
      <c r="E511" s="207" t="s">
        <v>289</v>
      </c>
      <c r="F511" s="650"/>
      <c r="G511" s="650"/>
      <c r="H511" s="649" t="s">
        <v>290</v>
      </c>
      <c r="I511" s="649"/>
      <c r="J511" s="651" t="s">
        <v>287</v>
      </c>
      <c r="K511" s="651" t="s">
        <v>16</v>
      </c>
      <c r="L511" s="648">
        <v>567.79</v>
      </c>
    </row>
    <row r="512" spans="1:12" ht="24" x14ac:dyDescent="0.2">
      <c r="A512" s="652"/>
      <c r="B512" s="209" t="s">
        <v>460</v>
      </c>
      <c r="C512" s="209" t="s">
        <v>5076</v>
      </c>
      <c r="D512" s="211">
        <v>43411</v>
      </c>
      <c r="E512" s="209" t="s">
        <v>537</v>
      </c>
      <c r="F512" s="650"/>
      <c r="G512" s="650"/>
      <c r="H512" s="649"/>
      <c r="I512" s="649"/>
      <c r="J512" s="651"/>
      <c r="K512" s="651"/>
      <c r="L512" s="648"/>
    </row>
    <row r="513" spans="1:12" ht="24" x14ac:dyDescent="0.2">
      <c r="A513" s="652">
        <v>1696</v>
      </c>
      <c r="B513" s="203" t="s">
        <v>12</v>
      </c>
      <c r="C513" s="207" t="s">
        <v>11</v>
      </c>
      <c r="D513" s="207" t="s">
        <v>280</v>
      </c>
      <c r="E513" s="207" t="s">
        <v>281</v>
      </c>
      <c r="F513" s="653" t="s">
        <v>8</v>
      </c>
      <c r="G513" s="653"/>
      <c r="H513" s="650"/>
      <c r="I513" s="650"/>
      <c r="J513" s="650"/>
      <c r="K513" s="650"/>
      <c r="L513" s="650"/>
    </row>
    <row r="514" spans="1:12" x14ac:dyDescent="0.2">
      <c r="A514" s="652"/>
      <c r="B514" s="651" t="s">
        <v>5073</v>
      </c>
      <c r="C514" s="654" t="s">
        <v>5077</v>
      </c>
      <c r="D514" s="655">
        <v>43439</v>
      </c>
      <c r="E514" s="651" t="s">
        <v>377</v>
      </c>
      <c r="F514" s="651" t="s">
        <v>709</v>
      </c>
      <c r="G514" s="651"/>
      <c r="H514" s="649" t="s">
        <v>286</v>
      </c>
      <c r="I514" s="649"/>
      <c r="J514" s="209" t="s">
        <v>287</v>
      </c>
      <c r="K514" s="209" t="s">
        <v>16</v>
      </c>
      <c r="L514" s="210">
        <v>326</v>
      </c>
    </row>
    <row r="515" spans="1:12" x14ac:dyDescent="0.2">
      <c r="A515" s="652"/>
      <c r="B515" s="651"/>
      <c r="C515" s="654"/>
      <c r="D515" s="655"/>
      <c r="E515" s="651"/>
      <c r="F515" s="651"/>
      <c r="G515" s="651"/>
      <c r="H515" s="649" t="s">
        <v>242</v>
      </c>
      <c r="I515" s="649"/>
      <c r="J515" s="209" t="s">
        <v>287</v>
      </c>
      <c r="K515" s="209" t="s">
        <v>16</v>
      </c>
      <c r="L515" s="210">
        <v>200</v>
      </c>
    </row>
    <row r="516" spans="1:12" ht="24" x14ac:dyDescent="0.2">
      <c r="A516" s="652"/>
      <c r="B516" s="203" t="s">
        <v>6</v>
      </c>
      <c r="C516" s="207" t="s">
        <v>5</v>
      </c>
      <c r="D516" s="207" t="s">
        <v>288</v>
      </c>
      <c r="E516" s="207" t="s">
        <v>289</v>
      </c>
      <c r="F516" s="650"/>
      <c r="G516" s="650"/>
      <c r="H516" s="649" t="s">
        <v>290</v>
      </c>
      <c r="I516" s="649"/>
      <c r="J516" s="651" t="s">
        <v>287</v>
      </c>
      <c r="K516" s="651" t="s">
        <v>287</v>
      </c>
      <c r="L516" s="648">
        <v>0</v>
      </c>
    </row>
    <row r="517" spans="1:12" ht="24" x14ac:dyDescent="0.2">
      <c r="A517" s="652"/>
      <c r="B517" s="209" t="s">
        <v>460</v>
      </c>
      <c r="C517" s="209" t="s">
        <v>709</v>
      </c>
      <c r="D517" s="211">
        <v>43440</v>
      </c>
      <c r="E517" s="209" t="s">
        <v>757</v>
      </c>
      <c r="F517" s="650"/>
      <c r="G517" s="650"/>
      <c r="H517" s="649"/>
      <c r="I517" s="649"/>
      <c r="J517" s="651"/>
      <c r="K517" s="651"/>
      <c r="L517" s="648"/>
    </row>
    <row r="518" spans="1:12" ht="24" x14ac:dyDescent="0.2">
      <c r="A518" s="652">
        <v>1697</v>
      </c>
      <c r="B518" s="203" t="s">
        <v>12</v>
      </c>
      <c r="C518" s="207" t="s">
        <v>11</v>
      </c>
      <c r="D518" s="207" t="s">
        <v>280</v>
      </c>
      <c r="E518" s="207" t="s">
        <v>281</v>
      </c>
      <c r="F518" s="653" t="s">
        <v>8</v>
      </c>
      <c r="G518" s="653"/>
      <c r="H518" s="650"/>
      <c r="I518" s="650"/>
      <c r="J518" s="650"/>
      <c r="K518" s="650"/>
      <c r="L518" s="650"/>
    </row>
    <row r="519" spans="1:12" x14ac:dyDescent="0.2">
      <c r="A519" s="652"/>
      <c r="B519" s="651" t="s">
        <v>5073</v>
      </c>
      <c r="C519" s="654" t="s">
        <v>5078</v>
      </c>
      <c r="D519" s="655">
        <v>43449</v>
      </c>
      <c r="E519" s="651" t="s">
        <v>582</v>
      </c>
      <c r="F519" s="651" t="s">
        <v>5079</v>
      </c>
      <c r="G519" s="651"/>
      <c r="H519" s="649" t="s">
        <v>286</v>
      </c>
      <c r="I519" s="649"/>
      <c r="J519" s="209" t="s">
        <v>287</v>
      </c>
      <c r="K519" s="209" t="s">
        <v>16</v>
      </c>
      <c r="L519" s="210">
        <v>529.12</v>
      </c>
    </row>
    <row r="520" spans="1:12" x14ac:dyDescent="0.2">
      <c r="A520" s="652"/>
      <c r="B520" s="651"/>
      <c r="C520" s="654"/>
      <c r="D520" s="655"/>
      <c r="E520" s="651"/>
      <c r="F520" s="651"/>
      <c r="G520" s="651"/>
      <c r="H520" s="649" t="s">
        <v>242</v>
      </c>
      <c r="I520" s="649"/>
      <c r="J520" s="209" t="s">
        <v>287</v>
      </c>
      <c r="K520" s="209" t="s">
        <v>16</v>
      </c>
      <c r="L520" s="210">
        <v>3844</v>
      </c>
    </row>
    <row r="521" spans="1:12" ht="24" x14ac:dyDescent="0.2">
      <c r="A521" s="652"/>
      <c r="B521" s="203" t="s">
        <v>6</v>
      </c>
      <c r="C521" s="207" t="s">
        <v>5</v>
      </c>
      <c r="D521" s="207" t="s">
        <v>288</v>
      </c>
      <c r="E521" s="207" t="s">
        <v>289</v>
      </c>
      <c r="F521" s="650"/>
      <c r="G521" s="650"/>
      <c r="H521" s="649" t="s">
        <v>290</v>
      </c>
      <c r="I521" s="649"/>
      <c r="J521" s="651" t="s">
        <v>287</v>
      </c>
      <c r="K521" s="651" t="s">
        <v>287</v>
      </c>
      <c r="L521" s="648">
        <v>0</v>
      </c>
    </row>
    <row r="522" spans="1:12" ht="24" x14ac:dyDescent="0.2">
      <c r="A522" s="652"/>
      <c r="B522" s="209" t="s">
        <v>460</v>
      </c>
      <c r="C522" s="209" t="s">
        <v>5079</v>
      </c>
      <c r="D522" s="211">
        <v>43452</v>
      </c>
      <c r="E522" s="209" t="s">
        <v>5080</v>
      </c>
      <c r="F522" s="650"/>
      <c r="G522" s="650"/>
      <c r="H522" s="649"/>
      <c r="I522" s="649"/>
      <c r="J522" s="651"/>
      <c r="K522" s="651"/>
      <c r="L522" s="648"/>
    </row>
    <row r="523" spans="1:12" ht="24" x14ac:dyDescent="0.2">
      <c r="A523" s="652">
        <v>1698</v>
      </c>
      <c r="B523" s="203" t="s">
        <v>12</v>
      </c>
      <c r="C523" s="207" t="s">
        <v>11</v>
      </c>
      <c r="D523" s="207" t="s">
        <v>280</v>
      </c>
      <c r="E523" s="207" t="s">
        <v>281</v>
      </c>
      <c r="F523" s="653" t="s">
        <v>8</v>
      </c>
      <c r="G523" s="653"/>
      <c r="H523" s="650"/>
      <c r="I523" s="650"/>
      <c r="J523" s="650"/>
      <c r="K523" s="650"/>
      <c r="L523" s="650"/>
    </row>
    <row r="524" spans="1:12" x14ac:dyDescent="0.2">
      <c r="A524" s="652"/>
      <c r="B524" s="651" t="s">
        <v>5073</v>
      </c>
      <c r="C524" s="654" t="s">
        <v>5081</v>
      </c>
      <c r="D524" s="655">
        <v>43510</v>
      </c>
      <c r="E524" s="651" t="s">
        <v>1185</v>
      </c>
      <c r="F524" s="651" t="s">
        <v>5082</v>
      </c>
      <c r="G524" s="651"/>
      <c r="H524" s="649" t="s">
        <v>286</v>
      </c>
      <c r="I524" s="649"/>
      <c r="J524" s="209" t="s">
        <v>287</v>
      </c>
      <c r="K524" s="209" t="s">
        <v>16</v>
      </c>
      <c r="L524" s="210">
        <v>372.81</v>
      </c>
    </row>
    <row r="525" spans="1:12" x14ac:dyDescent="0.2">
      <c r="A525" s="652"/>
      <c r="B525" s="651"/>
      <c r="C525" s="654"/>
      <c r="D525" s="655"/>
      <c r="E525" s="651"/>
      <c r="F525" s="651"/>
      <c r="G525" s="651"/>
      <c r="H525" s="649" t="s">
        <v>242</v>
      </c>
      <c r="I525" s="649"/>
      <c r="J525" s="209" t="s">
        <v>287</v>
      </c>
      <c r="K525" s="209" t="s">
        <v>16</v>
      </c>
      <c r="L525" s="210">
        <v>228.23</v>
      </c>
    </row>
    <row r="526" spans="1:12" ht="24" x14ac:dyDescent="0.2">
      <c r="A526" s="652"/>
      <c r="B526" s="203" t="s">
        <v>6</v>
      </c>
      <c r="C526" s="207" t="s">
        <v>5</v>
      </c>
      <c r="D526" s="207" t="s">
        <v>288</v>
      </c>
      <c r="E526" s="207" t="s">
        <v>289</v>
      </c>
      <c r="F526" s="650"/>
      <c r="G526" s="650"/>
      <c r="H526" s="649" t="s">
        <v>290</v>
      </c>
      <c r="I526" s="649"/>
      <c r="J526" s="651" t="s">
        <v>287</v>
      </c>
      <c r="K526" s="651" t="s">
        <v>16</v>
      </c>
      <c r="L526" s="648">
        <v>285.97000000000003</v>
      </c>
    </row>
    <row r="527" spans="1:12" ht="24" x14ac:dyDescent="0.2">
      <c r="A527" s="652"/>
      <c r="B527" s="209" t="s">
        <v>460</v>
      </c>
      <c r="C527" s="209" t="s">
        <v>5082</v>
      </c>
      <c r="D527" s="211">
        <v>43513</v>
      </c>
      <c r="E527" s="209" t="s">
        <v>1994</v>
      </c>
      <c r="F527" s="650"/>
      <c r="G527" s="650"/>
      <c r="H527" s="649"/>
      <c r="I527" s="649"/>
      <c r="J527" s="651"/>
      <c r="K527" s="651"/>
      <c r="L527" s="648"/>
    </row>
    <row r="528" spans="1:12" ht="24" x14ac:dyDescent="0.2">
      <c r="A528" s="652">
        <v>1699</v>
      </c>
      <c r="B528" s="203" t="s">
        <v>12</v>
      </c>
      <c r="C528" s="207" t="s">
        <v>11</v>
      </c>
      <c r="D528" s="207" t="s">
        <v>280</v>
      </c>
      <c r="E528" s="207" t="s">
        <v>281</v>
      </c>
      <c r="F528" s="653" t="s">
        <v>8</v>
      </c>
      <c r="G528" s="653"/>
      <c r="H528" s="650"/>
      <c r="I528" s="650"/>
      <c r="J528" s="650"/>
      <c r="K528" s="650"/>
      <c r="L528" s="650"/>
    </row>
    <row r="529" spans="1:12" x14ac:dyDescent="0.2">
      <c r="A529" s="652"/>
      <c r="B529" s="651" t="s">
        <v>5073</v>
      </c>
      <c r="C529" s="654" t="s">
        <v>5083</v>
      </c>
      <c r="D529" s="655">
        <v>43540</v>
      </c>
      <c r="E529" s="651" t="s">
        <v>5084</v>
      </c>
      <c r="F529" s="651" t="s">
        <v>405</v>
      </c>
      <c r="G529" s="651"/>
      <c r="H529" s="649" t="s">
        <v>286</v>
      </c>
      <c r="I529" s="649"/>
      <c r="J529" s="209" t="s">
        <v>287</v>
      </c>
      <c r="K529" s="209" t="s">
        <v>16</v>
      </c>
      <c r="L529" s="210">
        <v>606</v>
      </c>
    </row>
    <row r="530" spans="1:12" x14ac:dyDescent="0.2">
      <c r="A530" s="652"/>
      <c r="B530" s="651"/>
      <c r="C530" s="654"/>
      <c r="D530" s="655"/>
      <c r="E530" s="651"/>
      <c r="F530" s="651"/>
      <c r="G530" s="651"/>
      <c r="H530" s="649" t="s">
        <v>242</v>
      </c>
      <c r="I530" s="649"/>
      <c r="J530" s="209" t="s">
        <v>287</v>
      </c>
      <c r="K530" s="209" t="s">
        <v>16</v>
      </c>
      <c r="L530" s="210">
        <v>216.6</v>
      </c>
    </row>
    <row r="531" spans="1:12" ht="24" x14ac:dyDescent="0.2">
      <c r="A531" s="652"/>
      <c r="B531" s="203" t="s">
        <v>6</v>
      </c>
      <c r="C531" s="207" t="s">
        <v>5</v>
      </c>
      <c r="D531" s="207" t="s">
        <v>288</v>
      </c>
      <c r="E531" s="207" t="s">
        <v>289</v>
      </c>
      <c r="F531" s="650"/>
      <c r="G531" s="650"/>
      <c r="H531" s="649" t="s">
        <v>290</v>
      </c>
      <c r="I531" s="649"/>
      <c r="J531" s="651" t="s">
        <v>287</v>
      </c>
      <c r="K531" s="651" t="s">
        <v>16</v>
      </c>
      <c r="L531" s="648">
        <v>201.6</v>
      </c>
    </row>
    <row r="532" spans="1:12" ht="24" x14ac:dyDescent="0.2">
      <c r="A532" s="652"/>
      <c r="B532" s="209" t="s">
        <v>460</v>
      </c>
      <c r="C532" s="209" t="s">
        <v>405</v>
      </c>
      <c r="D532" s="211">
        <v>43543</v>
      </c>
      <c r="E532" s="209" t="s">
        <v>5085</v>
      </c>
      <c r="F532" s="650"/>
      <c r="G532" s="650"/>
      <c r="H532" s="649"/>
      <c r="I532" s="649"/>
      <c r="J532" s="651"/>
      <c r="K532" s="651"/>
      <c r="L532" s="648"/>
    </row>
    <row r="533" spans="1:12" ht="24" x14ac:dyDescent="0.2">
      <c r="A533" s="652">
        <v>1700</v>
      </c>
      <c r="B533" s="203" t="s">
        <v>12</v>
      </c>
      <c r="C533" s="207" t="s">
        <v>11</v>
      </c>
      <c r="D533" s="207" t="s">
        <v>280</v>
      </c>
      <c r="E533" s="207" t="s">
        <v>281</v>
      </c>
      <c r="F533" s="653" t="s">
        <v>8</v>
      </c>
      <c r="G533" s="653"/>
      <c r="H533" s="650"/>
      <c r="I533" s="650"/>
      <c r="J533" s="650"/>
      <c r="K533" s="650"/>
      <c r="L533" s="650"/>
    </row>
    <row r="534" spans="1:12" x14ac:dyDescent="0.2">
      <c r="A534" s="652"/>
      <c r="B534" s="651" t="s">
        <v>5073</v>
      </c>
      <c r="C534" s="654" t="s">
        <v>5086</v>
      </c>
      <c r="D534" s="655">
        <v>43555</v>
      </c>
      <c r="E534" s="651" t="s">
        <v>770</v>
      </c>
      <c r="F534" s="651" t="s">
        <v>1293</v>
      </c>
      <c r="G534" s="651"/>
      <c r="H534" s="649" t="s">
        <v>286</v>
      </c>
      <c r="I534" s="649"/>
      <c r="J534" s="209" t="s">
        <v>287</v>
      </c>
      <c r="K534" s="209" t="s">
        <v>16</v>
      </c>
      <c r="L534" s="210">
        <v>150.54</v>
      </c>
    </row>
    <row r="535" spans="1:12" x14ac:dyDescent="0.2">
      <c r="A535" s="652"/>
      <c r="B535" s="651"/>
      <c r="C535" s="654"/>
      <c r="D535" s="655"/>
      <c r="E535" s="651"/>
      <c r="F535" s="651"/>
      <c r="G535" s="651"/>
      <c r="H535" s="649" t="s">
        <v>242</v>
      </c>
      <c r="I535" s="649"/>
      <c r="J535" s="209" t="s">
        <v>287</v>
      </c>
      <c r="K535" s="209" t="s">
        <v>16</v>
      </c>
      <c r="L535" s="210">
        <v>385.61</v>
      </c>
    </row>
    <row r="536" spans="1:12" ht="24" x14ac:dyDescent="0.2">
      <c r="A536" s="652"/>
      <c r="B536" s="203" t="s">
        <v>6</v>
      </c>
      <c r="C536" s="207" t="s">
        <v>5</v>
      </c>
      <c r="D536" s="207" t="s">
        <v>288</v>
      </c>
      <c r="E536" s="207" t="s">
        <v>289</v>
      </c>
      <c r="F536" s="650"/>
      <c r="G536" s="650"/>
      <c r="H536" s="649" t="s">
        <v>290</v>
      </c>
      <c r="I536" s="649"/>
      <c r="J536" s="651" t="s">
        <v>287</v>
      </c>
      <c r="K536" s="651" t="s">
        <v>16</v>
      </c>
      <c r="L536" s="648">
        <v>680</v>
      </c>
    </row>
    <row r="537" spans="1:12" ht="24" x14ac:dyDescent="0.2">
      <c r="A537" s="652"/>
      <c r="B537" s="209" t="s">
        <v>460</v>
      </c>
      <c r="C537" s="209" t="s">
        <v>1293</v>
      </c>
      <c r="D537" s="211">
        <v>43556</v>
      </c>
      <c r="E537" s="209" t="s">
        <v>4622</v>
      </c>
      <c r="F537" s="650"/>
      <c r="G537" s="650"/>
      <c r="H537" s="649"/>
      <c r="I537" s="649"/>
      <c r="J537" s="651"/>
      <c r="K537" s="651"/>
      <c r="L537" s="648"/>
    </row>
  </sheetData>
  <mergeCells count="1595">
    <mergeCell ref="C11:C12"/>
    <mergeCell ref="J25:J26"/>
    <mergeCell ref="K25:K26"/>
    <mergeCell ref="L25:L26"/>
    <mergeCell ref="D22:D24"/>
    <mergeCell ref="E22:E24"/>
    <mergeCell ref="F22:G24"/>
    <mergeCell ref="H22:I22"/>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F16:G18"/>
    <mergeCell ref="H16:I16"/>
    <mergeCell ref="H17:I18"/>
    <mergeCell ref="J17:J18"/>
    <mergeCell ref="K17:K18"/>
    <mergeCell ref="L17:L18"/>
    <mergeCell ref="J13:J14"/>
    <mergeCell ref="K13:K14"/>
    <mergeCell ref="L13:L14"/>
    <mergeCell ref="A15:A20"/>
    <mergeCell ref="F15:G15"/>
    <mergeCell ref="H15:L15"/>
    <mergeCell ref="B16:B18"/>
    <mergeCell ref="C16:C18"/>
    <mergeCell ref="D16:D18"/>
    <mergeCell ref="E16:E18"/>
    <mergeCell ref="K23:K24"/>
    <mergeCell ref="L23:L24"/>
    <mergeCell ref="H23:I24"/>
    <mergeCell ref="J23:J24"/>
    <mergeCell ref="F19:G20"/>
    <mergeCell ref="H19:I20"/>
    <mergeCell ref="J19:J20"/>
    <mergeCell ref="K19:K20"/>
    <mergeCell ref="L19:L20"/>
    <mergeCell ref="J29:J30"/>
    <mergeCell ref="K29:K30"/>
    <mergeCell ref="L29:L30"/>
    <mergeCell ref="F31:G32"/>
    <mergeCell ref="H31:I32"/>
    <mergeCell ref="J31:J32"/>
    <mergeCell ref="K31:K32"/>
    <mergeCell ref="L31:L32"/>
    <mergeCell ref="A27:A32"/>
    <mergeCell ref="F27:G27"/>
    <mergeCell ref="H27:L27"/>
    <mergeCell ref="B28:B30"/>
    <mergeCell ref="C28:C30"/>
    <mergeCell ref="D28:D30"/>
    <mergeCell ref="E28:E30"/>
    <mergeCell ref="F28:G30"/>
    <mergeCell ref="H28:I28"/>
    <mergeCell ref="H29:I30"/>
    <mergeCell ref="A21:A26"/>
    <mergeCell ref="F21:G21"/>
    <mergeCell ref="H21:L21"/>
    <mergeCell ref="B22:B24"/>
    <mergeCell ref="C22:C24"/>
    <mergeCell ref="F25:G26"/>
    <mergeCell ref="H25:I26"/>
    <mergeCell ref="J35:J36"/>
    <mergeCell ref="K35:K36"/>
    <mergeCell ref="L35:L36"/>
    <mergeCell ref="F37:G38"/>
    <mergeCell ref="H37:I38"/>
    <mergeCell ref="J37:J38"/>
    <mergeCell ref="K37:K38"/>
    <mergeCell ref="L37:L38"/>
    <mergeCell ref="A33:A38"/>
    <mergeCell ref="F33:G33"/>
    <mergeCell ref="H33:L33"/>
    <mergeCell ref="B34:B36"/>
    <mergeCell ref="C34:C36"/>
    <mergeCell ref="D34:D36"/>
    <mergeCell ref="E34:E36"/>
    <mergeCell ref="F34:G36"/>
    <mergeCell ref="H34:I34"/>
    <mergeCell ref="H35:I36"/>
    <mergeCell ref="J41:J42"/>
    <mergeCell ref="K41:K42"/>
    <mergeCell ref="L41:L42"/>
    <mergeCell ref="F43:G44"/>
    <mergeCell ref="H43:I44"/>
    <mergeCell ref="J43:J44"/>
    <mergeCell ref="K43:K44"/>
    <mergeCell ref="L43:L44"/>
    <mergeCell ref="A39:A44"/>
    <mergeCell ref="F39:G39"/>
    <mergeCell ref="H39:L39"/>
    <mergeCell ref="B40:B42"/>
    <mergeCell ref="C40:C42"/>
    <mergeCell ref="D40:D42"/>
    <mergeCell ref="E40:E42"/>
    <mergeCell ref="F40:G42"/>
    <mergeCell ref="H40:I40"/>
    <mergeCell ref="H41:I42"/>
    <mergeCell ref="J47:J48"/>
    <mergeCell ref="K47:K48"/>
    <mergeCell ref="L47:L48"/>
    <mergeCell ref="F49:G50"/>
    <mergeCell ref="H49:I50"/>
    <mergeCell ref="J49:J50"/>
    <mergeCell ref="K49:K50"/>
    <mergeCell ref="L49:L50"/>
    <mergeCell ref="A45:A50"/>
    <mergeCell ref="F45:G45"/>
    <mergeCell ref="H45:L45"/>
    <mergeCell ref="B46:B48"/>
    <mergeCell ref="C46:C48"/>
    <mergeCell ref="D46:D48"/>
    <mergeCell ref="E46:E48"/>
    <mergeCell ref="F46:G48"/>
    <mergeCell ref="H46:I46"/>
    <mergeCell ref="H47:I48"/>
    <mergeCell ref="J53:J54"/>
    <mergeCell ref="K53:K54"/>
    <mergeCell ref="L53:L54"/>
    <mergeCell ref="F55:G56"/>
    <mergeCell ref="H55:I56"/>
    <mergeCell ref="J55:J56"/>
    <mergeCell ref="K55:K56"/>
    <mergeCell ref="L55:L56"/>
    <mergeCell ref="A51:A56"/>
    <mergeCell ref="F51:G51"/>
    <mergeCell ref="H51:L51"/>
    <mergeCell ref="B52:B54"/>
    <mergeCell ref="C52:C54"/>
    <mergeCell ref="D52:D54"/>
    <mergeCell ref="E52:E54"/>
    <mergeCell ref="F52:G54"/>
    <mergeCell ref="H52:I52"/>
    <mergeCell ref="H53:I54"/>
    <mergeCell ref="F60:G61"/>
    <mergeCell ref="H60:I61"/>
    <mergeCell ref="J60:J61"/>
    <mergeCell ref="K60:K61"/>
    <mergeCell ref="L60:L61"/>
    <mergeCell ref="A62:A66"/>
    <mergeCell ref="F62:G62"/>
    <mergeCell ref="H62:L62"/>
    <mergeCell ref="B63:B64"/>
    <mergeCell ref="C63:C64"/>
    <mergeCell ref="A57:A61"/>
    <mergeCell ref="F57:G57"/>
    <mergeCell ref="H57:L57"/>
    <mergeCell ref="B58:B59"/>
    <mergeCell ref="C58:C59"/>
    <mergeCell ref="D58:D59"/>
    <mergeCell ref="E58:E59"/>
    <mergeCell ref="F58:G59"/>
    <mergeCell ref="H58:I58"/>
    <mergeCell ref="H59:I59"/>
    <mergeCell ref="F68:G69"/>
    <mergeCell ref="H68:I68"/>
    <mergeCell ref="H69:I69"/>
    <mergeCell ref="F70:G71"/>
    <mergeCell ref="H70:I71"/>
    <mergeCell ref="J70:J71"/>
    <mergeCell ref="J65:J66"/>
    <mergeCell ref="K65:K66"/>
    <mergeCell ref="L65:L66"/>
    <mergeCell ref="A67:A71"/>
    <mergeCell ref="F67:G67"/>
    <mergeCell ref="H67:L67"/>
    <mergeCell ref="B68:B69"/>
    <mergeCell ref="C68:C69"/>
    <mergeCell ref="D68:D69"/>
    <mergeCell ref="E68:E69"/>
    <mergeCell ref="D63:D64"/>
    <mergeCell ref="E63:E64"/>
    <mergeCell ref="F63:G64"/>
    <mergeCell ref="H63:I63"/>
    <mergeCell ref="H64:I64"/>
    <mergeCell ref="F65:G66"/>
    <mergeCell ref="H65:I66"/>
    <mergeCell ref="H73:I73"/>
    <mergeCell ref="H74:I75"/>
    <mergeCell ref="J74:J75"/>
    <mergeCell ref="K74:K75"/>
    <mergeCell ref="L74:L75"/>
    <mergeCell ref="F76:G77"/>
    <mergeCell ref="H76:I77"/>
    <mergeCell ref="J76:J77"/>
    <mergeCell ref="K76:K77"/>
    <mergeCell ref="L76:L77"/>
    <mergeCell ref="K70:K71"/>
    <mergeCell ref="L70:L71"/>
    <mergeCell ref="A72:A77"/>
    <mergeCell ref="F72:G72"/>
    <mergeCell ref="H72:L72"/>
    <mergeCell ref="B73:B75"/>
    <mergeCell ref="C73:C75"/>
    <mergeCell ref="D73:D75"/>
    <mergeCell ref="E73:E75"/>
    <mergeCell ref="F73:G75"/>
    <mergeCell ref="F81:G82"/>
    <mergeCell ref="H81:I82"/>
    <mergeCell ref="J81:J82"/>
    <mergeCell ref="K81:K82"/>
    <mergeCell ref="L81:L82"/>
    <mergeCell ref="A83:A87"/>
    <mergeCell ref="F83:G83"/>
    <mergeCell ref="H83:L83"/>
    <mergeCell ref="B84:B85"/>
    <mergeCell ref="C84:C85"/>
    <mergeCell ref="A78:A82"/>
    <mergeCell ref="F78:G78"/>
    <mergeCell ref="H78:L78"/>
    <mergeCell ref="B79:B80"/>
    <mergeCell ref="C79:C80"/>
    <mergeCell ref="D79:D80"/>
    <mergeCell ref="E79:E80"/>
    <mergeCell ref="F79:G80"/>
    <mergeCell ref="H79:I79"/>
    <mergeCell ref="H80:I80"/>
    <mergeCell ref="J86:J87"/>
    <mergeCell ref="K86:K87"/>
    <mergeCell ref="L86:L87"/>
    <mergeCell ref="D84:D85"/>
    <mergeCell ref="E84:E85"/>
    <mergeCell ref="F84:G85"/>
    <mergeCell ref="H84:I84"/>
    <mergeCell ref="H85:I85"/>
    <mergeCell ref="F86:G87"/>
    <mergeCell ref="H86:I87"/>
    <mergeCell ref="H94:I94"/>
    <mergeCell ref="H95:I95"/>
    <mergeCell ref="F96:G97"/>
    <mergeCell ref="H96:I97"/>
    <mergeCell ref="J96:J97"/>
    <mergeCell ref="K96:K97"/>
    <mergeCell ref="K91:K92"/>
    <mergeCell ref="L91:L92"/>
    <mergeCell ref="A93:A97"/>
    <mergeCell ref="F93:G93"/>
    <mergeCell ref="H93:L93"/>
    <mergeCell ref="B94:B95"/>
    <mergeCell ref="C94:C95"/>
    <mergeCell ref="D94:D95"/>
    <mergeCell ref="E94:E95"/>
    <mergeCell ref="F94:G95"/>
    <mergeCell ref="F89:G90"/>
    <mergeCell ref="H89:I89"/>
    <mergeCell ref="H90:I90"/>
    <mergeCell ref="F91:G92"/>
    <mergeCell ref="H91:I92"/>
    <mergeCell ref="J91:J92"/>
    <mergeCell ref="H100:I101"/>
    <mergeCell ref="J100:J101"/>
    <mergeCell ref="K100:K101"/>
    <mergeCell ref="L100:L101"/>
    <mergeCell ref="F102:G103"/>
    <mergeCell ref="H102:I103"/>
    <mergeCell ref="J102:J103"/>
    <mergeCell ref="K102:K103"/>
    <mergeCell ref="L102:L103"/>
    <mergeCell ref="L96:L97"/>
    <mergeCell ref="A98:A103"/>
    <mergeCell ref="F98:G98"/>
    <mergeCell ref="H98:L98"/>
    <mergeCell ref="B99:B101"/>
    <mergeCell ref="C99:C101"/>
    <mergeCell ref="D99:D101"/>
    <mergeCell ref="E99:E101"/>
    <mergeCell ref="F99:G101"/>
    <mergeCell ref="H99:I99"/>
    <mergeCell ref="A88:A92"/>
    <mergeCell ref="F88:G88"/>
    <mergeCell ref="H88:L88"/>
    <mergeCell ref="B89:B90"/>
    <mergeCell ref="C89:C90"/>
    <mergeCell ref="D89:D90"/>
    <mergeCell ref="E89:E90"/>
    <mergeCell ref="J106:J107"/>
    <mergeCell ref="K106:K107"/>
    <mergeCell ref="L106:L107"/>
    <mergeCell ref="F108:G109"/>
    <mergeCell ref="H108:I109"/>
    <mergeCell ref="J108:J109"/>
    <mergeCell ref="K108:K109"/>
    <mergeCell ref="L108:L109"/>
    <mergeCell ref="A104:A109"/>
    <mergeCell ref="F104:G104"/>
    <mergeCell ref="H104:L104"/>
    <mergeCell ref="B105:B107"/>
    <mergeCell ref="C105:C107"/>
    <mergeCell ref="D105:D107"/>
    <mergeCell ref="E105:E107"/>
    <mergeCell ref="F105:G107"/>
    <mergeCell ref="H105:I105"/>
    <mergeCell ref="H106:I107"/>
    <mergeCell ref="J112:J113"/>
    <mergeCell ref="K112:K113"/>
    <mergeCell ref="L112:L113"/>
    <mergeCell ref="F114:G115"/>
    <mergeCell ref="H114:I115"/>
    <mergeCell ref="J114:J115"/>
    <mergeCell ref="K114:K115"/>
    <mergeCell ref="L114:L115"/>
    <mergeCell ref="A110:A115"/>
    <mergeCell ref="F110:G110"/>
    <mergeCell ref="H110:L110"/>
    <mergeCell ref="B111:B113"/>
    <mergeCell ref="C111:C113"/>
    <mergeCell ref="D111:D113"/>
    <mergeCell ref="E111:E113"/>
    <mergeCell ref="F111:G113"/>
    <mergeCell ref="H111:I111"/>
    <mergeCell ref="H112:I113"/>
    <mergeCell ref="F119:G120"/>
    <mergeCell ref="H119:I120"/>
    <mergeCell ref="J119:J120"/>
    <mergeCell ref="K119:K120"/>
    <mergeCell ref="L119:L120"/>
    <mergeCell ref="A121:A125"/>
    <mergeCell ref="F121:G121"/>
    <mergeCell ref="H121:L121"/>
    <mergeCell ref="B122:B123"/>
    <mergeCell ref="C122:C123"/>
    <mergeCell ref="A116:A120"/>
    <mergeCell ref="F116:G116"/>
    <mergeCell ref="H116:L116"/>
    <mergeCell ref="B117:B118"/>
    <mergeCell ref="C117:C118"/>
    <mergeCell ref="D117:D118"/>
    <mergeCell ref="E117:E118"/>
    <mergeCell ref="F117:G118"/>
    <mergeCell ref="H117:I117"/>
    <mergeCell ref="H118:I118"/>
    <mergeCell ref="F127:G128"/>
    <mergeCell ref="H127:I127"/>
    <mergeCell ref="H128:I128"/>
    <mergeCell ref="F129:G130"/>
    <mergeCell ref="H129:I130"/>
    <mergeCell ref="J129:J130"/>
    <mergeCell ref="J124:J125"/>
    <mergeCell ref="K124:K125"/>
    <mergeCell ref="L124:L125"/>
    <mergeCell ref="A126:A130"/>
    <mergeCell ref="F126:G126"/>
    <mergeCell ref="H126:L126"/>
    <mergeCell ref="B127:B128"/>
    <mergeCell ref="C127:C128"/>
    <mergeCell ref="D127:D128"/>
    <mergeCell ref="E127:E128"/>
    <mergeCell ref="D122:D123"/>
    <mergeCell ref="E122:E123"/>
    <mergeCell ref="F122:G123"/>
    <mergeCell ref="H122:I122"/>
    <mergeCell ref="H123:I123"/>
    <mergeCell ref="F124:G125"/>
    <mergeCell ref="H124:I125"/>
    <mergeCell ref="L134:L135"/>
    <mergeCell ref="A136:A140"/>
    <mergeCell ref="F136:G136"/>
    <mergeCell ref="H136:L136"/>
    <mergeCell ref="B137:B138"/>
    <mergeCell ref="C137:C138"/>
    <mergeCell ref="D137:D138"/>
    <mergeCell ref="E137:E138"/>
    <mergeCell ref="F137:G138"/>
    <mergeCell ref="H137:I137"/>
    <mergeCell ref="H132:I132"/>
    <mergeCell ref="H133:I133"/>
    <mergeCell ref="F134:G135"/>
    <mergeCell ref="H134:I135"/>
    <mergeCell ref="J134:J135"/>
    <mergeCell ref="K134:K135"/>
    <mergeCell ref="K129:K130"/>
    <mergeCell ref="L129:L130"/>
    <mergeCell ref="A131:A135"/>
    <mergeCell ref="F131:G131"/>
    <mergeCell ref="H131:L131"/>
    <mergeCell ref="B132:B133"/>
    <mergeCell ref="C132:C133"/>
    <mergeCell ref="D132:D133"/>
    <mergeCell ref="E132:E133"/>
    <mergeCell ref="F132:G133"/>
    <mergeCell ref="A141:A145"/>
    <mergeCell ref="F141:G141"/>
    <mergeCell ref="H141:L141"/>
    <mergeCell ref="B142:B143"/>
    <mergeCell ref="C142:C143"/>
    <mergeCell ref="D142:D143"/>
    <mergeCell ref="E142:E143"/>
    <mergeCell ref="F142:G143"/>
    <mergeCell ref="H142:I142"/>
    <mergeCell ref="H143:I143"/>
    <mergeCell ref="H138:I138"/>
    <mergeCell ref="F139:G140"/>
    <mergeCell ref="H139:I140"/>
    <mergeCell ref="J139:J140"/>
    <mergeCell ref="K139:K140"/>
    <mergeCell ref="L139:L140"/>
    <mergeCell ref="K148:K150"/>
    <mergeCell ref="L148:L150"/>
    <mergeCell ref="D147:D150"/>
    <mergeCell ref="E147:E150"/>
    <mergeCell ref="F147:G150"/>
    <mergeCell ref="H147:I147"/>
    <mergeCell ref="F144:G145"/>
    <mergeCell ref="H144:I145"/>
    <mergeCell ref="J144:J145"/>
    <mergeCell ref="K144:K145"/>
    <mergeCell ref="L144:L145"/>
    <mergeCell ref="D159:D160"/>
    <mergeCell ref="E159:E160"/>
    <mergeCell ref="F159:G160"/>
    <mergeCell ref="H159:I159"/>
    <mergeCell ref="H160:I160"/>
    <mergeCell ref="F161:G162"/>
    <mergeCell ref="H161:I162"/>
    <mergeCell ref="F156:G157"/>
    <mergeCell ref="H156:I157"/>
    <mergeCell ref="J156:J157"/>
    <mergeCell ref="K156:K157"/>
    <mergeCell ref="L156:L157"/>
    <mergeCell ref="F146:G146"/>
    <mergeCell ref="H146:L146"/>
    <mergeCell ref="F151:G152"/>
    <mergeCell ref="H151:I152"/>
    <mergeCell ref="J151:J152"/>
    <mergeCell ref="K151:K152"/>
    <mergeCell ref="L151:L152"/>
    <mergeCell ref="A153:A157"/>
    <mergeCell ref="F153:G153"/>
    <mergeCell ref="H153:L153"/>
    <mergeCell ref="B154:B155"/>
    <mergeCell ref="C154:C155"/>
    <mergeCell ref="D154:D155"/>
    <mergeCell ref="E154:E155"/>
    <mergeCell ref="F154:G155"/>
    <mergeCell ref="H154:I154"/>
    <mergeCell ref="H155:I155"/>
    <mergeCell ref="F167:G168"/>
    <mergeCell ref="H167:I168"/>
    <mergeCell ref="J167:J168"/>
    <mergeCell ref="K167:K168"/>
    <mergeCell ref="L167:L168"/>
    <mergeCell ref="H148:I150"/>
    <mergeCell ref="J148:J150"/>
    <mergeCell ref="A146:A152"/>
    <mergeCell ref="B147:B150"/>
    <mergeCell ref="C147:C150"/>
    <mergeCell ref="F164:G166"/>
    <mergeCell ref="H164:I164"/>
    <mergeCell ref="H165:I166"/>
    <mergeCell ref="J165:J166"/>
    <mergeCell ref="K165:K166"/>
    <mergeCell ref="L165:L166"/>
    <mergeCell ref="J161:J162"/>
    <mergeCell ref="K161:K162"/>
    <mergeCell ref="L161:L162"/>
    <mergeCell ref="A163:A168"/>
    <mergeCell ref="F163:G163"/>
    <mergeCell ref="H163:L163"/>
    <mergeCell ref="B164:B166"/>
    <mergeCell ref="C164:C166"/>
    <mergeCell ref="D164:D166"/>
    <mergeCell ref="E164:E166"/>
    <mergeCell ref="J172:J173"/>
    <mergeCell ref="K172:K173"/>
    <mergeCell ref="L172:L173"/>
    <mergeCell ref="A158:A162"/>
    <mergeCell ref="F158:G158"/>
    <mergeCell ref="H158:L158"/>
    <mergeCell ref="B159:B160"/>
    <mergeCell ref="C159:C160"/>
    <mergeCell ref="D170:D171"/>
    <mergeCell ref="E170:E171"/>
    <mergeCell ref="F170:G171"/>
    <mergeCell ref="H170:I170"/>
    <mergeCell ref="H171:I171"/>
    <mergeCell ref="F172:G173"/>
    <mergeCell ref="H172:I173"/>
    <mergeCell ref="H180:I180"/>
    <mergeCell ref="H181:I181"/>
    <mergeCell ref="F182:G183"/>
    <mergeCell ref="H182:I183"/>
    <mergeCell ref="J182:J183"/>
    <mergeCell ref="K182:K183"/>
    <mergeCell ref="K177:K178"/>
    <mergeCell ref="L177:L178"/>
    <mergeCell ref="A179:A183"/>
    <mergeCell ref="F179:G179"/>
    <mergeCell ref="H179:L179"/>
    <mergeCell ref="B180:B181"/>
    <mergeCell ref="C180:C181"/>
    <mergeCell ref="D180:D181"/>
    <mergeCell ref="E180:E181"/>
    <mergeCell ref="F180:G181"/>
    <mergeCell ref="F175:G176"/>
    <mergeCell ref="H175:I175"/>
    <mergeCell ref="A169:A173"/>
    <mergeCell ref="F169:G169"/>
    <mergeCell ref="H169:L169"/>
    <mergeCell ref="B170:B171"/>
    <mergeCell ref="C170:C171"/>
    <mergeCell ref="H176:I176"/>
    <mergeCell ref="F177:G178"/>
    <mergeCell ref="H177:I178"/>
    <mergeCell ref="J177:J178"/>
    <mergeCell ref="H191:I192"/>
    <mergeCell ref="H186:I186"/>
    <mergeCell ref="F187:G188"/>
    <mergeCell ref="H187:I188"/>
    <mergeCell ref="J187:J188"/>
    <mergeCell ref="K187:K188"/>
    <mergeCell ref="L187:L188"/>
    <mergeCell ref="L182:L183"/>
    <mergeCell ref="A184:A188"/>
    <mergeCell ref="F184:G184"/>
    <mergeCell ref="H184:L184"/>
    <mergeCell ref="B185:B186"/>
    <mergeCell ref="C185:C186"/>
    <mergeCell ref="D185:D186"/>
    <mergeCell ref="E185:E186"/>
    <mergeCell ref="F185:G186"/>
    <mergeCell ref="H185:I185"/>
    <mergeCell ref="A174:A178"/>
    <mergeCell ref="F174:G174"/>
    <mergeCell ref="H174:L174"/>
    <mergeCell ref="B175:B176"/>
    <mergeCell ref="C175:C176"/>
    <mergeCell ref="D175:D176"/>
    <mergeCell ref="E175:E176"/>
    <mergeCell ref="A200:A205"/>
    <mergeCell ref="F200:G200"/>
    <mergeCell ref="H200:L200"/>
    <mergeCell ref="B201:B203"/>
    <mergeCell ref="C201:C203"/>
    <mergeCell ref="A195:A199"/>
    <mergeCell ref="F195:G195"/>
    <mergeCell ref="H195:L195"/>
    <mergeCell ref="B196:B197"/>
    <mergeCell ref="C196:C197"/>
    <mergeCell ref="D196:D197"/>
    <mergeCell ref="E196:E197"/>
    <mergeCell ref="F196:G197"/>
    <mergeCell ref="H196:I196"/>
    <mergeCell ref="H197:I197"/>
    <mergeCell ref="J191:J192"/>
    <mergeCell ref="K191:K192"/>
    <mergeCell ref="L191:L192"/>
    <mergeCell ref="F193:G194"/>
    <mergeCell ref="H193:I194"/>
    <mergeCell ref="J193:J194"/>
    <mergeCell ref="K193:K194"/>
    <mergeCell ref="L193:L194"/>
    <mergeCell ref="A189:A194"/>
    <mergeCell ref="F189:G189"/>
    <mergeCell ref="H189:L189"/>
    <mergeCell ref="B190:B192"/>
    <mergeCell ref="C190:C192"/>
    <mergeCell ref="D190:D192"/>
    <mergeCell ref="E190:E192"/>
    <mergeCell ref="F190:G192"/>
    <mergeCell ref="H190:I190"/>
    <mergeCell ref="K202:K203"/>
    <mergeCell ref="L202:L203"/>
    <mergeCell ref="F204:G205"/>
    <mergeCell ref="H204:I205"/>
    <mergeCell ref="J204:J205"/>
    <mergeCell ref="K204:K205"/>
    <mergeCell ref="L204:L205"/>
    <mergeCell ref="D201:D203"/>
    <mergeCell ref="E201:E203"/>
    <mergeCell ref="F201:G203"/>
    <mergeCell ref="H201:I201"/>
    <mergeCell ref="H202:I203"/>
    <mergeCell ref="J202:J203"/>
    <mergeCell ref="F198:G199"/>
    <mergeCell ref="H198:I199"/>
    <mergeCell ref="J198:J199"/>
    <mergeCell ref="K198:K199"/>
    <mergeCell ref="L198:L199"/>
    <mergeCell ref="D212:D213"/>
    <mergeCell ref="E212:E213"/>
    <mergeCell ref="F212:G213"/>
    <mergeCell ref="H212:I212"/>
    <mergeCell ref="H213:I213"/>
    <mergeCell ref="F214:G215"/>
    <mergeCell ref="H214:I215"/>
    <mergeCell ref="F209:G210"/>
    <mergeCell ref="H209:I210"/>
    <mergeCell ref="J209:J210"/>
    <mergeCell ref="K209:K210"/>
    <mergeCell ref="L209:L210"/>
    <mergeCell ref="A211:A215"/>
    <mergeCell ref="F211:G211"/>
    <mergeCell ref="H211:L211"/>
    <mergeCell ref="B212:B213"/>
    <mergeCell ref="C212:C213"/>
    <mergeCell ref="A206:A210"/>
    <mergeCell ref="F206:G206"/>
    <mergeCell ref="H206:L206"/>
    <mergeCell ref="B207:B208"/>
    <mergeCell ref="C207:C208"/>
    <mergeCell ref="D207:D208"/>
    <mergeCell ref="E207:E208"/>
    <mergeCell ref="F207:G208"/>
    <mergeCell ref="H207:I207"/>
    <mergeCell ref="H208:I208"/>
    <mergeCell ref="K219:K220"/>
    <mergeCell ref="L219:L220"/>
    <mergeCell ref="A221:A225"/>
    <mergeCell ref="F221:G221"/>
    <mergeCell ref="H221:L221"/>
    <mergeCell ref="B222:B223"/>
    <mergeCell ref="C222:C223"/>
    <mergeCell ref="D222:D223"/>
    <mergeCell ref="E222:E223"/>
    <mergeCell ref="F222:G223"/>
    <mergeCell ref="F217:G218"/>
    <mergeCell ref="H217:I217"/>
    <mergeCell ref="H218:I218"/>
    <mergeCell ref="F219:G220"/>
    <mergeCell ref="H219:I220"/>
    <mergeCell ref="J219:J220"/>
    <mergeCell ref="J214:J215"/>
    <mergeCell ref="K214:K215"/>
    <mergeCell ref="L214:L215"/>
    <mergeCell ref="A216:A220"/>
    <mergeCell ref="F216:G216"/>
    <mergeCell ref="H216:L216"/>
    <mergeCell ref="B217:B218"/>
    <mergeCell ref="C217:C218"/>
    <mergeCell ref="D217:D218"/>
    <mergeCell ref="E217:E218"/>
    <mergeCell ref="H228:I228"/>
    <mergeCell ref="F229:G230"/>
    <mergeCell ref="H229:I230"/>
    <mergeCell ref="J229:J230"/>
    <mergeCell ref="K229:K230"/>
    <mergeCell ref="L229:L230"/>
    <mergeCell ref="L224:L225"/>
    <mergeCell ref="A226:A230"/>
    <mergeCell ref="F226:G226"/>
    <mergeCell ref="H226:L226"/>
    <mergeCell ref="B227:B228"/>
    <mergeCell ref="C227:C228"/>
    <mergeCell ref="D227:D228"/>
    <mergeCell ref="E227:E228"/>
    <mergeCell ref="F227:G228"/>
    <mergeCell ref="H227:I227"/>
    <mergeCell ref="H222:I222"/>
    <mergeCell ref="H223:I223"/>
    <mergeCell ref="F224:G225"/>
    <mergeCell ref="H224:I225"/>
    <mergeCell ref="J224:J225"/>
    <mergeCell ref="K224:K225"/>
    <mergeCell ref="D237:D238"/>
    <mergeCell ref="E237:E238"/>
    <mergeCell ref="F237:G238"/>
    <mergeCell ref="H237:I237"/>
    <mergeCell ref="H238:I238"/>
    <mergeCell ref="F239:G240"/>
    <mergeCell ref="H239:I240"/>
    <mergeCell ref="F234:G235"/>
    <mergeCell ref="H234:I235"/>
    <mergeCell ref="J234:J235"/>
    <mergeCell ref="K234:K235"/>
    <mergeCell ref="L234:L235"/>
    <mergeCell ref="A236:A240"/>
    <mergeCell ref="F236:G236"/>
    <mergeCell ref="H236:L236"/>
    <mergeCell ref="B237:B238"/>
    <mergeCell ref="C237:C238"/>
    <mergeCell ref="A231:A235"/>
    <mergeCell ref="F231:G231"/>
    <mergeCell ref="H231:L231"/>
    <mergeCell ref="B232:B233"/>
    <mergeCell ref="C232:C233"/>
    <mergeCell ref="D232:D233"/>
    <mergeCell ref="E232:E233"/>
    <mergeCell ref="F232:G233"/>
    <mergeCell ref="H232:I232"/>
    <mergeCell ref="H233:I233"/>
    <mergeCell ref="K244:K245"/>
    <mergeCell ref="L244:L245"/>
    <mergeCell ref="A246:A250"/>
    <mergeCell ref="F246:G246"/>
    <mergeCell ref="H246:L246"/>
    <mergeCell ref="B247:B248"/>
    <mergeCell ref="C247:C248"/>
    <mergeCell ref="D247:D248"/>
    <mergeCell ref="E247:E248"/>
    <mergeCell ref="F247:G248"/>
    <mergeCell ref="F242:G243"/>
    <mergeCell ref="H242:I242"/>
    <mergeCell ref="H243:I243"/>
    <mergeCell ref="F244:G245"/>
    <mergeCell ref="H244:I245"/>
    <mergeCell ref="J244:J245"/>
    <mergeCell ref="J239:J240"/>
    <mergeCell ref="K239:K240"/>
    <mergeCell ref="L239:L240"/>
    <mergeCell ref="A241:A245"/>
    <mergeCell ref="F241:G241"/>
    <mergeCell ref="H241:L241"/>
    <mergeCell ref="B242:B243"/>
    <mergeCell ref="C242:C243"/>
    <mergeCell ref="D242:D243"/>
    <mergeCell ref="E242:E243"/>
    <mergeCell ref="H253:I253"/>
    <mergeCell ref="F254:G255"/>
    <mergeCell ref="H254:I255"/>
    <mergeCell ref="J254:J255"/>
    <mergeCell ref="K254:K255"/>
    <mergeCell ref="L254:L255"/>
    <mergeCell ref="L249:L250"/>
    <mergeCell ref="A251:A255"/>
    <mergeCell ref="F251:G251"/>
    <mergeCell ref="H251:L251"/>
    <mergeCell ref="B252:B253"/>
    <mergeCell ref="C252:C253"/>
    <mergeCell ref="D252:D253"/>
    <mergeCell ref="E252:E253"/>
    <mergeCell ref="F252:G253"/>
    <mergeCell ref="H252:I252"/>
    <mergeCell ref="H247:I247"/>
    <mergeCell ref="H248:I248"/>
    <mergeCell ref="F249:G250"/>
    <mergeCell ref="H249:I250"/>
    <mergeCell ref="J249:J250"/>
    <mergeCell ref="K249:K250"/>
    <mergeCell ref="F259:G260"/>
    <mergeCell ref="H259:I260"/>
    <mergeCell ref="J259:J260"/>
    <mergeCell ref="K259:K260"/>
    <mergeCell ref="L259:L260"/>
    <mergeCell ref="A261:A265"/>
    <mergeCell ref="F261:G261"/>
    <mergeCell ref="H261:L261"/>
    <mergeCell ref="B262:B263"/>
    <mergeCell ref="C262:C263"/>
    <mergeCell ref="A256:A260"/>
    <mergeCell ref="F256:G256"/>
    <mergeCell ref="H256:L256"/>
    <mergeCell ref="B257:B258"/>
    <mergeCell ref="C257:C258"/>
    <mergeCell ref="D257:D258"/>
    <mergeCell ref="E257:E258"/>
    <mergeCell ref="F257:G258"/>
    <mergeCell ref="H257:I257"/>
    <mergeCell ref="H258:I258"/>
    <mergeCell ref="J264:J265"/>
    <mergeCell ref="K264:K265"/>
    <mergeCell ref="L264:L265"/>
    <mergeCell ref="D262:D263"/>
    <mergeCell ref="E262:E263"/>
    <mergeCell ref="F262:G263"/>
    <mergeCell ref="H262:I262"/>
    <mergeCell ref="H263:I263"/>
    <mergeCell ref="F264:G265"/>
    <mergeCell ref="H264:I265"/>
    <mergeCell ref="H272:I272"/>
    <mergeCell ref="H273:I273"/>
    <mergeCell ref="F274:G275"/>
    <mergeCell ref="H274:I275"/>
    <mergeCell ref="J274:J275"/>
    <mergeCell ref="K274:K275"/>
    <mergeCell ref="K269:K270"/>
    <mergeCell ref="L269:L270"/>
    <mergeCell ref="A271:A275"/>
    <mergeCell ref="F271:G271"/>
    <mergeCell ref="H271:L271"/>
    <mergeCell ref="B272:B273"/>
    <mergeCell ref="C272:C273"/>
    <mergeCell ref="D272:D273"/>
    <mergeCell ref="E272:E273"/>
    <mergeCell ref="F272:G273"/>
    <mergeCell ref="F267:G268"/>
    <mergeCell ref="H267:I267"/>
    <mergeCell ref="H268:I268"/>
    <mergeCell ref="F269:G270"/>
    <mergeCell ref="H269:I270"/>
    <mergeCell ref="J269:J270"/>
    <mergeCell ref="H278:I279"/>
    <mergeCell ref="J278:J279"/>
    <mergeCell ref="K278:K279"/>
    <mergeCell ref="L278:L279"/>
    <mergeCell ref="F280:G281"/>
    <mergeCell ref="H280:I281"/>
    <mergeCell ref="J280:J281"/>
    <mergeCell ref="K280:K281"/>
    <mergeCell ref="L280:L281"/>
    <mergeCell ref="L274:L275"/>
    <mergeCell ref="A276:A281"/>
    <mergeCell ref="F276:G276"/>
    <mergeCell ref="H276:L276"/>
    <mergeCell ref="B277:B279"/>
    <mergeCell ref="C277:C279"/>
    <mergeCell ref="D277:D279"/>
    <mergeCell ref="E277:E279"/>
    <mergeCell ref="F277:G279"/>
    <mergeCell ref="H277:I277"/>
    <mergeCell ref="A266:A270"/>
    <mergeCell ref="F266:G266"/>
    <mergeCell ref="H266:L266"/>
    <mergeCell ref="B267:B268"/>
    <mergeCell ref="C267:C268"/>
    <mergeCell ref="D267:D268"/>
    <mergeCell ref="E267:E268"/>
    <mergeCell ref="J284:J285"/>
    <mergeCell ref="K284:K285"/>
    <mergeCell ref="L284:L285"/>
    <mergeCell ref="F286:G287"/>
    <mergeCell ref="H286:I287"/>
    <mergeCell ref="J286:J287"/>
    <mergeCell ref="K286:K287"/>
    <mergeCell ref="L286:L287"/>
    <mergeCell ref="A282:A287"/>
    <mergeCell ref="F282:G282"/>
    <mergeCell ref="H282:L282"/>
    <mergeCell ref="B283:B285"/>
    <mergeCell ref="C283:C285"/>
    <mergeCell ref="D283:D285"/>
    <mergeCell ref="E283:E285"/>
    <mergeCell ref="F283:G285"/>
    <mergeCell ref="H283:I283"/>
    <mergeCell ref="H284:I285"/>
    <mergeCell ref="F291:G292"/>
    <mergeCell ref="H291:I292"/>
    <mergeCell ref="J291:J292"/>
    <mergeCell ref="K291:K292"/>
    <mergeCell ref="L291:L292"/>
    <mergeCell ref="A293:A297"/>
    <mergeCell ref="F293:G293"/>
    <mergeCell ref="H293:L293"/>
    <mergeCell ref="B294:B295"/>
    <mergeCell ref="C294:C295"/>
    <mergeCell ref="A288:A292"/>
    <mergeCell ref="F288:G288"/>
    <mergeCell ref="H288:L288"/>
    <mergeCell ref="B289:B290"/>
    <mergeCell ref="C289:C290"/>
    <mergeCell ref="D289:D290"/>
    <mergeCell ref="E289:E290"/>
    <mergeCell ref="F289:G290"/>
    <mergeCell ref="H289:I289"/>
    <mergeCell ref="H290:I290"/>
    <mergeCell ref="F299:G300"/>
    <mergeCell ref="H299:I299"/>
    <mergeCell ref="H300:I300"/>
    <mergeCell ref="F301:G302"/>
    <mergeCell ref="H301:I302"/>
    <mergeCell ref="J301:J302"/>
    <mergeCell ref="J296:J297"/>
    <mergeCell ref="K296:K297"/>
    <mergeCell ref="L296:L297"/>
    <mergeCell ref="A298:A302"/>
    <mergeCell ref="F298:G298"/>
    <mergeCell ref="H298:L298"/>
    <mergeCell ref="B299:B300"/>
    <mergeCell ref="C299:C300"/>
    <mergeCell ref="D299:D300"/>
    <mergeCell ref="E299:E300"/>
    <mergeCell ref="D294:D295"/>
    <mergeCell ref="E294:E295"/>
    <mergeCell ref="F294:G295"/>
    <mergeCell ref="H294:I294"/>
    <mergeCell ref="H295:I295"/>
    <mergeCell ref="F296:G297"/>
    <mergeCell ref="H296:I297"/>
    <mergeCell ref="H304:I304"/>
    <mergeCell ref="H305:I306"/>
    <mergeCell ref="J305:J306"/>
    <mergeCell ref="K305:K306"/>
    <mergeCell ref="L305:L306"/>
    <mergeCell ref="F307:G308"/>
    <mergeCell ref="H307:I308"/>
    <mergeCell ref="J307:J308"/>
    <mergeCell ref="K307:K308"/>
    <mergeCell ref="L307:L308"/>
    <mergeCell ref="K301:K302"/>
    <mergeCell ref="L301:L302"/>
    <mergeCell ref="A303:A308"/>
    <mergeCell ref="F303:G303"/>
    <mergeCell ref="H303:L303"/>
    <mergeCell ref="B304:B306"/>
    <mergeCell ref="C304:C306"/>
    <mergeCell ref="D304:D306"/>
    <mergeCell ref="E304:E306"/>
    <mergeCell ref="F304:G306"/>
    <mergeCell ref="F312:G313"/>
    <mergeCell ref="H312:I313"/>
    <mergeCell ref="J312:J313"/>
    <mergeCell ref="K312:K313"/>
    <mergeCell ref="L312:L313"/>
    <mergeCell ref="A314:A318"/>
    <mergeCell ref="F314:G314"/>
    <mergeCell ref="H314:L314"/>
    <mergeCell ref="B315:B316"/>
    <mergeCell ref="C315:C316"/>
    <mergeCell ref="A309:A313"/>
    <mergeCell ref="F309:G309"/>
    <mergeCell ref="H309:L309"/>
    <mergeCell ref="B310:B311"/>
    <mergeCell ref="C310:C311"/>
    <mergeCell ref="D310:D311"/>
    <mergeCell ref="E310:E311"/>
    <mergeCell ref="F310:G311"/>
    <mergeCell ref="H310:I310"/>
    <mergeCell ref="H311:I311"/>
    <mergeCell ref="J317:J318"/>
    <mergeCell ref="K317:K318"/>
    <mergeCell ref="L317:L318"/>
    <mergeCell ref="A319:A323"/>
    <mergeCell ref="F319:G319"/>
    <mergeCell ref="H319:L319"/>
    <mergeCell ref="B320:B321"/>
    <mergeCell ref="C320:C321"/>
    <mergeCell ref="D320:D321"/>
    <mergeCell ref="E320:E321"/>
    <mergeCell ref="D315:D316"/>
    <mergeCell ref="E315:E316"/>
    <mergeCell ref="F315:G316"/>
    <mergeCell ref="H315:I315"/>
    <mergeCell ref="H316:I316"/>
    <mergeCell ref="F317:G318"/>
    <mergeCell ref="H317:I318"/>
    <mergeCell ref="H325:I325"/>
    <mergeCell ref="H326:I326"/>
    <mergeCell ref="F327:G328"/>
    <mergeCell ref="H327:I328"/>
    <mergeCell ref="J327:J328"/>
    <mergeCell ref="K327:K328"/>
    <mergeCell ref="K322:K323"/>
    <mergeCell ref="L322:L323"/>
    <mergeCell ref="A324:A328"/>
    <mergeCell ref="F324:G324"/>
    <mergeCell ref="H324:L324"/>
    <mergeCell ref="B325:B326"/>
    <mergeCell ref="C325:C326"/>
    <mergeCell ref="D325:D326"/>
    <mergeCell ref="E325:E326"/>
    <mergeCell ref="F325:G326"/>
    <mergeCell ref="F320:G321"/>
    <mergeCell ref="H320:I320"/>
    <mergeCell ref="H321:I321"/>
    <mergeCell ref="F322:G323"/>
    <mergeCell ref="H322:I323"/>
    <mergeCell ref="J322:J323"/>
    <mergeCell ref="A334:A338"/>
    <mergeCell ref="F334:G334"/>
    <mergeCell ref="H334:L334"/>
    <mergeCell ref="B335:B336"/>
    <mergeCell ref="C335:C336"/>
    <mergeCell ref="D335:D336"/>
    <mergeCell ref="E335:E336"/>
    <mergeCell ref="F335:G336"/>
    <mergeCell ref="H335:I335"/>
    <mergeCell ref="H336:I336"/>
    <mergeCell ref="H331:I331"/>
    <mergeCell ref="F332:G333"/>
    <mergeCell ref="H332:I333"/>
    <mergeCell ref="J332:J333"/>
    <mergeCell ref="K332:K333"/>
    <mergeCell ref="L332:L333"/>
    <mergeCell ref="L327:L328"/>
    <mergeCell ref="A329:A333"/>
    <mergeCell ref="F329:G329"/>
    <mergeCell ref="H329:L329"/>
    <mergeCell ref="B330:B331"/>
    <mergeCell ref="C330:C331"/>
    <mergeCell ref="D330:D331"/>
    <mergeCell ref="E330:E331"/>
    <mergeCell ref="F330:G331"/>
    <mergeCell ref="H330:I330"/>
    <mergeCell ref="J354:J355"/>
    <mergeCell ref="K354:K355"/>
    <mergeCell ref="L354:L355"/>
    <mergeCell ref="D351:D353"/>
    <mergeCell ref="E351:E353"/>
    <mergeCell ref="F351:G353"/>
    <mergeCell ref="H351:I351"/>
    <mergeCell ref="D340:D341"/>
    <mergeCell ref="E340:E341"/>
    <mergeCell ref="F340:G341"/>
    <mergeCell ref="H340:I340"/>
    <mergeCell ref="H341:I341"/>
    <mergeCell ref="F342:G343"/>
    <mergeCell ref="H342:I343"/>
    <mergeCell ref="F337:G338"/>
    <mergeCell ref="H337:I338"/>
    <mergeCell ref="J337:J338"/>
    <mergeCell ref="K337:K338"/>
    <mergeCell ref="L337:L338"/>
    <mergeCell ref="F339:G339"/>
    <mergeCell ref="H339:L339"/>
    <mergeCell ref="F345:G347"/>
    <mergeCell ref="H345:I345"/>
    <mergeCell ref="H346:I347"/>
    <mergeCell ref="J346:J347"/>
    <mergeCell ref="K346:K347"/>
    <mergeCell ref="L346:L347"/>
    <mergeCell ref="J342:J343"/>
    <mergeCell ref="K342:K343"/>
    <mergeCell ref="L342:L343"/>
    <mergeCell ref="A344:A349"/>
    <mergeCell ref="F344:G344"/>
    <mergeCell ref="H344:L344"/>
    <mergeCell ref="B345:B347"/>
    <mergeCell ref="C345:C347"/>
    <mergeCell ref="D345:D347"/>
    <mergeCell ref="E345:E347"/>
    <mergeCell ref="K352:K353"/>
    <mergeCell ref="L352:L353"/>
    <mergeCell ref="A339:A343"/>
    <mergeCell ref="B340:B341"/>
    <mergeCell ref="C340:C341"/>
    <mergeCell ref="H352:I353"/>
    <mergeCell ref="J352:J353"/>
    <mergeCell ref="F348:G349"/>
    <mergeCell ref="H348:I349"/>
    <mergeCell ref="J348:J349"/>
    <mergeCell ref="K348:K349"/>
    <mergeCell ref="L348:L349"/>
    <mergeCell ref="J358:J359"/>
    <mergeCell ref="K358:K359"/>
    <mergeCell ref="L358:L359"/>
    <mergeCell ref="F360:G361"/>
    <mergeCell ref="H360:I361"/>
    <mergeCell ref="J360:J361"/>
    <mergeCell ref="K360:K361"/>
    <mergeCell ref="L360:L361"/>
    <mergeCell ref="A356:A361"/>
    <mergeCell ref="F356:G356"/>
    <mergeCell ref="H356:L356"/>
    <mergeCell ref="B357:B359"/>
    <mergeCell ref="C357:C359"/>
    <mergeCell ref="D357:D359"/>
    <mergeCell ref="E357:E359"/>
    <mergeCell ref="F357:G359"/>
    <mergeCell ref="H357:I357"/>
    <mergeCell ref="H358:I359"/>
    <mergeCell ref="A350:A355"/>
    <mergeCell ref="F350:G350"/>
    <mergeCell ref="H350:L350"/>
    <mergeCell ref="B351:B353"/>
    <mergeCell ref="C351:C353"/>
    <mergeCell ref="F354:G355"/>
    <mergeCell ref="H354:I355"/>
    <mergeCell ref="D368:D369"/>
    <mergeCell ref="E368:E369"/>
    <mergeCell ref="F368:G369"/>
    <mergeCell ref="H368:I368"/>
    <mergeCell ref="H369:I369"/>
    <mergeCell ref="F370:G371"/>
    <mergeCell ref="H370:I371"/>
    <mergeCell ref="F365:G366"/>
    <mergeCell ref="H365:I366"/>
    <mergeCell ref="J365:J366"/>
    <mergeCell ref="K365:K366"/>
    <mergeCell ref="L365:L366"/>
    <mergeCell ref="A367:A371"/>
    <mergeCell ref="F367:G367"/>
    <mergeCell ref="H367:L367"/>
    <mergeCell ref="B368:B369"/>
    <mergeCell ref="C368:C369"/>
    <mergeCell ref="A362:A366"/>
    <mergeCell ref="F362:G362"/>
    <mergeCell ref="H362:L362"/>
    <mergeCell ref="B363:B364"/>
    <mergeCell ref="C363:C364"/>
    <mergeCell ref="D363:D364"/>
    <mergeCell ref="E363:E364"/>
    <mergeCell ref="F363:G364"/>
    <mergeCell ref="H363:I363"/>
    <mergeCell ref="H364:I364"/>
    <mergeCell ref="K375:K376"/>
    <mergeCell ref="L375:L376"/>
    <mergeCell ref="A377:A381"/>
    <mergeCell ref="F377:G377"/>
    <mergeCell ref="H377:L377"/>
    <mergeCell ref="B378:B379"/>
    <mergeCell ref="C378:C379"/>
    <mergeCell ref="D378:D379"/>
    <mergeCell ref="E378:E379"/>
    <mergeCell ref="F378:G379"/>
    <mergeCell ref="F373:G374"/>
    <mergeCell ref="H373:I373"/>
    <mergeCell ref="H374:I374"/>
    <mergeCell ref="F375:G376"/>
    <mergeCell ref="H375:I376"/>
    <mergeCell ref="J375:J376"/>
    <mergeCell ref="J370:J371"/>
    <mergeCell ref="K370:K371"/>
    <mergeCell ref="L370:L371"/>
    <mergeCell ref="A372:A376"/>
    <mergeCell ref="F372:G372"/>
    <mergeCell ref="H372:L372"/>
    <mergeCell ref="B373:B374"/>
    <mergeCell ref="C373:C374"/>
    <mergeCell ref="D373:D374"/>
    <mergeCell ref="E373:E374"/>
    <mergeCell ref="H384:I384"/>
    <mergeCell ref="F385:G386"/>
    <mergeCell ref="H385:I386"/>
    <mergeCell ref="J385:J386"/>
    <mergeCell ref="K385:K386"/>
    <mergeCell ref="L385:L386"/>
    <mergeCell ref="L380:L381"/>
    <mergeCell ref="A382:A386"/>
    <mergeCell ref="F382:G382"/>
    <mergeCell ref="H382:L382"/>
    <mergeCell ref="B383:B384"/>
    <mergeCell ref="C383:C384"/>
    <mergeCell ref="D383:D384"/>
    <mergeCell ref="E383:E384"/>
    <mergeCell ref="F383:G384"/>
    <mergeCell ref="H383:I383"/>
    <mergeCell ref="H378:I378"/>
    <mergeCell ref="H379:I379"/>
    <mergeCell ref="F380:G381"/>
    <mergeCell ref="H380:I381"/>
    <mergeCell ref="J380:J381"/>
    <mergeCell ref="K380:K381"/>
    <mergeCell ref="D393:D394"/>
    <mergeCell ref="E393:E394"/>
    <mergeCell ref="F393:G394"/>
    <mergeCell ref="H393:I393"/>
    <mergeCell ref="H394:I394"/>
    <mergeCell ref="F395:G396"/>
    <mergeCell ref="H395:I396"/>
    <mergeCell ref="F390:G391"/>
    <mergeCell ref="H390:I391"/>
    <mergeCell ref="J390:J391"/>
    <mergeCell ref="K390:K391"/>
    <mergeCell ref="L390:L391"/>
    <mergeCell ref="A392:A396"/>
    <mergeCell ref="F392:G392"/>
    <mergeCell ref="H392:L392"/>
    <mergeCell ref="B393:B394"/>
    <mergeCell ref="C393:C394"/>
    <mergeCell ref="A387:A391"/>
    <mergeCell ref="F387:G387"/>
    <mergeCell ref="H387:L387"/>
    <mergeCell ref="B388:B389"/>
    <mergeCell ref="C388:C389"/>
    <mergeCell ref="D388:D389"/>
    <mergeCell ref="E388:E389"/>
    <mergeCell ref="F388:G389"/>
    <mergeCell ref="H388:I388"/>
    <mergeCell ref="H389:I389"/>
    <mergeCell ref="K400:K401"/>
    <mergeCell ref="L400:L401"/>
    <mergeCell ref="A402:A406"/>
    <mergeCell ref="F402:G402"/>
    <mergeCell ref="H402:L402"/>
    <mergeCell ref="B403:B404"/>
    <mergeCell ref="C403:C404"/>
    <mergeCell ref="D403:D404"/>
    <mergeCell ref="E403:E404"/>
    <mergeCell ref="F403:G404"/>
    <mergeCell ref="F398:G399"/>
    <mergeCell ref="H398:I398"/>
    <mergeCell ref="H399:I399"/>
    <mergeCell ref="F400:G401"/>
    <mergeCell ref="H400:I401"/>
    <mergeCell ref="J400:J401"/>
    <mergeCell ref="J395:J396"/>
    <mergeCell ref="K395:K396"/>
    <mergeCell ref="L395:L396"/>
    <mergeCell ref="A397:A401"/>
    <mergeCell ref="F397:G397"/>
    <mergeCell ref="H397:L397"/>
    <mergeCell ref="B398:B399"/>
    <mergeCell ref="C398:C399"/>
    <mergeCell ref="D398:D399"/>
    <mergeCell ref="E398:E399"/>
    <mergeCell ref="H409:I409"/>
    <mergeCell ref="F410:G411"/>
    <mergeCell ref="H410:I411"/>
    <mergeCell ref="J410:J411"/>
    <mergeCell ref="K410:K411"/>
    <mergeCell ref="L410:L411"/>
    <mergeCell ref="L405:L406"/>
    <mergeCell ref="A407:A411"/>
    <mergeCell ref="F407:G407"/>
    <mergeCell ref="H407:L407"/>
    <mergeCell ref="B408:B409"/>
    <mergeCell ref="C408:C409"/>
    <mergeCell ref="D408:D409"/>
    <mergeCell ref="E408:E409"/>
    <mergeCell ref="F408:G409"/>
    <mergeCell ref="H408:I408"/>
    <mergeCell ref="H403:I403"/>
    <mergeCell ref="H404:I404"/>
    <mergeCell ref="F405:G406"/>
    <mergeCell ref="H405:I406"/>
    <mergeCell ref="J405:J406"/>
    <mergeCell ref="K405:K406"/>
    <mergeCell ref="J414:J415"/>
    <mergeCell ref="K414:K415"/>
    <mergeCell ref="L414:L415"/>
    <mergeCell ref="F416:G417"/>
    <mergeCell ref="H416:I417"/>
    <mergeCell ref="J416:J417"/>
    <mergeCell ref="K416:K417"/>
    <mergeCell ref="L416:L417"/>
    <mergeCell ref="A412:A417"/>
    <mergeCell ref="F412:G412"/>
    <mergeCell ref="H412:L412"/>
    <mergeCell ref="B413:B415"/>
    <mergeCell ref="C413:C415"/>
    <mergeCell ref="D413:D415"/>
    <mergeCell ref="E413:E415"/>
    <mergeCell ref="F413:G415"/>
    <mergeCell ref="H413:I413"/>
    <mergeCell ref="H414:I415"/>
    <mergeCell ref="F421:G422"/>
    <mergeCell ref="H421:I422"/>
    <mergeCell ref="J421:J422"/>
    <mergeCell ref="K421:K422"/>
    <mergeCell ref="L421:L422"/>
    <mergeCell ref="A423:A427"/>
    <mergeCell ref="F423:G423"/>
    <mergeCell ref="H423:L423"/>
    <mergeCell ref="B424:B425"/>
    <mergeCell ref="C424:C425"/>
    <mergeCell ref="A418:A422"/>
    <mergeCell ref="F418:G418"/>
    <mergeCell ref="H418:L418"/>
    <mergeCell ref="B419:B420"/>
    <mergeCell ref="C419:C420"/>
    <mergeCell ref="D419:D420"/>
    <mergeCell ref="E419:E420"/>
    <mergeCell ref="F419:G420"/>
    <mergeCell ref="H419:I419"/>
    <mergeCell ref="H420:I420"/>
    <mergeCell ref="F429:G430"/>
    <mergeCell ref="H429:I429"/>
    <mergeCell ref="H430:I430"/>
    <mergeCell ref="F431:G432"/>
    <mergeCell ref="H431:I432"/>
    <mergeCell ref="J431:J432"/>
    <mergeCell ref="J426:J427"/>
    <mergeCell ref="K426:K427"/>
    <mergeCell ref="L426:L427"/>
    <mergeCell ref="A428:A432"/>
    <mergeCell ref="F428:G428"/>
    <mergeCell ref="H428:L428"/>
    <mergeCell ref="B429:B430"/>
    <mergeCell ref="C429:C430"/>
    <mergeCell ref="D429:D430"/>
    <mergeCell ref="E429:E430"/>
    <mergeCell ref="D424:D425"/>
    <mergeCell ref="E424:E425"/>
    <mergeCell ref="F424:G425"/>
    <mergeCell ref="H424:I424"/>
    <mergeCell ref="H425:I425"/>
    <mergeCell ref="F426:G427"/>
    <mergeCell ref="H426:I427"/>
    <mergeCell ref="H441:I442"/>
    <mergeCell ref="H434:I434"/>
    <mergeCell ref="H435:I436"/>
    <mergeCell ref="J435:J436"/>
    <mergeCell ref="K435:K436"/>
    <mergeCell ref="L435:L436"/>
    <mergeCell ref="F437:G438"/>
    <mergeCell ref="H437:I438"/>
    <mergeCell ref="J437:J438"/>
    <mergeCell ref="K437:K438"/>
    <mergeCell ref="L437:L438"/>
    <mergeCell ref="K431:K432"/>
    <mergeCell ref="L431:L432"/>
    <mergeCell ref="A433:A438"/>
    <mergeCell ref="F433:G433"/>
    <mergeCell ref="H433:L433"/>
    <mergeCell ref="B434:B436"/>
    <mergeCell ref="C434:C436"/>
    <mergeCell ref="D434:D436"/>
    <mergeCell ref="E434:E436"/>
    <mergeCell ref="F434:G436"/>
    <mergeCell ref="A450:A455"/>
    <mergeCell ref="F450:G450"/>
    <mergeCell ref="H450:L450"/>
    <mergeCell ref="B451:B453"/>
    <mergeCell ref="C451:C453"/>
    <mergeCell ref="A445:A449"/>
    <mergeCell ref="F445:G445"/>
    <mergeCell ref="H445:L445"/>
    <mergeCell ref="B446:B447"/>
    <mergeCell ref="C446:C447"/>
    <mergeCell ref="D446:D447"/>
    <mergeCell ref="E446:E447"/>
    <mergeCell ref="F446:G447"/>
    <mergeCell ref="H446:I446"/>
    <mergeCell ref="H447:I447"/>
    <mergeCell ref="J441:J442"/>
    <mergeCell ref="K441:K442"/>
    <mergeCell ref="L441:L442"/>
    <mergeCell ref="F443:G444"/>
    <mergeCell ref="H443:I444"/>
    <mergeCell ref="J443:J444"/>
    <mergeCell ref="K443:K444"/>
    <mergeCell ref="L443:L444"/>
    <mergeCell ref="A439:A444"/>
    <mergeCell ref="F439:G439"/>
    <mergeCell ref="H439:L439"/>
    <mergeCell ref="B440:B442"/>
    <mergeCell ref="C440:C442"/>
    <mergeCell ref="D440:D442"/>
    <mergeCell ref="E440:E442"/>
    <mergeCell ref="F440:G442"/>
    <mergeCell ref="H440:I440"/>
    <mergeCell ref="K452:K453"/>
    <mergeCell ref="L452:L453"/>
    <mergeCell ref="F454:G455"/>
    <mergeCell ref="H454:I455"/>
    <mergeCell ref="J454:J455"/>
    <mergeCell ref="K454:K455"/>
    <mergeCell ref="L454:L455"/>
    <mergeCell ref="D451:D453"/>
    <mergeCell ref="E451:E453"/>
    <mergeCell ref="F451:G453"/>
    <mergeCell ref="H451:I451"/>
    <mergeCell ref="H452:I453"/>
    <mergeCell ref="J452:J453"/>
    <mergeCell ref="F448:G449"/>
    <mergeCell ref="H448:I449"/>
    <mergeCell ref="J448:J449"/>
    <mergeCell ref="K448:K449"/>
    <mergeCell ref="L448:L449"/>
    <mergeCell ref="D462:D463"/>
    <mergeCell ref="E462:E463"/>
    <mergeCell ref="F462:G463"/>
    <mergeCell ref="H462:I462"/>
    <mergeCell ref="H463:I463"/>
    <mergeCell ref="F464:G465"/>
    <mergeCell ref="H464:I465"/>
    <mergeCell ref="F459:G460"/>
    <mergeCell ref="H459:I460"/>
    <mergeCell ref="J459:J460"/>
    <mergeCell ref="K459:K460"/>
    <mergeCell ref="L459:L460"/>
    <mergeCell ref="A461:A465"/>
    <mergeCell ref="F461:G461"/>
    <mergeCell ref="H461:L461"/>
    <mergeCell ref="B462:B463"/>
    <mergeCell ref="C462:C463"/>
    <mergeCell ref="A456:A460"/>
    <mergeCell ref="F456:G456"/>
    <mergeCell ref="H456:L456"/>
    <mergeCell ref="B457:B458"/>
    <mergeCell ref="C457:C458"/>
    <mergeCell ref="D457:D458"/>
    <mergeCell ref="E457:E458"/>
    <mergeCell ref="F457:G458"/>
    <mergeCell ref="H457:I457"/>
    <mergeCell ref="H458:I458"/>
    <mergeCell ref="F470:G471"/>
    <mergeCell ref="H470:I471"/>
    <mergeCell ref="J470:J471"/>
    <mergeCell ref="K470:K471"/>
    <mergeCell ref="L470:L471"/>
    <mergeCell ref="A472:A476"/>
    <mergeCell ref="F472:G472"/>
    <mergeCell ref="H472:L472"/>
    <mergeCell ref="B473:B474"/>
    <mergeCell ref="C473:C474"/>
    <mergeCell ref="F467:G469"/>
    <mergeCell ref="H467:I467"/>
    <mergeCell ref="H468:I469"/>
    <mergeCell ref="J468:J469"/>
    <mergeCell ref="K468:K469"/>
    <mergeCell ref="L468:L469"/>
    <mergeCell ref="J464:J465"/>
    <mergeCell ref="K464:K465"/>
    <mergeCell ref="L464:L465"/>
    <mergeCell ref="A466:A471"/>
    <mergeCell ref="F466:G466"/>
    <mergeCell ref="H466:L466"/>
    <mergeCell ref="B467:B469"/>
    <mergeCell ref="C467:C469"/>
    <mergeCell ref="D467:D469"/>
    <mergeCell ref="E467:E469"/>
    <mergeCell ref="F478:G480"/>
    <mergeCell ref="H478:I478"/>
    <mergeCell ref="H479:I480"/>
    <mergeCell ref="J479:J480"/>
    <mergeCell ref="K479:K480"/>
    <mergeCell ref="L479:L480"/>
    <mergeCell ref="J475:J476"/>
    <mergeCell ref="K475:K476"/>
    <mergeCell ref="L475:L476"/>
    <mergeCell ref="A477:A482"/>
    <mergeCell ref="F477:G477"/>
    <mergeCell ref="H477:L477"/>
    <mergeCell ref="B478:B480"/>
    <mergeCell ref="C478:C480"/>
    <mergeCell ref="D478:D480"/>
    <mergeCell ref="E478:E480"/>
    <mergeCell ref="D473:D474"/>
    <mergeCell ref="E473:E474"/>
    <mergeCell ref="F473:G474"/>
    <mergeCell ref="H473:I473"/>
    <mergeCell ref="H474:I474"/>
    <mergeCell ref="F475:G476"/>
    <mergeCell ref="H475:I476"/>
    <mergeCell ref="D484:D485"/>
    <mergeCell ref="E484:E485"/>
    <mergeCell ref="F484:G485"/>
    <mergeCell ref="H484:I484"/>
    <mergeCell ref="H485:I485"/>
    <mergeCell ref="F486:G487"/>
    <mergeCell ref="H486:I487"/>
    <mergeCell ref="F481:G482"/>
    <mergeCell ref="H481:I482"/>
    <mergeCell ref="J481:J482"/>
    <mergeCell ref="K481:K482"/>
    <mergeCell ref="L481:L482"/>
    <mergeCell ref="A483:A487"/>
    <mergeCell ref="F483:G483"/>
    <mergeCell ref="H483:L483"/>
    <mergeCell ref="B484:B485"/>
    <mergeCell ref="C484:C485"/>
    <mergeCell ref="K491:K492"/>
    <mergeCell ref="L491:L492"/>
    <mergeCell ref="A493:A497"/>
    <mergeCell ref="F493:G493"/>
    <mergeCell ref="H493:L493"/>
    <mergeCell ref="B494:B495"/>
    <mergeCell ref="C494:C495"/>
    <mergeCell ref="D494:D495"/>
    <mergeCell ref="E494:E495"/>
    <mergeCell ref="F494:G495"/>
    <mergeCell ref="F489:G490"/>
    <mergeCell ref="H489:I489"/>
    <mergeCell ref="H490:I490"/>
    <mergeCell ref="F491:G492"/>
    <mergeCell ref="H491:I492"/>
    <mergeCell ref="J491:J492"/>
    <mergeCell ref="J486:J487"/>
    <mergeCell ref="K486:K487"/>
    <mergeCell ref="L486:L487"/>
    <mergeCell ref="A488:A492"/>
    <mergeCell ref="F488:G488"/>
    <mergeCell ref="H488:L488"/>
    <mergeCell ref="B489:B490"/>
    <mergeCell ref="C489:C490"/>
    <mergeCell ref="D489:D490"/>
    <mergeCell ref="E489:E490"/>
    <mergeCell ref="H500:I500"/>
    <mergeCell ref="F501:G502"/>
    <mergeCell ref="H501:I502"/>
    <mergeCell ref="J501:J502"/>
    <mergeCell ref="K501:K502"/>
    <mergeCell ref="L501:L502"/>
    <mergeCell ref="L496:L497"/>
    <mergeCell ref="A498:A502"/>
    <mergeCell ref="F498:G498"/>
    <mergeCell ref="H498:L498"/>
    <mergeCell ref="B499:B500"/>
    <mergeCell ref="C499:C500"/>
    <mergeCell ref="D499:D500"/>
    <mergeCell ref="E499:E500"/>
    <mergeCell ref="F499:G500"/>
    <mergeCell ref="H499:I499"/>
    <mergeCell ref="H494:I494"/>
    <mergeCell ref="H495:I495"/>
    <mergeCell ref="F496:G497"/>
    <mergeCell ref="H496:I497"/>
    <mergeCell ref="J496:J497"/>
    <mergeCell ref="K496:K497"/>
    <mergeCell ref="D509:D510"/>
    <mergeCell ref="E509:E510"/>
    <mergeCell ref="F509:G510"/>
    <mergeCell ref="H509:I509"/>
    <mergeCell ref="H510:I510"/>
    <mergeCell ref="F511:G512"/>
    <mergeCell ref="H511:I512"/>
    <mergeCell ref="F506:G507"/>
    <mergeCell ref="H506:I507"/>
    <mergeCell ref="J506:J507"/>
    <mergeCell ref="K506:K507"/>
    <mergeCell ref="L506:L507"/>
    <mergeCell ref="A508:A512"/>
    <mergeCell ref="F508:G508"/>
    <mergeCell ref="H508:L508"/>
    <mergeCell ref="B509:B510"/>
    <mergeCell ref="C509:C510"/>
    <mergeCell ref="A503:A507"/>
    <mergeCell ref="F503:G503"/>
    <mergeCell ref="H503:L503"/>
    <mergeCell ref="B504:B505"/>
    <mergeCell ref="C504:C505"/>
    <mergeCell ref="D504:D505"/>
    <mergeCell ref="E504:E505"/>
    <mergeCell ref="F504:G505"/>
    <mergeCell ref="H504:I504"/>
    <mergeCell ref="H505:I505"/>
    <mergeCell ref="K516:K517"/>
    <mergeCell ref="L516:L517"/>
    <mergeCell ref="A518:A522"/>
    <mergeCell ref="F518:G518"/>
    <mergeCell ref="H518:L518"/>
    <mergeCell ref="B519:B520"/>
    <mergeCell ref="C519:C520"/>
    <mergeCell ref="D519:D520"/>
    <mergeCell ref="E519:E520"/>
    <mergeCell ref="F519:G520"/>
    <mergeCell ref="F514:G515"/>
    <mergeCell ref="H514:I514"/>
    <mergeCell ref="H515:I515"/>
    <mergeCell ref="F516:G517"/>
    <mergeCell ref="H516:I517"/>
    <mergeCell ref="J516:J517"/>
    <mergeCell ref="J511:J512"/>
    <mergeCell ref="K511:K512"/>
    <mergeCell ref="L511:L512"/>
    <mergeCell ref="A513:A517"/>
    <mergeCell ref="F513:G513"/>
    <mergeCell ref="H513:L513"/>
    <mergeCell ref="B514:B515"/>
    <mergeCell ref="C514:C515"/>
    <mergeCell ref="D514:D515"/>
    <mergeCell ref="E514:E515"/>
    <mergeCell ref="H525:I525"/>
    <mergeCell ref="F526:G527"/>
    <mergeCell ref="H526:I527"/>
    <mergeCell ref="J526:J527"/>
    <mergeCell ref="K526:K527"/>
    <mergeCell ref="L526:L527"/>
    <mergeCell ref="L521:L522"/>
    <mergeCell ref="A523:A527"/>
    <mergeCell ref="F523:G523"/>
    <mergeCell ref="H523:L523"/>
    <mergeCell ref="B524:B525"/>
    <mergeCell ref="C524:C525"/>
    <mergeCell ref="D524:D525"/>
    <mergeCell ref="E524:E525"/>
    <mergeCell ref="F524:G525"/>
    <mergeCell ref="H524:I524"/>
    <mergeCell ref="H519:I519"/>
    <mergeCell ref="H520:I520"/>
    <mergeCell ref="F521:G522"/>
    <mergeCell ref="H521:I522"/>
    <mergeCell ref="J521:J522"/>
    <mergeCell ref="K521:K522"/>
    <mergeCell ref="J536:J537"/>
    <mergeCell ref="K536:K537"/>
    <mergeCell ref="L536:L537"/>
    <mergeCell ref="D534:D535"/>
    <mergeCell ref="E534:E535"/>
    <mergeCell ref="F534:G535"/>
    <mergeCell ref="H534:I534"/>
    <mergeCell ref="H535:I535"/>
    <mergeCell ref="F536:G537"/>
    <mergeCell ref="H536:I537"/>
    <mergeCell ref="F531:G532"/>
    <mergeCell ref="H531:I532"/>
    <mergeCell ref="J531:J532"/>
    <mergeCell ref="K531:K532"/>
    <mergeCell ref="L531:L532"/>
    <mergeCell ref="A533:A537"/>
    <mergeCell ref="F533:G533"/>
    <mergeCell ref="H533:L533"/>
    <mergeCell ref="B534:B535"/>
    <mergeCell ref="C534:C535"/>
    <mergeCell ref="A528:A532"/>
    <mergeCell ref="F528:G528"/>
    <mergeCell ref="H528:L528"/>
    <mergeCell ref="B529:B530"/>
    <mergeCell ref="C529:C530"/>
    <mergeCell ref="D529:D530"/>
    <mergeCell ref="E529:E530"/>
    <mergeCell ref="F529:G530"/>
    <mergeCell ref="H529:I529"/>
    <mergeCell ref="H530:I53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1"/>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18</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1701</v>
      </c>
      <c r="B10" s="203" t="s">
        <v>12</v>
      </c>
      <c r="C10" s="207" t="s">
        <v>11</v>
      </c>
      <c r="D10" s="207" t="s">
        <v>280</v>
      </c>
      <c r="E10" s="207" t="s">
        <v>281</v>
      </c>
      <c r="F10" s="653" t="s">
        <v>8</v>
      </c>
      <c r="G10" s="653"/>
      <c r="H10" s="650"/>
      <c r="I10" s="650"/>
      <c r="J10" s="650"/>
      <c r="K10" s="650"/>
      <c r="L10" s="650"/>
    </row>
    <row r="11" spans="1:12" x14ac:dyDescent="0.2">
      <c r="A11" s="652"/>
      <c r="B11" s="651" t="s">
        <v>5087</v>
      </c>
      <c r="C11" s="654" t="s">
        <v>5088</v>
      </c>
      <c r="D11" s="655">
        <v>43409</v>
      </c>
      <c r="E11" s="651" t="s">
        <v>331</v>
      </c>
      <c r="F11" s="651" t="s">
        <v>316</v>
      </c>
      <c r="G11" s="651"/>
      <c r="H11" s="649" t="s">
        <v>286</v>
      </c>
      <c r="I11" s="649"/>
      <c r="J11" s="209" t="s">
        <v>287</v>
      </c>
      <c r="K11" s="209" t="s">
        <v>16</v>
      </c>
      <c r="L11" s="210">
        <v>783.49</v>
      </c>
    </row>
    <row r="12" spans="1:12" x14ac:dyDescent="0.2">
      <c r="A12" s="652"/>
      <c r="B12" s="651"/>
      <c r="C12" s="654"/>
      <c r="D12" s="655"/>
      <c r="E12" s="651"/>
      <c r="F12" s="651"/>
      <c r="G12" s="651"/>
      <c r="H12" s="649" t="s">
        <v>242</v>
      </c>
      <c r="I12" s="649"/>
      <c r="J12" s="209" t="s">
        <v>287</v>
      </c>
      <c r="K12" s="209" t="s">
        <v>16</v>
      </c>
      <c r="L12" s="210">
        <v>6086</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571</v>
      </c>
      <c r="C14" s="209" t="s">
        <v>316</v>
      </c>
      <c r="D14" s="211">
        <v>43421</v>
      </c>
      <c r="E14" s="209" t="s">
        <v>5089</v>
      </c>
      <c r="F14" s="650"/>
      <c r="G14" s="650"/>
      <c r="H14" s="649"/>
      <c r="I14" s="649"/>
      <c r="J14" s="651"/>
      <c r="K14" s="651"/>
      <c r="L14" s="648"/>
    </row>
    <row r="15" spans="1:12" ht="24" x14ac:dyDescent="0.2">
      <c r="A15" s="652">
        <v>1702</v>
      </c>
      <c r="B15" s="203" t="s">
        <v>12</v>
      </c>
      <c r="C15" s="207" t="s">
        <v>11</v>
      </c>
      <c r="D15" s="207" t="s">
        <v>280</v>
      </c>
      <c r="E15" s="207" t="s">
        <v>281</v>
      </c>
      <c r="F15" s="653" t="s">
        <v>8</v>
      </c>
      <c r="G15" s="653"/>
      <c r="H15" s="650"/>
      <c r="I15" s="650"/>
      <c r="J15" s="650"/>
      <c r="K15" s="650"/>
      <c r="L15" s="650"/>
    </row>
    <row r="16" spans="1:12" x14ac:dyDescent="0.2">
      <c r="A16" s="652"/>
      <c r="B16" s="651" t="s">
        <v>5087</v>
      </c>
      <c r="C16" s="654" t="s">
        <v>5090</v>
      </c>
      <c r="D16" s="655">
        <v>43495</v>
      </c>
      <c r="E16" s="651" t="s">
        <v>896</v>
      </c>
      <c r="F16" s="651" t="s">
        <v>1961</v>
      </c>
      <c r="G16" s="651"/>
      <c r="H16" s="649" t="s">
        <v>286</v>
      </c>
      <c r="I16" s="649"/>
      <c r="J16" s="209" t="s">
        <v>287</v>
      </c>
      <c r="K16" s="209" t="s">
        <v>16</v>
      </c>
      <c r="L16" s="210">
        <v>255</v>
      </c>
    </row>
    <row r="17" spans="1:12" x14ac:dyDescent="0.2">
      <c r="A17" s="652"/>
      <c r="B17" s="651"/>
      <c r="C17" s="654"/>
      <c r="D17" s="655"/>
      <c r="E17" s="651"/>
      <c r="F17" s="651"/>
      <c r="G17" s="651"/>
      <c r="H17" s="649" t="s">
        <v>242</v>
      </c>
      <c r="I17" s="649"/>
      <c r="J17" s="651" t="s">
        <v>287</v>
      </c>
      <c r="K17" s="651" t="s">
        <v>16</v>
      </c>
      <c r="L17" s="648">
        <v>546.24</v>
      </c>
    </row>
    <row r="18" spans="1:12" x14ac:dyDescent="0.2">
      <c r="A18" s="652"/>
      <c r="B18" s="651"/>
      <c r="C18" s="654"/>
      <c r="D18" s="655"/>
      <c r="E18" s="651"/>
      <c r="F18" s="651"/>
      <c r="G18" s="651"/>
      <c r="H18" s="649"/>
      <c r="I18" s="649"/>
      <c r="J18" s="651"/>
      <c r="K18" s="651"/>
      <c r="L18" s="648"/>
    </row>
    <row r="19" spans="1:12" ht="24" x14ac:dyDescent="0.2">
      <c r="A19" s="652"/>
      <c r="B19" s="203" t="s">
        <v>6</v>
      </c>
      <c r="C19" s="207" t="s">
        <v>5</v>
      </c>
      <c r="D19" s="207" t="s">
        <v>288</v>
      </c>
      <c r="E19" s="207" t="s">
        <v>289</v>
      </c>
      <c r="F19" s="650"/>
      <c r="G19" s="650"/>
      <c r="H19" s="649" t="s">
        <v>290</v>
      </c>
      <c r="I19" s="649"/>
      <c r="J19" s="651" t="s">
        <v>287</v>
      </c>
      <c r="K19" s="651" t="s">
        <v>16</v>
      </c>
      <c r="L19" s="648">
        <v>138</v>
      </c>
    </row>
    <row r="20" spans="1:12" ht="24" x14ac:dyDescent="0.2">
      <c r="A20" s="652"/>
      <c r="B20" s="209" t="s">
        <v>571</v>
      </c>
      <c r="C20" s="209" t="s">
        <v>1961</v>
      </c>
      <c r="D20" s="211">
        <v>43497</v>
      </c>
      <c r="E20" s="209" t="s">
        <v>4244</v>
      </c>
      <c r="F20" s="650"/>
      <c r="G20" s="650"/>
      <c r="H20" s="649"/>
      <c r="I20" s="649"/>
      <c r="J20" s="651"/>
      <c r="K20" s="651"/>
      <c r="L20" s="648"/>
    </row>
    <row r="21" spans="1:12" ht="24" x14ac:dyDescent="0.2">
      <c r="A21" s="652">
        <v>1703</v>
      </c>
      <c r="B21" s="203" t="s">
        <v>12</v>
      </c>
      <c r="C21" s="207" t="s">
        <v>11</v>
      </c>
      <c r="D21" s="207" t="s">
        <v>280</v>
      </c>
      <c r="E21" s="207" t="s">
        <v>281</v>
      </c>
      <c r="F21" s="653" t="s">
        <v>8</v>
      </c>
      <c r="G21" s="653"/>
      <c r="H21" s="650"/>
      <c r="I21" s="650"/>
      <c r="J21" s="650"/>
      <c r="K21" s="650"/>
      <c r="L21" s="650"/>
    </row>
    <row r="22" spans="1:12" x14ac:dyDescent="0.2">
      <c r="A22" s="652"/>
      <c r="B22" s="651" t="s">
        <v>5087</v>
      </c>
      <c r="C22" s="654" t="s">
        <v>5091</v>
      </c>
      <c r="D22" s="655">
        <v>43506</v>
      </c>
      <c r="E22" s="651" t="s">
        <v>607</v>
      </c>
      <c r="F22" s="651" t="s">
        <v>1557</v>
      </c>
      <c r="G22" s="651"/>
      <c r="H22" s="649" t="s">
        <v>286</v>
      </c>
      <c r="I22" s="649"/>
      <c r="J22" s="209" t="s">
        <v>287</v>
      </c>
      <c r="K22" s="209" t="s">
        <v>16</v>
      </c>
      <c r="L22" s="210">
        <v>540</v>
      </c>
    </row>
    <row r="23" spans="1:12" x14ac:dyDescent="0.2">
      <c r="A23" s="652"/>
      <c r="B23" s="651"/>
      <c r="C23" s="654"/>
      <c r="D23" s="655"/>
      <c r="E23" s="651"/>
      <c r="F23" s="651"/>
      <c r="G23" s="651"/>
      <c r="H23" s="649" t="s">
        <v>242</v>
      </c>
      <c r="I23" s="649"/>
      <c r="J23" s="651" t="s">
        <v>287</v>
      </c>
      <c r="K23" s="651" t="s">
        <v>16</v>
      </c>
      <c r="L23" s="648">
        <v>377.16</v>
      </c>
    </row>
    <row r="24" spans="1:12" x14ac:dyDescent="0.2">
      <c r="A24" s="652"/>
      <c r="B24" s="651"/>
      <c r="C24" s="654"/>
      <c r="D24" s="655"/>
      <c r="E24" s="651"/>
      <c r="F24" s="651"/>
      <c r="G24" s="651"/>
      <c r="H24" s="649"/>
      <c r="I24" s="649"/>
      <c r="J24" s="651"/>
      <c r="K24" s="651"/>
      <c r="L24" s="648"/>
    </row>
    <row r="25" spans="1:12" ht="24" x14ac:dyDescent="0.2">
      <c r="A25" s="652"/>
      <c r="B25" s="203" t="s">
        <v>6</v>
      </c>
      <c r="C25" s="207" t="s">
        <v>5</v>
      </c>
      <c r="D25" s="207" t="s">
        <v>288</v>
      </c>
      <c r="E25" s="207" t="s">
        <v>289</v>
      </c>
      <c r="F25" s="650"/>
      <c r="G25" s="650"/>
      <c r="H25" s="649" t="s">
        <v>290</v>
      </c>
      <c r="I25" s="649"/>
      <c r="J25" s="651" t="s">
        <v>287</v>
      </c>
      <c r="K25" s="651" t="s">
        <v>16</v>
      </c>
      <c r="L25" s="648">
        <v>89</v>
      </c>
    </row>
    <row r="26" spans="1:12" ht="24" x14ac:dyDescent="0.2">
      <c r="A26" s="652"/>
      <c r="B26" s="209" t="s">
        <v>571</v>
      </c>
      <c r="C26" s="209" t="s">
        <v>1557</v>
      </c>
      <c r="D26" s="211">
        <v>43508</v>
      </c>
      <c r="E26" s="209" t="s">
        <v>1368</v>
      </c>
      <c r="F26" s="650"/>
      <c r="G26" s="650"/>
      <c r="H26" s="649"/>
      <c r="I26" s="649"/>
      <c r="J26" s="651"/>
      <c r="K26" s="651"/>
      <c r="L26" s="648"/>
    </row>
    <row r="27" spans="1:12" ht="24" x14ac:dyDescent="0.2">
      <c r="A27" s="652">
        <v>1704</v>
      </c>
      <c r="B27" s="203" t="s">
        <v>12</v>
      </c>
      <c r="C27" s="207" t="s">
        <v>11</v>
      </c>
      <c r="D27" s="207" t="s">
        <v>280</v>
      </c>
      <c r="E27" s="207" t="s">
        <v>281</v>
      </c>
      <c r="F27" s="653" t="s">
        <v>8</v>
      </c>
      <c r="G27" s="653"/>
      <c r="H27" s="650"/>
      <c r="I27" s="650"/>
      <c r="J27" s="650"/>
      <c r="K27" s="650"/>
      <c r="L27" s="650"/>
    </row>
    <row r="28" spans="1:12" x14ac:dyDescent="0.2">
      <c r="A28" s="652"/>
      <c r="B28" s="651" t="s">
        <v>5087</v>
      </c>
      <c r="C28" s="654" t="s">
        <v>5092</v>
      </c>
      <c r="D28" s="655">
        <v>43529</v>
      </c>
      <c r="E28" s="651" t="s">
        <v>5093</v>
      </c>
      <c r="F28" s="651" t="s">
        <v>4328</v>
      </c>
      <c r="G28" s="651"/>
      <c r="H28" s="649" t="s">
        <v>286</v>
      </c>
      <c r="I28" s="649"/>
      <c r="J28" s="209" t="s">
        <v>287</v>
      </c>
      <c r="K28" s="209" t="s">
        <v>16</v>
      </c>
      <c r="L28" s="210">
        <v>100</v>
      </c>
    </row>
    <row r="29" spans="1:12" x14ac:dyDescent="0.2">
      <c r="A29" s="652"/>
      <c r="B29" s="651"/>
      <c r="C29" s="654"/>
      <c r="D29" s="655"/>
      <c r="E29" s="651"/>
      <c r="F29" s="651"/>
      <c r="G29" s="651"/>
      <c r="H29" s="649" t="s">
        <v>242</v>
      </c>
      <c r="I29" s="649"/>
      <c r="J29" s="209" t="s">
        <v>287</v>
      </c>
      <c r="K29" s="209" t="s">
        <v>16</v>
      </c>
      <c r="L29" s="210">
        <v>1350</v>
      </c>
    </row>
    <row r="30" spans="1:12" ht="24" x14ac:dyDescent="0.2">
      <c r="A30" s="652"/>
      <c r="B30" s="203" t="s">
        <v>6</v>
      </c>
      <c r="C30" s="207" t="s">
        <v>5</v>
      </c>
      <c r="D30" s="207" t="s">
        <v>288</v>
      </c>
      <c r="E30" s="207" t="s">
        <v>289</v>
      </c>
      <c r="F30" s="650"/>
      <c r="G30" s="650"/>
      <c r="H30" s="649" t="s">
        <v>290</v>
      </c>
      <c r="I30" s="649"/>
      <c r="J30" s="651" t="s">
        <v>287</v>
      </c>
      <c r="K30" s="651" t="s">
        <v>16</v>
      </c>
      <c r="L30" s="648">
        <v>70</v>
      </c>
    </row>
    <row r="31" spans="1:12" ht="24" x14ac:dyDescent="0.2">
      <c r="A31" s="652"/>
      <c r="B31" s="209" t="s">
        <v>571</v>
      </c>
      <c r="C31" s="209" t="s">
        <v>4328</v>
      </c>
      <c r="D31" s="211">
        <v>43535</v>
      </c>
      <c r="E31" s="209" t="s">
        <v>5094</v>
      </c>
      <c r="F31" s="650"/>
      <c r="G31" s="650"/>
      <c r="H31" s="649"/>
      <c r="I31" s="649"/>
      <c r="J31" s="651"/>
      <c r="K31" s="651"/>
      <c r="L31" s="648"/>
    </row>
    <row r="32" spans="1:12" ht="24" x14ac:dyDescent="0.2">
      <c r="A32" s="652">
        <v>1705</v>
      </c>
      <c r="B32" s="203" t="s">
        <v>12</v>
      </c>
      <c r="C32" s="207" t="s">
        <v>11</v>
      </c>
      <c r="D32" s="207" t="s">
        <v>280</v>
      </c>
      <c r="E32" s="207" t="s">
        <v>281</v>
      </c>
      <c r="F32" s="653" t="s">
        <v>8</v>
      </c>
      <c r="G32" s="653"/>
      <c r="H32" s="650"/>
      <c r="I32" s="650"/>
      <c r="J32" s="650"/>
      <c r="K32" s="650"/>
      <c r="L32" s="650"/>
    </row>
    <row r="33" spans="1:12" x14ac:dyDescent="0.2">
      <c r="A33" s="652"/>
      <c r="B33" s="651" t="s">
        <v>5087</v>
      </c>
      <c r="C33" s="654" t="s">
        <v>5095</v>
      </c>
      <c r="D33" s="655">
        <v>43537</v>
      </c>
      <c r="E33" s="651" t="s">
        <v>404</v>
      </c>
      <c r="F33" s="651" t="s">
        <v>405</v>
      </c>
      <c r="G33" s="651"/>
      <c r="H33" s="649" t="s">
        <v>286</v>
      </c>
      <c r="I33" s="649"/>
      <c r="J33" s="209" t="s">
        <v>287</v>
      </c>
      <c r="K33" s="209" t="s">
        <v>16</v>
      </c>
      <c r="L33" s="210">
        <v>404</v>
      </c>
    </row>
    <row r="34" spans="1:12" x14ac:dyDescent="0.2">
      <c r="A34" s="652"/>
      <c r="B34" s="651"/>
      <c r="C34" s="654"/>
      <c r="D34" s="655"/>
      <c r="E34" s="651"/>
      <c r="F34" s="651"/>
      <c r="G34" s="651"/>
      <c r="H34" s="649" t="s">
        <v>242</v>
      </c>
      <c r="I34" s="649"/>
      <c r="J34" s="209" t="s">
        <v>287</v>
      </c>
      <c r="K34" s="209" t="s">
        <v>287</v>
      </c>
      <c r="L34" s="210">
        <v>0</v>
      </c>
    </row>
    <row r="35" spans="1:12" ht="24" x14ac:dyDescent="0.2">
      <c r="A35" s="652"/>
      <c r="B35" s="203" t="s">
        <v>6</v>
      </c>
      <c r="C35" s="207" t="s">
        <v>5</v>
      </c>
      <c r="D35" s="207" t="s">
        <v>288</v>
      </c>
      <c r="E35" s="207" t="s">
        <v>289</v>
      </c>
      <c r="F35" s="650"/>
      <c r="G35" s="650"/>
      <c r="H35" s="649" t="s">
        <v>290</v>
      </c>
      <c r="I35" s="649"/>
      <c r="J35" s="651" t="s">
        <v>287</v>
      </c>
      <c r="K35" s="651" t="s">
        <v>287</v>
      </c>
      <c r="L35" s="648">
        <v>0</v>
      </c>
    </row>
    <row r="36" spans="1:12" ht="24" x14ac:dyDescent="0.2">
      <c r="A36" s="652"/>
      <c r="B36" s="209" t="s">
        <v>571</v>
      </c>
      <c r="C36" s="209" t="s">
        <v>405</v>
      </c>
      <c r="D36" s="211">
        <v>43540</v>
      </c>
      <c r="E36" s="209" t="s">
        <v>406</v>
      </c>
      <c r="F36" s="650"/>
      <c r="G36" s="650"/>
      <c r="H36" s="649"/>
      <c r="I36" s="649"/>
      <c r="J36" s="651"/>
      <c r="K36" s="651"/>
      <c r="L36" s="648"/>
    </row>
    <row r="37" spans="1:12" ht="24" x14ac:dyDescent="0.2">
      <c r="A37" s="652">
        <v>1706</v>
      </c>
      <c r="B37" s="203" t="s">
        <v>12</v>
      </c>
      <c r="C37" s="207" t="s">
        <v>11</v>
      </c>
      <c r="D37" s="207" t="s">
        <v>280</v>
      </c>
      <c r="E37" s="207" t="s">
        <v>281</v>
      </c>
      <c r="F37" s="653" t="s">
        <v>8</v>
      </c>
      <c r="G37" s="653"/>
      <c r="H37" s="650"/>
      <c r="I37" s="650"/>
      <c r="J37" s="650"/>
      <c r="K37" s="650"/>
      <c r="L37" s="650"/>
    </row>
    <row r="38" spans="1:12" x14ac:dyDescent="0.2">
      <c r="A38" s="652"/>
      <c r="B38" s="651" t="s">
        <v>5087</v>
      </c>
      <c r="C38" s="654" t="s">
        <v>5096</v>
      </c>
      <c r="D38" s="655">
        <v>43552</v>
      </c>
      <c r="E38" s="651" t="s">
        <v>432</v>
      </c>
      <c r="F38" s="651" t="s">
        <v>1419</v>
      </c>
      <c r="G38" s="651"/>
      <c r="H38" s="649" t="s">
        <v>286</v>
      </c>
      <c r="I38" s="649"/>
      <c r="J38" s="209" t="s">
        <v>287</v>
      </c>
      <c r="K38" s="209" t="s">
        <v>16</v>
      </c>
      <c r="L38" s="210">
        <v>236.25</v>
      </c>
    </row>
    <row r="39" spans="1:12" x14ac:dyDescent="0.2">
      <c r="A39" s="652"/>
      <c r="B39" s="651"/>
      <c r="C39" s="654"/>
      <c r="D39" s="655"/>
      <c r="E39" s="651"/>
      <c r="F39" s="651"/>
      <c r="G39" s="651"/>
      <c r="H39" s="649" t="s">
        <v>242</v>
      </c>
      <c r="I39" s="649"/>
      <c r="J39" s="651" t="s">
        <v>287</v>
      </c>
      <c r="K39" s="651" t="s">
        <v>16</v>
      </c>
      <c r="L39" s="648">
        <v>446.14</v>
      </c>
    </row>
    <row r="40" spans="1:12" x14ac:dyDescent="0.2">
      <c r="A40" s="652"/>
      <c r="B40" s="651"/>
      <c r="C40" s="654"/>
      <c r="D40" s="655"/>
      <c r="E40" s="651"/>
      <c r="F40" s="651"/>
      <c r="G40" s="651"/>
      <c r="H40" s="649"/>
      <c r="I40" s="649"/>
      <c r="J40" s="651"/>
      <c r="K40" s="651"/>
      <c r="L40" s="648"/>
    </row>
    <row r="41" spans="1:12" ht="24" x14ac:dyDescent="0.2">
      <c r="A41" s="652"/>
      <c r="B41" s="203" t="s">
        <v>6</v>
      </c>
      <c r="C41" s="207" t="s">
        <v>5</v>
      </c>
      <c r="D41" s="207" t="s">
        <v>288</v>
      </c>
      <c r="E41" s="207" t="s">
        <v>289</v>
      </c>
      <c r="F41" s="650"/>
      <c r="G41" s="650"/>
      <c r="H41" s="649" t="s">
        <v>290</v>
      </c>
      <c r="I41" s="649"/>
      <c r="J41" s="651" t="s">
        <v>287</v>
      </c>
      <c r="K41" s="651" t="s">
        <v>16</v>
      </c>
      <c r="L41" s="648">
        <v>140</v>
      </c>
    </row>
    <row r="42" spans="1:12" ht="24" x14ac:dyDescent="0.2">
      <c r="A42" s="652"/>
      <c r="B42" s="209" t="s">
        <v>571</v>
      </c>
      <c r="C42" s="209" t="s">
        <v>1419</v>
      </c>
      <c r="D42" s="211">
        <v>43555</v>
      </c>
      <c r="E42" s="209" t="s">
        <v>4086</v>
      </c>
      <c r="F42" s="650"/>
      <c r="G42" s="650"/>
      <c r="H42" s="649"/>
      <c r="I42" s="649"/>
      <c r="J42" s="651"/>
      <c r="K42" s="651"/>
      <c r="L42" s="648"/>
    </row>
    <row r="43" spans="1:12" ht="24" x14ac:dyDescent="0.2">
      <c r="A43" s="652">
        <v>1707</v>
      </c>
      <c r="B43" s="203" t="s">
        <v>12</v>
      </c>
      <c r="C43" s="207" t="s">
        <v>11</v>
      </c>
      <c r="D43" s="207" t="s">
        <v>280</v>
      </c>
      <c r="E43" s="207" t="s">
        <v>281</v>
      </c>
      <c r="F43" s="653" t="s">
        <v>8</v>
      </c>
      <c r="G43" s="653"/>
      <c r="H43" s="650"/>
      <c r="I43" s="650"/>
      <c r="J43" s="650"/>
      <c r="K43" s="650"/>
      <c r="L43" s="650"/>
    </row>
    <row r="44" spans="1:12" x14ac:dyDescent="0.2">
      <c r="A44" s="652"/>
      <c r="B44" s="651" t="s">
        <v>5097</v>
      </c>
      <c r="C44" s="654" t="s">
        <v>5098</v>
      </c>
      <c r="D44" s="655">
        <v>43406</v>
      </c>
      <c r="E44" s="651" t="s">
        <v>896</v>
      </c>
      <c r="F44" s="651" t="s">
        <v>1961</v>
      </c>
      <c r="G44" s="651"/>
      <c r="H44" s="649" t="s">
        <v>286</v>
      </c>
      <c r="I44" s="649"/>
      <c r="J44" s="209" t="s">
        <v>287</v>
      </c>
      <c r="K44" s="209" t="s">
        <v>16</v>
      </c>
      <c r="L44" s="210">
        <v>169.86</v>
      </c>
    </row>
    <row r="45" spans="1:12" x14ac:dyDescent="0.2">
      <c r="A45" s="652"/>
      <c r="B45" s="651"/>
      <c r="C45" s="654"/>
      <c r="D45" s="655"/>
      <c r="E45" s="651"/>
      <c r="F45" s="651"/>
      <c r="G45" s="651"/>
      <c r="H45" s="649" t="s">
        <v>242</v>
      </c>
      <c r="I45" s="649"/>
      <c r="J45" s="209" t="s">
        <v>287</v>
      </c>
      <c r="K45" s="209" t="s">
        <v>16</v>
      </c>
      <c r="L45" s="210">
        <v>264</v>
      </c>
    </row>
    <row r="46" spans="1:12" ht="24" x14ac:dyDescent="0.2">
      <c r="A46" s="652"/>
      <c r="B46" s="203" t="s">
        <v>6</v>
      </c>
      <c r="C46" s="207" t="s">
        <v>5</v>
      </c>
      <c r="D46" s="207" t="s">
        <v>288</v>
      </c>
      <c r="E46" s="207" t="s">
        <v>289</v>
      </c>
      <c r="F46" s="650"/>
      <c r="G46" s="650"/>
      <c r="H46" s="649" t="s">
        <v>290</v>
      </c>
      <c r="I46" s="649"/>
      <c r="J46" s="651" t="s">
        <v>287</v>
      </c>
      <c r="K46" s="651" t="s">
        <v>287</v>
      </c>
      <c r="L46" s="648">
        <v>0</v>
      </c>
    </row>
    <row r="47" spans="1:12" ht="36" x14ac:dyDescent="0.2">
      <c r="A47" s="652"/>
      <c r="B47" s="209" t="s">
        <v>5099</v>
      </c>
      <c r="C47" s="209" t="s">
        <v>1961</v>
      </c>
      <c r="D47" s="211">
        <v>43407</v>
      </c>
      <c r="E47" s="209" t="s">
        <v>1847</v>
      </c>
      <c r="F47" s="650"/>
      <c r="G47" s="650"/>
      <c r="H47" s="649"/>
      <c r="I47" s="649"/>
      <c r="J47" s="651"/>
      <c r="K47" s="651"/>
      <c r="L47" s="648"/>
    </row>
    <row r="48" spans="1:12" ht="24" x14ac:dyDescent="0.2">
      <c r="A48" s="652">
        <v>1708</v>
      </c>
      <c r="B48" s="203" t="s">
        <v>12</v>
      </c>
      <c r="C48" s="207" t="s">
        <v>11</v>
      </c>
      <c r="D48" s="207" t="s">
        <v>280</v>
      </c>
      <c r="E48" s="207" t="s">
        <v>281</v>
      </c>
      <c r="F48" s="653" t="s">
        <v>8</v>
      </c>
      <c r="G48" s="653"/>
      <c r="H48" s="650"/>
      <c r="I48" s="650"/>
      <c r="J48" s="650"/>
      <c r="K48" s="650"/>
      <c r="L48" s="650"/>
    </row>
    <row r="49" spans="1:12" x14ac:dyDescent="0.2">
      <c r="A49" s="652"/>
      <c r="B49" s="651" t="s">
        <v>5097</v>
      </c>
      <c r="C49" s="654" t="s">
        <v>5100</v>
      </c>
      <c r="D49" s="655">
        <v>43412</v>
      </c>
      <c r="E49" s="651" t="s">
        <v>423</v>
      </c>
      <c r="F49" s="651" t="s">
        <v>855</v>
      </c>
      <c r="G49" s="651"/>
      <c r="H49" s="649" t="s">
        <v>286</v>
      </c>
      <c r="I49" s="649"/>
      <c r="J49" s="209" t="s">
        <v>287</v>
      </c>
      <c r="K49" s="209" t="s">
        <v>16</v>
      </c>
      <c r="L49" s="210">
        <v>230</v>
      </c>
    </row>
    <row r="50" spans="1:12" x14ac:dyDescent="0.2">
      <c r="A50" s="652"/>
      <c r="B50" s="651"/>
      <c r="C50" s="654"/>
      <c r="D50" s="655"/>
      <c r="E50" s="651"/>
      <c r="F50" s="651"/>
      <c r="G50" s="651"/>
      <c r="H50" s="649" t="s">
        <v>242</v>
      </c>
      <c r="I50" s="649"/>
      <c r="J50" s="209" t="s">
        <v>287</v>
      </c>
      <c r="K50" s="209" t="s">
        <v>16</v>
      </c>
      <c r="L50" s="210">
        <v>347.96</v>
      </c>
    </row>
    <row r="51" spans="1:12" ht="24" x14ac:dyDescent="0.2">
      <c r="A51" s="652"/>
      <c r="B51" s="203" t="s">
        <v>6</v>
      </c>
      <c r="C51" s="207" t="s">
        <v>5</v>
      </c>
      <c r="D51" s="207" t="s">
        <v>288</v>
      </c>
      <c r="E51" s="207" t="s">
        <v>289</v>
      </c>
      <c r="F51" s="650"/>
      <c r="G51" s="650"/>
      <c r="H51" s="649" t="s">
        <v>290</v>
      </c>
      <c r="I51" s="649"/>
      <c r="J51" s="651" t="s">
        <v>287</v>
      </c>
      <c r="K51" s="651" t="s">
        <v>287</v>
      </c>
      <c r="L51" s="648">
        <v>0</v>
      </c>
    </row>
    <row r="52" spans="1:12" ht="36" x14ac:dyDescent="0.2">
      <c r="A52" s="652"/>
      <c r="B52" s="209" t="s">
        <v>5099</v>
      </c>
      <c r="C52" s="209" t="s">
        <v>855</v>
      </c>
      <c r="D52" s="211">
        <v>43414</v>
      </c>
      <c r="E52" s="209" t="s">
        <v>411</v>
      </c>
      <c r="F52" s="650"/>
      <c r="G52" s="650"/>
      <c r="H52" s="649"/>
      <c r="I52" s="649"/>
      <c r="J52" s="651"/>
      <c r="K52" s="651"/>
      <c r="L52" s="648"/>
    </row>
    <row r="53" spans="1:12" ht="24" x14ac:dyDescent="0.2">
      <c r="A53" s="652">
        <v>1709</v>
      </c>
      <c r="B53" s="203" t="s">
        <v>12</v>
      </c>
      <c r="C53" s="207" t="s">
        <v>11</v>
      </c>
      <c r="D53" s="207" t="s">
        <v>280</v>
      </c>
      <c r="E53" s="207" t="s">
        <v>281</v>
      </c>
      <c r="F53" s="653" t="s">
        <v>8</v>
      </c>
      <c r="G53" s="653"/>
      <c r="H53" s="650"/>
      <c r="I53" s="650"/>
      <c r="J53" s="650"/>
      <c r="K53" s="650"/>
      <c r="L53" s="650"/>
    </row>
    <row r="54" spans="1:12" x14ac:dyDescent="0.2">
      <c r="A54" s="652"/>
      <c r="B54" s="651" t="s">
        <v>5097</v>
      </c>
      <c r="C54" s="654" t="s">
        <v>5101</v>
      </c>
      <c r="D54" s="655">
        <v>43450</v>
      </c>
      <c r="E54" s="651" t="s">
        <v>2829</v>
      </c>
      <c r="F54" s="651" t="s">
        <v>405</v>
      </c>
      <c r="G54" s="651"/>
      <c r="H54" s="649" t="s">
        <v>286</v>
      </c>
      <c r="I54" s="649"/>
      <c r="J54" s="209" t="s">
        <v>287</v>
      </c>
      <c r="K54" s="209" t="s">
        <v>16</v>
      </c>
      <c r="L54" s="210">
        <v>606</v>
      </c>
    </row>
    <row r="55" spans="1:12" x14ac:dyDescent="0.2">
      <c r="A55" s="652"/>
      <c r="B55" s="651"/>
      <c r="C55" s="654"/>
      <c r="D55" s="655"/>
      <c r="E55" s="651"/>
      <c r="F55" s="651"/>
      <c r="G55" s="651"/>
      <c r="H55" s="649" t="s">
        <v>242</v>
      </c>
      <c r="I55" s="649"/>
      <c r="J55" s="209" t="s">
        <v>287</v>
      </c>
      <c r="K55" s="209" t="s">
        <v>287</v>
      </c>
      <c r="L55" s="210">
        <v>0</v>
      </c>
    </row>
    <row r="56" spans="1:12" ht="24" x14ac:dyDescent="0.2">
      <c r="A56" s="652"/>
      <c r="B56" s="203" t="s">
        <v>6</v>
      </c>
      <c r="C56" s="207" t="s">
        <v>5</v>
      </c>
      <c r="D56" s="207" t="s">
        <v>288</v>
      </c>
      <c r="E56" s="207" t="s">
        <v>289</v>
      </c>
      <c r="F56" s="650"/>
      <c r="G56" s="650"/>
      <c r="H56" s="649" t="s">
        <v>290</v>
      </c>
      <c r="I56" s="649"/>
      <c r="J56" s="651" t="s">
        <v>287</v>
      </c>
      <c r="K56" s="651" t="s">
        <v>287</v>
      </c>
      <c r="L56" s="648">
        <v>0</v>
      </c>
    </row>
    <row r="57" spans="1:12" ht="36" x14ac:dyDescent="0.2">
      <c r="A57" s="652"/>
      <c r="B57" s="209" t="s">
        <v>5099</v>
      </c>
      <c r="C57" s="209" t="s">
        <v>405</v>
      </c>
      <c r="D57" s="211">
        <v>43453</v>
      </c>
      <c r="E57" s="209" t="s">
        <v>5102</v>
      </c>
      <c r="F57" s="650"/>
      <c r="G57" s="650"/>
      <c r="H57" s="649"/>
      <c r="I57" s="649"/>
      <c r="J57" s="651"/>
      <c r="K57" s="651"/>
      <c r="L57" s="648"/>
    </row>
    <row r="58" spans="1:12" ht="24" x14ac:dyDescent="0.2">
      <c r="A58" s="652">
        <v>1710</v>
      </c>
      <c r="B58" s="203" t="s">
        <v>12</v>
      </c>
      <c r="C58" s="207" t="s">
        <v>11</v>
      </c>
      <c r="D58" s="207" t="s">
        <v>280</v>
      </c>
      <c r="E58" s="207" t="s">
        <v>281</v>
      </c>
      <c r="F58" s="653" t="s">
        <v>8</v>
      </c>
      <c r="G58" s="653"/>
      <c r="H58" s="650"/>
      <c r="I58" s="650"/>
      <c r="J58" s="650"/>
      <c r="K58" s="650"/>
      <c r="L58" s="650"/>
    </row>
    <row r="59" spans="1:12" x14ac:dyDescent="0.2">
      <c r="A59" s="652"/>
      <c r="B59" s="651" t="s">
        <v>5103</v>
      </c>
      <c r="C59" s="651" t="s">
        <v>5104</v>
      </c>
      <c r="D59" s="655">
        <v>43436</v>
      </c>
      <c r="E59" s="651" t="s">
        <v>5105</v>
      </c>
      <c r="F59" s="651" t="s">
        <v>4449</v>
      </c>
      <c r="G59" s="651"/>
      <c r="H59" s="649" t="s">
        <v>286</v>
      </c>
      <c r="I59" s="649"/>
      <c r="J59" s="209" t="s">
        <v>287</v>
      </c>
      <c r="K59" s="209" t="s">
        <v>16</v>
      </c>
      <c r="L59" s="210">
        <v>546</v>
      </c>
    </row>
    <row r="60" spans="1:12" x14ac:dyDescent="0.2">
      <c r="A60" s="652"/>
      <c r="B60" s="651"/>
      <c r="C60" s="651"/>
      <c r="D60" s="655"/>
      <c r="E60" s="651"/>
      <c r="F60" s="651"/>
      <c r="G60" s="651"/>
      <c r="H60" s="649" t="s">
        <v>242</v>
      </c>
      <c r="I60" s="649"/>
      <c r="J60" s="209" t="s">
        <v>287</v>
      </c>
      <c r="K60" s="209" t="s">
        <v>287</v>
      </c>
      <c r="L60" s="210">
        <v>0</v>
      </c>
    </row>
    <row r="61" spans="1:12" ht="24" x14ac:dyDescent="0.2">
      <c r="A61" s="652"/>
      <c r="B61" s="203" t="s">
        <v>6</v>
      </c>
      <c r="C61" s="207" t="s">
        <v>5</v>
      </c>
      <c r="D61" s="207" t="s">
        <v>288</v>
      </c>
      <c r="E61" s="207" t="s">
        <v>289</v>
      </c>
      <c r="F61" s="650"/>
      <c r="G61" s="650"/>
      <c r="H61" s="649" t="s">
        <v>290</v>
      </c>
      <c r="I61" s="649"/>
      <c r="J61" s="651" t="s">
        <v>287</v>
      </c>
      <c r="K61" s="651" t="s">
        <v>16</v>
      </c>
      <c r="L61" s="648">
        <v>1362.32</v>
      </c>
    </row>
    <row r="62" spans="1:12" ht="24" x14ac:dyDescent="0.2">
      <c r="A62" s="652"/>
      <c r="B62" s="209" t="s">
        <v>5106</v>
      </c>
      <c r="C62" s="209" t="s">
        <v>4449</v>
      </c>
      <c r="D62" s="211">
        <v>43440</v>
      </c>
      <c r="E62" s="209" t="s">
        <v>2573</v>
      </c>
      <c r="F62" s="650"/>
      <c r="G62" s="650"/>
      <c r="H62" s="649"/>
      <c r="I62" s="649"/>
      <c r="J62" s="651"/>
      <c r="K62" s="651"/>
      <c r="L62" s="648"/>
    </row>
    <row r="63" spans="1:12" ht="24" x14ac:dyDescent="0.2">
      <c r="A63" s="652">
        <v>1711</v>
      </c>
      <c r="B63" s="203" t="s">
        <v>12</v>
      </c>
      <c r="C63" s="207" t="s">
        <v>11</v>
      </c>
      <c r="D63" s="207" t="s">
        <v>280</v>
      </c>
      <c r="E63" s="207" t="s">
        <v>281</v>
      </c>
      <c r="F63" s="653" t="s">
        <v>8</v>
      </c>
      <c r="G63" s="653"/>
      <c r="H63" s="650"/>
      <c r="I63" s="650"/>
      <c r="J63" s="650"/>
      <c r="K63" s="650"/>
      <c r="L63" s="650"/>
    </row>
    <row r="64" spans="1:12" x14ac:dyDescent="0.2">
      <c r="A64" s="652"/>
      <c r="B64" s="651" t="s">
        <v>5103</v>
      </c>
      <c r="C64" s="654" t="s">
        <v>5107</v>
      </c>
      <c r="D64" s="655">
        <v>43519</v>
      </c>
      <c r="E64" s="651" t="s">
        <v>306</v>
      </c>
      <c r="F64" s="651" t="s">
        <v>5108</v>
      </c>
      <c r="G64" s="651"/>
      <c r="H64" s="649" t="s">
        <v>286</v>
      </c>
      <c r="I64" s="649"/>
      <c r="J64" s="209" t="s">
        <v>287</v>
      </c>
      <c r="K64" s="209" t="s">
        <v>16</v>
      </c>
      <c r="L64" s="210">
        <v>687</v>
      </c>
    </row>
    <row r="65" spans="1:12" x14ac:dyDescent="0.2">
      <c r="A65" s="652"/>
      <c r="B65" s="651"/>
      <c r="C65" s="654"/>
      <c r="D65" s="655"/>
      <c r="E65" s="651"/>
      <c r="F65" s="651"/>
      <c r="G65" s="651"/>
      <c r="H65" s="649" t="s">
        <v>242</v>
      </c>
      <c r="I65" s="649"/>
      <c r="J65" s="209" t="s">
        <v>287</v>
      </c>
      <c r="K65" s="209" t="s">
        <v>287</v>
      </c>
      <c r="L65" s="210">
        <v>0</v>
      </c>
    </row>
    <row r="66" spans="1:12" ht="24" x14ac:dyDescent="0.2">
      <c r="A66" s="652"/>
      <c r="B66" s="203" t="s">
        <v>6</v>
      </c>
      <c r="C66" s="207" t="s">
        <v>5</v>
      </c>
      <c r="D66" s="207" t="s">
        <v>288</v>
      </c>
      <c r="E66" s="207" t="s">
        <v>289</v>
      </c>
      <c r="F66" s="650"/>
      <c r="G66" s="650"/>
      <c r="H66" s="649" t="s">
        <v>290</v>
      </c>
      <c r="I66" s="649"/>
      <c r="J66" s="651" t="s">
        <v>287</v>
      </c>
      <c r="K66" s="651" t="s">
        <v>16</v>
      </c>
      <c r="L66" s="648">
        <v>139</v>
      </c>
    </row>
    <row r="67" spans="1:12" ht="24" x14ac:dyDescent="0.2">
      <c r="A67" s="652"/>
      <c r="B67" s="209" t="s">
        <v>5106</v>
      </c>
      <c r="C67" s="209" t="s">
        <v>5108</v>
      </c>
      <c r="D67" s="211">
        <v>43522</v>
      </c>
      <c r="E67" s="209" t="s">
        <v>3909</v>
      </c>
      <c r="F67" s="650"/>
      <c r="G67" s="650"/>
      <c r="H67" s="649"/>
      <c r="I67" s="649"/>
      <c r="J67" s="651"/>
      <c r="K67" s="651"/>
      <c r="L67" s="648"/>
    </row>
    <row r="68" spans="1:12" ht="24" x14ac:dyDescent="0.2">
      <c r="A68" s="652">
        <v>1712</v>
      </c>
      <c r="B68" s="203" t="s">
        <v>12</v>
      </c>
      <c r="C68" s="207" t="s">
        <v>11</v>
      </c>
      <c r="D68" s="207" t="s">
        <v>280</v>
      </c>
      <c r="E68" s="207" t="s">
        <v>281</v>
      </c>
      <c r="F68" s="653" t="s">
        <v>8</v>
      </c>
      <c r="G68" s="653"/>
      <c r="H68" s="650"/>
      <c r="I68" s="650"/>
      <c r="J68" s="650"/>
      <c r="K68" s="650"/>
      <c r="L68" s="650"/>
    </row>
    <row r="69" spans="1:12" x14ac:dyDescent="0.2">
      <c r="A69" s="652"/>
      <c r="B69" s="651" t="s">
        <v>5109</v>
      </c>
      <c r="C69" s="654" t="s">
        <v>5110</v>
      </c>
      <c r="D69" s="655">
        <v>43540</v>
      </c>
      <c r="E69" s="651" t="s">
        <v>5111</v>
      </c>
      <c r="F69" s="651" t="s">
        <v>1527</v>
      </c>
      <c r="G69" s="651"/>
      <c r="H69" s="649" t="s">
        <v>286</v>
      </c>
      <c r="I69" s="649"/>
      <c r="J69" s="209" t="s">
        <v>287</v>
      </c>
      <c r="K69" s="209" t="s">
        <v>16</v>
      </c>
      <c r="L69" s="210">
        <v>843.83</v>
      </c>
    </row>
    <row r="70" spans="1:12" x14ac:dyDescent="0.2">
      <c r="A70" s="652"/>
      <c r="B70" s="651"/>
      <c r="C70" s="654"/>
      <c r="D70" s="655"/>
      <c r="E70" s="651"/>
      <c r="F70" s="651"/>
      <c r="G70" s="651"/>
      <c r="H70" s="649" t="s">
        <v>242</v>
      </c>
      <c r="I70" s="649"/>
      <c r="J70" s="651" t="s">
        <v>287</v>
      </c>
      <c r="K70" s="651" t="s">
        <v>16</v>
      </c>
      <c r="L70" s="648">
        <v>1983</v>
      </c>
    </row>
    <row r="71" spans="1:12" x14ac:dyDescent="0.2">
      <c r="A71" s="652"/>
      <c r="B71" s="651"/>
      <c r="C71" s="654"/>
      <c r="D71" s="655"/>
      <c r="E71" s="651"/>
      <c r="F71" s="651"/>
      <c r="G71" s="651"/>
      <c r="H71" s="649"/>
      <c r="I71" s="649"/>
      <c r="J71" s="651"/>
      <c r="K71" s="651"/>
      <c r="L71" s="648"/>
    </row>
    <row r="72" spans="1:12" ht="24" x14ac:dyDescent="0.2">
      <c r="A72" s="652"/>
      <c r="B72" s="203" t="s">
        <v>6</v>
      </c>
      <c r="C72" s="207" t="s">
        <v>5</v>
      </c>
      <c r="D72" s="207" t="s">
        <v>288</v>
      </c>
      <c r="E72" s="207" t="s">
        <v>289</v>
      </c>
      <c r="F72" s="650"/>
      <c r="G72" s="650"/>
      <c r="H72" s="649" t="s">
        <v>290</v>
      </c>
      <c r="I72" s="649"/>
      <c r="J72" s="651" t="s">
        <v>287</v>
      </c>
      <c r="K72" s="651" t="s">
        <v>16</v>
      </c>
      <c r="L72" s="648">
        <v>235.88</v>
      </c>
    </row>
    <row r="73" spans="1:12" ht="24" x14ac:dyDescent="0.2">
      <c r="A73" s="652"/>
      <c r="B73" s="209" t="s">
        <v>2836</v>
      </c>
      <c r="C73" s="209" t="s">
        <v>1527</v>
      </c>
      <c r="D73" s="211">
        <v>43548</v>
      </c>
      <c r="E73" s="209" t="s">
        <v>5112</v>
      </c>
      <c r="F73" s="650"/>
      <c r="G73" s="650"/>
      <c r="H73" s="649"/>
      <c r="I73" s="649"/>
      <c r="J73" s="651"/>
      <c r="K73" s="651"/>
      <c r="L73" s="648"/>
    </row>
    <row r="74" spans="1:12" ht="24" x14ac:dyDescent="0.2">
      <c r="A74" s="652">
        <v>1713</v>
      </c>
      <c r="B74" s="203" t="s">
        <v>12</v>
      </c>
      <c r="C74" s="207" t="s">
        <v>11</v>
      </c>
      <c r="D74" s="207" t="s">
        <v>280</v>
      </c>
      <c r="E74" s="207" t="s">
        <v>281</v>
      </c>
      <c r="F74" s="653" t="s">
        <v>8</v>
      </c>
      <c r="G74" s="653"/>
      <c r="H74" s="650"/>
      <c r="I74" s="650"/>
      <c r="J74" s="650"/>
      <c r="K74" s="650"/>
      <c r="L74" s="650"/>
    </row>
    <row r="75" spans="1:12" x14ac:dyDescent="0.2">
      <c r="A75" s="652"/>
      <c r="B75" s="651" t="s">
        <v>5113</v>
      </c>
      <c r="C75" s="654" t="s">
        <v>5114</v>
      </c>
      <c r="D75" s="655">
        <v>43392</v>
      </c>
      <c r="E75" s="651" t="s">
        <v>1244</v>
      </c>
      <c r="F75" s="651" t="s">
        <v>2018</v>
      </c>
      <c r="G75" s="651"/>
      <c r="H75" s="649" t="s">
        <v>286</v>
      </c>
      <c r="I75" s="649"/>
      <c r="J75" s="209" t="s">
        <v>287</v>
      </c>
      <c r="K75" s="209" t="s">
        <v>16</v>
      </c>
      <c r="L75" s="210">
        <v>1363.44</v>
      </c>
    </row>
    <row r="76" spans="1:12" x14ac:dyDescent="0.2">
      <c r="A76" s="652"/>
      <c r="B76" s="651"/>
      <c r="C76" s="654"/>
      <c r="D76" s="655"/>
      <c r="E76" s="651"/>
      <c r="F76" s="651"/>
      <c r="G76" s="651"/>
      <c r="H76" s="649" t="s">
        <v>242</v>
      </c>
      <c r="I76" s="649"/>
      <c r="J76" s="209" t="s">
        <v>287</v>
      </c>
      <c r="K76" s="209" t="s">
        <v>16</v>
      </c>
      <c r="L76" s="210">
        <v>712.64</v>
      </c>
    </row>
    <row r="77" spans="1:12" ht="24" x14ac:dyDescent="0.2">
      <c r="A77" s="652"/>
      <c r="B77" s="203" t="s">
        <v>6</v>
      </c>
      <c r="C77" s="207" t="s">
        <v>5</v>
      </c>
      <c r="D77" s="207" t="s">
        <v>288</v>
      </c>
      <c r="E77" s="207" t="s">
        <v>289</v>
      </c>
      <c r="F77" s="650"/>
      <c r="G77" s="650"/>
      <c r="H77" s="649" t="s">
        <v>290</v>
      </c>
      <c r="I77" s="649"/>
      <c r="J77" s="651" t="s">
        <v>287</v>
      </c>
      <c r="K77" s="651" t="s">
        <v>16</v>
      </c>
      <c r="L77" s="648">
        <v>675</v>
      </c>
    </row>
    <row r="78" spans="1:12" ht="24" x14ac:dyDescent="0.2">
      <c r="A78" s="652"/>
      <c r="B78" s="209" t="s">
        <v>291</v>
      </c>
      <c r="C78" s="209" t="s">
        <v>2018</v>
      </c>
      <c r="D78" s="211">
        <v>43399</v>
      </c>
      <c r="E78" s="209" t="s">
        <v>5115</v>
      </c>
      <c r="F78" s="650"/>
      <c r="G78" s="650"/>
      <c r="H78" s="649"/>
      <c r="I78" s="649"/>
      <c r="J78" s="651"/>
      <c r="K78" s="651"/>
      <c r="L78" s="648"/>
    </row>
    <row r="79" spans="1:12" ht="24" x14ac:dyDescent="0.2">
      <c r="A79" s="652">
        <v>1714</v>
      </c>
      <c r="B79" s="203" t="s">
        <v>12</v>
      </c>
      <c r="C79" s="207" t="s">
        <v>11</v>
      </c>
      <c r="D79" s="207" t="s">
        <v>280</v>
      </c>
      <c r="E79" s="207" t="s">
        <v>281</v>
      </c>
      <c r="F79" s="653" t="s">
        <v>8</v>
      </c>
      <c r="G79" s="653"/>
      <c r="H79" s="650"/>
      <c r="I79" s="650"/>
      <c r="J79" s="650"/>
      <c r="K79" s="650"/>
      <c r="L79" s="650"/>
    </row>
    <row r="80" spans="1:12" x14ac:dyDescent="0.2">
      <c r="A80" s="652"/>
      <c r="B80" s="651" t="s">
        <v>5116</v>
      </c>
      <c r="C80" s="654" t="s">
        <v>5117</v>
      </c>
      <c r="D80" s="655">
        <v>43400</v>
      </c>
      <c r="E80" s="651" t="s">
        <v>628</v>
      </c>
      <c r="F80" s="651" t="s">
        <v>2751</v>
      </c>
      <c r="G80" s="651"/>
      <c r="H80" s="649" t="s">
        <v>286</v>
      </c>
      <c r="I80" s="649"/>
      <c r="J80" s="209" t="s">
        <v>287</v>
      </c>
      <c r="K80" s="209" t="s">
        <v>16</v>
      </c>
      <c r="L80" s="210">
        <v>500</v>
      </c>
    </row>
    <row r="81" spans="1:12" x14ac:dyDescent="0.2">
      <c r="A81" s="652"/>
      <c r="B81" s="651"/>
      <c r="C81" s="654"/>
      <c r="D81" s="655"/>
      <c r="E81" s="651"/>
      <c r="F81" s="651"/>
      <c r="G81" s="651"/>
      <c r="H81" s="649" t="s">
        <v>242</v>
      </c>
      <c r="I81" s="649"/>
      <c r="J81" s="209" t="s">
        <v>287</v>
      </c>
      <c r="K81" s="209" t="s">
        <v>287</v>
      </c>
      <c r="L81" s="210">
        <v>0</v>
      </c>
    </row>
    <row r="82" spans="1:12" ht="24" x14ac:dyDescent="0.2">
      <c r="A82" s="652"/>
      <c r="B82" s="203" t="s">
        <v>6</v>
      </c>
      <c r="C82" s="207" t="s">
        <v>5</v>
      </c>
      <c r="D82" s="207" t="s">
        <v>288</v>
      </c>
      <c r="E82" s="207" t="s">
        <v>289</v>
      </c>
      <c r="F82" s="650"/>
      <c r="G82" s="650"/>
      <c r="H82" s="649" t="s">
        <v>290</v>
      </c>
      <c r="I82" s="649"/>
      <c r="J82" s="651" t="s">
        <v>287</v>
      </c>
      <c r="K82" s="651" t="s">
        <v>287</v>
      </c>
      <c r="L82" s="648">
        <v>0</v>
      </c>
    </row>
    <row r="83" spans="1:12" ht="24" x14ac:dyDescent="0.2">
      <c r="A83" s="652"/>
      <c r="B83" s="209" t="s">
        <v>401</v>
      </c>
      <c r="C83" s="209" t="s">
        <v>2751</v>
      </c>
      <c r="D83" s="211">
        <v>43403</v>
      </c>
      <c r="E83" s="209" t="s">
        <v>2752</v>
      </c>
      <c r="F83" s="650"/>
      <c r="G83" s="650"/>
      <c r="H83" s="649"/>
      <c r="I83" s="649"/>
      <c r="J83" s="651"/>
      <c r="K83" s="651"/>
      <c r="L83" s="648"/>
    </row>
    <row r="84" spans="1:12" ht="24" x14ac:dyDescent="0.2">
      <c r="A84" s="652">
        <v>1715</v>
      </c>
      <c r="B84" s="203" t="s">
        <v>12</v>
      </c>
      <c r="C84" s="207" t="s">
        <v>11</v>
      </c>
      <c r="D84" s="207" t="s">
        <v>280</v>
      </c>
      <c r="E84" s="207" t="s">
        <v>281</v>
      </c>
      <c r="F84" s="653" t="s">
        <v>8</v>
      </c>
      <c r="G84" s="653"/>
      <c r="H84" s="650"/>
      <c r="I84" s="650"/>
      <c r="J84" s="650"/>
      <c r="K84" s="650"/>
      <c r="L84" s="650"/>
    </row>
    <row r="85" spans="1:12" x14ac:dyDescent="0.2">
      <c r="A85" s="652"/>
      <c r="B85" s="651" t="s">
        <v>5118</v>
      </c>
      <c r="C85" s="654" t="s">
        <v>5119</v>
      </c>
      <c r="D85" s="655">
        <v>43398</v>
      </c>
      <c r="E85" s="651" t="s">
        <v>779</v>
      </c>
      <c r="F85" s="651" t="s">
        <v>5120</v>
      </c>
      <c r="G85" s="651"/>
      <c r="H85" s="649" t="s">
        <v>286</v>
      </c>
      <c r="I85" s="649"/>
      <c r="J85" s="209" t="s">
        <v>287</v>
      </c>
      <c r="K85" s="209" t="s">
        <v>16</v>
      </c>
      <c r="L85" s="210">
        <v>1260.5999999999999</v>
      </c>
    </row>
    <row r="86" spans="1:12" x14ac:dyDescent="0.2">
      <c r="A86" s="652"/>
      <c r="B86" s="651"/>
      <c r="C86" s="654"/>
      <c r="D86" s="655"/>
      <c r="E86" s="651"/>
      <c r="F86" s="651"/>
      <c r="G86" s="651"/>
      <c r="H86" s="649" t="s">
        <v>242</v>
      </c>
      <c r="I86" s="649"/>
      <c r="J86" s="651" t="s">
        <v>287</v>
      </c>
      <c r="K86" s="651" t="s">
        <v>16</v>
      </c>
      <c r="L86" s="648">
        <v>2485.23</v>
      </c>
    </row>
    <row r="87" spans="1:12" x14ac:dyDescent="0.2">
      <c r="A87" s="652"/>
      <c r="B87" s="651"/>
      <c r="C87" s="654"/>
      <c r="D87" s="655"/>
      <c r="E87" s="651"/>
      <c r="F87" s="651"/>
      <c r="G87" s="651"/>
      <c r="H87" s="649"/>
      <c r="I87" s="649"/>
      <c r="J87" s="651"/>
      <c r="K87" s="651"/>
      <c r="L87" s="648"/>
    </row>
    <row r="88" spans="1:12" ht="24" x14ac:dyDescent="0.2">
      <c r="A88" s="652"/>
      <c r="B88" s="203" t="s">
        <v>6</v>
      </c>
      <c r="C88" s="207" t="s">
        <v>5</v>
      </c>
      <c r="D88" s="207" t="s">
        <v>288</v>
      </c>
      <c r="E88" s="207" t="s">
        <v>289</v>
      </c>
      <c r="F88" s="650"/>
      <c r="G88" s="650"/>
      <c r="H88" s="649" t="s">
        <v>290</v>
      </c>
      <c r="I88" s="649"/>
      <c r="J88" s="651" t="s">
        <v>287</v>
      </c>
      <c r="K88" s="651" t="s">
        <v>16</v>
      </c>
      <c r="L88" s="648">
        <v>100</v>
      </c>
    </row>
    <row r="89" spans="1:12" ht="24" x14ac:dyDescent="0.2">
      <c r="A89" s="652"/>
      <c r="B89" s="209" t="s">
        <v>291</v>
      </c>
      <c r="C89" s="209" t="s">
        <v>5120</v>
      </c>
      <c r="D89" s="211">
        <v>43408</v>
      </c>
      <c r="E89" s="209" t="s">
        <v>5121</v>
      </c>
      <c r="F89" s="650"/>
      <c r="G89" s="650"/>
      <c r="H89" s="649"/>
      <c r="I89" s="649"/>
      <c r="J89" s="651"/>
      <c r="K89" s="651"/>
      <c r="L89" s="648"/>
    </row>
    <row r="90" spans="1:12" ht="24" x14ac:dyDescent="0.2">
      <c r="A90" s="652">
        <v>1716</v>
      </c>
      <c r="B90" s="203" t="s">
        <v>12</v>
      </c>
      <c r="C90" s="207" t="s">
        <v>11</v>
      </c>
      <c r="D90" s="207" t="s">
        <v>280</v>
      </c>
      <c r="E90" s="207" t="s">
        <v>281</v>
      </c>
      <c r="F90" s="653" t="s">
        <v>8</v>
      </c>
      <c r="G90" s="653"/>
      <c r="H90" s="650"/>
      <c r="I90" s="650"/>
      <c r="J90" s="650"/>
      <c r="K90" s="650"/>
      <c r="L90" s="650"/>
    </row>
    <row r="91" spans="1:12" x14ac:dyDescent="0.2">
      <c r="A91" s="652"/>
      <c r="B91" s="651" t="s">
        <v>5122</v>
      </c>
      <c r="C91" s="654" t="s">
        <v>5123</v>
      </c>
      <c r="D91" s="655">
        <v>43398</v>
      </c>
      <c r="E91" s="651" t="s">
        <v>423</v>
      </c>
      <c r="F91" s="651" t="s">
        <v>1967</v>
      </c>
      <c r="G91" s="651"/>
      <c r="H91" s="649" t="s">
        <v>286</v>
      </c>
      <c r="I91" s="649"/>
      <c r="J91" s="209" t="s">
        <v>287</v>
      </c>
      <c r="K91" s="209" t="s">
        <v>16</v>
      </c>
      <c r="L91" s="210">
        <v>271.44</v>
      </c>
    </row>
    <row r="92" spans="1:12" x14ac:dyDescent="0.2">
      <c r="A92" s="652"/>
      <c r="B92" s="651"/>
      <c r="C92" s="654"/>
      <c r="D92" s="655"/>
      <c r="E92" s="651"/>
      <c r="F92" s="651"/>
      <c r="G92" s="651"/>
      <c r="H92" s="649" t="s">
        <v>242</v>
      </c>
      <c r="I92" s="649"/>
      <c r="J92" s="651" t="s">
        <v>287</v>
      </c>
      <c r="K92" s="651" t="s">
        <v>287</v>
      </c>
      <c r="L92" s="648">
        <v>0</v>
      </c>
    </row>
    <row r="93" spans="1:12" x14ac:dyDescent="0.2">
      <c r="A93" s="652"/>
      <c r="B93" s="651"/>
      <c r="C93" s="654"/>
      <c r="D93" s="655"/>
      <c r="E93" s="651"/>
      <c r="F93" s="651"/>
      <c r="G93" s="651"/>
      <c r="H93" s="649"/>
      <c r="I93" s="649"/>
      <c r="J93" s="651"/>
      <c r="K93" s="651"/>
      <c r="L93" s="648"/>
    </row>
    <row r="94" spans="1:12" ht="24" x14ac:dyDescent="0.2">
      <c r="A94" s="652"/>
      <c r="B94" s="203" t="s">
        <v>6</v>
      </c>
      <c r="C94" s="207" t="s">
        <v>5</v>
      </c>
      <c r="D94" s="207" t="s">
        <v>288</v>
      </c>
      <c r="E94" s="207" t="s">
        <v>289</v>
      </c>
      <c r="F94" s="650"/>
      <c r="G94" s="650"/>
      <c r="H94" s="649" t="s">
        <v>290</v>
      </c>
      <c r="I94" s="649"/>
      <c r="J94" s="651" t="s">
        <v>287</v>
      </c>
      <c r="K94" s="651" t="s">
        <v>16</v>
      </c>
      <c r="L94" s="648">
        <v>695</v>
      </c>
    </row>
    <row r="95" spans="1:12" ht="36" x14ac:dyDescent="0.2">
      <c r="A95" s="652"/>
      <c r="B95" s="209" t="s">
        <v>5124</v>
      </c>
      <c r="C95" s="209" t="s">
        <v>1967</v>
      </c>
      <c r="D95" s="211">
        <v>43401</v>
      </c>
      <c r="E95" s="209" t="s">
        <v>919</v>
      </c>
      <c r="F95" s="650"/>
      <c r="G95" s="650"/>
      <c r="H95" s="649"/>
      <c r="I95" s="649"/>
      <c r="J95" s="651"/>
      <c r="K95" s="651"/>
      <c r="L95" s="648"/>
    </row>
    <row r="96" spans="1:12" ht="24" x14ac:dyDescent="0.2">
      <c r="A96" s="652">
        <v>1717</v>
      </c>
      <c r="B96" s="203" t="s">
        <v>12</v>
      </c>
      <c r="C96" s="207" t="s">
        <v>11</v>
      </c>
      <c r="D96" s="207" t="s">
        <v>280</v>
      </c>
      <c r="E96" s="207" t="s">
        <v>281</v>
      </c>
      <c r="F96" s="653" t="s">
        <v>8</v>
      </c>
      <c r="G96" s="653"/>
      <c r="H96" s="650"/>
      <c r="I96" s="650"/>
      <c r="J96" s="650"/>
      <c r="K96" s="650"/>
      <c r="L96" s="650"/>
    </row>
    <row r="97" spans="1:12" x14ac:dyDescent="0.2">
      <c r="A97" s="652"/>
      <c r="B97" s="651" t="s">
        <v>5125</v>
      </c>
      <c r="C97" s="654" t="s">
        <v>5126</v>
      </c>
      <c r="D97" s="655">
        <v>43383</v>
      </c>
      <c r="E97" s="651" t="s">
        <v>628</v>
      </c>
      <c r="F97" s="651" t="s">
        <v>795</v>
      </c>
      <c r="G97" s="651"/>
      <c r="H97" s="649" t="s">
        <v>286</v>
      </c>
      <c r="I97" s="649"/>
      <c r="J97" s="209" t="s">
        <v>287</v>
      </c>
      <c r="K97" s="209" t="s">
        <v>16</v>
      </c>
      <c r="L97" s="210">
        <v>454.55</v>
      </c>
    </row>
    <row r="98" spans="1:12" x14ac:dyDescent="0.2">
      <c r="A98" s="652"/>
      <c r="B98" s="651"/>
      <c r="C98" s="654"/>
      <c r="D98" s="655"/>
      <c r="E98" s="651"/>
      <c r="F98" s="651"/>
      <c r="G98" s="651"/>
      <c r="H98" s="649" t="s">
        <v>242</v>
      </c>
      <c r="I98" s="649"/>
      <c r="J98" s="651" t="s">
        <v>287</v>
      </c>
      <c r="K98" s="651" t="s">
        <v>16</v>
      </c>
      <c r="L98" s="648">
        <v>329.4</v>
      </c>
    </row>
    <row r="99" spans="1:12" x14ac:dyDescent="0.2">
      <c r="A99" s="652"/>
      <c r="B99" s="651"/>
      <c r="C99" s="654"/>
      <c r="D99" s="655"/>
      <c r="E99" s="651"/>
      <c r="F99" s="651"/>
      <c r="G99" s="651"/>
      <c r="H99" s="649"/>
      <c r="I99" s="649"/>
      <c r="J99" s="651"/>
      <c r="K99" s="651"/>
      <c r="L99" s="648"/>
    </row>
    <row r="100" spans="1:12" ht="24" x14ac:dyDescent="0.2">
      <c r="A100" s="652"/>
      <c r="B100" s="203" t="s">
        <v>6</v>
      </c>
      <c r="C100" s="207" t="s">
        <v>5</v>
      </c>
      <c r="D100" s="207" t="s">
        <v>288</v>
      </c>
      <c r="E100" s="207" t="s">
        <v>289</v>
      </c>
      <c r="F100" s="650"/>
      <c r="G100" s="650"/>
      <c r="H100" s="649" t="s">
        <v>290</v>
      </c>
      <c r="I100" s="649"/>
      <c r="J100" s="651" t="s">
        <v>287</v>
      </c>
      <c r="K100" s="651" t="s">
        <v>16</v>
      </c>
      <c r="L100" s="648">
        <v>308</v>
      </c>
    </row>
    <row r="101" spans="1:12" ht="24" x14ac:dyDescent="0.2">
      <c r="A101" s="652"/>
      <c r="B101" s="209" t="s">
        <v>5127</v>
      </c>
      <c r="C101" s="209" t="s">
        <v>795</v>
      </c>
      <c r="D101" s="211">
        <v>43387</v>
      </c>
      <c r="E101" s="209" t="s">
        <v>3570</v>
      </c>
      <c r="F101" s="650"/>
      <c r="G101" s="650"/>
      <c r="H101" s="649"/>
      <c r="I101" s="649"/>
      <c r="J101" s="651"/>
      <c r="K101" s="651"/>
      <c r="L101" s="648"/>
    </row>
    <row r="102" spans="1:12" ht="24" x14ac:dyDescent="0.2">
      <c r="A102" s="652">
        <v>1718</v>
      </c>
      <c r="B102" s="203" t="s">
        <v>12</v>
      </c>
      <c r="C102" s="207" t="s">
        <v>11</v>
      </c>
      <c r="D102" s="207" t="s">
        <v>280</v>
      </c>
      <c r="E102" s="207" t="s">
        <v>281</v>
      </c>
      <c r="F102" s="653" t="s">
        <v>8</v>
      </c>
      <c r="G102" s="653"/>
      <c r="H102" s="650"/>
      <c r="I102" s="650"/>
      <c r="J102" s="650"/>
      <c r="K102" s="650"/>
      <c r="L102" s="650"/>
    </row>
    <row r="103" spans="1:12" x14ac:dyDescent="0.2">
      <c r="A103" s="652"/>
      <c r="B103" s="651" t="s">
        <v>5125</v>
      </c>
      <c r="C103" s="654" t="s">
        <v>5128</v>
      </c>
      <c r="D103" s="655">
        <v>43390</v>
      </c>
      <c r="E103" s="651" t="s">
        <v>1917</v>
      </c>
      <c r="F103" s="651" t="s">
        <v>1918</v>
      </c>
      <c r="G103" s="651"/>
      <c r="H103" s="649" t="s">
        <v>286</v>
      </c>
      <c r="I103" s="649"/>
      <c r="J103" s="209" t="s">
        <v>287</v>
      </c>
      <c r="K103" s="209" t="s">
        <v>16</v>
      </c>
      <c r="L103" s="210">
        <v>582.69000000000005</v>
      </c>
    </row>
    <row r="104" spans="1:12" x14ac:dyDescent="0.2">
      <c r="A104" s="652"/>
      <c r="B104" s="651"/>
      <c r="C104" s="654"/>
      <c r="D104" s="655"/>
      <c r="E104" s="651"/>
      <c r="F104" s="651"/>
      <c r="G104" s="651"/>
      <c r="H104" s="649" t="s">
        <v>242</v>
      </c>
      <c r="I104" s="649"/>
      <c r="J104" s="209" t="s">
        <v>287</v>
      </c>
      <c r="K104" s="209" t="s">
        <v>16</v>
      </c>
      <c r="L104" s="210">
        <v>536.4</v>
      </c>
    </row>
    <row r="105" spans="1:12" ht="24" x14ac:dyDescent="0.2">
      <c r="A105" s="652"/>
      <c r="B105" s="203" t="s">
        <v>6</v>
      </c>
      <c r="C105" s="207" t="s">
        <v>5</v>
      </c>
      <c r="D105" s="207" t="s">
        <v>288</v>
      </c>
      <c r="E105" s="207" t="s">
        <v>289</v>
      </c>
      <c r="F105" s="650"/>
      <c r="G105" s="650"/>
      <c r="H105" s="649" t="s">
        <v>290</v>
      </c>
      <c r="I105" s="649"/>
      <c r="J105" s="651" t="s">
        <v>287</v>
      </c>
      <c r="K105" s="651" t="s">
        <v>287</v>
      </c>
      <c r="L105" s="648">
        <v>0</v>
      </c>
    </row>
    <row r="106" spans="1:12" ht="24" x14ac:dyDescent="0.2">
      <c r="A106" s="652"/>
      <c r="B106" s="209" t="s">
        <v>5127</v>
      </c>
      <c r="C106" s="209" t="s">
        <v>1918</v>
      </c>
      <c r="D106" s="211">
        <v>43392</v>
      </c>
      <c r="E106" s="209" t="s">
        <v>622</v>
      </c>
      <c r="F106" s="650"/>
      <c r="G106" s="650"/>
      <c r="H106" s="649"/>
      <c r="I106" s="649"/>
      <c r="J106" s="651"/>
      <c r="K106" s="651"/>
      <c r="L106" s="648"/>
    </row>
    <row r="107" spans="1:12" ht="24" x14ac:dyDescent="0.2">
      <c r="A107" s="652">
        <v>1719</v>
      </c>
      <c r="B107" s="203" t="s">
        <v>12</v>
      </c>
      <c r="C107" s="207" t="s">
        <v>11</v>
      </c>
      <c r="D107" s="207" t="s">
        <v>280</v>
      </c>
      <c r="E107" s="207" t="s">
        <v>281</v>
      </c>
      <c r="F107" s="653" t="s">
        <v>8</v>
      </c>
      <c r="G107" s="653"/>
      <c r="H107" s="650"/>
      <c r="I107" s="650"/>
      <c r="J107" s="650"/>
      <c r="K107" s="650"/>
      <c r="L107" s="650"/>
    </row>
    <row r="108" spans="1:12" x14ac:dyDescent="0.2">
      <c r="A108" s="652"/>
      <c r="B108" s="651" t="s">
        <v>5125</v>
      </c>
      <c r="C108" s="654" t="s">
        <v>5129</v>
      </c>
      <c r="D108" s="655">
        <v>43536</v>
      </c>
      <c r="E108" s="651" t="s">
        <v>1281</v>
      </c>
      <c r="F108" s="651" t="s">
        <v>5130</v>
      </c>
      <c r="G108" s="651"/>
      <c r="H108" s="649" t="s">
        <v>286</v>
      </c>
      <c r="I108" s="649"/>
      <c r="J108" s="209" t="s">
        <v>287</v>
      </c>
      <c r="K108" s="209" t="s">
        <v>16</v>
      </c>
      <c r="L108" s="210">
        <v>190</v>
      </c>
    </row>
    <row r="109" spans="1:12" x14ac:dyDescent="0.2">
      <c r="A109" s="652"/>
      <c r="B109" s="651"/>
      <c r="C109" s="654"/>
      <c r="D109" s="655"/>
      <c r="E109" s="651"/>
      <c r="F109" s="651"/>
      <c r="G109" s="651"/>
      <c r="H109" s="649" t="s">
        <v>242</v>
      </c>
      <c r="I109" s="649"/>
      <c r="J109" s="651" t="s">
        <v>287</v>
      </c>
      <c r="K109" s="651" t="s">
        <v>16</v>
      </c>
      <c r="L109" s="648">
        <v>2829.65</v>
      </c>
    </row>
    <row r="110" spans="1:12" x14ac:dyDescent="0.2">
      <c r="A110" s="652"/>
      <c r="B110" s="651"/>
      <c r="C110" s="654"/>
      <c r="D110" s="655"/>
      <c r="E110" s="651"/>
      <c r="F110" s="651"/>
      <c r="G110" s="651"/>
      <c r="H110" s="649"/>
      <c r="I110" s="649"/>
      <c r="J110" s="651"/>
      <c r="K110" s="651"/>
      <c r="L110" s="648"/>
    </row>
    <row r="111" spans="1:12" ht="24" x14ac:dyDescent="0.2">
      <c r="A111" s="652"/>
      <c r="B111" s="203" t="s">
        <v>6</v>
      </c>
      <c r="C111" s="207" t="s">
        <v>5</v>
      </c>
      <c r="D111" s="207" t="s">
        <v>288</v>
      </c>
      <c r="E111" s="207" t="s">
        <v>289</v>
      </c>
      <c r="F111" s="650"/>
      <c r="G111" s="650"/>
      <c r="H111" s="649" t="s">
        <v>290</v>
      </c>
      <c r="I111" s="649"/>
      <c r="J111" s="651" t="s">
        <v>287</v>
      </c>
      <c r="K111" s="651" t="s">
        <v>16</v>
      </c>
      <c r="L111" s="648">
        <v>141.41</v>
      </c>
    </row>
    <row r="112" spans="1:12" ht="24" x14ac:dyDescent="0.2">
      <c r="A112" s="652"/>
      <c r="B112" s="209" t="s">
        <v>5127</v>
      </c>
      <c r="C112" s="209" t="s">
        <v>5130</v>
      </c>
      <c r="D112" s="211">
        <v>43539</v>
      </c>
      <c r="E112" s="209" t="s">
        <v>1392</v>
      </c>
      <c r="F112" s="650"/>
      <c r="G112" s="650"/>
      <c r="H112" s="649"/>
      <c r="I112" s="649"/>
      <c r="J112" s="651"/>
      <c r="K112" s="651"/>
      <c r="L112" s="648"/>
    </row>
    <row r="113" spans="1:12" ht="24" x14ac:dyDescent="0.2">
      <c r="A113" s="652">
        <v>1720</v>
      </c>
      <c r="B113" s="203" t="s">
        <v>12</v>
      </c>
      <c r="C113" s="207" t="s">
        <v>11</v>
      </c>
      <c r="D113" s="207" t="s">
        <v>280</v>
      </c>
      <c r="E113" s="207" t="s">
        <v>281</v>
      </c>
      <c r="F113" s="653" t="s">
        <v>8</v>
      </c>
      <c r="G113" s="653"/>
      <c r="H113" s="650"/>
      <c r="I113" s="650"/>
      <c r="J113" s="650"/>
      <c r="K113" s="650"/>
      <c r="L113" s="650"/>
    </row>
    <row r="114" spans="1:12" x14ac:dyDescent="0.2">
      <c r="A114" s="652"/>
      <c r="B114" s="651" t="s">
        <v>5131</v>
      </c>
      <c r="C114" s="654" t="s">
        <v>5132</v>
      </c>
      <c r="D114" s="655">
        <v>43442</v>
      </c>
      <c r="E114" s="651" t="s">
        <v>497</v>
      </c>
      <c r="F114" s="651" t="s">
        <v>498</v>
      </c>
      <c r="G114" s="651"/>
      <c r="H114" s="649" t="s">
        <v>286</v>
      </c>
      <c r="I114" s="649"/>
      <c r="J114" s="209" t="s">
        <v>287</v>
      </c>
      <c r="K114" s="209" t="s">
        <v>287</v>
      </c>
      <c r="L114" s="210">
        <v>0</v>
      </c>
    </row>
    <row r="115" spans="1:12" x14ac:dyDescent="0.2">
      <c r="A115" s="652"/>
      <c r="B115" s="651"/>
      <c r="C115" s="654"/>
      <c r="D115" s="655"/>
      <c r="E115" s="651"/>
      <c r="F115" s="651"/>
      <c r="G115" s="651"/>
      <c r="H115" s="649" t="s">
        <v>242</v>
      </c>
      <c r="I115" s="649"/>
      <c r="J115" s="209" t="s">
        <v>287</v>
      </c>
      <c r="K115" s="209" t="s">
        <v>16</v>
      </c>
      <c r="L115" s="210">
        <v>298.95999999999998</v>
      </c>
    </row>
    <row r="116" spans="1:12" ht="24" x14ac:dyDescent="0.2">
      <c r="A116" s="652"/>
      <c r="B116" s="203" t="s">
        <v>6</v>
      </c>
      <c r="C116" s="207" t="s">
        <v>5</v>
      </c>
      <c r="D116" s="207" t="s">
        <v>288</v>
      </c>
      <c r="E116" s="207" t="s">
        <v>289</v>
      </c>
      <c r="F116" s="650"/>
      <c r="G116" s="650"/>
      <c r="H116" s="649" t="s">
        <v>290</v>
      </c>
      <c r="I116" s="649"/>
      <c r="J116" s="651" t="s">
        <v>287</v>
      </c>
      <c r="K116" s="651" t="s">
        <v>16</v>
      </c>
      <c r="L116" s="648">
        <v>820</v>
      </c>
    </row>
    <row r="117" spans="1:12" ht="24" x14ac:dyDescent="0.2">
      <c r="A117" s="652"/>
      <c r="B117" s="209" t="s">
        <v>291</v>
      </c>
      <c r="C117" s="209" t="s">
        <v>498</v>
      </c>
      <c r="D117" s="211">
        <v>43447</v>
      </c>
      <c r="E117" s="209" t="s">
        <v>2967</v>
      </c>
      <c r="F117" s="650"/>
      <c r="G117" s="650"/>
      <c r="H117" s="649"/>
      <c r="I117" s="649"/>
      <c r="J117" s="651"/>
      <c r="K117" s="651"/>
      <c r="L117" s="648"/>
    </row>
    <row r="118" spans="1:12" ht="24" x14ac:dyDescent="0.2">
      <c r="A118" s="652">
        <v>1721</v>
      </c>
      <c r="B118" s="203" t="s">
        <v>12</v>
      </c>
      <c r="C118" s="207" t="s">
        <v>11</v>
      </c>
      <c r="D118" s="207" t="s">
        <v>280</v>
      </c>
      <c r="E118" s="207" t="s">
        <v>281</v>
      </c>
      <c r="F118" s="653" t="s">
        <v>8</v>
      </c>
      <c r="G118" s="653"/>
      <c r="H118" s="650"/>
      <c r="I118" s="650"/>
      <c r="J118" s="650"/>
      <c r="K118" s="650"/>
      <c r="L118" s="650"/>
    </row>
    <row r="119" spans="1:12" x14ac:dyDescent="0.2">
      <c r="A119" s="652"/>
      <c r="B119" s="651" t="s">
        <v>5133</v>
      </c>
      <c r="C119" s="651" t="s">
        <v>5134</v>
      </c>
      <c r="D119" s="655">
        <v>43415</v>
      </c>
      <c r="E119" s="651" t="s">
        <v>582</v>
      </c>
      <c r="F119" s="651" t="s">
        <v>5135</v>
      </c>
      <c r="G119" s="651"/>
      <c r="H119" s="649" t="s">
        <v>286</v>
      </c>
      <c r="I119" s="649"/>
      <c r="J119" s="209" t="s">
        <v>287</v>
      </c>
      <c r="K119" s="209" t="s">
        <v>16</v>
      </c>
      <c r="L119" s="210">
        <v>1275</v>
      </c>
    </row>
    <row r="120" spans="1:12" x14ac:dyDescent="0.2">
      <c r="A120" s="652"/>
      <c r="B120" s="651"/>
      <c r="C120" s="651"/>
      <c r="D120" s="655"/>
      <c r="E120" s="651"/>
      <c r="F120" s="651"/>
      <c r="G120" s="651"/>
      <c r="H120" s="649" t="s">
        <v>242</v>
      </c>
      <c r="I120" s="649"/>
      <c r="J120" s="209" t="s">
        <v>287</v>
      </c>
      <c r="K120" s="209" t="s">
        <v>16</v>
      </c>
      <c r="L120" s="210">
        <v>3458.71</v>
      </c>
    </row>
    <row r="121" spans="1:12" ht="24" x14ac:dyDescent="0.2">
      <c r="A121" s="652"/>
      <c r="B121" s="203" t="s">
        <v>6</v>
      </c>
      <c r="C121" s="207" t="s">
        <v>5</v>
      </c>
      <c r="D121" s="207" t="s">
        <v>288</v>
      </c>
      <c r="E121" s="207" t="s">
        <v>289</v>
      </c>
      <c r="F121" s="650"/>
      <c r="G121" s="650"/>
      <c r="H121" s="649" t="s">
        <v>290</v>
      </c>
      <c r="I121" s="649"/>
      <c r="J121" s="651" t="s">
        <v>287</v>
      </c>
      <c r="K121" s="651" t="s">
        <v>287</v>
      </c>
      <c r="L121" s="648">
        <v>0</v>
      </c>
    </row>
    <row r="122" spans="1:12" ht="24" x14ac:dyDescent="0.2">
      <c r="A122" s="652"/>
      <c r="B122" s="209" t="s">
        <v>291</v>
      </c>
      <c r="C122" s="209" t="s">
        <v>5135</v>
      </c>
      <c r="D122" s="211">
        <v>43418</v>
      </c>
      <c r="E122" s="209" t="s">
        <v>3203</v>
      </c>
      <c r="F122" s="650"/>
      <c r="G122" s="650"/>
      <c r="H122" s="649"/>
      <c r="I122" s="649"/>
      <c r="J122" s="651"/>
      <c r="K122" s="651"/>
      <c r="L122" s="648"/>
    </row>
    <row r="123" spans="1:12" ht="24" x14ac:dyDescent="0.2">
      <c r="A123" s="652">
        <v>1722</v>
      </c>
      <c r="B123" s="203" t="s">
        <v>12</v>
      </c>
      <c r="C123" s="207" t="s">
        <v>11</v>
      </c>
      <c r="D123" s="207" t="s">
        <v>280</v>
      </c>
      <c r="E123" s="207" t="s">
        <v>281</v>
      </c>
      <c r="F123" s="653" t="s">
        <v>8</v>
      </c>
      <c r="G123" s="653"/>
      <c r="H123" s="650"/>
      <c r="I123" s="650"/>
      <c r="J123" s="650"/>
      <c r="K123" s="650"/>
      <c r="L123" s="650"/>
    </row>
    <row r="124" spans="1:12" x14ac:dyDescent="0.2">
      <c r="A124" s="652"/>
      <c r="B124" s="651" t="s">
        <v>5133</v>
      </c>
      <c r="C124" s="651" t="s">
        <v>5136</v>
      </c>
      <c r="D124" s="655">
        <v>43429</v>
      </c>
      <c r="E124" s="651" t="s">
        <v>5137</v>
      </c>
      <c r="F124" s="651" t="s">
        <v>549</v>
      </c>
      <c r="G124" s="651"/>
      <c r="H124" s="649" t="s">
        <v>286</v>
      </c>
      <c r="I124" s="649"/>
      <c r="J124" s="209" t="s">
        <v>287</v>
      </c>
      <c r="K124" s="209" t="s">
        <v>287</v>
      </c>
      <c r="L124" s="210">
        <v>0</v>
      </c>
    </row>
    <row r="125" spans="1:12" x14ac:dyDescent="0.2">
      <c r="A125" s="652"/>
      <c r="B125" s="651"/>
      <c r="C125" s="651"/>
      <c r="D125" s="655"/>
      <c r="E125" s="651"/>
      <c r="F125" s="651"/>
      <c r="G125" s="651"/>
      <c r="H125" s="649" t="s">
        <v>242</v>
      </c>
      <c r="I125" s="649"/>
      <c r="J125" s="209" t="s">
        <v>287</v>
      </c>
      <c r="K125" s="209" t="s">
        <v>16</v>
      </c>
      <c r="L125" s="210">
        <v>1798.84</v>
      </c>
    </row>
    <row r="126" spans="1:12" ht="24" x14ac:dyDescent="0.2">
      <c r="A126" s="652"/>
      <c r="B126" s="203" t="s">
        <v>6</v>
      </c>
      <c r="C126" s="207" t="s">
        <v>5</v>
      </c>
      <c r="D126" s="207" t="s">
        <v>288</v>
      </c>
      <c r="E126" s="207" t="s">
        <v>289</v>
      </c>
      <c r="F126" s="650"/>
      <c r="G126" s="650"/>
      <c r="H126" s="649" t="s">
        <v>290</v>
      </c>
      <c r="I126" s="649"/>
      <c r="J126" s="651" t="s">
        <v>287</v>
      </c>
      <c r="K126" s="651" t="s">
        <v>287</v>
      </c>
      <c r="L126" s="648">
        <v>0</v>
      </c>
    </row>
    <row r="127" spans="1:12" ht="24" x14ac:dyDescent="0.2">
      <c r="A127" s="652"/>
      <c r="B127" s="209" t="s">
        <v>291</v>
      </c>
      <c r="C127" s="209" t="s">
        <v>549</v>
      </c>
      <c r="D127" s="211">
        <v>43442</v>
      </c>
      <c r="E127" s="209" t="s">
        <v>5138</v>
      </c>
      <c r="F127" s="650"/>
      <c r="G127" s="650"/>
      <c r="H127" s="649"/>
      <c r="I127" s="649"/>
      <c r="J127" s="651"/>
      <c r="K127" s="651"/>
      <c r="L127" s="648"/>
    </row>
    <row r="128" spans="1:12" ht="24" x14ac:dyDescent="0.2">
      <c r="A128" s="652">
        <v>1723</v>
      </c>
      <c r="B128" s="203" t="s">
        <v>12</v>
      </c>
      <c r="C128" s="207" t="s">
        <v>11</v>
      </c>
      <c r="D128" s="207" t="s">
        <v>280</v>
      </c>
      <c r="E128" s="207" t="s">
        <v>281</v>
      </c>
      <c r="F128" s="653" t="s">
        <v>8</v>
      </c>
      <c r="G128" s="653"/>
      <c r="H128" s="650"/>
      <c r="I128" s="650"/>
      <c r="J128" s="650"/>
      <c r="K128" s="650"/>
      <c r="L128" s="650"/>
    </row>
    <row r="129" spans="1:12" x14ac:dyDescent="0.2">
      <c r="A129" s="652"/>
      <c r="B129" s="651" t="s">
        <v>5133</v>
      </c>
      <c r="C129" s="651" t="s">
        <v>5139</v>
      </c>
      <c r="D129" s="655">
        <v>43479</v>
      </c>
      <c r="E129" s="651" t="s">
        <v>5140</v>
      </c>
      <c r="F129" s="651" t="s">
        <v>5135</v>
      </c>
      <c r="G129" s="651"/>
      <c r="H129" s="649" t="s">
        <v>286</v>
      </c>
      <c r="I129" s="649"/>
      <c r="J129" s="209" t="s">
        <v>287</v>
      </c>
      <c r="K129" s="209" t="s">
        <v>16</v>
      </c>
      <c r="L129" s="210">
        <v>558</v>
      </c>
    </row>
    <row r="130" spans="1:12" x14ac:dyDescent="0.2">
      <c r="A130" s="652"/>
      <c r="B130" s="651"/>
      <c r="C130" s="651"/>
      <c r="D130" s="655"/>
      <c r="E130" s="651"/>
      <c r="F130" s="651"/>
      <c r="G130" s="651"/>
      <c r="H130" s="649" t="s">
        <v>242</v>
      </c>
      <c r="I130" s="649"/>
      <c r="J130" s="209" t="s">
        <v>287</v>
      </c>
      <c r="K130" s="209" t="s">
        <v>16</v>
      </c>
      <c r="L130" s="210">
        <v>2989.08</v>
      </c>
    </row>
    <row r="131" spans="1:12" ht="24" x14ac:dyDescent="0.2">
      <c r="A131" s="652"/>
      <c r="B131" s="203" t="s">
        <v>6</v>
      </c>
      <c r="C131" s="207" t="s">
        <v>5</v>
      </c>
      <c r="D131" s="207" t="s">
        <v>288</v>
      </c>
      <c r="E131" s="207" t="s">
        <v>289</v>
      </c>
      <c r="F131" s="650"/>
      <c r="G131" s="650"/>
      <c r="H131" s="649" t="s">
        <v>290</v>
      </c>
      <c r="I131" s="649"/>
      <c r="J131" s="651" t="s">
        <v>287</v>
      </c>
      <c r="K131" s="651" t="s">
        <v>287</v>
      </c>
      <c r="L131" s="648">
        <v>0</v>
      </c>
    </row>
    <row r="132" spans="1:12" ht="24" x14ac:dyDescent="0.2">
      <c r="A132" s="652"/>
      <c r="B132" s="209" t="s">
        <v>291</v>
      </c>
      <c r="C132" s="209" t="s">
        <v>5135</v>
      </c>
      <c r="D132" s="211">
        <v>43483</v>
      </c>
      <c r="E132" s="209" t="s">
        <v>5141</v>
      </c>
      <c r="F132" s="650"/>
      <c r="G132" s="650"/>
      <c r="H132" s="649"/>
      <c r="I132" s="649"/>
      <c r="J132" s="651"/>
      <c r="K132" s="651"/>
      <c r="L132" s="648"/>
    </row>
    <row r="133" spans="1:12" ht="24" x14ac:dyDescent="0.2">
      <c r="A133" s="652">
        <v>1724</v>
      </c>
      <c r="B133" s="203" t="s">
        <v>12</v>
      </c>
      <c r="C133" s="207" t="s">
        <v>11</v>
      </c>
      <c r="D133" s="207" t="s">
        <v>280</v>
      </c>
      <c r="E133" s="207" t="s">
        <v>281</v>
      </c>
      <c r="F133" s="653" t="s">
        <v>8</v>
      </c>
      <c r="G133" s="653"/>
      <c r="H133" s="650"/>
      <c r="I133" s="650"/>
      <c r="J133" s="650"/>
      <c r="K133" s="650"/>
      <c r="L133" s="650"/>
    </row>
    <row r="134" spans="1:12" x14ac:dyDescent="0.2">
      <c r="A134" s="652"/>
      <c r="B134" s="651" t="s">
        <v>5133</v>
      </c>
      <c r="C134" s="654" t="s">
        <v>5142</v>
      </c>
      <c r="D134" s="655">
        <v>43549</v>
      </c>
      <c r="E134" s="651" t="s">
        <v>331</v>
      </c>
      <c r="F134" s="651" t="s">
        <v>5143</v>
      </c>
      <c r="G134" s="651"/>
      <c r="H134" s="649" t="s">
        <v>286</v>
      </c>
      <c r="I134" s="649"/>
      <c r="J134" s="209" t="s">
        <v>287</v>
      </c>
      <c r="K134" s="209" t="s">
        <v>16</v>
      </c>
      <c r="L134" s="210">
        <v>378</v>
      </c>
    </row>
    <row r="135" spans="1:12" x14ac:dyDescent="0.2">
      <c r="A135" s="652"/>
      <c r="B135" s="651"/>
      <c r="C135" s="654"/>
      <c r="D135" s="655"/>
      <c r="E135" s="651"/>
      <c r="F135" s="651"/>
      <c r="G135" s="651"/>
      <c r="H135" s="649" t="s">
        <v>242</v>
      </c>
      <c r="I135" s="649"/>
      <c r="J135" s="209" t="s">
        <v>287</v>
      </c>
      <c r="K135" s="209" t="s">
        <v>16</v>
      </c>
      <c r="L135" s="210">
        <v>556.6</v>
      </c>
    </row>
    <row r="136" spans="1:12" ht="24" x14ac:dyDescent="0.2">
      <c r="A136" s="652"/>
      <c r="B136" s="203" t="s">
        <v>6</v>
      </c>
      <c r="C136" s="207" t="s">
        <v>5</v>
      </c>
      <c r="D136" s="207" t="s">
        <v>288</v>
      </c>
      <c r="E136" s="207" t="s">
        <v>289</v>
      </c>
      <c r="F136" s="650"/>
      <c r="G136" s="650"/>
      <c r="H136" s="649" t="s">
        <v>290</v>
      </c>
      <c r="I136" s="649"/>
      <c r="J136" s="651" t="s">
        <v>287</v>
      </c>
      <c r="K136" s="651" t="s">
        <v>287</v>
      </c>
      <c r="L136" s="648">
        <v>0</v>
      </c>
    </row>
    <row r="137" spans="1:12" ht="24" x14ac:dyDescent="0.2">
      <c r="A137" s="652"/>
      <c r="B137" s="209" t="s">
        <v>291</v>
      </c>
      <c r="C137" s="209" t="s">
        <v>5143</v>
      </c>
      <c r="D137" s="211">
        <v>43551</v>
      </c>
      <c r="E137" s="209" t="s">
        <v>2135</v>
      </c>
      <c r="F137" s="650"/>
      <c r="G137" s="650"/>
      <c r="H137" s="649"/>
      <c r="I137" s="649"/>
      <c r="J137" s="651"/>
      <c r="K137" s="651"/>
      <c r="L137" s="648"/>
    </row>
    <row r="138" spans="1:12" ht="24" x14ac:dyDescent="0.2">
      <c r="A138" s="652">
        <v>1725</v>
      </c>
      <c r="B138" s="203" t="s">
        <v>12</v>
      </c>
      <c r="C138" s="207" t="s">
        <v>11</v>
      </c>
      <c r="D138" s="207" t="s">
        <v>280</v>
      </c>
      <c r="E138" s="207" t="s">
        <v>281</v>
      </c>
      <c r="F138" s="653" t="s">
        <v>8</v>
      </c>
      <c r="G138" s="653"/>
      <c r="H138" s="650"/>
      <c r="I138" s="650"/>
      <c r="J138" s="650"/>
      <c r="K138" s="650"/>
      <c r="L138" s="650"/>
    </row>
    <row r="139" spans="1:12" x14ac:dyDescent="0.2">
      <c r="A139" s="652"/>
      <c r="B139" s="651" t="s">
        <v>5144</v>
      </c>
      <c r="C139" s="654" t="s">
        <v>5145</v>
      </c>
      <c r="D139" s="655">
        <v>43428</v>
      </c>
      <c r="E139" s="651" t="s">
        <v>5146</v>
      </c>
      <c r="F139" s="651" t="s">
        <v>5147</v>
      </c>
      <c r="G139" s="651"/>
      <c r="H139" s="649" t="s">
        <v>286</v>
      </c>
      <c r="I139" s="649"/>
      <c r="J139" s="209" t="s">
        <v>287</v>
      </c>
      <c r="K139" s="209" t="s">
        <v>16</v>
      </c>
      <c r="L139" s="210">
        <v>751.24</v>
      </c>
    </row>
    <row r="140" spans="1:12" x14ac:dyDescent="0.2">
      <c r="A140" s="652"/>
      <c r="B140" s="651"/>
      <c r="C140" s="654"/>
      <c r="D140" s="655"/>
      <c r="E140" s="651"/>
      <c r="F140" s="651"/>
      <c r="G140" s="651"/>
      <c r="H140" s="649" t="s">
        <v>242</v>
      </c>
      <c r="I140" s="649"/>
      <c r="J140" s="209" t="s">
        <v>287</v>
      </c>
      <c r="K140" s="209" t="s">
        <v>16</v>
      </c>
      <c r="L140" s="210">
        <v>1095.44</v>
      </c>
    </row>
    <row r="141" spans="1:12" ht="24" x14ac:dyDescent="0.2">
      <c r="A141" s="652"/>
      <c r="B141" s="203" t="s">
        <v>6</v>
      </c>
      <c r="C141" s="207" t="s">
        <v>5</v>
      </c>
      <c r="D141" s="207" t="s">
        <v>288</v>
      </c>
      <c r="E141" s="207" t="s">
        <v>289</v>
      </c>
      <c r="F141" s="650"/>
      <c r="G141" s="650"/>
      <c r="H141" s="649" t="s">
        <v>290</v>
      </c>
      <c r="I141" s="649"/>
      <c r="J141" s="651" t="s">
        <v>287</v>
      </c>
      <c r="K141" s="651" t="s">
        <v>16</v>
      </c>
      <c r="L141" s="648">
        <v>206.95</v>
      </c>
    </row>
    <row r="142" spans="1:12" ht="24" x14ac:dyDescent="0.2">
      <c r="A142" s="652"/>
      <c r="B142" s="209" t="s">
        <v>5148</v>
      </c>
      <c r="C142" s="209" t="s">
        <v>5147</v>
      </c>
      <c r="D142" s="211">
        <v>43433</v>
      </c>
      <c r="E142" s="209" t="s">
        <v>5149</v>
      </c>
      <c r="F142" s="650"/>
      <c r="G142" s="650"/>
      <c r="H142" s="649"/>
      <c r="I142" s="649"/>
      <c r="J142" s="651"/>
      <c r="K142" s="651"/>
      <c r="L142" s="648"/>
    </row>
    <row r="143" spans="1:12" ht="24" x14ac:dyDescent="0.2">
      <c r="A143" s="652">
        <v>1726</v>
      </c>
      <c r="B143" s="203" t="s">
        <v>12</v>
      </c>
      <c r="C143" s="207" t="s">
        <v>11</v>
      </c>
      <c r="D143" s="207" t="s">
        <v>280</v>
      </c>
      <c r="E143" s="207" t="s">
        <v>281</v>
      </c>
      <c r="F143" s="653" t="s">
        <v>8</v>
      </c>
      <c r="G143" s="653"/>
      <c r="H143" s="650"/>
      <c r="I143" s="650"/>
      <c r="J143" s="650"/>
      <c r="K143" s="650"/>
      <c r="L143" s="650"/>
    </row>
    <row r="144" spans="1:12" x14ac:dyDescent="0.2">
      <c r="A144" s="652"/>
      <c r="B144" s="651" t="s">
        <v>5150</v>
      </c>
      <c r="C144" s="651" t="s">
        <v>5151</v>
      </c>
      <c r="D144" s="655">
        <v>43439</v>
      </c>
      <c r="E144" s="651" t="s">
        <v>364</v>
      </c>
      <c r="F144" s="651" t="s">
        <v>365</v>
      </c>
      <c r="G144" s="651"/>
      <c r="H144" s="649" t="s">
        <v>286</v>
      </c>
      <c r="I144" s="649"/>
      <c r="J144" s="209" t="s">
        <v>287</v>
      </c>
      <c r="K144" s="209" t="s">
        <v>16</v>
      </c>
      <c r="L144" s="210">
        <v>381.55</v>
      </c>
    </row>
    <row r="145" spans="1:12" x14ac:dyDescent="0.2">
      <c r="A145" s="652"/>
      <c r="B145" s="651"/>
      <c r="C145" s="651"/>
      <c r="D145" s="655"/>
      <c r="E145" s="651"/>
      <c r="F145" s="651"/>
      <c r="G145" s="651"/>
      <c r="H145" s="649" t="s">
        <v>242</v>
      </c>
      <c r="I145" s="649"/>
      <c r="J145" s="209" t="s">
        <v>287</v>
      </c>
      <c r="K145" s="209" t="s">
        <v>16</v>
      </c>
      <c r="L145" s="210">
        <v>339.4</v>
      </c>
    </row>
    <row r="146" spans="1:12" ht="24" x14ac:dyDescent="0.2">
      <c r="A146" s="652"/>
      <c r="B146" s="203" t="s">
        <v>6</v>
      </c>
      <c r="C146" s="207" t="s">
        <v>5</v>
      </c>
      <c r="D146" s="207" t="s">
        <v>288</v>
      </c>
      <c r="E146" s="207" t="s">
        <v>289</v>
      </c>
      <c r="F146" s="650"/>
      <c r="G146" s="650"/>
      <c r="H146" s="649" t="s">
        <v>290</v>
      </c>
      <c r="I146" s="649"/>
      <c r="J146" s="651" t="s">
        <v>287</v>
      </c>
      <c r="K146" s="651" t="s">
        <v>16</v>
      </c>
      <c r="L146" s="648">
        <v>100</v>
      </c>
    </row>
    <row r="147" spans="1:12" ht="24" x14ac:dyDescent="0.2">
      <c r="A147" s="652"/>
      <c r="B147" s="209" t="s">
        <v>1170</v>
      </c>
      <c r="C147" s="209" t="s">
        <v>365</v>
      </c>
      <c r="D147" s="211">
        <v>43441</v>
      </c>
      <c r="E147" s="209" t="s">
        <v>934</v>
      </c>
      <c r="F147" s="650"/>
      <c r="G147" s="650"/>
      <c r="H147" s="649"/>
      <c r="I147" s="649"/>
      <c r="J147" s="651"/>
      <c r="K147" s="651"/>
      <c r="L147" s="648"/>
    </row>
    <row r="148" spans="1:12" ht="24" x14ac:dyDescent="0.2">
      <c r="A148" s="652">
        <v>1727</v>
      </c>
      <c r="B148" s="203" t="s">
        <v>12</v>
      </c>
      <c r="C148" s="207" t="s">
        <v>11</v>
      </c>
      <c r="D148" s="207" t="s">
        <v>280</v>
      </c>
      <c r="E148" s="207" t="s">
        <v>281</v>
      </c>
      <c r="F148" s="653" t="s">
        <v>8</v>
      </c>
      <c r="G148" s="653"/>
      <c r="H148" s="650"/>
      <c r="I148" s="650"/>
      <c r="J148" s="650"/>
      <c r="K148" s="650"/>
      <c r="L148" s="650"/>
    </row>
    <row r="149" spans="1:12" x14ac:dyDescent="0.2">
      <c r="A149" s="652"/>
      <c r="B149" s="651" t="s">
        <v>5150</v>
      </c>
      <c r="C149" s="654" t="s">
        <v>5152</v>
      </c>
      <c r="D149" s="655">
        <v>43494</v>
      </c>
      <c r="E149" s="651" t="s">
        <v>3297</v>
      </c>
      <c r="F149" s="651" t="s">
        <v>204</v>
      </c>
      <c r="G149" s="651"/>
      <c r="H149" s="649" t="s">
        <v>286</v>
      </c>
      <c r="I149" s="649"/>
      <c r="J149" s="209" t="s">
        <v>287</v>
      </c>
      <c r="K149" s="209" t="s">
        <v>287</v>
      </c>
      <c r="L149" s="210">
        <v>0</v>
      </c>
    </row>
    <row r="150" spans="1:12" x14ac:dyDescent="0.2">
      <c r="A150" s="652"/>
      <c r="B150" s="651"/>
      <c r="C150" s="654"/>
      <c r="D150" s="655"/>
      <c r="E150" s="651"/>
      <c r="F150" s="651"/>
      <c r="G150" s="651"/>
      <c r="H150" s="649" t="s">
        <v>242</v>
      </c>
      <c r="I150" s="649"/>
      <c r="J150" s="209" t="s">
        <v>287</v>
      </c>
      <c r="K150" s="209" t="s">
        <v>287</v>
      </c>
      <c r="L150" s="210">
        <v>0</v>
      </c>
    </row>
    <row r="151" spans="1:12" ht="24" x14ac:dyDescent="0.2">
      <c r="A151" s="652"/>
      <c r="B151" s="203" t="s">
        <v>6</v>
      </c>
      <c r="C151" s="207" t="s">
        <v>5</v>
      </c>
      <c r="D151" s="207" t="s">
        <v>288</v>
      </c>
      <c r="E151" s="207" t="s">
        <v>289</v>
      </c>
      <c r="F151" s="650"/>
      <c r="G151" s="650"/>
      <c r="H151" s="649" t="s">
        <v>290</v>
      </c>
      <c r="I151" s="649"/>
      <c r="J151" s="651" t="s">
        <v>287</v>
      </c>
      <c r="K151" s="651" t="s">
        <v>16</v>
      </c>
      <c r="L151" s="648">
        <v>700</v>
      </c>
    </row>
    <row r="152" spans="1:12" ht="24" x14ac:dyDescent="0.2">
      <c r="A152" s="652"/>
      <c r="B152" s="209" t="s">
        <v>1170</v>
      </c>
      <c r="C152" s="209" t="s">
        <v>204</v>
      </c>
      <c r="D152" s="211">
        <v>43503</v>
      </c>
      <c r="E152" s="209" t="s">
        <v>5153</v>
      </c>
      <c r="F152" s="650"/>
      <c r="G152" s="650"/>
      <c r="H152" s="649"/>
      <c r="I152" s="649"/>
      <c r="J152" s="651"/>
      <c r="K152" s="651"/>
      <c r="L152" s="648"/>
    </row>
    <row r="153" spans="1:12" ht="24" x14ac:dyDescent="0.2">
      <c r="A153" s="652">
        <v>1728</v>
      </c>
      <c r="B153" s="203" t="s">
        <v>12</v>
      </c>
      <c r="C153" s="207" t="s">
        <v>11</v>
      </c>
      <c r="D153" s="207" t="s">
        <v>280</v>
      </c>
      <c r="E153" s="207" t="s">
        <v>281</v>
      </c>
      <c r="F153" s="653" t="s">
        <v>8</v>
      </c>
      <c r="G153" s="653"/>
      <c r="H153" s="650"/>
      <c r="I153" s="650"/>
      <c r="J153" s="650"/>
      <c r="K153" s="650"/>
      <c r="L153" s="650"/>
    </row>
    <row r="154" spans="1:12" x14ac:dyDescent="0.2">
      <c r="A154" s="652"/>
      <c r="B154" s="651" t="s">
        <v>5150</v>
      </c>
      <c r="C154" s="654" t="s">
        <v>5152</v>
      </c>
      <c r="D154" s="655">
        <v>43494</v>
      </c>
      <c r="E154" s="651" t="s">
        <v>3297</v>
      </c>
      <c r="F154" s="651" t="s">
        <v>3298</v>
      </c>
      <c r="G154" s="651"/>
      <c r="H154" s="649" t="s">
        <v>286</v>
      </c>
      <c r="I154" s="649"/>
      <c r="J154" s="209" t="s">
        <v>287</v>
      </c>
      <c r="K154" s="209" t="s">
        <v>16</v>
      </c>
      <c r="L154" s="210">
        <v>718.78</v>
      </c>
    </row>
    <row r="155" spans="1:12" x14ac:dyDescent="0.2">
      <c r="A155" s="652"/>
      <c r="B155" s="651"/>
      <c r="C155" s="654"/>
      <c r="D155" s="655"/>
      <c r="E155" s="651"/>
      <c r="F155" s="651"/>
      <c r="G155" s="651"/>
      <c r="H155" s="649" t="s">
        <v>242</v>
      </c>
      <c r="I155" s="649"/>
      <c r="J155" s="209" t="s">
        <v>287</v>
      </c>
      <c r="K155" s="209" t="s">
        <v>16</v>
      </c>
      <c r="L155" s="210">
        <v>358.08</v>
      </c>
    </row>
    <row r="156" spans="1:12" ht="24" x14ac:dyDescent="0.2">
      <c r="A156" s="652"/>
      <c r="B156" s="203" t="s">
        <v>6</v>
      </c>
      <c r="C156" s="207" t="s">
        <v>5</v>
      </c>
      <c r="D156" s="207" t="s">
        <v>288</v>
      </c>
      <c r="E156" s="207" t="s">
        <v>289</v>
      </c>
      <c r="F156" s="650"/>
      <c r="G156" s="650"/>
      <c r="H156" s="649" t="s">
        <v>290</v>
      </c>
      <c r="I156" s="649"/>
      <c r="J156" s="651" t="s">
        <v>287</v>
      </c>
      <c r="K156" s="651" t="s">
        <v>16</v>
      </c>
      <c r="L156" s="648">
        <v>320</v>
      </c>
    </row>
    <row r="157" spans="1:12" ht="24" x14ac:dyDescent="0.2">
      <c r="A157" s="652"/>
      <c r="B157" s="209" t="s">
        <v>1170</v>
      </c>
      <c r="C157" s="209" t="s">
        <v>3298</v>
      </c>
      <c r="D157" s="211">
        <v>43503</v>
      </c>
      <c r="E157" s="209" t="s">
        <v>5153</v>
      </c>
      <c r="F157" s="650"/>
      <c r="G157" s="650"/>
      <c r="H157" s="649"/>
      <c r="I157" s="649"/>
      <c r="J157" s="651"/>
      <c r="K157" s="651"/>
      <c r="L157" s="648"/>
    </row>
    <row r="158" spans="1:12" ht="24" x14ac:dyDescent="0.2">
      <c r="A158" s="652">
        <v>1729</v>
      </c>
      <c r="B158" s="203" t="s">
        <v>12</v>
      </c>
      <c r="C158" s="207" t="s">
        <v>11</v>
      </c>
      <c r="D158" s="207" t="s">
        <v>280</v>
      </c>
      <c r="E158" s="207" t="s">
        <v>281</v>
      </c>
      <c r="F158" s="653" t="s">
        <v>8</v>
      </c>
      <c r="G158" s="653"/>
      <c r="H158" s="650"/>
      <c r="I158" s="650"/>
      <c r="J158" s="650"/>
      <c r="K158" s="650"/>
      <c r="L158" s="650"/>
    </row>
    <row r="159" spans="1:12" x14ac:dyDescent="0.2">
      <c r="A159" s="652"/>
      <c r="B159" s="651" t="s">
        <v>5150</v>
      </c>
      <c r="C159" s="654" t="s">
        <v>5154</v>
      </c>
      <c r="D159" s="655">
        <v>43535</v>
      </c>
      <c r="E159" s="651" t="s">
        <v>1628</v>
      </c>
      <c r="F159" s="651" t="s">
        <v>1629</v>
      </c>
      <c r="G159" s="651"/>
      <c r="H159" s="649" t="s">
        <v>286</v>
      </c>
      <c r="I159" s="649"/>
      <c r="J159" s="209" t="s">
        <v>287</v>
      </c>
      <c r="K159" s="209" t="s">
        <v>16</v>
      </c>
      <c r="L159" s="210">
        <v>654</v>
      </c>
    </row>
    <row r="160" spans="1:12" x14ac:dyDescent="0.2">
      <c r="A160" s="652"/>
      <c r="B160" s="651"/>
      <c r="C160" s="654"/>
      <c r="D160" s="655"/>
      <c r="E160" s="651"/>
      <c r="F160" s="651"/>
      <c r="G160" s="651"/>
      <c r="H160" s="649" t="s">
        <v>242</v>
      </c>
      <c r="I160" s="649"/>
      <c r="J160" s="209" t="s">
        <v>287</v>
      </c>
      <c r="K160" s="209" t="s">
        <v>287</v>
      </c>
      <c r="L160" s="210">
        <v>0</v>
      </c>
    </row>
    <row r="161" spans="1:12" ht="24" x14ac:dyDescent="0.2">
      <c r="A161" s="652"/>
      <c r="B161" s="203" t="s">
        <v>6</v>
      </c>
      <c r="C161" s="207" t="s">
        <v>5</v>
      </c>
      <c r="D161" s="207" t="s">
        <v>288</v>
      </c>
      <c r="E161" s="207" t="s">
        <v>289</v>
      </c>
      <c r="F161" s="650"/>
      <c r="G161" s="650"/>
      <c r="H161" s="649" t="s">
        <v>290</v>
      </c>
      <c r="I161" s="649"/>
      <c r="J161" s="651" t="s">
        <v>287</v>
      </c>
      <c r="K161" s="651" t="s">
        <v>287</v>
      </c>
      <c r="L161" s="648">
        <v>0</v>
      </c>
    </row>
    <row r="162" spans="1:12" ht="24" x14ac:dyDescent="0.2">
      <c r="A162" s="652"/>
      <c r="B162" s="209" t="s">
        <v>1170</v>
      </c>
      <c r="C162" s="209" t="s">
        <v>1629</v>
      </c>
      <c r="D162" s="211">
        <v>43539</v>
      </c>
      <c r="E162" s="209" t="s">
        <v>5155</v>
      </c>
      <c r="F162" s="650"/>
      <c r="G162" s="650"/>
      <c r="H162" s="649"/>
      <c r="I162" s="649"/>
      <c r="J162" s="651"/>
      <c r="K162" s="651"/>
      <c r="L162" s="648"/>
    </row>
    <row r="163" spans="1:12" ht="24" x14ac:dyDescent="0.2">
      <c r="A163" s="652">
        <v>1730</v>
      </c>
      <c r="B163" s="203" t="s">
        <v>12</v>
      </c>
      <c r="C163" s="207" t="s">
        <v>11</v>
      </c>
      <c r="D163" s="207" t="s">
        <v>280</v>
      </c>
      <c r="E163" s="207" t="s">
        <v>281</v>
      </c>
      <c r="F163" s="653" t="s">
        <v>8</v>
      </c>
      <c r="G163" s="653"/>
      <c r="H163" s="650"/>
      <c r="I163" s="650"/>
      <c r="J163" s="650"/>
      <c r="K163" s="650"/>
      <c r="L163" s="650"/>
    </row>
    <row r="164" spans="1:12" x14ac:dyDescent="0.2">
      <c r="A164" s="652"/>
      <c r="B164" s="651" t="s">
        <v>5156</v>
      </c>
      <c r="C164" s="654" t="s">
        <v>5157</v>
      </c>
      <c r="D164" s="655">
        <v>43419</v>
      </c>
      <c r="E164" s="651" t="s">
        <v>2235</v>
      </c>
      <c r="F164" s="651" t="s">
        <v>2236</v>
      </c>
      <c r="G164" s="651"/>
      <c r="H164" s="649" t="s">
        <v>286</v>
      </c>
      <c r="I164" s="649"/>
      <c r="J164" s="209" t="s">
        <v>287</v>
      </c>
      <c r="K164" s="209" t="s">
        <v>16</v>
      </c>
      <c r="L164" s="210">
        <v>742.41</v>
      </c>
    </row>
    <row r="165" spans="1:12" x14ac:dyDescent="0.2">
      <c r="A165" s="652"/>
      <c r="B165" s="651"/>
      <c r="C165" s="654"/>
      <c r="D165" s="655"/>
      <c r="E165" s="651"/>
      <c r="F165" s="651"/>
      <c r="G165" s="651"/>
      <c r="H165" s="649" t="s">
        <v>242</v>
      </c>
      <c r="I165" s="649"/>
      <c r="J165" s="209" t="s">
        <v>287</v>
      </c>
      <c r="K165" s="209" t="s">
        <v>16</v>
      </c>
      <c r="L165" s="210">
        <v>706.4</v>
      </c>
    </row>
    <row r="166" spans="1:12" ht="24" x14ac:dyDescent="0.2">
      <c r="A166" s="652"/>
      <c r="B166" s="203" t="s">
        <v>6</v>
      </c>
      <c r="C166" s="207" t="s">
        <v>5</v>
      </c>
      <c r="D166" s="207" t="s">
        <v>288</v>
      </c>
      <c r="E166" s="207" t="s">
        <v>289</v>
      </c>
      <c r="F166" s="650"/>
      <c r="G166" s="650"/>
      <c r="H166" s="649" t="s">
        <v>290</v>
      </c>
      <c r="I166" s="649"/>
      <c r="J166" s="651" t="s">
        <v>287</v>
      </c>
      <c r="K166" s="651" t="s">
        <v>16</v>
      </c>
      <c r="L166" s="648">
        <v>314.2</v>
      </c>
    </row>
    <row r="167" spans="1:12" ht="24" x14ac:dyDescent="0.2">
      <c r="A167" s="652"/>
      <c r="B167" s="209" t="s">
        <v>832</v>
      </c>
      <c r="C167" s="209" t="s">
        <v>2236</v>
      </c>
      <c r="D167" s="211">
        <v>43424</v>
      </c>
      <c r="E167" s="209" t="s">
        <v>1626</v>
      </c>
      <c r="F167" s="650"/>
      <c r="G167" s="650"/>
      <c r="H167" s="649"/>
      <c r="I167" s="649"/>
      <c r="J167" s="651"/>
      <c r="K167" s="651"/>
      <c r="L167" s="648"/>
    </row>
    <row r="168" spans="1:12" ht="24" x14ac:dyDescent="0.2">
      <c r="A168" s="652">
        <v>1731</v>
      </c>
      <c r="B168" s="203" t="s">
        <v>12</v>
      </c>
      <c r="C168" s="207" t="s">
        <v>11</v>
      </c>
      <c r="D168" s="207" t="s">
        <v>280</v>
      </c>
      <c r="E168" s="207" t="s">
        <v>281</v>
      </c>
      <c r="F168" s="653" t="s">
        <v>8</v>
      </c>
      <c r="G168" s="653"/>
      <c r="H168" s="650"/>
      <c r="I168" s="650"/>
      <c r="J168" s="650"/>
      <c r="K168" s="650"/>
      <c r="L168" s="650"/>
    </row>
    <row r="169" spans="1:12" x14ac:dyDescent="0.2">
      <c r="A169" s="652"/>
      <c r="B169" s="651" t="s">
        <v>5158</v>
      </c>
      <c r="C169" s="654" t="s">
        <v>5159</v>
      </c>
      <c r="D169" s="655">
        <v>43533</v>
      </c>
      <c r="E169" s="651" t="s">
        <v>862</v>
      </c>
      <c r="F169" s="651" t="s">
        <v>863</v>
      </c>
      <c r="G169" s="651"/>
      <c r="H169" s="649" t="s">
        <v>286</v>
      </c>
      <c r="I169" s="649"/>
      <c r="J169" s="209" t="s">
        <v>287</v>
      </c>
      <c r="K169" s="209" t="s">
        <v>16</v>
      </c>
      <c r="L169" s="210">
        <v>100</v>
      </c>
    </row>
    <row r="170" spans="1:12" x14ac:dyDescent="0.2">
      <c r="A170" s="652"/>
      <c r="B170" s="651"/>
      <c r="C170" s="654"/>
      <c r="D170" s="655"/>
      <c r="E170" s="651"/>
      <c r="F170" s="651"/>
      <c r="G170" s="651"/>
      <c r="H170" s="649" t="s">
        <v>242</v>
      </c>
      <c r="I170" s="649"/>
      <c r="J170" s="651" t="s">
        <v>287</v>
      </c>
      <c r="K170" s="651" t="s">
        <v>287</v>
      </c>
      <c r="L170" s="648">
        <v>0</v>
      </c>
    </row>
    <row r="171" spans="1:12" x14ac:dyDescent="0.2">
      <c r="A171" s="652"/>
      <c r="B171" s="651"/>
      <c r="C171" s="654"/>
      <c r="D171" s="655"/>
      <c r="E171" s="651"/>
      <c r="F171" s="651"/>
      <c r="G171" s="651"/>
      <c r="H171" s="649"/>
      <c r="I171" s="649"/>
      <c r="J171" s="651"/>
      <c r="K171" s="651"/>
      <c r="L171" s="648"/>
    </row>
    <row r="172" spans="1:12" ht="24" x14ac:dyDescent="0.2">
      <c r="A172" s="652"/>
      <c r="B172" s="203" t="s">
        <v>6</v>
      </c>
      <c r="C172" s="207" t="s">
        <v>5</v>
      </c>
      <c r="D172" s="207" t="s">
        <v>288</v>
      </c>
      <c r="E172" s="207" t="s">
        <v>289</v>
      </c>
      <c r="F172" s="650"/>
      <c r="G172" s="650"/>
      <c r="H172" s="649" t="s">
        <v>290</v>
      </c>
      <c r="I172" s="649"/>
      <c r="J172" s="651" t="s">
        <v>287</v>
      </c>
      <c r="K172" s="651" t="s">
        <v>16</v>
      </c>
      <c r="L172" s="648">
        <v>700</v>
      </c>
    </row>
    <row r="173" spans="1:12" ht="24" x14ac:dyDescent="0.2">
      <c r="A173" s="652"/>
      <c r="B173" s="209" t="s">
        <v>822</v>
      </c>
      <c r="C173" s="209" t="s">
        <v>863</v>
      </c>
      <c r="D173" s="211">
        <v>43538</v>
      </c>
      <c r="E173" s="209" t="s">
        <v>864</v>
      </c>
      <c r="F173" s="650"/>
      <c r="G173" s="650"/>
      <c r="H173" s="649"/>
      <c r="I173" s="649"/>
      <c r="J173" s="651"/>
      <c r="K173" s="651"/>
      <c r="L173" s="648"/>
    </row>
    <row r="174" spans="1:12" ht="24" x14ac:dyDescent="0.2">
      <c r="A174" s="652">
        <v>1732</v>
      </c>
      <c r="B174" s="203" t="s">
        <v>12</v>
      </c>
      <c r="C174" s="207" t="s">
        <v>11</v>
      </c>
      <c r="D174" s="207" t="s">
        <v>280</v>
      </c>
      <c r="E174" s="207" t="s">
        <v>281</v>
      </c>
      <c r="F174" s="653" t="s">
        <v>8</v>
      </c>
      <c r="G174" s="653"/>
      <c r="H174" s="650"/>
      <c r="I174" s="650"/>
      <c r="J174" s="650"/>
      <c r="K174" s="650"/>
      <c r="L174" s="650"/>
    </row>
    <row r="175" spans="1:12" x14ac:dyDescent="0.2">
      <c r="A175" s="652"/>
      <c r="B175" s="651" t="s">
        <v>5160</v>
      </c>
      <c r="C175" s="654" t="s">
        <v>5161</v>
      </c>
      <c r="D175" s="655">
        <v>43374</v>
      </c>
      <c r="E175" s="651" t="s">
        <v>1917</v>
      </c>
      <c r="F175" s="651" t="s">
        <v>4817</v>
      </c>
      <c r="G175" s="651"/>
      <c r="H175" s="649" t="s">
        <v>286</v>
      </c>
      <c r="I175" s="649"/>
      <c r="J175" s="209" t="s">
        <v>287</v>
      </c>
      <c r="K175" s="209" t="s">
        <v>16</v>
      </c>
      <c r="L175" s="210">
        <v>364</v>
      </c>
    </row>
    <row r="176" spans="1:12" x14ac:dyDescent="0.2">
      <c r="A176" s="652"/>
      <c r="B176" s="651"/>
      <c r="C176" s="654"/>
      <c r="D176" s="655"/>
      <c r="E176" s="651"/>
      <c r="F176" s="651"/>
      <c r="G176" s="651"/>
      <c r="H176" s="649" t="s">
        <v>242</v>
      </c>
      <c r="I176" s="649"/>
      <c r="J176" s="209" t="s">
        <v>287</v>
      </c>
      <c r="K176" s="209" t="s">
        <v>287</v>
      </c>
      <c r="L176" s="210">
        <v>0</v>
      </c>
    </row>
    <row r="177" spans="1:12" ht="24" x14ac:dyDescent="0.2">
      <c r="A177" s="652"/>
      <c r="B177" s="203" t="s">
        <v>6</v>
      </c>
      <c r="C177" s="207" t="s">
        <v>5</v>
      </c>
      <c r="D177" s="207" t="s">
        <v>288</v>
      </c>
      <c r="E177" s="207" t="s">
        <v>289</v>
      </c>
      <c r="F177" s="650"/>
      <c r="G177" s="650"/>
      <c r="H177" s="649" t="s">
        <v>290</v>
      </c>
      <c r="I177" s="649"/>
      <c r="J177" s="651" t="s">
        <v>287</v>
      </c>
      <c r="K177" s="651" t="s">
        <v>287</v>
      </c>
      <c r="L177" s="648">
        <v>0</v>
      </c>
    </row>
    <row r="178" spans="1:12" ht="24" x14ac:dyDescent="0.2">
      <c r="A178" s="652"/>
      <c r="B178" s="209" t="s">
        <v>291</v>
      </c>
      <c r="C178" s="209" t="s">
        <v>4817</v>
      </c>
      <c r="D178" s="211">
        <v>43376</v>
      </c>
      <c r="E178" s="209" t="s">
        <v>711</v>
      </c>
      <c r="F178" s="650"/>
      <c r="G178" s="650"/>
      <c r="H178" s="649"/>
      <c r="I178" s="649"/>
      <c r="J178" s="651"/>
      <c r="K178" s="651"/>
      <c r="L178" s="648"/>
    </row>
    <row r="179" spans="1:12" ht="24" x14ac:dyDescent="0.2">
      <c r="A179" s="652">
        <v>1733</v>
      </c>
      <c r="B179" s="203" t="s">
        <v>12</v>
      </c>
      <c r="C179" s="207" t="s">
        <v>11</v>
      </c>
      <c r="D179" s="207" t="s">
        <v>280</v>
      </c>
      <c r="E179" s="207" t="s">
        <v>281</v>
      </c>
      <c r="F179" s="653" t="s">
        <v>8</v>
      </c>
      <c r="G179" s="653"/>
      <c r="H179" s="650"/>
      <c r="I179" s="650"/>
      <c r="J179" s="650"/>
      <c r="K179" s="650"/>
      <c r="L179" s="650"/>
    </row>
    <row r="180" spans="1:12" x14ac:dyDescent="0.2">
      <c r="A180" s="652"/>
      <c r="B180" s="651" t="s">
        <v>5162</v>
      </c>
      <c r="C180" s="654" t="s">
        <v>5163</v>
      </c>
      <c r="D180" s="655">
        <v>43501</v>
      </c>
      <c r="E180" s="651" t="s">
        <v>1357</v>
      </c>
      <c r="F180" s="651" t="s">
        <v>3298</v>
      </c>
      <c r="G180" s="651"/>
      <c r="H180" s="649" t="s">
        <v>286</v>
      </c>
      <c r="I180" s="649"/>
      <c r="J180" s="209" t="s">
        <v>287</v>
      </c>
      <c r="K180" s="209" t="s">
        <v>16</v>
      </c>
      <c r="L180" s="210">
        <v>489.84</v>
      </c>
    </row>
    <row r="181" spans="1:12" x14ac:dyDescent="0.2">
      <c r="A181" s="652"/>
      <c r="B181" s="651"/>
      <c r="C181" s="654"/>
      <c r="D181" s="655"/>
      <c r="E181" s="651"/>
      <c r="F181" s="651"/>
      <c r="G181" s="651"/>
      <c r="H181" s="649" t="s">
        <v>242</v>
      </c>
      <c r="I181" s="649"/>
      <c r="J181" s="651" t="s">
        <v>287</v>
      </c>
      <c r="K181" s="651" t="s">
        <v>16</v>
      </c>
      <c r="L181" s="648">
        <v>551</v>
      </c>
    </row>
    <row r="182" spans="1:12" x14ac:dyDescent="0.2">
      <c r="A182" s="652"/>
      <c r="B182" s="651"/>
      <c r="C182" s="654"/>
      <c r="D182" s="655"/>
      <c r="E182" s="651"/>
      <c r="F182" s="651"/>
      <c r="G182" s="651"/>
      <c r="H182" s="649"/>
      <c r="I182" s="649"/>
      <c r="J182" s="651"/>
      <c r="K182" s="651"/>
      <c r="L182" s="648"/>
    </row>
    <row r="183" spans="1:12" ht="24" x14ac:dyDescent="0.2">
      <c r="A183" s="652"/>
      <c r="B183" s="203" t="s">
        <v>6</v>
      </c>
      <c r="C183" s="207" t="s">
        <v>5</v>
      </c>
      <c r="D183" s="207" t="s">
        <v>288</v>
      </c>
      <c r="E183" s="207" t="s">
        <v>289</v>
      </c>
      <c r="F183" s="650"/>
      <c r="G183" s="650"/>
      <c r="H183" s="649" t="s">
        <v>290</v>
      </c>
      <c r="I183" s="649"/>
      <c r="J183" s="651" t="s">
        <v>287</v>
      </c>
      <c r="K183" s="651" t="s">
        <v>287</v>
      </c>
      <c r="L183" s="648">
        <v>0</v>
      </c>
    </row>
    <row r="184" spans="1:12" ht="24" x14ac:dyDescent="0.2">
      <c r="A184" s="652"/>
      <c r="B184" s="209" t="s">
        <v>291</v>
      </c>
      <c r="C184" s="209" t="s">
        <v>3298</v>
      </c>
      <c r="D184" s="211">
        <v>43505</v>
      </c>
      <c r="E184" s="209" t="s">
        <v>947</v>
      </c>
      <c r="F184" s="650"/>
      <c r="G184" s="650"/>
      <c r="H184" s="649"/>
      <c r="I184" s="649"/>
      <c r="J184" s="651"/>
      <c r="K184" s="651"/>
      <c r="L184" s="648"/>
    </row>
    <row r="185" spans="1:12" ht="24" x14ac:dyDescent="0.2">
      <c r="A185" s="652">
        <v>1734</v>
      </c>
      <c r="B185" s="203" t="s">
        <v>12</v>
      </c>
      <c r="C185" s="207" t="s">
        <v>11</v>
      </c>
      <c r="D185" s="207" t="s">
        <v>280</v>
      </c>
      <c r="E185" s="207" t="s">
        <v>281</v>
      </c>
      <c r="F185" s="653" t="s">
        <v>8</v>
      </c>
      <c r="G185" s="653"/>
      <c r="H185" s="650"/>
      <c r="I185" s="650"/>
      <c r="J185" s="650"/>
      <c r="K185" s="650"/>
      <c r="L185" s="650"/>
    </row>
    <row r="186" spans="1:12" x14ac:dyDescent="0.2">
      <c r="A186" s="652"/>
      <c r="B186" s="651" t="s">
        <v>5164</v>
      </c>
      <c r="C186" s="654" t="s">
        <v>5165</v>
      </c>
      <c r="D186" s="655">
        <v>43435</v>
      </c>
      <c r="E186" s="651" t="s">
        <v>354</v>
      </c>
      <c r="F186" s="651" t="s">
        <v>5166</v>
      </c>
      <c r="G186" s="651"/>
      <c r="H186" s="649" t="s">
        <v>286</v>
      </c>
      <c r="I186" s="649"/>
      <c r="J186" s="209" t="s">
        <v>287</v>
      </c>
      <c r="K186" s="209" t="s">
        <v>16</v>
      </c>
      <c r="L186" s="210">
        <v>732</v>
      </c>
    </row>
    <row r="187" spans="1:12" x14ac:dyDescent="0.2">
      <c r="A187" s="652"/>
      <c r="B187" s="651"/>
      <c r="C187" s="654"/>
      <c r="D187" s="655"/>
      <c r="E187" s="651"/>
      <c r="F187" s="651"/>
      <c r="G187" s="651"/>
      <c r="H187" s="649" t="s">
        <v>242</v>
      </c>
      <c r="I187" s="649"/>
      <c r="J187" s="209" t="s">
        <v>287</v>
      </c>
      <c r="K187" s="209" t="s">
        <v>16</v>
      </c>
      <c r="L187" s="210">
        <v>1034.53</v>
      </c>
    </row>
    <row r="188" spans="1:12" ht="24" x14ac:dyDescent="0.2">
      <c r="A188" s="652"/>
      <c r="B188" s="203" t="s">
        <v>6</v>
      </c>
      <c r="C188" s="207" t="s">
        <v>5</v>
      </c>
      <c r="D188" s="207" t="s">
        <v>288</v>
      </c>
      <c r="E188" s="207" t="s">
        <v>289</v>
      </c>
      <c r="F188" s="650"/>
      <c r="G188" s="650"/>
      <c r="H188" s="649" t="s">
        <v>290</v>
      </c>
      <c r="I188" s="649"/>
      <c r="J188" s="651" t="s">
        <v>287</v>
      </c>
      <c r="K188" s="651" t="s">
        <v>16</v>
      </c>
      <c r="L188" s="648">
        <v>20.72</v>
      </c>
    </row>
    <row r="189" spans="1:12" ht="24" x14ac:dyDescent="0.2">
      <c r="A189" s="652"/>
      <c r="B189" s="209" t="s">
        <v>439</v>
      </c>
      <c r="C189" s="209" t="s">
        <v>5166</v>
      </c>
      <c r="D189" s="211">
        <v>43448</v>
      </c>
      <c r="E189" s="209" t="s">
        <v>5167</v>
      </c>
      <c r="F189" s="650"/>
      <c r="G189" s="650"/>
      <c r="H189" s="649"/>
      <c r="I189" s="649"/>
      <c r="J189" s="651"/>
      <c r="K189" s="651"/>
      <c r="L189" s="648"/>
    </row>
    <row r="190" spans="1:12" ht="24" x14ac:dyDescent="0.2">
      <c r="A190" s="652">
        <v>1735</v>
      </c>
      <c r="B190" s="203" t="s">
        <v>12</v>
      </c>
      <c r="C190" s="207" t="s">
        <v>11</v>
      </c>
      <c r="D190" s="207" t="s">
        <v>280</v>
      </c>
      <c r="E190" s="207" t="s">
        <v>281</v>
      </c>
      <c r="F190" s="653" t="s">
        <v>8</v>
      </c>
      <c r="G190" s="653"/>
      <c r="H190" s="650"/>
      <c r="I190" s="650"/>
      <c r="J190" s="650"/>
      <c r="K190" s="650"/>
      <c r="L190" s="650"/>
    </row>
    <row r="191" spans="1:12" x14ac:dyDescent="0.2">
      <c r="A191" s="652"/>
      <c r="B191" s="651" t="s">
        <v>5168</v>
      </c>
      <c r="C191" s="654" t="s">
        <v>5169</v>
      </c>
      <c r="D191" s="655">
        <v>43400</v>
      </c>
      <c r="E191" s="651" t="s">
        <v>315</v>
      </c>
      <c r="F191" s="651" t="s">
        <v>1345</v>
      </c>
      <c r="G191" s="651"/>
      <c r="H191" s="649" t="s">
        <v>286</v>
      </c>
      <c r="I191" s="649"/>
      <c r="J191" s="209" t="s">
        <v>287</v>
      </c>
      <c r="K191" s="209" t="s">
        <v>16</v>
      </c>
      <c r="L191" s="210">
        <v>366.34</v>
      </c>
    </row>
    <row r="192" spans="1:12" x14ac:dyDescent="0.2">
      <c r="A192" s="652"/>
      <c r="B192" s="651"/>
      <c r="C192" s="654"/>
      <c r="D192" s="655"/>
      <c r="E192" s="651"/>
      <c r="F192" s="651"/>
      <c r="G192" s="651"/>
      <c r="H192" s="649" t="s">
        <v>242</v>
      </c>
      <c r="I192" s="649"/>
      <c r="J192" s="651" t="s">
        <v>287</v>
      </c>
      <c r="K192" s="651" t="s">
        <v>287</v>
      </c>
      <c r="L192" s="648">
        <v>0</v>
      </c>
    </row>
    <row r="193" spans="1:12" x14ac:dyDescent="0.2">
      <c r="A193" s="652"/>
      <c r="B193" s="651"/>
      <c r="C193" s="654"/>
      <c r="D193" s="655"/>
      <c r="E193" s="651"/>
      <c r="F193" s="651"/>
      <c r="G193" s="651"/>
      <c r="H193" s="649"/>
      <c r="I193" s="649"/>
      <c r="J193" s="651"/>
      <c r="K193" s="651"/>
      <c r="L193" s="648"/>
    </row>
    <row r="194" spans="1:12" ht="24" x14ac:dyDescent="0.2">
      <c r="A194" s="652"/>
      <c r="B194" s="203" t="s">
        <v>6</v>
      </c>
      <c r="C194" s="207" t="s">
        <v>5</v>
      </c>
      <c r="D194" s="207" t="s">
        <v>288</v>
      </c>
      <c r="E194" s="207" t="s">
        <v>289</v>
      </c>
      <c r="F194" s="650"/>
      <c r="G194" s="650"/>
      <c r="H194" s="649" t="s">
        <v>290</v>
      </c>
      <c r="I194" s="649"/>
      <c r="J194" s="651" t="s">
        <v>287</v>
      </c>
      <c r="K194" s="651" t="s">
        <v>287</v>
      </c>
      <c r="L194" s="648">
        <v>0</v>
      </c>
    </row>
    <row r="195" spans="1:12" ht="24" x14ac:dyDescent="0.2">
      <c r="A195" s="652"/>
      <c r="B195" s="209" t="s">
        <v>439</v>
      </c>
      <c r="C195" s="209" t="s">
        <v>1345</v>
      </c>
      <c r="D195" s="211">
        <v>43411</v>
      </c>
      <c r="E195" s="209" t="s">
        <v>5170</v>
      </c>
      <c r="F195" s="650"/>
      <c r="G195" s="650"/>
      <c r="H195" s="649"/>
      <c r="I195" s="649"/>
      <c r="J195" s="651"/>
      <c r="K195" s="651"/>
      <c r="L195" s="648"/>
    </row>
    <row r="196" spans="1:12" ht="24" x14ac:dyDescent="0.2">
      <c r="A196" s="652">
        <v>1736</v>
      </c>
      <c r="B196" s="203" t="s">
        <v>12</v>
      </c>
      <c r="C196" s="207" t="s">
        <v>11</v>
      </c>
      <c r="D196" s="207" t="s">
        <v>280</v>
      </c>
      <c r="E196" s="207" t="s">
        <v>281</v>
      </c>
      <c r="F196" s="653" t="s">
        <v>8</v>
      </c>
      <c r="G196" s="653"/>
      <c r="H196" s="650"/>
      <c r="I196" s="650"/>
      <c r="J196" s="650"/>
      <c r="K196" s="650"/>
      <c r="L196" s="650"/>
    </row>
    <row r="197" spans="1:12" x14ac:dyDescent="0.2">
      <c r="A197" s="652"/>
      <c r="B197" s="651" t="s">
        <v>5168</v>
      </c>
      <c r="C197" s="654" t="s">
        <v>5169</v>
      </c>
      <c r="D197" s="655">
        <v>43400</v>
      </c>
      <c r="E197" s="651" t="s">
        <v>315</v>
      </c>
      <c r="F197" s="651" t="s">
        <v>5171</v>
      </c>
      <c r="G197" s="651"/>
      <c r="H197" s="649" t="s">
        <v>286</v>
      </c>
      <c r="I197" s="649"/>
      <c r="J197" s="209" t="s">
        <v>287</v>
      </c>
      <c r="K197" s="209" t="s">
        <v>16</v>
      </c>
      <c r="L197" s="210">
        <v>558.51</v>
      </c>
    </row>
    <row r="198" spans="1:12" x14ac:dyDescent="0.2">
      <c r="A198" s="652"/>
      <c r="B198" s="651"/>
      <c r="C198" s="654"/>
      <c r="D198" s="655"/>
      <c r="E198" s="651"/>
      <c r="F198" s="651"/>
      <c r="G198" s="651"/>
      <c r="H198" s="649" t="s">
        <v>242</v>
      </c>
      <c r="I198" s="649"/>
      <c r="J198" s="651" t="s">
        <v>287</v>
      </c>
      <c r="K198" s="651" t="s">
        <v>287</v>
      </c>
      <c r="L198" s="648">
        <v>0</v>
      </c>
    </row>
    <row r="199" spans="1:12" x14ac:dyDescent="0.2">
      <c r="A199" s="652"/>
      <c r="B199" s="651"/>
      <c r="C199" s="654"/>
      <c r="D199" s="655"/>
      <c r="E199" s="651"/>
      <c r="F199" s="651"/>
      <c r="G199" s="651"/>
      <c r="H199" s="649"/>
      <c r="I199" s="649"/>
      <c r="J199" s="651"/>
      <c r="K199" s="651"/>
      <c r="L199" s="648"/>
    </row>
    <row r="200" spans="1:12" ht="24" x14ac:dyDescent="0.2">
      <c r="A200" s="652"/>
      <c r="B200" s="203" t="s">
        <v>6</v>
      </c>
      <c r="C200" s="207" t="s">
        <v>5</v>
      </c>
      <c r="D200" s="207" t="s">
        <v>288</v>
      </c>
      <c r="E200" s="207" t="s">
        <v>289</v>
      </c>
      <c r="F200" s="650"/>
      <c r="G200" s="650"/>
      <c r="H200" s="649" t="s">
        <v>290</v>
      </c>
      <c r="I200" s="649"/>
      <c r="J200" s="651" t="s">
        <v>287</v>
      </c>
      <c r="K200" s="651" t="s">
        <v>287</v>
      </c>
      <c r="L200" s="648">
        <v>0</v>
      </c>
    </row>
    <row r="201" spans="1:12" ht="24" x14ac:dyDescent="0.2">
      <c r="A201" s="652"/>
      <c r="B201" s="209" t="s">
        <v>439</v>
      </c>
      <c r="C201" s="209" t="s">
        <v>5171</v>
      </c>
      <c r="D201" s="211">
        <v>43411</v>
      </c>
      <c r="E201" s="209" t="s">
        <v>5170</v>
      </c>
      <c r="F201" s="650"/>
      <c r="G201" s="650"/>
      <c r="H201" s="649"/>
      <c r="I201" s="649"/>
      <c r="J201" s="651"/>
      <c r="K201" s="651"/>
      <c r="L201" s="648"/>
    </row>
    <row r="202" spans="1:12" ht="24" x14ac:dyDescent="0.2">
      <c r="A202" s="652">
        <v>1737</v>
      </c>
      <c r="B202" s="203" t="s">
        <v>12</v>
      </c>
      <c r="C202" s="207" t="s">
        <v>11</v>
      </c>
      <c r="D202" s="207" t="s">
        <v>280</v>
      </c>
      <c r="E202" s="207" t="s">
        <v>281</v>
      </c>
      <c r="F202" s="653" t="s">
        <v>8</v>
      </c>
      <c r="G202" s="653"/>
      <c r="H202" s="650"/>
      <c r="I202" s="650"/>
      <c r="J202" s="650"/>
      <c r="K202" s="650"/>
      <c r="L202" s="650"/>
    </row>
    <row r="203" spans="1:12" x14ac:dyDescent="0.2">
      <c r="A203" s="652"/>
      <c r="B203" s="651" t="s">
        <v>5168</v>
      </c>
      <c r="C203" s="654" t="s">
        <v>5169</v>
      </c>
      <c r="D203" s="655">
        <v>43400</v>
      </c>
      <c r="E203" s="651" t="s">
        <v>315</v>
      </c>
      <c r="F203" s="651" t="s">
        <v>5172</v>
      </c>
      <c r="G203" s="651"/>
      <c r="H203" s="649" t="s">
        <v>286</v>
      </c>
      <c r="I203" s="649"/>
      <c r="J203" s="209" t="s">
        <v>287</v>
      </c>
      <c r="K203" s="209" t="s">
        <v>16</v>
      </c>
      <c r="L203" s="210">
        <v>370.6</v>
      </c>
    </row>
    <row r="204" spans="1:12" x14ac:dyDescent="0.2">
      <c r="A204" s="652"/>
      <c r="B204" s="651"/>
      <c r="C204" s="654"/>
      <c r="D204" s="655"/>
      <c r="E204" s="651"/>
      <c r="F204" s="651"/>
      <c r="G204" s="651"/>
      <c r="H204" s="649" t="s">
        <v>242</v>
      </c>
      <c r="I204" s="649"/>
      <c r="J204" s="651" t="s">
        <v>287</v>
      </c>
      <c r="K204" s="651" t="s">
        <v>287</v>
      </c>
      <c r="L204" s="648">
        <v>0</v>
      </c>
    </row>
    <row r="205" spans="1:12" x14ac:dyDescent="0.2">
      <c r="A205" s="652"/>
      <c r="B205" s="651"/>
      <c r="C205" s="654"/>
      <c r="D205" s="655"/>
      <c r="E205" s="651"/>
      <c r="F205" s="651"/>
      <c r="G205" s="651"/>
      <c r="H205" s="649"/>
      <c r="I205" s="649"/>
      <c r="J205" s="651"/>
      <c r="K205" s="651"/>
      <c r="L205" s="648"/>
    </row>
    <row r="206" spans="1:12" ht="24" x14ac:dyDescent="0.2">
      <c r="A206" s="652"/>
      <c r="B206" s="203" t="s">
        <v>6</v>
      </c>
      <c r="C206" s="207" t="s">
        <v>5</v>
      </c>
      <c r="D206" s="207" t="s">
        <v>288</v>
      </c>
      <c r="E206" s="207" t="s">
        <v>289</v>
      </c>
      <c r="F206" s="650"/>
      <c r="G206" s="650"/>
      <c r="H206" s="649" t="s">
        <v>290</v>
      </c>
      <c r="I206" s="649"/>
      <c r="J206" s="651" t="s">
        <v>287</v>
      </c>
      <c r="K206" s="651" t="s">
        <v>16</v>
      </c>
      <c r="L206" s="648">
        <v>330</v>
      </c>
    </row>
    <row r="207" spans="1:12" ht="24" x14ac:dyDescent="0.2">
      <c r="A207" s="652"/>
      <c r="B207" s="209" t="s">
        <v>439</v>
      </c>
      <c r="C207" s="209" t="s">
        <v>5172</v>
      </c>
      <c r="D207" s="211">
        <v>43411</v>
      </c>
      <c r="E207" s="209" t="s">
        <v>5170</v>
      </c>
      <c r="F207" s="650"/>
      <c r="G207" s="650"/>
      <c r="H207" s="649"/>
      <c r="I207" s="649"/>
      <c r="J207" s="651"/>
      <c r="K207" s="651"/>
      <c r="L207" s="648"/>
    </row>
    <row r="208" spans="1:12" ht="24" x14ac:dyDescent="0.2">
      <c r="A208" s="652">
        <v>1738</v>
      </c>
      <c r="B208" s="203" t="s">
        <v>12</v>
      </c>
      <c r="C208" s="207" t="s">
        <v>11</v>
      </c>
      <c r="D208" s="207" t="s">
        <v>280</v>
      </c>
      <c r="E208" s="207" t="s">
        <v>281</v>
      </c>
      <c r="F208" s="653" t="s">
        <v>8</v>
      </c>
      <c r="G208" s="653"/>
      <c r="H208" s="650"/>
      <c r="I208" s="650"/>
      <c r="J208" s="650"/>
      <c r="K208" s="650"/>
      <c r="L208" s="650"/>
    </row>
    <row r="209" spans="1:12" x14ac:dyDescent="0.2">
      <c r="A209" s="652"/>
      <c r="B209" s="651" t="s">
        <v>5173</v>
      </c>
      <c r="C209" s="654" t="s">
        <v>5174</v>
      </c>
      <c r="D209" s="655">
        <v>43390</v>
      </c>
      <c r="E209" s="651" t="s">
        <v>354</v>
      </c>
      <c r="F209" s="651" t="s">
        <v>5175</v>
      </c>
      <c r="G209" s="651"/>
      <c r="H209" s="649" t="s">
        <v>286</v>
      </c>
      <c r="I209" s="649"/>
      <c r="J209" s="209" t="s">
        <v>287</v>
      </c>
      <c r="K209" s="209" t="s">
        <v>16</v>
      </c>
      <c r="L209" s="210">
        <v>682.29</v>
      </c>
    </row>
    <row r="210" spans="1:12" x14ac:dyDescent="0.2">
      <c r="A210" s="652"/>
      <c r="B210" s="651"/>
      <c r="C210" s="654"/>
      <c r="D210" s="655"/>
      <c r="E210" s="651"/>
      <c r="F210" s="651"/>
      <c r="G210" s="651"/>
      <c r="H210" s="649" t="s">
        <v>242</v>
      </c>
      <c r="I210" s="649"/>
      <c r="J210" s="209" t="s">
        <v>287</v>
      </c>
      <c r="K210" s="209" t="s">
        <v>16</v>
      </c>
      <c r="L210" s="210">
        <v>4780</v>
      </c>
    </row>
    <row r="211" spans="1:12" ht="24" x14ac:dyDescent="0.2">
      <c r="A211" s="652"/>
      <c r="B211" s="203" t="s">
        <v>6</v>
      </c>
      <c r="C211" s="207" t="s">
        <v>5</v>
      </c>
      <c r="D211" s="207" t="s">
        <v>288</v>
      </c>
      <c r="E211" s="207" t="s">
        <v>289</v>
      </c>
      <c r="F211" s="650"/>
      <c r="G211" s="650"/>
      <c r="H211" s="649" t="s">
        <v>290</v>
      </c>
      <c r="I211" s="649"/>
      <c r="J211" s="651" t="s">
        <v>287</v>
      </c>
      <c r="K211" s="651" t="s">
        <v>287</v>
      </c>
      <c r="L211" s="648">
        <v>0</v>
      </c>
    </row>
    <row r="212" spans="1:12" ht="24" x14ac:dyDescent="0.2">
      <c r="A212" s="652"/>
      <c r="B212" s="209" t="s">
        <v>439</v>
      </c>
      <c r="C212" s="209" t="s">
        <v>5175</v>
      </c>
      <c r="D212" s="211">
        <v>43394</v>
      </c>
      <c r="E212" s="209" t="s">
        <v>3065</v>
      </c>
      <c r="F212" s="650"/>
      <c r="G212" s="650"/>
      <c r="H212" s="649"/>
      <c r="I212" s="649"/>
      <c r="J212" s="651"/>
      <c r="K212" s="651"/>
      <c r="L212" s="648"/>
    </row>
    <row r="213" spans="1:12" ht="24" x14ac:dyDescent="0.2">
      <c r="A213" s="652">
        <v>1739</v>
      </c>
      <c r="B213" s="203" t="s">
        <v>12</v>
      </c>
      <c r="C213" s="207" t="s">
        <v>11</v>
      </c>
      <c r="D213" s="207" t="s">
        <v>280</v>
      </c>
      <c r="E213" s="207" t="s">
        <v>281</v>
      </c>
      <c r="F213" s="653" t="s">
        <v>8</v>
      </c>
      <c r="G213" s="653"/>
      <c r="H213" s="650"/>
      <c r="I213" s="650"/>
      <c r="J213" s="650"/>
      <c r="K213" s="650"/>
      <c r="L213" s="650"/>
    </row>
    <row r="214" spans="1:12" x14ac:dyDescent="0.2">
      <c r="A214" s="652"/>
      <c r="B214" s="651" t="s">
        <v>5173</v>
      </c>
      <c r="C214" s="654" t="s">
        <v>5176</v>
      </c>
      <c r="D214" s="655">
        <v>43445</v>
      </c>
      <c r="E214" s="651" t="s">
        <v>409</v>
      </c>
      <c r="F214" s="651" t="s">
        <v>4458</v>
      </c>
      <c r="G214" s="651"/>
      <c r="H214" s="649" t="s">
        <v>286</v>
      </c>
      <c r="I214" s="649"/>
      <c r="J214" s="209" t="s">
        <v>287</v>
      </c>
      <c r="K214" s="209" t="s">
        <v>16</v>
      </c>
      <c r="L214" s="210">
        <v>233.66</v>
      </c>
    </row>
    <row r="215" spans="1:12" x14ac:dyDescent="0.2">
      <c r="A215" s="652"/>
      <c r="B215" s="651"/>
      <c r="C215" s="654"/>
      <c r="D215" s="655"/>
      <c r="E215" s="651"/>
      <c r="F215" s="651"/>
      <c r="G215" s="651"/>
      <c r="H215" s="649" t="s">
        <v>242</v>
      </c>
      <c r="I215" s="649"/>
      <c r="J215" s="651" t="s">
        <v>287</v>
      </c>
      <c r="K215" s="651" t="s">
        <v>16</v>
      </c>
      <c r="L215" s="648">
        <v>217</v>
      </c>
    </row>
    <row r="216" spans="1:12" x14ac:dyDescent="0.2">
      <c r="A216" s="652"/>
      <c r="B216" s="651"/>
      <c r="C216" s="654"/>
      <c r="D216" s="655"/>
      <c r="E216" s="651"/>
      <c r="F216" s="651"/>
      <c r="G216" s="651"/>
      <c r="H216" s="649"/>
      <c r="I216" s="649"/>
      <c r="J216" s="651"/>
      <c r="K216" s="651"/>
      <c r="L216" s="648"/>
    </row>
    <row r="217" spans="1:12" ht="24" x14ac:dyDescent="0.2">
      <c r="A217" s="652"/>
      <c r="B217" s="203" t="s">
        <v>6</v>
      </c>
      <c r="C217" s="207" t="s">
        <v>5</v>
      </c>
      <c r="D217" s="207" t="s">
        <v>288</v>
      </c>
      <c r="E217" s="207" t="s">
        <v>289</v>
      </c>
      <c r="F217" s="650"/>
      <c r="G217" s="650"/>
      <c r="H217" s="649" t="s">
        <v>290</v>
      </c>
      <c r="I217" s="649"/>
      <c r="J217" s="651" t="s">
        <v>287</v>
      </c>
      <c r="K217" s="651" t="s">
        <v>16</v>
      </c>
      <c r="L217" s="648">
        <v>110</v>
      </c>
    </row>
    <row r="218" spans="1:12" ht="24" x14ac:dyDescent="0.2">
      <c r="A218" s="652"/>
      <c r="B218" s="209" t="s">
        <v>439</v>
      </c>
      <c r="C218" s="209" t="s">
        <v>4458</v>
      </c>
      <c r="D218" s="211">
        <v>43446</v>
      </c>
      <c r="E218" s="209" t="s">
        <v>673</v>
      </c>
      <c r="F218" s="650"/>
      <c r="G218" s="650"/>
      <c r="H218" s="649"/>
      <c r="I218" s="649"/>
      <c r="J218" s="651"/>
      <c r="K218" s="651"/>
      <c r="L218" s="648"/>
    </row>
    <row r="219" spans="1:12" ht="24" x14ac:dyDescent="0.2">
      <c r="A219" s="652">
        <v>1740</v>
      </c>
      <c r="B219" s="203" t="s">
        <v>12</v>
      </c>
      <c r="C219" s="207" t="s">
        <v>11</v>
      </c>
      <c r="D219" s="207" t="s">
        <v>280</v>
      </c>
      <c r="E219" s="207" t="s">
        <v>281</v>
      </c>
      <c r="F219" s="653" t="s">
        <v>8</v>
      </c>
      <c r="G219" s="653"/>
      <c r="H219" s="650"/>
      <c r="I219" s="650"/>
      <c r="J219" s="650"/>
      <c r="K219" s="650"/>
      <c r="L219" s="650"/>
    </row>
    <row r="220" spans="1:12" x14ac:dyDescent="0.2">
      <c r="A220" s="652"/>
      <c r="B220" s="651" t="s">
        <v>5173</v>
      </c>
      <c r="C220" s="654" t="s">
        <v>5177</v>
      </c>
      <c r="D220" s="655">
        <v>43471</v>
      </c>
      <c r="E220" s="651" t="s">
        <v>1151</v>
      </c>
      <c r="F220" s="651" t="s">
        <v>1152</v>
      </c>
      <c r="G220" s="651"/>
      <c r="H220" s="649" t="s">
        <v>286</v>
      </c>
      <c r="I220" s="649"/>
      <c r="J220" s="209" t="s">
        <v>287</v>
      </c>
      <c r="K220" s="209" t="s">
        <v>16</v>
      </c>
      <c r="L220" s="210">
        <v>565.45000000000005</v>
      </c>
    </row>
    <row r="221" spans="1:12" x14ac:dyDescent="0.2">
      <c r="A221" s="652"/>
      <c r="B221" s="651"/>
      <c r="C221" s="654"/>
      <c r="D221" s="655"/>
      <c r="E221" s="651"/>
      <c r="F221" s="651"/>
      <c r="G221" s="651"/>
      <c r="H221" s="649" t="s">
        <v>242</v>
      </c>
      <c r="I221" s="649"/>
      <c r="J221" s="209" t="s">
        <v>287</v>
      </c>
      <c r="K221" s="209" t="s">
        <v>16</v>
      </c>
      <c r="L221" s="210">
        <v>5900</v>
      </c>
    </row>
    <row r="222" spans="1:12" ht="24" x14ac:dyDescent="0.2">
      <c r="A222" s="652"/>
      <c r="B222" s="203" t="s">
        <v>6</v>
      </c>
      <c r="C222" s="207" t="s">
        <v>5</v>
      </c>
      <c r="D222" s="207" t="s">
        <v>288</v>
      </c>
      <c r="E222" s="207" t="s">
        <v>289</v>
      </c>
      <c r="F222" s="650"/>
      <c r="G222" s="650"/>
      <c r="H222" s="649" t="s">
        <v>290</v>
      </c>
      <c r="I222" s="649"/>
      <c r="J222" s="651" t="s">
        <v>287</v>
      </c>
      <c r="K222" s="651" t="s">
        <v>16</v>
      </c>
      <c r="L222" s="648">
        <v>250</v>
      </c>
    </row>
    <row r="223" spans="1:12" ht="24" x14ac:dyDescent="0.2">
      <c r="A223" s="652"/>
      <c r="B223" s="209" t="s">
        <v>439</v>
      </c>
      <c r="C223" s="209" t="s">
        <v>1152</v>
      </c>
      <c r="D223" s="211">
        <v>43480</v>
      </c>
      <c r="E223" s="209" t="s">
        <v>5178</v>
      </c>
      <c r="F223" s="650"/>
      <c r="G223" s="650"/>
      <c r="H223" s="649"/>
      <c r="I223" s="649"/>
      <c r="J223" s="651"/>
      <c r="K223" s="651"/>
      <c r="L223" s="648"/>
    </row>
    <row r="224" spans="1:12" ht="24" x14ac:dyDescent="0.2">
      <c r="A224" s="652">
        <v>1741</v>
      </c>
      <c r="B224" s="203" t="s">
        <v>12</v>
      </c>
      <c r="C224" s="207" t="s">
        <v>11</v>
      </c>
      <c r="D224" s="207" t="s">
        <v>280</v>
      </c>
      <c r="E224" s="207" t="s">
        <v>281</v>
      </c>
      <c r="F224" s="653" t="s">
        <v>8</v>
      </c>
      <c r="G224" s="653"/>
      <c r="H224" s="650"/>
      <c r="I224" s="650"/>
      <c r="J224" s="650"/>
      <c r="K224" s="650"/>
      <c r="L224" s="650"/>
    </row>
    <row r="225" spans="1:12" x14ac:dyDescent="0.2">
      <c r="A225" s="652"/>
      <c r="B225" s="651" t="s">
        <v>5173</v>
      </c>
      <c r="C225" s="654" t="s">
        <v>5179</v>
      </c>
      <c r="D225" s="655">
        <v>43509</v>
      </c>
      <c r="E225" s="651" t="s">
        <v>394</v>
      </c>
      <c r="F225" s="651" t="s">
        <v>2189</v>
      </c>
      <c r="G225" s="651"/>
      <c r="H225" s="649" t="s">
        <v>286</v>
      </c>
      <c r="I225" s="649"/>
      <c r="J225" s="209" t="s">
        <v>287</v>
      </c>
      <c r="K225" s="209" t="s">
        <v>16</v>
      </c>
      <c r="L225" s="210">
        <v>295.68</v>
      </c>
    </row>
    <row r="226" spans="1:12" x14ac:dyDescent="0.2">
      <c r="A226" s="652"/>
      <c r="B226" s="651"/>
      <c r="C226" s="654"/>
      <c r="D226" s="655"/>
      <c r="E226" s="651"/>
      <c r="F226" s="651"/>
      <c r="G226" s="651"/>
      <c r="H226" s="649" t="s">
        <v>242</v>
      </c>
      <c r="I226" s="649"/>
      <c r="J226" s="209" t="s">
        <v>287</v>
      </c>
      <c r="K226" s="209" t="s">
        <v>16</v>
      </c>
      <c r="L226" s="210">
        <v>1558.06</v>
      </c>
    </row>
    <row r="227" spans="1:12" ht="24" x14ac:dyDescent="0.2">
      <c r="A227" s="652"/>
      <c r="B227" s="203" t="s">
        <v>6</v>
      </c>
      <c r="C227" s="207" t="s">
        <v>5</v>
      </c>
      <c r="D227" s="207" t="s">
        <v>288</v>
      </c>
      <c r="E227" s="207" t="s">
        <v>289</v>
      </c>
      <c r="F227" s="650"/>
      <c r="G227" s="650"/>
      <c r="H227" s="649" t="s">
        <v>290</v>
      </c>
      <c r="I227" s="649"/>
      <c r="J227" s="651" t="s">
        <v>287</v>
      </c>
      <c r="K227" s="651" t="s">
        <v>16</v>
      </c>
      <c r="L227" s="648">
        <v>515.04999999999995</v>
      </c>
    </row>
    <row r="228" spans="1:12" ht="24" x14ac:dyDescent="0.2">
      <c r="A228" s="652"/>
      <c r="B228" s="209" t="s">
        <v>439</v>
      </c>
      <c r="C228" s="209" t="s">
        <v>2189</v>
      </c>
      <c r="D228" s="211">
        <v>43512</v>
      </c>
      <c r="E228" s="209" t="s">
        <v>905</v>
      </c>
      <c r="F228" s="650"/>
      <c r="G228" s="650"/>
      <c r="H228" s="649"/>
      <c r="I228" s="649"/>
      <c r="J228" s="651"/>
      <c r="K228" s="651"/>
      <c r="L228" s="648"/>
    </row>
    <row r="229" spans="1:12" ht="24" x14ac:dyDescent="0.2">
      <c r="A229" s="652">
        <v>1742</v>
      </c>
      <c r="B229" s="203" t="s">
        <v>12</v>
      </c>
      <c r="C229" s="207" t="s">
        <v>11</v>
      </c>
      <c r="D229" s="207" t="s">
        <v>280</v>
      </c>
      <c r="E229" s="207" t="s">
        <v>281</v>
      </c>
      <c r="F229" s="653" t="s">
        <v>8</v>
      </c>
      <c r="G229" s="653"/>
      <c r="H229" s="650"/>
      <c r="I229" s="650"/>
      <c r="J229" s="650"/>
      <c r="K229" s="650"/>
      <c r="L229" s="650"/>
    </row>
    <row r="230" spans="1:12" x14ac:dyDescent="0.2">
      <c r="A230" s="652"/>
      <c r="B230" s="651" t="s">
        <v>5180</v>
      </c>
      <c r="C230" s="654" t="s">
        <v>5181</v>
      </c>
      <c r="D230" s="655">
        <v>43404</v>
      </c>
      <c r="E230" s="651" t="s">
        <v>3281</v>
      </c>
      <c r="F230" s="651" t="s">
        <v>5182</v>
      </c>
      <c r="G230" s="651"/>
      <c r="H230" s="649" t="s">
        <v>286</v>
      </c>
      <c r="I230" s="649"/>
      <c r="J230" s="209" t="s">
        <v>287</v>
      </c>
      <c r="K230" s="209" t="s">
        <v>16</v>
      </c>
      <c r="L230" s="210">
        <v>1904</v>
      </c>
    </row>
    <row r="231" spans="1:12" x14ac:dyDescent="0.2">
      <c r="A231" s="652"/>
      <c r="B231" s="651"/>
      <c r="C231" s="654"/>
      <c r="D231" s="655"/>
      <c r="E231" s="651"/>
      <c r="F231" s="651"/>
      <c r="G231" s="651"/>
      <c r="H231" s="649" t="s">
        <v>242</v>
      </c>
      <c r="I231" s="649"/>
      <c r="J231" s="209" t="s">
        <v>287</v>
      </c>
      <c r="K231" s="209" t="s">
        <v>16</v>
      </c>
      <c r="L231" s="210">
        <v>1779</v>
      </c>
    </row>
    <row r="232" spans="1:12" ht="24" x14ac:dyDescent="0.2">
      <c r="A232" s="652"/>
      <c r="B232" s="203" t="s">
        <v>6</v>
      </c>
      <c r="C232" s="207" t="s">
        <v>5</v>
      </c>
      <c r="D232" s="207" t="s">
        <v>288</v>
      </c>
      <c r="E232" s="207" t="s">
        <v>289</v>
      </c>
      <c r="F232" s="650"/>
      <c r="G232" s="650"/>
      <c r="H232" s="649" t="s">
        <v>290</v>
      </c>
      <c r="I232" s="649"/>
      <c r="J232" s="651" t="s">
        <v>287</v>
      </c>
      <c r="K232" s="651" t="s">
        <v>16</v>
      </c>
      <c r="L232" s="648">
        <v>336</v>
      </c>
    </row>
    <row r="233" spans="1:12" ht="24" x14ac:dyDescent="0.2">
      <c r="A233" s="652"/>
      <c r="B233" s="209" t="s">
        <v>291</v>
      </c>
      <c r="C233" s="209" t="s">
        <v>5182</v>
      </c>
      <c r="D233" s="211">
        <v>43414</v>
      </c>
      <c r="E233" s="209" t="s">
        <v>5183</v>
      </c>
      <c r="F233" s="650"/>
      <c r="G233" s="650"/>
      <c r="H233" s="649"/>
      <c r="I233" s="649"/>
      <c r="J233" s="651"/>
      <c r="K233" s="651"/>
      <c r="L233" s="648"/>
    </row>
    <row r="234" spans="1:12" ht="24" x14ac:dyDescent="0.2">
      <c r="A234" s="652">
        <v>1743</v>
      </c>
      <c r="B234" s="203" t="s">
        <v>12</v>
      </c>
      <c r="C234" s="207" t="s">
        <v>11</v>
      </c>
      <c r="D234" s="207" t="s">
        <v>280</v>
      </c>
      <c r="E234" s="207" t="s">
        <v>281</v>
      </c>
      <c r="F234" s="653" t="s">
        <v>8</v>
      </c>
      <c r="G234" s="653"/>
      <c r="H234" s="650"/>
      <c r="I234" s="650"/>
      <c r="J234" s="650"/>
      <c r="K234" s="650"/>
      <c r="L234" s="650"/>
    </row>
    <row r="235" spans="1:12" x14ac:dyDescent="0.2">
      <c r="A235" s="652"/>
      <c r="B235" s="651" t="s">
        <v>5184</v>
      </c>
      <c r="C235" s="654" t="s">
        <v>5185</v>
      </c>
      <c r="D235" s="655">
        <v>43496</v>
      </c>
      <c r="E235" s="651" t="s">
        <v>607</v>
      </c>
      <c r="F235" s="651" t="s">
        <v>720</v>
      </c>
      <c r="G235" s="651"/>
      <c r="H235" s="649" t="s">
        <v>286</v>
      </c>
      <c r="I235" s="649"/>
      <c r="J235" s="209" t="s">
        <v>287</v>
      </c>
      <c r="K235" s="209" t="s">
        <v>16</v>
      </c>
      <c r="L235" s="210">
        <v>495.83</v>
      </c>
    </row>
    <row r="236" spans="1:12" x14ac:dyDescent="0.2">
      <c r="A236" s="652"/>
      <c r="B236" s="651"/>
      <c r="C236" s="654"/>
      <c r="D236" s="655"/>
      <c r="E236" s="651"/>
      <c r="F236" s="651"/>
      <c r="G236" s="651"/>
      <c r="H236" s="649" t="s">
        <v>242</v>
      </c>
      <c r="I236" s="649"/>
      <c r="J236" s="209" t="s">
        <v>287</v>
      </c>
      <c r="K236" s="209" t="s">
        <v>16</v>
      </c>
      <c r="L236" s="210">
        <v>376.4</v>
      </c>
    </row>
    <row r="237" spans="1:12" ht="24" x14ac:dyDescent="0.2">
      <c r="A237" s="652"/>
      <c r="B237" s="203" t="s">
        <v>6</v>
      </c>
      <c r="C237" s="207" t="s">
        <v>5</v>
      </c>
      <c r="D237" s="207" t="s">
        <v>288</v>
      </c>
      <c r="E237" s="207" t="s">
        <v>289</v>
      </c>
      <c r="F237" s="650"/>
      <c r="G237" s="650"/>
      <c r="H237" s="649" t="s">
        <v>290</v>
      </c>
      <c r="I237" s="649"/>
      <c r="J237" s="651" t="s">
        <v>287</v>
      </c>
      <c r="K237" s="651" t="s">
        <v>16</v>
      </c>
      <c r="L237" s="648">
        <v>230</v>
      </c>
    </row>
    <row r="238" spans="1:12" ht="24" x14ac:dyDescent="0.2">
      <c r="A238" s="652"/>
      <c r="B238" s="209" t="s">
        <v>291</v>
      </c>
      <c r="C238" s="209" t="s">
        <v>720</v>
      </c>
      <c r="D238" s="211">
        <v>43498</v>
      </c>
      <c r="E238" s="209" t="s">
        <v>5186</v>
      </c>
      <c r="F238" s="650"/>
      <c r="G238" s="650"/>
      <c r="H238" s="649"/>
      <c r="I238" s="649"/>
      <c r="J238" s="651"/>
      <c r="K238" s="651"/>
      <c r="L238" s="648"/>
    </row>
    <row r="239" spans="1:12" ht="24" x14ac:dyDescent="0.2">
      <c r="A239" s="652">
        <v>1744</v>
      </c>
      <c r="B239" s="203" t="s">
        <v>12</v>
      </c>
      <c r="C239" s="207" t="s">
        <v>11</v>
      </c>
      <c r="D239" s="207" t="s">
        <v>280</v>
      </c>
      <c r="E239" s="207" t="s">
        <v>281</v>
      </c>
      <c r="F239" s="653" t="s">
        <v>8</v>
      </c>
      <c r="G239" s="653"/>
      <c r="H239" s="650"/>
      <c r="I239" s="650"/>
      <c r="J239" s="650"/>
      <c r="K239" s="650"/>
      <c r="L239" s="650"/>
    </row>
    <row r="240" spans="1:12" x14ac:dyDescent="0.2">
      <c r="A240" s="652"/>
      <c r="B240" s="651" t="s">
        <v>5184</v>
      </c>
      <c r="C240" s="654" t="s">
        <v>5187</v>
      </c>
      <c r="D240" s="655">
        <v>43509</v>
      </c>
      <c r="E240" s="651" t="s">
        <v>770</v>
      </c>
      <c r="F240" s="651" t="s">
        <v>771</v>
      </c>
      <c r="G240" s="651"/>
      <c r="H240" s="649" t="s">
        <v>286</v>
      </c>
      <c r="I240" s="649"/>
      <c r="J240" s="209" t="s">
        <v>287</v>
      </c>
      <c r="K240" s="209" t="s">
        <v>16</v>
      </c>
      <c r="L240" s="210">
        <v>263.8</v>
      </c>
    </row>
    <row r="241" spans="1:12" x14ac:dyDescent="0.2">
      <c r="A241" s="652"/>
      <c r="B241" s="651"/>
      <c r="C241" s="654"/>
      <c r="D241" s="655"/>
      <c r="E241" s="651"/>
      <c r="F241" s="651"/>
      <c r="G241" s="651"/>
      <c r="H241" s="649" t="s">
        <v>242</v>
      </c>
      <c r="I241" s="649"/>
      <c r="J241" s="651" t="s">
        <v>287</v>
      </c>
      <c r="K241" s="651" t="s">
        <v>16</v>
      </c>
      <c r="L241" s="648">
        <v>455.1</v>
      </c>
    </row>
    <row r="242" spans="1:12" x14ac:dyDescent="0.2">
      <c r="A242" s="652"/>
      <c r="B242" s="651"/>
      <c r="C242" s="654"/>
      <c r="D242" s="655"/>
      <c r="E242" s="651"/>
      <c r="F242" s="651"/>
      <c r="G242" s="651"/>
      <c r="H242" s="649"/>
      <c r="I242" s="649"/>
      <c r="J242" s="651"/>
      <c r="K242" s="651"/>
      <c r="L242" s="648"/>
    </row>
    <row r="243" spans="1:12" ht="24" x14ac:dyDescent="0.2">
      <c r="A243" s="652"/>
      <c r="B243" s="203" t="s">
        <v>6</v>
      </c>
      <c r="C243" s="207" t="s">
        <v>5</v>
      </c>
      <c r="D243" s="207" t="s">
        <v>288</v>
      </c>
      <c r="E243" s="207" t="s">
        <v>289</v>
      </c>
      <c r="F243" s="650"/>
      <c r="G243" s="650"/>
      <c r="H243" s="649" t="s">
        <v>290</v>
      </c>
      <c r="I243" s="649"/>
      <c r="J243" s="651" t="s">
        <v>287</v>
      </c>
      <c r="K243" s="651" t="s">
        <v>16</v>
      </c>
      <c r="L243" s="648">
        <v>130</v>
      </c>
    </row>
    <row r="244" spans="1:12" ht="24" x14ac:dyDescent="0.2">
      <c r="A244" s="652"/>
      <c r="B244" s="209" t="s">
        <v>291</v>
      </c>
      <c r="C244" s="209" t="s">
        <v>771</v>
      </c>
      <c r="D244" s="211">
        <v>43510</v>
      </c>
      <c r="E244" s="209" t="s">
        <v>2408</v>
      </c>
      <c r="F244" s="650"/>
      <c r="G244" s="650"/>
      <c r="H244" s="649"/>
      <c r="I244" s="649"/>
      <c r="J244" s="651"/>
      <c r="K244" s="651"/>
      <c r="L244" s="648"/>
    </row>
    <row r="245" spans="1:12" ht="24" x14ac:dyDescent="0.2">
      <c r="A245" s="652">
        <v>1745</v>
      </c>
      <c r="B245" s="203" t="s">
        <v>12</v>
      </c>
      <c r="C245" s="207" t="s">
        <v>11</v>
      </c>
      <c r="D245" s="207" t="s">
        <v>280</v>
      </c>
      <c r="E245" s="207" t="s">
        <v>281</v>
      </c>
      <c r="F245" s="653" t="s">
        <v>8</v>
      </c>
      <c r="G245" s="653"/>
      <c r="H245" s="650"/>
      <c r="I245" s="650"/>
      <c r="J245" s="650"/>
      <c r="K245" s="650"/>
      <c r="L245" s="650"/>
    </row>
    <row r="246" spans="1:12" x14ac:dyDescent="0.2">
      <c r="A246" s="652"/>
      <c r="B246" s="651" t="s">
        <v>5188</v>
      </c>
      <c r="C246" s="654" t="s">
        <v>5189</v>
      </c>
      <c r="D246" s="655">
        <v>43517</v>
      </c>
      <c r="E246" s="651" t="s">
        <v>423</v>
      </c>
      <c r="F246" s="651" t="s">
        <v>634</v>
      </c>
      <c r="G246" s="651"/>
      <c r="H246" s="649" t="s">
        <v>286</v>
      </c>
      <c r="I246" s="649"/>
      <c r="J246" s="209" t="s">
        <v>287</v>
      </c>
      <c r="K246" s="209" t="s">
        <v>16</v>
      </c>
      <c r="L246" s="210">
        <v>432</v>
      </c>
    </row>
    <row r="247" spans="1:12" x14ac:dyDescent="0.2">
      <c r="A247" s="652"/>
      <c r="B247" s="651"/>
      <c r="C247" s="654"/>
      <c r="D247" s="655"/>
      <c r="E247" s="651"/>
      <c r="F247" s="651"/>
      <c r="G247" s="651"/>
      <c r="H247" s="649" t="s">
        <v>242</v>
      </c>
      <c r="I247" s="649"/>
      <c r="J247" s="209" t="s">
        <v>287</v>
      </c>
      <c r="K247" s="209" t="s">
        <v>16</v>
      </c>
      <c r="L247" s="210">
        <v>415.4</v>
      </c>
    </row>
    <row r="248" spans="1:12" ht="24" x14ac:dyDescent="0.2">
      <c r="A248" s="652"/>
      <c r="B248" s="203" t="s">
        <v>6</v>
      </c>
      <c r="C248" s="207" t="s">
        <v>5</v>
      </c>
      <c r="D248" s="207" t="s">
        <v>288</v>
      </c>
      <c r="E248" s="207" t="s">
        <v>289</v>
      </c>
      <c r="F248" s="650"/>
      <c r="G248" s="650"/>
      <c r="H248" s="649" t="s">
        <v>290</v>
      </c>
      <c r="I248" s="649"/>
      <c r="J248" s="651" t="s">
        <v>287</v>
      </c>
      <c r="K248" s="651" t="s">
        <v>287</v>
      </c>
      <c r="L248" s="648">
        <v>0</v>
      </c>
    </row>
    <row r="249" spans="1:12" ht="24" x14ac:dyDescent="0.2">
      <c r="A249" s="652"/>
      <c r="B249" s="209" t="s">
        <v>5190</v>
      </c>
      <c r="C249" s="209" t="s">
        <v>634</v>
      </c>
      <c r="D249" s="211">
        <v>43520</v>
      </c>
      <c r="E249" s="209" t="s">
        <v>689</v>
      </c>
      <c r="F249" s="650"/>
      <c r="G249" s="650"/>
      <c r="H249" s="649"/>
      <c r="I249" s="649"/>
      <c r="J249" s="651"/>
      <c r="K249" s="651"/>
      <c r="L249" s="648"/>
    </row>
    <row r="250" spans="1:12" ht="24" x14ac:dyDescent="0.2">
      <c r="A250" s="652">
        <v>1746</v>
      </c>
      <c r="B250" s="203" t="s">
        <v>12</v>
      </c>
      <c r="C250" s="207" t="s">
        <v>11</v>
      </c>
      <c r="D250" s="207" t="s">
        <v>280</v>
      </c>
      <c r="E250" s="207" t="s">
        <v>281</v>
      </c>
      <c r="F250" s="653" t="s">
        <v>8</v>
      </c>
      <c r="G250" s="653"/>
      <c r="H250" s="650"/>
      <c r="I250" s="650"/>
      <c r="J250" s="650"/>
      <c r="K250" s="650"/>
      <c r="L250" s="650"/>
    </row>
    <row r="251" spans="1:12" x14ac:dyDescent="0.2">
      <c r="A251" s="652"/>
      <c r="B251" s="651" t="s">
        <v>5188</v>
      </c>
      <c r="C251" s="654" t="s">
        <v>5191</v>
      </c>
      <c r="D251" s="655">
        <v>43552</v>
      </c>
      <c r="E251" s="651" t="s">
        <v>5192</v>
      </c>
      <c r="F251" s="651" t="s">
        <v>5193</v>
      </c>
      <c r="G251" s="651"/>
      <c r="H251" s="649" t="s">
        <v>286</v>
      </c>
      <c r="I251" s="649"/>
      <c r="J251" s="209" t="s">
        <v>287</v>
      </c>
      <c r="K251" s="209" t="s">
        <v>16</v>
      </c>
      <c r="L251" s="210">
        <v>245.1</v>
      </c>
    </row>
    <row r="252" spans="1:12" x14ac:dyDescent="0.2">
      <c r="A252" s="652"/>
      <c r="B252" s="651"/>
      <c r="C252" s="654"/>
      <c r="D252" s="655"/>
      <c r="E252" s="651"/>
      <c r="F252" s="651"/>
      <c r="G252" s="651"/>
      <c r="H252" s="649" t="s">
        <v>242</v>
      </c>
      <c r="I252" s="649"/>
      <c r="J252" s="209" t="s">
        <v>287</v>
      </c>
      <c r="K252" s="209" t="s">
        <v>16</v>
      </c>
      <c r="L252" s="210">
        <v>334</v>
      </c>
    </row>
    <row r="253" spans="1:12" ht="24" x14ac:dyDescent="0.2">
      <c r="A253" s="652"/>
      <c r="B253" s="203" t="s">
        <v>6</v>
      </c>
      <c r="C253" s="207" t="s">
        <v>5</v>
      </c>
      <c r="D253" s="207" t="s">
        <v>288</v>
      </c>
      <c r="E253" s="207" t="s">
        <v>289</v>
      </c>
      <c r="F253" s="650"/>
      <c r="G253" s="650"/>
      <c r="H253" s="649" t="s">
        <v>290</v>
      </c>
      <c r="I253" s="649"/>
      <c r="J253" s="651" t="s">
        <v>287</v>
      </c>
      <c r="K253" s="651" t="s">
        <v>16</v>
      </c>
      <c r="L253" s="648">
        <v>75</v>
      </c>
    </row>
    <row r="254" spans="1:12" ht="24" x14ac:dyDescent="0.2">
      <c r="A254" s="652"/>
      <c r="B254" s="209" t="s">
        <v>5190</v>
      </c>
      <c r="C254" s="209" t="s">
        <v>5193</v>
      </c>
      <c r="D254" s="211">
        <v>43553</v>
      </c>
      <c r="E254" s="209" t="s">
        <v>1543</v>
      </c>
      <c r="F254" s="650"/>
      <c r="G254" s="650"/>
      <c r="H254" s="649"/>
      <c r="I254" s="649"/>
      <c r="J254" s="651"/>
      <c r="K254" s="651"/>
      <c r="L254" s="648"/>
    </row>
    <row r="255" spans="1:12" ht="24" x14ac:dyDescent="0.2">
      <c r="A255" s="652">
        <v>1747</v>
      </c>
      <c r="B255" s="203" t="s">
        <v>12</v>
      </c>
      <c r="C255" s="207" t="s">
        <v>11</v>
      </c>
      <c r="D255" s="207" t="s">
        <v>280</v>
      </c>
      <c r="E255" s="207" t="s">
        <v>281</v>
      </c>
      <c r="F255" s="653" t="s">
        <v>8</v>
      </c>
      <c r="G255" s="653"/>
      <c r="H255" s="650"/>
      <c r="I255" s="650"/>
      <c r="J255" s="650"/>
      <c r="K255" s="650"/>
      <c r="L255" s="650"/>
    </row>
    <row r="256" spans="1:12" x14ac:dyDescent="0.2">
      <c r="A256" s="652"/>
      <c r="B256" s="651" t="s">
        <v>5194</v>
      </c>
      <c r="C256" s="654" t="s">
        <v>5195</v>
      </c>
      <c r="D256" s="655">
        <v>43389</v>
      </c>
      <c r="E256" s="651" t="s">
        <v>5039</v>
      </c>
      <c r="F256" s="651" t="s">
        <v>5196</v>
      </c>
      <c r="G256" s="651"/>
      <c r="H256" s="649" t="s">
        <v>286</v>
      </c>
      <c r="I256" s="649"/>
      <c r="J256" s="209" t="s">
        <v>287</v>
      </c>
      <c r="K256" s="209" t="s">
        <v>16</v>
      </c>
      <c r="L256" s="210">
        <v>1483</v>
      </c>
    </row>
    <row r="257" spans="1:12" x14ac:dyDescent="0.2">
      <c r="A257" s="652"/>
      <c r="B257" s="651"/>
      <c r="C257" s="654"/>
      <c r="D257" s="655"/>
      <c r="E257" s="651"/>
      <c r="F257" s="651"/>
      <c r="G257" s="651"/>
      <c r="H257" s="649" t="s">
        <v>242</v>
      </c>
      <c r="I257" s="649"/>
      <c r="J257" s="209" t="s">
        <v>16</v>
      </c>
      <c r="K257" s="209" t="s">
        <v>287</v>
      </c>
      <c r="L257" s="210">
        <v>998.81</v>
      </c>
    </row>
    <row r="258" spans="1:12" ht="24" x14ac:dyDescent="0.2">
      <c r="A258" s="652"/>
      <c r="B258" s="203" t="s">
        <v>6</v>
      </c>
      <c r="C258" s="207" t="s">
        <v>5</v>
      </c>
      <c r="D258" s="207" t="s">
        <v>288</v>
      </c>
      <c r="E258" s="207" t="s">
        <v>289</v>
      </c>
      <c r="F258" s="650"/>
      <c r="G258" s="650"/>
      <c r="H258" s="649" t="s">
        <v>290</v>
      </c>
      <c r="I258" s="649"/>
      <c r="J258" s="651" t="s">
        <v>287</v>
      </c>
      <c r="K258" s="651" t="s">
        <v>287</v>
      </c>
      <c r="L258" s="648">
        <v>0</v>
      </c>
    </row>
    <row r="259" spans="1:12" ht="24" x14ac:dyDescent="0.2">
      <c r="A259" s="652"/>
      <c r="B259" s="209" t="s">
        <v>4259</v>
      </c>
      <c r="C259" s="209" t="s">
        <v>5196</v>
      </c>
      <c r="D259" s="211">
        <v>43393</v>
      </c>
      <c r="E259" s="209" t="s">
        <v>2382</v>
      </c>
      <c r="F259" s="650"/>
      <c r="G259" s="650"/>
      <c r="H259" s="649"/>
      <c r="I259" s="649"/>
      <c r="J259" s="651"/>
      <c r="K259" s="651"/>
      <c r="L259" s="648"/>
    </row>
    <row r="260" spans="1:12" ht="24" x14ac:dyDescent="0.2">
      <c r="A260" s="652">
        <v>1748</v>
      </c>
      <c r="B260" s="203" t="s">
        <v>12</v>
      </c>
      <c r="C260" s="207" t="s">
        <v>11</v>
      </c>
      <c r="D260" s="207" t="s">
        <v>280</v>
      </c>
      <c r="E260" s="207" t="s">
        <v>281</v>
      </c>
      <c r="F260" s="653" t="s">
        <v>8</v>
      </c>
      <c r="G260" s="653"/>
      <c r="H260" s="650"/>
      <c r="I260" s="650"/>
      <c r="J260" s="650"/>
      <c r="K260" s="650"/>
      <c r="L260" s="650"/>
    </row>
    <row r="261" spans="1:12" x14ac:dyDescent="0.2">
      <c r="A261" s="652"/>
      <c r="B261" s="651" t="s">
        <v>5197</v>
      </c>
      <c r="C261" s="654" t="s">
        <v>5198</v>
      </c>
      <c r="D261" s="655">
        <v>43535</v>
      </c>
      <c r="E261" s="651" t="s">
        <v>4836</v>
      </c>
      <c r="F261" s="651" t="s">
        <v>4837</v>
      </c>
      <c r="G261" s="651"/>
      <c r="H261" s="649" t="s">
        <v>286</v>
      </c>
      <c r="I261" s="649"/>
      <c r="J261" s="209" t="s">
        <v>287</v>
      </c>
      <c r="K261" s="209" t="s">
        <v>16</v>
      </c>
      <c r="L261" s="210">
        <v>221</v>
      </c>
    </row>
    <row r="262" spans="1:12" x14ac:dyDescent="0.2">
      <c r="A262" s="652"/>
      <c r="B262" s="651"/>
      <c r="C262" s="654"/>
      <c r="D262" s="655"/>
      <c r="E262" s="651"/>
      <c r="F262" s="651"/>
      <c r="G262" s="651"/>
      <c r="H262" s="649" t="s">
        <v>242</v>
      </c>
      <c r="I262" s="649"/>
      <c r="J262" s="209" t="s">
        <v>287</v>
      </c>
      <c r="K262" s="209" t="s">
        <v>16</v>
      </c>
      <c r="L262" s="210">
        <v>349.37</v>
      </c>
    </row>
    <row r="263" spans="1:12" ht="24" x14ac:dyDescent="0.2">
      <c r="A263" s="652"/>
      <c r="B263" s="203" t="s">
        <v>6</v>
      </c>
      <c r="C263" s="207" t="s">
        <v>5</v>
      </c>
      <c r="D263" s="207" t="s">
        <v>288</v>
      </c>
      <c r="E263" s="207" t="s">
        <v>289</v>
      </c>
      <c r="F263" s="650"/>
      <c r="G263" s="650"/>
      <c r="H263" s="649" t="s">
        <v>290</v>
      </c>
      <c r="I263" s="649"/>
      <c r="J263" s="651" t="s">
        <v>287</v>
      </c>
      <c r="K263" s="651" t="s">
        <v>16</v>
      </c>
      <c r="L263" s="648">
        <v>200</v>
      </c>
    </row>
    <row r="264" spans="1:12" ht="24" x14ac:dyDescent="0.2">
      <c r="A264" s="652"/>
      <c r="B264" s="209" t="s">
        <v>460</v>
      </c>
      <c r="C264" s="209" t="s">
        <v>4837</v>
      </c>
      <c r="D264" s="211">
        <v>43536</v>
      </c>
      <c r="E264" s="209" t="s">
        <v>2624</v>
      </c>
      <c r="F264" s="650"/>
      <c r="G264" s="650"/>
      <c r="H264" s="649"/>
      <c r="I264" s="649"/>
      <c r="J264" s="651"/>
      <c r="K264" s="651"/>
      <c r="L264" s="648"/>
    </row>
    <row r="265" spans="1:12" ht="24" x14ac:dyDescent="0.2">
      <c r="A265" s="652">
        <v>1749</v>
      </c>
      <c r="B265" s="203" t="s">
        <v>12</v>
      </c>
      <c r="C265" s="207" t="s">
        <v>11</v>
      </c>
      <c r="D265" s="207" t="s">
        <v>280</v>
      </c>
      <c r="E265" s="207" t="s">
        <v>281</v>
      </c>
      <c r="F265" s="653" t="s">
        <v>8</v>
      </c>
      <c r="G265" s="653"/>
      <c r="H265" s="650"/>
      <c r="I265" s="650"/>
      <c r="J265" s="650"/>
      <c r="K265" s="650"/>
      <c r="L265" s="650"/>
    </row>
    <row r="266" spans="1:12" x14ac:dyDescent="0.2">
      <c r="A266" s="652"/>
      <c r="B266" s="651" t="s">
        <v>5199</v>
      </c>
      <c r="C266" s="654" t="s">
        <v>5200</v>
      </c>
      <c r="D266" s="655">
        <v>43494</v>
      </c>
      <c r="E266" s="651" t="s">
        <v>373</v>
      </c>
      <c r="F266" s="651" t="s">
        <v>3554</v>
      </c>
      <c r="G266" s="651"/>
      <c r="H266" s="649" t="s">
        <v>286</v>
      </c>
      <c r="I266" s="649"/>
      <c r="J266" s="209" t="s">
        <v>287</v>
      </c>
      <c r="K266" s="209" t="s">
        <v>16</v>
      </c>
      <c r="L266" s="210">
        <v>449.6</v>
      </c>
    </row>
    <row r="267" spans="1:12" x14ac:dyDescent="0.2">
      <c r="A267" s="652"/>
      <c r="B267" s="651"/>
      <c r="C267" s="654"/>
      <c r="D267" s="655"/>
      <c r="E267" s="651"/>
      <c r="F267" s="651"/>
      <c r="G267" s="651"/>
      <c r="H267" s="649" t="s">
        <v>242</v>
      </c>
      <c r="I267" s="649"/>
      <c r="J267" s="209" t="s">
        <v>287</v>
      </c>
      <c r="K267" s="209" t="s">
        <v>16</v>
      </c>
      <c r="L267" s="210">
        <v>78</v>
      </c>
    </row>
    <row r="268" spans="1:12" ht="24" x14ac:dyDescent="0.2">
      <c r="A268" s="652"/>
      <c r="B268" s="203" t="s">
        <v>6</v>
      </c>
      <c r="C268" s="207" t="s">
        <v>5</v>
      </c>
      <c r="D268" s="207" t="s">
        <v>288</v>
      </c>
      <c r="E268" s="207" t="s">
        <v>289</v>
      </c>
      <c r="F268" s="650"/>
      <c r="G268" s="650"/>
      <c r="H268" s="649" t="s">
        <v>290</v>
      </c>
      <c r="I268" s="649"/>
      <c r="J268" s="651" t="s">
        <v>287</v>
      </c>
      <c r="K268" s="651" t="s">
        <v>287</v>
      </c>
      <c r="L268" s="648">
        <v>0</v>
      </c>
    </row>
    <row r="269" spans="1:12" ht="24" x14ac:dyDescent="0.2">
      <c r="A269" s="652"/>
      <c r="B269" s="209" t="s">
        <v>401</v>
      </c>
      <c r="C269" s="209" t="s">
        <v>3554</v>
      </c>
      <c r="D269" s="211">
        <v>43496</v>
      </c>
      <c r="E269" s="209" t="s">
        <v>3991</v>
      </c>
      <c r="F269" s="650"/>
      <c r="G269" s="650"/>
      <c r="H269" s="649"/>
      <c r="I269" s="649"/>
      <c r="J269" s="651"/>
      <c r="K269" s="651"/>
      <c r="L269" s="648"/>
    </row>
    <row r="270" spans="1:12" ht="24" x14ac:dyDescent="0.2">
      <c r="A270" s="652">
        <v>1750</v>
      </c>
      <c r="B270" s="203" t="s">
        <v>12</v>
      </c>
      <c r="C270" s="207" t="s">
        <v>11</v>
      </c>
      <c r="D270" s="207" t="s">
        <v>280</v>
      </c>
      <c r="E270" s="207" t="s">
        <v>281</v>
      </c>
      <c r="F270" s="653" t="s">
        <v>8</v>
      </c>
      <c r="G270" s="653"/>
      <c r="H270" s="650"/>
      <c r="I270" s="650"/>
      <c r="J270" s="650"/>
      <c r="K270" s="650"/>
      <c r="L270" s="650"/>
    </row>
    <row r="271" spans="1:12" x14ac:dyDescent="0.2">
      <c r="A271" s="652"/>
      <c r="B271" s="651" t="s">
        <v>5199</v>
      </c>
      <c r="C271" s="654" t="s">
        <v>5201</v>
      </c>
      <c r="D271" s="655">
        <v>43543</v>
      </c>
      <c r="E271" s="651" t="s">
        <v>369</v>
      </c>
      <c r="F271" s="651" t="s">
        <v>370</v>
      </c>
      <c r="G271" s="651"/>
      <c r="H271" s="649" t="s">
        <v>286</v>
      </c>
      <c r="I271" s="649"/>
      <c r="J271" s="209" t="s">
        <v>287</v>
      </c>
      <c r="K271" s="209" t="s">
        <v>16</v>
      </c>
      <c r="L271" s="210">
        <v>200</v>
      </c>
    </row>
    <row r="272" spans="1:12" x14ac:dyDescent="0.2">
      <c r="A272" s="652"/>
      <c r="B272" s="651"/>
      <c r="C272" s="654"/>
      <c r="D272" s="655"/>
      <c r="E272" s="651"/>
      <c r="F272" s="651"/>
      <c r="G272" s="651"/>
      <c r="H272" s="649" t="s">
        <v>242</v>
      </c>
      <c r="I272" s="649"/>
      <c r="J272" s="209" t="s">
        <v>287</v>
      </c>
      <c r="K272" s="209" t="s">
        <v>16</v>
      </c>
      <c r="L272" s="210">
        <v>226.59</v>
      </c>
    </row>
    <row r="273" spans="1:12" ht="24" x14ac:dyDescent="0.2">
      <c r="A273" s="652"/>
      <c r="B273" s="203" t="s">
        <v>6</v>
      </c>
      <c r="C273" s="207" t="s">
        <v>5</v>
      </c>
      <c r="D273" s="207" t="s">
        <v>288</v>
      </c>
      <c r="E273" s="207" t="s">
        <v>289</v>
      </c>
      <c r="F273" s="650"/>
      <c r="G273" s="650"/>
      <c r="H273" s="649" t="s">
        <v>290</v>
      </c>
      <c r="I273" s="649"/>
      <c r="J273" s="651" t="s">
        <v>287</v>
      </c>
      <c r="K273" s="651" t="s">
        <v>16</v>
      </c>
      <c r="L273" s="648">
        <v>144</v>
      </c>
    </row>
    <row r="274" spans="1:12" ht="24" x14ac:dyDescent="0.2">
      <c r="A274" s="652"/>
      <c r="B274" s="209" t="s">
        <v>401</v>
      </c>
      <c r="C274" s="209" t="s">
        <v>370</v>
      </c>
      <c r="D274" s="211">
        <v>43545</v>
      </c>
      <c r="E274" s="209" t="s">
        <v>1416</v>
      </c>
      <c r="F274" s="650"/>
      <c r="G274" s="650"/>
      <c r="H274" s="649"/>
      <c r="I274" s="649"/>
      <c r="J274" s="651"/>
      <c r="K274" s="651"/>
      <c r="L274" s="648"/>
    </row>
    <row r="275" spans="1:12" ht="24" x14ac:dyDescent="0.2">
      <c r="A275" s="652">
        <v>1751</v>
      </c>
      <c r="B275" s="203" t="s">
        <v>12</v>
      </c>
      <c r="C275" s="207" t="s">
        <v>11</v>
      </c>
      <c r="D275" s="207" t="s">
        <v>280</v>
      </c>
      <c r="E275" s="207" t="s">
        <v>281</v>
      </c>
      <c r="F275" s="653" t="s">
        <v>8</v>
      </c>
      <c r="G275" s="653"/>
      <c r="H275" s="650"/>
      <c r="I275" s="650"/>
      <c r="J275" s="650"/>
      <c r="K275" s="650"/>
      <c r="L275" s="650"/>
    </row>
    <row r="276" spans="1:12" x14ac:dyDescent="0.2">
      <c r="A276" s="652"/>
      <c r="B276" s="651" t="s">
        <v>5202</v>
      </c>
      <c r="C276" s="654" t="s">
        <v>5203</v>
      </c>
      <c r="D276" s="655">
        <v>43418</v>
      </c>
      <c r="E276" s="651" t="s">
        <v>321</v>
      </c>
      <c r="F276" s="651" t="s">
        <v>1727</v>
      </c>
      <c r="G276" s="651"/>
      <c r="H276" s="649" t="s">
        <v>286</v>
      </c>
      <c r="I276" s="649"/>
      <c r="J276" s="209" t="s">
        <v>287</v>
      </c>
      <c r="K276" s="209" t="s">
        <v>16</v>
      </c>
      <c r="L276" s="210">
        <v>366.04</v>
      </c>
    </row>
    <row r="277" spans="1:12" x14ac:dyDescent="0.2">
      <c r="A277" s="652"/>
      <c r="B277" s="651"/>
      <c r="C277" s="654"/>
      <c r="D277" s="655"/>
      <c r="E277" s="651"/>
      <c r="F277" s="651"/>
      <c r="G277" s="651"/>
      <c r="H277" s="649" t="s">
        <v>242</v>
      </c>
      <c r="I277" s="649"/>
      <c r="J277" s="209" t="s">
        <v>287</v>
      </c>
      <c r="K277" s="209" t="s">
        <v>16</v>
      </c>
      <c r="L277" s="210">
        <v>529.4</v>
      </c>
    </row>
    <row r="278" spans="1:12" ht="24" x14ac:dyDescent="0.2">
      <c r="A278" s="652"/>
      <c r="B278" s="203" t="s">
        <v>6</v>
      </c>
      <c r="C278" s="207" t="s">
        <v>5</v>
      </c>
      <c r="D278" s="207" t="s">
        <v>288</v>
      </c>
      <c r="E278" s="207" t="s">
        <v>289</v>
      </c>
      <c r="F278" s="650"/>
      <c r="G278" s="650"/>
      <c r="H278" s="649" t="s">
        <v>290</v>
      </c>
      <c r="I278" s="649"/>
      <c r="J278" s="651" t="s">
        <v>287</v>
      </c>
      <c r="K278" s="651" t="s">
        <v>16</v>
      </c>
      <c r="L278" s="648">
        <v>760</v>
      </c>
    </row>
    <row r="279" spans="1:12" ht="24" x14ac:dyDescent="0.2">
      <c r="A279" s="652"/>
      <c r="B279" s="209" t="s">
        <v>4876</v>
      </c>
      <c r="C279" s="209" t="s">
        <v>1727</v>
      </c>
      <c r="D279" s="211">
        <v>43421</v>
      </c>
      <c r="E279" s="209" t="s">
        <v>4994</v>
      </c>
      <c r="F279" s="650"/>
      <c r="G279" s="650"/>
      <c r="H279" s="649"/>
      <c r="I279" s="649"/>
      <c r="J279" s="651"/>
      <c r="K279" s="651"/>
      <c r="L279" s="648"/>
    </row>
    <row r="280" spans="1:12" ht="24" x14ac:dyDescent="0.2">
      <c r="A280" s="652">
        <v>1752</v>
      </c>
      <c r="B280" s="203" t="s">
        <v>12</v>
      </c>
      <c r="C280" s="207" t="s">
        <v>11</v>
      </c>
      <c r="D280" s="207" t="s">
        <v>280</v>
      </c>
      <c r="E280" s="207" t="s">
        <v>281</v>
      </c>
      <c r="F280" s="653" t="s">
        <v>8</v>
      </c>
      <c r="G280" s="653"/>
      <c r="H280" s="650"/>
      <c r="I280" s="650"/>
      <c r="J280" s="650"/>
      <c r="K280" s="650"/>
      <c r="L280" s="650"/>
    </row>
    <row r="281" spans="1:12" x14ac:dyDescent="0.2">
      <c r="A281" s="652"/>
      <c r="B281" s="651" t="s">
        <v>5204</v>
      </c>
      <c r="C281" s="654" t="s">
        <v>5205</v>
      </c>
      <c r="D281" s="655">
        <v>43443</v>
      </c>
      <c r="E281" s="651" t="s">
        <v>3704</v>
      </c>
      <c r="F281" s="651" t="s">
        <v>5206</v>
      </c>
      <c r="G281" s="651"/>
      <c r="H281" s="649" t="s">
        <v>286</v>
      </c>
      <c r="I281" s="649"/>
      <c r="J281" s="209" t="s">
        <v>287</v>
      </c>
      <c r="K281" s="209" t="s">
        <v>16</v>
      </c>
      <c r="L281" s="210">
        <v>1882.5</v>
      </c>
    </row>
    <row r="282" spans="1:12" x14ac:dyDescent="0.2">
      <c r="A282" s="652"/>
      <c r="B282" s="651"/>
      <c r="C282" s="654"/>
      <c r="D282" s="655"/>
      <c r="E282" s="651"/>
      <c r="F282" s="651"/>
      <c r="G282" s="651"/>
      <c r="H282" s="649" t="s">
        <v>242</v>
      </c>
      <c r="I282" s="649"/>
      <c r="J282" s="209" t="s">
        <v>287</v>
      </c>
      <c r="K282" s="209" t="s">
        <v>16</v>
      </c>
      <c r="L282" s="210">
        <v>2290.4</v>
      </c>
    </row>
    <row r="283" spans="1:12" ht="24" x14ac:dyDescent="0.2">
      <c r="A283" s="652"/>
      <c r="B283" s="203" t="s">
        <v>6</v>
      </c>
      <c r="C283" s="207" t="s">
        <v>5</v>
      </c>
      <c r="D283" s="207" t="s">
        <v>288</v>
      </c>
      <c r="E283" s="207" t="s">
        <v>289</v>
      </c>
      <c r="F283" s="650"/>
      <c r="G283" s="650"/>
      <c r="H283" s="649" t="s">
        <v>290</v>
      </c>
      <c r="I283" s="649"/>
      <c r="J283" s="651" t="s">
        <v>287</v>
      </c>
      <c r="K283" s="651" t="s">
        <v>16</v>
      </c>
      <c r="L283" s="648">
        <v>210</v>
      </c>
    </row>
    <row r="284" spans="1:12" ht="24" x14ac:dyDescent="0.2">
      <c r="A284" s="652"/>
      <c r="B284" s="209" t="s">
        <v>1253</v>
      </c>
      <c r="C284" s="209" t="s">
        <v>5206</v>
      </c>
      <c r="D284" s="211">
        <v>43450</v>
      </c>
      <c r="E284" s="209" t="s">
        <v>5207</v>
      </c>
      <c r="F284" s="650"/>
      <c r="G284" s="650"/>
      <c r="H284" s="649"/>
      <c r="I284" s="649"/>
      <c r="J284" s="651"/>
      <c r="K284" s="651"/>
      <c r="L284" s="648"/>
    </row>
    <row r="285" spans="1:12" ht="24" x14ac:dyDescent="0.2">
      <c r="A285" s="652">
        <v>1753</v>
      </c>
      <c r="B285" s="203" t="s">
        <v>12</v>
      </c>
      <c r="C285" s="207" t="s">
        <v>11</v>
      </c>
      <c r="D285" s="207" t="s">
        <v>280</v>
      </c>
      <c r="E285" s="207" t="s">
        <v>281</v>
      </c>
      <c r="F285" s="653" t="s">
        <v>8</v>
      </c>
      <c r="G285" s="653"/>
      <c r="H285" s="650"/>
      <c r="I285" s="650"/>
      <c r="J285" s="650"/>
      <c r="K285" s="650"/>
      <c r="L285" s="650"/>
    </row>
    <row r="286" spans="1:12" x14ac:dyDescent="0.2">
      <c r="A286" s="652"/>
      <c r="B286" s="651" t="s">
        <v>5208</v>
      </c>
      <c r="C286" s="654" t="s">
        <v>5209</v>
      </c>
      <c r="D286" s="655">
        <v>43403</v>
      </c>
      <c r="E286" s="651" t="s">
        <v>1336</v>
      </c>
      <c r="F286" s="651" t="s">
        <v>1337</v>
      </c>
      <c r="G286" s="651"/>
      <c r="H286" s="649" t="s">
        <v>286</v>
      </c>
      <c r="I286" s="649"/>
      <c r="J286" s="209" t="s">
        <v>287</v>
      </c>
      <c r="K286" s="209" t="s">
        <v>16</v>
      </c>
      <c r="L286" s="210">
        <v>174</v>
      </c>
    </row>
    <row r="287" spans="1:12" x14ac:dyDescent="0.2">
      <c r="A287" s="652"/>
      <c r="B287" s="651"/>
      <c r="C287" s="654"/>
      <c r="D287" s="655"/>
      <c r="E287" s="651"/>
      <c r="F287" s="651"/>
      <c r="G287" s="651"/>
      <c r="H287" s="649" t="s">
        <v>242</v>
      </c>
      <c r="I287" s="649"/>
      <c r="J287" s="209" t="s">
        <v>287</v>
      </c>
      <c r="K287" s="209" t="s">
        <v>16</v>
      </c>
      <c r="L287" s="210">
        <v>543.4</v>
      </c>
    </row>
    <row r="288" spans="1:12" ht="24" x14ac:dyDescent="0.2">
      <c r="A288" s="652"/>
      <c r="B288" s="203" t="s">
        <v>6</v>
      </c>
      <c r="C288" s="207" t="s">
        <v>5</v>
      </c>
      <c r="D288" s="207" t="s">
        <v>288</v>
      </c>
      <c r="E288" s="207" t="s">
        <v>289</v>
      </c>
      <c r="F288" s="650"/>
      <c r="G288" s="650"/>
      <c r="H288" s="649" t="s">
        <v>290</v>
      </c>
      <c r="I288" s="649"/>
      <c r="J288" s="651" t="s">
        <v>287</v>
      </c>
      <c r="K288" s="651" t="s">
        <v>287</v>
      </c>
      <c r="L288" s="648">
        <v>0</v>
      </c>
    </row>
    <row r="289" spans="1:12" ht="24" x14ac:dyDescent="0.2">
      <c r="A289" s="652"/>
      <c r="B289" s="209" t="s">
        <v>291</v>
      </c>
      <c r="C289" s="209" t="s">
        <v>1337</v>
      </c>
      <c r="D289" s="211">
        <v>43404</v>
      </c>
      <c r="E289" s="209" t="s">
        <v>1190</v>
      </c>
      <c r="F289" s="650"/>
      <c r="G289" s="650"/>
      <c r="H289" s="649"/>
      <c r="I289" s="649"/>
      <c r="J289" s="651"/>
      <c r="K289" s="651"/>
      <c r="L289" s="648"/>
    </row>
    <row r="290" spans="1:12" ht="24" x14ac:dyDescent="0.2">
      <c r="A290" s="652">
        <v>1754</v>
      </c>
      <c r="B290" s="203" t="s">
        <v>12</v>
      </c>
      <c r="C290" s="207" t="s">
        <v>11</v>
      </c>
      <c r="D290" s="207" t="s">
        <v>280</v>
      </c>
      <c r="E290" s="207" t="s">
        <v>281</v>
      </c>
      <c r="F290" s="653" t="s">
        <v>8</v>
      </c>
      <c r="G290" s="653"/>
      <c r="H290" s="650"/>
      <c r="I290" s="650"/>
      <c r="J290" s="650"/>
      <c r="K290" s="650"/>
      <c r="L290" s="650"/>
    </row>
    <row r="291" spans="1:12" x14ac:dyDescent="0.2">
      <c r="A291" s="652"/>
      <c r="B291" s="651" t="s">
        <v>5210</v>
      </c>
      <c r="C291" s="654" t="s">
        <v>5211</v>
      </c>
      <c r="D291" s="655">
        <v>43534</v>
      </c>
      <c r="E291" s="651" t="s">
        <v>377</v>
      </c>
      <c r="F291" s="651" t="s">
        <v>5212</v>
      </c>
      <c r="G291" s="651"/>
      <c r="H291" s="649" t="s">
        <v>286</v>
      </c>
      <c r="I291" s="649"/>
      <c r="J291" s="209" t="s">
        <v>287</v>
      </c>
      <c r="K291" s="209" t="s">
        <v>16</v>
      </c>
      <c r="L291" s="210">
        <v>525</v>
      </c>
    </row>
    <row r="292" spans="1:12" x14ac:dyDescent="0.2">
      <c r="A292" s="652"/>
      <c r="B292" s="651"/>
      <c r="C292" s="654"/>
      <c r="D292" s="655"/>
      <c r="E292" s="651"/>
      <c r="F292" s="651"/>
      <c r="G292" s="651"/>
      <c r="H292" s="649" t="s">
        <v>242</v>
      </c>
      <c r="I292" s="649"/>
      <c r="J292" s="209" t="s">
        <v>287</v>
      </c>
      <c r="K292" s="209" t="s">
        <v>16</v>
      </c>
      <c r="L292" s="210">
        <v>135</v>
      </c>
    </row>
    <row r="293" spans="1:12" ht="24" x14ac:dyDescent="0.2">
      <c r="A293" s="652"/>
      <c r="B293" s="203" t="s">
        <v>6</v>
      </c>
      <c r="C293" s="207" t="s">
        <v>5</v>
      </c>
      <c r="D293" s="207" t="s">
        <v>288</v>
      </c>
      <c r="E293" s="207" t="s">
        <v>289</v>
      </c>
      <c r="F293" s="650"/>
      <c r="G293" s="650"/>
      <c r="H293" s="649" t="s">
        <v>290</v>
      </c>
      <c r="I293" s="649"/>
      <c r="J293" s="651" t="s">
        <v>287</v>
      </c>
      <c r="K293" s="651" t="s">
        <v>287</v>
      </c>
      <c r="L293" s="648">
        <v>0</v>
      </c>
    </row>
    <row r="294" spans="1:12" ht="36" x14ac:dyDescent="0.2">
      <c r="A294" s="652"/>
      <c r="B294" s="209" t="s">
        <v>1260</v>
      </c>
      <c r="C294" s="209" t="s">
        <v>5212</v>
      </c>
      <c r="D294" s="211">
        <v>43536</v>
      </c>
      <c r="E294" s="209" t="s">
        <v>2658</v>
      </c>
      <c r="F294" s="650"/>
      <c r="G294" s="650"/>
      <c r="H294" s="649"/>
      <c r="I294" s="649"/>
      <c r="J294" s="651"/>
      <c r="K294" s="651"/>
      <c r="L294" s="648"/>
    </row>
    <row r="295" spans="1:12" ht="24" x14ac:dyDescent="0.2">
      <c r="A295" s="652">
        <v>1755</v>
      </c>
      <c r="B295" s="203" t="s">
        <v>12</v>
      </c>
      <c r="C295" s="207" t="s">
        <v>11</v>
      </c>
      <c r="D295" s="207" t="s">
        <v>280</v>
      </c>
      <c r="E295" s="207" t="s">
        <v>281</v>
      </c>
      <c r="F295" s="653" t="s">
        <v>8</v>
      </c>
      <c r="G295" s="653"/>
      <c r="H295" s="650"/>
      <c r="I295" s="650"/>
      <c r="J295" s="650"/>
      <c r="K295" s="650"/>
      <c r="L295" s="650"/>
    </row>
    <row r="296" spans="1:12" x14ac:dyDescent="0.2">
      <c r="A296" s="652"/>
      <c r="B296" s="651" t="s">
        <v>5213</v>
      </c>
      <c r="C296" s="651" t="s">
        <v>5214</v>
      </c>
      <c r="D296" s="655">
        <v>43402</v>
      </c>
      <c r="E296" s="651" t="s">
        <v>3580</v>
      </c>
      <c r="F296" s="651" t="s">
        <v>2557</v>
      </c>
      <c r="G296" s="651"/>
      <c r="H296" s="649" t="s">
        <v>286</v>
      </c>
      <c r="I296" s="649"/>
      <c r="J296" s="209" t="s">
        <v>287</v>
      </c>
      <c r="K296" s="209" t="s">
        <v>16</v>
      </c>
      <c r="L296" s="210">
        <v>208.32</v>
      </c>
    </row>
    <row r="297" spans="1:12" x14ac:dyDescent="0.2">
      <c r="A297" s="652"/>
      <c r="B297" s="651"/>
      <c r="C297" s="651"/>
      <c r="D297" s="655"/>
      <c r="E297" s="651"/>
      <c r="F297" s="651"/>
      <c r="G297" s="651"/>
      <c r="H297" s="649" t="s">
        <v>242</v>
      </c>
      <c r="I297" s="649"/>
      <c r="J297" s="209" t="s">
        <v>287</v>
      </c>
      <c r="K297" s="209" t="s">
        <v>16</v>
      </c>
      <c r="L297" s="210">
        <v>191.84</v>
      </c>
    </row>
    <row r="298" spans="1:12" ht="24" x14ac:dyDescent="0.2">
      <c r="A298" s="652"/>
      <c r="B298" s="203" t="s">
        <v>6</v>
      </c>
      <c r="C298" s="207" t="s">
        <v>5</v>
      </c>
      <c r="D298" s="207" t="s">
        <v>288</v>
      </c>
      <c r="E298" s="207" t="s">
        <v>289</v>
      </c>
      <c r="F298" s="650"/>
      <c r="G298" s="650"/>
      <c r="H298" s="649" t="s">
        <v>290</v>
      </c>
      <c r="I298" s="649"/>
      <c r="J298" s="651" t="s">
        <v>287</v>
      </c>
      <c r="K298" s="651" t="s">
        <v>16</v>
      </c>
      <c r="L298" s="648">
        <v>135</v>
      </c>
    </row>
    <row r="299" spans="1:12" ht="24" x14ac:dyDescent="0.2">
      <c r="A299" s="652"/>
      <c r="B299" s="209" t="s">
        <v>291</v>
      </c>
      <c r="C299" s="209" t="s">
        <v>2557</v>
      </c>
      <c r="D299" s="211">
        <v>43404</v>
      </c>
      <c r="E299" s="209" t="s">
        <v>5215</v>
      </c>
      <c r="F299" s="650"/>
      <c r="G299" s="650"/>
      <c r="H299" s="649"/>
      <c r="I299" s="649"/>
      <c r="J299" s="651"/>
      <c r="K299" s="651"/>
      <c r="L299" s="648"/>
    </row>
    <row r="300" spans="1:12" ht="24" x14ac:dyDescent="0.2">
      <c r="A300" s="652">
        <v>1756</v>
      </c>
      <c r="B300" s="203" t="s">
        <v>12</v>
      </c>
      <c r="C300" s="207" t="s">
        <v>11</v>
      </c>
      <c r="D300" s="207" t="s">
        <v>280</v>
      </c>
      <c r="E300" s="207" t="s">
        <v>281</v>
      </c>
      <c r="F300" s="653" t="s">
        <v>8</v>
      </c>
      <c r="G300" s="653"/>
      <c r="H300" s="650"/>
      <c r="I300" s="650"/>
      <c r="J300" s="650"/>
      <c r="K300" s="650"/>
      <c r="L300" s="650"/>
    </row>
    <row r="301" spans="1:12" x14ac:dyDescent="0.2">
      <c r="A301" s="652"/>
      <c r="B301" s="651" t="s">
        <v>5216</v>
      </c>
      <c r="C301" s="654" t="s">
        <v>5217</v>
      </c>
      <c r="D301" s="655">
        <v>43440</v>
      </c>
      <c r="E301" s="651" t="s">
        <v>373</v>
      </c>
      <c r="F301" s="651" t="s">
        <v>5218</v>
      </c>
      <c r="G301" s="651"/>
      <c r="H301" s="649" t="s">
        <v>286</v>
      </c>
      <c r="I301" s="649"/>
      <c r="J301" s="209" t="s">
        <v>287</v>
      </c>
      <c r="K301" s="209" t="s">
        <v>16</v>
      </c>
      <c r="L301" s="210">
        <v>242.5</v>
      </c>
    </row>
    <row r="302" spans="1:12" x14ac:dyDescent="0.2">
      <c r="A302" s="652"/>
      <c r="B302" s="651"/>
      <c r="C302" s="654"/>
      <c r="D302" s="655"/>
      <c r="E302" s="651"/>
      <c r="F302" s="651"/>
      <c r="G302" s="651"/>
      <c r="H302" s="649" t="s">
        <v>242</v>
      </c>
      <c r="I302" s="649"/>
      <c r="J302" s="209" t="s">
        <v>287</v>
      </c>
      <c r="K302" s="209" t="s">
        <v>287</v>
      </c>
      <c r="L302" s="210">
        <v>0</v>
      </c>
    </row>
    <row r="303" spans="1:12" ht="24" x14ac:dyDescent="0.2">
      <c r="A303" s="652"/>
      <c r="B303" s="203" t="s">
        <v>6</v>
      </c>
      <c r="C303" s="207" t="s">
        <v>5</v>
      </c>
      <c r="D303" s="207" t="s">
        <v>288</v>
      </c>
      <c r="E303" s="207" t="s">
        <v>289</v>
      </c>
      <c r="F303" s="650"/>
      <c r="G303" s="650"/>
      <c r="H303" s="649" t="s">
        <v>290</v>
      </c>
      <c r="I303" s="649"/>
      <c r="J303" s="651" t="s">
        <v>287</v>
      </c>
      <c r="K303" s="651" t="s">
        <v>16</v>
      </c>
      <c r="L303" s="648">
        <v>12</v>
      </c>
    </row>
    <row r="304" spans="1:12" ht="24" x14ac:dyDescent="0.2">
      <c r="A304" s="652"/>
      <c r="B304" s="209" t="s">
        <v>832</v>
      </c>
      <c r="C304" s="209" t="s">
        <v>5218</v>
      </c>
      <c r="D304" s="211">
        <v>43441</v>
      </c>
      <c r="E304" s="209" t="s">
        <v>2339</v>
      </c>
      <c r="F304" s="650"/>
      <c r="G304" s="650"/>
      <c r="H304" s="649"/>
      <c r="I304" s="649"/>
      <c r="J304" s="651"/>
      <c r="K304" s="651"/>
      <c r="L304" s="648"/>
    </row>
    <row r="305" spans="1:12" ht="24" x14ac:dyDescent="0.2">
      <c r="A305" s="652">
        <v>1757</v>
      </c>
      <c r="B305" s="203" t="s">
        <v>12</v>
      </c>
      <c r="C305" s="207" t="s">
        <v>11</v>
      </c>
      <c r="D305" s="207" t="s">
        <v>280</v>
      </c>
      <c r="E305" s="207" t="s">
        <v>281</v>
      </c>
      <c r="F305" s="653" t="s">
        <v>8</v>
      </c>
      <c r="G305" s="653"/>
      <c r="H305" s="650"/>
      <c r="I305" s="650"/>
      <c r="J305" s="650"/>
      <c r="K305" s="650"/>
      <c r="L305" s="650"/>
    </row>
    <row r="306" spans="1:12" x14ac:dyDescent="0.2">
      <c r="A306" s="652"/>
      <c r="B306" s="651" t="s">
        <v>5216</v>
      </c>
      <c r="C306" s="654" t="s">
        <v>5219</v>
      </c>
      <c r="D306" s="655">
        <v>43442</v>
      </c>
      <c r="E306" s="651" t="s">
        <v>4902</v>
      </c>
      <c r="F306" s="651" t="s">
        <v>5220</v>
      </c>
      <c r="G306" s="651"/>
      <c r="H306" s="649" t="s">
        <v>286</v>
      </c>
      <c r="I306" s="649"/>
      <c r="J306" s="209" t="s">
        <v>287</v>
      </c>
      <c r="K306" s="209" t="s">
        <v>16</v>
      </c>
      <c r="L306" s="210">
        <v>190</v>
      </c>
    </row>
    <row r="307" spans="1:12" x14ac:dyDescent="0.2">
      <c r="A307" s="652"/>
      <c r="B307" s="651"/>
      <c r="C307" s="654"/>
      <c r="D307" s="655"/>
      <c r="E307" s="651"/>
      <c r="F307" s="651"/>
      <c r="G307" s="651"/>
      <c r="H307" s="649" t="s">
        <v>242</v>
      </c>
      <c r="I307" s="649"/>
      <c r="J307" s="651" t="s">
        <v>287</v>
      </c>
      <c r="K307" s="651" t="s">
        <v>287</v>
      </c>
      <c r="L307" s="648">
        <v>0</v>
      </c>
    </row>
    <row r="308" spans="1:12" x14ac:dyDescent="0.2">
      <c r="A308" s="652"/>
      <c r="B308" s="651"/>
      <c r="C308" s="654"/>
      <c r="D308" s="655"/>
      <c r="E308" s="651"/>
      <c r="F308" s="651"/>
      <c r="G308" s="651"/>
      <c r="H308" s="649"/>
      <c r="I308" s="649"/>
      <c r="J308" s="651"/>
      <c r="K308" s="651"/>
      <c r="L308" s="648"/>
    </row>
    <row r="309" spans="1:12" x14ac:dyDescent="0.2">
      <c r="A309" s="652"/>
      <c r="B309" s="651"/>
      <c r="C309" s="654"/>
      <c r="D309" s="655"/>
      <c r="E309" s="651"/>
      <c r="F309" s="651"/>
      <c r="G309" s="651"/>
      <c r="H309" s="649"/>
      <c r="I309" s="649"/>
      <c r="J309" s="651"/>
      <c r="K309" s="651"/>
      <c r="L309" s="648"/>
    </row>
    <row r="310" spans="1:12" ht="24" x14ac:dyDescent="0.2">
      <c r="A310" s="652"/>
      <c r="B310" s="203" t="s">
        <v>6</v>
      </c>
      <c r="C310" s="207" t="s">
        <v>5</v>
      </c>
      <c r="D310" s="207" t="s">
        <v>288</v>
      </c>
      <c r="E310" s="207" t="s">
        <v>289</v>
      </c>
      <c r="F310" s="650"/>
      <c r="G310" s="650"/>
      <c r="H310" s="649" t="s">
        <v>290</v>
      </c>
      <c r="I310" s="649"/>
      <c r="J310" s="651" t="s">
        <v>287</v>
      </c>
      <c r="K310" s="651" t="s">
        <v>16</v>
      </c>
      <c r="L310" s="648">
        <v>550</v>
      </c>
    </row>
    <row r="311" spans="1:12" ht="24" x14ac:dyDescent="0.2">
      <c r="A311" s="652"/>
      <c r="B311" s="209" t="s">
        <v>832</v>
      </c>
      <c r="C311" s="209" t="s">
        <v>5220</v>
      </c>
      <c r="D311" s="211">
        <v>43455</v>
      </c>
      <c r="E311" s="209" t="s">
        <v>5221</v>
      </c>
      <c r="F311" s="650"/>
      <c r="G311" s="650"/>
      <c r="H311" s="649"/>
      <c r="I311" s="649"/>
      <c r="J311" s="651"/>
      <c r="K311" s="651"/>
      <c r="L311" s="648"/>
    </row>
    <row r="312" spans="1:12" ht="24" x14ac:dyDescent="0.2">
      <c r="A312" s="652">
        <v>1758</v>
      </c>
      <c r="B312" s="203" t="s">
        <v>12</v>
      </c>
      <c r="C312" s="207" t="s">
        <v>11</v>
      </c>
      <c r="D312" s="207" t="s">
        <v>280</v>
      </c>
      <c r="E312" s="207" t="s">
        <v>281</v>
      </c>
      <c r="F312" s="653" t="s">
        <v>8</v>
      </c>
      <c r="G312" s="653"/>
      <c r="H312" s="650"/>
      <c r="I312" s="650"/>
      <c r="J312" s="650"/>
      <c r="K312" s="650"/>
      <c r="L312" s="650"/>
    </row>
    <row r="313" spans="1:12" x14ac:dyDescent="0.2">
      <c r="A313" s="652"/>
      <c r="B313" s="651" t="s">
        <v>5216</v>
      </c>
      <c r="C313" s="654" t="s">
        <v>5219</v>
      </c>
      <c r="D313" s="655">
        <v>43442</v>
      </c>
      <c r="E313" s="651" t="s">
        <v>4902</v>
      </c>
      <c r="F313" s="651" t="s">
        <v>3301</v>
      </c>
      <c r="G313" s="651"/>
      <c r="H313" s="649" t="s">
        <v>286</v>
      </c>
      <c r="I313" s="649"/>
      <c r="J313" s="209" t="s">
        <v>287</v>
      </c>
      <c r="K313" s="209" t="s">
        <v>16</v>
      </c>
      <c r="L313" s="210">
        <v>600</v>
      </c>
    </row>
    <row r="314" spans="1:12" x14ac:dyDescent="0.2">
      <c r="A314" s="652"/>
      <c r="B314" s="651"/>
      <c r="C314" s="654"/>
      <c r="D314" s="655"/>
      <c r="E314" s="651"/>
      <c r="F314" s="651"/>
      <c r="G314" s="651"/>
      <c r="H314" s="649" t="s">
        <v>242</v>
      </c>
      <c r="I314" s="649"/>
      <c r="J314" s="651" t="s">
        <v>287</v>
      </c>
      <c r="K314" s="651" t="s">
        <v>16</v>
      </c>
      <c r="L314" s="648">
        <v>3800</v>
      </c>
    </row>
    <row r="315" spans="1:12" x14ac:dyDescent="0.2">
      <c r="A315" s="652"/>
      <c r="B315" s="651"/>
      <c r="C315" s="654"/>
      <c r="D315" s="655"/>
      <c r="E315" s="651"/>
      <c r="F315" s="651"/>
      <c r="G315" s="651"/>
      <c r="H315" s="649"/>
      <c r="I315" s="649"/>
      <c r="J315" s="651"/>
      <c r="K315" s="651"/>
      <c r="L315" s="648"/>
    </row>
    <row r="316" spans="1:12" x14ac:dyDescent="0.2">
      <c r="A316" s="652"/>
      <c r="B316" s="651"/>
      <c r="C316" s="654"/>
      <c r="D316" s="655"/>
      <c r="E316" s="651"/>
      <c r="F316" s="651"/>
      <c r="G316" s="651"/>
      <c r="H316" s="649"/>
      <c r="I316" s="649"/>
      <c r="J316" s="651"/>
      <c r="K316" s="651"/>
      <c r="L316" s="648"/>
    </row>
    <row r="317" spans="1:12" ht="24" x14ac:dyDescent="0.2">
      <c r="A317" s="652"/>
      <c r="B317" s="203" t="s">
        <v>6</v>
      </c>
      <c r="C317" s="207" t="s">
        <v>5</v>
      </c>
      <c r="D317" s="207" t="s">
        <v>288</v>
      </c>
      <c r="E317" s="207" t="s">
        <v>289</v>
      </c>
      <c r="F317" s="650"/>
      <c r="G317" s="650"/>
      <c r="H317" s="649" t="s">
        <v>290</v>
      </c>
      <c r="I317" s="649"/>
      <c r="J317" s="651" t="s">
        <v>287</v>
      </c>
      <c r="K317" s="651" t="s">
        <v>16</v>
      </c>
      <c r="L317" s="648">
        <v>100</v>
      </c>
    </row>
    <row r="318" spans="1:12" ht="24" x14ac:dyDescent="0.2">
      <c r="A318" s="652"/>
      <c r="B318" s="209" t="s">
        <v>832</v>
      </c>
      <c r="C318" s="209" t="s">
        <v>3301</v>
      </c>
      <c r="D318" s="211">
        <v>43455</v>
      </c>
      <c r="E318" s="209" t="s">
        <v>5221</v>
      </c>
      <c r="F318" s="650"/>
      <c r="G318" s="650"/>
      <c r="H318" s="649"/>
      <c r="I318" s="649"/>
      <c r="J318" s="651"/>
      <c r="K318" s="651"/>
      <c r="L318" s="648"/>
    </row>
    <row r="319" spans="1:12" ht="24" x14ac:dyDescent="0.2">
      <c r="A319" s="652">
        <v>1759</v>
      </c>
      <c r="B319" s="203" t="s">
        <v>12</v>
      </c>
      <c r="C319" s="207" t="s">
        <v>11</v>
      </c>
      <c r="D319" s="207" t="s">
        <v>280</v>
      </c>
      <c r="E319" s="207" t="s">
        <v>281</v>
      </c>
      <c r="F319" s="653" t="s">
        <v>8</v>
      </c>
      <c r="G319" s="653"/>
      <c r="H319" s="650"/>
      <c r="I319" s="650"/>
      <c r="J319" s="650"/>
      <c r="K319" s="650"/>
      <c r="L319" s="650"/>
    </row>
    <row r="320" spans="1:12" x14ac:dyDescent="0.2">
      <c r="A320" s="652"/>
      <c r="B320" s="651" t="s">
        <v>5222</v>
      </c>
      <c r="C320" s="654" t="s">
        <v>5223</v>
      </c>
      <c r="D320" s="655">
        <v>43374</v>
      </c>
      <c r="E320" s="651" t="s">
        <v>3061</v>
      </c>
      <c r="F320" s="651" t="s">
        <v>3062</v>
      </c>
      <c r="G320" s="651"/>
      <c r="H320" s="649" t="s">
        <v>286</v>
      </c>
      <c r="I320" s="649"/>
      <c r="J320" s="209" t="s">
        <v>287</v>
      </c>
      <c r="K320" s="209" t="s">
        <v>16</v>
      </c>
      <c r="L320" s="210">
        <v>488.72</v>
      </c>
    </row>
    <row r="321" spans="1:12" x14ac:dyDescent="0.2">
      <c r="A321" s="652"/>
      <c r="B321" s="651"/>
      <c r="C321" s="654"/>
      <c r="D321" s="655"/>
      <c r="E321" s="651"/>
      <c r="F321" s="651"/>
      <c r="G321" s="651"/>
      <c r="H321" s="649" t="s">
        <v>242</v>
      </c>
      <c r="I321" s="649"/>
      <c r="J321" s="651" t="s">
        <v>287</v>
      </c>
      <c r="K321" s="651" t="s">
        <v>287</v>
      </c>
      <c r="L321" s="648">
        <v>0</v>
      </c>
    </row>
    <row r="322" spans="1:12" x14ac:dyDescent="0.2">
      <c r="A322" s="652"/>
      <c r="B322" s="651"/>
      <c r="C322" s="654"/>
      <c r="D322" s="655"/>
      <c r="E322" s="651"/>
      <c r="F322" s="651"/>
      <c r="G322" s="651"/>
      <c r="H322" s="649"/>
      <c r="I322" s="649"/>
      <c r="J322" s="651"/>
      <c r="K322" s="651"/>
      <c r="L322" s="648"/>
    </row>
    <row r="323" spans="1:12" ht="24" x14ac:dyDescent="0.2">
      <c r="A323" s="652"/>
      <c r="B323" s="203" t="s">
        <v>6</v>
      </c>
      <c r="C323" s="207" t="s">
        <v>5</v>
      </c>
      <c r="D323" s="207" t="s">
        <v>288</v>
      </c>
      <c r="E323" s="207" t="s">
        <v>289</v>
      </c>
      <c r="F323" s="650"/>
      <c r="G323" s="650"/>
      <c r="H323" s="649" t="s">
        <v>290</v>
      </c>
      <c r="I323" s="649"/>
      <c r="J323" s="651" t="s">
        <v>287</v>
      </c>
      <c r="K323" s="651" t="s">
        <v>287</v>
      </c>
      <c r="L323" s="648">
        <v>0</v>
      </c>
    </row>
    <row r="324" spans="1:12" ht="24" x14ac:dyDescent="0.2">
      <c r="A324" s="652"/>
      <c r="B324" s="209" t="s">
        <v>291</v>
      </c>
      <c r="C324" s="209" t="s">
        <v>3062</v>
      </c>
      <c r="D324" s="211">
        <v>43380</v>
      </c>
      <c r="E324" s="209" t="s">
        <v>1027</v>
      </c>
      <c r="F324" s="650"/>
      <c r="G324" s="650"/>
      <c r="H324" s="649"/>
      <c r="I324" s="649"/>
      <c r="J324" s="651"/>
      <c r="K324" s="651"/>
      <c r="L324" s="648"/>
    </row>
    <row r="325" spans="1:12" ht="24" x14ac:dyDescent="0.2">
      <c r="A325" s="652">
        <v>1760</v>
      </c>
      <c r="B325" s="203" t="s">
        <v>12</v>
      </c>
      <c r="C325" s="207" t="s">
        <v>11</v>
      </c>
      <c r="D325" s="207" t="s">
        <v>280</v>
      </c>
      <c r="E325" s="207" t="s">
        <v>281</v>
      </c>
      <c r="F325" s="653" t="s">
        <v>8</v>
      </c>
      <c r="G325" s="653"/>
      <c r="H325" s="650"/>
      <c r="I325" s="650"/>
      <c r="J325" s="650"/>
      <c r="K325" s="650"/>
      <c r="L325" s="650"/>
    </row>
    <row r="326" spans="1:12" x14ac:dyDescent="0.2">
      <c r="A326" s="652"/>
      <c r="B326" s="651" t="s">
        <v>5222</v>
      </c>
      <c r="C326" s="654" t="s">
        <v>5224</v>
      </c>
      <c r="D326" s="655">
        <v>43400</v>
      </c>
      <c r="E326" s="651" t="s">
        <v>826</v>
      </c>
      <c r="F326" s="651" t="s">
        <v>827</v>
      </c>
      <c r="G326" s="651"/>
      <c r="H326" s="649" t="s">
        <v>286</v>
      </c>
      <c r="I326" s="649"/>
      <c r="J326" s="209" t="s">
        <v>287</v>
      </c>
      <c r="K326" s="209" t="s">
        <v>16</v>
      </c>
      <c r="L326" s="210">
        <v>465.24</v>
      </c>
    </row>
    <row r="327" spans="1:12" x14ac:dyDescent="0.2">
      <c r="A327" s="652"/>
      <c r="B327" s="651"/>
      <c r="C327" s="654"/>
      <c r="D327" s="655"/>
      <c r="E327" s="651"/>
      <c r="F327" s="651"/>
      <c r="G327" s="651"/>
      <c r="H327" s="649" t="s">
        <v>242</v>
      </c>
      <c r="I327" s="649"/>
      <c r="J327" s="209" t="s">
        <v>287</v>
      </c>
      <c r="K327" s="209" t="s">
        <v>16</v>
      </c>
      <c r="L327" s="210">
        <v>1856.09</v>
      </c>
    </row>
    <row r="328" spans="1:12" ht="24" x14ac:dyDescent="0.2">
      <c r="A328" s="652"/>
      <c r="B328" s="203" t="s">
        <v>6</v>
      </c>
      <c r="C328" s="207" t="s">
        <v>5</v>
      </c>
      <c r="D328" s="207" t="s">
        <v>288</v>
      </c>
      <c r="E328" s="207" t="s">
        <v>289</v>
      </c>
      <c r="F328" s="650"/>
      <c r="G328" s="650"/>
      <c r="H328" s="649" t="s">
        <v>290</v>
      </c>
      <c r="I328" s="649"/>
      <c r="J328" s="651" t="s">
        <v>287</v>
      </c>
      <c r="K328" s="651" t="s">
        <v>287</v>
      </c>
      <c r="L328" s="648">
        <v>0</v>
      </c>
    </row>
    <row r="329" spans="1:12" ht="24" x14ac:dyDescent="0.2">
      <c r="A329" s="652"/>
      <c r="B329" s="209" t="s">
        <v>291</v>
      </c>
      <c r="C329" s="209" t="s">
        <v>827</v>
      </c>
      <c r="D329" s="211">
        <v>43404</v>
      </c>
      <c r="E329" s="209" t="s">
        <v>2102</v>
      </c>
      <c r="F329" s="650"/>
      <c r="G329" s="650"/>
      <c r="H329" s="649"/>
      <c r="I329" s="649"/>
      <c r="J329" s="651"/>
      <c r="K329" s="651"/>
      <c r="L329" s="648"/>
    </row>
    <row r="330" spans="1:12" ht="24" x14ac:dyDescent="0.2">
      <c r="A330" s="652">
        <v>1761</v>
      </c>
      <c r="B330" s="203" t="s">
        <v>12</v>
      </c>
      <c r="C330" s="207" t="s">
        <v>11</v>
      </c>
      <c r="D330" s="207" t="s">
        <v>280</v>
      </c>
      <c r="E330" s="207" t="s">
        <v>281</v>
      </c>
      <c r="F330" s="653" t="s">
        <v>8</v>
      </c>
      <c r="G330" s="653"/>
      <c r="H330" s="650"/>
      <c r="I330" s="650"/>
      <c r="J330" s="650"/>
      <c r="K330" s="650"/>
      <c r="L330" s="650"/>
    </row>
    <row r="331" spans="1:12" x14ac:dyDescent="0.2">
      <c r="A331" s="652"/>
      <c r="B331" s="651" t="s">
        <v>5222</v>
      </c>
      <c r="C331" s="654" t="s">
        <v>5225</v>
      </c>
      <c r="D331" s="655">
        <v>43434</v>
      </c>
      <c r="E331" s="651" t="s">
        <v>394</v>
      </c>
      <c r="F331" s="651" t="s">
        <v>1666</v>
      </c>
      <c r="G331" s="651"/>
      <c r="H331" s="649" t="s">
        <v>286</v>
      </c>
      <c r="I331" s="649"/>
      <c r="J331" s="209" t="s">
        <v>287</v>
      </c>
      <c r="K331" s="209" t="s">
        <v>16</v>
      </c>
      <c r="L331" s="210">
        <v>759.96</v>
      </c>
    </row>
    <row r="332" spans="1:12" x14ac:dyDescent="0.2">
      <c r="A332" s="652"/>
      <c r="B332" s="651"/>
      <c r="C332" s="654"/>
      <c r="D332" s="655"/>
      <c r="E332" s="651"/>
      <c r="F332" s="651"/>
      <c r="G332" s="651"/>
      <c r="H332" s="649" t="s">
        <v>242</v>
      </c>
      <c r="I332" s="649"/>
      <c r="J332" s="651" t="s">
        <v>287</v>
      </c>
      <c r="K332" s="651" t="s">
        <v>287</v>
      </c>
      <c r="L332" s="648">
        <v>0</v>
      </c>
    </row>
    <row r="333" spans="1:12" x14ac:dyDescent="0.2">
      <c r="A333" s="652"/>
      <c r="B333" s="651"/>
      <c r="C333" s="654"/>
      <c r="D333" s="655"/>
      <c r="E333" s="651"/>
      <c r="F333" s="651"/>
      <c r="G333" s="651"/>
      <c r="H333" s="649"/>
      <c r="I333" s="649"/>
      <c r="J333" s="651"/>
      <c r="K333" s="651"/>
      <c r="L333" s="648"/>
    </row>
    <row r="334" spans="1:12" ht="24" x14ac:dyDescent="0.2">
      <c r="A334" s="652"/>
      <c r="B334" s="203" t="s">
        <v>6</v>
      </c>
      <c r="C334" s="207" t="s">
        <v>5</v>
      </c>
      <c r="D334" s="207" t="s">
        <v>288</v>
      </c>
      <c r="E334" s="207" t="s">
        <v>289</v>
      </c>
      <c r="F334" s="650"/>
      <c r="G334" s="650"/>
      <c r="H334" s="649" t="s">
        <v>290</v>
      </c>
      <c r="I334" s="649"/>
      <c r="J334" s="651" t="s">
        <v>287</v>
      </c>
      <c r="K334" s="651" t="s">
        <v>16</v>
      </c>
      <c r="L334" s="648">
        <v>895</v>
      </c>
    </row>
    <row r="335" spans="1:12" ht="24" x14ac:dyDescent="0.2">
      <c r="A335" s="652"/>
      <c r="B335" s="209" t="s">
        <v>291</v>
      </c>
      <c r="C335" s="209" t="s">
        <v>1666</v>
      </c>
      <c r="D335" s="211">
        <v>43439</v>
      </c>
      <c r="E335" s="209" t="s">
        <v>5069</v>
      </c>
      <c r="F335" s="650"/>
      <c r="G335" s="650"/>
      <c r="H335" s="649"/>
      <c r="I335" s="649"/>
      <c r="J335" s="651"/>
      <c r="K335" s="651"/>
      <c r="L335" s="648"/>
    </row>
    <row r="336" spans="1:12" ht="24" x14ac:dyDescent="0.2">
      <c r="A336" s="652">
        <v>1762</v>
      </c>
      <c r="B336" s="203" t="s">
        <v>12</v>
      </c>
      <c r="C336" s="207" t="s">
        <v>11</v>
      </c>
      <c r="D336" s="207" t="s">
        <v>280</v>
      </c>
      <c r="E336" s="207" t="s">
        <v>281</v>
      </c>
      <c r="F336" s="653" t="s">
        <v>8</v>
      </c>
      <c r="G336" s="653"/>
      <c r="H336" s="650"/>
      <c r="I336" s="650"/>
      <c r="J336" s="650"/>
      <c r="K336" s="650"/>
      <c r="L336" s="650"/>
    </row>
    <row r="337" spans="1:12" x14ac:dyDescent="0.2">
      <c r="A337" s="652"/>
      <c r="B337" s="651" t="s">
        <v>5222</v>
      </c>
      <c r="C337" s="654" t="s">
        <v>5226</v>
      </c>
      <c r="D337" s="655">
        <v>43524</v>
      </c>
      <c r="E337" s="651" t="s">
        <v>442</v>
      </c>
      <c r="F337" s="651" t="s">
        <v>443</v>
      </c>
      <c r="G337" s="651"/>
      <c r="H337" s="649" t="s">
        <v>286</v>
      </c>
      <c r="I337" s="649"/>
      <c r="J337" s="209" t="s">
        <v>287</v>
      </c>
      <c r="K337" s="209" t="s">
        <v>16</v>
      </c>
      <c r="L337" s="210">
        <v>227.75</v>
      </c>
    </row>
    <row r="338" spans="1:12" x14ac:dyDescent="0.2">
      <c r="A338" s="652"/>
      <c r="B338" s="651"/>
      <c r="C338" s="654"/>
      <c r="D338" s="655"/>
      <c r="E338" s="651"/>
      <c r="F338" s="651"/>
      <c r="G338" s="651"/>
      <c r="H338" s="649" t="s">
        <v>242</v>
      </c>
      <c r="I338" s="649"/>
      <c r="J338" s="209" t="s">
        <v>287</v>
      </c>
      <c r="K338" s="209" t="s">
        <v>16</v>
      </c>
      <c r="L338" s="210">
        <v>360.42</v>
      </c>
    </row>
    <row r="339" spans="1:12" ht="24" x14ac:dyDescent="0.2">
      <c r="A339" s="652"/>
      <c r="B339" s="203" t="s">
        <v>6</v>
      </c>
      <c r="C339" s="207" t="s">
        <v>5</v>
      </c>
      <c r="D339" s="207" t="s">
        <v>288</v>
      </c>
      <c r="E339" s="207" t="s">
        <v>289</v>
      </c>
      <c r="F339" s="650"/>
      <c r="G339" s="650"/>
      <c r="H339" s="649" t="s">
        <v>290</v>
      </c>
      <c r="I339" s="649"/>
      <c r="J339" s="651" t="s">
        <v>287</v>
      </c>
      <c r="K339" s="651" t="s">
        <v>16</v>
      </c>
      <c r="L339" s="648">
        <v>162</v>
      </c>
    </row>
    <row r="340" spans="1:12" ht="24" x14ac:dyDescent="0.2">
      <c r="A340" s="652"/>
      <c r="B340" s="209" t="s">
        <v>291</v>
      </c>
      <c r="C340" s="209" t="s">
        <v>443</v>
      </c>
      <c r="D340" s="211">
        <v>43525</v>
      </c>
      <c r="E340" s="209" t="s">
        <v>5227</v>
      </c>
      <c r="F340" s="650"/>
      <c r="G340" s="650"/>
      <c r="H340" s="649"/>
      <c r="I340" s="649"/>
      <c r="J340" s="651"/>
      <c r="K340" s="651"/>
      <c r="L340" s="648"/>
    </row>
    <row r="341" spans="1:12" ht="24" x14ac:dyDescent="0.2">
      <c r="A341" s="652">
        <v>1763</v>
      </c>
      <c r="B341" s="203" t="s">
        <v>12</v>
      </c>
      <c r="C341" s="207" t="s">
        <v>11</v>
      </c>
      <c r="D341" s="207" t="s">
        <v>280</v>
      </c>
      <c r="E341" s="207" t="s">
        <v>281</v>
      </c>
      <c r="F341" s="653" t="s">
        <v>8</v>
      </c>
      <c r="G341" s="653"/>
      <c r="H341" s="650"/>
      <c r="I341" s="650"/>
      <c r="J341" s="650"/>
      <c r="K341" s="650"/>
      <c r="L341" s="650"/>
    </row>
    <row r="342" spans="1:12" x14ac:dyDescent="0.2">
      <c r="A342" s="652"/>
      <c r="B342" s="651" t="s">
        <v>5228</v>
      </c>
      <c r="C342" s="654" t="s">
        <v>5229</v>
      </c>
      <c r="D342" s="655">
        <v>43493</v>
      </c>
      <c r="E342" s="651" t="s">
        <v>321</v>
      </c>
      <c r="F342" s="651" t="s">
        <v>446</v>
      </c>
      <c r="G342" s="651"/>
      <c r="H342" s="649" t="s">
        <v>286</v>
      </c>
      <c r="I342" s="649"/>
      <c r="J342" s="209" t="s">
        <v>287</v>
      </c>
      <c r="K342" s="209" t="s">
        <v>16</v>
      </c>
      <c r="L342" s="210">
        <v>476</v>
      </c>
    </row>
    <row r="343" spans="1:12" x14ac:dyDescent="0.2">
      <c r="A343" s="652"/>
      <c r="B343" s="651"/>
      <c r="C343" s="654"/>
      <c r="D343" s="655"/>
      <c r="E343" s="651"/>
      <c r="F343" s="651"/>
      <c r="G343" s="651"/>
      <c r="H343" s="649" t="s">
        <v>242</v>
      </c>
      <c r="I343" s="649"/>
      <c r="J343" s="209" t="s">
        <v>287</v>
      </c>
      <c r="K343" s="209" t="s">
        <v>16</v>
      </c>
      <c r="L343" s="210">
        <v>927.77</v>
      </c>
    </row>
    <row r="344" spans="1:12" ht="24" x14ac:dyDescent="0.2">
      <c r="A344" s="652"/>
      <c r="B344" s="203" t="s">
        <v>6</v>
      </c>
      <c r="C344" s="207" t="s">
        <v>5</v>
      </c>
      <c r="D344" s="207" t="s">
        <v>288</v>
      </c>
      <c r="E344" s="207" t="s">
        <v>289</v>
      </c>
      <c r="F344" s="650"/>
      <c r="G344" s="650"/>
      <c r="H344" s="649" t="s">
        <v>290</v>
      </c>
      <c r="I344" s="649"/>
      <c r="J344" s="651" t="s">
        <v>287</v>
      </c>
      <c r="K344" s="651" t="s">
        <v>287</v>
      </c>
      <c r="L344" s="648">
        <v>0</v>
      </c>
    </row>
    <row r="345" spans="1:12" ht="24" x14ac:dyDescent="0.2">
      <c r="A345" s="652"/>
      <c r="B345" s="209" t="s">
        <v>460</v>
      </c>
      <c r="C345" s="209" t="s">
        <v>446</v>
      </c>
      <c r="D345" s="211">
        <v>43495</v>
      </c>
      <c r="E345" s="209" t="s">
        <v>1116</v>
      </c>
      <c r="F345" s="650"/>
      <c r="G345" s="650"/>
      <c r="H345" s="649"/>
      <c r="I345" s="649"/>
      <c r="J345" s="651"/>
      <c r="K345" s="651"/>
      <c r="L345" s="648"/>
    </row>
    <row r="346" spans="1:12" ht="24" x14ac:dyDescent="0.2">
      <c r="A346" s="652">
        <v>1764</v>
      </c>
      <c r="B346" s="203" t="s">
        <v>12</v>
      </c>
      <c r="C346" s="207" t="s">
        <v>11</v>
      </c>
      <c r="D346" s="207" t="s">
        <v>280</v>
      </c>
      <c r="E346" s="207" t="s">
        <v>281</v>
      </c>
      <c r="F346" s="653" t="s">
        <v>8</v>
      </c>
      <c r="G346" s="653"/>
      <c r="H346" s="650"/>
      <c r="I346" s="650"/>
      <c r="J346" s="650"/>
      <c r="K346" s="650"/>
      <c r="L346" s="650"/>
    </row>
    <row r="347" spans="1:12" x14ac:dyDescent="0.2">
      <c r="A347" s="652"/>
      <c r="B347" s="651" t="s">
        <v>5228</v>
      </c>
      <c r="C347" s="654" t="s">
        <v>5230</v>
      </c>
      <c r="D347" s="655">
        <v>43506</v>
      </c>
      <c r="E347" s="651" t="s">
        <v>596</v>
      </c>
      <c r="F347" s="651" t="s">
        <v>597</v>
      </c>
      <c r="G347" s="651"/>
      <c r="H347" s="649" t="s">
        <v>286</v>
      </c>
      <c r="I347" s="649"/>
      <c r="J347" s="209" t="s">
        <v>287</v>
      </c>
      <c r="K347" s="209" t="s">
        <v>287</v>
      </c>
      <c r="L347" s="210">
        <v>0</v>
      </c>
    </row>
    <row r="348" spans="1:12" x14ac:dyDescent="0.2">
      <c r="A348" s="652"/>
      <c r="B348" s="651"/>
      <c r="C348" s="654"/>
      <c r="D348" s="655"/>
      <c r="E348" s="651"/>
      <c r="F348" s="651"/>
      <c r="G348" s="651"/>
      <c r="H348" s="649" t="s">
        <v>242</v>
      </c>
      <c r="I348" s="649"/>
      <c r="J348" s="209" t="s">
        <v>287</v>
      </c>
      <c r="K348" s="209" t="s">
        <v>287</v>
      </c>
      <c r="L348" s="210">
        <v>0</v>
      </c>
    </row>
    <row r="349" spans="1:12" ht="24" x14ac:dyDescent="0.2">
      <c r="A349" s="652"/>
      <c r="B349" s="203" t="s">
        <v>6</v>
      </c>
      <c r="C349" s="207" t="s">
        <v>5</v>
      </c>
      <c r="D349" s="207" t="s">
        <v>288</v>
      </c>
      <c r="E349" s="207" t="s">
        <v>289</v>
      </c>
      <c r="F349" s="650"/>
      <c r="G349" s="650"/>
      <c r="H349" s="649" t="s">
        <v>290</v>
      </c>
      <c r="I349" s="649"/>
      <c r="J349" s="651" t="s">
        <v>16</v>
      </c>
      <c r="K349" s="651" t="s">
        <v>16</v>
      </c>
      <c r="L349" s="648">
        <v>1360</v>
      </c>
    </row>
    <row r="350" spans="1:12" ht="24" x14ac:dyDescent="0.2">
      <c r="A350" s="652"/>
      <c r="B350" s="209" t="s">
        <v>460</v>
      </c>
      <c r="C350" s="209" t="s">
        <v>597</v>
      </c>
      <c r="D350" s="211">
        <v>43511</v>
      </c>
      <c r="E350" s="209" t="s">
        <v>466</v>
      </c>
      <c r="F350" s="650"/>
      <c r="G350" s="650"/>
      <c r="H350" s="649"/>
      <c r="I350" s="649"/>
      <c r="J350" s="651"/>
      <c r="K350" s="651"/>
      <c r="L350" s="648"/>
    </row>
    <row r="351" spans="1:12" ht="24" x14ac:dyDescent="0.2">
      <c r="A351" s="652">
        <v>1765</v>
      </c>
      <c r="B351" s="203" t="s">
        <v>12</v>
      </c>
      <c r="C351" s="207" t="s">
        <v>11</v>
      </c>
      <c r="D351" s="207" t="s">
        <v>280</v>
      </c>
      <c r="E351" s="207" t="s">
        <v>281</v>
      </c>
      <c r="F351" s="653" t="s">
        <v>8</v>
      </c>
      <c r="G351" s="653"/>
      <c r="H351" s="650"/>
      <c r="I351" s="650"/>
      <c r="J351" s="650"/>
      <c r="K351" s="650"/>
      <c r="L351" s="650"/>
    </row>
    <row r="352" spans="1:12" x14ac:dyDescent="0.2">
      <c r="A352" s="652"/>
      <c r="B352" s="651" t="s">
        <v>5231</v>
      </c>
      <c r="C352" s="654" t="s">
        <v>5232</v>
      </c>
      <c r="D352" s="655">
        <v>43434</v>
      </c>
      <c r="E352" s="651" t="s">
        <v>1258</v>
      </c>
      <c r="F352" s="651" t="s">
        <v>2903</v>
      </c>
      <c r="G352" s="651"/>
      <c r="H352" s="649" t="s">
        <v>286</v>
      </c>
      <c r="I352" s="649"/>
      <c r="J352" s="209" t="s">
        <v>287</v>
      </c>
      <c r="K352" s="209" t="s">
        <v>16</v>
      </c>
      <c r="L352" s="210">
        <v>210</v>
      </c>
    </row>
    <row r="353" spans="1:12" x14ac:dyDescent="0.2">
      <c r="A353" s="652"/>
      <c r="B353" s="651"/>
      <c r="C353" s="654"/>
      <c r="D353" s="655"/>
      <c r="E353" s="651"/>
      <c r="F353" s="651"/>
      <c r="G353" s="651"/>
      <c r="H353" s="649" t="s">
        <v>242</v>
      </c>
      <c r="I353" s="649"/>
      <c r="J353" s="209" t="s">
        <v>287</v>
      </c>
      <c r="K353" s="209" t="s">
        <v>16</v>
      </c>
      <c r="L353" s="210">
        <v>1044.01</v>
      </c>
    </row>
    <row r="354" spans="1:12" ht="24" x14ac:dyDescent="0.2">
      <c r="A354" s="652"/>
      <c r="B354" s="203" t="s">
        <v>6</v>
      </c>
      <c r="C354" s="207" t="s">
        <v>5</v>
      </c>
      <c r="D354" s="207" t="s">
        <v>288</v>
      </c>
      <c r="E354" s="207" t="s">
        <v>289</v>
      </c>
      <c r="F354" s="650"/>
      <c r="G354" s="650"/>
      <c r="H354" s="649" t="s">
        <v>290</v>
      </c>
      <c r="I354" s="649"/>
      <c r="J354" s="651" t="s">
        <v>287</v>
      </c>
      <c r="K354" s="651" t="s">
        <v>16</v>
      </c>
      <c r="L354" s="648">
        <v>69.55</v>
      </c>
    </row>
    <row r="355" spans="1:12" ht="24" x14ac:dyDescent="0.2">
      <c r="A355" s="652"/>
      <c r="B355" s="209" t="s">
        <v>291</v>
      </c>
      <c r="C355" s="209" t="s">
        <v>2903</v>
      </c>
      <c r="D355" s="211">
        <v>43441</v>
      </c>
      <c r="E355" s="209" t="s">
        <v>2904</v>
      </c>
      <c r="F355" s="650"/>
      <c r="G355" s="650"/>
      <c r="H355" s="649"/>
      <c r="I355" s="649"/>
      <c r="J355" s="651"/>
      <c r="K355" s="651"/>
      <c r="L355" s="648"/>
    </row>
    <row r="356" spans="1:12" ht="24" x14ac:dyDescent="0.2">
      <c r="A356" s="652">
        <v>1766</v>
      </c>
      <c r="B356" s="203" t="s">
        <v>12</v>
      </c>
      <c r="C356" s="207" t="s">
        <v>11</v>
      </c>
      <c r="D356" s="207" t="s">
        <v>280</v>
      </c>
      <c r="E356" s="207" t="s">
        <v>281</v>
      </c>
      <c r="F356" s="653" t="s">
        <v>8</v>
      </c>
      <c r="G356" s="653"/>
      <c r="H356" s="650"/>
      <c r="I356" s="650"/>
      <c r="J356" s="650"/>
      <c r="K356" s="650"/>
      <c r="L356" s="650"/>
    </row>
    <row r="357" spans="1:12" x14ac:dyDescent="0.2">
      <c r="A357" s="652"/>
      <c r="B357" s="651" t="s">
        <v>5233</v>
      </c>
      <c r="C357" s="654" t="s">
        <v>5234</v>
      </c>
      <c r="D357" s="655">
        <v>43438</v>
      </c>
      <c r="E357" s="651" t="s">
        <v>1058</v>
      </c>
      <c r="F357" s="651" t="s">
        <v>1059</v>
      </c>
      <c r="G357" s="651"/>
      <c r="H357" s="649" t="s">
        <v>286</v>
      </c>
      <c r="I357" s="649"/>
      <c r="J357" s="209" t="s">
        <v>287</v>
      </c>
      <c r="K357" s="209" t="s">
        <v>16</v>
      </c>
      <c r="L357" s="210">
        <v>496</v>
      </c>
    </row>
    <row r="358" spans="1:12" x14ac:dyDescent="0.2">
      <c r="A358" s="652"/>
      <c r="B358" s="651"/>
      <c r="C358" s="654"/>
      <c r="D358" s="655"/>
      <c r="E358" s="651"/>
      <c r="F358" s="651"/>
      <c r="G358" s="651"/>
      <c r="H358" s="649" t="s">
        <v>242</v>
      </c>
      <c r="I358" s="649"/>
      <c r="J358" s="209" t="s">
        <v>287</v>
      </c>
      <c r="K358" s="209" t="s">
        <v>16</v>
      </c>
      <c r="L358" s="210">
        <v>259.95999999999998</v>
      </c>
    </row>
    <row r="359" spans="1:12" ht="24" x14ac:dyDescent="0.2">
      <c r="A359" s="652"/>
      <c r="B359" s="203" t="s">
        <v>6</v>
      </c>
      <c r="C359" s="207" t="s">
        <v>5</v>
      </c>
      <c r="D359" s="207" t="s">
        <v>288</v>
      </c>
      <c r="E359" s="207" t="s">
        <v>289</v>
      </c>
      <c r="F359" s="650"/>
      <c r="G359" s="650"/>
      <c r="H359" s="649" t="s">
        <v>290</v>
      </c>
      <c r="I359" s="649"/>
      <c r="J359" s="651" t="s">
        <v>287</v>
      </c>
      <c r="K359" s="651" t="s">
        <v>16</v>
      </c>
      <c r="L359" s="648">
        <v>308.5</v>
      </c>
    </row>
    <row r="360" spans="1:12" ht="24" x14ac:dyDescent="0.2">
      <c r="A360" s="652"/>
      <c r="B360" s="209" t="s">
        <v>571</v>
      </c>
      <c r="C360" s="209" t="s">
        <v>1059</v>
      </c>
      <c r="D360" s="211">
        <v>43440</v>
      </c>
      <c r="E360" s="209" t="s">
        <v>2614</v>
      </c>
      <c r="F360" s="650"/>
      <c r="G360" s="650"/>
      <c r="H360" s="649"/>
      <c r="I360" s="649"/>
      <c r="J360" s="651"/>
      <c r="K360" s="651"/>
      <c r="L360" s="648"/>
    </row>
    <row r="361" spans="1:12" ht="24" x14ac:dyDescent="0.2">
      <c r="A361" s="652">
        <v>1767</v>
      </c>
      <c r="B361" s="203" t="s">
        <v>12</v>
      </c>
      <c r="C361" s="207" t="s">
        <v>11</v>
      </c>
      <c r="D361" s="207" t="s">
        <v>280</v>
      </c>
      <c r="E361" s="207" t="s">
        <v>281</v>
      </c>
      <c r="F361" s="653" t="s">
        <v>8</v>
      </c>
      <c r="G361" s="653"/>
      <c r="H361" s="650"/>
      <c r="I361" s="650"/>
      <c r="J361" s="650"/>
      <c r="K361" s="650"/>
      <c r="L361" s="650"/>
    </row>
    <row r="362" spans="1:12" x14ac:dyDescent="0.2">
      <c r="A362" s="652"/>
      <c r="B362" s="651" t="s">
        <v>5235</v>
      </c>
      <c r="C362" s="654" t="s">
        <v>5236</v>
      </c>
      <c r="D362" s="655">
        <v>43534</v>
      </c>
      <c r="E362" s="651" t="s">
        <v>783</v>
      </c>
      <c r="F362" s="651" t="s">
        <v>5237</v>
      </c>
      <c r="G362" s="651"/>
      <c r="H362" s="649" t="s">
        <v>286</v>
      </c>
      <c r="I362" s="649"/>
      <c r="J362" s="209" t="s">
        <v>287</v>
      </c>
      <c r="K362" s="209" t="s">
        <v>287</v>
      </c>
      <c r="L362" s="210">
        <v>0</v>
      </c>
    </row>
    <row r="363" spans="1:12" x14ac:dyDescent="0.2">
      <c r="A363" s="652"/>
      <c r="B363" s="651"/>
      <c r="C363" s="654"/>
      <c r="D363" s="655"/>
      <c r="E363" s="651"/>
      <c r="F363" s="651"/>
      <c r="G363" s="651"/>
      <c r="H363" s="649" t="s">
        <v>242</v>
      </c>
      <c r="I363" s="649"/>
      <c r="J363" s="209" t="s">
        <v>287</v>
      </c>
      <c r="K363" s="209" t="s">
        <v>287</v>
      </c>
      <c r="L363" s="210">
        <v>0</v>
      </c>
    </row>
    <row r="364" spans="1:12" ht="24" x14ac:dyDescent="0.2">
      <c r="A364" s="652"/>
      <c r="B364" s="203" t="s">
        <v>6</v>
      </c>
      <c r="C364" s="207" t="s">
        <v>5</v>
      </c>
      <c r="D364" s="207" t="s">
        <v>288</v>
      </c>
      <c r="E364" s="207" t="s">
        <v>289</v>
      </c>
      <c r="F364" s="650"/>
      <c r="G364" s="650"/>
      <c r="H364" s="649" t="s">
        <v>290</v>
      </c>
      <c r="I364" s="649"/>
      <c r="J364" s="651" t="s">
        <v>287</v>
      </c>
      <c r="K364" s="651" t="s">
        <v>16</v>
      </c>
      <c r="L364" s="648">
        <v>575</v>
      </c>
    </row>
    <row r="365" spans="1:12" ht="24" x14ac:dyDescent="0.2">
      <c r="A365" s="652"/>
      <c r="B365" s="209" t="s">
        <v>291</v>
      </c>
      <c r="C365" s="209" t="s">
        <v>5237</v>
      </c>
      <c r="D365" s="211">
        <v>43536</v>
      </c>
      <c r="E365" s="209" t="s">
        <v>2658</v>
      </c>
      <c r="F365" s="650"/>
      <c r="G365" s="650"/>
      <c r="H365" s="649"/>
      <c r="I365" s="649"/>
      <c r="J365" s="651"/>
      <c r="K365" s="651"/>
      <c r="L365" s="648"/>
    </row>
    <row r="366" spans="1:12" ht="24" x14ac:dyDescent="0.2">
      <c r="A366" s="652">
        <v>1768</v>
      </c>
      <c r="B366" s="203" t="s">
        <v>12</v>
      </c>
      <c r="C366" s="207" t="s">
        <v>11</v>
      </c>
      <c r="D366" s="207" t="s">
        <v>280</v>
      </c>
      <c r="E366" s="207" t="s">
        <v>281</v>
      </c>
      <c r="F366" s="653" t="s">
        <v>8</v>
      </c>
      <c r="G366" s="653"/>
      <c r="H366" s="650"/>
      <c r="I366" s="650"/>
      <c r="J366" s="650"/>
      <c r="K366" s="650"/>
      <c r="L366" s="650"/>
    </row>
    <row r="367" spans="1:12" x14ac:dyDescent="0.2">
      <c r="A367" s="652"/>
      <c r="B367" s="651" t="s">
        <v>5238</v>
      </c>
      <c r="C367" s="654" t="s">
        <v>5239</v>
      </c>
      <c r="D367" s="655">
        <v>43386</v>
      </c>
      <c r="E367" s="651" t="s">
        <v>315</v>
      </c>
      <c r="F367" s="651" t="s">
        <v>465</v>
      </c>
      <c r="G367" s="651"/>
      <c r="H367" s="649" t="s">
        <v>286</v>
      </c>
      <c r="I367" s="649"/>
      <c r="J367" s="209" t="s">
        <v>16</v>
      </c>
      <c r="K367" s="209" t="s">
        <v>287</v>
      </c>
      <c r="L367" s="210">
        <v>1050</v>
      </c>
    </row>
    <row r="368" spans="1:12" x14ac:dyDescent="0.2">
      <c r="A368" s="652"/>
      <c r="B368" s="651"/>
      <c r="C368" s="654"/>
      <c r="D368" s="655"/>
      <c r="E368" s="651"/>
      <c r="F368" s="651"/>
      <c r="G368" s="651"/>
      <c r="H368" s="649" t="s">
        <v>242</v>
      </c>
      <c r="I368" s="649"/>
      <c r="J368" s="209" t="s">
        <v>16</v>
      </c>
      <c r="K368" s="209" t="s">
        <v>287</v>
      </c>
      <c r="L368" s="210">
        <v>1301.9000000000001</v>
      </c>
    </row>
    <row r="369" spans="1:12" ht="24" x14ac:dyDescent="0.2">
      <c r="A369" s="652"/>
      <c r="B369" s="203" t="s">
        <v>6</v>
      </c>
      <c r="C369" s="207" t="s">
        <v>5</v>
      </c>
      <c r="D369" s="207" t="s">
        <v>288</v>
      </c>
      <c r="E369" s="207" t="s">
        <v>289</v>
      </c>
      <c r="F369" s="650"/>
      <c r="G369" s="650"/>
      <c r="H369" s="649" t="s">
        <v>290</v>
      </c>
      <c r="I369" s="649"/>
      <c r="J369" s="651" t="s">
        <v>16</v>
      </c>
      <c r="K369" s="651" t="s">
        <v>16</v>
      </c>
      <c r="L369" s="648">
        <v>1045</v>
      </c>
    </row>
    <row r="370" spans="1:12" ht="24" x14ac:dyDescent="0.2">
      <c r="A370" s="652"/>
      <c r="B370" s="209" t="s">
        <v>333</v>
      </c>
      <c r="C370" s="209" t="s">
        <v>465</v>
      </c>
      <c r="D370" s="211">
        <v>43392</v>
      </c>
      <c r="E370" s="209" t="s">
        <v>4065</v>
      </c>
      <c r="F370" s="650"/>
      <c r="G370" s="650"/>
      <c r="H370" s="649"/>
      <c r="I370" s="649"/>
      <c r="J370" s="651"/>
      <c r="K370" s="651"/>
      <c r="L370" s="648"/>
    </row>
    <row r="371" spans="1:12" ht="24" x14ac:dyDescent="0.2">
      <c r="A371" s="652">
        <v>1769</v>
      </c>
      <c r="B371" s="203" t="s">
        <v>12</v>
      </c>
      <c r="C371" s="207" t="s">
        <v>11</v>
      </c>
      <c r="D371" s="207" t="s">
        <v>280</v>
      </c>
      <c r="E371" s="207" t="s">
        <v>281</v>
      </c>
      <c r="F371" s="653" t="s">
        <v>8</v>
      </c>
      <c r="G371" s="653"/>
      <c r="H371" s="650"/>
      <c r="I371" s="650"/>
      <c r="J371" s="650"/>
      <c r="K371" s="650"/>
      <c r="L371" s="650"/>
    </row>
    <row r="372" spans="1:12" x14ac:dyDescent="0.2">
      <c r="A372" s="652"/>
      <c r="B372" s="651" t="s">
        <v>5238</v>
      </c>
      <c r="C372" s="654" t="s">
        <v>5240</v>
      </c>
      <c r="D372" s="655">
        <v>43524</v>
      </c>
      <c r="E372" s="651" t="s">
        <v>377</v>
      </c>
      <c r="F372" s="651" t="s">
        <v>713</v>
      </c>
      <c r="G372" s="651"/>
      <c r="H372" s="649" t="s">
        <v>286</v>
      </c>
      <c r="I372" s="649"/>
      <c r="J372" s="209" t="s">
        <v>287</v>
      </c>
      <c r="K372" s="209" t="s">
        <v>16</v>
      </c>
      <c r="L372" s="210">
        <v>490</v>
      </c>
    </row>
    <row r="373" spans="1:12" x14ac:dyDescent="0.2">
      <c r="A373" s="652"/>
      <c r="B373" s="651"/>
      <c r="C373" s="654"/>
      <c r="D373" s="655"/>
      <c r="E373" s="651"/>
      <c r="F373" s="651"/>
      <c r="G373" s="651"/>
      <c r="H373" s="649" t="s">
        <v>242</v>
      </c>
      <c r="I373" s="649"/>
      <c r="J373" s="209" t="s">
        <v>287</v>
      </c>
      <c r="K373" s="209" t="s">
        <v>16</v>
      </c>
      <c r="L373" s="210">
        <v>350</v>
      </c>
    </row>
    <row r="374" spans="1:12" ht="24" x14ac:dyDescent="0.2">
      <c r="A374" s="652"/>
      <c r="B374" s="203" t="s">
        <v>6</v>
      </c>
      <c r="C374" s="207" t="s">
        <v>5</v>
      </c>
      <c r="D374" s="207" t="s">
        <v>288</v>
      </c>
      <c r="E374" s="207" t="s">
        <v>289</v>
      </c>
      <c r="F374" s="650"/>
      <c r="G374" s="650"/>
      <c r="H374" s="649" t="s">
        <v>290</v>
      </c>
      <c r="I374" s="649"/>
      <c r="J374" s="651" t="s">
        <v>287</v>
      </c>
      <c r="K374" s="651" t="s">
        <v>16</v>
      </c>
      <c r="L374" s="648">
        <v>150</v>
      </c>
    </row>
    <row r="375" spans="1:12" ht="24" x14ac:dyDescent="0.2">
      <c r="A375" s="652"/>
      <c r="B375" s="209" t="s">
        <v>333</v>
      </c>
      <c r="C375" s="209" t="s">
        <v>713</v>
      </c>
      <c r="D375" s="211">
        <v>43526</v>
      </c>
      <c r="E375" s="209" t="s">
        <v>914</v>
      </c>
      <c r="F375" s="650"/>
      <c r="G375" s="650"/>
      <c r="H375" s="649"/>
      <c r="I375" s="649"/>
      <c r="J375" s="651"/>
      <c r="K375" s="651"/>
      <c r="L375" s="648"/>
    </row>
    <row r="376" spans="1:12" ht="24" x14ac:dyDescent="0.2">
      <c r="A376" s="652">
        <v>1770</v>
      </c>
      <c r="B376" s="203" t="s">
        <v>12</v>
      </c>
      <c r="C376" s="207" t="s">
        <v>11</v>
      </c>
      <c r="D376" s="207" t="s">
        <v>280</v>
      </c>
      <c r="E376" s="207" t="s">
        <v>281</v>
      </c>
      <c r="F376" s="653" t="s">
        <v>8</v>
      </c>
      <c r="G376" s="653"/>
      <c r="H376" s="650"/>
      <c r="I376" s="650"/>
      <c r="J376" s="650"/>
      <c r="K376" s="650"/>
      <c r="L376" s="650"/>
    </row>
    <row r="377" spans="1:12" x14ac:dyDescent="0.2">
      <c r="A377" s="652"/>
      <c r="B377" s="651" t="s">
        <v>5238</v>
      </c>
      <c r="C377" s="654" t="s">
        <v>5241</v>
      </c>
      <c r="D377" s="655">
        <v>43535</v>
      </c>
      <c r="E377" s="651" t="s">
        <v>4902</v>
      </c>
      <c r="F377" s="651" t="s">
        <v>5242</v>
      </c>
      <c r="G377" s="651"/>
      <c r="H377" s="649" t="s">
        <v>286</v>
      </c>
      <c r="I377" s="649"/>
      <c r="J377" s="209" t="s">
        <v>287</v>
      </c>
      <c r="K377" s="209" t="s">
        <v>16</v>
      </c>
      <c r="L377" s="210">
        <v>1055</v>
      </c>
    </row>
    <row r="378" spans="1:12" x14ac:dyDescent="0.2">
      <c r="A378" s="652"/>
      <c r="B378" s="651"/>
      <c r="C378" s="654"/>
      <c r="D378" s="655"/>
      <c r="E378" s="651"/>
      <c r="F378" s="651"/>
      <c r="G378" s="651"/>
      <c r="H378" s="649" t="s">
        <v>242</v>
      </c>
      <c r="I378" s="649"/>
      <c r="J378" s="651" t="s">
        <v>287</v>
      </c>
      <c r="K378" s="651" t="s">
        <v>16</v>
      </c>
      <c r="L378" s="648">
        <v>2000</v>
      </c>
    </row>
    <row r="379" spans="1:12" x14ac:dyDescent="0.2">
      <c r="A379" s="652"/>
      <c r="B379" s="651"/>
      <c r="C379" s="654"/>
      <c r="D379" s="655"/>
      <c r="E379" s="651"/>
      <c r="F379" s="651"/>
      <c r="G379" s="651"/>
      <c r="H379" s="649"/>
      <c r="I379" s="649"/>
      <c r="J379" s="651"/>
      <c r="K379" s="651"/>
      <c r="L379" s="648"/>
    </row>
    <row r="380" spans="1:12" ht="24" x14ac:dyDescent="0.2">
      <c r="A380" s="652"/>
      <c r="B380" s="203" t="s">
        <v>6</v>
      </c>
      <c r="C380" s="207" t="s">
        <v>5</v>
      </c>
      <c r="D380" s="207" t="s">
        <v>288</v>
      </c>
      <c r="E380" s="207" t="s">
        <v>289</v>
      </c>
      <c r="F380" s="650"/>
      <c r="G380" s="650"/>
      <c r="H380" s="649" t="s">
        <v>290</v>
      </c>
      <c r="I380" s="649"/>
      <c r="J380" s="651" t="s">
        <v>287</v>
      </c>
      <c r="K380" s="651" t="s">
        <v>16</v>
      </c>
      <c r="L380" s="648">
        <v>160</v>
      </c>
    </row>
    <row r="381" spans="1:12" ht="24" x14ac:dyDescent="0.2">
      <c r="A381" s="652"/>
      <c r="B381" s="209" t="s">
        <v>333</v>
      </c>
      <c r="C381" s="209" t="s">
        <v>5242</v>
      </c>
      <c r="D381" s="211">
        <v>43553</v>
      </c>
      <c r="E381" s="209" t="s">
        <v>5243</v>
      </c>
      <c r="F381" s="650"/>
      <c r="G381" s="650"/>
      <c r="H381" s="649"/>
      <c r="I381" s="649"/>
      <c r="J381" s="651"/>
      <c r="K381" s="651"/>
      <c r="L381" s="648"/>
    </row>
    <row r="382" spans="1:12" ht="24" x14ac:dyDescent="0.2">
      <c r="A382" s="652">
        <v>1771</v>
      </c>
      <c r="B382" s="203" t="s">
        <v>12</v>
      </c>
      <c r="C382" s="207" t="s">
        <v>11</v>
      </c>
      <c r="D382" s="207" t="s">
        <v>280</v>
      </c>
      <c r="E382" s="207" t="s">
        <v>281</v>
      </c>
      <c r="F382" s="653" t="s">
        <v>8</v>
      </c>
      <c r="G382" s="653"/>
      <c r="H382" s="650"/>
      <c r="I382" s="650"/>
      <c r="J382" s="650"/>
      <c r="K382" s="650"/>
      <c r="L382" s="650"/>
    </row>
    <row r="383" spans="1:12" x14ac:dyDescent="0.2">
      <c r="A383" s="652"/>
      <c r="B383" s="651" t="s">
        <v>5244</v>
      </c>
      <c r="C383" s="654" t="s">
        <v>5245</v>
      </c>
      <c r="D383" s="655">
        <v>43439</v>
      </c>
      <c r="E383" s="651" t="s">
        <v>1628</v>
      </c>
      <c r="F383" s="651" t="s">
        <v>1629</v>
      </c>
      <c r="G383" s="651"/>
      <c r="H383" s="649" t="s">
        <v>286</v>
      </c>
      <c r="I383" s="649"/>
      <c r="J383" s="209" t="s">
        <v>287</v>
      </c>
      <c r="K383" s="209" t="s">
        <v>16</v>
      </c>
      <c r="L383" s="210">
        <v>320</v>
      </c>
    </row>
    <row r="384" spans="1:12" x14ac:dyDescent="0.2">
      <c r="A384" s="652"/>
      <c r="B384" s="651"/>
      <c r="C384" s="654"/>
      <c r="D384" s="655"/>
      <c r="E384" s="651"/>
      <c r="F384" s="651"/>
      <c r="G384" s="651"/>
      <c r="H384" s="649" t="s">
        <v>242</v>
      </c>
      <c r="I384" s="649"/>
      <c r="J384" s="209" t="s">
        <v>287</v>
      </c>
      <c r="K384" s="209" t="s">
        <v>287</v>
      </c>
      <c r="L384" s="210">
        <v>0</v>
      </c>
    </row>
    <row r="385" spans="1:12" ht="24" x14ac:dyDescent="0.2">
      <c r="A385" s="652"/>
      <c r="B385" s="203" t="s">
        <v>6</v>
      </c>
      <c r="C385" s="207" t="s">
        <v>5</v>
      </c>
      <c r="D385" s="207" t="s">
        <v>288</v>
      </c>
      <c r="E385" s="207" t="s">
        <v>289</v>
      </c>
      <c r="F385" s="650"/>
      <c r="G385" s="650"/>
      <c r="H385" s="649" t="s">
        <v>290</v>
      </c>
      <c r="I385" s="649"/>
      <c r="J385" s="651" t="s">
        <v>287</v>
      </c>
      <c r="K385" s="651" t="s">
        <v>16</v>
      </c>
      <c r="L385" s="648">
        <v>66</v>
      </c>
    </row>
    <row r="386" spans="1:12" ht="24" x14ac:dyDescent="0.2">
      <c r="A386" s="652"/>
      <c r="B386" s="209" t="s">
        <v>291</v>
      </c>
      <c r="C386" s="209" t="s">
        <v>1629</v>
      </c>
      <c r="D386" s="211">
        <v>43441</v>
      </c>
      <c r="E386" s="209" t="s">
        <v>934</v>
      </c>
      <c r="F386" s="650"/>
      <c r="G386" s="650"/>
      <c r="H386" s="649"/>
      <c r="I386" s="649"/>
      <c r="J386" s="651"/>
      <c r="K386" s="651"/>
      <c r="L386" s="648"/>
    </row>
    <row r="387" spans="1:12" ht="24" x14ac:dyDescent="0.2">
      <c r="A387" s="652">
        <v>1772</v>
      </c>
      <c r="B387" s="203" t="s">
        <v>12</v>
      </c>
      <c r="C387" s="207" t="s">
        <v>11</v>
      </c>
      <c r="D387" s="207" t="s">
        <v>280</v>
      </c>
      <c r="E387" s="207" t="s">
        <v>281</v>
      </c>
      <c r="F387" s="653" t="s">
        <v>8</v>
      </c>
      <c r="G387" s="653"/>
      <c r="H387" s="650"/>
      <c r="I387" s="650"/>
      <c r="J387" s="650"/>
      <c r="K387" s="650"/>
      <c r="L387" s="650"/>
    </row>
    <row r="388" spans="1:12" x14ac:dyDescent="0.2">
      <c r="A388" s="652"/>
      <c r="B388" s="651" t="s">
        <v>5246</v>
      </c>
      <c r="C388" s="654" t="s">
        <v>5247</v>
      </c>
      <c r="D388" s="655">
        <v>43378</v>
      </c>
      <c r="E388" s="651" t="s">
        <v>1264</v>
      </c>
      <c r="F388" s="651" t="s">
        <v>5248</v>
      </c>
      <c r="G388" s="651"/>
      <c r="H388" s="649" t="s">
        <v>286</v>
      </c>
      <c r="I388" s="649"/>
      <c r="J388" s="209" t="s">
        <v>287</v>
      </c>
      <c r="K388" s="209" t="s">
        <v>16</v>
      </c>
      <c r="L388" s="210">
        <v>945</v>
      </c>
    </row>
    <row r="389" spans="1:12" x14ac:dyDescent="0.2">
      <c r="A389" s="652"/>
      <c r="B389" s="651"/>
      <c r="C389" s="654"/>
      <c r="D389" s="655"/>
      <c r="E389" s="651"/>
      <c r="F389" s="651"/>
      <c r="G389" s="651"/>
      <c r="H389" s="649" t="s">
        <v>242</v>
      </c>
      <c r="I389" s="649"/>
      <c r="J389" s="209" t="s">
        <v>287</v>
      </c>
      <c r="K389" s="209" t="s">
        <v>287</v>
      </c>
      <c r="L389" s="210">
        <v>0</v>
      </c>
    </row>
    <row r="390" spans="1:12" ht="24" x14ac:dyDescent="0.2">
      <c r="A390" s="652"/>
      <c r="B390" s="203" t="s">
        <v>6</v>
      </c>
      <c r="C390" s="207" t="s">
        <v>5</v>
      </c>
      <c r="D390" s="207" t="s">
        <v>288</v>
      </c>
      <c r="E390" s="207" t="s">
        <v>289</v>
      </c>
      <c r="F390" s="650"/>
      <c r="G390" s="650"/>
      <c r="H390" s="649" t="s">
        <v>290</v>
      </c>
      <c r="I390" s="649"/>
      <c r="J390" s="651" t="s">
        <v>287</v>
      </c>
      <c r="K390" s="651" t="s">
        <v>16</v>
      </c>
      <c r="L390" s="648">
        <v>850</v>
      </c>
    </row>
    <row r="391" spans="1:12" ht="24" x14ac:dyDescent="0.2">
      <c r="A391" s="652"/>
      <c r="B391" s="209" t="s">
        <v>571</v>
      </c>
      <c r="C391" s="209" t="s">
        <v>5248</v>
      </c>
      <c r="D391" s="211">
        <v>43383</v>
      </c>
      <c r="E391" s="209" t="s">
        <v>5249</v>
      </c>
      <c r="F391" s="650"/>
      <c r="G391" s="650"/>
      <c r="H391" s="649"/>
      <c r="I391" s="649"/>
      <c r="J391" s="651"/>
      <c r="K391" s="651"/>
      <c r="L391" s="648"/>
    </row>
    <row r="392" spans="1:12" ht="24" x14ac:dyDescent="0.2">
      <c r="A392" s="652">
        <v>1773</v>
      </c>
      <c r="B392" s="203" t="s">
        <v>12</v>
      </c>
      <c r="C392" s="207" t="s">
        <v>11</v>
      </c>
      <c r="D392" s="207" t="s">
        <v>280</v>
      </c>
      <c r="E392" s="207" t="s">
        <v>281</v>
      </c>
      <c r="F392" s="653" t="s">
        <v>8</v>
      </c>
      <c r="G392" s="653"/>
      <c r="H392" s="650"/>
      <c r="I392" s="650"/>
      <c r="J392" s="650"/>
      <c r="K392" s="650"/>
      <c r="L392" s="650"/>
    </row>
    <row r="393" spans="1:12" x14ac:dyDescent="0.2">
      <c r="A393" s="652"/>
      <c r="B393" s="651" t="s">
        <v>5246</v>
      </c>
      <c r="C393" s="654" t="s">
        <v>5250</v>
      </c>
      <c r="D393" s="655">
        <v>43418</v>
      </c>
      <c r="E393" s="651" t="s">
        <v>3032</v>
      </c>
      <c r="F393" s="651" t="s">
        <v>5251</v>
      </c>
      <c r="G393" s="651"/>
      <c r="H393" s="649" t="s">
        <v>286</v>
      </c>
      <c r="I393" s="649"/>
      <c r="J393" s="209" t="s">
        <v>287</v>
      </c>
      <c r="K393" s="209" t="s">
        <v>16</v>
      </c>
      <c r="L393" s="210">
        <v>2275</v>
      </c>
    </row>
    <row r="394" spans="1:12" x14ac:dyDescent="0.2">
      <c r="A394" s="652"/>
      <c r="B394" s="651"/>
      <c r="C394" s="654"/>
      <c r="D394" s="655"/>
      <c r="E394" s="651"/>
      <c r="F394" s="651"/>
      <c r="G394" s="651"/>
      <c r="H394" s="649" t="s">
        <v>242</v>
      </c>
      <c r="I394" s="649"/>
      <c r="J394" s="209" t="s">
        <v>287</v>
      </c>
      <c r="K394" s="209" t="s">
        <v>287</v>
      </c>
      <c r="L394" s="210">
        <v>0</v>
      </c>
    </row>
    <row r="395" spans="1:12" ht="24" x14ac:dyDescent="0.2">
      <c r="A395" s="652"/>
      <c r="B395" s="203" t="s">
        <v>6</v>
      </c>
      <c r="C395" s="207" t="s">
        <v>5</v>
      </c>
      <c r="D395" s="207" t="s">
        <v>288</v>
      </c>
      <c r="E395" s="207" t="s">
        <v>289</v>
      </c>
      <c r="F395" s="650"/>
      <c r="G395" s="650"/>
      <c r="H395" s="649" t="s">
        <v>290</v>
      </c>
      <c r="I395" s="649"/>
      <c r="J395" s="651" t="s">
        <v>287</v>
      </c>
      <c r="K395" s="651" t="s">
        <v>16</v>
      </c>
      <c r="L395" s="648">
        <v>970</v>
      </c>
    </row>
    <row r="396" spans="1:12" ht="24" x14ac:dyDescent="0.2">
      <c r="A396" s="652"/>
      <c r="B396" s="209" t="s">
        <v>571</v>
      </c>
      <c r="C396" s="209" t="s">
        <v>5251</v>
      </c>
      <c r="D396" s="211">
        <v>43424</v>
      </c>
      <c r="E396" s="209" t="s">
        <v>5252</v>
      </c>
      <c r="F396" s="650"/>
      <c r="G396" s="650"/>
      <c r="H396" s="649"/>
      <c r="I396" s="649"/>
      <c r="J396" s="651"/>
      <c r="K396" s="651"/>
      <c r="L396" s="648"/>
    </row>
    <row r="397" spans="1:12" ht="24" x14ac:dyDescent="0.2">
      <c r="A397" s="652">
        <v>1774</v>
      </c>
      <c r="B397" s="203" t="s">
        <v>12</v>
      </c>
      <c r="C397" s="207" t="s">
        <v>11</v>
      </c>
      <c r="D397" s="207" t="s">
        <v>280</v>
      </c>
      <c r="E397" s="207" t="s">
        <v>281</v>
      </c>
      <c r="F397" s="653" t="s">
        <v>8</v>
      </c>
      <c r="G397" s="653"/>
      <c r="H397" s="650"/>
      <c r="I397" s="650"/>
      <c r="J397" s="650"/>
      <c r="K397" s="650"/>
      <c r="L397" s="650"/>
    </row>
    <row r="398" spans="1:12" x14ac:dyDescent="0.2">
      <c r="A398" s="652"/>
      <c r="B398" s="651" t="s">
        <v>5246</v>
      </c>
      <c r="C398" s="654" t="s">
        <v>5253</v>
      </c>
      <c r="D398" s="655">
        <v>43443</v>
      </c>
      <c r="E398" s="651" t="s">
        <v>321</v>
      </c>
      <c r="F398" s="651" t="s">
        <v>1293</v>
      </c>
      <c r="G398" s="651"/>
      <c r="H398" s="649" t="s">
        <v>286</v>
      </c>
      <c r="I398" s="649"/>
      <c r="J398" s="209" t="s">
        <v>287</v>
      </c>
      <c r="K398" s="209" t="s">
        <v>16</v>
      </c>
      <c r="L398" s="210">
        <v>459</v>
      </c>
    </row>
    <row r="399" spans="1:12" x14ac:dyDescent="0.2">
      <c r="A399" s="652"/>
      <c r="B399" s="651"/>
      <c r="C399" s="654"/>
      <c r="D399" s="655"/>
      <c r="E399" s="651"/>
      <c r="F399" s="651"/>
      <c r="G399" s="651"/>
      <c r="H399" s="649" t="s">
        <v>242</v>
      </c>
      <c r="I399" s="649"/>
      <c r="J399" s="209" t="s">
        <v>287</v>
      </c>
      <c r="K399" s="209" t="s">
        <v>16</v>
      </c>
      <c r="L399" s="210">
        <v>682.44</v>
      </c>
    </row>
    <row r="400" spans="1:12" ht="24" x14ac:dyDescent="0.2">
      <c r="A400" s="652"/>
      <c r="B400" s="203" t="s">
        <v>6</v>
      </c>
      <c r="C400" s="207" t="s">
        <v>5</v>
      </c>
      <c r="D400" s="207" t="s">
        <v>288</v>
      </c>
      <c r="E400" s="207" t="s">
        <v>289</v>
      </c>
      <c r="F400" s="650"/>
      <c r="G400" s="650"/>
      <c r="H400" s="649" t="s">
        <v>290</v>
      </c>
      <c r="I400" s="649"/>
      <c r="J400" s="651" t="s">
        <v>287</v>
      </c>
      <c r="K400" s="651" t="s">
        <v>16</v>
      </c>
      <c r="L400" s="648">
        <v>1125</v>
      </c>
    </row>
    <row r="401" spans="1:12" ht="24" x14ac:dyDescent="0.2">
      <c r="A401" s="652"/>
      <c r="B401" s="209" t="s">
        <v>571</v>
      </c>
      <c r="C401" s="209" t="s">
        <v>1293</v>
      </c>
      <c r="D401" s="211">
        <v>43447</v>
      </c>
      <c r="E401" s="209" t="s">
        <v>3154</v>
      </c>
      <c r="F401" s="650"/>
      <c r="G401" s="650"/>
      <c r="H401" s="649"/>
      <c r="I401" s="649"/>
      <c r="J401" s="651"/>
      <c r="K401" s="651"/>
      <c r="L401" s="648"/>
    </row>
    <row r="402" spans="1:12" ht="24" x14ac:dyDescent="0.2">
      <c r="A402" s="652">
        <v>1775</v>
      </c>
      <c r="B402" s="203" t="s">
        <v>12</v>
      </c>
      <c r="C402" s="207" t="s">
        <v>11</v>
      </c>
      <c r="D402" s="207" t="s">
        <v>280</v>
      </c>
      <c r="E402" s="207" t="s">
        <v>281</v>
      </c>
      <c r="F402" s="653" t="s">
        <v>8</v>
      </c>
      <c r="G402" s="653"/>
      <c r="H402" s="650"/>
      <c r="I402" s="650"/>
      <c r="J402" s="650"/>
      <c r="K402" s="650"/>
      <c r="L402" s="650"/>
    </row>
    <row r="403" spans="1:12" x14ac:dyDescent="0.2">
      <c r="A403" s="652"/>
      <c r="B403" s="651" t="s">
        <v>5246</v>
      </c>
      <c r="C403" s="654" t="s">
        <v>5254</v>
      </c>
      <c r="D403" s="655">
        <v>43528</v>
      </c>
      <c r="E403" s="651" t="s">
        <v>449</v>
      </c>
      <c r="F403" s="651" t="s">
        <v>2940</v>
      </c>
      <c r="G403" s="651"/>
      <c r="H403" s="649" t="s">
        <v>286</v>
      </c>
      <c r="I403" s="649"/>
      <c r="J403" s="209" t="s">
        <v>287</v>
      </c>
      <c r="K403" s="209" t="s">
        <v>16</v>
      </c>
      <c r="L403" s="210">
        <v>587.64</v>
      </c>
    </row>
    <row r="404" spans="1:12" x14ac:dyDescent="0.2">
      <c r="A404" s="652"/>
      <c r="B404" s="651"/>
      <c r="C404" s="654"/>
      <c r="D404" s="655"/>
      <c r="E404" s="651"/>
      <c r="F404" s="651"/>
      <c r="G404" s="651"/>
      <c r="H404" s="649" t="s">
        <v>242</v>
      </c>
      <c r="I404" s="649"/>
      <c r="J404" s="209" t="s">
        <v>287</v>
      </c>
      <c r="K404" s="209" t="s">
        <v>16</v>
      </c>
      <c r="L404" s="210">
        <v>447.83</v>
      </c>
    </row>
    <row r="405" spans="1:12" ht="24" x14ac:dyDescent="0.2">
      <c r="A405" s="652"/>
      <c r="B405" s="203" t="s">
        <v>6</v>
      </c>
      <c r="C405" s="207" t="s">
        <v>5</v>
      </c>
      <c r="D405" s="207" t="s">
        <v>288</v>
      </c>
      <c r="E405" s="207" t="s">
        <v>289</v>
      </c>
      <c r="F405" s="650"/>
      <c r="G405" s="650"/>
      <c r="H405" s="649" t="s">
        <v>290</v>
      </c>
      <c r="I405" s="649"/>
      <c r="J405" s="651" t="s">
        <v>287</v>
      </c>
      <c r="K405" s="651" t="s">
        <v>16</v>
      </c>
      <c r="L405" s="648">
        <v>416</v>
      </c>
    </row>
    <row r="406" spans="1:12" ht="24" x14ac:dyDescent="0.2">
      <c r="A406" s="652"/>
      <c r="B406" s="209" t="s">
        <v>571</v>
      </c>
      <c r="C406" s="209" t="s">
        <v>2940</v>
      </c>
      <c r="D406" s="211">
        <v>43530</v>
      </c>
      <c r="E406" s="209" t="s">
        <v>379</v>
      </c>
      <c r="F406" s="650"/>
      <c r="G406" s="650"/>
      <c r="H406" s="649"/>
      <c r="I406" s="649"/>
      <c r="J406" s="651"/>
      <c r="K406" s="651"/>
      <c r="L406" s="648"/>
    </row>
    <row r="407" spans="1:12" ht="24" x14ac:dyDescent="0.2">
      <c r="A407" s="652">
        <v>1776</v>
      </c>
      <c r="B407" s="203" t="s">
        <v>12</v>
      </c>
      <c r="C407" s="207" t="s">
        <v>11</v>
      </c>
      <c r="D407" s="207" t="s">
        <v>280</v>
      </c>
      <c r="E407" s="207" t="s">
        <v>281</v>
      </c>
      <c r="F407" s="653" t="s">
        <v>8</v>
      </c>
      <c r="G407" s="653"/>
      <c r="H407" s="650"/>
      <c r="I407" s="650"/>
      <c r="J407" s="650"/>
      <c r="K407" s="650"/>
      <c r="L407" s="650"/>
    </row>
    <row r="408" spans="1:12" x14ac:dyDescent="0.2">
      <c r="A408" s="652"/>
      <c r="B408" s="651" t="s">
        <v>5255</v>
      </c>
      <c r="C408" s="654" t="s">
        <v>5256</v>
      </c>
      <c r="D408" s="655">
        <v>43395</v>
      </c>
      <c r="E408" s="651" t="s">
        <v>3426</v>
      </c>
      <c r="F408" s="651" t="s">
        <v>5257</v>
      </c>
      <c r="G408" s="651"/>
      <c r="H408" s="649" t="s">
        <v>286</v>
      </c>
      <c r="I408" s="649"/>
      <c r="J408" s="209" t="s">
        <v>287</v>
      </c>
      <c r="K408" s="209" t="s">
        <v>16</v>
      </c>
      <c r="L408" s="210">
        <v>414</v>
      </c>
    </row>
    <row r="409" spans="1:12" x14ac:dyDescent="0.2">
      <c r="A409" s="652"/>
      <c r="B409" s="651"/>
      <c r="C409" s="654"/>
      <c r="D409" s="655"/>
      <c r="E409" s="651"/>
      <c r="F409" s="651"/>
      <c r="G409" s="651"/>
      <c r="H409" s="649" t="s">
        <v>242</v>
      </c>
      <c r="I409" s="649"/>
      <c r="J409" s="209" t="s">
        <v>287</v>
      </c>
      <c r="K409" s="209" t="s">
        <v>16</v>
      </c>
      <c r="L409" s="210">
        <v>720.45</v>
      </c>
    </row>
    <row r="410" spans="1:12" ht="24" x14ac:dyDescent="0.2">
      <c r="A410" s="652"/>
      <c r="B410" s="203" t="s">
        <v>6</v>
      </c>
      <c r="C410" s="207" t="s">
        <v>5</v>
      </c>
      <c r="D410" s="207" t="s">
        <v>288</v>
      </c>
      <c r="E410" s="207" t="s">
        <v>289</v>
      </c>
      <c r="F410" s="650"/>
      <c r="G410" s="650"/>
      <c r="H410" s="649" t="s">
        <v>290</v>
      </c>
      <c r="I410" s="649"/>
      <c r="J410" s="651" t="s">
        <v>287</v>
      </c>
      <c r="K410" s="651" t="s">
        <v>16</v>
      </c>
      <c r="L410" s="648">
        <v>457</v>
      </c>
    </row>
    <row r="411" spans="1:12" ht="36" x14ac:dyDescent="0.2">
      <c r="A411" s="652"/>
      <c r="B411" s="209" t="s">
        <v>5258</v>
      </c>
      <c r="C411" s="209" t="s">
        <v>5257</v>
      </c>
      <c r="D411" s="211">
        <v>43399</v>
      </c>
      <c r="E411" s="209" t="s">
        <v>1934</v>
      </c>
      <c r="F411" s="650"/>
      <c r="G411" s="650"/>
      <c r="H411" s="649"/>
      <c r="I411" s="649"/>
      <c r="J411" s="651"/>
      <c r="K411" s="651"/>
      <c r="L411" s="648"/>
    </row>
    <row r="412" spans="1:12" ht="24" x14ac:dyDescent="0.2">
      <c r="A412" s="652">
        <v>1777</v>
      </c>
      <c r="B412" s="203" t="s">
        <v>12</v>
      </c>
      <c r="C412" s="207" t="s">
        <v>11</v>
      </c>
      <c r="D412" s="207" t="s">
        <v>280</v>
      </c>
      <c r="E412" s="207" t="s">
        <v>281</v>
      </c>
      <c r="F412" s="653" t="s">
        <v>8</v>
      </c>
      <c r="G412" s="653"/>
      <c r="H412" s="650"/>
      <c r="I412" s="650"/>
      <c r="J412" s="650"/>
      <c r="K412" s="650"/>
      <c r="L412" s="650"/>
    </row>
    <row r="413" spans="1:12" x14ac:dyDescent="0.2">
      <c r="A413" s="652"/>
      <c r="B413" s="651" t="s">
        <v>5259</v>
      </c>
      <c r="C413" s="654" t="s">
        <v>5260</v>
      </c>
      <c r="D413" s="655">
        <v>43442</v>
      </c>
      <c r="E413" s="651" t="s">
        <v>497</v>
      </c>
      <c r="F413" s="651" t="s">
        <v>498</v>
      </c>
      <c r="G413" s="651"/>
      <c r="H413" s="649" t="s">
        <v>286</v>
      </c>
      <c r="I413" s="649"/>
      <c r="J413" s="209" t="s">
        <v>287</v>
      </c>
      <c r="K413" s="209" t="s">
        <v>16</v>
      </c>
      <c r="L413" s="210">
        <v>1148</v>
      </c>
    </row>
    <row r="414" spans="1:12" x14ac:dyDescent="0.2">
      <c r="A414" s="652"/>
      <c r="B414" s="651"/>
      <c r="C414" s="654"/>
      <c r="D414" s="655"/>
      <c r="E414" s="651"/>
      <c r="F414" s="651"/>
      <c r="G414" s="651"/>
      <c r="H414" s="649" t="s">
        <v>242</v>
      </c>
      <c r="I414" s="649"/>
      <c r="J414" s="209" t="s">
        <v>287</v>
      </c>
      <c r="K414" s="209" t="s">
        <v>287</v>
      </c>
      <c r="L414" s="210">
        <v>0</v>
      </c>
    </row>
    <row r="415" spans="1:12" ht="24" x14ac:dyDescent="0.2">
      <c r="A415" s="652"/>
      <c r="B415" s="203" t="s">
        <v>6</v>
      </c>
      <c r="C415" s="207" t="s">
        <v>5</v>
      </c>
      <c r="D415" s="207" t="s">
        <v>288</v>
      </c>
      <c r="E415" s="207" t="s">
        <v>289</v>
      </c>
      <c r="F415" s="650"/>
      <c r="G415" s="650"/>
      <c r="H415" s="649" t="s">
        <v>290</v>
      </c>
      <c r="I415" s="649"/>
      <c r="J415" s="651" t="s">
        <v>287</v>
      </c>
      <c r="K415" s="651" t="s">
        <v>287</v>
      </c>
      <c r="L415" s="648">
        <v>0</v>
      </c>
    </row>
    <row r="416" spans="1:12" ht="24" x14ac:dyDescent="0.2">
      <c r="A416" s="652"/>
      <c r="B416" s="209" t="s">
        <v>291</v>
      </c>
      <c r="C416" s="209" t="s">
        <v>498</v>
      </c>
      <c r="D416" s="211">
        <v>43447</v>
      </c>
      <c r="E416" s="209" t="s">
        <v>2967</v>
      </c>
      <c r="F416" s="650"/>
      <c r="G416" s="650"/>
      <c r="H416" s="649"/>
      <c r="I416" s="649"/>
      <c r="J416" s="651"/>
      <c r="K416" s="651"/>
      <c r="L416" s="648"/>
    </row>
    <row r="417" spans="1:12" ht="24" x14ac:dyDescent="0.2">
      <c r="A417" s="652">
        <v>1778</v>
      </c>
      <c r="B417" s="203" t="s">
        <v>12</v>
      </c>
      <c r="C417" s="207" t="s">
        <v>11</v>
      </c>
      <c r="D417" s="207" t="s">
        <v>280</v>
      </c>
      <c r="E417" s="207" t="s">
        <v>281</v>
      </c>
      <c r="F417" s="653" t="s">
        <v>8</v>
      </c>
      <c r="G417" s="653"/>
      <c r="H417" s="650"/>
      <c r="I417" s="650"/>
      <c r="J417" s="650"/>
      <c r="K417" s="650"/>
      <c r="L417" s="650"/>
    </row>
    <row r="418" spans="1:12" x14ac:dyDescent="0.2">
      <c r="A418" s="652"/>
      <c r="B418" s="651" t="s">
        <v>5261</v>
      </c>
      <c r="C418" s="654" t="s">
        <v>5262</v>
      </c>
      <c r="D418" s="655">
        <v>43383</v>
      </c>
      <c r="E418" s="651" t="s">
        <v>399</v>
      </c>
      <c r="F418" s="651" t="s">
        <v>3568</v>
      </c>
      <c r="G418" s="651"/>
      <c r="H418" s="649" t="s">
        <v>286</v>
      </c>
      <c r="I418" s="649"/>
      <c r="J418" s="209" t="s">
        <v>287</v>
      </c>
      <c r="K418" s="209" t="s">
        <v>16</v>
      </c>
      <c r="L418" s="210">
        <v>1197.43</v>
      </c>
    </row>
    <row r="419" spans="1:12" x14ac:dyDescent="0.2">
      <c r="A419" s="652"/>
      <c r="B419" s="651"/>
      <c r="C419" s="654"/>
      <c r="D419" s="655"/>
      <c r="E419" s="651"/>
      <c r="F419" s="651"/>
      <c r="G419" s="651"/>
      <c r="H419" s="649" t="s">
        <v>242</v>
      </c>
      <c r="I419" s="649"/>
      <c r="J419" s="209" t="s">
        <v>287</v>
      </c>
      <c r="K419" s="209" t="s">
        <v>287</v>
      </c>
      <c r="L419" s="210">
        <v>0</v>
      </c>
    </row>
    <row r="420" spans="1:12" ht="24" x14ac:dyDescent="0.2">
      <c r="A420" s="652"/>
      <c r="B420" s="203" t="s">
        <v>6</v>
      </c>
      <c r="C420" s="207" t="s">
        <v>5</v>
      </c>
      <c r="D420" s="207" t="s">
        <v>288</v>
      </c>
      <c r="E420" s="207" t="s">
        <v>289</v>
      </c>
      <c r="F420" s="650"/>
      <c r="G420" s="650"/>
      <c r="H420" s="649" t="s">
        <v>290</v>
      </c>
      <c r="I420" s="649"/>
      <c r="J420" s="651" t="s">
        <v>287</v>
      </c>
      <c r="K420" s="651" t="s">
        <v>16</v>
      </c>
      <c r="L420" s="648">
        <v>120</v>
      </c>
    </row>
    <row r="421" spans="1:12" ht="24" x14ac:dyDescent="0.2">
      <c r="A421" s="652"/>
      <c r="B421" s="209" t="s">
        <v>2836</v>
      </c>
      <c r="C421" s="209" t="s">
        <v>3568</v>
      </c>
      <c r="D421" s="211">
        <v>43388</v>
      </c>
      <c r="E421" s="209" t="s">
        <v>938</v>
      </c>
      <c r="F421" s="650"/>
      <c r="G421" s="650"/>
      <c r="H421" s="649"/>
      <c r="I421" s="649"/>
      <c r="J421" s="651"/>
      <c r="K421" s="651"/>
      <c r="L421" s="648"/>
    </row>
    <row r="422" spans="1:12" ht="24" x14ac:dyDescent="0.2">
      <c r="A422" s="652">
        <v>1779</v>
      </c>
      <c r="B422" s="203" t="s">
        <v>12</v>
      </c>
      <c r="C422" s="207" t="s">
        <v>11</v>
      </c>
      <c r="D422" s="207" t="s">
        <v>280</v>
      </c>
      <c r="E422" s="207" t="s">
        <v>281</v>
      </c>
      <c r="F422" s="653" t="s">
        <v>8</v>
      </c>
      <c r="G422" s="653"/>
      <c r="H422" s="650"/>
      <c r="I422" s="650"/>
      <c r="J422" s="650"/>
      <c r="K422" s="650"/>
      <c r="L422" s="650"/>
    </row>
    <row r="423" spans="1:12" x14ac:dyDescent="0.2">
      <c r="A423" s="652"/>
      <c r="B423" s="651" t="s">
        <v>5261</v>
      </c>
      <c r="C423" s="654" t="s">
        <v>5263</v>
      </c>
      <c r="D423" s="655">
        <v>43397</v>
      </c>
      <c r="E423" s="651" t="s">
        <v>1941</v>
      </c>
      <c r="F423" s="651" t="s">
        <v>5264</v>
      </c>
      <c r="G423" s="651"/>
      <c r="H423" s="649" t="s">
        <v>286</v>
      </c>
      <c r="I423" s="649"/>
      <c r="J423" s="209" t="s">
        <v>287</v>
      </c>
      <c r="K423" s="209" t="s">
        <v>16</v>
      </c>
      <c r="L423" s="210">
        <v>1161</v>
      </c>
    </row>
    <row r="424" spans="1:12" x14ac:dyDescent="0.2">
      <c r="A424" s="652"/>
      <c r="B424" s="651"/>
      <c r="C424" s="654"/>
      <c r="D424" s="655"/>
      <c r="E424" s="651"/>
      <c r="F424" s="651"/>
      <c r="G424" s="651"/>
      <c r="H424" s="649" t="s">
        <v>242</v>
      </c>
      <c r="I424" s="649"/>
      <c r="J424" s="209" t="s">
        <v>287</v>
      </c>
      <c r="K424" s="209" t="s">
        <v>16</v>
      </c>
      <c r="L424" s="210">
        <v>5600</v>
      </c>
    </row>
    <row r="425" spans="1:12" ht="24" x14ac:dyDescent="0.2">
      <c r="A425" s="652"/>
      <c r="B425" s="203" t="s">
        <v>6</v>
      </c>
      <c r="C425" s="207" t="s">
        <v>5</v>
      </c>
      <c r="D425" s="207" t="s">
        <v>288</v>
      </c>
      <c r="E425" s="207" t="s">
        <v>289</v>
      </c>
      <c r="F425" s="650"/>
      <c r="G425" s="650"/>
      <c r="H425" s="649" t="s">
        <v>290</v>
      </c>
      <c r="I425" s="649"/>
      <c r="J425" s="651" t="s">
        <v>287</v>
      </c>
      <c r="K425" s="651" t="s">
        <v>287</v>
      </c>
      <c r="L425" s="648">
        <v>0</v>
      </c>
    </row>
    <row r="426" spans="1:12" ht="24" x14ac:dyDescent="0.2">
      <c r="A426" s="652"/>
      <c r="B426" s="209" t="s">
        <v>2836</v>
      </c>
      <c r="C426" s="209" t="s">
        <v>5264</v>
      </c>
      <c r="D426" s="211">
        <v>43401</v>
      </c>
      <c r="E426" s="209" t="s">
        <v>3378</v>
      </c>
      <c r="F426" s="650"/>
      <c r="G426" s="650"/>
      <c r="H426" s="649"/>
      <c r="I426" s="649"/>
      <c r="J426" s="651"/>
      <c r="K426" s="651"/>
      <c r="L426" s="648"/>
    </row>
    <row r="427" spans="1:12" ht="24" x14ac:dyDescent="0.2">
      <c r="A427" s="652">
        <v>1780</v>
      </c>
      <c r="B427" s="203" t="s">
        <v>12</v>
      </c>
      <c r="C427" s="207" t="s">
        <v>11</v>
      </c>
      <c r="D427" s="207" t="s">
        <v>280</v>
      </c>
      <c r="E427" s="207" t="s">
        <v>281</v>
      </c>
      <c r="F427" s="653" t="s">
        <v>8</v>
      </c>
      <c r="G427" s="653"/>
      <c r="H427" s="650"/>
      <c r="I427" s="650"/>
      <c r="J427" s="650"/>
      <c r="K427" s="650"/>
      <c r="L427" s="650"/>
    </row>
    <row r="428" spans="1:12" x14ac:dyDescent="0.2">
      <c r="A428" s="652"/>
      <c r="B428" s="651" t="s">
        <v>5261</v>
      </c>
      <c r="C428" s="654" t="s">
        <v>5265</v>
      </c>
      <c r="D428" s="655">
        <v>43489</v>
      </c>
      <c r="E428" s="651" t="s">
        <v>399</v>
      </c>
      <c r="F428" s="651" t="s">
        <v>2679</v>
      </c>
      <c r="G428" s="651"/>
      <c r="H428" s="649" t="s">
        <v>286</v>
      </c>
      <c r="I428" s="649"/>
      <c r="J428" s="209" t="s">
        <v>287</v>
      </c>
      <c r="K428" s="209" t="s">
        <v>16</v>
      </c>
      <c r="L428" s="210">
        <v>882.36</v>
      </c>
    </row>
    <row r="429" spans="1:12" x14ac:dyDescent="0.2">
      <c r="A429" s="652"/>
      <c r="B429" s="651"/>
      <c r="C429" s="654"/>
      <c r="D429" s="655"/>
      <c r="E429" s="651"/>
      <c r="F429" s="651"/>
      <c r="G429" s="651"/>
      <c r="H429" s="649" t="s">
        <v>242</v>
      </c>
      <c r="I429" s="649"/>
      <c r="J429" s="209" t="s">
        <v>287</v>
      </c>
      <c r="K429" s="209" t="s">
        <v>287</v>
      </c>
      <c r="L429" s="210">
        <v>0</v>
      </c>
    </row>
    <row r="430" spans="1:12" ht="24" x14ac:dyDescent="0.2">
      <c r="A430" s="652"/>
      <c r="B430" s="203" t="s">
        <v>6</v>
      </c>
      <c r="C430" s="207" t="s">
        <v>5</v>
      </c>
      <c r="D430" s="207" t="s">
        <v>288</v>
      </c>
      <c r="E430" s="207" t="s">
        <v>289</v>
      </c>
      <c r="F430" s="650"/>
      <c r="G430" s="650"/>
      <c r="H430" s="649" t="s">
        <v>290</v>
      </c>
      <c r="I430" s="649"/>
      <c r="J430" s="651" t="s">
        <v>287</v>
      </c>
      <c r="K430" s="651" t="s">
        <v>16</v>
      </c>
      <c r="L430" s="648">
        <v>450</v>
      </c>
    </row>
    <row r="431" spans="1:12" ht="24" x14ac:dyDescent="0.2">
      <c r="A431" s="652"/>
      <c r="B431" s="209" t="s">
        <v>2836</v>
      </c>
      <c r="C431" s="209" t="s">
        <v>2679</v>
      </c>
      <c r="D431" s="211">
        <v>43491</v>
      </c>
      <c r="E431" s="209" t="s">
        <v>1709</v>
      </c>
      <c r="F431" s="650"/>
      <c r="G431" s="650"/>
      <c r="H431" s="649"/>
      <c r="I431" s="649"/>
      <c r="J431" s="651"/>
      <c r="K431" s="651"/>
      <c r="L431" s="648"/>
    </row>
    <row r="432" spans="1:12" ht="24" x14ac:dyDescent="0.2">
      <c r="A432" s="652">
        <v>1781</v>
      </c>
      <c r="B432" s="203" t="s">
        <v>12</v>
      </c>
      <c r="C432" s="207" t="s">
        <v>11</v>
      </c>
      <c r="D432" s="207" t="s">
        <v>280</v>
      </c>
      <c r="E432" s="207" t="s">
        <v>281</v>
      </c>
      <c r="F432" s="653" t="s">
        <v>8</v>
      </c>
      <c r="G432" s="653"/>
      <c r="H432" s="650"/>
      <c r="I432" s="650"/>
      <c r="J432" s="650"/>
      <c r="K432" s="650"/>
      <c r="L432" s="650"/>
    </row>
    <row r="433" spans="1:12" x14ac:dyDescent="0.2">
      <c r="A433" s="652"/>
      <c r="B433" s="651" t="s">
        <v>5261</v>
      </c>
      <c r="C433" s="654" t="s">
        <v>5266</v>
      </c>
      <c r="D433" s="655">
        <v>43545</v>
      </c>
      <c r="E433" s="651" t="s">
        <v>3356</v>
      </c>
      <c r="F433" s="651" t="s">
        <v>5267</v>
      </c>
      <c r="G433" s="651"/>
      <c r="H433" s="649" t="s">
        <v>286</v>
      </c>
      <c r="I433" s="649"/>
      <c r="J433" s="209" t="s">
        <v>287</v>
      </c>
      <c r="K433" s="209" t="s">
        <v>16</v>
      </c>
      <c r="L433" s="210">
        <v>1141</v>
      </c>
    </row>
    <row r="434" spans="1:12" x14ac:dyDescent="0.2">
      <c r="A434" s="652"/>
      <c r="B434" s="651"/>
      <c r="C434" s="654"/>
      <c r="D434" s="655"/>
      <c r="E434" s="651"/>
      <c r="F434" s="651"/>
      <c r="G434" s="651"/>
      <c r="H434" s="649" t="s">
        <v>242</v>
      </c>
      <c r="I434" s="649"/>
      <c r="J434" s="209" t="s">
        <v>287</v>
      </c>
      <c r="K434" s="209" t="s">
        <v>287</v>
      </c>
      <c r="L434" s="210">
        <v>0</v>
      </c>
    </row>
    <row r="435" spans="1:12" ht="24" x14ac:dyDescent="0.2">
      <c r="A435" s="652"/>
      <c r="B435" s="203" t="s">
        <v>6</v>
      </c>
      <c r="C435" s="207" t="s">
        <v>5</v>
      </c>
      <c r="D435" s="207" t="s">
        <v>288</v>
      </c>
      <c r="E435" s="207" t="s">
        <v>289</v>
      </c>
      <c r="F435" s="650"/>
      <c r="G435" s="650"/>
      <c r="H435" s="649" t="s">
        <v>290</v>
      </c>
      <c r="I435" s="649"/>
      <c r="J435" s="651" t="s">
        <v>287</v>
      </c>
      <c r="K435" s="651" t="s">
        <v>16</v>
      </c>
      <c r="L435" s="648">
        <v>775</v>
      </c>
    </row>
    <row r="436" spans="1:12" ht="24" x14ac:dyDescent="0.2">
      <c r="A436" s="652"/>
      <c r="B436" s="209" t="s">
        <v>2836</v>
      </c>
      <c r="C436" s="209" t="s">
        <v>5267</v>
      </c>
      <c r="D436" s="211">
        <v>43549</v>
      </c>
      <c r="E436" s="209" t="s">
        <v>1558</v>
      </c>
      <c r="F436" s="650"/>
      <c r="G436" s="650"/>
      <c r="H436" s="649"/>
      <c r="I436" s="649"/>
      <c r="J436" s="651"/>
      <c r="K436" s="651"/>
      <c r="L436" s="648"/>
    </row>
    <row r="437" spans="1:12" ht="24" x14ac:dyDescent="0.2">
      <c r="A437" s="652">
        <v>1782</v>
      </c>
      <c r="B437" s="203" t="s">
        <v>12</v>
      </c>
      <c r="C437" s="207" t="s">
        <v>11</v>
      </c>
      <c r="D437" s="207" t="s">
        <v>280</v>
      </c>
      <c r="E437" s="207" t="s">
        <v>281</v>
      </c>
      <c r="F437" s="653" t="s">
        <v>8</v>
      </c>
      <c r="G437" s="653"/>
      <c r="H437" s="650"/>
      <c r="I437" s="650"/>
      <c r="J437" s="650"/>
      <c r="K437" s="650"/>
      <c r="L437" s="650"/>
    </row>
    <row r="438" spans="1:12" x14ac:dyDescent="0.2">
      <c r="A438" s="652"/>
      <c r="B438" s="651" t="s">
        <v>5268</v>
      </c>
      <c r="C438" s="654" t="s">
        <v>5269</v>
      </c>
      <c r="D438" s="655">
        <v>43374</v>
      </c>
      <c r="E438" s="651" t="s">
        <v>5270</v>
      </c>
      <c r="F438" s="651" t="s">
        <v>5271</v>
      </c>
      <c r="G438" s="651"/>
      <c r="H438" s="649" t="s">
        <v>286</v>
      </c>
      <c r="I438" s="649"/>
      <c r="J438" s="209" t="s">
        <v>287</v>
      </c>
      <c r="K438" s="209" t="s">
        <v>16</v>
      </c>
      <c r="L438" s="210">
        <v>1735</v>
      </c>
    </row>
    <row r="439" spans="1:12" x14ac:dyDescent="0.2">
      <c r="A439" s="652"/>
      <c r="B439" s="651"/>
      <c r="C439" s="654"/>
      <c r="D439" s="655"/>
      <c r="E439" s="651"/>
      <c r="F439" s="651"/>
      <c r="G439" s="651"/>
      <c r="H439" s="649" t="s">
        <v>242</v>
      </c>
      <c r="I439" s="649"/>
      <c r="J439" s="651" t="s">
        <v>287</v>
      </c>
      <c r="K439" s="651" t="s">
        <v>287</v>
      </c>
      <c r="L439" s="648">
        <v>0</v>
      </c>
    </row>
    <row r="440" spans="1:12" x14ac:dyDescent="0.2">
      <c r="A440" s="652"/>
      <c r="B440" s="651"/>
      <c r="C440" s="654"/>
      <c r="D440" s="655"/>
      <c r="E440" s="651"/>
      <c r="F440" s="651"/>
      <c r="G440" s="651"/>
      <c r="H440" s="649"/>
      <c r="I440" s="649"/>
      <c r="J440" s="651"/>
      <c r="K440" s="651"/>
      <c r="L440" s="648"/>
    </row>
    <row r="441" spans="1:12" ht="24" x14ac:dyDescent="0.2">
      <c r="A441" s="652"/>
      <c r="B441" s="203" t="s">
        <v>6</v>
      </c>
      <c r="C441" s="207" t="s">
        <v>5</v>
      </c>
      <c r="D441" s="207" t="s">
        <v>288</v>
      </c>
      <c r="E441" s="207" t="s">
        <v>289</v>
      </c>
      <c r="F441" s="650"/>
      <c r="G441" s="650"/>
      <c r="H441" s="649" t="s">
        <v>290</v>
      </c>
      <c r="I441" s="649"/>
      <c r="J441" s="651" t="s">
        <v>287</v>
      </c>
      <c r="K441" s="651" t="s">
        <v>287</v>
      </c>
      <c r="L441" s="648">
        <v>0</v>
      </c>
    </row>
    <row r="442" spans="1:12" ht="24" x14ac:dyDescent="0.2">
      <c r="A442" s="652"/>
      <c r="B442" s="209" t="s">
        <v>460</v>
      </c>
      <c r="C442" s="209" t="s">
        <v>5271</v>
      </c>
      <c r="D442" s="211">
        <v>43379</v>
      </c>
      <c r="E442" s="209" t="s">
        <v>5272</v>
      </c>
      <c r="F442" s="650"/>
      <c r="G442" s="650"/>
      <c r="H442" s="649"/>
      <c r="I442" s="649"/>
      <c r="J442" s="651"/>
      <c r="K442" s="651"/>
      <c r="L442" s="648"/>
    </row>
    <row r="443" spans="1:12" ht="24" x14ac:dyDescent="0.2">
      <c r="A443" s="652">
        <v>1783</v>
      </c>
      <c r="B443" s="203" t="s">
        <v>12</v>
      </c>
      <c r="C443" s="207" t="s">
        <v>11</v>
      </c>
      <c r="D443" s="207" t="s">
        <v>280</v>
      </c>
      <c r="E443" s="207" t="s">
        <v>281</v>
      </c>
      <c r="F443" s="653" t="s">
        <v>8</v>
      </c>
      <c r="G443" s="653"/>
      <c r="H443" s="650"/>
      <c r="I443" s="650"/>
      <c r="J443" s="650"/>
      <c r="K443" s="650"/>
      <c r="L443" s="650"/>
    </row>
    <row r="444" spans="1:12" x14ac:dyDescent="0.2">
      <c r="A444" s="652"/>
      <c r="B444" s="651" t="s">
        <v>5273</v>
      </c>
      <c r="C444" s="654" t="s">
        <v>5274</v>
      </c>
      <c r="D444" s="655">
        <v>43531</v>
      </c>
      <c r="E444" s="651" t="s">
        <v>620</v>
      </c>
      <c r="F444" s="651" t="s">
        <v>621</v>
      </c>
      <c r="G444" s="651"/>
      <c r="H444" s="649" t="s">
        <v>286</v>
      </c>
      <c r="I444" s="649"/>
      <c r="J444" s="209" t="s">
        <v>287</v>
      </c>
      <c r="K444" s="209" t="s">
        <v>16</v>
      </c>
      <c r="L444" s="210">
        <v>216.75</v>
      </c>
    </row>
    <row r="445" spans="1:12" x14ac:dyDescent="0.2">
      <c r="A445" s="652"/>
      <c r="B445" s="651"/>
      <c r="C445" s="654"/>
      <c r="D445" s="655"/>
      <c r="E445" s="651"/>
      <c r="F445" s="651"/>
      <c r="G445" s="651"/>
      <c r="H445" s="649" t="s">
        <v>242</v>
      </c>
      <c r="I445" s="649"/>
      <c r="J445" s="651" t="s">
        <v>287</v>
      </c>
      <c r="K445" s="651" t="s">
        <v>16</v>
      </c>
      <c r="L445" s="648">
        <v>512.1</v>
      </c>
    </row>
    <row r="446" spans="1:12" x14ac:dyDescent="0.2">
      <c r="A446" s="652"/>
      <c r="B446" s="651"/>
      <c r="C446" s="654"/>
      <c r="D446" s="655"/>
      <c r="E446" s="651"/>
      <c r="F446" s="651"/>
      <c r="G446" s="651"/>
      <c r="H446" s="649"/>
      <c r="I446" s="649"/>
      <c r="J446" s="651"/>
      <c r="K446" s="651"/>
      <c r="L446" s="648"/>
    </row>
    <row r="447" spans="1:12" ht="24" x14ac:dyDescent="0.2">
      <c r="A447" s="652"/>
      <c r="B447" s="203" t="s">
        <v>6</v>
      </c>
      <c r="C447" s="207" t="s">
        <v>5</v>
      </c>
      <c r="D447" s="207" t="s">
        <v>288</v>
      </c>
      <c r="E447" s="207" t="s">
        <v>289</v>
      </c>
      <c r="F447" s="650"/>
      <c r="G447" s="650"/>
      <c r="H447" s="649" t="s">
        <v>290</v>
      </c>
      <c r="I447" s="649"/>
      <c r="J447" s="651" t="s">
        <v>287</v>
      </c>
      <c r="K447" s="651" t="s">
        <v>16</v>
      </c>
      <c r="L447" s="648">
        <v>100</v>
      </c>
    </row>
    <row r="448" spans="1:12" ht="24" x14ac:dyDescent="0.2">
      <c r="A448" s="652"/>
      <c r="B448" s="209" t="s">
        <v>4197</v>
      </c>
      <c r="C448" s="209" t="s">
        <v>621</v>
      </c>
      <c r="D448" s="211">
        <v>43533</v>
      </c>
      <c r="E448" s="209" t="s">
        <v>341</v>
      </c>
      <c r="F448" s="650"/>
      <c r="G448" s="650"/>
      <c r="H448" s="649"/>
      <c r="I448" s="649"/>
      <c r="J448" s="651"/>
      <c r="K448" s="651"/>
      <c r="L448" s="648"/>
    </row>
    <row r="449" spans="1:12" ht="24" x14ac:dyDescent="0.2">
      <c r="A449" s="652">
        <v>1784</v>
      </c>
      <c r="B449" s="203" t="s">
        <v>12</v>
      </c>
      <c r="C449" s="207" t="s">
        <v>11</v>
      </c>
      <c r="D449" s="207" t="s">
        <v>280</v>
      </c>
      <c r="E449" s="207" t="s">
        <v>281</v>
      </c>
      <c r="F449" s="653" t="s">
        <v>8</v>
      </c>
      <c r="G449" s="653"/>
      <c r="H449" s="650"/>
      <c r="I449" s="650"/>
      <c r="J449" s="650"/>
      <c r="K449" s="650"/>
      <c r="L449" s="650"/>
    </row>
    <row r="450" spans="1:12" x14ac:dyDescent="0.2">
      <c r="A450" s="652"/>
      <c r="B450" s="651" t="s">
        <v>5275</v>
      </c>
      <c r="C450" s="654" t="s">
        <v>5276</v>
      </c>
      <c r="D450" s="655">
        <v>43432</v>
      </c>
      <c r="E450" s="651" t="s">
        <v>628</v>
      </c>
      <c r="F450" s="651" t="s">
        <v>848</v>
      </c>
      <c r="G450" s="651"/>
      <c r="H450" s="649" t="s">
        <v>286</v>
      </c>
      <c r="I450" s="649"/>
      <c r="J450" s="209" t="s">
        <v>287</v>
      </c>
      <c r="K450" s="209" t="s">
        <v>16</v>
      </c>
      <c r="L450" s="210">
        <v>300.14</v>
      </c>
    </row>
    <row r="451" spans="1:12" x14ac:dyDescent="0.2">
      <c r="A451" s="652"/>
      <c r="B451" s="651"/>
      <c r="C451" s="654"/>
      <c r="D451" s="655"/>
      <c r="E451" s="651"/>
      <c r="F451" s="651"/>
      <c r="G451" s="651"/>
      <c r="H451" s="649" t="s">
        <v>242</v>
      </c>
      <c r="I451" s="649"/>
      <c r="J451" s="209" t="s">
        <v>287</v>
      </c>
      <c r="K451" s="209" t="s">
        <v>16</v>
      </c>
      <c r="L451" s="210">
        <v>221.41</v>
      </c>
    </row>
    <row r="452" spans="1:12" ht="24" x14ac:dyDescent="0.2">
      <c r="A452" s="652"/>
      <c r="B452" s="203" t="s">
        <v>6</v>
      </c>
      <c r="C452" s="207" t="s">
        <v>5</v>
      </c>
      <c r="D452" s="207" t="s">
        <v>288</v>
      </c>
      <c r="E452" s="207" t="s">
        <v>289</v>
      </c>
      <c r="F452" s="650"/>
      <c r="G452" s="650"/>
      <c r="H452" s="649" t="s">
        <v>290</v>
      </c>
      <c r="I452" s="649"/>
      <c r="J452" s="651" t="s">
        <v>287</v>
      </c>
      <c r="K452" s="651" t="s">
        <v>16</v>
      </c>
      <c r="L452" s="648">
        <v>75</v>
      </c>
    </row>
    <row r="453" spans="1:12" ht="24" x14ac:dyDescent="0.2">
      <c r="A453" s="652"/>
      <c r="B453" s="209" t="s">
        <v>1971</v>
      </c>
      <c r="C453" s="209" t="s">
        <v>848</v>
      </c>
      <c r="D453" s="211">
        <v>43433</v>
      </c>
      <c r="E453" s="209" t="s">
        <v>1613</v>
      </c>
      <c r="F453" s="650"/>
      <c r="G453" s="650"/>
      <c r="H453" s="649"/>
      <c r="I453" s="649"/>
      <c r="J453" s="651"/>
      <c r="K453" s="651"/>
      <c r="L453" s="648"/>
    </row>
    <row r="454" spans="1:12" ht="24" x14ac:dyDescent="0.2">
      <c r="A454" s="652">
        <v>1785</v>
      </c>
      <c r="B454" s="203" t="s">
        <v>12</v>
      </c>
      <c r="C454" s="207" t="s">
        <v>11</v>
      </c>
      <c r="D454" s="207" t="s">
        <v>280</v>
      </c>
      <c r="E454" s="207" t="s">
        <v>281</v>
      </c>
      <c r="F454" s="653" t="s">
        <v>8</v>
      </c>
      <c r="G454" s="653"/>
      <c r="H454" s="650"/>
      <c r="I454" s="650"/>
      <c r="J454" s="650"/>
      <c r="K454" s="650"/>
      <c r="L454" s="650"/>
    </row>
    <row r="455" spans="1:12" x14ac:dyDescent="0.2">
      <c r="A455" s="652"/>
      <c r="B455" s="651" t="s">
        <v>5275</v>
      </c>
      <c r="C455" s="654" t="s">
        <v>5277</v>
      </c>
      <c r="D455" s="655">
        <v>43440</v>
      </c>
      <c r="E455" s="651" t="s">
        <v>4457</v>
      </c>
      <c r="F455" s="651" t="s">
        <v>4458</v>
      </c>
      <c r="G455" s="651"/>
      <c r="H455" s="649" t="s">
        <v>286</v>
      </c>
      <c r="I455" s="649"/>
      <c r="J455" s="209" t="s">
        <v>287</v>
      </c>
      <c r="K455" s="209" t="s">
        <v>16</v>
      </c>
      <c r="L455" s="210">
        <v>204.93</v>
      </c>
    </row>
    <row r="456" spans="1:12" x14ac:dyDescent="0.2">
      <c r="A456" s="652"/>
      <c r="B456" s="651"/>
      <c r="C456" s="654"/>
      <c r="D456" s="655"/>
      <c r="E456" s="651"/>
      <c r="F456" s="651"/>
      <c r="G456" s="651"/>
      <c r="H456" s="649" t="s">
        <v>242</v>
      </c>
      <c r="I456" s="649"/>
      <c r="J456" s="651" t="s">
        <v>287</v>
      </c>
      <c r="K456" s="651" t="s">
        <v>16</v>
      </c>
      <c r="L456" s="648">
        <v>146.4</v>
      </c>
    </row>
    <row r="457" spans="1:12" x14ac:dyDescent="0.2">
      <c r="A457" s="652"/>
      <c r="B457" s="651"/>
      <c r="C457" s="654"/>
      <c r="D457" s="655"/>
      <c r="E457" s="651"/>
      <c r="F457" s="651"/>
      <c r="G457" s="651"/>
      <c r="H457" s="649"/>
      <c r="I457" s="649"/>
      <c r="J457" s="651"/>
      <c r="K457" s="651"/>
      <c r="L457" s="648"/>
    </row>
    <row r="458" spans="1:12" ht="24" x14ac:dyDescent="0.2">
      <c r="A458" s="652"/>
      <c r="B458" s="203" t="s">
        <v>6</v>
      </c>
      <c r="C458" s="207" t="s">
        <v>5</v>
      </c>
      <c r="D458" s="207" t="s">
        <v>288</v>
      </c>
      <c r="E458" s="207" t="s">
        <v>289</v>
      </c>
      <c r="F458" s="650"/>
      <c r="G458" s="650"/>
      <c r="H458" s="649" t="s">
        <v>290</v>
      </c>
      <c r="I458" s="649"/>
      <c r="J458" s="651" t="s">
        <v>287</v>
      </c>
      <c r="K458" s="651" t="s">
        <v>16</v>
      </c>
      <c r="L458" s="648">
        <v>192</v>
      </c>
    </row>
    <row r="459" spans="1:12" ht="24" x14ac:dyDescent="0.2">
      <c r="A459" s="652"/>
      <c r="B459" s="209" t="s">
        <v>1971</v>
      </c>
      <c r="C459" s="209" t="s">
        <v>4458</v>
      </c>
      <c r="D459" s="211">
        <v>43441</v>
      </c>
      <c r="E459" s="209" t="s">
        <v>2339</v>
      </c>
      <c r="F459" s="650"/>
      <c r="G459" s="650"/>
      <c r="H459" s="649"/>
      <c r="I459" s="649"/>
      <c r="J459" s="651"/>
      <c r="K459" s="651"/>
      <c r="L459" s="648"/>
    </row>
    <row r="460" spans="1:12" ht="24" x14ac:dyDescent="0.2">
      <c r="A460" s="652">
        <v>1786</v>
      </c>
      <c r="B460" s="203" t="s">
        <v>12</v>
      </c>
      <c r="C460" s="207" t="s">
        <v>11</v>
      </c>
      <c r="D460" s="207" t="s">
        <v>280</v>
      </c>
      <c r="E460" s="207" t="s">
        <v>281</v>
      </c>
      <c r="F460" s="653" t="s">
        <v>8</v>
      </c>
      <c r="G460" s="653"/>
      <c r="H460" s="650"/>
      <c r="I460" s="650"/>
      <c r="J460" s="650"/>
      <c r="K460" s="650"/>
      <c r="L460" s="650"/>
    </row>
    <row r="461" spans="1:12" x14ac:dyDescent="0.2">
      <c r="A461" s="652"/>
      <c r="B461" s="651" t="s">
        <v>5278</v>
      </c>
      <c r="C461" s="654" t="s">
        <v>5279</v>
      </c>
      <c r="D461" s="655">
        <v>43437</v>
      </c>
      <c r="E461" s="651" t="s">
        <v>2337</v>
      </c>
      <c r="F461" s="651" t="s">
        <v>5280</v>
      </c>
      <c r="G461" s="651"/>
      <c r="H461" s="649" t="s">
        <v>286</v>
      </c>
      <c r="I461" s="649"/>
      <c r="J461" s="209" t="s">
        <v>287</v>
      </c>
      <c r="K461" s="209" t="s">
        <v>16</v>
      </c>
      <c r="L461" s="210">
        <v>501</v>
      </c>
    </row>
    <row r="462" spans="1:12" x14ac:dyDescent="0.2">
      <c r="A462" s="652"/>
      <c r="B462" s="651"/>
      <c r="C462" s="654"/>
      <c r="D462" s="655"/>
      <c r="E462" s="651"/>
      <c r="F462" s="651"/>
      <c r="G462" s="651"/>
      <c r="H462" s="649" t="s">
        <v>242</v>
      </c>
      <c r="I462" s="649"/>
      <c r="J462" s="651" t="s">
        <v>287</v>
      </c>
      <c r="K462" s="651" t="s">
        <v>16</v>
      </c>
      <c r="L462" s="648">
        <v>286.73</v>
      </c>
    </row>
    <row r="463" spans="1:12" x14ac:dyDescent="0.2">
      <c r="A463" s="652"/>
      <c r="B463" s="651"/>
      <c r="C463" s="654"/>
      <c r="D463" s="655"/>
      <c r="E463" s="651"/>
      <c r="F463" s="651"/>
      <c r="G463" s="651"/>
      <c r="H463" s="649"/>
      <c r="I463" s="649"/>
      <c r="J463" s="651"/>
      <c r="K463" s="651"/>
      <c r="L463" s="648"/>
    </row>
    <row r="464" spans="1:12" ht="24" x14ac:dyDescent="0.2">
      <c r="A464" s="652"/>
      <c r="B464" s="203" t="s">
        <v>6</v>
      </c>
      <c r="C464" s="207" t="s">
        <v>5</v>
      </c>
      <c r="D464" s="207" t="s">
        <v>288</v>
      </c>
      <c r="E464" s="207" t="s">
        <v>289</v>
      </c>
      <c r="F464" s="650"/>
      <c r="G464" s="650"/>
      <c r="H464" s="649" t="s">
        <v>290</v>
      </c>
      <c r="I464" s="649"/>
      <c r="J464" s="651" t="s">
        <v>287</v>
      </c>
      <c r="K464" s="651" t="s">
        <v>287</v>
      </c>
      <c r="L464" s="648">
        <v>0</v>
      </c>
    </row>
    <row r="465" spans="1:12" ht="24" x14ac:dyDescent="0.2">
      <c r="A465" s="652"/>
      <c r="B465" s="209" t="s">
        <v>571</v>
      </c>
      <c r="C465" s="209" t="s">
        <v>5280</v>
      </c>
      <c r="D465" s="211">
        <v>43439</v>
      </c>
      <c r="E465" s="209" t="s">
        <v>3098</v>
      </c>
      <c r="F465" s="650"/>
      <c r="G465" s="650"/>
      <c r="H465" s="649"/>
      <c r="I465" s="649"/>
      <c r="J465" s="651"/>
      <c r="K465" s="651"/>
      <c r="L465" s="648"/>
    </row>
    <row r="466" spans="1:12" ht="24" x14ac:dyDescent="0.2">
      <c r="A466" s="652">
        <v>1787</v>
      </c>
      <c r="B466" s="203" t="s">
        <v>12</v>
      </c>
      <c r="C466" s="207" t="s">
        <v>11</v>
      </c>
      <c r="D466" s="207" t="s">
        <v>280</v>
      </c>
      <c r="E466" s="207" t="s">
        <v>281</v>
      </c>
      <c r="F466" s="653" t="s">
        <v>8</v>
      </c>
      <c r="G466" s="653"/>
      <c r="H466" s="650"/>
      <c r="I466" s="650"/>
      <c r="J466" s="650"/>
      <c r="K466" s="650"/>
      <c r="L466" s="650"/>
    </row>
    <row r="467" spans="1:12" x14ac:dyDescent="0.2">
      <c r="A467" s="652"/>
      <c r="B467" s="651" t="s">
        <v>5278</v>
      </c>
      <c r="C467" s="654" t="s">
        <v>5281</v>
      </c>
      <c r="D467" s="655">
        <v>43503</v>
      </c>
      <c r="E467" s="651" t="s">
        <v>449</v>
      </c>
      <c r="F467" s="651" t="s">
        <v>597</v>
      </c>
      <c r="G467" s="651"/>
      <c r="H467" s="649" t="s">
        <v>286</v>
      </c>
      <c r="I467" s="649"/>
      <c r="J467" s="209" t="s">
        <v>287</v>
      </c>
      <c r="K467" s="209" t="s">
        <v>287</v>
      </c>
      <c r="L467" s="210">
        <v>0</v>
      </c>
    </row>
    <row r="468" spans="1:12" x14ac:dyDescent="0.2">
      <c r="A468" s="652"/>
      <c r="B468" s="651"/>
      <c r="C468" s="654"/>
      <c r="D468" s="655"/>
      <c r="E468" s="651"/>
      <c r="F468" s="651"/>
      <c r="G468" s="651"/>
      <c r="H468" s="649" t="s">
        <v>242</v>
      </c>
      <c r="I468" s="649"/>
      <c r="J468" s="651" t="s">
        <v>287</v>
      </c>
      <c r="K468" s="651" t="s">
        <v>287</v>
      </c>
      <c r="L468" s="648">
        <v>0</v>
      </c>
    </row>
    <row r="469" spans="1:12" x14ac:dyDescent="0.2">
      <c r="A469" s="652"/>
      <c r="B469" s="651"/>
      <c r="C469" s="654"/>
      <c r="D469" s="655"/>
      <c r="E469" s="651"/>
      <c r="F469" s="651"/>
      <c r="G469" s="651"/>
      <c r="H469" s="649"/>
      <c r="I469" s="649"/>
      <c r="J469" s="651"/>
      <c r="K469" s="651"/>
      <c r="L469" s="648"/>
    </row>
    <row r="470" spans="1:12" x14ac:dyDescent="0.2">
      <c r="A470" s="652"/>
      <c r="B470" s="651"/>
      <c r="C470" s="654"/>
      <c r="D470" s="655"/>
      <c r="E470" s="651"/>
      <c r="F470" s="651"/>
      <c r="G470" s="651"/>
      <c r="H470" s="649"/>
      <c r="I470" s="649"/>
      <c r="J470" s="651"/>
      <c r="K470" s="651"/>
      <c r="L470" s="648"/>
    </row>
    <row r="471" spans="1:12" ht="24" x14ac:dyDescent="0.2">
      <c r="A471" s="652"/>
      <c r="B471" s="203" t="s">
        <v>6</v>
      </c>
      <c r="C471" s="207" t="s">
        <v>5</v>
      </c>
      <c r="D471" s="207" t="s">
        <v>288</v>
      </c>
      <c r="E471" s="207" t="s">
        <v>289</v>
      </c>
      <c r="F471" s="650"/>
      <c r="G471" s="650"/>
      <c r="H471" s="649" t="s">
        <v>290</v>
      </c>
      <c r="I471" s="649"/>
      <c r="J471" s="651" t="s">
        <v>287</v>
      </c>
      <c r="K471" s="651" t="s">
        <v>16</v>
      </c>
      <c r="L471" s="648">
        <v>1360</v>
      </c>
    </row>
    <row r="472" spans="1:12" ht="24" x14ac:dyDescent="0.2">
      <c r="A472" s="652"/>
      <c r="B472" s="209" t="s">
        <v>571</v>
      </c>
      <c r="C472" s="209" t="s">
        <v>597</v>
      </c>
      <c r="D472" s="211">
        <v>43511</v>
      </c>
      <c r="E472" s="209" t="s">
        <v>5282</v>
      </c>
      <c r="F472" s="650"/>
      <c r="G472" s="650"/>
      <c r="H472" s="649"/>
      <c r="I472" s="649"/>
      <c r="J472" s="651"/>
      <c r="K472" s="651"/>
      <c r="L472" s="648"/>
    </row>
    <row r="473" spans="1:12" ht="24" x14ac:dyDescent="0.2">
      <c r="A473" s="652">
        <v>1788</v>
      </c>
      <c r="B473" s="203" t="s">
        <v>12</v>
      </c>
      <c r="C473" s="207" t="s">
        <v>11</v>
      </c>
      <c r="D473" s="207" t="s">
        <v>280</v>
      </c>
      <c r="E473" s="207" t="s">
        <v>281</v>
      </c>
      <c r="F473" s="653" t="s">
        <v>8</v>
      </c>
      <c r="G473" s="653"/>
      <c r="H473" s="650"/>
      <c r="I473" s="650"/>
      <c r="J473" s="650"/>
      <c r="K473" s="650"/>
      <c r="L473" s="650"/>
    </row>
    <row r="474" spans="1:12" x14ac:dyDescent="0.2">
      <c r="A474" s="652"/>
      <c r="B474" s="651" t="s">
        <v>5278</v>
      </c>
      <c r="C474" s="654" t="s">
        <v>5281</v>
      </c>
      <c r="D474" s="655">
        <v>43503</v>
      </c>
      <c r="E474" s="651" t="s">
        <v>449</v>
      </c>
      <c r="F474" s="651" t="s">
        <v>1849</v>
      </c>
      <c r="G474" s="651"/>
      <c r="H474" s="649" t="s">
        <v>286</v>
      </c>
      <c r="I474" s="649"/>
      <c r="J474" s="209" t="s">
        <v>287</v>
      </c>
      <c r="K474" s="209" t="s">
        <v>16</v>
      </c>
      <c r="L474" s="210">
        <v>294</v>
      </c>
    </row>
    <row r="475" spans="1:12" x14ac:dyDescent="0.2">
      <c r="A475" s="652"/>
      <c r="B475" s="651"/>
      <c r="C475" s="654"/>
      <c r="D475" s="655"/>
      <c r="E475" s="651"/>
      <c r="F475" s="651"/>
      <c r="G475" s="651"/>
      <c r="H475" s="649" t="s">
        <v>242</v>
      </c>
      <c r="I475" s="649"/>
      <c r="J475" s="651" t="s">
        <v>287</v>
      </c>
      <c r="K475" s="651" t="s">
        <v>16</v>
      </c>
      <c r="L475" s="648">
        <v>188.54</v>
      </c>
    </row>
    <row r="476" spans="1:12" x14ac:dyDescent="0.2">
      <c r="A476" s="652"/>
      <c r="B476" s="651"/>
      <c r="C476" s="654"/>
      <c r="D476" s="655"/>
      <c r="E476" s="651"/>
      <c r="F476" s="651"/>
      <c r="G476" s="651"/>
      <c r="H476" s="649"/>
      <c r="I476" s="649"/>
      <c r="J476" s="651"/>
      <c r="K476" s="651"/>
      <c r="L476" s="648"/>
    </row>
    <row r="477" spans="1:12" x14ac:dyDescent="0.2">
      <c r="A477" s="652"/>
      <c r="B477" s="651"/>
      <c r="C477" s="654"/>
      <c r="D477" s="655"/>
      <c r="E477" s="651"/>
      <c r="F477" s="651"/>
      <c r="G477" s="651"/>
      <c r="H477" s="649"/>
      <c r="I477" s="649"/>
      <c r="J477" s="651"/>
      <c r="K477" s="651"/>
      <c r="L477" s="648"/>
    </row>
    <row r="478" spans="1:12" ht="24" x14ac:dyDescent="0.2">
      <c r="A478" s="652"/>
      <c r="B478" s="203" t="s">
        <v>6</v>
      </c>
      <c r="C478" s="207" t="s">
        <v>5</v>
      </c>
      <c r="D478" s="207" t="s">
        <v>288</v>
      </c>
      <c r="E478" s="207" t="s">
        <v>289</v>
      </c>
      <c r="F478" s="650"/>
      <c r="G478" s="650"/>
      <c r="H478" s="649" t="s">
        <v>290</v>
      </c>
      <c r="I478" s="649"/>
      <c r="J478" s="651" t="s">
        <v>287</v>
      </c>
      <c r="K478" s="651" t="s">
        <v>287</v>
      </c>
      <c r="L478" s="648">
        <v>0</v>
      </c>
    </row>
    <row r="479" spans="1:12" ht="24" x14ac:dyDescent="0.2">
      <c r="A479" s="652"/>
      <c r="B479" s="209" t="s">
        <v>571</v>
      </c>
      <c r="C479" s="209" t="s">
        <v>1849</v>
      </c>
      <c r="D479" s="211">
        <v>43511</v>
      </c>
      <c r="E479" s="209" t="s">
        <v>5282</v>
      </c>
      <c r="F479" s="650"/>
      <c r="G479" s="650"/>
      <c r="H479" s="649"/>
      <c r="I479" s="649"/>
      <c r="J479" s="651"/>
      <c r="K479" s="651"/>
      <c r="L479" s="648"/>
    </row>
    <row r="480" spans="1:12" ht="24" x14ac:dyDescent="0.2">
      <c r="A480" s="652">
        <v>1789</v>
      </c>
      <c r="B480" s="203" t="s">
        <v>12</v>
      </c>
      <c r="C480" s="207" t="s">
        <v>11</v>
      </c>
      <c r="D480" s="207" t="s">
        <v>280</v>
      </c>
      <c r="E480" s="207" t="s">
        <v>281</v>
      </c>
      <c r="F480" s="653" t="s">
        <v>8</v>
      </c>
      <c r="G480" s="653"/>
      <c r="H480" s="650"/>
      <c r="I480" s="650"/>
      <c r="J480" s="650"/>
      <c r="K480" s="650"/>
      <c r="L480" s="650"/>
    </row>
    <row r="481" spans="1:12" x14ac:dyDescent="0.2">
      <c r="A481" s="652"/>
      <c r="B481" s="651" t="s">
        <v>5283</v>
      </c>
      <c r="C481" s="651" t="s">
        <v>5284</v>
      </c>
      <c r="D481" s="655">
        <v>43435</v>
      </c>
      <c r="E481" s="651" t="s">
        <v>734</v>
      </c>
      <c r="F481" s="651" t="s">
        <v>5285</v>
      </c>
      <c r="G481" s="651"/>
      <c r="H481" s="649" t="s">
        <v>286</v>
      </c>
      <c r="I481" s="649"/>
      <c r="J481" s="209" t="s">
        <v>287</v>
      </c>
      <c r="K481" s="209" t="s">
        <v>16</v>
      </c>
      <c r="L481" s="210">
        <v>1692</v>
      </c>
    </row>
    <row r="482" spans="1:12" x14ac:dyDescent="0.2">
      <c r="A482" s="652"/>
      <c r="B482" s="651"/>
      <c r="C482" s="651"/>
      <c r="D482" s="655"/>
      <c r="E482" s="651"/>
      <c r="F482" s="651"/>
      <c r="G482" s="651"/>
      <c r="H482" s="649" t="s">
        <v>242</v>
      </c>
      <c r="I482" s="649"/>
      <c r="J482" s="209" t="s">
        <v>287</v>
      </c>
      <c r="K482" s="209" t="s">
        <v>16</v>
      </c>
      <c r="L482" s="210">
        <v>1408.57</v>
      </c>
    </row>
    <row r="483" spans="1:12" ht="24" x14ac:dyDescent="0.2">
      <c r="A483" s="652"/>
      <c r="B483" s="203" t="s">
        <v>6</v>
      </c>
      <c r="C483" s="207" t="s">
        <v>5</v>
      </c>
      <c r="D483" s="207" t="s">
        <v>288</v>
      </c>
      <c r="E483" s="207" t="s">
        <v>289</v>
      </c>
      <c r="F483" s="650"/>
      <c r="G483" s="650"/>
      <c r="H483" s="649" t="s">
        <v>290</v>
      </c>
      <c r="I483" s="649"/>
      <c r="J483" s="651" t="s">
        <v>287</v>
      </c>
      <c r="K483" s="651" t="s">
        <v>287</v>
      </c>
      <c r="L483" s="648">
        <v>0</v>
      </c>
    </row>
    <row r="484" spans="1:12" ht="24" x14ac:dyDescent="0.2">
      <c r="A484" s="652"/>
      <c r="B484" s="209" t="s">
        <v>291</v>
      </c>
      <c r="C484" s="209" t="s">
        <v>5285</v>
      </c>
      <c r="D484" s="211">
        <v>43441</v>
      </c>
      <c r="E484" s="209" t="s">
        <v>5286</v>
      </c>
      <c r="F484" s="650"/>
      <c r="G484" s="650"/>
      <c r="H484" s="649"/>
      <c r="I484" s="649"/>
      <c r="J484" s="651"/>
      <c r="K484" s="651"/>
      <c r="L484" s="648"/>
    </row>
    <row r="485" spans="1:12" ht="24" x14ac:dyDescent="0.2">
      <c r="A485" s="652">
        <v>1790</v>
      </c>
      <c r="B485" s="203" t="s">
        <v>12</v>
      </c>
      <c r="C485" s="207" t="s">
        <v>11</v>
      </c>
      <c r="D485" s="207" t="s">
        <v>280</v>
      </c>
      <c r="E485" s="207" t="s">
        <v>281</v>
      </c>
      <c r="F485" s="653" t="s">
        <v>8</v>
      </c>
      <c r="G485" s="653"/>
      <c r="H485" s="650"/>
      <c r="I485" s="650"/>
      <c r="J485" s="650"/>
      <c r="K485" s="650"/>
      <c r="L485" s="650"/>
    </row>
    <row r="486" spans="1:12" x14ac:dyDescent="0.2">
      <c r="A486" s="652"/>
      <c r="B486" s="651" t="s">
        <v>5287</v>
      </c>
      <c r="C486" s="654" t="s">
        <v>5288</v>
      </c>
      <c r="D486" s="655">
        <v>43397</v>
      </c>
      <c r="E486" s="651" t="s">
        <v>5289</v>
      </c>
      <c r="F486" s="651" t="s">
        <v>5290</v>
      </c>
      <c r="G486" s="651"/>
      <c r="H486" s="649" t="s">
        <v>286</v>
      </c>
      <c r="I486" s="649"/>
      <c r="J486" s="209" t="s">
        <v>287</v>
      </c>
      <c r="K486" s="209" t="s">
        <v>16</v>
      </c>
      <c r="L486" s="210">
        <v>708</v>
      </c>
    </row>
    <row r="487" spans="1:12" x14ac:dyDescent="0.2">
      <c r="A487" s="652"/>
      <c r="B487" s="651"/>
      <c r="C487" s="654"/>
      <c r="D487" s="655"/>
      <c r="E487" s="651"/>
      <c r="F487" s="651"/>
      <c r="G487" s="651"/>
      <c r="H487" s="649" t="s">
        <v>242</v>
      </c>
      <c r="I487" s="649"/>
      <c r="J487" s="209" t="s">
        <v>287</v>
      </c>
      <c r="K487" s="209" t="s">
        <v>287</v>
      </c>
      <c r="L487" s="210">
        <v>0</v>
      </c>
    </row>
    <row r="488" spans="1:12" ht="24" x14ac:dyDescent="0.2">
      <c r="A488" s="652"/>
      <c r="B488" s="203" t="s">
        <v>6</v>
      </c>
      <c r="C488" s="207" t="s">
        <v>5</v>
      </c>
      <c r="D488" s="207" t="s">
        <v>288</v>
      </c>
      <c r="E488" s="207" t="s">
        <v>289</v>
      </c>
      <c r="F488" s="650"/>
      <c r="G488" s="650"/>
      <c r="H488" s="649" t="s">
        <v>290</v>
      </c>
      <c r="I488" s="649"/>
      <c r="J488" s="651" t="s">
        <v>287</v>
      </c>
      <c r="K488" s="651" t="s">
        <v>287</v>
      </c>
      <c r="L488" s="648">
        <v>0</v>
      </c>
    </row>
    <row r="489" spans="1:12" ht="36" x14ac:dyDescent="0.2">
      <c r="A489" s="652"/>
      <c r="B489" s="209" t="s">
        <v>5291</v>
      </c>
      <c r="C489" s="209" t="s">
        <v>5290</v>
      </c>
      <c r="D489" s="211">
        <v>43400</v>
      </c>
      <c r="E489" s="209" t="s">
        <v>3700</v>
      </c>
      <c r="F489" s="650"/>
      <c r="G489" s="650"/>
      <c r="H489" s="649"/>
      <c r="I489" s="649"/>
      <c r="J489" s="651"/>
      <c r="K489" s="651"/>
      <c r="L489" s="648"/>
    </row>
    <row r="490" spans="1:12" ht="24" x14ac:dyDescent="0.2">
      <c r="A490" s="652">
        <v>1791</v>
      </c>
      <c r="B490" s="203" t="s">
        <v>12</v>
      </c>
      <c r="C490" s="207" t="s">
        <v>11</v>
      </c>
      <c r="D490" s="207" t="s">
        <v>280</v>
      </c>
      <c r="E490" s="207" t="s">
        <v>281</v>
      </c>
      <c r="F490" s="653" t="s">
        <v>8</v>
      </c>
      <c r="G490" s="653"/>
      <c r="H490" s="650"/>
      <c r="I490" s="650"/>
      <c r="J490" s="650"/>
      <c r="K490" s="650"/>
      <c r="L490" s="650"/>
    </row>
    <row r="491" spans="1:12" x14ac:dyDescent="0.2">
      <c r="A491" s="652"/>
      <c r="B491" s="651" t="s">
        <v>5287</v>
      </c>
      <c r="C491" s="654" t="s">
        <v>5292</v>
      </c>
      <c r="D491" s="655">
        <v>43472</v>
      </c>
      <c r="E491" s="651" t="s">
        <v>628</v>
      </c>
      <c r="F491" s="651" t="s">
        <v>3699</v>
      </c>
      <c r="G491" s="651"/>
      <c r="H491" s="649" t="s">
        <v>286</v>
      </c>
      <c r="I491" s="649"/>
      <c r="J491" s="209" t="s">
        <v>287</v>
      </c>
      <c r="K491" s="209" t="s">
        <v>16</v>
      </c>
      <c r="L491" s="210">
        <v>466.91</v>
      </c>
    </row>
    <row r="492" spans="1:12" x14ac:dyDescent="0.2">
      <c r="A492" s="652"/>
      <c r="B492" s="651"/>
      <c r="C492" s="654"/>
      <c r="D492" s="655"/>
      <c r="E492" s="651"/>
      <c r="F492" s="651"/>
      <c r="G492" s="651"/>
      <c r="H492" s="649" t="s">
        <v>242</v>
      </c>
      <c r="I492" s="649"/>
      <c r="J492" s="651" t="s">
        <v>287</v>
      </c>
      <c r="K492" s="651" t="s">
        <v>16</v>
      </c>
      <c r="L492" s="648">
        <v>237.47</v>
      </c>
    </row>
    <row r="493" spans="1:12" x14ac:dyDescent="0.2">
      <c r="A493" s="652"/>
      <c r="B493" s="651"/>
      <c r="C493" s="654"/>
      <c r="D493" s="655"/>
      <c r="E493" s="651"/>
      <c r="F493" s="651"/>
      <c r="G493" s="651"/>
      <c r="H493" s="649"/>
      <c r="I493" s="649"/>
      <c r="J493" s="651"/>
      <c r="K493" s="651"/>
      <c r="L493" s="648"/>
    </row>
    <row r="494" spans="1:12" ht="24" x14ac:dyDescent="0.2">
      <c r="A494" s="652"/>
      <c r="B494" s="203" t="s">
        <v>6</v>
      </c>
      <c r="C494" s="207" t="s">
        <v>5</v>
      </c>
      <c r="D494" s="207" t="s">
        <v>288</v>
      </c>
      <c r="E494" s="207" t="s">
        <v>289</v>
      </c>
      <c r="F494" s="650"/>
      <c r="G494" s="650"/>
      <c r="H494" s="649" t="s">
        <v>290</v>
      </c>
      <c r="I494" s="649"/>
      <c r="J494" s="651" t="s">
        <v>287</v>
      </c>
      <c r="K494" s="651" t="s">
        <v>287</v>
      </c>
      <c r="L494" s="648">
        <v>0</v>
      </c>
    </row>
    <row r="495" spans="1:12" ht="36" x14ac:dyDescent="0.2">
      <c r="A495" s="652"/>
      <c r="B495" s="209" t="s">
        <v>5291</v>
      </c>
      <c r="C495" s="209" t="s">
        <v>3699</v>
      </c>
      <c r="D495" s="211">
        <v>43474</v>
      </c>
      <c r="E495" s="209" t="s">
        <v>5293</v>
      </c>
      <c r="F495" s="650"/>
      <c r="G495" s="650"/>
      <c r="H495" s="649"/>
      <c r="I495" s="649"/>
      <c r="J495" s="651"/>
      <c r="K495" s="651"/>
      <c r="L495" s="648"/>
    </row>
    <row r="496" spans="1:12" ht="24" x14ac:dyDescent="0.2">
      <c r="A496" s="652">
        <v>1792</v>
      </c>
      <c r="B496" s="203" t="s">
        <v>12</v>
      </c>
      <c r="C496" s="207" t="s">
        <v>11</v>
      </c>
      <c r="D496" s="207" t="s">
        <v>280</v>
      </c>
      <c r="E496" s="207" t="s">
        <v>281</v>
      </c>
      <c r="F496" s="653" t="s">
        <v>8</v>
      </c>
      <c r="G496" s="653"/>
      <c r="H496" s="650"/>
      <c r="I496" s="650"/>
      <c r="J496" s="650"/>
      <c r="K496" s="650"/>
      <c r="L496" s="650"/>
    </row>
    <row r="497" spans="1:12" x14ac:dyDescent="0.2">
      <c r="A497" s="652"/>
      <c r="B497" s="651" t="s">
        <v>5287</v>
      </c>
      <c r="C497" s="654" t="s">
        <v>5294</v>
      </c>
      <c r="D497" s="655">
        <v>43506</v>
      </c>
      <c r="E497" s="651" t="s">
        <v>596</v>
      </c>
      <c r="F497" s="651" t="s">
        <v>597</v>
      </c>
      <c r="G497" s="651"/>
      <c r="H497" s="649" t="s">
        <v>286</v>
      </c>
      <c r="I497" s="649"/>
      <c r="J497" s="209" t="s">
        <v>287</v>
      </c>
      <c r="K497" s="209" t="s">
        <v>287</v>
      </c>
      <c r="L497" s="210">
        <v>0</v>
      </c>
    </row>
    <row r="498" spans="1:12" x14ac:dyDescent="0.2">
      <c r="A498" s="652"/>
      <c r="B498" s="651"/>
      <c r="C498" s="654"/>
      <c r="D498" s="655"/>
      <c r="E498" s="651"/>
      <c r="F498" s="651"/>
      <c r="G498" s="651"/>
      <c r="H498" s="649" t="s">
        <v>242</v>
      </c>
      <c r="I498" s="649"/>
      <c r="J498" s="651" t="s">
        <v>287</v>
      </c>
      <c r="K498" s="651" t="s">
        <v>287</v>
      </c>
      <c r="L498" s="648">
        <v>0</v>
      </c>
    </row>
    <row r="499" spans="1:12" x14ac:dyDescent="0.2">
      <c r="A499" s="652"/>
      <c r="B499" s="651"/>
      <c r="C499" s="654"/>
      <c r="D499" s="655"/>
      <c r="E499" s="651"/>
      <c r="F499" s="651"/>
      <c r="G499" s="651"/>
      <c r="H499" s="649"/>
      <c r="I499" s="649"/>
      <c r="J499" s="651"/>
      <c r="K499" s="651"/>
      <c r="L499" s="648"/>
    </row>
    <row r="500" spans="1:12" ht="24" x14ac:dyDescent="0.2">
      <c r="A500" s="652"/>
      <c r="B500" s="203" t="s">
        <v>6</v>
      </c>
      <c r="C500" s="207" t="s">
        <v>5</v>
      </c>
      <c r="D500" s="207" t="s">
        <v>288</v>
      </c>
      <c r="E500" s="207" t="s">
        <v>289</v>
      </c>
      <c r="F500" s="650"/>
      <c r="G500" s="650"/>
      <c r="H500" s="649" t="s">
        <v>290</v>
      </c>
      <c r="I500" s="649"/>
      <c r="J500" s="651" t="s">
        <v>287</v>
      </c>
      <c r="K500" s="651" t="s">
        <v>16</v>
      </c>
      <c r="L500" s="648">
        <v>1360</v>
      </c>
    </row>
    <row r="501" spans="1:12" ht="36" x14ac:dyDescent="0.2">
      <c r="A501" s="652"/>
      <c r="B501" s="209" t="s">
        <v>5291</v>
      </c>
      <c r="C501" s="209" t="s">
        <v>597</v>
      </c>
      <c r="D501" s="211">
        <v>43512</v>
      </c>
      <c r="E501" s="209" t="s">
        <v>1722</v>
      </c>
      <c r="F501" s="650"/>
      <c r="G501" s="650"/>
      <c r="H501" s="649"/>
      <c r="I501" s="649"/>
      <c r="J501" s="651"/>
      <c r="K501" s="651"/>
      <c r="L501" s="648"/>
    </row>
    <row r="502" spans="1:12" ht="24" x14ac:dyDescent="0.2">
      <c r="A502" s="652">
        <v>1793</v>
      </c>
      <c r="B502" s="203" t="s">
        <v>12</v>
      </c>
      <c r="C502" s="207" t="s">
        <v>11</v>
      </c>
      <c r="D502" s="207" t="s">
        <v>280</v>
      </c>
      <c r="E502" s="207" t="s">
        <v>281</v>
      </c>
      <c r="F502" s="653" t="s">
        <v>8</v>
      </c>
      <c r="G502" s="653"/>
      <c r="H502" s="650"/>
      <c r="I502" s="650"/>
      <c r="J502" s="650"/>
      <c r="K502" s="650"/>
      <c r="L502" s="650"/>
    </row>
    <row r="503" spans="1:12" x14ac:dyDescent="0.2">
      <c r="A503" s="652"/>
      <c r="B503" s="651" t="s">
        <v>5295</v>
      </c>
      <c r="C503" s="654" t="s">
        <v>5296</v>
      </c>
      <c r="D503" s="655">
        <v>43530</v>
      </c>
      <c r="E503" s="651" t="s">
        <v>3000</v>
      </c>
      <c r="F503" s="651" t="s">
        <v>5297</v>
      </c>
      <c r="G503" s="651"/>
      <c r="H503" s="649" t="s">
        <v>286</v>
      </c>
      <c r="I503" s="649"/>
      <c r="J503" s="209" t="s">
        <v>287</v>
      </c>
      <c r="K503" s="209" t="s">
        <v>16</v>
      </c>
      <c r="L503" s="210">
        <v>894.52</v>
      </c>
    </row>
    <row r="504" spans="1:12" x14ac:dyDescent="0.2">
      <c r="A504" s="652"/>
      <c r="B504" s="651"/>
      <c r="C504" s="654"/>
      <c r="D504" s="655"/>
      <c r="E504" s="651"/>
      <c r="F504" s="651"/>
      <c r="G504" s="651"/>
      <c r="H504" s="649" t="s">
        <v>242</v>
      </c>
      <c r="I504" s="649"/>
      <c r="J504" s="209" t="s">
        <v>287</v>
      </c>
      <c r="K504" s="209" t="s">
        <v>16</v>
      </c>
      <c r="L504" s="210">
        <v>4390.5</v>
      </c>
    </row>
    <row r="505" spans="1:12" ht="24" x14ac:dyDescent="0.2">
      <c r="A505" s="652"/>
      <c r="B505" s="203" t="s">
        <v>6</v>
      </c>
      <c r="C505" s="207" t="s">
        <v>5</v>
      </c>
      <c r="D505" s="207" t="s">
        <v>288</v>
      </c>
      <c r="E505" s="207" t="s">
        <v>289</v>
      </c>
      <c r="F505" s="650"/>
      <c r="G505" s="650"/>
      <c r="H505" s="649" t="s">
        <v>290</v>
      </c>
      <c r="I505" s="649"/>
      <c r="J505" s="651" t="s">
        <v>287</v>
      </c>
      <c r="K505" s="651" t="s">
        <v>16</v>
      </c>
      <c r="L505" s="648">
        <v>284.74</v>
      </c>
    </row>
    <row r="506" spans="1:12" ht="36" x14ac:dyDescent="0.2">
      <c r="A506" s="652"/>
      <c r="B506" s="209" t="s">
        <v>1314</v>
      </c>
      <c r="C506" s="209" t="s">
        <v>5297</v>
      </c>
      <c r="D506" s="211">
        <v>43540</v>
      </c>
      <c r="E506" s="209" t="s">
        <v>3734</v>
      </c>
      <c r="F506" s="650"/>
      <c r="G506" s="650"/>
      <c r="H506" s="649"/>
      <c r="I506" s="649"/>
      <c r="J506" s="651"/>
      <c r="K506" s="651"/>
      <c r="L506" s="648"/>
    </row>
    <row r="507" spans="1:12" ht="24" x14ac:dyDescent="0.2">
      <c r="A507" s="652">
        <v>1794</v>
      </c>
      <c r="B507" s="203" t="s">
        <v>12</v>
      </c>
      <c r="C507" s="207" t="s">
        <v>11</v>
      </c>
      <c r="D507" s="207" t="s">
        <v>280</v>
      </c>
      <c r="E507" s="207" t="s">
        <v>281</v>
      </c>
      <c r="F507" s="653" t="s">
        <v>8</v>
      </c>
      <c r="G507" s="653"/>
      <c r="H507" s="650"/>
      <c r="I507" s="650"/>
      <c r="J507" s="650"/>
      <c r="K507" s="650"/>
      <c r="L507" s="650"/>
    </row>
    <row r="508" spans="1:12" x14ac:dyDescent="0.2">
      <c r="A508" s="652"/>
      <c r="B508" s="651" t="s">
        <v>5298</v>
      </c>
      <c r="C508" s="654" t="s">
        <v>5299</v>
      </c>
      <c r="D508" s="655">
        <v>43534</v>
      </c>
      <c r="E508" s="651" t="s">
        <v>300</v>
      </c>
      <c r="F508" s="651" t="s">
        <v>5300</v>
      </c>
      <c r="G508" s="651"/>
      <c r="H508" s="649" t="s">
        <v>286</v>
      </c>
      <c r="I508" s="649"/>
      <c r="J508" s="209" t="s">
        <v>287</v>
      </c>
      <c r="K508" s="209" t="s">
        <v>16</v>
      </c>
      <c r="L508" s="210">
        <v>680</v>
      </c>
    </row>
    <row r="509" spans="1:12" x14ac:dyDescent="0.2">
      <c r="A509" s="652"/>
      <c r="B509" s="651"/>
      <c r="C509" s="654"/>
      <c r="D509" s="655"/>
      <c r="E509" s="651"/>
      <c r="F509" s="651"/>
      <c r="G509" s="651"/>
      <c r="H509" s="649" t="s">
        <v>242</v>
      </c>
      <c r="I509" s="649"/>
      <c r="J509" s="209" t="s">
        <v>287</v>
      </c>
      <c r="K509" s="209" t="s">
        <v>287</v>
      </c>
      <c r="L509" s="210">
        <v>0</v>
      </c>
    </row>
    <row r="510" spans="1:12" ht="24" x14ac:dyDescent="0.2">
      <c r="A510" s="652"/>
      <c r="B510" s="203" t="s">
        <v>6</v>
      </c>
      <c r="C510" s="207" t="s">
        <v>5</v>
      </c>
      <c r="D510" s="207" t="s">
        <v>288</v>
      </c>
      <c r="E510" s="207" t="s">
        <v>289</v>
      </c>
      <c r="F510" s="650"/>
      <c r="G510" s="650"/>
      <c r="H510" s="649" t="s">
        <v>290</v>
      </c>
      <c r="I510" s="649"/>
      <c r="J510" s="651" t="s">
        <v>287</v>
      </c>
      <c r="K510" s="651" t="s">
        <v>16</v>
      </c>
      <c r="L510" s="648">
        <v>230</v>
      </c>
    </row>
    <row r="511" spans="1:12" ht="24" x14ac:dyDescent="0.2">
      <c r="A511" s="652"/>
      <c r="B511" s="209" t="s">
        <v>5301</v>
      </c>
      <c r="C511" s="209" t="s">
        <v>5300</v>
      </c>
      <c r="D511" s="211">
        <v>43540</v>
      </c>
      <c r="E511" s="209" t="s">
        <v>5302</v>
      </c>
      <c r="F511" s="650"/>
      <c r="G511" s="650"/>
      <c r="H511" s="649"/>
      <c r="I511" s="649"/>
      <c r="J511" s="651"/>
      <c r="K511" s="651"/>
      <c r="L511" s="648"/>
    </row>
    <row r="512" spans="1:12" ht="24" x14ac:dyDescent="0.2">
      <c r="A512" s="652">
        <v>1795</v>
      </c>
      <c r="B512" s="203" t="s">
        <v>12</v>
      </c>
      <c r="C512" s="207" t="s">
        <v>11</v>
      </c>
      <c r="D512" s="207" t="s">
        <v>280</v>
      </c>
      <c r="E512" s="207" t="s">
        <v>281</v>
      </c>
      <c r="F512" s="653" t="s">
        <v>8</v>
      </c>
      <c r="G512" s="653"/>
      <c r="H512" s="650"/>
      <c r="I512" s="650"/>
      <c r="J512" s="650"/>
      <c r="K512" s="650"/>
      <c r="L512" s="650"/>
    </row>
    <row r="513" spans="1:12" x14ac:dyDescent="0.2">
      <c r="A513" s="652"/>
      <c r="B513" s="651" t="s">
        <v>5303</v>
      </c>
      <c r="C513" s="654" t="s">
        <v>5304</v>
      </c>
      <c r="D513" s="655">
        <v>43381</v>
      </c>
      <c r="E513" s="651" t="s">
        <v>5093</v>
      </c>
      <c r="F513" s="651" t="s">
        <v>5305</v>
      </c>
      <c r="G513" s="651"/>
      <c r="H513" s="649" t="s">
        <v>286</v>
      </c>
      <c r="I513" s="649"/>
      <c r="J513" s="209" t="s">
        <v>287</v>
      </c>
      <c r="K513" s="209" t="s">
        <v>16</v>
      </c>
      <c r="L513" s="210">
        <v>529.32000000000005</v>
      </c>
    </row>
    <row r="514" spans="1:12" x14ac:dyDescent="0.2">
      <c r="A514" s="652"/>
      <c r="B514" s="651"/>
      <c r="C514" s="654"/>
      <c r="D514" s="655"/>
      <c r="E514" s="651"/>
      <c r="F514" s="651"/>
      <c r="G514" s="651"/>
      <c r="H514" s="649" t="s">
        <v>242</v>
      </c>
      <c r="I514" s="649"/>
      <c r="J514" s="209" t="s">
        <v>287</v>
      </c>
      <c r="K514" s="209" t="s">
        <v>16</v>
      </c>
      <c r="L514" s="210">
        <v>1606.84</v>
      </c>
    </row>
    <row r="515" spans="1:12" ht="24" x14ac:dyDescent="0.2">
      <c r="A515" s="652"/>
      <c r="B515" s="203" t="s">
        <v>6</v>
      </c>
      <c r="C515" s="207" t="s">
        <v>5</v>
      </c>
      <c r="D515" s="207" t="s">
        <v>288</v>
      </c>
      <c r="E515" s="207" t="s">
        <v>289</v>
      </c>
      <c r="F515" s="650"/>
      <c r="G515" s="650"/>
      <c r="H515" s="649" t="s">
        <v>290</v>
      </c>
      <c r="I515" s="649"/>
      <c r="J515" s="651" t="s">
        <v>287</v>
      </c>
      <c r="K515" s="651" t="s">
        <v>16</v>
      </c>
      <c r="L515" s="648">
        <v>154.94</v>
      </c>
    </row>
    <row r="516" spans="1:12" ht="24" x14ac:dyDescent="0.2">
      <c r="A516" s="652"/>
      <c r="B516" s="209" t="s">
        <v>291</v>
      </c>
      <c r="C516" s="209" t="s">
        <v>5305</v>
      </c>
      <c r="D516" s="211">
        <v>43391</v>
      </c>
      <c r="E516" s="209" t="s">
        <v>5306</v>
      </c>
      <c r="F516" s="650"/>
      <c r="G516" s="650"/>
      <c r="H516" s="649"/>
      <c r="I516" s="649"/>
      <c r="J516" s="651"/>
      <c r="K516" s="651"/>
      <c r="L516" s="648"/>
    </row>
    <row r="517" spans="1:12" ht="24" x14ac:dyDescent="0.2">
      <c r="A517" s="652">
        <v>1796</v>
      </c>
      <c r="B517" s="203" t="s">
        <v>12</v>
      </c>
      <c r="C517" s="207" t="s">
        <v>11</v>
      </c>
      <c r="D517" s="207" t="s">
        <v>280</v>
      </c>
      <c r="E517" s="207" t="s">
        <v>281</v>
      </c>
      <c r="F517" s="653" t="s">
        <v>8</v>
      </c>
      <c r="G517" s="653"/>
      <c r="H517" s="650"/>
      <c r="I517" s="650"/>
      <c r="J517" s="650"/>
      <c r="K517" s="650"/>
      <c r="L517" s="650"/>
    </row>
    <row r="518" spans="1:12" x14ac:dyDescent="0.2">
      <c r="A518" s="652"/>
      <c r="B518" s="651" t="s">
        <v>5303</v>
      </c>
      <c r="C518" s="654" t="s">
        <v>5304</v>
      </c>
      <c r="D518" s="655">
        <v>43381</v>
      </c>
      <c r="E518" s="651" t="s">
        <v>5093</v>
      </c>
      <c r="F518" s="651" t="s">
        <v>5307</v>
      </c>
      <c r="G518" s="651"/>
      <c r="H518" s="649" t="s">
        <v>286</v>
      </c>
      <c r="I518" s="649"/>
      <c r="J518" s="209" t="s">
        <v>287</v>
      </c>
      <c r="K518" s="209" t="s">
        <v>16</v>
      </c>
      <c r="L518" s="210">
        <v>808.4</v>
      </c>
    </row>
    <row r="519" spans="1:12" x14ac:dyDescent="0.2">
      <c r="A519" s="652"/>
      <c r="B519" s="651"/>
      <c r="C519" s="654"/>
      <c r="D519" s="655"/>
      <c r="E519" s="651"/>
      <c r="F519" s="651"/>
      <c r="G519" s="651"/>
      <c r="H519" s="649" t="s">
        <v>242</v>
      </c>
      <c r="I519" s="649"/>
      <c r="J519" s="209" t="s">
        <v>287</v>
      </c>
      <c r="K519" s="209" t="s">
        <v>287</v>
      </c>
      <c r="L519" s="210">
        <v>0</v>
      </c>
    </row>
    <row r="520" spans="1:12" ht="24" x14ac:dyDescent="0.2">
      <c r="A520" s="652"/>
      <c r="B520" s="203" t="s">
        <v>6</v>
      </c>
      <c r="C520" s="207" t="s">
        <v>5</v>
      </c>
      <c r="D520" s="207" t="s">
        <v>288</v>
      </c>
      <c r="E520" s="207" t="s">
        <v>289</v>
      </c>
      <c r="F520" s="650"/>
      <c r="G520" s="650"/>
      <c r="H520" s="649" t="s">
        <v>290</v>
      </c>
      <c r="I520" s="649"/>
      <c r="J520" s="651" t="s">
        <v>287</v>
      </c>
      <c r="K520" s="651" t="s">
        <v>16</v>
      </c>
      <c r="L520" s="648">
        <v>271.33</v>
      </c>
    </row>
    <row r="521" spans="1:12" ht="24" x14ac:dyDescent="0.2">
      <c r="A521" s="652"/>
      <c r="B521" s="209" t="s">
        <v>291</v>
      </c>
      <c r="C521" s="209" t="s">
        <v>5307</v>
      </c>
      <c r="D521" s="211">
        <v>43391</v>
      </c>
      <c r="E521" s="209" t="s">
        <v>5306</v>
      </c>
      <c r="F521" s="650"/>
      <c r="G521" s="650"/>
      <c r="H521" s="649"/>
      <c r="I521" s="649"/>
      <c r="J521" s="651"/>
      <c r="K521" s="651"/>
      <c r="L521" s="648"/>
    </row>
    <row r="522" spans="1:12" ht="24" x14ac:dyDescent="0.2">
      <c r="A522" s="652">
        <v>1797</v>
      </c>
      <c r="B522" s="203" t="s">
        <v>12</v>
      </c>
      <c r="C522" s="207" t="s">
        <v>11</v>
      </c>
      <c r="D522" s="207" t="s">
        <v>280</v>
      </c>
      <c r="E522" s="207" t="s">
        <v>281</v>
      </c>
      <c r="F522" s="653" t="s">
        <v>8</v>
      </c>
      <c r="G522" s="653"/>
      <c r="H522" s="650"/>
      <c r="I522" s="650"/>
      <c r="J522" s="650"/>
      <c r="K522" s="650"/>
      <c r="L522" s="650"/>
    </row>
    <row r="523" spans="1:12" x14ac:dyDescent="0.2">
      <c r="A523" s="652"/>
      <c r="B523" s="651" t="s">
        <v>5308</v>
      </c>
      <c r="C523" s="654" t="s">
        <v>5309</v>
      </c>
      <c r="D523" s="655">
        <v>43380</v>
      </c>
      <c r="E523" s="651" t="s">
        <v>369</v>
      </c>
      <c r="F523" s="651" t="s">
        <v>549</v>
      </c>
      <c r="G523" s="651"/>
      <c r="H523" s="649" t="s">
        <v>286</v>
      </c>
      <c r="I523" s="649"/>
      <c r="J523" s="209" t="s">
        <v>287</v>
      </c>
      <c r="K523" s="209" t="s">
        <v>16</v>
      </c>
      <c r="L523" s="210">
        <v>360</v>
      </c>
    </row>
    <row r="524" spans="1:12" x14ac:dyDescent="0.2">
      <c r="A524" s="652"/>
      <c r="B524" s="651"/>
      <c r="C524" s="654"/>
      <c r="D524" s="655"/>
      <c r="E524" s="651"/>
      <c r="F524" s="651"/>
      <c r="G524" s="651"/>
      <c r="H524" s="649" t="s">
        <v>242</v>
      </c>
      <c r="I524" s="649"/>
      <c r="J524" s="209" t="s">
        <v>287</v>
      </c>
      <c r="K524" s="209" t="s">
        <v>16</v>
      </c>
      <c r="L524" s="210">
        <v>502.9</v>
      </c>
    </row>
    <row r="525" spans="1:12" ht="24" x14ac:dyDescent="0.2">
      <c r="A525" s="652"/>
      <c r="B525" s="203" t="s">
        <v>6</v>
      </c>
      <c r="C525" s="207" t="s">
        <v>5</v>
      </c>
      <c r="D525" s="207" t="s">
        <v>288</v>
      </c>
      <c r="E525" s="207" t="s">
        <v>289</v>
      </c>
      <c r="F525" s="650"/>
      <c r="G525" s="650"/>
      <c r="H525" s="649" t="s">
        <v>290</v>
      </c>
      <c r="I525" s="649"/>
      <c r="J525" s="651" t="s">
        <v>287</v>
      </c>
      <c r="K525" s="651" t="s">
        <v>287</v>
      </c>
      <c r="L525" s="648">
        <v>0</v>
      </c>
    </row>
    <row r="526" spans="1:12" ht="24" x14ac:dyDescent="0.2">
      <c r="A526" s="652"/>
      <c r="B526" s="209" t="s">
        <v>1253</v>
      </c>
      <c r="C526" s="209" t="s">
        <v>549</v>
      </c>
      <c r="D526" s="211">
        <v>43384</v>
      </c>
      <c r="E526" s="209" t="s">
        <v>5310</v>
      </c>
      <c r="F526" s="650"/>
      <c r="G526" s="650"/>
      <c r="H526" s="649"/>
      <c r="I526" s="649"/>
      <c r="J526" s="651"/>
      <c r="K526" s="651"/>
      <c r="L526" s="648"/>
    </row>
    <row r="527" spans="1:12" ht="24" x14ac:dyDescent="0.2">
      <c r="A527" s="652">
        <v>1798</v>
      </c>
      <c r="B527" s="203" t="s">
        <v>12</v>
      </c>
      <c r="C527" s="207" t="s">
        <v>11</v>
      </c>
      <c r="D527" s="207" t="s">
        <v>280</v>
      </c>
      <c r="E527" s="207" t="s">
        <v>281</v>
      </c>
      <c r="F527" s="653" t="s">
        <v>8</v>
      </c>
      <c r="G527" s="653"/>
      <c r="H527" s="650"/>
      <c r="I527" s="650"/>
      <c r="J527" s="650"/>
      <c r="K527" s="650"/>
      <c r="L527" s="650"/>
    </row>
    <row r="528" spans="1:12" x14ac:dyDescent="0.2">
      <c r="A528" s="652"/>
      <c r="B528" s="651" t="s">
        <v>5311</v>
      </c>
      <c r="C528" s="654" t="s">
        <v>5312</v>
      </c>
      <c r="D528" s="655">
        <v>43394</v>
      </c>
      <c r="E528" s="651" t="s">
        <v>1842</v>
      </c>
      <c r="F528" s="651" t="s">
        <v>4977</v>
      </c>
      <c r="G528" s="651"/>
      <c r="H528" s="649" t="s">
        <v>286</v>
      </c>
      <c r="I528" s="649"/>
      <c r="J528" s="209" t="s">
        <v>287</v>
      </c>
      <c r="K528" s="209" t="s">
        <v>16</v>
      </c>
      <c r="L528" s="210">
        <v>347.34</v>
      </c>
    </row>
    <row r="529" spans="1:12" x14ac:dyDescent="0.2">
      <c r="A529" s="652"/>
      <c r="B529" s="651"/>
      <c r="C529" s="654"/>
      <c r="D529" s="655"/>
      <c r="E529" s="651"/>
      <c r="F529" s="651"/>
      <c r="G529" s="651"/>
      <c r="H529" s="649" t="s">
        <v>242</v>
      </c>
      <c r="I529" s="649"/>
      <c r="J529" s="209" t="s">
        <v>287</v>
      </c>
      <c r="K529" s="209" t="s">
        <v>16</v>
      </c>
      <c r="L529" s="210">
        <v>443.78</v>
      </c>
    </row>
    <row r="530" spans="1:12" ht="24" x14ac:dyDescent="0.2">
      <c r="A530" s="652"/>
      <c r="B530" s="203" t="s">
        <v>6</v>
      </c>
      <c r="C530" s="207" t="s">
        <v>5</v>
      </c>
      <c r="D530" s="207" t="s">
        <v>288</v>
      </c>
      <c r="E530" s="207" t="s">
        <v>289</v>
      </c>
      <c r="F530" s="650"/>
      <c r="G530" s="650"/>
      <c r="H530" s="649" t="s">
        <v>290</v>
      </c>
      <c r="I530" s="649"/>
      <c r="J530" s="651" t="s">
        <v>287</v>
      </c>
      <c r="K530" s="651" t="s">
        <v>16</v>
      </c>
      <c r="L530" s="648">
        <v>228</v>
      </c>
    </row>
    <row r="531" spans="1:12" ht="24" x14ac:dyDescent="0.2">
      <c r="A531" s="652"/>
      <c r="B531" s="209" t="s">
        <v>291</v>
      </c>
      <c r="C531" s="209" t="s">
        <v>4977</v>
      </c>
      <c r="D531" s="211">
        <v>43396</v>
      </c>
      <c r="E531" s="209" t="s">
        <v>810</v>
      </c>
      <c r="F531" s="650"/>
      <c r="G531" s="650"/>
      <c r="H531" s="649"/>
      <c r="I531" s="649"/>
      <c r="J531" s="651"/>
      <c r="K531" s="651"/>
      <c r="L531" s="648"/>
    </row>
    <row r="532" spans="1:12" ht="24" x14ac:dyDescent="0.2">
      <c r="A532" s="652">
        <v>1799</v>
      </c>
      <c r="B532" s="203" t="s">
        <v>12</v>
      </c>
      <c r="C532" s="207" t="s">
        <v>11</v>
      </c>
      <c r="D532" s="207" t="s">
        <v>280</v>
      </c>
      <c r="E532" s="207" t="s">
        <v>281</v>
      </c>
      <c r="F532" s="653" t="s">
        <v>8</v>
      </c>
      <c r="G532" s="653"/>
      <c r="H532" s="650"/>
      <c r="I532" s="650"/>
      <c r="J532" s="650"/>
      <c r="K532" s="650"/>
      <c r="L532" s="650"/>
    </row>
    <row r="533" spans="1:12" x14ac:dyDescent="0.2">
      <c r="A533" s="652"/>
      <c r="B533" s="651" t="s">
        <v>5311</v>
      </c>
      <c r="C533" s="654" t="s">
        <v>5313</v>
      </c>
      <c r="D533" s="655">
        <v>43400</v>
      </c>
      <c r="E533" s="651" t="s">
        <v>2085</v>
      </c>
      <c r="F533" s="651" t="s">
        <v>3143</v>
      </c>
      <c r="G533" s="651"/>
      <c r="H533" s="649" t="s">
        <v>286</v>
      </c>
      <c r="I533" s="649"/>
      <c r="J533" s="209" t="s">
        <v>287</v>
      </c>
      <c r="K533" s="209" t="s">
        <v>16</v>
      </c>
      <c r="L533" s="210">
        <v>320</v>
      </c>
    </row>
    <row r="534" spans="1:12" x14ac:dyDescent="0.2">
      <c r="A534" s="652"/>
      <c r="B534" s="651"/>
      <c r="C534" s="654"/>
      <c r="D534" s="655"/>
      <c r="E534" s="651"/>
      <c r="F534" s="651"/>
      <c r="G534" s="651"/>
      <c r="H534" s="649" t="s">
        <v>242</v>
      </c>
      <c r="I534" s="649"/>
      <c r="J534" s="209" t="s">
        <v>287</v>
      </c>
      <c r="K534" s="209" t="s">
        <v>16</v>
      </c>
      <c r="L534" s="210">
        <v>650.36</v>
      </c>
    </row>
    <row r="535" spans="1:12" ht="24" x14ac:dyDescent="0.2">
      <c r="A535" s="652"/>
      <c r="B535" s="203" t="s">
        <v>6</v>
      </c>
      <c r="C535" s="207" t="s">
        <v>5</v>
      </c>
      <c r="D535" s="207" t="s">
        <v>288</v>
      </c>
      <c r="E535" s="207" t="s">
        <v>289</v>
      </c>
      <c r="F535" s="650"/>
      <c r="G535" s="650"/>
      <c r="H535" s="649" t="s">
        <v>290</v>
      </c>
      <c r="I535" s="649"/>
      <c r="J535" s="651" t="s">
        <v>287</v>
      </c>
      <c r="K535" s="651" t="s">
        <v>16</v>
      </c>
      <c r="L535" s="648">
        <v>1030</v>
      </c>
    </row>
    <row r="536" spans="1:12" ht="24" x14ac:dyDescent="0.2">
      <c r="A536" s="652"/>
      <c r="B536" s="209" t="s">
        <v>291</v>
      </c>
      <c r="C536" s="209" t="s">
        <v>3143</v>
      </c>
      <c r="D536" s="211">
        <v>43406</v>
      </c>
      <c r="E536" s="209" t="s">
        <v>2981</v>
      </c>
      <c r="F536" s="650"/>
      <c r="G536" s="650"/>
      <c r="H536" s="649"/>
      <c r="I536" s="649"/>
      <c r="J536" s="651"/>
      <c r="K536" s="651"/>
      <c r="L536" s="648"/>
    </row>
    <row r="537" spans="1:12" ht="24" x14ac:dyDescent="0.2">
      <c r="A537" s="652">
        <v>1800</v>
      </c>
      <c r="B537" s="203" t="s">
        <v>12</v>
      </c>
      <c r="C537" s="207" t="s">
        <v>11</v>
      </c>
      <c r="D537" s="207" t="s">
        <v>280</v>
      </c>
      <c r="E537" s="207" t="s">
        <v>281</v>
      </c>
      <c r="F537" s="653" t="s">
        <v>8</v>
      </c>
      <c r="G537" s="653"/>
      <c r="H537" s="650"/>
      <c r="I537" s="650"/>
      <c r="J537" s="650"/>
      <c r="K537" s="650"/>
      <c r="L537" s="650"/>
    </row>
    <row r="538" spans="1:12" x14ac:dyDescent="0.2">
      <c r="A538" s="652"/>
      <c r="B538" s="651" t="s">
        <v>5314</v>
      </c>
      <c r="C538" s="654" t="s">
        <v>5315</v>
      </c>
      <c r="D538" s="655">
        <v>43530</v>
      </c>
      <c r="E538" s="651" t="s">
        <v>770</v>
      </c>
      <c r="F538" s="651" t="s">
        <v>771</v>
      </c>
      <c r="G538" s="651"/>
      <c r="H538" s="649" t="s">
        <v>286</v>
      </c>
      <c r="I538" s="649"/>
      <c r="J538" s="209" t="s">
        <v>287</v>
      </c>
      <c r="K538" s="209" t="s">
        <v>16</v>
      </c>
      <c r="L538" s="210">
        <v>451.13</v>
      </c>
    </row>
    <row r="539" spans="1:12" x14ac:dyDescent="0.2">
      <c r="A539" s="652"/>
      <c r="B539" s="651"/>
      <c r="C539" s="654"/>
      <c r="D539" s="655"/>
      <c r="E539" s="651"/>
      <c r="F539" s="651"/>
      <c r="G539" s="651"/>
      <c r="H539" s="649" t="s">
        <v>242</v>
      </c>
      <c r="I539" s="649"/>
      <c r="J539" s="209" t="s">
        <v>287</v>
      </c>
      <c r="K539" s="209" t="s">
        <v>16</v>
      </c>
      <c r="L539" s="210">
        <v>357.95</v>
      </c>
    </row>
    <row r="540" spans="1:12" ht="24" x14ac:dyDescent="0.2">
      <c r="A540" s="652"/>
      <c r="B540" s="203" t="s">
        <v>6</v>
      </c>
      <c r="C540" s="207" t="s">
        <v>5</v>
      </c>
      <c r="D540" s="207" t="s">
        <v>288</v>
      </c>
      <c r="E540" s="207" t="s">
        <v>289</v>
      </c>
      <c r="F540" s="650"/>
      <c r="G540" s="650"/>
      <c r="H540" s="649" t="s">
        <v>290</v>
      </c>
      <c r="I540" s="649"/>
      <c r="J540" s="651" t="s">
        <v>287</v>
      </c>
      <c r="K540" s="651" t="s">
        <v>287</v>
      </c>
      <c r="L540" s="648">
        <v>0</v>
      </c>
    </row>
    <row r="541" spans="1:12" ht="24" x14ac:dyDescent="0.2">
      <c r="A541" s="652"/>
      <c r="B541" s="209" t="s">
        <v>317</v>
      </c>
      <c r="C541" s="209" t="s">
        <v>771</v>
      </c>
      <c r="D541" s="211">
        <v>43534</v>
      </c>
      <c r="E541" s="209" t="s">
        <v>2190</v>
      </c>
      <c r="F541" s="650"/>
      <c r="G541" s="650"/>
      <c r="H541" s="649"/>
      <c r="I541" s="649"/>
      <c r="J541" s="651"/>
      <c r="K541" s="651"/>
      <c r="L541" s="648"/>
    </row>
  </sheetData>
  <mergeCells count="1598">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C11:C12"/>
    <mergeCell ref="F16:G18"/>
    <mergeCell ref="H16:I16"/>
    <mergeCell ref="H17:I18"/>
    <mergeCell ref="J17:J18"/>
    <mergeCell ref="K17:K18"/>
    <mergeCell ref="L17:L18"/>
    <mergeCell ref="J13:J14"/>
    <mergeCell ref="K13:K14"/>
    <mergeCell ref="L13:L14"/>
    <mergeCell ref="A15:A20"/>
    <mergeCell ref="F15:G15"/>
    <mergeCell ref="H15:L15"/>
    <mergeCell ref="B16:B18"/>
    <mergeCell ref="C16:C18"/>
    <mergeCell ref="D16:D18"/>
    <mergeCell ref="E16:E18"/>
    <mergeCell ref="K23:K24"/>
    <mergeCell ref="L23:L24"/>
    <mergeCell ref="D22:D24"/>
    <mergeCell ref="E22:E24"/>
    <mergeCell ref="F22:G24"/>
    <mergeCell ref="H22:I22"/>
    <mergeCell ref="F19:G20"/>
    <mergeCell ref="H19:I20"/>
    <mergeCell ref="J19:J20"/>
    <mergeCell ref="K19:K20"/>
    <mergeCell ref="L19:L20"/>
    <mergeCell ref="D33:D34"/>
    <mergeCell ref="E33:E34"/>
    <mergeCell ref="F33:G34"/>
    <mergeCell ref="H33:I33"/>
    <mergeCell ref="H34:I34"/>
    <mergeCell ref="F35:G36"/>
    <mergeCell ref="H35:I36"/>
    <mergeCell ref="F30:G31"/>
    <mergeCell ref="H30:I31"/>
    <mergeCell ref="J30:J31"/>
    <mergeCell ref="K30:K31"/>
    <mergeCell ref="L30:L31"/>
    <mergeCell ref="F21:G21"/>
    <mergeCell ref="H21:L21"/>
    <mergeCell ref="F25:G26"/>
    <mergeCell ref="H25:I26"/>
    <mergeCell ref="J25:J26"/>
    <mergeCell ref="K25:K26"/>
    <mergeCell ref="L25:L26"/>
    <mergeCell ref="A27:A31"/>
    <mergeCell ref="F27:G27"/>
    <mergeCell ref="H27:L27"/>
    <mergeCell ref="B28:B29"/>
    <mergeCell ref="C28:C29"/>
    <mergeCell ref="D28:D29"/>
    <mergeCell ref="E28:E29"/>
    <mergeCell ref="F28:G29"/>
    <mergeCell ref="H28:I28"/>
    <mergeCell ref="H29:I29"/>
    <mergeCell ref="F41:G42"/>
    <mergeCell ref="H41:I42"/>
    <mergeCell ref="J41:J42"/>
    <mergeCell ref="K41:K42"/>
    <mergeCell ref="L41:L42"/>
    <mergeCell ref="H23:I24"/>
    <mergeCell ref="J23:J24"/>
    <mergeCell ref="A21:A26"/>
    <mergeCell ref="B22:B24"/>
    <mergeCell ref="C22:C24"/>
    <mergeCell ref="F38:G40"/>
    <mergeCell ref="H38:I38"/>
    <mergeCell ref="H39:I40"/>
    <mergeCell ref="J39:J40"/>
    <mergeCell ref="K39:K40"/>
    <mergeCell ref="L39:L40"/>
    <mergeCell ref="J35:J36"/>
    <mergeCell ref="K35:K36"/>
    <mergeCell ref="L35:L36"/>
    <mergeCell ref="A37:A42"/>
    <mergeCell ref="F37:G37"/>
    <mergeCell ref="H37:L37"/>
    <mergeCell ref="B38:B40"/>
    <mergeCell ref="C38:C40"/>
    <mergeCell ref="D38:D40"/>
    <mergeCell ref="E38:E40"/>
    <mergeCell ref="A32:A36"/>
    <mergeCell ref="F32:G32"/>
    <mergeCell ref="H32:L32"/>
    <mergeCell ref="B33:B34"/>
    <mergeCell ref="C33:C34"/>
    <mergeCell ref="F49:G50"/>
    <mergeCell ref="H49:I49"/>
    <mergeCell ref="H50:I50"/>
    <mergeCell ref="F51:G52"/>
    <mergeCell ref="H51:I52"/>
    <mergeCell ref="J51:J52"/>
    <mergeCell ref="J46:J47"/>
    <mergeCell ref="K46:K47"/>
    <mergeCell ref="L46:L47"/>
    <mergeCell ref="A48:A52"/>
    <mergeCell ref="F48:G48"/>
    <mergeCell ref="H48:L48"/>
    <mergeCell ref="B49:B50"/>
    <mergeCell ref="C49:C50"/>
    <mergeCell ref="D49:D50"/>
    <mergeCell ref="E49:E50"/>
    <mergeCell ref="D44:D45"/>
    <mergeCell ref="E44:E45"/>
    <mergeCell ref="F44:G45"/>
    <mergeCell ref="H44:I44"/>
    <mergeCell ref="H45:I45"/>
    <mergeCell ref="F46:G47"/>
    <mergeCell ref="H46:I47"/>
    <mergeCell ref="A43:A47"/>
    <mergeCell ref="F43:G43"/>
    <mergeCell ref="H43:L43"/>
    <mergeCell ref="B44:B45"/>
    <mergeCell ref="C44:C45"/>
    <mergeCell ref="L56:L57"/>
    <mergeCell ref="A58:A62"/>
    <mergeCell ref="F58:G58"/>
    <mergeCell ref="H58:L58"/>
    <mergeCell ref="B59:B60"/>
    <mergeCell ref="C59:C60"/>
    <mergeCell ref="D59:D60"/>
    <mergeCell ref="E59:E60"/>
    <mergeCell ref="F59:G60"/>
    <mergeCell ref="H59:I59"/>
    <mergeCell ref="H54:I54"/>
    <mergeCell ref="H55:I55"/>
    <mergeCell ref="F56:G57"/>
    <mergeCell ref="H56:I57"/>
    <mergeCell ref="J56:J57"/>
    <mergeCell ref="K56:K57"/>
    <mergeCell ref="K51:K52"/>
    <mergeCell ref="L51:L52"/>
    <mergeCell ref="A53:A57"/>
    <mergeCell ref="F53:G53"/>
    <mergeCell ref="H53:L53"/>
    <mergeCell ref="B54:B55"/>
    <mergeCell ref="C54:C55"/>
    <mergeCell ref="D54:D55"/>
    <mergeCell ref="E54:E55"/>
    <mergeCell ref="F54:G55"/>
    <mergeCell ref="A68:A73"/>
    <mergeCell ref="F68:G68"/>
    <mergeCell ref="H68:L68"/>
    <mergeCell ref="B69:B71"/>
    <mergeCell ref="C69:C71"/>
    <mergeCell ref="A63:A67"/>
    <mergeCell ref="F63:G63"/>
    <mergeCell ref="H63:L63"/>
    <mergeCell ref="B64:B65"/>
    <mergeCell ref="C64:C65"/>
    <mergeCell ref="D64:D65"/>
    <mergeCell ref="E64:E65"/>
    <mergeCell ref="F64:G65"/>
    <mergeCell ref="H64:I64"/>
    <mergeCell ref="H65:I65"/>
    <mergeCell ref="H60:I60"/>
    <mergeCell ref="F61:G62"/>
    <mergeCell ref="H61:I62"/>
    <mergeCell ref="J61:J62"/>
    <mergeCell ref="K61:K62"/>
    <mergeCell ref="L61:L62"/>
    <mergeCell ref="K70:K71"/>
    <mergeCell ref="L70:L71"/>
    <mergeCell ref="F72:G73"/>
    <mergeCell ref="H72:I73"/>
    <mergeCell ref="J72:J73"/>
    <mergeCell ref="K72:K73"/>
    <mergeCell ref="L72:L73"/>
    <mergeCell ref="D69:D71"/>
    <mergeCell ref="E69:E71"/>
    <mergeCell ref="F69:G71"/>
    <mergeCell ref="H69:I69"/>
    <mergeCell ref="H70:I71"/>
    <mergeCell ref="J70:J71"/>
    <mergeCell ref="F66:G67"/>
    <mergeCell ref="H66:I67"/>
    <mergeCell ref="J66:J67"/>
    <mergeCell ref="K66:K67"/>
    <mergeCell ref="L66:L67"/>
    <mergeCell ref="D80:D81"/>
    <mergeCell ref="E80:E81"/>
    <mergeCell ref="F80:G81"/>
    <mergeCell ref="H80:I80"/>
    <mergeCell ref="H81:I81"/>
    <mergeCell ref="F82:G83"/>
    <mergeCell ref="H82:I83"/>
    <mergeCell ref="F77:G78"/>
    <mergeCell ref="H77:I78"/>
    <mergeCell ref="J77:J78"/>
    <mergeCell ref="K77:K78"/>
    <mergeCell ref="L77:L78"/>
    <mergeCell ref="A79:A83"/>
    <mergeCell ref="F79:G79"/>
    <mergeCell ref="H79:L79"/>
    <mergeCell ref="B80:B81"/>
    <mergeCell ref="C80:C81"/>
    <mergeCell ref="A74:A78"/>
    <mergeCell ref="F74:G74"/>
    <mergeCell ref="H74:L74"/>
    <mergeCell ref="B75:B76"/>
    <mergeCell ref="C75:C76"/>
    <mergeCell ref="D75:D76"/>
    <mergeCell ref="E75:E76"/>
    <mergeCell ref="F75:G76"/>
    <mergeCell ref="H75:I75"/>
    <mergeCell ref="H76:I76"/>
    <mergeCell ref="A90:A95"/>
    <mergeCell ref="F90:G90"/>
    <mergeCell ref="H90:L90"/>
    <mergeCell ref="B91:B93"/>
    <mergeCell ref="C91:C93"/>
    <mergeCell ref="F85:G87"/>
    <mergeCell ref="H85:I85"/>
    <mergeCell ref="H86:I87"/>
    <mergeCell ref="J86:J87"/>
    <mergeCell ref="K86:K87"/>
    <mergeCell ref="L86:L87"/>
    <mergeCell ref="J82:J83"/>
    <mergeCell ref="K82:K83"/>
    <mergeCell ref="L82:L83"/>
    <mergeCell ref="A84:A89"/>
    <mergeCell ref="F84:G84"/>
    <mergeCell ref="H84:L84"/>
    <mergeCell ref="B85:B87"/>
    <mergeCell ref="C85:C87"/>
    <mergeCell ref="D85:D87"/>
    <mergeCell ref="E85:E87"/>
    <mergeCell ref="H98:I99"/>
    <mergeCell ref="K92:K93"/>
    <mergeCell ref="L92:L93"/>
    <mergeCell ref="F94:G95"/>
    <mergeCell ref="H94:I95"/>
    <mergeCell ref="J94:J95"/>
    <mergeCell ref="K94:K95"/>
    <mergeCell ref="L94:L95"/>
    <mergeCell ref="D91:D93"/>
    <mergeCell ref="E91:E93"/>
    <mergeCell ref="F91:G93"/>
    <mergeCell ref="H91:I91"/>
    <mergeCell ref="H92:I93"/>
    <mergeCell ref="J92:J93"/>
    <mergeCell ref="F88:G89"/>
    <mergeCell ref="H88:I89"/>
    <mergeCell ref="J88:J89"/>
    <mergeCell ref="K88:K89"/>
    <mergeCell ref="L88:L89"/>
    <mergeCell ref="A107:A112"/>
    <mergeCell ref="F107:G107"/>
    <mergeCell ref="H107:L107"/>
    <mergeCell ref="B108:B110"/>
    <mergeCell ref="C108:C110"/>
    <mergeCell ref="A102:A106"/>
    <mergeCell ref="F102:G102"/>
    <mergeCell ref="H102:L102"/>
    <mergeCell ref="B103:B104"/>
    <mergeCell ref="C103:C104"/>
    <mergeCell ref="D103:D104"/>
    <mergeCell ref="E103:E104"/>
    <mergeCell ref="F103:G104"/>
    <mergeCell ref="H103:I103"/>
    <mergeCell ref="H104:I104"/>
    <mergeCell ref="J98:J99"/>
    <mergeCell ref="K98:K99"/>
    <mergeCell ref="L98:L99"/>
    <mergeCell ref="F100:G101"/>
    <mergeCell ref="H100:I101"/>
    <mergeCell ref="J100:J101"/>
    <mergeCell ref="K100:K101"/>
    <mergeCell ref="L100:L101"/>
    <mergeCell ref="A96:A101"/>
    <mergeCell ref="F96:G96"/>
    <mergeCell ref="H96:L96"/>
    <mergeCell ref="B97:B99"/>
    <mergeCell ref="C97:C99"/>
    <mergeCell ref="D97:D99"/>
    <mergeCell ref="E97:E99"/>
    <mergeCell ref="F97:G99"/>
    <mergeCell ref="H97:I97"/>
    <mergeCell ref="K109:K110"/>
    <mergeCell ref="L109:L110"/>
    <mergeCell ref="F111:G112"/>
    <mergeCell ref="H111:I112"/>
    <mergeCell ref="J111:J112"/>
    <mergeCell ref="K111:K112"/>
    <mergeCell ref="L111:L112"/>
    <mergeCell ref="D108:D110"/>
    <mergeCell ref="E108:E110"/>
    <mergeCell ref="F108:G110"/>
    <mergeCell ref="H108:I108"/>
    <mergeCell ref="H109:I110"/>
    <mergeCell ref="J109:J110"/>
    <mergeCell ref="F105:G106"/>
    <mergeCell ref="H105:I106"/>
    <mergeCell ref="J105:J106"/>
    <mergeCell ref="K105:K106"/>
    <mergeCell ref="L105:L106"/>
    <mergeCell ref="D119:D120"/>
    <mergeCell ref="E119:E120"/>
    <mergeCell ref="F119:G120"/>
    <mergeCell ref="H119:I119"/>
    <mergeCell ref="H120:I120"/>
    <mergeCell ref="F121:G122"/>
    <mergeCell ref="H121:I122"/>
    <mergeCell ref="F116:G117"/>
    <mergeCell ref="H116:I117"/>
    <mergeCell ref="J116:J117"/>
    <mergeCell ref="K116:K117"/>
    <mergeCell ref="L116:L117"/>
    <mergeCell ref="A118:A122"/>
    <mergeCell ref="F118:G118"/>
    <mergeCell ref="H118:L118"/>
    <mergeCell ref="B119:B120"/>
    <mergeCell ref="C119:C120"/>
    <mergeCell ref="A113:A117"/>
    <mergeCell ref="F113:G113"/>
    <mergeCell ref="H113:L113"/>
    <mergeCell ref="B114:B115"/>
    <mergeCell ref="C114:C115"/>
    <mergeCell ref="D114:D115"/>
    <mergeCell ref="E114:E115"/>
    <mergeCell ref="F114:G115"/>
    <mergeCell ref="H114:I114"/>
    <mergeCell ref="H115:I115"/>
    <mergeCell ref="K126:K127"/>
    <mergeCell ref="L126:L127"/>
    <mergeCell ref="A128:A132"/>
    <mergeCell ref="F128:G128"/>
    <mergeCell ref="H128:L128"/>
    <mergeCell ref="B129:B130"/>
    <mergeCell ref="C129:C130"/>
    <mergeCell ref="D129:D130"/>
    <mergeCell ref="E129:E130"/>
    <mergeCell ref="F129:G130"/>
    <mergeCell ref="F124:G125"/>
    <mergeCell ref="H124:I124"/>
    <mergeCell ref="H125:I125"/>
    <mergeCell ref="F126:G127"/>
    <mergeCell ref="H126:I127"/>
    <mergeCell ref="J126:J127"/>
    <mergeCell ref="J121:J122"/>
    <mergeCell ref="K121:K122"/>
    <mergeCell ref="L121:L122"/>
    <mergeCell ref="A123:A127"/>
    <mergeCell ref="F123:G123"/>
    <mergeCell ref="H123:L123"/>
    <mergeCell ref="B124:B125"/>
    <mergeCell ref="C124:C125"/>
    <mergeCell ref="D124:D125"/>
    <mergeCell ref="E124:E125"/>
    <mergeCell ref="H135:I135"/>
    <mergeCell ref="F136:G137"/>
    <mergeCell ref="H136:I137"/>
    <mergeCell ref="J136:J137"/>
    <mergeCell ref="K136:K137"/>
    <mergeCell ref="L136:L137"/>
    <mergeCell ref="L131:L132"/>
    <mergeCell ref="A133:A137"/>
    <mergeCell ref="F133:G133"/>
    <mergeCell ref="H133:L133"/>
    <mergeCell ref="B134:B135"/>
    <mergeCell ref="C134:C135"/>
    <mergeCell ref="D134:D135"/>
    <mergeCell ref="E134:E135"/>
    <mergeCell ref="F134:G135"/>
    <mergeCell ref="H134:I134"/>
    <mergeCell ref="H129:I129"/>
    <mergeCell ref="H130:I130"/>
    <mergeCell ref="F131:G132"/>
    <mergeCell ref="H131:I132"/>
    <mergeCell ref="J131:J132"/>
    <mergeCell ref="K131:K132"/>
    <mergeCell ref="F141:G142"/>
    <mergeCell ref="H141:I142"/>
    <mergeCell ref="J141:J142"/>
    <mergeCell ref="K141:K142"/>
    <mergeCell ref="L141:L142"/>
    <mergeCell ref="A143:A147"/>
    <mergeCell ref="F143:G143"/>
    <mergeCell ref="H143:L143"/>
    <mergeCell ref="B144:B145"/>
    <mergeCell ref="C144:C145"/>
    <mergeCell ref="A138:A142"/>
    <mergeCell ref="F138:G138"/>
    <mergeCell ref="H138:L138"/>
    <mergeCell ref="B139:B140"/>
    <mergeCell ref="C139:C140"/>
    <mergeCell ref="D139:D140"/>
    <mergeCell ref="E139:E140"/>
    <mergeCell ref="F139:G140"/>
    <mergeCell ref="H139:I139"/>
    <mergeCell ref="H140:I140"/>
    <mergeCell ref="J146:J147"/>
    <mergeCell ref="K146:K147"/>
    <mergeCell ref="L146:L147"/>
    <mergeCell ref="A148:A152"/>
    <mergeCell ref="F148:G148"/>
    <mergeCell ref="H148:L148"/>
    <mergeCell ref="B149:B150"/>
    <mergeCell ref="C149:C150"/>
    <mergeCell ref="D149:D150"/>
    <mergeCell ref="E149:E150"/>
    <mergeCell ref="D144:D145"/>
    <mergeCell ref="E144:E145"/>
    <mergeCell ref="F144:G145"/>
    <mergeCell ref="H144:I144"/>
    <mergeCell ref="H145:I145"/>
    <mergeCell ref="F146:G147"/>
    <mergeCell ref="H146:I147"/>
    <mergeCell ref="H154:I154"/>
    <mergeCell ref="H155:I155"/>
    <mergeCell ref="F156:G157"/>
    <mergeCell ref="H156:I157"/>
    <mergeCell ref="J156:J157"/>
    <mergeCell ref="K156:K157"/>
    <mergeCell ref="K151:K152"/>
    <mergeCell ref="L151:L152"/>
    <mergeCell ref="A153:A157"/>
    <mergeCell ref="F153:G153"/>
    <mergeCell ref="H153:L153"/>
    <mergeCell ref="B154:B155"/>
    <mergeCell ref="C154:C155"/>
    <mergeCell ref="D154:D155"/>
    <mergeCell ref="E154:E155"/>
    <mergeCell ref="F154:G155"/>
    <mergeCell ref="F149:G150"/>
    <mergeCell ref="H149:I149"/>
    <mergeCell ref="H150:I150"/>
    <mergeCell ref="F151:G152"/>
    <mergeCell ref="H151:I152"/>
    <mergeCell ref="J151:J152"/>
    <mergeCell ref="F172:G173"/>
    <mergeCell ref="H172:I173"/>
    <mergeCell ref="J172:J173"/>
    <mergeCell ref="K172:K173"/>
    <mergeCell ref="L172:L173"/>
    <mergeCell ref="D169:D171"/>
    <mergeCell ref="E169:E171"/>
    <mergeCell ref="F169:G171"/>
    <mergeCell ref="H169:I169"/>
    <mergeCell ref="L156:L157"/>
    <mergeCell ref="A158:A162"/>
    <mergeCell ref="F158:G158"/>
    <mergeCell ref="H158:L158"/>
    <mergeCell ref="B159:B160"/>
    <mergeCell ref="C159:C160"/>
    <mergeCell ref="D159:D160"/>
    <mergeCell ref="E159:E160"/>
    <mergeCell ref="F159:G160"/>
    <mergeCell ref="H159:I159"/>
    <mergeCell ref="A163:A167"/>
    <mergeCell ref="F163:G163"/>
    <mergeCell ref="H163:L163"/>
    <mergeCell ref="B164:B165"/>
    <mergeCell ref="C164:C165"/>
    <mergeCell ref="D164:D165"/>
    <mergeCell ref="E164:E165"/>
    <mergeCell ref="F164:G165"/>
    <mergeCell ref="H164:I164"/>
    <mergeCell ref="H165:I165"/>
    <mergeCell ref="H160:I160"/>
    <mergeCell ref="F161:G162"/>
    <mergeCell ref="H161:I162"/>
    <mergeCell ref="J161:J162"/>
    <mergeCell ref="K161:K162"/>
    <mergeCell ref="L161:L162"/>
    <mergeCell ref="K170:K171"/>
    <mergeCell ref="L170:L171"/>
    <mergeCell ref="H170:I171"/>
    <mergeCell ref="J170:J171"/>
    <mergeCell ref="F166:G167"/>
    <mergeCell ref="H166:I167"/>
    <mergeCell ref="J166:J167"/>
    <mergeCell ref="K166:K167"/>
    <mergeCell ref="L166:L167"/>
    <mergeCell ref="F177:G178"/>
    <mergeCell ref="H177:I178"/>
    <mergeCell ref="J177:J178"/>
    <mergeCell ref="K177:K178"/>
    <mergeCell ref="L177:L178"/>
    <mergeCell ref="A179:A184"/>
    <mergeCell ref="F179:G179"/>
    <mergeCell ref="H179:L179"/>
    <mergeCell ref="B180:B182"/>
    <mergeCell ref="C180:C182"/>
    <mergeCell ref="A174:A178"/>
    <mergeCell ref="F174:G174"/>
    <mergeCell ref="H174:L174"/>
    <mergeCell ref="B175:B176"/>
    <mergeCell ref="C175:C176"/>
    <mergeCell ref="D175:D176"/>
    <mergeCell ref="E175:E176"/>
    <mergeCell ref="F175:G176"/>
    <mergeCell ref="H175:I175"/>
    <mergeCell ref="H176:I176"/>
    <mergeCell ref="A168:A173"/>
    <mergeCell ref="F168:G168"/>
    <mergeCell ref="H168:L168"/>
    <mergeCell ref="B169:B171"/>
    <mergeCell ref="C169:C171"/>
    <mergeCell ref="A190:A195"/>
    <mergeCell ref="F190:G190"/>
    <mergeCell ref="H190:L190"/>
    <mergeCell ref="B191:B193"/>
    <mergeCell ref="C191:C193"/>
    <mergeCell ref="A185:A189"/>
    <mergeCell ref="F185:G185"/>
    <mergeCell ref="H185:L185"/>
    <mergeCell ref="B186:B187"/>
    <mergeCell ref="C186:C187"/>
    <mergeCell ref="D186:D187"/>
    <mergeCell ref="E186:E187"/>
    <mergeCell ref="F186:G187"/>
    <mergeCell ref="H186:I186"/>
    <mergeCell ref="H187:I187"/>
    <mergeCell ref="K181:K182"/>
    <mergeCell ref="L181:L182"/>
    <mergeCell ref="F183:G184"/>
    <mergeCell ref="H183:I184"/>
    <mergeCell ref="J183:J184"/>
    <mergeCell ref="K183:K184"/>
    <mergeCell ref="L183:L184"/>
    <mergeCell ref="D180:D182"/>
    <mergeCell ref="E180:E182"/>
    <mergeCell ref="F180:G182"/>
    <mergeCell ref="H180:I180"/>
    <mergeCell ref="H181:I182"/>
    <mergeCell ref="J181:J182"/>
    <mergeCell ref="K192:K193"/>
    <mergeCell ref="L192:L193"/>
    <mergeCell ref="F194:G195"/>
    <mergeCell ref="H194:I195"/>
    <mergeCell ref="J194:J195"/>
    <mergeCell ref="K194:K195"/>
    <mergeCell ref="L194:L195"/>
    <mergeCell ref="D191:D193"/>
    <mergeCell ref="E191:E193"/>
    <mergeCell ref="F191:G193"/>
    <mergeCell ref="H191:I191"/>
    <mergeCell ref="H192:I193"/>
    <mergeCell ref="J192:J193"/>
    <mergeCell ref="F188:G189"/>
    <mergeCell ref="H188:I189"/>
    <mergeCell ref="J188:J189"/>
    <mergeCell ref="K188:K189"/>
    <mergeCell ref="L188:L189"/>
    <mergeCell ref="H204:I205"/>
    <mergeCell ref="J198:J199"/>
    <mergeCell ref="K198:K199"/>
    <mergeCell ref="L198:L199"/>
    <mergeCell ref="F200:G201"/>
    <mergeCell ref="H200:I201"/>
    <mergeCell ref="J200:J201"/>
    <mergeCell ref="K200:K201"/>
    <mergeCell ref="L200:L201"/>
    <mergeCell ref="A196:A201"/>
    <mergeCell ref="F196:G196"/>
    <mergeCell ref="H196:L196"/>
    <mergeCell ref="B197:B199"/>
    <mergeCell ref="C197:C199"/>
    <mergeCell ref="D197:D199"/>
    <mergeCell ref="E197:E199"/>
    <mergeCell ref="F197:G199"/>
    <mergeCell ref="H197:I197"/>
    <mergeCell ref="H198:I199"/>
    <mergeCell ref="A213:A218"/>
    <mergeCell ref="F213:G213"/>
    <mergeCell ref="H213:L213"/>
    <mergeCell ref="B214:B216"/>
    <mergeCell ref="C214:C216"/>
    <mergeCell ref="A208:A212"/>
    <mergeCell ref="F208:G208"/>
    <mergeCell ref="H208:L208"/>
    <mergeCell ref="B209:B210"/>
    <mergeCell ref="C209:C210"/>
    <mergeCell ref="D209:D210"/>
    <mergeCell ref="E209:E210"/>
    <mergeCell ref="F209:G210"/>
    <mergeCell ref="H209:I209"/>
    <mergeCell ref="H210:I210"/>
    <mergeCell ref="J204:J205"/>
    <mergeCell ref="K204:K205"/>
    <mergeCell ref="L204:L205"/>
    <mergeCell ref="F206:G207"/>
    <mergeCell ref="H206:I207"/>
    <mergeCell ref="J206:J207"/>
    <mergeCell ref="K206:K207"/>
    <mergeCell ref="L206:L207"/>
    <mergeCell ref="A202:A207"/>
    <mergeCell ref="F202:G202"/>
    <mergeCell ref="H202:L202"/>
    <mergeCell ref="B203:B205"/>
    <mergeCell ref="C203:C205"/>
    <mergeCell ref="D203:D205"/>
    <mergeCell ref="E203:E205"/>
    <mergeCell ref="F203:G205"/>
    <mergeCell ref="H203:I203"/>
    <mergeCell ref="K215:K216"/>
    <mergeCell ref="L215:L216"/>
    <mergeCell ref="F217:G218"/>
    <mergeCell ref="H217:I218"/>
    <mergeCell ref="J217:J218"/>
    <mergeCell ref="K217:K218"/>
    <mergeCell ref="L217:L218"/>
    <mergeCell ref="D214:D216"/>
    <mergeCell ref="E214:E216"/>
    <mergeCell ref="F214:G216"/>
    <mergeCell ref="H214:I214"/>
    <mergeCell ref="H215:I216"/>
    <mergeCell ref="J215:J216"/>
    <mergeCell ref="F211:G212"/>
    <mergeCell ref="H211:I212"/>
    <mergeCell ref="J211:J212"/>
    <mergeCell ref="K211:K212"/>
    <mergeCell ref="L211:L212"/>
    <mergeCell ref="F222:G223"/>
    <mergeCell ref="H222:I223"/>
    <mergeCell ref="J222:J223"/>
    <mergeCell ref="K222:K223"/>
    <mergeCell ref="L222:L223"/>
    <mergeCell ref="A224:A228"/>
    <mergeCell ref="F224:G224"/>
    <mergeCell ref="H224:L224"/>
    <mergeCell ref="B225:B226"/>
    <mergeCell ref="C225:C226"/>
    <mergeCell ref="A219:A223"/>
    <mergeCell ref="F219:G219"/>
    <mergeCell ref="H219:L219"/>
    <mergeCell ref="B220:B221"/>
    <mergeCell ref="C220:C221"/>
    <mergeCell ref="D220:D221"/>
    <mergeCell ref="E220:E221"/>
    <mergeCell ref="F220:G221"/>
    <mergeCell ref="H220:I220"/>
    <mergeCell ref="H221:I221"/>
    <mergeCell ref="J227:J228"/>
    <mergeCell ref="K227:K228"/>
    <mergeCell ref="L227:L228"/>
    <mergeCell ref="D225:D226"/>
    <mergeCell ref="E225:E226"/>
    <mergeCell ref="F225:G226"/>
    <mergeCell ref="H225:I225"/>
    <mergeCell ref="H226:I226"/>
    <mergeCell ref="F227:G228"/>
    <mergeCell ref="H227:I228"/>
    <mergeCell ref="H235:I235"/>
    <mergeCell ref="H236:I236"/>
    <mergeCell ref="F237:G238"/>
    <mergeCell ref="H237:I238"/>
    <mergeCell ref="J237:J238"/>
    <mergeCell ref="K237:K238"/>
    <mergeCell ref="K232:K233"/>
    <mergeCell ref="L232:L233"/>
    <mergeCell ref="A234:A238"/>
    <mergeCell ref="F234:G234"/>
    <mergeCell ref="H234:L234"/>
    <mergeCell ref="B235:B236"/>
    <mergeCell ref="C235:C236"/>
    <mergeCell ref="D235:D236"/>
    <mergeCell ref="E235:E236"/>
    <mergeCell ref="F235:G236"/>
    <mergeCell ref="F230:G231"/>
    <mergeCell ref="H230:I230"/>
    <mergeCell ref="H231:I231"/>
    <mergeCell ref="F232:G233"/>
    <mergeCell ref="H232:I233"/>
    <mergeCell ref="J232:J233"/>
    <mergeCell ref="H241:I242"/>
    <mergeCell ref="J241:J242"/>
    <mergeCell ref="K241:K242"/>
    <mergeCell ref="L241:L242"/>
    <mergeCell ref="F243:G244"/>
    <mergeCell ref="H243:I244"/>
    <mergeCell ref="J243:J244"/>
    <mergeCell ref="K243:K244"/>
    <mergeCell ref="L243:L244"/>
    <mergeCell ref="L237:L238"/>
    <mergeCell ref="A239:A244"/>
    <mergeCell ref="F239:G239"/>
    <mergeCell ref="H239:L239"/>
    <mergeCell ref="B240:B242"/>
    <mergeCell ref="C240:C242"/>
    <mergeCell ref="D240:D242"/>
    <mergeCell ref="E240:E242"/>
    <mergeCell ref="F240:G242"/>
    <mergeCell ref="H240:I240"/>
    <mergeCell ref="A229:A233"/>
    <mergeCell ref="F229:G229"/>
    <mergeCell ref="H229:L229"/>
    <mergeCell ref="B230:B231"/>
    <mergeCell ref="C230:C231"/>
    <mergeCell ref="D230:D231"/>
    <mergeCell ref="E230:E231"/>
    <mergeCell ref="D251:D252"/>
    <mergeCell ref="E251:E252"/>
    <mergeCell ref="F251:G252"/>
    <mergeCell ref="H251:I251"/>
    <mergeCell ref="H252:I252"/>
    <mergeCell ref="F253:G254"/>
    <mergeCell ref="H253:I254"/>
    <mergeCell ref="F248:G249"/>
    <mergeCell ref="H248:I249"/>
    <mergeCell ref="J248:J249"/>
    <mergeCell ref="K248:K249"/>
    <mergeCell ref="L248:L249"/>
    <mergeCell ref="A250:A254"/>
    <mergeCell ref="F250:G250"/>
    <mergeCell ref="H250:L250"/>
    <mergeCell ref="B251:B252"/>
    <mergeCell ref="C251:C252"/>
    <mergeCell ref="A245:A249"/>
    <mergeCell ref="F245:G245"/>
    <mergeCell ref="H245:L245"/>
    <mergeCell ref="B246:B247"/>
    <mergeCell ref="C246:C247"/>
    <mergeCell ref="D246:D247"/>
    <mergeCell ref="E246:E247"/>
    <mergeCell ref="F246:G247"/>
    <mergeCell ref="H246:I246"/>
    <mergeCell ref="H247:I247"/>
    <mergeCell ref="K258:K259"/>
    <mergeCell ref="L258:L259"/>
    <mergeCell ref="A260:A264"/>
    <mergeCell ref="F260:G260"/>
    <mergeCell ref="H260:L260"/>
    <mergeCell ref="B261:B262"/>
    <mergeCell ref="C261:C262"/>
    <mergeCell ref="D261:D262"/>
    <mergeCell ref="E261:E262"/>
    <mergeCell ref="F261:G262"/>
    <mergeCell ref="F256:G257"/>
    <mergeCell ref="H256:I256"/>
    <mergeCell ref="H257:I257"/>
    <mergeCell ref="F258:G259"/>
    <mergeCell ref="H258:I259"/>
    <mergeCell ref="J258:J259"/>
    <mergeCell ref="J253:J254"/>
    <mergeCell ref="K253:K254"/>
    <mergeCell ref="L253:L254"/>
    <mergeCell ref="A255:A259"/>
    <mergeCell ref="F255:G255"/>
    <mergeCell ref="H255:L255"/>
    <mergeCell ref="B256:B257"/>
    <mergeCell ref="C256:C257"/>
    <mergeCell ref="D256:D257"/>
    <mergeCell ref="E256:E257"/>
    <mergeCell ref="H267:I267"/>
    <mergeCell ref="F268:G269"/>
    <mergeCell ref="H268:I269"/>
    <mergeCell ref="J268:J269"/>
    <mergeCell ref="K268:K269"/>
    <mergeCell ref="L268:L269"/>
    <mergeCell ref="L263:L264"/>
    <mergeCell ref="A265:A269"/>
    <mergeCell ref="F265:G265"/>
    <mergeCell ref="H265:L265"/>
    <mergeCell ref="B266:B267"/>
    <mergeCell ref="C266:C267"/>
    <mergeCell ref="D266:D267"/>
    <mergeCell ref="E266:E267"/>
    <mergeCell ref="F266:G267"/>
    <mergeCell ref="H266:I266"/>
    <mergeCell ref="H261:I261"/>
    <mergeCell ref="H262:I262"/>
    <mergeCell ref="F263:G264"/>
    <mergeCell ref="H263:I264"/>
    <mergeCell ref="J263:J264"/>
    <mergeCell ref="K263:K264"/>
    <mergeCell ref="D276:D277"/>
    <mergeCell ref="E276:E277"/>
    <mergeCell ref="F276:G277"/>
    <mergeCell ref="H276:I276"/>
    <mergeCell ref="H277:I277"/>
    <mergeCell ref="F278:G279"/>
    <mergeCell ref="H278:I279"/>
    <mergeCell ref="F273:G274"/>
    <mergeCell ref="H273:I274"/>
    <mergeCell ref="J273:J274"/>
    <mergeCell ref="K273:K274"/>
    <mergeCell ref="L273:L274"/>
    <mergeCell ref="A275:A279"/>
    <mergeCell ref="F275:G275"/>
    <mergeCell ref="H275:L275"/>
    <mergeCell ref="B276:B277"/>
    <mergeCell ref="C276:C277"/>
    <mergeCell ref="A270:A274"/>
    <mergeCell ref="F270:G270"/>
    <mergeCell ref="H270:L270"/>
    <mergeCell ref="B271:B272"/>
    <mergeCell ref="C271:C272"/>
    <mergeCell ref="D271:D272"/>
    <mergeCell ref="E271:E272"/>
    <mergeCell ref="F271:G272"/>
    <mergeCell ref="H271:I271"/>
    <mergeCell ref="H272:I272"/>
    <mergeCell ref="K283:K284"/>
    <mergeCell ref="L283:L284"/>
    <mergeCell ref="A285:A289"/>
    <mergeCell ref="F285:G285"/>
    <mergeCell ref="H285:L285"/>
    <mergeCell ref="B286:B287"/>
    <mergeCell ref="C286:C287"/>
    <mergeCell ref="D286:D287"/>
    <mergeCell ref="E286:E287"/>
    <mergeCell ref="F286:G287"/>
    <mergeCell ref="F281:G282"/>
    <mergeCell ref="H281:I281"/>
    <mergeCell ref="H282:I282"/>
    <mergeCell ref="F283:G284"/>
    <mergeCell ref="H283:I284"/>
    <mergeCell ref="J283:J284"/>
    <mergeCell ref="J278:J279"/>
    <mergeCell ref="K278:K279"/>
    <mergeCell ref="L278:L279"/>
    <mergeCell ref="A280:A284"/>
    <mergeCell ref="F280:G280"/>
    <mergeCell ref="H280:L280"/>
    <mergeCell ref="B281:B282"/>
    <mergeCell ref="C281:C282"/>
    <mergeCell ref="D281:D282"/>
    <mergeCell ref="E281:E282"/>
    <mergeCell ref="H292:I292"/>
    <mergeCell ref="F293:G294"/>
    <mergeCell ref="H293:I294"/>
    <mergeCell ref="J293:J294"/>
    <mergeCell ref="K293:K294"/>
    <mergeCell ref="L293:L294"/>
    <mergeCell ref="L288:L289"/>
    <mergeCell ref="A290:A294"/>
    <mergeCell ref="F290:G290"/>
    <mergeCell ref="H290:L290"/>
    <mergeCell ref="B291:B292"/>
    <mergeCell ref="C291:C292"/>
    <mergeCell ref="D291:D292"/>
    <mergeCell ref="E291:E292"/>
    <mergeCell ref="F291:G292"/>
    <mergeCell ref="H291:I291"/>
    <mergeCell ref="H286:I286"/>
    <mergeCell ref="H287:I287"/>
    <mergeCell ref="F288:G289"/>
    <mergeCell ref="H288:I289"/>
    <mergeCell ref="J288:J289"/>
    <mergeCell ref="K288:K289"/>
    <mergeCell ref="D301:D302"/>
    <mergeCell ref="E301:E302"/>
    <mergeCell ref="F301:G302"/>
    <mergeCell ref="H301:I301"/>
    <mergeCell ref="H302:I302"/>
    <mergeCell ref="F303:G304"/>
    <mergeCell ref="H303:I304"/>
    <mergeCell ref="F298:G299"/>
    <mergeCell ref="H298:I299"/>
    <mergeCell ref="J298:J299"/>
    <mergeCell ref="K298:K299"/>
    <mergeCell ref="L298:L299"/>
    <mergeCell ref="A300:A304"/>
    <mergeCell ref="F300:G300"/>
    <mergeCell ref="H300:L300"/>
    <mergeCell ref="B301:B302"/>
    <mergeCell ref="C301:C302"/>
    <mergeCell ref="A295:A299"/>
    <mergeCell ref="F295:G295"/>
    <mergeCell ref="H295:L295"/>
    <mergeCell ref="B296:B297"/>
    <mergeCell ref="C296:C297"/>
    <mergeCell ref="D296:D297"/>
    <mergeCell ref="E296:E297"/>
    <mergeCell ref="F296:G297"/>
    <mergeCell ref="H296:I296"/>
    <mergeCell ref="H297:I297"/>
    <mergeCell ref="A312:A318"/>
    <mergeCell ref="F312:G312"/>
    <mergeCell ref="H312:L312"/>
    <mergeCell ref="B313:B316"/>
    <mergeCell ref="C313:C316"/>
    <mergeCell ref="F306:G309"/>
    <mergeCell ref="H306:I306"/>
    <mergeCell ref="H307:I309"/>
    <mergeCell ref="J307:J309"/>
    <mergeCell ref="K307:K309"/>
    <mergeCell ref="L307:L309"/>
    <mergeCell ref="J303:J304"/>
    <mergeCell ref="K303:K304"/>
    <mergeCell ref="L303:L304"/>
    <mergeCell ref="A305:A311"/>
    <mergeCell ref="F305:G305"/>
    <mergeCell ref="H305:L305"/>
    <mergeCell ref="B306:B309"/>
    <mergeCell ref="C306:C309"/>
    <mergeCell ref="D306:D309"/>
    <mergeCell ref="E306:E309"/>
    <mergeCell ref="H321:I322"/>
    <mergeCell ref="K314:K316"/>
    <mergeCell ref="L314:L316"/>
    <mergeCell ref="F317:G318"/>
    <mergeCell ref="H317:I318"/>
    <mergeCell ref="J317:J318"/>
    <mergeCell ref="K317:K318"/>
    <mergeCell ref="L317:L318"/>
    <mergeCell ref="D313:D316"/>
    <mergeCell ref="E313:E316"/>
    <mergeCell ref="F313:G316"/>
    <mergeCell ref="H313:I313"/>
    <mergeCell ref="H314:I316"/>
    <mergeCell ref="J314:J316"/>
    <mergeCell ref="F310:G311"/>
    <mergeCell ref="H310:I311"/>
    <mergeCell ref="J310:J311"/>
    <mergeCell ref="K310:K311"/>
    <mergeCell ref="L310:L311"/>
    <mergeCell ref="A330:A335"/>
    <mergeCell ref="F330:G330"/>
    <mergeCell ref="H330:L330"/>
    <mergeCell ref="B331:B333"/>
    <mergeCell ref="C331:C333"/>
    <mergeCell ref="A325:A329"/>
    <mergeCell ref="F325:G325"/>
    <mergeCell ref="H325:L325"/>
    <mergeCell ref="B326:B327"/>
    <mergeCell ref="C326:C327"/>
    <mergeCell ref="D326:D327"/>
    <mergeCell ref="E326:E327"/>
    <mergeCell ref="F326:G327"/>
    <mergeCell ref="H326:I326"/>
    <mergeCell ref="H327:I327"/>
    <mergeCell ref="J321:J322"/>
    <mergeCell ref="K321:K322"/>
    <mergeCell ref="L321:L322"/>
    <mergeCell ref="F323:G324"/>
    <mergeCell ref="H323:I324"/>
    <mergeCell ref="J323:J324"/>
    <mergeCell ref="K323:K324"/>
    <mergeCell ref="L323:L324"/>
    <mergeCell ref="A319:A324"/>
    <mergeCell ref="F319:G319"/>
    <mergeCell ref="H319:L319"/>
    <mergeCell ref="B320:B322"/>
    <mergeCell ref="C320:C322"/>
    <mergeCell ref="D320:D322"/>
    <mergeCell ref="E320:E322"/>
    <mergeCell ref="F320:G322"/>
    <mergeCell ref="H320:I320"/>
    <mergeCell ref="K332:K333"/>
    <mergeCell ref="L332:L333"/>
    <mergeCell ref="F334:G335"/>
    <mergeCell ref="H334:I335"/>
    <mergeCell ref="J334:J335"/>
    <mergeCell ref="K334:K335"/>
    <mergeCell ref="L334:L335"/>
    <mergeCell ref="D331:D333"/>
    <mergeCell ref="E331:E333"/>
    <mergeCell ref="F331:G333"/>
    <mergeCell ref="H331:I331"/>
    <mergeCell ref="H332:I333"/>
    <mergeCell ref="J332:J333"/>
    <mergeCell ref="F328:G329"/>
    <mergeCell ref="H328:I329"/>
    <mergeCell ref="J328:J329"/>
    <mergeCell ref="K328:K329"/>
    <mergeCell ref="L328:L329"/>
    <mergeCell ref="D342:D343"/>
    <mergeCell ref="E342:E343"/>
    <mergeCell ref="F342:G343"/>
    <mergeCell ref="H342:I342"/>
    <mergeCell ref="H343:I343"/>
    <mergeCell ref="F344:G345"/>
    <mergeCell ref="H344:I345"/>
    <mergeCell ref="F339:G340"/>
    <mergeCell ref="H339:I340"/>
    <mergeCell ref="J339:J340"/>
    <mergeCell ref="K339:K340"/>
    <mergeCell ref="L339:L340"/>
    <mergeCell ref="A341:A345"/>
    <mergeCell ref="F341:G341"/>
    <mergeCell ref="H341:L341"/>
    <mergeCell ref="B342:B343"/>
    <mergeCell ref="C342:C343"/>
    <mergeCell ref="A336:A340"/>
    <mergeCell ref="F336:G336"/>
    <mergeCell ref="H336:L336"/>
    <mergeCell ref="B337:B338"/>
    <mergeCell ref="C337:C338"/>
    <mergeCell ref="D337:D338"/>
    <mergeCell ref="E337:E338"/>
    <mergeCell ref="F337:G338"/>
    <mergeCell ref="H337:I337"/>
    <mergeCell ref="H338:I338"/>
    <mergeCell ref="K349:K350"/>
    <mergeCell ref="L349:L350"/>
    <mergeCell ref="A351:A355"/>
    <mergeCell ref="F351:G351"/>
    <mergeCell ref="H351:L351"/>
    <mergeCell ref="B352:B353"/>
    <mergeCell ref="C352:C353"/>
    <mergeCell ref="D352:D353"/>
    <mergeCell ref="E352:E353"/>
    <mergeCell ref="F352:G353"/>
    <mergeCell ref="F347:G348"/>
    <mergeCell ref="H347:I347"/>
    <mergeCell ref="H348:I348"/>
    <mergeCell ref="F349:G350"/>
    <mergeCell ref="H349:I350"/>
    <mergeCell ref="J349:J350"/>
    <mergeCell ref="J344:J345"/>
    <mergeCell ref="K344:K345"/>
    <mergeCell ref="L344:L345"/>
    <mergeCell ref="A346:A350"/>
    <mergeCell ref="F346:G346"/>
    <mergeCell ref="H346:L346"/>
    <mergeCell ref="B347:B348"/>
    <mergeCell ref="C347:C348"/>
    <mergeCell ref="D347:D348"/>
    <mergeCell ref="E347:E348"/>
    <mergeCell ref="H358:I358"/>
    <mergeCell ref="F359:G360"/>
    <mergeCell ref="H359:I360"/>
    <mergeCell ref="J359:J360"/>
    <mergeCell ref="K359:K360"/>
    <mergeCell ref="L359:L360"/>
    <mergeCell ref="L354:L355"/>
    <mergeCell ref="A356:A360"/>
    <mergeCell ref="F356:G356"/>
    <mergeCell ref="H356:L356"/>
    <mergeCell ref="B357:B358"/>
    <mergeCell ref="C357:C358"/>
    <mergeCell ref="D357:D358"/>
    <mergeCell ref="E357:E358"/>
    <mergeCell ref="F357:G358"/>
    <mergeCell ref="H357:I357"/>
    <mergeCell ref="H352:I352"/>
    <mergeCell ref="H353:I353"/>
    <mergeCell ref="F354:G355"/>
    <mergeCell ref="H354:I355"/>
    <mergeCell ref="J354:J355"/>
    <mergeCell ref="K354:K355"/>
    <mergeCell ref="F364:G365"/>
    <mergeCell ref="H364:I365"/>
    <mergeCell ref="J364:J365"/>
    <mergeCell ref="K364:K365"/>
    <mergeCell ref="L364:L365"/>
    <mergeCell ref="A366:A370"/>
    <mergeCell ref="F366:G366"/>
    <mergeCell ref="H366:L366"/>
    <mergeCell ref="B367:B368"/>
    <mergeCell ref="C367:C368"/>
    <mergeCell ref="A361:A365"/>
    <mergeCell ref="F361:G361"/>
    <mergeCell ref="H361:L361"/>
    <mergeCell ref="B362:B363"/>
    <mergeCell ref="C362:C363"/>
    <mergeCell ref="D362:D363"/>
    <mergeCell ref="E362:E363"/>
    <mergeCell ref="F362:G363"/>
    <mergeCell ref="H362:I362"/>
    <mergeCell ref="H363:I363"/>
    <mergeCell ref="F372:G373"/>
    <mergeCell ref="H372:I372"/>
    <mergeCell ref="H373:I373"/>
    <mergeCell ref="F374:G375"/>
    <mergeCell ref="H374:I375"/>
    <mergeCell ref="J374:J375"/>
    <mergeCell ref="J369:J370"/>
    <mergeCell ref="K369:K370"/>
    <mergeCell ref="L369:L370"/>
    <mergeCell ref="A371:A375"/>
    <mergeCell ref="F371:G371"/>
    <mergeCell ref="H371:L371"/>
    <mergeCell ref="B372:B373"/>
    <mergeCell ref="C372:C373"/>
    <mergeCell ref="D372:D373"/>
    <mergeCell ref="E372:E373"/>
    <mergeCell ref="D367:D368"/>
    <mergeCell ref="E367:E368"/>
    <mergeCell ref="F367:G368"/>
    <mergeCell ref="H367:I367"/>
    <mergeCell ref="H368:I368"/>
    <mergeCell ref="F369:G370"/>
    <mergeCell ref="H369:I370"/>
    <mergeCell ref="H377:I377"/>
    <mergeCell ref="H378:I379"/>
    <mergeCell ref="J378:J379"/>
    <mergeCell ref="K378:K379"/>
    <mergeCell ref="L378:L379"/>
    <mergeCell ref="F380:G381"/>
    <mergeCell ref="H380:I381"/>
    <mergeCell ref="J380:J381"/>
    <mergeCell ref="K380:K381"/>
    <mergeCell ref="L380:L381"/>
    <mergeCell ref="K374:K375"/>
    <mergeCell ref="L374:L375"/>
    <mergeCell ref="A376:A381"/>
    <mergeCell ref="F376:G376"/>
    <mergeCell ref="H376:L376"/>
    <mergeCell ref="B377:B379"/>
    <mergeCell ref="C377:C379"/>
    <mergeCell ref="D377:D379"/>
    <mergeCell ref="E377:E379"/>
    <mergeCell ref="F377:G379"/>
    <mergeCell ref="D388:D389"/>
    <mergeCell ref="E388:E389"/>
    <mergeCell ref="F388:G389"/>
    <mergeCell ref="H388:I388"/>
    <mergeCell ref="H389:I389"/>
    <mergeCell ref="F390:G391"/>
    <mergeCell ref="H390:I391"/>
    <mergeCell ref="F385:G386"/>
    <mergeCell ref="H385:I386"/>
    <mergeCell ref="J385:J386"/>
    <mergeCell ref="K385:K386"/>
    <mergeCell ref="L385:L386"/>
    <mergeCell ref="A387:A391"/>
    <mergeCell ref="F387:G387"/>
    <mergeCell ref="H387:L387"/>
    <mergeCell ref="B388:B389"/>
    <mergeCell ref="C388:C389"/>
    <mergeCell ref="A382:A386"/>
    <mergeCell ref="F382:G382"/>
    <mergeCell ref="H382:L382"/>
    <mergeCell ref="B383:B384"/>
    <mergeCell ref="C383:C384"/>
    <mergeCell ref="D383:D384"/>
    <mergeCell ref="E383:E384"/>
    <mergeCell ref="F383:G384"/>
    <mergeCell ref="H383:I383"/>
    <mergeCell ref="H384:I384"/>
    <mergeCell ref="K395:K396"/>
    <mergeCell ref="L395:L396"/>
    <mergeCell ref="A397:A401"/>
    <mergeCell ref="F397:G397"/>
    <mergeCell ref="H397:L397"/>
    <mergeCell ref="B398:B399"/>
    <mergeCell ref="C398:C399"/>
    <mergeCell ref="D398:D399"/>
    <mergeCell ref="E398:E399"/>
    <mergeCell ref="F398:G399"/>
    <mergeCell ref="F393:G394"/>
    <mergeCell ref="H393:I393"/>
    <mergeCell ref="H394:I394"/>
    <mergeCell ref="F395:G396"/>
    <mergeCell ref="H395:I396"/>
    <mergeCell ref="J395:J396"/>
    <mergeCell ref="J390:J391"/>
    <mergeCell ref="K390:K391"/>
    <mergeCell ref="L390:L391"/>
    <mergeCell ref="A392:A396"/>
    <mergeCell ref="F392:G392"/>
    <mergeCell ref="H392:L392"/>
    <mergeCell ref="B393:B394"/>
    <mergeCell ref="C393:C394"/>
    <mergeCell ref="D393:D394"/>
    <mergeCell ref="E393:E394"/>
    <mergeCell ref="H404:I404"/>
    <mergeCell ref="F405:G406"/>
    <mergeCell ref="H405:I406"/>
    <mergeCell ref="J405:J406"/>
    <mergeCell ref="K405:K406"/>
    <mergeCell ref="L405:L406"/>
    <mergeCell ref="L400:L401"/>
    <mergeCell ref="A402:A406"/>
    <mergeCell ref="F402:G402"/>
    <mergeCell ref="H402:L402"/>
    <mergeCell ref="B403:B404"/>
    <mergeCell ref="C403:C404"/>
    <mergeCell ref="D403:D404"/>
    <mergeCell ref="E403:E404"/>
    <mergeCell ref="F403:G404"/>
    <mergeCell ref="H403:I403"/>
    <mergeCell ref="H398:I398"/>
    <mergeCell ref="H399:I399"/>
    <mergeCell ref="F400:G401"/>
    <mergeCell ref="H400:I401"/>
    <mergeCell ref="J400:J401"/>
    <mergeCell ref="K400:K401"/>
    <mergeCell ref="F410:G411"/>
    <mergeCell ref="H410:I411"/>
    <mergeCell ref="J410:J411"/>
    <mergeCell ref="K410:K411"/>
    <mergeCell ref="L410:L411"/>
    <mergeCell ref="A412:A416"/>
    <mergeCell ref="F412:G412"/>
    <mergeCell ref="H412:L412"/>
    <mergeCell ref="B413:B414"/>
    <mergeCell ref="C413:C414"/>
    <mergeCell ref="A407:A411"/>
    <mergeCell ref="F407:G407"/>
    <mergeCell ref="H407:L407"/>
    <mergeCell ref="B408:B409"/>
    <mergeCell ref="C408:C409"/>
    <mergeCell ref="D408:D409"/>
    <mergeCell ref="E408:E409"/>
    <mergeCell ref="F408:G409"/>
    <mergeCell ref="H408:I408"/>
    <mergeCell ref="H409:I409"/>
    <mergeCell ref="F418:G419"/>
    <mergeCell ref="H418:I418"/>
    <mergeCell ref="H419:I419"/>
    <mergeCell ref="F420:G421"/>
    <mergeCell ref="H420:I421"/>
    <mergeCell ref="J420:J421"/>
    <mergeCell ref="J415:J416"/>
    <mergeCell ref="K415:K416"/>
    <mergeCell ref="L415:L416"/>
    <mergeCell ref="A417:A421"/>
    <mergeCell ref="F417:G417"/>
    <mergeCell ref="H417:L417"/>
    <mergeCell ref="B418:B419"/>
    <mergeCell ref="C418:C419"/>
    <mergeCell ref="D418:D419"/>
    <mergeCell ref="E418:E419"/>
    <mergeCell ref="D413:D414"/>
    <mergeCell ref="E413:E414"/>
    <mergeCell ref="F413:G414"/>
    <mergeCell ref="H413:I413"/>
    <mergeCell ref="H414:I414"/>
    <mergeCell ref="F415:G416"/>
    <mergeCell ref="H415:I416"/>
    <mergeCell ref="L425:L426"/>
    <mergeCell ref="A427:A431"/>
    <mergeCell ref="F427:G427"/>
    <mergeCell ref="H427:L427"/>
    <mergeCell ref="B428:B429"/>
    <mergeCell ref="C428:C429"/>
    <mergeCell ref="D428:D429"/>
    <mergeCell ref="E428:E429"/>
    <mergeCell ref="F428:G429"/>
    <mergeCell ref="H428:I428"/>
    <mergeCell ref="H423:I423"/>
    <mergeCell ref="H424:I424"/>
    <mergeCell ref="F425:G426"/>
    <mergeCell ref="H425:I426"/>
    <mergeCell ref="J425:J426"/>
    <mergeCell ref="K425:K426"/>
    <mergeCell ref="K420:K421"/>
    <mergeCell ref="L420:L421"/>
    <mergeCell ref="A422:A426"/>
    <mergeCell ref="F422:G422"/>
    <mergeCell ref="H422:L422"/>
    <mergeCell ref="B423:B424"/>
    <mergeCell ref="C423:C424"/>
    <mergeCell ref="D423:D424"/>
    <mergeCell ref="E423:E424"/>
    <mergeCell ref="F423:G424"/>
    <mergeCell ref="A437:A442"/>
    <mergeCell ref="F437:G437"/>
    <mergeCell ref="H437:L437"/>
    <mergeCell ref="B438:B440"/>
    <mergeCell ref="C438:C440"/>
    <mergeCell ref="A432:A436"/>
    <mergeCell ref="F432:G432"/>
    <mergeCell ref="H432:L432"/>
    <mergeCell ref="B433:B434"/>
    <mergeCell ref="C433:C434"/>
    <mergeCell ref="D433:D434"/>
    <mergeCell ref="E433:E434"/>
    <mergeCell ref="F433:G434"/>
    <mergeCell ref="H433:I433"/>
    <mergeCell ref="H434:I434"/>
    <mergeCell ref="H429:I429"/>
    <mergeCell ref="F430:G431"/>
    <mergeCell ref="H430:I431"/>
    <mergeCell ref="J430:J431"/>
    <mergeCell ref="K430:K431"/>
    <mergeCell ref="L430:L431"/>
    <mergeCell ref="H445:I446"/>
    <mergeCell ref="K439:K440"/>
    <mergeCell ref="L439:L440"/>
    <mergeCell ref="F441:G442"/>
    <mergeCell ref="H441:I442"/>
    <mergeCell ref="J441:J442"/>
    <mergeCell ref="K441:K442"/>
    <mergeCell ref="L441:L442"/>
    <mergeCell ref="D438:D440"/>
    <mergeCell ref="E438:E440"/>
    <mergeCell ref="F438:G440"/>
    <mergeCell ref="H438:I438"/>
    <mergeCell ref="H439:I440"/>
    <mergeCell ref="J439:J440"/>
    <mergeCell ref="F435:G436"/>
    <mergeCell ref="H435:I436"/>
    <mergeCell ref="J435:J436"/>
    <mergeCell ref="K435:K436"/>
    <mergeCell ref="L435:L436"/>
    <mergeCell ref="A454:A459"/>
    <mergeCell ref="F454:G454"/>
    <mergeCell ref="H454:L454"/>
    <mergeCell ref="B455:B457"/>
    <mergeCell ref="C455:C457"/>
    <mergeCell ref="A449:A453"/>
    <mergeCell ref="F449:G449"/>
    <mergeCell ref="H449:L449"/>
    <mergeCell ref="B450:B451"/>
    <mergeCell ref="C450:C451"/>
    <mergeCell ref="D450:D451"/>
    <mergeCell ref="E450:E451"/>
    <mergeCell ref="F450:G451"/>
    <mergeCell ref="H450:I450"/>
    <mergeCell ref="H451:I451"/>
    <mergeCell ref="J445:J446"/>
    <mergeCell ref="K445:K446"/>
    <mergeCell ref="L445:L446"/>
    <mergeCell ref="F447:G448"/>
    <mergeCell ref="H447:I448"/>
    <mergeCell ref="J447:J448"/>
    <mergeCell ref="K447:K448"/>
    <mergeCell ref="L447:L448"/>
    <mergeCell ref="A443:A448"/>
    <mergeCell ref="F443:G443"/>
    <mergeCell ref="H443:L443"/>
    <mergeCell ref="B444:B446"/>
    <mergeCell ref="C444:C446"/>
    <mergeCell ref="D444:D446"/>
    <mergeCell ref="E444:E446"/>
    <mergeCell ref="F444:G446"/>
    <mergeCell ref="H444:I444"/>
    <mergeCell ref="K456:K457"/>
    <mergeCell ref="L456:L457"/>
    <mergeCell ref="F458:G459"/>
    <mergeCell ref="H458:I459"/>
    <mergeCell ref="J458:J459"/>
    <mergeCell ref="K458:K459"/>
    <mergeCell ref="L458:L459"/>
    <mergeCell ref="D455:D457"/>
    <mergeCell ref="E455:E457"/>
    <mergeCell ref="F455:G457"/>
    <mergeCell ref="H455:I455"/>
    <mergeCell ref="H456:I457"/>
    <mergeCell ref="J456:J457"/>
    <mergeCell ref="F452:G453"/>
    <mergeCell ref="H452:I453"/>
    <mergeCell ref="J452:J453"/>
    <mergeCell ref="K452:K453"/>
    <mergeCell ref="L452:L453"/>
    <mergeCell ref="J462:J463"/>
    <mergeCell ref="K462:K463"/>
    <mergeCell ref="L462:L463"/>
    <mergeCell ref="F464:G465"/>
    <mergeCell ref="H464:I465"/>
    <mergeCell ref="J464:J465"/>
    <mergeCell ref="K464:K465"/>
    <mergeCell ref="L464:L465"/>
    <mergeCell ref="A460:A465"/>
    <mergeCell ref="F460:G460"/>
    <mergeCell ref="H460:L460"/>
    <mergeCell ref="B461:B463"/>
    <mergeCell ref="C461:C463"/>
    <mergeCell ref="D461:D463"/>
    <mergeCell ref="E461:E463"/>
    <mergeCell ref="F461:G463"/>
    <mergeCell ref="H461:I461"/>
    <mergeCell ref="H462:I463"/>
    <mergeCell ref="J468:J470"/>
    <mergeCell ref="K468:K470"/>
    <mergeCell ref="L468:L470"/>
    <mergeCell ref="F471:G472"/>
    <mergeCell ref="H471:I472"/>
    <mergeCell ref="J471:J472"/>
    <mergeCell ref="K471:K472"/>
    <mergeCell ref="L471:L472"/>
    <mergeCell ref="A466:A472"/>
    <mergeCell ref="F466:G466"/>
    <mergeCell ref="H466:L466"/>
    <mergeCell ref="B467:B470"/>
    <mergeCell ref="C467:C470"/>
    <mergeCell ref="D467:D470"/>
    <mergeCell ref="E467:E470"/>
    <mergeCell ref="F467:G470"/>
    <mergeCell ref="H467:I467"/>
    <mergeCell ref="H468:I470"/>
    <mergeCell ref="A480:A484"/>
    <mergeCell ref="F480:G480"/>
    <mergeCell ref="H480:L480"/>
    <mergeCell ref="B481:B482"/>
    <mergeCell ref="C481:C482"/>
    <mergeCell ref="D481:D482"/>
    <mergeCell ref="E481:E482"/>
    <mergeCell ref="F481:G482"/>
    <mergeCell ref="H481:I481"/>
    <mergeCell ref="H482:I482"/>
    <mergeCell ref="J475:J477"/>
    <mergeCell ref="K475:K477"/>
    <mergeCell ref="L475:L477"/>
    <mergeCell ref="F478:G479"/>
    <mergeCell ref="H478:I479"/>
    <mergeCell ref="J478:J479"/>
    <mergeCell ref="K478:K479"/>
    <mergeCell ref="L478:L479"/>
    <mergeCell ref="A473:A479"/>
    <mergeCell ref="F473:G473"/>
    <mergeCell ref="H473:L473"/>
    <mergeCell ref="B474:B477"/>
    <mergeCell ref="C474:C477"/>
    <mergeCell ref="D474:D477"/>
    <mergeCell ref="E474:E477"/>
    <mergeCell ref="F474:G477"/>
    <mergeCell ref="H474:I474"/>
    <mergeCell ref="H475:I477"/>
    <mergeCell ref="F500:G501"/>
    <mergeCell ref="H500:I501"/>
    <mergeCell ref="J500:J501"/>
    <mergeCell ref="K500:K501"/>
    <mergeCell ref="L500:L501"/>
    <mergeCell ref="D497:D499"/>
    <mergeCell ref="E497:E499"/>
    <mergeCell ref="F497:G499"/>
    <mergeCell ref="H497:I497"/>
    <mergeCell ref="D486:D487"/>
    <mergeCell ref="E486:E487"/>
    <mergeCell ref="F486:G487"/>
    <mergeCell ref="H486:I486"/>
    <mergeCell ref="H487:I487"/>
    <mergeCell ref="F488:G489"/>
    <mergeCell ref="H488:I489"/>
    <mergeCell ref="F483:G484"/>
    <mergeCell ref="H483:I484"/>
    <mergeCell ref="J483:J484"/>
    <mergeCell ref="K483:K484"/>
    <mergeCell ref="L483:L484"/>
    <mergeCell ref="F485:G485"/>
    <mergeCell ref="H485:L485"/>
    <mergeCell ref="F496:G496"/>
    <mergeCell ref="H496:L496"/>
    <mergeCell ref="B497:B499"/>
    <mergeCell ref="C497:C499"/>
    <mergeCell ref="F491:G493"/>
    <mergeCell ref="H491:I491"/>
    <mergeCell ref="H492:I493"/>
    <mergeCell ref="J492:J493"/>
    <mergeCell ref="K492:K493"/>
    <mergeCell ref="L492:L493"/>
    <mergeCell ref="J488:J489"/>
    <mergeCell ref="K488:K489"/>
    <mergeCell ref="L488:L489"/>
    <mergeCell ref="A490:A495"/>
    <mergeCell ref="F490:G490"/>
    <mergeCell ref="H490:L490"/>
    <mergeCell ref="B491:B493"/>
    <mergeCell ref="C491:C493"/>
    <mergeCell ref="D491:D493"/>
    <mergeCell ref="E491:E493"/>
    <mergeCell ref="K498:K499"/>
    <mergeCell ref="L498:L499"/>
    <mergeCell ref="A485:A489"/>
    <mergeCell ref="B486:B487"/>
    <mergeCell ref="C486:C487"/>
    <mergeCell ref="A502:A506"/>
    <mergeCell ref="F502:G502"/>
    <mergeCell ref="H502:L502"/>
    <mergeCell ref="B503:B504"/>
    <mergeCell ref="C503:C504"/>
    <mergeCell ref="D503:D504"/>
    <mergeCell ref="E503:E504"/>
    <mergeCell ref="F503:G504"/>
    <mergeCell ref="H503:I503"/>
    <mergeCell ref="H504:I504"/>
    <mergeCell ref="K515:K516"/>
    <mergeCell ref="L515:L516"/>
    <mergeCell ref="H498:I499"/>
    <mergeCell ref="J498:J499"/>
    <mergeCell ref="F494:G495"/>
    <mergeCell ref="H494:I495"/>
    <mergeCell ref="J494:J495"/>
    <mergeCell ref="K494:K495"/>
    <mergeCell ref="L494:L495"/>
    <mergeCell ref="D508:D509"/>
    <mergeCell ref="E508:E509"/>
    <mergeCell ref="F508:G509"/>
    <mergeCell ref="H508:I508"/>
    <mergeCell ref="H509:I509"/>
    <mergeCell ref="F510:G511"/>
    <mergeCell ref="H510:I511"/>
    <mergeCell ref="F505:G506"/>
    <mergeCell ref="H505:I506"/>
    <mergeCell ref="J505:J506"/>
    <mergeCell ref="K505:K506"/>
    <mergeCell ref="L505:L506"/>
    <mergeCell ref="A496:A501"/>
    <mergeCell ref="F513:G514"/>
    <mergeCell ref="H513:I513"/>
    <mergeCell ref="H514:I514"/>
    <mergeCell ref="F515:G516"/>
    <mergeCell ref="H515:I516"/>
    <mergeCell ref="J515:J516"/>
    <mergeCell ref="J510:J511"/>
    <mergeCell ref="K510:K511"/>
    <mergeCell ref="L510:L511"/>
    <mergeCell ref="A512:A516"/>
    <mergeCell ref="F512:G512"/>
    <mergeCell ref="H512:L512"/>
    <mergeCell ref="B513:B514"/>
    <mergeCell ref="C513:C514"/>
    <mergeCell ref="D513:D514"/>
    <mergeCell ref="E513:E514"/>
    <mergeCell ref="A507:A511"/>
    <mergeCell ref="F507:G507"/>
    <mergeCell ref="H507:L507"/>
    <mergeCell ref="B508:B509"/>
    <mergeCell ref="C508:C509"/>
    <mergeCell ref="H524:I524"/>
    <mergeCell ref="F525:G526"/>
    <mergeCell ref="H525:I526"/>
    <mergeCell ref="J525:J526"/>
    <mergeCell ref="K525:K526"/>
    <mergeCell ref="L525:L526"/>
    <mergeCell ref="L520:L521"/>
    <mergeCell ref="A522:A526"/>
    <mergeCell ref="F522:G522"/>
    <mergeCell ref="H522:L522"/>
    <mergeCell ref="B523:B524"/>
    <mergeCell ref="C523:C524"/>
    <mergeCell ref="D523:D524"/>
    <mergeCell ref="E523:E524"/>
    <mergeCell ref="F523:G524"/>
    <mergeCell ref="H523:I523"/>
    <mergeCell ref="H518:I518"/>
    <mergeCell ref="H519:I519"/>
    <mergeCell ref="F520:G521"/>
    <mergeCell ref="H520:I521"/>
    <mergeCell ref="J520:J521"/>
    <mergeCell ref="K520:K521"/>
    <mergeCell ref="A517:A521"/>
    <mergeCell ref="F517:G517"/>
    <mergeCell ref="H517:L517"/>
    <mergeCell ref="B518:B519"/>
    <mergeCell ref="C518:C519"/>
    <mergeCell ref="D518:D519"/>
    <mergeCell ref="E518:E519"/>
    <mergeCell ref="F518:G519"/>
    <mergeCell ref="D533:D534"/>
    <mergeCell ref="E533:E534"/>
    <mergeCell ref="F533:G534"/>
    <mergeCell ref="H533:I533"/>
    <mergeCell ref="H534:I534"/>
    <mergeCell ref="F535:G536"/>
    <mergeCell ref="H535:I536"/>
    <mergeCell ref="F530:G531"/>
    <mergeCell ref="H530:I531"/>
    <mergeCell ref="J530:J531"/>
    <mergeCell ref="K530:K531"/>
    <mergeCell ref="L530:L531"/>
    <mergeCell ref="A532:A536"/>
    <mergeCell ref="F532:G532"/>
    <mergeCell ref="H532:L532"/>
    <mergeCell ref="B533:B534"/>
    <mergeCell ref="C533:C534"/>
    <mergeCell ref="A527:A531"/>
    <mergeCell ref="F527:G527"/>
    <mergeCell ref="H527:L527"/>
    <mergeCell ref="B528:B529"/>
    <mergeCell ref="C528:C529"/>
    <mergeCell ref="D528:D529"/>
    <mergeCell ref="E528:E529"/>
    <mergeCell ref="F528:G529"/>
    <mergeCell ref="H528:I528"/>
    <mergeCell ref="H529:I529"/>
    <mergeCell ref="K540:K541"/>
    <mergeCell ref="L540:L541"/>
    <mergeCell ref="F538:G539"/>
    <mergeCell ref="H538:I538"/>
    <mergeCell ref="H539:I539"/>
    <mergeCell ref="F540:G541"/>
    <mergeCell ref="H540:I541"/>
    <mergeCell ref="J540:J541"/>
    <mergeCell ref="J535:J536"/>
    <mergeCell ref="K535:K536"/>
    <mergeCell ref="L535:L536"/>
    <mergeCell ref="A537:A541"/>
    <mergeCell ref="F537:G537"/>
    <mergeCell ref="H537:L537"/>
    <mergeCell ref="B538:B539"/>
    <mergeCell ref="C538:C539"/>
    <mergeCell ref="D538:D539"/>
    <mergeCell ref="E538:E53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450"/>
  <sheetViews>
    <sheetView workbookViewId="0">
      <selection activeCell="F22" sqref="F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19</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1801</v>
      </c>
      <c r="B10" s="203" t="s">
        <v>12</v>
      </c>
      <c r="C10" s="207" t="s">
        <v>11</v>
      </c>
      <c r="D10" s="207" t="s">
        <v>280</v>
      </c>
      <c r="E10" s="207" t="s">
        <v>281</v>
      </c>
      <c r="F10" s="653" t="s">
        <v>8</v>
      </c>
      <c r="G10" s="653"/>
      <c r="H10" s="650"/>
      <c r="I10" s="650"/>
      <c r="J10" s="650"/>
      <c r="K10" s="650"/>
      <c r="L10" s="650"/>
    </row>
    <row r="11" spans="1:12" x14ac:dyDescent="0.2">
      <c r="A11" s="652"/>
      <c r="B11" s="651" t="s">
        <v>5314</v>
      </c>
      <c r="C11" s="654" t="s">
        <v>5316</v>
      </c>
      <c r="D11" s="655">
        <v>43536</v>
      </c>
      <c r="E11" s="651" t="s">
        <v>644</v>
      </c>
      <c r="F11" s="651" t="s">
        <v>889</v>
      </c>
      <c r="G11" s="651"/>
      <c r="H11" s="649" t="s">
        <v>286</v>
      </c>
      <c r="I11" s="649"/>
      <c r="J11" s="209" t="s">
        <v>287</v>
      </c>
      <c r="K11" s="209" t="s">
        <v>16</v>
      </c>
      <c r="L11" s="210">
        <v>592.79999999999995</v>
      </c>
    </row>
    <row r="12" spans="1:12" x14ac:dyDescent="0.2">
      <c r="A12" s="652"/>
      <c r="B12" s="651"/>
      <c r="C12" s="654"/>
      <c r="D12" s="655"/>
      <c r="E12" s="651"/>
      <c r="F12" s="651"/>
      <c r="G12" s="651"/>
      <c r="H12" s="649" t="s">
        <v>242</v>
      </c>
      <c r="I12" s="649"/>
      <c r="J12" s="209" t="s">
        <v>287</v>
      </c>
      <c r="K12" s="209" t="s">
        <v>16</v>
      </c>
      <c r="L12" s="210">
        <v>552.4</v>
      </c>
    </row>
    <row r="13" spans="1:12" ht="24" x14ac:dyDescent="0.2">
      <c r="A13" s="652"/>
      <c r="B13" s="203" t="s">
        <v>6</v>
      </c>
      <c r="C13" s="207" t="s">
        <v>5</v>
      </c>
      <c r="D13" s="207" t="s">
        <v>288</v>
      </c>
      <c r="E13" s="207" t="s">
        <v>289</v>
      </c>
      <c r="F13" s="650"/>
      <c r="G13" s="650"/>
      <c r="H13" s="649" t="s">
        <v>290</v>
      </c>
      <c r="I13" s="649"/>
      <c r="J13" s="651" t="s">
        <v>287</v>
      </c>
      <c r="K13" s="651" t="s">
        <v>287</v>
      </c>
      <c r="L13" s="648">
        <v>0</v>
      </c>
    </row>
    <row r="14" spans="1:12" ht="24" x14ac:dyDescent="0.2">
      <c r="A14" s="652"/>
      <c r="B14" s="209" t="s">
        <v>317</v>
      </c>
      <c r="C14" s="209" t="s">
        <v>889</v>
      </c>
      <c r="D14" s="211">
        <v>43540</v>
      </c>
      <c r="E14" s="209" t="s">
        <v>890</v>
      </c>
      <c r="F14" s="650"/>
      <c r="G14" s="650"/>
      <c r="H14" s="649"/>
      <c r="I14" s="649"/>
      <c r="J14" s="651"/>
      <c r="K14" s="651"/>
      <c r="L14" s="648"/>
    </row>
    <row r="15" spans="1:12" ht="24" x14ac:dyDescent="0.2">
      <c r="A15" s="652">
        <v>1802</v>
      </c>
      <c r="B15" s="203" t="s">
        <v>12</v>
      </c>
      <c r="C15" s="207" t="s">
        <v>11</v>
      </c>
      <c r="D15" s="207" t="s">
        <v>280</v>
      </c>
      <c r="E15" s="207" t="s">
        <v>281</v>
      </c>
      <c r="F15" s="653" t="s">
        <v>8</v>
      </c>
      <c r="G15" s="653"/>
      <c r="H15" s="650"/>
      <c r="I15" s="650"/>
      <c r="J15" s="650"/>
      <c r="K15" s="650"/>
      <c r="L15" s="650"/>
    </row>
    <row r="16" spans="1:12" x14ac:dyDescent="0.2">
      <c r="A16" s="652"/>
      <c r="B16" s="651" t="s">
        <v>5317</v>
      </c>
      <c r="C16" s="651" t="s">
        <v>5318</v>
      </c>
      <c r="D16" s="655">
        <v>43406</v>
      </c>
      <c r="E16" s="651" t="s">
        <v>1385</v>
      </c>
      <c r="F16" s="651" t="s">
        <v>5319</v>
      </c>
      <c r="G16" s="651"/>
      <c r="H16" s="649" t="s">
        <v>286</v>
      </c>
      <c r="I16" s="649"/>
      <c r="J16" s="209" t="s">
        <v>287</v>
      </c>
      <c r="K16" s="209" t="s">
        <v>16</v>
      </c>
      <c r="L16" s="210">
        <v>280</v>
      </c>
    </row>
    <row r="17" spans="1:12" x14ac:dyDescent="0.2">
      <c r="A17" s="652"/>
      <c r="B17" s="651"/>
      <c r="C17" s="651"/>
      <c r="D17" s="655"/>
      <c r="E17" s="651"/>
      <c r="F17" s="651"/>
      <c r="G17" s="651"/>
      <c r="H17" s="649" t="s">
        <v>242</v>
      </c>
      <c r="I17" s="649"/>
      <c r="J17" s="209" t="s">
        <v>287</v>
      </c>
      <c r="K17" s="209" t="s">
        <v>287</v>
      </c>
      <c r="L17" s="210">
        <v>0</v>
      </c>
    </row>
    <row r="18" spans="1:12" ht="24" x14ac:dyDescent="0.2">
      <c r="A18" s="652"/>
      <c r="B18" s="203" t="s">
        <v>6</v>
      </c>
      <c r="C18" s="207" t="s">
        <v>5</v>
      </c>
      <c r="D18" s="207" t="s">
        <v>288</v>
      </c>
      <c r="E18" s="207" t="s">
        <v>289</v>
      </c>
      <c r="F18" s="650"/>
      <c r="G18" s="650"/>
      <c r="H18" s="649" t="s">
        <v>290</v>
      </c>
      <c r="I18" s="649"/>
      <c r="J18" s="651" t="s">
        <v>287</v>
      </c>
      <c r="K18" s="651" t="s">
        <v>287</v>
      </c>
      <c r="L18" s="648">
        <v>0</v>
      </c>
    </row>
    <row r="19" spans="1:12" ht="24" x14ac:dyDescent="0.2">
      <c r="A19" s="652"/>
      <c r="B19" s="209" t="s">
        <v>790</v>
      </c>
      <c r="C19" s="209" t="s">
        <v>5319</v>
      </c>
      <c r="D19" s="211">
        <v>43408</v>
      </c>
      <c r="E19" s="209" t="s">
        <v>2763</v>
      </c>
      <c r="F19" s="650"/>
      <c r="G19" s="650"/>
      <c r="H19" s="649"/>
      <c r="I19" s="649"/>
      <c r="J19" s="651"/>
      <c r="K19" s="651"/>
      <c r="L19" s="648"/>
    </row>
    <row r="20" spans="1:12" ht="24" x14ac:dyDescent="0.2">
      <c r="A20" s="652">
        <v>1803</v>
      </c>
      <c r="B20" s="203" t="s">
        <v>12</v>
      </c>
      <c r="C20" s="207" t="s">
        <v>11</v>
      </c>
      <c r="D20" s="207" t="s">
        <v>280</v>
      </c>
      <c r="E20" s="207" t="s">
        <v>281</v>
      </c>
      <c r="F20" s="653" t="s">
        <v>8</v>
      </c>
      <c r="G20" s="653"/>
      <c r="H20" s="650"/>
      <c r="I20" s="650"/>
      <c r="J20" s="650"/>
      <c r="K20" s="650"/>
      <c r="L20" s="650"/>
    </row>
    <row r="21" spans="1:12" x14ac:dyDescent="0.2">
      <c r="A21" s="652"/>
      <c r="B21" s="651" t="s">
        <v>5317</v>
      </c>
      <c r="C21" s="651" t="s">
        <v>5320</v>
      </c>
      <c r="D21" s="655">
        <v>43503</v>
      </c>
      <c r="E21" s="651" t="s">
        <v>3032</v>
      </c>
      <c r="F21" s="651" t="s">
        <v>5321</v>
      </c>
      <c r="G21" s="651"/>
      <c r="H21" s="649" t="s">
        <v>286</v>
      </c>
      <c r="I21" s="649"/>
      <c r="J21" s="209" t="s">
        <v>287</v>
      </c>
      <c r="K21" s="209" t="s">
        <v>16</v>
      </c>
      <c r="L21" s="210">
        <v>74</v>
      </c>
    </row>
    <row r="22" spans="1:12" x14ac:dyDescent="0.2">
      <c r="A22" s="652"/>
      <c r="B22" s="651"/>
      <c r="C22" s="651"/>
      <c r="D22" s="655"/>
      <c r="E22" s="651"/>
      <c r="F22" s="651"/>
      <c r="G22" s="651"/>
      <c r="H22" s="649" t="s">
        <v>242</v>
      </c>
      <c r="I22" s="649"/>
      <c r="J22" s="209" t="s">
        <v>287</v>
      </c>
      <c r="K22" s="209" t="s">
        <v>287</v>
      </c>
      <c r="L22" s="210">
        <v>0</v>
      </c>
    </row>
    <row r="23" spans="1:12" ht="24" x14ac:dyDescent="0.2">
      <c r="A23" s="652"/>
      <c r="B23" s="203" t="s">
        <v>6</v>
      </c>
      <c r="C23" s="207" t="s">
        <v>5</v>
      </c>
      <c r="D23" s="207" t="s">
        <v>288</v>
      </c>
      <c r="E23" s="207" t="s">
        <v>289</v>
      </c>
      <c r="F23" s="650"/>
      <c r="G23" s="650"/>
      <c r="H23" s="649" t="s">
        <v>290</v>
      </c>
      <c r="I23" s="649"/>
      <c r="J23" s="651" t="s">
        <v>287</v>
      </c>
      <c r="K23" s="651" t="s">
        <v>16</v>
      </c>
      <c r="L23" s="648">
        <v>742.25</v>
      </c>
    </row>
    <row r="24" spans="1:12" ht="24" x14ac:dyDescent="0.2">
      <c r="A24" s="652"/>
      <c r="B24" s="209" t="s">
        <v>790</v>
      </c>
      <c r="C24" s="209" t="s">
        <v>5321</v>
      </c>
      <c r="D24" s="211">
        <v>43507</v>
      </c>
      <c r="E24" s="209" t="s">
        <v>5322</v>
      </c>
      <c r="F24" s="650"/>
      <c r="G24" s="650"/>
      <c r="H24" s="649"/>
      <c r="I24" s="649"/>
      <c r="J24" s="651"/>
      <c r="K24" s="651"/>
      <c r="L24" s="648"/>
    </row>
    <row r="25" spans="1:12" ht="24" x14ac:dyDescent="0.2">
      <c r="A25" s="652">
        <v>1804</v>
      </c>
      <c r="B25" s="203" t="s">
        <v>12</v>
      </c>
      <c r="C25" s="207" t="s">
        <v>11</v>
      </c>
      <c r="D25" s="207" t="s">
        <v>280</v>
      </c>
      <c r="E25" s="207" t="s">
        <v>281</v>
      </c>
      <c r="F25" s="653" t="s">
        <v>8</v>
      </c>
      <c r="G25" s="653"/>
      <c r="H25" s="650"/>
      <c r="I25" s="650"/>
      <c r="J25" s="650"/>
      <c r="K25" s="650"/>
      <c r="L25" s="650"/>
    </row>
    <row r="26" spans="1:12" x14ac:dyDescent="0.2">
      <c r="A26" s="652"/>
      <c r="B26" s="651" t="s">
        <v>5317</v>
      </c>
      <c r="C26" s="654" t="s">
        <v>5323</v>
      </c>
      <c r="D26" s="655">
        <v>43547</v>
      </c>
      <c r="E26" s="651" t="s">
        <v>2452</v>
      </c>
      <c r="F26" s="651" t="s">
        <v>5324</v>
      </c>
      <c r="G26" s="651"/>
      <c r="H26" s="649" t="s">
        <v>286</v>
      </c>
      <c r="I26" s="649"/>
      <c r="J26" s="209" t="s">
        <v>287</v>
      </c>
      <c r="K26" s="209" t="s">
        <v>16</v>
      </c>
      <c r="L26" s="210">
        <v>404</v>
      </c>
    </row>
    <row r="27" spans="1:12" x14ac:dyDescent="0.2">
      <c r="A27" s="652"/>
      <c r="B27" s="651"/>
      <c r="C27" s="654"/>
      <c r="D27" s="655"/>
      <c r="E27" s="651"/>
      <c r="F27" s="651"/>
      <c r="G27" s="651"/>
      <c r="H27" s="649" t="s">
        <v>242</v>
      </c>
      <c r="I27" s="649"/>
      <c r="J27" s="209" t="s">
        <v>287</v>
      </c>
      <c r="K27" s="209" t="s">
        <v>287</v>
      </c>
      <c r="L27" s="210">
        <v>0</v>
      </c>
    </row>
    <row r="28" spans="1:12" ht="24" x14ac:dyDescent="0.2">
      <c r="A28" s="652"/>
      <c r="B28" s="203" t="s">
        <v>6</v>
      </c>
      <c r="C28" s="207" t="s">
        <v>5</v>
      </c>
      <c r="D28" s="207" t="s">
        <v>288</v>
      </c>
      <c r="E28" s="207" t="s">
        <v>289</v>
      </c>
      <c r="F28" s="650"/>
      <c r="G28" s="650"/>
      <c r="H28" s="649" t="s">
        <v>290</v>
      </c>
      <c r="I28" s="649"/>
      <c r="J28" s="651" t="s">
        <v>287</v>
      </c>
      <c r="K28" s="651" t="s">
        <v>16</v>
      </c>
      <c r="L28" s="648">
        <v>210</v>
      </c>
    </row>
    <row r="29" spans="1:12" ht="24" x14ac:dyDescent="0.2">
      <c r="A29" s="652"/>
      <c r="B29" s="209" t="s">
        <v>790</v>
      </c>
      <c r="C29" s="209" t="s">
        <v>5324</v>
      </c>
      <c r="D29" s="211">
        <v>43552</v>
      </c>
      <c r="E29" s="209" t="s">
        <v>681</v>
      </c>
      <c r="F29" s="650"/>
      <c r="G29" s="650"/>
      <c r="H29" s="649"/>
      <c r="I29" s="649"/>
      <c r="J29" s="651"/>
      <c r="K29" s="651"/>
      <c r="L29" s="648"/>
    </row>
    <row r="30" spans="1:12" ht="24" x14ac:dyDescent="0.2">
      <c r="A30" s="652">
        <v>1805</v>
      </c>
      <c r="B30" s="203" t="s">
        <v>12</v>
      </c>
      <c r="C30" s="207" t="s">
        <v>11</v>
      </c>
      <c r="D30" s="207" t="s">
        <v>280</v>
      </c>
      <c r="E30" s="207" t="s">
        <v>281</v>
      </c>
      <c r="F30" s="653" t="s">
        <v>8</v>
      </c>
      <c r="G30" s="653"/>
      <c r="H30" s="650"/>
      <c r="I30" s="650"/>
      <c r="J30" s="650"/>
      <c r="K30" s="650"/>
      <c r="L30" s="650"/>
    </row>
    <row r="31" spans="1:12" x14ac:dyDescent="0.2">
      <c r="A31" s="652"/>
      <c r="B31" s="651" t="s">
        <v>5325</v>
      </c>
      <c r="C31" s="654" t="s">
        <v>5326</v>
      </c>
      <c r="D31" s="655">
        <v>43442</v>
      </c>
      <c r="E31" s="651" t="s">
        <v>1168</v>
      </c>
      <c r="F31" s="651" t="s">
        <v>1169</v>
      </c>
      <c r="G31" s="651"/>
      <c r="H31" s="649" t="s">
        <v>286</v>
      </c>
      <c r="I31" s="649"/>
      <c r="J31" s="209" t="s">
        <v>287</v>
      </c>
      <c r="K31" s="209" t="s">
        <v>16</v>
      </c>
      <c r="L31" s="210">
        <v>576</v>
      </c>
    </row>
    <row r="32" spans="1:12" x14ac:dyDescent="0.2">
      <c r="A32" s="652"/>
      <c r="B32" s="651"/>
      <c r="C32" s="654"/>
      <c r="D32" s="655"/>
      <c r="E32" s="651"/>
      <c r="F32" s="651"/>
      <c r="G32" s="651"/>
      <c r="H32" s="649" t="s">
        <v>242</v>
      </c>
      <c r="I32" s="649"/>
      <c r="J32" s="209" t="s">
        <v>287</v>
      </c>
      <c r="K32" s="209" t="s">
        <v>16</v>
      </c>
      <c r="L32" s="210">
        <v>3660</v>
      </c>
    </row>
    <row r="33" spans="1:12" ht="24" x14ac:dyDescent="0.2">
      <c r="A33" s="652"/>
      <c r="B33" s="203" t="s">
        <v>6</v>
      </c>
      <c r="C33" s="207" t="s">
        <v>5</v>
      </c>
      <c r="D33" s="207" t="s">
        <v>288</v>
      </c>
      <c r="E33" s="207" t="s">
        <v>289</v>
      </c>
      <c r="F33" s="650"/>
      <c r="G33" s="650"/>
      <c r="H33" s="649" t="s">
        <v>290</v>
      </c>
      <c r="I33" s="649"/>
      <c r="J33" s="651" t="s">
        <v>287</v>
      </c>
      <c r="K33" s="651" t="s">
        <v>287</v>
      </c>
      <c r="L33" s="648">
        <v>0</v>
      </c>
    </row>
    <row r="34" spans="1:12" ht="24" x14ac:dyDescent="0.2">
      <c r="A34" s="652"/>
      <c r="B34" s="209" t="s">
        <v>460</v>
      </c>
      <c r="C34" s="209" t="s">
        <v>1169</v>
      </c>
      <c r="D34" s="211">
        <v>43446</v>
      </c>
      <c r="E34" s="209" t="s">
        <v>414</v>
      </c>
      <c r="F34" s="650"/>
      <c r="G34" s="650"/>
      <c r="H34" s="649"/>
      <c r="I34" s="649"/>
      <c r="J34" s="651"/>
      <c r="K34" s="651"/>
      <c r="L34" s="648"/>
    </row>
    <row r="35" spans="1:12" ht="24" x14ac:dyDescent="0.2">
      <c r="A35" s="652">
        <v>1806</v>
      </c>
      <c r="B35" s="203" t="s">
        <v>12</v>
      </c>
      <c r="C35" s="207" t="s">
        <v>11</v>
      </c>
      <c r="D35" s="207" t="s">
        <v>280</v>
      </c>
      <c r="E35" s="207" t="s">
        <v>281</v>
      </c>
      <c r="F35" s="653" t="s">
        <v>8</v>
      </c>
      <c r="G35" s="653"/>
      <c r="H35" s="650"/>
      <c r="I35" s="650"/>
      <c r="J35" s="650"/>
      <c r="K35" s="650"/>
      <c r="L35" s="650"/>
    </row>
    <row r="36" spans="1:12" x14ac:dyDescent="0.2">
      <c r="A36" s="652"/>
      <c r="B36" s="651" t="s">
        <v>5327</v>
      </c>
      <c r="C36" s="654" t="s">
        <v>5328</v>
      </c>
      <c r="D36" s="655">
        <v>43515</v>
      </c>
      <c r="E36" s="651" t="s">
        <v>453</v>
      </c>
      <c r="F36" s="651" t="s">
        <v>5329</v>
      </c>
      <c r="G36" s="651"/>
      <c r="H36" s="649" t="s">
        <v>286</v>
      </c>
      <c r="I36" s="649"/>
      <c r="J36" s="209" t="s">
        <v>287</v>
      </c>
      <c r="K36" s="209" t="s">
        <v>16</v>
      </c>
      <c r="L36" s="210">
        <v>449.26</v>
      </c>
    </row>
    <row r="37" spans="1:12" x14ac:dyDescent="0.2">
      <c r="A37" s="652"/>
      <c r="B37" s="651"/>
      <c r="C37" s="654"/>
      <c r="D37" s="655"/>
      <c r="E37" s="651"/>
      <c r="F37" s="651"/>
      <c r="G37" s="651"/>
      <c r="H37" s="649" t="s">
        <v>242</v>
      </c>
      <c r="I37" s="649"/>
      <c r="J37" s="651" t="s">
        <v>287</v>
      </c>
      <c r="K37" s="651" t="s">
        <v>16</v>
      </c>
      <c r="L37" s="648">
        <v>383.35</v>
      </c>
    </row>
    <row r="38" spans="1:12" x14ac:dyDescent="0.2">
      <c r="A38" s="652"/>
      <c r="B38" s="651"/>
      <c r="C38" s="654"/>
      <c r="D38" s="655"/>
      <c r="E38" s="651"/>
      <c r="F38" s="651"/>
      <c r="G38" s="651"/>
      <c r="H38" s="649"/>
      <c r="I38" s="649"/>
      <c r="J38" s="651"/>
      <c r="K38" s="651"/>
      <c r="L38" s="648"/>
    </row>
    <row r="39" spans="1:12" ht="24" x14ac:dyDescent="0.2">
      <c r="A39" s="652"/>
      <c r="B39" s="203" t="s">
        <v>6</v>
      </c>
      <c r="C39" s="207" t="s">
        <v>5</v>
      </c>
      <c r="D39" s="207" t="s">
        <v>288</v>
      </c>
      <c r="E39" s="207" t="s">
        <v>289</v>
      </c>
      <c r="F39" s="650"/>
      <c r="G39" s="650"/>
      <c r="H39" s="649" t="s">
        <v>290</v>
      </c>
      <c r="I39" s="649"/>
      <c r="J39" s="651" t="s">
        <v>287</v>
      </c>
      <c r="K39" s="651" t="s">
        <v>287</v>
      </c>
      <c r="L39" s="648">
        <v>0</v>
      </c>
    </row>
    <row r="40" spans="1:12" ht="24" x14ac:dyDescent="0.2">
      <c r="A40" s="652"/>
      <c r="B40" s="209" t="s">
        <v>291</v>
      </c>
      <c r="C40" s="209" t="s">
        <v>5329</v>
      </c>
      <c r="D40" s="211">
        <v>43517</v>
      </c>
      <c r="E40" s="209" t="s">
        <v>1226</v>
      </c>
      <c r="F40" s="650"/>
      <c r="G40" s="650"/>
      <c r="H40" s="649"/>
      <c r="I40" s="649"/>
      <c r="J40" s="651"/>
      <c r="K40" s="651"/>
      <c r="L40" s="648"/>
    </row>
    <row r="41" spans="1:12" ht="24" x14ac:dyDescent="0.2">
      <c r="A41" s="652">
        <v>1807</v>
      </c>
      <c r="B41" s="203" t="s">
        <v>12</v>
      </c>
      <c r="C41" s="207" t="s">
        <v>11</v>
      </c>
      <c r="D41" s="207" t="s">
        <v>280</v>
      </c>
      <c r="E41" s="207" t="s">
        <v>281</v>
      </c>
      <c r="F41" s="653" t="s">
        <v>8</v>
      </c>
      <c r="G41" s="653"/>
      <c r="H41" s="650"/>
      <c r="I41" s="650"/>
      <c r="J41" s="650"/>
      <c r="K41" s="650"/>
      <c r="L41" s="650"/>
    </row>
    <row r="42" spans="1:12" x14ac:dyDescent="0.2">
      <c r="A42" s="652"/>
      <c r="B42" s="651" t="s">
        <v>5330</v>
      </c>
      <c r="C42" s="654" t="s">
        <v>5331</v>
      </c>
      <c r="D42" s="655">
        <v>43389</v>
      </c>
      <c r="E42" s="651" t="s">
        <v>432</v>
      </c>
      <c r="F42" s="651" t="s">
        <v>5332</v>
      </c>
      <c r="G42" s="651"/>
      <c r="H42" s="649" t="s">
        <v>286</v>
      </c>
      <c r="I42" s="649"/>
      <c r="J42" s="209" t="s">
        <v>287</v>
      </c>
      <c r="K42" s="209" t="s">
        <v>16</v>
      </c>
      <c r="L42" s="210">
        <v>444.22</v>
      </c>
    </row>
    <row r="43" spans="1:12" x14ac:dyDescent="0.2">
      <c r="A43" s="652"/>
      <c r="B43" s="651"/>
      <c r="C43" s="654"/>
      <c r="D43" s="655"/>
      <c r="E43" s="651"/>
      <c r="F43" s="651"/>
      <c r="G43" s="651"/>
      <c r="H43" s="649" t="s">
        <v>242</v>
      </c>
      <c r="I43" s="649"/>
      <c r="J43" s="209" t="s">
        <v>287</v>
      </c>
      <c r="K43" s="209" t="s">
        <v>16</v>
      </c>
      <c r="L43" s="210">
        <v>496.36</v>
      </c>
    </row>
    <row r="44" spans="1:12" ht="24" x14ac:dyDescent="0.2">
      <c r="A44" s="652"/>
      <c r="B44" s="203" t="s">
        <v>6</v>
      </c>
      <c r="C44" s="207" t="s">
        <v>5</v>
      </c>
      <c r="D44" s="207" t="s">
        <v>288</v>
      </c>
      <c r="E44" s="207" t="s">
        <v>289</v>
      </c>
      <c r="F44" s="650"/>
      <c r="G44" s="650"/>
      <c r="H44" s="649" t="s">
        <v>290</v>
      </c>
      <c r="I44" s="649"/>
      <c r="J44" s="651" t="s">
        <v>287</v>
      </c>
      <c r="K44" s="651" t="s">
        <v>287</v>
      </c>
      <c r="L44" s="648">
        <v>0</v>
      </c>
    </row>
    <row r="45" spans="1:12" ht="36" x14ac:dyDescent="0.2">
      <c r="A45" s="652"/>
      <c r="B45" s="209" t="s">
        <v>1105</v>
      </c>
      <c r="C45" s="209" t="s">
        <v>5332</v>
      </c>
      <c r="D45" s="211">
        <v>43391</v>
      </c>
      <c r="E45" s="209" t="s">
        <v>3141</v>
      </c>
      <c r="F45" s="650"/>
      <c r="G45" s="650"/>
      <c r="H45" s="649"/>
      <c r="I45" s="649"/>
      <c r="J45" s="651"/>
      <c r="K45" s="651"/>
      <c r="L45" s="648"/>
    </row>
    <row r="46" spans="1:12" ht="24" x14ac:dyDescent="0.2">
      <c r="A46" s="652">
        <v>1808</v>
      </c>
      <c r="B46" s="203" t="s">
        <v>12</v>
      </c>
      <c r="C46" s="207" t="s">
        <v>11</v>
      </c>
      <c r="D46" s="207" t="s">
        <v>280</v>
      </c>
      <c r="E46" s="207" t="s">
        <v>281</v>
      </c>
      <c r="F46" s="653" t="s">
        <v>8</v>
      </c>
      <c r="G46" s="653"/>
      <c r="H46" s="650"/>
      <c r="I46" s="650"/>
      <c r="J46" s="650"/>
      <c r="K46" s="650"/>
      <c r="L46" s="650"/>
    </row>
    <row r="47" spans="1:12" x14ac:dyDescent="0.2">
      <c r="A47" s="652"/>
      <c r="B47" s="651" t="s">
        <v>5333</v>
      </c>
      <c r="C47" s="654" t="s">
        <v>5334</v>
      </c>
      <c r="D47" s="655">
        <v>43375</v>
      </c>
      <c r="E47" s="651" t="s">
        <v>607</v>
      </c>
      <c r="F47" s="651" t="s">
        <v>3148</v>
      </c>
      <c r="G47" s="651"/>
      <c r="H47" s="649" t="s">
        <v>286</v>
      </c>
      <c r="I47" s="649"/>
      <c r="J47" s="209" t="s">
        <v>16</v>
      </c>
      <c r="K47" s="209" t="s">
        <v>287</v>
      </c>
      <c r="L47" s="210">
        <v>1250</v>
      </c>
    </row>
    <row r="48" spans="1:12" x14ac:dyDescent="0.2">
      <c r="A48" s="652"/>
      <c r="B48" s="651"/>
      <c r="C48" s="654"/>
      <c r="D48" s="655"/>
      <c r="E48" s="651"/>
      <c r="F48" s="651"/>
      <c r="G48" s="651"/>
      <c r="H48" s="649" t="s">
        <v>242</v>
      </c>
      <c r="I48" s="649"/>
      <c r="J48" s="651" t="s">
        <v>287</v>
      </c>
      <c r="K48" s="651" t="s">
        <v>287</v>
      </c>
      <c r="L48" s="648">
        <v>0</v>
      </c>
    </row>
    <row r="49" spans="1:12" x14ac:dyDescent="0.2">
      <c r="A49" s="652"/>
      <c r="B49" s="651"/>
      <c r="C49" s="654"/>
      <c r="D49" s="655"/>
      <c r="E49" s="651"/>
      <c r="F49" s="651"/>
      <c r="G49" s="651"/>
      <c r="H49" s="649"/>
      <c r="I49" s="649"/>
      <c r="J49" s="651"/>
      <c r="K49" s="651"/>
      <c r="L49" s="648"/>
    </row>
    <row r="50" spans="1:12" ht="24" x14ac:dyDescent="0.2">
      <c r="A50" s="652"/>
      <c r="B50" s="203" t="s">
        <v>6</v>
      </c>
      <c r="C50" s="207" t="s">
        <v>5</v>
      </c>
      <c r="D50" s="207" t="s">
        <v>288</v>
      </c>
      <c r="E50" s="207" t="s">
        <v>289</v>
      </c>
      <c r="F50" s="650"/>
      <c r="G50" s="650"/>
      <c r="H50" s="649" t="s">
        <v>290</v>
      </c>
      <c r="I50" s="649"/>
      <c r="J50" s="651" t="s">
        <v>287</v>
      </c>
      <c r="K50" s="651" t="s">
        <v>287</v>
      </c>
      <c r="L50" s="648">
        <v>0</v>
      </c>
    </row>
    <row r="51" spans="1:12" ht="24" x14ac:dyDescent="0.2">
      <c r="A51" s="652"/>
      <c r="B51" s="209" t="s">
        <v>317</v>
      </c>
      <c r="C51" s="209" t="s">
        <v>3148</v>
      </c>
      <c r="D51" s="211">
        <v>43382</v>
      </c>
      <c r="E51" s="209" t="s">
        <v>4118</v>
      </c>
      <c r="F51" s="650"/>
      <c r="G51" s="650"/>
      <c r="H51" s="649"/>
      <c r="I51" s="649"/>
      <c r="J51" s="651"/>
      <c r="K51" s="651"/>
      <c r="L51" s="648"/>
    </row>
    <row r="52" spans="1:12" ht="24" x14ac:dyDescent="0.2">
      <c r="A52" s="652">
        <v>1809</v>
      </c>
      <c r="B52" s="203" t="s">
        <v>12</v>
      </c>
      <c r="C52" s="207" t="s">
        <v>11</v>
      </c>
      <c r="D52" s="207" t="s">
        <v>280</v>
      </c>
      <c r="E52" s="207" t="s">
        <v>281</v>
      </c>
      <c r="F52" s="653" t="s">
        <v>8</v>
      </c>
      <c r="G52" s="653"/>
      <c r="H52" s="650"/>
      <c r="I52" s="650"/>
      <c r="J52" s="650"/>
      <c r="K52" s="650"/>
      <c r="L52" s="650"/>
    </row>
    <row r="53" spans="1:12" x14ac:dyDescent="0.2">
      <c r="A53" s="652"/>
      <c r="B53" s="651" t="s">
        <v>5333</v>
      </c>
      <c r="C53" s="654" t="s">
        <v>5335</v>
      </c>
      <c r="D53" s="655">
        <v>43387</v>
      </c>
      <c r="E53" s="651" t="s">
        <v>1258</v>
      </c>
      <c r="F53" s="651" t="s">
        <v>3112</v>
      </c>
      <c r="G53" s="651"/>
      <c r="H53" s="649" t="s">
        <v>286</v>
      </c>
      <c r="I53" s="649"/>
      <c r="J53" s="209" t="s">
        <v>287</v>
      </c>
      <c r="K53" s="209" t="s">
        <v>16</v>
      </c>
      <c r="L53" s="210">
        <v>879.99</v>
      </c>
    </row>
    <row r="54" spans="1:12" x14ac:dyDescent="0.2">
      <c r="A54" s="652"/>
      <c r="B54" s="651"/>
      <c r="C54" s="654"/>
      <c r="D54" s="655"/>
      <c r="E54" s="651"/>
      <c r="F54" s="651"/>
      <c r="G54" s="651"/>
      <c r="H54" s="649" t="s">
        <v>242</v>
      </c>
      <c r="I54" s="649"/>
      <c r="J54" s="651" t="s">
        <v>287</v>
      </c>
      <c r="K54" s="651" t="s">
        <v>16</v>
      </c>
      <c r="L54" s="648">
        <v>1367.01</v>
      </c>
    </row>
    <row r="55" spans="1:12" x14ac:dyDescent="0.2">
      <c r="A55" s="652"/>
      <c r="B55" s="651"/>
      <c r="C55" s="654"/>
      <c r="D55" s="655"/>
      <c r="E55" s="651"/>
      <c r="F55" s="651"/>
      <c r="G55" s="651"/>
      <c r="H55" s="649"/>
      <c r="I55" s="649"/>
      <c r="J55" s="651"/>
      <c r="K55" s="651"/>
      <c r="L55" s="648"/>
    </row>
    <row r="56" spans="1:12" ht="24" x14ac:dyDescent="0.2">
      <c r="A56" s="652"/>
      <c r="B56" s="203" t="s">
        <v>6</v>
      </c>
      <c r="C56" s="207" t="s">
        <v>5</v>
      </c>
      <c r="D56" s="207" t="s">
        <v>288</v>
      </c>
      <c r="E56" s="207" t="s">
        <v>289</v>
      </c>
      <c r="F56" s="650"/>
      <c r="G56" s="650"/>
      <c r="H56" s="649" t="s">
        <v>290</v>
      </c>
      <c r="I56" s="649"/>
      <c r="J56" s="651" t="s">
        <v>287</v>
      </c>
      <c r="K56" s="651" t="s">
        <v>16</v>
      </c>
      <c r="L56" s="648">
        <v>1500</v>
      </c>
    </row>
    <row r="57" spans="1:12" ht="24" x14ac:dyDescent="0.2">
      <c r="A57" s="652"/>
      <c r="B57" s="209" t="s">
        <v>317</v>
      </c>
      <c r="C57" s="209" t="s">
        <v>3112</v>
      </c>
      <c r="D57" s="211">
        <v>43394</v>
      </c>
      <c r="E57" s="209" t="s">
        <v>5336</v>
      </c>
      <c r="F57" s="650"/>
      <c r="G57" s="650"/>
      <c r="H57" s="649"/>
      <c r="I57" s="649"/>
      <c r="J57" s="651"/>
      <c r="K57" s="651"/>
      <c r="L57" s="648"/>
    </row>
    <row r="58" spans="1:12" ht="24" x14ac:dyDescent="0.2">
      <c r="A58" s="652">
        <v>1810</v>
      </c>
      <c r="B58" s="203" t="s">
        <v>12</v>
      </c>
      <c r="C58" s="207" t="s">
        <v>11</v>
      </c>
      <c r="D58" s="207" t="s">
        <v>280</v>
      </c>
      <c r="E58" s="207" t="s">
        <v>281</v>
      </c>
      <c r="F58" s="653" t="s">
        <v>8</v>
      </c>
      <c r="G58" s="653"/>
      <c r="H58" s="650"/>
      <c r="I58" s="650"/>
      <c r="J58" s="650"/>
      <c r="K58" s="650"/>
      <c r="L58" s="650"/>
    </row>
    <row r="59" spans="1:12" x14ac:dyDescent="0.2">
      <c r="A59" s="652"/>
      <c r="B59" s="651" t="s">
        <v>5333</v>
      </c>
      <c r="C59" s="654" t="s">
        <v>5335</v>
      </c>
      <c r="D59" s="655">
        <v>43387</v>
      </c>
      <c r="E59" s="651" t="s">
        <v>1258</v>
      </c>
      <c r="F59" s="651" t="s">
        <v>465</v>
      </c>
      <c r="G59" s="651"/>
      <c r="H59" s="649" t="s">
        <v>286</v>
      </c>
      <c r="I59" s="649"/>
      <c r="J59" s="209" t="s">
        <v>16</v>
      </c>
      <c r="K59" s="209" t="s">
        <v>287</v>
      </c>
      <c r="L59" s="210">
        <v>714</v>
      </c>
    </row>
    <row r="60" spans="1:12" x14ac:dyDescent="0.2">
      <c r="A60" s="652"/>
      <c r="B60" s="651"/>
      <c r="C60" s="654"/>
      <c r="D60" s="655"/>
      <c r="E60" s="651"/>
      <c r="F60" s="651"/>
      <c r="G60" s="651"/>
      <c r="H60" s="649" t="s">
        <v>242</v>
      </c>
      <c r="I60" s="649"/>
      <c r="J60" s="651" t="s">
        <v>287</v>
      </c>
      <c r="K60" s="651" t="s">
        <v>287</v>
      </c>
      <c r="L60" s="648">
        <v>0</v>
      </c>
    </row>
    <row r="61" spans="1:12" x14ac:dyDescent="0.2">
      <c r="A61" s="652"/>
      <c r="B61" s="651"/>
      <c r="C61" s="654"/>
      <c r="D61" s="655"/>
      <c r="E61" s="651"/>
      <c r="F61" s="651"/>
      <c r="G61" s="651"/>
      <c r="H61" s="649"/>
      <c r="I61" s="649"/>
      <c r="J61" s="651"/>
      <c r="K61" s="651"/>
      <c r="L61" s="648"/>
    </row>
    <row r="62" spans="1:12" ht="24" x14ac:dyDescent="0.2">
      <c r="A62" s="652"/>
      <c r="B62" s="203" t="s">
        <v>6</v>
      </c>
      <c r="C62" s="207" t="s">
        <v>5</v>
      </c>
      <c r="D62" s="207" t="s">
        <v>288</v>
      </c>
      <c r="E62" s="207" t="s">
        <v>289</v>
      </c>
      <c r="F62" s="650"/>
      <c r="G62" s="650"/>
      <c r="H62" s="649" t="s">
        <v>290</v>
      </c>
      <c r="I62" s="649"/>
      <c r="J62" s="651" t="s">
        <v>16</v>
      </c>
      <c r="K62" s="651" t="s">
        <v>16</v>
      </c>
      <c r="L62" s="648">
        <v>998</v>
      </c>
    </row>
    <row r="63" spans="1:12" ht="24" x14ac:dyDescent="0.2">
      <c r="A63" s="652"/>
      <c r="B63" s="209" t="s">
        <v>317</v>
      </c>
      <c r="C63" s="209" t="s">
        <v>465</v>
      </c>
      <c r="D63" s="211">
        <v>43394</v>
      </c>
      <c r="E63" s="209" t="s">
        <v>5336</v>
      </c>
      <c r="F63" s="650"/>
      <c r="G63" s="650"/>
      <c r="H63" s="649"/>
      <c r="I63" s="649"/>
      <c r="J63" s="651"/>
      <c r="K63" s="651"/>
      <c r="L63" s="648"/>
    </row>
    <row r="64" spans="1:12" ht="24" x14ac:dyDescent="0.2">
      <c r="A64" s="652">
        <v>1811</v>
      </c>
      <c r="B64" s="203" t="s">
        <v>12</v>
      </c>
      <c r="C64" s="207" t="s">
        <v>11</v>
      </c>
      <c r="D64" s="207" t="s">
        <v>280</v>
      </c>
      <c r="E64" s="207" t="s">
        <v>281</v>
      </c>
      <c r="F64" s="653" t="s">
        <v>8</v>
      </c>
      <c r="G64" s="653"/>
      <c r="H64" s="650"/>
      <c r="I64" s="650"/>
      <c r="J64" s="650"/>
      <c r="K64" s="650"/>
      <c r="L64" s="650"/>
    </row>
    <row r="65" spans="1:12" x14ac:dyDescent="0.2">
      <c r="A65" s="652"/>
      <c r="B65" s="651" t="s">
        <v>5337</v>
      </c>
      <c r="C65" s="654" t="s">
        <v>5338</v>
      </c>
      <c r="D65" s="655">
        <v>43450</v>
      </c>
      <c r="E65" s="651" t="s">
        <v>442</v>
      </c>
      <c r="F65" s="651" t="s">
        <v>443</v>
      </c>
      <c r="G65" s="651"/>
      <c r="H65" s="649" t="s">
        <v>286</v>
      </c>
      <c r="I65" s="649"/>
      <c r="J65" s="209" t="s">
        <v>287</v>
      </c>
      <c r="K65" s="209" t="s">
        <v>16</v>
      </c>
      <c r="L65" s="210">
        <v>346.14</v>
      </c>
    </row>
    <row r="66" spans="1:12" x14ac:dyDescent="0.2">
      <c r="A66" s="652"/>
      <c r="B66" s="651"/>
      <c r="C66" s="654"/>
      <c r="D66" s="655"/>
      <c r="E66" s="651"/>
      <c r="F66" s="651"/>
      <c r="G66" s="651"/>
      <c r="H66" s="649" t="s">
        <v>242</v>
      </c>
      <c r="I66" s="649"/>
      <c r="J66" s="209" t="s">
        <v>287</v>
      </c>
      <c r="K66" s="209" t="s">
        <v>16</v>
      </c>
      <c r="L66" s="210">
        <v>284.68</v>
      </c>
    </row>
    <row r="67" spans="1:12" ht="24" x14ac:dyDescent="0.2">
      <c r="A67" s="652"/>
      <c r="B67" s="203" t="s">
        <v>6</v>
      </c>
      <c r="C67" s="207" t="s">
        <v>5</v>
      </c>
      <c r="D67" s="207" t="s">
        <v>288</v>
      </c>
      <c r="E67" s="207" t="s">
        <v>289</v>
      </c>
      <c r="F67" s="650"/>
      <c r="G67" s="650"/>
      <c r="H67" s="649" t="s">
        <v>290</v>
      </c>
      <c r="I67" s="649"/>
      <c r="J67" s="651" t="s">
        <v>287</v>
      </c>
      <c r="K67" s="651" t="s">
        <v>287</v>
      </c>
      <c r="L67" s="648">
        <v>0</v>
      </c>
    </row>
    <row r="68" spans="1:12" ht="24" x14ac:dyDescent="0.2">
      <c r="A68" s="652"/>
      <c r="B68" s="209" t="s">
        <v>5339</v>
      </c>
      <c r="C68" s="209" t="s">
        <v>443</v>
      </c>
      <c r="D68" s="211">
        <v>43452</v>
      </c>
      <c r="E68" s="209" t="s">
        <v>4367</v>
      </c>
      <c r="F68" s="650"/>
      <c r="G68" s="650"/>
      <c r="H68" s="649"/>
      <c r="I68" s="649"/>
      <c r="J68" s="651"/>
      <c r="K68" s="651"/>
      <c r="L68" s="648"/>
    </row>
    <row r="69" spans="1:12" ht="24" x14ac:dyDescent="0.2">
      <c r="A69" s="652">
        <v>1812</v>
      </c>
      <c r="B69" s="203" t="s">
        <v>12</v>
      </c>
      <c r="C69" s="207" t="s">
        <v>11</v>
      </c>
      <c r="D69" s="207" t="s">
        <v>280</v>
      </c>
      <c r="E69" s="207" t="s">
        <v>281</v>
      </c>
      <c r="F69" s="653" t="s">
        <v>8</v>
      </c>
      <c r="G69" s="653"/>
      <c r="H69" s="650"/>
      <c r="I69" s="650"/>
      <c r="J69" s="650"/>
      <c r="K69" s="650"/>
      <c r="L69" s="650"/>
    </row>
    <row r="70" spans="1:12" x14ac:dyDescent="0.2">
      <c r="A70" s="652"/>
      <c r="B70" s="651" t="s">
        <v>5340</v>
      </c>
      <c r="C70" s="654" t="s">
        <v>5341</v>
      </c>
      <c r="D70" s="655">
        <v>43443</v>
      </c>
      <c r="E70" s="651" t="s">
        <v>321</v>
      </c>
      <c r="F70" s="651" t="s">
        <v>1293</v>
      </c>
      <c r="G70" s="651"/>
      <c r="H70" s="649" t="s">
        <v>286</v>
      </c>
      <c r="I70" s="649"/>
      <c r="J70" s="209" t="s">
        <v>287</v>
      </c>
      <c r="K70" s="209" t="s">
        <v>16</v>
      </c>
      <c r="L70" s="210">
        <v>540</v>
      </c>
    </row>
    <row r="71" spans="1:12" x14ac:dyDescent="0.2">
      <c r="A71" s="652"/>
      <c r="B71" s="651"/>
      <c r="C71" s="654"/>
      <c r="D71" s="655"/>
      <c r="E71" s="651"/>
      <c r="F71" s="651"/>
      <c r="G71" s="651"/>
      <c r="H71" s="649" t="s">
        <v>242</v>
      </c>
      <c r="I71" s="649"/>
      <c r="J71" s="209" t="s">
        <v>287</v>
      </c>
      <c r="K71" s="209" t="s">
        <v>16</v>
      </c>
      <c r="L71" s="210">
        <v>484.95</v>
      </c>
    </row>
    <row r="72" spans="1:12" ht="24" x14ac:dyDescent="0.2">
      <c r="A72" s="652"/>
      <c r="B72" s="203" t="s">
        <v>6</v>
      </c>
      <c r="C72" s="207" t="s">
        <v>5</v>
      </c>
      <c r="D72" s="207" t="s">
        <v>288</v>
      </c>
      <c r="E72" s="207" t="s">
        <v>289</v>
      </c>
      <c r="F72" s="650"/>
      <c r="G72" s="650"/>
      <c r="H72" s="649" t="s">
        <v>290</v>
      </c>
      <c r="I72" s="649"/>
      <c r="J72" s="651" t="s">
        <v>287</v>
      </c>
      <c r="K72" s="651" t="s">
        <v>16</v>
      </c>
      <c r="L72" s="648">
        <v>1125</v>
      </c>
    </row>
    <row r="73" spans="1:12" ht="36" x14ac:dyDescent="0.2">
      <c r="A73" s="652"/>
      <c r="B73" s="209" t="s">
        <v>5342</v>
      </c>
      <c r="C73" s="209" t="s">
        <v>1293</v>
      </c>
      <c r="D73" s="211">
        <v>43447</v>
      </c>
      <c r="E73" s="209" t="s">
        <v>3154</v>
      </c>
      <c r="F73" s="650"/>
      <c r="G73" s="650"/>
      <c r="H73" s="649"/>
      <c r="I73" s="649"/>
      <c r="J73" s="651"/>
      <c r="K73" s="651"/>
      <c r="L73" s="648"/>
    </row>
    <row r="74" spans="1:12" ht="24" x14ac:dyDescent="0.2">
      <c r="A74" s="652">
        <v>1813</v>
      </c>
      <c r="B74" s="203" t="s">
        <v>12</v>
      </c>
      <c r="C74" s="207" t="s">
        <v>11</v>
      </c>
      <c r="D74" s="207" t="s">
        <v>280</v>
      </c>
      <c r="E74" s="207" t="s">
        <v>281</v>
      </c>
      <c r="F74" s="653" t="s">
        <v>8</v>
      </c>
      <c r="G74" s="653"/>
      <c r="H74" s="650"/>
      <c r="I74" s="650"/>
      <c r="J74" s="650"/>
      <c r="K74" s="650"/>
      <c r="L74" s="650"/>
    </row>
    <row r="75" spans="1:12" x14ac:dyDescent="0.2">
      <c r="A75" s="652"/>
      <c r="B75" s="651" t="s">
        <v>5343</v>
      </c>
      <c r="C75" s="654" t="s">
        <v>5344</v>
      </c>
      <c r="D75" s="655">
        <v>43401</v>
      </c>
      <c r="E75" s="651" t="s">
        <v>1058</v>
      </c>
      <c r="F75" s="651" t="s">
        <v>1059</v>
      </c>
      <c r="G75" s="651"/>
      <c r="H75" s="649" t="s">
        <v>286</v>
      </c>
      <c r="I75" s="649"/>
      <c r="J75" s="209" t="s">
        <v>287</v>
      </c>
      <c r="K75" s="209" t="s">
        <v>16</v>
      </c>
      <c r="L75" s="210">
        <v>281</v>
      </c>
    </row>
    <row r="76" spans="1:12" x14ac:dyDescent="0.2">
      <c r="A76" s="652"/>
      <c r="B76" s="651"/>
      <c r="C76" s="654"/>
      <c r="D76" s="655"/>
      <c r="E76" s="651"/>
      <c r="F76" s="651"/>
      <c r="G76" s="651"/>
      <c r="H76" s="649" t="s">
        <v>242</v>
      </c>
      <c r="I76" s="649"/>
      <c r="J76" s="209" t="s">
        <v>287</v>
      </c>
      <c r="K76" s="209" t="s">
        <v>16</v>
      </c>
      <c r="L76" s="210">
        <v>176</v>
      </c>
    </row>
    <row r="77" spans="1:12" ht="24" x14ac:dyDescent="0.2">
      <c r="A77" s="652"/>
      <c r="B77" s="203" t="s">
        <v>6</v>
      </c>
      <c r="C77" s="207" t="s">
        <v>5</v>
      </c>
      <c r="D77" s="207" t="s">
        <v>288</v>
      </c>
      <c r="E77" s="207" t="s">
        <v>289</v>
      </c>
      <c r="F77" s="650"/>
      <c r="G77" s="650"/>
      <c r="H77" s="649" t="s">
        <v>290</v>
      </c>
      <c r="I77" s="649"/>
      <c r="J77" s="651" t="s">
        <v>287</v>
      </c>
      <c r="K77" s="651" t="s">
        <v>287</v>
      </c>
      <c r="L77" s="648">
        <v>0</v>
      </c>
    </row>
    <row r="78" spans="1:12" ht="24" x14ac:dyDescent="0.2">
      <c r="A78" s="652"/>
      <c r="B78" s="209" t="s">
        <v>460</v>
      </c>
      <c r="C78" s="209" t="s">
        <v>1059</v>
      </c>
      <c r="D78" s="211">
        <v>43403</v>
      </c>
      <c r="E78" s="209" t="s">
        <v>717</v>
      </c>
      <c r="F78" s="650"/>
      <c r="G78" s="650"/>
      <c r="H78" s="649"/>
      <c r="I78" s="649"/>
      <c r="J78" s="651"/>
      <c r="K78" s="651"/>
      <c r="L78" s="648"/>
    </row>
    <row r="79" spans="1:12" ht="24" x14ac:dyDescent="0.2">
      <c r="A79" s="652">
        <v>1814</v>
      </c>
      <c r="B79" s="203" t="s">
        <v>12</v>
      </c>
      <c r="C79" s="207" t="s">
        <v>11</v>
      </c>
      <c r="D79" s="207" t="s">
        <v>280</v>
      </c>
      <c r="E79" s="207" t="s">
        <v>281</v>
      </c>
      <c r="F79" s="653" t="s">
        <v>8</v>
      </c>
      <c r="G79" s="653"/>
      <c r="H79" s="650"/>
      <c r="I79" s="650"/>
      <c r="J79" s="650"/>
      <c r="K79" s="650"/>
      <c r="L79" s="650"/>
    </row>
    <row r="80" spans="1:12" x14ac:dyDescent="0.2">
      <c r="A80" s="652"/>
      <c r="B80" s="651" t="s">
        <v>5343</v>
      </c>
      <c r="C80" s="654" t="s">
        <v>5345</v>
      </c>
      <c r="D80" s="655">
        <v>43404</v>
      </c>
      <c r="E80" s="651" t="s">
        <v>3281</v>
      </c>
      <c r="F80" s="651" t="s">
        <v>5172</v>
      </c>
      <c r="G80" s="651"/>
      <c r="H80" s="649" t="s">
        <v>286</v>
      </c>
      <c r="I80" s="649"/>
      <c r="J80" s="209" t="s">
        <v>287</v>
      </c>
      <c r="K80" s="209" t="s">
        <v>16</v>
      </c>
      <c r="L80" s="210">
        <v>1056</v>
      </c>
    </row>
    <row r="81" spans="1:12" x14ac:dyDescent="0.2">
      <c r="A81" s="652"/>
      <c r="B81" s="651"/>
      <c r="C81" s="654"/>
      <c r="D81" s="655"/>
      <c r="E81" s="651"/>
      <c r="F81" s="651"/>
      <c r="G81" s="651"/>
      <c r="H81" s="649" t="s">
        <v>242</v>
      </c>
      <c r="I81" s="649"/>
      <c r="J81" s="651" t="s">
        <v>287</v>
      </c>
      <c r="K81" s="651" t="s">
        <v>287</v>
      </c>
      <c r="L81" s="648">
        <v>0</v>
      </c>
    </row>
    <row r="82" spans="1:12" x14ac:dyDescent="0.2">
      <c r="A82" s="652"/>
      <c r="B82" s="651"/>
      <c r="C82" s="654"/>
      <c r="D82" s="655"/>
      <c r="E82" s="651"/>
      <c r="F82" s="651"/>
      <c r="G82" s="651"/>
      <c r="H82" s="649"/>
      <c r="I82" s="649"/>
      <c r="J82" s="651"/>
      <c r="K82" s="651"/>
      <c r="L82" s="648"/>
    </row>
    <row r="83" spans="1:12" ht="24" x14ac:dyDescent="0.2">
      <c r="A83" s="652"/>
      <c r="B83" s="203" t="s">
        <v>6</v>
      </c>
      <c r="C83" s="207" t="s">
        <v>5</v>
      </c>
      <c r="D83" s="207" t="s">
        <v>288</v>
      </c>
      <c r="E83" s="207" t="s">
        <v>289</v>
      </c>
      <c r="F83" s="650"/>
      <c r="G83" s="650"/>
      <c r="H83" s="649" t="s">
        <v>290</v>
      </c>
      <c r="I83" s="649"/>
      <c r="J83" s="651" t="s">
        <v>287</v>
      </c>
      <c r="K83" s="651" t="s">
        <v>16</v>
      </c>
      <c r="L83" s="648">
        <v>350</v>
      </c>
    </row>
    <row r="84" spans="1:12" ht="24" x14ac:dyDescent="0.2">
      <c r="A84" s="652"/>
      <c r="B84" s="209" t="s">
        <v>460</v>
      </c>
      <c r="C84" s="209" t="s">
        <v>5172</v>
      </c>
      <c r="D84" s="211">
        <v>43413</v>
      </c>
      <c r="E84" s="209" t="s">
        <v>5346</v>
      </c>
      <c r="F84" s="650"/>
      <c r="G84" s="650"/>
      <c r="H84" s="649"/>
      <c r="I84" s="649"/>
      <c r="J84" s="651"/>
      <c r="K84" s="651"/>
      <c r="L84" s="648"/>
    </row>
    <row r="85" spans="1:12" ht="24" x14ac:dyDescent="0.2">
      <c r="A85" s="652">
        <v>1815</v>
      </c>
      <c r="B85" s="203" t="s">
        <v>12</v>
      </c>
      <c r="C85" s="207" t="s">
        <v>11</v>
      </c>
      <c r="D85" s="207" t="s">
        <v>280</v>
      </c>
      <c r="E85" s="207" t="s">
        <v>281</v>
      </c>
      <c r="F85" s="653" t="s">
        <v>8</v>
      </c>
      <c r="G85" s="653"/>
      <c r="H85" s="650"/>
      <c r="I85" s="650"/>
      <c r="J85" s="650"/>
      <c r="K85" s="650"/>
      <c r="L85" s="650"/>
    </row>
    <row r="86" spans="1:12" x14ac:dyDescent="0.2">
      <c r="A86" s="652"/>
      <c r="B86" s="651" t="s">
        <v>5343</v>
      </c>
      <c r="C86" s="654" t="s">
        <v>5347</v>
      </c>
      <c r="D86" s="655">
        <v>43505</v>
      </c>
      <c r="E86" s="651" t="s">
        <v>596</v>
      </c>
      <c r="F86" s="651" t="s">
        <v>1970</v>
      </c>
      <c r="G86" s="651"/>
      <c r="H86" s="649" t="s">
        <v>286</v>
      </c>
      <c r="I86" s="649"/>
      <c r="J86" s="209" t="s">
        <v>287</v>
      </c>
      <c r="K86" s="209" t="s">
        <v>287</v>
      </c>
      <c r="L86" s="210">
        <v>0</v>
      </c>
    </row>
    <row r="87" spans="1:12" x14ac:dyDescent="0.2">
      <c r="A87" s="652"/>
      <c r="B87" s="651"/>
      <c r="C87" s="654"/>
      <c r="D87" s="655"/>
      <c r="E87" s="651"/>
      <c r="F87" s="651"/>
      <c r="G87" s="651"/>
      <c r="H87" s="649" t="s">
        <v>242</v>
      </c>
      <c r="I87" s="649"/>
      <c r="J87" s="651" t="s">
        <v>287</v>
      </c>
      <c r="K87" s="651" t="s">
        <v>287</v>
      </c>
      <c r="L87" s="648">
        <v>0</v>
      </c>
    </row>
    <row r="88" spans="1:12" x14ac:dyDescent="0.2">
      <c r="A88" s="652"/>
      <c r="B88" s="651"/>
      <c r="C88" s="654"/>
      <c r="D88" s="655"/>
      <c r="E88" s="651"/>
      <c r="F88" s="651"/>
      <c r="G88" s="651"/>
      <c r="H88" s="649"/>
      <c r="I88" s="649"/>
      <c r="J88" s="651"/>
      <c r="K88" s="651"/>
      <c r="L88" s="648"/>
    </row>
    <row r="89" spans="1:12" x14ac:dyDescent="0.2">
      <c r="A89" s="652"/>
      <c r="B89" s="651"/>
      <c r="C89" s="654"/>
      <c r="D89" s="655"/>
      <c r="E89" s="651"/>
      <c r="F89" s="651"/>
      <c r="G89" s="651"/>
      <c r="H89" s="649"/>
      <c r="I89" s="649"/>
      <c r="J89" s="651"/>
      <c r="K89" s="651"/>
      <c r="L89" s="648"/>
    </row>
    <row r="90" spans="1:12" ht="24" x14ac:dyDescent="0.2">
      <c r="A90" s="652"/>
      <c r="B90" s="203" t="s">
        <v>6</v>
      </c>
      <c r="C90" s="207" t="s">
        <v>5</v>
      </c>
      <c r="D90" s="207" t="s">
        <v>288</v>
      </c>
      <c r="E90" s="207" t="s">
        <v>289</v>
      </c>
      <c r="F90" s="650"/>
      <c r="G90" s="650"/>
      <c r="H90" s="649" t="s">
        <v>290</v>
      </c>
      <c r="I90" s="649"/>
      <c r="J90" s="651" t="s">
        <v>16</v>
      </c>
      <c r="K90" s="651" t="s">
        <v>287</v>
      </c>
      <c r="L90" s="648">
        <v>1645</v>
      </c>
    </row>
    <row r="91" spans="1:12" ht="24" x14ac:dyDescent="0.2">
      <c r="A91" s="652"/>
      <c r="B91" s="209" t="s">
        <v>460</v>
      </c>
      <c r="C91" s="209" t="s">
        <v>1970</v>
      </c>
      <c r="D91" s="211">
        <v>43512</v>
      </c>
      <c r="E91" s="209" t="s">
        <v>2736</v>
      </c>
      <c r="F91" s="650"/>
      <c r="G91" s="650"/>
      <c r="H91" s="649"/>
      <c r="I91" s="649"/>
      <c r="J91" s="651"/>
      <c r="K91" s="651"/>
      <c r="L91" s="648"/>
    </row>
    <row r="92" spans="1:12" ht="24" x14ac:dyDescent="0.2">
      <c r="A92" s="652">
        <v>1816</v>
      </c>
      <c r="B92" s="203" t="s">
        <v>12</v>
      </c>
      <c r="C92" s="207" t="s">
        <v>11</v>
      </c>
      <c r="D92" s="207" t="s">
        <v>280</v>
      </c>
      <c r="E92" s="207" t="s">
        <v>281</v>
      </c>
      <c r="F92" s="653" t="s">
        <v>8</v>
      </c>
      <c r="G92" s="653"/>
      <c r="H92" s="650"/>
      <c r="I92" s="650"/>
      <c r="J92" s="650"/>
      <c r="K92" s="650"/>
      <c r="L92" s="650"/>
    </row>
    <row r="93" spans="1:12" x14ac:dyDescent="0.2">
      <c r="A93" s="652"/>
      <c r="B93" s="651" t="s">
        <v>5348</v>
      </c>
      <c r="C93" s="654" t="s">
        <v>5349</v>
      </c>
      <c r="D93" s="655">
        <v>43448</v>
      </c>
      <c r="E93" s="651" t="s">
        <v>1003</v>
      </c>
      <c r="F93" s="651" t="s">
        <v>5350</v>
      </c>
      <c r="G93" s="651"/>
      <c r="H93" s="649" t="s">
        <v>286</v>
      </c>
      <c r="I93" s="649"/>
      <c r="J93" s="209" t="s">
        <v>287</v>
      </c>
      <c r="K93" s="209" t="s">
        <v>16</v>
      </c>
      <c r="L93" s="210">
        <v>513</v>
      </c>
    </row>
    <row r="94" spans="1:12" x14ac:dyDescent="0.2">
      <c r="A94" s="652"/>
      <c r="B94" s="651"/>
      <c r="C94" s="654"/>
      <c r="D94" s="655"/>
      <c r="E94" s="651"/>
      <c r="F94" s="651"/>
      <c r="G94" s="651"/>
      <c r="H94" s="649" t="s">
        <v>242</v>
      </c>
      <c r="I94" s="649"/>
      <c r="J94" s="209" t="s">
        <v>287</v>
      </c>
      <c r="K94" s="209" t="s">
        <v>16</v>
      </c>
      <c r="L94" s="210">
        <v>3320.18</v>
      </c>
    </row>
    <row r="95" spans="1:12" ht="24" x14ac:dyDescent="0.2">
      <c r="A95" s="652"/>
      <c r="B95" s="203" t="s">
        <v>6</v>
      </c>
      <c r="C95" s="207" t="s">
        <v>5</v>
      </c>
      <c r="D95" s="207" t="s">
        <v>288</v>
      </c>
      <c r="E95" s="207" t="s">
        <v>289</v>
      </c>
      <c r="F95" s="650"/>
      <c r="G95" s="650"/>
      <c r="H95" s="649" t="s">
        <v>290</v>
      </c>
      <c r="I95" s="649"/>
      <c r="J95" s="651" t="s">
        <v>287</v>
      </c>
      <c r="K95" s="651" t="s">
        <v>287</v>
      </c>
      <c r="L95" s="648">
        <v>0</v>
      </c>
    </row>
    <row r="96" spans="1:12" ht="36" x14ac:dyDescent="0.2">
      <c r="A96" s="652"/>
      <c r="B96" s="209" t="s">
        <v>1105</v>
      </c>
      <c r="C96" s="209" t="s">
        <v>5350</v>
      </c>
      <c r="D96" s="211">
        <v>43454</v>
      </c>
      <c r="E96" s="209" t="s">
        <v>5351</v>
      </c>
      <c r="F96" s="650"/>
      <c r="G96" s="650"/>
      <c r="H96" s="649"/>
      <c r="I96" s="649"/>
      <c r="J96" s="651"/>
      <c r="K96" s="651"/>
      <c r="L96" s="648"/>
    </row>
    <row r="97" spans="1:12" ht="24" x14ac:dyDescent="0.2">
      <c r="A97" s="652">
        <v>1817</v>
      </c>
      <c r="B97" s="203" t="s">
        <v>12</v>
      </c>
      <c r="C97" s="207" t="s">
        <v>11</v>
      </c>
      <c r="D97" s="207" t="s">
        <v>280</v>
      </c>
      <c r="E97" s="207" t="s">
        <v>281</v>
      </c>
      <c r="F97" s="653" t="s">
        <v>8</v>
      </c>
      <c r="G97" s="653"/>
      <c r="H97" s="650"/>
      <c r="I97" s="650"/>
      <c r="J97" s="650"/>
      <c r="K97" s="650"/>
      <c r="L97" s="650"/>
    </row>
    <row r="98" spans="1:12" x14ac:dyDescent="0.2">
      <c r="A98" s="652"/>
      <c r="B98" s="651" t="s">
        <v>5348</v>
      </c>
      <c r="C98" s="654" t="s">
        <v>5349</v>
      </c>
      <c r="D98" s="655">
        <v>43448</v>
      </c>
      <c r="E98" s="651" t="s">
        <v>1003</v>
      </c>
      <c r="F98" s="651" t="s">
        <v>357</v>
      </c>
      <c r="G98" s="651"/>
      <c r="H98" s="649" t="s">
        <v>286</v>
      </c>
      <c r="I98" s="649"/>
      <c r="J98" s="209" t="s">
        <v>287</v>
      </c>
      <c r="K98" s="209" t="s">
        <v>16</v>
      </c>
      <c r="L98" s="210">
        <v>271.14</v>
      </c>
    </row>
    <row r="99" spans="1:12" x14ac:dyDescent="0.2">
      <c r="A99" s="652"/>
      <c r="B99" s="651"/>
      <c r="C99" s="654"/>
      <c r="D99" s="655"/>
      <c r="E99" s="651"/>
      <c r="F99" s="651"/>
      <c r="G99" s="651"/>
      <c r="H99" s="649" t="s">
        <v>242</v>
      </c>
      <c r="I99" s="649"/>
      <c r="J99" s="209" t="s">
        <v>287</v>
      </c>
      <c r="K99" s="209" t="s">
        <v>16</v>
      </c>
      <c r="L99" s="210">
        <v>93.63</v>
      </c>
    </row>
    <row r="100" spans="1:12" ht="24" x14ac:dyDescent="0.2">
      <c r="A100" s="652"/>
      <c r="B100" s="203" t="s">
        <v>6</v>
      </c>
      <c r="C100" s="207" t="s">
        <v>5</v>
      </c>
      <c r="D100" s="207" t="s">
        <v>288</v>
      </c>
      <c r="E100" s="207" t="s">
        <v>289</v>
      </c>
      <c r="F100" s="650"/>
      <c r="G100" s="650"/>
      <c r="H100" s="649" t="s">
        <v>290</v>
      </c>
      <c r="I100" s="649"/>
      <c r="J100" s="651" t="s">
        <v>287</v>
      </c>
      <c r="K100" s="651" t="s">
        <v>16</v>
      </c>
      <c r="L100" s="648">
        <v>50</v>
      </c>
    </row>
    <row r="101" spans="1:12" ht="36" x14ac:dyDescent="0.2">
      <c r="A101" s="652"/>
      <c r="B101" s="209" t="s">
        <v>1105</v>
      </c>
      <c r="C101" s="209" t="s">
        <v>357</v>
      </c>
      <c r="D101" s="211">
        <v>43454</v>
      </c>
      <c r="E101" s="209" t="s">
        <v>5351</v>
      </c>
      <c r="F101" s="650"/>
      <c r="G101" s="650"/>
      <c r="H101" s="649"/>
      <c r="I101" s="649"/>
      <c r="J101" s="651"/>
      <c r="K101" s="651"/>
      <c r="L101" s="648"/>
    </row>
    <row r="102" spans="1:12" ht="24" x14ac:dyDescent="0.2">
      <c r="A102" s="652">
        <v>1818</v>
      </c>
      <c r="B102" s="203" t="s">
        <v>12</v>
      </c>
      <c r="C102" s="207" t="s">
        <v>11</v>
      </c>
      <c r="D102" s="207" t="s">
        <v>280</v>
      </c>
      <c r="E102" s="207" t="s">
        <v>281</v>
      </c>
      <c r="F102" s="653" t="s">
        <v>8</v>
      </c>
      <c r="G102" s="653"/>
      <c r="H102" s="650"/>
      <c r="I102" s="650"/>
      <c r="J102" s="650"/>
      <c r="K102" s="650"/>
      <c r="L102" s="650"/>
    </row>
    <row r="103" spans="1:12" x14ac:dyDescent="0.2">
      <c r="A103" s="652"/>
      <c r="B103" s="651" t="s">
        <v>5352</v>
      </c>
      <c r="C103" s="654" t="s">
        <v>5353</v>
      </c>
      <c r="D103" s="655">
        <v>43527</v>
      </c>
      <c r="E103" s="651" t="s">
        <v>349</v>
      </c>
      <c r="F103" s="651" t="s">
        <v>350</v>
      </c>
      <c r="G103" s="651"/>
      <c r="H103" s="649" t="s">
        <v>286</v>
      </c>
      <c r="I103" s="649"/>
      <c r="J103" s="209" t="s">
        <v>287</v>
      </c>
      <c r="K103" s="209" t="s">
        <v>16</v>
      </c>
      <c r="L103" s="210">
        <v>643.44000000000005</v>
      </c>
    </row>
    <row r="104" spans="1:12" x14ac:dyDescent="0.2">
      <c r="A104" s="652"/>
      <c r="B104" s="651"/>
      <c r="C104" s="654"/>
      <c r="D104" s="655"/>
      <c r="E104" s="651"/>
      <c r="F104" s="651"/>
      <c r="G104" s="651"/>
      <c r="H104" s="649" t="s">
        <v>242</v>
      </c>
      <c r="I104" s="649"/>
      <c r="J104" s="209" t="s">
        <v>287</v>
      </c>
      <c r="K104" s="209" t="s">
        <v>16</v>
      </c>
      <c r="L104" s="210">
        <v>2845.85</v>
      </c>
    </row>
    <row r="105" spans="1:12" ht="24" x14ac:dyDescent="0.2">
      <c r="A105" s="652"/>
      <c r="B105" s="203" t="s">
        <v>6</v>
      </c>
      <c r="C105" s="207" t="s">
        <v>5</v>
      </c>
      <c r="D105" s="207" t="s">
        <v>288</v>
      </c>
      <c r="E105" s="207" t="s">
        <v>289</v>
      </c>
      <c r="F105" s="650"/>
      <c r="G105" s="650"/>
      <c r="H105" s="649" t="s">
        <v>290</v>
      </c>
      <c r="I105" s="649"/>
      <c r="J105" s="651" t="s">
        <v>287</v>
      </c>
      <c r="K105" s="651" t="s">
        <v>287</v>
      </c>
      <c r="L105" s="648">
        <v>0</v>
      </c>
    </row>
    <row r="106" spans="1:12" ht="24" x14ac:dyDescent="0.2">
      <c r="A106" s="652"/>
      <c r="B106" s="209" t="s">
        <v>291</v>
      </c>
      <c r="C106" s="209" t="s">
        <v>350</v>
      </c>
      <c r="D106" s="211">
        <v>43533</v>
      </c>
      <c r="E106" s="209" t="s">
        <v>930</v>
      </c>
      <c r="F106" s="650"/>
      <c r="G106" s="650"/>
      <c r="H106" s="649"/>
      <c r="I106" s="649"/>
      <c r="J106" s="651"/>
      <c r="K106" s="651"/>
      <c r="L106" s="648"/>
    </row>
    <row r="107" spans="1:12" ht="24" x14ac:dyDescent="0.2">
      <c r="A107" s="652">
        <v>1819</v>
      </c>
      <c r="B107" s="203" t="s">
        <v>12</v>
      </c>
      <c r="C107" s="207" t="s">
        <v>11</v>
      </c>
      <c r="D107" s="207" t="s">
        <v>280</v>
      </c>
      <c r="E107" s="207" t="s">
        <v>281</v>
      </c>
      <c r="F107" s="653" t="s">
        <v>8</v>
      </c>
      <c r="G107" s="653"/>
      <c r="H107" s="650"/>
      <c r="I107" s="650"/>
      <c r="J107" s="650"/>
      <c r="K107" s="650"/>
      <c r="L107" s="650"/>
    </row>
    <row r="108" spans="1:12" x14ac:dyDescent="0.2">
      <c r="A108" s="652"/>
      <c r="B108" s="651" t="s">
        <v>5354</v>
      </c>
      <c r="C108" s="654" t="s">
        <v>5355</v>
      </c>
      <c r="D108" s="655">
        <v>43416</v>
      </c>
      <c r="E108" s="651" t="s">
        <v>442</v>
      </c>
      <c r="F108" s="651" t="s">
        <v>1601</v>
      </c>
      <c r="G108" s="651"/>
      <c r="H108" s="649" t="s">
        <v>286</v>
      </c>
      <c r="I108" s="649"/>
      <c r="J108" s="209" t="s">
        <v>287</v>
      </c>
      <c r="K108" s="209" t="s">
        <v>287</v>
      </c>
      <c r="L108" s="210">
        <v>0</v>
      </c>
    </row>
    <row r="109" spans="1:12" x14ac:dyDescent="0.2">
      <c r="A109" s="652"/>
      <c r="B109" s="651"/>
      <c r="C109" s="654"/>
      <c r="D109" s="655"/>
      <c r="E109" s="651"/>
      <c r="F109" s="651"/>
      <c r="G109" s="651"/>
      <c r="H109" s="649" t="s">
        <v>242</v>
      </c>
      <c r="I109" s="649"/>
      <c r="J109" s="651" t="s">
        <v>287</v>
      </c>
      <c r="K109" s="651" t="s">
        <v>287</v>
      </c>
      <c r="L109" s="648">
        <v>0</v>
      </c>
    </row>
    <row r="110" spans="1:12" x14ac:dyDescent="0.2">
      <c r="A110" s="652"/>
      <c r="B110" s="651"/>
      <c r="C110" s="654"/>
      <c r="D110" s="655"/>
      <c r="E110" s="651"/>
      <c r="F110" s="651"/>
      <c r="G110" s="651"/>
      <c r="H110" s="649"/>
      <c r="I110" s="649"/>
      <c r="J110" s="651"/>
      <c r="K110" s="651"/>
      <c r="L110" s="648"/>
    </row>
    <row r="111" spans="1:12" ht="24" x14ac:dyDescent="0.2">
      <c r="A111" s="652"/>
      <c r="B111" s="203" t="s">
        <v>6</v>
      </c>
      <c r="C111" s="207" t="s">
        <v>5</v>
      </c>
      <c r="D111" s="207" t="s">
        <v>288</v>
      </c>
      <c r="E111" s="207" t="s">
        <v>289</v>
      </c>
      <c r="F111" s="650"/>
      <c r="G111" s="650"/>
      <c r="H111" s="649" t="s">
        <v>290</v>
      </c>
      <c r="I111" s="649"/>
      <c r="J111" s="651" t="s">
        <v>287</v>
      </c>
      <c r="K111" s="651" t="s">
        <v>16</v>
      </c>
      <c r="L111" s="648">
        <v>620</v>
      </c>
    </row>
    <row r="112" spans="1:12" ht="24" x14ac:dyDescent="0.2">
      <c r="A112" s="652"/>
      <c r="B112" s="209" t="s">
        <v>3647</v>
      </c>
      <c r="C112" s="209" t="s">
        <v>1601</v>
      </c>
      <c r="D112" s="211">
        <v>43419</v>
      </c>
      <c r="E112" s="209" t="s">
        <v>1602</v>
      </c>
      <c r="F112" s="650"/>
      <c r="G112" s="650"/>
      <c r="H112" s="649"/>
      <c r="I112" s="649"/>
      <c r="J112" s="651"/>
      <c r="K112" s="651"/>
      <c r="L112" s="648"/>
    </row>
    <row r="113" spans="1:12" ht="24" x14ac:dyDescent="0.2">
      <c r="A113" s="652">
        <v>1820</v>
      </c>
      <c r="B113" s="203" t="s">
        <v>12</v>
      </c>
      <c r="C113" s="207" t="s">
        <v>11</v>
      </c>
      <c r="D113" s="207" t="s">
        <v>280</v>
      </c>
      <c r="E113" s="207" t="s">
        <v>281</v>
      </c>
      <c r="F113" s="653" t="s">
        <v>8</v>
      </c>
      <c r="G113" s="653"/>
      <c r="H113" s="650"/>
      <c r="I113" s="650"/>
      <c r="J113" s="650"/>
      <c r="K113" s="650"/>
      <c r="L113" s="650"/>
    </row>
    <row r="114" spans="1:12" x14ac:dyDescent="0.2">
      <c r="A114" s="652"/>
      <c r="B114" s="651" t="s">
        <v>5354</v>
      </c>
      <c r="C114" s="654" t="s">
        <v>5356</v>
      </c>
      <c r="D114" s="655">
        <v>43550</v>
      </c>
      <c r="E114" s="651" t="s">
        <v>2385</v>
      </c>
      <c r="F114" s="651" t="s">
        <v>5357</v>
      </c>
      <c r="G114" s="651"/>
      <c r="H114" s="649" t="s">
        <v>286</v>
      </c>
      <c r="I114" s="649"/>
      <c r="J114" s="209" t="s">
        <v>287</v>
      </c>
      <c r="K114" s="209" t="s">
        <v>16</v>
      </c>
      <c r="L114" s="210">
        <v>109.47</v>
      </c>
    </row>
    <row r="115" spans="1:12" x14ac:dyDescent="0.2">
      <c r="A115" s="652"/>
      <c r="B115" s="651"/>
      <c r="C115" s="654"/>
      <c r="D115" s="655"/>
      <c r="E115" s="651"/>
      <c r="F115" s="651"/>
      <c r="G115" s="651"/>
      <c r="H115" s="649" t="s">
        <v>242</v>
      </c>
      <c r="I115" s="649"/>
      <c r="J115" s="209" t="s">
        <v>287</v>
      </c>
      <c r="K115" s="209" t="s">
        <v>16</v>
      </c>
      <c r="L115" s="210">
        <v>240.4</v>
      </c>
    </row>
    <row r="116" spans="1:12" ht="24" x14ac:dyDescent="0.2">
      <c r="A116" s="652"/>
      <c r="B116" s="203" t="s">
        <v>6</v>
      </c>
      <c r="C116" s="207" t="s">
        <v>5</v>
      </c>
      <c r="D116" s="207" t="s">
        <v>288</v>
      </c>
      <c r="E116" s="207" t="s">
        <v>289</v>
      </c>
      <c r="F116" s="650"/>
      <c r="G116" s="650"/>
      <c r="H116" s="649" t="s">
        <v>290</v>
      </c>
      <c r="I116" s="649"/>
      <c r="J116" s="651" t="s">
        <v>287</v>
      </c>
      <c r="K116" s="651" t="s">
        <v>16</v>
      </c>
      <c r="L116" s="648">
        <v>152.88</v>
      </c>
    </row>
    <row r="117" spans="1:12" ht="24" x14ac:dyDescent="0.2">
      <c r="A117" s="652"/>
      <c r="B117" s="209" t="s">
        <v>3647</v>
      </c>
      <c r="C117" s="209" t="s">
        <v>5357</v>
      </c>
      <c r="D117" s="211">
        <v>43551</v>
      </c>
      <c r="E117" s="209" t="s">
        <v>1516</v>
      </c>
      <c r="F117" s="650"/>
      <c r="G117" s="650"/>
      <c r="H117" s="649"/>
      <c r="I117" s="649"/>
      <c r="J117" s="651"/>
      <c r="K117" s="651"/>
      <c r="L117" s="648"/>
    </row>
    <row r="118" spans="1:12" ht="24" x14ac:dyDescent="0.2">
      <c r="A118" s="652">
        <v>1821</v>
      </c>
      <c r="B118" s="203" t="s">
        <v>12</v>
      </c>
      <c r="C118" s="207" t="s">
        <v>11</v>
      </c>
      <c r="D118" s="207" t="s">
        <v>280</v>
      </c>
      <c r="E118" s="207" t="s">
        <v>281</v>
      </c>
      <c r="F118" s="653" t="s">
        <v>8</v>
      </c>
      <c r="G118" s="653"/>
      <c r="H118" s="650"/>
      <c r="I118" s="650"/>
      <c r="J118" s="650"/>
      <c r="K118" s="650"/>
      <c r="L118" s="650"/>
    </row>
    <row r="119" spans="1:12" x14ac:dyDescent="0.2">
      <c r="A119" s="652"/>
      <c r="B119" s="651" t="s">
        <v>5358</v>
      </c>
      <c r="C119" s="654" t="s">
        <v>5359</v>
      </c>
      <c r="D119" s="655">
        <v>43409</v>
      </c>
      <c r="E119" s="651" t="s">
        <v>4836</v>
      </c>
      <c r="F119" s="651" t="s">
        <v>5360</v>
      </c>
      <c r="G119" s="651"/>
      <c r="H119" s="649" t="s">
        <v>286</v>
      </c>
      <c r="I119" s="649"/>
      <c r="J119" s="209" t="s">
        <v>287</v>
      </c>
      <c r="K119" s="209" t="s">
        <v>16</v>
      </c>
      <c r="L119" s="210">
        <v>563</v>
      </c>
    </row>
    <row r="120" spans="1:12" x14ac:dyDescent="0.2">
      <c r="A120" s="652"/>
      <c r="B120" s="651"/>
      <c r="C120" s="654"/>
      <c r="D120" s="655"/>
      <c r="E120" s="651"/>
      <c r="F120" s="651"/>
      <c r="G120" s="651"/>
      <c r="H120" s="649" t="s">
        <v>242</v>
      </c>
      <c r="I120" s="649"/>
      <c r="J120" s="651" t="s">
        <v>287</v>
      </c>
      <c r="K120" s="651" t="s">
        <v>16</v>
      </c>
      <c r="L120" s="648">
        <v>438.88</v>
      </c>
    </row>
    <row r="121" spans="1:12" x14ac:dyDescent="0.2">
      <c r="A121" s="652"/>
      <c r="B121" s="651"/>
      <c r="C121" s="654"/>
      <c r="D121" s="655"/>
      <c r="E121" s="651"/>
      <c r="F121" s="651"/>
      <c r="G121" s="651"/>
      <c r="H121" s="649"/>
      <c r="I121" s="649"/>
      <c r="J121" s="651"/>
      <c r="K121" s="651"/>
      <c r="L121" s="648"/>
    </row>
    <row r="122" spans="1:12" ht="24" x14ac:dyDescent="0.2">
      <c r="A122" s="652"/>
      <c r="B122" s="203" t="s">
        <v>6</v>
      </c>
      <c r="C122" s="207" t="s">
        <v>5</v>
      </c>
      <c r="D122" s="207" t="s">
        <v>288</v>
      </c>
      <c r="E122" s="207" t="s">
        <v>289</v>
      </c>
      <c r="F122" s="650"/>
      <c r="G122" s="650"/>
      <c r="H122" s="649" t="s">
        <v>290</v>
      </c>
      <c r="I122" s="649"/>
      <c r="J122" s="651" t="s">
        <v>287</v>
      </c>
      <c r="K122" s="651" t="s">
        <v>16</v>
      </c>
      <c r="L122" s="648">
        <v>100</v>
      </c>
    </row>
    <row r="123" spans="1:12" ht="24" x14ac:dyDescent="0.2">
      <c r="A123" s="652"/>
      <c r="B123" s="209" t="s">
        <v>439</v>
      </c>
      <c r="C123" s="209" t="s">
        <v>5360</v>
      </c>
      <c r="D123" s="211">
        <v>43411</v>
      </c>
      <c r="E123" s="209" t="s">
        <v>721</v>
      </c>
      <c r="F123" s="650"/>
      <c r="G123" s="650"/>
      <c r="H123" s="649"/>
      <c r="I123" s="649"/>
      <c r="J123" s="651"/>
      <c r="K123" s="651"/>
      <c r="L123" s="648"/>
    </row>
    <row r="124" spans="1:12" ht="24" x14ac:dyDescent="0.2">
      <c r="A124" s="652">
        <v>1822</v>
      </c>
      <c r="B124" s="203" t="s">
        <v>12</v>
      </c>
      <c r="C124" s="207" t="s">
        <v>11</v>
      </c>
      <c r="D124" s="207" t="s">
        <v>280</v>
      </c>
      <c r="E124" s="207" t="s">
        <v>281</v>
      </c>
      <c r="F124" s="653" t="s">
        <v>8</v>
      </c>
      <c r="G124" s="653"/>
      <c r="H124" s="650"/>
      <c r="I124" s="650"/>
      <c r="J124" s="650"/>
      <c r="K124" s="650"/>
      <c r="L124" s="650"/>
    </row>
    <row r="125" spans="1:12" x14ac:dyDescent="0.2">
      <c r="A125" s="652"/>
      <c r="B125" s="651" t="s">
        <v>5361</v>
      </c>
      <c r="C125" s="654" t="s">
        <v>5362</v>
      </c>
      <c r="D125" s="655">
        <v>43528</v>
      </c>
      <c r="E125" s="651" t="s">
        <v>331</v>
      </c>
      <c r="F125" s="651" t="s">
        <v>1071</v>
      </c>
      <c r="G125" s="651"/>
      <c r="H125" s="649" t="s">
        <v>286</v>
      </c>
      <c r="I125" s="649"/>
      <c r="J125" s="209" t="s">
        <v>287</v>
      </c>
      <c r="K125" s="209" t="s">
        <v>287</v>
      </c>
      <c r="L125" s="210">
        <v>0</v>
      </c>
    </row>
    <row r="126" spans="1:12" x14ac:dyDescent="0.2">
      <c r="A126" s="652"/>
      <c r="B126" s="651"/>
      <c r="C126" s="654"/>
      <c r="D126" s="655"/>
      <c r="E126" s="651"/>
      <c r="F126" s="651"/>
      <c r="G126" s="651"/>
      <c r="H126" s="649" t="s">
        <v>242</v>
      </c>
      <c r="I126" s="649"/>
      <c r="J126" s="209" t="s">
        <v>287</v>
      </c>
      <c r="K126" s="209" t="s">
        <v>287</v>
      </c>
      <c r="L126" s="210">
        <v>0</v>
      </c>
    </row>
    <row r="127" spans="1:12" ht="24" x14ac:dyDescent="0.2">
      <c r="A127" s="652"/>
      <c r="B127" s="203" t="s">
        <v>6</v>
      </c>
      <c r="C127" s="207" t="s">
        <v>5</v>
      </c>
      <c r="D127" s="207" t="s">
        <v>288</v>
      </c>
      <c r="E127" s="207" t="s">
        <v>289</v>
      </c>
      <c r="F127" s="650"/>
      <c r="G127" s="650"/>
      <c r="H127" s="649" t="s">
        <v>290</v>
      </c>
      <c r="I127" s="649"/>
      <c r="J127" s="651" t="s">
        <v>287</v>
      </c>
      <c r="K127" s="651" t="s">
        <v>16</v>
      </c>
      <c r="L127" s="648">
        <v>750</v>
      </c>
    </row>
    <row r="128" spans="1:12" ht="24" x14ac:dyDescent="0.2">
      <c r="A128" s="652"/>
      <c r="B128" s="209" t="s">
        <v>2420</v>
      </c>
      <c r="C128" s="209" t="s">
        <v>1071</v>
      </c>
      <c r="D128" s="211">
        <v>43531</v>
      </c>
      <c r="E128" s="209" t="s">
        <v>5363</v>
      </c>
      <c r="F128" s="650"/>
      <c r="G128" s="650"/>
      <c r="H128" s="649"/>
      <c r="I128" s="649"/>
      <c r="J128" s="651"/>
      <c r="K128" s="651"/>
      <c r="L128" s="648"/>
    </row>
    <row r="129" spans="1:12" ht="24" x14ac:dyDescent="0.2">
      <c r="A129" s="652">
        <v>1823</v>
      </c>
      <c r="B129" s="203" t="s">
        <v>12</v>
      </c>
      <c r="C129" s="207" t="s">
        <v>11</v>
      </c>
      <c r="D129" s="207" t="s">
        <v>280</v>
      </c>
      <c r="E129" s="207" t="s">
        <v>281</v>
      </c>
      <c r="F129" s="653" t="s">
        <v>8</v>
      </c>
      <c r="G129" s="653"/>
      <c r="H129" s="650"/>
      <c r="I129" s="650"/>
      <c r="J129" s="650"/>
      <c r="K129" s="650"/>
      <c r="L129" s="650"/>
    </row>
    <row r="130" spans="1:12" x14ac:dyDescent="0.2">
      <c r="A130" s="652"/>
      <c r="B130" s="651" t="s">
        <v>5364</v>
      </c>
      <c r="C130" s="654" t="s">
        <v>5365</v>
      </c>
      <c r="D130" s="655">
        <v>43431</v>
      </c>
      <c r="E130" s="651" t="s">
        <v>1480</v>
      </c>
      <c r="F130" s="651" t="s">
        <v>2485</v>
      </c>
      <c r="G130" s="651"/>
      <c r="H130" s="649" t="s">
        <v>286</v>
      </c>
      <c r="I130" s="649"/>
      <c r="J130" s="209" t="s">
        <v>287</v>
      </c>
      <c r="K130" s="209" t="s">
        <v>16</v>
      </c>
      <c r="L130" s="210">
        <v>519.75</v>
      </c>
    </row>
    <row r="131" spans="1:12" x14ac:dyDescent="0.2">
      <c r="A131" s="652"/>
      <c r="B131" s="651"/>
      <c r="C131" s="654"/>
      <c r="D131" s="655"/>
      <c r="E131" s="651"/>
      <c r="F131" s="651"/>
      <c r="G131" s="651"/>
      <c r="H131" s="649" t="s">
        <v>242</v>
      </c>
      <c r="I131" s="649"/>
      <c r="J131" s="209" t="s">
        <v>287</v>
      </c>
      <c r="K131" s="209" t="s">
        <v>16</v>
      </c>
      <c r="L131" s="210">
        <v>2508.0100000000002</v>
      </c>
    </row>
    <row r="132" spans="1:12" ht="24" x14ac:dyDescent="0.2">
      <c r="A132" s="652"/>
      <c r="B132" s="203" t="s">
        <v>6</v>
      </c>
      <c r="C132" s="207" t="s">
        <v>5</v>
      </c>
      <c r="D132" s="207" t="s">
        <v>288</v>
      </c>
      <c r="E132" s="207" t="s">
        <v>289</v>
      </c>
      <c r="F132" s="650"/>
      <c r="G132" s="650"/>
      <c r="H132" s="649" t="s">
        <v>290</v>
      </c>
      <c r="I132" s="649"/>
      <c r="J132" s="651" t="s">
        <v>287</v>
      </c>
      <c r="K132" s="651" t="s">
        <v>16</v>
      </c>
      <c r="L132" s="648">
        <v>871.51</v>
      </c>
    </row>
    <row r="133" spans="1:12" ht="24" x14ac:dyDescent="0.2">
      <c r="A133" s="652"/>
      <c r="B133" s="209" t="s">
        <v>291</v>
      </c>
      <c r="C133" s="209" t="s">
        <v>2485</v>
      </c>
      <c r="D133" s="211">
        <v>43435</v>
      </c>
      <c r="E133" s="209" t="s">
        <v>944</v>
      </c>
      <c r="F133" s="650"/>
      <c r="G133" s="650"/>
      <c r="H133" s="649"/>
      <c r="I133" s="649"/>
      <c r="J133" s="651"/>
      <c r="K133" s="651"/>
      <c r="L133" s="648"/>
    </row>
    <row r="134" spans="1:12" ht="24" x14ac:dyDescent="0.2">
      <c r="A134" s="652">
        <v>1824</v>
      </c>
      <c r="B134" s="203" t="s">
        <v>12</v>
      </c>
      <c r="C134" s="207" t="s">
        <v>11</v>
      </c>
      <c r="D134" s="207" t="s">
        <v>280</v>
      </c>
      <c r="E134" s="207" t="s">
        <v>281</v>
      </c>
      <c r="F134" s="653" t="s">
        <v>8</v>
      </c>
      <c r="G134" s="653"/>
      <c r="H134" s="650"/>
      <c r="I134" s="650"/>
      <c r="J134" s="650"/>
      <c r="K134" s="650"/>
      <c r="L134" s="650"/>
    </row>
    <row r="135" spans="1:12" x14ac:dyDescent="0.2">
      <c r="A135" s="652"/>
      <c r="B135" s="651" t="s">
        <v>5366</v>
      </c>
      <c r="C135" s="654" t="s">
        <v>5367</v>
      </c>
      <c r="D135" s="655">
        <v>43480</v>
      </c>
      <c r="E135" s="651" t="s">
        <v>321</v>
      </c>
      <c r="F135" s="651" t="s">
        <v>1927</v>
      </c>
      <c r="G135" s="651"/>
      <c r="H135" s="649" t="s">
        <v>286</v>
      </c>
      <c r="I135" s="649"/>
      <c r="J135" s="209" t="s">
        <v>287</v>
      </c>
      <c r="K135" s="209" t="s">
        <v>16</v>
      </c>
      <c r="L135" s="210">
        <v>538</v>
      </c>
    </row>
    <row r="136" spans="1:12" x14ac:dyDescent="0.2">
      <c r="A136" s="652"/>
      <c r="B136" s="651"/>
      <c r="C136" s="654"/>
      <c r="D136" s="655"/>
      <c r="E136" s="651"/>
      <c r="F136" s="651"/>
      <c r="G136" s="651"/>
      <c r="H136" s="649" t="s">
        <v>242</v>
      </c>
      <c r="I136" s="649"/>
      <c r="J136" s="209" t="s">
        <v>287</v>
      </c>
      <c r="K136" s="209" t="s">
        <v>16</v>
      </c>
      <c r="L136" s="210">
        <v>381.59</v>
      </c>
    </row>
    <row r="137" spans="1:12" ht="24" x14ac:dyDescent="0.2">
      <c r="A137" s="652"/>
      <c r="B137" s="203" t="s">
        <v>6</v>
      </c>
      <c r="C137" s="207" t="s">
        <v>5</v>
      </c>
      <c r="D137" s="207" t="s">
        <v>288</v>
      </c>
      <c r="E137" s="207" t="s">
        <v>289</v>
      </c>
      <c r="F137" s="650"/>
      <c r="G137" s="650"/>
      <c r="H137" s="649" t="s">
        <v>290</v>
      </c>
      <c r="I137" s="649"/>
      <c r="J137" s="651" t="s">
        <v>287</v>
      </c>
      <c r="K137" s="651" t="s">
        <v>16</v>
      </c>
      <c r="L137" s="648">
        <v>949</v>
      </c>
    </row>
    <row r="138" spans="1:12" ht="24" x14ac:dyDescent="0.2">
      <c r="A138" s="652"/>
      <c r="B138" s="209" t="s">
        <v>333</v>
      </c>
      <c r="C138" s="209" t="s">
        <v>1927</v>
      </c>
      <c r="D138" s="211">
        <v>43482</v>
      </c>
      <c r="E138" s="209" t="s">
        <v>3636</v>
      </c>
      <c r="F138" s="650"/>
      <c r="G138" s="650"/>
      <c r="H138" s="649"/>
      <c r="I138" s="649"/>
      <c r="J138" s="651"/>
      <c r="K138" s="651"/>
      <c r="L138" s="648"/>
    </row>
    <row r="139" spans="1:12" ht="24" x14ac:dyDescent="0.2">
      <c r="A139" s="652">
        <v>1825</v>
      </c>
      <c r="B139" s="203" t="s">
        <v>12</v>
      </c>
      <c r="C139" s="207" t="s">
        <v>11</v>
      </c>
      <c r="D139" s="207" t="s">
        <v>280</v>
      </c>
      <c r="E139" s="207" t="s">
        <v>281</v>
      </c>
      <c r="F139" s="653" t="s">
        <v>8</v>
      </c>
      <c r="G139" s="653"/>
      <c r="H139" s="650"/>
      <c r="I139" s="650"/>
      <c r="J139" s="650"/>
      <c r="K139" s="650"/>
      <c r="L139" s="650"/>
    </row>
    <row r="140" spans="1:12" x14ac:dyDescent="0.2">
      <c r="A140" s="652"/>
      <c r="B140" s="651" t="s">
        <v>5368</v>
      </c>
      <c r="C140" s="654" t="s">
        <v>5369</v>
      </c>
      <c r="D140" s="655">
        <v>43513</v>
      </c>
      <c r="E140" s="651" t="s">
        <v>458</v>
      </c>
      <c r="F140" s="651" t="s">
        <v>459</v>
      </c>
      <c r="G140" s="651"/>
      <c r="H140" s="649" t="s">
        <v>286</v>
      </c>
      <c r="I140" s="649"/>
      <c r="J140" s="209" t="s">
        <v>287</v>
      </c>
      <c r="K140" s="209" t="s">
        <v>287</v>
      </c>
      <c r="L140" s="210">
        <v>0</v>
      </c>
    </row>
    <row r="141" spans="1:12" x14ac:dyDescent="0.2">
      <c r="A141" s="652"/>
      <c r="B141" s="651"/>
      <c r="C141" s="654"/>
      <c r="D141" s="655"/>
      <c r="E141" s="651"/>
      <c r="F141" s="651"/>
      <c r="G141" s="651"/>
      <c r="H141" s="649" t="s">
        <v>242</v>
      </c>
      <c r="I141" s="649"/>
      <c r="J141" s="209" t="s">
        <v>287</v>
      </c>
      <c r="K141" s="209" t="s">
        <v>287</v>
      </c>
      <c r="L141" s="210">
        <v>0</v>
      </c>
    </row>
    <row r="142" spans="1:12" ht="24" x14ac:dyDescent="0.2">
      <c r="A142" s="652"/>
      <c r="B142" s="203" t="s">
        <v>6</v>
      </c>
      <c r="C142" s="207" t="s">
        <v>5</v>
      </c>
      <c r="D142" s="207" t="s">
        <v>288</v>
      </c>
      <c r="E142" s="207" t="s">
        <v>289</v>
      </c>
      <c r="F142" s="650"/>
      <c r="G142" s="650"/>
      <c r="H142" s="649" t="s">
        <v>290</v>
      </c>
      <c r="I142" s="649"/>
      <c r="J142" s="651" t="s">
        <v>287</v>
      </c>
      <c r="K142" s="651" t="s">
        <v>16</v>
      </c>
      <c r="L142" s="648">
        <v>700</v>
      </c>
    </row>
    <row r="143" spans="1:12" ht="36" x14ac:dyDescent="0.2">
      <c r="A143" s="652"/>
      <c r="B143" s="209" t="s">
        <v>1260</v>
      </c>
      <c r="C143" s="209" t="s">
        <v>459</v>
      </c>
      <c r="D143" s="211">
        <v>43518</v>
      </c>
      <c r="E143" s="209" t="s">
        <v>1497</v>
      </c>
      <c r="F143" s="650"/>
      <c r="G143" s="650"/>
      <c r="H143" s="649"/>
      <c r="I143" s="649"/>
      <c r="J143" s="651"/>
      <c r="K143" s="651"/>
      <c r="L143" s="648"/>
    </row>
    <row r="144" spans="1:12" ht="24" x14ac:dyDescent="0.2">
      <c r="A144" s="652">
        <v>1826</v>
      </c>
      <c r="B144" s="203" t="s">
        <v>12</v>
      </c>
      <c r="C144" s="207" t="s">
        <v>11</v>
      </c>
      <c r="D144" s="207" t="s">
        <v>280</v>
      </c>
      <c r="E144" s="207" t="s">
        <v>281</v>
      </c>
      <c r="F144" s="653" t="s">
        <v>8</v>
      </c>
      <c r="G144" s="653"/>
      <c r="H144" s="650"/>
      <c r="I144" s="650"/>
      <c r="J144" s="650"/>
      <c r="K144" s="650"/>
      <c r="L144" s="650"/>
    </row>
    <row r="145" spans="1:12" x14ac:dyDescent="0.2">
      <c r="A145" s="652"/>
      <c r="B145" s="651" t="s">
        <v>5370</v>
      </c>
      <c r="C145" s="654" t="s">
        <v>5371</v>
      </c>
      <c r="D145" s="655">
        <v>43382</v>
      </c>
      <c r="E145" s="651" t="s">
        <v>726</v>
      </c>
      <c r="F145" s="651" t="s">
        <v>4157</v>
      </c>
      <c r="G145" s="651"/>
      <c r="H145" s="649" t="s">
        <v>286</v>
      </c>
      <c r="I145" s="649"/>
      <c r="J145" s="209" t="s">
        <v>287</v>
      </c>
      <c r="K145" s="209" t="s">
        <v>16</v>
      </c>
      <c r="L145" s="210">
        <v>242.6</v>
      </c>
    </row>
    <row r="146" spans="1:12" x14ac:dyDescent="0.2">
      <c r="A146" s="652"/>
      <c r="B146" s="651"/>
      <c r="C146" s="654"/>
      <c r="D146" s="655"/>
      <c r="E146" s="651"/>
      <c r="F146" s="651"/>
      <c r="G146" s="651"/>
      <c r="H146" s="649" t="s">
        <v>242</v>
      </c>
      <c r="I146" s="649"/>
      <c r="J146" s="209" t="s">
        <v>287</v>
      </c>
      <c r="K146" s="209" t="s">
        <v>16</v>
      </c>
      <c r="L146" s="210">
        <v>3439.51</v>
      </c>
    </row>
    <row r="147" spans="1:12" ht="24" x14ac:dyDescent="0.2">
      <c r="A147" s="652"/>
      <c r="B147" s="203" t="s">
        <v>6</v>
      </c>
      <c r="C147" s="207" t="s">
        <v>5</v>
      </c>
      <c r="D147" s="207" t="s">
        <v>288</v>
      </c>
      <c r="E147" s="207" t="s">
        <v>289</v>
      </c>
      <c r="F147" s="650"/>
      <c r="G147" s="650"/>
      <c r="H147" s="649" t="s">
        <v>290</v>
      </c>
      <c r="I147" s="649"/>
      <c r="J147" s="651" t="s">
        <v>287</v>
      </c>
      <c r="K147" s="651" t="s">
        <v>16</v>
      </c>
      <c r="L147" s="648">
        <v>150</v>
      </c>
    </row>
    <row r="148" spans="1:12" ht="36" x14ac:dyDescent="0.2">
      <c r="A148" s="652"/>
      <c r="B148" s="209" t="s">
        <v>5372</v>
      </c>
      <c r="C148" s="209" t="s">
        <v>4157</v>
      </c>
      <c r="D148" s="211">
        <v>43385</v>
      </c>
      <c r="E148" s="209" t="s">
        <v>5373</v>
      </c>
      <c r="F148" s="650"/>
      <c r="G148" s="650"/>
      <c r="H148" s="649"/>
      <c r="I148" s="649"/>
      <c r="J148" s="651"/>
      <c r="K148" s="651"/>
      <c r="L148" s="648"/>
    </row>
    <row r="149" spans="1:12" ht="24" x14ac:dyDescent="0.2">
      <c r="A149" s="652">
        <v>1827</v>
      </c>
      <c r="B149" s="203" t="s">
        <v>12</v>
      </c>
      <c r="C149" s="207" t="s">
        <v>11</v>
      </c>
      <c r="D149" s="207" t="s">
        <v>280</v>
      </c>
      <c r="E149" s="207" t="s">
        <v>281</v>
      </c>
      <c r="F149" s="653" t="s">
        <v>8</v>
      </c>
      <c r="G149" s="653"/>
      <c r="H149" s="650"/>
      <c r="I149" s="650"/>
      <c r="J149" s="650"/>
      <c r="K149" s="650"/>
      <c r="L149" s="650"/>
    </row>
    <row r="150" spans="1:12" x14ac:dyDescent="0.2">
      <c r="A150" s="652"/>
      <c r="B150" s="651" t="s">
        <v>5370</v>
      </c>
      <c r="C150" s="654" t="s">
        <v>5374</v>
      </c>
      <c r="D150" s="655">
        <v>43391</v>
      </c>
      <c r="E150" s="651" t="s">
        <v>404</v>
      </c>
      <c r="F150" s="651" t="s">
        <v>405</v>
      </c>
      <c r="G150" s="651"/>
      <c r="H150" s="649" t="s">
        <v>286</v>
      </c>
      <c r="I150" s="649"/>
      <c r="J150" s="209" t="s">
        <v>287</v>
      </c>
      <c r="K150" s="209" t="s">
        <v>16</v>
      </c>
      <c r="L150" s="210">
        <v>213.5</v>
      </c>
    </row>
    <row r="151" spans="1:12" x14ac:dyDescent="0.2">
      <c r="A151" s="652"/>
      <c r="B151" s="651"/>
      <c r="C151" s="654"/>
      <c r="D151" s="655"/>
      <c r="E151" s="651"/>
      <c r="F151" s="651"/>
      <c r="G151" s="651"/>
      <c r="H151" s="649" t="s">
        <v>242</v>
      </c>
      <c r="I151" s="649"/>
      <c r="J151" s="209" t="s">
        <v>287</v>
      </c>
      <c r="K151" s="209" t="s">
        <v>287</v>
      </c>
      <c r="L151" s="210">
        <v>0</v>
      </c>
    </row>
    <row r="152" spans="1:12" ht="24" x14ac:dyDescent="0.2">
      <c r="A152" s="652"/>
      <c r="B152" s="203" t="s">
        <v>6</v>
      </c>
      <c r="C152" s="207" t="s">
        <v>5</v>
      </c>
      <c r="D152" s="207" t="s">
        <v>288</v>
      </c>
      <c r="E152" s="207" t="s">
        <v>289</v>
      </c>
      <c r="F152" s="650"/>
      <c r="G152" s="650"/>
      <c r="H152" s="649" t="s">
        <v>290</v>
      </c>
      <c r="I152" s="649"/>
      <c r="J152" s="651" t="s">
        <v>287</v>
      </c>
      <c r="K152" s="651" t="s">
        <v>16</v>
      </c>
      <c r="L152" s="648">
        <v>1190</v>
      </c>
    </row>
    <row r="153" spans="1:12" ht="36" x14ac:dyDescent="0.2">
      <c r="A153" s="652"/>
      <c r="B153" s="209" t="s">
        <v>5372</v>
      </c>
      <c r="C153" s="209" t="s">
        <v>405</v>
      </c>
      <c r="D153" s="211">
        <v>43394</v>
      </c>
      <c r="E153" s="209" t="s">
        <v>4984</v>
      </c>
      <c r="F153" s="650"/>
      <c r="G153" s="650"/>
      <c r="H153" s="649"/>
      <c r="I153" s="649"/>
      <c r="J153" s="651"/>
      <c r="K153" s="651"/>
      <c r="L153" s="648"/>
    </row>
    <row r="154" spans="1:12" ht="24" x14ac:dyDescent="0.2">
      <c r="A154" s="652">
        <v>1828</v>
      </c>
      <c r="B154" s="203" t="s">
        <v>12</v>
      </c>
      <c r="C154" s="207" t="s">
        <v>11</v>
      </c>
      <c r="D154" s="207" t="s">
        <v>280</v>
      </c>
      <c r="E154" s="207" t="s">
        <v>281</v>
      </c>
      <c r="F154" s="653" t="s">
        <v>8</v>
      </c>
      <c r="G154" s="653"/>
      <c r="H154" s="650"/>
      <c r="I154" s="650"/>
      <c r="J154" s="650"/>
      <c r="K154" s="650"/>
      <c r="L154" s="650"/>
    </row>
    <row r="155" spans="1:12" x14ac:dyDescent="0.2">
      <c r="A155" s="652"/>
      <c r="B155" s="651" t="s">
        <v>5370</v>
      </c>
      <c r="C155" s="654" t="s">
        <v>5375</v>
      </c>
      <c r="D155" s="655">
        <v>43433</v>
      </c>
      <c r="E155" s="651" t="s">
        <v>4457</v>
      </c>
      <c r="F155" s="651" t="s">
        <v>410</v>
      </c>
      <c r="G155" s="651"/>
      <c r="H155" s="649" t="s">
        <v>286</v>
      </c>
      <c r="I155" s="649"/>
      <c r="J155" s="209" t="s">
        <v>287</v>
      </c>
      <c r="K155" s="209" t="s">
        <v>16</v>
      </c>
      <c r="L155" s="210">
        <v>455.12</v>
      </c>
    </row>
    <row r="156" spans="1:12" x14ac:dyDescent="0.2">
      <c r="A156" s="652"/>
      <c r="B156" s="651"/>
      <c r="C156" s="654"/>
      <c r="D156" s="655"/>
      <c r="E156" s="651"/>
      <c r="F156" s="651"/>
      <c r="G156" s="651"/>
      <c r="H156" s="649" t="s">
        <v>242</v>
      </c>
      <c r="I156" s="649"/>
      <c r="J156" s="651" t="s">
        <v>287</v>
      </c>
      <c r="K156" s="651" t="s">
        <v>16</v>
      </c>
      <c r="L156" s="648">
        <v>222</v>
      </c>
    </row>
    <row r="157" spans="1:12" x14ac:dyDescent="0.2">
      <c r="A157" s="652"/>
      <c r="B157" s="651"/>
      <c r="C157" s="654"/>
      <c r="D157" s="655"/>
      <c r="E157" s="651"/>
      <c r="F157" s="651"/>
      <c r="G157" s="651"/>
      <c r="H157" s="649"/>
      <c r="I157" s="649"/>
      <c r="J157" s="651"/>
      <c r="K157" s="651"/>
      <c r="L157" s="648"/>
    </row>
    <row r="158" spans="1:12" ht="24" x14ac:dyDescent="0.2">
      <c r="A158" s="652"/>
      <c r="B158" s="203" t="s">
        <v>6</v>
      </c>
      <c r="C158" s="207" t="s">
        <v>5</v>
      </c>
      <c r="D158" s="207" t="s">
        <v>288</v>
      </c>
      <c r="E158" s="207" t="s">
        <v>289</v>
      </c>
      <c r="F158" s="650"/>
      <c r="G158" s="650"/>
      <c r="H158" s="649" t="s">
        <v>290</v>
      </c>
      <c r="I158" s="649"/>
      <c r="J158" s="651" t="s">
        <v>287</v>
      </c>
      <c r="K158" s="651" t="s">
        <v>287</v>
      </c>
      <c r="L158" s="648">
        <v>0</v>
      </c>
    </row>
    <row r="159" spans="1:12" ht="36" x14ac:dyDescent="0.2">
      <c r="A159" s="652"/>
      <c r="B159" s="209" t="s">
        <v>5372</v>
      </c>
      <c r="C159" s="209" t="s">
        <v>410</v>
      </c>
      <c r="D159" s="211">
        <v>43435</v>
      </c>
      <c r="E159" s="209" t="s">
        <v>1445</v>
      </c>
      <c r="F159" s="650"/>
      <c r="G159" s="650"/>
      <c r="H159" s="649"/>
      <c r="I159" s="649"/>
      <c r="J159" s="651"/>
      <c r="K159" s="651"/>
      <c r="L159" s="648"/>
    </row>
    <row r="160" spans="1:12" ht="24" x14ac:dyDescent="0.2">
      <c r="A160" s="652">
        <v>1829</v>
      </c>
      <c r="B160" s="203" t="s">
        <v>12</v>
      </c>
      <c r="C160" s="207" t="s">
        <v>11</v>
      </c>
      <c r="D160" s="207" t="s">
        <v>280</v>
      </c>
      <c r="E160" s="207" t="s">
        <v>281</v>
      </c>
      <c r="F160" s="653" t="s">
        <v>8</v>
      </c>
      <c r="G160" s="653"/>
      <c r="H160" s="650"/>
      <c r="I160" s="650"/>
      <c r="J160" s="650"/>
      <c r="K160" s="650"/>
      <c r="L160" s="650"/>
    </row>
    <row r="161" spans="1:12" x14ac:dyDescent="0.2">
      <c r="A161" s="652"/>
      <c r="B161" s="651" t="s">
        <v>5370</v>
      </c>
      <c r="C161" s="654" t="s">
        <v>5376</v>
      </c>
      <c r="D161" s="655">
        <v>43443</v>
      </c>
      <c r="E161" s="651" t="s">
        <v>2806</v>
      </c>
      <c r="F161" s="651" t="s">
        <v>5377</v>
      </c>
      <c r="G161" s="651"/>
      <c r="H161" s="649" t="s">
        <v>286</v>
      </c>
      <c r="I161" s="649"/>
      <c r="J161" s="209" t="s">
        <v>287</v>
      </c>
      <c r="K161" s="209" t="s">
        <v>16</v>
      </c>
      <c r="L161" s="210">
        <v>395.84</v>
      </c>
    </row>
    <row r="162" spans="1:12" x14ac:dyDescent="0.2">
      <c r="A162" s="652"/>
      <c r="B162" s="651"/>
      <c r="C162" s="654"/>
      <c r="D162" s="655"/>
      <c r="E162" s="651"/>
      <c r="F162" s="651"/>
      <c r="G162" s="651"/>
      <c r="H162" s="649" t="s">
        <v>242</v>
      </c>
      <c r="I162" s="649"/>
      <c r="J162" s="209" t="s">
        <v>287</v>
      </c>
      <c r="K162" s="209" t="s">
        <v>16</v>
      </c>
      <c r="L162" s="210">
        <v>3027.09</v>
      </c>
    </row>
    <row r="163" spans="1:12" ht="24" x14ac:dyDescent="0.2">
      <c r="A163" s="652"/>
      <c r="B163" s="203" t="s">
        <v>6</v>
      </c>
      <c r="C163" s="207" t="s">
        <v>5</v>
      </c>
      <c r="D163" s="207" t="s">
        <v>288</v>
      </c>
      <c r="E163" s="207" t="s">
        <v>289</v>
      </c>
      <c r="F163" s="650"/>
      <c r="G163" s="650"/>
      <c r="H163" s="649" t="s">
        <v>290</v>
      </c>
      <c r="I163" s="649"/>
      <c r="J163" s="651" t="s">
        <v>287</v>
      </c>
      <c r="K163" s="651" t="s">
        <v>287</v>
      </c>
      <c r="L163" s="648">
        <v>0</v>
      </c>
    </row>
    <row r="164" spans="1:12" ht="36" x14ac:dyDescent="0.2">
      <c r="A164" s="652"/>
      <c r="B164" s="209" t="s">
        <v>5372</v>
      </c>
      <c r="C164" s="209" t="s">
        <v>5377</v>
      </c>
      <c r="D164" s="211">
        <v>43446</v>
      </c>
      <c r="E164" s="209" t="s">
        <v>2490</v>
      </c>
      <c r="F164" s="650"/>
      <c r="G164" s="650"/>
      <c r="H164" s="649"/>
      <c r="I164" s="649"/>
      <c r="J164" s="651"/>
      <c r="K164" s="651"/>
      <c r="L164" s="648"/>
    </row>
    <row r="165" spans="1:12" ht="24" x14ac:dyDescent="0.2">
      <c r="A165" s="652">
        <v>1830</v>
      </c>
      <c r="B165" s="203" t="s">
        <v>12</v>
      </c>
      <c r="C165" s="207" t="s">
        <v>11</v>
      </c>
      <c r="D165" s="207" t="s">
        <v>280</v>
      </c>
      <c r="E165" s="207" t="s">
        <v>281</v>
      </c>
      <c r="F165" s="653" t="s">
        <v>8</v>
      </c>
      <c r="G165" s="653"/>
      <c r="H165" s="650"/>
      <c r="I165" s="650"/>
      <c r="J165" s="650"/>
      <c r="K165" s="650"/>
      <c r="L165" s="650"/>
    </row>
    <row r="166" spans="1:12" x14ac:dyDescent="0.2">
      <c r="A166" s="652"/>
      <c r="B166" s="651" t="s">
        <v>5370</v>
      </c>
      <c r="C166" s="654" t="s">
        <v>5378</v>
      </c>
      <c r="D166" s="655">
        <v>43478</v>
      </c>
      <c r="E166" s="651" t="s">
        <v>1731</v>
      </c>
      <c r="F166" s="651" t="s">
        <v>465</v>
      </c>
      <c r="G166" s="651"/>
      <c r="H166" s="649" t="s">
        <v>286</v>
      </c>
      <c r="I166" s="649"/>
      <c r="J166" s="209" t="s">
        <v>16</v>
      </c>
      <c r="K166" s="209" t="s">
        <v>287</v>
      </c>
      <c r="L166" s="210">
        <v>843.2</v>
      </c>
    </row>
    <row r="167" spans="1:12" x14ac:dyDescent="0.2">
      <c r="A167" s="652"/>
      <c r="B167" s="651"/>
      <c r="C167" s="654"/>
      <c r="D167" s="655"/>
      <c r="E167" s="651"/>
      <c r="F167" s="651"/>
      <c r="G167" s="651"/>
      <c r="H167" s="649" t="s">
        <v>242</v>
      </c>
      <c r="I167" s="649"/>
      <c r="J167" s="651" t="s">
        <v>16</v>
      </c>
      <c r="K167" s="651" t="s">
        <v>287</v>
      </c>
      <c r="L167" s="648">
        <v>518.35</v>
      </c>
    </row>
    <row r="168" spans="1:12" x14ac:dyDescent="0.2">
      <c r="A168" s="652"/>
      <c r="B168" s="651"/>
      <c r="C168" s="654"/>
      <c r="D168" s="655"/>
      <c r="E168" s="651"/>
      <c r="F168" s="651"/>
      <c r="G168" s="651"/>
      <c r="H168" s="649"/>
      <c r="I168" s="649"/>
      <c r="J168" s="651"/>
      <c r="K168" s="651"/>
      <c r="L168" s="648"/>
    </row>
    <row r="169" spans="1:12" ht="24" x14ac:dyDescent="0.2">
      <c r="A169" s="652"/>
      <c r="B169" s="203" t="s">
        <v>6</v>
      </c>
      <c r="C169" s="207" t="s">
        <v>5</v>
      </c>
      <c r="D169" s="207" t="s">
        <v>288</v>
      </c>
      <c r="E169" s="207" t="s">
        <v>289</v>
      </c>
      <c r="F169" s="650"/>
      <c r="G169" s="650"/>
      <c r="H169" s="649" t="s">
        <v>290</v>
      </c>
      <c r="I169" s="649"/>
      <c r="J169" s="651" t="s">
        <v>16</v>
      </c>
      <c r="K169" s="651" t="s">
        <v>16</v>
      </c>
      <c r="L169" s="648">
        <v>1242.8</v>
      </c>
    </row>
    <row r="170" spans="1:12" ht="36" x14ac:dyDescent="0.2">
      <c r="A170" s="652"/>
      <c r="B170" s="209" t="s">
        <v>5372</v>
      </c>
      <c r="C170" s="209" t="s">
        <v>465</v>
      </c>
      <c r="D170" s="211">
        <v>43483</v>
      </c>
      <c r="E170" s="209" t="s">
        <v>3261</v>
      </c>
      <c r="F170" s="650"/>
      <c r="G170" s="650"/>
      <c r="H170" s="649"/>
      <c r="I170" s="649"/>
      <c r="J170" s="651"/>
      <c r="K170" s="651"/>
      <c r="L170" s="648"/>
    </row>
    <row r="171" spans="1:12" ht="24" x14ac:dyDescent="0.2">
      <c r="A171" s="652">
        <v>1831</v>
      </c>
      <c r="B171" s="203" t="s">
        <v>12</v>
      </c>
      <c r="C171" s="207" t="s">
        <v>11</v>
      </c>
      <c r="D171" s="207" t="s">
        <v>280</v>
      </c>
      <c r="E171" s="207" t="s">
        <v>281</v>
      </c>
      <c r="F171" s="653" t="s">
        <v>8</v>
      </c>
      <c r="G171" s="653"/>
      <c r="H171" s="650"/>
      <c r="I171" s="650"/>
      <c r="J171" s="650"/>
      <c r="K171" s="650"/>
      <c r="L171" s="650"/>
    </row>
    <row r="172" spans="1:12" x14ac:dyDescent="0.2">
      <c r="A172" s="652"/>
      <c r="B172" s="651" t="s">
        <v>5370</v>
      </c>
      <c r="C172" s="654" t="s">
        <v>5379</v>
      </c>
      <c r="D172" s="655">
        <v>43486</v>
      </c>
      <c r="E172" s="651" t="s">
        <v>306</v>
      </c>
      <c r="F172" s="651" t="s">
        <v>5380</v>
      </c>
      <c r="G172" s="651"/>
      <c r="H172" s="649" t="s">
        <v>286</v>
      </c>
      <c r="I172" s="649"/>
      <c r="J172" s="209" t="s">
        <v>287</v>
      </c>
      <c r="K172" s="209" t="s">
        <v>16</v>
      </c>
      <c r="L172" s="210">
        <v>171</v>
      </c>
    </row>
    <row r="173" spans="1:12" x14ac:dyDescent="0.2">
      <c r="A173" s="652"/>
      <c r="B173" s="651"/>
      <c r="C173" s="654"/>
      <c r="D173" s="655"/>
      <c r="E173" s="651"/>
      <c r="F173" s="651"/>
      <c r="G173" s="651"/>
      <c r="H173" s="649" t="s">
        <v>242</v>
      </c>
      <c r="I173" s="649"/>
      <c r="J173" s="651" t="s">
        <v>287</v>
      </c>
      <c r="K173" s="651" t="s">
        <v>16</v>
      </c>
      <c r="L173" s="648">
        <v>279.63</v>
      </c>
    </row>
    <row r="174" spans="1:12" x14ac:dyDescent="0.2">
      <c r="A174" s="652"/>
      <c r="B174" s="651"/>
      <c r="C174" s="654"/>
      <c r="D174" s="655"/>
      <c r="E174" s="651"/>
      <c r="F174" s="651"/>
      <c r="G174" s="651"/>
      <c r="H174" s="649"/>
      <c r="I174" s="649"/>
      <c r="J174" s="651"/>
      <c r="K174" s="651"/>
      <c r="L174" s="648"/>
    </row>
    <row r="175" spans="1:12" ht="24" x14ac:dyDescent="0.2">
      <c r="A175" s="652"/>
      <c r="B175" s="203" t="s">
        <v>6</v>
      </c>
      <c r="C175" s="207" t="s">
        <v>5</v>
      </c>
      <c r="D175" s="207" t="s">
        <v>288</v>
      </c>
      <c r="E175" s="207" t="s">
        <v>289</v>
      </c>
      <c r="F175" s="650"/>
      <c r="G175" s="650"/>
      <c r="H175" s="649" t="s">
        <v>290</v>
      </c>
      <c r="I175" s="649"/>
      <c r="J175" s="651" t="s">
        <v>287</v>
      </c>
      <c r="K175" s="651" t="s">
        <v>287</v>
      </c>
      <c r="L175" s="648">
        <v>0</v>
      </c>
    </row>
    <row r="176" spans="1:12" ht="36" x14ac:dyDescent="0.2">
      <c r="A176" s="652"/>
      <c r="B176" s="209" t="s">
        <v>5372</v>
      </c>
      <c r="C176" s="209" t="s">
        <v>5380</v>
      </c>
      <c r="D176" s="211">
        <v>43489</v>
      </c>
      <c r="E176" s="209" t="s">
        <v>5041</v>
      </c>
      <c r="F176" s="650"/>
      <c r="G176" s="650"/>
      <c r="H176" s="649"/>
      <c r="I176" s="649"/>
      <c r="J176" s="651"/>
      <c r="K176" s="651"/>
      <c r="L176" s="648"/>
    </row>
    <row r="177" spans="1:12" ht="24" x14ac:dyDescent="0.2">
      <c r="A177" s="652">
        <v>1832</v>
      </c>
      <c r="B177" s="203" t="s">
        <v>12</v>
      </c>
      <c r="C177" s="207" t="s">
        <v>11</v>
      </c>
      <c r="D177" s="207" t="s">
        <v>280</v>
      </c>
      <c r="E177" s="207" t="s">
        <v>281</v>
      </c>
      <c r="F177" s="653" t="s">
        <v>8</v>
      </c>
      <c r="G177" s="653"/>
      <c r="H177" s="650"/>
      <c r="I177" s="650"/>
      <c r="J177" s="650"/>
      <c r="K177" s="650"/>
      <c r="L177" s="650"/>
    </row>
    <row r="178" spans="1:12" x14ac:dyDescent="0.2">
      <c r="A178" s="652"/>
      <c r="B178" s="651" t="s">
        <v>5370</v>
      </c>
      <c r="C178" s="654" t="s">
        <v>5379</v>
      </c>
      <c r="D178" s="655">
        <v>43486</v>
      </c>
      <c r="E178" s="651" t="s">
        <v>306</v>
      </c>
      <c r="F178" s="651" t="s">
        <v>2411</v>
      </c>
      <c r="G178" s="651"/>
      <c r="H178" s="649" t="s">
        <v>286</v>
      </c>
      <c r="I178" s="649"/>
      <c r="J178" s="209" t="s">
        <v>287</v>
      </c>
      <c r="K178" s="209" t="s">
        <v>16</v>
      </c>
      <c r="L178" s="210">
        <v>517.09</v>
      </c>
    </row>
    <row r="179" spans="1:12" x14ac:dyDescent="0.2">
      <c r="A179" s="652"/>
      <c r="B179" s="651"/>
      <c r="C179" s="654"/>
      <c r="D179" s="655"/>
      <c r="E179" s="651"/>
      <c r="F179" s="651"/>
      <c r="G179" s="651"/>
      <c r="H179" s="649" t="s">
        <v>242</v>
      </c>
      <c r="I179" s="649"/>
      <c r="J179" s="651" t="s">
        <v>287</v>
      </c>
      <c r="K179" s="651" t="s">
        <v>16</v>
      </c>
      <c r="L179" s="648">
        <v>478.1</v>
      </c>
    </row>
    <row r="180" spans="1:12" x14ac:dyDescent="0.2">
      <c r="A180" s="652"/>
      <c r="B180" s="651"/>
      <c r="C180" s="654"/>
      <c r="D180" s="655"/>
      <c r="E180" s="651"/>
      <c r="F180" s="651"/>
      <c r="G180" s="651"/>
      <c r="H180" s="649"/>
      <c r="I180" s="649"/>
      <c r="J180" s="651"/>
      <c r="K180" s="651"/>
      <c r="L180" s="648"/>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36" x14ac:dyDescent="0.2">
      <c r="A182" s="652"/>
      <c r="B182" s="209" t="s">
        <v>5372</v>
      </c>
      <c r="C182" s="209" t="s">
        <v>2411</v>
      </c>
      <c r="D182" s="211">
        <v>43489</v>
      </c>
      <c r="E182" s="209" t="s">
        <v>5041</v>
      </c>
      <c r="F182" s="650"/>
      <c r="G182" s="650"/>
      <c r="H182" s="649"/>
      <c r="I182" s="649"/>
      <c r="J182" s="651"/>
      <c r="K182" s="651"/>
      <c r="L182" s="648"/>
    </row>
    <row r="183" spans="1:12" ht="24" x14ac:dyDescent="0.2">
      <c r="A183" s="652">
        <v>1833</v>
      </c>
      <c r="B183" s="203" t="s">
        <v>12</v>
      </c>
      <c r="C183" s="207" t="s">
        <v>11</v>
      </c>
      <c r="D183" s="207" t="s">
        <v>280</v>
      </c>
      <c r="E183" s="207" t="s">
        <v>281</v>
      </c>
      <c r="F183" s="653" t="s">
        <v>8</v>
      </c>
      <c r="G183" s="653"/>
      <c r="H183" s="650"/>
      <c r="I183" s="650"/>
      <c r="J183" s="650"/>
      <c r="K183" s="650"/>
      <c r="L183" s="650"/>
    </row>
    <row r="184" spans="1:12" x14ac:dyDescent="0.2">
      <c r="A184" s="652"/>
      <c r="B184" s="651" t="s">
        <v>5370</v>
      </c>
      <c r="C184" s="654" t="s">
        <v>5381</v>
      </c>
      <c r="D184" s="655">
        <v>43503</v>
      </c>
      <c r="E184" s="651" t="s">
        <v>295</v>
      </c>
      <c r="F184" s="651" t="s">
        <v>5013</v>
      </c>
      <c r="G184" s="651"/>
      <c r="H184" s="649" t="s">
        <v>286</v>
      </c>
      <c r="I184" s="649"/>
      <c r="J184" s="209" t="s">
        <v>287</v>
      </c>
      <c r="K184" s="209" t="s">
        <v>16</v>
      </c>
      <c r="L184" s="210">
        <v>390.98</v>
      </c>
    </row>
    <row r="185" spans="1:12" x14ac:dyDescent="0.2">
      <c r="A185" s="652"/>
      <c r="B185" s="651"/>
      <c r="C185" s="654"/>
      <c r="D185" s="655"/>
      <c r="E185" s="651"/>
      <c r="F185" s="651"/>
      <c r="G185" s="651"/>
      <c r="H185" s="649" t="s">
        <v>242</v>
      </c>
      <c r="I185" s="649"/>
      <c r="J185" s="209" t="s">
        <v>287</v>
      </c>
      <c r="K185" s="209" t="s">
        <v>16</v>
      </c>
      <c r="L185" s="210">
        <v>412.71</v>
      </c>
    </row>
    <row r="186" spans="1:12" ht="24" x14ac:dyDescent="0.2">
      <c r="A186" s="652"/>
      <c r="B186" s="203" t="s">
        <v>6</v>
      </c>
      <c r="C186" s="207" t="s">
        <v>5</v>
      </c>
      <c r="D186" s="207" t="s">
        <v>288</v>
      </c>
      <c r="E186" s="207" t="s">
        <v>289</v>
      </c>
      <c r="F186" s="650"/>
      <c r="G186" s="650"/>
      <c r="H186" s="649" t="s">
        <v>290</v>
      </c>
      <c r="I186" s="649"/>
      <c r="J186" s="651" t="s">
        <v>287</v>
      </c>
      <c r="K186" s="651" t="s">
        <v>287</v>
      </c>
      <c r="L186" s="648">
        <v>0</v>
      </c>
    </row>
    <row r="187" spans="1:12" ht="36" x14ac:dyDescent="0.2">
      <c r="A187" s="652"/>
      <c r="B187" s="209" t="s">
        <v>5372</v>
      </c>
      <c r="C187" s="209" t="s">
        <v>5013</v>
      </c>
      <c r="D187" s="211">
        <v>43505</v>
      </c>
      <c r="E187" s="209" t="s">
        <v>4444</v>
      </c>
      <c r="F187" s="650"/>
      <c r="G187" s="650"/>
      <c r="H187" s="649"/>
      <c r="I187" s="649"/>
      <c r="J187" s="651"/>
      <c r="K187" s="651"/>
      <c r="L187" s="648"/>
    </row>
    <row r="188" spans="1:12" ht="24" x14ac:dyDescent="0.2">
      <c r="A188" s="652">
        <v>1834</v>
      </c>
      <c r="B188" s="203" t="s">
        <v>12</v>
      </c>
      <c r="C188" s="207" t="s">
        <v>11</v>
      </c>
      <c r="D188" s="207" t="s">
        <v>280</v>
      </c>
      <c r="E188" s="207" t="s">
        <v>281</v>
      </c>
      <c r="F188" s="653" t="s">
        <v>8</v>
      </c>
      <c r="G188" s="653"/>
      <c r="H188" s="650"/>
      <c r="I188" s="650"/>
      <c r="J188" s="650"/>
      <c r="K188" s="650"/>
      <c r="L188" s="650"/>
    </row>
    <row r="189" spans="1:12" x14ac:dyDescent="0.2">
      <c r="A189" s="652"/>
      <c r="B189" s="651" t="s">
        <v>5370</v>
      </c>
      <c r="C189" s="654" t="s">
        <v>5382</v>
      </c>
      <c r="D189" s="655">
        <v>43528</v>
      </c>
      <c r="E189" s="651" t="s">
        <v>628</v>
      </c>
      <c r="F189" s="651" t="s">
        <v>5383</v>
      </c>
      <c r="G189" s="651"/>
      <c r="H189" s="649" t="s">
        <v>286</v>
      </c>
      <c r="I189" s="649"/>
      <c r="J189" s="209" t="s">
        <v>287</v>
      </c>
      <c r="K189" s="209" t="s">
        <v>16</v>
      </c>
      <c r="L189" s="210">
        <v>207</v>
      </c>
    </row>
    <row r="190" spans="1:12" x14ac:dyDescent="0.2">
      <c r="A190" s="652"/>
      <c r="B190" s="651"/>
      <c r="C190" s="654"/>
      <c r="D190" s="655"/>
      <c r="E190" s="651"/>
      <c r="F190" s="651"/>
      <c r="G190" s="651"/>
      <c r="H190" s="649" t="s">
        <v>242</v>
      </c>
      <c r="I190" s="649"/>
      <c r="J190" s="209" t="s">
        <v>287</v>
      </c>
      <c r="K190" s="209" t="s">
        <v>16</v>
      </c>
      <c r="L190" s="210">
        <v>306.60000000000002</v>
      </c>
    </row>
    <row r="191" spans="1:12" ht="24" x14ac:dyDescent="0.2">
      <c r="A191" s="652"/>
      <c r="B191" s="203" t="s">
        <v>6</v>
      </c>
      <c r="C191" s="207" t="s">
        <v>5</v>
      </c>
      <c r="D191" s="207" t="s">
        <v>288</v>
      </c>
      <c r="E191" s="207" t="s">
        <v>289</v>
      </c>
      <c r="F191" s="650"/>
      <c r="G191" s="650"/>
      <c r="H191" s="649" t="s">
        <v>290</v>
      </c>
      <c r="I191" s="649"/>
      <c r="J191" s="651" t="s">
        <v>287</v>
      </c>
      <c r="K191" s="651" t="s">
        <v>16</v>
      </c>
      <c r="L191" s="648">
        <v>254.42</v>
      </c>
    </row>
    <row r="192" spans="1:12" ht="36" x14ac:dyDescent="0.2">
      <c r="A192" s="652"/>
      <c r="B192" s="209" t="s">
        <v>5372</v>
      </c>
      <c r="C192" s="209" t="s">
        <v>5383</v>
      </c>
      <c r="D192" s="211">
        <v>43529</v>
      </c>
      <c r="E192" s="209" t="s">
        <v>455</v>
      </c>
      <c r="F192" s="650"/>
      <c r="G192" s="650"/>
      <c r="H192" s="649"/>
      <c r="I192" s="649"/>
      <c r="J192" s="651"/>
      <c r="K192" s="651"/>
      <c r="L192" s="648"/>
    </row>
    <row r="193" spans="1:12" ht="24" x14ac:dyDescent="0.2">
      <c r="A193" s="652">
        <v>1835</v>
      </c>
      <c r="B193" s="203" t="s">
        <v>12</v>
      </c>
      <c r="C193" s="207" t="s">
        <v>11</v>
      </c>
      <c r="D193" s="207" t="s">
        <v>280</v>
      </c>
      <c r="E193" s="207" t="s">
        <v>281</v>
      </c>
      <c r="F193" s="653" t="s">
        <v>8</v>
      </c>
      <c r="G193" s="653"/>
      <c r="H193" s="650"/>
      <c r="I193" s="650"/>
      <c r="J193" s="650"/>
      <c r="K193" s="650"/>
      <c r="L193" s="650"/>
    </row>
    <row r="194" spans="1:12" x14ac:dyDescent="0.2">
      <c r="A194" s="652"/>
      <c r="B194" s="651" t="s">
        <v>5370</v>
      </c>
      <c r="C194" s="654" t="s">
        <v>5384</v>
      </c>
      <c r="D194" s="655">
        <v>43536</v>
      </c>
      <c r="E194" s="651" t="s">
        <v>2452</v>
      </c>
      <c r="F194" s="651" t="s">
        <v>2699</v>
      </c>
      <c r="G194" s="651"/>
      <c r="H194" s="649" t="s">
        <v>286</v>
      </c>
      <c r="I194" s="649"/>
      <c r="J194" s="209" t="s">
        <v>287</v>
      </c>
      <c r="K194" s="209" t="s">
        <v>16</v>
      </c>
      <c r="L194" s="210">
        <v>906.82</v>
      </c>
    </row>
    <row r="195" spans="1:12" x14ac:dyDescent="0.2">
      <c r="A195" s="652"/>
      <c r="B195" s="651"/>
      <c r="C195" s="654"/>
      <c r="D195" s="655"/>
      <c r="E195" s="651"/>
      <c r="F195" s="651"/>
      <c r="G195" s="651"/>
      <c r="H195" s="649" t="s">
        <v>242</v>
      </c>
      <c r="I195" s="649"/>
      <c r="J195" s="651" t="s">
        <v>287</v>
      </c>
      <c r="K195" s="651" t="s">
        <v>16</v>
      </c>
      <c r="L195" s="648">
        <v>785.64</v>
      </c>
    </row>
    <row r="196" spans="1:12" x14ac:dyDescent="0.2">
      <c r="A196" s="652"/>
      <c r="B196" s="651"/>
      <c r="C196" s="654"/>
      <c r="D196" s="655"/>
      <c r="E196" s="651"/>
      <c r="F196" s="651"/>
      <c r="G196" s="651"/>
      <c r="H196" s="649"/>
      <c r="I196" s="649"/>
      <c r="J196" s="651"/>
      <c r="K196" s="651"/>
      <c r="L196" s="648"/>
    </row>
    <row r="197" spans="1:12" ht="24" x14ac:dyDescent="0.2">
      <c r="A197" s="652"/>
      <c r="B197" s="203" t="s">
        <v>6</v>
      </c>
      <c r="C197" s="207" t="s">
        <v>5</v>
      </c>
      <c r="D197" s="207" t="s">
        <v>288</v>
      </c>
      <c r="E197" s="207" t="s">
        <v>289</v>
      </c>
      <c r="F197" s="650"/>
      <c r="G197" s="650"/>
      <c r="H197" s="649" t="s">
        <v>290</v>
      </c>
      <c r="I197" s="649"/>
      <c r="J197" s="651" t="s">
        <v>287</v>
      </c>
      <c r="K197" s="651" t="s">
        <v>287</v>
      </c>
      <c r="L197" s="648">
        <v>0</v>
      </c>
    </row>
    <row r="198" spans="1:12" ht="36" x14ac:dyDescent="0.2">
      <c r="A198" s="652"/>
      <c r="B198" s="209" t="s">
        <v>5372</v>
      </c>
      <c r="C198" s="209" t="s">
        <v>2699</v>
      </c>
      <c r="D198" s="211">
        <v>43538</v>
      </c>
      <c r="E198" s="209" t="s">
        <v>647</v>
      </c>
      <c r="F198" s="650"/>
      <c r="G198" s="650"/>
      <c r="H198" s="649"/>
      <c r="I198" s="649"/>
      <c r="J198" s="651"/>
      <c r="K198" s="651"/>
      <c r="L198" s="648"/>
    </row>
    <row r="199" spans="1:12" ht="24" x14ac:dyDescent="0.2">
      <c r="A199" s="652">
        <v>1836</v>
      </c>
      <c r="B199" s="203" t="s">
        <v>12</v>
      </c>
      <c r="C199" s="207" t="s">
        <v>11</v>
      </c>
      <c r="D199" s="207" t="s">
        <v>280</v>
      </c>
      <c r="E199" s="207" t="s">
        <v>281</v>
      </c>
      <c r="F199" s="653" t="s">
        <v>8</v>
      </c>
      <c r="G199" s="653"/>
      <c r="H199" s="650"/>
      <c r="I199" s="650"/>
      <c r="J199" s="650"/>
      <c r="K199" s="650"/>
      <c r="L199" s="650"/>
    </row>
    <row r="200" spans="1:12" x14ac:dyDescent="0.2">
      <c r="A200" s="652"/>
      <c r="B200" s="651" t="s">
        <v>5385</v>
      </c>
      <c r="C200" s="654" t="s">
        <v>5386</v>
      </c>
      <c r="D200" s="655">
        <v>43486</v>
      </c>
      <c r="E200" s="651" t="s">
        <v>1228</v>
      </c>
      <c r="F200" s="651" t="s">
        <v>5387</v>
      </c>
      <c r="G200" s="651"/>
      <c r="H200" s="649" t="s">
        <v>286</v>
      </c>
      <c r="I200" s="649"/>
      <c r="J200" s="209" t="s">
        <v>287</v>
      </c>
      <c r="K200" s="209" t="s">
        <v>16</v>
      </c>
      <c r="L200" s="210">
        <v>1024.68</v>
      </c>
    </row>
    <row r="201" spans="1:12" x14ac:dyDescent="0.2">
      <c r="A201" s="652"/>
      <c r="B201" s="651"/>
      <c r="C201" s="654"/>
      <c r="D201" s="655"/>
      <c r="E201" s="651"/>
      <c r="F201" s="651"/>
      <c r="G201" s="651"/>
      <c r="H201" s="649" t="s">
        <v>242</v>
      </c>
      <c r="I201" s="649"/>
      <c r="J201" s="209" t="s">
        <v>287</v>
      </c>
      <c r="K201" s="209" t="s">
        <v>16</v>
      </c>
      <c r="L201" s="210">
        <v>5798.98</v>
      </c>
    </row>
    <row r="202" spans="1:12" ht="24" x14ac:dyDescent="0.2">
      <c r="A202" s="652"/>
      <c r="B202" s="203" t="s">
        <v>6</v>
      </c>
      <c r="C202" s="207" t="s">
        <v>5</v>
      </c>
      <c r="D202" s="207" t="s">
        <v>288</v>
      </c>
      <c r="E202" s="207" t="s">
        <v>289</v>
      </c>
      <c r="F202" s="650"/>
      <c r="G202" s="650"/>
      <c r="H202" s="649" t="s">
        <v>290</v>
      </c>
      <c r="I202" s="649"/>
      <c r="J202" s="651" t="s">
        <v>287</v>
      </c>
      <c r="K202" s="651" t="s">
        <v>287</v>
      </c>
      <c r="L202" s="648">
        <v>0</v>
      </c>
    </row>
    <row r="203" spans="1:12" ht="24" x14ac:dyDescent="0.2">
      <c r="A203" s="652"/>
      <c r="B203" s="209" t="s">
        <v>333</v>
      </c>
      <c r="C203" s="209" t="s">
        <v>5387</v>
      </c>
      <c r="D203" s="211">
        <v>43491</v>
      </c>
      <c r="E203" s="209" t="s">
        <v>5388</v>
      </c>
      <c r="F203" s="650"/>
      <c r="G203" s="650"/>
      <c r="H203" s="649"/>
      <c r="I203" s="649"/>
      <c r="J203" s="651"/>
      <c r="K203" s="651"/>
      <c r="L203" s="648"/>
    </row>
    <row r="204" spans="1:12" ht="24" x14ac:dyDescent="0.2">
      <c r="A204" s="652">
        <v>1837</v>
      </c>
      <c r="B204" s="203" t="s">
        <v>12</v>
      </c>
      <c r="C204" s="207" t="s">
        <v>11</v>
      </c>
      <c r="D204" s="207" t="s">
        <v>280</v>
      </c>
      <c r="E204" s="207" t="s">
        <v>281</v>
      </c>
      <c r="F204" s="653" t="s">
        <v>8</v>
      </c>
      <c r="G204" s="653"/>
      <c r="H204" s="650"/>
      <c r="I204" s="650"/>
      <c r="J204" s="650"/>
      <c r="K204" s="650"/>
      <c r="L204" s="650"/>
    </row>
    <row r="205" spans="1:12" x14ac:dyDescent="0.2">
      <c r="A205" s="652"/>
      <c r="B205" s="651" t="s">
        <v>5389</v>
      </c>
      <c r="C205" s="654" t="s">
        <v>5390</v>
      </c>
      <c r="D205" s="655">
        <v>43389</v>
      </c>
      <c r="E205" s="651" t="s">
        <v>5391</v>
      </c>
      <c r="F205" s="651" t="s">
        <v>2094</v>
      </c>
      <c r="G205" s="651"/>
      <c r="H205" s="649" t="s">
        <v>286</v>
      </c>
      <c r="I205" s="649"/>
      <c r="J205" s="209" t="s">
        <v>287</v>
      </c>
      <c r="K205" s="209" t="s">
        <v>16</v>
      </c>
      <c r="L205" s="210">
        <v>472.53</v>
      </c>
    </row>
    <row r="206" spans="1:12" x14ac:dyDescent="0.2">
      <c r="A206" s="652"/>
      <c r="B206" s="651"/>
      <c r="C206" s="654"/>
      <c r="D206" s="655"/>
      <c r="E206" s="651"/>
      <c r="F206" s="651"/>
      <c r="G206" s="651"/>
      <c r="H206" s="649" t="s">
        <v>242</v>
      </c>
      <c r="I206" s="649"/>
      <c r="J206" s="651" t="s">
        <v>287</v>
      </c>
      <c r="K206" s="651" t="s">
        <v>16</v>
      </c>
      <c r="L206" s="648">
        <v>2600.06</v>
      </c>
    </row>
    <row r="207" spans="1:12" x14ac:dyDescent="0.2">
      <c r="A207" s="652"/>
      <c r="B207" s="651"/>
      <c r="C207" s="654"/>
      <c r="D207" s="655"/>
      <c r="E207" s="651"/>
      <c r="F207" s="651"/>
      <c r="G207" s="651"/>
      <c r="H207" s="649"/>
      <c r="I207" s="649"/>
      <c r="J207" s="651"/>
      <c r="K207" s="651"/>
      <c r="L207" s="648"/>
    </row>
    <row r="208" spans="1:12" ht="24" x14ac:dyDescent="0.2">
      <c r="A208" s="652"/>
      <c r="B208" s="203" t="s">
        <v>6</v>
      </c>
      <c r="C208" s="207" t="s">
        <v>5</v>
      </c>
      <c r="D208" s="207" t="s">
        <v>288</v>
      </c>
      <c r="E208" s="207" t="s">
        <v>289</v>
      </c>
      <c r="F208" s="650"/>
      <c r="G208" s="650"/>
      <c r="H208" s="649" t="s">
        <v>290</v>
      </c>
      <c r="I208" s="649"/>
      <c r="J208" s="651" t="s">
        <v>287</v>
      </c>
      <c r="K208" s="651" t="s">
        <v>16</v>
      </c>
      <c r="L208" s="648">
        <v>100</v>
      </c>
    </row>
    <row r="209" spans="1:12" ht="24" x14ac:dyDescent="0.2">
      <c r="A209" s="652"/>
      <c r="B209" s="209" t="s">
        <v>460</v>
      </c>
      <c r="C209" s="209" t="s">
        <v>2094</v>
      </c>
      <c r="D209" s="211">
        <v>43402</v>
      </c>
      <c r="E209" s="209" t="s">
        <v>5392</v>
      </c>
      <c r="F209" s="650"/>
      <c r="G209" s="650"/>
      <c r="H209" s="649"/>
      <c r="I209" s="649"/>
      <c r="J209" s="651"/>
      <c r="K209" s="651"/>
      <c r="L209" s="648"/>
    </row>
    <row r="210" spans="1:12" ht="24" x14ac:dyDescent="0.2">
      <c r="A210" s="652">
        <v>1838</v>
      </c>
      <c r="B210" s="203" t="s">
        <v>12</v>
      </c>
      <c r="C210" s="207" t="s">
        <v>11</v>
      </c>
      <c r="D210" s="207" t="s">
        <v>280</v>
      </c>
      <c r="E210" s="207" t="s">
        <v>281</v>
      </c>
      <c r="F210" s="653" t="s">
        <v>8</v>
      </c>
      <c r="G210" s="653"/>
      <c r="H210" s="650"/>
      <c r="I210" s="650"/>
      <c r="J210" s="650"/>
      <c r="K210" s="650"/>
      <c r="L210" s="650"/>
    </row>
    <row r="211" spans="1:12" x14ac:dyDescent="0.2">
      <c r="A211" s="652"/>
      <c r="B211" s="651" t="s">
        <v>5389</v>
      </c>
      <c r="C211" s="654" t="s">
        <v>5390</v>
      </c>
      <c r="D211" s="655">
        <v>43389</v>
      </c>
      <c r="E211" s="651" t="s">
        <v>5391</v>
      </c>
      <c r="F211" s="651" t="s">
        <v>5350</v>
      </c>
      <c r="G211" s="651"/>
      <c r="H211" s="649" t="s">
        <v>286</v>
      </c>
      <c r="I211" s="649"/>
      <c r="J211" s="209" t="s">
        <v>287</v>
      </c>
      <c r="K211" s="209" t="s">
        <v>16</v>
      </c>
      <c r="L211" s="210">
        <v>900</v>
      </c>
    </row>
    <row r="212" spans="1:12" x14ac:dyDescent="0.2">
      <c r="A212" s="652"/>
      <c r="B212" s="651"/>
      <c r="C212" s="654"/>
      <c r="D212" s="655"/>
      <c r="E212" s="651"/>
      <c r="F212" s="651"/>
      <c r="G212" s="651"/>
      <c r="H212" s="649" t="s">
        <v>242</v>
      </c>
      <c r="I212" s="649"/>
      <c r="J212" s="651" t="s">
        <v>287</v>
      </c>
      <c r="K212" s="651" t="s">
        <v>16</v>
      </c>
      <c r="L212" s="648">
        <v>363.07</v>
      </c>
    </row>
    <row r="213" spans="1:12" x14ac:dyDescent="0.2">
      <c r="A213" s="652"/>
      <c r="B213" s="651"/>
      <c r="C213" s="654"/>
      <c r="D213" s="655"/>
      <c r="E213" s="651"/>
      <c r="F213" s="651"/>
      <c r="G213" s="651"/>
      <c r="H213" s="649"/>
      <c r="I213" s="649"/>
      <c r="J213" s="651"/>
      <c r="K213" s="651"/>
      <c r="L213" s="648"/>
    </row>
    <row r="214" spans="1:12" ht="24" x14ac:dyDescent="0.2">
      <c r="A214" s="652"/>
      <c r="B214" s="203" t="s">
        <v>6</v>
      </c>
      <c r="C214" s="207" t="s">
        <v>5</v>
      </c>
      <c r="D214" s="207" t="s">
        <v>288</v>
      </c>
      <c r="E214" s="207" t="s">
        <v>289</v>
      </c>
      <c r="F214" s="650"/>
      <c r="G214" s="650"/>
      <c r="H214" s="649" t="s">
        <v>290</v>
      </c>
      <c r="I214" s="649"/>
      <c r="J214" s="651" t="s">
        <v>287</v>
      </c>
      <c r="K214" s="651" t="s">
        <v>16</v>
      </c>
      <c r="L214" s="648">
        <v>180</v>
      </c>
    </row>
    <row r="215" spans="1:12" ht="24" x14ac:dyDescent="0.2">
      <c r="A215" s="652"/>
      <c r="B215" s="209" t="s">
        <v>460</v>
      </c>
      <c r="C215" s="209" t="s">
        <v>5350</v>
      </c>
      <c r="D215" s="211">
        <v>43402</v>
      </c>
      <c r="E215" s="209" t="s">
        <v>5392</v>
      </c>
      <c r="F215" s="650"/>
      <c r="G215" s="650"/>
      <c r="H215" s="649"/>
      <c r="I215" s="649"/>
      <c r="J215" s="651"/>
      <c r="K215" s="651"/>
      <c r="L215" s="648"/>
    </row>
    <row r="216" spans="1:12" ht="24" x14ac:dyDescent="0.2">
      <c r="A216" s="652">
        <v>1839</v>
      </c>
      <c r="B216" s="203" t="s">
        <v>12</v>
      </c>
      <c r="C216" s="207" t="s">
        <v>11</v>
      </c>
      <c r="D216" s="207" t="s">
        <v>280</v>
      </c>
      <c r="E216" s="207" t="s">
        <v>281</v>
      </c>
      <c r="F216" s="653" t="s">
        <v>8</v>
      </c>
      <c r="G216" s="653"/>
      <c r="H216" s="650"/>
      <c r="I216" s="650"/>
      <c r="J216" s="650"/>
      <c r="K216" s="650"/>
      <c r="L216" s="650"/>
    </row>
    <row r="217" spans="1:12" x14ac:dyDescent="0.2">
      <c r="A217" s="652"/>
      <c r="B217" s="651" t="s">
        <v>5389</v>
      </c>
      <c r="C217" s="654" t="s">
        <v>5390</v>
      </c>
      <c r="D217" s="655">
        <v>43389</v>
      </c>
      <c r="E217" s="651" t="s">
        <v>5391</v>
      </c>
      <c r="F217" s="651" t="s">
        <v>5393</v>
      </c>
      <c r="G217" s="651"/>
      <c r="H217" s="649" t="s">
        <v>286</v>
      </c>
      <c r="I217" s="649"/>
      <c r="J217" s="209" t="s">
        <v>287</v>
      </c>
      <c r="K217" s="209" t="s">
        <v>16</v>
      </c>
      <c r="L217" s="210">
        <v>1565</v>
      </c>
    </row>
    <row r="218" spans="1:12" x14ac:dyDescent="0.2">
      <c r="A218" s="652"/>
      <c r="B218" s="651"/>
      <c r="C218" s="654"/>
      <c r="D218" s="655"/>
      <c r="E218" s="651"/>
      <c r="F218" s="651"/>
      <c r="G218" s="651"/>
      <c r="H218" s="649" t="s">
        <v>242</v>
      </c>
      <c r="I218" s="649"/>
      <c r="J218" s="651" t="s">
        <v>287</v>
      </c>
      <c r="K218" s="651" t="s">
        <v>16</v>
      </c>
      <c r="L218" s="648">
        <v>4020.35</v>
      </c>
    </row>
    <row r="219" spans="1:12" x14ac:dyDescent="0.2">
      <c r="A219" s="652"/>
      <c r="B219" s="651"/>
      <c r="C219" s="654"/>
      <c r="D219" s="655"/>
      <c r="E219" s="651"/>
      <c r="F219" s="651"/>
      <c r="G219" s="651"/>
      <c r="H219" s="649"/>
      <c r="I219" s="649"/>
      <c r="J219" s="651"/>
      <c r="K219" s="651"/>
      <c r="L219" s="648"/>
    </row>
    <row r="220" spans="1:12" ht="24" x14ac:dyDescent="0.2">
      <c r="A220" s="652"/>
      <c r="B220" s="203" t="s">
        <v>6</v>
      </c>
      <c r="C220" s="207" t="s">
        <v>5</v>
      </c>
      <c r="D220" s="207" t="s">
        <v>288</v>
      </c>
      <c r="E220" s="207" t="s">
        <v>289</v>
      </c>
      <c r="F220" s="650"/>
      <c r="G220" s="650"/>
      <c r="H220" s="649" t="s">
        <v>290</v>
      </c>
      <c r="I220" s="649"/>
      <c r="J220" s="651" t="s">
        <v>287</v>
      </c>
      <c r="K220" s="651" t="s">
        <v>16</v>
      </c>
      <c r="L220" s="648">
        <v>125</v>
      </c>
    </row>
    <row r="221" spans="1:12" ht="24" x14ac:dyDescent="0.2">
      <c r="A221" s="652"/>
      <c r="B221" s="209" t="s">
        <v>460</v>
      </c>
      <c r="C221" s="209" t="s">
        <v>5393</v>
      </c>
      <c r="D221" s="211">
        <v>43402</v>
      </c>
      <c r="E221" s="209" t="s">
        <v>5392</v>
      </c>
      <c r="F221" s="650"/>
      <c r="G221" s="650"/>
      <c r="H221" s="649"/>
      <c r="I221" s="649"/>
      <c r="J221" s="651"/>
      <c r="K221" s="651"/>
      <c r="L221" s="648"/>
    </row>
    <row r="222" spans="1:12" ht="24" x14ac:dyDescent="0.2">
      <c r="A222" s="652">
        <v>1840</v>
      </c>
      <c r="B222" s="203" t="s">
        <v>12</v>
      </c>
      <c r="C222" s="207" t="s">
        <v>11</v>
      </c>
      <c r="D222" s="207" t="s">
        <v>280</v>
      </c>
      <c r="E222" s="207" t="s">
        <v>281</v>
      </c>
      <c r="F222" s="653" t="s">
        <v>8</v>
      </c>
      <c r="G222" s="653"/>
      <c r="H222" s="650"/>
      <c r="I222" s="650"/>
      <c r="J222" s="650"/>
      <c r="K222" s="650"/>
      <c r="L222" s="650"/>
    </row>
    <row r="223" spans="1:12" x14ac:dyDescent="0.2">
      <c r="A223" s="652"/>
      <c r="B223" s="651" t="s">
        <v>5389</v>
      </c>
      <c r="C223" s="654" t="s">
        <v>5394</v>
      </c>
      <c r="D223" s="655">
        <v>43408</v>
      </c>
      <c r="E223" s="651" t="s">
        <v>3285</v>
      </c>
      <c r="F223" s="651" t="s">
        <v>3286</v>
      </c>
      <c r="G223" s="651"/>
      <c r="H223" s="649" t="s">
        <v>286</v>
      </c>
      <c r="I223" s="649"/>
      <c r="J223" s="209" t="s">
        <v>287</v>
      </c>
      <c r="K223" s="209" t="s">
        <v>16</v>
      </c>
      <c r="L223" s="210">
        <v>172</v>
      </c>
    </row>
    <row r="224" spans="1:12" x14ac:dyDescent="0.2">
      <c r="A224" s="652"/>
      <c r="B224" s="651"/>
      <c r="C224" s="654"/>
      <c r="D224" s="655"/>
      <c r="E224" s="651"/>
      <c r="F224" s="651"/>
      <c r="G224" s="651"/>
      <c r="H224" s="649" t="s">
        <v>242</v>
      </c>
      <c r="I224" s="649"/>
      <c r="J224" s="209" t="s">
        <v>287</v>
      </c>
      <c r="K224" s="209" t="s">
        <v>16</v>
      </c>
      <c r="L224" s="210">
        <v>628.59</v>
      </c>
    </row>
    <row r="225" spans="1:12" ht="24" x14ac:dyDescent="0.2">
      <c r="A225" s="652"/>
      <c r="B225" s="203" t="s">
        <v>6</v>
      </c>
      <c r="C225" s="207" t="s">
        <v>5</v>
      </c>
      <c r="D225" s="207" t="s">
        <v>288</v>
      </c>
      <c r="E225" s="207" t="s">
        <v>289</v>
      </c>
      <c r="F225" s="650"/>
      <c r="G225" s="650"/>
      <c r="H225" s="649" t="s">
        <v>290</v>
      </c>
      <c r="I225" s="649"/>
      <c r="J225" s="651" t="s">
        <v>287</v>
      </c>
      <c r="K225" s="651" t="s">
        <v>16</v>
      </c>
      <c r="L225" s="648">
        <v>50</v>
      </c>
    </row>
    <row r="226" spans="1:12" ht="24" x14ac:dyDescent="0.2">
      <c r="A226" s="652"/>
      <c r="B226" s="209" t="s">
        <v>460</v>
      </c>
      <c r="C226" s="209" t="s">
        <v>3286</v>
      </c>
      <c r="D226" s="211">
        <v>43411</v>
      </c>
      <c r="E226" s="209" t="s">
        <v>2272</v>
      </c>
      <c r="F226" s="650"/>
      <c r="G226" s="650"/>
      <c r="H226" s="649"/>
      <c r="I226" s="649"/>
      <c r="J226" s="651"/>
      <c r="K226" s="651"/>
      <c r="L226" s="648"/>
    </row>
    <row r="227" spans="1:12" ht="24" x14ac:dyDescent="0.2">
      <c r="A227" s="652">
        <v>1841</v>
      </c>
      <c r="B227" s="203" t="s">
        <v>12</v>
      </c>
      <c r="C227" s="207" t="s">
        <v>11</v>
      </c>
      <c r="D227" s="207" t="s">
        <v>280</v>
      </c>
      <c r="E227" s="207" t="s">
        <v>281</v>
      </c>
      <c r="F227" s="653" t="s">
        <v>8</v>
      </c>
      <c r="G227" s="653"/>
      <c r="H227" s="650"/>
      <c r="I227" s="650"/>
      <c r="J227" s="650"/>
      <c r="K227" s="650"/>
      <c r="L227" s="650"/>
    </row>
    <row r="228" spans="1:12" x14ac:dyDescent="0.2">
      <c r="A228" s="652"/>
      <c r="B228" s="651" t="s">
        <v>5389</v>
      </c>
      <c r="C228" s="654" t="s">
        <v>5395</v>
      </c>
      <c r="D228" s="655">
        <v>43434</v>
      </c>
      <c r="E228" s="651" t="s">
        <v>321</v>
      </c>
      <c r="F228" s="651" t="s">
        <v>2679</v>
      </c>
      <c r="G228" s="651"/>
      <c r="H228" s="649" t="s">
        <v>286</v>
      </c>
      <c r="I228" s="649"/>
      <c r="J228" s="209" t="s">
        <v>287</v>
      </c>
      <c r="K228" s="209" t="s">
        <v>16</v>
      </c>
      <c r="L228" s="210">
        <v>1721.9</v>
      </c>
    </row>
    <row r="229" spans="1:12" x14ac:dyDescent="0.2">
      <c r="A229" s="652"/>
      <c r="B229" s="651"/>
      <c r="C229" s="654"/>
      <c r="D229" s="655"/>
      <c r="E229" s="651"/>
      <c r="F229" s="651"/>
      <c r="G229" s="651"/>
      <c r="H229" s="649" t="s">
        <v>242</v>
      </c>
      <c r="I229" s="649"/>
      <c r="J229" s="209" t="s">
        <v>287</v>
      </c>
      <c r="K229" s="209" t="s">
        <v>16</v>
      </c>
      <c r="L229" s="210">
        <v>533.4</v>
      </c>
    </row>
    <row r="230" spans="1:12" ht="24" x14ac:dyDescent="0.2">
      <c r="A230" s="652"/>
      <c r="B230" s="203" t="s">
        <v>6</v>
      </c>
      <c r="C230" s="207" t="s">
        <v>5</v>
      </c>
      <c r="D230" s="207" t="s">
        <v>288</v>
      </c>
      <c r="E230" s="207" t="s">
        <v>289</v>
      </c>
      <c r="F230" s="650"/>
      <c r="G230" s="650"/>
      <c r="H230" s="649" t="s">
        <v>290</v>
      </c>
      <c r="I230" s="649"/>
      <c r="J230" s="651" t="s">
        <v>287</v>
      </c>
      <c r="K230" s="651" t="s">
        <v>16</v>
      </c>
      <c r="L230" s="648">
        <v>780</v>
      </c>
    </row>
    <row r="231" spans="1:12" ht="24" x14ac:dyDescent="0.2">
      <c r="A231" s="652"/>
      <c r="B231" s="209" t="s">
        <v>460</v>
      </c>
      <c r="C231" s="209" t="s">
        <v>2679</v>
      </c>
      <c r="D231" s="211">
        <v>43438</v>
      </c>
      <c r="E231" s="209" t="s">
        <v>2444</v>
      </c>
      <c r="F231" s="650"/>
      <c r="G231" s="650"/>
      <c r="H231" s="649"/>
      <c r="I231" s="649"/>
      <c r="J231" s="651"/>
      <c r="K231" s="651"/>
      <c r="L231" s="648"/>
    </row>
    <row r="232" spans="1:12" ht="24" x14ac:dyDescent="0.2">
      <c r="A232" s="652">
        <v>1842</v>
      </c>
      <c r="B232" s="203" t="s">
        <v>12</v>
      </c>
      <c r="C232" s="207" t="s">
        <v>11</v>
      </c>
      <c r="D232" s="207" t="s">
        <v>280</v>
      </c>
      <c r="E232" s="207" t="s">
        <v>281</v>
      </c>
      <c r="F232" s="653" t="s">
        <v>8</v>
      </c>
      <c r="G232" s="653"/>
      <c r="H232" s="650"/>
      <c r="I232" s="650"/>
      <c r="J232" s="650"/>
      <c r="K232" s="650"/>
      <c r="L232" s="650"/>
    </row>
    <row r="233" spans="1:12" x14ac:dyDescent="0.2">
      <c r="A233" s="652"/>
      <c r="B233" s="651" t="s">
        <v>5389</v>
      </c>
      <c r="C233" s="654" t="s">
        <v>5396</v>
      </c>
      <c r="D233" s="655">
        <v>43521</v>
      </c>
      <c r="E233" s="651" t="s">
        <v>377</v>
      </c>
      <c r="F233" s="651" t="s">
        <v>1290</v>
      </c>
      <c r="G233" s="651"/>
      <c r="H233" s="649" t="s">
        <v>286</v>
      </c>
      <c r="I233" s="649"/>
      <c r="J233" s="209" t="s">
        <v>287</v>
      </c>
      <c r="K233" s="209" t="s">
        <v>16</v>
      </c>
      <c r="L233" s="210">
        <v>468.37</v>
      </c>
    </row>
    <row r="234" spans="1:12" x14ac:dyDescent="0.2">
      <c r="A234" s="652"/>
      <c r="B234" s="651"/>
      <c r="C234" s="654"/>
      <c r="D234" s="655"/>
      <c r="E234" s="651"/>
      <c r="F234" s="651"/>
      <c r="G234" s="651"/>
      <c r="H234" s="649" t="s">
        <v>242</v>
      </c>
      <c r="I234" s="649"/>
      <c r="J234" s="209" t="s">
        <v>287</v>
      </c>
      <c r="K234" s="209" t="s">
        <v>16</v>
      </c>
      <c r="L234" s="210">
        <v>346</v>
      </c>
    </row>
    <row r="235" spans="1:12" ht="24" x14ac:dyDescent="0.2">
      <c r="A235" s="652"/>
      <c r="B235" s="203" t="s">
        <v>6</v>
      </c>
      <c r="C235" s="207" t="s">
        <v>5</v>
      </c>
      <c r="D235" s="207" t="s">
        <v>288</v>
      </c>
      <c r="E235" s="207" t="s">
        <v>289</v>
      </c>
      <c r="F235" s="650"/>
      <c r="G235" s="650"/>
      <c r="H235" s="649" t="s">
        <v>290</v>
      </c>
      <c r="I235" s="649"/>
      <c r="J235" s="651" t="s">
        <v>287</v>
      </c>
      <c r="K235" s="651" t="s">
        <v>287</v>
      </c>
      <c r="L235" s="648">
        <v>0</v>
      </c>
    </row>
    <row r="236" spans="1:12" ht="24" x14ac:dyDescent="0.2">
      <c r="A236" s="652"/>
      <c r="B236" s="209" t="s">
        <v>460</v>
      </c>
      <c r="C236" s="209" t="s">
        <v>1290</v>
      </c>
      <c r="D236" s="211">
        <v>43523</v>
      </c>
      <c r="E236" s="209" t="s">
        <v>590</v>
      </c>
      <c r="F236" s="650"/>
      <c r="G236" s="650"/>
      <c r="H236" s="649"/>
      <c r="I236" s="649"/>
      <c r="J236" s="651"/>
      <c r="K236" s="651"/>
      <c r="L236" s="648"/>
    </row>
    <row r="237" spans="1:12" ht="24" x14ac:dyDescent="0.2">
      <c r="A237" s="652">
        <v>1843</v>
      </c>
      <c r="B237" s="203" t="s">
        <v>12</v>
      </c>
      <c r="C237" s="207" t="s">
        <v>11</v>
      </c>
      <c r="D237" s="207" t="s">
        <v>280</v>
      </c>
      <c r="E237" s="207" t="s">
        <v>281</v>
      </c>
      <c r="F237" s="653" t="s">
        <v>8</v>
      </c>
      <c r="G237" s="653"/>
      <c r="H237" s="650"/>
      <c r="I237" s="650"/>
      <c r="J237" s="650"/>
      <c r="K237" s="650"/>
      <c r="L237" s="650"/>
    </row>
    <row r="238" spans="1:12" x14ac:dyDescent="0.2">
      <c r="A238" s="652"/>
      <c r="B238" s="651" t="s">
        <v>5389</v>
      </c>
      <c r="C238" s="654" t="s">
        <v>5397</v>
      </c>
      <c r="D238" s="655">
        <v>43529</v>
      </c>
      <c r="E238" s="651" t="s">
        <v>5398</v>
      </c>
      <c r="F238" s="651" t="s">
        <v>5399</v>
      </c>
      <c r="G238" s="651"/>
      <c r="H238" s="649" t="s">
        <v>286</v>
      </c>
      <c r="I238" s="649"/>
      <c r="J238" s="209" t="s">
        <v>287</v>
      </c>
      <c r="K238" s="209" t="s">
        <v>16</v>
      </c>
      <c r="L238" s="210">
        <v>1374</v>
      </c>
    </row>
    <row r="239" spans="1:12" x14ac:dyDescent="0.2">
      <c r="A239" s="652"/>
      <c r="B239" s="651"/>
      <c r="C239" s="654"/>
      <c r="D239" s="655"/>
      <c r="E239" s="651"/>
      <c r="F239" s="651"/>
      <c r="G239" s="651"/>
      <c r="H239" s="649" t="s">
        <v>242</v>
      </c>
      <c r="I239" s="649"/>
      <c r="J239" s="651" t="s">
        <v>287</v>
      </c>
      <c r="K239" s="651" t="s">
        <v>16</v>
      </c>
      <c r="L239" s="648">
        <v>4500</v>
      </c>
    </row>
    <row r="240" spans="1:12" x14ac:dyDescent="0.2">
      <c r="A240" s="652"/>
      <c r="B240" s="651"/>
      <c r="C240" s="654"/>
      <c r="D240" s="655"/>
      <c r="E240" s="651"/>
      <c r="F240" s="651"/>
      <c r="G240" s="651"/>
      <c r="H240" s="649"/>
      <c r="I240" s="649"/>
      <c r="J240" s="651"/>
      <c r="K240" s="651"/>
      <c r="L240" s="648"/>
    </row>
    <row r="241" spans="1:12" ht="24" x14ac:dyDescent="0.2">
      <c r="A241" s="652"/>
      <c r="B241" s="203" t="s">
        <v>6</v>
      </c>
      <c r="C241" s="207" t="s">
        <v>5</v>
      </c>
      <c r="D241" s="207" t="s">
        <v>288</v>
      </c>
      <c r="E241" s="207" t="s">
        <v>289</v>
      </c>
      <c r="F241" s="650"/>
      <c r="G241" s="650"/>
      <c r="H241" s="649" t="s">
        <v>290</v>
      </c>
      <c r="I241" s="649"/>
      <c r="J241" s="651" t="s">
        <v>287</v>
      </c>
      <c r="K241" s="651" t="s">
        <v>16</v>
      </c>
      <c r="L241" s="648">
        <v>500</v>
      </c>
    </row>
    <row r="242" spans="1:12" ht="24" x14ac:dyDescent="0.2">
      <c r="A242" s="652"/>
      <c r="B242" s="209" t="s">
        <v>460</v>
      </c>
      <c r="C242" s="209" t="s">
        <v>5399</v>
      </c>
      <c r="D242" s="211">
        <v>43541</v>
      </c>
      <c r="E242" s="209" t="s">
        <v>5400</v>
      </c>
      <c r="F242" s="650"/>
      <c r="G242" s="650"/>
      <c r="H242" s="649"/>
      <c r="I242" s="649"/>
      <c r="J242" s="651"/>
      <c r="K242" s="651"/>
      <c r="L242" s="648"/>
    </row>
    <row r="243" spans="1:12" ht="24" x14ac:dyDescent="0.2">
      <c r="A243" s="652">
        <v>1844</v>
      </c>
      <c r="B243" s="203" t="s">
        <v>12</v>
      </c>
      <c r="C243" s="207" t="s">
        <v>11</v>
      </c>
      <c r="D243" s="207" t="s">
        <v>280</v>
      </c>
      <c r="E243" s="207" t="s">
        <v>281</v>
      </c>
      <c r="F243" s="653" t="s">
        <v>8</v>
      </c>
      <c r="G243" s="653"/>
      <c r="H243" s="650"/>
      <c r="I243" s="650"/>
      <c r="J243" s="650"/>
      <c r="K243" s="650"/>
      <c r="L243" s="650"/>
    </row>
    <row r="244" spans="1:12" x14ac:dyDescent="0.2">
      <c r="A244" s="652"/>
      <c r="B244" s="651" t="s">
        <v>5389</v>
      </c>
      <c r="C244" s="654" t="s">
        <v>5397</v>
      </c>
      <c r="D244" s="655">
        <v>43529</v>
      </c>
      <c r="E244" s="651" t="s">
        <v>5398</v>
      </c>
      <c r="F244" s="651" t="s">
        <v>5401</v>
      </c>
      <c r="G244" s="651"/>
      <c r="H244" s="649" t="s">
        <v>286</v>
      </c>
      <c r="I244" s="649"/>
      <c r="J244" s="209" t="s">
        <v>287</v>
      </c>
      <c r="K244" s="209" t="s">
        <v>16</v>
      </c>
      <c r="L244" s="210">
        <v>1441</v>
      </c>
    </row>
    <row r="245" spans="1:12" x14ac:dyDescent="0.2">
      <c r="A245" s="652"/>
      <c r="B245" s="651"/>
      <c r="C245" s="654"/>
      <c r="D245" s="655"/>
      <c r="E245" s="651"/>
      <c r="F245" s="651"/>
      <c r="G245" s="651"/>
      <c r="H245" s="649" t="s">
        <v>242</v>
      </c>
      <c r="I245" s="649"/>
      <c r="J245" s="651" t="s">
        <v>287</v>
      </c>
      <c r="K245" s="651" t="s">
        <v>16</v>
      </c>
      <c r="L245" s="648">
        <v>6227.96</v>
      </c>
    </row>
    <row r="246" spans="1:12" x14ac:dyDescent="0.2">
      <c r="A246" s="652"/>
      <c r="B246" s="651"/>
      <c r="C246" s="654"/>
      <c r="D246" s="655"/>
      <c r="E246" s="651"/>
      <c r="F246" s="651"/>
      <c r="G246" s="651"/>
      <c r="H246" s="649"/>
      <c r="I246" s="649"/>
      <c r="J246" s="651"/>
      <c r="K246" s="651"/>
      <c r="L246" s="648"/>
    </row>
    <row r="247" spans="1:12" ht="24" x14ac:dyDescent="0.2">
      <c r="A247" s="652"/>
      <c r="B247" s="203" t="s">
        <v>6</v>
      </c>
      <c r="C247" s="207" t="s">
        <v>5</v>
      </c>
      <c r="D247" s="207" t="s">
        <v>288</v>
      </c>
      <c r="E247" s="207" t="s">
        <v>289</v>
      </c>
      <c r="F247" s="650"/>
      <c r="G247" s="650"/>
      <c r="H247" s="649" t="s">
        <v>290</v>
      </c>
      <c r="I247" s="649"/>
      <c r="J247" s="651" t="s">
        <v>287</v>
      </c>
      <c r="K247" s="651" t="s">
        <v>16</v>
      </c>
      <c r="L247" s="648">
        <v>280</v>
      </c>
    </row>
    <row r="248" spans="1:12" ht="24" x14ac:dyDescent="0.2">
      <c r="A248" s="652"/>
      <c r="B248" s="209" t="s">
        <v>460</v>
      </c>
      <c r="C248" s="209" t="s">
        <v>5401</v>
      </c>
      <c r="D248" s="211">
        <v>43541</v>
      </c>
      <c r="E248" s="209" t="s">
        <v>5400</v>
      </c>
      <c r="F248" s="650"/>
      <c r="G248" s="650"/>
      <c r="H248" s="649"/>
      <c r="I248" s="649"/>
      <c r="J248" s="651"/>
      <c r="K248" s="651"/>
      <c r="L248" s="648"/>
    </row>
    <row r="249" spans="1:12" ht="24" x14ac:dyDescent="0.2">
      <c r="A249" s="652">
        <v>1845</v>
      </c>
      <c r="B249" s="203" t="s">
        <v>12</v>
      </c>
      <c r="C249" s="207" t="s">
        <v>11</v>
      </c>
      <c r="D249" s="207" t="s">
        <v>280</v>
      </c>
      <c r="E249" s="207" t="s">
        <v>281</v>
      </c>
      <c r="F249" s="653" t="s">
        <v>8</v>
      </c>
      <c r="G249" s="653"/>
      <c r="H249" s="650"/>
      <c r="I249" s="650"/>
      <c r="J249" s="650"/>
      <c r="K249" s="650"/>
      <c r="L249" s="650"/>
    </row>
    <row r="250" spans="1:12" x14ac:dyDescent="0.2">
      <c r="A250" s="652"/>
      <c r="B250" s="651" t="s">
        <v>5402</v>
      </c>
      <c r="C250" s="654" t="s">
        <v>5403</v>
      </c>
      <c r="D250" s="655">
        <v>43401</v>
      </c>
      <c r="E250" s="651" t="s">
        <v>2452</v>
      </c>
      <c r="F250" s="651" t="s">
        <v>2453</v>
      </c>
      <c r="G250" s="651"/>
      <c r="H250" s="649" t="s">
        <v>286</v>
      </c>
      <c r="I250" s="649"/>
      <c r="J250" s="209" t="s">
        <v>287</v>
      </c>
      <c r="K250" s="209" t="s">
        <v>16</v>
      </c>
      <c r="L250" s="210">
        <v>518.70000000000005</v>
      </c>
    </row>
    <row r="251" spans="1:12" x14ac:dyDescent="0.2">
      <c r="A251" s="652"/>
      <c r="B251" s="651"/>
      <c r="C251" s="654"/>
      <c r="D251" s="655"/>
      <c r="E251" s="651"/>
      <c r="F251" s="651"/>
      <c r="G251" s="651"/>
      <c r="H251" s="649" t="s">
        <v>242</v>
      </c>
      <c r="I251" s="649"/>
      <c r="J251" s="651" t="s">
        <v>287</v>
      </c>
      <c r="K251" s="651" t="s">
        <v>287</v>
      </c>
      <c r="L251" s="648">
        <v>0</v>
      </c>
    </row>
    <row r="252" spans="1:12" x14ac:dyDescent="0.2">
      <c r="A252" s="652"/>
      <c r="B252" s="651"/>
      <c r="C252" s="654"/>
      <c r="D252" s="655"/>
      <c r="E252" s="651"/>
      <c r="F252" s="651"/>
      <c r="G252" s="651"/>
      <c r="H252" s="649"/>
      <c r="I252" s="649"/>
      <c r="J252" s="651"/>
      <c r="K252" s="651"/>
      <c r="L252" s="648"/>
    </row>
    <row r="253" spans="1:12" ht="24" x14ac:dyDescent="0.2">
      <c r="A253" s="652"/>
      <c r="B253" s="203" t="s">
        <v>6</v>
      </c>
      <c r="C253" s="207" t="s">
        <v>5</v>
      </c>
      <c r="D253" s="207" t="s">
        <v>288</v>
      </c>
      <c r="E253" s="207" t="s">
        <v>289</v>
      </c>
      <c r="F253" s="650"/>
      <c r="G253" s="650"/>
      <c r="H253" s="649" t="s">
        <v>290</v>
      </c>
      <c r="I253" s="649"/>
      <c r="J253" s="651" t="s">
        <v>287</v>
      </c>
      <c r="K253" s="651" t="s">
        <v>16</v>
      </c>
      <c r="L253" s="648">
        <v>350</v>
      </c>
    </row>
    <row r="254" spans="1:12" ht="24" x14ac:dyDescent="0.2">
      <c r="A254" s="652"/>
      <c r="B254" s="209" t="s">
        <v>460</v>
      </c>
      <c r="C254" s="209" t="s">
        <v>2453</v>
      </c>
      <c r="D254" s="211">
        <v>43404</v>
      </c>
      <c r="E254" s="209" t="s">
        <v>4198</v>
      </c>
      <c r="F254" s="650"/>
      <c r="G254" s="650"/>
      <c r="H254" s="649"/>
      <c r="I254" s="649"/>
      <c r="J254" s="651"/>
      <c r="K254" s="651"/>
      <c r="L254" s="648"/>
    </row>
    <row r="255" spans="1:12" ht="24" x14ac:dyDescent="0.2">
      <c r="A255" s="652">
        <v>1846</v>
      </c>
      <c r="B255" s="203" t="s">
        <v>12</v>
      </c>
      <c r="C255" s="207" t="s">
        <v>11</v>
      </c>
      <c r="D255" s="207" t="s">
        <v>280</v>
      </c>
      <c r="E255" s="207" t="s">
        <v>281</v>
      </c>
      <c r="F255" s="653" t="s">
        <v>8</v>
      </c>
      <c r="G255" s="653"/>
      <c r="H255" s="650"/>
      <c r="I255" s="650"/>
      <c r="J255" s="650"/>
      <c r="K255" s="650"/>
      <c r="L255" s="650"/>
    </row>
    <row r="256" spans="1:12" x14ac:dyDescent="0.2">
      <c r="A256" s="652"/>
      <c r="B256" s="651" t="s">
        <v>5404</v>
      </c>
      <c r="C256" s="654" t="s">
        <v>5405</v>
      </c>
      <c r="D256" s="655">
        <v>43428</v>
      </c>
      <c r="E256" s="651" t="s">
        <v>1312</v>
      </c>
      <c r="F256" s="651" t="s">
        <v>2962</v>
      </c>
      <c r="G256" s="651"/>
      <c r="H256" s="649" t="s">
        <v>286</v>
      </c>
      <c r="I256" s="649"/>
      <c r="J256" s="209" t="s">
        <v>287</v>
      </c>
      <c r="K256" s="209" t="s">
        <v>287</v>
      </c>
      <c r="L256" s="210">
        <v>0</v>
      </c>
    </row>
    <row r="257" spans="1:12" x14ac:dyDescent="0.2">
      <c r="A257" s="652"/>
      <c r="B257" s="651"/>
      <c r="C257" s="654"/>
      <c r="D257" s="655"/>
      <c r="E257" s="651"/>
      <c r="F257" s="651"/>
      <c r="G257" s="651"/>
      <c r="H257" s="649" t="s">
        <v>242</v>
      </c>
      <c r="I257" s="649"/>
      <c r="J257" s="209" t="s">
        <v>287</v>
      </c>
      <c r="K257" s="209" t="s">
        <v>16</v>
      </c>
      <c r="L257" s="210">
        <v>1116</v>
      </c>
    </row>
    <row r="258" spans="1:12" ht="24" x14ac:dyDescent="0.2">
      <c r="A258" s="652"/>
      <c r="B258" s="203" t="s">
        <v>6</v>
      </c>
      <c r="C258" s="207" t="s">
        <v>5</v>
      </c>
      <c r="D258" s="207" t="s">
        <v>288</v>
      </c>
      <c r="E258" s="207" t="s">
        <v>289</v>
      </c>
      <c r="F258" s="650"/>
      <c r="G258" s="650"/>
      <c r="H258" s="649" t="s">
        <v>290</v>
      </c>
      <c r="I258" s="649"/>
      <c r="J258" s="651" t="s">
        <v>287</v>
      </c>
      <c r="K258" s="651" t="s">
        <v>287</v>
      </c>
      <c r="L258" s="648">
        <v>0</v>
      </c>
    </row>
    <row r="259" spans="1:12" ht="24" x14ac:dyDescent="0.2">
      <c r="A259" s="652"/>
      <c r="B259" s="209" t="s">
        <v>333</v>
      </c>
      <c r="C259" s="209" t="s">
        <v>2962</v>
      </c>
      <c r="D259" s="211">
        <v>43435</v>
      </c>
      <c r="E259" s="209" t="s">
        <v>5406</v>
      </c>
      <c r="F259" s="650"/>
      <c r="G259" s="650"/>
      <c r="H259" s="649"/>
      <c r="I259" s="649"/>
      <c r="J259" s="651"/>
      <c r="K259" s="651"/>
      <c r="L259" s="648"/>
    </row>
    <row r="260" spans="1:12" ht="24" x14ac:dyDescent="0.2">
      <c r="A260" s="652">
        <v>1847</v>
      </c>
      <c r="B260" s="203" t="s">
        <v>12</v>
      </c>
      <c r="C260" s="207" t="s">
        <v>11</v>
      </c>
      <c r="D260" s="207" t="s">
        <v>280</v>
      </c>
      <c r="E260" s="207" t="s">
        <v>281</v>
      </c>
      <c r="F260" s="653" t="s">
        <v>8</v>
      </c>
      <c r="G260" s="653"/>
      <c r="H260" s="650"/>
      <c r="I260" s="650"/>
      <c r="J260" s="650"/>
      <c r="K260" s="650"/>
      <c r="L260" s="650"/>
    </row>
    <row r="261" spans="1:12" x14ac:dyDescent="0.2">
      <c r="A261" s="652"/>
      <c r="B261" s="651" t="s">
        <v>5404</v>
      </c>
      <c r="C261" s="654" t="s">
        <v>5407</v>
      </c>
      <c r="D261" s="655">
        <v>43514</v>
      </c>
      <c r="E261" s="651" t="s">
        <v>582</v>
      </c>
      <c r="F261" s="651" t="s">
        <v>5408</v>
      </c>
      <c r="G261" s="651"/>
      <c r="H261" s="649" t="s">
        <v>286</v>
      </c>
      <c r="I261" s="649"/>
      <c r="J261" s="209" t="s">
        <v>287</v>
      </c>
      <c r="K261" s="209" t="s">
        <v>16</v>
      </c>
      <c r="L261" s="210">
        <v>1620</v>
      </c>
    </row>
    <row r="262" spans="1:12" x14ac:dyDescent="0.2">
      <c r="A262" s="652"/>
      <c r="B262" s="651"/>
      <c r="C262" s="654"/>
      <c r="D262" s="655"/>
      <c r="E262" s="651"/>
      <c r="F262" s="651"/>
      <c r="G262" s="651"/>
      <c r="H262" s="649" t="s">
        <v>242</v>
      </c>
      <c r="I262" s="649"/>
      <c r="J262" s="209" t="s">
        <v>287</v>
      </c>
      <c r="K262" s="209" t="s">
        <v>16</v>
      </c>
      <c r="L262" s="210">
        <v>1053</v>
      </c>
    </row>
    <row r="263" spans="1:12" ht="24" x14ac:dyDescent="0.2">
      <c r="A263" s="652"/>
      <c r="B263" s="203" t="s">
        <v>6</v>
      </c>
      <c r="C263" s="207" t="s">
        <v>5</v>
      </c>
      <c r="D263" s="207" t="s">
        <v>288</v>
      </c>
      <c r="E263" s="207" t="s">
        <v>289</v>
      </c>
      <c r="F263" s="650"/>
      <c r="G263" s="650"/>
      <c r="H263" s="649" t="s">
        <v>290</v>
      </c>
      <c r="I263" s="649"/>
      <c r="J263" s="651" t="s">
        <v>287</v>
      </c>
      <c r="K263" s="651" t="s">
        <v>287</v>
      </c>
      <c r="L263" s="648">
        <v>0</v>
      </c>
    </row>
    <row r="264" spans="1:12" ht="24" x14ac:dyDescent="0.2">
      <c r="A264" s="652"/>
      <c r="B264" s="209" t="s">
        <v>333</v>
      </c>
      <c r="C264" s="209" t="s">
        <v>5408</v>
      </c>
      <c r="D264" s="211">
        <v>43518</v>
      </c>
      <c r="E264" s="209" t="s">
        <v>2920</v>
      </c>
      <c r="F264" s="650"/>
      <c r="G264" s="650"/>
      <c r="H264" s="649"/>
      <c r="I264" s="649"/>
      <c r="J264" s="651"/>
      <c r="K264" s="651"/>
      <c r="L264" s="648"/>
    </row>
    <row r="265" spans="1:12" ht="24" x14ac:dyDescent="0.2">
      <c r="A265" s="652">
        <v>1848</v>
      </c>
      <c r="B265" s="203" t="s">
        <v>12</v>
      </c>
      <c r="C265" s="207" t="s">
        <v>11</v>
      </c>
      <c r="D265" s="207" t="s">
        <v>280</v>
      </c>
      <c r="E265" s="207" t="s">
        <v>281</v>
      </c>
      <c r="F265" s="653" t="s">
        <v>8</v>
      </c>
      <c r="G265" s="653"/>
      <c r="H265" s="650"/>
      <c r="I265" s="650"/>
      <c r="J265" s="650"/>
      <c r="K265" s="650"/>
      <c r="L265" s="650"/>
    </row>
    <row r="266" spans="1:12" x14ac:dyDescent="0.2">
      <c r="A266" s="652"/>
      <c r="B266" s="651" t="s">
        <v>5409</v>
      </c>
      <c r="C266" s="654" t="s">
        <v>5410</v>
      </c>
      <c r="D266" s="655">
        <v>43487</v>
      </c>
      <c r="E266" s="651" t="s">
        <v>1526</v>
      </c>
      <c r="F266" s="651" t="s">
        <v>5411</v>
      </c>
      <c r="G266" s="651"/>
      <c r="H266" s="649" t="s">
        <v>286</v>
      </c>
      <c r="I266" s="649"/>
      <c r="J266" s="209" t="s">
        <v>287</v>
      </c>
      <c r="K266" s="209" t="s">
        <v>287</v>
      </c>
      <c r="L266" s="210">
        <v>0</v>
      </c>
    </row>
    <row r="267" spans="1:12" x14ac:dyDescent="0.2">
      <c r="A267" s="652"/>
      <c r="B267" s="651"/>
      <c r="C267" s="654"/>
      <c r="D267" s="655"/>
      <c r="E267" s="651"/>
      <c r="F267" s="651"/>
      <c r="G267" s="651"/>
      <c r="H267" s="649" t="s">
        <v>242</v>
      </c>
      <c r="I267" s="649"/>
      <c r="J267" s="209" t="s">
        <v>287</v>
      </c>
      <c r="K267" s="209" t="s">
        <v>287</v>
      </c>
      <c r="L267" s="210">
        <v>0</v>
      </c>
    </row>
    <row r="268" spans="1:12" ht="24" x14ac:dyDescent="0.2">
      <c r="A268" s="652"/>
      <c r="B268" s="203" t="s">
        <v>6</v>
      </c>
      <c r="C268" s="207" t="s">
        <v>5</v>
      </c>
      <c r="D268" s="207" t="s">
        <v>288</v>
      </c>
      <c r="E268" s="207" t="s">
        <v>289</v>
      </c>
      <c r="F268" s="650"/>
      <c r="G268" s="650"/>
      <c r="H268" s="649" t="s">
        <v>290</v>
      </c>
      <c r="I268" s="649"/>
      <c r="J268" s="651" t="s">
        <v>287</v>
      </c>
      <c r="K268" s="651" t="s">
        <v>16</v>
      </c>
      <c r="L268" s="648">
        <v>345</v>
      </c>
    </row>
    <row r="269" spans="1:12" ht="24" x14ac:dyDescent="0.2">
      <c r="A269" s="652"/>
      <c r="B269" s="209" t="s">
        <v>291</v>
      </c>
      <c r="C269" s="209" t="s">
        <v>5411</v>
      </c>
      <c r="D269" s="211">
        <v>43488</v>
      </c>
      <c r="E269" s="209" t="s">
        <v>2277</v>
      </c>
      <c r="F269" s="650"/>
      <c r="G269" s="650"/>
      <c r="H269" s="649"/>
      <c r="I269" s="649"/>
      <c r="J269" s="651"/>
      <c r="K269" s="651"/>
      <c r="L269" s="648"/>
    </row>
    <row r="270" spans="1:12" ht="24" x14ac:dyDescent="0.2">
      <c r="A270" s="652">
        <v>1849</v>
      </c>
      <c r="B270" s="203" t="s">
        <v>12</v>
      </c>
      <c r="C270" s="207" t="s">
        <v>11</v>
      </c>
      <c r="D270" s="207" t="s">
        <v>280</v>
      </c>
      <c r="E270" s="207" t="s">
        <v>281</v>
      </c>
      <c r="F270" s="653" t="s">
        <v>8</v>
      </c>
      <c r="G270" s="653"/>
      <c r="H270" s="650"/>
      <c r="I270" s="650"/>
      <c r="J270" s="650"/>
      <c r="K270" s="650"/>
      <c r="L270" s="650"/>
    </row>
    <row r="271" spans="1:12" x14ac:dyDescent="0.2">
      <c r="A271" s="652"/>
      <c r="B271" s="651" t="s">
        <v>5412</v>
      </c>
      <c r="C271" s="654" t="s">
        <v>5413</v>
      </c>
      <c r="D271" s="655">
        <v>43413</v>
      </c>
      <c r="E271" s="651" t="s">
        <v>1526</v>
      </c>
      <c r="F271" s="651" t="s">
        <v>5414</v>
      </c>
      <c r="G271" s="651"/>
      <c r="H271" s="649" t="s">
        <v>286</v>
      </c>
      <c r="I271" s="649"/>
      <c r="J271" s="209" t="s">
        <v>287</v>
      </c>
      <c r="K271" s="209" t="s">
        <v>16</v>
      </c>
      <c r="L271" s="210">
        <v>212</v>
      </c>
    </row>
    <row r="272" spans="1:12" x14ac:dyDescent="0.2">
      <c r="A272" s="652"/>
      <c r="B272" s="651"/>
      <c r="C272" s="654"/>
      <c r="D272" s="655"/>
      <c r="E272" s="651"/>
      <c r="F272" s="651"/>
      <c r="G272" s="651"/>
      <c r="H272" s="649" t="s">
        <v>242</v>
      </c>
      <c r="I272" s="649"/>
      <c r="J272" s="209" t="s">
        <v>287</v>
      </c>
      <c r="K272" s="209" t="s">
        <v>16</v>
      </c>
      <c r="L272" s="210">
        <v>492.96</v>
      </c>
    </row>
    <row r="273" spans="1:12" ht="24" x14ac:dyDescent="0.2">
      <c r="A273" s="652"/>
      <c r="B273" s="203" t="s">
        <v>6</v>
      </c>
      <c r="C273" s="207" t="s">
        <v>5</v>
      </c>
      <c r="D273" s="207" t="s">
        <v>288</v>
      </c>
      <c r="E273" s="207" t="s">
        <v>289</v>
      </c>
      <c r="F273" s="650"/>
      <c r="G273" s="650"/>
      <c r="H273" s="649" t="s">
        <v>290</v>
      </c>
      <c r="I273" s="649"/>
      <c r="J273" s="651" t="s">
        <v>287</v>
      </c>
      <c r="K273" s="651" t="s">
        <v>16</v>
      </c>
      <c r="L273" s="648">
        <v>40</v>
      </c>
    </row>
    <row r="274" spans="1:12" ht="24" x14ac:dyDescent="0.2">
      <c r="A274" s="652"/>
      <c r="B274" s="209" t="s">
        <v>1082</v>
      </c>
      <c r="C274" s="209" t="s">
        <v>5414</v>
      </c>
      <c r="D274" s="211">
        <v>43414</v>
      </c>
      <c r="E274" s="209" t="s">
        <v>2709</v>
      </c>
      <c r="F274" s="650"/>
      <c r="G274" s="650"/>
      <c r="H274" s="649"/>
      <c r="I274" s="649"/>
      <c r="J274" s="651"/>
      <c r="K274" s="651"/>
      <c r="L274" s="648"/>
    </row>
    <row r="275" spans="1:12" ht="24" x14ac:dyDescent="0.2">
      <c r="A275" s="652">
        <v>1850</v>
      </c>
      <c r="B275" s="203" t="s">
        <v>12</v>
      </c>
      <c r="C275" s="207" t="s">
        <v>11</v>
      </c>
      <c r="D275" s="207" t="s">
        <v>280</v>
      </c>
      <c r="E275" s="207" t="s">
        <v>281</v>
      </c>
      <c r="F275" s="653" t="s">
        <v>8</v>
      </c>
      <c r="G275" s="653"/>
      <c r="H275" s="650"/>
      <c r="I275" s="650"/>
      <c r="J275" s="650"/>
      <c r="K275" s="650"/>
      <c r="L275" s="650"/>
    </row>
    <row r="276" spans="1:12" x14ac:dyDescent="0.2">
      <c r="A276" s="652"/>
      <c r="B276" s="651" t="s">
        <v>5415</v>
      </c>
      <c r="C276" s="651" t="s">
        <v>5416</v>
      </c>
      <c r="D276" s="655">
        <v>43432</v>
      </c>
      <c r="E276" s="651" t="s">
        <v>607</v>
      </c>
      <c r="F276" s="651" t="s">
        <v>5417</v>
      </c>
      <c r="G276" s="651"/>
      <c r="H276" s="649" t="s">
        <v>286</v>
      </c>
      <c r="I276" s="649"/>
      <c r="J276" s="209" t="s">
        <v>287</v>
      </c>
      <c r="K276" s="209" t="s">
        <v>16</v>
      </c>
      <c r="L276" s="210">
        <v>729.22</v>
      </c>
    </row>
    <row r="277" spans="1:12" x14ac:dyDescent="0.2">
      <c r="A277" s="652"/>
      <c r="B277" s="651"/>
      <c r="C277" s="651"/>
      <c r="D277" s="655"/>
      <c r="E277" s="651"/>
      <c r="F277" s="651"/>
      <c r="G277" s="651"/>
      <c r="H277" s="649" t="s">
        <v>242</v>
      </c>
      <c r="I277" s="649"/>
      <c r="J277" s="209" t="s">
        <v>287</v>
      </c>
      <c r="K277" s="209" t="s">
        <v>287</v>
      </c>
      <c r="L277" s="210">
        <v>0</v>
      </c>
    </row>
    <row r="278" spans="1:12" ht="24" x14ac:dyDescent="0.2">
      <c r="A278" s="652"/>
      <c r="B278" s="203" t="s">
        <v>6</v>
      </c>
      <c r="C278" s="207" t="s">
        <v>5</v>
      </c>
      <c r="D278" s="207" t="s">
        <v>288</v>
      </c>
      <c r="E278" s="207" t="s">
        <v>289</v>
      </c>
      <c r="F278" s="650"/>
      <c r="G278" s="650"/>
      <c r="H278" s="649" t="s">
        <v>290</v>
      </c>
      <c r="I278" s="649"/>
      <c r="J278" s="651" t="s">
        <v>287</v>
      </c>
      <c r="K278" s="651" t="s">
        <v>16</v>
      </c>
      <c r="L278" s="648">
        <v>600</v>
      </c>
    </row>
    <row r="279" spans="1:12" ht="24" x14ac:dyDescent="0.2">
      <c r="A279" s="652"/>
      <c r="B279" s="209" t="s">
        <v>291</v>
      </c>
      <c r="C279" s="209" t="s">
        <v>5417</v>
      </c>
      <c r="D279" s="211">
        <v>43435</v>
      </c>
      <c r="E279" s="209" t="s">
        <v>5418</v>
      </c>
      <c r="F279" s="650"/>
      <c r="G279" s="650"/>
      <c r="H279" s="649"/>
      <c r="I279" s="649"/>
      <c r="J279" s="651"/>
      <c r="K279" s="651"/>
      <c r="L279" s="648"/>
    </row>
    <row r="280" spans="1:12" ht="24" x14ac:dyDescent="0.2">
      <c r="A280" s="652">
        <v>1851</v>
      </c>
      <c r="B280" s="203" t="s">
        <v>12</v>
      </c>
      <c r="C280" s="207" t="s">
        <v>11</v>
      </c>
      <c r="D280" s="207" t="s">
        <v>280</v>
      </c>
      <c r="E280" s="207" t="s">
        <v>281</v>
      </c>
      <c r="F280" s="653" t="s">
        <v>8</v>
      </c>
      <c r="G280" s="653"/>
      <c r="H280" s="650"/>
      <c r="I280" s="650"/>
      <c r="J280" s="650"/>
      <c r="K280" s="650"/>
      <c r="L280" s="650"/>
    </row>
    <row r="281" spans="1:12" x14ac:dyDescent="0.2">
      <c r="A281" s="652"/>
      <c r="B281" s="651" t="s">
        <v>5419</v>
      </c>
      <c r="C281" s="654" t="s">
        <v>5420</v>
      </c>
      <c r="D281" s="655">
        <v>43379</v>
      </c>
      <c r="E281" s="651" t="s">
        <v>2055</v>
      </c>
      <c r="F281" s="651" t="s">
        <v>2500</v>
      </c>
      <c r="G281" s="651"/>
      <c r="H281" s="649" t="s">
        <v>286</v>
      </c>
      <c r="I281" s="649"/>
      <c r="J281" s="209" t="s">
        <v>287</v>
      </c>
      <c r="K281" s="209" t="s">
        <v>16</v>
      </c>
      <c r="L281" s="210">
        <v>735.65</v>
      </c>
    </row>
    <row r="282" spans="1:12" x14ac:dyDescent="0.2">
      <c r="A282" s="652"/>
      <c r="B282" s="651"/>
      <c r="C282" s="654"/>
      <c r="D282" s="655"/>
      <c r="E282" s="651"/>
      <c r="F282" s="651"/>
      <c r="G282" s="651"/>
      <c r="H282" s="649" t="s">
        <v>242</v>
      </c>
      <c r="I282" s="649"/>
      <c r="J282" s="209" t="s">
        <v>287</v>
      </c>
      <c r="K282" s="209" t="s">
        <v>16</v>
      </c>
      <c r="L282" s="210">
        <v>1145.23</v>
      </c>
    </row>
    <row r="283" spans="1:12" ht="24" x14ac:dyDescent="0.2">
      <c r="A283" s="652"/>
      <c r="B283" s="203" t="s">
        <v>6</v>
      </c>
      <c r="C283" s="207" t="s">
        <v>5</v>
      </c>
      <c r="D283" s="207" t="s">
        <v>288</v>
      </c>
      <c r="E283" s="207" t="s">
        <v>289</v>
      </c>
      <c r="F283" s="650"/>
      <c r="G283" s="650"/>
      <c r="H283" s="649" t="s">
        <v>290</v>
      </c>
      <c r="I283" s="649"/>
      <c r="J283" s="651" t="s">
        <v>287</v>
      </c>
      <c r="K283" s="651" t="s">
        <v>287</v>
      </c>
      <c r="L283" s="648">
        <v>0</v>
      </c>
    </row>
    <row r="284" spans="1:12" ht="24" x14ac:dyDescent="0.2">
      <c r="A284" s="652"/>
      <c r="B284" s="209" t="s">
        <v>790</v>
      </c>
      <c r="C284" s="209" t="s">
        <v>2500</v>
      </c>
      <c r="D284" s="211">
        <v>43385</v>
      </c>
      <c r="E284" s="209" t="s">
        <v>1246</v>
      </c>
      <c r="F284" s="650"/>
      <c r="G284" s="650"/>
      <c r="H284" s="649"/>
      <c r="I284" s="649"/>
      <c r="J284" s="651"/>
      <c r="K284" s="651"/>
      <c r="L284" s="648"/>
    </row>
    <row r="285" spans="1:12" ht="24" x14ac:dyDescent="0.2">
      <c r="A285" s="652">
        <v>1852</v>
      </c>
      <c r="B285" s="203" t="s">
        <v>12</v>
      </c>
      <c r="C285" s="207" t="s">
        <v>11</v>
      </c>
      <c r="D285" s="207" t="s">
        <v>280</v>
      </c>
      <c r="E285" s="207" t="s">
        <v>281</v>
      </c>
      <c r="F285" s="653" t="s">
        <v>8</v>
      </c>
      <c r="G285" s="653"/>
      <c r="H285" s="650"/>
      <c r="I285" s="650"/>
      <c r="J285" s="650"/>
      <c r="K285" s="650"/>
      <c r="L285" s="650"/>
    </row>
    <row r="286" spans="1:12" x14ac:dyDescent="0.2">
      <c r="A286" s="652"/>
      <c r="B286" s="651" t="s">
        <v>5419</v>
      </c>
      <c r="C286" s="654" t="s">
        <v>5421</v>
      </c>
      <c r="D286" s="655">
        <v>43409</v>
      </c>
      <c r="E286" s="651" t="s">
        <v>1500</v>
      </c>
      <c r="F286" s="651" t="s">
        <v>498</v>
      </c>
      <c r="G286" s="651"/>
      <c r="H286" s="649" t="s">
        <v>286</v>
      </c>
      <c r="I286" s="649"/>
      <c r="J286" s="209" t="s">
        <v>287</v>
      </c>
      <c r="K286" s="209" t="s">
        <v>16</v>
      </c>
      <c r="L286" s="210">
        <v>240</v>
      </c>
    </row>
    <row r="287" spans="1:12" x14ac:dyDescent="0.2">
      <c r="A287" s="652"/>
      <c r="B287" s="651"/>
      <c r="C287" s="654"/>
      <c r="D287" s="655"/>
      <c r="E287" s="651"/>
      <c r="F287" s="651"/>
      <c r="G287" s="651"/>
      <c r="H287" s="649" t="s">
        <v>242</v>
      </c>
      <c r="I287" s="649"/>
      <c r="J287" s="651" t="s">
        <v>287</v>
      </c>
      <c r="K287" s="651" t="s">
        <v>16</v>
      </c>
      <c r="L287" s="648">
        <v>1109.6300000000001</v>
      </c>
    </row>
    <row r="288" spans="1:12" x14ac:dyDescent="0.2">
      <c r="A288" s="652"/>
      <c r="B288" s="651"/>
      <c r="C288" s="654"/>
      <c r="D288" s="655"/>
      <c r="E288" s="651"/>
      <c r="F288" s="651"/>
      <c r="G288" s="651"/>
      <c r="H288" s="649"/>
      <c r="I288" s="649"/>
      <c r="J288" s="651"/>
      <c r="K288" s="651"/>
      <c r="L288" s="648"/>
    </row>
    <row r="289" spans="1:12" x14ac:dyDescent="0.2">
      <c r="A289" s="652"/>
      <c r="B289" s="651"/>
      <c r="C289" s="654"/>
      <c r="D289" s="655"/>
      <c r="E289" s="651"/>
      <c r="F289" s="651"/>
      <c r="G289" s="651"/>
      <c r="H289" s="649"/>
      <c r="I289" s="649"/>
      <c r="J289" s="651"/>
      <c r="K289" s="651"/>
      <c r="L289" s="648"/>
    </row>
    <row r="290" spans="1:12" ht="24" x14ac:dyDescent="0.2">
      <c r="A290" s="652"/>
      <c r="B290" s="203" t="s">
        <v>6</v>
      </c>
      <c r="C290" s="207" t="s">
        <v>5</v>
      </c>
      <c r="D290" s="207" t="s">
        <v>288</v>
      </c>
      <c r="E290" s="207" t="s">
        <v>289</v>
      </c>
      <c r="F290" s="650"/>
      <c r="G290" s="650"/>
      <c r="H290" s="649" t="s">
        <v>290</v>
      </c>
      <c r="I290" s="649"/>
      <c r="J290" s="651" t="s">
        <v>287</v>
      </c>
      <c r="K290" s="651" t="s">
        <v>287</v>
      </c>
      <c r="L290" s="648">
        <v>0</v>
      </c>
    </row>
    <row r="291" spans="1:12" ht="24" x14ac:dyDescent="0.2">
      <c r="A291" s="652"/>
      <c r="B291" s="209" t="s">
        <v>790</v>
      </c>
      <c r="C291" s="209" t="s">
        <v>498</v>
      </c>
      <c r="D291" s="211">
        <v>43415</v>
      </c>
      <c r="E291" s="209" t="s">
        <v>5422</v>
      </c>
      <c r="F291" s="650"/>
      <c r="G291" s="650"/>
      <c r="H291" s="649"/>
      <c r="I291" s="649"/>
      <c r="J291" s="651"/>
      <c r="K291" s="651"/>
      <c r="L291" s="648"/>
    </row>
    <row r="292" spans="1:12" ht="24" x14ac:dyDescent="0.2">
      <c r="A292" s="652">
        <v>1853</v>
      </c>
      <c r="B292" s="203" t="s">
        <v>12</v>
      </c>
      <c r="C292" s="207" t="s">
        <v>11</v>
      </c>
      <c r="D292" s="207" t="s">
        <v>280</v>
      </c>
      <c r="E292" s="207" t="s">
        <v>281</v>
      </c>
      <c r="F292" s="653" t="s">
        <v>8</v>
      </c>
      <c r="G292" s="653"/>
      <c r="H292" s="650"/>
      <c r="I292" s="650"/>
      <c r="J292" s="650"/>
      <c r="K292" s="650"/>
      <c r="L292" s="650"/>
    </row>
    <row r="293" spans="1:12" x14ac:dyDescent="0.2">
      <c r="A293" s="652"/>
      <c r="B293" s="651" t="s">
        <v>5419</v>
      </c>
      <c r="C293" s="654" t="s">
        <v>5421</v>
      </c>
      <c r="D293" s="655">
        <v>43409</v>
      </c>
      <c r="E293" s="651" t="s">
        <v>1500</v>
      </c>
      <c r="F293" s="651" t="s">
        <v>5423</v>
      </c>
      <c r="G293" s="651"/>
      <c r="H293" s="649" t="s">
        <v>286</v>
      </c>
      <c r="I293" s="649"/>
      <c r="J293" s="209" t="s">
        <v>287</v>
      </c>
      <c r="K293" s="209" t="s">
        <v>287</v>
      </c>
      <c r="L293" s="210">
        <v>0</v>
      </c>
    </row>
    <row r="294" spans="1:12" x14ac:dyDescent="0.2">
      <c r="A294" s="652"/>
      <c r="B294" s="651"/>
      <c r="C294" s="654"/>
      <c r="D294" s="655"/>
      <c r="E294" s="651"/>
      <c r="F294" s="651"/>
      <c r="G294" s="651"/>
      <c r="H294" s="649" t="s">
        <v>242</v>
      </c>
      <c r="I294" s="649"/>
      <c r="J294" s="651" t="s">
        <v>287</v>
      </c>
      <c r="K294" s="651" t="s">
        <v>287</v>
      </c>
      <c r="L294" s="648">
        <v>0</v>
      </c>
    </row>
    <row r="295" spans="1:12" x14ac:dyDescent="0.2">
      <c r="A295" s="652"/>
      <c r="B295" s="651"/>
      <c r="C295" s="654"/>
      <c r="D295" s="655"/>
      <c r="E295" s="651"/>
      <c r="F295" s="651"/>
      <c r="G295" s="651"/>
      <c r="H295" s="649"/>
      <c r="I295" s="649"/>
      <c r="J295" s="651"/>
      <c r="K295" s="651"/>
      <c r="L295" s="648"/>
    </row>
    <row r="296" spans="1:12" x14ac:dyDescent="0.2">
      <c r="A296" s="652"/>
      <c r="B296" s="651"/>
      <c r="C296" s="654"/>
      <c r="D296" s="655"/>
      <c r="E296" s="651"/>
      <c r="F296" s="651"/>
      <c r="G296" s="651"/>
      <c r="H296" s="649"/>
      <c r="I296" s="649"/>
      <c r="J296" s="651"/>
      <c r="K296" s="651"/>
      <c r="L296" s="648"/>
    </row>
    <row r="297" spans="1:12" ht="24" x14ac:dyDescent="0.2">
      <c r="A297" s="652"/>
      <c r="B297" s="203" t="s">
        <v>6</v>
      </c>
      <c r="C297" s="207" t="s">
        <v>5</v>
      </c>
      <c r="D297" s="207" t="s">
        <v>288</v>
      </c>
      <c r="E297" s="207" t="s">
        <v>289</v>
      </c>
      <c r="F297" s="650"/>
      <c r="G297" s="650"/>
      <c r="H297" s="649" t="s">
        <v>290</v>
      </c>
      <c r="I297" s="649"/>
      <c r="J297" s="651" t="s">
        <v>287</v>
      </c>
      <c r="K297" s="651" t="s">
        <v>16</v>
      </c>
      <c r="L297" s="648">
        <v>300</v>
      </c>
    </row>
    <row r="298" spans="1:12" ht="24" x14ac:dyDescent="0.2">
      <c r="A298" s="652"/>
      <c r="B298" s="209" t="s">
        <v>790</v>
      </c>
      <c r="C298" s="209" t="s">
        <v>5423</v>
      </c>
      <c r="D298" s="211">
        <v>43415</v>
      </c>
      <c r="E298" s="209" t="s">
        <v>5422</v>
      </c>
      <c r="F298" s="650"/>
      <c r="G298" s="650"/>
      <c r="H298" s="649"/>
      <c r="I298" s="649"/>
      <c r="J298" s="651"/>
      <c r="K298" s="651"/>
      <c r="L298" s="648"/>
    </row>
    <row r="299" spans="1:12" ht="24" x14ac:dyDescent="0.2">
      <c r="A299" s="652">
        <v>1854</v>
      </c>
      <c r="B299" s="203" t="s">
        <v>12</v>
      </c>
      <c r="C299" s="207" t="s">
        <v>11</v>
      </c>
      <c r="D299" s="207" t="s">
        <v>280</v>
      </c>
      <c r="E299" s="207" t="s">
        <v>281</v>
      </c>
      <c r="F299" s="653" t="s">
        <v>8</v>
      </c>
      <c r="G299" s="653"/>
      <c r="H299" s="650"/>
      <c r="I299" s="650"/>
      <c r="J299" s="650"/>
      <c r="K299" s="650"/>
      <c r="L299" s="650"/>
    </row>
    <row r="300" spans="1:12" x14ac:dyDescent="0.2">
      <c r="A300" s="652"/>
      <c r="B300" s="651" t="s">
        <v>5419</v>
      </c>
      <c r="C300" s="654" t="s">
        <v>5424</v>
      </c>
      <c r="D300" s="655">
        <v>43441</v>
      </c>
      <c r="E300" s="651" t="s">
        <v>497</v>
      </c>
      <c r="F300" s="651" t="s">
        <v>498</v>
      </c>
      <c r="G300" s="651"/>
      <c r="H300" s="649" t="s">
        <v>286</v>
      </c>
      <c r="I300" s="649"/>
      <c r="J300" s="209" t="s">
        <v>287</v>
      </c>
      <c r="K300" s="209" t="s">
        <v>16</v>
      </c>
      <c r="L300" s="210">
        <v>254</v>
      </c>
    </row>
    <row r="301" spans="1:12" x14ac:dyDescent="0.2">
      <c r="A301" s="652"/>
      <c r="B301" s="651"/>
      <c r="C301" s="654"/>
      <c r="D301" s="655"/>
      <c r="E301" s="651"/>
      <c r="F301" s="651"/>
      <c r="G301" s="651"/>
      <c r="H301" s="649" t="s">
        <v>242</v>
      </c>
      <c r="I301" s="649"/>
      <c r="J301" s="209" t="s">
        <v>287</v>
      </c>
      <c r="K301" s="209" t="s">
        <v>287</v>
      </c>
      <c r="L301" s="210">
        <v>0</v>
      </c>
    </row>
    <row r="302" spans="1:12" ht="24" x14ac:dyDescent="0.2">
      <c r="A302" s="652"/>
      <c r="B302" s="203" t="s">
        <v>6</v>
      </c>
      <c r="C302" s="207" t="s">
        <v>5</v>
      </c>
      <c r="D302" s="207" t="s">
        <v>288</v>
      </c>
      <c r="E302" s="207" t="s">
        <v>289</v>
      </c>
      <c r="F302" s="650"/>
      <c r="G302" s="650"/>
      <c r="H302" s="649" t="s">
        <v>290</v>
      </c>
      <c r="I302" s="649"/>
      <c r="J302" s="651" t="s">
        <v>287</v>
      </c>
      <c r="K302" s="651" t="s">
        <v>287</v>
      </c>
      <c r="L302" s="648">
        <v>0</v>
      </c>
    </row>
    <row r="303" spans="1:12" ht="24" x14ac:dyDescent="0.2">
      <c r="A303" s="652"/>
      <c r="B303" s="209" t="s">
        <v>790</v>
      </c>
      <c r="C303" s="209" t="s">
        <v>498</v>
      </c>
      <c r="D303" s="211">
        <v>43448</v>
      </c>
      <c r="E303" s="209" t="s">
        <v>5425</v>
      </c>
      <c r="F303" s="650"/>
      <c r="G303" s="650"/>
      <c r="H303" s="649"/>
      <c r="I303" s="649"/>
      <c r="J303" s="651"/>
      <c r="K303" s="651"/>
      <c r="L303" s="648"/>
    </row>
    <row r="304" spans="1:12" ht="24" x14ac:dyDescent="0.2">
      <c r="A304" s="652">
        <v>1855</v>
      </c>
      <c r="B304" s="203" t="s">
        <v>12</v>
      </c>
      <c r="C304" s="207" t="s">
        <v>11</v>
      </c>
      <c r="D304" s="207" t="s">
        <v>280</v>
      </c>
      <c r="E304" s="207" t="s">
        <v>281</v>
      </c>
      <c r="F304" s="653" t="s">
        <v>8</v>
      </c>
      <c r="G304" s="653"/>
      <c r="H304" s="650"/>
      <c r="I304" s="650"/>
      <c r="J304" s="650"/>
      <c r="K304" s="650"/>
      <c r="L304" s="650"/>
    </row>
    <row r="305" spans="1:12" x14ac:dyDescent="0.2">
      <c r="A305" s="652"/>
      <c r="B305" s="651" t="s">
        <v>5426</v>
      </c>
      <c r="C305" s="651" t="s">
        <v>5427</v>
      </c>
      <c r="D305" s="655">
        <v>43490</v>
      </c>
      <c r="E305" s="651" t="s">
        <v>5428</v>
      </c>
      <c r="F305" s="651" t="s">
        <v>5429</v>
      </c>
      <c r="G305" s="651"/>
      <c r="H305" s="649" t="s">
        <v>286</v>
      </c>
      <c r="I305" s="649"/>
      <c r="J305" s="209" t="s">
        <v>287</v>
      </c>
      <c r="K305" s="209" t="s">
        <v>16</v>
      </c>
      <c r="L305" s="210">
        <v>291.25</v>
      </c>
    </row>
    <row r="306" spans="1:12" x14ac:dyDescent="0.2">
      <c r="A306" s="652"/>
      <c r="B306" s="651"/>
      <c r="C306" s="651"/>
      <c r="D306" s="655"/>
      <c r="E306" s="651"/>
      <c r="F306" s="651"/>
      <c r="G306" s="651"/>
      <c r="H306" s="649" t="s">
        <v>242</v>
      </c>
      <c r="I306" s="649"/>
      <c r="J306" s="209" t="s">
        <v>287</v>
      </c>
      <c r="K306" s="209" t="s">
        <v>16</v>
      </c>
      <c r="L306" s="210">
        <v>323.60000000000002</v>
      </c>
    </row>
    <row r="307" spans="1:12" ht="24" x14ac:dyDescent="0.2">
      <c r="A307" s="652"/>
      <c r="B307" s="203" t="s">
        <v>6</v>
      </c>
      <c r="C307" s="207" t="s">
        <v>5</v>
      </c>
      <c r="D307" s="207" t="s">
        <v>288</v>
      </c>
      <c r="E307" s="207" t="s">
        <v>289</v>
      </c>
      <c r="F307" s="650"/>
      <c r="G307" s="650"/>
      <c r="H307" s="649" t="s">
        <v>290</v>
      </c>
      <c r="I307" s="649"/>
      <c r="J307" s="651" t="s">
        <v>287</v>
      </c>
      <c r="K307" s="651" t="s">
        <v>287</v>
      </c>
      <c r="L307" s="648">
        <v>0</v>
      </c>
    </row>
    <row r="308" spans="1:12" ht="24" x14ac:dyDescent="0.2">
      <c r="A308" s="652"/>
      <c r="B308" s="209" t="s">
        <v>291</v>
      </c>
      <c r="C308" s="209" t="s">
        <v>5429</v>
      </c>
      <c r="D308" s="211">
        <v>43492</v>
      </c>
      <c r="E308" s="209" t="s">
        <v>4930</v>
      </c>
      <c r="F308" s="650"/>
      <c r="G308" s="650"/>
      <c r="H308" s="649"/>
      <c r="I308" s="649"/>
      <c r="J308" s="651"/>
      <c r="K308" s="651"/>
      <c r="L308" s="648"/>
    </row>
    <row r="309" spans="1:12" ht="24" x14ac:dyDescent="0.2">
      <c r="A309" s="652">
        <v>1856</v>
      </c>
      <c r="B309" s="203" t="s">
        <v>12</v>
      </c>
      <c r="C309" s="207" t="s">
        <v>11</v>
      </c>
      <c r="D309" s="207" t="s">
        <v>280</v>
      </c>
      <c r="E309" s="207" t="s">
        <v>281</v>
      </c>
      <c r="F309" s="653" t="s">
        <v>8</v>
      </c>
      <c r="G309" s="653"/>
      <c r="H309" s="650"/>
      <c r="I309" s="650"/>
      <c r="J309" s="650"/>
      <c r="K309" s="650"/>
      <c r="L309" s="650"/>
    </row>
    <row r="310" spans="1:12" x14ac:dyDescent="0.2">
      <c r="A310" s="652"/>
      <c r="B310" s="651" t="s">
        <v>5430</v>
      </c>
      <c r="C310" s="654" t="s">
        <v>5431</v>
      </c>
      <c r="D310" s="655">
        <v>43431</v>
      </c>
      <c r="E310" s="651" t="s">
        <v>1575</v>
      </c>
      <c r="F310" s="651" t="s">
        <v>5432</v>
      </c>
      <c r="G310" s="651"/>
      <c r="H310" s="649" t="s">
        <v>286</v>
      </c>
      <c r="I310" s="649"/>
      <c r="J310" s="209" t="s">
        <v>287</v>
      </c>
      <c r="K310" s="209" t="s">
        <v>16</v>
      </c>
      <c r="L310" s="210">
        <v>524</v>
      </c>
    </row>
    <row r="311" spans="1:12" x14ac:dyDescent="0.2">
      <c r="A311" s="652"/>
      <c r="B311" s="651"/>
      <c r="C311" s="654"/>
      <c r="D311" s="655"/>
      <c r="E311" s="651"/>
      <c r="F311" s="651"/>
      <c r="G311" s="651"/>
      <c r="H311" s="649" t="s">
        <v>242</v>
      </c>
      <c r="I311" s="649"/>
      <c r="J311" s="651" t="s">
        <v>287</v>
      </c>
      <c r="K311" s="651" t="s">
        <v>16</v>
      </c>
      <c r="L311" s="648">
        <v>5632</v>
      </c>
    </row>
    <row r="312" spans="1:12" x14ac:dyDescent="0.2">
      <c r="A312" s="652"/>
      <c r="B312" s="651"/>
      <c r="C312" s="654"/>
      <c r="D312" s="655"/>
      <c r="E312" s="651"/>
      <c r="F312" s="651"/>
      <c r="G312" s="651"/>
      <c r="H312" s="649"/>
      <c r="I312" s="649"/>
      <c r="J312" s="651"/>
      <c r="K312" s="651"/>
      <c r="L312" s="648"/>
    </row>
    <row r="313" spans="1:12" ht="24" x14ac:dyDescent="0.2">
      <c r="A313" s="652"/>
      <c r="B313" s="203" t="s">
        <v>6</v>
      </c>
      <c r="C313" s="207" t="s">
        <v>5</v>
      </c>
      <c r="D313" s="207" t="s">
        <v>288</v>
      </c>
      <c r="E313" s="207" t="s">
        <v>289</v>
      </c>
      <c r="F313" s="650"/>
      <c r="G313" s="650"/>
      <c r="H313" s="649" t="s">
        <v>290</v>
      </c>
      <c r="I313" s="649"/>
      <c r="J313" s="651" t="s">
        <v>287</v>
      </c>
      <c r="K313" s="651" t="s">
        <v>16</v>
      </c>
      <c r="L313" s="648">
        <v>320</v>
      </c>
    </row>
    <row r="314" spans="1:12" ht="24" x14ac:dyDescent="0.2">
      <c r="A314" s="652"/>
      <c r="B314" s="209" t="s">
        <v>460</v>
      </c>
      <c r="C314" s="209" t="s">
        <v>5432</v>
      </c>
      <c r="D314" s="211">
        <v>43436</v>
      </c>
      <c r="E314" s="209" t="s">
        <v>2069</v>
      </c>
      <c r="F314" s="650"/>
      <c r="G314" s="650"/>
      <c r="H314" s="649"/>
      <c r="I314" s="649"/>
      <c r="J314" s="651"/>
      <c r="K314" s="651"/>
      <c r="L314" s="648"/>
    </row>
    <row r="315" spans="1:12" ht="24" x14ac:dyDescent="0.2">
      <c r="A315" s="652">
        <v>1857</v>
      </c>
      <c r="B315" s="203" t="s">
        <v>12</v>
      </c>
      <c r="C315" s="207" t="s">
        <v>11</v>
      </c>
      <c r="D315" s="207" t="s">
        <v>280</v>
      </c>
      <c r="E315" s="207" t="s">
        <v>281</v>
      </c>
      <c r="F315" s="653" t="s">
        <v>8</v>
      </c>
      <c r="G315" s="653"/>
      <c r="H315" s="650"/>
      <c r="I315" s="650"/>
      <c r="J315" s="650"/>
      <c r="K315" s="650"/>
      <c r="L315" s="650"/>
    </row>
    <row r="316" spans="1:12" x14ac:dyDescent="0.2">
      <c r="A316" s="652"/>
      <c r="B316" s="651" t="s">
        <v>5433</v>
      </c>
      <c r="C316" s="654" t="s">
        <v>5434</v>
      </c>
      <c r="D316" s="655">
        <v>43431</v>
      </c>
      <c r="E316" s="651" t="s">
        <v>5289</v>
      </c>
      <c r="F316" s="651" t="s">
        <v>1471</v>
      </c>
      <c r="G316" s="651"/>
      <c r="H316" s="649" t="s">
        <v>286</v>
      </c>
      <c r="I316" s="649"/>
      <c r="J316" s="209" t="s">
        <v>287</v>
      </c>
      <c r="K316" s="209" t="s">
        <v>16</v>
      </c>
      <c r="L316" s="210">
        <v>481</v>
      </c>
    </row>
    <row r="317" spans="1:12" x14ac:dyDescent="0.2">
      <c r="A317" s="652"/>
      <c r="B317" s="651"/>
      <c r="C317" s="654"/>
      <c r="D317" s="655"/>
      <c r="E317" s="651"/>
      <c r="F317" s="651"/>
      <c r="G317" s="651"/>
      <c r="H317" s="649" t="s">
        <v>242</v>
      </c>
      <c r="I317" s="649"/>
      <c r="J317" s="209" t="s">
        <v>287</v>
      </c>
      <c r="K317" s="209" t="s">
        <v>16</v>
      </c>
      <c r="L317" s="210">
        <v>3255.96</v>
      </c>
    </row>
    <row r="318" spans="1:12" ht="24" x14ac:dyDescent="0.2">
      <c r="A318" s="652"/>
      <c r="B318" s="203" t="s">
        <v>6</v>
      </c>
      <c r="C318" s="207" t="s">
        <v>5</v>
      </c>
      <c r="D318" s="207" t="s">
        <v>288</v>
      </c>
      <c r="E318" s="207" t="s">
        <v>289</v>
      </c>
      <c r="F318" s="650"/>
      <c r="G318" s="650"/>
      <c r="H318" s="649" t="s">
        <v>290</v>
      </c>
      <c r="I318" s="649"/>
      <c r="J318" s="651" t="s">
        <v>287</v>
      </c>
      <c r="K318" s="651" t="s">
        <v>16</v>
      </c>
      <c r="L318" s="648">
        <v>2442.61</v>
      </c>
    </row>
    <row r="319" spans="1:12" ht="24" x14ac:dyDescent="0.2">
      <c r="A319" s="652"/>
      <c r="B319" s="209" t="s">
        <v>333</v>
      </c>
      <c r="C319" s="209" t="s">
        <v>1471</v>
      </c>
      <c r="D319" s="211">
        <v>43434</v>
      </c>
      <c r="E319" s="209" t="s">
        <v>1319</v>
      </c>
      <c r="F319" s="650"/>
      <c r="G319" s="650"/>
      <c r="H319" s="649"/>
      <c r="I319" s="649"/>
      <c r="J319" s="651"/>
      <c r="K319" s="651"/>
      <c r="L319" s="648"/>
    </row>
    <row r="320" spans="1:12" ht="24" x14ac:dyDescent="0.2">
      <c r="A320" s="652">
        <v>1858</v>
      </c>
      <c r="B320" s="203" t="s">
        <v>12</v>
      </c>
      <c r="C320" s="207" t="s">
        <v>11</v>
      </c>
      <c r="D320" s="207" t="s">
        <v>280</v>
      </c>
      <c r="E320" s="207" t="s">
        <v>281</v>
      </c>
      <c r="F320" s="653" t="s">
        <v>8</v>
      </c>
      <c r="G320" s="653"/>
      <c r="H320" s="650"/>
      <c r="I320" s="650"/>
      <c r="J320" s="650"/>
      <c r="K320" s="650"/>
      <c r="L320" s="650"/>
    </row>
    <row r="321" spans="1:12" x14ac:dyDescent="0.2">
      <c r="A321" s="652"/>
      <c r="B321" s="651" t="s">
        <v>5433</v>
      </c>
      <c r="C321" s="654" t="s">
        <v>5435</v>
      </c>
      <c r="D321" s="655">
        <v>43528</v>
      </c>
      <c r="E321" s="651" t="s">
        <v>321</v>
      </c>
      <c r="F321" s="651" t="s">
        <v>1471</v>
      </c>
      <c r="G321" s="651"/>
      <c r="H321" s="649" t="s">
        <v>286</v>
      </c>
      <c r="I321" s="649"/>
      <c r="J321" s="209" t="s">
        <v>287</v>
      </c>
      <c r="K321" s="209" t="s">
        <v>16</v>
      </c>
      <c r="L321" s="210">
        <v>651.44000000000005</v>
      </c>
    </row>
    <row r="322" spans="1:12" x14ac:dyDescent="0.2">
      <c r="A322" s="652"/>
      <c r="B322" s="651"/>
      <c r="C322" s="654"/>
      <c r="D322" s="655"/>
      <c r="E322" s="651"/>
      <c r="F322" s="651"/>
      <c r="G322" s="651"/>
      <c r="H322" s="649" t="s">
        <v>242</v>
      </c>
      <c r="I322" s="649"/>
      <c r="J322" s="209" t="s">
        <v>287</v>
      </c>
      <c r="K322" s="209" t="s">
        <v>16</v>
      </c>
      <c r="L322" s="210">
        <v>561.24</v>
      </c>
    </row>
    <row r="323" spans="1:12" ht="24" x14ac:dyDescent="0.2">
      <c r="A323" s="652"/>
      <c r="B323" s="203" t="s">
        <v>6</v>
      </c>
      <c r="C323" s="207" t="s">
        <v>5</v>
      </c>
      <c r="D323" s="207" t="s">
        <v>288</v>
      </c>
      <c r="E323" s="207" t="s">
        <v>289</v>
      </c>
      <c r="F323" s="650"/>
      <c r="G323" s="650"/>
      <c r="H323" s="649" t="s">
        <v>290</v>
      </c>
      <c r="I323" s="649"/>
      <c r="J323" s="651" t="s">
        <v>287</v>
      </c>
      <c r="K323" s="651" t="s">
        <v>16</v>
      </c>
      <c r="L323" s="648">
        <v>1745</v>
      </c>
    </row>
    <row r="324" spans="1:12" ht="24" x14ac:dyDescent="0.2">
      <c r="A324" s="652"/>
      <c r="B324" s="209" t="s">
        <v>333</v>
      </c>
      <c r="C324" s="209" t="s">
        <v>1471</v>
      </c>
      <c r="D324" s="211">
        <v>43530</v>
      </c>
      <c r="E324" s="209" t="s">
        <v>379</v>
      </c>
      <c r="F324" s="650"/>
      <c r="G324" s="650"/>
      <c r="H324" s="649"/>
      <c r="I324" s="649"/>
      <c r="J324" s="651"/>
      <c r="K324" s="651"/>
      <c r="L324" s="648"/>
    </row>
    <row r="325" spans="1:12" ht="24" x14ac:dyDescent="0.2">
      <c r="A325" s="652">
        <v>1859</v>
      </c>
      <c r="B325" s="203" t="s">
        <v>12</v>
      </c>
      <c r="C325" s="207" t="s">
        <v>11</v>
      </c>
      <c r="D325" s="207" t="s">
        <v>280</v>
      </c>
      <c r="E325" s="207" t="s">
        <v>281</v>
      </c>
      <c r="F325" s="653" t="s">
        <v>8</v>
      </c>
      <c r="G325" s="653"/>
      <c r="H325" s="650"/>
      <c r="I325" s="650"/>
      <c r="J325" s="650"/>
      <c r="K325" s="650"/>
      <c r="L325" s="650"/>
    </row>
    <row r="326" spans="1:12" x14ac:dyDescent="0.2">
      <c r="A326" s="652"/>
      <c r="B326" s="651" t="s">
        <v>5436</v>
      </c>
      <c r="C326" s="654" t="s">
        <v>5437</v>
      </c>
      <c r="D326" s="655">
        <v>43524</v>
      </c>
      <c r="E326" s="651" t="s">
        <v>469</v>
      </c>
      <c r="F326" s="651" t="s">
        <v>5438</v>
      </c>
      <c r="G326" s="651"/>
      <c r="H326" s="649" t="s">
        <v>286</v>
      </c>
      <c r="I326" s="649"/>
      <c r="J326" s="209" t="s">
        <v>287</v>
      </c>
      <c r="K326" s="209" t="s">
        <v>16</v>
      </c>
      <c r="L326" s="210">
        <v>153.44</v>
      </c>
    </row>
    <row r="327" spans="1:12" x14ac:dyDescent="0.2">
      <c r="A327" s="652"/>
      <c r="B327" s="651"/>
      <c r="C327" s="654"/>
      <c r="D327" s="655"/>
      <c r="E327" s="651"/>
      <c r="F327" s="651"/>
      <c r="G327" s="651"/>
      <c r="H327" s="649" t="s">
        <v>242</v>
      </c>
      <c r="I327" s="649"/>
      <c r="J327" s="651" t="s">
        <v>287</v>
      </c>
      <c r="K327" s="651" t="s">
        <v>16</v>
      </c>
      <c r="L327" s="648">
        <v>393.6</v>
      </c>
    </row>
    <row r="328" spans="1:12" x14ac:dyDescent="0.2">
      <c r="A328" s="652"/>
      <c r="B328" s="651"/>
      <c r="C328" s="654"/>
      <c r="D328" s="655"/>
      <c r="E328" s="651"/>
      <c r="F328" s="651"/>
      <c r="G328" s="651"/>
      <c r="H328" s="649"/>
      <c r="I328" s="649"/>
      <c r="J328" s="651"/>
      <c r="K328" s="651"/>
      <c r="L328" s="648"/>
    </row>
    <row r="329" spans="1:12" ht="24" x14ac:dyDescent="0.2">
      <c r="A329" s="652"/>
      <c r="B329" s="203" t="s">
        <v>6</v>
      </c>
      <c r="C329" s="207" t="s">
        <v>5</v>
      </c>
      <c r="D329" s="207" t="s">
        <v>288</v>
      </c>
      <c r="E329" s="207" t="s">
        <v>289</v>
      </c>
      <c r="F329" s="650"/>
      <c r="G329" s="650"/>
      <c r="H329" s="649" t="s">
        <v>290</v>
      </c>
      <c r="I329" s="649"/>
      <c r="J329" s="651" t="s">
        <v>287</v>
      </c>
      <c r="K329" s="651" t="s">
        <v>16</v>
      </c>
      <c r="L329" s="648">
        <v>100</v>
      </c>
    </row>
    <row r="330" spans="1:12" ht="24" x14ac:dyDescent="0.2">
      <c r="A330" s="652"/>
      <c r="B330" s="209" t="s">
        <v>291</v>
      </c>
      <c r="C330" s="209" t="s">
        <v>5438</v>
      </c>
      <c r="D330" s="211">
        <v>43525</v>
      </c>
      <c r="E330" s="209" t="s">
        <v>5227</v>
      </c>
      <c r="F330" s="650"/>
      <c r="G330" s="650"/>
      <c r="H330" s="649"/>
      <c r="I330" s="649"/>
      <c r="J330" s="651"/>
      <c r="K330" s="651"/>
      <c r="L330" s="648"/>
    </row>
    <row r="331" spans="1:12" ht="24" x14ac:dyDescent="0.2">
      <c r="A331" s="652">
        <v>1860</v>
      </c>
      <c r="B331" s="203" t="s">
        <v>12</v>
      </c>
      <c r="C331" s="207" t="s">
        <v>11</v>
      </c>
      <c r="D331" s="207" t="s">
        <v>280</v>
      </c>
      <c r="E331" s="207" t="s">
        <v>281</v>
      </c>
      <c r="F331" s="653" t="s">
        <v>8</v>
      </c>
      <c r="G331" s="653"/>
      <c r="H331" s="650"/>
      <c r="I331" s="650"/>
      <c r="J331" s="650"/>
      <c r="K331" s="650"/>
      <c r="L331" s="650"/>
    </row>
    <row r="332" spans="1:12" x14ac:dyDescent="0.2">
      <c r="A332" s="652"/>
      <c r="B332" s="651" t="s">
        <v>5439</v>
      </c>
      <c r="C332" s="654" t="s">
        <v>5440</v>
      </c>
      <c r="D332" s="655">
        <v>43374</v>
      </c>
      <c r="E332" s="651" t="s">
        <v>1258</v>
      </c>
      <c r="F332" s="651" t="s">
        <v>2189</v>
      </c>
      <c r="G332" s="651"/>
      <c r="H332" s="649" t="s">
        <v>286</v>
      </c>
      <c r="I332" s="649"/>
      <c r="J332" s="209" t="s">
        <v>287</v>
      </c>
      <c r="K332" s="209" t="s">
        <v>16</v>
      </c>
      <c r="L332" s="210">
        <v>1373.3</v>
      </c>
    </row>
    <row r="333" spans="1:12" x14ac:dyDescent="0.2">
      <c r="A333" s="652"/>
      <c r="B333" s="651"/>
      <c r="C333" s="654"/>
      <c r="D333" s="655"/>
      <c r="E333" s="651"/>
      <c r="F333" s="651"/>
      <c r="G333" s="651"/>
      <c r="H333" s="649" t="s">
        <v>242</v>
      </c>
      <c r="I333" s="649"/>
      <c r="J333" s="209" t="s">
        <v>287</v>
      </c>
      <c r="K333" s="209" t="s">
        <v>287</v>
      </c>
      <c r="L333" s="210">
        <v>0</v>
      </c>
    </row>
    <row r="334" spans="1:12" ht="24" x14ac:dyDescent="0.2">
      <c r="A334" s="652"/>
      <c r="B334" s="203" t="s">
        <v>6</v>
      </c>
      <c r="C334" s="207" t="s">
        <v>5</v>
      </c>
      <c r="D334" s="207" t="s">
        <v>288</v>
      </c>
      <c r="E334" s="207" t="s">
        <v>289</v>
      </c>
      <c r="F334" s="650"/>
      <c r="G334" s="650"/>
      <c r="H334" s="649" t="s">
        <v>290</v>
      </c>
      <c r="I334" s="649"/>
      <c r="J334" s="651" t="s">
        <v>287</v>
      </c>
      <c r="K334" s="651" t="s">
        <v>16</v>
      </c>
      <c r="L334" s="648">
        <v>11.69</v>
      </c>
    </row>
    <row r="335" spans="1:12" ht="24" x14ac:dyDescent="0.2">
      <c r="A335" s="652"/>
      <c r="B335" s="209" t="s">
        <v>571</v>
      </c>
      <c r="C335" s="209" t="s">
        <v>2189</v>
      </c>
      <c r="D335" s="211">
        <v>43379</v>
      </c>
      <c r="E335" s="209" t="s">
        <v>5272</v>
      </c>
      <c r="F335" s="650"/>
      <c r="G335" s="650"/>
      <c r="H335" s="649"/>
      <c r="I335" s="649"/>
      <c r="J335" s="651"/>
      <c r="K335" s="651"/>
      <c r="L335" s="648"/>
    </row>
    <row r="336" spans="1:12" ht="24" x14ac:dyDescent="0.2">
      <c r="A336" s="652">
        <v>1861</v>
      </c>
      <c r="B336" s="203" t="s">
        <v>12</v>
      </c>
      <c r="C336" s="207" t="s">
        <v>11</v>
      </c>
      <c r="D336" s="207" t="s">
        <v>280</v>
      </c>
      <c r="E336" s="207" t="s">
        <v>281</v>
      </c>
      <c r="F336" s="653" t="s">
        <v>8</v>
      </c>
      <c r="G336" s="653"/>
      <c r="H336" s="650"/>
      <c r="I336" s="650"/>
      <c r="J336" s="650"/>
      <c r="K336" s="650"/>
      <c r="L336" s="650"/>
    </row>
    <row r="337" spans="1:12" x14ac:dyDescent="0.2">
      <c r="A337" s="652"/>
      <c r="B337" s="651" t="s">
        <v>5441</v>
      </c>
      <c r="C337" s="651" t="s">
        <v>5442</v>
      </c>
      <c r="D337" s="655">
        <v>43409</v>
      </c>
      <c r="E337" s="651" t="s">
        <v>295</v>
      </c>
      <c r="F337" s="651" t="s">
        <v>5443</v>
      </c>
      <c r="G337" s="651"/>
      <c r="H337" s="649" t="s">
        <v>286</v>
      </c>
      <c r="I337" s="649"/>
      <c r="J337" s="209" t="s">
        <v>287</v>
      </c>
      <c r="K337" s="209" t="s">
        <v>16</v>
      </c>
      <c r="L337" s="210">
        <v>613.23</v>
      </c>
    </row>
    <row r="338" spans="1:12" x14ac:dyDescent="0.2">
      <c r="A338" s="652"/>
      <c r="B338" s="651"/>
      <c r="C338" s="651"/>
      <c r="D338" s="655"/>
      <c r="E338" s="651"/>
      <c r="F338" s="651"/>
      <c r="G338" s="651"/>
      <c r="H338" s="649" t="s">
        <v>242</v>
      </c>
      <c r="I338" s="649"/>
      <c r="J338" s="209" t="s">
        <v>287</v>
      </c>
      <c r="K338" s="209" t="s">
        <v>287</v>
      </c>
      <c r="L338" s="210">
        <v>0</v>
      </c>
    </row>
    <row r="339" spans="1:12" ht="24" x14ac:dyDescent="0.2">
      <c r="A339" s="652"/>
      <c r="B339" s="203" t="s">
        <v>6</v>
      </c>
      <c r="C339" s="207" t="s">
        <v>5</v>
      </c>
      <c r="D339" s="207" t="s">
        <v>288</v>
      </c>
      <c r="E339" s="207" t="s">
        <v>289</v>
      </c>
      <c r="F339" s="650"/>
      <c r="G339" s="650"/>
      <c r="H339" s="649" t="s">
        <v>290</v>
      </c>
      <c r="I339" s="649"/>
      <c r="J339" s="651" t="s">
        <v>287</v>
      </c>
      <c r="K339" s="651" t="s">
        <v>16</v>
      </c>
      <c r="L339" s="648">
        <v>695</v>
      </c>
    </row>
    <row r="340" spans="1:12" ht="24" x14ac:dyDescent="0.2">
      <c r="A340" s="652"/>
      <c r="B340" s="209" t="s">
        <v>291</v>
      </c>
      <c r="C340" s="209" t="s">
        <v>5443</v>
      </c>
      <c r="D340" s="211">
        <v>43412</v>
      </c>
      <c r="E340" s="209" t="s">
        <v>5444</v>
      </c>
      <c r="F340" s="650"/>
      <c r="G340" s="650"/>
      <c r="H340" s="649"/>
      <c r="I340" s="649"/>
      <c r="J340" s="651"/>
      <c r="K340" s="651"/>
      <c r="L340" s="648"/>
    </row>
    <row r="341" spans="1:12" ht="24" x14ac:dyDescent="0.2">
      <c r="A341" s="652">
        <v>1862</v>
      </c>
      <c r="B341" s="203" t="s">
        <v>12</v>
      </c>
      <c r="C341" s="207" t="s">
        <v>11</v>
      </c>
      <c r="D341" s="207" t="s">
        <v>280</v>
      </c>
      <c r="E341" s="207" t="s">
        <v>281</v>
      </c>
      <c r="F341" s="653" t="s">
        <v>8</v>
      </c>
      <c r="G341" s="653"/>
      <c r="H341" s="650"/>
      <c r="I341" s="650"/>
      <c r="J341" s="650"/>
      <c r="K341" s="650"/>
      <c r="L341" s="650"/>
    </row>
    <row r="342" spans="1:12" x14ac:dyDescent="0.2">
      <c r="A342" s="652"/>
      <c r="B342" s="651" t="s">
        <v>5445</v>
      </c>
      <c r="C342" s="654" t="s">
        <v>5446</v>
      </c>
      <c r="D342" s="655">
        <v>43506</v>
      </c>
      <c r="E342" s="651" t="s">
        <v>306</v>
      </c>
      <c r="F342" s="651" t="s">
        <v>5447</v>
      </c>
      <c r="G342" s="651"/>
      <c r="H342" s="649" t="s">
        <v>286</v>
      </c>
      <c r="I342" s="649"/>
      <c r="J342" s="209" t="s">
        <v>287</v>
      </c>
      <c r="K342" s="209" t="s">
        <v>16</v>
      </c>
      <c r="L342" s="210">
        <v>172.89</v>
      </c>
    </row>
    <row r="343" spans="1:12" x14ac:dyDescent="0.2">
      <c r="A343" s="652"/>
      <c r="B343" s="651"/>
      <c r="C343" s="654"/>
      <c r="D343" s="655"/>
      <c r="E343" s="651"/>
      <c r="F343" s="651"/>
      <c r="G343" s="651"/>
      <c r="H343" s="649" t="s">
        <v>242</v>
      </c>
      <c r="I343" s="649"/>
      <c r="J343" s="209" t="s">
        <v>287</v>
      </c>
      <c r="K343" s="209" t="s">
        <v>16</v>
      </c>
      <c r="L343" s="210">
        <v>330.6</v>
      </c>
    </row>
    <row r="344" spans="1:12" ht="24" x14ac:dyDescent="0.2">
      <c r="A344" s="652"/>
      <c r="B344" s="203" t="s">
        <v>6</v>
      </c>
      <c r="C344" s="207" t="s">
        <v>5</v>
      </c>
      <c r="D344" s="207" t="s">
        <v>288</v>
      </c>
      <c r="E344" s="207" t="s">
        <v>289</v>
      </c>
      <c r="F344" s="650"/>
      <c r="G344" s="650"/>
      <c r="H344" s="649" t="s">
        <v>290</v>
      </c>
      <c r="I344" s="649"/>
      <c r="J344" s="651" t="s">
        <v>287</v>
      </c>
      <c r="K344" s="651" t="s">
        <v>16</v>
      </c>
      <c r="L344" s="648">
        <v>15</v>
      </c>
    </row>
    <row r="345" spans="1:12" ht="36" x14ac:dyDescent="0.2">
      <c r="A345" s="652"/>
      <c r="B345" s="209" t="s">
        <v>345</v>
      </c>
      <c r="C345" s="209" t="s">
        <v>5447</v>
      </c>
      <c r="D345" s="211">
        <v>43507</v>
      </c>
      <c r="E345" s="209" t="s">
        <v>2862</v>
      </c>
      <c r="F345" s="650"/>
      <c r="G345" s="650"/>
      <c r="H345" s="649"/>
      <c r="I345" s="649"/>
      <c r="J345" s="651"/>
      <c r="K345" s="651"/>
      <c r="L345" s="648"/>
    </row>
    <row r="346" spans="1:12" ht="24" x14ac:dyDescent="0.2">
      <c r="A346" s="652">
        <v>1863</v>
      </c>
      <c r="B346" s="203" t="s">
        <v>12</v>
      </c>
      <c r="C346" s="207" t="s">
        <v>11</v>
      </c>
      <c r="D346" s="207" t="s">
        <v>280</v>
      </c>
      <c r="E346" s="207" t="s">
        <v>281</v>
      </c>
      <c r="F346" s="653" t="s">
        <v>8</v>
      </c>
      <c r="G346" s="653"/>
      <c r="H346" s="650"/>
      <c r="I346" s="650"/>
      <c r="J346" s="650"/>
      <c r="K346" s="650"/>
      <c r="L346" s="650"/>
    </row>
    <row r="347" spans="1:12" x14ac:dyDescent="0.2">
      <c r="A347" s="652"/>
      <c r="B347" s="651" t="s">
        <v>5448</v>
      </c>
      <c r="C347" s="654" t="s">
        <v>5449</v>
      </c>
      <c r="D347" s="655">
        <v>43507</v>
      </c>
      <c r="E347" s="651" t="s">
        <v>1414</v>
      </c>
      <c r="F347" s="651" t="s">
        <v>1415</v>
      </c>
      <c r="G347" s="651"/>
      <c r="H347" s="649" t="s">
        <v>286</v>
      </c>
      <c r="I347" s="649"/>
      <c r="J347" s="209" t="s">
        <v>287</v>
      </c>
      <c r="K347" s="209" t="s">
        <v>16</v>
      </c>
      <c r="L347" s="210">
        <v>353.6</v>
      </c>
    </row>
    <row r="348" spans="1:12" x14ac:dyDescent="0.2">
      <c r="A348" s="652"/>
      <c r="B348" s="651"/>
      <c r="C348" s="654"/>
      <c r="D348" s="655"/>
      <c r="E348" s="651"/>
      <c r="F348" s="651"/>
      <c r="G348" s="651"/>
      <c r="H348" s="649" t="s">
        <v>242</v>
      </c>
      <c r="I348" s="649"/>
      <c r="J348" s="209" t="s">
        <v>287</v>
      </c>
      <c r="K348" s="209" t="s">
        <v>16</v>
      </c>
      <c r="L348" s="210">
        <v>340.67</v>
      </c>
    </row>
    <row r="349" spans="1:12" ht="24" x14ac:dyDescent="0.2">
      <c r="A349" s="652"/>
      <c r="B349" s="203" t="s">
        <v>6</v>
      </c>
      <c r="C349" s="207" t="s">
        <v>5</v>
      </c>
      <c r="D349" s="207" t="s">
        <v>288</v>
      </c>
      <c r="E349" s="207" t="s">
        <v>289</v>
      </c>
      <c r="F349" s="650"/>
      <c r="G349" s="650"/>
      <c r="H349" s="649" t="s">
        <v>290</v>
      </c>
      <c r="I349" s="649"/>
      <c r="J349" s="651" t="s">
        <v>287</v>
      </c>
      <c r="K349" s="651" t="s">
        <v>287</v>
      </c>
      <c r="L349" s="648">
        <v>0</v>
      </c>
    </row>
    <row r="350" spans="1:12" ht="24" x14ac:dyDescent="0.2">
      <c r="A350" s="652"/>
      <c r="B350" s="209" t="s">
        <v>439</v>
      </c>
      <c r="C350" s="209" t="s">
        <v>1415</v>
      </c>
      <c r="D350" s="211">
        <v>43509</v>
      </c>
      <c r="E350" s="209" t="s">
        <v>3305</v>
      </c>
      <c r="F350" s="650"/>
      <c r="G350" s="650"/>
      <c r="H350" s="649"/>
      <c r="I350" s="649"/>
      <c r="J350" s="651"/>
      <c r="K350" s="651"/>
      <c r="L350" s="648"/>
    </row>
    <row r="351" spans="1:12" ht="24" x14ac:dyDescent="0.2">
      <c r="A351" s="652">
        <v>1864</v>
      </c>
      <c r="B351" s="203" t="s">
        <v>12</v>
      </c>
      <c r="C351" s="207" t="s">
        <v>11</v>
      </c>
      <c r="D351" s="207" t="s">
        <v>280</v>
      </c>
      <c r="E351" s="207" t="s">
        <v>281</v>
      </c>
      <c r="F351" s="653" t="s">
        <v>8</v>
      </c>
      <c r="G351" s="653"/>
      <c r="H351" s="650"/>
      <c r="I351" s="650"/>
      <c r="J351" s="650"/>
      <c r="K351" s="650"/>
      <c r="L351" s="650"/>
    </row>
    <row r="352" spans="1:12" x14ac:dyDescent="0.2">
      <c r="A352" s="652"/>
      <c r="B352" s="651" t="s">
        <v>5450</v>
      </c>
      <c r="C352" s="654" t="s">
        <v>5451</v>
      </c>
      <c r="D352" s="655">
        <v>43374</v>
      </c>
      <c r="E352" s="651" t="s">
        <v>1828</v>
      </c>
      <c r="F352" s="651" t="s">
        <v>5452</v>
      </c>
      <c r="G352" s="651"/>
      <c r="H352" s="649" t="s">
        <v>286</v>
      </c>
      <c r="I352" s="649"/>
      <c r="J352" s="209" t="s">
        <v>287</v>
      </c>
      <c r="K352" s="209" t="s">
        <v>287</v>
      </c>
      <c r="L352" s="210">
        <v>0</v>
      </c>
    </row>
    <row r="353" spans="1:12" x14ac:dyDescent="0.2">
      <c r="A353" s="652"/>
      <c r="B353" s="651"/>
      <c r="C353" s="654"/>
      <c r="D353" s="655"/>
      <c r="E353" s="651"/>
      <c r="F353" s="651"/>
      <c r="G353" s="651"/>
      <c r="H353" s="649" t="s">
        <v>242</v>
      </c>
      <c r="I353" s="649"/>
      <c r="J353" s="209" t="s">
        <v>287</v>
      </c>
      <c r="K353" s="209" t="s">
        <v>16</v>
      </c>
      <c r="L353" s="210">
        <v>1362</v>
      </c>
    </row>
    <row r="354" spans="1:12" ht="24" x14ac:dyDescent="0.2">
      <c r="A354" s="652"/>
      <c r="B354" s="203" t="s">
        <v>6</v>
      </c>
      <c r="C354" s="207" t="s">
        <v>5</v>
      </c>
      <c r="D354" s="207" t="s">
        <v>288</v>
      </c>
      <c r="E354" s="207" t="s">
        <v>289</v>
      </c>
      <c r="F354" s="650"/>
      <c r="G354" s="650"/>
      <c r="H354" s="649" t="s">
        <v>290</v>
      </c>
      <c r="I354" s="649"/>
      <c r="J354" s="651" t="s">
        <v>287</v>
      </c>
      <c r="K354" s="651" t="s">
        <v>287</v>
      </c>
      <c r="L354" s="648">
        <v>0</v>
      </c>
    </row>
    <row r="355" spans="1:12" ht="24" x14ac:dyDescent="0.2">
      <c r="A355" s="652"/>
      <c r="B355" s="209" t="s">
        <v>401</v>
      </c>
      <c r="C355" s="209" t="s">
        <v>5452</v>
      </c>
      <c r="D355" s="211">
        <v>43374</v>
      </c>
      <c r="E355" s="209" t="s">
        <v>5453</v>
      </c>
      <c r="F355" s="650"/>
      <c r="G355" s="650"/>
      <c r="H355" s="649"/>
      <c r="I355" s="649"/>
      <c r="J355" s="651"/>
      <c r="K355" s="651"/>
      <c r="L355" s="648"/>
    </row>
    <row r="356" spans="1:12" ht="24" x14ac:dyDescent="0.2">
      <c r="A356" s="652">
        <v>1865</v>
      </c>
      <c r="B356" s="203" t="s">
        <v>12</v>
      </c>
      <c r="C356" s="207" t="s">
        <v>11</v>
      </c>
      <c r="D356" s="207" t="s">
        <v>280</v>
      </c>
      <c r="E356" s="207" t="s">
        <v>281</v>
      </c>
      <c r="F356" s="653" t="s">
        <v>8</v>
      </c>
      <c r="G356" s="653"/>
      <c r="H356" s="650"/>
      <c r="I356" s="650"/>
      <c r="J356" s="650"/>
      <c r="K356" s="650"/>
      <c r="L356" s="650"/>
    </row>
    <row r="357" spans="1:12" x14ac:dyDescent="0.2">
      <c r="A357" s="652"/>
      <c r="B357" s="651" t="s">
        <v>5454</v>
      </c>
      <c r="C357" s="654" t="s">
        <v>5455</v>
      </c>
      <c r="D357" s="655">
        <v>43394</v>
      </c>
      <c r="E357" s="651" t="s">
        <v>3281</v>
      </c>
      <c r="F357" s="651" t="s">
        <v>3311</v>
      </c>
      <c r="G357" s="651"/>
      <c r="H357" s="649" t="s">
        <v>286</v>
      </c>
      <c r="I357" s="649"/>
      <c r="J357" s="209" t="s">
        <v>287</v>
      </c>
      <c r="K357" s="209" t="s">
        <v>16</v>
      </c>
      <c r="L357" s="210">
        <v>918</v>
      </c>
    </row>
    <row r="358" spans="1:12" x14ac:dyDescent="0.2">
      <c r="A358" s="652"/>
      <c r="B358" s="651"/>
      <c r="C358" s="654"/>
      <c r="D358" s="655"/>
      <c r="E358" s="651"/>
      <c r="F358" s="651"/>
      <c r="G358" s="651"/>
      <c r="H358" s="649" t="s">
        <v>242</v>
      </c>
      <c r="I358" s="649"/>
      <c r="J358" s="209" t="s">
        <v>287</v>
      </c>
      <c r="K358" s="209" t="s">
        <v>16</v>
      </c>
      <c r="L358" s="210">
        <v>1046.6199999999999</v>
      </c>
    </row>
    <row r="359" spans="1:12" ht="24" x14ac:dyDescent="0.2">
      <c r="A359" s="652"/>
      <c r="B359" s="203" t="s">
        <v>6</v>
      </c>
      <c r="C359" s="207" t="s">
        <v>5</v>
      </c>
      <c r="D359" s="207" t="s">
        <v>288</v>
      </c>
      <c r="E359" s="207" t="s">
        <v>289</v>
      </c>
      <c r="F359" s="650"/>
      <c r="G359" s="650"/>
      <c r="H359" s="649" t="s">
        <v>290</v>
      </c>
      <c r="I359" s="649"/>
      <c r="J359" s="651" t="s">
        <v>287</v>
      </c>
      <c r="K359" s="651" t="s">
        <v>16</v>
      </c>
      <c r="L359" s="648">
        <v>60</v>
      </c>
    </row>
    <row r="360" spans="1:12" ht="24" x14ac:dyDescent="0.2">
      <c r="A360" s="652"/>
      <c r="B360" s="209" t="s">
        <v>571</v>
      </c>
      <c r="C360" s="209" t="s">
        <v>3311</v>
      </c>
      <c r="D360" s="211">
        <v>43404</v>
      </c>
      <c r="E360" s="209" t="s">
        <v>5456</v>
      </c>
      <c r="F360" s="650"/>
      <c r="G360" s="650"/>
      <c r="H360" s="649"/>
      <c r="I360" s="649"/>
      <c r="J360" s="651"/>
      <c r="K360" s="651"/>
      <c r="L360" s="648"/>
    </row>
    <row r="361" spans="1:12" ht="24" x14ac:dyDescent="0.2">
      <c r="A361" s="652">
        <v>1866</v>
      </c>
      <c r="B361" s="203" t="s">
        <v>12</v>
      </c>
      <c r="C361" s="207" t="s">
        <v>11</v>
      </c>
      <c r="D361" s="207" t="s">
        <v>280</v>
      </c>
      <c r="E361" s="207" t="s">
        <v>281</v>
      </c>
      <c r="F361" s="653" t="s">
        <v>8</v>
      </c>
      <c r="G361" s="653"/>
      <c r="H361" s="650"/>
      <c r="I361" s="650"/>
      <c r="J361" s="650"/>
      <c r="K361" s="650"/>
      <c r="L361" s="650"/>
    </row>
    <row r="362" spans="1:12" x14ac:dyDescent="0.2">
      <c r="A362" s="652"/>
      <c r="B362" s="651" t="s">
        <v>5454</v>
      </c>
      <c r="C362" s="654" t="s">
        <v>5457</v>
      </c>
      <c r="D362" s="655">
        <v>43422</v>
      </c>
      <c r="E362" s="651" t="s">
        <v>684</v>
      </c>
      <c r="F362" s="651" t="s">
        <v>685</v>
      </c>
      <c r="G362" s="651"/>
      <c r="H362" s="649" t="s">
        <v>286</v>
      </c>
      <c r="I362" s="649"/>
      <c r="J362" s="209" t="s">
        <v>287</v>
      </c>
      <c r="K362" s="209" t="s">
        <v>16</v>
      </c>
      <c r="L362" s="210">
        <v>428.61</v>
      </c>
    </row>
    <row r="363" spans="1:12" x14ac:dyDescent="0.2">
      <c r="A363" s="652"/>
      <c r="B363" s="651"/>
      <c r="C363" s="654"/>
      <c r="D363" s="655"/>
      <c r="E363" s="651"/>
      <c r="F363" s="651"/>
      <c r="G363" s="651"/>
      <c r="H363" s="649" t="s">
        <v>242</v>
      </c>
      <c r="I363" s="649"/>
      <c r="J363" s="209" t="s">
        <v>287</v>
      </c>
      <c r="K363" s="209" t="s">
        <v>16</v>
      </c>
      <c r="L363" s="210">
        <v>394.76</v>
      </c>
    </row>
    <row r="364" spans="1:12" ht="24" x14ac:dyDescent="0.2">
      <c r="A364" s="652"/>
      <c r="B364" s="203" t="s">
        <v>6</v>
      </c>
      <c r="C364" s="207" t="s">
        <v>5</v>
      </c>
      <c r="D364" s="207" t="s">
        <v>288</v>
      </c>
      <c r="E364" s="207" t="s">
        <v>289</v>
      </c>
      <c r="F364" s="650"/>
      <c r="G364" s="650"/>
      <c r="H364" s="649" t="s">
        <v>290</v>
      </c>
      <c r="I364" s="649"/>
      <c r="J364" s="651" t="s">
        <v>287</v>
      </c>
      <c r="K364" s="651" t="s">
        <v>16</v>
      </c>
      <c r="L364" s="648">
        <v>100</v>
      </c>
    </row>
    <row r="365" spans="1:12" ht="24" x14ac:dyDescent="0.2">
      <c r="A365" s="652"/>
      <c r="B365" s="209" t="s">
        <v>571</v>
      </c>
      <c r="C365" s="209" t="s">
        <v>685</v>
      </c>
      <c r="D365" s="211">
        <v>43424</v>
      </c>
      <c r="E365" s="209" t="s">
        <v>813</v>
      </c>
      <c r="F365" s="650"/>
      <c r="G365" s="650"/>
      <c r="H365" s="649"/>
      <c r="I365" s="649"/>
      <c r="J365" s="651"/>
      <c r="K365" s="651"/>
      <c r="L365" s="648"/>
    </row>
    <row r="366" spans="1:12" ht="24" x14ac:dyDescent="0.2">
      <c r="A366" s="652">
        <v>1867</v>
      </c>
      <c r="B366" s="203" t="s">
        <v>12</v>
      </c>
      <c r="C366" s="207" t="s">
        <v>11</v>
      </c>
      <c r="D366" s="207" t="s">
        <v>280</v>
      </c>
      <c r="E366" s="207" t="s">
        <v>281</v>
      </c>
      <c r="F366" s="653" t="s">
        <v>8</v>
      </c>
      <c r="G366" s="653"/>
      <c r="H366" s="650"/>
      <c r="I366" s="650"/>
      <c r="J366" s="650"/>
      <c r="K366" s="650"/>
      <c r="L366" s="650"/>
    </row>
    <row r="367" spans="1:12" x14ac:dyDescent="0.2">
      <c r="A367" s="652"/>
      <c r="B367" s="651" t="s">
        <v>5458</v>
      </c>
      <c r="C367" s="654" t="s">
        <v>5459</v>
      </c>
      <c r="D367" s="655">
        <v>43413</v>
      </c>
      <c r="E367" s="651" t="s">
        <v>530</v>
      </c>
      <c r="F367" s="651" t="s">
        <v>1921</v>
      </c>
      <c r="G367" s="651"/>
      <c r="H367" s="649" t="s">
        <v>286</v>
      </c>
      <c r="I367" s="649"/>
      <c r="J367" s="209" t="s">
        <v>287</v>
      </c>
      <c r="K367" s="209" t="s">
        <v>16</v>
      </c>
      <c r="L367" s="210">
        <v>212</v>
      </c>
    </row>
    <row r="368" spans="1:12" x14ac:dyDescent="0.2">
      <c r="A368" s="652"/>
      <c r="B368" s="651"/>
      <c r="C368" s="654"/>
      <c r="D368" s="655"/>
      <c r="E368" s="651"/>
      <c r="F368" s="651"/>
      <c r="G368" s="651"/>
      <c r="H368" s="649" t="s">
        <v>242</v>
      </c>
      <c r="I368" s="649"/>
      <c r="J368" s="651" t="s">
        <v>287</v>
      </c>
      <c r="K368" s="651" t="s">
        <v>16</v>
      </c>
      <c r="L368" s="648">
        <v>329.38</v>
      </c>
    </row>
    <row r="369" spans="1:12" x14ac:dyDescent="0.2">
      <c r="A369" s="652"/>
      <c r="B369" s="651"/>
      <c r="C369" s="654"/>
      <c r="D369" s="655"/>
      <c r="E369" s="651"/>
      <c r="F369" s="651"/>
      <c r="G369" s="651"/>
      <c r="H369" s="649"/>
      <c r="I369" s="649"/>
      <c r="J369" s="651"/>
      <c r="K369" s="651"/>
      <c r="L369" s="648"/>
    </row>
    <row r="370" spans="1:12" ht="24" x14ac:dyDescent="0.2">
      <c r="A370" s="652"/>
      <c r="B370" s="203" t="s">
        <v>6</v>
      </c>
      <c r="C370" s="207" t="s">
        <v>5</v>
      </c>
      <c r="D370" s="207" t="s">
        <v>288</v>
      </c>
      <c r="E370" s="207" t="s">
        <v>289</v>
      </c>
      <c r="F370" s="650"/>
      <c r="G370" s="650"/>
      <c r="H370" s="649" t="s">
        <v>290</v>
      </c>
      <c r="I370" s="649"/>
      <c r="J370" s="651" t="s">
        <v>287</v>
      </c>
      <c r="K370" s="651" t="s">
        <v>16</v>
      </c>
      <c r="L370" s="648">
        <v>130</v>
      </c>
    </row>
    <row r="371" spans="1:12" ht="36" x14ac:dyDescent="0.2">
      <c r="A371" s="652"/>
      <c r="B371" s="209" t="s">
        <v>345</v>
      </c>
      <c r="C371" s="209" t="s">
        <v>1921</v>
      </c>
      <c r="D371" s="211">
        <v>43415</v>
      </c>
      <c r="E371" s="209" t="s">
        <v>4778</v>
      </c>
      <c r="F371" s="650"/>
      <c r="G371" s="650"/>
      <c r="H371" s="649"/>
      <c r="I371" s="649"/>
      <c r="J371" s="651"/>
      <c r="K371" s="651"/>
      <c r="L371" s="648"/>
    </row>
    <row r="372" spans="1:12" ht="24" x14ac:dyDescent="0.2">
      <c r="A372" s="652">
        <v>1868</v>
      </c>
      <c r="B372" s="203" t="s">
        <v>12</v>
      </c>
      <c r="C372" s="207" t="s">
        <v>11</v>
      </c>
      <c r="D372" s="207" t="s">
        <v>280</v>
      </c>
      <c r="E372" s="207" t="s">
        <v>281</v>
      </c>
      <c r="F372" s="653" t="s">
        <v>8</v>
      </c>
      <c r="G372" s="653"/>
      <c r="H372" s="650"/>
      <c r="I372" s="650"/>
      <c r="J372" s="650"/>
      <c r="K372" s="650"/>
      <c r="L372" s="650"/>
    </row>
    <row r="373" spans="1:12" x14ac:dyDescent="0.2">
      <c r="A373" s="652"/>
      <c r="B373" s="651" t="s">
        <v>5460</v>
      </c>
      <c r="C373" s="654" t="s">
        <v>5461</v>
      </c>
      <c r="D373" s="655">
        <v>43513</v>
      </c>
      <c r="E373" s="651" t="s">
        <v>659</v>
      </c>
      <c r="F373" s="651" t="s">
        <v>1427</v>
      </c>
      <c r="G373" s="651"/>
      <c r="H373" s="649" t="s">
        <v>286</v>
      </c>
      <c r="I373" s="649"/>
      <c r="J373" s="209" t="s">
        <v>287</v>
      </c>
      <c r="K373" s="209" t="s">
        <v>16</v>
      </c>
      <c r="L373" s="210">
        <v>14</v>
      </c>
    </row>
    <row r="374" spans="1:12" x14ac:dyDescent="0.2">
      <c r="A374" s="652"/>
      <c r="B374" s="651"/>
      <c r="C374" s="654"/>
      <c r="D374" s="655"/>
      <c r="E374" s="651"/>
      <c r="F374" s="651"/>
      <c r="G374" s="651"/>
      <c r="H374" s="649" t="s">
        <v>242</v>
      </c>
      <c r="I374" s="649"/>
      <c r="J374" s="651" t="s">
        <v>287</v>
      </c>
      <c r="K374" s="651" t="s">
        <v>16</v>
      </c>
      <c r="L374" s="648">
        <v>383.91</v>
      </c>
    </row>
    <row r="375" spans="1:12" x14ac:dyDescent="0.2">
      <c r="A375" s="652"/>
      <c r="B375" s="651"/>
      <c r="C375" s="654"/>
      <c r="D375" s="655"/>
      <c r="E375" s="651"/>
      <c r="F375" s="651"/>
      <c r="G375" s="651"/>
      <c r="H375" s="649"/>
      <c r="I375" s="649"/>
      <c r="J375" s="651"/>
      <c r="K375" s="651"/>
      <c r="L375" s="648"/>
    </row>
    <row r="376" spans="1:12" ht="24" x14ac:dyDescent="0.2">
      <c r="A376" s="652"/>
      <c r="B376" s="203" t="s">
        <v>6</v>
      </c>
      <c r="C376" s="207" t="s">
        <v>5</v>
      </c>
      <c r="D376" s="207" t="s">
        <v>288</v>
      </c>
      <c r="E376" s="207" t="s">
        <v>289</v>
      </c>
      <c r="F376" s="650"/>
      <c r="G376" s="650"/>
      <c r="H376" s="649" t="s">
        <v>290</v>
      </c>
      <c r="I376" s="649"/>
      <c r="J376" s="651" t="s">
        <v>287</v>
      </c>
      <c r="K376" s="651" t="s">
        <v>287</v>
      </c>
      <c r="L376" s="648">
        <v>0</v>
      </c>
    </row>
    <row r="377" spans="1:12" ht="24" x14ac:dyDescent="0.2">
      <c r="A377" s="652"/>
      <c r="B377" s="209" t="s">
        <v>291</v>
      </c>
      <c r="C377" s="209" t="s">
        <v>1427</v>
      </c>
      <c r="D377" s="211">
        <v>43515</v>
      </c>
      <c r="E377" s="209" t="s">
        <v>4180</v>
      </c>
      <c r="F377" s="650"/>
      <c r="G377" s="650"/>
      <c r="H377" s="649"/>
      <c r="I377" s="649"/>
      <c r="J377" s="651"/>
      <c r="K377" s="651"/>
      <c r="L377" s="648"/>
    </row>
    <row r="378" spans="1:12" ht="24" x14ac:dyDescent="0.2">
      <c r="A378" s="652">
        <v>1869</v>
      </c>
      <c r="B378" s="203" t="s">
        <v>12</v>
      </c>
      <c r="C378" s="207" t="s">
        <v>11</v>
      </c>
      <c r="D378" s="207" t="s">
        <v>280</v>
      </c>
      <c r="E378" s="207" t="s">
        <v>281</v>
      </c>
      <c r="F378" s="653" t="s">
        <v>8</v>
      </c>
      <c r="G378" s="653"/>
      <c r="H378" s="650"/>
      <c r="I378" s="650"/>
      <c r="J378" s="650"/>
      <c r="K378" s="650"/>
      <c r="L378" s="650"/>
    </row>
    <row r="379" spans="1:12" x14ac:dyDescent="0.2">
      <c r="A379" s="652"/>
      <c r="B379" s="651" t="s">
        <v>5460</v>
      </c>
      <c r="C379" s="654" t="s">
        <v>5461</v>
      </c>
      <c r="D379" s="655">
        <v>43513</v>
      </c>
      <c r="E379" s="651" t="s">
        <v>659</v>
      </c>
      <c r="F379" s="651" t="s">
        <v>4193</v>
      </c>
      <c r="G379" s="651"/>
      <c r="H379" s="649" t="s">
        <v>286</v>
      </c>
      <c r="I379" s="649"/>
      <c r="J379" s="209" t="s">
        <v>287</v>
      </c>
      <c r="K379" s="209" t="s">
        <v>16</v>
      </c>
      <c r="L379" s="210">
        <v>331.82</v>
      </c>
    </row>
    <row r="380" spans="1:12" x14ac:dyDescent="0.2">
      <c r="A380" s="652"/>
      <c r="B380" s="651"/>
      <c r="C380" s="654"/>
      <c r="D380" s="655"/>
      <c r="E380" s="651"/>
      <c r="F380" s="651"/>
      <c r="G380" s="651"/>
      <c r="H380" s="649" t="s">
        <v>242</v>
      </c>
      <c r="I380" s="649"/>
      <c r="J380" s="651" t="s">
        <v>287</v>
      </c>
      <c r="K380" s="651" t="s">
        <v>16</v>
      </c>
      <c r="L380" s="648">
        <v>396.11</v>
      </c>
    </row>
    <row r="381" spans="1:12" x14ac:dyDescent="0.2">
      <c r="A381" s="652"/>
      <c r="B381" s="651"/>
      <c r="C381" s="654"/>
      <c r="D381" s="655"/>
      <c r="E381" s="651"/>
      <c r="F381" s="651"/>
      <c r="G381" s="651"/>
      <c r="H381" s="649"/>
      <c r="I381" s="649"/>
      <c r="J381" s="651"/>
      <c r="K381" s="651"/>
      <c r="L381" s="648"/>
    </row>
    <row r="382" spans="1:12" ht="24" x14ac:dyDescent="0.2">
      <c r="A382" s="652"/>
      <c r="B382" s="203" t="s">
        <v>6</v>
      </c>
      <c r="C382" s="207" t="s">
        <v>5</v>
      </c>
      <c r="D382" s="207" t="s">
        <v>288</v>
      </c>
      <c r="E382" s="207" t="s">
        <v>289</v>
      </c>
      <c r="F382" s="650"/>
      <c r="G382" s="650"/>
      <c r="H382" s="649" t="s">
        <v>290</v>
      </c>
      <c r="I382" s="649"/>
      <c r="J382" s="651" t="s">
        <v>287</v>
      </c>
      <c r="K382" s="651" t="s">
        <v>16</v>
      </c>
      <c r="L382" s="648">
        <v>157.93</v>
      </c>
    </row>
    <row r="383" spans="1:12" ht="24" x14ac:dyDescent="0.2">
      <c r="A383" s="652"/>
      <c r="B383" s="209" t="s">
        <v>291</v>
      </c>
      <c r="C383" s="209" t="s">
        <v>4193</v>
      </c>
      <c r="D383" s="211">
        <v>43515</v>
      </c>
      <c r="E383" s="209" t="s">
        <v>4180</v>
      </c>
      <c r="F383" s="650"/>
      <c r="G383" s="650"/>
      <c r="H383" s="649"/>
      <c r="I383" s="649"/>
      <c r="J383" s="651"/>
      <c r="K383" s="651"/>
      <c r="L383" s="648"/>
    </row>
    <row r="384" spans="1:12" ht="24" x14ac:dyDescent="0.2">
      <c r="A384" s="652">
        <v>1870</v>
      </c>
      <c r="B384" s="203" t="s">
        <v>12</v>
      </c>
      <c r="C384" s="207" t="s">
        <v>11</v>
      </c>
      <c r="D384" s="207" t="s">
        <v>280</v>
      </c>
      <c r="E384" s="207" t="s">
        <v>281</v>
      </c>
      <c r="F384" s="653" t="s">
        <v>8</v>
      </c>
      <c r="G384" s="653"/>
      <c r="H384" s="650"/>
      <c r="I384" s="650"/>
      <c r="J384" s="650"/>
      <c r="K384" s="650"/>
      <c r="L384" s="650"/>
    </row>
    <row r="385" spans="1:12" x14ac:dyDescent="0.2">
      <c r="A385" s="652"/>
      <c r="B385" s="651" t="s">
        <v>5462</v>
      </c>
      <c r="C385" s="654" t="s">
        <v>5463</v>
      </c>
      <c r="D385" s="655">
        <v>43374</v>
      </c>
      <c r="E385" s="651" t="s">
        <v>3061</v>
      </c>
      <c r="F385" s="651" t="s">
        <v>5350</v>
      </c>
      <c r="G385" s="651"/>
      <c r="H385" s="649" t="s">
        <v>286</v>
      </c>
      <c r="I385" s="649"/>
      <c r="J385" s="209" t="s">
        <v>287</v>
      </c>
      <c r="K385" s="209" t="s">
        <v>16</v>
      </c>
      <c r="L385" s="210">
        <v>452</v>
      </c>
    </row>
    <row r="386" spans="1:12" x14ac:dyDescent="0.2">
      <c r="A386" s="652"/>
      <c r="B386" s="651"/>
      <c r="C386" s="654"/>
      <c r="D386" s="655"/>
      <c r="E386" s="651"/>
      <c r="F386" s="651"/>
      <c r="G386" s="651"/>
      <c r="H386" s="649" t="s">
        <v>242</v>
      </c>
      <c r="I386" s="649"/>
      <c r="J386" s="651" t="s">
        <v>287</v>
      </c>
      <c r="K386" s="651" t="s">
        <v>16</v>
      </c>
      <c r="L386" s="648">
        <v>1159</v>
      </c>
    </row>
    <row r="387" spans="1:12" x14ac:dyDescent="0.2">
      <c r="A387" s="652"/>
      <c r="B387" s="651"/>
      <c r="C387" s="654"/>
      <c r="D387" s="655"/>
      <c r="E387" s="651"/>
      <c r="F387" s="651"/>
      <c r="G387" s="651"/>
      <c r="H387" s="649"/>
      <c r="I387" s="649"/>
      <c r="J387" s="651"/>
      <c r="K387" s="651"/>
      <c r="L387" s="648"/>
    </row>
    <row r="388" spans="1:12" ht="24" x14ac:dyDescent="0.2">
      <c r="A388" s="652"/>
      <c r="B388" s="203" t="s">
        <v>6</v>
      </c>
      <c r="C388" s="207" t="s">
        <v>5</v>
      </c>
      <c r="D388" s="207" t="s">
        <v>288</v>
      </c>
      <c r="E388" s="207" t="s">
        <v>289</v>
      </c>
      <c r="F388" s="650"/>
      <c r="G388" s="650"/>
      <c r="H388" s="649" t="s">
        <v>290</v>
      </c>
      <c r="I388" s="649"/>
      <c r="J388" s="651" t="s">
        <v>287</v>
      </c>
      <c r="K388" s="651" t="s">
        <v>16</v>
      </c>
      <c r="L388" s="648">
        <v>10.9</v>
      </c>
    </row>
    <row r="389" spans="1:12" ht="24" x14ac:dyDescent="0.2">
      <c r="A389" s="652"/>
      <c r="B389" s="209" t="s">
        <v>439</v>
      </c>
      <c r="C389" s="209" t="s">
        <v>5350</v>
      </c>
      <c r="D389" s="211">
        <v>43386</v>
      </c>
      <c r="E389" s="209" t="s">
        <v>2421</v>
      </c>
      <c r="F389" s="650"/>
      <c r="G389" s="650"/>
      <c r="H389" s="649"/>
      <c r="I389" s="649"/>
      <c r="J389" s="651"/>
      <c r="K389" s="651"/>
      <c r="L389" s="648"/>
    </row>
    <row r="390" spans="1:12" ht="24" x14ac:dyDescent="0.2">
      <c r="A390" s="652">
        <v>1871</v>
      </c>
      <c r="B390" s="203" t="s">
        <v>12</v>
      </c>
      <c r="C390" s="207" t="s">
        <v>11</v>
      </c>
      <c r="D390" s="207" t="s">
        <v>280</v>
      </c>
      <c r="E390" s="207" t="s">
        <v>281</v>
      </c>
      <c r="F390" s="653" t="s">
        <v>8</v>
      </c>
      <c r="G390" s="653"/>
      <c r="H390" s="650"/>
      <c r="I390" s="650"/>
      <c r="J390" s="650"/>
      <c r="K390" s="650"/>
      <c r="L390" s="650"/>
    </row>
    <row r="391" spans="1:12" x14ac:dyDescent="0.2">
      <c r="A391" s="652"/>
      <c r="B391" s="651" t="s">
        <v>5462</v>
      </c>
      <c r="C391" s="654" t="s">
        <v>5463</v>
      </c>
      <c r="D391" s="655">
        <v>43374</v>
      </c>
      <c r="E391" s="651" t="s">
        <v>3061</v>
      </c>
      <c r="F391" s="651" t="s">
        <v>3062</v>
      </c>
      <c r="G391" s="651"/>
      <c r="H391" s="649" t="s">
        <v>286</v>
      </c>
      <c r="I391" s="649"/>
      <c r="J391" s="209" t="s">
        <v>287</v>
      </c>
      <c r="K391" s="209" t="s">
        <v>16</v>
      </c>
      <c r="L391" s="210">
        <v>465.66</v>
      </c>
    </row>
    <row r="392" spans="1:12" x14ac:dyDescent="0.2">
      <c r="A392" s="652"/>
      <c r="B392" s="651"/>
      <c r="C392" s="654"/>
      <c r="D392" s="655"/>
      <c r="E392" s="651"/>
      <c r="F392" s="651"/>
      <c r="G392" s="651"/>
      <c r="H392" s="649" t="s">
        <v>242</v>
      </c>
      <c r="I392" s="649"/>
      <c r="J392" s="651" t="s">
        <v>287</v>
      </c>
      <c r="K392" s="651" t="s">
        <v>287</v>
      </c>
      <c r="L392" s="648">
        <v>0</v>
      </c>
    </row>
    <row r="393" spans="1:12" x14ac:dyDescent="0.2">
      <c r="A393" s="652"/>
      <c r="B393" s="651"/>
      <c r="C393" s="654"/>
      <c r="D393" s="655"/>
      <c r="E393" s="651"/>
      <c r="F393" s="651"/>
      <c r="G393" s="651"/>
      <c r="H393" s="649"/>
      <c r="I393" s="649"/>
      <c r="J393" s="651"/>
      <c r="K393" s="651"/>
      <c r="L393" s="648"/>
    </row>
    <row r="394" spans="1:12" ht="24" x14ac:dyDescent="0.2">
      <c r="A394" s="652"/>
      <c r="B394" s="203" t="s">
        <v>6</v>
      </c>
      <c r="C394" s="207" t="s">
        <v>5</v>
      </c>
      <c r="D394" s="207" t="s">
        <v>288</v>
      </c>
      <c r="E394" s="207" t="s">
        <v>289</v>
      </c>
      <c r="F394" s="650"/>
      <c r="G394" s="650"/>
      <c r="H394" s="649" t="s">
        <v>290</v>
      </c>
      <c r="I394" s="649"/>
      <c r="J394" s="651" t="s">
        <v>287</v>
      </c>
      <c r="K394" s="651" t="s">
        <v>287</v>
      </c>
      <c r="L394" s="648">
        <v>0</v>
      </c>
    </row>
    <row r="395" spans="1:12" ht="24" x14ac:dyDescent="0.2">
      <c r="A395" s="652"/>
      <c r="B395" s="209" t="s">
        <v>439</v>
      </c>
      <c r="C395" s="209" t="s">
        <v>3062</v>
      </c>
      <c r="D395" s="211">
        <v>43386</v>
      </c>
      <c r="E395" s="209" t="s">
        <v>2421</v>
      </c>
      <c r="F395" s="650"/>
      <c r="G395" s="650"/>
      <c r="H395" s="649"/>
      <c r="I395" s="649"/>
      <c r="J395" s="651"/>
      <c r="K395" s="651"/>
      <c r="L395" s="648"/>
    </row>
    <row r="396" spans="1:12" ht="24" x14ac:dyDescent="0.2">
      <c r="A396" s="652">
        <v>1872</v>
      </c>
      <c r="B396" s="203" t="s">
        <v>12</v>
      </c>
      <c r="C396" s="207" t="s">
        <v>11</v>
      </c>
      <c r="D396" s="207" t="s">
        <v>280</v>
      </c>
      <c r="E396" s="207" t="s">
        <v>281</v>
      </c>
      <c r="F396" s="653" t="s">
        <v>8</v>
      </c>
      <c r="G396" s="653"/>
      <c r="H396" s="650"/>
      <c r="I396" s="650"/>
      <c r="J396" s="650"/>
      <c r="K396" s="650"/>
      <c r="L396" s="650"/>
    </row>
    <row r="397" spans="1:12" x14ac:dyDescent="0.2">
      <c r="A397" s="652"/>
      <c r="B397" s="651" t="s">
        <v>5462</v>
      </c>
      <c r="C397" s="654" t="s">
        <v>5463</v>
      </c>
      <c r="D397" s="655">
        <v>43374</v>
      </c>
      <c r="E397" s="651" t="s">
        <v>3061</v>
      </c>
      <c r="F397" s="651" t="s">
        <v>5464</v>
      </c>
      <c r="G397" s="651"/>
      <c r="H397" s="649" t="s">
        <v>286</v>
      </c>
      <c r="I397" s="649"/>
      <c r="J397" s="209" t="s">
        <v>287</v>
      </c>
      <c r="K397" s="209" t="s">
        <v>16</v>
      </c>
      <c r="L397" s="210">
        <v>708</v>
      </c>
    </row>
    <row r="398" spans="1:12" x14ac:dyDescent="0.2">
      <c r="A398" s="652"/>
      <c r="B398" s="651"/>
      <c r="C398" s="654"/>
      <c r="D398" s="655"/>
      <c r="E398" s="651"/>
      <c r="F398" s="651"/>
      <c r="G398" s="651"/>
      <c r="H398" s="649" t="s">
        <v>242</v>
      </c>
      <c r="I398" s="649"/>
      <c r="J398" s="651" t="s">
        <v>287</v>
      </c>
      <c r="K398" s="651" t="s">
        <v>16</v>
      </c>
      <c r="L398" s="648">
        <v>39.909999999999997</v>
      </c>
    </row>
    <row r="399" spans="1:12" x14ac:dyDescent="0.2">
      <c r="A399" s="652"/>
      <c r="B399" s="651"/>
      <c r="C399" s="654"/>
      <c r="D399" s="655"/>
      <c r="E399" s="651"/>
      <c r="F399" s="651"/>
      <c r="G399" s="651"/>
      <c r="H399" s="649"/>
      <c r="I399" s="649"/>
      <c r="J399" s="651"/>
      <c r="K399" s="651"/>
      <c r="L399" s="648"/>
    </row>
    <row r="400" spans="1:12" ht="24" x14ac:dyDescent="0.2">
      <c r="A400" s="652"/>
      <c r="B400" s="203" t="s">
        <v>6</v>
      </c>
      <c r="C400" s="207" t="s">
        <v>5</v>
      </c>
      <c r="D400" s="207" t="s">
        <v>288</v>
      </c>
      <c r="E400" s="207" t="s">
        <v>289</v>
      </c>
      <c r="F400" s="650"/>
      <c r="G400" s="650"/>
      <c r="H400" s="649" t="s">
        <v>290</v>
      </c>
      <c r="I400" s="649"/>
      <c r="J400" s="651" t="s">
        <v>287</v>
      </c>
      <c r="K400" s="651" t="s">
        <v>16</v>
      </c>
      <c r="L400" s="648">
        <v>16.350000000000001</v>
      </c>
    </row>
    <row r="401" spans="1:12" ht="24" x14ac:dyDescent="0.2">
      <c r="A401" s="652"/>
      <c r="B401" s="209" t="s">
        <v>439</v>
      </c>
      <c r="C401" s="209" t="s">
        <v>5464</v>
      </c>
      <c r="D401" s="211">
        <v>43386</v>
      </c>
      <c r="E401" s="209" t="s">
        <v>2421</v>
      </c>
      <c r="F401" s="650"/>
      <c r="G401" s="650"/>
      <c r="H401" s="649"/>
      <c r="I401" s="649"/>
      <c r="J401" s="651"/>
      <c r="K401" s="651"/>
      <c r="L401" s="648"/>
    </row>
    <row r="402" spans="1:12" ht="24" x14ac:dyDescent="0.2">
      <c r="A402" s="652">
        <v>1873</v>
      </c>
      <c r="B402" s="203" t="s">
        <v>12</v>
      </c>
      <c r="C402" s="207" t="s">
        <v>11</v>
      </c>
      <c r="D402" s="207" t="s">
        <v>280</v>
      </c>
      <c r="E402" s="207" t="s">
        <v>281</v>
      </c>
      <c r="F402" s="653" t="s">
        <v>8</v>
      </c>
      <c r="G402" s="653"/>
      <c r="H402" s="650"/>
      <c r="I402" s="650"/>
      <c r="J402" s="650"/>
      <c r="K402" s="650"/>
      <c r="L402" s="650"/>
    </row>
    <row r="403" spans="1:12" x14ac:dyDescent="0.2">
      <c r="A403" s="652"/>
      <c r="B403" s="651" t="s">
        <v>5462</v>
      </c>
      <c r="C403" s="654" t="s">
        <v>5465</v>
      </c>
      <c r="D403" s="655">
        <v>43400</v>
      </c>
      <c r="E403" s="651" t="s">
        <v>2085</v>
      </c>
      <c r="F403" s="651" t="s">
        <v>3143</v>
      </c>
      <c r="G403" s="651"/>
      <c r="H403" s="649" t="s">
        <v>286</v>
      </c>
      <c r="I403" s="649"/>
      <c r="J403" s="209" t="s">
        <v>287</v>
      </c>
      <c r="K403" s="209" t="s">
        <v>16</v>
      </c>
      <c r="L403" s="210">
        <v>400</v>
      </c>
    </row>
    <row r="404" spans="1:12" x14ac:dyDescent="0.2">
      <c r="A404" s="652"/>
      <c r="B404" s="651"/>
      <c r="C404" s="654"/>
      <c r="D404" s="655"/>
      <c r="E404" s="651"/>
      <c r="F404" s="651"/>
      <c r="G404" s="651"/>
      <c r="H404" s="649" t="s">
        <v>242</v>
      </c>
      <c r="I404" s="649"/>
      <c r="J404" s="651" t="s">
        <v>287</v>
      </c>
      <c r="K404" s="651" t="s">
        <v>287</v>
      </c>
      <c r="L404" s="648">
        <v>0</v>
      </c>
    </row>
    <row r="405" spans="1:12" x14ac:dyDescent="0.2">
      <c r="A405" s="652"/>
      <c r="B405" s="651"/>
      <c r="C405" s="654"/>
      <c r="D405" s="655"/>
      <c r="E405" s="651"/>
      <c r="F405" s="651"/>
      <c r="G405" s="651"/>
      <c r="H405" s="649"/>
      <c r="I405" s="649"/>
      <c r="J405" s="651"/>
      <c r="K405" s="651"/>
      <c r="L405" s="648"/>
    </row>
    <row r="406" spans="1:12" ht="24" x14ac:dyDescent="0.2">
      <c r="A406" s="652"/>
      <c r="B406" s="203" t="s">
        <v>6</v>
      </c>
      <c r="C406" s="207" t="s">
        <v>5</v>
      </c>
      <c r="D406" s="207" t="s">
        <v>288</v>
      </c>
      <c r="E406" s="207" t="s">
        <v>289</v>
      </c>
      <c r="F406" s="650"/>
      <c r="G406" s="650"/>
      <c r="H406" s="649" t="s">
        <v>290</v>
      </c>
      <c r="I406" s="649"/>
      <c r="J406" s="651" t="s">
        <v>287</v>
      </c>
      <c r="K406" s="651" t="s">
        <v>16</v>
      </c>
      <c r="L406" s="648">
        <v>850</v>
      </c>
    </row>
    <row r="407" spans="1:12" ht="24" x14ac:dyDescent="0.2">
      <c r="A407" s="652"/>
      <c r="B407" s="209" t="s">
        <v>439</v>
      </c>
      <c r="C407" s="209" t="s">
        <v>3143</v>
      </c>
      <c r="D407" s="211">
        <v>43412</v>
      </c>
      <c r="E407" s="209" t="s">
        <v>5466</v>
      </c>
      <c r="F407" s="650"/>
      <c r="G407" s="650"/>
      <c r="H407" s="649"/>
      <c r="I407" s="649"/>
      <c r="J407" s="651"/>
      <c r="K407" s="651"/>
      <c r="L407" s="648"/>
    </row>
    <row r="408" spans="1:12" ht="24" x14ac:dyDescent="0.2">
      <c r="A408" s="652">
        <v>1874</v>
      </c>
      <c r="B408" s="203" t="s">
        <v>12</v>
      </c>
      <c r="C408" s="207" t="s">
        <v>11</v>
      </c>
      <c r="D408" s="207" t="s">
        <v>280</v>
      </c>
      <c r="E408" s="207" t="s">
        <v>281</v>
      </c>
      <c r="F408" s="653" t="s">
        <v>8</v>
      </c>
      <c r="G408" s="653"/>
      <c r="H408" s="650"/>
      <c r="I408" s="650"/>
      <c r="J408" s="650"/>
      <c r="K408" s="650"/>
      <c r="L408" s="650"/>
    </row>
    <row r="409" spans="1:12" x14ac:dyDescent="0.2">
      <c r="A409" s="652"/>
      <c r="B409" s="651" t="s">
        <v>5462</v>
      </c>
      <c r="C409" s="654" t="s">
        <v>5465</v>
      </c>
      <c r="D409" s="655">
        <v>43400</v>
      </c>
      <c r="E409" s="651" t="s">
        <v>2085</v>
      </c>
      <c r="F409" s="651" t="s">
        <v>5350</v>
      </c>
      <c r="G409" s="651"/>
      <c r="H409" s="649" t="s">
        <v>286</v>
      </c>
      <c r="I409" s="649"/>
      <c r="J409" s="209" t="s">
        <v>287</v>
      </c>
      <c r="K409" s="209" t="s">
        <v>16</v>
      </c>
      <c r="L409" s="210">
        <v>478</v>
      </c>
    </row>
    <row r="410" spans="1:12" x14ac:dyDescent="0.2">
      <c r="A410" s="652"/>
      <c r="B410" s="651"/>
      <c r="C410" s="654"/>
      <c r="D410" s="655"/>
      <c r="E410" s="651"/>
      <c r="F410" s="651"/>
      <c r="G410" s="651"/>
      <c r="H410" s="649" t="s">
        <v>242</v>
      </c>
      <c r="I410" s="649"/>
      <c r="J410" s="651" t="s">
        <v>287</v>
      </c>
      <c r="K410" s="651" t="s">
        <v>16</v>
      </c>
      <c r="L410" s="648">
        <v>758</v>
      </c>
    </row>
    <row r="411" spans="1:12" x14ac:dyDescent="0.2">
      <c r="A411" s="652"/>
      <c r="B411" s="651"/>
      <c r="C411" s="654"/>
      <c r="D411" s="655"/>
      <c r="E411" s="651"/>
      <c r="F411" s="651"/>
      <c r="G411" s="651"/>
      <c r="H411" s="649"/>
      <c r="I411" s="649"/>
      <c r="J411" s="651"/>
      <c r="K411" s="651"/>
      <c r="L411" s="648"/>
    </row>
    <row r="412" spans="1:12" ht="24" x14ac:dyDescent="0.2">
      <c r="A412" s="652"/>
      <c r="B412" s="203" t="s">
        <v>6</v>
      </c>
      <c r="C412" s="207" t="s">
        <v>5</v>
      </c>
      <c r="D412" s="207" t="s">
        <v>288</v>
      </c>
      <c r="E412" s="207" t="s">
        <v>289</v>
      </c>
      <c r="F412" s="650"/>
      <c r="G412" s="650"/>
      <c r="H412" s="649" t="s">
        <v>290</v>
      </c>
      <c r="I412" s="649"/>
      <c r="J412" s="651" t="s">
        <v>287</v>
      </c>
      <c r="K412" s="651" t="s">
        <v>16</v>
      </c>
      <c r="L412" s="648">
        <v>10.9</v>
      </c>
    </row>
    <row r="413" spans="1:12" ht="24" x14ac:dyDescent="0.2">
      <c r="A413" s="652"/>
      <c r="B413" s="209" t="s">
        <v>439</v>
      </c>
      <c r="C413" s="209" t="s">
        <v>5350</v>
      </c>
      <c r="D413" s="211">
        <v>43412</v>
      </c>
      <c r="E413" s="209" t="s">
        <v>5466</v>
      </c>
      <c r="F413" s="650"/>
      <c r="G413" s="650"/>
      <c r="H413" s="649"/>
      <c r="I413" s="649"/>
      <c r="J413" s="651"/>
      <c r="K413" s="651"/>
      <c r="L413" s="648"/>
    </row>
    <row r="414" spans="1:12" ht="24" x14ac:dyDescent="0.2">
      <c r="A414" s="652">
        <v>1875</v>
      </c>
      <c r="B414" s="203" t="s">
        <v>12</v>
      </c>
      <c r="C414" s="207" t="s">
        <v>11</v>
      </c>
      <c r="D414" s="207" t="s">
        <v>280</v>
      </c>
      <c r="E414" s="207" t="s">
        <v>281</v>
      </c>
      <c r="F414" s="653" t="s">
        <v>8</v>
      </c>
      <c r="G414" s="653"/>
      <c r="H414" s="650"/>
      <c r="I414" s="650"/>
      <c r="J414" s="650"/>
      <c r="K414" s="650"/>
      <c r="L414" s="650"/>
    </row>
    <row r="415" spans="1:12" x14ac:dyDescent="0.2">
      <c r="A415" s="652"/>
      <c r="B415" s="651" t="s">
        <v>5462</v>
      </c>
      <c r="C415" s="654" t="s">
        <v>5465</v>
      </c>
      <c r="D415" s="655">
        <v>43400</v>
      </c>
      <c r="E415" s="651" t="s">
        <v>2085</v>
      </c>
      <c r="F415" s="651" t="s">
        <v>5467</v>
      </c>
      <c r="G415" s="651"/>
      <c r="H415" s="649" t="s">
        <v>286</v>
      </c>
      <c r="I415" s="649"/>
      <c r="J415" s="209" t="s">
        <v>287</v>
      </c>
      <c r="K415" s="209" t="s">
        <v>16</v>
      </c>
      <c r="L415" s="210">
        <v>717</v>
      </c>
    </row>
    <row r="416" spans="1:12" x14ac:dyDescent="0.2">
      <c r="A416" s="652"/>
      <c r="B416" s="651"/>
      <c r="C416" s="654"/>
      <c r="D416" s="655"/>
      <c r="E416" s="651"/>
      <c r="F416" s="651"/>
      <c r="G416" s="651"/>
      <c r="H416" s="649" t="s">
        <v>242</v>
      </c>
      <c r="I416" s="649"/>
      <c r="J416" s="651" t="s">
        <v>287</v>
      </c>
      <c r="K416" s="651" t="s">
        <v>287</v>
      </c>
      <c r="L416" s="648">
        <v>0</v>
      </c>
    </row>
    <row r="417" spans="1:12" x14ac:dyDescent="0.2">
      <c r="A417" s="652"/>
      <c r="B417" s="651"/>
      <c r="C417" s="654"/>
      <c r="D417" s="655"/>
      <c r="E417" s="651"/>
      <c r="F417" s="651"/>
      <c r="G417" s="651"/>
      <c r="H417" s="649"/>
      <c r="I417" s="649"/>
      <c r="J417" s="651"/>
      <c r="K417" s="651"/>
      <c r="L417" s="648"/>
    </row>
    <row r="418" spans="1:12" ht="24" x14ac:dyDescent="0.2">
      <c r="A418" s="652"/>
      <c r="B418" s="203" t="s">
        <v>6</v>
      </c>
      <c r="C418" s="207" t="s">
        <v>5</v>
      </c>
      <c r="D418" s="207" t="s">
        <v>288</v>
      </c>
      <c r="E418" s="207" t="s">
        <v>289</v>
      </c>
      <c r="F418" s="650"/>
      <c r="G418" s="650"/>
      <c r="H418" s="649" t="s">
        <v>290</v>
      </c>
      <c r="I418" s="649"/>
      <c r="J418" s="651" t="s">
        <v>287</v>
      </c>
      <c r="K418" s="651" t="s">
        <v>16</v>
      </c>
      <c r="L418" s="648">
        <v>10.9</v>
      </c>
    </row>
    <row r="419" spans="1:12" ht="24" x14ac:dyDescent="0.2">
      <c r="A419" s="652"/>
      <c r="B419" s="209" t="s">
        <v>439</v>
      </c>
      <c r="C419" s="209" t="s">
        <v>5467</v>
      </c>
      <c r="D419" s="211">
        <v>43412</v>
      </c>
      <c r="E419" s="209" t="s">
        <v>5466</v>
      </c>
      <c r="F419" s="650"/>
      <c r="G419" s="650"/>
      <c r="H419" s="649"/>
      <c r="I419" s="649"/>
      <c r="J419" s="651"/>
      <c r="K419" s="651"/>
      <c r="L419" s="648"/>
    </row>
    <row r="420" spans="1:12" ht="24" x14ac:dyDescent="0.2">
      <c r="A420" s="652">
        <v>1876</v>
      </c>
      <c r="B420" s="203" t="s">
        <v>12</v>
      </c>
      <c r="C420" s="207" t="s">
        <v>11</v>
      </c>
      <c r="D420" s="207" t="s">
        <v>280</v>
      </c>
      <c r="E420" s="207" t="s">
        <v>281</v>
      </c>
      <c r="F420" s="653" t="s">
        <v>8</v>
      </c>
      <c r="G420" s="653"/>
      <c r="H420" s="650"/>
      <c r="I420" s="650"/>
      <c r="J420" s="650"/>
      <c r="K420" s="650"/>
      <c r="L420" s="650"/>
    </row>
    <row r="421" spans="1:12" x14ac:dyDescent="0.2">
      <c r="A421" s="652"/>
      <c r="B421" s="651" t="s">
        <v>5462</v>
      </c>
      <c r="C421" s="654" t="s">
        <v>5468</v>
      </c>
      <c r="D421" s="655">
        <v>43550</v>
      </c>
      <c r="E421" s="651" t="s">
        <v>473</v>
      </c>
      <c r="F421" s="651" t="s">
        <v>753</v>
      </c>
      <c r="G421" s="651"/>
      <c r="H421" s="649" t="s">
        <v>286</v>
      </c>
      <c r="I421" s="649"/>
      <c r="J421" s="209" t="s">
        <v>287</v>
      </c>
      <c r="K421" s="209" t="s">
        <v>16</v>
      </c>
      <c r="L421" s="210">
        <v>372</v>
      </c>
    </row>
    <row r="422" spans="1:12" x14ac:dyDescent="0.2">
      <c r="A422" s="652"/>
      <c r="B422" s="651"/>
      <c r="C422" s="654"/>
      <c r="D422" s="655"/>
      <c r="E422" s="651"/>
      <c r="F422" s="651"/>
      <c r="G422" s="651"/>
      <c r="H422" s="649" t="s">
        <v>242</v>
      </c>
      <c r="I422" s="649"/>
      <c r="J422" s="651" t="s">
        <v>287</v>
      </c>
      <c r="K422" s="651" t="s">
        <v>16</v>
      </c>
      <c r="L422" s="648">
        <v>287.95999999999998</v>
      </c>
    </row>
    <row r="423" spans="1:12" x14ac:dyDescent="0.2">
      <c r="A423" s="652"/>
      <c r="B423" s="651"/>
      <c r="C423" s="654"/>
      <c r="D423" s="655"/>
      <c r="E423" s="651"/>
      <c r="F423" s="651"/>
      <c r="G423" s="651"/>
      <c r="H423" s="649"/>
      <c r="I423" s="649"/>
      <c r="J423" s="651"/>
      <c r="K423" s="651"/>
      <c r="L423" s="648"/>
    </row>
    <row r="424" spans="1:12" ht="24" x14ac:dyDescent="0.2">
      <c r="A424" s="652"/>
      <c r="B424" s="203" t="s">
        <v>6</v>
      </c>
      <c r="C424" s="207" t="s">
        <v>5</v>
      </c>
      <c r="D424" s="207" t="s">
        <v>288</v>
      </c>
      <c r="E424" s="207" t="s">
        <v>289</v>
      </c>
      <c r="F424" s="650"/>
      <c r="G424" s="650"/>
      <c r="H424" s="649" t="s">
        <v>290</v>
      </c>
      <c r="I424" s="649"/>
      <c r="J424" s="651" t="s">
        <v>287</v>
      </c>
      <c r="K424" s="651" t="s">
        <v>287</v>
      </c>
      <c r="L424" s="648">
        <v>0</v>
      </c>
    </row>
    <row r="425" spans="1:12" ht="24" x14ac:dyDescent="0.2">
      <c r="A425" s="652"/>
      <c r="B425" s="209" t="s">
        <v>439</v>
      </c>
      <c r="C425" s="209" t="s">
        <v>753</v>
      </c>
      <c r="D425" s="211">
        <v>43552</v>
      </c>
      <c r="E425" s="209" t="s">
        <v>1121</v>
      </c>
      <c r="F425" s="650"/>
      <c r="G425" s="650"/>
      <c r="H425" s="649"/>
      <c r="I425" s="649"/>
      <c r="J425" s="651"/>
      <c r="K425" s="651"/>
      <c r="L425" s="648"/>
    </row>
    <row r="426" spans="1:12" ht="24" x14ac:dyDescent="0.2">
      <c r="A426" s="652">
        <v>1877</v>
      </c>
      <c r="B426" s="203" t="s">
        <v>12</v>
      </c>
      <c r="C426" s="207" t="s">
        <v>11</v>
      </c>
      <c r="D426" s="207" t="s">
        <v>280</v>
      </c>
      <c r="E426" s="207" t="s">
        <v>281</v>
      </c>
      <c r="F426" s="653" t="s">
        <v>8</v>
      </c>
      <c r="G426" s="653"/>
      <c r="H426" s="650"/>
      <c r="I426" s="650"/>
      <c r="J426" s="650"/>
      <c r="K426" s="650"/>
      <c r="L426" s="650"/>
    </row>
    <row r="427" spans="1:12" x14ac:dyDescent="0.2">
      <c r="A427" s="652"/>
      <c r="B427" s="651" t="s">
        <v>5469</v>
      </c>
      <c r="C427" s="654" t="s">
        <v>5470</v>
      </c>
      <c r="D427" s="655">
        <v>43547</v>
      </c>
      <c r="E427" s="651" t="s">
        <v>1522</v>
      </c>
      <c r="F427" s="651" t="s">
        <v>465</v>
      </c>
      <c r="G427" s="651"/>
      <c r="H427" s="649" t="s">
        <v>286</v>
      </c>
      <c r="I427" s="649"/>
      <c r="J427" s="209" t="s">
        <v>16</v>
      </c>
      <c r="K427" s="209" t="s">
        <v>287</v>
      </c>
      <c r="L427" s="210">
        <v>1722</v>
      </c>
    </row>
    <row r="428" spans="1:12" x14ac:dyDescent="0.2">
      <c r="A428" s="652"/>
      <c r="B428" s="651"/>
      <c r="C428" s="654"/>
      <c r="D428" s="655"/>
      <c r="E428" s="651"/>
      <c r="F428" s="651"/>
      <c r="G428" s="651"/>
      <c r="H428" s="649" t="s">
        <v>242</v>
      </c>
      <c r="I428" s="649"/>
      <c r="J428" s="209" t="s">
        <v>287</v>
      </c>
      <c r="K428" s="209" t="s">
        <v>287</v>
      </c>
      <c r="L428" s="210">
        <v>0</v>
      </c>
    </row>
    <row r="429" spans="1:12" ht="24" x14ac:dyDescent="0.2">
      <c r="A429" s="652"/>
      <c r="B429" s="203" t="s">
        <v>6</v>
      </c>
      <c r="C429" s="207" t="s">
        <v>5</v>
      </c>
      <c r="D429" s="207" t="s">
        <v>288</v>
      </c>
      <c r="E429" s="207" t="s">
        <v>289</v>
      </c>
      <c r="F429" s="650"/>
      <c r="G429" s="650"/>
      <c r="H429" s="649" t="s">
        <v>290</v>
      </c>
      <c r="I429" s="649"/>
      <c r="J429" s="651" t="s">
        <v>16</v>
      </c>
      <c r="K429" s="651" t="s">
        <v>287</v>
      </c>
      <c r="L429" s="648">
        <v>60</v>
      </c>
    </row>
    <row r="430" spans="1:12" ht="24" x14ac:dyDescent="0.2">
      <c r="A430" s="652"/>
      <c r="B430" s="209" t="s">
        <v>333</v>
      </c>
      <c r="C430" s="209" t="s">
        <v>465</v>
      </c>
      <c r="D430" s="211">
        <v>43553</v>
      </c>
      <c r="E430" s="209" t="s">
        <v>558</v>
      </c>
      <c r="F430" s="650"/>
      <c r="G430" s="650"/>
      <c r="H430" s="649"/>
      <c r="I430" s="649"/>
      <c r="J430" s="651"/>
      <c r="K430" s="651"/>
      <c r="L430" s="648"/>
    </row>
    <row r="431" spans="1:12" ht="24" x14ac:dyDescent="0.2">
      <c r="A431" s="652">
        <v>1878</v>
      </c>
      <c r="B431" s="203" t="s">
        <v>12</v>
      </c>
      <c r="C431" s="207" t="s">
        <v>11</v>
      </c>
      <c r="D431" s="207" t="s">
        <v>280</v>
      </c>
      <c r="E431" s="207" t="s">
        <v>281</v>
      </c>
      <c r="F431" s="653" t="s">
        <v>8</v>
      </c>
      <c r="G431" s="653"/>
      <c r="H431" s="650"/>
      <c r="I431" s="650"/>
      <c r="J431" s="650"/>
      <c r="K431" s="650"/>
      <c r="L431" s="650"/>
    </row>
    <row r="432" spans="1:12" x14ac:dyDescent="0.2">
      <c r="A432" s="652"/>
      <c r="B432" s="651" t="s">
        <v>5471</v>
      </c>
      <c r="C432" s="654" t="s">
        <v>5472</v>
      </c>
      <c r="D432" s="655">
        <v>43410</v>
      </c>
      <c r="E432" s="651" t="s">
        <v>331</v>
      </c>
      <c r="F432" s="651" t="s">
        <v>1984</v>
      </c>
      <c r="G432" s="651"/>
      <c r="H432" s="649" t="s">
        <v>286</v>
      </c>
      <c r="I432" s="649"/>
      <c r="J432" s="209" t="s">
        <v>287</v>
      </c>
      <c r="K432" s="209" t="s">
        <v>16</v>
      </c>
      <c r="L432" s="210">
        <v>659.9</v>
      </c>
    </row>
    <row r="433" spans="1:12" x14ac:dyDescent="0.2">
      <c r="A433" s="652"/>
      <c r="B433" s="651"/>
      <c r="C433" s="654"/>
      <c r="D433" s="655"/>
      <c r="E433" s="651"/>
      <c r="F433" s="651"/>
      <c r="G433" s="651"/>
      <c r="H433" s="649" t="s">
        <v>242</v>
      </c>
      <c r="I433" s="649"/>
      <c r="J433" s="209" t="s">
        <v>287</v>
      </c>
      <c r="K433" s="209" t="s">
        <v>16</v>
      </c>
      <c r="L433" s="210">
        <v>326.56</v>
      </c>
    </row>
    <row r="434" spans="1:12" ht="24" x14ac:dyDescent="0.2">
      <c r="A434" s="652"/>
      <c r="B434" s="203" t="s">
        <v>6</v>
      </c>
      <c r="C434" s="207" t="s">
        <v>5</v>
      </c>
      <c r="D434" s="207" t="s">
        <v>288</v>
      </c>
      <c r="E434" s="207" t="s">
        <v>289</v>
      </c>
      <c r="F434" s="650"/>
      <c r="G434" s="650"/>
      <c r="H434" s="649" t="s">
        <v>290</v>
      </c>
      <c r="I434" s="649"/>
      <c r="J434" s="651" t="s">
        <v>287</v>
      </c>
      <c r="K434" s="651" t="s">
        <v>16</v>
      </c>
      <c r="L434" s="648">
        <v>100</v>
      </c>
    </row>
    <row r="435" spans="1:12" ht="24" x14ac:dyDescent="0.2">
      <c r="A435" s="652"/>
      <c r="B435" s="209" t="s">
        <v>291</v>
      </c>
      <c r="C435" s="209" t="s">
        <v>1984</v>
      </c>
      <c r="D435" s="211">
        <v>43412</v>
      </c>
      <c r="E435" s="209" t="s">
        <v>2770</v>
      </c>
      <c r="F435" s="650"/>
      <c r="G435" s="650"/>
      <c r="H435" s="649"/>
      <c r="I435" s="649"/>
      <c r="J435" s="651"/>
      <c r="K435" s="651"/>
      <c r="L435" s="648"/>
    </row>
    <row r="436" spans="1:12" ht="24" x14ac:dyDescent="0.2">
      <c r="A436" s="652">
        <v>1879</v>
      </c>
      <c r="B436" s="203" t="s">
        <v>12</v>
      </c>
      <c r="C436" s="207" t="s">
        <v>11</v>
      </c>
      <c r="D436" s="207" t="s">
        <v>280</v>
      </c>
      <c r="E436" s="207" t="s">
        <v>281</v>
      </c>
      <c r="F436" s="653" t="s">
        <v>8</v>
      </c>
      <c r="G436" s="653"/>
      <c r="H436" s="650"/>
      <c r="I436" s="650"/>
      <c r="J436" s="650"/>
      <c r="K436" s="650"/>
      <c r="L436" s="650"/>
    </row>
    <row r="437" spans="1:12" x14ac:dyDescent="0.2">
      <c r="A437" s="652"/>
      <c r="B437" s="651" t="s">
        <v>5471</v>
      </c>
      <c r="C437" s="654" t="s">
        <v>5473</v>
      </c>
      <c r="D437" s="655">
        <v>43495</v>
      </c>
      <c r="E437" s="651" t="s">
        <v>373</v>
      </c>
      <c r="F437" s="651" t="s">
        <v>374</v>
      </c>
      <c r="G437" s="651"/>
      <c r="H437" s="649" t="s">
        <v>286</v>
      </c>
      <c r="I437" s="649"/>
      <c r="J437" s="209" t="s">
        <v>287</v>
      </c>
      <c r="K437" s="209" t="s">
        <v>16</v>
      </c>
      <c r="L437" s="210">
        <v>378.01</v>
      </c>
    </row>
    <row r="438" spans="1:12" x14ac:dyDescent="0.2">
      <c r="A438" s="652"/>
      <c r="B438" s="651"/>
      <c r="C438" s="654"/>
      <c r="D438" s="655"/>
      <c r="E438" s="651"/>
      <c r="F438" s="651"/>
      <c r="G438" s="651"/>
      <c r="H438" s="649" t="s">
        <v>242</v>
      </c>
      <c r="I438" s="649"/>
      <c r="J438" s="209" t="s">
        <v>287</v>
      </c>
      <c r="K438" s="209" t="s">
        <v>16</v>
      </c>
      <c r="L438" s="210">
        <v>98</v>
      </c>
    </row>
    <row r="439" spans="1:12" ht="24" x14ac:dyDescent="0.2">
      <c r="A439" s="652"/>
      <c r="B439" s="203" t="s">
        <v>6</v>
      </c>
      <c r="C439" s="207" t="s">
        <v>5</v>
      </c>
      <c r="D439" s="207" t="s">
        <v>288</v>
      </c>
      <c r="E439" s="207" t="s">
        <v>289</v>
      </c>
      <c r="F439" s="650"/>
      <c r="G439" s="650"/>
      <c r="H439" s="649" t="s">
        <v>290</v>
      </c>
      <c r="I439" s="649"/>
      <c r="J439" s="651" t="s">
        <v>287</v>
      </c>
      <c r="K439" s="651" t="s">
        <v>16</v>
      </c>
      <c r="L439" s="648">
        <v>30</v>
      </c>
    </row>
    <row r="440" spans="1:12" ht="24" x14ac:dyDescent="0.2">
      <c r="A440" s="652"/>
      <c r="B440" s="209" t="s">
        <v>291</v>
      </c>
      <c r="C440" s="209" t="s">
        <v>374</v>
      </c>
      <c r="D440" s="211">
        <v>43496</v>
      </c>
      <c r="E440" s="209" t="s">
        <v>5474</v>
      </c>
      <c r="F440" s="650"/>
      <c r="G440" s="650"/>
      <c r="H440" s="649"/>
      <c r="I440" s="649"/>
      <c r="J440" s="651"/>
      <c r="K440" s="651"/>
      <c r="L440" s="648"/>
    </row>
    <row r="441" spans="1:12" ht="24" x14ac:dyDescent="0.2">
      <c r="A441" s="652">
        <v>1880</v>
      </c>
      <c r="B441" s="203" t="s">
        <v>12</v>
      </c>
      <c r="C441" s="207" t="s">
        <v>11</v>
      </c>
      <c r="D441" s="207" t="s">
        <v>280</v>
      </c>
      <c r="E441" s="207" t="s">
        <v>281</v>
      </c>
      <c r="F441" s="653" t="s">
        <v>8</v>
      </c>
      <c r="G441" s="653"/>
      <c r="H441" s="650"/>
      <c r="I441" s="650"/>
      <c r="J441" s="650"/>
      <c r="K441" s="650"/>
      <c r="L441" s="650"/>
    </row>
    <row r="442" spans="1:12" x14ac:dyDescent="0.2">
      <c r="A442" s="652"/>
      <c r="B442" s="651" t="s">
        <v>5475</v>
      </c>
      <c r="C442" s="654" t="s">
        <v>5476</v>
      </c>
      <c r="D442" s="655">
        <v>43380</v>
      </c>
      <c r="E442" s="651" t="s">
        <v>1003</v>
      </c>
      <c r="F442" s="651" t="s">
        <v>5477</v>
      </c>
      <c r="G442" s="651"/>
      <c r="H442" s="649" t="s">
        <v>286</v>
      </c>
      <c r="I442" s="649"/>
      <c r="J442" s="209" t="s">
        <v>287</v>
      </c>
      <c r="K442" s="209" t="s">
        <v>16</v>
      </c>
      <c r="L442" s="210">
        <v>770</v>
      </c>
    </row>
    <row r="443" spans="1:12" x14ac:dyDescent="0.2">
      <c r="A443" s="652"/>
      <c r="B443" s="651"/>
      <c r="C443" s="654"/>
      <c r="D443" s="655"/>
      <c r="E443" s="651"/>
      <c r="F443" s="651"/>
      <c r="G443" s="651"/>
      <c r="H443" s="649" t="s">
        <v>242</v>
      </c>
      <c r="I443" s="649"/>
      <c r="J443" s="209" t="s">
        <v>287</v>
      </c>
      <c r="K443" s="209" t="s">
        <v>16</v>
      </c>
      <c r="L443" s="210">
        <v>1000</v>
      </c>
    </row>
    <row r="444" spans="1:12" ht="24" x14ac:dyDescent="0.2">
      <c r="A444" s="652"/>
      <c r="B444" s="203" t="s">
        <v>6</v>
      </c>
      <c r="C444" s="207" t="s">
        <v>5</v>
      </c>
      <c r="D444" s="207" t="s">
        <v>288</v>
      </c>
      <c r="E444" s="207" t="s">
        <v>289</v>
      </c>
      <c r="F444" s="650"/>
      <c r="G444" s="650"/>
      <c r="H444" s="649" t="s">
        <v>290</v>
      </c>
      <c r="I444" s="649"/>
      <c r="J444" s="651" t="s">
        <v>287</v>
      </c>
      <c r="K444" s="651" t="s">
        <v>16</v>
      </c>
      <c r="L444" s="648">
        <v>50</v>
      </c>
    </row>
    <row r="445" spans="1:12" ht="24" x14ac:dyDescent="0.2">
      <c r="A445" s="652"/>
      <c r="B445" s="209" t="s">
        <v>710</v>
      </c>
      <c r="C445" s="209" t="s">
        <v>5477</v>
      </c>
      <c r="D445" s="211">
        <v>43390</v>
      </c>
      <c r="E445" s="209" t="s">
        <v>5478</v>
      </c>
      <c r="F445" s="650"/>
      <c r="G445" s="650"/>
      <c r="H445" s="649"/>
      <c r="I445" s="649"/>
      <c r="J445" s="651"/>
      <c r="K445" s="651"/>
      <c r="L445" s="648"/>
    </row>
    <row r="446" spans="1:12" ht="24" x14ac:dyDescent="0.2">
      <c r="A446" s="652">
        <v>1881</v>
      </c>
      <c r="B446" s="203" t="s">
        <v>12</v>
      </c>
      <c r="C446" s="207" t="s">
        <v>11</v>
      </c>
      <c r="D446" s="207" t="s">
        <v>280</v>
      </c>
      <c r="E446" s="207" t="s">
        <v>281</v>
      </c>
      <c r="F446" s="653" t="s">
        <v>8</v>
      </c>
      <c r="G446" s="653"/>
      <c r="H446" s="650"/>
      <c r="I446" s="650"/>
      <c r="J446" s="650"/>
      <c r="K446" s="650"/>
      <c r="L446" s="650"/>
    </row>
    <row r="447" spans="1:12" x14ac:dyDescent="0.2">
      <c r="A447" s="652"/>
      <c r="B447" s="651" t="s">
        <v>5479</v>
      </c>
      <c r="C447" s="654" t="s">
        <v>5480</v>
      </c>
      <c r="D447" s="655">
        <v>43411</v>
      </c>
      <c r="E447" s="651" t="s">
        <v>306</v>
      </c>
      <c r="F447" s="651" t="s">
        <v>2411</v>
      </c>
      <c r="G447" s="651"/>
      <c r="H447" s="649" t="s">
        <v>286</v>
      </c>
      <c r="I447" s="649"/>
      <c r="J447" s="209" t="s">
        <v>287</v>
      </c>
      <c r="K447" s="209" t="s">
        <v>16</v>
      </c>
      <c r="L447" s="210">
        <v>746.42</v>
      </c>
    </row>
    <row r="448" spans="1:12" x14ac:dyDescent="0.2">
      <c r="A448" s="652"/>
      <c r="B448" s="651"/>
      <c r="C448" s="654"/>
      <c r="D448" s="655"/>
      <c r="E448" s="651"/>
      <c r="F448" s="651"/>
      <c r="G448" s="651"/>
      <c r="H448" s="649" t="s">
        <v>242</v>
      </c>
      <c r="I448" s="649"/>
      <c r="J448" s="209" t="s">
        <v>287</v>
      </c>
      <c r="K448" s="209" t="s">
        <v>16</v>
      </c>
      <c r="L448" s="210">
        <v>402.39</v>
      </c>
    </row>
    <row r="449" spans="1:12" ht="24" x14ac:dyDescent="0.2">
      <c r="A449" s="652"/>
      <c r="B449" s="203" t="s">
        <v>6</v>
      </c>
      <c r="C449" s="207" t="s">
        <v>5</v>
      </c>
      <c r="D449" s="207" t="s">
        <v>288</v>
      </c>
      <c r="E449" s="207" t="s">
        <v>289</v>
      </c>
      <c r="F449" s="650"/>
      <c r="G449" s="650"/>
      <c r="H449" s="649" t="s">
        <v>290</v>
      </c>
      <c r="I449" s="649"/>
      <c r="J449" s="651" t="s">
        <v>287</v>
      </c>
      <c r="K449" s="651" t="s">
        <v>16</v>
      </c>
      <c r="L449" s="648">
        <v>225.9</v>
      </c>
    </row>
    <row r="450" spans="1:12" ht="24" x14ac:dyDescent="0.2">
      <c r="A450" s="652"/>
      <c r="B450" s="209" t="s">
        <v>5339</v>
      </c>
      <c r="C450" s="209" t="s">
        <v>2411</v>
      </c>
      <c r="D450" s="211">
        <v>43413</v>
      </c>
      <c r="E450" s="209" t="s">
        <v>1459</v>
      </c>
      <c r="F450" s="650"/>
      <c r="G450" s="650"/>
      <c r="H450" s="649"/>
      <c r="I450" s="649"/>
      <c r="J450" s="651"/>
      <c r="K450" s="651"/>
      <c r="L450" s="648"/>
    </row>
  </sheetData>
  <mergeCells count="1328">
    <mergeCell ref="B2:L2"/>
    <mergeCell ref="A3:A5"/>
    <mergeCell ref="B3:I4"/>
    <mergeCell ref="B5:L5"/>
    <mergeCell ref="A6:A8"/>
    <mergeCell ref="C6:E6"/>
    <mergeCell ref="G6:G8"/>
    <mergeCell ref="I6:I8"/>
    <mergeCell ref="J6:J8"/>
    <mergeCell ref="D11:D12"/>
    <mergeCell ref="E11:E12"/>
    <mergeCell ref="F11:G12"/>
    <mergeCell ref="H11:I11"/>
    <mergeCell ref="H12:I12"/>
    <mergeCell ref="F13:G14"/>
    <mergeCell ref="H13:I14"/>
    <mergeCell ref="K6:L8"/>
    <mergeCell ref="C7:E7"/>
    <mergeCell ref="C8:E8"/>
    <mergeCell ref="F9:G9"/>
    <mergeCell ref="H9:I9"/>
    <mergeCell ref="A10:A14"/>
    <mergeCell ref="F10:G10"/>
    <mergeCell ref="H10:L10"/>
    <mergeCell ref="B11:B12"/>
    <mergeCell ref="C11:C12"/>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F33:G34"/>
    <mergeCell ref="H33:I34"/>
    <mergeCell ref="J33:J34"/>
    <mergeCell ref="K33:K34"/>
    <mergeCell ref="L33:L34"/>
    <mergeCell ref="A35:A40"/>
    <mergeCell ref="F35:G35"/>
    <mergeCell ref="H35:L35"/>
    <mergeCell ref="B36:B38"/>
    <mergeCell ref="C36:C38"/>
    <mergeCell ref="A30:A34"/>
    <mergeCell ref="F30:G30"/>
    <mergeCell ref="H30:L30"/>
    <mergeCell ref="B31:B32"/>
    <mergeCell ref="C31:C32"/>
    <mergeCell ref="D31:D32"/>
    <mergeCell ref="E31:E32"/>
    <mergeCell ref="F31:G32"/>
    <mergeCell ref="H31:I31"/>
    <mergeCell ref="H32:I32"/>
    <mergeCell ref="A46:A51"/>
    <mergeCell ref="F46:G46"/>
    <mergeCell ref="H46:L46"/>
    <mergeCell ref="B47:B49"/>
    <mergeCell ref="C47:C49"/>
    <mergeCell ref="A41:A45"/>
    <mergeCell ref="F41:G41"/>
    <mergeCell ref="H41:L41"/>
    <mergeCell ref="B42:B43"/>
    <mergeCell ref="C42:C43"/>
    <mergeCell ref="D42:D43"/>
    <mergeCell ref="E42:E43"/>
    <mergeCell ref="F42:G43"/>
    <mergeCell ref="H42:I42"/>
    <mergeCell ref="H43:I43"/>
    <mergeCell ref="K37:K38"/>
    <mergeCell ref="L37:L38"/>
    <mergeCell ref="F39:G40"/>
    <mergeCell ref="H39:I40"/>
    <mergeCell ref="J39:J40"/>
    <mergeCell ref="K39:K40"/>
    <mergeCell ref="L39:L40"/>
    <mergeCell ref="D36:D38"/>
    <mergeCell ref="E36:E38"/>
    <mergeCell ref="F36:G38"/>
    <mergeCell ref="H36:I36"/>
    <mergeCell ref="H37:I38"/>
    <mergeCell ref="J37:J38"/>
    <mergeCell ref="K48:K49"/>
    <mergeCell ref="L48:L49"/>
    <mergeCell ref="F50:G51"/>
    <mergeCell ref="H50:I51"/>
    <mergeCell ref="J50:J51"/>
    <mergeCell ref="K50:K51"/>
    <mergeCell ref="L50:L51"/>
    <mergeCell ref="D47:D49"/>
    <mergeCell ref="E47:E49"/>
    <mergeCell ref="F47:G49"/>
    <mergeCell ref="H47:I47"/>
    <mergeCell ref="H48:I49"/>
    <mergeCell ref="J48:J49"/>
    <mergeCell ref="F44:G45"/>
    <mergeCell ref="H44:I45"/>
    <mergeCell ref="J44:J45"/>
    <mergeCell ref="K44:K45"/>
    <mergeCell ref="L44:L45"/>
    <mergeCell ref="J54:J55"/>
    <mergeCell ref="K54:K55"/>
    <mergeCell ref="L54:L55"/>
    <mergeCell ref="L67:L68"/>
    <mergeCell ref="F56:G57"/>
    <mergeCell ref="H56:I57"/>
    <mergeCell ref="J56:J57"/>
    <mergeCell ref="K56:K57"/>
    <mergeCell ref="L56:L57"/>
    <mergeCell ref="A52:A57"/>
    <mergeCell ref="F52:G52"/>
    <mergeCell ref="H52:L52"/>
    <mergeCell ref="B53:B55"/>
    <mergeCell ref="C53:C55"/>
    <mergeCell ref="D53:D55"/>
    <mergeCell ref="E53:E55"/>
    <mergeCell ref="F53:G55"/>
    <mergeCell ref="H53:I53"/>
    <mergeCell ref="H54:I55"/>
    <mergeCell ref="J60:J61"/>
    <mergeCell ref="K60:K61"/>
    <mergeCell ref="L60:L61"/>
    <mergeCell ref="A64:A68"/>
    <mergeCell ref="F64:G64"/>
    <mergeCell ref="H64:L64"/>
    <mergeCell ref="B65:B66"/>
    <mergeCell ref="C65:C66"/>
    <mergeCell ref="D65:D66"/>
    <mergeCell ref="E65:E66"/>
    <mergeCell ref="F65:G66"/>
    <mergeCell ref="H65:I65"/>
    <mergeCell ref="H66:I66"/>
    <mergeCell ref="F75:G76"/>
    <mergeCell ref="H75:I75"/>
    <mergeCell ref="H76:I76"/>
    <mergeCell ref="F62:G63"/>
    <mergeCell ref="H62:I63"/>
    <mergeCell ref="J62:J63"/>
    <mergeCell ref="K62:K63"/>
    <mergeCell ref="L62:L63"/>
    <mergeCell ref="A58:A63"/>
    <mergeCell ref="F58:G58"/>
    <mergeCell ref="H58:L58"/>
    <mergeCell ref="B59:B61"/>
    <mergeCell ref="C59:C61"/>
    <mergeCell ref="D59:D61"/>
    <mergeCell ref="E59:E61"/>
    <mergeCell ref="F59:G61"/>
    <mergeCell ref="H59:I59"/>
    <mergeCell ref="H60:I61"/>
    <mergeCell ref="F67:G68"/>
    <mergeCell ref="H67:I68"/>
    <mergeCell ref="J67:J68"/>
    <mergeCell ref="K67:K68"/>
    <mergeCell ref="J72:J73"/>
    <mergeCell ref="K72:K73"/>
    <mergeCell ref="L72:L73"/>
    <mergeCell ref="A74:A78"/>
    <mergeCell ref="F74:G74"/>
    <mergeCell ref="H74:L74"/>
    <mergeCell ref="B75:B76"/>
    <mergeCell ref="C75:C76"/>
    <mergeCell ref="D75:D76"/>
    <mergeCell ref="E75:E76"/>
    <mergeCell ref="D70:D71"/>
    <mergeCell ref="E70:E71"/>
    <mergeCell ref="F70:G71"/>
    <mergeCell ref="H70:I70"/>
    <mergeCell ref="H71:I71"/>
    <mergeCell ref="F72:G73"/>
    <mergeCell ref="H72:I73"/>
    <mergeCell ref="A69:A73"/>
    <mergeCell ref="F69:G69"/>
    <mergeCell ref="H69:L69"/>
    <mergeCell ref="B70:B71"/>
    <mergeCell ref="C70:C71"/>
    <mergeCell ref="H80:I80"/>
    <mergeCell ref="H81:I82"/>
    <mergeCell ref="J81:J82"/>
    <mergeCell ref="K81:K82"/>
    <mergeCell ref="L81:L82"/>
    <mergeCell ref="F83:G84"/>
    <mergeCell ref="H83:I84"/>
    <mergeCell ref="J83:J84"/>
    <mergeCell ref="K83:K84"/>
    <mergeCell ref="L83:L84"/>
    <mergeCell ref="K77:K78"/>
    <mergeCell ref="L77:L78"/>
    <mergeCell ref="A79:A84"/>
    <mergeCell ref="F79:G79"/>
    <mergeCell ref="H79:L79"/>
    <mergeCell ref="B80:B82"/>
    <mergeCell ref="C80:C82"/>
    <mergeCell ref="D80:D82"/>
    <mergeCell ref="E80:E82"/>
    <mergeCell ref="F80:G82"/>
    <mergeCell ref="F77:G78"/>
    <mergeCell ref="H77:I78"/>
    <mergeCell ref="J77:J78"/>
    <mergeCell ref="J87:J89"/>
    <mergeCell ref="K87:K89"/>
    <mergeCell ref="L87:L89"/>
    <mergeCell ref="F90:G91"/>
    <mergeCell ref="H90:I91"/>
    <mergeCell ref="J90:J91"/>
    <mergeCell ref="K90:K91"/>
    <mergeCell ref="L90:L91"/>
    <mergeCell ref="A85:A91"/>
    <mergeCell ref="F85:G85"/>
    <mergeCell ref="H85:L85"/>
    <mergeCell ref="B86:B89"/>
    <mergeCell ref="C86:C89"/>
    <mergeCell ref="D86:D89"/>
    <mergeCell ref="E86:E89"/>
    <mergeCell ref="F86:G89"/>
    <mergeCell ref="H86:I86"/>
    <mergeCell ref="H87:I89"/>
    <mergeCell ref="D98:D99"/>
    <mergeCell ref="E98:E99"/>
    <mergeCell ref="F98:G99"/>
    <mergeCell ref="H98:I98"/>
    <mergeCell ref="H99:I99"/>
    <mergeCell ref="F100:G101"/>
    <mergeCell ref="H100:I101"/>
    <mergeCell ref="F95:G96"/>
    <mergeCell ref="H95:I96"/>
    <mergeCell ref="J95:J96"/>
    <mergeCell ref="K95:K96"/>
    <mergeCell ref="L95:L96"/>
    <mergeCell ref="A97:A101"/>
    <mergeCell ref="F97:G97"/>
    <mergeCell ref="H97:L97"/>
    <mergeCell ref="B98:B99"/>
    <mergeCell ref="C98:C99"/>
    <mergeCell ref="A92:A96"/>
    <mergeCell ref="F92:G92"/>
    <mergeCell ref="H92:L92"/>
    <mergeCell ref="B93:B94"/>
    <mergeCell ref="C93:C94"/>
    <mergeCell ref="D93:D94"/>
    <mergeCell ref="E93:E94"/>
    <mergeCell ref="F93:G94"/>
    <mergeCell ref="H93:I93"/>
    <mergeCell ref="H94:I94"/>
    <mergeCell ref="K105:K106"/>
    <mergeCell ref="L105:L106"/>
    <mergeCell ref="A107:A112"/>
    <mergeCell ref="F107:G107"/>
    <mergeCell ref="H107:L107"/>
    <mergeCell ref="B108:B110"/>
    <mergeCell ref="C108:C110"/>
    <mergeCell ref="D108:D110"/>
    <mergeCell ref="E108:E110"/>
    <mergeCell ref="F108:G110"/>
    <mergeCell ref="F103:G104"/>
    <mergeCell ref="H103:I103"/>
    <mergeCell ref="H104:I104"/>
    <mergeCell ref="F105:G106"/>
    <mergeCell ref="H105:I106"/>
    <mergeCell ref="J105:J106"/>
    <mergeCell ref="J100:J101"/>
    <mergeCell ref="K100:K101"/>
    <mergeCell ref="L100:L101"/>
    <mergeCell ref="A102:A106"/>
    <mergeCell ref="F102:G102"/>
    <mergeCell ref="H102:L102"/>
    <mergeCell ref="B103:B104"/>
    <mergeCell ref="C103:C104"/>
    <mergeCell ref="D103:D104"/>
    <mergeCell ref="E103:E104"/>
    <mergeCell ref="A113:A117"/>
    <mergeCell ref="F113:G113"/>
    <mergeCell ref="H113:L113"/>
    <mergeCell ref="B114:B115"/>
    <mergeCell ref="C114:C115"/>
    <mergeCell ref="D114:D115"/>
    <mergeCell ref="E114:E115"/>
    <mergeCell ref="F114:G115"/>
    <mergeCell ref="H114:I114"/>
    <mergeCell ref="H115:I115"/>
    <mergeCell ref="H108:I108"/>
    <mergeCell ref="H109:I110"/>
    <mergeCell ref="J109:J110"/>
    <mergeCell ref="K109:K110"/>
    <mergeCell ref="L109:L110"/>
    <mergeCell ref="F111:G112"/>
    <mergeCell ref="H111:I112"/>
    <mergeCell ref="J111:J112"/>
    <mergeCell ref="K111:K112"/>
    <mergeCell ref="L111:L112"/>
    <mergeCell ref="F116:G117"/>
    <mergeCell ref="H116:I117"/>
    <mergeCell ref="J116:J117"/>
    <mergeCell ref="K116:K117"/>
    <mergeCell ref="L116:L117"/>
    <mergeCell ref="D130:D131"/>
    <mergeCell ref="E130:E131"/>
    <mergeCell ref="F130:G131"/>
    <mergeCell ref="H130:I130"/>
    <mergeCell ref="H131:I131"/>
    <mergeCell ref="F132:G133"/>
    <mergeCell ref="H132:I133"/>
    <mergeCell ref="F127:G128"/>
    <mergeCell ref="H127:I128"/>
    <mergeCell ref="J127:J128"/>
    <mergeCell ref="K127:K128"/>
    <mergeCell ref="L127:L128"/>
    <mergeCell ref="F118:G118"/>
    <mergeCell ref="H118:L118"/>
    <mergeCell ref="K120:K121"/>
    <mergeCell ref="L120:L121"/>
    <mergeCell ref="F122:G123"/>
    <mergeCell ref="H122:I123"/>
    <mergeCell ref="J122:J123"/>
    <mergeCell ref="K122:K123"/>
    <mergeCell ref="L122:L123"/>
    <mergeCell ref="A124:A128"/>
    <mergeCell ref="F124:G124"/>
    <mergeCell ref="H124:L124"/>
    <mergeCell ref="B125:B126"/>
    <mergeCell ref="C125:C126"/>
    <mergeCell ref="D125:D126"/>
    <mergeCell ref="E125:E126"/>
    <mergeCell ref="F125:G126"/>
    <mergeCell ref="H125:I125"/>
    <mergeCell ref="H126:I126"/>
    <mergeCell ref="K137:K138"/>
    <mergeCell ref="L137:L138"/>
    <mergeCell ref="D119:D121"/>
    <mergeCell ref="E119:E121"/>
    <mergeCell ref="F119:G121"/>
    <mergeCell ref="H119:I119"/>
    <mergeCell ref="H120:I121"/>
    <mergeCell ref="J120:J121"/>
    <mergeCell ref="A118:A123"/>
    <mergeCell ref="B119:B121"/>
    <mergeCell ref="C119:C121"/>
    <mergeCell ref="F135:G136"/>
    <mergeCell ref="H135:I135"/>
    <mergeCell ref="H136:I136"/>
    <mergeCell ref="F137:G138"/>
    <mergeCell ref="H137:I138"/>
    <mergeCell ref="J137:J138"/>
    <mergeCell ref="J132:J133"/>
    <mergeCell ref="K132:K133"/>
    <mergeCell ref="L132:L133"/>
    <mergeCell ref="A134:A138"/>
    <mergeCell ref="F134:G134"/>
    <mergeCell ref="H134:L134"/>
    <mergeCell ref="B135:B136"/>
    <mergeCell ref="C135:C136"/>
    <mergeCell ref="D135:D136"/>
    <mergeCell ref="E135:E136"/>
    <mergeCell ref="A129:A133"/>
    <mergeCell ref="F129:G129"/>
    <mergeCell ref="H129:L129"/>
    <mergeCell ref="B130:B131"/>
    <mergeCell ref="C130:C131"/>
    <mergeCell ref="H146:I146"/>
    <mergeCell ref="F147:G148"/>
    <mergeCell ref="H147:I148"/>
    <mergeCell ref="J147:J148"/>
    <mergeCell ref="K147:K148"/>
    <mergeCell ref="L147:L148"/>
    <mergeCell ref="L142:L143"/>
    <mergeCell ref="A144:A148"/>
    <mergeCell ref="F144:G144"/>
    <mergeCell ref="H144:L144"/>
    <mergeCell ref="B145:B146"/>
    <mergeCell ref="C145:C146"/>
    <mergeCell ref="D145:D146"/>
    <mergeCell ref="E145:E146"/>
    <mergeCell ref="F145:G146"/>
    <mergeCell ref="H145:I145"/>
    <mergeCell ref="H140:I140"/>
    <mergeCell ref="H141:I141"/>
    <mergeCell ref="F142:G143"/>
    <mergeCell ref="H142:I143"/>
    <mergeCell ref="J142:J143"/>
    <mergeCell ref="K142:K143"/>
    <mergeCell ref="A139:A143"/>
    <mergeCell ref="F139:G139"/>
    <mergeCell ref="H139:L139"/>
    <mergeCell ref="B140:B141"/>
    <mergeCell ref="C140:C141"/>
    <mergeCell ref="D140:D141"/>
    <mergeCell ref="E140:E141"/>
    <mergeCell ref="F140:G141"/>
    <mergeCell ref="F152:G153"/>
    <mergeCell ref="H152:I153"/>
    <mergeCell ref="J152:J153"/>
    <mergeCell ref="K152:K153"/>
    <mergeCell ref="L152:L153"/>
    <mergeCell ref="A154:A159"/>
    <mergeCell ref="F154:G154"/>
    <mergeCell ref="H154:L154"/>
    <mergeCell ref="B155:B157"/>
    <mergeCell ref="C155:C157"/>
    <mergeCell ref="A149:A153"/>
    <mergeCell ref="F149:G149"/>
    <mergeCell ref="H149:L149"/>
    <mergeCell ref="B150:B151"/>
    <mergeCell ref="C150:C151"/>
    <mergeCell ref="D150:D151"/>
    <mergeCell ref="E150:E151"/>
    <mergeCell ref="F150:G151"/>
    <mergeCell ref="H150:I150"/>
    <mergeCell ref="H151:I151"/>
    <mergeCell ref="A165:A170"/>
    <mergeCell ref="F165:G165"/>
    <mergeCell ref="H165:L165"/>
    <mergeCell ref="B166:B168"/>
    <mergeCell ref="C166:C168"/>
    <mergeCell ref="A160:A164"/>
    <mergeCell ref="F160:G160"/>
    <mergeCell ref="H160:L160"/>
    <mergeCell ref="B161:B162"/>
    <mergeCell ref="C161:C162"/>
    <mergeCell ref="D161:D162"/>
    <mergeCell ref="E161:E162"/>
    <mergeCell ref="F161:G162"/>
    <mergeCell ref="H161:I161"/>
    <mergeCell ref="H162:I162"/>
    <mergeCell ref="K156:K157"/>
    <mergeCell ref="L156:L157"/>
    <mergeCell ref="F158:G159"/>
    <mergeCell ref="H158:I159"/>
    <mergeCell ref="J158:J159"/>
    <mergeCell ref="K158:K159"/>
    <mergeCell ref="L158:L159"/>
    <mergeCell ref="D155:D157"/>
    <mergeCell ref="E155:E157"/>
    <mergeCell ref="F155:G157"/>
    <mergeCell ref="H155:I155"/>
    <mergeCell ref="H156:I157"/>
    <mergeCell ref="J156:J157"/>
    <mergeCell ref="K167:K168"/>
    <mergeCell ref="L167:L168"/>
    <mergeCell ref="F169:G170"/>
    <mergeCell ref="H169:I170"/>
    <mergeCell ref="J169:J170"/>
    <mergeCell ref="K169:K170"/>
    <mergeCell ref="L169:L170"/>
    <mergeCell ref="D166:D168"/>
    <mergeCell ref="E166:E168"/>
    <mergeCell ref="F166:G168"/>
    <mergeCell ref="H166:I166"/>
    <mergeCell ref="H167:I168"/>
    <mergeCell ref="J167:J168"/>
    <mergeCell ref="F163:G164"/>
    <mergeCell ref="H163:I164"/>
    <mergeCell ref="J163:J164"/>
    <mergeCell ref="K163:K164"/>
    <mergeCell ref="L163:L164"/>
    <mergeCell ref="J173:J174"/>
    <mergeCell ref="K173:K174"/>
    <mergeCell ref="L173:L174"/>
    <mergeCell ref="F175:G176"/>
    <mergeCell ref="H175:I176"/>
    <mergeCell ref="J175:J176"/>
    <mergeCell ref="K175:K176"/>
    <mergeCell ref="L175:L176"/>
    <mergeCell ref="A171:A176"/>
    <mergeCell ref="F171:G171"/>
    <mergeCell ref="H171:L171"/>
    <mergeCell ref="B172:B174"/>
    <mergeCell ref="C172:C174"/>
    <mergeCell ref="D172:D174"/>
    <mergeCell ref="E172:E174"/>
    <mergeCell ref="F172:G174"/>
    <mergeCell ref="H172:I172"/>
    <mergeCell ref="H173:I174"/>
    <mergeCell ref="J179:J180"/>
    <mergeCell ref="K179:K180"/>
    <mergeCell ref="L179:L180"/>
    <mergeCell ref="F181:G182"/>
    <mergeCell ref="H181:I182"/>
    <mergeCell ref="J181:J182"/>
    <mergeCell ref="K181:K182"/>
    <mergeCell ref="L181:L182"/>
    <mergeCell ref="A177:A182"/>
    <mergeCell ref="F177:G177"/>
    <mergeCell ref="H177:L177"/>
    <mergeCell ref="B178:B180"/>
    <mergeCell ref="C178:C180"/>
    <mergeCell ref="D178:D180"/>
    <mergeCell ref="E178:E180"/>
    <mergeCell ref="F178:G180"/>
    <mergeCell ref="H178:I178"/>
    <mergeCell ref="H179:I180"/>
    <mergeCell ref="F186:G187"/>
    <mergeCell ref="H186:I187"/>
    <mergeCell ref="J186:J187"/>
    <mergeCell ref="K186:K187"/>
    <mergeCell ref="L186:L187"/>
    <mergeCell ref="A188:A192"/>
    <mergeCell ref="F188:G188"/>
    <mergeCell ref="H188:L188"/>
    <mergeCell ref="B189:B190"/>
    <mergeCell ref="C189:C190"/>
    <mergeCell ref="A183:A187"/>
    <mergeCell ref="F183:G183"/>
    <mergeCell ref="H183:L183"/>
    <mergeCell ref="B184:B185"/>
    <mergeCell ref="C184:C185"/>
    <mergeCell ref="D184:D185"/>
    <mergeCell ref="E184:E185"/>
    <mergeCell ref="F184:G185"/>
    <mergeCell ref="H184:I184"/>
    <mergeCell ref="H185:I185"/>
    <mergeCell ref="F194:G196"/>
    <mergeCell ref="H194:I194"/>
    <mergeCell ref="H195:I196"/>
    <mergeCell ref="J195:J196"/>
    <mergeCell ref="K195:K196"/>
    <mergeCell ref="L195:L196"/>
    <mergeCell ref="J191:J192"/>
    <mergeCell ref="K191:K192"/>
    <mergeCell ref="L191:L192"/>
    <mergeCell ref="A193:A198"/>
    <mergeCell ref="F193:G193"/>
    <mergeCell ref="H193:L193"/>
    <mergeCell ref="B194:B196"/>
    <mergeCell ref="C194:C196"/>
    <mergeCell ref="D194:D196"/>
    <mergeCell ref="E194:E196"/>
    <mergeCell ref="D189:D190"/>
    <mergeCell ref="E189:E190"/>
    <mergeCell ref="F189:G190"/>
    <mergeCell ref="H189:I189"/>
    <mergeCell ref="H190:I190"/>
    <mergeCell ref="F191:G192"/>
    <mergeCell ref="H191:I192"/>
    <mergeCell ref="D200:D201"/>
    <mergeCell ref="E200:E201"/>
    <mergeCell ref="F200:G201"/>
    <mergeCell ref="H200:I200"/>
    <mergeCell ref="H201:I201"/>
    <mergeCell ref="F202:G203"/>
    <mergeCell ref="H202:I203"/>
    <mergeCell ref="F197:G198"/>
    <mergeCell ref="H197:I198"/>
    <mergeCell ref="J197:J198"/>
    <mergeCell ref="K197:K198"/>
    <mergeCell ref="L197:L198"/>
    <mergeCell ref="A199:A203"/>
    <mergeCell ref="F199:G199"/>
    <mergeCell ref="H199:L199"/>
    <mergeCell ref="B200:B201"/>
    <mergeCell ref="C200:C201"/>
    <mergeCell ref="A210:A215"/>
    <mergeCell ref="F210:G210"/>
    <mergeCell ref="H210:L210"/>
    <mergeCell ref="B211:B213"/>
    <mergeCell ref="C211:C213"/>
    <mergeCell ref="F205:G207"/>
    <mergeCell ref="H205:I205"/>
    <mergeCell ref="H206:I207"/>
    <mergeCell ref="J206:J207"/>
    <mergeCell ref="K206:K207"/>
    <mergeCell ref="L206:L207"/>
    <mergeCell ref="J202:J203"/>
    <mergeCell ref="K202:K203"/>
    <mergeCell ref="L202:L203"/>
    <mergeCell ref="A204:A209"/>
    <mergeCell ref="F204:G204"/>
    <mergeCell ref="H204:L204"/>
    <mergeCell ref="B205:B207"/>
    <mergeCell ref="C205:C207"/>
    <mergeCell ref="D205:D207"/>
    <mergeCell ref="E205:E207"/>
    <mergeCell ref="K212:K213"/>
    <mergeCell ref="L212:L213"/>
    <mergeCell ref="F214:G215"/>
    <mergeCell ref="H214:I215"/>
    <mergeCell ref="J214:J215"/>
    <mergeCell ref="K214:K215"/>
    <mergeCell ref="L214:L215"/>
    <mergeCell ref="D211:D213"/>
    <mergeCell ref="E211:E213"/>
    <mergeCell ref="F211:G213"/>
    <mergeCell ref="H211:I211"/>
    <mergeCell ref="H212:I213"/>
    <mergeCell ref="J212:J213"/>
    <mergeCell ref="F208:G209"/>
    <mergeCell ref="H208:I209"/>
    <mergeCell ref="J208:J209"/>
    <mergeCell ref="K208:K209"/>
    <mergeCell ref="L208:L209"/>
    <mergeCell ref="J218:J219"/>
    <mergeCell ref="K218:K219"/>
    <mergeCell ref="L218:L219"/>
    <mergeCell ref="F220:G221"/>
    <mergeCell ref="H220:I221"/>
    <mergeCell ref="J220:J221"/>
    <mergeCell ref="K220:K221"/>
    <mergeCell ref="L220:L221"/>
    <mergeCell ref="A216:A221"/>
    <mergeCell ref="F216:G216"/>
    <mergeCell ref="H216:L216"/>
    <mergeCell ref="B217:B219"/>
    <mergeCell ref="C217:C219"/>
    <mergeCell ref="D217:D219"/>
    <mergeCell ref="E217:E219"/>
    <mergeCell ref="F217:G219"/>
    <mergeCell ref="H217:I217"/>
    <mergeCell ref="H218:I219"/>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F233:G234"/>
    <mergeCell ref="H233:I233"/>
    <mergeCell ref="H234:I234"/>
    <mergeCell ref="F235:G236"/>
    <mergeCell ref="H235:I236"/>
    <mergeCell ref="J235:J236"/>
    <mergeCell ref="J230:J231"/>
    <mergeCell ref="K230:K231"/>
    <mergeCell ref="L230:L231"/>
    <mergeCell ref="A232:A236"/>
    <mergeCell ref="F232:G232"/>
    <mergeCell ref="H232:L232"/>
    <mergeCell ref="B233:B234"/>
    <mergeCell ref="C233:C234"/>
    <mergeCell ref="D233:D234"/>
    <mergeCell ref="E233:E234"/>
    <mergeCell ref="D228:D229"/>
    <mergeCell ref="E228:E229"/>
    <mergeCell ref="F228:G229"/>
    <mergeCell ref="H228:I228"/>
    <mergeCell ref="H229:I229"/>
    <mergeCell ref="F230:G231"/>
    <mergeCell ref="H230:I231"/>
    <mergeCell ref="H238:I238"/>
    <mergeCell ref="H239:I240"/>
    <mergeCell ref="J239:J240"/>
    <mergeCell ref="K239:K240"/>
    <mergeCell ref="L239:L240"/>
    <mergeCell ref="F241:G242"/>
    <mergeCell ref="H241:I242"/>
    <mergeCell ref="J241:J242"/>
    <mergeCell ref="K241:K242"/>
    <mergeCell ref="L241:L242"/>
    <mergeCell ref="K235:K236"/>
    <mergeCell ref="L235:L236"/>
    <mergeCell ref="A237:A242"/>
    <mergeCell ref="F237:G237"/>
    <mergeCell ref="H237:L237"/>
    <mergeCell ref="B238:B240"/>
    <mergeCell ref="C238:C240"/>
    <mergeCell ref="D238:D240"/>
    <mergeCell ref="E238:E240"/>
    <mergeCell ref="F238:G240"/>
    <mergeCell ref="J245:J246"/>
    <mergeCell ref="K245:K246"/>
    <mergeCell ref="L245:L246"/>
    <mergeCell ref="F247:G248"/>
    <mergeCell ref="H247:I248"/>
    <mergeCell ref="J247:J248"/>
    <mergeCell ref="K247:K248"/>
    <mergeCell ref="L247:L248"/>
    <mergeCell ref="A243:A248"/>
    <mergeCell ref="F243:G243"/>
    <mergeCell ref="H243:L243"/>
    <mergeCell ref="B244:B246"/>
    <mergeCell ref="C244:C246"/>
    <mergeCell ref="D244:D246"/>
    <mergeCell ref="E244:E246"/>
    <mergeCell ref="F244:G246"/>
    <mergeCell ref="H244:I244"/>
    <mergeCell ref="H245:I246"/>
    <mergeCell ref="J251:J252"/>
    <mergeCell ref="K251:K252"/>
    <mergeCell ref="L251:L252"/>
    <mergeCell ref="F253:G254"/>
    <mergeCell ref="H253:I254"/>
    <mergeCell ref="J253:J254"/>
    <mergeCell ref="K253:K254"/>
    <mergeCell ref="L253:L254"/>
    <mergeCell ref="A249:A254"/>
    <mergeCell ref="F249:G249"/>
    <mergeCell ref="H249:L249"/>
    <mergeCell ref="B250:B252"/>
    <mergeCell ref="C250:C252"/>
    <mergeCell ref="D250:D252"/>
    <mergeCell ref="E250:E252"/>
    <mergeCell ref="F250:G252"/>
    <mergeCell ref="H250:I250"/>
    <mergeCell ref="H251:I252"/>
    <mergeCell ref="F258:G259"/>
    <mergeCell ref="H258:I259"/>
    <mergeCell ref="J258:J259"/>
    <mergeCell ref="K258:K259"/>
    <mergeCell ref="L258:L259"/>
    <mergeCell ref="A260:A264"/>
    <mergeCell ref="F260:G260"/>
    <mergeCell ref="H260:L260"/>
    <mergeCell ref="B261:B262"/>
    <mergeCell ref="C261:C262"/>
    <mergeCell ref="A255:A259"/>
    <mergeCell ref="F255:G255"/>
    <mergeCell ref="H255:L255"/>
    <mergeCell ref="B256:B257"/>
    <mergeCell ref="C256:C257"/>
    <mergeCell ref="D256:D257"/>
    <mergeCell ref="E256:E257"/>
    <mergeCell ref="F256:G257"/>
    <mergeCell ref="H256:I256"/>
    <mergeCell ref="H257:I257"/>
    <mergeCell ref="F266:G267"/>
    <mergeCell ref="H266:I266"/>
    <mergeCell ref="H267:I267"/>
    <mergeCell ref="F268:G269"/>
    <mergeCell ref="H268:I269"/>
    <mergeCell ref="J268:J269"/>
    <mergeCell ref="J263:J264"/>
    <mergeCell ref="K263:K264"/>
    <mergeCell ref="L263:L264"/>
    <mergeCell ref="A265:A269"/>
    <mergeCell ref="F265:G265"/>
    <mergeCell ref="H265:L265"/>
    <mergeCell ref="B266:B267"/>
    <mergeCell ref="C266:C267"/>
    <mergeCell ref="D266:D267"/>
    <mergeCell ref="E266:E267"/>
    <mergeCell ref="D261:D262"/>
    <mergeCell ref="E261:E262"/>
    <mergeCell ref="F261:G262"/>
    <mergeCell ref="H261:I261"/>
    <mergeCell ref="H262:I262"/>
    <mergeCell ref="F263:G264"/>
    <mergeCell ref="H263:I264"/>
    <mergeCell ref="L273:L274"/>
    <mergeCell ref="A275:A279"/>
    <mergeCell ref="F275:G275"/>
    <mergeCell ref="H275:L275"/>
    <mergeCell ref="B276:B277"/>
    <mergeCell ref="C276:C277"/>
    <mergeCell ref="D276:D277"/>
    <mergeCell ref="E276:E277"/>
    <mergeCell ref="F276:G277"/>
    <mergeCell ref="H276:I276"/>
    <mergeCell ref="H271:I271"/>
    <mergeCell ref="H272:I272"/>
    <mergeCell ref="F273:G274"/>
    <mergeCell ref="H273:I274"/>
    <mergeCell ref="J273:J274"/>
    <mergeCell ref="K273:K274"/>
    <mergeCell ref="K268:K269"/>
    <mergeCell ref="L268:L269"/>
    <mergeCell ref="A270:A274"/>
    <mergeCell ref="F270:G270"/>
    <mergeCell ref="H270:L270"/>
    <mergeCell ref="B271:B272"/>
    <mergeCell ref="C271:C272"/>
    <mergeCell ref="D271:D272"/>
    <mergeCell ref="E271:E272"/>
    <mergeCell ref="F271:G272"/>
    <mergeCell ref="H280:L280"/>
    <mergeCell ref="B281:B282"/>
    <mergeCell ref="C281:C282"/>
    <mergeCell ref="D281:D282"/>
    <mergeCell ref="E281:E282"/>
    <mergeCell ref="F281:G282"/>
    <mergeCell ref="H281:I281"/>
    <mergeCell ref="H282:I282"/>
    <mergeCell ref="H277:I277"/>
    <mergeCell ref="F278:G279"/>
    <mergeCell ref="H278:I279"/>
    <mergeCell ref="J278:J279"/>
    <mergeCell ref="K278:K279"/>
    <mergeCell ref="L278:L279"/>
    <mergeCell ref="K287:K289"/>
    <mergeCell ref="L287:L289"/>
    <mergeCell ref="F290:G291"/>
    <mergeCell ref="H290:I291"/>
    <mergeCell ref="J290:J291"/>
    <mergeCell ref="K290:K291"/>
    <mergeCell ref="L290:L291"/>
    <mergeCell ref="D286:D289"/>
    <mergeCell ref="E286:E289"/>
    <mergeCell ref="F286:G289"/>
    <mergeCell ref="H286:I286"/>
    <mergeCell ref="H287:I289"/>
    <mergeCell ref="J287:J289"/>
    <mergeCell ref="F283:G284"/>
    <mergeCell ref="H283:I284"/>
    <mergeCell ref="J283:J284"/>
    <mergeCell ref="K283:K284"/>
    <mergeCell ref="L283:L284"/>
    <mergeCell ref="J294:J296"/>
    <mergeCell ref="K294:K296"/>
    <mergeCell ref="L294:L296"/>
    <mergeCell ref="F297:G298"/>
    <mergeCell ref="H297:I298"/>
    <mergeCell ref="J297:J298"/>
    <mergeCell ref="K297:K298"/>
    <mergeCell ref="L297:L298"/>
    <mergeCell ref="A292:A298"/>
    <mergeCell ref="F292:G292"/>
    <mergeCell ref="H292:L292"/>
    <mergeCell ref="B293:B296"/>
    <mergeCell ref="C293:C296"/>
    <mergeCell ref="D293:D296"/>
    <mergeCell ref="E293:E296"/>
    <mergeCell ref="F293:G296"/>
    <mergeCell ref="H293:I293"/>
    <mergeCell ref="H294:I296"/>
    <mergeCell ref="A285:A291"/>
    <mergeCell ref="F285:G285"/>
    <mergeCell ref="H285:L285"/>
    <mergeCell ref="B286:B289"/>
    <mergeCell ref="C286:C289"/>
    <mergeCell ref="A280:A284"/>
    <mergeCell ref="F280:G280"/>
    <mergeCell ref="D305:D306"/>
    <mergeCell ref="E305:E306"/>
    <mergeCell ref="F305:G306"/>
    <mergeCell ref="H305:I305"/>
    <mergeCell ref="H306:I306"/>
    <mergeCell ref="F307:G308"/>
    <mergeCell ref="H307:I308"/>
    <mergeCell ref="F302:G303"/>
    <mergeCell ref="H302:I303"/>
    <mergeCell ref="J302:J303"/>
    <mergeCell ref="K302:K303"/>
    <mergeCell ref="L302:L303"/>
    <mergeCell ref="A304:A308"/>
    <mergeCell ref="F304:G304"/>
    <mergeCell ref="H304:L304"/>
    <mergeCell ref="B305:B306"/>
    <mergeCell ref="C305:C306"/>
    <mergeCell ref="A299:A303"/>
    <mergeCell ref="F299:G299"/>
    <mergeCell ref="H299:L299"/>
    <mergeCell ref="B300:B301"/>
    <mergeCell ref="C300:C301"/>
    <mergeCell ref="D300:D301"/>
    <mergeCell ref="E300:E301"/>
    <mergeCell ref="F300:G301"/>
    <mergeCell ref="H300:I300"/>
    <mergeCell ref="H301:I301"/>
    <mergeCell ref="F313:G314"/>
    <mergeCell ref="H313:I314"/>
    <mergeCell ref="J313:J314"/>
    <mergeCell ref="K313:K314"/>
    <mergeCell ref="L313:L314"/>
    <mergeCell ref="A315:A319"/>
    <mergeCell ref="F315:G315"/>
    <mergeCell ref="H315:L315"/>
    <mergeCell ref="B316:B317"/>
    <mergeCell ref="C316:C317"/>
    <mergeCell ref="F310:G312"/>
    <mergeCell ref="H310:I310"/>
    <mergeCell ref="H311:I312"/>
    <mergeCell ref="J311:J312"/>
    <mergeCell ref="K311:K312"/>
    <mergeCell ref="L311:L312"/>
    <mergeCell ref="J307:J308"/>
    <mergeCell ref="K307:K308"/>
    <mergeCell ref="L307:L308"/>
    <mergeCell ref="A309:A314"/>
    <mergeCell ref="F309:G309"/>
    <mergeCell ref="H309:L309"/>
    <mergeCell ref="B310:B312"/>
    <mergeCell ref="C310:C312"/>
    <mergeCell ref="D310:D312"/>
    <mergeCell ref="E310:E312"/>
    <mergeCell ref="F321:G322"/>
    <mergeCell ref="H321:I321"/>
    <mergeCell ref="H322:I322"/>
    <mergeCell ref="F323:G324"/>
    <mergeCell ref="H323:I324"/>
    <mergeCell ref="J323:J324"/>
    <mergeCell ref="J318:J319"/>
    <mergeCell ref="K318:K319"/>
    <mergeCell ref="L318:L319"/>
    <mergeCell ref="A320:A324"/>
    <mergeCell ref="F320:G320"/>
    <mergeCell ref="H320:L320"/>
    <mergeCell ref="B321:B322"/>
    <mergeCell ref="C321:C322"/>
    <mergeCell ref="D321:D322"/>
    <mergeCell ref="E321:E322"/>
    <mergeCell ref="D316:D317"/>
    <mergeCell ref="E316:E317"/>
    <mergeCell ref="F316:G317"/>
    <mergeCell ref="H316:I316"/>
    <mergeCell ref="H317:I317"/>
    <mergeCell ref="F318:G319"/>
    <mergeCell ref="H318:I319"/>
    <mergeCell ref="H326:I326"/>
    <mergeCell ref="H327:I328"/>
    <mergeCell ref="J327:J328"/>
    <mergeCell ref="K327:K328"/>
    <mergeCell ref="L327:L328"/>
    <mergeCell ref="F329:G330"/>
    <mergeCell ref="H329:I330"/>
    <mergeCell ref="J329:J330"/>
    <mergeCell ref="K329:K330"/>
    <mergeCell ref="L329:L330"/>
    <mergeCell ref="K323:K324"/>
    <mergeCell ref="L323:L324"/>
    <mergeCell ref="A325:A330"/>
    <mergeCell ref="F325:G325"/>
    <mergeCell ref="H325:L325"/>
    <mergeCell ref="B326:B328"/>
    <mergeCell ref="C326:C328"/>
    <mergeCell ref="D326:D328"/>
    <mergeCell ref="E326:E328"/>
    <mergeCell ref="F326:G328"/>
    <mergeCell ref="F334:G335"/>
    <mergeCell ref="H334:I335"/>
    <mergeCell ref="J334:J335"/>
    <mergeCell ref="K334:K335"/>
    <mergeCell ref="L334:L335"/>
    <mergeCell ref="A336:A340"/>
    <mergeCell ref="F336:G336"/>
    <mergeCell ref="H336:L336"/>
    <mergeCell ref="B337:B338"/>
    <mergeCell ref="C337:C338"/>
    <mergeCell ref="A331:A335"/>
    <mergeCell ref="F331:G331"/>
    <mergeCell ref="H331:L331"/>
    <mergeCell ref="B332:B333"/>
    <mergeCell ref="C332:C333"/>
    <mergeCell ref="D332:D333"/>
    <mergeCell ref="E332:E333"/>
    <mergeCell ref="F332:G333"/>
    <mergeCell ref="H332:I332"/>
    <mergeCell ref="H333:I333"/>
    <mergeCell ref="J339:J340"/>
    <mergeCell ref="K339:K340"/>
    <mergeCell ref="L339:L340"/>
    <mergeCell ref="A341:A345"/>
    <mergeCell ref="F341:G341"/>
    <mergeCell ref="H341:L341"/>
    <mergeCell ref="B342:B343"/>
    <mergeCell ref="C342:C343"/>
    <mergeCell ref="D342:D343"/>
    <mergeCell ref="E342:E343"/>
    <mergeCell ref="D337:D338"/>
    <mergeCell ref="E337:E338"/>
    <mergeCell ref="F337:G338"/>
    <mergeCell ref="H337:I337"/>
    <mergeCell ref="H338:I338"/>
    <mergeCell ref="F339:G340"/>
    <mergeCell ref="H339:I340"/>
    <mergeCell ref="H347:I347"/>
    <mergeCell ref="H348:I348"/>
    <mergeCell ref="F349:G350"/>
    <mergeCell ref="H349:I350"/>
    <mergeCell ref="J349:J350"/>
    <mergeCell ref="K349:K350"/>
    <mergeCell ref="K344:K345"/>
    <mergeCell ref="L344:L345"/>
    <mergeCell ref="A346:A350"/>
    <mergeCell ref="F346:G346"/>
    <mergeCell ref="H346:L346"/>
    <mergeCell ref="B347:B348"/>
    <mergeCell ref="C347:C348"/>
    <mergeCell ref="D347:D348"/>
    <mergeCell ref="E347:E348"/>
    <mergeCell ref="F347:G348"/>
    <mergeCell ref="F342:G343"/>
    <mergeCell ref="H342:I342"/>
    <mergeCell ref="H343:I343"/>
    <mergeCell ref="F344:G345"/>
    <mergeCell ref="H344:I345"/>
    <mergeCell ref="J344:J345"/>
    <mergeCell ref="A356:A360"/>
    <mergeCell ref="F356:G356"/>
    <mergeCell ref="H356:L356"/>
    <mergeCell ref="B357:B358"/>
    <mergeCell ref="C357:C358"/>
    <mergeCell ref="D357:D358"/>
    <mergeCell ref="E357:E358"/>
    <mergeCell ref="F357:G358"/>
    <mergeCell ref="H357:I357"/>
    <mergeCell ref="H358:I358"/>
    <mergeCell ref="H353:I353"/>
    <mergeCell ref="F354:G355"/>
    <mergeCell ref="H354:I355"/>
    <mergeCell ref="J354:J355"/>
    <mergeCell ref="K354:K355"/>
    <mergeCell ref="L354:L355"/>
    <mergeCell ref="L349:L350"/>
    <mergeCell ref="A351:A355"/>
    <mergeCell ref="F351:G351"/>
    <mergeCell ref="H351:L351"/>
    <mergeCell ref="B352:B353"/>
    <mergeCell ref="C352:C353"/>
    <mergeCell ref="D352:D353"/>
    <mergeCell ref="E352:E353"/>
    <mergeCell ref="F352:G353"/>
    <mergeCell ref="H352:I352"/>
    <mergeCell ref="J376:J377"/>
    <mergeCell ref="K376:K377"/>
    <mergeCell ref="L376:L377"/>
    <mergeCell ref="D373:D375"/>
    <mergeCell ref="E373:E375"/>
    <mergeCell ref="F373:G375"/>
    <mergeCell ref="H373:I373"/>
    <mergeCell ref="D362:D363"/>
    <mergeCell ref="E362:E363"/>
    <mergeCell ref="F362:G363"/>
    <mergeCell ref="H362:I362"/>
    <mergeCell ref="H363:I363"/>
    <mergeCell ref="F364:G365"/>
    <mergeCell ref="H364:I365"/>
    <mergeCell ref="F359:G360"/>
    <mergeCell ref="H359:I360"/>
    <mergeCell ref="J359:J360"/>
    <mergeCell ref="K359:K360"/>
    <mergeCell ref="L359:L360"/>
    <mergeCell ref="F361:G361"/>
    <mergeCell ref="H361:L361"/>
    <mergeCell ref="F367:G369"/>
    <mergeCell ref="H367:I367"/>
    <mergeCell ref="H368:I369"/>
    <mergeCell ref="J368:J369"/>
    <mergeCell ref="K368:K369"/>
    <mergeCell ref="L368:L369"/>
    <mergeCell ref="J364:J365"/>
    <mergeCell ref="K364:K365"/>
    <mergeCell ref="L364:L365"/>
    <mergeCell ref="A366:A371"/>
    <mergeCell ref="F366:G366"/>
    <mergeCell ref="H366:L366"/>
    <mergeCell ref="B367:B369"/>
    <mergeCell ref="C367:C369"/>
    <mergeCell ref="D367:D369"/>
    <mergeCell ref="E367:E369"/>
    <mergeCell ref="K374:K375"/>
    <mergeCell ref="L374:L375"/>
    <mergeCell ref="A361:A365"/>
    <mergeCell ref="B362:B363"/>
    <mergeCell ref="C362:C363"/>
    <mergeCell ref="H374:I375"/>
    <mergeCell ref="J374:J375"/>
    <mergeCell ref="F370:G371"/>
    <mergeCell ref="H370:I371"/>
    <mergeCell ref="J370:J371"/>
    <mergeCell ref="K370:K371"/>
    <mergeCell ref="L370:L371"/>
    <mergeCell ref="J380:J381"/>
    <mergeCell ref="K380:K381"/>
    <mergeCell ref="L380:L381"/>
    <mergeCell ref="F382:G383"/>
    <mergeCell ref="H382:I383"/>
    <mergeCell ref="J382:J383"/>
    <mergeCell ref="K382:K383"/>
    <mergeCell ref="L382:L383"/>
    <mergeCell ref="A378:A383"/>
    <mergeCell ref="F378:G378"/>
    <mergeCell ref="H378:L378"/>
    <mergeCell ref="B379:B381"/>
    <mergeCell ref="C379:C381"/>
    <mergeCell ref="D379:D381"/>
    <mergeCell ref="E379:E381"/>
    <mergeCell ref="F379:G381"/>
    <mergeCell ref="H379:I379"/>
    <mergeCell ref="H380:I381"/>
    <mergeCell ref="A372:A377"/>
    <mergeCell ref="F372:G372"/>
    <mergeCell ref="H372:L372"/>
    <mergeCell ref="B373:B375"/>
    <mergeCell ref="C373:C375"/>
    <mergeCell ref="F376:G377"/>
    <mergeCell ref="H376:I377"/>
    <mergeCell ref="J386:J387"/>
    <mergeCell ref="K386:K387"/>
    <mergeCell ref="L386:L387"/>
    <mergeCell ref="F388:G389"/>
    <mergeCell ref="H388:I389"/>
    <mergeCell ref="J388:J389"/>
    <mergeCell ref="K388:K389"/>
    <mergeCell ref="L388:L389"/>
    <mergeCell ref="A384:A389"/>
    <mergeCell ref="F384:G384"/>
    <mergeCell ref="H384:L384"/>
    <mergeCell ref="B385:B387"/>
    <mergeCell ref="C385:C387"/>
    <mergeCell ref="D385:D387"/>
    <mergeCell ref="E385:E387"/>
    <mergeCell ref="F385:G387"/>
    <mergeCell ref="H385:I385"/>
    <mergeCell ref="H386:I387"/>
    <mergeCell ref="J392:J393"/>
    <mergeCell ref="K392:K393"/>
    <mergeCell ref="L392:L393"/>
    <mergeCell ref="F394:G395"/>
    <mergeCell ref="H394:I395"/>
    <mergeCell ref="J394:J395"/>
    <mergeCell ref="K394:K395"/>
    <mergeCell ref="L394:L395"/>
    <mergeCell ref="A390:A395"/>
    <mergeCell ref="F390:G390"/>
    <mergeCell ref="H390:L390"/>
    <mergeCell ref="B391:B393"/>
    <mergeCell ref="C391:C393"/>
    <mergeCell ref="D391:D393"/>
    <mergeCell ref="E391:E393"/>
    <mergeCell ref="F391:G393"/>
    <mergeCell ref="H391:I391"/>
    <mergeCell ref="H392:I393"/>
    <mergeCell ref="J398:J399"/>
    <mergeCell ref="K398:K399"/>
    <mergeCell ref="L398:L399"/>
    <mergeCell ref="F400:G401"/>
    <mergeCell ref="H400:I401"/>
    <mergeCell ref="J400:J401"/>
    <mergeCell ref="K400:K401"/>
    <mergeCell ref="L400:L401"/>
    <mergeCell ref="A396:A401"/>
    <mergeCell ref="F396:G396"/>
    <mergeCell ref="H396:L396"/>
    <mergeCell ref="B397:B399"/>
    <mergeCell ref="C397:C399"/>
    <mergeCell ref="D397:D399"/>
    <mergeCell ref="E397:E399"/>
    <mergeCell ref="F397:G399"/>
    <mergeCell ref="H397:I397"/>
    <mergeCell ref="H398:I399"/>
    <mergeCell ref="J404:J405"/>
    <mergeCell ref="K404:K405"/>
    <mergeCell ref="L404:L405"/>
    <mergeCell ref="F406:G407"/>
    <mergeCell ref="H406:I407"/>
    <mergeCell ref="J406:J407"/>
    <mergeCell ref="K406:K407"/>
    <mergeCell ref="L406:L407"/>
    <mergeCell ref="A402:A407"/>
    <mergeCell ref="F402:G402"/>
    <mergeCell ref="H402:L402"/>
    <mergeCell ref="B403:B405"/>
    <mergeCell ref="C403:C405"/>
    <mergeCell ref="D403:D405"/>
    <mergeCell ref="E403:E405"/>
    <mergeCell ref="F403:G405"/>
    <mergeCell ref="H403:I403"/>
    <mergeCell ref="H404:I405"/>
    <mergeCell ref="J410:J411"/>
    <mergeCell ref="K410:K411"/>
    <mergeCell ref="L410:L411"/>
    <mergeCell ref="F412:G413"/>
    <mergeCell ref="H412:I413"/>
    <mergeCell ref="J412:J413"/>
    <mergeCell ref="K412:K413"/>
    <mergeCell ref="L412:L413"/>
    <mergeCell ref="A408:A413"/>
    <mergeCell ref="F408:G408"/>
    <mergeCell ref="H408:L408"/>
    <mergeCell ref="B409:B411"/>
    <mergeCell ref="C409:C411"/>
    <mergeCell ref="D409:D411"/>
    <mergeCell ref="E409:E411"/>
    <mergeCell ref="F409:G411"/>
    <mergeCell ref="H409:I409"/>
    <mergeCell ref="H410:I411"/>
    <mergeCell ref="J416:J417"/>
    <mergeCell ref="K416:K417"/>
    <mergeCell ref="L416:L417"/>
    <mergeCell ref="F418:G419"/>
    <mergeCell ref="H418:I419"/>
    <mergeCell ref="J418:J419"/>
    <mergeCell ref="K418:K419"/>
    <mergeCell ref="L418:L419"/>
    <mergeCell ref="A414:A419"/>
    <mergeCell ref="F414:G414"/>
    <mergeCell ref="H414:L414"/>
    <mergeCell ref="B415:B417"/>
    <mergeCell ref="C415:C417"/>
    <mergeCell ref="D415:D417"/>
    <mergeCell ref="E415:E417"/>
    <mergeCell ref="F415:G417"/>
    <mergeCell ref="H415:I415"/>
    <mergeCell ref="H416:I417"/>
    <mergeCell ref="J422:J423"/>
    <mergeCell ref="K422:K423"/>
    <mergeCell ref="L422:L423"/>
    <mergeCell ref="F424:G425"/>
    <mergeCell ref="H424:I425"/>
    <mergeCell ref="J424:J425"/>
    <mergeCell ref="K424:K425"/>
    <mergeCell ref="L424:L425"/>
    <mergeCell ref="A420:A425"/>
    <mergeCell ref="F420:G420"/>
    <mergeCell ref="H420:L420"/>
    <mergeCell ref="B421:B423"/>
    <mergeCell ref="C421:C423"/>
    <mergeCell ref="D421:D423"/>
    <mergeCell ref="E421:E423"/>
    <mergeCell ref="F421:G423"/>
    <mergeCell ref="H421:I421"/>
    <mergeCell ref="H422:I423"/>
    <mergeCell ref="D432:D433"/>
    <mergeCell ref="E432:E433"/>
    <mergeCell ref="F432:G433"/>
    <mergeCell ref="H432:I432"/>
    <mergeCell ref="H433:I433"/>
    <mergeCell ref="F434:G435"/>
    <mergeCell ref="H434:I435"/>
    <mergeCell ref="F429:G430"/>
    <mergeCell ref="H429:I430"/>
    <mergeCell ref="J429:J430"/>
    <mergeCell ref="K429:K430"/>
    <mergeCell ref="L429:L430"/>
    <mergeCell ref="A431:A435"/>
    <mergeCell ref="F431:G431"/>
    <mergeCell ref="H431:L431"/>
    <mergeCell ref="B432:B433"/>
    <mergeCell ref="C432:C433"/>
    <mergeCell ref="A426:A430"/>
    <mergeCell ref="F426:G426"/>
    <mergeCell ref="H426:L426"/>
    <mergeCell ref="B427:B428"/>
    <mergeCell ref="C427:C428"/>
    <mergeCell ref="D427:D428"/>
    <mergeCell ref="E427:E428"/>
    <mergeCell ref="F427:G428"/>
    <mergeCell ref="H427:I427"/>
    <mergeCell ref="H428:I428"/>
    <mergeCell ref="K439:K440"/>
    <mergeCell ref="L439:L440"/>
    <mergeCell ref="A441:A445"/>
    <mergeCell ref="F441:G441"/>
    <mergeCell ref="H441:L441"/>
    <mergeCell ref="B442:B443"/>
    <mergeCell ref="C442:C443"/>
    <mergeCell ref="D442:D443"/>
    <mergeCell ref="E442:E443"/>
    <mergeCell ref="F442:G443"/>
    <mergeCell ref="F437:G438"/>
    <mergeCell ref="H437:I437"/>
    <mergeCell ref="H438:I438"/>
    <mergeCell ref="F439:G440"/>
    <mergeCell ref="H439:I440"/>
    <mergeCell ref="J439:J440"/>
    <mergeCell ref="J434:J435"/>
    <mergeCell ref="K434:K435"/>
    <mergeCell ref="L434:L435"/>
    <mergeCell ref="A436:A440"/>
    <mergeCell ref="F436:G436"/>
    <mergeCell ref="H436:L436"/>
    <mergeCell ref="B437:B438"/>
    <mergeCell ref="C437:C438"/>
    <mergeCell ref="D437:D438"/>
    <mergeCell ref="E437:E438"/>
    <mergeCell ref="H448:I448"/>
    <mergeCell ref="F449:G450"/>
    <mergeCell ref="H449:I450"/>
    <mergeCell ref="J449:J450"/>
    <mergeCell ref="K449:K450"/>
    <mergeCell ref="L449:L450"/>
    <mergeCell ref="L444:L445"/>
    <mergeCell ref="A446:A450"/>
    <mergeCell ref="F446:G446"/>
    <mergeCell ref="H446:L446"/>
    <mergeCell ref="B447:B448"/>
    <mergeCell ref="C447:C448"/>
    <mergeCell ref="D447:D448"/>
    <mergeCell ref="E447:E448"/>
    <mergeCell ref="F447:G448"/>
    <mergeCell ref="H447:I447"/>
    <mergeCell ref="H442:I442"/>
    <mergeCell ref="H443:I443"/>
    <mergeCell ref="F444:G445"/>
    <mergeCell ref="H444:I445"/>
    <mergeCell ref="J444:J445"/>
    <mergeCell ref="K444:K44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workbookViewId="0">
      <selection activeCell="F22" sqref="F22"/>
    </sheetView>
  </sheetViews>
  <sheetFormatPr defaultRowHeight="12.75" x14ac:dyDescent="0.2"/>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Q8" sqref="Q8"/>
    </sheetView>
  </sheetViews>
  <sheetFormatPr defaultColWidth="8.85546875" defaultRowHeight="12.75" x14ac:dyDescent="0.2"/>
  <cols>
    <col min="1" max="1" width="3.85546875" style="98" customWidth="1"/>
    <col min="2" max="2" width="16.140625" style="98" customWidth="1"/>
    <col min="3" max="3" width="17.7109375" style="98" customWidth="1"/>
    <col min="4" max="4" width="14.42578125" style="98" customWidth="1"/>
    <col min="5" max="5" width="18.7109375" style="98" hidden="1" customWidth="1"/>
    <col min="6" max="6" width="14.85546875" style="98" customWidth="1"/>
    <col min="7" max="7" width="3" style="98" customWidth="1"/>
    <col min="8" max="8" width="11.28515625" style="98" customWidth="1"/>
    <col min="9" max="9" width="3" style="98" customWidth="1"/>
    <col min="10" max="10" width="12.28515625" style="98" customWidth="1"/>
    <col min="11" max="11" width="9.140625" style="98" customWidth="1"/>
    <col min="12" max="12" width="8.85546875" style="98" customWidth="1"/>
    <col min="13" max="13" width="8" style="98" customWidth="1"/>
    <col min="14" max="14" width="0.140625" style="98" customWidth="1"/>
    <col min="15" max="15" width="8.85546875" style="98"/>
    <col min="16" max="16" width="20.28515625" style="98" bestFit="1" customWidth="1"/>
    <col min="17" max="20" width="8.85546875" style="98"/>
    <col min="21" max="21" width="9.42578125" style="98" customWidth="1"/>
    <col min="22" max="22" width="13.7109375" style="99" customWidth="1"/>
    <col min="23" max="16384" width="8.85546875" style="98"/>
  </cols>
  <sheetData>
    <row r="1" spans="1:19" s="98" customFormat="1" hidden="1" x14ac:dyDescent="0.2"/>
    <row r="2" spans="1:19" s="98" customFormat="1" x14ac:dyDescent="0.2">
      <c r="J2" s="479" t="s">
        <v>55</v>
      </c>
      <c r="K2" s="480"/>
      <c r="L2" s="480"/>
      <c r="M2" s="480"/>
      <c r="P2" s="482"/>
      <c r="Q2" s="482"/>
      <c r="R2" s="482"/>
      <c r="S2" s="482"/>
    </row>
    <row r="3" spans="1:19" s="98" customFormat="1" x14ac:dyDescent="0.2">
      <c r="J3" s="480"/>
      <c r="K3" s="480"/>
      <c r="L3" s="480"/>
      <c r="M3" s="480"/>
      <c r="P3" s="483"/>
      <c r="Q3" s="483"/>
      <c r="R3" s="483"/>
      <c r="S3" s="483"/>
    </row>
    <row r="4" spans="1:19" s="98" customFormat="1" ht="13.5" thickBot="1" x14ac:dyDescent="0.25">
      <c r="A4" s="105"/>
      <c r="B4" s="105"/>
      <c r="C4" s="105"/>
      <c r="D4" s="105"/>
      <c r="E4" s="105"/>
      <c r="F4" s="105"/>
      <c r="G4" s="105"/>
      <c r="H4" s="105"/>
      <c r="I4" s="105"/>
      <c r="J4" s="481"/>
      <c r="K4" s="481"/>
      <c r="L4" s="481"/>
      <c r="M4" s="481"/>
      <c r="P4" s="484"/>
      <c r="Q4" s="484"/>
      <c r="R4" s="484"/>
      <c r="S4" s="484"/>
    </row>
    <row r="5" spans="1:19" s="98" customFormat="1" ht="30" customHeight="1" thickTop="1" thickBot="1" x14ac:dyDescent="0.25">
      <c r="A5" s="485" t="str">
        <f>CONCATENATE("1353 Travel Report for ",B9,", ",B10," for the reporting period ",IF(G9=0,IF(I9=0,CONCATENATE("[MARK REPORTING PERIOD]"),CONCATENATE(Q423)), CONCATENATE(Q422)))</f>
        <v>1353 Travel Report for [HEALTH AND HUMAN SERVICES], HHSPAN ASPR for the reporting period [MARK REPORTING PERIOD]</v>
      </c>
      <c r="B5" s="486"/>
      <c r="C5" s="486"/>
      <c r="D5" s="486"/>
      <c r="E5" s="486"/>
      <c r="F5" s="486"/>
      <c r="G5" s="486"/>
      <c r="H5" s="486"/>
      <c r="I5" s="486"/>
      <c r="J5" s="486"/>
      <c r="K5" s="486"/>
      <c r="L5" s="486"/>
      <c r="M5" s="486"/>
      <c r="N5" s="156"/>
      <c r="O5" s="105"/>
      <c r="Q5" s="155"/>
    </row>
    <row r="6" spans="1:19" s="98" customFormat="1" ht="13.5" customHeight="1" thickTop="1" x14ac:dyDescent="0.2">
      <c r="A6" s="487" t="s">
        <v>50</v>
      </c>
      <c r="B6" s="489" t="s">
        <v>49</v>
      </c>
      <c r="C6" s="490"/>
      <c r="D6" s="490"/>
      <c r="E6" s="490"/>
      <c r="F6" s="490"/>
      <c r="G6" s="490"/>
      <c r="H6" s="490"/>
      <c r="I6" s="490"/>
      <c r="J6" s="491"/>
      <c r="K6" s="65" t="s">
        <v>48</v>
      </c>
      <c r="L6" s="65" t="s">
        <v>47</v>
      </c>
      <c r="M6" s="65" t="s">
        <v>46</v>
      </c>
      <c r="N6" s="154"/>
      <c r="O6" s="105"/>
    </row>
    <row r="7" spans="1:19" s="98" customFormat="1" ht="20.25" customHeight="1" thickBot="1" x14ac:dyDescent="0.25">
      <c r="A7" s="487"/>
      <c r="B7" s="492"/>
      <c r="C7" s="493"/>
      <c r="D7" s="493"/>
      <c r="E7" s="493"/>
      <c r="F7" s="493"/>
      <c r="G7" s="493"/>
      <c r="H7" s="493"/>
      <c r="I7" s="493"/>
      <c r="J7" s="494"/>
      <c r="K7" s="63">
        <v>1</v>
      </c>
      <c r="L7" s="62">
        <v>1</v>
      </c>
      <c r="M7" s="61">
        <v>2019</v>
      </c>
      <c r="N7" s="153"/>
      <c r="O7" s="105"/>
    </row>
    <row r="8" spans="1:19" s="98" customFormat="1" ht="27.75" customHeight="1" thickTop="1" thickBot="1" x14ac:dyDescent="0.25">
      <c r="A8" s="487"/>
      <c r="B8" s="495" t="s">
        <v>45</v>
      </c>
      <c r="C8" s="496"/>
      <c r="D8" s="496"/>
      <c r="E8" s="496"/>
      <c r="F8" s="496"/>
      <c r="G8" s="497"/>
      <c r="H8" s="497"/>
      <c r="I8" s="497"/>
      <c r="J8" s="497"/>
      <c r="K8" s="497"/>
      <c r="L8" s="496"/>
      <c r="M8" s="496"/>
      <c r="N8" s="498"/>
      <c r="O8" s="105"/>
    </row>
    <row r="9" spans="1:19" s="98" customFormat="1" ht="18" customHeight="1" thickTop="1" x14ac:dyDescent="0.25">
      <c r="A9" s="487"/>
      <c r="B9" s="558" t="s">
        <v>173</v>
      </c>
      <c r="C9" s="559"/>
      <c r="D9" s="559"/>
      <c r="E9" s="559"/>
      <c r="F9" s="559"/>
      <c r="G9" s="500"/>
      <c r="H9" s="456" t="str">
        <f>"REPORTING PERIOD: "&amp;Q422</f>
        <v>REPORTING PERIOD: OCTOBER 1, 2018- MARCH 31, 2019</v>
      </c>
      <c r="I9" s="459"/>
      <c r="J9" s="462" t="str">
        <f>"REPORTING PERIOD: "&amp;Q423</f>
        <v>REPORTING PERIOD: APRIL 1 - SEPTEMBER 30, 2019</v>
      </c>
      <c r="K9" s="465"/>
      <c r="L9" s="470" t="s">
        <v>172</v>
      </c>
      <c r="M9" s="469"/>
      <c r="N9" s="151"/>
      <c r="O9" s="147"/>
      <c r="P9" s="105"/>
    </row>
    <row r="10" spans="1:19" s="98" customFormat="1" ht="15.75" customHeight="1" x14ac:dyDescent="0.2">
      <c r="A10" s="487"/>
      <c r="B10" s="669" t="s">
        <v>174</v>
      </c>
      <c r="C10" s="559"/>
      <c r="D10" s="559"/>
      <c r="E10" s="559"/>
      <c r="F10" s="573"/>
      <c r="G10" s="501"/>
      <c r="H10" s="457"/>
      <c r="I10" s="460"/>
      <c r="J10" s="463"/>
      <c r="K10" s="466"/>
      <c r="L10" s="470"/>
      <c r="M10" s="469"/>
      <c r="N10" s="151"/>
      <c r="O10" s="147"/>
      <c r="P10" s="105"/>
    </row>
    <row r="11" spans="1:19" s="98" customFormat="1" ht="26.25" thickBot="1" x14ac:dyDescent="0.25">
      <c r="A11" s="487"/>
      <c r="B11" s="150" t="s">
        <v>39</v>
      </c>
      <c r="C11" s="149" t="s">
        <v>171</v>
      </c>
      <c r="D11" s="574" t="s">
        <v>170</v>
      </c>
      <c r="E11" s="574"/>
      <c r="F11" s="575"/>
      <c r="G11" s="502"/>
      <c r="H11" s="458"/>
      <c r="I11" s="461"/>
      <c r="J11" s="464"/>
      <c r="K11" s="467"/>
      <c r="L11" s="471"/>
      <c r="M11" s="472"/>
      <c r="N11" s="148"/>
      <c r="O11" s="147"/>
      <c r="P11" s="105"/>
    </row>
    <row r="12" spans="1:19" s="98" customFormat="1" ht="13.5" thickTop="1" x14ac:dyDescent="0.2">
      <c r="A12" s="487"/>
      <c r="B12" s="440" t="s">
        <v>38</v>
      </c>
      <c r="C12" s="442" t="s">
        <v>37</v>
      </c>
      <c r="D12" s="444" t="s">
        <v>36</v>
      </c>
      <c r="E12" s="446" t="s">
        <v>35</v>
      </c>
      <c r="F12" s="447"/>
      <c r="G12" s="450" t="s">
        <v>8</v>
      </c>
      <c r="H12" s="451"/>
      <c r="I12" s="452"/>
      <c r="J12" s="442" t="s">
        <v>34</v>
      </c>
      <c r="K12" s="503" t="s">
        <v>33</v>
      </c>
      <c r="L12" s="505" t="s">
        <v>32</v>
      </c>
      <c r="M12" s="444" t="s">
        <v>31</v>
      </c>
      <c r="N12" s="134"/>
      <c r="O12" s="105"/>
    </row>
    <row r="13" spans="1:19" s="98" customFormat="1" ht="34.5" customHeight="1" thickBot="1" x14ac:dyDescent="0.25">
      <c r="A13" s="488"/>
      <c r="B13" s="441"/>
      <c r="C13" s="443"/>
      <c r="D13" s="445"/>
      <c r="E13" s="448"/>
      <c r="F13" s="449"/>
      <c r="G13" s="453"/>
      <c r="H13" s="454"/>
      <c r="I13" s="455"/>
      <c r="J13" s="507"/>
      <c r="K13" s="504"/>
      <c r="L13" s="506"/>
      <c r="M13" s="507"/>
      <c r="N13" s="146"/>
      <c r="O13" s="105"/>
    </row>
    <row r="14" spans="1:19" s="98" customFormat="1" ht="24" thickTop="1" thickBot="1" x14ac:dyDescent="0.25">
      <c r="A14" s="429" t="s">
        <v>30</v>
      </c>
      <c r="B14" s="71" t="s">
        <v>12</v>
      </c>
      <c r="C14" s="71" t="s">
        <v>11</v>
      </c>
      <c r="D14" s="71" t="s">
        <v>10</v>
      </c>
      <c r="E14" s="432" t="s">
        <v>9</v>
      </c>
      <c r="F14" s="432"/>
      <c r="G14" s="401" t="s">
        <v>8</v>
      </c>
      <c r="H14" s="402"/>
      <c r="I14" s="21"/>
      <c r="J14" s="145"/>
      <c r="K14" s="145"/>
      <c r="L14" s="145"/>
      <c r="M14" s="145"/>
      <c r="N14" s="110"/>
    </row>
    <row r="15" spans="1:19" s="98" customFormat="1" ht="23.25" thickBot="1" x14ac:dyDescent="0.25">
      <c r="A15" s="430"/>
      <c r="B15" s="144" t="s">
        <v>29</v>
      </c>
      <c r="C15" s="144" t="s">
        <v>28</v>
      </c>
      <c r="D15" s="132">
        <v>40766</v>
      </c>
      <c r="E15" s="143"/>
      <c r="F15" s="130" t="s">
        <v>27</v>
      </c>
      <c r="G15" s="433" t="s">
        <v>26</v>
      </c>
      <c r="H15" s="434"/>
      <c r="I15" s="435"/>
      <c r="J15" s="141" t="s">
        <v>17</v>
      </c>
      <c r="K15" s="140"/>
      <c r="L15" s="137" t="s">
        <v>16</v>
      </c>
      <c r="M15" s="139">
        <v>280</v>
      </c>
      <c r="N15" s="110"/>
      <c r="O15" s="105"/>
    </row>
    <row r="16" spans="1:19" s="98" customFormat="1" ht="23.25" thickBot="1" x14ac:dyDescent="0.25">
      <c r="A16" s="430"/>
      <c r="B16" s="82" t="s">
        <v>6</v>
      </c>
      <c r="C16" s="82" t="s">
        <v>5</v>
      </c>
      <c r="D16" s="82" t="s">
        <v>4</v>
      </c>
      <c r="E16" s="436" t="s">
        <v>3</v>
      </c>
      <c r="F16" s="436"/>
      <c r="G16" s="437"/>
      <c r="H16" s="438"/>
      <c r="I16" s="439"/>
      <c r="J16" s="138" t="s">
        <v>25</v>
      </c>
      <c r="K16" s="137" t="s">
        <v>16</v>
      </c>
      <c r="L16" s="136"/>
      <c r="M16" s="135">
        <v>825</v>
      </c>
      <c r="N16" s="134"/>
    </row>
    <row r="17" spans="1:22" ht="23.25" thickBot="1" x14ac:dyDescent="0.25">
      <c r="A17" s="431"/>
      <c r="B17" s="133" t="s">
        <v>24</v>
      </c>
      <c r="C17" s="133" t="s">
        <v>23</v>
      </c>
      <c r="D17" s="132">
        <v>40767</v>
      </c>
      <c r="E17" s="131" t="s">
        <v>1</v>
      </c>
      <c r="F17" s="130" t="s">
        <v>22</v>
      </c>
      <c r="G17" s="410"/>
      <c r="H17" s="411"/>
      <c r="I17" s="412"/>
      <c r="J17" s="129" t="s">
        <v>21</v>
      </c>
      <c r="K17" s="128"/>
      <c r="L17" s="128" t="s">
        <v>16</v>
      </c>
      <c r="M17" s="127">
        <v>120</v>
      </c>
      <c r="N17" s="110"/>
      <c r="V17" s="98"/>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110"/>
      <c r="V18" s="126"/>
    </row>
    <row r="19" spans="1:22" ht="22.5" x14ac:dyDescent="0.2">
      <c r="A19" s="419"/>
      <c r="B19" s="16" t="s">
        <v>143</v>
      </c>
      <c r="C19" s="16" t="s">
        <v>169</v>
      </c>
      <c r="D19" s="113">
        <v>43166</v>
      </c>
      <c r="E19" s="16"/>
      <c r="F19" s="16" t="s">
        <v>168</v>
      </c>
      <c r="G19" s="403" t="s">
        <v>167</v>
      </c>
      <c r="H19" s="404"/>
      <c r="I19" s="405"/>
      <c r="J19" s="15" t="s">
        <v>25</v>
      </c>
      <c r="K19" s="15"/>
      <c r="L19" s="15" t="s">
        <v>16</v>
      </c>
      <c r="M19" s="115">
        <v>2841.56</v>
      </c>
      <c r="N19" s="110"/>
      <c r="V19" s="125"/>
    </row>
    <row r="20" spans="1:22" ht="22.5" x14ac:dyDescent="0.2">
      <c r="A20" s="419"/>
      <c r="B20" s="12" t="s">
        <v>6</v>
      </c>
      <c r="C20" s="12" t="s">
        <v>5</v>
      </c>
      <c r="D20" s="12" t="s">
        <v>4</v>
      </c>
      <c r="E20" s="406" t="s">
        <v>3</v>
      </c>
      <c r="F20" s="406"/>
      <c r="G20" s="407"/>
      <c r="H20" s="408"/>
      <c r="I20" s="409"/>
      <c r="J20" s="11" t="s">
        <v>2</v>
      </c>
      <c r="K20" s="10"/>
      <c r="L20" s="10"/>
      <c r="M20" s="9"/>
      <c r="N20" s="110"/>
      <c r="V20" s="111"/>
    </row>
    <row r="21" spans="1:22" ht="13.5" thickBot="1" x14ac:dyDescent="0.25">
      <c r="A21" s="420"/>
      <c r="B21" s="25" t="s">
        <v>139</v>
      </c>
      <c r="C21" s="25" t="s">
        <v>167</v>
      </c>
      <c r="D21" s="29">
        <v>43167</v>
      </c>
      <c r="E21" s="24" t="s">
        <v>1</v>
      </c>
      <c r="F21" s="23" t="s">
        <v>166</v>
      </c>
      <c r="G21" s="426"/>
      <c r="H21" s="427"/>
      <c r="I21" s="428"/>
      <c r="J21" s="11" t="s">
        <v>0</v>
      </c>
      <c r="K21" s="10"/>
      <c r="L21" s="10"/>
      <c r="M21" s="9"/>
      <c r="N21" s="110"/>
      <c r="V21" s="111"/>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110"/>
      <c r="V22" s="111"/>
    </row>
    <row r="23" spans="1:22" ht="57" thickBot="1" x14ac:dyDescent="0.25">
      <c r="A23" s="399"/>
      <c r="B23" s="16" t="s">
        <v>147</v>
      </c>
      <c r="C23" s="16" t="s">
        <v>165</v>
      </c>
      <c r="D23" s="113">
        <v>43180</v>
      </c>
      <c r="E23" s="16"/>
      <c r="F23" s="120" t="s">
        <v>164</v>
      </c>
      <c r="G23" s="403" t="s">
        <v>140</v>
      </c>
      <c r="H23" s="404"/>
      <c r="I23" s="405"/>
      <c r="J23" s="15" t="s">
        <v>163</v>
      </c>
      <c r="K23" s="15"/>
      <c r="L23" s="15" t="s">
        <v>16</v>
      </c>
      <c r="M23" s="115">
        <v>2140</v>
      </c>
      <c r="N23" s="110"/>
      <c r="V23" s="111"/>
    </row>
    <row r="24" spans="1:22" ht="23.25" thickBot="1" x14ac:dyDescent="0.25">
      <c r="A24" s="399"/>
      <c r="B24" s="12" t="s">
        <v>6</v>
      </c>
      <c r="C24" s="12" t="s">
        <v>5</v>
      </c>
      <c r="D24" s="12" t="s">
        <v>4</v>
      </c>
      <c r="E24" s="406" t="s">
        <v>3</v>
      </c>
      <c r="F24" s="406"/>
      <c r="G24" s="407"/>
      <c r="H24" s="408"/>
      <c r="I24" s="409"/>
      <c r="J24" s="11" t="s">
        <v>73</v>
      </c>
      <c r="K24" s="10"/>
      <c r="L24" s="10" t="s">
        <v>16</v>
      </c>
      <c r="M24" s="9"/>
      <c r="N24" s="110"/>
      <c r="V24" s="111"/>
    </row>
    <row r="25" spans="1:22" ht="13.5" thickBot="1" x14ac:dyDescent="0.25">
      <c r="A25" s="400"/>
      <c r="B25" s="25" t="s">
        <v>145</v>
      </c>
      <c r="C25" s="25" t="s">
        <v>138</v>
      </c>
      <c r="D25" s="29">
        <v>43187</v>
      </c>
      <c r="E25" s="24" t="s">
        <v>1</v>
      </c>
      <c r="F25" s="23" t="s">
        <v>162</v>
      </c>
      <c r="G25" s="410"/>
      <c r="H25" s="411"/>
      <c r="I25" s="412"/>
      <c r="J25" s="11" t="s">
        <v>0</v>
      </c>
      <c r="K25" s="10"/>
      <c r="L25" s="10"/>
      <c r="M25" s="9"/>
      <c r="N25" s="110"/>
      <c r="V25" s="111"/>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110"/>
      <c r="V26" s="111"/>
    </row>
    <row r="27" spans="1:22" ht="13.5" thickBot="1" x14ac:dyDescent="0.25">
      <c r="A27" s="399"/>
      <c r="B27" s="16" t="s">
        <v>161</v>
      </c>
      <c r="C27" s="16" t="s">
        <v>160</v>
      </c>
      <c r="D27" s="113">
        <v>43208</v>
      </c>
      <c r="E27" s="16"/>
      <c r="F27" s="16" t="s">
        <v>159</v>
      </c>
      <c r="G27" s="403" t="s">
        <v>158</v>
      </c>
      <c r="H27" s="404"/>
      <c r="I27" s="405"/>
      <c r="J27" s="15" t="s">
        <v>74</v>
      </c>
      <c r="K27" s="15"/>
      <c r="L27" s="15" t="s">
        <v>16</v>
      </c>
      <c r="M27" s="115">
        <v>1565.32</v>
      </c>
      <c r="N27" s="110"/>
      <c r="V27" s="111"/>
    </row>
    <row r="28" spans="1:22" ht="23.25" thickBot="1" x14ac:dyDescent="0.25">
      <c r="A28" s="399"/>
      <c r="B28" s="12" t="s">
        <v>6</v>
      </c>
      <c r="C28" s="12" t="s">
        <v>5</v>
      </c>
      <c r="D28" s="12" t="s">
        <v>4</v>
      </c>
      <c r="E28" s="406" t="s">
        <v>3</v>
      </c>
      <c r="F28" s="406"/>
      <c r="G28" s="407"/>
      <c r="H28" s="408"/>
      <c r="I28" s="409"/>
      <c r="J28" s="11" t="s">
        <v>73</v>
      </c>
      <c r="K28" s="10"/>
      <c r="L28" s="10" t="s">
        <v>16</v>
      </c>
      <c r="M28" s="9"/>
      <c r="N28" s="110"/>
      <c r="V28" s="111"/>
    </row>
    <row r="29" spans="1:22" ht="13.5" thickBot="1" x14ac:dyDescent="0.25">
      <c r="A29" s="400"/>
      <c r="B29" s="25" t="s">
        <v>153</v>
      </c>
      <c r="C29" s="25" t="s">
        <v>158</v>
      </c>
      <c r="D29" s="29">
        <v>43211</v>
      </c>
      <c r="E29" s="24" t="s">
        <v>1</v>
      </c>
      <c r="F29" s="23" t="s">
        <v>157</v>
      </c>
      <c r="G29" s="410"/>
      <c r="H29" s="411"/>
      <c r="I29" s="412"/>
      <c r="J29" s="11" t="s">
        <v>0</v>
      </c>
      <c r="K29" s="10"/>
      <c r="L29" s="10"/>
      <c r="M29" s="9"/>
      <c r="N29" s="110"/>
      <c r="V29" s="111"/>
    </row>
    <row r="30" spans="1:22" ht="24" thickTop="1" thickBot="1" x14ac:dyDescent="0.25">
      <c r="A30" s="398">
        <f>A26+1</f>
        <v>4</v>
      </c>
      <c r="B30" s="22" t="s">
        <v>12</v>
      </c>
      <c r="C30" s="22" t="s">
        <v>11</v>
      </c>
      <c r="D30" s="22" t="s">
        <v>10</v>
      </c>
      <c r="E30" s="401" t="s">
        <v>9</v>
      </c>
      <c r="F30" s="401"/>
      <c r="G30" s="401" t="s">
        <v>8</v>
      </c>
      <c r="H30" s="402"/>
      <c r="I30" s="21"/>
      <c r="J30" s="20" t="s">
        <v>7</v>
      </c>
      <c r="K30" s="19"/>
      <c r="L30" s="19"/>
      <c r="M30" s="18"/>
      <c r="N30" s="110"/>
      <c r="V30" s="111"/>
    </row>
    <row r="31" spans="1:22" ht="13.5" thickBot="1" x14ac:dyDescent="0.25">
      <c r="A31" s="399"/>
      <c r="B31" s="16" t="s">
        <v>156</v>
      </c>
      <c r="C31" s="16" t="s">
        <v>155</v>
      </c>
      <c r="D31" s="113">
        <v>43201</v>
      </c>
      <c r="E31" s="16"/>
      <c r="F31" s="16" t="s">
        <v>154</v>
      </c>
      <c r="G31" s="403" t="s">
        <v>152</v>
      </c>
      <c r="H31" s="404"/>
      <c r="I31" s="405"/>
      <c r="J31" s="15" t="s">
        <v>74</v>
      </c>
      <c r="K31" s="15"/>
      <c r="L31" s="15" t="s">
        <v>16</v>
      </c>
      <c r="M31" s="115">
        <v>860</v>
      </c>
      <c r="N31" s="110"/>
      <c r="V31" s="111"/>
    </row>
    <row r="32" spans="1:22" ht="23.25" thickBot="1" x14ac:dyDescent="0.25">
      <c r="A32" s="399"/>
      <c r="B32" s="12" t="s">
        <v>6</v>
      </c>
      <c r="C32" s="12" t="s">
        <v>5</v>
      </c>
      <c r="D32" s="12" t="s">
        <v>4</v>
      </c>
      <c r="E32" s="406" t="s">
        <v>3</v>
      </c>
      <c r="F32" s="406"/>
      <c r="G32" s="407"/>
      <c r="H32" s="408"/>
      <c r="I32" s="409"/>
      <c r="J32" s="11" t="s">
        <v>101</v>
      </c>
      <c r="K32" s="10"/>
      <c r="L32" s="10" t="s">
        <v>16</v>
      </c>
      <c r="M32" s="9"/>
      <c r="N32" s="110"/>
      <c r="V32" s="111"/>
    </row>
    <row r="33" spans="1:22" ht="13.5" thickBot="1" x14ac:dyDescent="0.25">
      <c r="A33" s="400"/>
      <c r="B33" s="25" t="s">
        <v>153</v>
      </c>
      <c r="C33" s="25" t="s">
        <v>152</v>
      </c>
      <c r="D33" s="29">
        <v>43203</v>
      </c>
      <c r="E33" s="24" t="s">
        <v>1</v>
      </c>
      <c r="F33" s="23" t="s">
        <v>151</v>
      </c>
      <c r="G33" s="410"/>
      <c r="H33" s="411"/>
      <c r="I33" s="412"/>
      <c r="J33" s="11" t="s">
        <v>21</v>
      </c>
      <c r="K33" s="10"/>
      <c r="L33" s="10" t="s">
        <v>16</v>
      </c>
      <c r="M33" s="9"/>
      <c r="N33" s="110"/>
      <c r="V33" s="111"/>
    </row>
    <row r="34" spans="1:22" ht="24" thickTop="1" thickBot="1" x14ac:dyDescent="0.25">
      <c r="A34" s="398">
        <f>A30+1</f>
        <v>5</v>
      </c>
      <c r="B34" s="22" t="s">
        <v>12</v>
      </c>
      <c r="C34" s="22" t="s">
        <v>11</v>
      </c>
      <c r="D34" s="22" t="s">
        <v>10</v>
      </c>
      <c r="E34" s="401" t="s">
        <v>9</v>
      </c>
      <c r="F34" s="401"/>
      <c r="G34" s="401" t="s">
        <v>8</v>
      </c>
      <c r="H34" s="402"/>
      <c r="I34" s="21"/>
      <c r="J34" s="20" t="s">
        <v>7</v>
      </c>
      <c r="K34" s="19"/>
      <c r="L34" s="19"/>
      <c r="M34" s="18"/>
      <c r="N34" s="110"/>
      <c r="V34" s="111"/>
    </row>
    <row r="35" spans="1:22" ht="13.5" thickBot="1" x14ac:dyDescent="0.25">
      <c r="A35" s="399"/>
      <c r="B35" s="16" t="s">
        <v>136</v>
      </c>
      <c r="C35" s="16" t="s">
        <v>133</v>
      </c>
      <c r="D35" s="113">
        <v>43232</v>
      </c>
      <c r="E35" s="16"/>
      <c r="F35" s="16" t="s">
        <v>150</v>
      </c>
      <c r="G35" s="403" t="s">
        <v>133</v>
      </c>
      <c r="H35" s="404"/>
      <c r="I35" s="405"/>
      <c r="J35" s="15" t="s">
        <v>74</v>
      </c>
      <c r="K35" s="15"/>
      <c r="L35" s="15" t="s">
        <v>16</v>
      </c>
      <c r="M35" s="115">
        <v>2140</v>
      </c>
      <c r="N35" s="110"/>
      <c r="V35" s="111"/>
    </row>
    <row r="36" spans="1:22" ht="23.25" thickBot="1" x14ac:dyDescent="0.25">
      <c r="A36" s="399"/>
      <c r="B36" s="12" t="s">
        <v>6</v>
      </c>
      <c r="C36" s="12" t="s">
        <v>5</v>
      </c>
      <c r="D36" s="12" t="s">
        <v>4</v>
      </c>
      <c r="E36" s="406" t="s">
        <v>3</v>
      </c>
      <c r="F36" s="406"/>
      <c r="G36" s="407"/>
      <c r="H36" s="408"/>
      <c r="I36" s="409"/>
      <c r="J36" s="11" t="s">
        <v>73</v>
      </c>
      <c r="K36" s="10"/>
      <c r="L36" s="10" t="s">
        <v>16</v>
      </c>
      <c r="M36" s="9"/>
      <c r="N36" s="110"/>
      <c r="V36" s="111"/>
    </row>
    <row r="37" spans="1:22" ht="13.5" thickBot="1" x14ac:dyDescent="0.25">
      <c r="A37" s="400"/>
      <c r="B37" s="25" t="s">
        <v>149</v>
      </c>
      <c r="C37" s="25" t="s">
        <v>133</v>
      </c>
      <c r="D37" s="29">
        <v>43238</v>
      </c>
      <c r="E37" s="24" t="s">
        <v>1</v>
      </c>
      <c r="F37" s="23" t="s">
        <v>148</v>
      </c>
      <c r="G37" s="410"/>
      <c r="H37" s="411"/>
      <c r="I37" s="412"/>
      <c r="J37" s="11" t="s">
        <v>0</v>
      </c>
      <c r="K37" s="10"/>
      <c r="L37" s="10"/>
      <c r="M37" s="9"/>
      <c r="N37" s="110"/>
      <c r="V37" s="111"/>
    </row>
    <row r="38" spans="1:22" ht="24" thickTop="1" thickBot="1" x14ac:dyDescent="0.25">
      <c r="A38" s="398">
        <f>A34+1</f>
        <v>6</v>
      </c>
      <c r="B38" s="22" t="s">
        <v>12</v>
      </c>
      <c r="C38" s="22" t="s">
        <v>11</v>
      </c>
      <c r="D38" s="22" t="s">
        <v>10</v>
      </c>
      <c r="E38" s="401" t="s">
        <v>9</v>
      </c>
      <c r="F38" s="401"/>
      <c r="G38" s="401" t="s">
        <v>8</v>
      </c>
      <c r="H38" s="402"/>
      <c r="I38" s="21"/>
      <c r="J38" s="20" t="s">
        <v>7</v>
      </c>
      <c r="K38" s="19"/>
      <c r="L38" s="19"/>
      <c r="M38" s="18"/>
      <c r="N38" s="110"/>
      <c r="V38" s="111"/>
    </row>
    <row r="39" spans="1:22" ht="13.5" thickBot="1" x14ac:dyDescent="0.25">
      <c r="A39" s="399"/>
      <c r="B39" s="16" t="s">
        <v>147</v>
      </c>
      <c r="C39" s="124">
        <v>43271</v>
      </c>
      <c r="D39" s="113">
        <v>43228</v>
      </c>
      <c r="E39" s="16"/>
      <c r="F39" s="16" t="s">
        <v>146</v>
      </c>
      <c r="G39" s="403" t="s">
        <v>140</v>
      </c>
      <c r="H39" s="404"/>
      <c r="I39" s="405"/>
      <c r="J39" s="15" t="s">
        <v>74</v>
      </c>
      <c r="K39" s="15"/>
      <c r="L39" s="15" t="s">
        <v>16</v>
      </c>
      <c r="M39" s="115">
        <v>500</v>
      </c>
      <c r="N39" s="110"/>
      <c r="V39" s="111"/>
    </row>
    <row r="40" spans="1:22" ht="23.25" thickBot="1" x14ac:dyDescent="0.25">
      <c r="A40" s="399"/>
      <c r="B40" s="12" t="s">
        <v>6</v>
      </c>
      <c r="C40" s="12" t="s">
        <v>5</v>
      </c>
      <c r="D40" s="12" t="s">
        <v>4</v>
      </c>
      <c r="E40" s="406" t="s">
        <v>3</v>
      </c>
      <c r="F40" s="406"/>
      <c r="G40" s="407"/>
      <c r="H40" s="408"/>
      <c r="I40" s="409"/>
      <c r="J40" s="11" t="s">
        <v>2</v>
      </c>
      <c r="K40" s="10"/>
      <c r="L40" s="10"/>
      <c r="M40" s="9"/>
      <c r="N40" s="110"/>
      <c r="V40" s="111"/>
    </row>
    <row r="41" spans="1:22" ht="13.5" thickBot="1" x14ac:dyDescent="0.25">
      <c r="A41" s="400"/>
      <c r="B41" s="25" t="s">
        <v>145</v>
      </c>
      <c r="C41" s="25" t="s">
        <v>138</v>
      </c>
      <c r="D41" s="29">
        <v>43230</v>
      </c>
      <c r="E41" s="24" t="s">
        <v>1</v>
      </c>
      <c r="F41" s="23" t="s">
        <v>144</v>
      </c>
      <c r="G41" s="410"/>
      <c r="H41" s="411"/>
      <c r="I41" s="412"/>
      <c r="J41" s="11" t="s">
        <v>0</v>
      </c>
      <c r="K41" s="10"/>
      <c r="L41" s="10"/>
      <c r="M41" s="9"/>
      <c r="N41" s="110"/>
      <c r="V41" s="111"/>
    </row>
    <row r="42" spans="1:22" ht="24" thickTop="1" thickBot="1" x14ac:dyDescent="0.25">
      <c r="A42" s="398">
        <f>A38+1</f>
        <v>7</v>
      </c>
      <c r="B42" s="22" t="s">
        <v>12</v>
      </c>
      <c r="C42" s="22" t="s">
        <v>11</v>
      </c>
      <c r="D42" s="22" t="s">
        <v>10</v>
      </c>
      <c r="E42" s="401" t="s">
        <v>9</v>
      </c>
      <c r="F42" s="401"/>
      <c r="G42" s="401" t="s">
        <v>8</v>
      </c>
      <c r="H42" s="402"/>
      <c r="I42" s="21"/>
      <c r="J42" s="20" t="s">
        <v>7</v>
      </c>
      <c r="K42" s="19"/>
      <c r="L42" s="19"/>
      <c r="M42" s="18"/>
      <c r="N42" s="110"/>
      <c r="V42" s="111"/>
    </row>
    <row r="43" spans="1:22" ht="13.5" thickBot="1" x14ac:dyDescent="0.25">
      <c r="A43" s="399"/>
      <c r="B43" s="16" t="s">
        <v>143</v>
      </c>
      <c r="C43" s="16" t="s">
        <v>142</v>
      </c>
      <c r="D43" s="113">
        <v>43263</v>
      </c>
      <c r="E43" s="16"/>
      <c r="F43" s="16" t="s">
        <v>141</v>
      </c>
      <c r="G43" s="403" t="s">
        <v>140</v>
      </c>
      <c r="H43" s="404"/>
      <c r="I43" s="405"/>
      <c r="J43" s="15" t="s">
        <v>74</v>
      </c>
      <c r="K43" s="15"/>
      <c r="L43" s="15" t="s">
        <v>16</v>
      </c>
      <c r="M43" s="115">
        <v>1050</v>
      </c>
      <c r="N43" s="110"/>
      <c r="V43" s="111"/>
    </row>
    <row r="44" spans="1:22" ht="23.25" thickBot="1" x14ac:dyDescent="0.25">
      <c r="A44" s="399"/>
      <c r="B44" s="12" t="s">
        <v>6</v>
      </c>
      <c r="C44" s="12" t="s">
        <v>5</v>
      </c>
      <c r="D44" s="12" t="s">
        <v>4</v>
      </c>
      <c r="E44" s="406" t="s">
        <v>3</v>
      </c>
      <c r="F44" s="406"/>
      <c r="G44" s="407"/>
      <c r="H44" s="408"/>
      <c r="I44" s="409"/>
      <c r="J44" s="11" t="s">
        <v>2</v>
      </c>
      <c r="K44" s="10"/>
      <c r="L44" s="10"/>
      <c r="M44" s="9"/>
      <c r="N44" s="110"/>
      <c r="V44" s="111"/>
    </row>
    <row r="45" spans="1:22" ht="13.5" thickBot="1" x14ac:dyDescent="0.25">
      <c r="A45" s="400"/>
      <c r="B45" s="25" t="s">
        <v>139</v>
      </c>
      <c r="C45" s="25" t="s">
        <v>138</v>
      </c>
      <c r="D45" s="29">
        <v>43271</v>
      </c>
      <c r="E45" s="24" t="s">
        <v>1</v>
      </c>
      <c r="F45" s="23" t="s">
        <v>137</v>
      </c>
      <c r="G45" s="410"/>
      <c r="H45" s="411"/>
      <c r="I45" s="412"/>
      <c r="J45" s="11" t="s">
        <v>0</v>
      </c>
      <c r="K45" s="10"/>
      <c r="L45" s="10"/>
      <c r="M45" s="9"/>
      <c r="N45" s="110"/>
      <c r="V45" s="111"/>
    </row>
    <row r="46" spans="1:22" ht="24" thickTop="1" thickBot="1" x14ac:dyDescent="0.25">
      <c r="A46" s="398">
        <f>A42+1</f>
        <v>8</v>
      </c>
      <c r="B46" s="22" t="s">
        <v>12</v>
      </c>
      <c r="C46" s="22" t="s">
        <v>11</v>
      </c>
      <c r="D46" s="22" t="s">
        <v>10</v>
      </c>
      <c r="E46" s="401" t="s">
        <v>9</v>
      </c>
      <c r="F46" s="401"/>
      <c r="G46" s="401" t="s">
        <v>8</v>
      </c>
      <c r="H46" s="402"/>
      <c r="I46" s="21"/>
      <c r="J46" s="20" t="s">
        <v>7</v>
      </c>
      <c r="K46" s="19"/>
      <c r="L46" s="19"/>
      <c r="M46" s="18"/>
      <c r="N46" s="110"/>
      <c r="V46" s="111"/>
    </row>
    <row r="47" spans="1:22" ht="13.5" thickBot="1" x14ac:dyDescent="0.25">
      <c r="A47" s="399"/>
      <c r="B47" s="16" t="s">
        <v>136</v>
      </c>
      <c r="C47" s="16" t="s">
        <v>135</v>
      </c>
      <c r="D47" s="113">
        <v>43746</v>
      </c>
      <c r="E47" s="16"/>
      <c r="F47" s="16"/>
      <c r="G47" s="403" t="s">
        <v>133</v>
      </c>
      <c r="H47" s="404"/>
      <c r="I47" s="405"/>
      <c r="J47" s="15" t="s">
        <v>74</v>
      </c>
      <c r="K47" s="15"/>
      <c r="L47" s="15" t="s">
        <v>16</v>
      </c>
      <c r="M47" s="115">
        <v>1384</v>
      </c>
      <c r="N47" s="110"/>
      <c r="V47" s="111"/>
    </row>
    <row r="48" spans="1:22" ht="23.25" thickBot="1" x14ac:dyDescent="0.25">
      <c r="A48" s="399"/>
      <c r="B48" s="12" t="s">
        <v>6</v>
      </c>
      <c r="C48" s="12" t="s">
        <v>5</v>
      </c>
      <c r="D48" s="12" t="s">
        <v>4</v>
      </c>
      <c r="E48" s="406" t="s">
        <v>3</v>
      </c>
      <c r="F48" s="406"/>
      <c r="G48" s="407"/>
      <c r="H48" s="408"/>
      <c r="I48" s="409"/>
      <c r="J48" s="11" t="s">
        <v>73</v>
      </c>
      <c r="K48" s="10"/>
      <c r="L48" s="10" t="s">
        <v>16</v>
      </c>
      <c r="M48" s="9"/>
      <c r="N48" s="110"/>
      <c r="V48" s="111"/>
    </row>
    <row r="49" spans="1:22" ht="13.5" thickBot="1" x14ac:dyDescent="0.25">
      <c r="A49" s="400"/>
      <c r="B49" s="25" t="s">
        <v>134</v>
      </c>
      <c r="C49" s="25" t="s">
        <v>133</v>
      </c>
      <c r="D49" s="29">
        <v>43384</v>
      </c>
      <c r="E49" s="24" t="s">
        <v>1</v>
      </c>
      <c r="F49" s="23" t="s">
        <v>132</v>
      </c>
      <c r="G49" s="410"/>
      <c r="H49" s="411"/>
      <c r="I49" s="412"/>
      <c r="J49" s="11" t="s">
        <v>21</v>
      </c>
      <c r="K49" s="10"/>
      <c r="L49" s="10" t="s">
        <v>16</v>
      </c>
      <c r="M49" s="9"/>
      <c r="N49" s="110"/>
      <c r="V49" s="111"/>
    </row>
    <row r="50" spans="1:22" ht="24" thickTop="1" thickBot="1" x14ac:dyDescent="0.25">
      <c r="A50" s="398">
        <f>A46+1</f>
        <v>9</v>
      </c>
      <c r="B50" s="22" t="s">
        <v>12</v>
      </c>
      <c r="C50" s="22" t="s">
        <v>11</v>
      </c>
      <c r="D50" s="22" t="s">
        <v>10</v>
      </c>
      <c r="E50" s="401" t="s">
        <v>9</v>
      </c>
      <c r="F50" s="401"/>
      <c r="G50" s="401" t="s">
        <v>8</v>
      </c>
      <c r="H50" s="402"/>
      <c r="I50" s="21"/>
      <c r="J50" s="20" t="s">
        <v>7</v>
      </c>
      <c r="K50" s="19"/>
      <c r="L50" s="19"/>
      <c r="M50" s="18"/>
      <c r="N50" s="110"/>
      <c r="V50" s="111"/>
    </row>
    <row r="51" spans="1:22" ht="13.5" thickBot="1" x14ac:dyDescent="0.25">
      <c r="A51" s="399"/>
      <c r="B51" s="16" t="s">
        <v>131</v>
      </c>
      <c r="C51" s="16" t="s">
        <v>130</v>
      </c>
      <c r="D51" s="113">
        <v>43402</v>
      </c>
      <c r="E51" s="16"/>
      <c r="F51" s="123" t="s">
        <v>129</v>
      </c>
      <c r="G51" s="403" t="s">
        <v>128</v>
      </c>
      <c r="H51" s="404"/>
      <c r="I51" s="405"/>
      <c r="J51" s="15" t="s">
        <v>74</v>
      </c>
      <c r="K51" s="15"/>
      <c r="L51" s="15" t="s">
        <v>16</v>
      </c>
      <c r="M51" s="115">
        <v>7125</v>
      </c>
      <c r="N51" s="110"/>
      <c r="V51" s="111"/>
    </row>
    <row r="52" spans="1:22" ht="23.25" thickBot="1" x14ac:dyDescent="0.25">
      <c r="A52" s="399"/>
      <c r="B52" s="12" t="s">
        <v>6</v>
      </c>
      <c r="C52" s="12" t="s">
        <v>5</v>
      </c>
      <c r="D52" s="12" t="s">
        <v>4</v>
      </c>
      <c r="E52" s="406" t="s">
        <v>3</v>
      </c>
      <c r="F52" s="406"/>
      <c r="G52" s="407"/>
      <c r="H52" s="408"/>
      <c r="I52" s="409"/>
      <c r="J52" s="11" t="s">
        <v>127</v>
      </c>
      <c r="K52" s="10"/>
      <c r="L52" s="10" t="s">
        <v>16</v>
      </c>
      <c r="M52" s="9"/>
      <c r="N52" s="110"/>
      <c r="V52" s="111"/>
    </row>
    <row r="53" spans="1:22" ht="34.5" thickBot="1" x14ac:dyDescent="0.25">
      <c r="A53" s="400"/>
      <c r="B53" s="25" t="s">
        <v>126</v>
      </c>
      <c r="C53" s="25" t="s">
        <v>125</v>
      </c>
      <c r="D53" s="29">
        <v>43406</v>
      </c>
      <c r="E53" s="24" t="s">
        <v>1</v>
      </c>
      <c r="F53" s="114" t="s">
        <v>124</v>
      </c>
      <c r="G53" s="410"/>
      <c r="H53" s="411"/>
      <c r="I53" s="412"/>
      <c r="J53" s="11" t="s">
        <v>21</v>
      </c>
      <c r="K53" s="10"/>
      <c r="L53" s="10" t="s">
        <v>16</v>
      </c>
      <c r="M53" s="9"/>
      <c r="N53" s="110"/>
      <c r="V53" s="111"/>
    </row>
    <row r="54" spans="1:22" ht="24" thickTop="1" thickBot="1" x14ac:dyDescent="0.25">
      <c r="A54" s="398">
        <f>A50+1</f>
        <v>10</v>
      </c>
      <c r="B54" s="22" t="s">
        <v>12</v>
      </c>
      <c r="C54" s="22" t="s">
        <v>11</v>
      </c>
      <c r="D54" s="22" t="s">
        <v>10</v>
      </c>
      <c r="E54" s="401" t="s">
        <v>9</v>
      </c>
      <c r="F54" s="401"/>
      <c r="G54" s="401" t="s">
        <v>8</v>
      </c>
      <c r="H54" s="402"/>
      <c r="I54" s="21"/>
      <c r="J54" s="20" t="s">
        <v>7</v>
      </c>
      <c r="K54" s="19"/>
      <c r="L54" s="19"/>
      <c r="M54" s="18"/>
      <c r="N54" s="110"/>
      <c r="V54" s="111"/>
    </row>
    <row r="55" spans="1:22" ht="13.5" thickBot="1" x14ac:dyDescent="0.25">
      <c r="A55" s="399"/>
      <c r="B55" s="16" t="s">
        <v>123</v>
      </c>
      <c r="C55" s="16" t="s">
        <v>122</v>
      </c>
      <c r="D55" s="113">
        <v>43417</v>
      </c>
      <c r="E55" s="16"/>
      <c r="F55" s="16" t="s">
        <v>121</v>
      </c>
      <c r="G55" s="403" t="s">
        <v>120</v>
      </c>
      <c r="H55" s="404"/>
      <c r="I55" s="405"/>
      <c r="J55" s="15" t="s">
        <v>74</v>
      </c>
      <c r="K55" s="15"/>
      <c r="L55" s="15" t="s">
        <v>43</v>
      </c>
      <c r="M55" s="115">
        <v>718</v>
      </c>
      <c r="N55" s="110"/>
      <c r="P55" s="121"/>
      <c r="V55" s="111"/>
    </row>
    <row r="56" spans="1:22" ht="23.25" thickBot="1" x14ac:dyDescent="0.25">
      <c r="A56" s="399"/>
      <c r="B56" s="12" t="s">
        <v>6</v>
      </c>
      <c r="C56" s="12" t="s">
        <v>5</v>
      </c>
      <c r="D56" s="12" t="s">
        <v>4</v>
      </c>
      <c r="E56" s="406" t="s">
        <v>3</v>
      </c>
      <c r="F56" s="406"/>
      <c r="G56" s="407"/>
      <c r="H56" s="408"/>
      <c r="I56" s="409"/>
      <c r="J56" s="11" t="s">
        <v>119</v>
      </c>
      <c r="K56" s="10"/>
      <c r="L56" s="10" t="s">
        <v>16</v>
      </c>
      <c r="M56" s="9"/>
      <c r="N56" s="110"/>
      <c r="V56" s="111"/>
    </row>
    <row r="57" spans="1:22" s="121" customFormat="1" ht="23.25" thickBot="1" x14ac:dyDescent="0.25">
      <c r="A57" s="400"/>
      <c r="B57" s="25" t="s">
        <v>118</v>
      </c>
      <c r="C57" s="25" t="s">
        <v>117</v>
      </c>
      <c r="D57" s="29">
        <v>43418</v>
      </c>
      <c r="E57" s="24" t="s">
        <v>1</v>
      </c>
      <c r="F57" s="23" t="s">
        <v>116</v>
      </c>
      <c r="G57" s="410"/>
      <c r="H57" s="411"/>
      <c r="I57" s="412"/>
      <c r="J57" s="11" t="s">
        <v>21</v>
      </c>
      <c r="K57" s="10"/>
      <c r="L57" s="10" t="s">
        <v>16</v>
      </c>
      <c r="M57" s="9"/>
      <c r="N57" s="122"/>
      <c r="P57" s="98"/>
      <c r="Q57" s="98"/>
      <c r="V57" s="111"/>
    </row>
    <row r="58" spans="1:22" ht="24" thickTop="1" thickBot="1" x14ac:dyDescent="0.25">
      <c r="A58" s="398">
        <f>A54+1</f>
        <v>11</v>
      </c>
      <c r="B58" s="22" t="s">
        <v>12</v>
      </c>
      <c r="C58" s="22" t="s">
        <v>11</v>
      </c>
      <c r="D58" s="22" t="s">
        <v>10</v>
      </c>
      <c r="E58" s="401" t="s">
        <v>9</v>
      </c>
      <c r="F58" s="401"/>
      <c r="G58" s="401" t="s">
        <v>8</v>
      </c>
      <c r="H58" s="402"/>
      <c r="I58" s="21"/>
      <c r="J58" s="20" t="s">
        <v>7</v>
      </c>
      <c r="K58" s="19"/>
      <c r="L58" s="19"/>
      <c r="M58" s="18"/>
      <c r="N58" s="110"/>
      <c r="V58" s="111"/>
    </row>
    <row r="59" spans="1:22" ht="23.25" thickBot="1" x14ac:dyDescent="0.25">
      <c r="A59" s="399"/>
      <c r="B59" s="16" t="s">
        <v>115</v>
      </c>
      <c r="C59" s="16" t="s">
        <v>114</v>
      </c>
      <c r="D59" s="113">
        <v>43367</v>
      </c>
      <c r="E59" s="16"/>
      <c r="F59" s="120" t="s">
        <v>113</v>
      </c>
      <c r="G59" s="403" t="s">
        <v>102</v>
      </c>
      <c r="H59" s="404"/>
      <c r="I59" s="405"/>
      <c r="J59" s="15" t="s">
        <v>74</v>
      </c>
      <c r="K59" s="15"/>
      <c r="L59" s="15" t="s">
        <v>16</v>
      </c>
      <c r="M59" s="115">
        <v>1469.84</v>
      </c>
      <c r="N59" s="110"/>
      <c r="V59" s="111"/>
    </row>
    <row r="60" spans="1:22" ht="23.25" thickBot="1" x14ac:dyDescent="0.25">
      <c r="A60" s="399"/>
      <c r="B60" s="12" t="s">
        <v>6</v>
      </c>
      <c r="C60" s="12" t="s">
        <v>5</v>
      </c>
      <c r="D60" s="12" t="s">
        <v>4</v>
      </c>
      <c r="E60" s="406" t="s">
        <v>3</v>
      </c>
      <c r="F60" s="406"/>
      <c r="G60" s="407"/>
      <c r="H60" s="408"/>
      <c r="I60" s="409"/>
      <c r="J60" s="11" t="s">
        <v>73</v>
      </c>
      <c r="K60" s="10"/>
      <c r="L60" s="10" t="s">
        <v>43</v>
      </c>
      <c r="M60" s="9"/>
      <c r="N60" s="110"/>
      <c r="V60" s="111"/>
    </row>
    <row r="61" spans="1:22" ht="34.5" thickBot="1" x14ac:dyDescent="0.25">
      <c r="A61" s="400"/>
      <c r="B61" s="25" t="s">
        <v>112</v>
      </c>
      <c r="C61" s="25" t="s">
        <v>111</v>
      </c>
      <c r="D61" s="29">
        <v>43370</v>
      </c>
      <c r="E61" s="24" t="s">
        <v>1</v>
      </c>
      <c r="F61" s="119">
        <v>43367</v>
      </c>
      <c r="G61" s="410"/>
      <c r="H61" s="411"/>
      <c r="I61" s="412"/>
      <c r="J61" s="11" t="s">
        <v>21</v>
      </c>
      <c r="K61" s="10"/>
      <c r="L61" s="10" t="s">
        <v>16</v>
      </c>
      <c r="M61" s="9"/>
      <c r="N61" s="110"/>
      <c r="V61" s="111"/>
    </row>
    <row r="62" spans="1:22" ht="24" thickTop="1" thickBot="1" x14ac:dyDescent="0.25">
      <c r="A62" s="398">
        <f>A58+1</f>
        <v>12</v>
      </c>
      <c r="B62" s="22" t="s">
        <v>12</v>
      </c>
      <c r="C62" s="22" t="s">
        <v>11</v>
      </c>
      <c r="D62" s="22" t="s">
        <v>10</v>
      </c>
      <c r="E62" s="401" t="s">
        <v>9</v>
      </c>
      <c r="F62" s="401"/>
      <c r="G62" s="401" t="s">
        <v>8</v>
      </c>
      <c r="H62" s="402"/>
      <c r="I62" s="21"/>
      <c r="J62" s="20" t="s">
        <v>7</v>
      </c>
      <c r="K62" s="19"/>
      <c r="L62" s="19"/>
      <c r="M62" s="18"/>
      <c r="N62" s="110"/>
      <c r="V62" s="111"/>
    </row>
    <row r="63" spans="1:22" ht="23.25" thickBot="1" x14ac:dyDescent="0.25">
      <c r="A63" s="399"/>
      <c r="B63" s="16" t="s">
        <v>110</v>
      </c>
      <c r="C63" s="16" t="s">
        <v>109</v>
      </c>
      <c r="D63" s="113">
        <v>43395</v>
      </c>
      <c r="E63" s="16"/>
      <c r="F63" s="16"/>
      <c r="G63" s="403" t="s">
        <v>106</v>
      </c>
      <c r="H63" s="404"/>
      <c r="I63" s="405"/>
      <c r="J63" s="15" t="s">
        <v>108</v>
      </c>
      <c r="K63" s="15"/>
      <c r="L63" s="15" t="s">
        <v>16</v>
      </c>
      <c r="M63" s="115">
        <v>1600</v>
      </c>
      <c r="N63" s="110"/>
      <c r="V63" s="111"/>
    </row>
    <row r="64" spans="1:22" ht="23.25" thickBot="1" x14ac:dyDescent="0.25">
      <c r="A64" s="399"/>
      <c r="B64" s="12" t="s">
        <v>6</v>
      </c>
      <c r="C64" s="12" t="s">
        <v>5</v>
      </c>
      <c r="D64" s="12" t="s">
        <v>4</v>
      </c>
      <c r="E64" s="406" t="s">
        <v>3</v>
      </c>
      <c r="F64" s="406"/>
      <c r="G64" s="407"/>
      <c r="H64" s="408"/>
      <c r="I64" s="409"/>
      <c r="J64" s="11" t="s">
        <v>2</v>
      </c>
      <c r="K64" s="10"/>
      <c r="L64" s="10"/>
      <c r="M64" s="9"/>
      <c r="N64" s="110"/>
      <c r="V64" s="111"/>
    </row>
    <row r="65" spans="1:22" ht="13.5" thickBot="1" x14ac:dyDescent="0.25">
      <c r="A65" s="400"/>
      <c r="B65" s="25" t="s">
        <v>107</v>
      </c>
      <c r="C65" s="25" t="s">
        <v>106</v>
      </c>
      <c r="D65" s="29">
        <v>43399</v>
      </c>
      <c r="E65" s="24" t="s">
        <v>1</v>
      </c>
      <c r="F65" s="23" t="s">
        <v>105</v>
      </c>
      <c r="G65" s="410"/>
      <c r="H65" s="411"/>
      <c r="I65" s="412"/>
      <c r="J65" s="11" t="s">
        <v>0</v>
      </c>
      <c r="K65" s="10"/>
      <c r="L65" s="10"/>
      <c r="M65" s="9"/>
      <c r="N65" s="110"/>
      <c r="V65" s="111"/>
    </row>
    <row r="66" spans="1:22" ht="24" thickTop="1" thickBot="1" x14ac:dyDescent="0.25">
      <c r="A66" s="398">
        <f>A62+1</f>
        <v>13</v>
      </c>
      <c r="B66" s="22" t="s">
        <v>12</v>
      </c>
      <c r="C66" s="22" t="s">
        <v>11</v>
      </c>
      <c r="D66" s="22" t="s">
        <v>10</v>
      </c>
      <c r="E66" s="401" t="s">
        <v>9</v>
      </c>
      <c r="F66" s="401"/>
      <c r="G66" s="401" t="s">
        <v>8</v>
      </c>
      <c r="H66" s="402"/>
      <c r="I66" s="21"/>
      <c r="J66" s="20" t="s">
        <v>7</v>
      </c>
      <c r="K66" s="19"/>
      <c r="L66" s="19"/>
      <c r="M66" s="18"/>
      <c r="N66" s="110"/>
      <c r="V66" s="111"/>
    </row>
    <row r="67" spans="1:22" ht="13.5" thickBot="1" x14ac:dyDescent="0.25">
      <c r="A67" s="399"/>
      <c r="B67" s="16" t="s">
        <v>104</v>
      </c>
      <c r="C67" s="16" t="s">
        <v>103</v>
      </c>
      <c r="D67" s="113">
        <v>43374</v>
      </c>
      <c r="E67" s="16"/>
      <c r="F67" s="16"/>
      <c r="G67" s="403" t="s">
        <v>102</v>
      </c>
      <c r="H67" s="404"/>
      <c r="I67" s="405"/>
      <c r="J67" s="15" t="s">
        <v>74</v>
      </c>
      <c r="K67" s="15"/>
      <c r="L67" s="15" t="s">
        <v>16</v>
      </c>
      <c r="M67" s="115">
        <v>1550</v>
      </c>
      <c r="N67" s="110"/>
      <c r="V67" s="111"/>
    </row>
    <row r="68" spans="1:22" ht="23.25" thickBot="1" x14ac:dyDescent="0.25">
      <c r="A68" s="399"/>
      <c r="B68" s="12" t="s">
        <v>6</v>
      </c>
      <c r="C68" s="12" t="s">
        <v>5</v>
      </c>
      <c r="D68" s="12" t="s">
        <v>4</v>
      </c>
      <c r="E68" s="406" t="s">
        <v>3</v>
      </c>
      <c r="F68" s="406"/>
      <c r="G68" s="407"/>
      <c r="H68" s="408"/>
      <c r="I68" s="409"/>
      <c r="J68" s="11" t="s">
        <v>101</v>
      </c>
      <c r="K68" s="10"/>
      <c r="L68" s="10" t="s">
        <v>16</v>
      </c>
      <c r="M68" s="9"/>
      <c r="N68" s="110"/>
      <c r="V68" s="111"/>
    </row>
    <row r="69" spans="1:22" ht="34.5" thickBot="1" x14ac:dyDescent="0.25">
      <c r="A69" s="400"/>
      <c r="B69" s="25" t="s">
        <v>80</v>
      </c>
      <c r="C69" s="117" t="s">
        <v>100</v>
      </c>
      <c r="D69" s="29">
        <v>43377</v>
      </c>
      <c r="E69" s="24" t="s">
        <v>1</v>
      </c>
      <c r="F69" s="23" t="s">
        <v>99</v>
      </c>
      <c r="G69" s="410"/>
      <c r="H69" s="411"/>
      <c r="I69" s="412"/>
      <c r="J69" s="11" t="s">
        <v>21</v>
      </c>
      <c r="K69" s="10"/>
      <c r="L69" s="10" t="s">
        <v>16</v>
      </c>
      <c r="M69" s="9"/>
      <c r="N69" s="110"/>
      <c r="V69" s="111"/>
    </row>
    <row r="70" spans="1:22" ht="24" thickTop="1" thickBot="1" x14ac:dyDescent="0.25">
      <c r="A70" s="398">
        <f>A66+1</f>
        <v>14</v>
      </c>
      <c r="B70" s="22" t="s">
        <v>12</v>
      </c>
      <c r="C70" s="22" t="s">
        <v>11</v>
      </c>
      <c r="D70" s="22" t="s">
        <v>10</v>
      </c>
      <c r="E70" s="401" t="s">
        <v>9</v>
      </c>
      <c r="F70" s="401"/>
      <c r="G70" s="401" t="s">
        <v>8</v>
      </c>
      <c r="H70" s="402"/>
      <c r="I70" s="21"/>
      <c r="J70" s="20" t="s">
        <v>7</v>
      </c>
      <c r="K70" s="19"/>
      <c r="L70" s="19"/>
      <c r="M70" s="18"/>
      <c r="N70" s="110"/>
      <c r="V70" s="111"/>
    </row>
    <row r="71" spans="1:22" ht="23.25" thickBot="1" x14ac:dyDescent="0.25">
      <c r="A71" s="399"/>
      <c r="B71" s="16" t="s">
        <v>98</v>
      </c>
      <c r="C71" s="16" t="s">
        <v>97</v>
      </c>
      <c r="D71" s="113">
        <v>43387</v>
      </c>
      <c r="E71" s="16"/>
      <c r="F71" s="16"/>
      <c r="G71" s="403" t="s">
        <v>96</v>
      </c>
      <c r="H71" s="404"/>
      <c r="I71" s="405"/>
      <c r="J71" s="15" t="s">
        <v>74</v>
      </c>
      <c r="K71" s="15"/>
      <c r="L71" s="15" t="s">
        <v>16</v>
      </c>
      <c r="M71" s="115">
        <v>3000</v>
      </c>
      <c r="N71" s="110"/>
      <c r="V71" s="118"/>
    </row>
    <row r="72" spans="1:22" ht="23.25" thickBot="1" x14ac:dyDescent="0.25">
      <c r="A72" s="399"/>
      <c r="B72" s="12" t="s">
        <v>6</v>
      </c>
      <c r="C72" s="12" t="s">
        <v>5</v>
      </c>
      <c r="D72" s="12" t="s">
        <v>4</v>
      </c>
      <c r="E72" s="406" t="s">
        <v>3</v>
      </c>
      <c r="F72" s="406"/>
      <c r="G72" s="407"/>
      <c r="H72" s="408"/>
      <c r="I72" s="409"/>
      <c r="J72" s="11" t="s">
        <v>73</v>
      </c>
      <c r="K72" s="10"/>
      <c r="L72" s="10" t="s">
        <v>16</v>
      </c>
      <c r="M72" s="9"/>
      <c r="N72" s="110"/>
      <c r="V72" s="111"/>
    </row>
    <row r="73" spans="1:22" ht="34.5" thickBot="1" x14ac:dyDescent="0.25">
      <c r="A73" s="400"/>
      <c r="B73" s="25" t="s">
        <v>95</v>
      </c>
      <c r="C73" s="25" t="s">
        <v>94</v>
      </c>
      <c r="D73" s="29">
        <v>43392</v>
      </c>
      <c r="E73" s="24" t="s">
        <v>1</v>
      </c>
      <c r="F73" s="23" t="s">
        <v>93</v>
      </c>
      <c r="G73" s="410"/>
      <c r="H73" s="411"/>
      <c r="I73" s="412"/>
      <c r="J73" s="11" t="s">
        <v>0</v>
      </c>
      <c r="K73" s="10"/>
      <c r="L73" s="10"/>
      <c r="M73" s="9"/>
      <c r="N73" s="110"/>
      <c r="V73" s="111"/>
    </row>
    <row r="74" spans="1:22" ht="24" thickTop="1" thickBot="1" x14ac:dyDescent="0.25">
      <c r="A74" s="398">
        <f>A70+1</f>
        <v>15</v>
      </c>
      <c r="B74" s="22" t="s">
        <v>12</v>
      </c>
      <c r="C74" s="22" t="s">
        <v>11</v>
      </c>
      <c r="D74" s="22" t="s">
        <v>10</v>
      </c>
      <c r="E74" s="401" t="s">
        <v>9</v>
      </c>
      <c r="F74" s="401"/>
      <c r="G74" s="401" t="s">
        <v>8</v>
      </c>
      <c r="H74" s="402"/>
      <c r="I74" s="21"/>
      <c r="J74" s="20" t="s">
        <v>7</v>
      </c>
      <c r="K74" s="19"/>
      <c r="L74" s="19"/>
      <c r="M74" s="18"/>
      <c r="N74" s="110"/>
      <c r="V74" s="111"/>
    </row>
    <row r="75" spans="1:22" ht="34.5" thickBot="1" x14ac:dyDescent="0.25">
      <c r="A75" s="399"/>
      <c r="B75" s="16" t="s">
        <v>92</v>
      </c>
      <c r="C75" s="16" t="s">
        <v>91</v>
      </c>
      <c r="D75" s="113">
        <v>43420</v>
      </c>
      <c r="E75" s="16"/>
      <c r="F75" s="16" t="s">
        <v>90</v>
      </c>
      <c r="G75" s="403" t="s">
        <v>89</v>
      </c>
      <c r="H75" s="404"/>
      <c r="I75" s="405"/>
      <c r="J75" s="15" t="s">
        <v>74</v>
      </c>
      <c r="K75" s="15"/>
      <c r="L75" s="15" t="s">
        <v>16</v>
      </c>
      <c r="M75" s="115">
        <v>1327</v>
      </c>
      <c r="N75" s="110"/>
      <c r="V75" s="111"/>
    </row>
    <row r="76" spans="1:22" ht="23.25" thickBot="1" x14ac:dyDescent="0.25">
      <c r="A76" s="399"/>
      <c r="B76" s="12" t="s">
        <v>6</v>
      </c>
      <c r="C76" s="12" t="s">
        <v>5</v>
      </c>
      <c r="D76" s="12" t="s">
        <v>4</v>
      </c>
      <c r="E76" s="406" t="s">
        <v>3</v>
      </c>
      <c r="F76" s="406"/>
      <c r="G76" s="407"/>
      <c r="H76" s="408"/>
      <c r="I76" s="409"/>
      <c r="J76" s="11" t="s">
        <v>73</v>
      </c>
      <c r="K76" s="10"/>
      <c r="L76" s="10" t="s">
        <v>16</v>
      </c>
      <c r="M76" s="9"/>
      <c r="N76" s="110"/>
      <c r="V76" s="111"/>
    </row>
    <row r="77" spans="1:22" ht="23.25" thickBot="1" x14ac:dyDescent="0.25">
      <c r="A77" s="400"/>
      <c r="B77" s="25" t="s">
        <v>88</v>
      </c>
      <c r="C77" s="25" t="s">
        <v>87</v>
      </c>
      <c r="D77" s="29">
        <v>43422</v>
      </c>
      <c r="E77" s="24" t="s">
        <v>1</v>
      </c>
      <c r="F77" s="23" t="s">
        <v>86</v>
      </c>
      <c r="G77" s="410"/>
      <c r="H77" s="411"/>
      <c r="I77" s="412"/>
      <c r="J77" s="11" t="s">
        <v>85</v>
      </c>
      <c r="K77" s="10"/>
      <c r="L77" s="10" t="s">
        <v>16</v>
      </c>
      <c r="M77" s="9"/>
      <c r="N77" s="110"/>
      <c r="V77" s="111"/>
    </row>
    <row r="78" spans="1:22" ht="24" thickTop="1" thickBot="1" x14ac:dyDescent="0.25">
      <c r="A78" s="398">
        <f>A74+1</f>
        <v>16</v>
      </c>
      <c r="B78" s="22" t="s">
        <v>12</v>
      </c>
      <c r="C78" s="22" t="s">
        <v>11</v>
      </c>
      <c r="D78" s="22" t="s">
        <v>10</v>
      </c>
      <c r="E78" s="401" t="s">
        <v>9</v>
      </c>
      <c r="F78" s="401"/>
      <c r="G78" s="401" t="s">
        <v>8</v>
      </c>
      <c r="H78" s="402"/>
      <c r="I78" s="21"/>
      <c r="J78" s="20" t="s">
        <v>7</v>
      </c>
      <c r="K78" s="19"/>
      <c r="L78" s="19"/>
      <c r="M78" s="18"/>
      <c r="N78" s="110"/>
      <c r="V78" s="111"/>
    </row>
    <row r="79" spans="1:22" ht="34.5" thickBot="1" x14ac:dyDescent="0.25">
      <c r="A79" s="399"/>
      <c r="B79" s="16" t="s">
        <v>84</v>
      </c>
      <c r="C79" s="16" t="s">
        <v>83</v>
      </c>
      <c r="D79" s="113">
        <v>43445</v>
      </c>
      <c r="E79" s="16"/>
      <c r="F79" s="16" t="s">
        <v>82</v>
      </c>
      <c r="G79" s="403" t="s">
        <v>81</v>
      </c>
      <c r="H79" s="404"/>
      <c r="I79" s="405"/>
      <c r="J79" s="15" t="s">
        <v>74</v>
      </c>
      <c r="K79" s="15"/>
      <c r="L79" s="15" t="s">
        <v>16</v>
      </c>
      <c r="M79" s="115">
        <v>1022</v>
      </c>
      <c r="N79" s="110"/>
      <c r="V79" s="111"/>
    </row>
    <row r="80" spans="1:22" ht="23.25" thickBot="1" x14ac:dyDescent="0.25">
      <c r="A80" s="399"/>
      <c r="B80" s="12" t="s">
        <v>6</v>
      </c>
      <c r="C80" s="12" t="s">
        <v>5</v>
      </c>
      <c r="D80" s="12" t="s">
        <v>4</v>
      </c>
      <c r="E80" s="406" t="s">
        <v>3</v>
      </c>
      <c r="F80" s="406"/>
      <c r="G80" s="407"/>
      <c r="H80" s="408"/>
      <c r="I80" s="409"/>
      <c r="J80" s="11" t="s">
        <v>73</v>
      </c>
      <c r="K80" s="10"/>
      <c r="L80" s="10" t="s">
        <v>16</v>
      </c>
      <c r="M80" s="9"/>
      <c r="N80" s="110"/>
      <c r="V80" s="111"/>
    </row>
    <row r="81" spans="1:22" ht="34.5" thickBot="1" x14ac:dyDescent="0.25">
      <c r="A81" s="400"/>
      <c r="B81" s="25" t="s">
        <v>80</v>
      </c>
      <c r="C81" s="25" t="s">
        <v>79</v>
      </c>
      <c r="D81" s="29">
        <v>43446</v>
      </c>
      <c r="E81" s="24" t="s">
        <v>1</v>
      </c>
      <c r="F81" s="23" t="s">
        <v>78</v>
      </c>
      <c r="G81" s="410"/>
      <c r="H81" s="411"/>
      <c r="I81" s="412"/>
      <c r="J81" s="11" t="s">
        <v>21</v>
      </c>
      <c r="K81" s="10"/>
      <c r="L81" s="10" t="s">
        <v>16</v>
      </c>
      <c r="M81" s="9"/>
      <c r="N81" s="110"/>
      <c r="V81" s="111"/>
    </row>
    <row r="82" spans="1:22" ht="24" thickTop="1" thickBot="1" x14ac:dyDescent="0.25">
      <c r="A82" s="398">
        <f>A78+1</f>
        <v>17</v>
      </c>
      <c r="B82" s="22" t="s">
        <v>12</v>
      </c>
      <c r="C82" s="22" t="s">
        <v>11</v>
      </c>
      <c r="D82" s="22" t="s">
        <v>10</v>
      </c>
      <c r="E82" s="401" t="s">
        <v>9</v>
      </c>
      <c r="F82" s="401"/>
      <c r="G82" s="401" t="s">
        <v>8</v>
      </c>
      <c r="H82" s="402"/>
      <c r="I82" s="21"/>
      <c r="J82" s="20" t="s">
        <v>7</v>
      </c>
      <c r="K82" s="19"/>
      <c r="L82" s="19"/>
      <c r="M82" s="18"/>
      <c r="N82" s="110"/>
      <c r="V82" s="111"/>
    </row>
    <row r="83" spans="1:22" ht="23.25" thickBot="1" x14ac:dyDescent="0.25">
      <c r="A83" s="399"/>
      <c r="B83" s="117" t="s">
        <v>77</v>
      </c>
      <c r="C83" s="117" t="s">
        <v>76</v>
      </c>
      <c r="D83" s="113">
        <v>43494</v>
      </c>
      <c r="E83" s="16"/>
      <c r="F83" s="16" t="s">
        <v>75</v>
      </c>
      <c r="G83" s="403" t="s">
        <v>71</v>
      </c>
      <c r="H83" s="404"/>
      <c r="I83" s="405"/>
      <c r="J83" s="15" t="s">
        <v>74</v>
      </c>
      <c r="K83" s="15"/>
      <c r="L83" s="15" t="s">
        <v>16</v>
      </c>
      <c r="M83" s="115">
        <v>525</v>
      </c>
      <c r="N83" s="110"/>
      <c r="V83" s="111"/>
    </row>
    <row r="84" spans="1:22" ht="23.25" thickBot="1" x14ac:dyDescent="0.25">
      <c r="A84" s="399"/>
      <c r="B84" s="12" t="s">
        <v>6</v>
      </c>
      <c r="C84" s="12" t="s">
        <v>5</v>
      </c>
      <c r="D84" s="12" t="s">
        <v>4</v>
      </c>
      <c r="E84" s="406" t="s">
        <v>3</v>
      </c>
      <c r="F84" s="406"/>
      <c r="G84" s="407"/>
      <c r="H84" s="408"/>
      <c r="I84" s="409"/>
      <c r="J84" s="11" t="s">
        <v>73</v>
      </c>
      <c r="K84" s="10"/>
      <c r="L84" s="10" t="s">
        <v>16</v>
      </c>
      <c r="M84" s="9"/>
      <c r="N84" s="110"/>
      <c r="V84" s="111"/>
    </row>
    <row r="85" spans="1:22" ht="13.5" thickBot="1" x14ac:dyDescent="0.25">
      <c r="A85" s="400"/>
      <c r="B85" s="25" t="s">
        <v>72</v>
      </c>
      <c r="C85" s="116" t="s">
        <v>71</v>
      </c>
      <c r="D85" s="29">
        <v>43496</v>
      </c>
      <c r="E85" s="24" t="s">
        <v>1</v>
      </c>
      <c r="F85" s="23" t="s">
        <v>70</v>
      </c>
      <c r="G85" s="410"/>
      <c r="H85" s="411"/>
      <c r="I85" s="412"/>
      <c r="J85" s="11" t="s">
        <v>21</v>
      </c>
      <c r="K85" s="10"/>
      <c r="L85" s="10" t="s">
        <v>16</v>
      </c>
      <c r="M85" s="9"/>
      <c r="N85" s="110"/>
      <c r="V85" s="111"/>
    </row>
    <row r="86" spans="1:22" ht="24" thickTop="1" thickBot="1" x14ac:dyDescent="0.25">
      <c r="A86" s="398">
        <f>A82+1</f>
        <v>18</v>
      </c>
      <c r="B86" s="22" t="s">
        <v>12</v>
      </c>
      <c r="C86" s="22" t="s">
        <v>11</v>
      </c>
      <c r="D86" s="22" t="s">
        <v>10</v>
      </c>
      <c r="E86" s="401" t="s">
        <v>9</v>
      </c>
      <c r="F86" s="401"/>
      <c r="G86" s="401" t="s">
        <v>8</v>
      </c>
      <c r="H86" s="402"/>
      <c r="I86" s="21"/>
      <c r="J86" s="20" t="s">
        <v>7</v>
      </c>
      <c r="K86" s="19"/>
      <c r="L86" s="19"/>
      <c r="M86" s="18"/>
      <c r="N86" s="110"/>
      <c r="V86" s="111"/>
    </row>
    <row r="87" spans="1:22" ht="13.5" thickBot="1" x14ac:dyDescent="0.25">
      <c r="A87" s="399"/>
      <c r="B87" s="16"/>
      <c r="C87" s="16"/>
      <c r="D87" s="113"/>
      <c r="E87" s="16"/>
      <c r="F87" s="16"/>
      <c r="G87" s="403"/>
      <c r="H87" s="404"/>
      <c r="I87" s="405"/>
      <c r="J87" s="15"/>
      <c r="K87" s="15"/>
      <c r="L87" s="15"/>
      <c r="M87" s="115"/>
      <c r="N87" s="110"/>
      <c r="V87" s="111"/>
    </row>
    <row r="88" spans="1:22" ht="23.25" thickBot="1" x14ac:dyDescent="0.25">
      <c r="A88" s="399"/>
      <c r="B88" s="12" t="s">
        <v>6</v>
      </c>
      <c r="C88" s="12" t="s">
        <v>5</v>
      </c>
      <c r="D88" s="12" t="s">
        <v>4</v>
      </c>
      <c r="E88" s="406" t="s">
        <v>3</v>
      </c>
      <c r="F88" s="406"/>
      <c r="G88" s="407"/>
      <c r="H88" s="408"/>
      <c r="I88" s="409"/>
      <c r="J88" s="11"/>
      <c r="K88" s="10"/>
      <c r="L88" s="10"/>
      <c r="M88" s="9"/>
      <c r="N88" s="110"/>
      <c r="V88" s="111"/>
    </row>
    <row r="89" spans="1:22" ht="13.5" thickBot="1" x14ac:dyDescent="0.25">
      <c r="A89" s="400"/>
      <c r="B89" s="25"/>
      <c r="C89" s="25"/>
      <c r="D89" s="29"/>
      <c r="E89" s="24" t="s">
        <v>1</v>
      </c>
      <c r="F89" s="114"/>
      <c r="G89" s="410"/>
      <c r="H89" s="411"/>
      <c r="I89" s="412"/>
      <c r="J89" s="11"/>
      <c r="K89" s="10"/>
      <c r="L89" s="10"/>
      <c r="M89" s="9"/>
      <c r="N89" s="110"/>
      <c r="V89" s="111"/>
    </row>
    <row r="90" spans="1:22" ht="24" thickTop="1" thickBot="1" x14ac:dyDescent="0.25">
      <c r="A90" s="398">
        <f>A86+1</f>
        <v>19</v>
      </c>
      <c r="B90" s="22" t="s">
        <v>12</v>
      </c>
      <c r="C90" s="22" t="s">
        <v>11</v>
      </c>
      <c r="D90" s="22" t="s">
        <v>10</v>
      </c>
      <c r="E90" s="401" t="s">
        <v>9</v>
      </c>
      <c r="F90" s="401"/>
      <c r="G90" s="401" t="s">
        <v>8</v>
      </c>
      <c r="H90" s="402"/>
      <c r="I90" s="21"/>
      <c r="J90" s="20" t="s">
        <v>7</v>
      </c>
      <c r="K90" s="19"/>
      <c r="L90" s="19"/>
      <c r="M90" s="18"/>
      <c r="N90" s="110"/>
      <c r="V90" s="111"/>
    </row>
    <row r="91" spans="1:22" ht="13.5" thickBot="1" x14ac:dyDescent="0.25">
      <c r="A91" s="399"/>
      <c r="B91" s="16"/>
      <c r="C91" s="16"/>
      <c r="D91" s="113"/>
      <c r="E91" s="16"/>
      <c r="F91" s="16"/>
      <c r="G91" s="403"/>
      <c r="H91" s="404"/>
      <c r="I91" s="405"/>
      <c r="J91" s="15" t="s">
        <v>7</v>
      </c>
      <c r="K91" s="15"/>
      <c r="L91" s="15"/>
      <c r="M91" s="14"/>
      <c r="N91" s="110"/>
      <c r="V91" s="111"/>
    </row>
    <row r="92" spans="1:22" ht="23.25" thickBot="1" x14ac:dyDescent="0.25">
      <c r="A92" s="399"/>
      <c r="B92" s="12" t="s">
        <v>6</v>
      </c>
      <c r="C92" s="12" t="s">
        <v>5</v>
      </c>
      <c r="D92" s="12" t="s">
        <v>4</v>
      </c>
      <c r="E92" s="406" t="s">
        <v>3</v>
      </c>
      <c r="F92" s="406"/>
      <c r="G92" s="407"/>
      <c r="H92" s="408"/>
      <c r="I92" s="409"/>
      <c r="J92" s="11" t="s">
        <v>2</v>
      </c>
      <c r="K92" s="10"/>
      <c r="L92" s="10"/>
      <c r="M92" s="9"/>
      <c r="N92" s="110"/>
      <c r="V92" s="111"/>
    </row>
    <row r="93" spans="1:22" ht="13.5" thickBot="1" x14ac:dyDescent="0.25">
      <c r="A93" s="400"/>
      <c r="B93" s="25"/>
      <c r="C93" s="25"/>
      <c r="D93" s="8"/>
      <c r="E93" s="24" t="s">
        <v>1</v>
      </c>
      <c r="F93" s="23"/>
      <c r="G93" s="410"/>
      <c r="H93" s="411"/>
      <c r="I93" s="412"/>
      <c r="J93" s="11" t="s">
        <v>0</v>
      </c>
      <c r="K93" s="10"/>
      <c r="L93" s="10"/>
      <c r="M93" s="9"/>
      <c r="N93" s="110"/>
      <c r="V93" s="111"/>
    </row>
    <row r="94" spans="1:22" ht="24" thickTop="1" thickBot="1" x14ac:dyDescent="0.25">
      <c r="A94" s="398">
        <f>A90+1</f>
        <v>20</v>
      </c>
      <c r="B94" s="22" t="s">
        <v>12</v>
      </c>
      <c r="C94" s="22" t="s">
        <v>11</v>
      </c>
      <c r="D94" s="22" t="s">
        <v>10</v>
      </c>
      <c r="E94" s="401" t="s">
        <v>9</v>
      </c>
      <c r="F94" s="401"/>
      <c r="G94" s="401" t="s">
        <v>8</v>
      </c>
      <c r="H94" s="402"/>
      <c r="I94" s="21"/>
      <c r="J94" s="20" t="s">
        <v>7</v>
      </c>
      <c r="K94" s="19"/>
      <c r="L94" s="19"/>
      <c r="M94" s="18"/>
      <c r="N94" s="110"/>
      <c r="V94" s="111"/>
    </row>
    <row r="95" spans="1:22" ht="13.5" thickBot="1" x14ac:dyDescent="0.25">
      <c r="A95" s="399"/>
      <c r="B95" s="16"/>
      <c r="C95" s="16"/>
      <c r="D95" s="113"/>
      <c r="E95" s="16"/>
      <c r="F95" s="16"/>
      <c r="G95" s="403"/>
      <c r="H95" s="404"/>
      <c r="I95" s="405"/>
      <c r="J95" s="15" t="s">
        <v>7</v>
      </c>
      <c r="K95" s="15"/>
      <c r="L95" s="15"/>
      <c r="M95" s="14"/>
      <c r="N95" s="110"/>
      <c r="V95" s="111"/>
    </row>
    <row r="96" spans="1:22" ht="23.25" thickBot="1" x14ac:dyDescent="0.25">
      <c r="A96" s="399"/>
      <c r="B96" s="12" t="s">
        <v>6</v>
      </c>
      <c r="C96" s="12" t="s">
        <v>5</v>
      </c>
      <c r="D96" s="12" t="s">
        <v>4</v>
      </c>
      <c r="E96" s="406" t="s">
        <v>3</v>
      </c>
      <c r="F96" s="406"/>
      <c r="G96" s="407"/>
      <c r="H96" s="408"/>
      <c r="I96" s="409"/>
      <c r="J96" s="11" t="s">
        <v>2</v>
      </c>
      <c r="K96" s="10"/>
      <c r="L96" s="10"/>
      <c r="M96" s="9"/>
      <c r="N96" s="110"/>
      <c r="V96" s="111"/>
    </row>
    <row r="97" spans="1:22" ht="13.5" thickBot="1" x14ac:dyDescent="0.25">
      <c r="A97" s="400"/>
      <c r="B97" s="25"/>
      <c r="C97" s="25"/>
      <c r="D97" s="8"/>
      <c r="E97" s="24" t="s">
        <v>1</v>
      </c>
      <c r="F97" s="23"/>
      <c r="G97" s="410"/>
      <c r="H97" s="411"/>
      <c r="I97" s="412"/>
      <c r="J97" s="11" t="s">
        <v>0</v>
      </c>
      <c r="K97" s="10"/>
      <c r="L97" s="10"/>
      <c r="M97" s="9"/>
      <c r="N97" s="110"/>
      <c r="V97" s="111"/>
    </row>
    <row r="98" spans="1:22" ht="24" thickTop="1" thickBot="1" x14ac:dyDescent="0.25">
      <c r="A98" s="398">
        <f>A94+1</f>
        <v>21</v>
      </c>
      <c r="B98" s="22" t="s">
        <v>12</v>
      </c>
      <c r="C98" s="22" t="s">
        <v>11</v>
      </c>
      <c r="D98" s="22" t="s">
        <v>10</v>
      </c>
      <c r="E98" s="401" t="s">
        <v>9</v>
      </c>
      <c r="F98" s="401"/>
      <c r="G98" s="401" t="s">
        <v>8</v>
      </c>
      <c r="H98" s="402"/>
      <c r="I98" s="21"/>
      <c r="J98" s="20" t="s">
        <v>7</v>
      </c>
      <c r="K98" s="19"/>
      <c r="L98" s="19"/>
      <c r="M98" s="18"/>
      <c r="N98" s="110"/>
      <c r="V98" s="111"/>
    </row>
    <row r="99" spans="1:22" ht="13.5" thickBot="1" x14ac:dyDescent="0.25">
      <c r="A99" s="399"/>
      <c r="B99" s="16"/>
      <c r="C99" s="16"/>
      <c r="D99" s="113"/>
      <c r="E99" s="16"/>
      <c r="F99" s="16"/>
      <c r="G99" s="403"/>
      <c r="H99" s="404"/>
      <c r="I99" s="405"/>
      <c r="J99" s="15" t="s">
        <v>7</v>
      </c>
      <c r="K99" s="15"/>
      <c r="L99" s="15"/>
      <c r="M99" s="14"/>
      <c r="N99" s="110"/>
      <c r="V99" s="111"/>
    </row>
    <row r="100" spans="1:22" ht="23.25" thickBot="1" x14ac:dyDescent="0.25">
      <c r="A100" s="399"/>
      <c r="B100" s="12" t="s">
        <v>6</v>
      </c>
      <c r="C100" s="12" t="s">
        <v>5</v>
      </c>
      <c r="D100" s="12" t="s">
        <v>4</v>
      </c>
      <c r="E100" s="406" t="s">
        <v>3</v>
      </c>
      <c r="F100" s="406"/>
      <c r="G100" s="407"/>
      <c r="H100" s="408"/>
      <c r="I100" s="409"/>
      <c r="J100" s="11" t="s">
        <v>2</v>
      </c>
      <c r="K100" s="10"/>
      <c r="L100" s="10"/>
      <c r="M100" s="9"/>
      <c r="N100" s="110"/>
      <c r="V100" s="111"/>
    </row>
    <row r="101" spans="1:22" ht="13.5" thickBot="1" x14ac:dyDescent="0.25">
      <c r="A101" s="400"/>
      <c r="B101" s="25"/>
      <c r="C101" s="25"/>
      <c r="D101" s="8"/>
      <c r="E101" s="24" t="s">
        <v>1</v>
      </c>
      <c r="F101" s="23"/>
      <c r="G101" s="410"/>
      <c r="H101" s="411"/>
      <c r="I101" s="412"/>
      <c r="J101" s="11" t="s">
        <v>0</v>
      </c>
      <c r="K101" s="10"/>
      <c r="L101" s="10"/>
      <c r="M101" s="9"/>
      <c r="N101" s="110"/>
      <c r="V101" s="111"/>
    </row>
    <row r="102" spans="1:22" ht="24" thickTop="1" thickBot="1" x14ac:dyDescent="0.25">
      <c r="A102" s="398">
        <f>A98+1</f>
        <v>22</v>
      </c>
      <c r="B102" s="22" t="s">
        <v>12</v>
      </c>
      <c r="C102" s="22" t="s">
        <v>11</v>
      </c>
      <c r="D102" s="22" t="s">
        <v>10</v>
      </c>
      <c r="E102" s="401" t="s">
        <v>9</v>
      </c>
      <c r="F102" s="401"/>
      <c r="G102" s="401" t="s">
        <v>8</v>
      </c>
      <c r="H102" s="402"/>
      <c r="I102" s="21"/>
      <c r="J102" s="20" t="s">
        <v>7</v>
      </c>
      <c r="K102" s="19"/>
      <c r="L102" s="19"/>
      <c r="M102" s="18"/>
      <c r="N102" s="110"/>
      <c r="V102" s="111"/>
    </row>
    <row r="103" spans="1:22" ht="13.5" thickBot="1" x14ac:dyDescent="0.25">
      <c r="A103" s="399"/>
      <c r="B103" s="16"/>
      <c r="C103" s="16"/>
      <c r="D103" s="113"/>
      <c r="E103" s="16"/>
      <c r="F103" s="16"/>
      <c r="G103" s="403"/>
      <c r="H103" s="404"/>
      <c r="I103" s="405"/>
      <c r="J103" s="15" t="s">
        <v>7</v>
      </c>
      <c r="K103" s="15"/>
      <c r="L103" s="15"/>
      <c r="M103" s="14"/>
      <c r="N103" s="110"/>
      <c r="V103" s="111"/>
    </row>
    <row r="104" spans="1:22" ht="23.25" thickBot="1" x14ac:dyDescent="0.25">
      <c r="A104" s="399"/>
      <c r="B104" s="12" t="s">
        <v>6</v>
      </c>
      <c r="C104" s="12" t="s">
        <v>5</v>
      </c>
      <c r="D104" s="12" t="s">
        <v>4</v>
      </c>
      <c r="E104" s="406" t="s">
        <v>3</v>
      </c>
      <c r="F104" s="406"/>
      <c r="G104" s="407"/>
      <c r="H104" s="408"/>
      <c r="I104" s="409"/>
      <c r="J104" s="11" t="s">
        <v>2</v>
      </c>
      <c r="K104" s="10"/>
      <c r="L104" s="10"/>
      <c r="M104" s="9"/>
      <c r="N104" s="110"/>
      <c r="V104" s="111"/>
    </row>
    <row r="105" spans="1:22" ht="13.5" thickBot="1" x14ac:dyDescent="0.25">
      <c r="A105" s="400"/>
      <c r="B105" s="25"/>
      <c r="C105" s="25"/>
      <c r="D105" s="8"/>
      <c r="E105" s="24" t="s">
        <v>1</v>
      </c>
      <c r="F105" s="23"/>
      <c r="G105" s="410"/>
      <c r="H105" s="411"/>
      <c r="I105" s="412"/>
      <c r="J105" s="11" t="s">
        <v>0</v>
      </c>
      <c r="K105" s="10"/>
      <c r="L105" s="10"/>
      <c r="M105" s="9"/>
      <c r="N105" s="110"/>
      <c r="V105" s="111"/>
    </row>
    <row r="106" spans="1:22" ht="24" thickTop="1" thickBot="1" x14ac:dyDescent="0.25">
      <c r="A106" s="398">
        <f>A102+1</f>
        <v>23</v>
      </c>
      <c r="B106" s="22" t="s">
        <v>12</v>
      </c>
      <c r="C106" s="22" t="s">
        <v>11</v>
      </c>
      <c r="D106" s="22" t="s">
        <v>10</v>
      </c>
      <c r="E106" s="401" t="s">
        <v>9</v>
      </c>
      <c r="F106" s="401"/>
      <c r="G106" s="401" t="s">
        <v>8</v>
      </c>
      <c r="H106" s="402"/>
      <c r="I106" s="21"/>
      <c r="J106" s="20" t="s">
        <v>7</v>
      </c>
      <c r="K106" s="19"/>
      <c r="L106" s="19"/>
      <c r="M106" s="18"/>
      <c r="N106" s="110"/>
      <c r="V106" s="111"/>
    </row>
    <row r="107" spans="1:22" ht="13.5" thickBot="1" x14ac:dyDescent="0.25">
      <c r="A107" s="399"/>
      <c r="B107" s="16"/>
      <c r="C107" s="16"/>
      <c r="D107" s="113"/>
      <c r="E107" s="16"/>
      <c r="F107" s="16"/>
      <c r="G107" s="403"/>
      <c r="H107" s="404"/>
      <c r="I107" s="405"/>
      <c r="J107" s="15" t="s">
        <v>7</v>
      </c>
      <c r="K107" s="15"/>
      <c r="L107" s="15"/>
      <c r="M107" s="14"/>
      <c r="N107" s="110"/>
      <c r="V107" s="111"/>
    </row>
    <row r="108" spans="1:22" ht="23.25" thickBot="1" x14ac:dyDescent="0.25">
      <c r="A108" s="399"/>
      <c r="B108" s="12" t="s">
        <v>6</v>
      </c>
      <c r="C108" s="12" t="s">
        <v>5</v>
      </c>
      <c r="D108" s="12" t="s">
        <v>4</v>
      </c>
      <c r="E108" s="406" t="s">
        <v>3</v>
      </c>
      <c r="F108" s="406"/>
      <c r="G108" s="407"/>
      <c r="H108" s="408"/>
      <c r="I108" s="409"/>
      <c r="J108" s="11" t="s">
        <v>2</v>
      </c>
      <c r="K108" s="10"/>
      <c r="L108" s="10"/>
      <c r="M108" s="9"/>
      <c r="N108" s="110"/>
      <c r="V108" s="111"/>
    </row>
    <row r="109" spans="1:22" ht="13.5" thickBot="1" x14ac:dyDescent="0.25">
      <c r="A109" s="400"/>
      <c r="B109" s="25"/>
      <c r="C109" s="25"/>
      <c r="D109" s="8"/>
      <c r="E109" s="24" t="s">
        <v>1</v>
      </c>
      <c r="F109" s="23"/>
      <c r="G109" s="410"/>
      <c r="H109" s="411"/>
      <c r="I109" s="412"/>
      <c r="J109" s="11" t="s">
        <v>0</v>
      </c>
      <c r="K109" s="10"/>
      <c r="L109" s="10"/>
      <c r="M109" s="9"/>
      <c r="N109" s="110"/>
      <c r="V109" s="111"/>
    </row>
    <row r="110" spans="1:22" ht="24" thickTop="1" thickBot="1" x14ac:dyDescent="0.25">
      <c r="A110" s="398">
        <f>A106+1</f>
        <v>24</v>
      </c>
      <c r="B110" s="22" t="s">
        <v>12</v>
      </c>
      <c r="C110" s="22" t="s">
        <v>11</v>
      </c>
      <c r="D110" s="22" t="s">
        <v>10</v>
      </c>
      <c r="E110" s="401" t="s">
        <v>9</v>
      </c>
      <c r="F110" s="401"/>
      <c r="G110" s="401" t="s">
        <v>8</v>
      </c>
      <c r="H110" s="402"/>
      <c r="I110" s="21"/>
      <c r="J110" s="20" t="s">
        <v>7</v>
      </c>
      <c r="K110" s="19"/>
      <c r="L110" s="19"/>
      <c r="M110" s="18"/>
      <c r="N110" s="110"/>
      <c r="V110" s="111"/>
    </row>
    <row r="111" spans="1:22" ht="13.5" thickBot="1" x14ac:dyDescent="0.25">
      <c r="A111" s="399"/>
      <c r="B111" s="16"/>
      <c r="C111" s="16"/>
      <c r="D111" s="113"/>
      <c r="E111" s="16"/>
      <c r="F111" s="16"/>
      <c r="G111" s="403"/>
      <c r="H111" s="404"/>
      <c r="I111" s="405"/>
      <c r="J111" s="15" t="s">
        <v>7</v>
      </c>
      <c r="K111" s="15"/>
      <c r="L111" s="15"/>
      <c r="M111" s="14"/>
      <c r="N111" s="110"/>
      <c r="V111" s="111"/>
    </row>
    <row r="112" spans="1:22" ht="23.25" thickBot="1" x14ac:dyDescent="0.25">
      <c r="A112" s="399"/>
      <c r="B112" s="12" t="s">
        <v>6</v>
      </c>
      <c r="C112" s="12" t="s">
        <v>5</v>
      </c>
      <c r="D112" s="12" t="s">
        <v>4</v>
      </c>
      <c r="E112" s="406" t="s">
        <v>3</v>
      </c>
      <c r="F112" s="406"/>
      <c r="G112" s="407"/>
      <c r="H112" s="408"/>
      <c r="I112" s="409"/>
      <c r="J112" s="11" t="s">
        <v>2</v>
      </c>
      <c r="K112" s="10"/>
      <c r="L112" s="10"/>
      <c r="M112" s="9"/>
      <c r="N112" s="110"/>
      <c r="V112" s="111"/>
    </row>
    <row r="113" spans="1:22" ht="13.5" thickBot="1" x14ac:dyDescent="0.25">
      <c r="A113" s="400"/>
      <c r="B113" s="25"/>
      <c r="C113" s="25"/>
      <c r="D113" s="8"/>
      <c r="E113" s="24" t="s">
        <v>1</v>
      </c>
      <c r="F113" s="23"/>
      <c r="G113" s="410"/>
      <c r="H113" s="411"/>
      <c r="I113" s="412"/>
      <c r="J113" s="11" t="s">
        <v>0</v>
      </c>
      <c r="K113" s="10"/>
      <c r="L113" s="10"/>
      <c r="M113" s="9"/>
      <c r="N113" s="110"/>
      <c r="V113" s="111"/>
    </row>
    <row r="114" spans="1:22" ht="24" thickTop="1" thickBot="1" x14ac:dyDescent="0.25">
      <c r="A114" s="398">
        <f>A110+1</f>
        <v>25</v>
      </c>
      <c r="B114" s="22" t="s">
        <v>12</v>
      </c>
      <c r="C114" s="22" t="s">
        <v>11</v>
      </c>
      <c r="D114" s="22" t="s">
        <v>10</v>
      </c>
      <c r="E114" s="401" t="s">
        <v>9</v>
      </c>
      <c r="F114" s="401"/>
      <c r="G114" s="401" t="s">
        <v>8</v>
      </c>
      <c r="H114" s="402"/>
      <c r="I114" s="21"/>
      <c r="J114" s="20" t="s">
        <v>7</v>
      </c>
      <c r="K114" s="19"/>
      <c r="L114" s="19"/>
      <c r="M114" s="18"/>
      <c r="N114" s="110"/>
      <c r="V114" s="111"/>
    </row>
    <row r="115" spans="1:22" ht="13.5" thickBot="1" x14ac:dyDescent="0.25">
      <c r="A115" s="399"/>
      <c r="B115" s="16"/>
      <c r="C115" s="16"/>
      <c r="D115" s="113"/>
      <c r="E115" s="16"/>
      <c r="F115" s="16"/>
      <c r="G115" s="403"/>
      <c r="H115" s="404"/>
      <c r="I115" s="405"/>
      <c r="J115" s="15" t="s">
        <v>7</v>
      </c>
      <c r="K115" s="15"/>
      <c r="L115" s="15"/>
      <c r="M115" s="14"/>
      <c r="N115" s="110"/>
      <c r="V115" s="111"/>
    </row>
    <row r="116" spans="1:22" ht="23.25" thickBot="1" x14ac:dyDescent="0.25">
      <c r="A116" s="399"/>
      <c r="B116" s="12" t="s">
        <v>6</v>
      </c>
      <c r="C116" s="12" t="s">
        <v>5</v>
      </c>
      <c r="D116" s="12" t="s">
        <v>4</v>
      </c>
      <c r="E116" s="406" t="s">
        <v>3</v>
      </c>
      <c r="F116" s="406"/>
      <c r="G116" s="407"/>
      <c r="H116" s="408"/>
      <c r="I116" s="409"/>
      <c r="J116" s="11" t="s">
        <v>2</v>
      </c>
      <c r="K116" s="10"/>
      <c r="L116" s="10"/>
      <c r="M116" s="9"/>
      <c r="N116" s="110"/>
      <c r="V116" s="111"/>
    </row>
    <row r="117" spans="1:22" ht="13.5" thickBot="1" x14ac:dyDescent="0.25">
      <c r="A117" s="400"/>
      <c r="B117" s="25"/>
      <c r="C117" s="25"/>
      <c r="D117" s="8"/>
      <c r="E117" s="24" t="s">
        <v>1</v>
      </c>
      <c r="F117" s="23"/>
      <c r="G117" s="410"/>
      <c r="H117" s="411"/>
      <c r="I117" s="412"/>
      <c r="J117" s="11" t="s">
        <v>0</v>
      </c>
      <c r="K117" s="10"/>
      <c r="L117" s="10"/>
      <c r="M117" s="9"/>
      <c r="N117" s="110"/>
      <c r="V117" s="111"/>
    </row>
    <row r="118" spans="1:22" ht="24" thickTop="1" thickBot="1" x14ac:dyDescent="0.25">
      <c r="A118" s="398">
        <f>A114+1</f>
        <v>26</v>
      </c>
      <c r="B118" s="22" t="s">
        <v>12</v>
      </c>
      <c r="C118" s="22" t="s">
        <v>11</v>
      </c>
      <c r="D118" s="22" t="s">
        <v>10</v>
      </c>
      <c r="E118" s="401" t="s">
        <v>9</v>
      </c>
      <c r="F118" s="401"/>
      <c r="G118" s="401" t="s">
        <v>8</v>
      </c>
      <c r="H118" s="402"/>
      <c r="I118" s="21"/>
      <c r="J118" s="20" t="s">
        <v>7</v>
      </c>
      <c r="K118" s="19"/>
      <c r="L118" s="19"/>
      <c r="M118" s="18"/>
      <c r="N118" s="110"/>
      <c r="V118" s="111"/>
    </row>
    <row r="119" spans="1:22" ht="13.5" thickBot="1" x14ac:dyDescent="0.25">
      <c r="A119" s="399"/>
      <c r="B119" s="16"/>
      <c r="C119" s="16"/>
      <c r="D119" s="113"/>
      <c r="E119" s="16"/>
      <c r="F119" s="16"/>
      <c r="G119" s="403"/>
      <c r="H119" s="404"/>
      <c r="I119" s="405"/>
      <c r="J119" s="15" t="s">
        <v>7</v>
      </c>
      <c r="K119" s="15"/>
      <c r="L119" s="15"/>
      <c r="M119" s="14"/>
      <c r="N119" s="110"/>
      <c r="V119" s="111"/>
    </row>
    <row r="120" spans="1:22" ht="23.25" thickBot="1" x14ac:dyDescent="0.25">
      <c r="A120" s="399"/>
      <c r="B120" s="12" t="s">
        <v>6</v>
      </c>
      <c r="C120" s="12" t="s">
        <v>5</v>
      </c>
      <c r="D120" s="12" t="s">
        <v>4</v>
      </c>
      <c r="E120" s="406" t="s">
        <v>3</v>
      </c>
      <c r="F120" s="406"/>
      <c r="G120" s="407"/>
      <c r="H120" s="408"/>
      <c r="I120" s="409"/>
      <c r="J120" s="11" t="s">
        <v>2</v>
      </c>
      <c r="K120" s="10"/>
      <c r="L120" s="10"/>
      <c r="M120" s="9"/>
      <c r="N120" s="110"/>
      <c r="V120" s="111"/>
    </row>
    <row r="121" spans="1:22" ht="13.5" thickBot="1" x14ac:dyDescent="0.25">
      <c r="A121" s="400"/>
      <c r="B121" s="25"/>
      <c r="C121" s="25"/>
      <c r="D121" s="8"/>
      <c r="E121" s="24" t="s">
        <v>1</v>
      </c>
      <c r="F121" s="23"/>
      <c r="G121" s="410"/>
      <c r="H121" s="411"/>
      <c r="I121" s="412"/>
      <c r="J121" s="11" t="s">
        <v>0</v>
      </c>
      <c r="K121" s="10"/>
      <c r="L121" s="10"/>
      <c r="M121" s="9"/>
      <c r="N121" s="110"/>
      <c r="V121" s="111"/>
    </row>
    <row r="122" spans="1:22" ht="24" thickTop="1" thickBot="1" x14ac:dyDescent="0.25">
      <c r="A122" s="398">
        <f>A118+1</f>
        <v>27</v>
      </c>
      <c r="B122" s="22" t="s">
        <v>12</v>
      </c>
      <c r="C122" s="22" t="s">
        <v>11</v>
      </c>
      <c r="D122" s="22" t="s">
        <v>10</v>
      </c>
      <c r="E122" s="401" t="s">
        <v>9</v>
      </c>
      <c r="F122" s="401"/>
      <c r="G122" s="401" t="s">
        <v>8</v>
      </c>
      <c r="H122" s="402"/>
      <c r="I122" s="21"/>
      <c r="J122" s="20" t="s">
        <v>7</v>
      </c>
      <c r="K122" s="19"/>
      <c r="L122" s="19"/>
      <c r="M122" s="18"/>
      <c r="N122" s="110"/>
      <c r="V122" s="111"/>
    </row>
    <row r="123" spans="1:22" ht="13.5" thickBot="1" x14ac:dyDescent="0.25">
      <c r="A123" s="399"/>
      <c r="B123" s="16"/>
      <c r="C123" s="16"/>
      <c r="D123" s="113"/>
      <c r="E123" s="16"/>
      <c r="F123" s="16"/>
      <c r="G123" s="403"/>
      <c r="H123" s="404"/>
      <c r="I123" s="405"/>
      <c r="J123" s="15" t="s">
        <v>7</v>
      </c>
      <c r="K123" s="15"/>
      <c r="L123" s="15"/>
      <c r="M123" s="14"/>
      <c r="N123" s="110"/>
      <c r="V123" s="111"/>
    </row>
    <row r="124" spans="1:22" ht="23.25" thickBot="1" x14ac:dyDescent="0.25">
      <c r="A124" s="399"/>
      <c r="B124" s="12" t="s">
        <v>6</v>
      </c>
      <c r="C124" s="12" t="s">
        <v>5</v>
      </c>
      <c r="D124" s="12" t="s">
        <v>4</v>
      </c>
      <c r="E124" s="406" t="s">
        <v>3</v>
      </c>
      <c r="F124" s="406"/>
      <c r="G124" s="407"/>
      <c r="H124" s="408"/>
      <c r="I124" s="409"/>
      <c r="J124" s="11" t="s">
        <v>2</v>
      </c>
      <c r="K124" s="10"/>
      <c r="L124" s="10"/>
      <c r="M124" s="9"/>
      <c r="N124" s="110"/>
      <c r="V124" s="111"/>
    </row>
    <row r="125" spans="1:22" ht="13.5" thickBot="1" x14ac:dyDescent="0.25">
      <c r="A125" s="400"/>
      <c r="B125" s="25"/>
      <c r="C125" s="25"/>
      <c r="D125" s="8"/>
      <c r="E125" s="24" t="s">
        <v>1</v>
      </c>
      <c r="F125" s="23"/>
      <c r="G125" s="410"/>
      <c r="H125" s="411"/>
      <c r="I125" s="412"/>
      <c r="J125" s="11" t="s">
        <v>0</v>
      </c>
      <c r="K125" s="10"/>
      <c r="L125" s="10"/>
      <c r="M125" s="9"/>
      <c r="N125" s="110"/>
      <c r="V125" s="111"/>
    </row>
    <row r="126" spans="1:22" ht="24" thickTop="1" thickBot="1" x14ac:dyDescent="0.25">
      <c r="A126" s="398">
        <f>A122+1</f>
        <v>28</v>
      </c>
      <c r="B126" s="22" t="s">
        <v>12</v>
      </c>
      <c r="C126" s="22" t="s">
        <v>11</v>
      </c>
      <c r="D126" s="22" t="s">
        <v>10</v>
      </c>
      <c r="E126" s="401" t="s">
        <v>9</v>
      </c>
      <c r="F126" s="401"/>
      <c r="G126" s="401" t="s">
        <v>8</v>
      </c>
      <c r="H126" s="402"/>
      <c r="I126" s="21"/>
      <c r="J126" s="20" t="s">
        <v>7</v>
      </c>
      <c r="K126" s="19"/>
      <c r="L126" s="19"/>
      <c r="M126" s="18"/>
      <c r="N126" s="110"/>
      <c r="V126" s="111"/>
    </row>
    <row r="127" spans="1:22" ht="13.5" thickBot="1" x14ac:dyDescent="0.25">
      <c r="A127" s="399"/>
      <c r="B127" s="16"/>
      <c r="C127" s="16"/>
      <c r="D127" s="113"/>
      <c r="E127" s="16"/>
      <c r="F127" s="16"/>
      <c r="G127" s="403"/>
      <c r="H127" s="404"/>
      <c r="I127" s="405"/>
      <c r="J127" s="15" t="s">
        <v>7</v>
      </c>
      <c r="K127" s="15"/>
      <c r="L127" s="15"/>
      <c r="M127" s="14"/>
      <c r="N127" s="110"/>
      <c r="V127" s="111"/>
    </row>
    <row r="128" spans="1:22" ht="23.25" thickBot="1" x14ac:dyDescent="0.25">
      <c r="A128" s="399"/>
      <c r="B128" s="12" t="s">
        <v>6</v>
      </c>
      <c r="C128" s="12" t="s">
        <v>5</v>
      </c>
      <c r="D128" s="12" t="s">
        <v>4</v>
      </c>
      <c r="E128" s="406" t="s">
        <v>3</v>
      </c>
      <c r="F128" s="406"/>
      <c r="G128" s="407"/>
      <c r="H128" s="408"/>
      <c r="I128" s="409"/>
      <c r="J128" s="11" t="s">
        <v>2</v>
      </c>
      <c r="K128" s="10"/>
      <c r="L128" s="10"/>
      <c r="M128" s="9"/>
      <c r="N128" s="110"/>
      <c r="V128" s="111"/>
    </row>
    <row r="129" spans="1:22" ht="13.5" thickBot="1" x14ac:dyDescent="0.25">
      <c r="A129" s="400"/>
      <c r="B129" s="25"/>
      <c r="C129" s="25"/>
      <c r="D129" s="8"/>
      <c r="E129" s="24" t="s">
        <v>1</v>
      </c>
      <c r="F129" s="23"/>
      <c r="G129" s="410"/>
      <c r="H129" s="411"/>
      <c r="I129" s="412"/>
      <c r="J129" s="11" t="s">
        <v>0</v>
      </c>
      <c r="K129" s="10"/>
      <c r="L129" s="10"/>
      <c r="M129" s="9"/>
      <c r="N129" s="110"/>
      <c r="V129" s="111"/>
    </row>
    <row r="130" spans="1:22" ht="24" thickTop="1" thickBot="1" x14ac:dyDescent="0.25">
      <c r="A130" s="398">
        <f>A126+1</f>
        <v>29</v>
      </c>
      <c r="B130" s="22" t="s">
        <v>12</v>
      </c>
      <c r="C130" s="22" t="s">
        <v>11</v>
      </c>
      <c r="D130" s="22" t="s">
        <v>10</v>
      </c>
      <c r="E130" s="401" t="s">
        <v>9</v>
      </c>
      <c r="F130" s="401"/>
      <c r="G130" s="401" t="s">
        <v>8</v>
      </c>
      <c r="H130" s="402"/>
      <c r="I130" s="21"/>
      <c r="J130" s="20" t="s">
        <v>7</v>
      </c>
      <c r="K130" s="19"/>
      <c r="L130" s="19"/>
      <c r="M130" s="18"/>
      <c r="N130" s="110"/>
      <c r="V130" s="111"/>
    </row>
    <row r="131" spans="1:22" ht="13.5" thickBot="1" x14ac:dyDescent="0.25">
      <c r="A131" s="399"/>
      <c r="B131" s="16"/>
      <c r="C131" s="16"/>
      <c r="D131" s="113"/>
      <c r="E131" s="16"/>
      <c r="F131" s="16"/>
      <c r="G131" s="403"/>
      <c r="H131" s="404"/>
      <c r="I131" s="405"/>
      <c r="J131" s="15" t="s">
        <v>7</v>
      </c>
      <c r="K131" s="15"/>
      <c r="L131" s="15"/>
      <c r="M131" s="14"/>
      <c r="N131" s="110"/>
      <c r="V131" s="111"/>
    </row>
    <row r="132" spans="1:22" ht="23.25" thickBot="1" x14ac:dyDescent="0.25">
      <c r="A132" s="399"/>
      <c r="B132" s="12" t="s">
        <v>6</v>
      </c>
      <c r="C132" s="12" t="s">
        <v>5</v>
      </c>
      <c r="D132" s="12" t="s">
        <v>4</v>
      </c>
      <c r="E132" s="406" t="s">
        <v>3</v>
      </c>
      <c r="F132" s="406"/>
      <c r="G132" s="407"/>
      <c r="H132" s="408"/>
      <c r="I132" s="409"/>
      <c r="J132" s="11" t="s">
        <v>2</v>
      </c>
      <c r="K132" s="10"/>
      <c r="L132" s="10"/>
      <c r="M132" s="9"/>
      <c r="N132" s="110"/>
      <c r="V132" s="111"/>
    </row>
    <row r="133" spans="1:22" ht="13.5" thickBot="1" x14ac:dyDescent="0.25">
      <c r="A133" s="400"/>
      <c r="B133" s="25"/>
      <c r="C133" s="25"/>
      <c r="D133" s="8"/>
      <c r="E133" s="24" t="s">
        <v>1</v>
      </c>
      <c r="F133" s="23"/>
      <c r="G133" s="410"/>
      <c r="H133" s="411"/>
      <c r="I133" s="412"/>
      <c r="J133" s="11" t="s">
        <v>0</v>
      </c>
      <c r="K133" s="10"/>
      <c r="L133" s="10"/>
      <c r="M133" s="9"/>
      <c r="N133" s="110"/>
      <c r="V133" s="111"/>
    </row>
    <row r="134" spans="1:22" ht="24" thickTop="1" thickBot="1" x14ac:dyDescent="0.25">
      <c r="A134" s="398">
        <f>A130+1</f>
        <v>30</v>
      </c>
      <c r="B134" s="22" t="s">
        <v>12</v>
      </c>
      <c r="C134" s="22" t="s">
        <v>11</v>
      </c>
      <c r="D134" s="22" t="s">
        <v>10</v>
      </c>
      <c r="E134" s="401" t="s">
        <v>9</v>
      </c>
      <c r="F134" s="401"/>
      <c r="G134" s="401" t="s">
        <v>8</v>
      </c>
      <c r="H134" s="402"/>
      <c r="I134" s="21"/>
      <c r="J134" s="20" t="s">
        <v>7</v>
      </c>
      <c r="K134" s="19"/>
      <c r="L134" s="19"/>
      <c r="M134" s="18"/>
      <c r="N134" s="110"/>
      <c r="V134" s="111"/>
    </row>
    <row r="135" spans="1:22" ht="13.5" thickBot="1" x14ac:dyDescent="0.25">
      <c r="A135" s="399"/>
      <c r="B135" s="16"/>
      <c r="C135" s="16"/>
      <c r="D135" s="113"/>
      <c r="E135" s="16"/>
      <c r="F135" s="16"/>
      <c r="G135" s="403"/>
      <c r="H135" s="404"/>
      <c r="I135" s="405"/>
      <c r="J135" s="15" t="s">
        <v>7</v>
      </c>
      <c r="K135" s="15"/>
      <c r="L135" s="15"/>
      <c r="M135" s="14"/>
      <c r="N135" s="110"/>
      <c r="V135" s="111"/>
    </row>
    <row r="136" spans="1:22" ht="23.25" thickBot="1" x14ac:dyDescent="0.25">
      <c r="A136" s="399"/>
      <c r="B136" s="12" t="s">
        <v>6</v>
      </c>
      <c r="C136" s="12" t="s">
        <v>5</v>
      </c>
      <c r="D136" s="12" t="s">
        <v>4</v>
      </c>
      <c r="E136" s="406" t="s">
        <v>3</v>
      </c>
      <c r="F136" s="406"/>
      <c r="G136" s="407"/>
      <c r="H136" s="408"/>
      <c r="I136" s="409"/>
      <c r="J136" s="11" t="s">
        <v>2</v>
      </c>
      <c r="K136" s="10"/>
      <c r="L136" s="10"/>
      <c r="M136" s="9"/>
      <c r="N136" s="110"/>
      <c r="V136" s="111"/>
    </row>
    <row r="137" spans="1:22" ht="13.5" thickBot="1" x14ac:dyDescent="0.25">
      <c r="A137" s="400"/>
      <c r="B137" s="25"/>
      <c r="C137" s="25"/>
      <c r="D137" s="8"/>
      <c r="E137" s="24" t="s">
        <v>1</v>
      </c>
      <c r="F137" s="23"/>
      <c r="G137" s="410"/>
      <c r="H137" s="411"/>
      <c r="I137" s="412"/>
      <c r="J137" s="11" t="s">
        <v>0</v>
      </c>
      <c r="K137" s="10"/>
      <c r="L137" s="10"/>
      <c r="M137" s="9"/>
      <c r="N137" s="110"/>
      <c r="V137" s="111"/>
    </row>
    <row r="138" spans="1:22" ht="24" thickTop="1" thickBot="1" x14ac:dyDescent="0.25">
      <c r="A138" s="398">
        <f>A134+1</f>
        <v>31</v>
      </c>
      <c r="B138" s="22" t="s">
        <v>12</v>
      </c>
      <c r="C138" s="22" t="s">
        <v>11</v>
      </c>
      <c r="D138" s="22" t="s">
        <v>10</v>
      </c>
      <c r="E138" s="401" t="s">
        <v>9</v>
      </c>
      <c r="F138" s="401"/>
      <c r="G138" s="401" t="s">
        <v>8</v>
      </c>
      <c r="H138" s="402"/>
      <c r="I138" s="21"/>
      <c r="J138" s="20" t="s">
        <v>7</v>
      </c>
      <c r="K138" s="19"/>
      <c r="L138" s="19"/>
      <c r="M138" s="18"/>
      <c r="N138" s="110"/>
      <c r="V138" s="111"/>
    </row>
    <row r="139" spans="1:22" ht="13.5" thickBot="1" x14ac:dyDescent="0.25">
      <c r="A139" s="399"/>
      <c r="B139" s="16"/>
      <c r="C139" s="16"/>
      <c r="D139" s="113"/>
      <c r="E139" s="16"/>
      <c r="F139" s="16"/>
      <c r="G139" s="403"/>
      <c r="H139" s="404"/>
      <c r="I139" s="405"/>
      <c r="J139" s="15" t="s">
        <v>7</v>
      </c>
      <c r="K139" s="15"/>
      <c r="L139" s="15"/>
      <c r="M139" s="14"/>
      <c r="N139" s="110"/>
      <c r="V139" s="111"/>
    </row>
    <row r="140" spans="1:22" ht="23.25" thickBot="1" x14ac:dyDescent="0.25">
      <c r="A140" s="399"/>
      <c r="B140" s="12" t="s">
        <v>6</v>
      </c>
      <c r="C140" s="12" t="s">
        <v>5</v>
      </c>
      <c r="D140" s="12" t="s">
        <v>4</v>
      </c>
      <c r="E140" s="406" t="s">
        <v>3</v>
      </c>
      <c r="F140" s="406"/>
      <c r="G140" s="407"/>
      <c r="H140" s="408"/>
      <c r="I140" s="409"/>
      <c r="J140" s="11" t="s">
        <v>2</v>
      </c>
      <c r="K140" s="10"/>
      <c r="L140" s="10"/>
      <c r="M140" s="9"/>
      <c r="N140" s="110"/>
      <c r="V140" s="111"/>
    </row>
    <row r="141" spans="1:22" ht="13.5" thickBot="1" x14ac:dyDescent="0.25">
      <c r="A141" s="400"/>
      <c r="B141" s="25"/>
      <c r="C141" s="25"/>
      <c r="D141" s="8"/>
      <c r="E141" s="24" t="s">
        <v>1</v>
      </c>
      <c r="F141" s="23"/>
      <c r="G141" s="410"/>
      <c r="H141" s="411"/>
      <c r="I141" s="412"/>
      <c r="J141" s="11" t="s">
        <v>0</v>
      </c>
      <c r="K141" s="10"/>
      <c r="L141" s="10"/>
      <c r="M141" s="9"/>
      <c r="N141" s="110"/>
      <c r="V141" s="111"/>
    </row>
    <row r="142" spans="1:22" ht="24" thickTop="1" thickBot="1" x14ac:dyDescent="0.25">
      <c r="A142" s="398">
        <f>A138+1</f>
        <v>32</v>
      </c>
      <c r="B142" s="22" t="s">
        <v>12</v>
      </c>
      <c r="C142" s="22" t="s">
        <v>11</v>
      </c>
      <c r="D142" s="22" t="s">
        <v>10</v>
      </c>
      <c r="E142" s="401" t="s">
        <v>9</v>
      </c>
      <c r="F142" s="401"/>
      <c r="G142" s="401" t="s">
        <v>8</v>
      </c>
      <c r="H142" s="402"/>
      <c r="I142" s="21"/>
      <c r="J142" s="20" t="s">
        <v>7</v>
      </c>
      <c r="K142" s="19"/>
      <c r="L142" s="19"/>
      <c r="M142" s="18"/>
      <c r="N142" s="110"/>
      <c r="V142" s="111"/>
    </row>
    <row r="143" spans="1:22" ht="13.5" thickBot="1" x14ac:dyDescent="0.25">
      <c r="A143" s="399"/>
      <c r="B143" s="16"/>
      <c r="C143" s="16"/>
      <c r="D143" s="113"/>
      <c r="E143" s="16"/>
      <c r="F143" s="16"/>
      <c r="G143" s="403"/>
      <c r="H143" s="404"/>
      <c r="I143" s="405"/>
      <c r="J143" s="15" t="s">
        <v>7</v>
      </c>
      <c r="K143" s="15"/>
      <c r="L143" s="15"/>
      <c r="M143" s="14"/>
      <c r="N143" s="110"/>
      <c r="V143" s="111"/>
    </row>
    <row r="144" spans="1:22" ht="23.25" thickBot="1" x14ac:dyDescent="0.25">
      <c r="A144" s="399"/>
      <c r="B144" s="12" t="s">
        <v>6</v>
      </c>
      <c r="C144" s="12" t="s">
        <v>5</v>
      </c>
      <c r="D144" s="12" t="s">
        <v>4</v>
      </c>
      <c r="E144" s="406" t="s">
        <v>3</v>
      </c>
      <c r="F144" s="406"/>
      <c r="G144" s="407"/>
      <c r="H144" s="408"/>
      <c r="I144" s="409"/>
      <c r="J144" s="11" t="s">
        <v>2</v>
      </c>
      <c r="K144" s="10"/>
      <c r="L144" s="10"/>
      <c r="M144" s="9"/>
      <c r="N144" s="110"/>
      <c r="V144" s="111"/>
    </row>
    <row r="145" spans="1:22" ht="13.5" thickBot="1" x14ac:dyDescent="0.25">
      <c r="A145" s="400"/>
      <c r="B145" s="25"/>
      <c r="C145" s="25"/>
      <c r="D145" s="8"/>
      <c r="E145" s="24" t="s">
        <v>1</v>
      </c>
      <c r="F145" s="23"/>
      <c r="G145" s="410"/>
      <c r="H145" s="411"/>
      <c r="I145" s="412"/>
      <c r="J145" s="11" t="s">
        <v>0</v>
      </c>
      <c r="K145" s="10"/>
      <c r="L145" s="10"/>
      <c r="M145" s="9"/>
      <c r="N145" s="110"/>
      <c r="V145" s="111"/>
    </row>
    <row r="146" spans="1:22" ht="24" thickTop="1" thickBot="1" x14ac:dyDescent="0.25">
      <c r="A146" s="398">
        <f>A142+1</f>
        <v>33</v>
      </c>
      <c r="B146" s="22" t="s">
        <v>12</v>
      </c>
      <c r="C146" s="22" t="s">
        <v>11</v>
      </c>
      <c r="D146" s="22" t="s">
        <v>10</v>
      </c>
      <c r="E146" s="401" t="s">
        <v>9</v>
      </c>
      <c r="F146" s="401"/>
      <c r="G146" s="401" t="s">
        <v>8</v>
      </c>
      <c r="H146" s="402"/>
      <c r="I146" s="21"/>
      <c r="J146" s="20" t="s">
        <v>7</v>
      </c>
      <c r="K146" s="19"/>
      <c r="L146" s="19"/>
      <c r="M146" s="18"/>
      <c r="N146" s="110"/>
      <c r="V146" s="111"/>
    </row>
    <row r="147" spans="1:22" ht="13.5" thickBot="1" x14ac:dyDescent="0.25">
      <c r="A147" s="399"/>
      <c r="B147" s="16"/>
      <c r="C147" s="16"/>
      <c r="D147" s="113"/>
      <c r="E147" s="16"/>
      <c r="F147" s="16"/>
      <c r="G147" s="403"/>
      <c r="H147" s="404"/>
      <c r="I147" s="405"/>
      <c r="J147" s="15" t="s">
        <v>7</v>
      </c>
      <c r="K147" s="15"/>
      <c r="L147" s="15"/>
      <c r="M147" s="14"/>
      <c r="N147" s="110"/>
      <c r="V147" s="111"/>
    </row>
    <row r="148" spans="1:22" ht="23.25" thickBot="1" x14ac:dyDescent="0.25">
      <c r="A148" s="399"/>
      <c r="B148" s="12" t="s">
        <v>6</v>
      </c>
      <c r="C148" s="12" t="s">
        <v>5</v>
      </c>
      <c r="D148" s="12" t="s">
        <v>4</v>
      </c>
      <c r="E148" s="406" t="s">
        <v>3</v>
      </c>
      <c r="F148" s="406"/>
      <c r="G148" s="407"/>
      <c r="H148" s="408"/>
      <c r="I148" s="409"/>
      <c r="J148" s="11" t="s">
        <v>2</v>
      </c>
      <c r="K148" s="10"/>
      <c r="L148" s="10"/>
      <c r="M148" s="9"/>
      <c r="N148" s="110"/>
      <c r="V148" s="111"/>
    </row>
    <row r="149" spans="1:22" ht="13.5" thickBot="1" x14ac:dyDescent="0.25">
      <c r="A149" s="400"/>
      <c r="B149" s="25"/>
      <c r="C149" s="25"/>
      <c r="D149" s="8"/>
      <c r="E149" s="24" t="s">
        <v>1</v>
      </c>
      <c r="F149" s="23"/>
      <c r="G149" s="410"/>
      <c r="H149" s="411"/>
      <c r="I149" s="412"/>
      <c r="J149" s="11" t="s">
        <v>0</v>
      </c>
      <c r="K149" s="10"/>
      <c r="L149" s="10"/>
      <c r="M149" s="9"/>
      <c r="N149" s="110"/>
      <c r="V149" s="111"/>
    </row>
    <row r="150" spans="1:22" ht="24" thickTop="1" thickBot="1" x14ac:dyDescent="0.25">
      <c r="A150" s="398">
        <f>A146+1</f>
        <v>34</v>
      </c>
      <c r="B150" s="22" t="s">
        <v>12</v>
      </c>
      <c r="C150" s="22" t="s">
        <v>11</v>
      </c>
      <c r="D150" s="22" t="s">
        <v>10</v>
      </c>
      <c r="E150" s="401" t="s">
        <v>9</v>
      </c>
      <c r="F150" s="401"/>
      <c r="G150" s="401" t="s">
        <v>8</v>
      </c>
      <c r="H150" s="402"/>
      <c r="I150" s="21"/>
      <c r="J150" s="20" t="s">
        <v>7</v>
      </c>
      <c r="K150" s="19"/>
      <c r="L150" s="19"/>
      <c r="M150" s="18"/>
      <c r="N150" s="110"/>
      <c r="V150" s="111"/>
    </row>
    <row r="151" spans="1:22" ht="13.5" thickBot="1" x14ac:dyDescent="0.25">
      <c r="A151" s="399"/>
      <c r="B151" s="16"/>
      <c r="C151" s="16"/>
      <c r="D151" s="113"/>
      <c r="E151" s="16"/>
      <c r="F151" s="16"/>
      <c r="G151" s="403"/>
      <c r="H151" s="404"/>
      <c r="I151" s="405"/>
      <c r="J151" s="15" t="s">
        <v>7</v>
      </c>
      <c r="K151" s="15"/>
      <c r="L151" s="15"/>
      <c r="M151" s="14"/>
      <c r="N151" s="110"/>
      <c r="V151" s="111"/>
    </row>
    <row r="152" spans="1:22" ht="23.25" thickBot="1" x14ac:dyDescent="0.25">
      <c r="A152" s="399"/>
      <c r="B152" s="12" t="s">
        <v>6</v>
      </c>
      <c r="C152" s="12" t="s">
        <v>5</v>
      </c>
      <c r="D152" s="12" t="s">
        <v>4</v>
      </c>
      <c r="E152" s="406" t="s">
        <v>3</v>
      </c>
      <c r="F152" s="406"/>
      <c r="G152" s="407"/>
      <c r="H152" s="408"/>
      <c r="I152" s="409"/>
      <c r="J152" s="11" t="s">
        <v>2</v>
      </c>
      <c r="K152" s="10"/>
      <c r="L152" s="10"/>
      <c r="M152" s="9"/>
      <c r="N152" s="110"/>
      <c r="V152" s="111"/>
    </row>
    <row r="153" spans="1:22" ht="13.5" thickBot="1" x14ac:dyDescent="0.25">
      <c r="A153" s="400"/>
      <c r="B153" s="25"/>
      <c r="C153" s="25"/>
      <c r="D153" s="8"/>
      <c r="E153" s="24" t="s">
        <v>1</v>
      </c>
      <c r="F153" s="23"/>
      <c r="G153" s="410"/>
      <c r="H153" s="411"/>
      <c r="I153" s="412"/>
      <c r="J153" s="11" t="s">
        <v>0</v>
      </c>
      <c r="K153" s="10"/>
      <c r="L153" s="10"/>
      <c r="M153" s="9"/>
      <c r="N153" s="110"/>
      <c r="V153" s="111"/>
    </row>
    <row r="154" spans="1:22" ht="24" thickTop="1" thickBot="1" x14ac:dyDescent="0.25">
      <c r="A154" s="398">
        <f>A150+1</f>
        <v>35</v>
      </c>
      <c r="B154" s="22" t="s">
        <v>12</v>
      </c>
      <c r="C154" s="22" t="s">
        <v>11</v>
      </c>
      <c r="D154" s="22" t="s">
        <v>10</v>
      </c>
      <c r="E154" s="401" t="s">
        <v>9</v>
      </c>
      <c r="F154" s="401"/>
      <c r="G154" s="401" t="s">
        <v>8</v>
      </c>
      <c r="H154" s="402"/>
      <c r="I154" s="21"/>
      <c r="J154" s="20" t="s">
        <v>7</v>
      </c>
      <c r="K154" s="19"/>
      <c r="L154" s="19"/>
      <c r="M154" s="18"/>
      <c r="N154" s="110"/>
      <c r="V154" s="111"/>
    </row>
    <row r="155" spans="1:22" ht="13.5" thickBot="1" x14ac:dyDescent="0.25">
      <c r="A155" s="399"/>
      <c r="B155" s="16"/>
      <c r="C155" s="16"/>
      <c r="D155" s="113"/>
      <c r="E155" s="16"/>
      <c r="F155" s="16"/>
      <c r="G155" s="403"/>
      <c r="H155" s="404"/>
      <c r="I155" s="405"/>
      <c r="J155" s="15" t="s">
        <v>7</v>
      </c>
      <c r="K155" s="15"/>
      <c r="L155" s="15"/>
      <c r="M155" s="14"/>
      <c r="N155" s="110"/>
      <c r="V155" s="111"/>
    </row>
    <row r="156" spans="1:22" ht="23.25" thickBot="1" x14ac:dyDescent="0.25">
      <c r="A156" s="399"/>
      <c r="B156" s="12" t="s">
        <v>6</v>
      </c>
      <c r="C156" s="12" t="s">
        <v>5</v>
      </c>
      <c r="D156" s="12" t="s">
        <v>4</v>
      </c>
      <c r="E156" s="406" t="s">
        <v>3</v>
      </c>
      <c r="F156" s="406"/>
      <c r="G156" s="407"/>
      <c r="H156" s="408"/>
      <c r="I156" s="409"/>
      <c r="J156" s="11" t="s">
        <v>2</v>
      </c>
      <c r="K156" s="10"/>
      <c r="L156" s="10"/>
      <c r="M156" s="9"/>
      <c r="N156" s="110"/>
      <c r="V156" s="111"/>
    </row>
    <row r="157" spans="1:22" ht="13.5" thickBot="1" x14ac:dyDescent="0.25">
      <c r="A157" s="400"/>
      <c r="B157" s="25"/>
      <c r="C157" s="25"/>
      <c r="D157" s="8"/>
      <c r="E157" s="24" t="s">
        <v>1</v>
      </c>
      <c r="F157" s="23"/>
      <c r="G157" s="410"/>
      <c r="H157" s="411"/>
      <c r="I157" s="412"/>
      <c r="J157" s="11" t="s">
        <v>0</v>
      </c>
      <c r="K157" s="10"/>
      <c r="L157" s="10"/>
      <c r="M157" s="9"/>
      <c r="N157" s="110"/>
      <c r="V157" s="111"/>
    </row>
    <row r="158" spans="1:22" ht="24" thickTop="1" thickBot="1" x14ac:dyDescent="0.25">
      <c r="A158" s="398">
        <f>A154+1</f>
        <v>36</v>
      </c>
      <c r="B158" s="22" t="s">
        <v>12</v>
      </c>
      <c r="C158" s="22" t="s">
        <v>11</v>
      </c>
      <c r="D158" s="22" t="s">
        <v>10</v>
      </c>
      <c r="E158" s="401" t="s">
        <v>9</v>
      </c>
      <c r="F158" s="401"/>
      <c r="G158" s="401" t="s">
        <v>8</v>
      </c>
      <c r="H158" s="402"/>
      <c r="I158" s="21"/>
      <c r="J158" s="20" t="s">
        <v>7</v>
      </c>
      <c r="K158" s="19"/>
      <c r="L158" s="19"/>
      <c r="M158" s="18"/>
      <c r="N158" s="110"/>
      <c r="V158" s="111"/>
    </row>
    <row r="159" spans="1:22" ht="13.5" thickBot="1" x14ac:dyDescent="0.25">
      <c r="A159" s="399"/>
      <c r="B159" s="16"/>
      <c r="C159" s="16"/>
      <c r="D159" s="113"/>
      <c r="E159" s="16"/>
      <c r="F159" s="16"/>
      <c r="G159" s="403"/>
      <c r="H159" s="404"/>
      <c r="I159" s="405"/>
      <c r="J159" s="15" t="s">
        <v>7</v>
      </c>
      <c r="K159" s="15"/>
      <c r="L159" s="15"/>
      <c r="M159" s="14"/>
      <c r="N159" s="110"/>
      <c r="V159" s="111"/>
    </row>
    <row r="160" spans="1:22" ht="23.25" thickBot="1" x14ac:dyDescent="0.25">
      <c r="A160" s="399"/>
      <c r="B160" s="12" t="s">
        <v>6</v>
      </c>
      <c r="C160" s="12" t="s">
        <v>5</v>
      </c>
      <c r="D160" s="12" t="s">
        <v>4</v>
      </c>
      <c r="E160" s="406" t="s">
        <v>3</v>
      </c>
      <c r="F160" s="406"/>
      <c r="G160" s="407"/>
      <c r="H160" s="408"/>
      <c r="I160" s="409"/>
      <c r="J160" s="11" t="s">
        <v>2</v>
      </c>
      <c r="K160" s="10"/>
      <c r="L160" s="10"/>
      <c r="M160" s="9"/>
      <c r="N160" s="110"/>
      <c r="V160" s="111"/>
    </row>
    <row r="161" spans="1:22" ht="13.5" thickBot="1" x14ac:dyDescent="0.25">
      <c r="A161" s="400"/>
      <c r="B161" s="25"/>
      <c r="C161" s="25"/>
      <c r="D161" s="8"/>
      <c r="E161" s="24" t="s">
        <v>1</v>
      </c>
      <c r="F161" s="23"/>
      <c r="G161" s="410"/>
      <c r="H161" s="411"/>
      <c r="I161" s="412"/>
      <c r="J161" s="11" t="s">
        <v>0</v>
      </c>
      <c r="K161" s="10"/>
      <c r="L161" s="10"/>
      <c r="M161" s="9"/>
      <c r="N161" s="110"/>
      <c r="V161" s="111"/>
    </row>
    <row r="162" spans="1:22" ht="24" thickTop="1" thickBot="1" x14ac:dyDescent="0.25">
      <c r="A162" s="398">
        <f>A158+1</f>
        <v>37</v>
      </c>
      <c r="B162" s="22" t="s">
        <v>12</v>
      </c>
      <c r="C162" s="22" t="s">
        <v>11</v>
      </c>
      <c r="D162" s="22" t="s">
        <v>10</v>
      </c>
      <c r="E162" s="401" t="s">
        <v>9</v>
      </c>
      <c r="F162" s="401"/>
      <c r="G162" s="401" t="s">
        <v>8</v>
      </c>
      <c r="H162" s="402"/>
      <c r="I162" s="21"/>
      <c r="J162" s="20" t="s">
        <v>7</v>
      </c>
      <c r="K162" s="19"/>
      <c r="L162" s="19"/>
      <c r="M162" s="18"/>
      <c r="N162" s="110"/>
      <c r="V162" s="111"/>
    </row>
    <row r="163" spans="1:22" ht="13.5" thickBot="1" x14ac:dyDescent="0.25">
      <c r="A163" s="399"/>
      <c r="B163" s="16"/>
      <c r="C163" s="16"/>
      <c r="D163" s="113"/>
      <c r="E163" s="16"/>
      <c r="F163" s="16"/>
      <c r="G163" s="403"/>
      <c r="H163" s="404"/>
      <c r="I163" s="405"/>
      <c r="J163" s="15" t="s">
        <v>7</v>
      </c>
      <c r="K163" s="15"/>
      <c r="L163" s="15"/>
      <c r="M163" s="14"/>
      <c r="N163" s="110"/>
      <c r="V163" s="111"/>
    </row>
    <row r="164" spans="1:22" ht="23.25" thickBot="1" x14ac:dyDescent="0.25">
      <c r="A164" s="399"/>
      <c r="B164" s="12" t="s">
        <v>6</v>
      </c>
      <c r="C164" s="12" t="s">
        <v>5</v>
      </c>
      <c r="D164" s="12" t="s">
        <v>4</v>
      </c>
      <c r="E164" s="406" t="s">
        <v>3</v>
      </c>
      <c r="F164" s="406"/>
      <c r="G164" s="407"/>
      <c r="H164" s="408"/>
      <c r="I164" s="409"/>
      <c r="J164" s="11" t="s">
        <v>2</v>
      </c>
      <c r="K164" s="10"/>
      <c r="L164" s="10"/>
      <c r="M164" s="9"/>
      <c r="N164" s="110"/>
      <c r="V164" s="111"/>
    </row>
    <row r="165" spans="1:22" ht="13.5" thickBot="1" x14ac:dyDescent="0.25">
      <c r="A165" s="400"/>
      <c r="B165" s="25"/>
      <c r="C165" s="25"/>
      <c r="D165" s="8"/>
      <c r="E165" s="24" t="s">
        <v>1</v>
      </c>
      <c r="F165" s="23"/>
      <c r="G165" s="410"/>
      <c r="H165" s="411"/>
      <c r="I165" s="412"/>
      <c r="J165" s="11" t="s">
        <v>0</v>
      </c>
      <c r="K165" s="10"/>
      <c r="L165" s="10"/>
      <c r="M165" s="9"/>
      <c r="N165" s="110"/>
      <c r="V165" s="111"/>
    </row>
    <row r="166" spans="1:22" ht="24" thickTop="1" thickBot="1" x14ac:dyDescent="0.25">
      <c r="A166" s="398">
        <f>A162+1</f>
        <v>38</v>
      </c>
      <c r="B166" s="22" t="s">
        <v>12</v>
      </c>
      <c r="C166" s="22" t="s">
        <v>11</v>
      </c>
      <c r="D166" s="22" t="s">
        <v>10</v>
      </c>
      <c r="E166" s="401" t="s">
        <v>9</v>
      </c>
      <c r="F166" s="401"/>
      <c r="G166" s="401" t="s">
        <v>8</v>
      </c>
      <c r="H166" s="402"/>
      <c r="I166" s="21"/>
      <c r="J166" s="20" t="s">
        <v>7</v>
      </c>
      <c r="K166" s="19"/>
      <c r="L166" s="19"/>
      <c r="M166" s="18"/>
      <c r="N166" s="110"/>
      <c r="V166" s="111"/>
    </row>
    <row r="167" spans="1:22" ht="13.5" thickBot="1" x14ac:dyDescent="0.25">
      <c r="A167" s="399"/>
      <c r="B167" s="16"/>
      <c r="C167" s="16"/>
      <c r="D167" s="113"/>
      <c r="E167" s="16"/>
      <c r="F167" s="16"/>
      <c r="G167" s="403"/>
      <c r="H167" s="404"/>
      <c r="I167" s="405"/>
      <c r="J167" s="15" t="s">
        <v>7</v>
      </c>
      <c r="K167" s="15"/>
      <c r="L167" s="15"/>
      <c r="M167" s="14"/>
      <c r="N167" s="110"/>
      <c r="V167" s="111"/>
    </row>
    <row r="168" spans="1:22" ht="23.25" thickBot="1" x14ac:dyDescent="0.25">
      <c r="A168" s="399"/>
      <c r="B168" s="12" t="s">
        <v>6</v>
      </c>
      <c r="C168" s="12" t="s">
        <v>5</v>
      </c>
      <c r="D168" s="12" t="s">
        <v>4</v>
      </c>
      <c r="E168" s="406" t="s">
        <v>3</v>
      </c>
      <c r="F168" s="406"/>
      <c r="G168" s="407"/>
      <c r="H168" s="408"/>
      <c r="I168" s="409"/>
      <c r="J168" s="11" t="s">
        <v>2</v>
      </c>
      <c r="K168" s="10"/>
      <c r="L168" s="10"/>
      <c r="M168" s="9"/>
      <c r="N168" s="110"/>
      <c r="V168" s="111"/>
    </row>
    <row r="169" spans="1:22" ht="13.5" thickBot="1" x14ac:dyDescent="0.25">
      <c r="A169" s="400"/>
      <c r="B169" s="25"/>
      <c r="C169" s="25"/>
      <c r="D169" s="8"/>
      <c r="E169" s="24" t="s">
        <v>1</v>
      </c>
      <c r="F169" s="23"/>
      <c r="G169" s="410"/>
      <c r="H169" s="411"/>
      <c r="I169" s="412"/>
      <c r="J169" s="11" t="s">
        <v>0</v>
      </c>
      <c r="K169" s="10"/>
      <c r="L169" s="10"/>
      <c r="M169" s="9"/>
      <c r="N169" s="110"/>
      <c r="V169" s="111"/>
    </row>
    <row r="170" spans="1:22" ht="24" thickTop="1" thickBot="1" x14ac:dyDescent="0.25">
      <c r="A170" s="398">
        <f>A166+1</f>
        <v>39</v>
      </c>
      <c r="B170" s="22" t="s">
        <v>12</v>
      </c>
      <c r="C170" s="22" t="s">
        <v>11</v>
      </c>
      <c r="D170" s="22" t="s">
        <v>10</v>
      </c>
      <c r="E170" s="401" t="s">
        <v>9</v>
      </c>
      <c r="F170" s="401"/>
      <c r="G170" s="401" t="s">
        <v>8</v>
      </c>
      <c r="H170" s="402"/>
      <c r="I170" s="21"/>
      <c r="J170" s="20" t="s">
        <v>7</v>
      </c>
      <c r="K170" s="19"/>
      <c r="L170" s="19"/>
      <c r="M170" s="18"/>
      <c r="N170" s="110"/>
      <c r="V170" s="111"/>
    </row>
    <row r="171" spans="1:22" ht="13.5" thickBot="1" x14ac:dyDescent="0.25">
      <c r="A171" s="399"/>
      <c r="B171" s="16"/>
      <c r="C171" s="16"/>
      <c r="D171" s="113"/>
      <c r="E171" s="16"/>
      <c r="F171" s="16"/>
      <c r="G171" s="403"/>
      <c r="H171" s="404"/>
      <c r="I171" s="405"/>
      <c r="J171" s="15" t="s">
        <v>7</v>
      </c>
      <c r="K171" s="15"/>
      <c r="L171" s="15"/>
      <c r="M171" s="14"/>
      <c r="N171" s="110"/>
      <c r="V171" s="111"/>
    </row>
    <row r="172" spans="1:22" ht="23.25" thickBot="1" x14ac:dyDescent="0.25">
      <c r="A172" s="399"/>
      <c r="B172" s="12" t="s">
        <v>6</v>
      </c>
      <c r="C172" s="12" t="s">
        <v>5</v>
      </c>
      <c r="D172" s="12" t="s">
        <v>4</v>
      </c>
      <c r="E172" s="406" t="s">
        <v>3</v>
      </c>
      <c r="F172" s="406"/>
      <c r="G172" s="407"/>
      <c r="H172" s="408"/>
      <c r="I172" s="409"/>
      <c r="J172" s="11" t="s">
        <v>2</v>
      </c>
      <c r="K172" s="10"/>
      <c r="L172" s="10"/>
      <c r="M172" s="9"/>
      <c r="N172" s="110"/>
      <c r="V172" s="111"/>
    </row>
    <row r="173" spans="1:22" ht="13.5" thickBot="1" x14ac:dyDescent="0.25">
      <c r="A173" s="400"/>
      <c r="B173" s="25"/>
      <c r="C173" s="25"/>
      <c r="D173" s="8"/>
      <c r="E173" s="24" t="s">
        <v>1</v>
      </c>
      <c r="F173" s="23"/>
      <c r="G173" s="410"/>
      <c r="H173" s="411"/>
      <c r="I173" s="412"/>
      <c r="J173" s="11" t="s">
        <v>0</v>
      </c>
      <c r="K173" s="10"/>
      <c r="L173" s="10"/>
      <c r="M173" s="9"/>
      <c r="N173" s="110"/>
      <c r="V173" s="111"/>
    </row>
    <row r="174" spans="1:22" ht="24" thickTop="1" thickBot="1" x14ac:dyDescent="0.25">
      <c r="A174" s="398">
        <f>A170+1</f>
        <v>40</v>
      </c>
      <c r="B174" s="22" t="s">
        <v>12</v>
      </c>
      <c r="C174" s="22" t="s">
        <v>11</v>
      </c>
      <c r="D174" s="22" t="s">
        <v>10</v>
      </c>
      <c r="E174" s="401" t="s">
        <v>9</v>
      </c>
      <c r="F174" s="401"/>
      <c r="G174" s="401" t="s">
        <v>8</v>
      </c>
      <c r="H174" s="402"/>
      <c r="I174" s="21"/>
      <c r="J174" s="20" t="s">
        <v>7</v>
      </c>
      <c r="K174" s="19"/>
      <c r="L174" s="19"/>
      <c r="M174" s="18"/>
      <c r="N174" s="110"/>
      <c r="V174" s="111"/>
    </row>
    <row r="175" spans="1:22" ht="13.5" thickBot="1" x14ac:dyDescent="0.25">
      <c r="A175" s="399"/>
      <c r="B175" s="16"/>
      <c r="C175" s="16"/>
      <c r="D175" s="113"/>
      <c r="E175" s="16"/>
      <c r="F175" s="16"/>
      <c r="G175" s="403"/>
      <c r="H175" s="404"/>
      <c r="I175" s="405"/>
      <c r="J175" s="15" t="s">
        <v>7</v>
      </c>
      <c r="K175" s="15"/>
      <c r="L175" s="15"/>
      <c r="M175" s="14"/>
      <c r="N175" s="110"/>
      <c r="V175" s="111"/>
    </row>
    <row r="176" spans="1:22" ht="23.25" thickBot="1" x14ac:dyDescent="0.25">
      <c r="A176" s="399"/>
      <c r="B176" s="12" t="s">
        <v>6</v>
      </c>
      <c r="C176" s="12" t="s">
        <v>5</v>
      </c>
      <c r="D176" s="12" t="s">
        <v>4</v>
      </c>
      <c r="E176" s="406" t="s">
        <v>3</v>
      </c>
      <c r="F176" s="406"/>
      <c r="G176" s="407"/>
      <c r="H176" s="408"/>
      <c r="I176" s="409"/>
      <c r="J176" s="11" t="s">
        <v>2</v>
      </c>
      <c r="K176" s="10"/>
      <c r="L176" s="10"/>
      <c r="M176" s="9"/>
      <c r="N176" s="110"/>
      <c r="V176" s="111"/>
    </row>
    <row r="177" spans="1:22" ht="13.5" thickBot="1" x14ac:dyDescent="0.25">
      <c r="A177" s="400"/>
      <c r="B177" s="25"/>
      <c r="C177" s="25"/>
      <c r="D177" s="8"/>
      <c r="E177" s="24" t="s">
        <v>1</v>
      </c>
      <c r="F177" s="23"/>
      <c r="G177" s="410"/>
      <c r="H177" s="411"/>
      <c r="I177" s="412"/>
      <c r="J177" s="11" t="s">
        <v>0</v>
      </c>
      <c r="K177" s="10"/>
      <c r="L177" s="10"/>
      <c r="M177" s="9"/>
      <c r="N177" s="110"/>
      <c r="V177" s="111"/>
    </row>
    <row r="178" spans="1:22" ht="24" thickTop="1" thickBot="1" x14ac:dyDescent="0.25">
      <c r="A178" s="398">
        <f>A174+1</f>
        <v>41</v>
      </c>
      <c r="B178" s="22" t="s">
        <v>12</v>
      </c>
      <c r="C178" s="22" t="s">
        <v>11</v>
      </c>
      <c r="D178" s="22" t="s">
        <v>10</v>
      </c>
      <c r="E178" s="401" t="s">
        <v>9</v>
      </c>
      <c r="F178" s="401"/>
      <c r="G178" s="401" t="s">
        <v>8</v>
      </c>
      <c r="H178" s="402"/>
      <c r="I178" s="21"/>
      <c r="J178" s="20" t="s">
        <v>7</v>
      </c>
      <c r="K178" s="19"/>
      <c r="L178" s="19"/>
      <c r="M178" s="18"/>
      <c r="N178" s="110"/>
      <c r="V178" s="111"/>
    </row>
    <row r="179" spans="1:22" ht="13.5" thickBot="1" x14ac:dyDescent="0.25">
      <c r="A179" s="399"/>
      <c r="B179" s="16"/>
      <c r="C179" s="16"/>
      <c r="D179" s="113"/>
      <c r="E179" s="16"/>
      <c r="F179" s="16"/>
      <c r="G179" s="403"/>
      <c r="H179" s="404"/>
      <c r="I179" s="405"/>
      <c r="J179" s="15" t="s">
        <v>7</v>
      </c>
      <c r="K179" s="15"/>
      <c r="L179" s="15"/>
      <c r="M179" s="14"/>
      <c r="N179" s="110"/>
      <c r="V179" s="111">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110"/>
      <c r="V180" s="111"/>
    </row>
    <row r="181" spans="1:22" ht="13.5" thickBot="1" x14ac:dyDescent="0.25">
      <c r="A181" s="400"/>
      <c r="B181" s="25"/>
      <c r="C181" s="25"/>
      <c r="D181" s="8"/>
      <c r="E181" s="24" t="s">
        <v>1</v>
      </c>
      <c r="F181" s="23"/>
      <c r="G181" s="410"/>
      <c r="H181" s="411"/>
      <c r="I181" s="412"/>
      <c r="J181" s="11" t="s">
        <v>0</v>
      </c>
      <c r="K181" s="10"/>
      <c r="L181" s="10"/>
      <c r="M181" s="9"/>
      <c r="N181" s="110"/>
      <c r="V181" s="111"/>
    </row>
    <row r="182" spans="1:22" ht="24" thickTop="1" thickBot="1" x14ac:dyDescent="0.25">
      <c r="A182" s="398">
        <f>A178+1</f>
        <v>42</v>
      </c>
      <c r="B182" s="22" t="s">
        <v>12</v>
      </c>
      <c r="C182" s="22" t="s">
        <v>11</v>
      </c>
      <c r="D182" s="22" t="s">
        <v>10</v>
      </c>
      <c r="E182" s="401" t="s">
        <v>9</v>
      </c>
      <c r="F182" s="401"/>
      <c r="G182" s="401" t="s">
        <v>8</v>
      </c>
      <c r="H182" s="402"/>
      <c r="I182" s="21"/>
      <c r="J182" s="20" t="s">
        <v>7</v>
      </c>
      <c r="K182" s="19"/>
      <c r="L182" s="19"/>
      <c r="M182" s="18"/>
      <c r="N182" s="110"/>
      <c r="V182" s="111"/>
    </row>
    <row r="183" spans="1:22" ht="13.5" thickBot="1" x14ac:dyDescent="0.25">
      <c r="A183" s="399"/>
      <c r="B183" s="16"/>
      <c r="C183" s="16"/>
      <c r="D183" s="113"/>
      <c r="E183" s="16"/>
      <c r="F183" s="16"/>
      <c r="G183" s="403"/>
      <c r="H183" s="404"/>
      <c r="I183" s="405"/>
      <c r="J183" s="15" t="s">
        <v>7</v>
      </c>
      <c r="K183" s="15"/>
      <c r="L183" s="15"/>
      <c r="M183" s="14"/>
      <c r="N183" s="110"/>
      <c r="V183" s="111">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110"/>
      <c r="V184" s="111"/>
    </row>
    <row r="185" spans="1:22" ht="13.5" thickBot="1" x14ac:dyDescent="0.25">
      <c r="A185" s="400"/>
      <c r="B185" s="25"/>
      <c r="C185" s="25"/>
      <c r="D185" s="8"/>
      <c r="E185" s="24" t="s">
        <v>1</v>
      </c>
      <c r="F185" s="23"/>
      <c r="G185" s="410"/>
      <c r="H185" s="411"/>
      <c r="I185" s="412"/>
      <c r="J185" s="11" t="s">
        <v>0</v>
      </c>
      <c r="K185" s="10"/>
      <c r="L185" s="10"/>
      <c r="M185" s="9"/>
      <c r="N185" s="110"/>
      <c r="V185" s="111"/>
    </row>
    <row r="186" spans="1:22" ht="24" thickTop="1" thickBot="1" x14ac:dyDescent="0.25">
      <c r="A186" s="398">
        <f>A182+1</f>
        <v>43</v>
      </c>
      <c r="B186" s="22" t="s">
        <v>12</v>
      </c>
      <c r="C186" s="22" t="s">
        <v>11</v>
      </c>
      <c r="D186" s="22" t="s">
        <v>10</v>
      </c>
      <c r="E186" s="401" t="s">
        <v>9</v>
      </c>
      <c r="F186" s="401"/>
      <c r="G186" s="401" t="s">
        <v>8</v>
      </c>
      <c r="H186" s="402"/>
      <c r="I186" s="21"/>
      <c r="J186" s="20" t="s">
        <v>7</v>
      </c>
      <c r="K186" s="19"/>
      <c r="L186" s="19"/>
      <c r="M186" s="18"/>
      <c r="N186" s="110"/>
      <c r="V186" s="111"/>
    </row>
    <row r="187" spans="1:22" ht="13.5" thickBot="1" x14ac:dyDescent="0.25">
      <c r="A187" s="399"/>
      <c r="B187" s="16"/>
      <c r="C187" s="16"/>
      <c r="D187" s="113"/>
      <c r="E187" s="16"/>
      <c r="F187" s="16"/>
      <c r="G187" s="403"/>
      <c r="H187" s="404"/>
      <c r="I187" s="405"/>
      <c r="J187" s="15" t="s">
        <v>7</v>
      </c>
      <c r="K187" s="15"/>
      <c r="L187" s="15"/>
      <c r="M187" s="14"/>
      <c r="N187" s="110"/>
      <c r="V187" s="111">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110"/>
      <c r="V188" s="111"/>
    </row>
    <row r="189" spans="1:22" ht="13.5" thickBot="1" x14ac:dyDescent="0.25">
      <c r="A189" s="400"/>
      <c r="B189" s="25"/>
      <c r="C189" s="25"/>
      <c r="D189" s="8"/>
      <c r="E189" s="24" t="s">
        <v>1</v>
      </c>
      <c r="F189" s="23"/>
      <c r="G189" s="410"/>
      <c r="H189" s="411"/>
      <c r="I189" s="412"/>
      <c r="J189" s="11" t="s">
        <v>0</v>
      </c>
      <c r="K189" s="10"/>
      <c r="L189" s="10"/>
      <c r="M189" s="9"/>
      <c r="N189" s="110"/>
      <c r="V189" s="111"/>
    </row>
    <row r="190" spans="1:22" ht="24" thickTop="1" thickBot="1" x14ac:dyDescent="0.25">
      <c r="A190" s="398">
        <f>A186+1</f>
        <v>44</v>
      </c>
      <c r="B190" s="22" t="s">
        <v>12</v>
      </c>
      <c r="C190" s="22" t="s">
        <v>11</v>
      </c>
      <c r="D190" s="22" t="s">
        <v>10</v>
      </c>
      <c r="E190" s="401" t="s">
        <v>9</v>
      </c>
      <c r="F190" s="401"/>
      <c r="G190" s="401" t="s">
        <v>8</v>
      </c>
      <c r="H190" s="402"/>
      <c r="I190" s="21"/>
      <c r="J190" s="20" t="s">
        <v>7</v>
      </c>
      <c r="K190" s="19"/>
      <c r="L190" s="19"/>
      <c r="M190" s="18"/>
      <c r="N190" s="110"/>
      <c r="V190" s="111"/>
    </row>
    <row r="191" spans="1:22" ht="13.5" thickBot="1" x14ac:dyDescent="0.25">
      <c r="A191" s="399"/>
      <c r="B191" s="16"/>
      <c r="C191" s="16"/>
      <c r="D191" s="113"/>
      <c r="E191" s="16"/>
      <c r="F191" s="16"/>
      <c r="G191" s="403"/>
      <c r="H191" s="404"/>
      <c r="I191" s="405"/>
      <c r="J191" s="15" t="s">
        <v>7</v>
      </c>
      <c r="K191" s="15"/>
      <c r="L191" s="15"/>
      <c r="M191" s="14"/>
      <c r="N191" s="110"/>
      <c r="V191" s="111">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110"/>
      <c r="V192" s="111"/>
    </row>
    <row r="193" spans="1:22" ht="13.5" thickBot="1" x14ac:dyDescent="0.25">
      <c r="A193" s="400"/>
      <c r="B193" s="25"/>
      <c r="C193" s="25"/>
      <c r="D193" s="8"/>
      <c r="E193" s="24" t="s">
        <v>1</v>
      </c>
      <c r="F193" s="23"/>
      <c r="G193" s="410"/>
      <c r="H193" s="411"/>
      <c r="I193" s="412"/>
      <c r="J193" s="11" t="s">
        <v>0</v>
      </c>
      <c r="K193" s="10"/>
      <c r="L193" s="10"/>
      <c r="M193" s="9"/>
      <c r="N193" s="110"/>
      <c r="V193" s="111"/>
    </row>
    <row r="194" spans="1:22" ht="24" thickTop="1" thickBot="1" x14ac:dyDescent="0.25">
      <c r="A194" s="398">
        <f>A190+1</f>
        <v>45</v>
      </c>
      <c r="B194" s="22" t="s">
        <v>12</v>
      </c>
      <c r="C194" s="22" t="s">
        <v>11</v>
      </c>
      <c r="D194" s="22" t="s">
        <v>10</v>
      </c>
      <c r="E194" s="401" t="s">
        <v>9</v>
      </c>
      <c r="F194" s="401"/>
      <c r="G194" s="401" t="s">
        <v>8</v>
      </c>
      <c r="H194" s="402"/>
      <c r="I194" s="21"/>
      <c r="J194" s="20" t="s">
        <v>7</v>
      </c>
      <c r="K194" s="19"/>
      <c r="L194" s="19"/>
      <c r="M194" s="18"/>
      <c r="N194" s="110"/>
      <c r="V194" s="111"/>
    </row>
    <row r="195" spans="1:22" ht="13.5" thickBot="1" x14ac:dyDescent="0.25">
      <c r="A195" s="399"/>
      <c r="B195" s="16"/>
      <c r="C195" s="16"/>
      <c r="D195" s="113"/>
      <c r="E195" s="16"/>
      <c r="F195" s="16"/>
      <c r="G195" s="403"/>
      <c r="H195" s="404"/>
      <c r="I195" s="405"/>
      <c r="J195" s="15" t="s">
        <v>7</v>
      </c>
      <c r="K195" s="15"/>
      <c r="L195" s="15"/>
      <c r="M195" s="14"/>
      <c r="N195" s="110"/>
      <c r="V195" s="111">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110"/>
      <c r="V196" s="111"/>
    </row>
    <row r="197" spans="1:22" ht="13.5" thickBot="1" x14ac:dyDescent="0.25">
      <c r="A197" s="400"/>
      <c r="B197" s="25"/>
      <c r="C197" s="25"/>
      <c r="D197" s="8"/>
      <c r="E197" s="24" t="s">
        <v>1</v>
      </c>
      <c r="F197" s="23"/>
      <c r="G197" s="410"/>
      <c r="H197" s="411"/>
      <c r="I197" s="412"/>
      <c r="J197" s="11" t="s">
        <v>0</v>
      </c>
      <c r="K197" s="10"/>
      <c r="L197" s="10"/>
      <c r="M197" s="9"/>
      <c r="N197" s="110"/>
      <c r="V197" s="111"/>
    </row>
    <row r="198" spans="1:22" ht="24" thickTop="1" thickBot="1" x14ac:dyDescent="0.25">
      <c r="A198" s="398">
        <f>A194+1</f>
        <v>46</v>
      </c>
      <c r="B198" s="22" t="s">
        <v>12</v>
      </c>
      <c r="C198" s="22" t="s">
        <v>11</v>
      </c>
      <c r="D198" s="22" t="s">
        <v>10</v>
      </c>
      <c r="E198" s="401" t="s">
        <v>9</v>
      </c>
      <c r="F198" s="401"/>
      <c r="G198" s="401" t="s">
        <v>8</v>
      </c>
      <c r="H198" s="402"/>
      <c r="I198" s="21"/>
      <c r="J198" s="20" t="s">
        <v>7</v>
      </c>
      <c r="K198" s="19"/>
      <c r="L198" s="19"/>
      <c r="M198" s="18"/>
      <c r="N198" s="110"/>
      <c r="V198" s="111"/>
    </row>
    <row r="199" spans="1:22" ht="13.5" thickBot="1" x14ac:dyDescent="0.25">
      <c r="A199" s="399"/>
      <c r="B199" s="16"/>
      <c r="C199" s="16"/>
      <c r="D199" s="113"/>
      <c r="E199" s="16"/>
      <c r="F199" s="16"/>
      <c r="G199" s="403"/>
      <c r="H199" s="404"/>
      <c r="I199" s="405"/>
      <c r="J199" s="15" t="s">
        <v>7</v>
      </c>
      <c r="K199" s="15"/>
      <c r="L199" s="15"/>
      <c r="M199" s="14"/>
      <c r="N199" s="110"/>
      <c r="V199" s="111">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110"/>
      <c r="V200" s="111"/>
    </row>
    <row r="201" spans="1:22" ht="13.5" thickBot="1" x14ac:dyDescent="0.25">
      <c r="A201" s="400"/>
      <c r="B201" s="25"/>
      <c r="C201" s="25"/>
      <c r="D201" s="8"/>
      <c r="E201" s="24" t="s">
        <v>1</v>
      </c>
      <c r="F201" s="23"/>
      <c r="G201" s="410"/>
      <c r="H201" s="411"/>
      <c r="I201" s="412"/>
      <c r="J201" s="11" t="s">
        <v>0</v>
      </c>
      <c r="K201" s="10"/>
      <c r="L201" s="10"/>
      <c r="M201" s="9"/>
      <c r="N201" s="110"/>
      <c r="V201" s="111"/>
    </row>
    <row r="202" spans="1:22" ht="24" thickTop="1" thickBot="1" x14ac:dyDescent="0.25">
      <c r="A202" s="398">
        <f>A198+1</f>
        <v>47</v>
      </c>
      <c r="B202" s="22" t="s">
        <v>12</v>
      </c>
      <c r="C202" s="22" t="s">
        <v>11</v>
      </c>
      <c r="D202" s="22" t="s">
        <v>10</v>
      </c>
      <c r="E202" s="401" t="s">
        <v>9</v>
      </c>
      <c r="F202" s="401"/>
      <c r="G202" s="401" t="s">
        <v>8</v>
      </c>
      <c r="H202" s="402"/>
      <c r="I202" s="21"/>
      <c r="J202" s="20" t="s">
        <v>7</v>
      </c>
      <c r="K202" s="19"/>
      <c r="L202" s="19"/>
      <c r="M202" s="18"/>
      <c r="N202" s="110"/>
      <c r="V202" s="111"/>
    </row>
    <row r="203" spans="1:22" ht="13.5" thickBot="1" x14ac:dyDescent="0.25">
      <c r="A203" s="399"/>
      <c r="B203" s="16"/>
      <c r="C203" s="16"/>
      <c r="D203" s="113"/>
      <c r="E203" s="16"/>
      <c r="F203" s="16"/>
      <c r="G203" s="403"/>
      <c r="H203" s="404"/>
      <c r="I203" s="405"/>
      <c r="J203" s="15" t="s">
        <v>7</v>
      </c>
      <c r="K203" s="15"/>
      <c r="L203" s="15"/>
      <c r="M203" s="14"/>
      <c r="N203" s="110"/>
      <c r="V203" s="111">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110"/>
      <c r="V204" s="111"/>
    </row>
    <row r="205" spans="1:22" ht="13.5" thickBot="1" x14ac:dyDescent="0.25">
      <c r="A205" s="400"/>
      <c r="B205" s="25"/>
      <c r="C205" s="25"/>
      <c r="D205" s="8"/>
      <c r="E205" s="24" t="s">
        <v>1</v>
      </c>
      <c r="F205" s="23"/>
      <c r="G205" s="410"/>
      <c r="H205" s="411"/>
      <c r="I205" s="412"/>
      <c r="J205" s="11" t="s">
        <v>0</v>
      </c>
      <c r="K205" s="10"/>
      <c r="L205" s="10"/>
      <c r="M205" s="9"/>
      <c r="N205" s="110"/>
      <c r="V205" s="111"/>
    </row>
    <row r="206" spans="1:22" ht="24" thickTop="1" thickBot="1" x14ac:dyDescent="0.25">
      <c r="A206" s="398">
        <f>A202+1</f>
        <v>48</v>
      </c>
      <c r="B206" s="22" t="s">
        <v>12</v>
      </c>
      <c r="C206" s="22" t="s">
        <v>11</v>
      </c>
      <c r="D206" s="22" t="s">
        <v>10</v>
      </c>
      <c r="E206" s="401" t="s">
        <v>9</v>
      </c>
      <c r="F206" s="401"/>
      <c r="G206" s="401" t="s">
        <v>8</v>
      </c>
      <c r="H206" s="402"/>
      <c r="I206" s="21"/>
      <c r="J206" s="20" t="s">
        <v>7</v>
      </c>
      <c r="K206" s="19"/>
      <c r="L206" s="19"/>
      <c r="M206" s="18"/>
      <c r="N206" s="110"/>
      <c r="V206" s="111"/>
    </row>
    <row r="207" spans="1:22" ht="13.5" thickBot="1" x14ac:dyDescent="0.25">
      <c r="A207" s="399"/>
      <c r="B207" s="16"/>
      <c r="C207" s="16"/>
      <c r="D207" s="113"/>
      <c r="E207" s="16"/>
      <c r="F207" s="16"/>
      <c r="G207" s="403"/>
      <c r="H207" s="404"/>
      <c r="I207" s="405"/>
      <c r="J207" s="15" t="s">
        <v>7</v>
      </c>
      <c r="K207" s="15"/>
      <c r="L207" s="15"/>
      <c r="M207" s="14"/>
      <c r="N207" s="110"/>
      <c r="V207" s="111">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110"/>
      <c r="V208" s="111"/>
    </row>
    <row r="209" spans="1:22" ht="13.5" thickBot="1" x14ac:dyDescent="0.25">
      <c r="A209" s="400"/>
      <c r="B209" s="25"/>
      <c r="C209" s="25"/>
      <c r="D209" s="8"/>
      <c r="E209" s="24" t="s">
        <v>1</v>
      </c>
      <c r="F209" s="23"/>
      <c r="G209" s="410"/>
      <c r="H209" s="411"/>
      <c r="I209" s="412"/>
      <c r="J209" s="11" t="s">
        <v>0</v>
      </c>
      <c r="K209" s="10"/>
      <c r="L209" s="10"/>
      <c r="M209" s="9"/>
      <c r="N209" s="110"/>
      <c r="V209" s="111"/>
    </row>
    <row r="210" spans="1:22" ht="24" thickTop="1" thickBot="1" x14ac:dyDescent="0.25">
      <c r="A210" s="398">
        <f>A206+1</f>
        <v>49</v>
      </c>
      <c r="B210" s="22" t="s">
        <v>12</v>
      </c>
      <c r="C210" s="22" t="s">
        <v>11</v>
      </c>
      <c r="D210" s="22" t="s">
        <v>10</v>
      </c>
      <c r="E210" s="401" t="s">
        <v>9</v>
      </c>
      <c r="F210" s="401"/>
      <c r="G210" s="401" t="s">
        <v>8</v>
      </c>
      <c r="H210" s="402"/>
      <c r="I210" s="21"/>
      <c r="J210" s="20" t="s">
        <v>7</v>
      </c>
      <c r="K210" s="19"/>
      <c r="L210" s="19"/>
      <c r="M210" s="18"/>
      <c r="N210" s="110"/>
      <c r="V210" s="111"/>
    </row>
    <row r="211" spans="1:22" ht="13.5" thickBot="1" x14ac:dyDescent="0.25">
      <c r="A211" s="399"/>
      <c r="B211" s="16"/>
      <c r="C211" s="16"/>
      <c r="D211" s="113"/>
      <c r="E211" s="16"/>
      <c r="F211" s="16"/>
      <c r="G211" s="403"/>
      <c r="H211" s="404"/>
      <c r="I211" s="405"/>
      <c r="J211" s="15" t="s">
        <v>7</v>
      </c>
      <c r="K211" s="15"/>
      <c r="L211" s="15"/>
      <c r="M211" s="14"/>
      <c r="N211" s="110"/>
      <c r="V211" s="111">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110"/>
      <c r="V212" s="111"/>
    </row>
    <row r="213" spans="1:22" ht="13.5" thickBot="1" x14ac:dyDescent="0.25">
      <c r="A213" s="400"/>
      <c r="B213" s="25"/>
      <c r="C213" s="25"/>
      <c r="D213" s="8"/>
      <c r="E213" s="24" t="s">
        <v>1</v>
      </c>
      <c r="F213" s="23"/>
      <c r="G213" s="410"/>
      <c r="H213" s="411"/>
      <c r="I213" s="412"/>
      <c r="J213" s="11" t="s">
        <v>0</v>
      </c>
      <c r="K213" s="10"/>
      <c r="L213" s="10"/>
      <c r="M213" s="9"/>
      <c r="N213" s="110"/>
      <c r="V213" s="111"/>
    </row>
    <row r="214" spans="1:22" ht="24" thickTop="1" thickBot="1" x14ac:dyDescent="0.25">
      <c r="A214" s="398">
        <f>A210+1</f>
        <v>50</v>
      </c>
      <c r="B214" s="22" t="s">
        <v>12</v>
      </c>
      <c r="C214" s="22" t="s">
        <v>11</v>
      </c>
      <c r="D214" s="22" t="s">
        <v>10</v>
      </c>
      <c r="E214" s="401" t="s">
        <v>9</v>
      </c>
      <c r="F214" s="401"/>
      <c r="G214" s="401" t="s">
        <v>8</v>
      </c>
      <c r="H214" s="402"/>
      <c r="I214" s="21"/>
      <c r="J214" s="20" t="s">
        <v>7</v>
      </c>
      <c r="K214" s="19"/>
      <c r="L214" s="19"/>
      <c r="M214" s="18"/>
      <c r="N214" s="110"/>
      <c r="V214" s="111"/>
    </row>
    <row r="215" spans="1:22" ht="13.5" thickBot="1" x14ac:dyDescent="0.25">
      <c r="A215" s="399"/>
      <c r="B215" s="16"/>
      <c r="C215" s="16"/>
      <c r="D215" s="113"/>
      <c r="E215" s="16"/>
      <c r="F215" s="16"/>
      <c r="G215" s="403"/>
      <c r="H215" s="404"/>
      <c r="I215" s="405"/>
      <c r="J215" s="15" t="s">
        <v>7</v>
      </c>
      <c r="K215" s="15"/>
      <c r="L215" s="15"/>
      <c r="M215" s="14"/>
      <c r="N215" s="110"/>
      <c r="V215" s="111">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110"/>
      <c r="V216" s="111"/>
    </row>
    <row r="217" spans="1:22" ht="13.5" thickBot="1" x14ac:dyDescent="0.25">
      <c r="A217" s="400"/>
      <c r="B217" s="25"/>
      <c r="C217" s="25"/>
      <c r="D217" s="8"/>
      <c r="E217" s="24" t="s">
        <v>1</v>
      </c>
      <c r="F217" s="23"/>
      <c r="G217" s="410"/>
      <c r="H217" s="411"/>
      <c r="I217" s="412"/>
      <c r="J217" s="11" t="s">
        <v>0</v>
      </c>
      <c r="K217" s="10"/>
      <c r="L217" s="10"/>
      <c r="M217" s="9"/>
      <c r="N217" s="110"/>
      <c r="V217" s="111"/>
    </row>
    <row r="218" spans="1:22" ht="24" thickTop="1" thickBot="1" x14ac:dyDescent="0.25">
      <c r="A218" s="398">
        <f>A214+1</f>
        <v>51</v>
      </c>
      <c r="B218" s="22" t="s">
        <v>12</v>
      </c>
      <c r="C218" s="22" t="s">
        <v>11</v>
      </c>
      <c r="D218" s="22" t="s">
        <v>10</v>
      </c>
      <c r="E218" s="401" t="s">
        <v>9</v>
      </c>
      <c r="F218" s="401"/>
      <c r="G218" s="401" t="s">
        <v>8</v>
      </c>
      <c r="H218" s="402"/>
      <c r="I218" s="21"/>
      <c r="J218" s="20" t="s">
        <v>7</v>
      </c>
      <c r="K218" s="19"/>
      <c r="L218" s="19"/>
      <c r="M218" s="18"/>
      <c r="N218" s="110"/>
      <c r="V218" s="111"/>
    </row>
    <row r="219" spans="1:22" ht="13.5" thickBot="1" x14ac:dyDescent="0.25">
      <c r="A219" s="399"/>
      <c r="B219" s="16"/>
      <c r="C219" s="16"/>
      <c r="D219" s="113"/>
      <c r="E219" s="16"/>
      <c r="F219" s="16"/>
      <c r="G219" s="403"/>
      <c r="H219" s="404"/>
      <c r="I219" s="405"/>
      <c r="J219" s="15" t="s">
        <v>7</v>
      </c>
      <c r="K219" s="15"/>
      <c r="L219" s="15"/>
      <c r="M219" s="14"/>
      <c r="N219" s="110"/>
      <c r="V219" s="111">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110"/>
      <c r="V220" s="111"/>
    </row>
    <row r="221" spans="1:22" ht="13.5" thickBot="1" x14ac:dyDescent="0.25">
      <c r="A221" s="400"/>
      <c r="B221" s="25"/>
      <c r="C221" s="25"/>
      <c r="D221" s="8"/>
      <c r="E221" s="24" t="s">
        <v>1</v>
      </c>
      <c r="F221" s="23"/>
      <c r="G221" s="410"/>
      <c r="H221" s="411"/>
      <c r="I221" s="412"/>
      <c r="J221" s="11" t="s">
        <v>0</v>
      </c>
      <c r="K221" s="10"/>
      <c r="L221" s="10"/>
      <c r="M221" s="9"/>
      <c r="N221" s="110"/>
      <c r="V221" s="111"/>
    </row>
    <row r="222" spans="1:22" ht="24" thickTop="1" thickBot="1" x14ac:dyDescent="0.25">
      <c r="A222" s="398">
        <f>A218+1</f>
        <v>52</v>
      </c>
      <c r="B222" s="22" t="s">
        <v>12</v>
      </c>
      <c r="C222" s="22" t="s">
        <v>11</v>
      </c>
      <c r="D222" s="22" t="s">
        <v>10</v>
      </c>
      <c r="E222" s="401" t="s">
        <v>9</v>
      </c>
      <c r="F222" s="401"/>
      <c r="G222" s="401" t="s">
        <v>8</v>
      </c>
      <c r="H222" s="402"/>
      <c r="I222" s="21"/>
      <c r="J222" s="20" t="s">
        <v>7</v>
      </c>
      <c r="K222" s="19"/>
      <c r="L222" s="19"/>
      <c r="M222" s="18"/>
      <c r="N222" s="110"/>
      <c r="V222" s="111"/>
    </row>
    <row r="223" spans="1:22" ht="13.5" thickBot="1" x14ac:dyDescent="0.25">
      <c r="A223" s="399"/>
      <c r="B223" s="16"/>
      <c r="C223" s="16"/>
      <c r="D223" s="113"/>
      <c r="E223" s="16"/>
      <c r="F223" s="16"/>
      <c r="G223" s="403"/>
      <c r="H223" s="404"/>
      <c r="I223" s="405"/>
      <c r="J223" s="15" t="s">
        <v>7</v>
      </c>
      <c r="K223" s="15"/>
      <c r="L223" s="15"/>
      <c r="M223" s="14"/>
      <c r="N223" s="110"/>
      <c r="V223" s="111">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110"/>
      <c r="V224" s="111"/>
    </row>
    <row r="225" spans="1:22" ht="13.5" thickBot="1" x14ac:dyDescent="0.25">
      <c r="A225" s="400"/>
      <c r="B225" s="25"/>
      <c r="C225" s="25"/>
      <c r="D225" s="8"/>
      <c r="E225" s="24" t="s">
        <v>1</v>
      </c>
      <c r="F225" s="23"/>
      <c r="G225" s="410"/>
      <c r="H225" s="411"/>
      <c r="I225" s="412"/>
      <c r="J225" s="11" t="s">
        <v>0</v>
      </c>
      <c r="K225" s="10"/>
      <c r="L225" s="10"/>
      <c r="M225" s="9"/>
      <c r="N225" s="110"/>
      <c r="V225" s="111"/>
    </row>
    <row r="226" spans="1:22" ht="24" thickTop="1" thickBot="1" x14ac:dyDescent="0.25">
      <c r="A226" s="398">
        <f>A222+1</f>
        <v>53</v>
      </c>
      <c r="B226" s="22" t="s">
        <v>12</v>
      </c>
      <c r="C226" s="22" t="s">
        <v>11</v>
      </c>
      <c r="D226" s="22" t="s">
        <v>10</v>
      </c>
      <c r="E226" s="401" t="s">
        <v>9</v>
      </c>
      <c r="F226" s="401"/>
      <c r="G226" s="401" t="s">
        <v>8</v>
      </c>
      <c r="H226" s="402"/>
      <c r="I226" s="21"/>
      <c r="J226" s="20" t="s">
        <v>7</v>
      </c>
      <c r="K226" s="19"/>
      <c r="L226" s="19"/>
      <c r="M226" s="18"/>
      <c r="N226" s="110"/>
      <c r="V226" s="111"/>
    </row>
    <row r="227" spans="1:22" ht="13.5" thickBot="1" x14ac:dyDescent="0.25">
      <c r="A227" s="399"/>
      <c r="B227" s="16"/>
      <c r="C227" s="16"/>
      <c r="D227" s="113"/>
      <c r="E227" s="16"/>
      <c r="F227" s="16"/>
      <c r="G227" s="403"/>
      <c r="H227" s="404"/>
      <c r="I227" s="405"/>
      <c r="J227" s="15" t="s">
        <v>7</v>
      </c>
      <c r="K227" s="15"/>
      <c r="L227" s="15"/>
      <c r="M227" s="14"/>
      <c r="N227" s="110"/>
      <c r="V227" s="111">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110"/>
      <c r="V228" s="111"/>
    </row>
    <row r="229" spans="1:22" ht="13.5" thickBot="1" x14ac:dyDescent="0.25">
      <c r="A229" s="400"/>
      <c r="B229" s="25"/>
      <c r="C229" s="25"/>
      <c r="D229" s="8"/>
      <c r="E229" s="24" t="s">
        <v>1</v>
      </c>
      <c r="F229" s="23"/>
      <c r="G229" s="410"/>
      <c r="H229" s="411"/>
      <c r="I229" s="412"/>
      <c r="J229" s="11" t="s">
        <v>0</v>
      </c>
      <c r="K229" s="10"/>
      <c r="L229" s="10"/>
      <c r="M229" s="9"/>
      <c r="N229" s="110"/>
      <c r="V229" s="111"/>
    </row>
    <row r="230" spans="1:22" ht="24" thickTop="1" thickBot="1" x14ac:dyDescent="0.25">
      <c r="A230" s="398">
        <f>A226+1</f>
        <v>54</v>
      </c>
      <c r="B230" s="22" t="s">
        <v>12</v>
      </c>
      <c r="C230" s="22" t="s">
        <v>11</v>
      </c>
      <c r="D230" s="22" t="s">
        <v>10</v>
      </c>
      <c r="E230" s="401" t="s">
        <v>9</v>
      </c>
      <c r="F230" s="401"/>
      <c r="G230" s="401" t="s">
        <v>8</v>
      </c>
      <c r="H230" s="402"/>
      <c r="I230" s="21"/>
      <c r="J230" s="20" t="s">
        <v>7</v>
      </c>
      <c r="K230" s="19"/>
      <c r="L230" s="19"/>
      <c r="M230" s="18"/>
      <c r="N230" s="110"/>
      <c r="V230" s="111"/>
    </row>
    <row r="231" spans="1:22" ht="13.5" thickBot="1" x14ac:dyDescent="0.25">
      <c r="A231" s="399"/>
      <c r="B231" s="16"/>
      <c r="C231" s="16"/>
      <c r="D231" s="113"/>
      <c r="E231" s="16"/>
      <c r="F231" s="16"/>
      <c r="G231" s="403"/>
      <c r="H231" s="404"/>
      <c r="I231" s="405"/>
      <c r="J231" s="15" t="s">
        <v>7</v>
      </c>
      <c r="K231" s="15"/>
      <c r="L231" s="15"/>
      <c r="M231" s="14"/>
      <c r="N231" s="110"/>
      <c r="V231" s="111">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110"/>
      <c r="V232" s="111"/>
    </row>
    <row r="233" spans="1:22" ht="13.5" thickBot="1" x14ac:dyDescent="0.25">
      <c r="A233" s="400"/>
      <c r="B233" s="25"/>
      <c r="C233" s="25"/>
      <c r="D233" s="8"/>
      <c r="E233" s="24" t="s">
        <v>1</v>
      </c>
      <c r="F233" s="23"/>
      <c r="G233" s="410"/>
      <c r="H233" s="411"/>
      <c r="I233" s="412"/>
      <c r="J233" s="11" t="s">
        <v>0</v>
      </c>
      <c r="K233" s="10"/>
      <c r="L233" s="10"/>
      <c r="M233" s="9"/>
      <c r="N233" s="110"/>
      <c r="V233" s="111"/>
    </row>
    <row r="234" spans="1:22" ht="24" thickTop="1" thickBot="1" x14ac:dyDescent="0.25">
      <c r="A234" s="398">
        <f>A230+1</f>
        <v>55</v>
      </c>
      <c r="B234" s="22" t="s">
        <v>12</v>
      </c>
      <c r="C234" s="22" t="s">
        <v>11</v>
      </c>
      <c r="D234" s="22" t="s">
        <v>10</v>
      </c>
      <c r="E234" s="401" t="s">
        <v>9</v>
      </c>
      <c r="F234" s="401"/>
      <c r="G234" s="401" t="s">
        <v>8</v>
      </c>
      <c r="H234" s="402"/>
      <c r="I234" s="21"/>
      <c r="J234" s="20" t="s">
        <v>7</v>
      </c>
      <c r="K234" s="19"/>
      <c r="L234" s="19"/>
      <c r="M234" s="18"/>
      <c r="N234" s="110"/>
      <c r="V234" s="111"/>
    </row>
    <row r="235" spans="1:22" ht="13.5" thickBot="1" x14ac:dyDescent="0.25">
      <c r="A235" s="399"/>
      <c r="B235" s="16"/>
      <c r="C235" s="16"/>
      <c r="D235" s="113"/>
      <c r="E235" s="16"/>
      <c r="F235" s="16"/>
      <c r="G235" s="403"/>
      <c r="H235" s="404"/>
      <c r="I235" s="405"/>
      <c r="J235" s="15" t="s">
        <v>7</v>
      </c>
      <c r="K235" s="15"/>
      <c r="L235" s="15"/>
      <c r="M235" s="14"/>
      <c r="N235" s="110"/>
      <c r="V235" s="111">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110"/>
      <c r="V236" s="111"/>
    </row>
    <row r="237" spans="1:22" ht="13.5" thickBot="1" x14ac:dyDescent="0.25">
      <c r="A237" s="400"/>
      <c r="B237" s="25"/>
      <c r="C237" s="25"/>
      <c r="D237" s="8"/>
      <c r="E237" s="24" t="s">
        <v>1</v>
      </c>
      <c r="F237" s="23"/>
      <c r="G237" s="410"/>
      <c r="H237" s="411"/>
      <c r="I237" s="412"/>
      <c r="J237" s="11" t="s">
        <v>0</v>
      </c>
      <c r="K237" s="10"/>
      <c r="L237" s="10"/>
      <c r="M237" s="9"/>
      <c r="N237" s="110"/>
      <c r="V237" s="111"/>
    </row>
    <row r="238" spans="1:22" ht="24" thickTop="1" thickBot="1" x14ac:dyDescent="0.25">
      <c r="A238" s="398">
        <f>A234+1</f>
        <v>56</v>
      </c>
      <c r="B238" s="22" t="s">
        <v>12</v>
      </c>
      <c r="C238" s="22" t="s">
        <v>11</v>
      </c>
      <c r="D238" s="22" t="s">
        <v>10</v>
      </c>
      <c r="E238" s="401" t="s">
        <v>9</v>
      </c>
      <c r="F238" s="401"/>
      <c r="G238" s="401" t="s">
        <v>8</v>
      </c>
      <c r="H238" s="402"/>
      <c r="I238" s="21"/>
      <c r="J238" s="20" t="s">
        <v>7</v>
      </c>
      <c r="K238" s="19"/>
      <c r="L238" s="19"/>
      <c r="M238" s="18"/>
      <c r="N238" s="110"/>
      <c r="V238" s="111"/>
    </row>
    <row r="239" spans="1:22" ht="13.5" thickBot="1" x14ac:dyDescent="0.25">
      <c r="A239" s="399"/>
      <c r="B239" s="16"/>
      <c r="C239" s="16"/>
      <c r="D239" s="113"/>
      <c r="E239" s="16"/>
      <c r="F239" s="16"/>
      <c r="G239" s="403"/>
      <c r="H239" s="404"/>
      <c r="I239" s="405"/>
      <c r="J239" s="15" t="s">
        <v>7</v>
      </c>
      <c r="K239" s="15"/>
      <c r="L239" s="15"/>
      <c r="M239" s="14"/>
      <c r="N239" s="110"/>
      <c r="V239" s="111">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110"/>
      <c r="V240" s="111"/>
    </row>
    <row r="241" spans="1:22" ht="13.5" thickBot="1" x14ac:dyDescent="0.25">
      <c r="A241" s="400"/>
      <c r="B241" s="25"/>
      <c r="C241" s="25"/>
      <c r="D241" s="8"/>
      <c r="E241" s="24" t="s">
        <v>1</v>
      </c>
      <c r="F241" s="23"/>
      <c r="G241" s="410"/>
      <c r="H241" s="411"/>
      <c r="I241" s="412"/>
      <c r="J241" s="11" t="s">
        <v>0</v>
      </c>
      <c r="K241" s="10"/>
      <c r="L241" s="10"/>
      <c r="M241" s="9"/>
      <c r="N241" s="110"/>
      <c r="V241" s="111"/>
    </row>
    <row r="242" spans="1:22" ht="24" thickTop="1" thickBot="1" x14ac:dyDescent="0.25">
      <c r="A242" s="398">
        <f>A238+1</f>
        <v>57</v>
      </c>
      <c r="B242" s="22" t="s">
        <v>12</v>
      </c>
      <c r="C242" s="22" t="s">
        <v>11</v>
      </c>
      <c r="D242" s="22" t="s">
        <v>10</v>
      </c>
      <c r="E242" s="401" t="s">
        <v>9</v>
      </c>
      <c r="F242" s="401"/>
      <c r="G242" s="401" t="s">
        <v>8</v>
      </c>
      <c r="H242" s="402"/>
      <c r="I242" s="21"/>
      <c r="J242" s="20" t="s">
        <v>7</v>
      </c>
      <c r="K242" s="19"/>
      <c r="L242" s="19"/>
      <c r="M242" s="18"/>
      <c r="N242" s="110"/>
      <c r="V242" s="111"/>
    </row>
    <row r="243" spans="1:22" ht="13.5" thickBot="1" x14ac:dyDescent="0.25">
      <c r="A243" s="399"/>
      <c r="B243" s="16"/>
      <c r="C243" s="16"/>
      <c r="D243" s="113"/>
      <c r="E243" s="16"/>
      <c r="F243" s="16"/>
      <c r="G243" s="403"/>
      <c r="H243" s="404"/>
      <c r="I243" s="405"/>
      <c r="J243" s="15" t="s">
        <v>7</v>
      </c>
      <c r="K243" s="15"/>
      <c r="L243" s="15"/>
      <c r="M243" s="14"/>
      <c r="N243" s="110"/>
      <c r="V243" s="111">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110"/>
      <c r="V244" s="111"/>
    </row>
    <row r="245" spans="1:22" ht="13.5" thickBot="1" x14ac:dyDescent="0.25">
      <c r="A245" s="400"/>
      <c r="B245" s="25"/>
      <c r="C245" s="25"/>
      <c r="D245" s="8"/>
      <c r="E245" s="24" t="s">
        <v>1</v>
      </c>
      <c r="F245" s="23"/>
      <c r="G245" s="410"/>
      <c r="H245" s="411"/>
      <c r="I245" s="412"/>
      <c r="J245" s="11" t="s">
        <v>0</v>
      </c>
      <c r="K245" s="10"/>
      <c r="L245" s="10"/>
      <c r="M245" s="9"/>
      <c r="N245" s="110"/>
      <c r="V245" s="111"/>
    </row>
    <row r="246" spans="1:22" ht="24" thickTop="1" thickBot="1" x14ac:dyDescent="0.25">
      <c r="A246" s="398">
        <f>A242+1</f>
        <v>58</v>
      </c>
      <c r="B246" s="22" t="s">
        <v>12</v>
      </c>
      <c r="C246" s="22" t="s">
        <v>11</v>
      </c>
      <c r="D246" s="22" t="s">
        <v>10</v>
      </c>
      <c r="E246" s="401" t="s">
        <v>9</v>
      </c>
      <c r="F246" s="401"/>
      <c r="G246" s="401" t="s">
        <v>8</v>
      </c>
      <c r="H246" s="402"/>
      <c r="I246" s="21"/>
      <c r="J246" s="20" t="s">
        <v>7</v>
      </c>
      <c r="K246" s="19"/>
      <c r="L246" s="19"/>
      <c r="M246" s="18"/>
      <c r="N246" s="110"/>
      <c r="V246" s="111"/>
    </row>
    <row r="247" spans="1:22" ht="13.5" thickBot="1" x14ac:dyDescent="0.25">
      <c r="A247" s="399"/>
      <c r="B247" s="16"/>
      <c r="C247" s="16"/>
      <c r="D247" s="113"/>
      <c r="E247" s="16"/>
      <c r="F247" s="16"/>
      <c r="G247" s="403"/>
      <c r="H247" s="404"/>
      <c r="I247" s="405"/>
      <c r="J247" s="15" t="s">
        <v>7</v>
      </c>
      <c r="K247" s="15"/>
      <c r="L247" s="15"/>
      <c r="M247" s="14"/>
      <c r="N247" s="110"/>
      <c r="V247" s="111">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110"/>
      <c r="V248" s="111"/>
    </row>
    <row r="249" spans="1:22" ht="13.5" thickBot="1" x14ac:dyDescent="0.25">
      <c r="A249" s="400"/>
      <c r="B249" s="25"/>
      <c r="C249" s="25"/>
      <c r="D249" s="8"/>
      <c r="E249" s="24" t="s">
        <v>1</v>
      </c>
      <c r="F249" s="23"/>
      <c r="G249" s="410"/>
      <c r="H249" s="411"/>
      <c r="I249" s="412"/>
      <c r="J249" s="11" t="s">
        <v>0</v>
      </c>
      <c r="K249" s="10"/>
      <c r="L249" s="10"/>
      <c r="M249" s="9"/>
      <c r="N249" s="110"/>
      <c r="V249" s="111"/>
    </row>
    <row r="250" spans="1:22" ht="24" thickTop="1" thickBot="1" x14ac:dyDescent="0.25">
      <c r="A250" s="398">
        <f>A246+1</f>
        <v>59</v>
      </c>
      <c r="B250" s="22" t="s">
        <v>12</v>
      </c>
      <c r="C250" s="22" t="s">
        <v>11</v>
      </c>
      <c r="D250" s="22" t="s">
        <v>10</v>
      </c>
      <c r="E250" s="401" t="s">
        <v>9</v>
      </c>
      <c r="F250" s="401"/>
      <c r="G250" s="401" t="s">
        <v>8</v>
      </c>
      <c r="H250" s="402"/>
      <c r="I250" s="21"/>
      <c r="J250" s="20" t="s">
        <v>7</v>
      </c>
      <c r="K250" s="19"/>
      <c r="L250" s="19"/>
      <c r="M250" s="18"/>
      <c r="N250" s="110"/>
      <c r="V250" s="111"/>
    </row>
    <row r="251" spans="1:22" ht="13.5" thickBot="1" x14ac:dyDescent="0.25">
      <c r="A251" s="399"/>
      <c r="B251" s="16"/>
      <c r="C251" s="16"/>
      <c r="D251" s="113"/>
      <c r="E251" s="16"/>
      <c r="F251" s="16"/>
      <c r="G251" s="403"/>
      <c r="H251" s="404"/>
      <c r="I251" s="405"/>
      <c r="J251" s="15" t="s">
        <v>7</v>
      </c>
      <c r="K251" s="15"/>
      <c r="L251" s="15"/>
      <c r="M251" s="14"/>
      <c r="N251" s="110"/>
      <c r="V251" s="111">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110"/>
      <c r="V252" s="111"/>
    </row>
    <row r="253" spans="1:22" ht="13.5" thickBot="1" x14ac:dyDescent="0.25">
      <c r="A253" s="400"/>
      <c r="B253" s="25"/>
      <c r="C253" s="25"/>
      <c r="D253" s="8"/>
      <c r="E253" s="24" t="s">
        <v>1</v>
      </c>
      <c r="F253" s="23"/>
      <c r="G253" s="410"/>
      <c r="H253" s="411"/>
      <c r="I253" s="412"/>
      <c r="J253" s="11" t="s">
        <v>0</v>
      </c>
      <c r="K253" s="10"/>
      <c r="L253" s="10"/>
      <c r="M253" s="9"/>
      <c r="N253" s="110"/>
      <c r="V253" s="111"/>
    </row>
    <row r="254" spans="1:22" ht="24" thickTop="1" thickBot="1" x14ac:dyDescent="0.25">
      <c r="A254" s="398">
        <f>A250+1</f>
        <v>60</v>
      </c>
      <c r="B254" s="22" t="s">
        <v>12</v>
      </c>
      <c r="C254" s="22" t="s">
        <v>11</v>
      </c>
      <c r="D254" s="22" t="s">
        <v>10</v>
      </c>
      <c r="E254" s="401" t="s">
        <v>9</v>
      </c>
      <c r="F254" s="401"/>
      <c r="G254" s="401" t="s">
        <v>8</v>
      </c>
      <c r="H254" s="402"/>
      <c r="I254" s="21"/>
      <c r="J254" s="20" t="s">
        <v>7</v>
      </c>
      <c r="K254" s="19"/>
      <c r="L254" s="19"/>
      <c r="M254" s="18"/>
      <c r="N254" s="110"/>
      <c r="V254" s="111"/>
    </row>
    <row r="255" spans="1:22" ht="13.5" thickBot="1" x14ac:dyDescent="0.25">
      <c r="A255" s="399"/>
      <c r="B255" s="16"/>
      <c r="C255" s="16"/>
      <c r="D255" s="113"/>
      <c r="E255" s="16"/>
      <c r="F255" s="16"/>
      <c r="G255" s="403"/>
      <c r="H255" s="404"/>
      <c r="I255" s="405"/>
      <c r="J255" s="15" t="s">
        <v>7</v>
      </c>
      <c r="K255" s="15"/>
      <c r="L255" s="15"/>
      <c r="M255" s="14"/>
      <c r="N255" s="110"/>
      <c r="V255" s="111">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110"/>
      <c r="V256" s="111"/>
    </row>
    <row r="257" spans="1:22" ht="13.5" thickBot="1" x14ac:dyDescent="0.25">
      <c r="A257" s="400"/>
      <c r="B257" s="25"/>
      <c r="C257" s="25"/>
      <c r="D257" s="8"/>
      <c r="E257" s="24" t="s">
        <v>1</v>
      </c>
      <c r="F257" s="23"/>
      <c r="G257" s="410"/>
      <c r="H257" s="411"/>
      <c r="I257" s="412"/>
      <c r="J257" s="11" t="s">
        <v>0</v>
      </c>
      <c r="K257" s="10"/>
      <c r="L257" s="10"/>
      <c r="M257" s="9"/>
      <c r="N257" s="110"/>
      <c r="V257" s="111"/>
    </row>
    <row r="258" spans="1:22" ht="24" thickTop="1" thickBot="1" x14ac:dyDescent="0.25">
      <c r="A258" s="398">
        <f>A254+1</f>
        <v>61</v>
      </c>
      <c r="B258" s="22" t="s">
        <v>12</v>
      </c>
      <c r="C258" s="22" t="s">
        <v>11</v>
      </c>
      <c r="D258" s="22" t="s">
        <v>10</v>
      </c>
      <c r="E258" s="401" t="s">
        <v>9</v>
      </c>
      <c r="F258" s="401"/>
      <c r="G258" s="401" t="s">
        <v>8</v>
      </c>
      <c r="H258" s="402"/>
      <c r="I258" s="21"/>
      <c r="J258" s="20" t="s">
        <v>7</v>
      </c>
      <c r="K258" s="19"/>
      <c r="L258" s="19"/>
      <c r="M258" s="18"/>
      <c r="N258" s="110"/>
      <c r="V258" s="111"/>
    </row>
    <row r="259" spans="1:22" ht="13.5" thickBot="1" x14ac:dyDescent="0.25">
      <c r="A259" s="399"/>
      <c r="B259" s="16"/>
      <c r="C259" s="16"/>
      <c r="D259" s="113"/>
      <c r="E259" s="16"/>
      <c r="F259" s="16"/>
      <c r="G259" s="403"/>
      <c r="H259" s="404"/>
      <c r="I259" s="405"/>
      <c r="J259" s="15" t="s">
        <v>7</v>
      </c>
      <c r="K259" s="15"/>
      <c r="L259" s="15"/>
      <c r="M259" s="14"/>
      <c r="N259" s="110"/>
      <c r="V259" s="111">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110"/>
      <c r="V260" s="111"/>
    </row>
    <row r="261" spans="1:22" ht="13.5" thickBot="1" x14ac:dyDescent="0.25">
      <c r="A261" s="400"/>
      <c r="B261" s="25"/>
      <c r="C261" s="25"/>
      <c r="D261" s="8"/>
      <c r="E261" s="24" t="s">
        <v>1</v>
      </c>
      <c r="F261" s="23"/>
      <c r="G261" s="410"/>
      <c r="H261" s="411"/>
      <c r="I261" s="412"/>
      <c r="J261" s="11" t="s">
        <v>0</v>
      </c>
      <c r="K261" s="10"/>
      <c r="L261" s="10"/>
      <c r="M261" s="9"/>
      <c r="N261" s="110"/>
      <c r="V261" s="111"/>
    </row>
    <row r="262" spans="1:22" ht="24" thickTop="1" thickBot="1" x14ac:dyDescent="0.25">
      <c r="A262" s="398">
        <f>A258+1</f>
        <v>62</v>
      </c>
      <c r="B262" s="22" t="s">
        <v>12</v>
      </c>
      <c r="C262" s="22" t="s">
        <v>11</v>
      </c>
      <c r="D262" s="22" t="s">
        <v>10</v>
      </c>
      <c r="E262" s="401" t="s">
        <v>9</v>
      </c>
      <c r="F262" s="401"/>
      <c r="G262" s="401" t="s">
        <v>8</v>
      </c>
      <c r="H262" s="402"/>
      <c r="I262" s="21"/>
      <c r="J262" s="20" t="s">
        <v>7</v>
      </c>
      <c r="K262" s="19"/>
      <c r="L262" s="19"/>
      <c r="M262" s="18"/>
      <c r="N262" s="110"/>
      <c r="V262" s="111"/>
    </row>
    <row r="263" spans="1:22" ht="13.5" thickBot="1" x14ac:dyDescent="0.25">
      <c r="A263" s="399"/>
      <c r="B263" s="16"/>
      <c r="C263" s="16"/>
      <c r="D263" s="113"/>
      <c r="E263" s="16"/>
      <c r="F263" s="16"/>
      <c r="G263" s="403"/>
      <c r="H263" s="404"/>
      <c r="I263" s="405"/>
      <c r="J263" s="15" t="s">
        <v>7</v>
      </c>
      <c r="K263" s="15"/>
      <c r="L263" s="15"/>
      <c r="M263" s="14"/>
      <c r="N263" s="110"/>
      <c r="V263" s="111">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110"/>
      <c r="V264" s="111"/>
    </row>
    <row r="265" spans="1:22" ht="13.5" thickBot="1" x14ac:dyDescent="0.25">
      <c r="A265" s="400"/>
      <c r="B265" s="25"/>
      <c r="C265" s="25"/>
      <c r="D265" s="8"/>
      <c r="E265" s="24" t="s">
        <v>1</v>
      </c>
      <c r="F265" s="23"/>
      <c r="G265" s="410"/>
      <c r="H265" s="411"/>
      <c r="I265" s="412"/>
      <c r="J265" s="11" t="s">
        <v>0</v>
      </c>
      <c r="K265" s="10"/>
      <c r="L265" s="10"/>
      <c r="M265" s="9"/>
      <c r="N265" s="110"/>
      <c r="V265" s="111"/>
    </row>
    <row r="266" spans="1:22" ht="24" thickTop="1" thickBot="1" x14ac:dyDescent="0.25">
      <c r="A266" s="398">
        <f>A262+1</f>
        <v>63</v>
      </c>
      <c r="B266" s="22" t="s">
        <v>12</v>
      </c>
      <c r="C266" s="22" t="s">
        <v>11</v>
      </c>
      <c r="D266" s="22" t="s">
        <v>10</v>
      </c>
      <c r="E266" s="401" t="s">
        <v>9</v>
      </c>
      <c r="F266" s="401"/>
      <c r="G266" s="401" t="s">
        <v>8</v>
      </c>
      <c r="H266" s="402"/>
      <c r="I266" s="21"/>
      <c r="J266" s="20" t="s">
        <v>7</v>
      </c>
      <c r="K266" s="19"/>
      <c r="L266" s="19"/>
      <c r="M266" s="18"/>
      <c r="N266" s="110"/>
      <c r="V266" s="111"/>
    </row>
    <row r="267" spans="1:22" ht="13.5" thickBot="1" x14ac:dyDescent="0.25">
      <c r="A267" s="399"/>
      <c r="B267" s="16"/>
      <c r="C267" s="16"/>
      <c r="D267" s="113"/>
      <c r="E267" s="16"/>
      <c r="F267" s="16"/>
      <c r="G267" s="403"/>
      <c r="H267" s="404"/>
      <c r="I267" s="405"/>
      <c r="J267" s="15" t="s">
        <v>7</v>
      </c>
      <c r="K267" s="15"/>
      <c r="L267" s="15"/>
      <c r="M267" s="14"/>
      <c r="N267" s="110"/>
      <c r="V267" s="111">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110"/>
      <c r="V268" s="111"/>
    </row>
    <row r="269" spans="1:22" ht="13.5" thickBot="1" x14ac:dyDescent="0.25">
      <c r="A269" s="400"/>
      <c r="B269" s="25"/>
      <c r="C269" s="25"/>
      <c r="D269" s="8"/>
      <c r="E269" s="24" t="s">
        <v>1</v>
      </c>
      <c r="F269" s="23"/>
      <c r="G269" s="410"/>
      <c r="H269" s="411"/>
      <c r="I269" s="412"/>
      <c r="J269" s="11" t="s">
        <v>0</v>
      </c>
      <c r="K269" s="10"/>
      <c r="L269" s="10"/>
      <c r="M269" s="9"/>
      <c r="N269" s="110"/>
      <c r="V269" s="111"/>
    </row>
    <row r="270" spans="1:22" ht="24" thickTop="1" thickBot="1" x14ac:dyDescent="0.25">
      <c r="A270" s="398">
        <f>A266+1</f>
        <v>64</v>
      </c>
      <c r="B270" s="22" t="s">
        <v>12</v>
      </c>
      <c r="C270" s="22" t="s">
        <v>11</v>
      </c>
      <c r="D270" s="22" t="s">
        <v>10</v>
      </c>
      <c r="E270" s="401" t="s">
        <v>9</v>
      </c>
      <c r="F270" s="401"/>
      <c r="G270" s="401" t="s">
        <v>8</v>
      </c>
      <c r="H270" s="402"/>
      <c r="I270" s="21"/>
      <c r="J270" s="20" t="s">
        <v>7</v>
      </c>
      <c r="K270" s="19"/>
      <c r="L270" s="19"/>
      <c r="M270" s="18"/>
      <c r="N270" s="110"/>
      <c r="V270" s="111"/>
    </row>
    <row r="271" spans="1:22" ht="13.5" thickBot="1" x14ac:dyDescent="0.25">
      <c r="A271" s="399"/>
      <c r="B271" s="16"/>
      <c r="C271" s="16"/>
      <c r="D271" s="113"/>
      <c r="E271" s="16"/>
      <c r="F271" s="16"/>
      <c r="G271" s="403"/>
      <c r="H271" s="404"/>
      <c r="I271" s="405"/>
      <c r="J271" s="15" t="s">
        <v>7</v>
      </c>
      <c r="K271" s="15"/>
      <c r="L271" s="15"/>
      <c r="M271" s="14"/>
      <c r="N271" s="110"/>
      <c r="V271" s="111">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110"/>
      <c r="V272" s="111"/>
    </row>
    <row r="273" spans="1:22" ht="13.5" thickBot="1" x14ac:dyDescent="0.25">
      <c r="A273" s="400"/>
      <c r="B273" s="25"/>
      <c r="C273" s="25"/>
      <c r="D273" s="8"/>
      <c r="E273" s="24" t="s">
        <v>1</v>
      </c>
      <c r="F273" s="23"/>
      <c r="G273" s="410"/>
      <c r="H273" s="411"/>
      <c r="I273" s="412"/>
      <c r="J273" s="11" t="s">
        <v>0</v>
      </c>
      <c r="K273" s="10"/>
      <c r="L273" s="10"/>
      <c r="M273" s="9"/>
      <c r="N273" s="110"/>
      <c r="V273" s="111"/>
    </row>
    <row r="274" spans="1:22" ht="24" thickTop="1" thickBot="1" x14ac:dyDescent="0.25">
      <c r="A274" s="398">
        <f>A270+1</f>
        <v>65</v>
      </c>
      <c r="B274" s="22" t="s">
        <v>12</v>
      </c>
      <c r="C274" s="22" t="s">
        <v>11</v>
      </c>
      <c r="D274" s="22" t="s">
        <v>10</v>
      </c>
      <c r="E274" s="401" t="s">
        <v>9</v>
      </c>
      <c r="F274" s="401"/>
      <c r="G274" s="401" t="s">
        <v>8</v>
      </c>
      <c r="H274" s="402"/>
      <c r="I274" s="21"/>
      <c r="J274" s="20" t="s">
        <v>7</v>
      </c>
      <c r="K274" s="19"/>
      <c r="L274" s="19"/>
      <c r="M274" s="18"/>
      <c r="N274" s="110"/>
      <c r="V274" s="111"/>
    </row>
    <row r="275" spans="1:22" ht="13.5" thickBot="1" x14ac:dyDescent="0.25">
      <c r="A275" s="399"/>
      <c r="B275" s="16"/>
      <c r="C275" s="16"/>
      <c r="D275" s="113"/>
      <c r="E275" s="16"/>
      <c r="F275" s="16"/>
      <c r="G275" s="403"/>
      <c r="H275" s="404"/>
      <c r="I275" s="405"/>
      <c r="J275" s="15" t="s">
        <v>7</v>
      </c>
      <c r="K275" s="15"/>
      <c r="L275" s="15"/>
      <c r="M275" s="14"/>
      <c r="N275" s="110"/>
      <c r="V275" s="111">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110"/>
      <c r="V276" s="111"/>
    </row>
    <row r="277" spans="1:22" ht="13.5" thickBot="1" x14ac:dyDescent="0.25">
      <c r="A277" s="400"/>
      <c r="B277" s="25"/>
      <c r="C277" s="25"/>
      <c r="D277" s="8"/>
      <c r="E277" s="24" t="s">
        <v>1</v>
      </c>
      <c r="F277" s="23"/>
      <c r="G277" s="410"/>
      <c r="H277" s="411"/>
      <c r="I277" s="412"/>
      <c r="J277" s="11" t="s">
        <v>0</v>
      </c>
      <c r="K277" s="10"/>
      <c r="L277" s="10"/>
      <c r="M277" s="9"/>
      <c r="N277" s="110"/>
      <c r="V277" s="111"/>
    </row>
    <row r="278" spans="1:22" ht="24" thickTop="1" thickBot="1" x14ac:dyDescent="0.25">
      <c r="A278" s="398">
        <f>A274+1</f>
        <v>66</v>
      </c>
      <c r="B278" s="22" t="s">
        <v>12</v>
      </c>
      <c r="C278" s="22" t="s">
        <v>11</v>
      </c>
      <c r="D278" s="22" t="s">
        <v>10</v>
      </c>
      <c r="E278" s="401" t="s">
        <v>9</v>
      </c>
      <c r="F278" s="401"/>
      <c r="G278" s="401" t="s">
        <v>8</v>
      </c>
      <c r="H278" s="402"/>
      <c r="I278" s="21"/>
      <c r="J278" s="20" t="s">
        <v>7</v>
      </c>
      <c r="K278" s="19"/>
      <c r="L278" s="19"/>
      <c r="M278" s="18"/>
      <c r="N278" s="110"/>
      <c r="V278" s="111"/>
    </row>
    <row r="279" spans="1:22" ht="13.5" thickBot="1" x14ac:dyDescent="0.25">
      <c r="A279" s="399"/>
      <c r="B279" s="16"/>
      <c r="C279" s="16"/>
      <c r="D279" s="113"/>
      <c r="E279" s="16"/>
      <c r="F279" s="16"/>
      <c r="G279" s="403"/>
      <c r="H279" s="404"/>
      <c r="I279" s="405"/>
      <c r="J279" s="15" t="s">
        <v>7</v>
      </c>
      <c r="K279" s="15"/>
      <c r="L279" s="15"/>
      <c r="M279" s="14"/>
      <c r="N279" s="110"/>
      <c r="V279" s="111">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110"/>
      <c r="V280" s="111"/>
    </row>
    <row r="281" spans="1:22" ht="13.5" thickBot="1" x14ac:dyDescent="0.25">
      <c r="A281" s="400"/>
      <c r="B281" s="25"/>
      <c r="C281" s="25"/>
      <c r="D281" s="8"/>
      <c r="E281" s="24" t="s">
        <v>1</v>
      </c>
      <c r="F281" s="23"/>
      <c r="G281" s="410"/>
      <c r="H281" s="411"/>
      <c r="I281" s="412"/>
      <c r="J281" s="11" t="s">
        <v>0</v>
      </c>
      <c r="K281" s="10"/>
      <c r="L281" s="10"/>
      <c r="M281" s="9"/>
      <c r="N281" s="110"/>
      <c r="V281" s="111"/>
    </row>
    <row r="282" spans="1:22" ht="24" thickTop="1" thickBot="1" x14ac:dyDescent="0.25">
      <c r="A282" s="398">
        <f>A278+1</f>
        <v>67</v>
      </c>
      <c r="B282" s="22" t="s">
        <v>12</v>
      </c>
      <c r="C282" s="22" t="s">
        <v>11</v>
      </c>
      <c r="D282" s="22" t="s">
        <v>10</v>
      </c>
      <c r="E282" s="401" t="s">
        <v>9</v>
      </c>
      <c r="F282" s="401"/>
      <c r="G282" s="401" t="s">
        <v>8</v>
      </c>
      <c r="H282" s="402"/>
      <c r="I282" s="21"/>
      <c r="J282" s="20" t="s">
        <v>7</v>
      </c>
      <c r="K282" s="19"/>
      <c r="L282" s="19"/>
      <c r="M282" s="18"/>
      <c r="N282" s="110"/>
      <c r="V282" s="111"/>
    </row>
    <row r="283" spans="1:22" ht="13.5" thickBot="1" x14ac:dyDescent="0.25">
      <c r="A283" s="399"/>
      <c r="B283" s="16"/>
      <c r="C283" s="16"/>
      <c r="D283" s="113"/>
      <c r="E283" s="16"/>
      <c r="F283" s="16"/>
      <c r="G283" s="403"/>
      <c r="H283" s="404"/>
      <c r="I283" s="405"/>
      <c r="J283" s="15" t="s">
        <v>7</v>
      </c>
      <c r="K283" s="15"/>
      <c r="L283" s="15"/>
      <c r="M283" s="14"/>
      <c r="N283" s="110"/>
      <c r="V283" s="111">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110"/>
      <c r="V284" s="111"/>
    </row>
    <row r="285" spans="1:22" ht="13.5" thickBot="1" x14ac:dyDescent="0.25">
      <c r="A285" s="400"/>
      <c r="B285" s="25"/>
      <c r="C285" s="25"/>
      <c r="D285" s="8"/>
      <c r="E285" s="24" t="s">
        <v>1</v>
      </c>
      <c r="F285" s="23"/>
      <c r="G285" s="410"/>
      <c r="H285" s="411"/>
      <c r="I285" s="412"/>
      <c r="J285" s="11" t="s">
        <v>0</v>
      </c>
      <c r="K285" s="10"/>
      <c r="L285" s="10"/>
      <c r="M285" s="9"/>
      <c r="N285" s="110"/>
      <c r="V285" s="111"/>
    </row>
    <row r="286" spans="1:22" ht="24" thickTop="1" thickBot="1" x14ac:dyDescent="0.25">
      <c r="A286" s="398">
        <f>A282+1</f>
        <v>68</v>
      </c>
      <c r="B286" s="22" t="s">
        <v>12</v>
      </c>
      <c r="C286" s="22" t="s">
        <v>11</v>
      </c>
      <c r="D286" s="22" t="s">
        <v>10</v>
      </c>
      <c r="E286" s="401" t="s">
        <v>9</v>
      </c>
      <c r="F286" s="401"/>
      <c r="G286" s="401" t="s">
        <v>8</v>
      </c>
      <c r="H286" s="402"/>
      <c r="I286" s="21"/>
      <c r="J286" s="20" t="s">
        <v>7</v>
      </c>
      <c r="K286" s="19"/>
      <c r="L286" s="19"/>
      <c r="M286" s="18"/>
      <c r="N286" s="110"/>
      <c r="V286" s="111"/>
    </row>
    <row r="287" spans="1:22" ht="13.5" thickBot="1" x14ac:dyDescent="0.25">
      <c r="A287" s="399"/>
      <c r="B287" s="16"/>
      <c r="C287" s="16"/>
      <c r="D287" s="113"/>
      <c r="E287" s="16"/>
      <c r="F287" s="16"/>
      <c r="G287" s="403"/>
      <c r="H287" s="404"/>
      <c r="I287" s="405"/>
      <c r="J287" s="15" t="s">
        <v>7</v>
      </c>
      <c r="K287" s="15"/>
      <c r="L287" s="15"/>
      <c r="M287" s="14"/>
      <c r="N287" s="110"/>
      <c r="V287" s="111">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110"/>
      <c r="V288" s="111"/>
    </row>
    <row r="289" spans="1:22" ht="13.5" thickBot="1" x14ac:dyDescent="0.25">
      <c r="A289" s="400"/>
      <c r="B289" s="25"/>
      <c r="C289" s="25"/>
      <c r="D289" s="8"/>
      <c r="E289" s="24" t="s">
        <v>1</v>
      </c>
      <c r="F289" s="23"/>
      <c r="G289" s="410"/>
      <c r="H289" s="411"/>
      <c r="I289" s="412"/>
      <c r="J289" s="11" t="s">
        <v>0</v>
      </c>
      <c r="K289" s="10"/>
      <c r="L289" s="10"/>
      <c r="M289" s="9"/>
      <c r="N289" s="110"/>
      <c r="V289" s="111"/>
    </row>
    <row r="290" spans="1:22" ht="24" thickTop="1" thickBot="1" x14ac:dyDescent="0.25">
      <c r="A290" s="398">
        <f>A286+1</f>
        <v>69</v>
      </c>
      <c r="B290" s="22" t="s">
        <v>12</v>
      </c>
      <c r="C290" s="22" t="s">
        <v>11</v>
      </c>
      <c r="D290" s="22" t="s">
        <v>10</v>
      </c>
      <c r="E290" s="401" t="s">
        <v>9</v>
      </c>
      <c r="F290" s="401"/>
      <c r="G290" s="401" t="s">
        <v>8</v>
      </c>
      <c r="H290" s="402"/>
      <c r="I290" s="21"/>
      <c r="J290" s="20" t="s">
        <v>7</v>
      </c>
      <c r="K290" s="19"/>
      <c r="L290" s="19"/>
      <c r="M290" s="18"/>
      <c r="N290" s="110"/>
      <c r="V290" s="111"/>
    </row>
    <row r="291" spans="1:22" ht="13.5" thickBot="1" x14ac:dyDescent="0.25">
      <c r="A291" s="399"/>
      <c r="B291" s="16"/>
      <c r="C291" s="16"/>
      <c r="D291" s="113"/>
      <c r="E291" s="16"/>
      <c r="F291" s="16"/>
      <c r="G291" s="403"/>
      <c r="H291" s="404"/>
      <c r="I291" s="405"/>
      <c r="J291" s="15" t="s">
        <v>7</v>
      </c>
      <c r="K291" s="15"/>
      <c r="L291" s="15"/>
      <c r="M291" s="14"/>
      <c r="N291" s="110"/>
      <c r="V291" s="111">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110"/>
      <c r="V292" s="111"/>
    </row>
    <row r="293" spans="1:22" ht="13.5" thickBot="1" x14ac:dyDescent="0.25">
      <c r="A293" s="400"/>
      <c r="B293" s="25"/>
      <c r="C293" s="25"/>
      <c r="D293" s="8"/>
      <c r="E293" s="24" t="s">
        <v>1</v>
      </c>
      <c r="F293" s="23"/>
      <c r="G293" s="410"/>
      <c r="H293" s="411"/>
      <c r="I293" s="412"/>
      <c r="J293" s="11" t="s">
        <v>0</v>
      </c>
      <c r="K293" s="10"/>
      <c r="L293" s="10"/>
      <c r="M293" s="9"/>
      <c r="N293" s="110"/>
      <c r="V293" s="111"/>
    </row>
    <row r="294" spans="1:22" ht="24" thickTop="1" thickBot="1" x14ac:dyDescent="0.25">
      <c r="A294" s="398">
        <f>A290+1</f>
        <v>70</v>
      </c>
      <c r="B294" s="22" t="s">
        <v>12</v>
      </c>
      <c r="C294" s="22" t="s">
        <v>11</v>
      </c>
      <c r="D294" s="22" t="s">
        <v>10</v>
      </c>
      <c r="E294" s="401" t="s">
        <v>9</v>
      </c>
      <c r="F294" s="401"/>
      <c r="G294" s="401" t="s">
        <v>8</v>
      </c>
      <c r="H294" s="402"/>
      <c r="I294" s="21"/>
      <c r="J294" s="20" t="s">
        <v>7</v>
      </c>
      <c r="K294" s="19"/>
      <c r="L294" s="19"/>
      <c r="M294" s="18"/>
      <c r="N294" s="110"/>
      <c r="V294" s="111"/>
    </row>
    <row r="295" spans="1:22" ht="13.5" thickBot="1" x14ac:dyDescent="0.25">
      <c r="A295" s="399"/>
      <c r="B295" s="16"/>
      <c r="C295" s="16"/>
      <c r="D295" s="113"/>
      <c r="E295" s="16"/>
      <c r="F295" s="16"/>
      <c r="G295" s="403"/>
      <c r="H295" s="404"/>
      <c r="I295" s="405"/>
      <c r="J295" s="15" t="s">
        <v>7</v>
      </c>
      <c r="K295" s="15"/>
      <c r="L295" s="15"/>
      <c r="M295" s="14"/>
      <c r="N295" s="110"/>
      <c r="V295" s="111">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110"/>
      <c r="V296" s="111"/>
    </row>
    <row r="297" spans="1:22" ht="13.5" thickBot="1" x14ac:dyDescent="0.25">
      <c r="A297" s="400"/>
      <c r="B297" s="25"/>
      <c r="C297" s="25"/>
      <c r="D297" s="8"/>
      <c r="E297" s="24" t="s">
        <v>1</v>
      </c>
      <c r="F297" s="23"/>
      <c r="G297" s="410"/>
      <c r="H297" s="411"/>
      <c r="I297" s="412"/>
      <c r="J297" s="11" t="s">
        <v>0</v>
      </c>
      <c r="K297" s="10"/>
      <c r="L297" s="10"/>
      <c r="M297" s="9"/>
      <c r="N297" s="110"/>
      <c r="V297" s="111"/>
    </row>
    <row r="298" spans="1:22" ht="24" thickTop="1" thickBot="1" x14ac:dyDescent="0.25">
      <c r="A298" s="398">
        <f>A294+1</f>
        <v>71</v>
      </c>
      <c r="B298" s="22" t="s">
        <v>12</v>
      </c>
      <c r="C298" s="22" t="s">
        <v>11</v>
      </c>
      <c r="D298" s="22" t="s">
        <v>10</v>
      </c>
      <c r="E298" s="401" t="s">
        <v>9</v>
      </c>
      <c r="F298" s="401"/>
      <c r="G298" s="401" t="s">
        <v>8</v>
      </c>
      <c r="H298" s="402"/>
      <c r="I298" s="21"/>
      <c r="J298" s="20" t="s">
        <v>7</v>
      </c>
      <c r="K298" s="19"/>
      <c r="L298" s="19"/>
      <c r="M298" s="18"/>
      <c r="N298" s="110"/>
      <c r="V298" s="111"/>
    </row>
    <row r="299" spans="1:22" ht="13.5" thickBot="1" x14ac:dyDescent="0.25">
      <c r="A299" s="399"/>
      <c r="B299" s="16"/>
      <c r="C299" s="16"/>
      <c r="D299" s="113"/>
      <c r="E299" s="16"/>
      <c r="F299" s="16"/>
      <c r="G299" s="403"/>
      <c r="H299" s="404"/>
      <c r="I299" s="405"/>
      <c r="J299" s="15" t="s">
        <v>7</v>
      </c>
      <c r="K299" s="15"/>
      <c r="L299" s="15"/>
      <c r="M299" s="14"/>
      <c r="N299" s="110"/>
      <c r="V299" s="111">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110"/>
      <c r="V300" s="111"/>
    </row>
    <row r="301" spans="1:22" ht="13.5" thickBot="1" x14ac:dyDescent="0.25">
      <c r="A301" s="400"/>
      <c r="B301" s="25"/>
      <c r="C301" s="25"/>
      <c r="D301" s="8"/>
      <c r="E301" s="24" t="s">
        <v>1</v>
      </c>
      <c r="F301" s="23"/>
      <c r="G301" s="410"/>
      <c r="H301" s="411"/>
      <c r="I301" s="412"/>
      <c r="J301" s="11" t="s">
        <v>0</v>
      </c>
      <c r="K301" s="10"/>
      <c r="L301" s="10"/>
      <c r="M301" s="9"/>
      <c r="N301" s="110"/>
      <c r="V301" s="111"/>
    </row>
    <row r="302" spans="1:22" ht="24" thickTop="1" thickBot="1" x14ac:dyDescent="0.25">
      <c r="A302" s="398">
        <f>A298+1</f>
        <v>72</v>
      </c>
      <c r="B302" s="22" t="s">
        <v>12</v>
      </c>
      <c r="C302" s="22" t="s">
        <v>11</v>
      </c>
      <c r="D302" s="22" t="s">
        <v>10</v>
      </c>
      <c r="E302" s="401" t="s">
        <v>9</v>
      </c>
      <c r="F302" s="401"/>
      <c r="G302" s="401" t="s">
        <v>8</v>
      </c>
      <c r="H302" s="402"/>
      <c r="I302" s="21"/>
      <c r="J302" s="20" t="s">
        <v>7</v>
      </c>
      <c r="K302" s="19"/>
      <c r="L302" s="19"/>
      <c r="M302" s="18"/>
      <c r="N302" s="110"/>
      <c r="V302" s="111"/>
    </row>
    <row r="303" spans="1:22" ht="13.5" thickBot="1" x14ac:dyDescent="0.25">
      <c r="A303" s="399"/>
      <c r="B303" s="16"/>
      <c r="C303" s="16"/>
      <c r="D303" s="113"/>
      <c r="E303" s="16"/>
      <c r="F303" s="16"/>
      <c r="G303" s="403"/>
      <c r="H303" s="404"/>
      <c r="I303" s="405"/>
      <c r="J303" s="15" t="s">
        <v>7</v>
      </c>
      <c r="K303" s="15"/>
      <c r="L303" s="15"/>
      <c r="M303" s="14"/>
      <c r="N303" s="110"/>
      <c r="V303" s="111">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110"/>
      <c r="V304" s="111"/>
    </row>
    <row r="305" spans="1:22" ht="13.5" thickBot="1" x14ac:dyDescent="0.25">
      <c r="A305" s="400"/>
      <c r="B305" s="25"/>
      <c r="C305" s="25"/>
      <c r="D305" s="8"/>
      <c r="E305" s="24" t="s">
        <v>1</v>
      </c>
      <c r="F305" s="23"/>
      <c r="G305" s="410"/>
      <c r="H305" s="411"/>
      <c r="I305" s="412"/>
      <c r="J305" s="11" t="s">
        <v>0</v>
      </c>
      <c r="K305" s="10"/>
      <c r="L305" s="10"/>
      <c r="M305" s="9"/>
      <c r="N305" s="110"/>
      <c r="V305" s="111"/>
    </row>
    <row r="306" spans="1:22" ht="24" thickTop="1" thickBot="1" x14ac:dyDescent="0.25">
      <c r="A306" s="398">
        <f>A302+1</f>
        <v>73</v>
      </c>
      <c r="B306" s="22" t="s">
        <v>12</v>
      </c>
      <c r="C306" s="22" t="s">
        <v>11</v>
      </c>
      <c r="D306" s="22" t="s">
        <v>10</v>
      </c>
      <c r="E306" s="401" t="s">
        <v>9</v>
      </c>
      <c r="F306" s="401"/>
      <c r="G306" s="401" t="s">
        <v>8</v>
      </c>
      <c r="H306" s="402"/>
      <c r="I306" s="21"/>
      <c r="J306" s="20" t="s">
        <v>7</v>
      </c>
      <c r="K306" s="19"/>
      <c r="L306" s="19"/>
      <c r="M306" s="18"/>
      <c r="N306" s="110"/>
      <c r="V306" s="111"/>
    </row>
    <row r="307" spans="1:22" ht="13.5" thickBot="1" x14ac:dyDescent="0.25">
      <c r="A307" s="399"/>
      <c r="B307" s="16"/>
      <c r="C307" s="16"/>
      <c r="D307" s="113"/>
      <c r="E307" s="16"/>
      <c r="F307" s="16"/>
      <c r="G307" s="403"/>
      <c r="H307" s="404"/>
      <c r="I307" s="405"/>
      <c r="J307" s="15" t="s">
        <v>7</v>
      </c>
      <c r="K307" s="15"/>
      <c r="L307" s="15"/>
      <c r="M307" s="14"/>
      <c r="N307" s="110"/>
      <c r="V307" s="111">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110"/>
      <c r="V308" s="111"/>
    </row>
    <row r="309" spans="1:22" ht="13.5" thickBot="1" x14ac:dyDescent="0.25">
      <c r="A309" s="400"/>
      <c r="B309" s="25"/>
      <c r="C309" s="25"/>
      <c r="D309" s="8"/>
      <c r="E309" s="24" t="s">
        <v>1</v>
      </c>
      <c r="F309" s="23"/>
      <c r="G309" s="410"/>
      <c r="H309" s="411"/>
      <c r="I309" s="412"/>
      <c r="J309" s="11" t="s">
        <v>0</v>
      </c>
      <c r="K309" s="10"/>
      <c r="L309" s="10"/>
      <c r="M309" s="9"/>
      <c r="N309" s="110"/>
      <c r="V309" s="111"/>
    </row>
    <row r="310" spans="1:22" ht="24" thickTop="1" thickBot="1" x14ac:dyDescent="0.25">
      <c r="A310" s="398">
        <f>A306+1</f>
        <v>74</v>
      </c>
      <c r="B310" s="22" t="s">
        <v>12</v>
      </c>
      <c r="C310" s="22" t="s">
        <v>11</v>
      </c>
      <c r="D310" s="22" t="s">
        <v>10</v>
      </c>
      <c r="E310" s="401" t="s">
        <v>9</v>
      </c>
      <c r="F310" s="401"/>
      <c r="G310" s="401" t="s">
        <v>8</v>
      </c>
      <c r="H310" s="402"/>
      <c r="I310" s="21"/>
      <c r="J310" s="20" t="s">
        <v>7</v>
      </c>
      <c r="K310" s="19"/>
      <c r="L310" s="19"/>
      <c r="M310" s="18"/>
      <c r="N310" s="110"/>
      <c r="V310" s="111"/>
    </row>
    <row r="311" spans="1:22" ht="13.5" thickBot="1" x14ac:dyDescent="0.25">
      <c r="A311" s="399"/>
      <c r="B311" s="16"/>
      <c r="C311" s="16"/>
      <c r="D311" s="113"/>
      <c r="E311" s="16"/>
      <c r="F311" s="16"/>
      <c r="G311" s="403"/>
      <c r="H311" s="404"/>
      <c r="I311" s="405"/>
      <c r="J311" s="15" t="s">
        <v>7</v>
      </c>
      <c r="K311" s="15"/>
      <c r="L311" s="15"/>
      <c r="M311" s="14"/>
      <c r="N311" s="110"/>
      <c r="V311" s="111">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110"/>
      <c r="V312" s="111"/>
    </row>
    <row r="313" spans="1:22" ht="13.5" thickBot="1" x14ac:dyDescent="0.25">
      <c r="A313" s="400"/>
      <c r="B313" s="25"/>
      <c r="C313" s="25"/>
      <c r="D313" s="8"/>
      <c r="E313" s="24" t="s">
        <v>1</v>
      </c>
      <c r="F313" s="23"/>
      <c r="G313" s="410"/>
      <c r="H313" s="411"/>
      <c r="I313" s="412"/>
      <c r="J313" s="11" t="s">
        <v>0</v>
      </c>
      <c r="K313" s="10"/>
      <c r="L313" s="10"/>
      <c r="M313" s="9"/>
      <c r="N313" s="110"/>
      <c r="V313" s="111"/>
    </row>
    <row r="314" spans="1:22" ht="24" thickTop="1" thickBot="1" x14ac:dyDescent="0.25">
      <c r="A314" s="398">
        <f>A310+1</f>
        <v>75</v>
      </c>
      <c r="B314" s="22" t="s">
        <v>12</v>
      </c>
      <c r="C314" s="22" t="s">
        <v>11</v>
      </c>
      <c r="D314" s="22" t="s">
        <v>10</v>
      </c>
      <c r="E314" s="401" t="s">
        <v>9</v>
      </c>
      <c r="F314" s="401"/>
      <c r="G314" s="401" t="s">
        <v>8</v>
      </c>
      <c r="H314" s="402"/>
      <c r="I314" s="21"/>
      <c r="J314" s="20" t="s">
        <v>7</v>
      </c>
      <c r="K314" s="19"/>
      <c r="L314" s="19"/>
      <c r="M314" s="18"/>
      <c r="N314" s="110"/>
      <c r="V314" s="111"/>
    </row>
    <row r="315" spans="1:22" ht="13.5" thickBot="1" x14ac:dyDescent="0.25">
      <c r="A315" s="399"/>
      <c r="B315" s="16"/>
      <c r="C315" s="16"/>
      <c r="D315" s="113"/>
      <c r="E315" s="16"/>
      <c r="F315" s="16"/>
      <c r="G315" s="403"/>
      <c r="H315" s="404"/>
      <c r="I315" s="405"/>
      <c r="J315" s="15" t="s">
        <v>7</v>
      </c>
      <c r="K315" s="15"/>
      <c r="L315" s="15"/>
      <c r="M315" s="14"/>
      <c r="N315" s="110"/>
      <c r="V315" s="111">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110"/>
      <c r="V316" s="111"/>
    </row>
    <row r="317" spans="1:22" ht="13.5" thickBot="1" x14ac:dyDescent="0.25">
      <c r="A317" s="400"/>
      <c r="B317" s="25"/>
      <c r="C317" s="25"/>
      <c r="D317" s="8"/>
      <c r="E317" s="24" t="s">
        <v>1</v>
      </c>
      <c r="F317" s="23"/>
      <c r="G317" s="410"/>
      <c r="H317" s="411"/>
      <c r="I317" s="412"/>
      <c r="J317" s="11" t="s">
        <v>0</v>
      </c>
      <c r="K317" s="10"/>
      <c r="L317" s="10"/>
      <c r="M317" s="9"/>
      <c r="N317" s="110"/>
      <c r="V317" s="111"/>
    </row>
    <row r="318" spans="1:22" ht="24" thickTop="1" thickBot="1" x14ac:dyDescent="0.25">
      <c r="A318" s="398">
        <f>A314+1</f>
        <v>76</v>
      </c>
      <c r="B318" s="22" t="s">
        <v>12</v>
      </c>
      <c r="C318" s="22" t="s">
        <v>11</v>
      </c>
      <c r="D318" s="22" t="s">
        <v>10</v>
      </c>
      <c r="E318" s="401" t="s">
        <v>9</v>
      </c>
      <c r="F318" s="401"/>
      <c r="G318" s="401" t="s">
        <v>8</v>
      </c>
      <c r="H318" s="402"/>
      <c r="I318" s="21"/>
      <c r="J318" s="20" t="s">
        <v>7</v>
      </c>
      <c r="K318" s="19"/>
      <c r="L318" s="19"/>
      <c r="M318" s="18"/>
      <c r="N318" s="110"/>
      <c r="V318" s="111"/>
    </row>
    <row r="319" spans="1:22" ht="13.5" thickBot="1" x14ac:dyDescent="0.25">
      <c r="A319" s="399"/>
      <c r="B319" s="16"/>
      <c r="C319" s="16"/>
      <c r="D319" s="113"/>
      <c r="E319" s="16"/>
      <c r="F319" s="16"/>
      <c r="G319" s="403"/>
      <c r="H319" s="404"/>
      <c r="I319" s="405"/>
      <c r="J319" s="15" t="s">
        <v>7</v>
      </c>
      <c r="K319" s="15"/>
      <c r="L319" s="15"/>
      <c r="M319" s="14"/>
      <c r="N319" s="110"/>
      <c r="V319" s="111">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110"/>
      <c r="V320" s="111"/>
    </row>
    <row r="321" spans="1:22" ht="13.5" thickBot="1" x14ac:dyDescent="0.25">
      <c r="A321" s="400"/>
      <c r="B321" s="25"/>
      <c r="C321" s="25"/>
      <c r="D321" s="8"/>
      <c r="E321" s="24" t="s">
        <v>1</v>
      </c>
      <c r="F321" s="23"/>
      <c r="G321" s="410"/>
      <c r="H321" s="411"/>
      <c r="I321" s="412"/>
      <c r="J321" s="11" t="s">
        <v>0</v>
      </c>
      <c r="K321" s="10"/>
      <c r="L321" s="10"/>
      <c r="M321" s="9"/>
      <c r="N321" s="110"/>
      <c r="V321" s="111"/>
    </row>
    <row r="322" spans="1:22" ht="24" thickTop="1" thickBot="1" x14ac:dyDescent="0.25">
      <c r="A322" s="398">
        <f>A318+1</f>
        <v>77</v>
      </c>
      <c r="B322" s="22" t="s">
        <v>12</v>
      </c>
      <c r="C322" s="22" t="s">
        <v>11</v>
      </c>
      <c r="D322" s="22" t="s">
        <v>10</v>
      </c>
      <c r="E322" s="401" t="s">
        <v>9</v>
      </c>
      <c r="F322" s="401"/>
      <c r="G322" s="401" t="s">
        <v>8</v>
      </c>
      <c r="H322" s="402"/>
      <c r="I322" s="21"/>
      <c r="J322" s="20" t="s">
        <v>7</v>
      </c>
      <c r="K322" s="19"/>
      <c r="L322" s="19"/>
      <c r="M322" s="18"/>
      <c r="N322" s="110"/>
      <c r="V322" s="111"/>
    </row>
    <row r="323" spans="1:22" ht="13.5" thickBot="1" x14ac:dyDescent="0.25">
      <c r="A323" s="399"/>
      <c r="B323" s="16"/>
      <c r="C323" s="16"/>
      <c r="D323" s="113"/>
      <c r="E323" s="16"/>
      <c r="F323" s="16"/>
      <c r="G323" s="403"/>
      <c r="H323" s="404"/>
      <c r="I323" s="405"/>
      <c r="J323" s="15" t="s">
        <v>7</v>
      </c>
      <c r="K323" s="15"/>
      <c r="L323" s="15"/>
      <c r="M323" s="14"/>
      <c r="N323" s="110"/>
      <c r="V323" s="111">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110"/>
      <c r="V324" s="111"/>
    </row>
    <row r="325" spans="1:22" ht="13.5" thickBot="1" x14ac:dyDescent="0.25">
      <c r="A325" s="400"/>
      <c r="B325" s="25"/>
      <c r="C325" s="25"/>
      <c r="D325" s="8"/>
      <c r="E325" s="24" t="s">
        <v>1</v>
      </c>
      <c r="F325" s="23"/>
      <c r="G325" s="410"/>
      <c r="H325" s="411"/>
      <c r="I325" s="412"/>
      <c r="J325" s="11" t="s">
        <v>0</v>
      </c>
      <c r="K325" s="10"/>
      <c r="L325" s="10"/>
      <c r="M325" s="9"/>
      <c r="N325" s="110"/>
      <c r="V325" s="111"/>
    </row>
    <row r="326" spans="1:22" ht="24" thickTop="1" thickBot="1" x14ac:dyDescent="0.25">
      <c r="A326" s="398">
        <f>A322+1</f>
        <v>78</v>
      </c>
      <c r="B326" s="22" t="s">
        <v>12</v>
      </c>
      <c r="C326" s="22" t="s">
        <v>11</v>
      </c>
      <c r="D326" s="22" t="s">
        <v>10</v>
      </c>
      <c r="E326" s="401" t="s">
        <v>9</v>
      </c>
      <c r="F326" s="401"/>
      <c r="G326" s="401" t="s">
        <v>8</v>
      </c>
      <c r="H326" s="402"/>
      <c r="I326" s="21"/>
      <c r="J326" s="20" t="s">
        <v>7</v>
      </c>
      <c r="K326" s="19"/>
      <c r="L326" s="19"/>
      <c r="M326" s="18"/>
      <c r="N326" s="110"/>
      <c r="V326" s="111"/>
    </row>
    <row r="327" spans="1:22" ht="13.5" thickBot="1" x14ac:dyDescent="0.25">
      <c r="A327" s="399"/>
      <c r="B327" s="16"/>
      <c r="C327" s="16"/>
      <c r="D327" s="113"/>
      <c r="E327" s="16"/>
      <c r="F327" s="16"/>
      <c r="G327" s="403"/>
      <c r="H327" s="404"/>
      <c r="I327" s="405"/>
      <c r="J327" s="15" t="s">
        <v>7</v>
      </c>
      <c r="K327" s="15"/>
      <c r="L327" s="15"/>
      <c r="M327" s="14"/>
      <c r="N327" s="110"/>
      <c r="V327" s="111">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110"/>
      <c r="V328" s="111"/>
    </row>
    <row r="329" spans="1:22" ht="13.5" thickBot="1" x14ac:dyDescent="0.25">
      <c r="A329" s="400"/>
      <c r="B329" s="25"/>
      <c r="C329" s="25"/>
      <c r="D329" s="8"/>
      <c r="E329" s="24" t="s">
        <v>1</v>
      </c>
      <c r="F329" s="23"/>
      <c r="G329" s="410"/>
      <c r="H329" s="411"/>
      <c r="I329" s="412"/>
      <c r="J329" s="11" t="s">
        <v>0</v>
      </c>
      <c r="K329" s="10"/>
      <c r="L329" s="10"/>
      <c r="M329" s="9"/>
      <c r="N329" s="110"/>
      <c r="V329" s="111"/>
    </row>
    <row r="330" spans="1:22" ht="24" thickTop="1" thickBot="1" x14ac:dyDescent="0.25">
      <c r="A330" s="398">
        <f>A326+1</f>
        <v>79</v>
      </c>
      <c r="B330" s="22" t="s">
        <v>12</v>
      </c>
      <c r="C330" s="22" t="s">
        <v>11</v>
      </c>
      <c r="D330" s="22" t="s">
        <v>10</v>
      </c>
      <c r="E330" s="401" t="s">
        <v>9</v>
      </c>
      <c r="F330" s="401"/>
      <c r="G330" s="401" t="s">
        <v>8</v>
      </c>
      <c r="H330" s="402"/>
      <c r="I330" s="21"/>
      <c r="J330" s="20" t="s">
        <v>7</v>
      </c>
      <c r="K330" s="19"/>
      <c r="L330" s="19"/>
      <c r="M330" s="18"/>
      <c r="N330" s="110"/>
      <c r="V330" s="111"/>
    </row>
    <row r="331" spans="1:22" ht="13.5" thickBot="1" x14ac:dyDescent="0.25">
      <c r="A331" s="399"/>
      <c r="B331" s="16"/>
      <c r="C331" s="16"/>
      <c r="D331" s="113"/>
      <c r="E331" s="16"/>
      <c r="F331" s="16"/>
      <c r="G331" s="403"/>
      <c r="H331" s="404"/>
      <c r="I331" s="405"/>
      <c r="J331" s="15" t="s">
        <v>7</v>
      </c>
      <c r="K331" s="15"/>
      <c r="L331" s="15"/>
      <c r="M331" s="14"/>
      <c r="N331" s="110"/>
      <c r="V331" s="111">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110"/>
      <c r="V332" s="111"/>
    </row>
    <row r="333" spans="1:22" ht="13.5" thickBot="1" x14ac:dyDescent="0.25">
      <c r="A333" s="400"/>
      <c r="B333" s="25"/>
      <c r="C333" s="25"/>
      <c r="D333" s="8"/>
      <c r="E333" s="24" t="s">
        <v>1</v>
      </c>
      <c r="F333" s="23"/>
      <c r="G333" s="410"/>
      <c r="H333" s="411"/>
      <c r="I333" s="412"/>
      <c r="J333" s="11" t="s">
        <v>0</v>
      </c>
      <c r="K333" s="10"/>
      <c r="L333" s="10"/>
      <c r="M333" s="9"/>
      <c r="N333" s="110"/>
      <c r="V333" s="111"/>
    </row>
    <row r="334" spans="1:22" ht="24" thickTop="1" thickBot="1" x14ac:dyDescent="0.25">
      <c r="A334" s="398">
        <f>A330+1</f>
        <v>80</v>
      </c>
      <c r="B334" s="22" t="s">
        <v>12</v>
      </c>
      <c r="C334" s="22" t="s">
        <v>11</v>
      </c>
      <c r="D334" s="22" t="s">
        <v>10</v>
      </c>
      <c r="E334" s="401" t="s">
        <v>9</v>
      </c>
      <c r="F334" s="401"/>
      <c r="G334" s="401" t="s">
        <v>8</v>
      </c>
      <c r="H334" s="402"/>
      <c r="I334" s="21"/>
      <c r="J334" s="20" t="s">
        <v>7</v>
      </c>
      <c r="K334" s="19"/>
      <c r="L334" s="19"/>
      <c r="M334" s="18"/>
      <c r="N334" s="110"/>
      <c r="V334" s="111"/>
    </row>
    <row r="335" spans="1:22" ht="13.5" thickBot="1" x14ac:dyDescent="0.25">
      <c r="A335" s="399"/>
      <c r="B335" s="16"/>
      <c r="C335" s="16"/>
      <c r="D335" s="113"/>
      <c r="E335" s="16"/>
      <c r="F335" s="16"/>
      <c r="G335" s="403"/>
      <c r="H335" s="404"/>
      <c r="I335" s="405"/>
      <c r="J335" s="15" t="s">
        <v>7</v>
      </c>
      <c r="K335" s="15"/>
      <c r="L335" s="15"/>
      <c r="M335" s="14"/>
      <c r="N335" s="110"/>
      <c r="V335" s="111">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110"/>
      <c r="V336" s="111"/>
    </row>
    <row r="337" spans="1:22" ht="13.5" thickBot="1" x14ac:dyDescent="0.25">
      <c r="A337" s="400"/>
      <c r="B337" s="25"/>
      <c r="C337" s="25"/>
      <c r="D337" s="8"/>
      <c r="E337" s="24" t="s">
        <v>1</v>
      </c>
      <c r="F337" s="23"/>
      <c r="G337" s="410"/>
      <c r="H337" s="411"/>
      <c r="I337" s="412"/>
      <c r="J337" s="11" t="s">
        <v>0</v>
      </c>
      <c r="K337" s="10"/>
      <c r="L337" s="10"/>
      <c r="M337" s="9"/>
      <c r="N337" s="110"/>
      <c r="V337" s="111"/>
    </row>
    <row r="338" spans="1:22" ht="24" thickTop="1" thickBot="1" x14ac:dyDescent="0.25">
      <c r="A338" s="398">
        <f>A334+1</f>
        <v>81</v>
      </c>
      <c r="B338" s="22" t="s">
        <v>12</v>
      </c>
      <c r="C338" s="22" t="s">
        <v>11</v>
      </c>
      <c r="D338" s="22" t="s">
        <v>10</v>
      </c>
      <c r="E338" s="401" t="s">
        <v>9</v>
      </c>
      <c r="F338" s="401"/>
      <c r="G338" s="401" t="s">
        <v>8</v>
      </c>
      <c r="H338" s="402"/>
      <c r="I338" s="21"/>
      <c r="J338" s="20" t="s">
        <v>7</v>
      </c>
      <c r="K338" s="19"/>
      <c r="L338" s="19"/>
      <c r="M338" s="18"/>
      <c r="N338" s="110"/>
      <c r="V338" s="111"/>
    </row>
    <row r="339" spans="1:22" ht="13.5" thickBot="1" x14ac:dyDescent="0.25">
      <c r="A339" s="399"/>
      <c r="B339" s="16"/>
      <c r="C339" s="16"/>
      <c r="D339" s="113"/>
      <c r="E339" s="16"/>
      <c r="F339" s="16"/>
      <c r="G339" s="403"/>
      <c r="H339" s="404"/>
      <c r="I339" s="405"/>
      <c r="J339" s="15" t="s">
        <v>7</v>
      </c>
      <c r="K339" s="15"/>
      <c r="L339" s="15"/>
      <c r="M339" s="14"/>
      <c r="N339" s="110"/>
      <c r="V339" s="111">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110"/>
      <c r="V340" s="111"/>
    </row>
    <row r="341" spans="1:22" ht="13.5" thickBot="1" x14ac:dyDescent="0.25">
      <c r="A341" s="400"/>
      <c r="B341" s="25"/>
      <c r="C341" s="25"/>
      <c r="D341" s="8"/>
      <c r="E341" s="24" t="s">
        <v>1</v>
      </c>
      <c r="F341" s="23"/>
      <c r="G341" s="410"/>
      <c r="H341" s="411"/>
      <c r="I341" s="412"/>
      <c r="J341" s="11" t="s">
        <v>0</v>
      </c>
      <c r="K341" s="10"/>
      <c r="L341" s="10"/>
      <c r="M341" s="9"/>
      <c r="N341" s="110"/>
      <c r="V341" s="111"/>
    </row>
    <row r="342" spans="1:22" ht="24" thickTop="1" thickBot="1" x14ac:dyDescent="0.25">
      <c r="A342" s="398">
        <f>A338+1</f>
        <v>82</v>
      </c>
      <c r="B342" s="22" t="s">
        <v>12</v>
      </c>
      <c r="C342" s="22" t="s">
        <v>11</v>
      </c>
      <c r="D342" s="22" t="s">
        <v>10</v>
      </c>
      <c r="E342" s="401" t="s">
        <v>9</v>
      </c>
      <c r="F342" s="401"/>
      <c r="G342" s="401" t="s">
        <v>8</v>
      </c>
      <c r="H342" s="402"/>
      <c r="I342" s="21"/>
      <c r="J342" s="20" t="s">
        <v>7</v>
      </c>
      <c r="K342" s="19"/>
      <c r="L342" s="19"/>
      <c r="M342" s="18"/>
      <c r="N342" s="110"/>
      <c r="V342" s="111"/>
    </row>
    <row r="343" spans="1:22" ht="13.5" thickBot="1" x14ac:dyDescent="0.25">
      <c r="A343" s="399"/>
      <c r="B343" s="16"/>
      <c r="C343" s="16"/>
      <c r="D343" s="113"/>
      <c r="E343" s="16"/>
      <c r="F343" s="16"/>
      <c r="G343" s="403"/>
      <c r="H343" s="404"/>
      <c r="I343" s="405"/>
      <c r="J343" s="15" t="s">
        <v>7</v>
      </c>
      <c r="K343" s="15"/>
      <c r="L343" s="15"/>
      <c r="M343" s="14"/>
      <c r="N343" s="110"/>
      <c r="V343" s="111">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110"/>
      <c r="V344" s="111"/>
    </row>
    <row r="345" spans="1:22" ht="13.5" thickBot="1" x14ac:dyDescent="0.25">
      <c r="A345" s="400"/>
      <c r="B345" s="25"/>
      <c r="C345" s="25"/>
      <c r="D345" s="8"/>
      <c r="E345" s="24" t="s">
        <v>1</v>
      </c>
      <c r="F345" s="23"/>
      <c r="G345" s="410"/>
      <c r="H345" s="411"/>
      <c r="I345" s="412"/>
      <c r="J345" s="11" t="s">
        <v>0</v>
      </c>
      <c r="K345" s="10"/>
      <c r="L345" s="10"/>
      <c r="M345" s="9"/>
      <c r="N345" s="110"/>
      <c r="V345" s="111"/>
    </row>
    <row r="346" spans="1:22" ht="24" thickTop="1" thickBot="1" x14ac:dyDescent="0.25">
      <c r="A346" s="398">
        <f>A342+1</f>
        <v>83</v>
      </c>
      <c r="B346" s="22" t="s">
        <v>12</v>
      </c>
      <c r="C346" s="22" t="s">
        <v>11</v>
      </c>
      <c r="D346" s="22" t="s">
        <v>10</v>
      </c>
      <c r="E346" s="401" t="s">
        <v>9</v>
      </c>
      <c r="F346" s="401"/>
      <c r="G346" s="401" t="s">
        <v>8</v>
      </c>
      <c r="H346" s="402"/>
      <c r="I346" s="21"/>
      <c r="J346" s="20" t="s">
        <v>7</v>
      </c>
      <c r="K346" s="19"/>
      <c r="L346" s="19"/>
      <c r="M346" s="18"/>
      <c r="N346" s="110"/>
      <c r="V346" s="111"/>
    </row>
    <row r="347" spans="1:22" ht="13.5" thickBot="1" x14ac:dyDescent="0.25">
      <c r="A347" s="399"/>
      <c r="B347" s="16"/>
      <c r="C347" s="16"/>
      <c r="D347" s="113"/>
      <c r="E347" s="16"/>
      <c r="F347" s="16"/>
      <c r="G347" s="403"/>
      <c r="H347" s="404"/>
      <c r="I347" s="405"/>
      <c r="J347" s="15" t="s">
        <v>7</v>
      </c>
      <c r="K347" s="15"/>
      <c r="L347" s="15"/>
      <c r="M347" s="14"/>
      <c r="N347" s="110"/>
      <c r="V347" s="111">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110"/>
      <c r="V348" s="111"/>
    </row>
    <row r="349" spans="1:22" ht="13.5" thickBot="1" x14ac:dyDescent="0.25">
      <c r="A349" s="400"/>
      <c r="B349" s="25"/>
      <c r="C349" s="25"/>
      <c r="D349" s="8"/>
      <c r="E349" s="24" t="s">
        <v>1</v>
      </c>
      <c r="F349" s="23"/>
      <c r="G349" s="410"/>
      <c r="H349" s="411"/>
      <c r="I349" s="412"/>
      <c r="J349" s="11" t="s">
        <v>0</v>
      </c>
      <c r="K349" s="10"/>
      <c r="L349" s="10"/>
      <c r="M349" s="9"/>
      <c r="N349" s="110"/>
      <c r="V349" s="111"/>
    </row>
    <row r="350" spans="1:22" ht="24" thickTop="1" thickBot="1" x14ac:dyDescent="0.25">
      <c r="A350" s="398">
        <f>A346+1</f>
        <v>84</v>
      </c>
      <c r="B350" s="22" t="s">
        <v>12</v>
      </c>
      <c r="C350" s="22" t="s">
        <v>11</v>
      </c>
      <c r="D350" s="22" t="s">
        <v>10</v>
      </c>
      <c r="E350" s="401" t="s">
        <v>9</v>
      </c>
      <c r="F350" s="401"/>
      <c r="G350" s="401" t="s">
        <v>8</v>
      </c>
      <c r="H350" s="402"/>
      <c r="I350" s="21"/>
      <c r="J350" s="20" t="s">
        <v>7</v>
      </c>
      <c r="K350" s="19"/>
      <c r="L350" s="19"/>
      <c r="M350" s="18"/>
      <c r="N350" s="110"/>
      <c r="V350" s="111"/>
    </row>
    <row r="351" spans="1:22" ht="13.5" thickBot="1" x14ac:dyDescent="0.25">
      <c r="A351" s="399"/>
      <c r="B351" s="16"/>
      <c r="C351" s="16"/>
      <c r="D351" s="113"/>
      <c r="E351" s="16"/>
      <c r="F351" s="16"/>
      <c r="G351" s="403"/>
      <c r="H351" s="404"/>
      <c r="I351" s="405"/>
      <c r="J351" s="15" t="s">
        <v>7</v>
      </c>
      <c r="K351" s="15"/>
      <c r="L351" s="15"/>
      <c r="M351" s="14"/>
      <c r="N351" s="110"/>
      <c r="V351" s="111">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110"/>
      <c r="V352" s="111"/>
    </row>
    <row r="353" spans="1:22" ht="13.5" thickBot="1" x14ac:dyDescent="0.25">
      <c r="A353" s="400"/>
      <c r="B353" s="25"/>
      <c r="C353" s="25"/>
      <c r="D353" s="8"/>
      <c r="E353" s="24" t="s">
        <v>1</v>
      </c>
      <c r="F353" s="23"/>
      <c r="G353" s="410"/>
      <c r="H353" s="411"/>
      <c r="I353" s="412"/>
      <c r="J353" s="11" t="s">
        <v>0</v>
      </c>
      <c r="K353" s="10"/>
      <c r="L353" s="10"/>
      <c r="M353" s="9"/>
      <c r="N353" s="110"/>
      <c r="V353" s="111"/>
    </row>
    <row r="354" spans="1:22" ht="24" thickTop="1" thickBot="1" x14ac:dyDescent="0.25">
      <c r="A354" s="398">
        <f>A350+1</f>
        <v>85</v>
      </c>
      <c r="B354" s="22" t="s">
        <v>12</v>
      </c>
      <c r="C354" s="22" t="s">
        <v>11</v>
      </c>
      <c r="D354" s="22" t="s">
        <v>10</v>
      </c>
      <c r="E354" s="401" t="s">
        <v>9</v>
      </c>
      <c r="F354" s="401"/>
      <c r="G354" s="401" t="s">
        <v>8</v>
      </c>
      <c r="H354" s="402"/>
      <c r="I354" s="21"/>
      <c r="J354" s="20" t="s">
        <v>7</v>
      </c>
      <c r="K354" s="19"/>
      <c r="L354" s="19"/>
      <c r="M354" s="18"/>
      <c r="N354" s="110"/>
      <c r="V354" s="111"/>
    </row>
    <row r="355" spans="1:22" ht="13.5" thickBot="1" x14ac:dyDescent="0.25">
      <c r="A355" s="399"/>
      <c r="B355" s="16"/>
      <c r="C355" s="16"/>
      <c r="D355" s="113"/>
      <c r="E355" s="16"/>
      <c r="F355" s="16"/>
      <c r="G355" s="403"/>
      <c r="H355" s="404"/>
      <c r="I355" s="405"/>
      <c r="J355" s="15" t="s">
        <v>7</v>
      </c>
      <c r="K355" s="15"/>
      <c r="L355" s="15"/>
      <c r="M355" s="14"/>
      <c r="N355" s="110"/>
      <c r="V355" s="111">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110"/>
      <c r="V356" s="111"/>
    </row>
    <row r="357" spans="1:22" ht="13.5" thickBot="1" x14ac:dyDescent="0.25">
      <c r="A357" s="400"/>
      <c r="B357" s="25"/>
      <c r="C357" s="25"/>
      <c r="D357" s="8"/>
      <c r="E357" s="24" t="s">
        <v>1</v>
      </c>
      <c r="F357" s="23"/>
      <c r="G357" s="410"/>
      <c r="H357" s="411"/>
      <c r="I357" s="412"/>
      <c r="J357" s="11" t="s">
        <v>0</v>
      </c>
      <c r="K357" s="10"/>
      <c r="L357" s="10"/>
      <c r="M357" s="9"/>
      <c r="N357" s="110"/>
      <c r="V357" s="111"/>
    </row>
    <row r="358" spans="1:22" ht="24" thickTop="1" thickBot="1" x14ac:dyDescent="0.25">
      <c r="A358" s="398">
        <f>A354+1</f>
        <v>86</v>
      </c>
      <c r="B358" s="22" t="s">
        <v>12</v>
      </c>
      <c r="C358" s="22" t="s">
        <v>11</v>
      </c>
      <c r="D358" s="22" t="s">
        <v>10</v>
      </c>
      <c r="E358" s="401" t="s">
        <v>9</v>
      </c>
      <c r="F358" s="401"/>
      <c r="G358" s="401" t="s">
        <v>8</v>
      </c>
      <c r="H358" s="402"/>
      <c r="I358" s="21"/>
      <c r="J358" s="20" t="s">
        <v>7</v>
      </c>
      <c r="K358" s="19"/>
      <c r="L358" s="19"/>
      <c r="M358" s="18"/>
      <c r="N358" s="110"/>
      <c r="V358" s="111"/>
    </row>
    <row r="359" spans="1:22" ht="13.5" thickBot="1" x14ac:dyDescent="0.25">
      <c r="A359" s="399"/>
      <c r="B359" s="16"/>
      <c r="C359" s="16"/>
      <c r="D359" s="113"/>
      <c r="E359" s="16"/>
      <c r="F359" s="16"/>
      <c r="G359" s="403"/>
      <c r="H359" s="404"/>
      <c r="I359" s="405"/>
      <c r="J359" s="15" t="s">
        <v>7</v>
      </c>
      <c r="K359" s="15"/>
      <c r="L359" s="15"/>
      <c r="M359" s="14"/>
      <c r="N359" s="110"/>
      <c r="V359" s="111">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110"/>
      <c r="V360" s="111"/>
    </row>
    <row r="361" spans="1:22" ht="13.5" thickBot="1" x14ac:dyDescent="0.25">
      <c r="A361" s="400"/>
      <c r="B361" s="25"/>
      <c r="C361" s="25"/>
      <c r="D361" s="8"/>
      <c r="E361" s="24" t="s">
        <v>1</v>
      </c>
      <c r="F361" s="23"/>
      <c r="G361" s="410"/>
      <c r="H361" s="411"/>
      <c r="I361" s="412"/>
      <c r="J361" s="11" t="s">
        <v>0</v>
      </c>
      <c r="K361" s="10"/>
      <c r="L361" s="10"/>
      <c r="M361" s="9"/>
      <c r="N361" s="110"/>
      <c r="V361" s="111"/>
    </row>
    <row r="362" spans="1:22" ht="24" thickTop="1" thickBot="1" x14ac:dyDescent="0.25">
      <c r="A362" s="398">
        <f>A358+1</f>
        <v>87</v>
      </c>
      <c r="B362" s="22" t="s">
        <v>12</v>
      </c>
      <c r="C362" s="22" t="s">
        <v>11</v>
      </c>
      <c r="D362" s="22" t="s">
        <v>10</v>
      </c>
      <c r="E362" s="401" t="s">
        <v>9</v>
      </c>
      <c r="F362" s="401"/>
      <c r="G362" s="401" t="s">
        <v>8</v>
      </c>
      <c r="H362" s="402"/>
      <c r="I362" s="21"/>
      <c r="J362" s="20" t="s">
        <v>7</v>
      </c>
      <c r="K362" s="19"/>
      <c r="L362" s="19"/>
      <c r="M362" s="18"/>
      <c r="N362" s="110"/>
      <c r="V362" s="111"/>
    </row>
    <row r="363" spans="1:22" ht="13.5" thickBot="1" x14ac:dyDescent="0.25">
      <c r="A363" s="399"/>
      <c r="B363" s="16"/>
      <c r="C363" s="16"/>
      <c r="D363" s="113"/>
      <c r="E363" s="16"/>
      <c r="F363" s="16"/>
      <c r="G363" s="403"/>
      <c r="H363" s="404"/>
      <c r="I363" s="405"/>
      <c r="J363" s="15" t="s">
        <v>7</v>
      </c>
      <c r="K363" s="15"/>
      <c r="L363" s="15"/>
      <c r="M363" s="14"/>
      <c r="N363" s="110"/>
      <c r="V363" s="111">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110"/>
      <c r="V364" s="111"/>
    </row>
    <row r="365" spans="1:22" ht="13.5" thickBot="1" x14ac:dyDescent="0.25">
      <c r="A365" s="400"/>
      <c r="B365" s="25"/>
      <c r="C365" s="25"/>
      <c r="D365" s="8"/>
      <c r="E365" s="24" t="s">
        <v>1</v>
      </c>
      <c r="F365" s="23"/>
      <c r="G365" s="410"/>
      <c r="H365" s="411"/>
      <c r="I365" s="412"/>
      <c r="J365" s="11" t="s">
        <v>0</v>
      </c>
      <c r="K365" s="10"/>
      <c r="L365" s="10"/>
      <c r="M365" s="9"/>
      <c r="N365" s="110"/>
      <c r="V365" s="111"/>
    </row>
    <row r="366" spans="1:22" ht="24" thickTop="1" thickBot="1" x14ac:dyDescent="0.25">
      <c r="A366" s="398">
        <f>A362+1</f>
        <v>88</v>
      </c>
      <c r="B366" s="22" t="s">
        <v>12</v>
      </c>
      <c r="C366" s="22" t="s">
        <v>11</v>
      </c>
      <c r="D366" s="22" t="s">
        <v>10</v>
      </c>
      <c r="E366" s="401" t="s">
        <v>9</v>
      </c>
      <c r="F366" s="401"/>
      <c r="G366" s="401" t="s">
        <v>8</v>
      </c>
      <c r="H366" s="402"/>
      <c r="I366" s="21"/>
      <c r="J366" s="20" t="s">
        <v>7</v>
      </c>
      <c r="K366" s="19"/>
      <c r="L366" s="19"/>
      <c r="M366" s="18"/>
      <c r="N366" s="110"/>
      <c r="V366" s="111"/>
    </row>
    <row r="367" spans="1:22" ht="13.5" thickBot="1" x14ac:dyDescent="0.25">
      <c r="A367" s="399"/>
      <c r="B367" s="16"/>
      <c r="C367" s="16"/>
      <c r="D367" s="113"/>
      <c r="E367" s="16"/>
      <c r="F367" s="16"/>
      <c r="G367" s="403"/>
      <c r="H367" s="404"/>
      <c r="I367" s="405"/>
      <c r="J367" s="15" t="s">
        <v>7</v>
      </c>
      <c r="K367" s="15"/>
      <c r="L367" s="15"/>
      <c r="M367" s="14"/>
      <c r="N367" s="110"/>
      <c r="V367" s="111">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110"/>
      <c r="V368" s="111"/>
    </row>
    <row r="369" spans="1:22" ht="13.5" thickBot="1" x14ac:dyDescent="0.25">
      <c r="A369" s="400"/>
      <c r="B369" s="25"/>
      <c r="C369" s="25"/>
      <c r="D369" s="8"/>
      <c r="E369" s="24" t="s">
        <v>1</v>
      </c>
      <c r="F369" s="23"/>
      <c r="G369" s="410"/>
      <c r="H369" s="411"/>
      <c r="I369" s="412"/>
      <c r="J369" s="11" t="s">
        <v>0</v>
      </c>
      <c r="K369" s="10"/>
      <c r="L369" s="10"/>
      <c r="M369" s="9"/>
      <c r="N369" s="110"/>
      <c r="V369" s="111"/>
    </row>
    <row r="370" spans="1:22" ht="24" thickTop="1" thickBot="1" x14ac:dyDescent="0.25">
      <c r="A370" s="398">
        <f>A366+1</f>
        <v>89</v>
      </c>
      <c r="B370" s="22" t="s">
        <v>12</v>
      </c>
      <c r="C370" s="22" t="s">
        <v>11</v>
      </c>
      <c r="D370" s="22" t="s">
        <v>10</v>
      </c>
      <c r="E370" s="401" t="s">
        <v>9</v>
      </c>
      <c r="F370" s="401"/>
      <c r="G370" s="401" t="s">
        <v>8</v>
      </c>
      <c r="H370" s="402"/>
      <c r="I370" s="21"/>
      <c r="J370" s="20" t="s">
        <v>7</v>
      </c>
      <c r="K370" s="19"/>
      <c r="L370" s="19"/>
      <c r="M370" s="18"/>
      <c r="N370" s="110"/>
      <c r="V370" s="111"/>
    </row>
    <row r="371" spans="1:22" ht="13.5" thickBot="1" x14ac:dyDescent="0.25">
      <c r="A371" s="399"/>
      <c r="B371" s="16"/>
      <c r="C371" s="16"/>
      <c r="D371" s="113"/>
      <c r="E371" s="16"/>
      <c r="F371" s="16"/>
      <c r="G371" s="403"/>
      <c r="H371" s="404"/>
      <c r="I371" s="405"/>
      <c r="J371" s="15" t="s">
        <v>7</v>
      </c>
      <c r="K371" s="15"/>
      <c r="L371" s="15"/>
      <c r="M371" s="14"/>
      <c r="N371" s="110"/>
      <c r="V371" s="111">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110"/>
      <c r="V372" s="111"/>
    </row>
    <row r="373" spans="1:22" ht="13.5" thickBot="1" x14ac:dyDescent="0.25">
      <c r="A373" s="400"/>
      <c r="B373" s="25"/>
      <c r="C373" s="25"/>
      <c r="D373" s="8"/>
      <c r="E373" s="24" t="s">
        <v>1</v>
      </c>
      <c r="F373" s="23"/>
      <c r="G373" s="410"/>
      <c r="H373" s="411"/>
      <c r="I373" s="412"/>
      <c r="J373" s="11" t="s">
        <v>0</v>
      </c>
      <c r="K373" s="10"/>
      <c r="L373" s="10"/>
      <c r="M373" s="9"/>
      <c r="N373" s="110"/>
      <c r="V373" s="111"/>
    </row>
    <row r="374" spans="1:22" ht="24" thickTop="1" thickBot="1" x14ac:dyDescent="0.25">
      <c r="A374" s="398">
        <f>A370+1</f>
        <v>90</v>
      </c>
      <c r="B374" s="22" t="s">
        <v>12</v>
      </c>
      <c r="C374" s="22" t="s">
        <v>11</v>
      </c>
      <c r="D374" s="22" t="s">
        <v>10</v>
      </c>
      <c r="E374" s="401" t="s">
        <v>9</v>
      </c>
      <c r="F374" s="401"/>
      <c r="G374" s="401" t="s">
        <v>8</v>
      </c>
      <c r="H374" s="402"/>
      <c r="I374" s="21"/>
      <c r="J374" s="20" t="s">
        <v>7</v>
      </c>
      <c r="K374" s="19"/>
      <c r="L374" s="19"/>
      <c r="M374" s="18"/>
      <c r="N374" s="110"/>
      <c r="V374" s="111"/>
    </row>
    <row r="375" spans="1:22" ht="13.5" thickBot="1" x14ac:dyDescent="0.25">
      <c r="A375" s="399"/>
      <c r="B375" s="16"/>
      <c r="C375" s="16"/>
      <c r="D375" s="113"/>
      <c r="E375" s="16"/>
      <c r="F375" s="16"/>
      <c r="G375" s="403"/>
      <c r="H375" s="404"/>
      <c r="I375" s="405"/>
      <c r="J375" s="15" t="s">
        <v>7</v>
      </c>
      <c r="K375" s="15"/>
      <c r="L375" s="15"/>
      <c r="M375" s="14"/>
      <c r="N375" s="110"/>
      <c r="V375" s="111">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110"/>
      <c r="V376" s="111"/>
    </row>
    <row r="377" spans="1:22" ht="13.5" thickBot="1" x14ac:dyDescent="0.25">
      <c r="A377" s="400"/>
      <c r="B377" s="25"/>
      <c r="C377" s="25"/>
      <c r="D377" s="8"/>
      <c r="E377" s="24" t="s">
        <v>1</v>
      </c>
      <c r="F377" s="23"/>
      <c r="G377" s="410"/>
      <c r="H377" s="411"/>
      <c r="I377" s="412"/>
      <c r="J377" s="11" t="s">
        <v>0</v>
      </c>
      <c r="K377" s="10"/>
      <c r="L377" s="10"/>
      <c r="M377" s="9"/>
      <c r="N377" s="110"/>
      <c r="V377" s="111"/>
    </row>
    <row r="378" spans="1:22" ht="24" thickTop="1" thickBot="1" x14ac:dyDescent="0.25">
      <c r="A378" s="398">
        <f>A374+1</f>
        <v>91</v>
      </c>
      <c r="B378" s="22" t="s">
        <v>12</v>
      </c>
      <c r="C378" s="22" t="s">
        <v>11</v>
      </c>
      <c r="D378" s="22" t="s">
        <v>10</v>
      </c>
      <c r="E378" s="401" t="s">
        <v>9</v>
      </c>
      <c r="F378" s="401"/>
      <c r="G378" s="401" t="s">
        <v>8</v>
      </c>
      <c r="H378" s="402"/>
      <c r="I378" s="21"/>
      <c r="J378" s="20" t="s">
        <v>7</v>
      </c>
      <c r="K378" s="19"/>
      <c r="L378" s="19"/>
      <c r="M378" s="18"/>
      <c r="N378" s="110"/>
      <c r="V378" s="111"/>
    </row>
    <row r="379" spans="1:22" ht="13.5" thickBot="1" x14ac:dyDescent="0.25">
      <c r="A379" s="399"/>
      <c r="B379" s="16"/>
      <c r="C379" s="16"/>
      <c r="D379" s="113"/>
      <c r="E379" s="16"/>
      <c r="F379" s="16"/>
      <c r="G379" s="403"/>
      <c r="H379" s="404"/>
      <c r="I379" s="405"/>
      <c r="J379" s="15" t="s">
        <v>7</v>
      </c>
      <c r="K379" s="15"/>
      <c r="L379" s="15"/>
      <c r="M379" s="14"/>
      <c r="N379" s="110"/>
      <c r="V379" s="111">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110"/>
      <c r="V380" s="111"/>
    </row>
    <row r="381" spans="1:22" ht="13.5" thickBot="1" x14ac:dyDescent="0.25">
      <c r="A381" s="400"/>
      <c r="B381" s="25"/>
      <c r="C381" s="25"/>
      <c r="D381" s="8"/>
      <c r="E381" s="24" t="s">
        <v>1</v>
      </c>
      <c r="F381" s="23"/>
      <c r="G381" s="410"/>
      <c r="H381" s="411"/>
      <c r="I381" s="412"/>
      <c r="J381" s="11" t="s">
        <v>0</v>
      </c>
      <c r="K381" s="10"/>
      <c r="L381" s="10"/>
      <c r="M381" s="9"/>
      <c r="N381" s="110"/>
      <c r="V381" s="111"/>
    </row>
    <row r="382" spans="1:22" ht="24" thickTop="1" thickBot="1" x14ac:dyDescent="0.25">
      <c r="A382" s="398">
        <f>A378+1</f>
        <v>92</v>
      </c>
      <c r="B382" s="22" t="s">
        <v>12</v>
      </c>
      <c r="C382" s="22" t="s">
        <v>11</v>
      </c>
      <c r="D382" s="22" t="s">
        <v>10</v>
      </c>
      <c r="E382" s="401" t="s">
        <v>9</v>
      </c>
      <c r="F382" s="401"/>
      <c r="G382" s="401" t="s">
        <v>8</v>
      </c>
      <c r="H382" s="402"/>
      <c r="I382" s="21"/>
      <c r="J382" s="20" t="s">
        <v>7</v>
      </c>
      <c r="K382" s="19"/>
      <c r="L382" s="19"/>
      <c r="M382" s="18"/>
      <c r="N382" s="110"/>
      <c r="V382" s="111"/>
    </row>
    <row r="383" spans="1:22" ht="13.5" thickBot="1" x14ac:dyDescent="0.25">
      <c r="A383" s="399"/>
      <c r="B383" s="16"/>
      <c r="C383" s="16"/>
      <c r="D383" s="113"/>
      <c r="E383" s="16"/>
      <c r="F383" s="16"/>
      <c r="G383" s="403"/>
      <c r="H383" s="404"/>
      <c r="I383" s="405"/>
      <c r="J383" s="15" t="s">
        <v>7</v>
      </c>
      <c r="K383" s="15"/>
      <c r="L383" s="15"/>
      <c r="M383" s="14"/>
      <c r="N383" s="110"/>
      <c r="V383" s="111">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110"/>
      <c r="V384" s="111"/>
    </row>
    <row r="385" spans="1:22" ht="13.5" thickBot="1" x14ac:dyDescent="0.25">
      <c r="A385" s="400"/>
      <c r="B385" s="25"/>
      <c r="C385" s="25"/>
      <c r="D385" s="8"/>
      <c r="E385" s="24" t="s">
        <v>1</v>
      </c>
      <c r="F385" s="23"/>
      <c r="G385" s="410"/>
      <c r="H385" s="411"/>
      <c r="I385" s="412"/>
      <c r="J385" s="11" t="s">
        <v>0</v>
      </c>
      <c r="K385" s="10"/>
      <c r="L385" s="10"/>
      <c r="M385" s="9"/>
      <c r="N385" s="110"/>
      <c r="V385" s="111"/>
    </row>
    <row r="386" spans="1:22" ht="24" thickTop="1" thickBot="1" x14ac:dyDescent="0.25">
      <c r="A386" s="398">
        <f>A382+1</f>
        <v>93</v>
      </c>
      <c r="B386" s="22" t="s">
        <v>12</v>
      </c>
      <c r="C386" s="22" t="s">
        <v>11</v>
      </c>
      <c r="D386" s="22" t="s">
        <v>10</v>
      </c>
      <c r="E386" s="401" t="s">
        <v>9</v>
      </c>
      <c r="F386" s="401"/>
      <c r="G386" s="401" t="s">
        <v>8</v>
      </c>
      <c r="H386" s="402"/>
      <c r="I386" s="21"/>
      <c r="J386" s="20" t="s">
        <v>7</v>
      </c>
      <c r="K386" s="19"/>
      <c r="L386" s="19"/>
      <c r="M386" s="18"/>
      <c r="N386" s="110"/>
      <c r="V386" s="111"/>
    </row>
    <row r="387" spans="1:22" ht="13.5" thickBot="1" x14ac:dyDescent="0.25">
      <c r="A387" s="399"/>
      <c r="B387" s="16"/>
      <c r="C387" s="16"/>
      <c r="D387" s="113"/>
      <c r="E387" s="16"/>
      <c r="F387" s="16"/>
      <c r="G387" s="403"/>
      <c r="H387" s="404"/>
      <c r="I387" s="405"/>
      <c r="J387" s="15" t="s">
        <v>7</v>
      </c>
      <c r="K387" s="15"/>
      <c r="L387" s="15"/>
      <c r="M387" s="14"/>
      <c r="N387" s="110"/>
      <c r="V387" s="111">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110"/>
      <c r="V388" s="111"/>
    </row>
    <row r="389" spans="1:22" ht="13.5" thickBot="1" x14ac:dyDescent="0.25">
      <c r="A389" s="400"/>
      <c r="B389" s="25"/>
      <c r="C389" s="25"/>
      <c r="D389" s="8"/>
      <c r="E389" s="24" t="s">
        <v>1</v>
      </c>
      <c r="F389" s="23"/>
      <c r="G389" s="410"/>
      <c r="H389" s="411"/>
      <c r="I389" s="412"/>
      <c r="J389" s="11" t="s">
        <v>0</v>
      </c>
      <c r="K389" s="10"/>
      <c r="L389" s="10"/>
      <c r="M389" s="9"/>
      <c r="N389" s="110"/>
      <c r="V389" s="111"/>
    </row>
    <row r="390" spans="1:22" ht="24" thickTop="1" thickBot="1" x14ac:dyDescent="0.25">
      <c r="A390" s="398">
        <f>A386+1</f>
        <v>94</v>
      </c>
      <c r="B390" s="22" t="s">
        <v>12</v>
      </c>
      <c r="C390" s="22" t="s">
        <v>11</v>
      </c>
      <c r="D390" s="22" t="s">
        <v>10</v>
      </c>
      <c r="E390" s="401" t="s">
        <v>9</v>
      </c>
      <c r="F390" s="401"/>
      <c r="G390" s="401" t="s">
        <v>8</v>
      </c>
      <c r="H390" s="402"/>
      <c r="I390" s="21"/>
      <c r="J390" s="20" t="s">
        <v>7</v>
      </c>
      <c r="K390" s="19"/>
      <c r="L390" s="19"/>
      <c r="M390" s="18"/>
      <c r="N390" s="110"/>
      <c r="V390" s="111"/>
    </row>
    <row r="391" spans="1:22" ht="13.5" thickBot="1" x14ac:dyDescent="0.25">
      <c r="A391" s="399"/>
      <c r="B391" s="16"/>
      <c r="C391" s="16"/>
      <c r="D391" s="113"/>
      <c r="E391" s="16"/>
      <c r="F391" s="16"/>
      <c r="G391" s="403"/>
      <c r="H391" s="404"/>
      <c r="I391" s="405"/>
      <c r="J391" s="15" t="s">
        <v>7</v>
      </c>
      <c r="K391" s="15"/>
      <c r="L391" s="15"/>
      <c r="M391" s="14"/>
      <c r="N391" s="110"/>
      <c r="V391" s="111">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110"/>
      <c r="V392" s="111"/>
    </row>
    <row r="393" spans="1:22" ht="13.5" thickBot="1" x14ac:dyDescent="0.25">
      <c r="A393" s="400"/>
      <c r="B393" s="25"/>
      <c r="C393" s="25"/>
      <c r="D393" s="8"/>
      <c r="E393" s="24" t="s">
        <v>1</v>
      </c>
      <c r="F393" s="23"/>
      <c r="G393" s="410"/>
      <c r="H393" s="411"/>
      <c r="I393" s="412"/>
      <c r="J393" s="11" t="s">
        <v>0</v>
      </c>
      <c r="K393" s="10"/>
      <c r="L393" s="10"/>
      <c r="M393" s="9"/>
      <c r="N393" s="110"/>
      <c r="V393" s="111"/>
    </row>
    <row r="394" spans="1:22" ht="24" thickTop="1" thickBot="1" x14ac:dyDescent="0.25">
      <c r="A394" s="398">
        <f>A390+1</f>
        <v>95</v>
      </c>
      <c r="B394" s="22" t="s">
        <v>12</v>
      </c>
      <c r="C394" s="22" t="s">
        <v>11</v>
      </c>
      <c r="D394" s="22" t="s">
        <v>10</v>
      </c>
      <c r="E394" s="401" t="s">
        <v>9</v>
      </c>
      <c r="F394" s="401"/>
      <c r="G394" s="401" t="s">
        <v>8</v>
      </c>
      <c r="H394" s="402"/>
      <c r="I394" s="21"/>
      <c r="J394" s="20" t="s">
        <v>7</v>
      </c>
      <c r="K394" s="19"/>
      <c r="L394" s="19"/>
      <c r="M394" s="18"/>
      <c r="N394" s="110"/>
      <c r="V394" s="111"/>
    </row>
    <row r="395" spans="1:22" ht="13.5" thickBot="1" x14ac:dyDescent="0.25">
      <c r="A395" s="399"/>
      <c r="B395" s="16"/>
      <c r="C395" s="16"/>
      <c r="D395" s="113"/>
      <c r="E395" s="16"/>
      <c r="F395" s="16"/>
      <c r="G395" s="403"/>
      <c r="H395" s="404"/>
      <c r="I395" s="405"/>
      <c r="J395" s="15" t="s">
        <v>7</v>
      </c>
      <c r="K395" s="15"/>
      <c r="L395" s="15"/>
      <c r="M395" s="14"/>
      <c r="N395" s="110"/>
      <c r="V395" s="111">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110"/>
      <c r="V396" s="111"/>
    </row>
    <row r="397" spans="1:22" ht="13.5" thickBot="1" x14ac:dyDescent="0.25">
      <c r="A397" s="400"/>
      <c r="B397" s="25"/>
      <c r="C397" s="25"/>
      <c r="D397" s="8"/>
      <c r="E397" s="24" t="s">
        <v>1</v>
      </c>
      <c r="F397" s="23"/>
      <c r="G397" s="410"/>
      <c r="H397" s="411"/>
      <c r="I397" s="412"/>
      <c r="J397" s="11" t="s">
        <v>0</v>
      </c>
      <c r="K397" s="10"/>
      <c r="L397" s="10"/>
      <c r="M397" s="9"/>
      <c r="N397" s="110"/>
      <c r="V397" s="111"/>
    </row>
    <row r="398" spans="1:22" ht="24" thickTop="1" thickBot="1" x14ac:dyDescent="0.25">
      <c r="A398" s="398">
        <f>A394+1</f>
        <v>96</v>
      </c>
      <c r="B398" s="22" t="s">
        <v>12</v>
      </c>
      <c r="C398" s="22" t="s">
        <v>11</v>
      </c>
      <c r="D398" s="22" t="s">
        <v>10</v>
      </c>
      <c r="E398" s="401" t="s">
        <v>9</v>
      </c>
      <c r="F398" s="401"/>
      <c r="G398" s="401" t="s">
        <v>8</v>
      </c>
      <c r="H398" s="402"/>
      <c r="I398" s="21"/>
      <c r="J398" s="20" t="s">
        <v>7</v>
      </c>
      <c r="K398" s="19"/>
      <c r="L398" s="19"/>
      <c r="M398" s="18"/>
      <c r="N398" s="110"/>
      <c r="V398" s="111"/>
    </row>
    <row r="399" spans="1:22" ht="13.5" thickBot="1" x14ac:dyDescent="0.25">
      <c r="A399" s="399"/>
      <c r="B399" s="16"/>
      <c r="C399" s="16"/>
      <c r="D399" s="113"/>
      <c r="E399" s="16"/>
      <c r="F399" s="16"/>
      <c r="G399" s="403"/>
      <c r="H399" s="404"/>
      <c r="I399" s="405"/>
      <c r="J399" s="15" t="s">
        <v>7</v>
      </c>
      <c r="K399" s="15"/>
      <c r="L399" s="15"/>
      <c r="M399" s="14"/>
      <c r="N399" s="110"/>
      <c r="V399" s="111">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110"/>
      <c r="V400" s="111"/>
    </row>
    <row r="401" spans="1:22" ht="13.5" thickBot="1" x14ac:dyDescent="0.25">
      <c r="A401" s="400"/>
      <c r="B401" s="25"/>
      <c r="C401" s="25"/>
      <c r="D401" s="8"/>
      <c r="E401" s="24" t="s">
        <v>1</v>
      </c>
      <c r="F401" s="23"/>
      <c r="G401" s="410"/>
      <c r="H401" s="411"/>
      <c r="I401" s="412"/>
      <c r="J401" s="11" t="s">
        <v>0</v>
      </c>
      <c r="K401" s="10"/>
      <c r="L401" s="10"/>
      <c r="M401" s="9"/>
      <c r="N401" s="110"/>
      <c r="V401" s="111"/>
    </row>
    <row r="402" spans="1:22" ht="24" thickTop="1" thickBot="1" x14ac:dyDescent="0.25">
      <c r="A402" s="398">
        <f>A398+1</f>
        <v>97</v>
      </c>
      <c r="B402" s="22" t="s">
        <v>12</v>
      </c>
      <c r="C402" s="22" t="s">
        <v>11</v>
      </c>
      <c r="D402" s="22" t="s">
        <v>10</v>
      </c>
      <c r="E402" s="401" t="s">
        <v>9</v>
      </c>
      <c r="F402" s="401"/>
      <c r="G402" s="401" t="s">
        <v>8</v>
      </c>
      <c r="H402" s="402"/>
      <c r="I402" s="21"/>
      <c r="J402" s="20" t="s">
        <v>7</v>
      </c>
      <c r="K402" s="19"/>
      <c r="L402" s="19"/>
      <c r="M402" s="18"/>
      <c r="N402" s="110"/>
      <c r="V402" s="111"/>
    </row>
    <row r="403" spans="1:22" ht="13.5" thickBot="1" x14ac:dyDescent="0.25">
      <c r="A403" s="399"/>
      <c r="B403" s="16"/>
      <c r="C403" s="16"/>
      <c r="D403" s="113"/>
      <c r="E403" s="16"/>
      <c r="F403" s="16"/>
      <c r="G403" s="403"/>
      <c r="H403" s="404"/>
      <c r="I403" s="405"/>
      <c r="J403" s="15" t="s">
        <v>7</v>
      </c>
      <c r="K403" s="15"/>
      <c r="L403" s="15"/>
      <c r="M403" s="14"/>
      <c r="N403" s="110"/>
      <c r="V403" s="111">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110"/>
      <c r="V404" s="111"/>
    </row>
    <row r="405" spans="1:22" ht="13.5" thickBot="1" x14ac:dyDescent="0.25">
      <c r="A405" s="400"/>
      <c r="B405" s="25"/>
      <c r="C405" s="25"/>
      <c r="D405" s="8"/>
      <c r="E405" s="24" t="s">
        <v>1</v>
      </c>
      <c r="F405" s="23"/>
      <c r="G405" s="410"/>
      <c r="H405" s="411"/>
      <c r="I405" s="412"/>
      <c r="J405" s="11" t="s">
        <v>0</v>
      </c>
      <c r="K405" s="10"/>
      <c r="L405" s="10"/>
      <c r="M405" s="9"/>
      <c r="N405" s="110"/>
      <c r="V405" s="111"/>
    </row>
    <row r="406" spans="1:22" ht="24" thickTop="1" thickBot="1" x14ac:dyDescent="0.25">
      <c r="A406" s="398">
        <f>A402+1</f>
        <v>98</v>
      </c>
      <c r="B406" s="22" t="s">
        <v>12</v>
      </c>
      <c r="C406" s="22" t="s">
        <v>11</v>
      </c>
      <c r="D406" s="22" t="s">
        <v>10</v>
      </c>
      <c r="E406" s="401" t="s">
        <v>9</v>
      </c>
      <c r="F406" s="401"/>
      <c r="G406" s="401" t="s">
        <v>8</v>
      </c>
      <c r="H406" s="402"/>
      <c r="I406" s="21"/>
      <c r="J406" s="20" t="s">
        <v>7</v>
      </c>
      <c r="K406" s="19"/>
      <c r="L406" s="19"/>
      <c r="M406" s="18"/>
      <c r="N406" s="110"/>
      <c r="V406" s="111"/>
    </row>
    <row r="407" spans="1:22" ht="13.5" thickBot="1" x14ac:dyDescent="0.25">
      <c r="A407" s="399"/>
      <c r="B407" s="16"/>
      <c r="C407" s="16"/>
      <c r="D407" s="113"/>
      <c r="E407" s="16"/>
      <c r="F407" s="16"/>
      <c r="G407" s="403"/>
      <c r="H407" s="404"/>
      <c r="I407" s="405"/>
      <c r="J407" s="15" t="s">
        <v>7</v>
      </c>
      <c r="K407" s="15"/>
      <c r="L407" s="15"/>
      <c r="M407" s="14"/>
      <c r="N407" s="110"/>
      <c r="V407" s="111">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110"/>
      <c r="V408" s="111"/>
    </row>
    <row r="409" spans="1:22" ht="13.5" thickBot="1" x14ac:dyDescent="0.25">
      <c r="A409" s="400"/>
      <c r="B409" s="25"/>
      <c r="C409" s="25"/>
      <c r="D409" s="8"/>
      <c r="E409" s="24" t="s">
        <v>1</v>
      </c>
      <c r="F409" s="23"/>
      <c r="G409" s="410"/>
      <c r="H409" s="411"/>
      <c r="I409" s="412"/>
      <c r="J409" s="11" t="s">
        <v>0</v>
      </c>
      <c r="K409" s="10"/>
      <c r="L409" s="10"/>
      <c r="M409" s="9"/>
      <c r="N409" s="110"/>
      <c r="V409" s="111"/>
    </row>
    <row r="410" spans="1:22" ht="24" thickTop="1" thickBot="1" x14ac:dyDescent="0.25">
      <c r="A410" s="398">
        <f>A406+1</f>
        <v>99</v>
      </c>
      <c r="B410" s="22" t="s">
        <v>12</v>
      </c>
      <c r="C410" s="22" t="s">
        <v>11</v>
      </c>
      <c r="D410" s="22" t="s">
        <v>10</v>
      </c>
      <c r="E410" s="401" t="s">
        <v>9</v>
      </c>
      <c r="F410" s="401"/>
      <c r="G410" s="401" t="s">
        <v>8</v>
      </c>
      <c r="H410" s="402"/>
      <c r="I410" s="21"/>
      <c r="J410" s="20" t="s">
        <v>7</v>
      </c>
      <c r="K410" s="19"/>
      <c r="L410" s="19"/>
      <c r="M410" s="18"/>
      <c r="N410" s="110"/>
      <c r="V410" s="111"/>
    </row>
    <row r="411" spans="1:22" ht="13.5" thickBot="1" x14ac:dyDescent="0.25">
      <c r="A411" s="399"/>
      <c r="B411" s="16"/>
      <c r="C411" s="16"/>
      <c r="D411" s="113"/>
      <c r="E411" s="16"/>
      <c r="F411" s="16"/>
      <c r="G411" s="403"/>
      <c r="H411" s="404"/>
      <c r="I411" s="405"/>
      <c r="J411" s="15" t="s">
        <v>7</v>
      </c>
      <c r="K411" s="15"/>
      <c r="L411" s="15"/>
      <c r="M411" s="14"/>
      <c r="N411" s="110"/>
      <c r="V411" s="111">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110"/>
      <c r="V412" s="111"/>
    </row>
    <row r="413" spans="1:22" ht="13.5" thickBot="1" x14ac:dyDescent="0.25">
      <c r="A413" s="400"/>
      <c r="B413" s="25"/>
      <c r="C413" s="25"/>
      <c r="D413" s="8"/>
      <c r="E413" s="24" t="s">
        <v>1</v>
      </c>
      <c r="F413" s="23"/>
      <c r="G413" s="410"/>
      <c r="H413" s="411"/>
      <c r="I413" s="412"/>
      <c r="J413" s="11" t="s">
        <v>0</v>
      </c>
      <c r="K413" s="10"/>
      <c r="L413" s="10"/>
      <c r="M413" s="9"/>
      <c r="N413" s="110"/>
      <c r="V413" s="111"/>
    </row>
    <row r="414" spans="1:22" ht="24" thickTop="1" thickBot="1" x14ac:dyDescent="0.25">
      <c r="A414" s="398">
        <f>A410+1</f>
        <v>100</v>
      </c>
      <c r="B414" s="22" t="s">
        <v>12</v>
      </c>
      <c r="C414" s="22" t="s">
        <v>11</v>
      </c>
      <c r="D414" s="22" t="s">
        <v>10</v>
      </c>
      <c r="E414" s="401" t="s">
        <v>9</v>
      </c>
      <c r="F414" s="401"/>
      <c r="G414" s="401" t="s">
        <v>8</v>
      </c>
      <c r="H414" s="402"/>
      <c r="I414" s="21"/>
      <c r="J414" s="20" t="s">
        <v>7</v>
      </c>
      <c r="K414" s="19"/>
      <c r="L414" s="19"/>
      <c r="M414" s="18"/>
      <c r="N414" s="110"/>
      <c r="V414" s="111"/>
    </row>
    <row r="415" spans="1:22" ht="13.5" thickBot="1" x14ac:dyDescent="0.25">
      <c r="A415" s="399"/>
      <c r="B415" s="16"/>
      <c r="C415" s="16"/>
      <c r="D415" s="113"/>
      <c r="E415" s="16"/>
      <c r="F415" s="16"/>
      <c r="G415" s="403"/>
      <c r="H415" s="404"/>
      <c r="I415" s="405"/>
      <c r="J415" s="15" t="s">
        <v>7</v>
      </c>
      <c r="K415" s="15"/>
      <c r="L415" s="15"/>
      <c r="M415" s="14"/>
      <c r="N415" s="110"/>
      <c r="V415" s="111">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110"/>
    </row>
    <row r="417" spans="1:17" ht="13.5" thickBot="1" x14ac:dyDescent="0.25">
      <c r="A417" s="400"/>
      <c r="B417" s="8"/>
      <c r="C417" s="8"/>
      <c r="D417" s="8"/>
      <c r="E417" s="7" t="s">
        <v>1</v>
      </c>
      <c r="F417" s="6"/>
      <c r="G417" s="410"/>
      <c r="H417" s="411"/>
      <c r="I417" s="412"/>
      <c r="J417" s="5" t="s">
        <v>0</v>
      </c>
      <c r="K417" s="4"/>
      <c r="L417" s="4"/>
      <c r="M417" s="3"/>
      <c r="N417" s="110"/>
    </row>
    <row r="418" spans="1:17" ht="13.5" thickTop="1" x14ac:dyDescent="0.2"/>
    <row r="419" spans="1:17" ht="13.5" thickBot="1" x14ac:dyDescent="0.25"/>
    <row r="420" spans="1:17" x14ac:dyDescent="0.2">
      <c r="P420" s="109" t="s">
        <v>69</v>
      </c>
      <c r="Q420" s="108"/>
    </row>
    <row r="421" spans="1:17" x14ac:dyDescent="0.2">
      <c r="P421" s="107"/>
      <c r="Q421" s="106"/>
    </row>
    <row r="422" spans="1:17" ht="36" x14ac:dyDescent="0.2">
      <c r="B422" s="105"/>
      <c r="P422" s="103" t="b">
        <v>0</v>
      </c>
      <c r="Q422" s="104" t="str">
        <f xml:space="preserve"> CONCATENATE("OCTOBER 1, ",$M$7-1,"- MARCH 31, ",$M$7)</f>
        <v>OCTOBER 1, 2018- MARCH 31, 2019</v>
      </c>
    </row>
    <row r="423" spans="1:17" ht="36" x14ac:dyDescent="0.2">
      <c r="B423" s="105"/>
      <c r="P423" s="103" t="b">
        <v>1</v>
      </c>
      <c r="Q423" s="104" t="str">
        <f xml:space="preserve"> CONCATENATE("APRIL 1 - SEPTEMBER 30, ",$M$7)</f>
        <v>APRIL 1 - SEPTEMBER 30, 2019</v>
      </c>
    </row>
    <row r="424" spans="1:17" x14ac:dyDescent="0.2">
      <c r="P424" s="103" t="b">
        <v>0</v>
      </c>
      <c r="Q424" s="102"/>
    </row>
    <row r="425" spans="1:17" ht="13.5" thickBot="1" x14ac:dyDescent="0.25">
      <c r="P425" s="101">
        <v>1</v>
      </c>
      <c r="Q425" s="100"/>
    </row>
  </sheetData>
  <sheetProtection password="C5B7" sheet="1" objects="1" scenarios="1"/>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E76:F76"/>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E296:F296"/>
    <mergeCell ref="A298:A301"/>
    <mergeCell ref="E298:F298"/>
    <mergeCell ref="E300:F300"/>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382:A385"/>
    <mergeCell ref="E382:F382"/>
    <mergeCell ref="E384:F384"/>
    <mergeCell ref="E344:F344"/>
    <mergeCell ref="A346:A349"/>
    <mergeCell ref="E346:F346"/>
    <mergeCell ref="E348:F348"/>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A342:A345"/>
    <mergeCell ref="E342:F342"/>
    <mergeCell ref="E356:F356"/>
    <mergeCell ref="A338:A341"/>
    <mergeCell ref="E338:F338"/>
    <mergeCell ref="E340:F340"/>
    <mergeCell ref="E368:F368"/>
    <mergeCell ref="A350:A353"/>
    <mergeCell ref="G333:I333"/>
    <mergeCell ref="G337:I337"/>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G67:I67"/>
    <mergeCell ref="G70:H70"/>
    <mergeCell ref="G64:I64"/>
    <mergeCell ref="G68:I68"/>
    <mergeCell ref="G74:H74"/>
    <mergeCell ref="G75:I75"/>
    <mergeCell ref="G15:I15"/>
    <mergeCell ref="G16:I16"/>
    <mergeCell ref="G17:I17"/>
    <mergeCell ref="G25:I25"/>
    <mergeCell ref="G61:I61"/>
    <mergeCell ref="G73:I73"/>
    <mergeCell ref="G29:I29"/>
    <mergeCell ref="G33:I33"/>
    <mergeCell ref="G37:I37"/>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50:H150"/>
    <mergeCell ref="G151:I151"/>
    <mergeCell ref="G154:H154"/>
    <mergeCell ref="G185:I185"/>
    <mergeCell ref="G189:I189"/>
    <mergeCell ref="G193:I193"/>
    <mergeCell ref="G197:I197"/>
    <mergeCell ref="G200:I200"/>
    <mergeCell ref="G198:H198"/>
    <mergeCell ref="G199:I199"/>
    <mergeCell ref="G187:I187"/>
    <mergeCell ref="G190:H190"/>
    <mergeCell ref="G191:I191"/>
    <mergeCell ref="G160:I160"/>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148:I148"/>
    <mergeCell ref="G142:H142"/>
    <mergeCell ref="G143:I143"/>
    <mergeCell ref="G146:H146"/>
    <mergeCell ref="G147:I147"/>
    <mergeCell ref="G141:I141"/>
    <mergeCell ref="G152:I152"/>
    <mergeCell ref="G201:I201"/>
    <mergeCell ref="G205:I205"/>
    <mergeCell ref="G209:I209"/>
    <mergeCell ref="G213:I213"/>
    <mergeCell ref="G217:I217"/>
    <mergeCell ref="G204:I204"/>
    <mergeCell ref="G208:I208"/>
    <mergeCell ref="G212:I212"/>
    <mergeCell ref="G216:I216"/>
    <mergeCell ref="G165:I165"/>
    <mergeCell ref="G169:I169"/>
    <mergeCell ref="G173:I173"/>
    <mergeCell ref="G177:I177"/>
    <mergeCell ref="G181:I181"/>
    <mergeCell ref="G153:I153"/>
    <mergeCell ref="G157:I157"/>
    <mergeCell ref="G161:I161"/>
    <mergeCell ref="G168:I168"/>
    <mergeCell ref="G172:I172"/>
    <mergeCell ref="G259:I259"/>
    <mergeCell ref="G262:H262"/>
    <mergeCell ref="G220:I220"/>
    <mergeCell ref="G202:H202"/>
    <mergeCell ref="G203:I203"/>
    <mergeCell ref="G206:H206"/>
    <mergeCell ref="G207:I207"/>
    <mergeCell ref="G210:H210"/>
    <mergeCell ref="G211:I211"/>
    <mergeCell ref="G257:I257"/>
    <mergeCell ref="G256:I256"/>
    <mergeCell ref="G254:H254"/>
    <mergeCell ref="G255:I255"/>
    <mergeCell ref="G253:I253"/>
    <mergeCell ref="G252:I252"/>
    <mergeCell ref="G239:I239"/>
    <mergeCell ref="G242:H242"/>
    <mergeCell ref="G243:I243"/>
    <mergeCell ref="G246:H246"/>
    <mergeCell ref="G247:I247"/>
    <mergeCell ref="G250:H250"/>
    <mergeCell ref="G251:I251"/>
    <mergeCell ref="G228:I228"/>
    <mergeCell ref="G232:I232"/>
    <mergeCell ref="G236:I236"/>
    <mergeCell ref="G235:I235"/>
    <mergeCell ref="G245:I245"/>
    <mergeCell ref="G249:I249"/>
    <mergeCell ref="G240:I240"/>
    <mergeCell ref="G244:I244"/>
    <mergeCell ref="G248:I248"/>
    <mergeCell ref="G238:H238"/>
    <mergeCell ref="G230:H230"/>
    <mergeCell ref="G231:I231"/>
    <mergeCell ref="G234:H234"/>
    <mergeCell ref="G229:I229"/>
    <mergeCell ref="G233:I233"/>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08:I308"/>
    <mergeCell ref="G312:I312"/>
    <mergeCell ref="G299:I299"/>
    <mergeCell ref="G355:I355"/>
    <mergeCell ref="G359:I359"/>
    <mergeCell ref="G362:H362"/>
    <mergeCell ref="G363:I363"/>
    <mergeCell ref="G366:H366"/>
    <mergeCell ref="G367:I367"/>
    <mergeCell ref="G370:H370"/>
    <mergeCell ref="G357:I357"/>
    <mergeCell ref="G361:I361"/>
    <mergeCell ref="G365:I365"/>
    <mergeCell ref="G369:I369"/>
    <mergeCell ref="G360:I360"/>
    <mergeCell ref="G364:I364"/>
    <mergeCell ref="G368:I368"/>
    <mergeCell ref="G358:H358"/>
    <mergeCell ref="G380:I380"/>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2:I52"/>
    <mergeCell ref="G56:I56"/>
    <mergeCell ref="G60:I60"/>
    <mergeCell ref="G50:H50"/>
    <mergeCell ref="G51:I51"/>
    <mergeCell ref="G54:H54"/>
    <mergeCell ref="G55:I55"/>
    <mergeCell ref="G49:I49"/>
    <mergeCell ref="G111:I111"/>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114:H114"/>
    <mergeCell ref="G115:I115"/>
    <mergeCell ref="G118:H118"/>
    <mergeCell ref="G119:I119"/>
    <mergeCell ref="G122:H122"/>
    <mergeCell ref="G123:I123"/>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38:H38"/>
    <mergeCell ref="G39:I39"/>
    <mergeCell ref="G42:H42"/>
    <mergeCell ref="G43:I43"/>
    <mergeCell ref="G46:H46"/>
    <mergeCell ref="G47:I47"/>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55:I155"/>
    <mergeCell ref="G158:H158"/>
    <mergeCell ref="G159:I159"/>
    <mergeCell ref="G156:I156"/>
    <mergeCell ref="G162:H162"/>
    <mergeCell ref="G163:I163"/>
    <mergeCell ref="G290:H290"/>
    <mergeCell ref="G291:I291"/>
    <mergeCell ref="G276:I276"/>
    <mergeCell ref="G280:I280"/>
    <mergeCell ref="G284:I284"/>
    <mergeCell ref="G288:I288"/>
    <mergeCell ref="G292:I292"/>
    <mergeCell ref="G296:I296"/>
    <mergeCell ref="G277:I277"/>
    <mergeCell ref="G281:I281"/>
    <mergeCell ref="G285:I285"/>
    <mergeCell ref="G194:H194"/>
    <mergeCell ref="G195:I195"/>
    <mergeCell ref="G166:H166"/>
    <mergeCell ref="G270:H270"/>
    <mergeCell ref="G271:I271"/>
    <mergeCell ref="G258:H258"/>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215:I215"/>
    <mergeCell ref="G218:H218"/>
    <mergeCell ref="G219:I219"/>
    <mergeCell ref="G222:H222"/>
    <mergeCell ref="G223:I22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12" sqref="P12"/>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1" customWidth="1"/>
  </cols>
  <sheetData>
    <row r="1" spans="1:19" customFormat="1" hidden="1" x14ac:dyDescent="0.2"/>
    <row r="2" spans="1:19" customFormat="1" x14ac:dyDescent="0.2">
      <c r="J2" s="687" t="s">
        <v>55</v>
      </c>
      <c r="K2" s="688"/>
      <c r="L2" s="688"/>
      <c r="M2" s="688"/>
      <c r="P2" s="690"/>
      <c r="Q2" s="690"/>
      <c r="R2" s="690"/>
      <c r="S2" s="690"/>
    </row>
    <row r="3" spans="1:19" customFormat="1" x14ac:dyDescent="0.2">
      <c r="J3" s="688"/>
      <c r="K3" s="688"/>
      <c r="L3" s="688"/>
      <c r="M3" s="688"/>
      <c r="P3" s="691"/>
      <c r="Q3" s="691"/>
      <c r="R3" s="691"/>
      <c r="S3" s="691"/>
    </row>
    <row r="4" spans="1:19" customFormat="1" ht="13.5" thickBot="1" x14ac:dyDescent="0.25">
      <c r="A4" s="45"/>
      <c r="B4" s="45"/>
      <c r="C4" s="45"/>
      <c r="D4" s="45"/>
      <c r="E4" s="45"/>
      <c r="F4" s="45"/>
      <c r="G4" s="45"/>
      <c r="H4" s="45"/>
      <c r="I4" s="45"/>
      <c r="J4" s="689"/>
      <c r="K4" s="689"/>
      <c r="L4" s="689"/>
      <c r="M4" s="689"/>
      <c r="P4" s="692"/>
      <c r="Q4" s="692"/>
      <c r="R4" s="692"/>
      <c r="S4" s="692"/>
    </row>
    <row r="5" spans="1:19" customFormat="1" ht="30" customHeight="1" thickTop="1" thickBot="1" x14ac:dyDescent="0.25">
      <c r="A5" s="693" t="str">
        <f>"1353 Travel Report for "&amp;B9&amp;", "&amp;B10&amp;" for the reporting period "&amp;"Oct 18 - March19"</f>
        <v>1353 Travel Report for Health and Human Services, HHSPB ACL Administration for Community Living  for the reporting period Oct 18 - March19</v>
      </c>
      <c r="B5" s="694"/>
      <c r="C5" s="694"/>
      <c r="D5" s="694"/>
      <c r="E5" s="694"/>
      <c r="F5" s="694"/>
      <c r="G5" s="694"/>
      <c r="H5" s="694"/>
      <c r="I5" s="694"/>
      <c r="J5" s="694"/>
      <c r="K5" s="694"/>
      <c r="L5" s="694"/>
      <c r="M5" s="694"/>
      <c r="N5" s="67"/>
      <c r="O5" s="45"/>
      <c r="Q5" s="66"/>
    </row>
    <row r="6" spans="1:19" customFormat="1" ht="13.5" customHeight="1" thickTop="1" x14ac:dyDescent="0.2">
      <c r="A6" s="695" t="s">
        <v>50</v>
      </c>
      <c r="B6" s="697" t="s">
        <v>49</v>
      </c>
      <c r="C6" s="698"/>
      <c r="D6" s="698"/>
      <c r="E6" s="698"/>
      <c r="F6" s="698"/>
      <c r="G6" s="698"/>
      <c r="H6" s="698"/>
      <c r="I6" s="698"/>
      <c r="J6" s="699"/>
      <c r="K6" s="65" t="s">
        <v>48</v>
      </c>
      <c r="L6" s="65" t="s">
        <v>47</v>
      </c>
      <c r="M6" s="65" t="s">
        <v>46</v>
      </c>
      <c r="N6" s="64"/>
      <c r="O6" s="45"/>
    </row>
    <row r="7" spans="1:19" customFormat="1" ht="20.25" customHeight="1" thickBot="1" x14ac:dyDescent="0.25">
      <c r="A7" s="695"/>
      <c r="B7" s="700"/>
      <c r="C7" s="701"/>
      <c r="D7" s="701"/>
      <c r="E7" s="701"/>
      <c r="F7" s="701"/>
      <c r="G7" s="701"/>
      <c r="H7" s="701"/>
      <c r="I7" s="701"/>
      <c r="J7" s="702"/>
      <c r="K7" s="68">
        <v>1</v>
      </c>
      <c r="L7" s="69">
        <v>1</v>
      </c>
      <c r="M7" s="61">
        <v>2019</v>
      </c>
      <c r="N7" s="60"/>
      <c r="O7" s="45"/>
    </row>
    <row r="8" spans="1:19" customFormat="1" ht="27.75" customHeight="1" thickTop="1" thickBot="1" x14ac:dyDescent="0.25">
      <c r="A8" s="695"/>
      <c r="B8" s="703" t="s">
        <v>45</v>
      </c>
      <c r="C8" s="704"/>
      <c r="D8" s="704"/>
      <c r="E8" s="704"/>
      <c r="F8" s="704"/>
      <c r="G8" s="705"/>
      <c r="H8" s="705"/>
      <c r="I8" s="705"/>
      <c r="J8" s="705"/>
      <c r="K8" s="705"/>
      <c r="L8" s="704"/>
      <c r="M8" s="704"/>
      <c r="N8" s="706"/>
      <c r="O8" s="45"/>
    </row>
    <row r="9" spans="1:19" customFormat="1" ht="18" customHeight="1" thickTop="1" x14ac:dyDescent="0.25">
      <c r="A9" s="695"/>
      <c r="B9" s="707" t="s">
        <v>44</v>
      </c>
      <c r="C9" s="685"/>
      <c r="D9" s="685"/>
      <c r="E9" s="685"/>
      <c r="F9" s="685"/>
      <c r="G9" s="708" t="s">
        <v>16</v>
      </c>
      <c r="H9" s="456" t="s">
        <v>56</v>
      </c>
      <c r="I9" s="459"/>
      <c r="J9" s="462" t="s">
        <v>57</v>
      </c>
      <c r="K9" s="681" t="s">
        <v>16</v>
      </c>
      <c r="L9" s="468" t="s">
        <v>40</v>
      </c>
      <c r="M9" s="469"/>
      <c r="N9" s="59"/>
      <c r="O9" s="55"/>
      <c r="P9" s="45"/>
    </row>
    <row r="10" spans="1:19" customFormat="1" ht="15.75" customHeight="1" x14ac:dyDescent="0.2">
      <c r="A10" s="695"/>
      <c r="B10" s="684" t="s">
        <v>270</v>
      </c>
      <c r="C10" s="685"/>
      <c r="D10" s="685"/>
      <c r="E10" s="685"/>
      <c r="F10" s="686"/>
      <c r="G10" s="709"/>
      <c r="H10" s="457"/>
      <c r="I10" s="460"/>
      <c r="J10" s="463"/>
      <c r="K10" s="682"/>
      <c r="L10" s="470"/>
      <c r="M10" s="469"/>
      <c r="N10" s="59"/>
      <c r="O10" s="55"/>
      <c r="P10" s="45"/>
    </row>
    <row r="11" spans="1:19" customFormat="1" ht="13.5" thickBot="1" x14ac:dyDescent="0.25">
      <c r="A11" s="695"/>
      <c r="B11" s="58" t="s">
        <v>39</v>
      </c>
      <c r="C11" s="70" t="s">
        <v>58</v>
      </c>
      <c r="D11" s="476" t="s">
        <v>59</v>
      </c>
      <c r="E11" s="477"/>
      <c r="F11" s="478"/>
      <c r="G11" s="710"/>
      <c r="H11" s="458"/>
      <c r="I11" s="461"/>
      <c r="J11" s="464"/>
      <c r="K11" s="683"/>
      <c r="L11" s="471"/>
      <c r="M11" s="472"/>
      <c r="N11" s="56"/>
      <c r="O11" s="55"/>
      <c r="P11" s="45"/>
    </row>
    <row r="12" spans="1:19" customFormat="1" ht="13.5" thickTop="1" x14ac:dyDescent="0.2">
      <c r="A12" s="695"/>
      <c r="B12" s="440" t="s">
        <v>38</v>
      </c>
      <c r="C12" s="442" t="s">
        <v>37</v>
      </c>
      <c r="D12" s="444" t="s">
        <v>36</v>
      </c>
      <c r="E12" s="446" t="s">
        <v>35</v>
      </c>
      <c r="F12" s="447"/>
      <c r="G12" s="450" t="s">
        <v>8</v>
      </c>
      <c r="H12" s="451"/>
      <c r="I12" s="452"/>
      <c r="J12" s="442" t="s">
        <v>34</v>
      </c>
      <c r="K12" s="503" t="s">
        <v>33</v>
      </c>
      <c r="L12" s="505" t="s">
        <v>32</v>
      </c>
      <c r="M12" s="444" t="s">
        <v>31</v>
      </c>
      <c r="N12" s="39"/>
      <c r="O12" s="45"/>
    </row>
    <row r="13" spans="1:19" customFormat="1" ht="34.5" customHeight="1" thickBot="1" x14ac:dyDescent="0.25">
      <c r="A13" s="696"/>
      <c r="B13" s="441"/>
      <c r="C13" s="443"/>
      <c r="D13" s="445"/>
      <c r="E13" s="448"/>
      <c r="F13" s="449"/>
      <c r="G13" s="453"/>
      <c r="H13" s="454"/>
      <c r="I13" s="455"/>
      <c r="J13" s="713"/>
      <c r="K13" s="711"/>
      <c r="L13" s="712"/>
      <c r="M13" s="713"/>
      <c r="N13" s="54"/>
      <c r="O13" s="45"/>
    </row>
    <row r="14" spans="1:19" customFormat="1" ht="24" thickTop="1" thickBot="1" x14ac:dyDescent="0.25">
      <c r="A14" s="429" t="s">
        <v>30</v>
      </c>
      <c r="B14" s="71" t="s">
        <v>12</v>
      </c>
      <c r="C14" s="71" t="s">
        <v>11</v>
      </c>
      <c r="D14" s="71" t="s">
        <v>10</v>
      </c>
      <c r="E14" s="432" t="s">
        <v>9</v>
      </c>
      <c r="F14" s="432"/>
      <c r="G14" s="401" t="s">
        <v>8</v>
      </c>
      <c r="H14" s="402"/>
      <c r="I14" s="21"/>
      <c r="J14" s="73"/>
      <c r="K14" s="73"/>
      <c r="L14" s="73"/>
      <c r="M14" s="73"/>
      <c r="N14" s="2"/>
    </row>
    <row r="15" spans="1:19" customFormat="1" ht="13.5" thickBot="1" x14ac:dyDescent="0.25">
      <c r="A15" s="430"/>
      <c r="B15" s="74"/>
      <c r="C15" s="74"/>
      <c r="D15" s="75"/>
      <c r="E15" s="76"/>
      <c r="F15" s="77"/>
      <c r="G15" s="678"/>
      <c r="H15" s="679"/>
      <c r="I15" s="680"/>
      <c r="J15" s="78"/>
      <c r="K15" s="79"/>
      <c r="L15" s="80"/>
      <c r="M15" s="81"/>
      <c r="N15" s="2"/>
      <c r="O15" s="45"/>
    </row>
    <row r="16" spans="1:19" customFormat="1" ht="23.25" thickBot="1" x14ac:dyDescent="0.25">
      <c r="A16" s="430"/>
      <c r="B16" s="82" t="s">
        <v>6</v>
      </c>
      <c r="C16" s="82" t="s">
        <v>5</v>
      </c>
      <c r="D16" s="82" t="s">
        <v>4</v>
      </c>
      <c r="E16" s="436" t="s">
        <v>3</v>
      </c>
      <c r="F16" s="436"/>
      <c r="G16" s="437"/>
      <c r="H16" s="438"/>
      <c r="I16" s="439"/>
      <c r="J16" s="84"/>
      <c r="K16" s="80"/>
      <c r="L16" s="85"/>
      <c r="M16" s="86"/>
      <c r="N16" s="39"/>
    </row>
    <row r="17" spans="1:22" ht="13.5" thickBot="1" x14ac:dyDescent="0.25">
      <c r="A17" s="431"/>
      <c r="B17" s="87"/>
      <c r="C17" s="87"/>
      <c r="D17" s="75"/>
      <c r="E17" s="88" t="s">
        <v>1</v>
      </c>
      <c r="F17" s="77"/>
      <c r="G17" s="673"/>
      <c r="H17" s="674"/>
      <c r="I17" s="675"/>
      <c r="J17" s="89"/>
      <c r="K17" s="90"/>
      <c r="L17" s="90"/>
      <c r="M17" s="91"/>
      <c r="N17" s="2"/>
      <c r="V17"/>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2"/>
      <c r="V18" s="31"/>
    </row>
    <row r="19" spans="1:22" x14ac:dyDescent="0.2">
      <c r="A19" s="676"/>
      <c r="B19" s="16"/>
      <c r="C19" s="16"/>
      <c r="D19" s="17"/>
      <c r="E19" s="16"/>
      <c r="F19" s="16"/>
      <c r="G19" s="670"/>
      <c r="H19" s="671"/>
      <c r="I19" s="672"/>
      <c r="J19" s="15" t="s">
        <v>7</v>
      </c>
      <c r="K19" s="15"/>
      <c r="L19" s="15"/>
      <c r="M19" s="14"/>
      <c r="N19" s="2"/>
      <c r="V19" s="30"/>
    </row>
    <row r="20" spans="1:22" ht="22.5" x14ac:dyDescent="0.2">
      <c r="A20" s="676"/>
      <c r="B20" s="12" t="s">
        <v>6</v>
      </c>
      <c r="C20" s="12" t="s">
        <v>5</v>
      </c>
      <c r="D20" s="12" t="s">
        <v>4</v>
      </c>
      <c r="E20" s="406" t="s">
        <v>3</v>
      </c>
      <c r="F20" s="406"/>
      <c r="G20" s="407"/>
      <c r="H20" s="408"/>
      <c r="I20" s="409"/>
      <c r="J20" s="11" t="s">
        <v>2</v>
      </c>
      <c r="K20" s="10"/>
      <c r="L20" s="10"/>
      <c r="M20" s="9"/>
      <c r="N20" s="2"/>
      <c r="V20" s="13"/>
    </row>
    <row r="21" spans="1:22" ht="13.5" thickBot="1" x14ac:dyDescent="0.25">
      <c r="A21" s="677"/>
      <c r="B21" s="25"/>
      <c r="C21" s="25"/>
      <c r="D21" s="8"/>
      <c r="E21" s="24" t="s">
        <v>1</v>
      </c>
      <c r="F21" s="23"/>
      <c r="G21" s="426"/>
      <c r="H21" s="427"/>
      <c r="I21" s="428"/>
      <c r="J21" s="11" t="s">
        <v>0</v>
      </c>
      <c r="K21" s="10"/>
      <c r="L21" s="10"/>
      <c r="M21" s="9"/>
      <c r="N21" s="2"/>
      <c r="V21" s="13"/>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2"/>
      <c r="V22" s="13"/>
    </row>
    <row r="23" spans="1:22" ht="13.5" thickBot="1" x14ac:dyDescent="0.25">
      <c r="A23" s="399"/>
      <c r="B23" s="16"/>
      <c r="C23" s="16"/>
      <c r="D23" s="17"/>
      <c r="E23" s="16"/>
      <c r="F23" s="16"/>
      <c r="G23" s="670"/>
      <c r="H23" s="671"/>
      <c r="I23" s="672"/>
      <c r="J23" s="15" t="s">
        <v>7</v>
      </c>
      <c r="K23" s="15"/>
      <c r="L23" s="15"/>
      <c r="M23" s="14"/>
      <c r="N23" s="2"/>
      <c r="V23" s="13"/>
    </row>
    <row r="24" spans="1:22" ht="23.25" thickBot="1" x14ac:dyDescent="0.25">
      <c r="A24" s="399"/>
      <c r="B24" s="12" t="s">
        <v>6</v>
      </c>
      <c r="C24" s="12" t="s">
        <v>5</v>
      </c>
      <c r="D24" s="12" t="s">
        <v>4</v>
      </c>
      <c r="E24" s="406" t="s">
        <v>3</v>
      </c>
      <c r="F24" s="406"/>
      <c r="G24" s="407"/>
      <c r="H24" s="408"/>
      <c r="I24" s="409"/>
      <c r="J24" s="11" t="s">
        <v>2</v>
      </c>
      <c r="K24" s="10"/>
      <c r="L24" s="10"/>
      <c r="M24" s="9"/>
      <c r="N24" s="2"/>
      <c r="V24" s="13"/>
    </row>
    <row r="25" spans="1:22" ht="13.5" thickBot="1" x14ac:dyDescent="0.25">
      <c r="A25" s="400"/>
      <c r="B25" s="25"/>
      <c r="C25" s="25"/>
      <c r="D25" s="8"/>
      <c r="E25" s="24" t="s">
        <v>1</v>
      </c>
      <c r="F25" s="23"/>
      <c r="G25" s="673"/>
      <c r="H25" s="674"/>
      <c r="I25" s="675"/>
      <c r="J25" s="11" t="s">
        <v>0</v>
      </c>
      <c r="K25" s="10"/>
      <c r="L25" s="10"/>
      <c r="M25" s="9"/>
      <c r="N25" s="2"/>
      <c r="V25" s="13"/>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2"/>
      <c r="V26" s="13"/>
    </row>
    <row r="27" spans="1:22" ht="13.5" thickBot="1" x14ac:dyDescent="0.25">
      <c r="A27" s="399"/>
      <c r="B27" s="16"/>
      <c r="C27" s="16"/>
      <c r="D27" s="17"/>
      <c r="E27" s="16"/>
      <c r="F27" s="16"/>
      <c r="G27" s="670"/>
      <c r="H27" s="671"/>
      <c r="I27" s="672"/>
      <c r="J27" s="15" t="s">
        <v>7</v>
      </c>
      <c r="K27" s="15"/>
      <c r="L27" s="15"/>
      <c r="M27" s="14"/>
      <c r="N27" s="2"/>
      <c r="V27" s="13"/>
    </row>
    <row r="28" spans="1:22" ht="23.25" thickBot="1" x14ac:dyDescent="0.25">
      <c r="A28" s="399"/>
      <c r="B28" s="12" t="s">
        <v>6</v>
      </c>
      <c r="C28" s="12" t="s">
        <v>5</v>
      </c>
      <c r="D28" s="12" t="s">
        <v>4</v>
      </c>
      <c r="E28" s="406" t="s">
        <v>3</v>
      </c>
      <c r="F28" s="406"/>
      <c r="G28" s="407"/>
      <c r="H28" s="408"/>
      <c r="I28" s="409"/>
      <c r="J28" s="11" t="s">
        <v>2</v>
      </c>
      <c r="K28" s="10"/>
      <c r="L28" s="10"/>
      <c r="M28" s="9"/>
      <c r="N28" s="2"/>
      <c r="V28" s="13"/>
    </row>
    <row r="29" spans="1:22" ht="13.5" thickBot="1" x14ac:dyDescent="0.25">
      <c r="A29" s="400"/>
      <c r="B29" s="25"/>
      <c r="C29" s="25"/>
      <c r="D29" s="8"/>
      <c r="E29" s="24" t="s">
        <v>1</v>
      </c>
      <c r="F29" s="23"/>
      <c r="G29" s="673"/>
      <c r="H29" s="674"/>
      <c r="I29" s="675"/>
      <c r="J29" s="11" t="s">
        <v>0</v>
      </c>
      <c r="K29" s="10"/>
      <c r="L29" s="10"/>
      <c r="M29" s="9"/>
      <c r="N29" s="2"/>
      <c r="V29" s="13"/>
    </row>
    <row r="30" spans="1:22" ht="24" thickTop="1" thickBot="1" x14ac:dyDescent="0.25">
      <c r="A30" s="398">
        <f t="shared" ref="A30" si="0">A26+1</f>
        <v>4</v>
      </c>
      <c r="B30" s="22" t="s">
        <v>12</v>
      </c>
      <c r="C30" s="22" t="s">
        <v>11</v>
      </c>
      <c r="D30" s="22" t="s">
        <v>10</v>
      </c>
      <c r="E30" s="401" t="s">
        <v>9</v>
      </c>
      <c r="F30" s="401"/>
      <c r="G30" s="401" t="s">
        <v>8</v>
      </c>
      <c r="H30" s="402"/>
      <c r="I30" s="21"/>
      <c r="J30" s="20" t="s">
        <v>7</v>
      </c>
      <c r="K30" s="19"/>
      <c r="L30" s="19"/>
      <c r="M30" s="18"/>
      <c r="N30" s="2"/>
      <c r="V30" s="13"/>
    </row>
    <row r="31" spans="1:22" ht="13.5" thickBot="1" x14ac:dyDescent="0.25">
      <c r="A31" s="399"/>
      <c r="B31" s="16"/>
      <c r="C31" s="16"/>
      <c r="D31" s="17"/>
      <c r="E31" s="16"/>
      <c r="F31" s="16"/>
      <c r="G31" s="670"/>
      <c r="H31" s="671"/>
      <c r="I31" s="672"/>
      <c r="J31" s="15" t="s">
        <v>7</v>
      </c>
      <c r="K31" s="15"/>
      <c r="L31" s="15"/>
      <c r="M31" s="14"/>
      <c r="N31" s="2"/>
      <c r="V31" s="13"/>
    </row>
    <row r="32" spans="1:22" ht="23.25" thickBot="1" x14ac:dyDescent="0.25">
      <c r="A32" s="399"/>
      <c r="B32" s="12" t="s">
        <v>6</v>
      </c>
      <c r="C32" s="12" t="s">
        <v>5</v>
      </c>
      <c r="D32" s="12" t="s">
        <v>4</v>
      </c>
      <c r="E32" s="406" t="s">
        <v>3</v>
      </c>
      <c r="F32" s="406"/>
      <c r="G32" s="407"/>
      <c r="H32" s="408"/>
      <c r="I32" s="409"/>
      <c r="J32" s="11" t="s">
        <v>2</v>
      </c>
      <c r="K32" s="10"/>
      <c r="L32" s="10"/>
      <c r="M32" s="9"/>
      <c r="N32" s="2"/>
      <c r="V32" s="13"/>
    </row>
    <row r="33" spans="1:22" ht="13.5" thickBot="1" x14ac:dyDescent="0.25">
      <c r="A33" s="400"/>
      <c r="B33" s="25"/>
      <c r="C33" s="25"/>
      <c r="D33" s="8"/>
      <c r="E33" s="24" t="s">
        <v>1</v>
      </c>
      <c r="F33" s="23"/>
      <c r="G33" s="673"/>
      <c r="H33" s="674"/>
      <c r="I33" s="675"/>
      <c r="J33" s="11" t="s">
        <v>0</v>
      </c>
      <c r="K33" s="10"/>
      <c r="L33" s="10"/>
      <c r="M33" s="9"/>
      <c r="N33" s="2"/>
      <c r="V33" s="13"/>
    </row>
    <row r="34" spans="1:22" ht="24" thickTop="1" thickBot="1" x14ac:dyDescent="0.25">
      <c r="A34" s="398">
        <f t="shared" ref="A34" si="1">A30+1</f>
        <v>5</v>
      </c>
      <c r="B34" s="22" t="s">
        <v>12</v>
      </c>
      <c r="C34" s="22" t="s">
        <v>11</v>
      </c>
      <c r="D34" s="22" t="s">
        <v>10</v>
      </c>
      <c r="E34" s="401" t="s">
        <v>9</v>
      </c>
      <c r="F34" s="401"/>
      <c r="G34" s="401" t="s">
        <v>8</v>
      </c>
      <c r="H34" s="402"/>
      <c r="I34" s="21"/>
      <c r="J34" s="20" t="s">
        <v>7</v>
      </c>
      <c r="K34" s="19"/>
      <c r="L34" s="19"/>
      <c r="M34" s="18"/>
      <c r="N34" s="2"/>
      <c r="V34" s="13"/>
    </row>
    <row r="35" spans="1:22" ht="13.5" thickBot="1" x14ac:dyDescent="0.25">
      <c r="A35" s="399"/>
      <c r="B35" s="16"/>
      <c r="C35" s="16"/>
      <c r="D35" s="17"/>
      <c r="E35" s="16"/>
      <c r="F35" s="16"/>
      <c r="G35" s="670"/>
      <c r="H35" s="671"/>
      <c r="I35" s="672"/>
      <c r="J35" s="15" t="s">
        <v>7</v>
      </c>
      <c r="K35" s="15"/>
      <c r="L35" s="15"/>
      <c r="M35" s="14"/>
      <c r="N35" s="2"/>
      <c r="V35" s="13"/>
    </row>
    <row r="36" spans="1:22" ht="23.25" thickBot="1" x14ac:dyDescent="0.25">
      <c r="A36" s="399"/>
      <c r="B36" s="12" t="s">
        <v>6</v>
      </c>
      <c r="C36" s="12" t="s">
        <v>5</v>
      </c>
      <c r="D36" s="12" t="s">
        <v>4</v>
      </c>
      <c r="E36" s="406" t="s">
        <v>3</v>
      </c>
      <c r="F36" s="406"/>
      <c r="G36" s="407"/>
      <c r="H36" s="408"/>
      <c r="I36" s="409"/>
      <c r="J36" s="11" t="s">
        <v>2</v>
      </c>
      <c r="K36" s="10"/>
      <c r="L36" s="10"/>
      <c r="M36" s="9"/>
      <c r="N36" s="2"/>
      <c r="V36" s="13"/>
    </row>
    <row r="37" spans="1:22" ht="13.5" thickBot="1" x14ac:dyDescent="0.25">
      <c r="A37" s="400"/>
      <c r="B37" s="25"/>
      <c r="C37" s="25"/>
      <c r="D37" s="8"/>
      <c r="E37" s="24" t="s">
        <v>1</v>
      </c>
      <c r="F37" s="23"/>
      <c r="G37" s="673"/>
      <c r="H37" s="674"/>
      <c r="I37" s="675"/>
      <c r="J37" s="11" t="s">
        <v>0</v>
      </c>
      <c r="K37" s="10"/>
      <c r="L37" s="10"/>
      <c r="M37" s="9"/>
      <c r="N37" s="2"/>
      <c r="V37" s="13"/>
    </row>
    <row r="38" spans="1:22" ht="24" thickTop="1" thickBot="1" x14ac:dyDescent="0.25">
      <c r="A38" s="398">
        <f t="shared" ref="A38" si="2">A34+1</f>
        <v>6</v>
      </c>
      <c r="B38" s="22" t="s">
        <v>12</v>
      </c>
      <c r="C38" s="22" t="s">
        <v>11</v>
      </c>
      <c r="D38" s="22" t="s">
        <v>10</v>
      </c>
      <c r="E38" s="401" t="s">
        <v>9</v>
      </c>
      <c r="F38" s="401"/>
      <c r="G38" s="401" t="s">
        <v>8</v>
      </c>
      <c r="H38" s="402"/>
      <c r="I38" s="21"/>
      <c r="J38" s="20" t="s">
        <v>7</v>
      </c>
      <c r="K38" s="19"/>
      <c r="L38" s="19"/>
      <c r="M38" s="18"/>
      <c r="N38" s="2"/>
      <c r="V38" s="13"/>
    </row>
    <row r="39" spans="1:22" ht="13.5" thickBot="1" x14ac:dyDescent="0.25">
      <c r="A39" s="399"/>
      <c r="B39" s="16"/>
      <c r="C39" s="16"/>
      <c r="D39" s="17"/>
      <c r="E39" s="16"/>
      <c r="F39" s="16"/>
      <c r="G39" s="670"/>
      <c r="H39" s="671"/>
      <c r="I39" s="672"/>
      <c r="J39" s="15" t="s">
        <v>7</v>
      </c>
      <c r="K39" s="15"/>
      <c r="L39" s="15"/>
      <c r="M39" s="14"/>
      <c r="N39" s="2"/>
      <c r="V39" s="13"/>
    </row>
    <row r="40" spans="1:22" ht="23.25" thickBot="1" x14ac:dyDescent="0.25">
      <c r="A40" s="399"/>
      <c r="B40" s="12" t="s">
        <v>6</v>
      </c>
      <c r="C40" s="12" t="s">
        <v>5</v>
      </c>
      <c r="D40" s="12" t="s">
        <v>4</v>
      </c>
      <c r="E40" s="406" t="s">
        <v>3</v>
      </c>
      <c r="F40" s="406"/>
      <c r="G40" s="407"/>
      <c r="H40" s="408"/>
      <c r="I40" s="409"/>
      <c r="J40" s="11" t="s">
        <v>2</v>
      </c>
      <c r="K40" s="10"/>
      <c r="L40" s="10"/>
      <c r="M40" s="9"/>
      <c r="N40" s="2"/>
      <c r="V40" s="13"/>
    </row>
    <row r="41" spans="1:22" ht="13.5" thickBot="1" x14ac:dyDescent="0.25">
      <c r="A41" s="400"/>
      <c r="B41" s="25"/>
      <c r="C41" s="25"/>
      <c r="D41" s="8"/>
      <c r="E41" s="24" t="s">
        <v>1</v>
      </c>
      <c r="F41" s="23"/>
      <c r="G41" s="673"/>
      <c r="H41" s="674"/>
      <c r="I41" s="675"/>
      <c r="J41" s="11" t="s">
        <v>0</v>
      </c>
      <c r="K41" s="10"/>
      <c r="L41" s="10"/>
      <c r="M41" s="9"/>
      <c r="N41" s="2"/>
      <c r="V41" s="13"/>
    </row>
    <row r="42" spans="1:22" ht="24" thickTop="1" thickBot="1" x14ac:dyDescent="0.25">
      <c r="A42" s="398">
        <f t="shared" ref="A42" si="3">A38+1</f>
        <v>7</v>
      </c>
      <c r="B42" s="22" t="s">
        <v>12</v>
      </c>
      <c r="C42" s="22" t="s">
        <v>11</v>
      </c>
      <c r="D42" s="22" t="s">
        <v>10</v>
      </c>
      <c r="E42" s="401" t="s">
        <v>9</v>
      </c>
      <c r="F42" s="401"/>
      <c r="G42" s="401" t="s">
        <v>8</v>
      </c>
      <c r="H42" s="402"/>
      <c r="I42" s="21"/>
      <c r="J42" s="20" t="s">
        <v>7</v>
      </c>
      <c r="K42" s="19"/>
      <c r="L42" s="19"/>
      <c r="M42" s="18"/>
      <c r="N42" s="2"/>
      <c r="V42" s="13"/>
    </row>
    <row r="43" spans="1:22" ht="13.5" thickBot="1" x14ac:dyDescent="0.25">
      <c r="A43" s="399"/>
      <c r="B43" s="16"/>
      <c r="C43" s="16"/>
      <c r="D43" s="17"/>
      <c r="E43" s="16"/>
      <c r="F43" s="16"/>
      <c r="G43" s="670"/>
      <c r="H43" s="671"/>
      <c r="I43" s="672"/>
      <c r="J43" s="15" t="s">
        <v>7</v>
      </c>
      <c r="K43" s="15"/>
      <c r="L43" s="15"/>
      <c r="M43" s="14"/>
      <c r="N43" s="2"/>
      <c r="V43" s="13"/>
    </row>
    <row r="44" spans="1:22" ht="23.25" thickBot="1" x14ac:dyDescent="0.25">
      <c r="A44" s="399"/>
      <c r="B44" s="12" t="s">
        <v>6</v>
      </c>
      <c r="C44" s="12" t="s">
        <v>5</v>
      </c>
      <c r="D44" s="12" t="s">
        <v>4</v>
      </c>
      <c r="E44" s="406" t="s">
        <v>3</v>
      </c>
      <c r="F44" s="406"/>
      <c r="G44" s="407"/>
      <c r="H44" s="408"/>
      <c r="I44" s="409"/>
      <c r="J44" s="11" t="s">
        <v>2</v>
      </c>
      <c r="K44" s="10"/>
      <c r="L44" s="10"/>
      <c r="M44" s="9"/>
      <c r="N44" s="2"/>
      <c r="V44" s="13"/>
    </row>
    <row r="45" spans="1:22" ht="13.5" thickBot="1" x14ac:dyDescent="0.25">
      <c r="A45" s="400"/>
      <c r="B45" s="25"/>
      <c r="C45" s="25"/>
      <c r="D45" s="8"/>
      <c r="E45" s="24" t="s">
        <v>1</v>
      </c>
      <c r="F45" s="23"/>
      <c r="G45" s="673"/>
      <c r="H45" s="674"/>
      <c r="I45" s="675"/>
      <c r="J45" s="11" t="s">
        <v>0</v>
      </c>
      <c r="K45" s="10"/>
      <c r="L45" s="10"/>
      <c r="M45" s="9"/>
      <c r="N45" s="2"/>
      <c r="V45" s="13"/>
    </row>
    <row r="46" spans="1:22" ht="24" thickTop="1" thickBot="1" x14ac:dyDescent="0.25">
      <c r="A46" s="398">
        <f t="shared" ref="A46" si="4">A42+1</f>
        <v>8</v>
      </c>
      <c r="B46" s="22" t="s">
        <v>12</v>
      </c>
      <c r="C46" s="22" t="s">
        <v>11</v>
      </c>
      <c r="D46" s="22" t="s">
        <v>10</v>
      </c>
      <c r="E46" s="401" t="s">
        <v>9</v>
      </c>
      <c r="F46" s="401"/>
      <c r="G46" s="401" t="s">
        <v>8</v>
      </c>
      <c r="H46" s="402"/>
      <c r="I46" s="21"/>
      <c r="J46" s="20" t="s">
        <v>7</v>
      </c>
      <c r="K46" s="19"/>
      <c r="L46" s="19"/>
      <c r="M46" s="18"/>
      <c r="N46" s="2"/>
      <c r="V46" s="13"/>
    </row>
    <row r="47" spans="1:22" ht="13.5" thickBot="1" x14ac:dyDescent="0.25">
      <c r="A47" s="399"/>
      <c r="B47" s="16"/>
      <c r="C47" s="16"/>
      <c r="D47" s="17"/>
      <c r="E47" s="16"/>
      <c r="F47" s="16"/>
      <c r="G47" s="670"/>
      <c r="H47" s="671"/>
      <c r="I47" s="672"/>
      <c r="J47" s="15" t="s">
        <v>7</v>
      </c>
      <c r="K47" s="15"/>
      <c r="L47" s="15"/>
      <c r="M47" s="14"/>
      <c r="N47" s="2"/>
      <c r="V47" s="13"/>
    </row>
    <row r="48" spans="1:22" ht="23.25" thickBot="1" x14ac:dyDescent="0.25">
      <c r="A48" s="399"/>
      <c r="B48" s="12" t="s">
        <v>6</v>
      </c>
      <c r="C48" s="12" t="s">
        <v>5</v>
      </c>
      <c r="D48" s="12" t="s">
        <v>4</v>
      </c>
      <c r="E48" s="406" t="s">
        <v>3</v>
      </c>
      <c r="F48" s="406"/>
      <c r="G48" s="407"/>
      <c r="H48" s="408"/>
      <c r="I48" s="409"/>
      <c r="J48" s="11" t="s">
        <v>2</v>
      </c>
      <c r="K48" s="10"/>
      <c r="L48" s="10"/>
      <c r="M48" s="9"/>
      <c r="N48" s="2"/>
      <c r="V48" s="13"/>
    </row>
    <row r="49" spans="1:22" ht="13.5" thickBot="1" x14ac:dyDescent="0.25">
      <c r="A49" s="400"/>
      <c r="B49" s="25"/>
      <c r="C49" s="25"/>
      <c r="D49" s="8"/>
      <c r="E49" s="24" t="s">
        <v>1</v>
      </c>
      <c r="F49" s="23"/>
      <c r="G49" s="673"/>
      <c r="H49" s="674"/>
      <c r="I49" s="675"/>
      <c r="J49" s="11" t="s">
        <v>0</v>
      </c>
      <c r="K49" s="10"/>
      <c r="L49" s="10"/>
      <c r="M49" s="9"/>
      <c r="N49" s="2"/>
      <c r="V49" s="13"/>
    </row>
    <row r="50" spans="1:22" ht="24" thickTop="1" thickBot="1" x14ac:dyDescent="0.25">
      <c r="A50" s="398">
        <f t="shared" ref="A50" si="5">A46+1</f>
        <v>9</v>
      </c>
      <c r="B50" s="22" t="s">
        <v>12</v>
      </c>
      <c r="C50" s="22" t="s">
        <v>11</v>
      </c>
      <c r="D50" s="22" t="s">
        <v>10</v>
      </c>
      <c r="E50" s="401" t="s">
        <v>9</v>
      </c>
      <c r="F50" s="401"/>
      <c r="G50" s="401" t="s">
        <v>8</v>
      </c>
      <c r="H50" s="402"/>
      <c r="I50" s="21"/>
      <c r="J50" s="20" t="s">
        <v>7</v>
      </c>
      <c r="K50" s="19"/>
      <c r="L50" s="19"/>
      <c r="M50" s="18"/>
      <c r="N50" s="2"/>
      <c r="V50" s="13"/>
    </row>
    <row r="51" spans="1:22" ht="13.5" thickBot="1" x14ac:dyDescent="0.25">
      <c r="A51" s="399"/>
      <c r="B51" s="16"/>
      <c r="C51" s="16"/>
      <c r="D51" s="17"/>
      <c r="E51" s="16"/>
      <c r="F51" s="16"/>
      <c r="G51" s="670"/>
      <c r="H51" s="671"/>
      <c r="I51" s="672"/>
      <c r="J51" s="15" t="s">
        <v>7</v>
      </c>
      <c r="K51" s="15"/>
      <c r="L51" s="15"/>
      <c r="M51" s="14"/>
      <c r="N51" s="2"/>
      <c r="V51" s="13"/>
    </row>
    <row r="52" spans="1:22" ht="23.25" thickBot="1" x14ac:dyDescent="0.25">
      <c r="A52" s="399"/>
      <c r="B52" s="12" t="s">
        <v>6</v>
      </c>
      <c r="C52" s="12" t="s">
        <v>5</v>
      </c>
      <c r="D52" s="12" t="s">
        <v>4</v>
      </c>
      <c r="E52" s="406" t="s">
        <v>3</v>
      </c>
      <c r="F52" s="406"/>
      <c r="G52" s="407"/>
      <c r="H52" s="408"/>
      <c r="I52" s="409"/>
      <c r="J52" s="11" t="s">
        <v>2</v>
      </c>
      <c r="K52" s="10"/>
      <c r="L52" s="10"/>
      <c r="M52" s="9"/>
      <c r="N52" s="2"/>
      <c r="V52" s="13"/>
    </row>
    <row r="53" spans="1:22" ht="13.5" thickBot="1" x14ac:dyDescent="0.25">
      <c r="A53" s="400"/>
      <c r="B53" s="25"/>
      <c r="C53" s="25"/>
      <c r="D53" s="8"/>
      <c r="E53" s="24" t="s">
        <v>1</v>
      </c>
      <c r="F53" s="23"/>
      <c r="G53" s="673"/>
      <c r="H53" s="674"/>
      <c r="I53" s="675"/>
      <c r="J53" s="11" t="s">
        <v>0</v>
      </c>
      <c r="K53" s="10"/>
      <c r="L53" s="10"/>
      <c r="M53" s="9"/>
      <c r="N53" s="2"/>
      <c r="V53" s="13"/>
    </row>
    <row r="54" spans="1:22" ht="24" thickTop="1" thickBot="1" x14ac:dyDescent="0.25">
      <c r="A54" s="398">
        <f t="shared" ref="A54" si="6">A50+1</f>
        <v>10</v>
      </c>
      <c r="B54" s="22" t="s">
        <v>12</v>
      </c>
      <c r="C54" s="22" t="s">
        <v>11</v>
      </c>
      <c r="D54" s="22" t="s">
        <v>10</v>
      </c>
      <c r="E54" s="401" t="s">
        <v>9</v>
      </c>
      <c r="F54" s="401"/>
      <c r="G54" s="401" t="s">
        <v>8</v>
      </c>
      <c r="H54" s="402"/>
      <c r="I54" s="21"/>
      <c r="J54" s="20" t="s">
        <v>7</v>
      </c>
      <c r="K54" s="19"/>
      <c r="L54" s="19"/>
      <c r="M54" s="18"/>
      <c r="N54" s="2"/>
      <c r="V54" s="13"/>
    </row>
    <row r="55" spans="1:22" ht="13.5" thickBot="1" x14ac:dyDescent="0.25">
      <c r="A55" s="399"/>
      <c r="B55" s="16"/>
      <c r="C55" s="16"/>
      <c r="D55" s="17"/>
      <c r="E55" s="16"/>
      <c r="F55" s="16"/>
      <c r="G55" s="670"/>
      <c r="H55" s="671"/>
      <c r="I55" s="672"/>
      <c r="J55" s="15" t="s">
        <v>7</v>
      </c>
      <c r="K55" s="15"/>
      <c r="L55" s="15"/>
      <c r="M55" s="14"/>
      <c r="N55" s="2"/>
      <c r="P55" s="27"/>
      <c r="V55" s="13"/>
    </row>
    <row r="56" spans="1:22" ht="23.25" thickBot="1" x14ac:dyDescent="0.25">
      <c r="A56" s="399"/>
      <c r="B56" s="12" t="s">
        <v>6</v>
      </c>
      <c r="C56" s="12" t="s">
        <v>5</v>
      </c>
      <c r="D56" s="12" t="s">
        <v>4</v>
      </c>
      <c r="E56" s="406" t="s">
        <v>3</v>
      </c>
      <c r="F56" s="406"/>
      <c r="G56" s="407"/>
      <c r="H56" s="408"/>
      <c r="I56" s="409"/>
      <c r="J56" s="11" t="s">
        <v>2</v>
      </c>
      <c r="K56" s="10"/>
      <c r="L56" s="10"/>
      <c r="M56" s="9"/>
      <c r="N56" s="2"/>
      <c r="V56" s="13"/>
    </row>
    <row r="57" spans="1:22" s="27" customFormat="1" ht="13.5" thickBot="1" x14ac:dyDescent="0.25">
      <c r="A57" s="400"/>
      <c r="B57" s="25"/>
      <c r="C57" s="25"/>
      <c r="D57" s="8"/>
      <c r="E57" s="24" t="s">
        <v>1</v>
      </c>
      <c r="F57" s="23"/>
      <c r="G57" s="673"/>
      <c r="H57" s="674"/>
      <c r="I57" s="675"/>
      <c r="J57" s="11" t="s">
        <v>0</v>
      </c>
      <c r="K57" s="10"/>
      <c r="L57" s="10"/>
      <c r="M57" s="9"/>
      <c r="N57" s="28"/>
      <c r="P57"/>
      <c r="Q57"/>
      <c r="V57" s="13"/>
    </row>
    <row r="58" spans="1:22" ht="24" thickTop="1" thickBot="1" x14ac:dyDescent="0.25">
      <c r="A58" s="398">
        <f t="shared" ref="A58" si="7">A54+1</f>
        <v>11</v>
      </c>
      <c r="B58" s="22" t="s">
        <v>12</v>
      </c>
      <c r="C58" s="22" t="s">
        <v>11</v>
      </c>
      <c r="D58" s="22" t="s">
        <v>10</v>
      </c>
      <c r="E58" s="401" t="s">
        <v>9</v>
      </c>
      <c r="F58" s="401"/>
      <c r="G58" s="401" t="s">
        <v>8</v>
      </c>
      <c r="H58" s="402"/>
      <c r="I58" s="21"/>
      <c r="J58" s="20" t="s">
        <v>7</v>
      </c>
      <c r="K58" s="19"/>
      <c r="L58" s="19"/>
      <c r="M58" s="18"/>
      <c r="N58" s="2"/>
      <c r="V58" s="13"/>
    </row>
    <row r="59" spans="1:22" ht="13.5" thickBot="1" x14ac:dyDescent="0.25">
      <c r="A59" s="399"/>
      <c r="B59" s="16"/>
      <c r="C59" s="16"/>
      <c r="D59" s="17"/>
      <c r="E59" s="16"/>
      <c r="F59" s="16"/>
      <c r="G59" s="670"/>
      <c r="H59" s="671"/>
      <c r="I59" s="672"/>
      <c r="J59" s="15" t="s">
        <v>7</v>
      </c>
      <c r="K59" s="15"/>
      <c r="L59" s="15"/>
      <c r="M59" s="14"/>
      <c r="N59" s="2"/>
      <c r="V59" s="13"/>
    </row>
    <row r="60" spans="1:22" ht="23.25" thickBot="1" x14ac:dyDescent="0.25">
      <c r="A60" s="399"/>
      <c r="B60" s="12" t="s">
        <v>6</v>
      </c>
      <c r="C60" s="12" t="s">
        <v>5</v>
      </c>
      <c r="D60" s="12" t="s">
        <v>4</v>
      </c>
      <c r="E60" s="406" t="s">
        <v>3</v>
      </c>
      <c r="F60" s="406"/>
      <c r="G60" s="407"/>
      <c r="H60" s="408"/>
      <c r="I60" s="409"/>
      <c r="J60" s="11" t="s">
        <v>2</v>
      </c>
      <c r="K60" s="10"/>
      <c r="L60" s="10"/>
      <c r="M60" s="9"/>
      <c r="N60" s="2"/>
      <c r="V60" s="13"/>
    </row>
    <row r="61" spans="1:22" ht="13.5" thickBot="1" x14ac:dyDescent="0.25">
      <c r="A61" s="400"/>
      <c r="B61" s="25"/>
      <c r="C61" s="25"/>
      <c r="D61" s="8"/>
      <c r="E61" s="24" t="s">
        <v>1</v>
      </c>
      <c r="F61" s="23"/>
      <c r="G61" s="673"/>
      <c r="H61" s="674"/>
      <c r="I61" s="675"/>
      <c r="J61" s="11" t="s">
        <v>0</v>
      </c>
      <c r="K61" s="10"/>
      <c r="L61" s="10"/>
      <c r="M61" s="9"/>
      <c r="N61" s="2"/>
      <c r="V61" s="13"/>
    </row>
    <row r="62" spans="1:22" ht="24" thickTop="1" thickBot="1" x14ac:dyDescent="0.25">
      <c r="A62" s="398">
        <f t="shared" ref="A62" si="8">A58+1</f>
        <v>12</v>
      </c>
      <c r="B62" s="22" t="s">
        <v>12</v>
      </c>
      <c r="C62" s="22" t="s">
        <v>11</v>
      </c>
      <c r="D62" s="22" t="s">
        <v>10</v>
      </c>
      <c r="E62" s="401" t="s">
        <v>9</v>
      </c>
      <c r="F62" s="401"/>
      <c r="G62" s="401" t="s">
        <v>8</v>
      </c>
      <c r="H62" s="402"/>
      <c r="I62" s="21"/>
      <c r="J62" s="20" t="s">
        <v>7</v>
      </c>
      <c r="K62" s="19"/>
      <c r="L62" s="19"/>
      <c r="M62" s="18"/>
      <c r="N62" s="2"/>
      <c r="V62" s="13"/>
    </row>
    <row r="63" spans="1:22" ht="13.5" thickBot="1" x14ac:dyDescent="0.25">
      <c r="A63" s="399"/>
      <c r="B63" s="16"/>
      <c r="C63" s="16"/>
      <c r="D63" s="17"/>
      <c r="E63" s="16"/>
      <c r="F63" s="16"/>
      <c r="G63" s="670"/>
      <c r="H63" s="671"/>
      <c r="I63" s="672"/>
      <c r="J63" s="15" t="s">
        <v>7</v>
      </c>
      <c r="K63" s="15"/>
      <c r="L63" s="15"/>
      <c r="M63" s="14"/>
      <c r="N63" s="2"/>
      <c r="V63" s="13"/>
    </row>
    <row r="64" spans="1:22" ht="23.25" thickBot="1" x14ac:dyDescent="0.25">
      <c r="A64" s="399"/>
      <c r="B64" s="12" t="s">
        <v>6</v>
      </c>
      <c r="C64" s="12" t="s">
        <v>5</v>
      </c>
      <c r="D64" s="12" t="s">
        <v>4</v>
      </c>
      <c r="E64" s="406" t="s">
        <v>3</v>
      </c>
      <c r="F64" s="406"/>
      <c r="G64" s="407"/>
      <c r="H64" s="408"/>
      <c r="I64" s="409"/>
      <c r="J64" s="11" t="s">
        <v>2</v>
      </c>
      <c r="K64" s="10"/>
      <c r="L64" s="10"/>
      <c r="M64" s="9"/>
      <c r="N64" s="2"/>
      <c r="V64" s="13"/>
    </row>
    <row r="65" spans="1:22" ht="13.5" thickBot="1" x14ac:dyDescent="0.25">
      <c r="A65" s="400"/>
      <c r="B65" s="25"/>
      <c r="C65" s="25"/>
      <c r="D65" s="8"/>
      <c r="E65" s="24" t="s">
        <v>1</v>
      </c>
      <c r="F65" s="23"/>
      <c r="G65" s="673"/>
      <c r="H65" s="674"/>
      <c r="I65" s="675"/>
      <c r="J65" s="11" t="s">
        <v>0</v>
      </c>
      <c r="K65" s="10"/>
      <c r="L65" s="10"/>
      <c r="M65" s="9"/>
      <c r="N65" s="2"/>
      <c r="V65" s="13"/>
    </row>
    <row r="66" spans="1:22" ht="24" thickTop="1" thickBot="1" x14ac:dyDescent="0.25">
      <c r="A66" s="398">
        <f t="shared" ref="A66" si="9">A62+1</f>
        <v>13</v>
      </c>
      <c r="B66" s="22" t="s">
        <v>12</v>
      </c>
      <c r="C66" s="22" t="s">
        <v>11</v>
      </c>
      <c r="D66" s="22" t="s">
        <v>10</v>
      </c>
      <c r="E66" s="401" t="s">
        <v>9</v>
      </c>
      <c r="F66" s="401"/>
      <c r="G66" s="401" t="s">
        <v>8</v>
      </c>
      <c r="H66" s="402"/>
      <c r="I66" s="21"/>
      <c r="J66" s="20" t="s">
        <v>7</v>
      </c>
      <c r="K66" s="19"/>
      <c r="L66" s="19"/>
      <c r="M66" s="18"/>
      <c r="N66" s="2"/>
      <c r="V66" s="13"/>
    </row>
    <row r="67" spans="1:22" ht="13.5" thickBot="1" x14ac:dyDescent="0.25">
      <c r="A67" s="399"/>
      <c r="B67" s="16"/>
      <c r="C67" s="16"/>
      <c r="D67" s="17"/>
      <c r="E67" s="16"/>
      <c r="F67" s="16"/>
      <c r="G67" s="670"/>
      <c r="H67" s="671"/>
      <c r="I67" s="672"/>
      <c r="J67" s="15" t="s">
        <v>7</v>
      </c>
      <c r="K67" s="15"/>
      <c r="L67" s="15"/>
      <c r="M67" s="14"/>
      <c r="N67" s="2"/>
      <c r="V67" s="13"/>
    </row>
    <row r="68" spans="1:22" ht="23.25" thickBot="1" x14ac:dyDescent="0.25">
      <c r="A68" s="399"/>
      <c r="B68" s="12" t="s">
        <v>6</v>
      </c>
      <c r="C68" s="12" t="s">
        <v>5</v>
      </c>
      <c r="D68" s="12" t="s">
        <v>4</v>
      </c>
      <c r="E68" s="406" t="s">
        <v>3</v>
      </c>
      <c r="F68" s="406"/>
      <c r="G68" s="407"/>
      <c r="H68" s="408"/>
      <c r="I68" s="409"/>
      <c r="J68" s="11" t="s">
        <v>2</v>
      </c>
      <c r="K68" s="10"/>
      <c r="L68" s="10"/>
      <c r="M68" s="9"/>
      <c r="N68" s="2"/>
      <c r="V68" s="13"/>
    </row>
    <row r="69" spans="1:22" ht="13.5" thickBot="1" x14ac:dyDescent="0.25">
      <c r="A69" s="400"/>
      <c r="B69" s="25"/>
      <c r="C69" s="25"/>
      <c r="D69" s="8"/>
      <c r="E69" s="24" t="s">
        <v>1</v>
      </c>
      <c r="F69" s="23"/>
      <c r="G69" s="673"/>
      <c r="H69" s="674"/>
      <c r="I69" s="675"/>
      <c r="J69" s="11" t="s">
        <v>0</v>
      </c>
      <c r="K69" s="10"/>
      <c r="L69" s="10"/>
      <c r="M69" s="9"/>
      <c r="N69" s="2"/>
      <c r="V69" s="13"/>
    </row>
    <row r="70" spans="1:22" ht="24" thickTop="1" thickBot="1" x14ac:dyDescent="0.25">
      <c r="A70" s="398">
        <f t="shared" ref="A70" si="10">A66+1</f>
        <v>14</v>
      </c>
      <c r="B70" s="22" t="s">
        <v>12</v>
      </c>
      <c r="C70" s="22" t="s">
        <v>11</v>
      </c>
      <c r="D70" s="22" t="s">
        <v>10</v>
      </c>
      <c r="E70" s="401" t="s">
        <v>9</v>
      </c>
      <c r="F70" s="401"/>
      <c r="G70" s="401" t="s">
        <v>8</v>
      </c>
      <c r="H70" s="402"/>
      <c r="I70" s="21"/>
      <c r="J70" s="20" t="s">
        <v>7</v>
      </c>
      <c r="K70" s="19"/>
      <c r="L70" s="19"/>
      <c r="M70" s="18"/>
      <c r="N70" s="2"/>
      <c r="V70" s="13"/>
    </row>
    <row r="71" spans="1:22" ht="13.5" thickBot="1" x14ac:dyDescent="0.25">
      <c r="A71" s="399"/>
      <c r="B71" s="16"/>
      <c r="C71" s="16"/>
      <c r="D71" s="17"/>
      <c r="E71" s="16"/>
      <c r="F71" s="16"/>
      <c r="G71" s="670"/>
      <c r="H71" s="671"/>
      <c r="I71" s="672"/>
      <c r="J71" s="15" t="s">
        <v>7</v>
      </c>
      <c r="K71" s="15"/>
      <c r="L71" s="15"/>
      <c r="M71" s="14"/>
      <c r="N71" s="2"/>
      <c r="V71" s="26"/>
    </row>
    <row r="72" spans="1:22" ht="23.25" thickBot="1" x14ac:dyDescent="0.25">
      <c r="A72" s="399"/>
      <c r="B72" s="12" t="s">
        <v>6</v>
      </c>
      <c r="C72" s="12" t="s">
        <v>5</v>
      </c>
      <c r="D72" s="12" t="s">
        <v>4</v>
      </c>
      <c r="E72" s="406" t="s">
        <v>3</v>
      </c>
      <c r="F72" s="406"/>
      <c r="G72" s="407"/>
      <c r="H72" s="408"/>
      <c r="I72" s="409"/>
      <c r="J72" s="11" t="s">
        <v>2</v>
      </c>
      <c r="K72" s="10"/>
      <c r="L72" s="10"/>
      <c r="M72" s="9"/>
      <c r="N72" s="2"/>
      <c r="V72" s="13"/>
    </row>
    <row r="73" spans="1:22" ht="13.5" thickBot="1" x14ac:dyDescent="0.25">
      <c r="A73" s="400"/>
      <c r="B73" s="25"/>
      <c r="C73" s="25"/>
      <c r="D73" s="8"/>
      <c r="E73" s="24" t="s">
        <v>1</v>
      </c>
      <c r="F73" s="23"/>
      <c r="G73" s="673"/>
      <c r="H73" s="674"/>
      <c r="I73" s="675"/>
      <c r="J73" s="11" t="s">
        <v>0</v>
      </c>
      <c r="K73" s="10"/>
      <c r="L73" s="10"/>
      <c r="M73" s="9"/>
      <c r="N73" s="2"/>
      <c r="V73" s="13"/>
    </row>
    <row r="74" spans="1:22" ht="24" thickTop="1" thickBot="1" x14ac:dyDescent="0.25">
      <c r="A74" s="398">
        <f t="shared" ref="A74" si="11">A70+1</f>
        <v>15</v>
      </c>
      <c r="B74" s="22" t="s">
        <v>12</v>
      </c>
      <c r="C74" s="22" t="s">
        <v>11</v>
      </c>
      <c r="D74" s="22" t="s">
        <v>10</v>
      </c>
      <c r="E74" s="401" t="s">
        <v>9</v>
      </c>
      <c r="F74" s="401"/>
      <c r="G74" s="401" t="s">
        <v>8</v>
      </c>
      <c r="H74" s="402"/>
      <c r="I74" s="21"/>
      <c r="J74" s="20" t="s">
        <v>7</v>
      </c>
      <c r="K74" s="19"/>
      <c r="L74" s="19"/>
      <c r="M74" s="18"/>
      <c r="N74" s="2"/>
      <c r="V74" s="13"/>
    </row>
    <row r="75" spans="1:22" ht="13.5" thickBot="1" x14ac:dyDescent="0.25">
      <c r="A75" s="399"/>
      <c r="B75" s="16"/>
      <c r="C75" s="16"/>
      <c r="D75" s="17"/>
      <c r="E75" s="16"/>
      <c r="F75" s="16"/>
      <c r="G75" s="670"/>
      <c r="H75" s="671"/>
      <c r="I75" s="672"/>
      <c r="J75" s="15" t="s">
        <v>7</v>
      </c>
      <c r="K75" s="15"/>
      <c r="L75" s="15"/>
      <c r="M75" s="14"/>
      <c r="N75" s="2"/>
      <c r="V75" s="13"/>
    </row>
    <row r="76" spans="1:22" ht="23.25" thickBot="1" x14ac:dyDescent="0.25">
      <c r="A76" s="399"/>
      <c r="B76" s="12" t="s">
        <v>6</v>
      </c>
      <c r="C76" s="12" t="s">
        <v>5</v>
      </c>
      <c r="D76" s="12" t="s">
        <v>4</v>
      </c>
      <c r="E76" s="406" t="s">
        <v>3</v>
      </c>
      <c r="F76" s="406"/>
      <c r="G76" s="407"/>
      <c r="H76" s="408"/>
      <c r="I76" s="409"/>
      <c r="J76" s="11" t="s">
        <v>2</v>
      </c>
      <c r="K76" s="10"/>
      <c r="L76" s="10"/>
      <c r="M76" s="9"/>
      <c r="N76" s="2"/>
      <c r="V76" s="13"/>
    </row>
    <row r="77" spans="1:22" ht="13.5" thickBot="1" x14ac:dyDescent="0.25">
      <c r="A77" s="400"/>
      <c r="B77" s="25"/>
      <c r="C77" s="25"/>
      <c r="D77" s="8"/>
      <c r="E77" s="24" t="s">
        <v>1</v>
      </c>
      <c r="F77" s="23"/>
      <c r="G77" s="673"/>
      <c r="H77" s="674"/>
      <c r="I77" s="675"/>
      <c r="J77" s="11" t="s">
        <v>0</v>
      </c>
      <c r="K77" s="10"/>
      <c r="L77" s="10"/>
      <c r="M77" s="9"/>
      <c r="N77" s="2"/>
      <c r="V77" s="13"/>
    </row>
    <row r="78" spans="1:22" ht="24" thickTop="1" thickBot="1" x14ac:dyDescent="0.25">
      <c r="A78" s="398">
        <f t="shared" ref="A78" si="12">A74+1</f>
        <v>16</v>
      </c>
      <c r="B78" s="22" t="s">
        <v>12</v>
      </c>
      <c r="C78" s="22" t="s">
        <v>11</v>
      </c>
      <c r="D78" s="22" t="s">
        <v>10</v>
      </c>
      <c r="E78" s="401" t="s">
        <v>9</v>
      </c>
      <c r="F78" s="401"/>
      <c r="G78" s="401" t="s">
        <v>8</v>
      </c>
      <c r="H78" s="402"/>
      <c r="I78" s="21"/>
      <c r="J78" s="20" t="s">
        <v>7</v>
      </c>
      <c r="K78" s="19"/>
      <c r="L78" s="19"/>
      <c r="M78" s="18"/>
      <c r="N78" s="2"/>
      <c r="V78" s="13"/>
    </row>
    <row r="79" spans="1:22" ht="13.5" thickBot="1" x14ac:dyDescent="0.25">
      <c r="A79" s="399"/>
      <c r="B79" s="16"/>
      <c r="C79" s="16"/>
      <c r="D79" s="17"/>
      <c r="E79" s="16"/>
      <c r="F79" s="16"/>
      <c r="G79" s="670"/>
      <c r="H79" s="671"/>
      <c r="I79" s="672"/>
      <c r="J79" s="15" t="s">
        <v>7</v>
      </c>
      <c r="K79" s="15"/>
      <c r="L79" s="15"/>
      <c r="M79" s="14"/>
      <c r="N79" s="2"/>
      <c r="V79" s="13"/>
    </row>
    <row r="80" spans="1:22" ht="23.25" thickBot="1" x14ac:dyDescent="0.25">
      <c r="A80" s="399"/>
      <c r="B80" s="12" t="s">
        <v>6</v>
      </c>
      <c r="C80" s="12" t="s">
        <v>5</v>
      </c>
      <c r="D80" s="12" t="s">
        <v>4</v>
      </c>
      <c r="E80" s="406" t="s">
        <v>3</v>
      </c>
      <c r="F80" s="406"/>
      <c r="G80" s="407"/>
      <c r="H80" s="408"/>
      <c r="I80" s="409"/>
      <c r="J80" s="11" t="s">
        <v>2</v>
      </c>
      <c r="K80" s="10"/>
      <c r="L80" s="10"/>
      <c r="M80" s="9"/>
      <c r="N80" s="2"/>
      <c r="V80" s="13"/>
    </row>
    <row r="81" spans="1:22" ht="13.5" thickBot="1" x14ac:dyDescent="0.25">
      <c r="A81" s="400"/>
      <c r="B81" s="25"/>
      <c r="C81" s="25"/>
      <c r="D81" s="8"/>
      <c r="E81" s="24" t="s">
        <v>1</v>
      </c>
      <c r="F81" s="23"/>
      <c r="G81" s="673"/>
      <c r="H81" s="674"/>
      <c r="I81" s="675"/>
      <c r="J81" s="11" t="s">
        <v>0</v>
      </c>
      <c r="K81" s="10"/>
      <c r="L81" s="10"/>
      <c r="M81" s="9"/>
      <c r="N81" s="2"/>
      <c r="V81" s="13"/>
    </row>
    <row r="82" spans="1:22" ht="24" thickTop="1" thickBot="1" x14ac:dyDescent="0.25">
      <c r="A82" s="398">
        <f t="shared" ref="A82" si="13">A78+1</f>
        <v>17</v>
      </c>
      <c r="B82" s="22" t="s">
        <v>12</v>
      </c>
      <c r="C82" s="22" t="s">
        <v>11</v>
      </c>
      <c r="D82" s="22" t="s">
        <v>10</v>
      </c>
      <c r="E82" s="401" t="s">
        <v>9</v>
      </c>
      <c r="F82" s="401"/>
      <c r="G82" s="401" t="s">
        <v>8</v>
      </c>
      <c r="H82" s="402"/>
      <c r="I82" s="21"/>
      <c r="J82" s="20" t="s">
        <v>7</v>
      </c>
      <c r="K82" s="19"/>
      <c r="L82" s="19"/>
      <c r="M82" s="18"/>
      <c r="N82" s="2"/>
      <c r="V82" s="13"/>
    </row>
    <row r="83" spans="1:22" ht="13.5" thickBot="1" x14ac:dyDescent="0.25">
      <c r="A83" s="399"/>
      <c r="B83" s="16"/>
      <c r="C83" s="16"/>
      <c r="D83" s="17"/>
      <c r="E83" s="16"/>
      <c r="F83" s="16"/>
      <c r="G83" s="670"/>
      <c r="H83" s="671"/>
      <c r="I83" s="672"/>
      <c r="J83" s="15" t="s">
        <v>7</v>
      </c>
      <c r="K83" s="15"/>
      <c r="L83" s="15"/>
      <c r="M83" s="14"/>
      <c r="N83" s="2"/>
      <c r="V83" s="13"/>
    </row>
    <row r="84" spans="1:22" ht="23.25" thickBot="1" x14ac:dyDescent="0.25">
      <c r="A84" s="399"/>
      <c r="B84" s="12" t="s">
        <v>6</v>
      </c>
      <c r="C84" s="12" t="s">
        <v>5</v>
      </c>
      <c r="D84" s="12" t="s">
        <v>4</v>
      </c>
      <c r="E84" s="406" t="s">
        <v>3</v>
      </c>
      <c r="F84" s="406"/>
      <c r="G84" s="407"/>
      <c r="H84" s="408"/>
      <c r="I84" s="409"/>
      <c r="J84" s="11" t="s">
        <v>2</v>
      </c>
      <c r="K84" s="10"/>
      <c r="L84" s="10"/>
      <c r="M84" s="9"/>
      <c r="N84" s="2"/>
      <c r="V84" s="13"/>
    </row>
    <row r="85" spans="1:22" ht="13.5" thickBot="1" x14ac:dyDescent="0.25">
      <c r="A85" s="400"/>
      <c r="B85" s="25"/>
      <c r="C85" s="25"/>
      <c r="D85" s="8"/>
      <c r="E85" s="24" t="s">
        <v>1</v>
      </c>
      <c r="F85" s="23"/>
      <c r="G85" s="673"/>
      <c r="H85" s="674"/>
      <c r="I85" s="675"/>
      <c r="J85" s="11" t="s">
        <v>0</v>
      </c>
      <c r="K85" s="10"/>
      <c r="L85" s="10"/>
      <c r="M85" s="9"/>
      <c r="N85" s="2"/>
      <c r="V85" s="13"/>
    </row>
    <row r="86" spans="1:22" ht="24" thickTop="1" thickBot="1" x14ac:dyDescent="0.25">
      <c r="A86" s="398">
        <f t="shared" ref="A86" si="14">A82+1</f>
        <v>18</v>
      </c>
      <c r="B86" s="22" t="s">
        <v>12</v>
      </c>
      <c r="C86" s="22" t="s">
        <v>11</v>
      </c>
      <c r="D86" s="22" t="s">
        <v>10</v>
      </c>
      <c r="E86" s="401" t="s">
        <v>9</v>
      </c>
      <c r="F86" s="401"/>
      <c r="G86" s="401" t="s">
        <v>8</v>
      </c>
      <c r="H86" s="402"/>
      <c r="I86" s="21"/>
      <c r="J86" s="20" t="s">
        <v>7</v>
      </c>
      <c r="K86" s="19"/>
      <c r="L86" s="19"/>
      <c r="M86" s="18"/>
      <c r="N86" s="2"/>
      <c r="V86" s="13"/>
    </row>
    <row r="87" spans="1:22" ht="13.5" thickBot="1" x14ac:dyDescent="0.25">
      <c r="A87" s="399"/>
      <c r="B87" s="16"/>
      <c r="C87" s="16"/>
      <c r="D87" s="17"/>
      <c r="E87" s="16"/>
      <c r="F87" s="16"/>
      <c r="G87" s="670"/>
      <c r="H87" s="671"/>
      <c r="I87" s="672"/>
      <c r="J87" s="15" t="s">
        <v>7</v>
      </c>
      <c r="K87" s="15"/>
      <c r="L87" s="15"/>
      <c r="M87" s="14"/>
      <c r="N87" s="2"/>
      <c r="V87" s="13"/>
    </row>
    <row r="88" spans="1:22" ht="23.25" thickBot="1" x14ac:dyDescent="0.25">
      <c r="A88" s="399"/>
      <c r="B88" s="12" t="s">
        <v>6</v>
      </c>
      <c r="C88" s="12" t="s">
        <v>5</v>
      </c>
      <c r="D88" s="12" t="s">
        <v>4</v>
      </c>
      <c r="E88" s="406" t="s">
        <v>3</v>
      </c>
      <c r="F88" s="406"/>
      <c r="G88" s="407"/>
      <c r="H88" s="408"/>
      <c r="I88" s="409"/>
      <c r="J88" s="11" t="s">
        <v>2</v>
      </c>
      <c r="K88" s="10"/>
      <c r="L88" s="10"/>
      <c r="M88" s="9"/>
      <c r="N88" s="2"/>
      <c r="V88" s="13"/>
    </row>
    <row r="89" spans="1:22" ht="13.5" thickBot="1" x14ac:dyDescent="0.25">
      <c r="A89" s="400"/>
      <c r="B89" s="25"/>
      <c r="C89" s="25"/>
      <c r="D89" s="8"/>
      <c r="E89" s="24" t="s">
        <v>1</v>
      </c>
      <c r="F89" s="23"/>
      <c r="G89" s="673"/>
      <c r="H89" s="674"/>
      <c r="I89" s="675"/>
      <c r="J89" s="11" t="s">
        <v>0</v>
      </c>
      <c r="K89" s="10"/>
      <c r="L89" s="10"/>
      <c r="M89" s="9"/>
      <c r="N89" s="2"/>
      <c r="V89" s="13"/>
    </row>
    <row r="90" spans="1:22" ht="24" thickTop="1" thickBot="1" x14ac:dyDescent="0.25">
      <c r="A90" s="398">
        <f t="shared" ref="A90" si="15">A86+1</f>
        <v>19</v>
      </c>
      <c r="B90" s="22" t="s">
        <v>12</v>
      </c>
      <c r="C90" s="22" t="s">
        <v>11</v>
      </c>
      <c r="D90" s="22" t="s">
        <v>10</v>
      </c>
      <c r="E90" s="401" t="s">
        <v>9</v>
      </c>
      <c r="F90" s="401"/>
      <c r="G90" s="401" t="s">
        <v>8</v>
      </c>
      <c r="H90" s="402"/>
      <c r="I90" s="21"/>
      <c r="J90" s="20" t="s">
        <v>7</v>
      </c>
      <c r="K90" s="19"/>
      <c r="L90" s="19"/>
      <c r="M90" s="18"/>
      <c r="N90" s="2"/>
      <c r="V90" s="13"/>
    </row>
    <row r="91" spans="1:22" ht="13.5" thickBot="1" x14ac:dyDescent="0.25">
      <c r="A91" s="399"/>
      <c r="B91" s="16"/>
      <c r="C91" s="16"/>
      <c r="D91" s="17"/>
      <c r="E91" s="16"/>
      <c r="F91" s="16"/>
      <c r="G91" s="670"/>
      <c r="H91" s="671"/>
      <c r="I91" s="672"/>
      <c r="J91" s="15" t="s">
        <v>7</v>
      </c>
      <c r="K91" s="15"/>
      <c r="L91" s="15"/>
      <c r="M91" s="14"/>
      <c r="N91" s="2"/>
      <c r="V91" s="13"/>
    </row>
    <row r="92" spans="1:22" ht="23.25" thickBot="1" x14ac:dyDescent="0.25">
      <c r="A92" s="399"/>
      <c r="B92" s="12" t="s">
        <v>6</v>
      </c>
      <c r="C92" s="12" t="s">
        <v>5</v>
      </c>
      <c r="D92" s="12" t="s">
        <v>4</v>
      </c>
      <c r="E92" s="406" t="s">
        <v>3</v>
      </c>
      <c r="F92" s="406"/>
      <c r="G92" s="407"/>
      <c r="H92" s="408"/>
      <c r="I92" s="409"/>
      <c r="J92" s="11" t="s">
        <v>2</v>
      </c>
      <c r="K92" s="10"/>
      <c r="L92" s="10"/>
      <c r="M92" s="9"/>
      <c r="N92" s="2"/>
      <c r="V92" s="13"/>
    </row>
    <row r="93" spans="1:22" ht="13.5" thickBot="1" x14ac:dyDescent="0.25">
      <c r="A93" s="400"/>
      <c r="B93" s="25"/>
      <c r="C93" s="25"/>
      <c r="D93" s="8"/>
      <c r="E93" s="24" t="s">
        <v>1</v>
      </c>
      <c r="F93" s="23"/>
      <c r="G93" s="673"/>
      <c r="H93" s="674"/>
      <c r="I93" s="675"/>
      <c r="J93" s="11" t="s">
        <v>0</v>
      </c>
      <c r="K93" s="10"/>
      <c r="L93" s="10"/>
      <c r="M93" s="9"/>
      <c r="N93" s="2"/>
      <c r="V93" s="13"/>
    </row>
    <row r="94" spans="1:22" ht="24" thickTop="1" thickBot="1" x14ac:dyDescent="0.25">
      <c r="A94" s="398">
        <f t="shared" ref="A94" si="16">A90+1</f>
        <v>20</v>
      </c>
      <c r="B94" s="22" t="s">
        <v>12</v>
      </c>
      <c r="C94" s="22" t="s">
        <v>11</v>
      </c>
      <c r="D94" s="22" t="s">
        <v>10</v>
      </c>
      <c r="E94" s="401" t="s">
        <v>9</v>
      </c>
      <c r="F94" s="401"/>
      <c r="G94" s="401" t="s">
        <v>8</v>
      </c>
      <c r="H94" s="402"/>
      <c r="I94" s="21"/>
      <c r="J94" s="20" t="s">
        <v>7</v>
      </c>
      <c r="K94" s="19"/>
      <c r="L94" s="19"/>
      <c r="M94" s="18"/>
      <c r="N94" s="2"/>
      <c r="V94" s="13"/>
    </row>
    <row r="95" spans="1:22" ht="13.5" thickBot="1" x14ac:dyDescent="0.25">
      <c r="A95" s="399"/>
      <c r="B95" s="16"/>
      <c r="C95" s="16"/>
      <c r="D95" s="17"/>
      <c r="E95" s="16"/>
      <c r="F95" s="16"/>
      <c r="G95" s="670"/>
      <c r="H95" s="671"/>
      <c r="I95" s="672"/>
      <c r="J95" s="15" t="s">
        <v>7</v>
      </c>
      <c r="K95" s="15"/>
      <c r="L95" s="15"/>
      <c r="M95" s="14"/>
      <c r="N95" s="2"/>
      <c r="V95" s="13"/>
    </row>
    <row r="96" spans="1:22" ht="23.25" thickBot="1" x14ac:dyDescent="0.25">
      <c r="A96" s="399"/>
      <c r="B96" s="12" t="s">
        <v>6</v>
      </c>
      <c r="C96" s="12" t="s">
        <v>5</v>
      </c>
      <c r="D96" s="12" t="s">
        <v>4</v>
      </c>
      <c r="E96" s="406" t="s">
        <v>3</v>
      </c>
      <c r="F96" s="406"/>
      <c r="G96" s="407"/>
      <c r="H96" s="408"/>
      <c r="I96" s="409"/>
      <c r="J96" s="11" t="s">
        <v>2</v>
      </c>
      <c r="K96" s="10"/>
      <c r="L96" s="10"/>
      <c r="M96" s="9"/>
      <c r="N96" s="2"/>
      <c r="V96" s="13"/>
    </row>
    <row r="97" spans="1:22" ht="13.5" thickBot="1" x14ac:dyDescent="0.25">
      <c r="A97" s="400"/>
      <c r="B97" s="25"/>
      <c r="C97" s="25"/>
      <c r="D97" s="8"/>
      <c r="E97" s="24" t="s">
        <v>1</v>
      </c>
      <c r="F97" s="23"/>
      <c r="G97" s="673"/>
      <c r="H97" s="674"/>
      <c r="I97" s="675"/>
      <c r="J97" s="11" t="s">
        <v>0</v>
      </c>
      <c r="K97" s="10"/>
      <c r="L97" s="10"/>
      <c r="M97" s="9"/>
      <c r="N97" s="2"/>
      <c r="V97" s="13"/>
    </row>
    <row r="98" spans="1:22" ht="24" thickTop="1" thickBot="1" x14ac:dyDescent="0.25">
      <c r="A98" s="398">
        <f t="shared" ref="A98" si="17">A94+1</f>
        <v>21</v>
      </c>
      <c r="B98" s="22" t="s">
        <v>12</v>
      </c>
      <c r="C98" s="22" t="s">
        <v>11</v>
      </c>
      <c r="D98" s="22" t="s">
        <v>10</v>
      </c>
      <c r="E98" s="401" t="s">
        <v>9</v>
      </c>
      <c r="F98" s="401"/>
      <c r="G98" s="401" t="s">
        <v>8</v>
      </c>
      <c r="H98" s="402"/>
      <c r="I98" s="21"/>
      <c r="J98" s="20" t="s">
        <v>7</v>
      </c>
      <c r="K98" s="19"/>
      <c r="L98" s="19"/>
      <c r="M98" s="18"/>
      <c r="N98" s="2"/>
      <c r="V98" s="13"/>
    </row>
    <row r="99" spans="1:22" ht="13.5" thickBot="1" x14ac:dyDescent="0.25">
      <c r="A99" s="399"/>
      <c r="B99" s="16"/>
      <c r="C99" s="16"/>
      <c r="D99" s="17"/>
      <c r="E99" s="16"/>
      <c r="F99" s="16"/>
      <c r="G99" s="670"/>
      <c r="H99" s="671"/>
      <c r="I99" s="672"/>
      <c r="J99" s="15" t="s">
        <v>7</v>
      </c>
      <c r="K99" s="15"/>
      <c r="L99" s="15"/>
      <c r="M99" s="14"/>
      <c r="N99" s="2"/>
      <c r="V99" s="13"/>
    </row>
    <row r="100" spans="1:22" ht="23.25" thickBot="1" x14ac:dyDescent="0.25">
      <c r="A100" s="399"/>
      <c r="B100" s="12" t="s">
        <v>6</v>
      </c>
      <c r="C100" s="12" t="s">
        <v>5</v>
      </c>
      <c r="D100" s="12" t="s">
        <v>4</v>
      </c>
      <c r="E100" s="406" t="s">
        <v>3</v>
      </c>
      <c r="F100" s="406"/>
      <c r="G100" s="407"/>
      <c r="H100" s="408"/>
      <c r="I100" s="409"/>
      <c r="J100" s="11" t="s">
        <v>2</v>
      </c>
      <c r="K100" s="10"/>
      <c r="L100" s="10"/>
      <c r="M100" s="9"/>
      <c r="N100" s="2"/>
      <c r="V100" s="13"/>
    </row>
    <row r="101" spans="1:22" ht="13.5" thickBot="1" x14ac:dyDescent="0.25">
      <c r="A101" s="400"/>
      <c r="B101" s="25"/>
      <c r="C101" s="25"/>
      <c r="D101" s="8"/>
      <c r="E101" s="24" t="s">
        <v>1</v>
      </c>
      <c r="F101" s="23"/>
      <c r="G101" s="673"/>
      <c r="H101" s="674"/>
      <c r="I101" s="675"/>
      <c r="J101" s="11" t="s">
        <v>0</v>
      </c>
      <c r="K101" s="10"/>
      <c r="L101" s="10"/>
      <c r="M101" s="9"/>
      <c r="N101" s="2"/>
      <c r="V101" s="13"/>
    </row>
    <row r="102" spans="1:22" ht="24" thickTop="1" thickBot="1" x14ac:dyDescent="0.25">
      <c r="A102" s="398">
        <f t="shared" ref="A102" si="18">A98+1</f>
        <v>22</v>
      </c>
      <c r="B102" s="22" t="s">
        <v>12</v>
      </c>
      <c r="C102" s="22" t="s">
        <v>11</v>
      </c>
      <c r="D102" s="22" t="s">
        <v>10</v>
      </c>
      <c r="E102" s="401" t="s">
        <v>9</v>
      </c>
      <c r="F102" s="401"/>
      <c r="G102" s="401" t="s">
        <v>8</v>
      </c>
      <c r="H102" s="402"/>
      <c r="I102" s="21"/>
      <c r="J102" s="20" t="s">
        <v>7</v>
      </c>
      <c r="K102" s="19"/>
      <c r="L102" s="19"/>
      <c r="M102" s="18"/>
      <c r="N102" s="2"/>
      <c r="V102" s="13"/>
    </row>
    <row r="103" spans="1:22" ht="13.5" thickBot="1" x14ac:dyDescent="0.25">
      <c r="A103" s="399"/>
      <c r="B103" s="16"/>
      <c r="C103" s="16"/>
      <c r="D103" s="17"/>
      <c r="E103" s="16"/>
      <c r="F103" s="16"/>
      <c r="G103" s="670"/>
      <c r="H103" s="671"/>
      <c r="I103" s="672"/>
      <c r="J103" s="15" t="s">
        <v>7</v>
      </c>
      <c r="K103" s="15"/>
      <c r="L103" s="15"/>
      <c r="M103" s="14"/>
      <c r="N103" s="2"/>
      <c r="V103" s="13"/>
    </row>
    <row r="104" spans="1:22" ht="23.25" thickBot="1" x14ac:dyDescent="0.25">
      <c r="A104" s="399"/>
      <c r="B104" s="12" t="s">
        <v>6</v>
      </c>
      <c r="C104" s="12" t="s">
        <v>5</v>
      </c>
      <c r="D104" s="12" t="s">
        <v>4</v>
      </c>
      <c r="E104" s="406" t="s">
        <v>3</v>
      </c>
      <c r="F104" s="406"/>
      <c r="G104" s="407"/>
      <c r="H104" s="408"/>
      <c r="I104" s="409"/>
      <c r="J104" s="11" t="s">
        <v>2</v>
      </c>
      <c r="K104" s="10"/>
      <c r="L104" s="10"/>
      <c r="M104" s="9"/>
      <c r="N104" s="2"/>
      <c r="V104" s="13"/>
    </row>
    <row r="105" spans="1:22" ht="13.5" thickBot="1" x14ac:dyDescent="0.25">
      <c r="A105" s="400"/>
      <c r="B105" s="25"/>
      <c r="C105" s="25"/>
      <c r="D105" s="8"/>
      <c r="E105" s="24" t="s">
        <v>1</v>
      </c>
      <c r="F105" s="23"/>
      <c r="G105" s="673"/>
      <c r="H105" s="674"/>
      <c r="I105" s="675"/>
      <c r="J105" s="11" t="s">
        <v>0</v>
      </c>
      <c r="K105" s="10"/>
      <c r="L105" s="10"/>
      <c r="M105" s="9"/>
      <c r="N105" s="2"/>
      <c r="V105" s="13"/>
    </row>
    <row r="106" spans="1:22" ht="24" thickTop="1" thickBot="1" x14ac:dyDescent="0.25">
      <c r="A106" s="398">
        <f t="shared" ref="A106" si="19">A102+1</f>
        <v>23</v>
      </c>
      <c r="B106" s="22" t="s">
        <v>12</v>
      </c>
      <c r="C106" s="22" t="s">
        <v>11</v>
      </c>
      <c r="D106" s="22" t="s">
        <v>10</v>
      </c>
      <c r="E106" s="401" t="s">
        <v>9</v>
      </c>
      <c r="F106" s="401"/>
      <c r="G106" s="401" t="s">
        <v>8</v>
      </c>
      <c r="H106" s="402"/>
      <c r="I106" s="21"/>
      <c r="J106" s="20" t="s">
        <v>7</v>
      </c>
      <c r="K106" s="19"/>
      <c r="L106" s="19"/>
      <c r="M106" s="18"/>
      <c r="N106" s="2"/>
      <c r="V106" s="13"/>
    </row>
    <row r="107" spans="1:22" ht="13.5" thickBot="1" x14ac:dyDescent="0.25">
      <c r="A107" s="399"/>
      <c r="B107" s="16"/>
      <c r="C107" s="16"/>
      <c r="D107" s="17"/>
      <c r="E107" s="16"/>
      <c r="F107" s="16"/>
      <c r="G107" s="670"/>
      <c r="H107" s="671"/>
      <c r="I107" s="672"/>
      <c r="J107" s="15" t="s">
        <v>7</v>
      </c>
      <c r="K107" s="15"/>
      <c r="L107" s="15"/>
      <c r="M107" s="14"/>
      <c r="N107" s="2"/>
      <c r="V107" s="13"/>
    </row>
    <row r="108" spans="1:22" ht="23.25" thickBot="1" x14ac:dyDescent="0.25">
      <c r="A108" s="399"/>
      <c r="B108" s="12" t="s">
        <v>6</v>
      </c>
      <c r="C108" s="12" t="s">
        <v>5</v>
      </c>
      <c r="D108" s="12" t="s">
        <v>4</v>
      </c>
      <c r="E108" s="406" t="s">
        <v>3</v>
      </c>
      <c r="F108" s="406"/>
      <c r="G108" s="407"/>
      <c r="H108" s="408"/>
      <c r="I108" s="409"/>
      <c r="J108" s="11" t="s">
        <v>2</v>
      </c>
      <c r="K108" s="10"/>
      <c r="L108" s="10"/>
      <c r="M108" s="9"/>
      <c r="N108" s="2"/>
      <c r="V108" s="13"/>
    </row>
    <row r="109" spans="1:22" ht="13.5" thickBot="1" x14ac:dyDescent="0.25">
      <c r="A109" s="400"/>
      <c r="B109" s="25"/>
      <c r="C109" s="25"/>
      <c r="D109" s="8"/>
      <c r="E109" s="24" t="s">
        <v>1</v>
      </c>
      <c r="F109" s="23"/>
      <c r="G109" s="673"/>
      <c r="H109" s="674"/>
      <c r="I109" s="675"/>
      <c r="J109" s="11" t="s">
        <v>0</v>
      </c>
      <c r="K109" s="10"/>
      <c r="L109" s="10"/>
      <c r="M109" s="9"/>
      <c r="N109" s="2"/>
      <c r="V109" s="13"/>
    </row>
    <row r="110" spans="1:22" ht="24" thickTop="1" thickBot="1" x14ac:dyDescent="0.25">
      <c r="A110" s="398">
        <f t="shared" ref="A110" si="20">A106+1</f>
        <v>24</v>
      </c>
      <c r="B110" s="22" t="s">
        <v>12</v>
      </c>
      <c r="C110" s="22" t="s">
        <v>11</v>
      </c>
      <c r="D110" s="22" t="s">
        <v>10</v>
      </c>
      <c r="E110" s="401" t="s">
        <v>9</v>
      </c>
      <c r="F110" s="401"/>
      <c r="G110" s="401" t="s">
        <v>8</v>
      </c>
      <c r="H110" s="402"/>
      <c r="I110" s="21"/>
      <c r="J110" s="20" t="s">
        <v>7</v>
      </c>
      <c r="K110" s="19"/>
      <c r="L110" s="19"/>
      <c r="M110" s="18"/>
      <c r="N110" s="2"/>
      <c r="V110" s="13"/>
    </row>
    <row r="111" spans="1:22" ht="13.5" thickBot="1" x14ac:dyDescent="0.25">
      <c r="A111" s="399"/>
      <c r="B111" s="16"/>
      <c r="C111" s="16"/>
      <c r="D111" s="17"/>
      <c r="E111" s="16"/>
      <c r="F111" s="16"/>
      <c r="G111" s="670"/>
      <c r="H111" s="671"/>
      <c r="I111" s="672"/>
      <c r="J111" s="15" t="s">
        <v>7</v>
      </c>
      <c r="K111" s="15"/>
      <c r="L111" s="15"/>
      <c r="M111" s="14"/>
      <c r="N111" s="2"/>
      <c r="V111" s="13"/>
    </row>
    <row r="112" spans="1:22" ht="23.25" thickBot="1" x14ac:dyDescent="0.25">
      <c r="A112" s="399"/>
      <c r="B112" s="12" t="s">
        <v>6</v>
      </c>
      <c r="C112" s="12" t="s">
        <v>5</v>
      </c>
      <c r="D112" s="12" t="s">
        <v>4</v>
      </c>
      <c r="E112" s="406" t="s">
        <v>3</v>
      </c>
      <c r="F112" s="406"/>
      <c r="G112" s="407"/>
      <c r="H112" s="408"/>
      <c r="I112" s="409"/>
      <c r="J112" s="11" t="s">
        <v>2</v>
      </c>
      <c r="K112" s="10"/>
      <c r="L112" s="10"/>
      <c r="M112" s="9"/>
      <c r="N112" s="2"/>
      <c r="V112" s="13"/>
    </row>
    <row r="113" spans="1:22" ht="13.5" thickBot="1" x14ac:dyDescent="0.25">
      <c r="A113" s="400"/>
      <c r="B113" s="25"/>
      <c r="C113" s="25"/>
      <c r="D113" s="8"/>
      <c r="E113" s="24" t="s">
        <v>1</v>
      </c>
      <c r="F113" s="23"/>
      <c r="G113" s="673"/>
      <c r="H113" s="674"/>
      <c r="I113" s="675"/>
      <c r="J113" s="11" t="s">
        <v>0</v>
      </c>
      <c r="K113" s="10"/>
      <c r="L113" s="10"/>
      <c r="M113" s="9"/>
      <c r="N113" s="2"/>
      <c r="V113" s="13"/>
    </row>
    <row r="114" spans="1:22" ht="24" thickTop="1" thickBot="1" x14ac:dyDescent="0.25">
      <c r="A114" s="398">
        <f t="shared" ref="A114" si="21">A110+1</f>
        <v>25</v>
      </c>
      <c r="B114" s="22" t="s">
        <v>12</v>
      </c>
      <c r="C114" s="22" t="s">
        <v>11</v>
      </c>
      <c r="D114" s="22" t="s">
        <v>10</v>
      </c>
      <c r="E114" s="401" t="s">
        <v>9</v>
      </c>
      <c r="F114" s="401"/>
      <c r="G114" s="401" t="s">
        <v>8</v>
      </c>
      <c r="H114" s="402"/>
      <c r="I114" s="21"/>
      <c r="J114" s="20" t="s">
        <v>7</v>
      </c>
      <c r="K114" s="19"/>
      <c r="L114" s="19"/>
      <c r="M114" s="18"/>
      <c r="N114" s="2"/>
      <c r="V114" s="13"/>
    </row>
    <row r="115" spans="1:22" ht="13.5" thickBot="1" x14ac:dyDescent="0.25">
      <c r="A115" s="399"/>
      <c r="B115" s="16"/>
      <c r="C115" s="16"/>
      <c r="D115" s="17"/>
      <c r="E115" s="16"/>
      <c r="F115" s="16"/>
      <c r="G115" s="670"/>
      <c r="H115" s="671"/>
      <c r="I115" s="672"/>
      <c r="J115" s="15" t="s">
        <v>7</v>
      </c>
      <c r="K115" s="15"/>
      <c r="L115" s="15"/>
      <c r="M115" s="14"/>
      <c r="N115" s="2"/>
      <c r="V115" s="13"/>
    </row>
    <row r="116" spans="1:22" ht="23.25" thickBot="1" x14ac:dyDescent="0.25">
      <c r="A116" s="399"/>
      <c r="B116" s="12" t="s">
        <v>6</v>
      </c>
      <c r="C116" s="12" t="s">
        <v>5</v>
      </c>
      <c r="D116" s="12" t="s">
        <v>4</v>
      </c>
      <c r="E116" s="406" t="s">
        <v>3</v>
      </c>
      <c r="F116" s="406"/>
      <c r="G116" s="407"/>
      <c r="H116" s="408"/>
      <c r="I116" s="409"/>
      <c r="J116" s="11" t="s">
        <v>2</v>
      </c>
      <c r="K116" s="10"/>
      <c r="L116" s="10"/>
      <c r="M116" s="9"/>
      <c r="N116" s="2"/>
      <c r="V116" s="13"/>
    </row>
    <row r="117" spans="1:22" ht="13.5" thickBot="1" x14ac:dyDescent="0.25">
      <c r="A117" s="400"/>
      <c r="B117" s="25"/>
      <c r="C117" s="25"/>
      <c r="D117" s="8"/>
      <c r="E117" s="24" t="s">
        <v>1</v>
      </c>
      <c r="F117" s="23"/>
      <c r="G117" s="673"/>
      <c r="H117" s="674"/>
      <c r="I117" s="675"/>
      <c r="J117" s="11" t="s">
        <v>0</v>
      </c>
      <c r="K117" s="10"/>
      <c r="L117" s="10"/>
      <c r="M117" s="9"/>
      <c r="N117" s="2"/>
      <c r="V117" s="13"/>
    </row>
    <row r="118" spans="1:22" ht="24" thickTop="1" thickBot="1" x14ac:dyDescent="0.25">
      <c r="A118" s="398">
        <f t="shared" ref="A118" si="22">A114+1</f>
        <v>26</v>
      </c>
      <c r="B118" s="22" t="s">
        <v>12</v>
      </c>
      <c r="C118" s="22" t="s">
        <v>11</v>
      </c>
      <c r="D118" s="22" t="s">
        <v>10</v>
      </c>
      <c r="E118" s="401" t="s">
        <v>9</v>
      </c>
      <c r="F118" s="401"/>
      <c r="G118" s="401" t="s">
        <v>8</v>
      </c>
      <c r="H118" s="402"/>
      <c r="I118" s="21"/>
      <c r="J118" s="20" t="s">
        <v>7</v>
      </c>
      <c r="K118" s="19"/>
      <c r="L118" s="19"/>
      <c r="M118" s="18"/>
      <c r="N118" s="2"/>
      <c r="V118" s="13"/>
    </row>
    <row r="119" spans="1:22" ht="13.5" thickBot="1" x14ac:dyDescent="0.25">
      <c r="A119" s="399"/>
      <c r="B119" s="16"/>
      <c r="C119" s="16"/>
      <c r="D119" s="17"/>
      <c r="E119" s="16"/>
      <c r="F119" s="16"/>
      <c r="G119" s="670"/>
      <c r="H119" s="671"/>
      <c r="I119" s="672"/>
      <c r="J119" s="15" t="s">
        <v>7</v>
      </c>
      <c r="K119" s="15"/>
      <c r="L119" s="15"/>
      <c r="M119" s="14"/>
      <c r="N119" s="2"/>
      <c r="V119" s="13"/>
    </row>
    <row r="120" spans="1:22" ht="23.25" thickBot="1" x14ac:dyDescent="0.25">
      <c r="A120" s="399"/>
      <c r="B120" s="12" t="s">
        <v>6</v>
      </c>
      <c r="C120" s="12" t="s">
        <v>5</v>
      </c>
      <c r="D120" s="12" t="s">
        <v>4</v>
      </c>
      <c r="E120" s="406" t="s">
        <v>3</v>
      </c>
      <c r="F120" s="406"/>
      <c r="G120" s="407"/>
      <c r="H120" s="408"/>
      <c r="I120" s="409"/>
      <c r="J120" s="11" t="s">
        <v>2</v>
      </c>
      <c r="K120" s="10"/>
      <c r="L120" s="10"/>
      <c r="M120" s="9"/>
      <c r="N120" s="2"/>
      <c r="V120" s="13"/>
    </row>
    <row r="121" spans="1:22" ht="13.5" thickBot="1" x14ac:dyDescent="0.25">
      <c r="A121" s="400"/>
      <c r="B121" s="25"/>
      <c r="C121" s="25"/>
      <c r="D121" s="8"/>
      <c r="E121" s="24" t="s">
        <v>1</v>
      </c>
      <c r="F121" s="23"/>
      <c r="G121" s="673"/>
      <c r="H121" s="674"/>
      <c r="I121" s="675"/>
      <c r="J121" s="11" t="s">
        <v>0</v>
      </c>
      <c r="K121" s="10"/>
      <c r="L121" s="10"/>
      <c r="M121" s="9"/>
      <c r="N121" s="2"/>
      <c r="V121" s="13"/>
    </row>
    <row r="122" spans="1:22" ht="24" thickTop="1" thickBot="1" x14ac:dyDescent="0.25">
      <c r="A122" s="398">
        <f t="shared" ref="A122" si="23">A118+1</f>
        <v>27</v>
      </c>
      <c r="B122" s="22" t="s">
        <v>12</v>
      </c>
      <c r="C122" s="22" t="s">
        <v>11</v>
      </c>
      <c r="D122" s="22" t="s">
        <v>10</v>
      </c>
      <c r="E122" s="401" t="s">
        <v>9</v>
      </c>
      <c r="F122" s="401"/>
      <c r="G122" s="401" t="s">
        <v>8</v>
      </c>
      <c r="H122" s="402"/>
      <c r="I122" s="21"/>
      <c r="J122" s="20" t="s">
        <v>7</v>
      </c>
      <c r="K122" s="19"/>
      <c r="L122" s="19"/>
      <c r="M122" s="18"/>
      <c r="N122" s="2"/>
      <c r="V122" s="13"/>
    </row>
    <row r="123" spans="1:22" ht="13.5" thickBot="1" x14ac:dyDescent="0.25">
      <c r="A123" s="399"/>
      <c r="B123" s="16"/>
      <c r="C123" s="16"/>
      <c r="D123" s="17"/>
      <c r="E123" s="16"/>
      <c r="F123" s="16"/>
      <c r="G123" s="670"/>
      <c r="H123" s="671"/>
      <c r="I123" s="672"/>
      <c r="J123" s="15" t="s">
        <v>7</v>
      </c>
      <c r="K123" s="15"/>
      <c r="L123" s="15"/>
      <c r="M123" s="14"/>
      <c r="N123" s="2"/>
      <c r="V123" s="13"/>
    </row>
    <row r="124" spans="1:22" ht="23.25" thickBot="1" x14ac:dyDescent="0.25">
      <c r="A124" s="399"/>
      <c r="B124" s="12" t="s">
        <v>6</v>
      </c>
      <c r="C124" s="12" t="s">
        <v>5</v>
      </c>
      <c r="D124" s="12" t="s">
        <v>4</v>
      </c>
      <c r="E124" s="406" t="s">
        <v>3</v>
      </c>
      <c r="F124" s="406"/>
      <c r="G124" s="407"/>
      <c r="H124" s="408"/>
      <c r="I124" s="409"/>
      <c r="J124" s="11" t="s">
        <v>2</v>
      </c>
      <c r="K124" s="10"/>
      <c r="L124" s="10"/>
      <c r="M124" s="9"/>
      <c r="N124" s="2"/>
      <c r="V124" s="13"/>
    </row>
    <row r="125" spans="1:22" ht="13.5" thickBot="1" x14ac:dyDescent="0.25">
      <c r="A125" s="400"/>
      <c r="B125" s="25"/>
      <c r="C125" s="25"/>
      <c r="D125" s="8"/>
      <c r="E125" s="24" t="s">
        <v>1</v>
      </c>
      <c r="F125" s="23"/>
      <c r="G125" s="673"/>
      <c r="H125" s="674"/>
      <c r="I125" s="675"/>
      <c r="J125" s="11" t="s">
        <v>0</v>
      </c>
      <c r="K125" s="10"/>
      <c r="L125" s="10"/>
      <c r="M125" s="9"/>
      <c r="N125" s="2"/>
      <c r="V125" s="13"/>
    </row>
    <row r="126" spans="1:22" ht="24" thickTop="1" thickBot="1" x14ac:dyDescent="0.25">
      <c r="A126" s="398">
        <f t="shared" ref="A126" si="24">A122+1</f>
        <v>28</v>
      </c>
      <c r="B126" s="22" t="s">
        <v>12</v>
      </c>
      <c r="C126" s="22" t="s">
        <v>11</v>
      </c>
      <c r="D126" s="22" t="s">
        <v>10</v>
      </c>
      <c r="E126" s="401" t="s">
        <v>9</v>
      </c>
      <c r="F126" s="401"/>
      <c r="G126" s="401" t="s">
        <v>8</v>
      </c>
      <c r="H126" s="402"/>
      <c r="I126" s="21"/>
      <c r="J126" s="20" t="s">
        <v>7</v>
      </c>
      <c r="K126" s="19"/>
      <c r="L126" s="19"/>
      <c r="M126" s="18"/>
      <c r="N126" s="2"/>
      <c r="V126" s="13"/>
    </row>
    <row r="127" spans="1:22" ht="13.5" thickBot="1" x14ac:dyDescent="0.25">
      <c r="A127" s="399"/>
      <c r="B127" s="16"/>
      <c r="C127" s="16"/>
      <c r="D127" s="17"/>
      <c r="E127" s="16"/>
      <c r="F127" s="16"/>
      <c r="G127" s="670"/>
      <c r="H127" s="671"/>
      <c r="I127" s="672"/>
      <c r="J127" s="15" t="s">
        <v>7</v>
      </c>
      <c r="K127" s="15"/>
      <c r="L127" s="15"/>
      <c r="M127" s="14"/>
      <c r="N127" s="2"/>
      <c r="V127" s="13"/>
    </row>
    <row r="128" spans="1:22" ht="23.25" thickBot="1" x14ac:dyDescent="0.25">
      <c r="A128" s="399"/>
      <c r="B128" s="12" t="s">
        <v>6</v>
      </c>
      <c r="C128" s="12" t="s">
        <v>5</v>
      </c>
      <c r="D128" s="12" t="s">
        <v>4</v>
      </c>
      <c r="E128" s="406" t="s">
        <v>3</v>
      </c>
      <c r="F128" s="406"/>
      <c r="G128" s="407"/>
      <c r="H128" s="408"/>
      <c r="I128" s="409"/>
      <c r="J128" s="11" t="s">
        <v>2</v>
      </c>
      <c r="K128" s="10"/>
      <c r="L128" s="10"/>
      <c r="M128" s="9"/>
      <c r="N128" s="2"/>
      <c r="V128" s="13"/>
    </row>
    <row r="129" spans="1:22" ht="13.5" thickBot="1" x14ac:dyDescent="0.25">
      <c r="A129" s="400"/>
      <c r="B129" s="25"/>
      <c r="C129" s="25"/>
      <c r="D129" s="8"/>
      <c r="E129" s="24" t="s">
        <v>1</v>
      </c>
      <c r="F129" s="23"/>
      <c r="G129" s="673"/>
      <c r="H129" s="674"/>
      <c r="I129" s="675"/>
      <c r="J129" s="11" t="s">
        <v>0</v>
      </c>
      <c r="K129" s="10"/>
      <c r="L129" s="10"/>
      <c r="M129" s="9"/>
      <c r="N129" s="2"/>
      <c r="V129" s="13"/>
    </row>
    <row r="130" spans="1:22" ht="24" thickTop="1" thickBot="1" x14ac:dyDescent="0.25">
      <c r="A130" s="398">
        <f t="shared" ref="A130" si="25">A126+1</f>
        <v>29</v>
      </c>
      <c r="B130" s="22" t="s">
        <v>12</v>
      </c>
      <c r="C130" s="22" t="s">
        <v>11</v>
      </c>
      <c r="D130" s="22" t="s">
        <v>10</v>
      </c>
      <c r="E130" s="401" t="s">
        <v>9</v>
      </c>
      <c r="F130" s="401"/>
      <c r="G130" s="401" t="s">
        <v>8</v>
      </c>
      <c r="H130" s="402"/>
      <c r="I130" s="21"/>
      <c r="J130" s="20" t="s">
        <v>7</v>
      </c>
      <c r="K130" s="19"/>
      <c r="L130" s="19"/>
      <c r="M130" s="18"/>
      <c r="N130" s="2"/>
      <c r="V130" s="13"/>
    </row>
    <row r="131" spans="1:22" ht="13.5" thickBot="1" x14ac:dyDescent="0.25">
      <c r="A131" s="399"/>
      <c r="B131" s="16"/>
      <c r="C131" s="16"/>
      <c r="D131" s="17"/>
      <c r="E131" s="16"/>
      <c r="F131" s="16"/>
      <c r="G131" s="670"/>
      <c r="H131" s="671"/>
      <c r="I131" s="672"/>
      <c r="J131" s="15" t="s">
        <v>7</v>
      </c>
      <c r="K131" s="15"/>
      <c r="L131" s="15"/>
      <c r="M131" s="14"/>
      <c r="N131" s="2"/>
      <c r="V131" s="13"/>
    </row>
    <row r="132" spans="1:22" ht="23.25" thickBot="1" x14ac:dyDescent="0.25">
      <c r="A132" s="399"/>
      <c r="B132" s="12" t="s">
        <v>6</v>
      </c>
      <c r="C132" s="12" t="s">
        <v>5</v>
      </c>
      <c r="D132" s="12" t="s">
        <v>4</v>
      </c>
      <c r="E132" s="406" t="s">
        <v>3</v>
      </c>
      <c r="F132" s="406"/>
      <c r="G132" s="407"/>
      <c r="H132" s="408"/>
      <c r="I132" s="409"/>
      <c r="J132" s="11" t="s">
        <v>2</v>
      </c>
      <c r="K132" s="10"/>
      <c r="L132" s="10"/>
      <c r="M132" s="9"/>
      <c r="N132" s="2"/>
      <c r="V132" s="13"/>
    </row>
    <row r="133" spans="1:22" ht="13.5" thickBot="1" x14ac:dyDescent="0.25">
      <c r="A133" s="400"/>
      <c r="B133" s="25"/>
      <c r="C133" s="25"/>
      <c r="D133" s="8"/>
      <c r="E133" s="24" t="s">
        <v>1</v>
      </c>
      <c r="F133" s="23"/>
      <c r="G133" s="673"/>
      <c r="H133" s="674"/>
      <c r="I133" s="675"/>
      <c r="J133" s="11" t="s">
        <v>0</v>
      </c>
      <c r="K133" s="10"/>
      <c r="L133" s="10"/>
      <c r="M133" s="9"/>
      <c r="N133" s="2"/>
      <c r="V133" s="13"/>
    </row>
    <row r="134" spans="1:22" ht="24" thickTop="1" thickBot="1" x14ac:dyDescent="0.25">
      <c r="A134" s="398">
        <f t="shared" ref="A134" si="26">A130+1</f>
        <v>30</v>
      </c>
      <c r="B134" s="22" t="s">
        <v>12</v>
      </c>
      <c r="C134" s="22" t="s">
        <v>11</v>
      </c>
      <c r="D134" s="22" t="s">
        <v>10</v>
      </c>
      <c r="E134" s="401" t="s">
        <v>9</v>
      </c>
      <c r="F134" s="401"/>
      <c r="G134" s="401" t="s">
        <v>8</v>
      </c>
      <c r="H134" s="402"/>
      <c r="I134" s="21"/>
      <c r="J134" s="20" t="s">
        <v>7</v>
      </c>
      <c r="K134" s="19"/>
      <c r="L134" s="19"/>
      <c r="M134" s="18"/>
      <c r="N134" s="2"/>
      <c r="V134" s="13"/>
    </row>
    <row r="135" spans="1:22" ht="13.5" thickBot="1" x14ac:dyDescent="0.25">
      <c r="A135" s="399"/>
      <c r="B135" s="16"/>
      <c r="C135" s="16"/>
      <c r="D135" s="17"/>
      <c r="E135" s="16"/>
      <c r="F135" s="16"/>
      <c r="G135" s="670"/>
      <c r="H135" s="671"/>
      <c r="I135" s="672"/>
      <c r="J135" s="15" t="s">
        <v>7</v>
      </c>
      <c r="K135" s="15"/>
      <c r="L135" s="15"/>
      <c r="M135" s="14"/>
      <c r="N135" s="2"/>
      <c r="V135" s="13"/>
    </row>
    <row r="136" spans="1:22" ht="23.25" thickBot="1" x14ac:dyDescent="0.25">
      <c r="A136" s="399"/>
      <c r="B136" s="12" t="s">
        <v>6</v>
      </c>
      <c r="C136" s="12" t="s">
        <v>5</v>
      </c>
      <c r="D136" s="12" t="s">
        <v>4</v>
      </c>
      <c r="E136" s="406" t="s">
        <v>3</v>
      </c>
      <c r="F136" s="406"/>
      <c r="G136" s="407"/>
      <c r="H136" s="408"/>
      <c r="I136" s="409"/>
      <c r="J136" s="11" t="s">
        <v>2</v>
      </c>
      <c r="K136" s="10"/>
      <c r="L136" s="10"/>
      <c r="M136" s="9"/>
      <c r="N136" s="2"/>
      <c r="V136" s="13"/>
    </row>
    <row r="137" spans="1:22" ht="13.5" thickBot="1" x14ac:dyDescent="0.25">
      <c r="A137" s="400"/>
      <c r="B137" s="25"/>
      <c r="C137" s="25"/>
      <c r="D137" s="8"/>
      <c r="E137" s="24" t="s">
        <v>1</v>
      </c>
      <c r="F137" s="23"/>
      <c r="G137" s="673"/>
      <c r="H137" s="674"/>
      <c r="I137" s="675"/>
      <c r="J137" s="11" t="s">
        <v>0</v>
      </c>
      <c r="K137" s="10"/>
      <c r="L137" s="10"/>
      <c r="M137" s="9"/>
      <c r="N137" s="2"/>
      <c r="V137" s="13"/>
    </row>
    <row r="138" spans="1:22" ht="24" thickTop="1" thickBot="1" x14ac:dyDescent="0.25">
      <c r="A138" s="398">
        <f t="shared" ref="A138" si="27">A134+1</f>
        <v>31</v>
      </c>
      <c r="B138" s="22" t="s">
        <v>12</v>
      </c>
      <c r="C138" s="22" t="s">
        <v>11</v>
      </c>
      <c r="D138" s="22" t="s">
        <v>10</v>
      </c>
      <c r="E138" s="401" t="s">
        <v>9</v>
      </c>
      <c r="F138" s="401"/>
      <c r="G138" s="401" t="s">
        <v>8</v>
      </c>
      <c r="H138" s="402"/>
      <c r="I138" s="21"/>
      <c r="J138" s="20" t="s">
        <v>7</v>
      </c>
      <c r="K138" s="19"/>
      <c r="L138" s="19"/>
      <c r="M138" s="18"/>
      <c r="N138" s="2"/>
      <c r="V138" s="13"/>
    </row>
    <row r="139" spans="1:22" ht="13.5" thickBot="1" x14ac:dyDescent="0.25">
      <c r="A139" s="399"/>
      <c r="B139" s="16"/>
      <c r="C139" s="16"/>
      <c r="D139" s="17"/>
      <c r="E139" s="16"/>
      <c r="F139" s="16"/>
      <c r="G139" s="670"/>
      <c r="H139" s="671"/>
      <c r="I139" s="672"/>
      <c r="J139" s="15" t="s">
        <v>7</v>
      </c>
      <c r="K139" s="15"/>
      <c r="L139" s="15"/>
      <c r="M139" s="14"/>
      <c r="N139" s="2"/>
      <c r="V139" s="13"/>
    </row>
    <row r="140" spans="1:22" ht="23.25" thickBot="1" x14ac:dyDescent="0.25">
      <c r="A140" s="399"/>
      <c r="B140" s="12" t="s">
        <v>6</v>
      </c>
      <c r="C140" s="12" t="s">
        <v>5</v>
      </c>
      <c r="D140" s="12" t="s">
        <v>4</v>
      </c>
      <c r="E140" s="406" t="s">
        <v>3</v>
      </c>
      <c r="F140" s="406"/>
      <c r="G140" s="407"/>
      <c r="H140" s="408"/>
      <c r="I140" s="409"/>
      <c r="J140" s="11" t="s">
        <v>2</v>
      </c>
      <c r="K140" s="10"/>
      <c r="L140" s="10"/>
      <c r="M140" s="9"/>
      <c r="N140" s="2"/>
      <c r="V140" s="13"/>
    </row>
    <row r="141" spans="1:22" ht="13.5" thickBot="1" x14ac:dyDescent="0.25">
      <c r="A141" s="400"/>
      <c r="B141" s="25"/>
      <c r="C141" s="25"/>
      <c r="D141" s="8"/>
      <c r="E141" s="24" t="s">
        <v>1</v>
      </c>
      <c r="F141" s="23"/>
      <c r="G141" s="673"/>
      <c r="H141" s="674"/>
      <c r="I141" s="675"/>
      <c r="J141" s="11" t="s">
        <v>0</v>
      </c>
      <c r="K141" s="10"/>
      <c r="L141" s="10"/>
      <c r="M141" s="9"/>
      <c r="N141" s="2"/>
      <c r="V141" s="13"/>
    </row>
    <row r="142" spans="1:22" ht="24" thickTop="1" thickBot="1" x14ac:dyDescent="0.25">
      <c r="A142" s="398">
        <f t="shared" ref="A142" si="28">A138+1</f>
        <v>32</v>
      </c>
      <c r="B142" s="22" t="s">
        <v>12</v>
      </c>
      <c r="C142" s="22" t="s">
        <v>11</v>
      </c>
      <c r="D142" s="22" t="s">
        <v>10</v>
      </c>
      <c r="E142" s="401" t="s">
        <v>9</v>
      </c>
      <c r="F142" s="401"/>
      <c r="G142" s="401" t="s">
        <v>8</v>
      </c>
      <c r="H142" s="402"/>
      <c r="I142" s="21"/>
      <c r="J142" s="20" t="s">
        <v>7</v>
      </c>
      <c r="K142" s="19"/>
      <c r="L142" s="19"/>
      <c r="M142" s="18"/>
      <c r="N142" s="2"/>
      <c r="V142" s="13"/>
    </row>
    <row r="143" spans="1:22" ht="13.5" thickBot="1" x14ac:dyDescent="0.25">
      <c r="A143" s="399"/>
      <c r="B143" s="16"/>
      <c r="C143" s="16"/>
      <c r="D143" s="17"/>
      <c r="E143" s="16"/>
      <c r="F143" s="16"/>
      <c r="G143" s="670"/>
      <c r="H143" s="671"/>
      <c r="I143" s="672"/>
      <c r="J143" s="15" t="s">
        <v>7</v>
      </c>
      <c r="K143" s="15"/>
      <c r="L143" s="15"/>
      <c r="M143" s="14"/>
      <c r="N143" s="2"/>
      <c r="V143" s="13"/>
    </row>
    <row r="144" spans="1:22" ht="23.25" thickBot="1" x14ac:dyDescent="0.25">
      <c r="A144" s="399"/>
      <c r="B144" s="12" t="s">
        <v>6</v>
      </c>
      <c r="C144" s="12" t="s">
        <v>5</v>
      </c>
      <c r="D144" s="12" t="s">
        <v>4</v>
      </c>
      <c r="E144" s="406" t="s">
        <v>3</v>
      </c>
      <c r="F144" s="406"/>
      <c r="G144" s="407"/>
      <c r="H144" s="408"/>
      <c r="I144" s="409"/>
      <c r="J144" s="11" t="s">
        <v>2</v>
      </c>
      <c r="K144" s="10"/>
      <c r="L144" s="10"/>
      <c r="M144" s="9"/>
      <c r="N144" s="2"/>
      <c r="V144" s="13"/>
    </row>
    <row r="145" spans="1:22" ht="13.5" thickBot="1" x14ac:dyDescent="0.25">
      <c r="A145" s="400"/>
      <c r="B145" s="25"/>
      <c r="C145" s="25"/>
      <c r="D145" s="8"/>
      <c r="E145" s="24" t="s">
        <v>1</v>
      </c>
      <c r="F145" s="23"/>
      <c r="G145" s="673"/>
      <c r="H145" s="674"/>
      <c r="I145" s="675"/>
      <c r="J145" s="11" t="s">
        <v>0</v>
      </c>
      <c r="K145" s="10"/>
      <c r="L145" s="10"/>
      <c r="M145" s="9"/>
      <c r="N145" s="2"/>
      <c r="V145" s="13"/>
    </row>
    <row r="146" spans="1:22" ht="24" thickTop="1" thickBot="1" x14ac:dyDescent="0.25">
      <c r="A146" s="398">
        <f t="shared" ref="A146" si="29">A142+1</f>
        <v>33</v>
      </c>
      <c r="B146" s="22" t="s">
        <v>12</v>
      </c>
      <c r="C146" s="22" t="s">
        <v>11</v>
      </c>
      <c r="D146" s="22" t="s">
        <v>10</v>
      </c>
      <c r="E146" s="401" t="s">
        <v>9</v>
      </c>
      <c r="F146" s="401"/>
      <c r="G146" s="401" t="s">
        <v>8</v>
      </c>
      <c r="H146" s="402"/>
      <c r="I146" s="21"/>
      <c r="J146" s="20" t="s">
        <v>7</v>
      </c>
      <c r="K146" s="19"/>
      <c r="L146" s="19"/>
      <c r="M146" s="18"/>
      <c r="N146" s="2"/>
      <c r="V146" s="13"/>
    </row>
    <row r="147" spans="1:22" ht="13.5" thickBot="1" x14ac:dyDescent="0.25">
      <c r="A147" s="399"/>
      <c r="B147" s="16"/>
      <c r="C147" s="16"/>
      <c r="D147" s="17"/>
      <c r="E147" s="16"/>
      <c r="F147" s="16"/>
      <c r="G147" s="670"/>
      <c r="H147" s="671"/>
      <c r="I147" s="672"/>
      <c r="J147" s="15" t="s">
        <v>7</v>
      </c>
      <c r="K147" s="15"/>
      <c r="L147" s="15"/>
      <c r="M147" s="14"/>
      <c r="N147" s="2"/>
      <c r="V147" s="13"/>
    </row>
    <row r="148" spans="1:22" ht="23.25" thickBot="1" x14ac:dyDescent="0.25">
      <c r="A148" s="399"/>
      <c r="B148" s="12" t="s">
        <v>6</v>
      </c>
      <c r="C148" s="12" t="s">
        <v>5</v>
      </c>
      <c r="D148" s="12" t="s">
        <v>4</v>
      </c>
      <c r="E148" s="406" t="s">
        <v>3</v>
      </c>
      <c r="F148" s="406"/>
      <c r="G148" s="407"/>
      <c r="H148" s="408"/>
      <c r="I148" s="409"/>
      <c r="J148" s="11" t="s">
        <v>2</v>
      </c>
      <c r="K148" s="10"/>
      <c r="L148" s="10"/>
      <c r="M148" s="9"/>
      <c r="N148" s="2"/>
      <c r="V148" s="13"/>
    </row>
    <row r="149" spans="1:22" ht="13.5" thickBot="1" x14ac:dyDescent="0.25">
      <c r="A149" s="400"/>
      <c r="B149" s="25"/>
      <c r="C149" s="25"/>
      <c r="D149" s="8"/>
      <c r="E149" s="24" t="s">
        <v>1</v>
      </c>
      <c r="F149" s="23"/>
      <c r="G149" s="673"/>
      <c r="H149" s="674"/>
      <c r="I149" s="675"/>
      <c r="J149" s="11" t="s">
        <v>0</v>
      </c>
      <c r="K149" s="10"/>
      <c r="L149" s="10"/>
      <c r="M149" s="9"/>
      <c r="N149" s="2"/>
      <c r="V149" s="13"/>
    </row>
    <row r="150" spans="1:22" ht="24" thickTop="1" thickBot="1" x14ac:dyDescent="0.25">
      <c r="A150" s="398">
        <f t="shared" ref="A150" si="30">A146+1</f>
        <v>34</v>
      </c>
      <c r="B150" s="22" t="s">
        <v>12</v>
      </c>
      <c r="C150" s="22" t="s">
        <v>11</v>
      </c>
      <c r="D150" s="22" t="s">
        <v>10</v>
      </c>
      <c r="E150" s="401" t="s">
        <v>9</v>
      </c>
      <c r="F150" s="401"/>
      <c r="G150" s="401" t="s">
        <v>8</v>
      </c>
      <c r="H150" s="402"/>
      <c r="I150" s="21"/>
      <c r="J150" s="20" t="s">
        <v>7</v>
      </c>
      <c r="K150" s="19"/>
      <c r="L150" s="19"/>
      <c r="M150" s="18"/>
      <c r="N150" s="2"/>
      <c r="V150" s="13"/>
    </row>
    <row r="151" spans="1:22" ht="13.5" thickBot="1" x14ac:dyDescent="0.25">
      <c r="A151" s="399"/>
      <c r="B151" s="16"/>
      <c r="C151" s="16"/>
      <c r="D151" s="17"/>
      <c r="E151" s="16"/>
      <c r="F151" s="16"/>
      <c r="G151" s="670"/>
      <c r="H151" s="671"/>
      <c r="I151" s="672"/>
      <c r="J151" s="15" t="s">
        <v>7</v>
      </c>
      <c r="K151" s="15"/>
      <c r="L151" s="15"/>
      <c r="M151" s="14"/>
      <c r="N151" s="2"/>
      <c r="V151" s="13"/>
    </row>
    <row r="152" spans="1:22" ht="23.25" thickBot="1" x14ac:dyDescent="0.25">
      <c r="A152" s="399"/>
      <c r="B152" s="12" t="s">
        <v>6</v>
      </c>
      <c r="C152" s="12" t="s">
        <v>5</v>
      </c>
      <c r="D152" s="12" t="s">
        <v>4</v>
      </c>
      <c r="E152" s="406" t="s">
        <v>3</v>
      </c>
      <c r="F152" s="406"/>
      <c r="G152" s="407"/>
      <c r="H152" s="408"/>
      <c r="I152" s="409"/>
      <c r="J152" s="11" t="s">
        <v>2</v>
      </c>
      <c r="K152" s="10"/>
      <c r="L152" s="10"/>
      <c r="M152" s="9"/>
      <c r="N152" s="2"/>
      <c r="V152" s="13"/>
    </row>
    <row r="153" spans="1:22" ht="13.5" thickBot="1" x14ac:dyDescent="0.25">
      <c r="A153" s="400"/>
      <c r="B153" s="25"/>
      <c r="C153" s="25"/>
      <c r="D153" s="8"/>
      <c r="E153" s="24" t="s">
        <v>1</v>
      </c>
      <c r="F153" s="23"/>
      <c r="G153" s="673"/>
      <c r="H153" s="674"/>
      <c r="I153" s="675"/>
      <c r="J153" s="11" t="s">
        <v>0</v>
      </c>
      <c r="K153" s="10"/>
      <c r="L153" s="10"/>
      <c r="M153" s="9"/>
      <c r="N153" s="2"/>
      <c r="V153" s="13"/>
    </row>
    <row r="154" spans="1:22" ht="24" thickTop="1" thickBot="1" x14ac:dyDescent="0.25">
      <c r="A154" s="398">
        <f t="shared" ref="A154" si="31">A150+1</f>
        <v>35</v>
      </c>
      <c r="B154" s="22" t="s">
        <v>12</v>
      </c>
      <c r="C154" s="22" t="s">
        <v>11</v>
      </c>
      <c r="D154" s="22" t="s">
        <v>10</v>
      </c>
      <c r="E154" s="401" t="s">
        <v>9</v>
      </c>
      <c r="F154" s="401"/>
      <c r="G154" s="401" t="s">
        <v>8</v>
      </c>
      <c r="H154" s="402"/>
      <c r="I154" s="21"/>
      <c r="J154" s="20" t="s">
        <v>7</v>
      </c>
      <c r="K154" s="19"/>
      <c r="L154" s="19"/>
      <c r="M154" s="18"/>
      <c r="N154" s="2"/>
      <c r="V154" s="13"/>
    </row>
    <row r="155" spans="1:22" ht="13.5" thickBot="1" x14ac:dyDescent="0.25">
      <c r="A155" s="399"/>
      <c r="B155" s="16"/>
      <c r="C155" s="16"/>
      <c r="D155" s="17"/>
      <c r="E155" s="16"/>
      <c r="F155" s="16"/>
      <c r="G155" s="670"/>
      <c r="H155" s="671"/>
      <c r="I155" s="672"/>
      <c r="J155" s="15" t="s">
        <v>7</v>
      </c>
      <c r="K155" s="15"/>
      <c r="L155" s="15"/>
      <c r="M155" s="14"/>
      <c r="N155" s="2"/>
      <c r="V155" s="13"/>
    </row>
    <row r="156" spans="1:22" ht="23.25" thickBot="1" x14ac:dyDescent="0.25">
      <c r="A156" s="399"/>
      <c r="B156" s="12" t="s">
        <v>6</v>
      </c>
      <c r="C156" s="12" t="s">
        <v>5</v>
      </c>
      <c r="D156" s="12" t="s">
        <v>4</v>
      </c>
      <c r="E156" s="406" t="s">
        <v>3</v>
      </c>
      <c r="F156" s="406"/>
      <c r="G156" s="407"/>
      <c r="H156" s="408"/>
      <c r="I156" s="409"/>
      <c r="J156" s="11" t="s">
        <v>2</v>
      </c>
      <c r="K156" s="10"/>
      <c r="L156" s="10"/>
      <c r="M156" s="9"/>
      <c r="N156" s="2"/>
      <c r="V156" s="13"/>
    </row>
    <row r="157" spans="1:22" ht="13.5" thickBot="1" x14ac:dyDescent="0.25">
      <c r="A157" s="400"/>
      <c r="B157" s="25"/>
      <c r="C157" s="25"/>
      <c r="D157" s="8"/>
      <c r="E157" s="24" t="s">
        <v>1</v>
      </c>
      <c r="F157" s="23"/>
      <c r="G157" s="673"/>
      <c r="H157" s="674"/>
      <c r="I157" s="675"/>
      <c r="J157" s="11" t="s">
        <v>0</v>
      </c>
      <c r="K157" s="10"/>
      <c r="L157" s="10"/>
      <c r="M157" s="9"/>
      <c r="N157" s="2"/>
      <c r="V157" s="13"/>
    </row>
    <row r="158" spans="1:22" ht="24" thickTop="1" thickBot="1" x14ac:dyDescent="0.25">
      <c r="A158" s="398">
        <f t="shared" ref="A158" si="32">A154+1</f>
        <v>36</v>
      </c>
      <c r="B158" s="22" t="s">
        <v>12</v>
      </c>
      <c r="C158" s="22" t="s">
        <v>11</v>
      </c>
      <c r="D158" s="22" t="s">
        <v>10</v>
      </c>
      <c r="E158" s="401" t="s">
        <v>9</v>
      </c>
      <c r="F158" s="401"/>
      <c r="G158" s="401" t="s">
        <v>8</v>
      </c>
      <c r="H158" s="402"/>
      <c r="I158" s="21"/>
      <c r="J158" s="20" t="s">
        <v>7</v>
      </c>
      <c r="K158" s="19"/>
      <c r="L158" s="19"/>
      <c r="M158" s="18"/>
      <c r="N158" s="2"/>
      <c r="V158" s="13"/>
    </row>
    <row r="159" spans="1:22" ht="13.5" thickBot="1" x14ac:dyDescent="0.25">
      <c r="A159" s="399"/>
      <c r="B159" s="16"/>
      <c r="C159" s="16"/>
      <c r="D159" s="17"/>
      <c r="E159" s="16"/>
      <c r="F159" s="16"/>
      <c r="G159" s="670"/>
      <c r="H159" s="671"/>
      <c r="I159" s="672"/>
      <c r="J159" s="15" t="s">
        <v>7</v>
      </c>
      <c r="K159" s="15"/>
      <c r="L159" s="15"/>
      <c r="M159" s="14"/>
      <c r="N159" s="2"/>
      <c r="V159" s="13"/>
    </row>
    <row r="160" spans="1:22" ht="23.25" thickBot="1" x14ac:dyDescent="0.25">
      <c r="A160" s="399"/>
      <c r="B160" s="12" t="s">
        <v>6</v>
      </c>
      <c r="C160" s="12" t="s">
        <v>5</v>
      </c>
      <c r="D160" s="12" t="s">
        <v>4</v>
      </c>
      <c r="E160" s="406" t="s">
        <v>3</v>
      </c>
      <c r="F160" s="406"/>
      <c r="G160" s="407"/>
      <c r="H160" s="408"/>
      <c r="I160" s="409"/>
      <c r="J160" s="11" t="s">
        <v>2</v>
      </c>
      <c r="K160" s="10"/>
      <c r="L160" s="10"/>
      <c r="M160" s="9"/>
      <c r="N160" s="2"/>
      <c r="V160" s="13"/>
    </row>
    <row r="161" spans="1:22" ht="13.5" thickBot="1" x14ac:dyDescent="0.25">
      <c r="A161" s="400"/>
      <c r="B161" s="25"/>
      <c r="C161" s="25"/>
      <c r="D161" s="8"/>
      <c r="E161" s="24" t="s">
        <v>1</v>
      </c>
      <c r="F161" s="23"/>
      <c r="G161" s="673"/>
      <c r="H161" s="674"/>
      <c r="I161" s="675"/>
      <c r="J161" s="11" t="s">
        <v>0</v>
      </c>
      <c r="K161" s="10"/>
      <c r="L161" s="10"/>
      <c r="M161" s="9"/>
      <c r="N161" s="2"/>
      <c r="V161" s="13"/>
    </row>
    <row r="162" spans="1:22" ht="24" thickTop="1" thickBot="1" x14ac:dyDescent="0.25">
      <c r="A162" s="398">
        <f t="shared" ref="A162" si="33">A158+1</f>
        <v>37</v>
      </c>
      <c r="B162" s="22" t="s">
        <v>12</v>
      </c>
      <c r="C162" s="22" t="s">
        <v>11</v>
      </c>
      <c r="D162" s="22" t="s">
        <v>10</v>
      </c>
      <c r="E162" s="401" t="s">
        <v>9</v>
      </c>
      <c r="F162" s="401"/>
      <c r="G162" s="401" t="s">
        <v>8</v>
      </c>
      <c r="H162" s="402"/>
      <c r="I162" s="21"/>
      <c r="J162" s="20" t="s">
        <v>7</v>
      </c>
      <c r="K162" s="19"/>
      <c r="L162" s="19"/>
      <c r="M162" s="18"/>
      <c r="N162" s="2"/>
      <c r="V162" s="13"/>
    </row>
    <row r="163" spans="1:22" ht="13.5" thickBot="1" x14ac:dyDescent="0.25">
      <c r="A163" s="399"/>
      <c r="B163" s="16"/>
      <c r="C163" s="16"/>
      <c r="D163" s="17"/>
      <c r="E163" s="16"/>
      <c r="F163" s="16"/>
      <c r="G163" s="670"/>
      <c r="H163" s="671"/>
      <c r="I163" s="672"/>
      <c r="J163" s="15" t="s">
        <v>7</v>
      </c>
      <c r="K163" s="15"/>
      <c r="L163" s="15"/>
      <c r="M163" s="14"/>
      <c r="N163" s="2"/>
      <c r="V163" s="13"/>
    </row>
    <row r="164" spans="1:22" ht="23.25" thickBot="1" x14ac:dyDescent="0.25">
      <c r="A164" s="399"/>
      <c r="B164" s="12" t="s">
        <v>6</v>
      </c>
      <c r="C164" s="12" t="s">
        <v>5</v>
      </c>
      <c r="D164" s="12" t="s">
        <v>4</v>
      </c>
      <c r="E164" s="406" t="s">
        <v>3</v>
      </c>
      <c r="F164" s="406"/>
      <c r="G164" s="407"/>
      <c r="H164" s="408"/>
      <c r="I164" s="409"/>
      <c r="J164" s="11" t="s">
        <v>2</v>
      </c>
      <c r="K164" s="10"/>
      <c r="L164" s="10"/>
      <c r="M164" s="9"/>
      <c r="N164" s="2"/>
      <c r="V164" s="13"/>
    </row>
    <row r="165" spans="1:22" ht="13.5" thickBot="1" x14ac:dyDescent="0.25">
      <c r="A165" s="400"/>
      <c r="B165" s="25"/>
      <c r="C165" s="25"/>
      <c r="D165" s="8"/>
      <c r="E165" s="24" t="s">
        <v>1</v>
      </c>
      <c r="F165" s="23"/>
      <c r="G165" s="673"/>
      <c r="H165" s="674"/>
      <c r="I165" s="675"/>
      <c r="J165" s="11" t="s">
        <v>0</v>
      </c>
      <c r="K165" s="10"/>
      <c r="L165" s="10"/>
      <c r="M165" s="9"/>
      <c r="N165" s="2"/>
      <c r="V165" s="13"/>
    </row>
    <row r="166" spans="1:22" ht="24" thickTop="1" thickBot="1" x14ac:dyDescent="0.25">
      <c r="A166" s="398">
        <f t="shared" ref="A166" si="34">A162+1</f>
        <v>38</v>
      </c>
      <c r="B166" s="22" t="s">
        <v>12</v>
      </c>
      <c r="C166" s="22" t="s">
        <v>11</v>
      </c>
      <c r="D166" s="22" t="s">
        <v>10</v>
      </c>
      <c r="E166" s="401" t="s">
        <v>9</v>
      </c>
      <c r="F166" s="401"/>
      <c r="G166" s="401" t="s">
        <v>8</v>
      </c>
      <c r="H166" s="402"/>
      <c r="I166" s="21"/>
      <c r="J166" s="20" t="s">
        <v>7</v>
      </c>
      <c r="K166" s="19"/>
      <c r="L166" s="19"/>
      <c r="M166" s="18"/>
      <c r="N166" s="2"/>
      <c r="V166" s="13"/>
    </row>
    <row r="167" spans="1:22" ht="13.5" thickBot="1" x14ac:dyDescent="0.25">
      <c r="A167" s="399"/>
      <c r="B167" s="16"/>
      <c r="C167" s="16"/>
      <c r="D167" s="17"/>
      <c r="E167" s="16"/>
      <c r="F167" s="16"/>
      <c r="G167" s="670"/>
      <c r="H167" s="671"/>
      <c r="I167" s="672"/>
      <c r="J167" s="15" t="s">
        <v>7</v>
      </c>
      <c r="K167" s="15"/>
      <c r="L167" s="15"/>
      <c r="M167" s="14"/>
      <c r="N167" s="2"/>
      <c r="V167" s="13"/>
    </row>
    <row r="168" spans="1:22" ht="23.25" thickBot="1" x14ac:dyDescent="0.25">
      <c r="A168" s="399"/>
      <c r="B168" s="12" t="s">
        <v>6</v>
      </c>
      <c r="C168" s="12" t="s">
        <v>5</v>
      </c>
      <c r="D168" s="12" t="s">
        <v>4</v>
      </c>
      <c r="E168" s="406" t="s">
        <v>3</v>
      </c>
      <c r="F168" s="406"/>
      <c r="G168" s="407"/>
      <c r="H168" s="408"/>
      <c r="I168" s="409"/>
      <c r="J168" s="11" t="s">
        <v>2</v>
      </c>
      <c r="K168" s="10"/>
      <c r="L168" s="10"/>
      <c r="M168" s="9"/>
      <c r="N168" s="2"/>
      <c r="V168" s="13"/>
    </row>
    <row r="169" spans="1:22" ht="13.5" thickBot="1" x14ac:dyDescent="0.25">
      <c r="A169" s="400"/>
      <c r="B169" s="25"/>
      <c r="C169" s="25"/>
      <c r="D169" s="8"/>
      <c r="E169" s="24" t="s">
        <v>1</v>
      </c>
      <c r="F169" s="23"/>
      <c r="G169" s="673"/>
      <c r="H169" s="674"/>
      <c r="I169" s="675"/>
      <c r="J169" s="11" t="s">
        <v>0</v>
      </c>
      <c r="K169" s="10"/>
      <c r="L169" s="10"/>
      <c r="M169" s="9"/>
      <c r="N169" s="2"/>
      <c r="V169" s="13"/>
    </row>
    <row r="170" spans="1:22" ht="24" thickTop="1" thickBot="1" x14ac:dyDescent="0.25">
      <c r="A170" s="398">
        <f t="shared" ref="A170" si="35">A166+1</f>
        <v>39</v>
      </c>
      <c r="B170" s="22" t="s">
        <v>12</v>
      </c>
      <c r="C170" s="22" t="s">
        <v>11</v>
      </c>
      <c r="D170" s="22" t="s">
        <v>10</v>
      </c>
      <c r="E170" s="401" t="s">
        <v>9</v>
      </c>
      <c r="F170" s="401"/>
      <c r="G170" s="401" t="s">
        <v>8</v>
      </c>
      <c r="H170" s="402"/>
      <c r="I170" s="21"/>
      <c r="J170" s="20" t="s">
        <v>7</v>
      </c>
      <c r="K170" s="19"/>
      <c r="L170" s="19"/>
      <c r="M170" s="18"/>
      <c r="N170" s="2"/>
      <c r="V170" s="13"/>
    </row>
    <row r="171" spans="1:22" ht="13.5" thickBot="1" x14ac:dyDescent="0.25">
      <c r="A171" s="399"/>
      <c r="B171" s="16"/>
      <c r="C171" s="16"/>
      <c r="D171" s="17"/>
      <c r="E171" s="16"/>
      <c r="F171" s="16"/>
      <c r="G171" s="670"/>
      <c r="H171" s="671"/>
      <c r="I171" s="672"/>
      <c r="J171" s="15" t="s">
        <v>7</v>
      </c>
      <c r="K171" s="15"/>
      <c r="L171" s="15"/>
      <c r="M171" s="14"/>
      <c r="N171" s="2"/>
      <c r="V171" s="13"/>
    </row>
    <row r="172" spans="1:22" ht="23.25" thickBot="1" x14ac:dyDescent="0.25">
      <c r="A172" s="399"/>
      <c r="B172" s="12" t="s">
        <v>6</v>
      </c>
      <c r="C172" s="12" t="s">
        <v>5</v>
      </c>
      <c r="D172" s="12" t="s">
        <v>4</v>
      </c>
      <c r="E172" s="406" t="s">
        <v>3</v>
      </c>
      <c r="F172" s="406"/>
      <c r="G172" s="407"/>
      <c r="H172" s="408"/>
      <c r="I172" s="409"/>
      <c r="J172" s="11" t="s">
        <v>2</v>
      </c>
      <c r="K172" s="10"/>
      <c r="L172" s="10"/>
      <c r="M172" s="9"/>
      <c r="N172" s="2"/>
      <c r="V172" s="13"/>
    </row>
    <row r="173" spans="1:22" ht="13.5" thickBot="1" x14ac:dyDescent="0.25">
      <c r="A173" s="400"/>
      <c r="B173" s="25"/>
      <c r="C173" s="25"/>
      <c r="D173" s="8"/>
      <c r="E173" s="24" t="s">
        <v>1</v>
      </c>
      <c r="F173" s="23"/>
      <c r="G173" s="673"/>
      <c r="H173" s="674"/>
      <c r="I173" s="675"/>
      <c r="J173" s="11" t="s">
        <v>0</v>
      </c>
      <c r="K173" s="10"/>
      <c r="L173" s="10"/>
      <c r="M173" s="9"/>
      <c r="N173" s="2"/>
      <c r="V173" s="13"/>
    </row>
    <row r="174" spans="1:22" ht="24" thickTop="1" thickBot="1" x14ac:dyDescent="0.25">
      <c r="A174" s="398">
        <f t="shared" ref="A174" si="36">A170+1</f>
        <v>40</v>
      </c>
      <c r="B174" s="22" t="s">
        <v>12</v>
      </c>
      <c r="C174" s="22" t="s">
        <v>11</v>
      </c>
      <c r="D174" s="22" t="s">
        <v>10</v>
      </c>
      <c r="E174" s="401" t="s">
        <v>9</v>
      </c>
      <c r="F174" s="401"/>
      <c r="G174" s="401" t="s">
        <v>8</v>
      </c>
      <c r="H174" s="402"/>
      <c r="I174" s="21"/>
      <c r="J174" s="20" t="s">
        <v>7</v>
      </c>
      <c r="K174" s="19"/>
      <c r="L174" s="19"/>
      <c r="M174" s="18"/>
      <c r="N174" s="2"/>
      <c r="V174" s="13"/>
    </row>
    <row r="175" spans="1:22" ht="13.5" thickBot="1" x14ac:dyDescent="0.25">
      <c r="A175" s="399"/>
      <c r="B175" s="16"/>
      <c r="C175" s="16"/>
      <c r="D175" s="17"/>
      <c r="E175" s="16"/>
      <c r="F175" s="16"/>
      <c r="G175" s="670"/>
      <c r="H175" s="671"/>
      <c r="I175" s="672"/>
      <c r="J175" s="15" t="s">
        <v>7</v>
      </c>
      <c r="K175" s="15"/>
      <c r="L175" s="15"/>
      <c r="M175" s="14"/>
      <c r="N175" s="2"/>
      <c r="V175" s="13"/>
    </row>
    <row r="176" spans="1:22" ht="23.25" thickBot="1" x14ac:dyDescent="0.25">
      <c r="A176" s="399"/>
      <c r="B176" s="12" t="s">
        <v>6</v>
      </c>
      <c r="C176" s="12" t="s">
        <v>5</v>
      </c>
      <c r="D176" s="12" t="s">
        <v>4</v>
      </c>
      <c r="E176" s="406" t="s">
        <v>3</v>
      </c>
      <c r="F176" s="406"/>
      <c r="G176" s="407"/>
      <c r="H176" s="408"/>
      <c r="I176" s="409"/>
      <c r="J176" s="11" t="s">
        <v>2</v>
      </c>
      <c r="K176" s="10"/>
      <c r="L176" s="10"/>
      <c r="M176" s="9"/>
      <c r="N176" s="2"/>
      <c r="V176" s="13"/>
    </row>
    <row r="177" spans="1:22" ht="13.5" thickBot="1" x14ac:dyDescent="0.25">
      <c r="A177" s="400"/>
      <c r="B177" s="25"/>
      <c r="C177" s="25"/>
      <c r="D177" s="8"/>
      <c r="E177" s="24" t="s">
        <v>1</v>
      </c>
      <c r="F177" s="23"/>
      <c r="G177" s="673"/>
      <c r="H177" s="674"/>
      <c r="I177" s="675"/>
      <c r="J177" s="11" t="s">
        <v>0</v>
      </c>
      <c r="K177" s="10"/>
      <c r="L177" s="10"/>
      <c r="M177" s="9"/>
      <c r="N177" s="2"/>
      <c r="V177" s="13"/>
    </row>
    <row r="178" spans="1:22" ht="24" thickTop="1" thickBot="1" x14ac:dyDescent="0.25">
      <c r="A178" s="398">
        <f t="shared" ref="A178" si="37">A174+1</f>
        <v>41</v>
      </c>
      <c r="B178" s="22" t="s">
        <v>12</v>
      </c>
      <c r="C178" s="22" t="s">
        <v>11</v>
      </c>
      <c r="D178" s="22" t="s">
        <v>10</v>
      </c>
      <c r="E178" s="401" t="s">
        <v>9</v>
      </c>
      <c r="F178" s="401"/>
      <c r="G178" s="401" t="s">
        <v>8</v>
      </c>
      <c r="H178" s="402"/>
      <c r="I178" s="21"/>
      <c r="J178" s="20" t="s">
        <v>7</v>
      </c>
      <c r="K178" s="19"/>
      <c r="L178" s="19"/>
      <c r="M178" s="18"/>
      <c r="N178" s="2"/>
      <c r="V178" s="13"/>
    </row>
    <row r="179" spans="1:22" ht="13.5" thickBot="1" x14ac:dyDescent="0.25">
      <c r="A179" s="399"/>
      <c r="B179" s="16"/>
      <c r="C179" s="16"/>
      <c r="D179" s="17"/>
      <c r="E179" s="16"/>
      <c r="F179" s="16"/>
      <c r="G179" s="670"/>
      <c r="H179" s="671"/>
      <c r="I179" s="672"/>
      <c r="J179" s="15" t="s">
        <v>7</v>
      </c>
      <c r="K179" s="15"/>
      <c r="L179" s="15"/>
      <c r="M179" s="14"/>
      <c r="N179" s="2"/>
      <c r="V179" s="13">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2"/>
      <c r="V180" s="13"/>
    </row>
    <row r="181" spans="1:22" ht="13.5" thickBot="1" x14ac:dyDescent="0.25">
      <c r="A181" s="400"/>
      <c r="B181" s="25"/>
      <c r="C181" s="25"/>
      <c r="D181" s="8"/>
      <c r="E181" s="24" t="s">
        <v>1</v>
      </c>
      <c r="F181" s="23"/>
      <c r="G181" s="673"/>
      <c r="H181" s="674"/>
      <c r="I181" s="675"/>
      <c r="J181" s="11" t="s">
        <v>0</v>
      </c>
      <c r="K181" s="10"/>
      <c r="L181" s="10"/>
      <c r="M181" s="9"/>
      <c r="N181" s="2"/>
      <c r="V181" s="13"/>
    </row>
    <row r="182" spans="1:22" ht="24" thickTop="1" thickBot="1" x14ac:dyDescent="0.25">
      <c r="A182" s="398">
        <f t="shared" ref="A182" si="38">A178+1</f>
        <v>42</v>
      </c>
      <c r="B182" s="22" t="s">
        <v>12</v>
      </c>
      <c r="C182" s="22" t="s">
        <v>11</v>
      </c>
      <c r="D182" s="22" t="s">
        <v>10</v>
      </c>
      <c r="E182" s="401" t="s">
        <v>9</v>
      </c>
      <c r="F182" s="401"/>
      <c r="G182" s="401" t="s">
        <v>8</v>
      </c>
      <c r="H182" s="402"/>
      <c r="I182" s="21"/>
      <c r="J182" s="20" t="s">
        <v>7</v>
      </c>
      <c r="K182" s="19"/>
      <c r="L182" s="19"/>
      <c r="M182" s="18"/>
      <c r="N182" s="2"/>
      <c r="V182" s="13"/>
    </row>
    <row r="183" spans="1:22" ht="13.5" thickBot="1" x14ac:dyDescent="0.25">
      <c r="A183" s="399"/>
      <c r="B183" s="16"/>
      <c r="C183" s="16"/>
      <c r="D183" s="17"/>
      <c r="E183" s="16"/>
      <c r="F183" s="16"/>
      <c r="G183" s="670"/>
      <c r="H183" s="671"/>
      <c r="I183" s="672"/>
      <c r="J183" s="15" t="s">
        <v>7</v>
      </c>
      <c r="K183" s="15"/>
      <c r="L183" s="15"/>
      <c r="M183" s="14"/>
      <c r="N183" s="2"/>
      <c r="V183" s="13">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2"/>
      <c r="V184" s="13"/>
    </row>
    <row r="185" spans="1:22" ht="13.5" thickBot="1" x14ac:dyDescent="0.25">
      <c r="A185" s="400"/>
      <c r="B185" s="25"/>
      <c r="C185" s="25"/>
      <c r="D185" s="8"/>
      <c r="E185" s="24" t="s">
        <v>1</v>
      </c>
      <c r="F185" s="23"/>
      <c r="G185" s="673"/>
      <c r="H185" s="674"/>
      <c r="I185" s="675"/>
      <c r="J185" s="11" t="s">
        <v>0</v>
      </c>
      <c r="K185" s="10"/>
      <c r="L185" s="10"/>
      <c r="M185" s="9"/>
      <c r="N185" s="2"/>
      <c r="V185" s="13"/>
    </row>
    <row r="186" spans="1:22" ht="24" thickTop="1" thickBot="1" x14ac:dyDescent="0.25">
      <c r="A186" s="398">
        <f t="shared" ref="A186" si="39">A182+1</f>
        <v>43</v>
      </c>
      <c r="B186" s="22" t="s">
        <v>12</v>
      </c>
      <c r="C186" s="22" t="s">
        <v>11</v>
      </c>
      <c r="D186" s="22" t="s">
        <v>10</v>
      </c>
      <c r="E186" s="401" t="s">
        <v>9</v>
      </c>
      <c r="F186" s="401"/>
      <c r="G186" s="401" t="s">
        <v>8</v>
      </c>
      <c r="H186" s="402"/>
      <c r="I186" s="21"/>
      <c r="J186" s="20" t="s">
        <v>7</v>
      </c>
      <c r="K186" s="19"/>
      <c r="L186" s="19"/>
      <c r="M186" s="18"/>
      <c r="N186" s="2"/>
      <c r="V186" s="13"/>
    </row>
    <row r="187" spans="1:22" ht="13.5" thickBot="1" x14ac:dyDescent="0.25">
      <c r="A187" s="399"/>
      <c r="B187" s="16"/>
      <c r="C187" s="16"/>
      <c r="D187" s="17"/>
      <c r="E187" s="16"/>
      <c r="F187" s="16"/>
      <c r="G187" s="670"/>
      <c r="H187" s="671"/>
      <c r="I187" s="672"/>
      <c r="J187" s="15" t="s">
        <v>7</v>
      </c>
      <c r="K187" s="15"/>
      <c r="L187" s="15"/>
      <c r="M187" s="14"/>
      <c r="N187" s="2"/>
      <c r="V187" s="13">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2"/>
      <c r="V188" s="13"/>
    </row>
    <row r="189" spans="1:22" ht="13.5" thickBot="1" x14ac:dyDescent="0.25">
      <c r="A189" s="400"/>
      <c r="B189" s="25"/>
      <c r="C189" s="25"/>
      <c r="D189" s="8"/>
      <c r="E189" s="24" t="s">
        <v>1</v>
      </c>
      <c r="F189" s="23"/>
      <c r="G189" s="673"/>
      <c r="H189" s="674"/>
      <c r="I189" s="675"/>
      <c r="J189" s="11" t="s">
        <v>0</v>
      </c>
      <c r="K189" s="10"/>
      <c r="L189" s="10"/>
      <c r="M189" s="9"/>
      <c r="N189" s="2"/>
      <c r="V189" s="13"/>
    </row>
    <row r="190" spans="1:22" ht="24" thickTop="1" thickBot="1" x14ac:dyDescent="0.25">
      <c r="A190" s="398">
        <f t="shared" ref="A190" si="40">A186+1</f>
        <v>44</v>
      </c>
      <c r="B190" s="22" t="s">
        <v>12</v>
      </c>
      <c r="C190" s="22" t="s">
        <v>11</v>
      </c>
      <c r="D190" s="22" t="s">
        <v>10</v>
      </c>
      <c r="E190" s="401" t="s">
        <v>9</v>
      </c>
      <c r="F190" s="401"/>
      <c r="G190" s="401" t="s">
        <v>8</v>
      </c>
      <c r="H190" s="402"/>
      <c r="I190" s="21"/>
      <c r="J190" s="20" t="s">
        <v>7</v>
      </c>
      <c r="K190" s="19"/>
      <c r="L190" s="19"/>
      <c r="M190" s="18"/>
      <c r="N190" s="2"/>
      <c r="V190" s="13"/>
    </row>
    <row r="191" spans="1:22" ht="13.5" thickBot="1" x14ac:dyDescent="0.25">
      <c r="A191" s="399"/>
      <c r="B191" s="16"/>
      <c r="C191" s="16"/>
      <c r="D191" s="17"/>
      <c r="E191" s="16"/>
      <c r="F191" s="16"/>
      <c r="G191" s="670"/>
      <c r="H191" s="671"/>
      <c r="I191" s="672"/>
      <c r="J191" s="15" t="s">
        <v>7</v>
      </c>
      <c r="K191" s="15"/>
      <c r="L191" s="15"/>
      <c r="M191" s="14"/>
      <c r="N191" s="2"/>
      <c r="V191" s="13">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2"/>
      <c r="V192" s="13"/>
    </row>
    <row r="193" spans="1:22" ht="13.5" thickBot="1" x14ac:dyDescent="0.25">
      <c r="A193" s="400"/>
      <c r="B193" s="25"/>
      <c r="C193" s="25"/>
      <c r="D193" s="8"/>
      <c r="E193" s="24" t="s">
        <v>1</v>
      </c>
      <c r="F193" s="23"/>
      <c r="G193" s="673"/>
      <c r="H193" s="674"/>
      <c r="I193" s="675"/>
      <c r="J193" s="11" t="s">
        <v>0</v>
      </c>
      <c r="K193" s="10"/>
      <c r="L193" s="10"/>
      <c r="M193" s="9"/>
      <c r="N193" s="2"/>
      <c r="V193" s="13"/>
    </row>
    <row r="194" spans="1:22" ht="24" thickTop="1" thickBot="1" x14ac:dyDescent="0.25">
      <c r="A194" s="398">
        <f t="shared" ref="A194" si="41">A190+1</f>
        <v>45</v>
      </c>
      <c r="B194" s="22" t="s">
        <v>12</v>
      </c>
      <c r="C194" s="22" t="s">
        <v>11</v>
      </c>
      <c r="D194" s="22" t="s">
        <v>10</v>
      </c>
      <c r="E194" s="401" t="s">
        <v>9</v>
      </c>
      <c r="F194" s="401"/>
      <c r="G194" s="401" t="s">
        <v>8</v>
      </c>
      <c r="H194" s="402"/>
      <c r="I194" s="21"/>
      <c r="J194" s="20" t="s">
        <v>7</v>
      </c>
      <c r="K194" s="19"/>
      <c r="L194" s="19"/>
      <c r="M194" s="18"/>
      <c r="N194" s="2"/>
      <c r="V194" s="13"/>
    </row>
    <row r="195" spans="1:22" ht="13.5" thickBot="1" x14ac:dyDescent="0.25">
      <c r="A195" s="399"/>
      <c r="B195" s="16"/>
      <c r="C195" s="16"/>
      <c r="D195" s="17"/>
      <c r="E195" s="16"/>
      <c r="F195" s="16"/>
      <c r="G195" s="670"/>
      <c r="H195" s="671"/>
      <c r="I195" s="672"/>
      <c r="J195" s="15" t="s">
        <v>7</v>
      </c>
      <c r="K195" s="15"/>
      <c r="L195" s="15"/>
      <c r="M195" s="14"/>
      <c r="N195" s="2"/>
      <c r="V195" s="13">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2"/>
      <c r="V196" s="13"/>
    </row>
    <row r="197" spans="1:22" ht="13.5" thickBot="1" x14ac:dyDescent="0.25">
      <c r="A197" s="400"/>
      <c r="B197" s="25"/>
      <c r="C197" s="25"/>
      <c r="D197" s="8"/>
      <c r="E197" s="24" t="s">
        <v>1</v>
      </c>
      <c r="F197" s="23"/>
      <c r="G197" s="673"/>
      <c r="H197" s="674"/>
      <c r="I197" s="675"/>
      <c r="J197" s="11" t="s">
        <v>0</v>
      </c>
      <c r="K197" s="10"/>
      <c r="L197" s="10"/>
      <c r="M197" s="9"/>
      <c r="N197" s="2"/>
      <c r="V197" s="13"/>
    </row>
    <row r="198" spans="1:22" ht="24" thickTop="1" thickBot="1" x14ac:dyDescent="0.25">
      <c r="A198" s="398">
        <f t="shared" ref="A198" si="42">A194+1</f>
        <v>46</v>
      </c>
      <c r="B198" s="22" t="s">
        <v>12</v>
      </c>
      <c r="C198" s="22" t="s">
        <v>11</v>
      </c>
      <c r="D198" s="22" t="s">
        <v>10</v>
      </c>
      <c r="E198" s="401" t="s">
        <v>9</v>
      </c>
      <c r="F198" s="401"/>
      <c r="G198" s="401" t="s">
        <v>8</v>
      </c>
      <c r="H198" s="402"/>
      <c r="I198" s="21"/>
      <c r="J198" s="20" t="s">
        <v>7</v>
      </c>
      <c r="K198" s="19"/>
      <c r="L198" s="19"/>
      <c r="M198" s="18"/>
      <c r="N198" s="2"/>
      <c r="V198" s="13"/>
    </row>
    <row r="199" spans="1:22" ht="13.5" thickBot="1" x14ac:dyDescent="0.25">
      <c r="A199" s="399"/>
      <c r="B199" s="16"/>
      <c r="C199" s="16"/>
      <c r="D199" s="17"/>
      <c r="E199" s="16"/>
      <c r="F199" s="16"/>
      <c r="G199" s="670"/>
      <c r="H199" s="671"/>
      <c r="I199" s="672"/>
      <c r="J199" s="15" t="s">
        <v>7</v>
      </c>
      <c r="K199" s="15"/>
      <c r="L199" s="15"/>
      <c r="M199" s="14"/>
      <c r="N199" s="2"/>
      <c r="V199" s="13">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2"/>
      <c r="V200" s="13"/>
    </row>
    <row r="201" spans="1:22" ht="13.5" thickBot="1" x14ac:dyDescent="0.25">
      <c r="A201" s="400"/>
      <c r="B201" s="25"/>
      <c r="C201" s="25"/>
      <c r="D201" s="8"/>
      <c r="E201" s="24" t="s">
        <v>1</v>
      </c>
      <c r="F201" s="23"/>
      <c r="G201" s="673"/>
      <c r="H201" s="674"/>
      <c r="I201" s="675"/>
      <c r="J201" s="11" t="s">
        <v>0</v>
      </c>
      <c r="K201" s="10"/>
      <c r="L201" s="10"/>
      <c r="M201" s="9"/>
      <c r="N201" s="2"/>
      <c r="V201" s="13"/>
    </row>
    <row r="202" spans="1:22" ht="24" thickTop="1" thickBot="1" x14ac:dyDescent="0.25">
      <c r="A202" s="398">
        <f t="shared" ref="A202" si="43">A198+1</f>
        <v>47</v>
      </c>
      <c r="B202" s="22" t="s">
        <v>12</v>
      </c>
      <c r="C202" s="22" t="s">
        <v>11</v>
      </c>
      <c r="D202" s="22" t="s">
        <v>10</v>
      </c>
      <c r="E202" s="401" t="s">
        <v>9</v>
      </c>
      <c r="F202" s="401"/>
      <c r="G202" s="401" t="s">
        <v>8</v>
      </c>
      <c r="H202" s="402"/>
      <c r="I202" s="21"/>
      <c r="J202" s="20" t="s">
        <v>7</v>
      </c>
      <c r="K202" s="19"/>
      <c r="L202" s="19"/>
      <c r="M202" s="18"/>
      <c r="N202" s="2"/>
      <c r="V202" s="13"/>
    </row>
    <row r="203" spans="1:22" ht="13.5" thickBot="1" x14ac:dyDescent="0.25">
      <c r="A203" s="399"/>
      <c r="B203" s="16"/>
      <c r="C203" s="16"/>
      <c r="D203" s="17"/>
      <c r="E203" s="16"/>
      <c r="F203" s="16"/>
      <c r="G203" s="670"/>
      <c r="H203" s="671"/>
      <c r="I203" s="672"/>
      <c r="J203" s="15" t="s">
        <v>7</v>
      </c>
      <c r="K203" s="15"/>
      <c r="L203" s="15"/>
      <c r="M203" s="14"/>
      <c r="N203" s="2"/>
      <c r="V203" s="13">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2"/>
      <c r="V204" s="13"/>
    </row>
    <row r="205" spans="1:22" ht="13.5" thickBot="1" x14ac:dyDescent="0.25">
      <c r="A205" s="400"/>
      <c r="B205" s="25"/>
      <c r="C205" s="25"/>
      <c r="D205" s="8"/>
      <c r="E205" s="24" t="s">
        <v>1</v>
      </c>
      <c r="F205" s="23"/>
      <c r="G205" s="673"/>
      <c r="H205" s="674"/>
      <c r="I205" s="675"/>
      <c r="J205" s="11" t="s">
        <v>0</v>
      </c>
      <c r="K205" s="10"/>
      <c r="L205" s="10"/>
      <c r="M205" s="9"/>
      <c r="N205" s="2"/>
      <c r="V205" s="13"/>
    </row>
    <row r="206" spans="1:22" ht="24" thickTop="1" thickBot="1" x14ac:dyDescent="0.25">
      <c r="A206" s="398">
        <f t="shared" ref="A206" si="44">A202+1</f>
        <v>48</v>
      </c>
      <c r="B206" s="22" t="s">
        <v>12</v>
      </c>
      <c r="C206" s="22" t="s">
        <v>11</v>
      </c>
      <c r="D206" s="22" t="s">
        <v>10</v>
      </c>
      <c r="E206" s="401" t="s">
        <v>9</v>
      </c>
      <c r="F206" s="401"/>
      <c r="G206" s="401" t="s">
        <v>8</v>
      </c>
      <c r="H206" s="402"/>
      <c r="I206" s="21"/>
      <c r="J206" s="20" t="s">
        <v>7</v>
      </c>
      <c r="K206" s="19"/>
      <c r="L206" s="19"/>
      <c r="M206" s="18"/>
      <c r="N206" s="2"/>
      <c r="V206" s="13"/>
    </row>
    <row r="207" spans="1:22" ht="13.5" thickBot="1" x14ac:dyDescent="0.25">
      <c r="A207" s="399"/>
      <c r="B207" s="16"/>
      <c r="C207" s="16"/>
      <c r="D207" s="17"/>
      <c r="E207" s="16"/>
      <c r="F207" s="16"/>
      <c r="G207" s="670"/>
      <c r="H207" s="671"/>
      <c r="I207" s="672"/>
      <c r="J207" s="15" t="s">
        <v>7</v>
      </c>
      <c r="K207" s="15"/>
      <c r="L207" s="15"/>
      <c r="M207" s="14"/>
      <c r="N207" s="2"/>
      <c r="V207" s="13">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2"/>
      <c r="V208" s="13"/>
    </row>
    <row r="209" spans="1:22" ht="13.5" thickBot="1" x14ac:dyDescent="0.25">
      <c r="A209" s="400"/>
      <c r="B209" s="25"/>
      <c r="C209" s="25"/>
      <c r="D209" s="8"/>
      <c r="E209" s="24" t="s">
        <v>1</v>
      </c>
      <c r="F209" s="23"/>
      <c r="G209" s="673"/>
      <c r="H209" s="674"/>
      <c r="I209" s="675"/>
      <c r="J209" s="11" t="s">
        <v>0</v>
      </c>
      <c r="K209" s="10"/>
      <c r="L209" s="10"/>
      <c r="M209" s="9"/>
      <c r="N209" s="2"/>
      <c r="V209" s="13"/>
    </row>
    <row r="210" spans="1:22" ht="24" thickTop="1" thickBot="1" x14ac:dyDescent="0.25">
      <c r="A210" s="398">
        <f t="shared" ref="A210" si="45">A206+1</f>
        <v>49</v>
      </c>
      <c r="B210" s="22" t="s">
        <v>12</v>
      </c>
      <c r="C210" s="22" t="s">
        <v>11</v>
      </c>
      <c r="D210" s="22" t="s">
        <v>10</v>
      </c>
      <c r="E210" s="401" t="s">
        <v>9</v>
      </c>
      <c r="F210" s="401"/>
      <c r="G210" s="401" t="s">
        <v>8</v>
      </c>
      <c r="H210" s="402"/>
      <c r="I210" s="21"/>
      <c r="J210" s="20" t="s">
        <v>7</v>
      </c>
      <c r="K210" s="19"/>
      <c r="L210" s="19"/>
      <c r="M210" s="18"/>
      <c r="N210" s="2"/>
      <c r="V210" s="13"/>
    </row>
    <row r="211" spans="1:22" ht="13.5" thickBot="1" x14ac:dyDescent="0.25">
      <c r="A211" s="399"/>
      <c r="B211" s="16"/>
      <c r="C211" s="16"/>
      <c r="D211" s="17"/>
      <c r="E211" s="16"/>
      <c r="F211" s="16"/>
      <c r="G211" s="670"/>
      <c r="H211" s="671"/>
      <c r="I211" s="672"/>
      <c r="J211" s="15" t="s">
        <v>7</v>
      </c>
      <c r="K211" s="15"/>
      <c r="L211" s="15"/>
      <c r="M211" s="14"/>
      <c r="N211" s="2"/>
      <c r="V211" s="13">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2"/>
      <c r="V212" s="13"/>
    </row>
    <row r="213" spans="1:22" ht="13.5" thickBot="1" x14ac:dyDescent="0.25">
      <c r="A213" s="400"/>
      <c r="B213" s="25"/>
      <c r="C213" s="25"/>
      <c r="D213" s="8"/>
      <c r="E213" s="24" t="s">
        <v>1</v>
      </c>
      <c r="F213" s="23"/>
      <c r="G213" s="673"/>
      <c r="H213" s="674"/>
      <c r="I213" s="675"/>
      <c r="J213" s="11" t="s">
        <v>0</v>
      </c>
      <c r="K213" s="10"/>
      <c r="L213" s="10"/>
      <c r="M213" s="9"/>
      <c r="N213" s="2"/>
      <c r="V213" s="13"/>
    </row>
    <row r="214" spans="1:22" ht="24" thickTop="1" thickBot="1" x14ac:dyDescent="0.25">
      <c r="A214" s="398">
        <f t="shared" ref="A214" si="46">A210+1</f>
        <v>50</v>
      </c>
      <c r="B214" s="22" t="s">
        <v>12</v>
      </c>
      <c r="C214" s="22" t="s">
        <v>11</v>
      </c>
      <c r="D214" s="22" t="s">
        <v>10</v>
      </c>
      <c r="E214" s="401" t="s">
        <v>9</v>
      </c>
      <c r="F214" s="401"/>
      <c r="G214" s="401" t="s">
        <v>8</v>
      </c>
      <c r="H214" s="402"/>
      <c r="I214" s="21"/>
      <c r="J214" s="20" t="s">
        <v>7</v>
      </c>
      <c r="K214" s="19"/>
      <c r="L214" s="19"/>
      <c r="M214" s="18"/>
      <c r="N214" s="2"/>
      <c r="V214" s="13"/>
    </row>
    <row r="215" spans="1:22" ht="13.5" thickBot="1" x14ac:dyDescent="0.25">
      <c r="A215" s="399"/>
      <c r="B215" s="16"/>
      <c r="C215" s="16"/>
      <c r="D215" s="17"/>
      <c r="E215" s="16"/>
      <c r="F215" s="16"/>
      <c r="G215" s="670"/>
      <c r="H215" s="671"/>
      <c r="I215" s="672"/>
      <c r="J215" s="15" t="s">
        <v>7</v>
      </c>
      <c r="K215" s="15"/>
      <c r="L215" s="15"/>
      <c r="M215" s="14"/>
      <c r="N215" s="2"/>
      <c r="V215" s="13">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2"/>
      <c r="V216" s="13"/>
    </row>
    <row r="217" spans="1:22" ht="13.5" thickBot="1" x14ac:dyDescent="0.25">
      <c r="A217" s="400"/>
      <c r="B217" s="25"/>
      <c r="C217" s="25"/>
      <c r="D217" s="8"/>
      <c r="E217" s="24" t="s">
        <v>1</v>
      </c>
      <c r="F217" s="23"/>
      <c r="G217" s="673"/>
      <c r="H217" s="674"/>
      <c r="I217" s="675"/>
      <c r="J217" s="11" t="s">
        <v>0</v>
      </c>
      <c r="K217" s="10"/>
      <c r="L217" s="10"/>
      <c r="M217" s="9"/>
      <c r="N217" s="2"/>
      <c r="V217" s="13"/>
    </row>
    <row r="218" spans="1:22" ht="24" thickTop="1" thickBot="1" x14ac:dyDescent="0.25">
      <c r="A218" s="398">
        <f t="shared" ref="A218" si="47">A214+1</f>
        <v>51</v>
      </c>
      <c r="B218" s="22" t="s">
        <v>12</v>
      </c>
      <c r="C218" s="22" t="s">
        <v>11</v>
      </c>
      <c r="D218" s="22" t="s">
        <v>10</v>
      </c>
      <c r="E218" s="401" t="s">
        <v>9</v>
      </c>
      <c r="F218" s="401"/>
      <c r="G218" s="401" t="s">
        <v>8</v>
      </c>
      <c r="H218" s="402"/>
      <c r="I218" s="21"/>
      <c r="J218" s="20" t="s">
        <v>7</v>
      </c>
      <c r="K218" s="19"/>
      <c r="L218" s="19"/>
      <c r="M218" s="18"/>
      <c r="N218" s="2"/>
      <c r="V218" s="13"/>
    </row>
    <row r="219" spans="1:22" ht="13.5" thickBot="1" x14ac:dyDescent="0.25">
      <c r="A219" s="399"/>
      <c r="B219" s="16"/>
      <c r="C219" s="16"/>
      <c r="D219" s="17"/>
      <c r="E219" s="16"/>
      <c r="F219" s="16"/>
      <c r="G219" s="670"/>
      <c r="H219" s="671"/>
      <c r="I219" s="672"/>
      <c r="J219" s="15" t="s">
        <v>7</v>
      </c>
      <c r="K219" s="15"/>
      <c r="L219" s="15"/>
      <c r="M219" s="14"/>
      <c r="N219" s="2"/>
      <c r="V219" s="13">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2"/>
      <c r="V220" s="13"/>
    </row>
    <row r="221" spans="1:22" ht="13.5" thickBot="1" x14ac:dyDescent="0.25">
      <c r="A221" s="400"/>
      <c r="B221" s="25"/>
      <c r="C221" s="25"/>
      <c r="D221" s="8"/>
      <c r="E221" s="24" t="s">
        <v>1</v>
      </c>
      <c r="F221" s="23"/>
      <c r="G221" s="673"/>
      <c r="H221" s="674"/>
      <c r="I221" s="675"/>
      <c r="J221" s="11" t="s">
        <v>0</v>
      </c>
      <c r="K221" s="10"/>
      <c r="L221" s="10"/>
      <c r="M221" s="9"/>
      <c r="N221" s="2"/>
      <c r="V221" s="13"/>
    </row>
    <row r="222" spans="1:22" ht="24" thickTop="1" thickBot="1" x14ac:dyDescent="0.25">
      <c r="A222" s="398">
        <f t="shared" ref="A222" si="48">A218+1</f>
        <v>52</v>
      </c>
      <c r="B222" s="22" t="s">
        <v>12</v>
      </c>
      <c r="C222" s="22" t="s">
        <v>11</v>
      </c>
      <c r="D222" s="22" t="s">
        <v>10</v>
      </c>
      <c r="E222" s="401" t="s">
        <v>9</v>
      </c>
      <c r="F222" s="401"/>
      <c r="G222" s="401" t="s">
        <v>8</v>
      </c>
      <c r="H222" s="402"/>
      <c r="I222" s="21"/>
      <c r="J222" s="20" t="s">
        <v>7</v>
      </c>
      <c r="K222" s="19"/>
      <c r="L222" s="19"/>
      <c r="M222" s="18"/>
      <c r="N222" s="2"/>
      <c r="V222" s="13"/>
    </row>
    <row r="223" spans="1:22" ht="13.5" thickBot="1" x14ac:dyDescent="0.25">
      <c r="A223" s="399"/>
      <c r="B223" s="16"/>
      <c r="C223" s="16"/>
      <c r="D223" s="17"/>
      <c r="E223" s="16"/>
      <c r="F223" s="16"/>
      <c r="G223" s="670"/>
      <c r="H223" s="671"/>
      <c r="I223" s="672"/>
      <c r="J223" s="15" t="s">
        <v>7</v>
      </c>
      <c r="K223" s="15"/>
      <c r="L223" s="15"/>
      <c r="M223" s="14"/>
      <c r="N223" s="2"/>
      <c r="V223" s="13">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2"/>
      <c r="V224" s="13"/>
    </row>
    <row r="225" spans="1:22" ht="13.5" thickBot="1" x14ac:dyDescent="0.25">
      <c r="A225" s="400"/>
      <c r="B225" s="25"/>
      <c r="C225" s="25"/>
      <c r="D225" s="8"/>
      <c r="E225" s="24" t="s">
        <v>1</v>
      </c>
      <c r="F225" s="23"/>
      <c r="G225" s="673"/>
      <c r="H225" s="674"/>
      <c r="I225" s="675"/>
      <c r="J225" s="11" t="s">
        <v>0</v>
      </c>
      <c r="K225" s="10"/>
      <c r="L225" s="10"/>
      <c r="M225" s="9"/>
      <c r="N225" s="2"/>
      <c r="V225" s="13"/>
    </row>
    <row r="226" spans="1:22" ht="24" thickTop="1" thickBot="1" x14ac:dyDescent="0.25">
      <c r="A226" s="398">
        <f t="shared" ref="A226" si="49">A222+1</f>
        <v>53</v>
      </c>
      <c r="B226" s="22" t="s">
        <v>12</v>
      </c>
      <c r="C226" s="22" t="s">
        <v>11</v>
      </c>
      <c r="D226" s="22" t="s">
        <v>10</v>
      </c>
      <c r="E226" s="401" t="s">
        <v>9</v>
      </c>
      <c r="F226" s="401"/>
      <c r="G226" s="401" t="s">
        <v>8</v>
      </c>
      <c r="H226" s="402"/>
      <c r="I226" s="21"/>
      <c r="J226" s="20" t="s">
        <v>7</v>
      </c>
      <c r="K226" s="19"/>
      <c r="L226" s="19"/>
      <c r="M226" s="18"/>
      <c r="N226" s="2"/>
      <c r="V226" s="13"/>
    </row>
    <row r="227" spans="1:22" ht="13.5" thickBot="1" x14ac:dyDescent="0.25">
      <c r="A227" s="399"/>
      <c r="B227" s="16"/>
      <c r="C227" s="16"/>
      <c r="D227" s="17"/>
      <c r="E227" s="16"/>
      <c r="F227" s="16"/>
      <c r="G227" s="670"/>
      <c r="H227" s="671"/>
      <c r="I227" s="672"/>
      <c r="J227" s="15" t="s">
        <v>7</v>
      </c>
      <c r="K227" s="15"/>
      <c r="L227" s="15"/>
      <c r="M227" s="14"/>
      <c r="N227" s="2"/>
      <c r="V227" s="13">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2"/>
      <c r="V228" s="13"/>
    </row>
    <row r="229" spans="1:22" ht="13.5" thickBot="1" x14ac:dyDescent="0.25">
      <c r="A229" s="400"/>
      <c r="B229" s="25"/>
      <c r="C229" s="25"/>
      <c r="D229" s="8"/>
      <c r="E229" s="24" t="s">
        <v>1</v>
      </c>
      <c r="F229" s="23"/>
      <c r="G229" s="673"/>
      <c r="H229" s="674"/>
      <c r="I229" s="675"/>
      <c r="J229" s="11" t="s">
        <v>0</v>
      </c>
      <c r="K229" s="10"/>
      <c r="L229" s="10"/>
      <c r="M229" s="9"/>
      <c r="N229" s="2"/>
      <c r="V229" s="13"/>
    </row>
    <row r="230" spans="1:22" ht="24" thickTop="1" thickBot="1" x14ac:dyDescent="0.25">
      <c r="A230" s="398">
        <f t="shared" ref="A230" si="50">A226+1</f>
        <v>54</v>
      </c>
      <c r="B230" s="22" t="s">
        <v>12</v>
      </c>
      <c r="C230" s="22" t="s">
        <v>11</v>
      </c>
      <c r="D230" s="22" t="s">
        <v>10</v>
      </c>
      <c r="E230" s="401" t="s">
        <v>9</v>
      </c>
      <c r="F230" s="401"/>
      <c r="G230" s="401" t="s">
        <v>8</v>
      </c>
      <c r="H230" s="402"/>
      <c r="I230" s="21"/>
      <c r="J230" s="20" t="s">
        <v>7</v>
      </c>
      <c r="K230" s="19"/>
      <c r="L230" s="19"/>
      <c r="M230" s="18"/>
      <c r="N230" s="2"/>
      <c r="V230" s="13"/>
    </row>
    <row r="231" spans="1:22" ht="13.5" thickBot="1" x14ac:dyDescent="0.25">
      <c r="A231" s="399"/>
      <c r="B231" s="16"/>
      <c r="C231" s="16"/>
      <c r="D231" s="17"/>
      <c r="E231" s="16"/>
      <c r="F231" s="16"/>
      <c r="G231" s="670"/>
      <c r="H231" s="671"/>
      <c r="I231" s="672"/>
      <c r="J231" s="15" t="s">
        <v>7</v>
      </c>
      <c r="K231" s="15"/>
      <c r="L231" s="15"/>
      <c r="M231" s="14"/>
      <c r="N231" s="2"/>
      <c r="V231" s="13">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2"/>
      <c r="V232" s="13"/>
    </row>
    <row r="233" spans="1:22" ht="13.5" thickBot="1" x14ac:dyDescent="0.25">
      <c r="A233" s="400"/>
      <c r="B233" s="25"/>
      <c r="C233" s="25"/>
      <c r="D233" s="8"/>
      <c r="E233" s="24" t="s">
        <v>1</v>
      </c>
      <c r="F233" s="23"/>
      <c r="G233" s="673"/>
      <c r="H233" s="674"/>
      <c r="I233" s="675"/>
      <c r="J233" s="11" t="s">
        <v>0</v>
      </c>
      <c r="K233" s="10"/>
      <c r="L233" s="10"/>
      <c r="M233" s="9"/>
      <c r="N233" s="2"/>
      <c r="V233" s="13"/>
    </row>
    <row r="234" spans="1:22" ht="24" thickTop="1" thickBot="1" x14ac:dyDescent="0.25">
      <c r="A234" s="398">
        <f t="shared" ref="A234" si="51">A230+1</f>
        <v>55</v>
      </c>
      <c r="B234" s="22" t="s">
        <v>12</v>
      </c>
      <c r="C234" s="22" t="s">
        <v>11</v>
      </c>
      <c r="D234" s="22" t="s">
        <v>10</v>
      </c>
      <c r="E234" s="401" t="s">
        <v>9</v>
      </c>
      <c r="F234" s="401"/>
      <c r="G234" s="401" t="s">
        <v>8</v>
      </c>
      <c r="H234" s="402"/>
      <c r="I234" s="21"/>
      <c r="J234" s="20" t="s">
        <v>7</v>
      </c>
      <c r="K234" s="19"/>
      <c r="L234" s="19"/>
      <c r="M234" s="18"/>
      <c r="N234" s="2"/>
      <c r="V234" s="13"/>
    </row>
    <row r="235" spans="1:22" ht="13.5" thickBot="1" x14ac:dyDescent="0.25">
      <c r="A235" s="399"/>
      <c r="B235" s="16"/>
      <c r="C235" s="16"/>
      <c r="D235" s="17"/>
      <c r="E235" s="16"/>
      <c r="F235" s="16"/>
      <c r="G235" s="670"/>
      <c r="H235" s="671"/>
      <c r="I235" s="672"/>
      <c r="J235" s="15" t="s">
        <v>7</v>
      </c>
      <c r="K235" s="15"/>
      <c r="L235" s="15"/>
      <c r="M235" s="14"/>
      <c r="N235" s="2"/>
      <c r="V235" s="13">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2"/>
      <c r="V236" s="13"/>
    </row>
    <row r="237" spans="1:22" ht="13.5" thickBot="1" x14ac:dyDescent="0.25">
      <c r="A237" s="400"/>
      <c r="B237" s="25"/>
      <c r="C237" s="25"/>
      <c r="D237" s="8"/>
      <c r="E237" s="24" t="s">
        <v>1</v>
      </c>
      <c r="F237" s="23"/>
      <c r="G237" s="673"/>
      <c r="H237" s="674"/>
      <c r="I237" s="675"/>
      <c r="J237" s="11" t="s">
        <v>0</v>
      </c>
      <c r="K237" s="10"/>
      <c r="L237" s="10"/>
      <c r="M237" s="9"/>
      <c r="N237" s="2"/>
      <c r="V237" s="13"/>
    </row>
    <row r="238" spans="1:22" ht="24" thickTop="1" thickBot="1" x14ac:dyDescent="0.25">
      <c r="A238" s="398">
        <f t="shared" ref="A238" si="52">A234+1</f>
        <v>56</v>
      </c>
      <c r="B238" s="22" t="s">
        <v>12</v>
      </c>
      <c r="C238" s="22" t="s">
        <v>11</v>
      </c>
      <c r="D238" s="22" t="s">
        <v>10</v>
      </c>
      <c r="E238" s="401" t="s">
        <v>9</v>
      </c>
      <c r="F238" s="401"/>
      <c r="G238" s="401" t="s">
        <v>8</v>
      </c>
      <c r="H238" s="402"/>
      <c r="I238" s="21"/>
      <c r="J238" s="20" t="s">
        <v>7</v>
      </c>
      <c r="K238" s="19"/>
      <c r="L238" s="19"/>
      <c r="M238" s="18"/>
      <c r="N238" s="2"/>
      <c r="V238" s="13"/>
    </row>
    <row r="239" spans="1:22" ht="13.5" thickBot="1" x14ac:dyDescent="0.25">
      <c r="A239" s="399"/>
      <c r="B239" s="16"/>
      <c r="C239" s="16"/>
      <c r="D239" s="17"/>
      <c r="E239" s="16"/>
      <c r="F239" s="16"/>
      <c r="G239" s="670"/>
      <c r="H239" s="671"/>
      <c r="I239" s="672"/>
      <c r="J239" s="15" t="s">
        <v>7</v>
      </c>
      <c r="K239" s="15"/>
      <c r="L239" s="15"/>
      <c r="M239" s="14"/>
      <c r="N239" s="2"/>
      <c r="V239" s="13">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2"/>
      <c r="V240" s="13"/>
    </row>
    <row r="241" spans="1:22" ht="13.5" thickBot="1" x14ac:dyDescent="0.25">
      <c r="A241" s="400"/>
      <c r="B241" s="25"/>
      <c r="C241" s="25"/>
      <c r="D241" s="8"/>
      <c r="E241" s="24" t="s">
        <v>1</v>
      </c>
      <c r="F241" s="23"/>
      <c r="G241" s="673"/>
      <c r="H241" s="674"/>
      <c r="I241" s="675"/>
      <c r="J241" s="11" t="s">
        <v>0</v>
      </c>
      <c r="K241" s="10"/>
      <c r="L241" s="10"/>
      <c r="M241" s="9"/>
      <c r="N241" s="2"/>
      <c r="V241" s="13"/>
    </row>
    <row r="242" spans="1:22" ht="24" thickTop="1" thickBot="1" x14ac:dyDescent="0.25">
      <c r="A242" s="398">
        <f t="shared" ref="A242" si="53">A238+1</f>
        <v>57</v>
      </c>
      <c r="B242" s="22" t="s">
        <v>12</v>
      </c>
      <c r="C242" s="22" t="s">
        <v>11</v>
      </c>
      <c r="D242" s="22" t="s">
        <v>10</v>
      </c>
      <c r="E242" s="401" t="s">
        <v>9</v>
      </c>
      <c r="F242" s="401"/>
      <c r="G242" s="401" t="s">
        <v>8</v>
      </c>
      <c r="H242" s="402"/>
      <c r="I242" s="21"/>
      <c r="J242" s="20" t="s">
        <v>7</v>
      </c>
      <c r="K242" s="19"/>
      <c r="L242" s="19"/>
      <c r="M242" s="18"/>
      <c r="N242" s="2"/>
      <c r="V242" s="13"/>
    </row>
    <row r="243" spans="1:22" ht="13.5" thickBot="1" x14ac:dyDescent="0.25">
      <c r="A243" s="399"/>
      <c r="B243" s="16"/>
      <c r="C243" s="16"/>
      <c r="D243" s="17"/>
      <c r="E243" s="16"/>
      <c r="F243" s="16"/>
      <c r="G243" s="670"/>
      <c r="H243" s="671"/>
      <c r="I243" s="672"/>
      <c r="J243" s="15" t="s">
        <v>7</v>
      </c>
      <c r="K243" s="15"/>
      <c r="L243" s="15"/>
      <c r="M243" s="14"/>
      <c r="N243" s="2"/>
      <c r="V243" s="13">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2"/>
      <c r="V244" s="13"/>
    </row>
    <row r="245" spans="1:22" ht="13.5" thickBot="1" x14ac:dyDescent="0.25">
      <c r="A245" s="400"/>
      <c r="B245" s="25"/>
      <c r="C245" s="25"/>
      <c r="D245" s="8"/>
      <c r="E245" s="24" t="s">
        <v>1</v>
      </c>
      <c r="F245" s="23"/>
      <c r="G245" s="673"/>
      <c r="H245" s="674"/>
      <c r="I245" s="675"/>
      <c r="J245" s="11" t="s">
        <v>0</v>
      </c>
      <c r="K245" s="10"/>
      <c r="L245" s="10"/>
      <c r="M245" s="9"/>
      <c r="N245" s="2"/>
      <c r="V245" s="13"/>
    </row>
    <row r="246" spans="1:22" ht="24" thickTop="1" thickBot="1" x14ac:dyDescent="0.25">
      <c r="A246" s="398">
        <f t="shared" ref="A246" si="54">A242+1</f>
        <v>58</v>
      </c>
      <c r="B246" s="22" t="s">
        <v>12</v>
      </c>
      <c r="C246" s="22" t="s">
        <v>11</v>
      </c>
      <c r="D246" s="22" t="s">
        <v>10</v>
      </c>
      <c r="E246" s="401" t="s">
        <v>9</v>
      </c>
      <c r="F246" s="401"/>
      <c r="G246" s="401" t="s">
        <v>8</v>
      </c>
      <c r="H246" s="402"/>
      <c r="I246" s="21"/>
      <c r="J246" s="20" t="s">
        <v>7</v>
      </c>
      <c r="K246" s="19"/>
      <c r="L246" s="19"/>
      <c r="M246" s="18"/>
      <c r="N246" s="2"/>
      <c r="V246" s="13"/>
    </row>
    <row r="247" spans="1:22" ht="13.5" thickBot="1" x14ac:dyDescent="0.25">
      <c r="A247" s="399"/>
      <c r="B247" s="16"/>
      <c r="C247" s="16"/>
      <c r="D247" s="17"/>
      <c r="E247" s="16"/>
      <c r="F247" s="16"/>
      <c r="G247" s="670"/>
      <c r="H247" s="671"/>
      <c r="I247" s="672"/>
      <c r="J247" s="15" t="s">
        <v>7</v>
      </c>
      <c r="K247" s="15"/>
      <c r="L247" s="15"/>
      <c r="M247" s="14"/>
      <c r="N247" s="2"/>
      <c r="V247" s="13">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2"/>
      <c r="V248" s="13"/>
    </row>
    <row r="249" spans="1:22" ht="13.5" thickBot="1" x14ac:dyDescent="0.25">
      <c r="A249" s="400"/>
      <c r="B249" s="25"/>
      <c r="C249" s="25"/>
      <c r="D249" s="8"/>
      <c r="E249" s="24" t="s">
        <v>1</v>
      </c>
      <c r="F249" s="23"/>
      <c r="G249" s="673"/>
      <c r="H249" s="674"/>
      <c r="I249" s="675"/>
      <c r="J249" s="11" t="s">
        <v>0</v>
      </c>
      <c r="K249" s="10"/>
      <c r="L249" s="10"/>
      <c r="M249" s="9"/>
      <c r="N249" s="2"/>
      <c r="V249" s="13"/>
    </row>
    <row r="250" spans="1:22" ht="24" thickTop="1" thickBot="1" x14ac:dyDescent="0.25">
      <c r="A250" s="398">
        <f t="shared" ref="A250" si="55">A246+1</f>
        <v>59</v>
      </c>
      <c r="B250" s="22" t="s">
        <v>12</v>
      </c>
      <c r="C250" s="22" t="s">
        <v>11</v>
      </c>
      <c r="D250" s="22" t="s">
        <v>10</v>
      </c>
      <c r="E250" s="401" t="s">
        <v>9</v>
      </c>
      <c r="F250" s="401"/>
      <c r="G250" s="401" t="s">
        <v>8</v>
      </c>
      <c r="H250" s="402"/>
      <c r="I250" s="21"/>
      <c r="J250" s="20" t="s">
        <v>7</v>
      </c>
      <c r="K250" s="19"/>
      <c r="L250" s="19"/>
      <c r="M250" s="18"/>
      <c r="N250" s="2"/>
      <c r="V250" s="13"/>
    </row>
    <row r="251" spans="1:22" ht="13.5" thickBot="1" x14ac:dyDescent="0.25">
      <c r="A251" s="399"/>
      <c r="B251" s="16"/>
      <c r="C251" s="16"/>
      <c r="D251" s="17"/>
      <c r="E251" s="16"/>
      <c r="F251" s="16"/>
      <c r="G251" s="670"/>
      <c r="H251" s="671"/>
      <c r="I251" s="672"/>
      <c r="J251" s="15" t="s">
        <v>7</v>
      </c>
      <c r="K251" s="15"/>
      <c r="L251" s="15"/>
      <c r="M251" s="14"/>
      <c r="N251" s="2"/>
      <c r="V251" s="13">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2"/>
      <c r="V252" s="13"/>
    </row>
    <row r="253" spans="1:22" ht="13.5" thickBot="1" x14ac:dyDescent="0.25">
      <c r="A253" s="400"/>
      <c r="B253" s="25"/>
      <c r="C253" s="25"/>
      <c r="D253" s="8"/>
      <c r="E253" s="24" t="s">
        <v>1</v>
      </c>
      <c r="F253" s="23"/>
      <c r="G253" s="673"/>
      <c r="H253" s="674"/>
      <c r="I253" s="675"/>
      <c r="J253" s="11" t="s">
        <v>0</v>
      </c>
      <c r="K253" s="10"/>
      <c r="L253" s="10"/>
      <c r="M253" s="9"/>
      <c r="N253" s="2"/>
      <c r="V253" s="13"/>
    </row>
    <row r="254" spans="1:22" ht="24" thickTop="1" thickBot="1" x14ac:dyDescent="0.25">
      <c r="A254" s="398">
        <f t="shared" ref="A254" si="56">A250+1</f>
        <v>60</v>
      </c>
      <c r="B254" s="22" t="s">
        <v>12</v>
      </c>
      <c r="C254" s="22" t="s">
        <v>11</v>
      </c>
      <c r="D254" s="22" t="s">
        <v>10</v>
      </c>
      <c r="E254" s="401" t="s">
        <v>9</v>
      </c>
      <c r="F254" s="401"/>
      <c r="G254" s="401" t="s">
        <v>8</v>
      </c>
      <c r="H254" s="402"/>
      <c r="I254" s="21"/>
      <c r="J254" s="20" t="s">
        <v>7</v>
      </c>
      <c r="K254" s="19"/>
      <c r="L254" s="19"/>
      <c r="M254" s="18"/>
      <c r="N254" s="2"/>
      <c r="V254" s="13"/>
    </row>
    <row r="255" spans="1:22" ht="13.5" thickBot="1" x14ac:dyDescent="0.25">
      <c r="A255" s="399"/>
      <c r="B255" s="16"/>
      <c r="C255" s="16"/>
      <c r="D255" s="17"/>
      <c r="E255" s="16"/>
      <c r="F255" s="16"/>
      <c r="G255" s="670"/>
      <c r="H255" s="671"/>
      <c r="I255" s="672"/>
      <c r="J255" s="15" t="s">
        <v>7</v>
      </c>
      <c r="K255" s="15"/>
      <c r="L255" s="15"/>
      <c r="M255" s="14"/>
      <c r="N255" s="2"/>
      <c r="V255" s="13">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2"/>
      <c r="V256" s="13"/>
    </row>
    <row r="257" spans="1:22" ht="13.5" thickBot="1" x14ac:dyDescent="0.25">
      <c r="A257" s="400"/>
      <c r="B257" s="25"/>
      <c r="C257" s="25"/>
      <c r="D257" s="8"/>
      <c r="E257" s="24" t="s">
        <v>1</v>
      </c>
      <c r="F257" s="23"/>
      <c r="G257" s="673"/>
      <c r="H257" s="674"/>
      <c r="I257" s="675"/>
      <c r="J257" s="11" t="s">
        <v>0</v>
      </c>
      <c r="K257" s="10"/>
      <c r="L257" s="10"/>
      <c r="M257" s="9"/>
      <c r="N257" s="2"/>
      <c r="V257" s="13"/>
    </row>
    <row r="258" spans="1:22" ht="24" thickTop="1" thickBot="1" x14ac:dyDescent="0.25">
      <c r="A258" s="398">
        <f t="shared" ref="A258" si="57">A254+1</f>
        <v>61</v>
      </c>
      <c r="B258" s="22" t="s">
        <v>12</v>
      </c>
      <c r="C258" s="22" t="s">
        <v>11</v>
      </c>
      <c r="D258" s="22" t="s">
        <v>10</v>
      </c>
      <c r="E258" s="401" t="s">
        <v>9</v>
      </c>
      <c r="F258" s="401"/>
      <c r="G258" s="401" t="s">
        <v>8</v>
      </c>
      <c r="H258" s="402"/>
      <c r="I258" s="21"/>
      <c r="J258" s="20" t="s">
        <v>7</v>
      </c>
      <c r="K258" s="19"/>
      <c r="L258" s="19"/>
      <c r="M258" s="18"/>
      <c r="N258" s="2"/>
      <c r="V258" s="13"/>
    </row>
    <row r="259" spans="1:22" ht="13.5" thickBot="1" x14ac:dyDescent="0.25">
      <c r="A259" s="399"/>
      <c r="B259" s="16"/>
      <c r="C259" s="16"/>
      <c r="D259" s="17"/>
      <c r="E259" s="16"/>
      <c r="F259" s="16"/>
      <c r="G259" s="670"/>
      <c r="H259" s="671"/>
      <c r="I259" s="672"/>
      <c r="J259" s="15" t="s">
        <v>7</v>
      </c>
      <c r="K259" s="15"/>
      <c r="L259" s="15"/>
      <c r="M259" s="14"/>
      <c r="N259" s="2"/>
      <c r="V259" s="13">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2"/>
      <c r="V260" s="13"/>
    </row>
    <row r="261" spans="1:22" ht="13.5" thickBot="1" x14ac:dyDescent="0.25">
      <c r="A261" s="400"/>
      <c r="B261" s="25"/>
      <c r="C261" s="25"/>
      <c r="D261" s="8"/>
      <c r="E261" s="24" t="s">
        <v>1</v>
      </c>
      <c r="F261" s="23"/>
      <c r="G261" s="673"/>
      <c r="H261" s="674"/>
      <c r="I261" s="675"/>
      <c r="J261" s="11" t="s">
        <v>0</v>
      </c>
      <c r="K261" s="10"/>
      <c r="L261" s="10"/>
      <c r="M261" s="9"/>
      <c r="N261" s="2"/>
      <c r="V261" s="13"/>
    </row>
    <row r="262" spans="1:22" ht="24" thickTop="1" thickBot="1" x14ac:dyDescent="0.25">
      <c r="A262" s="398">
        <f t="shared" ref="A262" si="58">A258+1</f>
        <v>62</v>
      </c>
      <c r="B262" s="22" t="s">
        <v>12</v>
      </c>
      <c r="C262" s="22" t="s">
        <v>11</v>
      </c>
      <c r="D262" s="22" t="s">
        <v>10</v>
      </c>
      <c r="E262" s="401" t="s">
        <v>9</v>
      </c>
      <c r="F262" s="401"/>
      <c r="G262" s="401" t="s">
        <v>8</v>
      </c>
      <c r="H262" s="402"/>
      <c r="I262" s="21"/>
      <c r="J262" s="20" t="s">
        <v>7</v>
      </c>
      <c r="K262" s="19"/>
      <c r="L262" s="19"/>
      <c r="M262" s="18"/>
      <c r="N262" s="2"/>
      <c r="V262" s="13"/>
    </row>
    <row r="263" spans="1:22" ht="13.5" thickBot="1" x14ac:dyDescent="0.25">
      <c r="A263" s="399"/>
      <c r="B263" s="16"/>
      <c r="C263" s="16"/>
      <c r="D263" s="17"/>
      <c r="E263" s="16"/>
      <c r="F263" s="16"/>
      <c r="G263" s="670"/>
      <c r="H263" s="671"/>
      <c r="I263" s="672"/>
      <c r="J263" s="15" t="s">
        <v>7</v>
      </c>
      <c r="K263" s="15"/>
      <c r="L263" s="15"/>
      <c r="M263" s="14"/>
      <c r="N263" s="2"/>
      <c r="V263" s="13">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2"/>
      <c r="V264" s="13"/>
    </row>
    <row r="265" spans="1:22" ht="13.5" thickBot="1" x14ac:dyDescent="0.25">
      <c r="A265" s="400"/>
      <c r="B265" s="25"/>
      <c r="C265" s="25"/>
      <c r="D265" s="8"/>
      <c r="E265" s="24" t="s">
        <v>1</v>
      </c>
      <c r="F265" s="23"/>
      <c r="G265" s="673"/>
      <c r="H265" s="674"/>
      <c r="I265" s="675"/>
      <c r="J265" s="11" t="s">
        <v>0</v>
      </c>
      <c r="K265" s="10"/>
      <c r="L265" s="10"/>
      <c r="M265" s="9"/>
      <c r="N265" s="2"/>
      <c r="V265" s="13"/>
    </row>
    <row r="266" spans="1:22" ht="24" thickTop="1" thickBot="1" x14ac:dyDescent="0.25">
      <c r="A266" s="398">
        <f t="shared" ref="A266" si="59">A262+1</f>
        <v>63</v>
      </c>
      <c r="B266" s="22" t="s">
        <v>12</v>
      </c>
      <c r="C266" s="22" t="s">
        <v>11</v>
      </c>
      <c r="D266" s="22" t="s">
        <v>10</v>
      </c>
      <c r="E266" s="401" t="s">
        <v>9</v>
      </c>
      <c r="F266" s="401"/>
      <c r="G266" s="401" t="s">
        <v>8</v>
      </c>
      <c r="H266" s="402"/>
      <c r="I266" s="21"/>
      <c r="J266" s="20" t="s">
        <v>7</v>
      </c>
      <c r="K266" s="19"/>
      <c r="L266" s="19"/>
      <c r="M266" s="18"/>
      <c r="N266" s="2"/>
      <c r="V266" s="13"/>
    </row>
    <row r="267" spans="1:22" ht="13.5" thickBot="1" x14ac:dyDescent="0.25">
      <c r="A267" s="399"/>
      <c r="B267" s="16"/>
      <c r="C267" s="16"/>
      <c r="D267" s="17"/>
      <c r="E267" s="16"/>
      <c r="F267" s="16"/>
      <c r="G267" s="670"/>
      <c r="H267" s="671"/>
      <c r="I267" s="672"/>
      <c r="J267" s="15" t="s">
        <v>7</v>
      </c>
      <c r="K267" s="15"/>
      <c r="L267" s="15"/>
      <c r="M267" s="14"/>
      <c r="N267" s="2"/>
      <c r="V267" s="13">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2"/>
      <c r="V268" s="13"/>
    </row>
    <row r="269" spans="1:22" ht="13.5" thickBot="1" x14ac:dyDescent="0.25">
      <c r="A269" s="400"/>
      <c r="B269" s="25"/>
      <c r="C269" s="25"/>
      <c r="D269" s="8"/>
      <c r="E269" s="24" t="s">
        <v>1</v>
      </c>
      <c r="F269" s="23"/>
      <c r="G269" s="673"/>
      <c r="H269" s="674"/>
      <c r="I269" s="675"/>
      <c r="J269" s="11" t="s">
        <v>0</v>
      </c>
      <c r="K269" s="10"/>
      <c r="L269" s="10"/>
      <c r="M269" s="9"/>
      <c r="N269" s="2"/>
      <c r="V269" s="13"/>
    </row>
    <row r="270" spans="1:22" ht="24" thickTop="1" thickBot="1" x14ac:dyDescent="0.25">
      <c r="A270" s="398">
        <f t="shared" ref="A270" si="60">A266+1</f>
        <v>64</v>
      </c>
      <c r="B270" s="22" t="s">
        <v>12</v>
      </c>
      <c r="C270" s="22" t="s">
        <v>11</v>
      </c>
      <c r="D270" s="22" t="s">
        <v>10</v>
      </c>
      <c r="E270" s="401" t="s">
        <v>9</v>
      </c>
      <c r="F270" s="401"/>
      <c r="G270" s="401" t="s">
        <v>8</v>
      </c>
      <c r="H270" s="402"/>
      <c r="I270" s="21"/>
      <c r="J270" s="20" t="s">
        <v>7</v>
      </c>
      <c r="K270" s="19"/>
      <c r="L270" s="19"/>
      <c r="M270" s="18"/>
      <c r="N270" s="2"/>
      <c r="V270" s="13"/>
    </row>
    <row r="271" spans="1:22" ht="13.5" thickBot="1" x14ac:dyDescent="0.25">
      <c r="A271" s="399"/>
      <c r="B271" s="16"/>
      <c r="C271" s="16"/>
      <c r="D271" s="17"/>
      <c r="E271" s="16"/>
      <c r="F271" s="16"/>
      <c r="G271" s="670"/>
      <c r="H271" s="671"/>
      <c r="I271" s="672"/>
      <c r="J271" s="15" t="s">
        <v>7</v>
      </c>
      <c r="K271" s="15"/>
      <c r="L271" s="15"/>
      <c r="M271" s="14"/>
      <c r="N271" s="2"/>
      <c r="V271" s="13">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2"/>
      <c r="V272" s="13"/>
    </row>
    <row r="273" spans="1:22" ht="13.5" thickBot="1" x14ac:dyDescent="0.25">
      <c r="A273" s="400"/>
      <c r="B273" s="25"/>
      <c r="C273" s="25"/>
      <c r="D273" s="8"/>
      <c r="E273" s="24" t="s">
        <v>1</v>
      </c>
      <c r="F273" s="23"/>
      <c r="G273" s="673"/>
      <c r="H273" s="674"/>
      <c r="I273" s="675"/>
      <c r="J273" s="11" t="s">
        <v>0</v>
      </c>
      <c r="K273" s="10"/>
      <c r="L273" s="10"/>
      <c r="M273" s="9"/>
      <c r="N273" s="2"/>
      <c r="V273" s="13"/>
    </row>
    <row r="274" spans="1:22" ht="24" thickTop="1" thickBot="1" x14ac:dyDescent="0.25">
      <c r="A274" s="398">
        <f t="shared" ref="A274" si="61">A270+1</f>
        <v>65</v>
      </c>
      <c r="B274" s="22" t="s">
        <v>12</v>
      </c>
      <c r="C274" s="22" t="s">
        <v>11</v>
      </c>
      <c r="D274" s="22" t="s">
        <v>10</v>
      </c>
      <c r="E274" s="401" t="s">
        <v>9</v>
      </c>
      <c r="F274" s="401"/>
      <c r="G274" s="401" t="s">
        <v>8</v>
      </c>
      <c r="H274" s="402"/>
      <c r="I274" s="21"/>
      <c r="J274" s="20" t="s">
        <v>7</v>
      </c>
      <c r="K274" s="19"/>
      <c r="L274" s="19"/>
      <c r="M274" s="18"/>
      <c r="N274" s="2"/>
      <c r="V274" s="13"/>
    </row>
    <row r="275" spans="1:22" ht="13.5" thickBot="1" x14ac:dyDescent="0.25">
      <c r="A275" s="399"/>
      <c r="B275" s="16"/>
      <c r="C275" s="16"/>
      <c r="D275" s="17"/>
      <c r="E275" s="16"/>
      <c r="F275" s="16"/>
      <c r="G275" s="670"/>
      <c r="H275" s="671"/>
      <c r="I275" s="672"/>
      <c r="J275" s="15" t="s">
        <v>7</v>
      </c>
      <c r="K275" s="15"/>
      <c r="L275" s="15"/>
      <c r="M275" s="14"/>
      <c r="N275" s="2"/>
      <c r="V275" s="13">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2"/>
      <c r="V276" s="13"/>
    </row>
    <row r="277" spans="1:22" ht="13.5" thickBot="1" x14ac:dyDescent="0.25">
      <c r="A277" s="400"/>
      <c r="B277" s="25"/>
      <c r="C277" s="25"/>
      <c r="D277" s="8"/>
      <c r="E277" s="24" t="s">
        <v>1</v>
      </c>
      <c r="F277" s="23"/>
      <c r="G277" s="673"/>
      <c r="H277" s="674"/>
      <c r="I277" s="675"/>
      <c r="J277" s="11" t="s">
        <v>0</v>
      </c>
      <c r="K277" s="10"/>
      <c r="L277" s="10"/>
      <c r="M277" s="9"/>
      <c r="N277" s="2"/>
      <c r="V277" s="13"/>
    </row>
    <row r="278" spans="1:22" ht="24" thickTop="1" thickBot="1" x14ac:dyDescent="0.25">
      <c r="A278" s="398">
        <f t="shared" ref="A278" si="62">A274+1</f>
        <v>66</v>
      </c>
      <c r="B278" s="22" t="s">
        <v>12</v>
      </c>
      <c r="C278" s="22" t="s">
        <v>11</v>
      </c>
      <c r="D278" s="22" t="s">
        <v>10</v>
      </c>
      <c r="E278" s="401" t="s">
        <v>9</v>
      </c>
      <c r="F278" s="401"/>
      <c r="G278" s="401" t="s">
        <v>8</v>
      </c>
      <c r="H278" s="402"/>
      <c r="I278" s="21"/>
      <c r="J278" s="20" t="s">
        <v>7</v>
      </c>
      <c r="K278" s="19"/>
      <c r="L278" s="19"/>
      <c r="M278" s="18"/>
      <c r="N278" s="2"/>
      <c r="V278" s="13"/>
    </row>
    <row r="279" spans="1:22" ht="13.5" thickBot="1" x14ac:dyDescent="0.25">
      <c r="A279" s="399"/>
      <c r="B279" s="16"/>
      <c r="C279" s="16"/>
      <c r="D279" s="17"/>
      <c r="E279" s="16"/>
      <c r="F279" s="16"/>
      <c r="G279" s="670"/>
      <c r="H279" s="671"/>
      <c r="I279" s="672"/>
      <c r="J279" s="15" t="s">
        <v>7</v>
      </c>
      <c r="K279" s="15"/>
      <c r="L279" s="15"/>
      <c r="M279" s="14"/>
      <c r="N279" s="2"/>
      <c r="V279" s="13">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2"/>
      <c r="V280" s="13"/>
    </row>
    <row r="281" spans="1:22" ht="13.5" thickBot="1" x14ac:dyDescent="0.25">
      <c r="A281" s="400"/>
      <c r="B281" s="25"/>
      <c r="C281" s="25"/>
      <c r="D281" s="8"/>
      <c r="E281" s="24" t="s">
        <v>1</v>
      </c>
      <c r="F281" s="23"/>
      <c r="G281" s="673"/>
      <c r="H281" s="674"/>
      <c r="I281" s="675"/>
      <c r="J281" s="11" t="s">
        <v>0</v>
      </c>
      <c r="K281" s="10"/>
      <c r="L281" s="10"/>
      <c r="M281" s="9"/>
      <c r="N281" s="2"/>
      <c r="V281" s="13"/>
    </row>
    <row r="282" spans="1:22" ht="24" thickTop="1" thickBot="1" x14ac:dyDescent="0.25">
      <c r="A282" s="398">
        <f t="shared" ref="A282" si="63">A278+1</f>
        <v>67</v>
      </c>
      <c r="B282" s="22" t="s">
        <v>12</v>
      </c>
      <c r="C282" s="22" t="s">
        <v>11</v>
      </c>
      <c r="D282" s="22" t="s">
        <v>10</v>
      </c>
      <c r="E282" s="401" t="s">
        <v>9</v>
      </c>
      <c r="F282" s="401"/>
      <c r="G282" s="401" t="s">
        <v>8</v>
      </c>
      <c r="H282" s="402"/>
      <c r="I282" s="21"/>
      <c r="J282" s="20" t="s">
        <v>7</v>
      </c>
      <c r="K282" s="19"/>
      <c r="L282" s="19"/>
      <c r="M282" s="18"/>
      <c r="N282" s="2"/>
      <c r="V282" s="13"/>
    </row>
    <row r="283" spans="1:22" ht="13.5" thickBot="1" x14ac:dyDescent="0.25">
      <c r="A283" s="399"/>
      <c r="B283" s="16"/>
      <c r="C283" s="16"/>
      <c r="D283" s="17"/>
      <c r="E283" s="16"/>
      <c r="F283" s="16"/>
      <c r="G283" s="670"/>
      <c r="H283" s="671"/>
      <c r="I283" s="672"/>
      <c r="J283" s="15" t="s">
        <v>7</v>
      </c>
      <c r="K283" s="15"/>
      <c r="L283" s="15"/>
      <c r="M283" s="14"/>
      <c r="N283" s="2"/>
      <c r="V283" s="13">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2"/>
      <c r="V284" s="13"/>
    </row>
    <row r="285" spans="1:22" ht="13.5" thickBot="1" x14ac:dyDescent="0.25">
      <c r="A285" s="400"/>
      <c r="B285" s="25"/>
      <c r="C285" s="25"/>
      <c r="D285" s="8"/>
      <c r="E285" s="24" t="s">
        <v>1</v>
      </c>
      <c r="F285" s="23"/>
      <c r="G285" s="673"/>
      <c r="H285" s="674"/>
      <c r="I285" s="675"/>
      <c r="J285" s="11" t="s">
        <v>0</v>
      </c>
      <c r="K285" s="10"/>
      <c r="L285" s="10"/>
      <c r="M285" s="9"/>
      <c r="N285" s="2"/>
      <c r="V285" s="13"/>
    </row>
    <row r="286" spans="1:22" ht="24" thickTop="1" thickBot="1" x14ac:dyDescent="0.25">
      <c r="A286" s="398">
        <f t="shared" ref="A286" si="64">A282+1</f>
        <v>68</v>
      </c>
      <c r="B286" s="22" t="s">
        <v>12</v>
      </c>
      <c r="C286" s="22" t="s">
        <v>11</v>
      </c>
      <c r="D286" s="22" t="s">
        <v>10</v>
      </c>
      <c r="E286" s="401" t="s">
        <v>9</v>
      </c>
      <c r="F286" s="401"/>
      <c r="G286" s="401" t="s">
        <v>8</v>
      </c>
      <c r="H286" s="402"/>
      <c r="I286" s="21"/>
      <c r="J286" s="20" t="s">
        <v>7</v>
      </c>
      <c r="K286" s="19"/>
      <c r="L286" s="19"/>
      <c r="M286" s="18"/>
      <c r="N286" s="2"/>
      <c r="V286" s="13"/>
    </row>
    <row r="287" spans="1:22" ht="13.5" thickBot="1" x14ac:dyDescent="0.25">
      <c r="A287" s="399"/>
      <c r="B287" s="16"/>
      <c r="C287" s="16"/>
      <c r="D287" s="17"/>
      <c r="E287" s="16"/>
      <c r="F287" s="16"/>
      <c r="G287" s="670"/>
      <c r="H287" s="671"/>
      <c r="I287" s="672"/>
      <c r="J287" s="15" t="s">
        <v>7</v>
      </c>
      <c r="K287" s="15"/>
      <c r="L287" s="15"/>
      <c r="M287" s="14"/>
      <c r="N287" s="2"/>
      <c r="V287" s="13">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2"/>
      <c r="V288" s="13"/>
    </row>
    <row r="289" spans="1:22" ht="13.5" thickBot="1" x14ac:dyDescent="0.25">
      <c r="A289" s="400"/>
      <c r="B289" s="25"/>
      <c r="C289" s="25"/>
      <c r="D289" s="8"/>
      <c r="E289" s="24" t="s">
        <v>1</v>
      </c>
      <c r="F289" s="23"/>
      <c r="G289" s="673"/>
      <c r="H289" s="674"/>
      <c r="I289" s="675"/>
      <c r="J289" s="11" t="s">
        <v>0</v>
      </c>
      <c r="K289" s="10"/>
      <c r="L289" s="10"/>
      <c r="M289" s="9"/>
      <c r="N289" s="2"/>
      <c r="V289" s="13"/>
    </row>
    <row r="290" spans="1:22" ht="24" thickTop="1" thickBot="1" x14ac:dyDescent="0.25">
      <c r="A290" s="398">
        <f t="shared" ref="A290" si="65">A286+1</f>
        <v>69</v>
      </c>
      <c r="B290" s="22" t="s">
        <v>12</v>
      </c>
      <c r="C290" s="22" t="s">
        <v>11</v>
      </c>
      <c r="D290" s="22" t="s">
        <v>10</v>
      </c>
      <c r="E290" s="401" t="s">
        <v>9</v>
      </c>
      <c r="F290" s="401"/>
      <c r="G290" s="401" t="s">
        <v>8</v>
      </c>
      <c r="H290" s="402"/>
      <c r="I290" s="21"/>
      <c r="J290" s="20" t="s">
        <v>7</v>
      </c>
      <c r="K290" s="19"/>
      <c r="L290" s="19"/>
      <c r="M290" s="18"/>
      <c r="N290" s="2"/>
      <c r="V290" s="13"/>
    </row>
    <row r="291" spans="1:22" ht="13.5" thickBot="1" x14ac:dyDescent="0.25">
      <c r="A291" s="399"/>
      <c r="B291" s="16"/>
      <c r="C291" s="16"/>
      <c r="D291" s="17"/>
      <c r="E291" s="16"/>
      <c r="F291" s="16"/>
      <c r="G291" s="670"/>
      <c r="H291" s="671"/>
      <c r="I291" s="672"/>
      <c r="J291" s="15" t="s">
        <v>7</v>
      </c>
      <c r="K291" s="15"/>
      <c r="L291" s="15"/>
      <c r="M291" s="14"/>
      <c r="N291" s="2"/>
      <c r="V291" s="13">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2"/>
      <c r="V292" s="13"/>
    </row>
    <row r="293" spans="1:22" ht="13.5" thickBot="1" x14ac:dyDescent="0.25">
      <c r="A293" s="400"/>
      <c r="B293" s="25"/>
      <c r="C293" s="25"/>
      <c r="D293" s="8"/>
      <c r="E293" s="24" t="s">
        <v>1</v>
      </c>
      <c r="F293" s="23"/>
      <c r="G293" s="673"/>
      <c r="H293" s="674"/>
      <c r="I293" s="675"/>
      <c r="J293" s="11" t="s">
        <v>0</v>
      </c>
      <c r="K293" s="10"/>
      <c r="L293" s="10"/>
      <c r="M293" s="9"/>
      <c r="N293" s="2"/>
      <c r="V293" s="13"/>
    </row>
    <row r="294" spans="1:22" ht="24" thickTop="1" thickBot="1" x14ac:dyDescent="0.25">
      <c r="A294" s="398">
        <f t="shared" ref="A294" si="66">A290+1</f>
        <v>70</v>
      </c>
      <c r="B294" s="22" t="s">
        <v>12</v>
      </c>
      <c r="C294" s="22" t="s">
        <v>11</v>
      </c>
      <c r="D294" s="22" t="s">
        <v>10</v>
      </c>
      <c r="E294" s="401" t="s">
        <v>9</v>
      </c>
      <c r="F294" s="401"/>
      <c r="G294" s="401" t="s">
        <v>8</v>
      </c>
      <c r="H294" s="402"/>
      <c r="I294" s="21"/>
      <c r="J294" s="20" t="s">
        <v>7</v>
      </c>
      <c r="K294" s="19"/>
      <c r="L294" s="19"/>
      <c r="M294" s="18"/>
      <c r="N294" s="2"/>
      <c r="V294" s="13"/>
    </row>
    <row r="295" spans="1:22" ht="13.5" thickBot="1" x14ac:dyDescent="0.25">
      <c r="A295" s="399"/>
      <c r="B295" s="16"/>
      <c r="C295" s="16"/>
      <c r="D295" s="17"/>
      <c r="E295" s="16"/>
      <c r="F295" s="16"/>
      <c r="G295" s="670"/>
      <c r="H295" s="671"/>
      <c r="I295" s="672"/>
      <c r="J295" s="15" t="s">
        <v>7</v>
      </c>
      <c r="K295" s="15"/>
      <c r="L295" s="15"/>
      <c r="M295" s="14"/>
      <c r="N295" s="2"/>
      <c r="V295" s="13">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2"/>
      <c r="V296" s="13"/>
    </row>
    <row r="297" spans="1:22" ht="13.5" thickBot="1" x14ac:dyDescent="0.25">
      <c r="A297" s="400"/>
      <c r="B297" s="25"/>
      <c r="C297" s="25"/>
      <c r="D297" s="8"/>
      <c r="E297" s="24" t="s">
        <v>1</v>
      </c>
      <c r="F297" s="23"/>
      <c r="G297" s="673"/>
      <c r="H297" s="674"/>
      <c r="I297" s="675"/>
      <c r="J297" s="11" t="s">
        <v>0</v>
      </c>
      <c r="K297" s="10"/>
      <c r="L297" s="10"/>
      <c r="M297" s="9"/>
      <c r="N297" s="2"/>
      <c r="V297" s="13"/>
    </row>
    <row r="298" spans="1:22" ht="24" thickTop="1" thickBot="1" x14ac:dyDescent="0.25">
      <c r="A298" s="398">
        <f t="shared" ref="A298" si="67">A294+1</f>
        <v>71</v>
      </c>
      <c r="B298" s="22" t="s">
        <v>12</v>
      </c>
      <c r="C298" s="22" t="s">
        <v>11</v>
      </c>
      <c r="D298" s="22" t="s">
        <v>10</v>
      </c>
      <c r="E298" s="401" t="s">
        <v>9</v>
      </c>
      <c r="F298" s="401"/>
      <c r="G298" s="401" t="s">
        <v>8</v>
      </c>
      <c r="H298" s="402"/>
      <c r="I298" s="21"/>
      <c r="J298" s="20" t="s">
        <v>7</v>
      </c>
      <c r="K298" s="19"/>
      <c r="L298" s="19"/>
      <c r="M298" s="18"/>
      <c r="N298" s="2"/>
      <c r="V298" s="13"/>
    </row>
    <row r="299" spans="1:22" ht="13.5" thickBot="1" x14ac:dyDescent="0.25">
      <c r="A299" s="399"/>
      <c r="B299" s="16"/>
      <c r="C299" s="16"/>
      <c r="D299" s="17"/>
      <c r="E299" s="16"/>
      <c r="F299" s="16"/>
      <c r="G299" s="670"/>
      <c r="H299" s="671"/>
      <c r="I299" s="672"/>
      <c r="J299" s="15" t="s">
        <v>7</v>
      </c>
      <c r="K299" s="15"/>
      <c r="L299" s="15"/>
      <c r="M299" s="14"/>
      <c r="N299" s="2"/>
      <c r="V299" s="13">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2"/>
      <c r="V300" s="13"/>
    </row>
    <row r="301" spans="1:22" ht="13.5" thickBot="1" x14ac:dyDescent="0.25">
      <c r="A301" s="400"/>
      <c r="B301" s="25"/>
      <c r="C301" s="25"/>
      <c r="D301" s="8"/>
      <c r="E301" s="24" t="s">
        <v>1</v>
      </c>
      <c r="F301" s="23"/>
      <c r="G301" s="673"/>
      <c r="H301" s="674"/>
      <c r="I301" s="675"/>
      <c r="J301" s="11" t="s">
        <v>0</v>
      </c>
      <c r="K301" s="10"/>
      <c r="L301" s="10"/>
      <c r="M301" s="9"/>
      <c r="N301" s="2"/>
      <c r="V301" s="13"/>
    </row>
    <row r="302" spans="1:22" ht="24" thickTop="1" thickBot="1" x14ac:dyDescent="0.25">
      <c r="A302" s="398">
        <f t="shared" ref="A302" si="68">A298+1</f>
        <v>72</v>
      </c>
      <c r="B302" s="22" t="s">
        <v>12</v>
      </c>
      <c r="C302" s="22" t="s">
        <v>11</v>
      </c>
      <c r="D302" s="22" t="s">
        <v>10</v>
      </c>
      <c r="E302" s="401" t="s">
        <v>9</v>
      </c>
      <c r="F302" s="401"/>
      <c r="G302" s="401" t="s">
        <v>8</v>
      </c>
      <c r="H302" s="402"/>
      <c r="I302" s="21"/>
      <c r="J302" s="20" t="s">
        <v>7</v>
      </c>
      <c r="K302" s="19"/>
      <c r="L302" s="19"/>
      <c r="M302" s="18"/>
      <c r="N302" s="2"/>
      <c r="V302" s="13"/>
    </row>
    <row r="303" spans="1:22" ht="13.5" thickBot="1" x14ac:dyDescent="0.25">
      <c r="A303" s="399"/>
      <c r="B303" s="16"/>
      <c r="C303" s="16"/>
      <c r="D303" s="17"/>
      <c r="E303" s="16"/>
      <c r="F303" s="16"/>
      <c r="G303" s="670"/>
      <c r="H303" s="671"/>
      <c r="I303" s="672"/>
      <c r="J303" s="15" t="s">
        <v>7</v>
      </c>
      <c r="K303" s="15"/>
      <c r="L303" s="15"/>
      <c r="M303" s="14"/>
      <c r="N303" s="2"/>
      <c r="V303" s="13">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2"/>
      <c r="V304" s="13"/>
    </row>
    <row r="305" spans="1:22" ht="13.5" thickBot="1" x14ac:dyDescent="0.25">
      <c r="A305" s="400"/>
      <c r="B305" s="25"/>
      <c r="C305" s="25"/>
      <c r="D305" s="8"/>
      <c r="E305" s="24" t="s">
        <v>1</v>
      </c>
      <c r="F305" s="23"/>
      <c r="G305" s="673"/>
      <c r="H305" s="674"/>
      <c r="I305" s="675"/>
      <c r="J305" s="11" t="s">
        <v>0</v>
      </c>
      <c r="K305" s="10"/>
      <c r="L305" s="10"/>
      <c r="M305" s="9"/>
      <c r="N305" s="2"/>
      <c r="V305" s="13"/>
    </row>
    <row r="306" spans="1:22" ht="24" thickTop="1" thickBot="1" x14ac:dyDescent="0.25">
      <c r="A306" s="398">
        <f t="shared" ref="A306" si="69">A302+1</f>
        <v>73</v>
      </c>
      <c r="B306" s="22" t="s">
        <v>12</v>
      </c>
      <c r="C306" s="22" t="s">
        <v>11</v>
      </c>
      <c r="D306" s="22" t="s">
        <v>10</v>
      </c>
      <c r="E306" s="401" t="s">
        <v>9</v>
      </c>
      <c r="F306" s="401"/>
      <c r="G306" s="401" t="s">
        <v>8</v>
      </c>
      <c r="H306" s="402"/>
      <c r="I306" s="21"/>
      <c r="J306" s="20" t="s">
        <v>7</v>
      </c>
      <c r="K306" s="19"/>
      <c r="L306" s="19"/>
      <c r="M306" s="18"/>
      <c r="N306" s="2"/>
      <c r="V306" s="13"/>
    </row>
    <row r="307" spans="1:22" ht="13.5" thickBot="1" x14ac:dyDescent="0.25">
      <c r="A307" s="399"/>
      <c r="B307" s="16"/>
      <c r="C307" s="16"/>
      <c r="D307" s="17"/>
      <c r="E307" s="16"/>
      <c r="F307" s="16"/>
      <c r="G307" s="670"/>
      <c r="H307" s="671"/>
      <c r="I307" s="672"/>
      <c r="J307" s="15" t="s">
        <v>7</v>
      </c>
      <c r="K307" s="15"/>
      <c r="L307" s="15"/>
      <c r="M307" s="14"/>
      <c r="N307" s="2"/>
      <c r="V307" s="13">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2"/>
      <c r="V308" s="13"/>
    </row>
    <row r="309" spans="1:22" ht="13.5" thickBot="1" x14ac:dyDescent="0.25">
      <c r="A309" s="400"/>
      <c r="B309" s="25"/>
      <c r="C309" s="25"/>
      <c r="D309" s="8"/>
      <c r="E309" s="24" t="s">
        <v>1</v>
      </c>
      <c r="F309" s="23"/>
      <c r="G309" s="673"/>
      <c r="H309" s="674"/>
      <c r="I309" s="675"/>
      <c r="J309" s="11" t="s">
        <v>0</v>
      </c>
      <c r="K309" s="10"/>
      <c r="L309" s="10"/>
      <c r="M309" s="9"/>
      <c r="N309" s="2"/>
      <c r="V309" s="13"/>
    </row>
    <row r="310" spans="1:22" ht="24" thickTop="1" thickBot="1" x14ac:dyDescent="0.25">
      <c r="A310" s="398">
        <f t="shared" ref="A310" si="70">A306+1</f>
        <v>74</v>
      </c>
      <c r="B310" s="22" t="s">
        <v>12</v>
      </c>
      <c r="C310" s="22" t="s">
        <v>11</v>
      </c>
      <c r="D310" s="22" t="s">
        <v>10</v>
      </c>
      <c r="E310" s="401" t="s">
        <v>9</v>
      </c>
      <c r="F310" s="401"/>
      <c r="G310" s="401" t="s">
        <v>8</v>
      </c>
      <c r="H310" s="402"/>
      <c r="I310" s="21"/>
      <c r="J310" s="20" t="s">
        <v>7</v>
      </c>
      <c r="K310" s="19"/>
      <c r="L310" s="19"/>
      <c r="M310" s="18"/>
      <c r="N310" s="2"/>
      <c r="V310" s="13"/>
    </row>
    <row r="311" spans="1:22" ht="13.5" thickBot="1" x14ac:dyDescent="0.25">
      <c r="A311" s="399"/>
      <c r="B311" s="16"/>
      <c r="C311" s="16"/>
      <c r="D311" s="17"/>
      <c r="E311" s="16"/>
      <c r="F311" s="16"/>
      <c r="G311" s="670"/>
      <c r="H311" s="671"/>
      <c r="I311" s="672"/>
      <c r="J311" s="15" t="s">
        <v>7</v>
      </c>
      <c r="K311" s="15"/>
      <c r="L311" s="15"/>
      <c r="M311" s="14"/>
      <c r="N311" s="2"/>
      <c r="V311" s="13">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2"/>
      <c r="V312" s="13"/>
    </row>
    <row r="313" spans="1:22" ht="13.5" thickBot="1" x14ac:dyDescent="0.25">
      <c r="A313" s="400"/>
      <c r="B313" s="25"/>
      <c r="C313" s="25"/>
      <c r="D313" s="8"/>
      <c r="E313" s="24" t="s">
        <v>1</v>
      </c>
      <c r="F313" s="23"/>
      <c r="G313" s="673"/>
      <c r="H313" s="674"/>
      <c r="I313" s="675"/>
      <c r="J313" s="11" t="s">
        <v>0</v>
      </c>
      <c r="K313" s="10"/>
      <c r="L313" s="10"/>
      <c r="M313" s="9"/>
      <c r="N313" s="2"/>
      <c r="V313" s="13"/>
    </row>
    <row r="314" spans="1:22" ht="24" thickTop="1" thickBot="1" x14ac:dyDescent="0.25">
      <c r="A314" s="398">
        <f t="shared" ref="A314" si="71">A310+1</f>
        <v>75</v>
      </c>
      <c r="B314" s="22" t="s">
        <v>12</v>
      </c>
      <c r="C314" s="22" t="s">
        <v>11</v>
      </c>
      <c r="D314" s="22" t="s">
        <v>10</v>
      </c>
      <c r="E314" s="401" t="s">
        <v>9</v>
      </c>
      <c r="F314" s="401"/>
      <c r="G314" s="401" t="s">
        <v>8</v>
      </c>
      <c r="H314" s="402"/>
      <c r="I314" s="21"/>
      <c r="J314" s="20" t="s">
        <v>7</v>
      </c>
      <c r="K314" s="19"/>
      <c r="L314" s="19"/>
      <c r="M314" s="18"/>
      <c r="N314" s="2"/>
      <c r="V314" s="13"/>
    </row>
    <row r="315" spans="1:22" ht="13.5" thickBot="1" x14ac:dyDescent="0.25">
      <c r="A315" s="399"/>
      <c r="B315" s="16"/>
      <c r="C315" s="16"/>
      <c r="D315" s="17"/>
      <c r="E315" s="16"/>
      <c r="F315" s="16"/>
      <c r="G315" s="670"/>
      <c r="H315" s="671"/>
      <c r="I315" s="672"/>
      <c r="J315" s="15" t="s">
        <v>7</v>
      </c>
      <c r="K315" s="15"/>
      <c r="L315" s="15"/>
      <c r="M315" s="14"/>
      <c r="N315" s="2"/>
      <c r="V315" s="13">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2"/>
      <c r="V316" s="13"/>
    </row>
    <row r="317" spans="1:22" ht="13.5" thickBot="1" x14ac:dyDescent="0.25">
      <c r="A317" s="400"/>
      <c r="B317" s="25"/>
      <c r="C317" s="25"/>
      <c r="D317" s="8"/>
      <c r="E317" s="24" t="s">
        <v>1</v>
      </c>
      <c r="F317" s="23"/>
      <c r="G317" s="673"/>
      <c r="H317" s="674"/>
      <c r="I317" s="675"/>
      <c r="J317" s="11" t="s">
        <v>0</v>
      </c>
      <c r="K317" s="10"/>
      <c r="L317" s="10"/>
      <c r="M317" s="9"/>
      <c r="N317" s="2"/>
      <c r="V317" s="13"/>
    </row>
    <row r="318" spans="1:22" ht="24" thickTop="1" thickBot="1" x14ac:dyDescent="0.25">
      <c r="A318" s="398">
        <f t="shared" ref="A318" si="72">A314+1</f>
        <v>76</v>
      </c>
      <c r="B318" s="22" t="s">
        <v>12</v>
      </c>
      <c r="C318" s="22" t="s">
        <v>11</v>
      </c>
      <c r="D318" s="22" t="s">
        <v>10</v>
      </c>
      <c r="E318" s="401" t="s">
        <v>9</v>
      </c>
      <c r="F318" s="401"/>
      <c r="G318" s="401" t="s">
        <v>8</v>
      </c>
      <c r="H318" s="402"/>
      <c r="I318" s="21"/>
      <c r="J318" s="20" t="s">
        <v>7</v>
      </c>
      <c r="K318" s="19"/>
      <c r="L318" s="19"/>
      <c r="M318" s="18"/>
      <c r="N318" s="2"/>
      <c r="V318" s="13"/>
    </row>
    <row r="319" spans="1:22" ht="13.5" thickBot="1" x14ac:dyDescent="0.25">
      <c r="A319" s="399"/>
      <c r="B319" s="16"/>
      <c r="C319" s="16"/>
      <c r="D319" s="17"/>
      <c r="E319" s="16"/>
      <c r="F319" s="16"/>
      <c r="G319" s="670"/>
      <c r="H319" s="671"/>
      <c r="I319" s="672"/>
      <c r="J319" s="15" t="s">
        <v>7</v>
      </c>
      <c r="K319" s="15"/>
      <c r="L319" s="15"/>
      <c r="M319" s="14"/>
      <c r="N319" s="2"/>
      <c r="V319" s="13">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2"/>
      <c r="V320" s="13"/>
    </row>
    <row r="321" spans="1:22" ht="13.5" thickBot="1" x14ac:dyDescent="0.25">
      <c r="A321" s="400"/>
      <c r="B321" s="25"/>
      <c r="C321" s="25"/>
      <c r="D321" s="8"/>
      <c r="E321" s="24" t="s">
        <v>1</v>
      </c>
      <c r="F321" s="23"/>
      <c r="G321" s="673"/>
      <c r="H321" s="674"/>
      <c r="I321" s="675"/>
      <c r="J321" s="11" t="s">
        <v>0</v>
      </c>
      <c r="K321" s="10"/>
      <c r="L321" s="10"/>
      <c r="M321" s="9"/>
      <c r="N321" s="2"/>
      <c r="V321" s="13"/>
    </row>
    <row r="322" spans="1:22" ht="24" thickTop="1" thickBot="1" x14ac:dyDescent="0.25">
      <c r="A322" s="398">
        <f t="shared" ref="A322" si="73">A318+1</f>
        <v>77</v>
      </c>
      <c r="B322" s="22" t="s">
        <v>12</v>
      </c>
      <c r="C322" s="22" t="s">
        <v>11</v>
      </c>
      <c r="D322" s="22" t="s">
        <v>10</v>
      </c>
      <c r="E322" s="401" t="s">
        <v>9</v>
      </c>
      <c r="F322" s="401"/>
      <c r="G322" s="401" t="s">
        <v>8</v>
      </c>
      <c r="H322" s="402"/>
      <c r="I322" s="21"/>
      <c r="J322" s="20" t="s">
        <v>7</v>
      </c>
      <c r="K322" s="19"/>
      <c r="L322" s="19"/>
      <c r="M322" s="18"/>
      <c r="N322" s="2"/>
      <c r="V322" s="13"/>
    </row>
    <row r="323" spans="1:22" ht="13.5" thickBot="1" x14ac:dyDescent="0.25">
      <c r="A323" s="399"/>
      <c r="B323" s="16"/>
      <c r="C323" s="16"/>
      <c r="D323" s="17"/>
      <c r="E323" s="16"/>
      <c r="F323" s="16"/>
      <c r="G323" s="670"/>
      <c r="H323" s="671"/>
      <c r="I323" s="672"/>
      <c r="J323" s="15" t="s">
        <v>7</v>
      </c>
      <c r="K323" s="15"/>
      <c r="L323" s="15"/>
      <c r="M323" s="14"/>
      <c r="N323" s="2"/>
      <c r="V323" s="13">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2"/>
      <c r="V324" s="13"/>
    </row>
    <row r="325" spans="1:22" ht="13.5" thickBot="1" x14ac:dyDescent="0.25">
      <c r="A325" s="400"/>
      <c r="B325" s="25"/>
      <c r="C325" s="25"/>
      <c r="D325" s="8"/>
      <c r="E325" s="24" t="s">
        <v>1</v>
      </c>
      <c r="F325" s="23"/>
      <c r="G325" s="673"/>
      <c r="H325" s="674"/>
      <c r="I325" s="675"/>
      <c r="J325" s="11" t="s">
        <v>0</v>
      </c>
      <c r="K325" s="10"/>
      <c r="L325" s="10"/>
      <c r="M325" s="9"/>
      <c r="N325" s="2"/>
      <c r="V325" s="13"/>
    </row>
    <row r="326" spans="1:22" ht="24" thickTop="1" thickBot="1" x14ac:dyDescent="0.25">
      <c r="A326" s="398">
        <f t="shared" ref="A326" si="74">A322+1</f>
        <v>78</v>
      </c>
      <c r="B326" s="22" t="s">
        <v>12</v>
      </c>
      <c r="C326" s="22" t="s">
        <v>11</v>
      </c>
      <c r="D326" s="22" t="s">
        <v>10</v>
      </c>
      <c r="E326" s="401" t="s">
        <v>9</v>
      </c>
      <c r="F326" s="401"/>
      <c r="G326" s="401" t="s">
        <v>8</v>
      </c>
      <c r="H326" s="402"/>
      <c r="I326" s="21"/>
      <c r="J326" s="20" t="s">
        <v>7</v>
      </c>
      <c r="K326" s="19"/>
      <c r="L326" s="19"/>
      <c r="M326" s="18"/>
      <c r="N326" s="2"/>
      <c r="V326" s="13"/>
    </row>
    <row r="327" spans="1:22" ht="13.5" thickBot="1" x14ac:dyDescent="0.25">
      <c r="A327" s="399"/>
      <c r="B327" s="16"/>
      <c r="C327" s="16"/>
      <c r="D327" s="17"/>
      <c r="E327" s="16"/>
      <c r="F327" s="16"/>
      <c r="G327" s="670"/>
      <c r="H327" s="671"/>
      <c r="I327" s="672"/>
      <c r="J327" s="15" t="s">
        <v>7</v>
      </c>
      <c r="K327" s="15"/>
      <c r="L327" s="15"/>
      <c r="M327" s="14"/>
      <c r="N327" s="2"/>
      <c r="V327" s="13">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2"/>
      <c r="V328" s="13"/>
    </row>
    <row r="329" spans="1:22" ht="13.5" thickBot="1" x14ac:dyDescent="0.25">
      <c r="A329" s="400"/>
      <c r="B329" s="25"/>
      <c r="C329" s="25"/>
      <c r="D329" s="8"/>
      <c r="E329" s="24" t="s">
        <v>1</v>
      </c>
      <c r="F329" s="23"/>
      <c r="G329" s="673"/>
      <c r="H329" s="674"/>
      <c r="I329" s="675"/>
      <c r="J329" s="11" t="s">
        <v>0</v>
      </c>
      <c r="K329" s="10"/>
      <c r="L329" s="10"/>
      <c r="M329" s="9"/>
      <c r="N329" s="2"/>
      <c r="V329" s="13"/>
    </row>
    <row r="330" spans="1:22" ht="24" thickTop="1" thickBot="1" x14ac:dyDescent="0.25">
      <c r="A330" s="398">
        <f t="shared" ref="A330" si="75">A326+1</f>
        <v>79</v>
      </c>
      <c r="B330" s="22" t="s">
        <v>12</v>
      </c>
      <c r="C330" s="22" t="s">
        <v>11</v>
      </c>
      <c r="D330" s="22" t="s">
        <v>10</v>
      </c>
      <c r="E330" s="401" t="s">
        <v>9</v>
      </c>
      <c r="F330" s="401"/>
      <c r="G330" s="401" t="s">
        <v>8</v>
      </c>
      <c r="H330" s="402"/>
      <c r="I330" s="21"/>
      <c r="J330" s="20" t="s">
        <v>7</v>
      </c>
      <c r="K330" s="19"/>
      <c r="L330" s="19"/>
      <c r="M330" s="18"/>
      <c r="N330" s="2"/>
      <c r="V330" s="13"/>
    </row>
    <row r="331" spans="1:22" ht="13.5" thickBot="1" x14ac:dyDescent="0.25">
      <c r="A331" s="399"/>
      <c r="B331" s="16"/>
      <c r="C331" s="16"/>
      <c r="D331" s="17"/>
      <c r="E331" s="16"/>
      <c r="F331" s="16"/>
      <c r="G331" s="670"/>
      <c r="H331" s="671"/>
      <c r="I331" s="672"/>
      <c r="J331" s="15" t="s">
        <v>7</v>
      </c>
      <c r="K331" s="15"/>
      <c r="L331" s="15"/>
      <c r="M331" s="14"/>
      <c r="N331" s="2"/>
      <c r="V331" s="13">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2"/>
      <c r="V332" s="13"/>
    </row>
    <row r="333" spans="1:22" ht="13.5" thickBot="1" x14ac:dyDescent="0.25">
      <c r="A333" s="400"/>
      <c r="B333" s="25"/>
      <c r="C333" s="25"/>
      <c r="D333" s="8"/>
      <c r="E333" s="24" t="s">
        <v>1</v>
      </c>
      <c r="F333" s="23"/>
      <c r="G333" s="673"/>
      <c r="H333" s="674"/>
      <c r="I333" s="675"/>
      <c r="J333" s="11" t="s">
        <v>0</v>
      </c>
      <c r="K333" s="10"/>
      <c r="L333" s="10"/>
      <c r="M333" s="9"/>
      <c r="N333" s="2"/>
      <c r="V333" s="13"/>
    </row>
    <row r="334" spans="1:22" ht="24" thickTop="1" thickBot="1" x14ac:dyDescent="0.25">
      <c r="A334" s="398">
        <f t="shared" ref="A334" si="76">A330+1</f>
        <v>80</v>
      </c>
      <c r="B334" s="22" t="s">
        <v>12</v>
      </c>
      <c r="C334" s="22" t="s">
        <v>11</v>
      </c>
      <c r="D334" s="22" t="s">
        <v>10</v>
      </c>
      <c r="E334" s="401" t="s">
        <v>9</v>
      </c>
      <c r="F334" s="401"/>
      <c r="G334" s="401" t="s">
        <v>8</v>
      </c>
      <c r="H334" s="402"/>
      <c r="I334" s="21"/>
      <c r="J334" s="20" t="s">
        <v>7</v>
      </c>
      <c r="K334" s="19"/>
      <c r="L334" s="19"/>
      <c r="M334" s="18"/>
      <c r="N334" s="2"/>
      <c r="V334" s="13"/>
    </row>
    <row r="335" spans="1:22" ht="13.5" thickBot="1" x14ac:dyDescent="0.25">
      <c r="A335" s="399"/>
      <c r="B335" s="16"/>
      <c r="C335" s="16"/>
      <c r="D335" s="17"/>
      <c r="E335" s="16"/>
      <c r="F335" s="16"/>
      <c r="G335" s="670"/>
      <c r="H335" s="671"/>
      <c r="I335" s="672"/>
      <c r="J335" s="15" t="s">
        <v>7</v>
      </c>
      <c r="K335" s="15"/>
      <c r="L335" s="15"/>
      <c r="M335" s="14"/>
      <c r="N335" s="2"/>
      <c r="V335" s="13">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2"/>
      <c r="V336" s="13"/>
    </row>
    <row r="337" spans="1:22" ht="13.5" thickBot="1" x14ac:dyDescent="0.25">
      <c r="A337" s="400"/>
      <c r="B337" s="25"/>
      <c r="C337" s="25"/>
      <c r="D337" s="8"/>
      <c r="E337" s="24" t="s">
        <v>1</v>
      </c>
      <c r="F337" s="23"/>
      <c r="G337" s="673"/>
      <c r="H337" s="674"/>
      <c r="I337" s="675"/>
      <c r="J337" s="11" t="s">
        <v>0</v>
      </c>
      <c r="K337" s="10"/>
      <c r="L337" s="10"/>
      <c r="M337" s="9"/>
      <c r="N337" s="2"/>
      <c r="V337" s="13"/>
    </row>
    <row r="338" spans="1:22" ht="24" thickTop="1" thickBot="1" x14ac:dyDescent="0.25">
      <c r="A338" s="398">
        <f t="shared" ref="A338" si="77">A334+1</f>
        <v>81</v>
      </c>
      <c r="B338" s="22" t="s">
        <v>12</v>
      </c>
      <c r="C338" s="22" t="s">
        <v>11</v>
      </c>
      <c r="D338" s="22" t="s">
        <v>10</v>
      </c>
      <c r="E338" s="401" t="s">
        <v>9</v>
      </c>
      <c r="F338" s="401"/>
      <c r="G338" s="401" t="s">
        <v>8</v>
      </c>
      <c r="H338" s="402"/>
      <c r="I338" s="21"/>
      <c r="J338" s="20" t="s">
        <v>7</v>
      </c>
      <c r="K338" s="19"/>
      <c r="L338" s="19"/>
      <c r="M338" s="18"/>
      <c r="N338" s="2"/>
      <c r="V338" s="13"/>
    </row>
    <row r="339" spans="1:22" ht="13.5" thickBot="1" x14ac:dyDescent="0.25">
      <c r="A339" s="399"/>
      <c r="B339" s="16"/>
      <c r="C339" s="16"/>
      <c r="D339" s="17"/>
      <c r="E339" s="16"/>
      <c r="F339" s="16"/>
      <c r="G339" s="670"/>
      <c r="H339" s="671"/>
      <c r="I339" s="672"/>
      <c r="J339" s="15" t="s">
        <v>7</v>
      </c>
      <c r="K339" s="15"/>
      <c r="L339" s="15"/>
      <c r="M339" s="14"/>
      <c r="N339" s="2"/>
      <c r="V339" s="13">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2"/>
      <c r="V340" s="13"/>
    </row>
    <row r="341" spans="1:22" ht="13.5" thickBot="1" x14ac:dyDescent="0.25">
      <c r="A341" s="400"/>
      <c r="B341" s="25"/>
      <c r="C341" s="25"/>
      <c r="D341" s="8"/>
      <c r="E341" s="24" t="s">
        <v>1</v>
      </c>
      <c r="F341" s="23"/>
      <c r="G341" s="673"/>
      <c r="H341" s="674"/>
      <c r="I341" s="675"/>
      <c r="J341" s="11" t="s">
        <v>0</v>
      </c>
      <c r="K341" s="10"/>
      <c r="L341" s="10"/>
      <c r="M341" s="9"/>
      <c r="N341" s="2"/>
      <c r="V341" s="13"/>
    </row>
    <row r="342" spans="1:22" ht="24" thickTop="1" thickBot="1" x14ac:dyDescent="0.25">
      <c r="A342" s="398">
        <f t="shared" ref="A342" si="78">A338+1</f>
        <v>82</v>
      </c>
      <c r="B342" s="22" t="s">
        <v>12</v>
      </c>
      <c r="C342" s="22" t="s">
        <v>11</v>
      </c>
      <c r="D342" s="22" t="s">
        <v>10</v>
      </c>
      <c r="E342" s="401" t="s">
        <v>9</v>
      </c>
      <c r="F342" s="401"/>
      <c r="G342" s="401" t="s">
        <v>8</v>
      </c>
      <c r="H342" s="402"/>
      <c r="I342" s="21"/>
      <c r="J342" s="20" t="s">
        <v>7</v>
      </c>
      <c r="K342" s="19"/>
      <c r="L342" s="19"/>
      <c r="M342" s="18"/>
      <c r="N342" s="2"/>
      <c r="V342" s="13"/>
    </row>
    <row r="343" spans="1:22" ht="13.5" thickBot="1" x14ac:dyDescent="0.25">
      <c r="A343" s="399"/>
      <c r="B343" s="16"/>
      <c r="C343" s="16"/>
      <c r="D343" s="17"/>
      <c r="E343" s="16"/>
      <c r="F343" s="16"/>
      <c r="G343" s="670"/>
      <c r="H343" s="671"/>
      <c r="I343" s="672"/>
      <c r="J343" s="15" t="s">
        <v>7</v>
      </c>
      <c r="K343" s="15"/>
      <c r="L343" s="15"/>
      <c r="M343" s="14"/>
      <c r="N343" s="2"/>
      <c r="V343" s="13">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2"/>
      <c r="V344" s="13"/>
    </row>
    <row r="345" spans="1:22" ht="13.5" thickBot="1" x14ac:dyDescent="0.25">
      <c r="A345" s="400"/>
      <c r="B345" s="25"/>
      <c r="C345" s="25"/>
      <c r="D345" s="8"/>
      <c r="E345" s="24" t="s">
        <v>1</v>
      </c>
      <c r="F345" s="23"/>
      <c r="G345" s="673"/>
      <c r="H345" s="674"/>
      <c r="I345" s="675"/>
      <c r="J345" s="11" t="s">
        <v>0</v>
      </c>
      <c r="K345" s="10"/>
      <c r="L345" s="10"/>
      <c r="M345" s="9"/>
      <c r="N345" s="2"/>
      <c r="V345" s="13"/>
    </row>
    <row r="346" spans="1:22" ht="24" thickTop="1" thickBot="1" x14ac:dyDescent="0.25">
      <c r="A346" s="398">
        <f t="shared" ref="A346" si="79">A342+1</f>
        <v>83</v>
      </c>
      <c r="B346" s="22" t="s">
        <v>12</v>
      </c>
      <c r="C346" s="22" t="s">
        <v>11</v>
      </c>
      <c r="D346" s="22" t="s">
        <v>10</v>
      </c>
      <c r="E346" s="401" t="s">
        <v>9</v>
      </c>
      <c r="F346" s="401"/>
      <c r="G346" s="401" t="s">
        <v>8</v>
      </c>
      <c r="H346" s="402"/>
      <c r="I346" s="21"/>
      <c r="J346" s="20" t="s">
        <v>7</v>
      </c>
      <c r="K346" s="19"/>
      <c r="L346" s="19"/>
      <c r="M346" s="18"/>
      <c r="N346" s="2"/>
      <c r="V346" s="13"/>
    </row>
    <row r="347" spans="1:22" ht="13.5" thickBot="1" x14ac:dyDescent="0.25">
      <c r="A347" s="399"/>
      <c r="B347" s="16"/>
      <c r="C347" s="16"/>
      <c r="D347" s="17"/>
      <c r="E347" s="16"/>
      <c r="F347" s="16"/>
      <c r="G347" s="670"/>
      <c r="H347" s="671"/>
      <c r="I347" s="672"/>
      <c r="J347" s="15" t="s">
        <v>7</v>
      </c>
      <c r="K347" s="15"/>
      <c r="L347" s="15"/>
      <c r="M347" s="14"/>
      <c r="N347" s="2"/>
      <c r="V347" s="13">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2"/>
      <c r="V348" s="13"/>
    </row>
    <row r="349" spans="1:22" ht="13.5" thickBot="1" x14ac:dyDescent="0.25">
      <c r="A349" s="400"/>
      <c r="B349" s="25"/>
      <c r="C349" s="25"/>
      <c r="D349" s="8"/>
      <c r="E349" s="24" t="s">
        <v>1</v>
      </c>
      <c r="F349" s="23"/>
      <c r="G349" s="673"/>
      <c r="H349" s="674"/>
      <c r="I349" s="675"/>
      <c r="J349" s="11" t="s">
        <v>0</v>
      </c>
      <c r="K349" s="10"/>
      <c r="L349" s="10"/>
      <c r="M349" s="9"/>
      <c r="N349" s="2"/>
      <c r="V349" s="13"/>
    </row>
    <row r="350" spans="1:22" ht="24" thickTop="1" thickBot="1" x14ac:dyDescent="0.25">
      <c r="A350" s="398">
        <f t="shared" ref="A350" si="80">A346+1</f>
        <v>84</v>
      </c>
      <c r="B350" s="22" t="s">
        <v>12</v>
      </c>
      <c r="C350" s="22" t="s">
        <v>11</v>
      </c>
      <c r="D350" s="22" t="s">
        <v>10</v>
      </c>
      <c r="E350" s="401" t="s">
        <v>9</v>
      </c>
      <c r="F350" s="401"/>
      <c r="G350" s="401" t="s">
        <v>8</v>
      </c>
      <c r="H350" s="402"/>
      <c r="I350" s="21"/>
      <c r="J350" s="20" t="s">
        <v>7</v>
      </c>
      <c r="K350" s="19"/>
      <c r="L350" s="19"/>
      <c r="M350" s="18"/>
      <c r="N350" s="2"/>
      <c r="V350" s="13"/>
    </row>
    <row r="351" spans="1:22" ht="13.5" thickBot="1" x14ac:dyDescent="0.25">
      <c r="A351" s="399"/>
      <c r="B351" s="16"/>
      <c r="C351" s="16"/>
      <c r="D351" s="17"/>
      <c r="E351" s="16"/>
      <c r="F351" s="16"/>
      <c r="G351" s="670"/>
      <c r="H351" s="671"/>
      <c r="I351" s="672"/>
      <c r="J351" s="15" t="s">
        <v>7</v>
      </c>
      <c r="K351" s="15"/>
      <c r="L351" s="15"/>
      <c r="M351" s="14"/>
      <c r="N351" s="2"/>
      <c r="V351" s="13">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2"/>
      <c r="V352" s="13"/>
    </row>
    <row r="353" spans="1:22" ht="13.5" thickBot="1" x14ac:dyDescent="0.25">
      <c r="A353" s="400"/>
      <c r="B353" s="25"/>
      <c r="C353" s="25"/>
      <c r="D353" s="8"/>
      <c r="E353" s="24" t="s">
        <v>1</v>
      </c>
      <c r="F353" s="23"/>
      <c r="G353" s="673"/>
      <c r="H353" s="674"/>
      <c r="I353" s="675"/>
      <c r="J353" s="11" t="s">
        <v>0</v>
      </c>
      <c r="K353" s="10"/>
      <c r="L353" s="10"/>
      <c r="M353" s="9"/>
      <c r="N353" s="2"/>
      <c r="V353" s="13"/>
    </row>
    <row r="354" spans="1:22" ht="24" thickTop="1" thickBot="1" x14ac:dyDescent="0.25">
      <c r="A354" s="398">
        <f t="shared" ref="A354" si="81">A350+1</f>
        <v>85</v>
      </c>
      <c r="B354" s="22" t="s">
        <v>12</v>
      </c>
      <c r="C354" s="22" t="s">
        <v>11</v>
      </c>
      <c r="D354" s="22" t="s">
        <v>10</v>
      </c>
      <c r="E354" s="401" t="s">
        <v>9</v>
      </c>
      <c r="F354" s="401"/>
      <c r="G354" s="401" t="s">
        <v>8</v>
      </c>
      <c r="H354" s="402"/>
      <c r="I354" s="21"/>
      <c r="J354" s="20" t="s">
        <v>7</v>
      </c>
      <c r="K354" s="19"/>
      <c r="L354" s="19"/>
      <c r="M354" s="18"/>
      <c r="N354" s="2"/>
      <c r="V354" s="13"/>
    </row>
    <row r="355" spans="1:22" ht="13.5" thickBot="1" x14ac:dyDescent="0.25">
      <c r="A355" s="399"/>
      <c r="B355" s="16"/>
      <c r="C355" s="16"/>
      <c r="D355" s="17"/>
      <c r="E355" s="16"/>
      <c r="F355" s="16"/>
      <c r="G355" s="670"/>
      <c r="H355" s="671"/>
      <c r="I355" s="672"/>
      <c r="J355" s="15" t="s">
        <v>7</v>
      </c>
      <c r="K355" s="15"/>
      <c r="L355" s="15"/>
      <c r="M355" s="14"/>
      <c r="N355" s="2"/>
      <c r="V355" s="13">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2"/>
      <c r="V356" s="13"/>
    </row>
    <row r="357" spans="1:22" ht="13.5" thickBot="1" x14ac:dyDescent="0.25">
      <c r="A357" s="400"/>
      <c r="B357" s="25"/>
      <c r="C357" s="25"/>
      <c r="D357" s="8"/>
      <c r="E357" s="24" t="s">
        <v>1</v>
      </c>
      <c r="F357" s="23"/>
      <c r="G357" s="673"/>
      <c r="H357" s="674"/>
      <c r="I357" s="675"/>
      <c r="J357" s="11" t="s">
        <v>0</v>
      </c>
      <c r="K357" s="10"/>
      <c r="L357" s="10"/>
      <c r="M357" s="9"/>
      <c r="N357" s="2"/>
      <c r="V357" s="13"/>
    </row>
    <row r="358" spans="1:22" ht="24" thickTop="1" thickBot="1" x14ac:dyDescent="0.25">
      <c r="A358" s="398">
        <f t="shared" ref="A358" si="82">A354+1</f>
        <v>86</v>
      </c>
      <c r="B358" s="22" t="s">
        <v>12</v>
      </c>
      <c r="C358" s="22" t="s">
        <v>11</v>
      </c>
      <c r="D358" s="22" t="s">
        <v>10</v>
      </c>
      <c r="E358" s="401" t="s">
        <v>9</v>
      </c>
      <c r="F358" s="401"/>
      <c r="G358" s="401" t="s">
        <v>8</v>
      </c>
      <c r="H358" s="402"/>
      <c r="I358" s="21"/>
      <c r="J358" s="20" t="s">
        <v>7</v>
      </c>
      <c r="K358" s="19"/>
      <c r="L358" s="19"/>
      <c r="M358" s="18"/>
      <c r="N358" s="2"/>
      <c r="V358" s="13"/>
    </row>
    <row r="359" spans="1:22" ht="13.5" thickBot="1" x14ac:dyDescent="0.25">
      <c r="A359" s="399"/>
      <c r="B359" s="16"/>
      <c r="C359" s="16"/>
      <c r="D359" s="17"/>
      <c r="E359" s="16"/>
      <c r="F359" s="16"/>
      <c r="G359" s="670"/>
      <c r="H359" s="671"/>
      <c r="I359" s="672"/>
      <c r="J359" s="15" t="s">
        <v>7</v>
      </c>
      <c r="K359" s="15"/>
      <c r="L359" s="15"/>
      <c r="M359" s="14"/>
      <c r="N359" s="2"/>
      <c r="V359" s="13">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2"/>
      <c r="V360" s="13"/>
    </row>
    <row r="361" spans="1:22" ht="13.5" thickBot="1" x14ac:dyDescent="0.25">
      <c r="A361" s="400"/>
      <c r="B361" s="25"/>
      <c r="C361" s="25"/>
      <c r="D361" s="8"/>
      <c r="E361" s="24" t="s">
        <v>1</v>
      </c>
      <c r="F361" s="23"/>
      <c r="G361" s="673"/>
      <c r="H361" s="674"/>
      <c r="I361" s="675"/>
      <c r="J361" s="11" t="s">
        <v>0</v>
      </c>
      <c r="K361" s="10"/>
      <c r="L361" s="10"/>
      <c r="M361" s="9"/>
      <c r="N361" s="2"/>
      <c r="V361" s="13"/>
    </row>
    <row r="362" spans="1:22" ht="24" thickTop="1" thickBot="1" x14ac:dyDescent="0.25">
      <c r="A362" s="398">
        <f t="shared" ref="A362" si="83">A358+1</f>
        <v>87</v>
      </c>
      <c r="B362" s="22" t="s">
        <v>12</v>
      </c>
      <c r="C362" s="22" t="s">
        <v>11</v>
      </c>
      <c r="D362" s="22" t="s">
        <v>10</v>
      </c>
      <c r="E362" s="401" t="s">
        <v>9</v>
      </c>
      <c r="F362" s="401"/>
      <c r="G362" s="401" t="s">
        <v>8</v>
      </c>
      <c r="H362" s="402"/>
      <c r="I362" s="21"/>
      <c r="J362" s="20" t="s">
        <v>7</v>
      </c>
      <c r="K362" s="19"/>
      <c r="L362" s="19"/>
      <c r="M362" s="18"/>
      <c r="N362" s="2"/>
      <c r="V362" s="13"/>
    </row>
    <row r="363" spans="1:22" ht="13.5" thickBot="1" x14ac:dyDescent="0.25">
      <c r="A363" s="399"/>
      <c r="B363" s="16"/>
      <c r="C363" s="16"/>
      <c r="D363" s="17"/>
      <c r="E363" s="16"/>
      <c r="F363" s="16"/>
      <c r="G363" s="670"/>
      <c r="H363" s="671"/>
      <c r="I363" s="672"/>
      <c r="J363" s="15" t="s">
        <v>7</v>
      </c>
      <c r="K363" s="15"/>
      <c r="L363" s="15"/>
      <c r="M363" s="14"/>
      <c r="N363" s="2"/>
      <c r="V363" s="13">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2"/>
      <c r="V364" s="13"/>
    </row>
    <row r="365" spans="1:22" ht="13.5" thickBot="1" x14ac:dyDescent="0.25">
      <c r="A365" s="400"/>
      <c r="B365" s="25"/>
      <c r="C365" s="25"/>
      <c r="D365" s="8"/>
      <c r="E365" s="24" t="s">
        <v>1</v>
      </c>
      <c r="F365" s="23"/>
      <c r="G365" s="673"/>
      <c r="H365" s="674"/>
      <c r="I365" s="675"/>
      <c r="J365" s="11" t="s">
        <v>0</v>
      </c>
      <c r="K365" s="10"/>
      <c r="L365" s="10"/>
      <c r="M365" s="9"/>
      <c r="N365" s="2"/>
      <c r="V365" s="13"/>
    </row>
    <row r="366" spans="1:22" ht="24" thickTop="1" thickBot="1" x14ac:dyDescent="0.25">
      <c r="A366" s="398">
        <f t="shared" ref="A366" si="84">A362+1</f>
        <v>88</v>
      </c>
      <c r="B366" s="22" t="s">
        <v>12</v>
      </c>
      <c r="C366" s="22" t="s">
        <v>11</v>
      </c>
      <c r="D366" s="22" t="s">
        <v>10</v>
      </c>
      <c r="E366" s="401" t="s">
        <v>9</v>
      </c>
      <c r="F366" s="401"/>
      <c r="G366" s="401" t="s">
        <v>8</v>
      </c>
      <c r="H366" s="402"/>
      <c r="I366" s="21"/>
      <c r="J366" s="20" t="s">
        <v>7</v>
      </c>
      <c r="K366" s="19"/>
      <c r="L366" s="19"/>
      <c r="M366" s="18"/>
      <c r="N366" s="2"/>
      <c r="V366" s="13"/>
    </row>
    <row r="367" spans="1:22" ht="13.5" thickBot="1" x14ac:dyDescent="0.25">
      <c r="A367" s="399"/>
      <c r="B367" s="16"/>
      <c r="C367" s="16"/>
      <c r="D367" s="17"/>
      <c r="E367" s="16"/>
      <c r="F367" s="16"/>
      <c r="G367" s="670"/>
      <c r="H367" s="671"/>
      <c r="I367" s="672"/>
      <c r="J367" s="15" t="s">
        <v>7</v>
      </c>
      <c r="K367" s="15"/>
      <c r="L367" s="15"/>
      <c r="M367" s="14"/>
      <c r="N367" s="2"/>
      <c r="V367" s="13">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2"/>
      <c r="V368" s="13"/>
    </row>
    <row r="369" spans="1:22" ht="13.5" thickBot="1" x14ac:dyDescent="0.25">
      <c r="A369" s="400"/>
      <c r="B369" s="25"/>
      <c r="C369" s="25"/>
      <c r="D369" s="8"/>
      <c r="E369" s="24" t="s">
        <v>1</v>
      </c>
      <c r="F369" s="23"/>
      <c r="G369" s="673"/>
      <c r="H369" s="674"/>
      <c r="I369" s="675"/>
      <c r="J369" s="11" t="s">
        <v>0</v>
      </c>
      <c r="K369" s="10"/>
      <c r="L369" s="10"/>
      <c r="M369" s="9"/>
      <c r="N369" s="2"/>
      <c r="V369" s="13"/>
    </row>
    <row r="370" spans="1:22" ht="24" thickTop="1" thickBot="1" x14ac:dyDescent="0.25">
      <c r="A370" s="398">
        <f t="shared" ref="A370" si="85">A366+1</f>
        <v>89</v>
      </c>
      <c r="B370" s="22" t="s">
        <v>12</v>
      </c>
      <c r="C370" s="22" t="s">
        <v>11</v>
      </c>
      <c r="D370" s="22" t="s">
        <v>10</v>
      </c>
      <c r="E370" s="401" t="s">
        <v>9</v>
      </c>
      <c r="F370" s="401"/>
      <c r="G370" s="401" t="s">
        <v>8</v>
      </c>
      <c r="H370" s="402"/>
      <c r="I370" s="21"/>
      <c r="J370" s="20" t="s">
        <v>7</v>
      </c>
      <c r="K370" s="19"/>
      <c r="L370" s="19"/>
      <c r="M370" s="18"/>
      <c r="N370" s="2"/>
      <c r="V370" s="13"/>
    </row>
    <row r="371" spans="1:22" ht="13.5" thickBot="1" x14ac:dyDescent="0.25">
      <c r="A371" s="399"/>
      <c r="B371" s="16"/>
      <c r="C371" s="16"/>
      <c r="D371" s="17"/>
      <c r="E371" s="16"/>
      <c r="F371" s="16"/>
      <c r="G371" s="670"/>
      <c r="H371" s="671"/>
      <c r="I371" s="672"/>
      <c r="J371" s="15" t="s">
        <v>7</v>
      </c>
      <c r="K371" s="15"/>
      <c r="L371" s="15"/>
      <c r="M371" s="14"/>
      <c r="N371" s="2"/>
      <c r="V371" s="13">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2"/>
      <c r="V372" s="13"/>
    </row>
    <row r="373" spans="1:22" ht="13.5" thickBot="1" x14ac:dyDescent="0.25">
      <c r="A373" s="400"/>
      <c r="B373" s="25"/>
      <c r="C373" s="25"/>
      <c r="D373" s="8"/>
      <c r="E373" s="24" t="s">
        <v>1</v>
      </c>
      <c r="F373" s="23"/>
      <c r="G373" s="673"/>
      <c r="H373" s="674"/>
      <c r="I373" s="675"/>
      <c r="J373" s="11" t="s">
        <v>0</v>
      </c>
      <c r="K373" s="10"/>
      <c r="L373" s="10"/>
      <c r="M373" s="9"/>
      <c r="N373" s="2"/>
      <c r="V373" s="13"/>
    </row>
    <row r="374" spans="1:22" ht="24" thickTop="1" thickBot="1" x14ac:dyDescent="0.25">
      <c r="A374" s="398">
        <f t="shared" ref="A374" si="86">A370+1</f>
        <v>90</v>
      </c>
      <c r="B374" s="22" t="s">
        <v>12</v>
      </c>
      <c r="C374" s="22" t="s">
        <v>11</v>
      </c>
      <c r="D374" s="22" t="s">
        <v>10</v>
      </c>
      <c r="E374" s="401" t="s">
        <v>9</v>
      </c>
      <c r="F374" s="401"/>
      <c r="G374" s="401" t="s">
        <v>8</v>
      </c>
      <c r="H374" s="402"/>
      <c r="I374" s="21"/>
      <c r="J374" s="20" t="s">
        <v>7</v>
      </c>
      <c r="K374" s="19"/>
      <c r="L374" s="19"/>
      <c r="M374" s="18"/>
      <c r="N374" s="2"/>
      <c r="V374" s="13"/>
    </row>
    <row r="375" spans="1:22" ht="13.5" thickBot="1" x14ac:dyDescent="0.25">
      <c r="A375" s="399"/>
      <c r="B375" s="16"/>
      <c r="C375" s="16"/>
      <c r="D375" s="17"/>
      <c r="E375" s="16"/>
      <c r="F375" s="16"/>
      <c r="G375" s="670"/>
      <c r="H375" s="671"/>
      <c r="I375" s="672"/>
      <c r="J375" s="15" t="s">
        <v>7</v>
      </c>
      <c r="K375" s="15"/>
      <c r="L375" s="15"/>
      <c r="M375" s="14"/>
      <c r="N375" s="2"/>
      <c r="V375" s="13">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2"/>
      <c r="V376" s="13"/>
    </row>
    <row r="377" spans="1:22" ht="13.5" thickBot="1" x14ac:dyDescent="0.25">
      <c r="A377" s="400"/>
      <c r="B377" s="25"/>
      <c r="C377" s="25"/>
      <c r="D377" s="8"/>
      <c r="E377" s="24" t="s">
        <v>1</v>
      </c>
      <c r="F377" s="23"/>
      <c r="G377" s="673"/>
      <c r="H377" s="674"/>
      <c r="I377" s="675"/>
      <c r="J377" s="11" t="s">
        <v>0</v>
      </c>
      <c r="K377" s="10"/>
      <c r="L377" s="10"/>
      <c r="M377" s="9"/>
      <c r="N377" s="2"/>
      <c r="V377" s="13"/>
    </row>
    <row r="378" spans="1:22" ht="24" thickTop="1" thickBot="1" x14ac:dyDescent="0.25">
      <c r="A378" s="398">
        <f t="shared" ref="A378" si="87">A374+1</f>
        <v>91</v>
      </c>
      <c r="B378" s="22" t="s">
        <v>12</v>
      </c>
      <c r="C378" s="22" t="s">
        <v>11</v>
      </c>
      <c r="D378" s="22" t="s">
        <v>10</v>
      </c>
      <c r="E378" s="401" t="s">
        <v>9</v>
      </c>
      <c r="F378" s="401"/>
      <c r="G378" s="401" t="s">
        <v>8</v>
      </c>
      <c r="H378" s="402"/>
      <c r="I378" s="21"/>
      <c r="J378" s="20" t="s">
        <v>7</v>
      </c>
      <c r="K378" s="19"/>
      <c r="L378" s="19"/>
      <c r="M378" s="18"/>
      <c r="N378" s="2"/>
      <c r="V378" s="13"/>
    </row>
    <row r="379" spans="1:22" ht="13.5" thickBot="1" x14ac:dyDescent="0.25">
      <c r="A379" s="399"/>
      <c r="B379" s="16"/>
      <c r="C379" s="16"/>
      <c r="D379" s="17"/>
      <c r="E379" s="16"/>
      <c r="F379" s="16"/>
      <c r="G379" s="670"/>
      <c r="H379" s="671"/>
      <c r="I379" s="672"/>
      <c r="J379" s="15" t="s">
        <v>7</v>
      </c>
      <c r="K379" s="15"/>
      <c r="L379" s="15"/>
      <c r="M379" s="14"/>
      <c r="N379" s="2"/>
      <c r="V379" s="13">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2"/>
      <c r="V380" s="13"/>
    </row>
    <row r="381" spans="1:22" ht="13.5" thickBot="1" x14ac:dyDescent="0.25">
      <c r="A381" s="400"/>
      <c r="B381" s="25"/>
      <c r="C381" s="25"/>
      <c r="D381" s="8"/>
      <c r="E381" s="24" t="s">
        <v>1</v>
      </c>
      <c r="F381" s="23"/>
      <c r="G381" s="673"/>
      <c r="H381" s="674"/>
      <c r="I381" s="675"/>
      <c r="J381" s="11" t="s">
        <v>0</v>
      </c>
      <c r="K381" s="10"/>
      <c r="L381" s="10"/>
      <c r="M381" s="9"/>
      <c r="N381" s="2"/>
      <c r="V381" s="13"/>
    </row>
    <row r="382" spans="1:22" ht="24" thickTop="1" thickBot="1" x14ac:dyDescent="0.25">
      <c r="A382" s="398">
        <f t="shared" ref="A382" si="88">A378+1</f>
        <v>92</v>
      </c>
      <c r="B382" s="22" t="s">
        <v>12</v>
      </c>
      <c r="C382" s="22" t="s">
        <v>11</v>
      </c>
      <c r="D382" s="22" t="s">
        <v>10</v>
      </c>
      <c r="E382" s="401" t="s">
        <v>9</v>
      </c>
      <c r="F382" s="401"/>
      <c r="G382" s="401" t="s">
        <v>8</v>
      </c>
      <c r="H382" s="402"/>
      <c r="I382" s="21"/>
      <c r="J382" s="20" t="s">
        <v>7</v>
      </c>
      <c r="K382" s="19"/>
      <c r="L382" s="19"/>
      <c r="M382" s="18"/>
      <c r="N382" s="2"/>
      <c r="V382" s="13"/>
    </row>
    <row r="383" spans="1:22" ht="13.5" thickBot="1" x14ac:dyDescent="0.25">
      <c r="A383" s="399"/>
      <c r="B383" s="16"/>
      <c r="C383" s="16"/>
      <c r="D383" s="17"/>
      <c r="E383" s="16"/>
      <c r="F383" s="16"/>
      <c r="G383" s="670"/>
      <c r="H383" s="671"/>
      <c r="I383" s="672"/>
      <c r="J383" s="15" t="s">
        <v>7</v>
      </c>
      <c r="K383" s="15"/>
      <c r="L383" s="15"/>
      <c r="M383" s="14"/>
      <c r="N383" s="2"/>
      <c r="V383" s="13">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2"/>
      <c r="V384" s="13"/>
    </row>
    <row r="385" spans="1:22" ht="13.5" thickBot="1" x14ac:dyDescent="0.25">
      <c r="A385" s="400"/>
      <c r="B385" s="25"/>
      <c r="C385" s="25"/>
      <c r="D385" s="8"/>
      <c r="E385" s="24" t="s">
        <v>1</v>
      </c>
      <c r="F385" s="23"/>
      <c r="G385" s="673"/>
      <c r="H385" s="674"/>
      <c r="I385" s="675"/>
      <c r="J385" s="11" t="s">
        <v>0</v>
      </c>
      <c r="K385" s="10"/>
      <c r="L385" s="10"/>
      <c r="M385" s="9"/>
      <c r="N385" s="2"/>
      <c r="V385" s="13"/>
    </row>
    <row r="386" spans="1:22" ht="24" thickTop="1" thickBot="1" x14ac:dyDescent="0.25">
      <c r="A386" s="398">
        <f t="shared" ref="A386" si="89">A382+1</f>
        <v>93</v>
      </c>
      <c r="B386" s="22" t="s">
        <v>12</v>
      </c>
      <c r="C386" s="22" t="s">
        <v>11</v>
      </c>
      <c r="D386" s="22" t="s">
        <v>10</v>
      </c>
      <c r="E386" s="401" t="s">
        <v>9</v>
      </c>
      <c r="F386" s="401"/>
      <c r="G386" s="401" t="s">
        <v>8</v>
      </c>
      <c r="H386" s="402"/>
      <c r="I386" s="21"/>
      <c r="J386" s="20" t="s">
        <v>7</v>
      </c>
      <c r="K386" s="19"/>
      <c r="L386" s="19"/>
      <c r="M386" s="18"/>
      <c r="N386" s="2"/>
      <c r="V386" s="13"/>
    </row>
    <row r="387" spans="1:22" ht="13.5" thickBot="1" x14ac:dyDescent="0.25">
      <c r="A387" s="399"/>
      <c r="B387" s="16"/>
      <c r="C387" s="16"/>
      <c r="D387" s="17"/>
      <c r="E387" s="16"/>
      <c r="F387" s="16"/>
      <c r="G387" s="670"/>
      <c r="H387" s="671"/>
      <c r="I387" s="672"/>
      <c r="J387" s="15" t="s">
        <v>7</v>
      </c>
      <c r="K387" s="15"/>
      <c r="L387" s="15"/>
      <c r="M387" s="14"/>
      <c r="N387" s="2"/>
      <c r="V387" s="13">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2"/>
      <c r="V388" s="13"/>
    </row>
    <row r="389" spans="1:22" ht="13.5" thickBot="1" x14ac:dyDescent="0.25">
      <c r="A389" s="400"/>
      <c r="B389" s="25"/>
      <c r="C389" s="25"/>
      <c r="D389" s="8"/>
      <c r="E389" s="24" t="s">
        <v>1</v>
      </c>
      <c r="F389" s="23"/>
      <c r="G389" s="673"/>
      <c r="H389" s="674"/>
      <c r="I389" s="675"/>
      <c r="J389" s="11" t="s">
        <v>0</v>
      </c>
      <c r="K389" s="10"/>
      <c r="L389" s="10"/>
      <c r="M389" s="9"/>
      <c r="N389" s="2"/>
      <c r="V389" s="13"/>
    </row>
    <row r="390" spans="1:22" ht="24" thickTop="1" thickBot="1" x14ac:dyDescent="0.25">
      <c r="A390" s="398">
        <f t="shared" ref="A390" si="90">A386+1</f>
        <v>94</v>
      </c>
      <c r="B390" s="22" t="s">
        <v>12</v>
      </c>
      <c r="C390" s="22" t="s">
        <v>11</v>
      </c>
      <c r="D390" s="22" t="s">
        <v>10</v>
      </c>
      <c r="E390" s="401" t="s">
        <v>9</v>
      </c>
      <c r="F390" s="401"/>
      <c r="G390" s="401" t="s">
        <v>8</v>
      </c>
      <c r="H390" s="402"/>
      <c r="I390" s="21"/>
      <c r="J390" s="20" t="s">
        <v>7</v>
      </c>
      <c r="K390" s="19"/>
      <c r="L390" s="19"/>
      <c r="M390" s="18"/>
      <c r="N390" s="2"/>
      <c r="V390" s="13"/>
    </row>
    <row r="391" spans="1:22" ht="13.5" thickBot="1" x14ac:dyDescent="0.25">
      <c r="A391" s="399"/>
      <c r="B391" s="16"/>
      <c r="C391" s="16"/>
      <c r="D391" s="17"/>
      <c r="E391" s="16"/>
      <c r="F391" s="16"/>
      <c r="G391" s="670"/>
      <c r="H391" s="671"/>
      <c r="I391" s="672"/>
      <c r="J391" s="15" t="s">
        <v>7</v>
      </c>
      <c r="K391" s="15"/>
      <c r="L391" s="15"/>
      <c r="M391" s="14"/>
      <c r="N391" s="2"/>
      <c r="V391" s="13">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2"/>
      <c r="V392" s="13"/>
    </row>
    <row r="393" spans="1:22" ht="13.5" thickBot="1" x14ac:dyDescent="0.25">
      <c r="A393" s="400"/>
      <c r="B393" s="25"/>
      <c r="C393" s="25"/>
      <c r="D393" s="8"/>
      <c r="E393" s="24" t="s">
        <v>1</v>
      </c>
      <c r="F393" s="23"/>
      <c r="G393" s="673"/>
      <c r="H393" s="674"/>
      <c r="I393" s="675"/>
      <c r="J393" s="11" t="s">
        <v>0</v>
      </c>
      <c r="K393" s="10"/>
      <c r="L393" s="10"/>
      <c r="M393" s="9"/>
      <c r="N393" s="2"/>
      <c r="V393" s="13"/>
    </row>
    <row r="394" spans="1:22" ht="24" thickTop="1" thickBot="1" x14ac:dyDescent="0.25">
      <c r="A394" s="398">
        <f t="shared" ref="A394" si="91">A390+1</f>
        <v>95</v>
      </c>
      <c r="B394" s="22" t="s">
        <v>12</v>
      </c>
      <c r="C394" s="22" t="s">
        <v>11</v>
      </c>
      <c r="D394" s="22" t="s">
        <v>10</v>
      </c>
      <c r="E394" s="401" t="s">
        <v>9</v>
      </c>
      <c r="F394" s="401"/>
      <c r="G394" s="401" t="s">
        <v>8</v>
      </c>
      <c r="H394" s="402"/>
      <c r="I394" s="21"/>
      <c r="J394" s="20" t="s">
        <v>7</v>
      </c>
      <c r="K394" s="19"/>
      <c r="L394" s="19"/>
      <c r="M394" s="18"/>
      <c r="N394" s="2"/>
      <c r="V394" s="13"/>
    </row>
    <row r="395" spans="1:22" ht="13.5" thickBot="1" x14ac:dyDescent="0.25">
      <c r="A395" s="399"/>
      <c r="B395" s="16"/>
      <c r="C395" s="16"/>
      <c r="D395" s="17"/>
      <c r="E395" s="16"/>
      <c r="F395" s="16"/>
      <c r="G395" s="670"/>
      <c r="H395" s="671"/>
      <c r="I395" s="672"/>
      <c r="J395" s="15" t="s">
        <v>7</v>
      </c>
      <c r="K395" s="15"/>
      <c r="L395" s="15"/>
      <c r="M395" s="14"/>
      <c r="N395" s="2"/>
      <c r="V395" s="13">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2"/>
      <c r="V396" s="13"/>
    </row>
    <row r="397" spans="1:22" ht="13.5" thickBot="1" x14ac:dyDescent="0.25">
      <c r="A397" s="400"/>
      <c r="B397" s="25"/>
      <c r="C397" s="25"/>
      <c r="D397" s="8"/>
      <c r="E397" s="24" t="s">
        <v>1</v>
      </c>
      <c r="F397" s="23"/>
      <c r="G397" s="673"/>
      <c r="H397" s="674"/>
      <c r="I397" s="675"/>
      <c r="J397" s="11" t="s">
        <v>0</v>
      </c>
      <c r="K397" s="10"/>
      <c r="L397" s="10"/>
      <c r="M397" s="9"/>
      <c r="N397" s="2"/>
      <c r="V397" s="13"/>
    </row>
    <row r="398" spans="1:22" ht="24" thickTop="1" thickBot="1" x14ac:dyDescent="0.25">
      <c r="A398" s="398">
        <f t="shared" ref="A398" si="92">A394+1</f>
        <v>96</v>
      </c>
      <c r="B398" s="22" t="s">
        <v>12</v>
      </c>
      <c r="C398" s="22" t="s">
        <v>11</v>
      </c>
      <c r="D398" s="22" t="s">
        <v>10</v>
      </c>
      <c r="E398" s="401" t="s">
        <v>9</v>
      </c>
      <c r="F398" s="401"/>
      <c r="G398" s="401" t="s">
        <v>8</v>
      </c>
      <c r="H398" s="402"/>
      <c r="I398" s="21"/>
      <c r="J398" s="20" t="s">
        <v>7</v>
      </c>
      <c r="K398" s="19"/>
      <c r="L398" s="19"/>
      <c r="M398" s="18"/>
      <c r="N398" s="2"/>
      <c r="V398" s="13"/>
    </row>
    <row r="399" spans="1:22" ht="13.5" thickBot="1" x14ac:dyDescent="0.25">
      <c r="A399" s="399"/>
      <c r="B399" s="16"/>
      <c r="C399" s="16"/>
      <c r="D399" s="17"/>
      <c r="E399" s="16"/>
      <c r="F399" s="16"/>
      <c r="G399" s="670"/>
      <c r="H399" s="671"/>
      <c r="I399" s="672"/>
      <c r="J399" s="15" t="s">
        <v>7</v>
      </c>
      <c r="K399" s="15"/>
      <c r="L399" s="15"/>
      <c r="M399" s="14"/>
      <c r="N399" s="2"/>
      <c r="V399" s="13">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2"/>
      <c r="V400" s="13"/>
    </row>
    <row r="401" spans="1:22" ht="13.5" thickBot="1" x14ac:dyDescent="0.25">
      <c r="A401" s="400"/>
      <c r="B401" s="25"/>
      <c r="C401" s="25"/>
      <c r="D401" s="8"/>
      <c r="E401" s="24" t="s">
        <v>1</v>
      </c>
      <c r="F401" s="23"/>
      <c r="G401" s="673"/>
      <c r="H401" s="674"/>
      <c r="I401" s="675"/>
      <c r="J401" s="11" t="s">
        <v>0</v>
      </c>
      <c r="K401" s="10"/>
      <c r="L401" s="10"/>
      <c r="M401" s="9"/>
      <c r="N401" s="2"/>
      <c r="V401" s="13"/>
    </row>
    <row r="402" spans="1:22" ht="24" thickTop="1" thickBot="1" x14ac:dyDescent="0.25">
      <c r="A402" s="398">
        <f t="shared" ref="A402" si="93">A398+1</f>
        <v>97</v>
      </c>
      <c r="B402" s="22" t="s">
        <v>12</v>
      </c>
      <c r="C402" s="22" t="s">
        <v>11</v>
      </c>
      <c r="D402" s="22" t="s">
        <v>10</v>
      </c>
      <c r="E402" s="401" t="s">
        <v>9</v>
      </c>
      <c r="F402" s="401"/>
      <c r="G402" s="401" t="s">
        <v>8</v>
      </c>
      <c r="H402" s="402"/>
      <c r="I402" s="21"/>
      <c r="J402" s="20" t="s">
        <v>7</v>
      </c>
      <c r="K402" s="19"/>
      <c r="L402" s="19"/>
      <c r="M402" s="18"/>
      <c r="N402" s="2"/>
      <c r="V402" s="13"/>
    </row>
    <row r="403" spans="1:22" ht="13.5" thickBot="1" x14ac:dyDescent="0.25">
      <c r="A403" s="399"/>
      <c r="B403" s="16"/>
      <c r="C403" s="16"/>
      <c r="D403" s="17"/>
      <c r="E403" s="16"/>
      <c r="F403" s="16"/>
      <c r="G403" s="670"/>
      <c r="H403" s="671"/>
      <c r="I403" s="672"/>
      <c r="J403" s="15" t="s">
        <v>7</v>
      </c>
      <c r="K403" s="15"/>
      <c r="L403" s="15"/>
      <c r="M403" s="14"/>
      <c r="N403" s="2"/>
      <c r="V403" s="13">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2"/>
      <c r="V404" s="13"/>
    </row>
    <row r="405" spans="1:22" ht="13.5" thickBot="1" x14ac:dyDescent="0.25">
      <c r="A405" s="400"/>
      <c r="B405" s="25"/>
      <c r="C405" s="25"/>
      <c r="D405" s="8"/>
      <c r="E405" s="24" t="s">
        <v>1</v>
      </c>
      <c r="F405" s="23"/>
      <c r="G405" s="673"/>
      <c r="H405" s="674"/>
      <c r="I405" s="675"/>
      <c r="J405" s="11" t="s">
        <v>0</v>
      </c>
      <c r="K405" s="10"/>
      <c r="L405" s="10"/>
      <c r="M405" s="9"/>
      <c r="N405" s="2"/>
      <c r="V405" s="13"/>
    </row>
    <row r="406" spans="1:22" ht="24" thickTop="1" thickBot="1" x14ac:dyDescent="0.25">
      <c r="A406" s="398">
        <f t="shared" ref="A406" si="94">A402+1</f>
        <v>98</v>
      </c>
      <c r="B406" s="22" t="s">
        <v>12</v>
      </c>
      <c r="C406" s="22" t="s">
        <v>11</v>
      </c>
      <c r="D406" s="22" t="s">
        <v>10</v>
      </c>
      <c r="E406" s="401" t="s">
        <v>9</v>
      </c>
      <c r="F406" s="401"/>
      <c r="G406" s="401" t="s">
        <v>8</v>
      </c>
      <c r="H406" s="402"/>
      <c r="I406" s="21"/>
      <c r="J406" s="20" t="s">
        <v>7</v>
      </c>
      <c r="K406" s="19"/>
      <c r="L406" s="19"/>
      <c r="M406" s="18"/>
      <c r="N406" s="2"/>
      <c r="V406" s="13"/>
    </row>
    <row r="407" spans="1:22" ht="13.5" thickBot="1" x14ac:dyDescent="0.25">
      <c r="A407" s="399"/>
      <c r="B407" s="16"/>
      <c r="C407" s="16"/>
      <c r="D407" s="17"/>
      <c r="E407" s="16"/>
      <c r="F407" s="16"/>
      <c r="G407" s="670"/>
      <c r="H407" s="671"/>
      <c r="I407" s="672"/>
      <c r="J407" s="15" t="s">
        <v>7</v>
      </c>
      <c r="K407" s="15"/>
      <c r="L407" s="15"/>
      <c r="M407" s="14"/>
      <c r="N407" s="2"/>
      <c r="V407" s="13">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2"/>
      <c r="V408" s="13"/>
    </row>
    <row r="409" spans="1:22" ht="13.5" thickBot="1" x14ac:dyDescent="0.25">
      <c r="A409" s="400"/>
      <c r="B409" s="25"/>
      <c r="C409" s="25"/>
      <c r="D409" s="8"/>
      <c r="E409" s="24" t="s">
        <v>1</v>
      </c>
      <c r="F409" s="23"/>
      <c r="G409" s="673"/>
      <c r="H409" s="674"/>
      <c r="I409" s="675"/>
      <c r="J409" s="11" t="s">
        <v>0</v>
      </c>
      <c r="K409" s="10"/>
      <c r="L409" s="10"/>
      <c r="M409" s="9"/>
      <c r="N409" s="2"/>
      <c r="V409" s="13"/>
    </row>
    <row r="410" spans="1:22" ht="24" thickTop="1" thickBot="1" x14ac:dyDescent="0.25">
      <c r="A410" s="398">
        <f t="shared" ref="A410" si="95">A406+1</f>
        <v>99</v>
      </c>
      <c r="B410" s="22" t="s">
        <v>12</v>
      </c>
      <c r="C410" s="22" t="s">
        <v>11</v>
      </c>
      <c r="D410" s="22" t="s">
        <v>10</v>
      </c>
      <c r="E410" s="401" t="s">
        <v>9</v>
      </c>
      <c r="F410" s="401"/>
      <c r="G410" s="401" t="s">
        <v>8</v>
      </c>
      <c r="H410" s="402"/>
      <c r="I410" s="21"/>
      <c r="J410" s="20" t="s">
        <v>7</v>
      </c>
      <c r="K410" s="19"/>
      <c r="L410" s="19"/>
      <c r="M410" s="18"/>
      <c r="N410" s="2"/>
      <c r="V410" s="13"/>
    </row>
    <row r="411" spans="1:22" ht="13.5" thickBot="1" x14ac:dyDescent="0.25">
      <c r="A411" s="399"/>
      <c r="B411" s="16"/>
      <c r="C411" s="16"/>
      <c r="D411" s="17"/>
      <c r="E411" s="16"/>
      <c r="F411" s="16"/>
      <c r="G411" s="670"/>
      <c r="H411" s="671"/>
      <c r="I411" s="672"/>
      <c r="J411" s="15" t="s">
        <v>7</v>
      </c>
      <c r="K411" s="15"/>
      <c r="L411" s="15"/>
      <c r="M411" s="14"/>
      <c r="N411" s="2"/>
      <c r="V411" s="13">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2"/>
      <c r="V412" s="13"/>
    </row>
    <row r="413" spans="1:22" ht="13.5" thickBot="1" x14ac:dyDescent="0.25">
      <c r="A413" s="400"/>
      <c r="B413" s="25"/>
      <c r="C413" s="25"/>
      <c r="D413" s="8"/>
      <c r="E413" s="24" t="s">
        <v>1</v>
      </c>
      <c r="F413" s="23"/>
      <c r="G413" s="673"/>
      <c r="H413" s="674"/>
      <c r="I413" s="675"/>
      <c r="J413" s="11" t="s">
        <v>0</v>
      </c>
      <c r="K413" s="10"/>
      <c r="L413" s="10"/>
      <c r="M413" s="9"/>
      <c r="N413" s="2"/>
      <c r="V413" s="13"/>
    </row>
    <row r="414" spans="1:22" ht="24" thickTop="1" thickBot="1" x14ac:dyDescent="0.25">
      <c r="A414" s="398">
        <f t="shared" ref="A414" si="96">A410+1</f>
        <v>100</v>
      </c>
      <c r="B414" s="22" t="s">
        <v>12</v>
      </c>
      <c r="C414" s="22" t="s">
        <v>11</v>
      </c>
      <c r="D414" s="22" t="s">
        <v>10</v>
      </c>
      <c r="E414" s="401" t="s">
        <v>9</v>
      </c>
      <c r="F414" s="401"/>
      <c r="G414" s="401" t="s">
        <v>8</v>
      </c>
      <c r="H414" s="402"/>
      <c r="I414" s="21"/>
      <c r="J414" s="20" t="s">
        <v>7</v>
      </c>
      <c r="K414" s="19"/>
      <c r="L414" s="19"/>
      <c r="M414" s="18"/>
      <c r="N414" s="2"/>
      <c r="V414" s="13"/>
    </row>
    <row r="415" spans="1:22" ht="13.5" thickBot="1" x14ac:dyDescent="0.25">
      <c r="A415" s="399"/>
      <c r="B415" s="16"/>
      <c r="C415" s="16"/>
      <c r="D415" s="17"/>
      <c r="E415" s="16"/>
      <c r="F415" s="16"/>
      <c r="G415" s="670"/>
      <c r="H415" s="671"/>
      <c r="I415" s="672"/>
      <c r="J415" s="15" t="s">
        <v>7</v>
      </c>
      <c r="K415" s="15"/>
      <c r="L415" s="15"/>
      <c r="M415" s="14"/>
      <c r="N415" s="2"/>
      <c r="V415" s="13">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2"/>
    </row>
    <row r="417" spans="1:14" ht="13.5" thickBot="1" x14ac:dyDescent="0.25">
      <c r="A417" s="400"/>
      <c r="B417" s="8"/>
      <c r="C417" s="8"/>
      <c r="D417" s="8"/>
      <c r="E417" s="7" t="s">
        <v>1</v>
      </c>
      <c r="F417" s="6"/>
      <c r="G417" s="673"/>
      <c r="H417" s="674"/>
      <c r="I417" s="675"/>
      <c r="J417" s="5" t="s">
        <v>0</v>
      </c>
      <c r="K417" s="4"/>
      <c r="L417" s="4"/>
      <c r="M417" s="3"/>
      <c r="N417" s="2"/>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9" sqref="P9"/>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1" customWidth="1"/>
  </cols>
  <sheetData>
    <row r="1" spans="1:19" customFormat="1" hidden="1" x14ac:dyDescent="0.2"/>
    <row r="2" spans="1:19" customFormat="1" x14ac:dyDescent="0.2">
      <c r="J2" s="687" t="s">
        <v>51</v>
      </c>
      <c r="K2" s="688"/>
      <c r="L2" s="688"/>
      <c r="M2" s="688"/>
      <c r="P2" s="690"/>
      <c r="Q2" s="690"/>
      <c r="R2" s="690"/>
      <c r="S2" s="690"/>
    </row>
    <row r="3" spans="1:19" customFormat="1" x14ac:dyDescent="0.2">
      <c r="J3" s="688"/>
      <c r="K3" s="688"/>
      <c r="L3" s="688"/>
      <c r="M3" s="688"/>
      <c r="P3" s="691"/>
      <c r="Q3" s="691"/>
      <c r="R3" s="691"/>
      <c r="S3" s="691"/>
    </row>
    <row r="4" spans="1:19" customFormat="1" ht="13.5" thickBot="1" x14ac:dyDescent="0.25">
      <c r="A4" s="45"/>
      <c r="B4" s="45"/>
      <c r="C4" s="45"/>
      <c r="D4" s="45"/>
      <c r="E4" s="45"/>
      <c r="F4" s="45"/>
      <c r="G4" s="45"/>
      <c r="H4" s="45"/>
      <c r="I4" s="45"/>
      <c r="J4" s="689"/>
      <c r="K4" s="689"/>
      <c r="L4" s="689"/>
      <c r="M4" s="689"/>
      <c r="P4" s="692"/>
      <c r="Q4" s="692"/>
      <c r="R4" s="692"/>
      <c r="S4" s="692"/>
    </row>
    <row r="5" spans="1:19" customFormat="1" ht="30" customHeight="1" thickTop="1" thickBot="1" x14ac:dyDescent="0.25">
      <c r="A5" s="693" t="str">
        <f>"1353 Travel Report for "&amp;B9&amp;", "&amp;B10&amp;" for the reporting period "&amp;"Oct 18 - March19"</f>
        <v>1353 Travel Report for Health and Human Services, HHSPE AHRQ for the reporting period Oct 18 - March19</v>
      </c>
      <c r="B5" s="694"/>
      <c r="C5" s="694"/>
      <c r="D5" s="694"/>
      <c r="E5" s="694"/>
      <c r="F5" s="694"/>
      <c r="G5" s="694"/>
      <c r="H5" s="694"/>
      <c r="I5" s="694"/>
      <c r="J5" s="694"/>
      <c r="K5" s="694"/>
      <c r="L5" s="694"/>
      <c r="M5" s="694"/>
      <c r="N5" s="67"/>
      <c r="O5" s="45"/>
      <c r="Q5" s="66"/>
    </row>
    <row r="6" spans="1:19" customFormat="1" ht="13.5" customHeight="1" thickTop="1" x14ac:dyDescent="0.2">
      <c r="A6" s="695" t="s">
        <v>50</v>
      </c>
      <c r="B6" s="697" t="s">
        <v>49</v>
      </c>
      <c r="C6" s="698"/>
      <c r="D6" s="698"/>
      <c r="E6" s="698"/>
      <c r="F6" s="698"/>
      <c r="G6" s="698"/>
      <c r="H6" s="698"/>
      <c r="I6" s="698"/>
      <c r="J6" s="699"/>
      <c r="K6" s="65" t="s">
        <v>48</v>
      </c>
      <c r="L6" s="65" t="s">
        <v>47</v>
      </c>
      <c r="M6" s="65" t="s">
        <v>46</v>
      </c>
      <c r="N6" s="64"/>
      <c r="O6" s="45"/>
    </row>
    <row r="7" spans="1:19" customFormat="1" ht="20.25" customHeight="1" thickBot="1" x14ac:dyDescent="0.25">
      <c r="A7" s="695"/>
      <c r="B7" s="700"/>
      <c r="C7" s="701"/>
      <c r="D7" s="701"/>
      <c r="E7" s="701"/>
      <c r="F7" s="701"/>
      <c r="G7" s="701"/>
      <c r="H7" s="701"/>
      <c r="I7" s="701"/>
      <c r="J7" s="702"/>
      <c r="K7" s="63"/>
      <c r="L7" s="62"/>
      <c r="M7" s="61">
        <v>2019</v>
      </c>
      <c r="N7" s="60"/>
      <c r="O7" s="45"/>
    </row>
    <row r="8" spans="1:19" customFormat="1" ht="27.75" customHeight="1" thickTop="1" thickBot="1" x14ac:dyDescent="0.25">
      <c r="A8" s="695"/>
      <c r="B8" s="703" t="s">
        <v>45</v>
      </c>
      <c r="C8" s="704"/>
      <c r="D8" s="704"/>
      <c r="E8" s="704"/>
      <c r="F8" s="704"/>
      <c r="G8" s="705"/>
      <c r="H8" s="705"/>
      <c r="I8" s="705"/>
      <c r="J8" s="705"/>
      <c r="K8" s="705"/>
      <c r="L8" s="704"/>
      <c r="M8" s="704"/>
      <c r="N8" s="706"/>
      <c r="O8" s="45"/>
    </row>
    <row r="9" spans="1:19" customFormat="1" ht="18" customHeight="1" thickTop="1" x14ac:dyDescent="0.25">
      <c r="A9" s="695"/>
      <c r="B9" s="707" t="s">
        <v>44</v>
      </c>
      <c r="C9" s="685"/>
      <c r="D9" s="685"/>
      <c r="E9" s="685"/>
      <c r="F9" s="685"/>
      <c r="G9" s="500" t="s">
        <v>43</v>
      </c>
      <c r="H9" s="456" t="s">
        <v>42</v>
      </c>
      <c r="I9" s="459"/>
      <c r="J9" s="462" t="s">
        <v>41</v>
      </c>
      <c r="K9" s="465"/>
      <c r="L9" s="468" t="s">
        <v>40</v>
      </c>
      <c r="M9" s="469"/>
      <c r="N9" s="59"/>
      <c r="O9" s="55"/>
      <c r="P9" s="45"/>
    </row>
    <row r="10" spans="1:19" customFormat="1" ht="15.75" customHeight="1" x14ac:dyDescent="0.2">
      <c r="A10" s="695"/>
      <c r="B10" s="684" t="s">
        <v>68</v>
      </c>
      <c r="C10" s="685"/>
      <c r="D10" s="685"/>
      <c r="E10" s="685"/>
      <c r="F10" s="686"/>
      <c r="G10" s="501"/>
      <c r="H10" s="457"/>
      <c r="I10" s="460"/>
      <c r="J10" s="463"/>
      <c r="K10" s="466"/>
      <c r="L10" s="470"/>
      <c r="M10" s="469"/>
      <c r="N10" s="59"/>
      <c r="O10" s="55"/>
      <c r="P10" s="45"/>
    </row>
    <row r="11" spans="1:19" customFormat="1" ht="13.5" thickBot="1" x14ac:dyDescent="0.25">
      <c r="A11" s="695"/>
      <c r="B11" s="58" t="s">
        <v>39</v>
      </c>
      <c r="C11" s="57" t="s">
        <v>67</v>
      </c>
      <c r="D11" s="714" t="s">
        <v>66</v>
      </c>
      <c r="E11" s="714"/>
      <c r="F11" s="714"/>
      <c r="G11" s="502"/>
      <c r="H11" s="458"/>
      <c r="I11" s="461"/>
      <c r="J11" s="464"/>
      <c r="K11" s="467"/>
      <c r="L11" s="471"/>
      <c r="M11" s="472"/>
      <c r="N11" s="56"/>
      <c r="O11" s="55"/>
      <c r="P11" s="45"/>
    </row>
    <row r="12" spans="1:19" customFormat="1" ht="13.5" thickTop="1" x14ac:dyDescent="0.2">
      <c r="A12" s="695"/>
      <c r="B12" s="440" t="s">
        <v>38</v>
      </c>
      <c r="C12" s="442" t="s">
        <v>37</v>
      </c>
      <c r="D12" s="444" t="s">
        <v>36</v>
      </c>
      <c r="E12" s="446" t="s">
        <v>35</v>
      </c>
      <c r="F12" s="447"/>
      <c r="G12" s="450" t="s">
        <v>8</v>
      </c>
      <c r="H12" s="451"/>
      <c r="I12" s="452"/>
      <c r="J12" s="442" t="s">
        <v>34</v>
      </c>
      <c r="K12" s="503" t="s">
        <v>33</v>
      </c>
      <c r="L12" s="505" t="s">
        <v>32</v>
      </c>
      <c r="M12" s="444" t="s">
        <v>31</v>
      </c>
      <c r="N12" s="39"/>
      <c r="O12" s="45"/>
    </row>
    <row r="13" spans="1:19" customFormat="1" ht="34.5" customHeight="1" thickBot="1" x14ac:dyDescent="0.25">
      <c r="A13" s="696"/>
      <c r="B13" s="441"/>
      <c r="C13" s="443"/>
      <c r="D13" s="445"/>
      <c r="E13" s="448"/>
      <c r="F13" s="449"/>
      <c r="G13" s="453"/>
      <c r="H13" s="454"/>
      <c r="I13" s="455"/>
      <c r="J13" s="713"/>
      <c r="K13" s="711"/>
      <c r="L13" s="712"/>
      <c r="M13" s="713"/>
      <c r="N13" s="54"/>
      <c r="O13" s="45"/>
    </row>
    <row r="14" spans="1:19" customFormat="1" ht="24" thickTop="1" thickBot="1" x14ac:dyDescent="0.25">
      <c r="A14" s="429" t="s">
        <v>30</v>
      </c>
      <c r="B14" s="71" t="s">
        <v>12</v>
      </c>
      <c r="C14" s="71" t="s">
        <v>11</v>
      </c>
      <c r="D14" s="71" t="s">
        <v>10</v>
      </c>
      <c r="E14" s="432" t="s">
        <v>9</v>
      </c>
      <c r="F14" s="432"/>
      <c r="G14" s="401" t="s">
        <v>8</v>
      </c>
      <c r="H14" s="402"/>
      <c r="I14" s="21"/>
      <c r="J14" s="73"/>
      <c r="K14" s="73"/>
      <c r="L14" s="73"/>
      <c r="M14" s="73"/>
      <c r="N14" s="2"/>
    </row>
    <row r="15" spans="1:19" customFormat="1" ht="23.25" thickBot="1" x14ac:dyDescent="0.25">
      <c r="A15" s="430"/>
      <c r="B15" s="74" t="s">
        <v>29</v>
      </c>
      <c r="C15" s="74" t="s">
        <v>28</v>
      </c>
      <c r="D15" s="75">
        <v>40766</v>
      </c>
      <c r="E15" s="76"/>
      <c r="F15" s="77" t="s">
        <v>27</v>
      </c>
      <c r="G15" s="678" t="s">
        <v>26</v>
      </c>
      <c r="H15" s="679"/>
      <c r="I15" s="680"/>
      <c r="J15" s="78" t="s">
        <v>17</v>
      </c>
      <c r="K15" s="79"/>
      <c r="L15" s="80" t="s">
        <v>16</v>
      </c>
      <c r="M15" s="81">
        <v>280</v>
      </c>
      <c r="N15" s="2"/>
      <c r="O15" s="45"/>
    </row>
    <row r="16" spans="1:19" customFormat="1" ht="23.25" thickBot="1" x14ac:dyDescent="0.25">
      <c r="A16" s="430"/>
      <c r="B16" s="82" t="s">
        <v>6</v>
      </c>
      <c r="C16" s="82" t="s">
        <v>5</v>
      </c>
      <c r="D16" s="82" t="s">
        <v>4</v>
      </c>
      <c r="E16" s="436" t="s">
        <v>3</v>
      </c>
      <c r="F16" s="436"/>
      <c r="G16" s="437"/>
      <c r="H16" s="438"/>
      <c r="I16" s="439"/>
      <c r="J16" s="84" t="s">
        <v>25</v>
      </c>
      <c r="K16" s="80" t="s">
        <v>16</v>
      </c>
      <c r="L16" s="85"/>
      <c r="M16" s="86">
        <v>825</v>
      </c>
      <c r="N16" s="39"/>
    </row>
    <row r="17" spans="1:22" ht="23.25" thickBot="1" x14ac:dyDescent="0.25">
      <c r="A17" s="431"/>
      <c r="B17" s="87" t="s">
        <v>24</v>
      </c>
      <c r="C17" s="87" t="s">
        <v>23</v>
      </c>
      <c r="D17" s="75">
        <v>40767</v>
      </c>
      <c r="E17" s="88" t="s">
        <v>1</v>
      </c>
      <c r="F17" s="77" t="s">
        <v>22</v>
      </c>
      <c r="G17" s="673"/>
      <c r="H17" s="674"/>
      <c r="I17" s="675"/>
      <c r="J17" s="89" t="s">
        <v>21</v>
      </c>
      <c r="K17" s="90"/>
      <c r="L17" s="90" t="s">
        <v>16</v>
      </c>
      <c r="M17" s="91">
        <v>120</v>
      </c>
      <c r="N17" s="2"/>
      <c r="V17"/>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2"/>
      <c r="V18" s="31"/>
    </row>
    <row r="19" spans="1:22" ht="19.899999999999999" customHeight="1" x14ac:dyDescent="0.2">
      <c r="A19" s="676"/>
      <c r="B19" s="16" t="s">
        <v>60</v>
      </c>
      <c r="C19" s="16" t="s">
        <v>61</v>
      </c>
      <c r="D19" s="92">
        <v>43531</v>
      </c>
      <c r="E19" s="16"/>
      <c r="F19" s="16" t="s">
        <v>62</v>
      </c>
      <c r="G19" s="670" t="s">
        <v>63</v>
      </c>
      <c r="H19" s="671"/>
      <c r="I19" s="672"/>
      <c r="J19" s="78" t="s">
        <v>17</v>
      </c>
      <c r="K19" s="15"/>
      <c r="L19" s="15" t="s">
        <v>16</v>
      </c>
      <c r="M19" s="93">
        <v>850</v>
      </c>
      <c r="N19" s="2"/>
      <c r="V19" s="30"/>
    </row>
    <row r="20" spans="1:22" ht="22.5" x14ac:dyDescent="0.2">
      <c r="A20" s="676"/>
      <c r="B20" s="12" t="s">
        <v>6</v>
      </c>
      <c r="C20" s="12" t="s">
        <v>5</v>
      </c>
      <c r="D20" s="12" t="s">
        <v>4</v>
      </c>
      <c r="E20" s="406" t="s">
        <v>3</v>
      </c>
      <c r="F20" s="406"/>
      <c r="G20" s="407"/>
      <c r="H20" s="408"/>
      <c r="I20" s="409"/>
      <c r="J20" s="84" t="s">
        <v>25</v>
      </c>
      <c r="K20" s="10"/>
      <c r="L20" s="10" t="s">
        <v>16</v>
      </c>
      <c r="M20" s="94">
        <v>700</v>
      </c>
      <c r="N20" s="2"/>
      <c r="V20" s="13"/>
    </row>
    <row r="21" spans="1:22" ht="23.25" thickBot="1" x14ac:dyDescent="0.25">
      <c r="A21" s="677"/>
      <c r="B21" s="25" t="s">
        <v>64</v>
      </c>
      <c r="C21" s="95" t="s">
        <v>63</v>
      </c>
      <c r="D21" s="96">
        <v>43532</v>
      </c>
      <c r="E21" s="97"/>
      <c r="F21" s="23" t="s">
        <v>65</v>
      </c>
      <c r="G21" s="426"/>
      <c r="H21" s="427"/>
      <c r="I21" s="428"/>
      <c r="J21" s="89" t="s">
        <v>21</v>
      </c>
      <c r="K21" s="10"/>
      <c r="L21" s="10" t="s">
        <v>16</v>
      </c>
      <c r="M21" s="94">
        <v>250</v>
      </c>
      <c r="N21" s="2"/>
      <c r="V21" s="13"/>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2"/>
      <c r="V22" s="13"/>
    </row>
    <row r="23" spans="1:22" ht="13.5" thickBot="1" x14ac:dyDescent="0.25">
      <c r="A23" s="399"/>
      <c r="B23" s="16"/>
      <c r="C23" s="16"/>
      <c r="D23" s="17"/>
      <c r="E23" s="16"/>
      <c r="F23" s="16"/>
      <c r="G23" s="670"/>
      <c r="H23" s="671"/>
      <c r="I23" s="672"/>
      <c r="J23" s="15" t="s">
        <v>7</v>
      </c>
      <c r="K23" s="15"/>
      <c r="L23" s="15"/>
      <c r="M23" s="14"/>
      <c r="N23" s="2"/>
      <c r="V23" s="13"/>
    </row>
    <row r="24" spans="1:22" ht="23.25" thickBot="1" x14ac:dyDescent="0.25">
      <c r="A24" s="399"/>
      <c r="B24" s="12" t="s">
        <v>6</v>
      </c>
      <c r="C24" s="12" t="s">
        <v>5</v>
      </c>
      <c r="D24" s="12" t="s">
        <v>4</v>
      </c>
      <c r="E24" s="406" t="s">
        <v>3</v>
      </c>
      <c r="F24" s="406"/>
      <c r="G24" s="407"/>
      <c r="H24" s="408"/>
      <c r="I24" s="409"/>
      <c r="J24" s="11" t="s">
        <v>2</v>
      </c>
      <c r="K24" s="10"/>
      <c r="L24" s="10"/>
      <c r="M24" s="9"/>
      <c r="N24" s="2"/>
      <c r="V24" s="13"/>
    </row>
    <row r="25" spans="1:22" ht="13.5" thickBot="1" x14ac:dyDescent="0.25">
      <c r="A25" s="400"/>
      <c r="B25" s="25"/>
      <c r="C25" s="25"/>
      <c r="D25" s="8"/>
      <c r="E25" s="24" t="s">
        <v>1</v>
      </c>
      <c r="F25" s="23"/>
      <c r="G25" s="673"/>
      <c r="H25" s="674"/>
      <c r="I25" s="675"/>
      <c r="J25" s="11" t="s">
        <v>0</v>
      </c>
      <c r="K25" s="10"/>
      <c r="L25" s="10"/>
      <c r="M25" s="9"/>
      <c r="N25" s="2"/>
      <c r="V25" s="13"/>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2"/>
      <c r="V26" s="13"/>
    </row>
    <row r="27" spans="1:22" ht="13.5" thickBot="1" x14ac:dyDescent="0.25">
      <c r="A27" s="399"/>
      <c r="B27" s="16"/>
      <c r="C27" s="16"/>
      <c r="D27" s="17"/>
      <c r="E27" s="16"/>
      <c r="F27" s="16"/>
      <c r="G27" s="670"/>
      <c r="H27" s="671"/>
      <c r="I27" s="672"/>
      <c r="J27" s="15" t="s">
        <v>7</v>
      </c>
      <c r="K27" s="15"/>
      <c r="L27" s="15"/>
      <c r="M27" s="14"/>
      <c r="N27" s="2"/>
      <c r="V27" s="13"/>
    </row>
    <row r="28" spans="1:22" ht="23.25" thickBot="1" x14ac:dyDescent="0.25">
      <c r="A28" s="399"/>
      <c r="B28" s="12" t="s">
        <v>6</v>
      </c>
      <c r="C28" s="12" t="s">
        <v>5</v>
      </c>
      <c r="D28" s="12" t="s">
        <v>4</v>
      </c>
      <c r="E28" s="406" t="s">
        <v>3</v>
      </c>
      <c r="F28" s="406"/>
      <c r="G28" s="407"/>
      <c r="H28" s="408"/>
      <c r="I28" s="409"/>
      <c r="J28" s="11" t="s">
        <v>2</v>
      </c>
      <c r="K28" s="10"/>
      <c r="L28" s="10"/>
      <c r="M28" s="9"/>
      <c r="N28" s="2"/>
      <c r="V28" s="13"/>
    </row>
    <row r="29" spans="1:22" ht="13.5" thickBot="1" x14ac:dyDescent="0.25">
      <c r="A29" s="400"/>
      <c r="B29" s="25"/>
      <c r="C29" s="25"/>
      <c r="D29" s="8"/>
      <c r="E29" s="24" t="s">
        <v>1</v>
      </c>
      <c r="F29" s="23"/>
      <c r="G29" s="673"/>
      <c r="H29" s="674"/>
      <c r="I29" s="675"/>
      <c r="J29" s="11" t="s">
        <v>0</v>
      </c>
      <c r="K29" s="10"/>
      <c r="L29" s="10"/>
      <c r="M29" s="9"/>
      <c r="N29" s="2"/>
      <c r="V29" s="13"/>
    </row>
    <row r="30" spans="1:22" ht="24" thickTop="1" thickBot="1" x14ac:dyDescent="0.25">
      <c r="A30" s="398">
        <f t="shared" ref="A30" si="0">A26+1</f>
        <v>4</v>
      </c>
      <c r="B30" s="22" t="s">
        <v>12</v>
      </c>
      <c r="C30" s="22" t="s">
        <v>11</v>
      </c>
      <c r="D30" s="22" t="s">
        <v>10</v>
      </c>
      <c r="E30" s="401" t="s">
        <v>9</v>
      </c>
      <c r="F30" s="401"/>
      <c r="G30" s="401" t="s">
        <v>8</v>
      </c>
      <c r="H30" s="402"/>
      <c r="I30" s="21"/>
      <c r="J30" s="20" t="s">
        <v>7</v>
      </c>
      <c r="K30" s="19"/>
      <c r="L30" s="19"/>
      <c r="M30" s="18"/>
      <c r="N30" s="2"/>
      <c r="V30" s="13"/>
    </row>
    <row r="31" spans="1:22" ht="13.5" thickBot="1" x14ac:dyDescent="0.25">
      <c r="A31" s="399"/>
      <c r="B31" s="16"/>
      <c r="C31" s="16"/>
      <c r="D31" s="17"/>
      <c r="E31" s="16"/>
      <c r="F31" s="16"/>
      <c r="G31" s="670"/>
      <c r="H31" s="671"/>
      <c r="I31" s="672"/>
      <c r="J31" s="15" t="s">
        <v>7</v>
      </c>
      <c r="K31" s="15"/>
      <c r="L31" s="15"/>
      <c r="M31" s="14"/>
      <c r="N31" s="2"/>
      <c r="V31" s="13"/>
    </row>
    <row r="32" spans="1:22" ht="23.25" thickBot="1" x14ac:dyDescent="0.25">
      <c r="A32" s="399"/>
      <c r="B32" s="12" t="s">
        <v>6</v>
      </c>
      <c r="C32" s="12" t="s">
        <v>5</v>
      </c>
      <c r="D32" s="12" t="s">
        <v>4</v>
      </c>
      <c r="E32" s="406" t="s">
        <v>3</v>
      </c>
      <c r="F32" s="406"/>
      <c r="G32" s="407"/>
      <c r="H32" s="408"/>
      <c r="I32" s="409"/>
      <c r="J32" s="11" t="s">
        <v>2</v>
      </c>
      <c r="K32" s="10"/>
      <c r="L32" s="10"/>
      <c r="M32" s="9"/>
      <c r="N32" s="2"/>
      <c r="V32" s="13"/>
    </row>
    <row r="33" spans="1:22" ht="13.5" thickBot="1" x14ac:dyDescent="0.25">
      <c r="A33" s="400"/>
      <c r="B33" s="25"/>
      <c r="C33" s="25"/>
      <c r="D33" s="8"/>
      <c r="E33" s="24" t="s">
        <v>1</v>
      </c>
      <c r="F33" s="23"/>
      <c r="G33" s="673"/>
      <c r="H33" s="674"/>
      <c r="I33" s="675"/>
      <c r="J33" s="11" t="s">
        <v>0</v>
      </c>
      <c r="K33" s="10"/>
      <c r="L33" s="10"/>
      <c r="M33" s="9"/>
      <c r="N33" s="2"/>
      <c r="V33" s="13"/>
    </row>
    <row r="34" spans="1:22" ht="24" thickTop="1" thickBot="1" x14ac:dyDescent="0.25">
      <c r="A34" s="398">
        <f t="shared" ref="A34" si="1">A30+1</f>
        <v>5</v>
      </c>
      <c r="B34" s="22" t="s">
        <v>12</v>
      </c>
      <c r="C34" s="22" t="s">
        <v>11</v>
      </c>
      <c r="D34" s="22" t="s">
        <v>10</v>
      </c>
      <c r="E34" s="401" t="s">
        <v>9</v>
      </c>
      <c r="F34" s="401"/>
      <c r="G34" s="401" t="s">
        <v>8</v>
      </c>
      <c r="H34" s="402"/>
      <c r="I34" s="21"/>
      <c r="J34" s="20" t="s">
        <v>7</v>
      </c>
      <c r="K34" s="19"/>
      <c r="L34" s="19"/>
      <c r="M34" s="18"/>
      <c r="N34" s="2"/>
      <c r="V34" s="13"/>
    </row>
    <row r="35" spans="1:22" ht="13.5" thickBot="1" x14ac:dyDescent="0.25">
      <c r="A35" s="399"/>
      <c r="B35" s="16"/>
      <c r="C35" s="16"/>
      <c r="D35" s="17"/>
      <c r="E35" s="16"/>
      <c r="F35" s="16"/>
      <c r="G35" s="670"/>
      <c r="H35" s="671"/>
      <c r="I35" s="672"/>
      <c r="J35" s="15" t="s">
        <v>7</v>
      </c>
      <c r="K35" s="15"/>
      <c r="L35" s="15"/>
      <c r="M35" s="14"/>
      <c r="N35" s="2"/>
      <c r="V35" s="13"/>
    </row>
    <row r="36" spans="1:22" ht="23.25" thickBot="1" x14ac:dyDescent="0.25">
      <c r="A36" s="399"/>
      <c r="B36" s="12" t="s">
        <v>6</v>
      </c>
      <c r="C36" s="12" t="s">
        <v>5</v>
      </c>
      <c r="D36" s="12" t="s">
        <v>4</v>
      </c>
      <c r="E36" s="406" t="s">
        <v>3</v>
      </c>
      <c r="F36" s="406"/>
      <c r="G36" s="407"/>
      <c r="H36" s="408"/>
      <c r="I36" s="409"/>
      <c r="J36" s="11" t="s">
        <v>2</v>
      </c>
      <c r="K36" s="10"/>
      <c r="L36" s="10"/>
      <c r="M36" s="9"/>
      <c r="N36" s="2"/>
      <c r="V36" s="13"/>
    </row>
    <row r="37" spans="1:22" ht="13.5" thickBot="1" x14ac:dyDescent="0.25">
      <c r="A37" s="400"/>
      <c r="B37" s="25"/>
      <c r="C37" s="25"/>
      <c r="D37" s="8"/>
      <c r="E37" s="24" t="s">
        <v>1</v>
      </c>
      <c r="F37" s="23"/>
      <c r="G37" s="673"/>
      <c r="H37" s="674"/>
      <c r="I37" s="675"/>
      <c r="J37" s="11" t="s">
        <v>0</v>
      </c>
      <c r="K37" s="10"/>
      <c r="L37" s="10"/>
      <c r="M37" s="9"/>
      <c r="N37" s="2"/>
      <c r="V37" s="13"/>
    </row>
    <row r="38" spans="1:22" ht="24" thickTop="1" thickBot="1" x14ac:dyDescent="0.25">
      <c r="A38" s="398">
        <f t="shared" ref="A38" si="2">A34+1</f>
        <v>6</v>
      </c>
      <c r="B38" s="22" t="s">
        <v>12</v>
      </c>
      <c r="C38" s="22" t="s">
        <v>11</v>
      </c>
      <c r="D38" s="22" t="s">
        <v>10</v>
      </c>
      <c r="E38" s="401" t="s">
        <v>9</v>
      </c>
      <c r="F38" s="401"/>
      <c r="G38" s="401" t="s">
        <v>8</v>
      </c>
      <c r="H38" s="402"/>
      <c r="I38" s="21"/>
      <c r="J38" s="20" t="s">
        <v>7</v>
      </c>
      <c r="K38" s="19"/>
      <c r="L38" s="19"/>
      <c r="M38" s="18"/>
      <c r="N38" s="2"/>
      <c r="V38" s="13"/>
    </row>
    <row r="39" spans="1:22" ht="13.5" thickBot="1" x14ac:dyDescent="0.25">
      <c r="A39" s="399"/>
      <c r="B39" s="16"/>
      <c r="C39" s="16"/>
      <c r="D39" s="17"/>
      <c r="E39" s="16"/>
      <c r="F39" s="16"/>
      <c r="G39" s="670"/>
      <c r="H39" s="671"/>
      <c r="I39" s="672"/>
      <c r="J39" s="15" t="s">
        <v>7</v>
      </c>
      <c r="K39" s="15"/>
      <c r="L39" s="15"/>
      <c r="M39" s="14"/>
      <c r="N39" s="2"/>
      <c r="V39" s="13"/>
    </row>
    <row r="40" spans="1:22" ht="23.25" thickBot="1" x14ac:dyDescent="0.25">
      <c r="A40" s="399"/>
      <c r="B40" s="12" t="s">
        <v>6</v>
      </c>
      <c r="C40" s="12" t="s">
        <v>5</v>
      </c>
      <c r="D40" s="12" t="s">
        <v>4</v>
      </c>
      <c r="E40" s="406" t="s">
        <v>3</v>
      </c>
      <c r="F40" s="406"/>
      <c r="G40" s="407"/>
      <c r="H40" s="408"/>
      <c r="I40" s="409"/>
      <c r="J40" s="11" t="s">
        <v>2</v>
      </c>
      <c r="K40" s="10"/>
      <c r="L40" s="10"/>
      <c r="M40" s="9"/>
      <c r="N40" s="2"/>
      <c r="V40" s="13"/>
    </row>
    <row r="41" spans="1:22" ht="13.5" thickBot="1" x14ac:dyDescent="0.25">
      <c r="A41" s="400"/>
      <c r="B41" s="25"/>
      <c r="C41" s="25"/>
      <c r="D41" s="8"/>
      <c r="E41" s="24" t="s">
        <v>1</v>
      </c>
      <c r="F41" s="23"/>
      <c r="G41" s="673"/>
      <c r="H41" s="674"/>
      <c r="I41" s="675"/>
      <c r="J41" s="11" t="s">
        <v>0</v>
      </c>
      <c r="K41" s="10"/>
      <c r="L41" s="10"/>
      <c r="M41" s="9"/>
      <c r="N41" s="2"/>
      <c r="V41" s="13"/>
    </row>
    <row r="42" spans="1:22" ht="24" thickTop="1" thickBot="1" x14ac:dyDescent="0.25">
      <c r="A42" s="398">
        <f t="shared" ref="A42" si="3">A38+1</f>
        <v>7</v>
      </c>
      <c r="B42" s="22" t="s">
        <v>12</v>
      </c>
      <c r="C42" s="22" t="s">
        <v>11</v>
      </c>
      <c r="D42" s="22" t="s">
        <v>10</v>
      </c>
      <c r="E42" s="401" t="s">
        <v>9</v>
      </c>
      <c r="F42" s="401"/>
      <c r="G42" s="401" t="s">
        <v>8</v>
      </c>
      <c r="H42" s="402"/>
      <c r="I42" s="21"/>
      <c r="J42" s="20" t="s">
        <v>7</v>
      </c>
      <c r="K42" s="19"/>
      <c r="L42" s="19"/>
      <c r="M42" s="18"/>
      <c r="N42" s="2"/>
      <c r="V42" s="13"/>
    </row>
    <row r="43" spans="1:22" ht="13.5" thickBot="1" x14ac:dyDescent="0.25">
      <c r="A43" s="399"/>
      <c r="B43" s="16"/>
      <c r="C43" s="16"/>
      <c r="D43" s="17"/>
      <c r="E43" s="16"/>
      <c r="F43" s="16"/>
      <c r="G43" s="670"/>
      <c r="H43" s="671"/>
      <c r="I43" s="672"/>
      <c r="J43" s="15" t="s">
        <v>7</v>
      </c>
      <c r="K43" s="15"/>
      <c r="L43" s="15"/>
      <c r="M43" s="14"/>
      <c r="N43" s="2"/>
      <c r="V43" s="13"/>
    </row>
    <row r="44" spans="1:22" ht="23.25" thickBot="1" x14ac:dyDescent="0.25">
      <c r="A44" s="399"/>
      <c r="B44" s="12" t="s">
        <v>6</v>
      </c>
      <c r="C44" s="12" t="s">
        <v>5</v>
      </c>
      <c r="D44" s="12" t="s">
        <v>4</v>
      </c>
      <c r="E44" s="406" t="s">
        <v>3</v>
      </c>
      <c r="F44" s="406"/>
      <c r="G44" s="407"/>
      <c r="H44" s="408"/>
      <c r="I44" s="409"/>
      <c r="J44" s="11" t="s">
        <v>2</v>
      </c>
      <c r="K44" s="10"/>
      <c r="L44" s="10"/>
      <c r="M44" s="9"/>
      <c r="N44" s="2"/>
      <c r="V44" s="13"/>
    </row>
    <row r="45" spans="1:22" ht="13.5" thickBot="1" x14ac:dyDescent="0.25">
      <c r="A45" s="400"/>
      <c r="B45" s="25"/>
      <c r="C45" s="25"/>
      <c r="D45" s="8"/>
      <c r="E45" s="24" t="s">
        <v>1</v>
      </c>
      <c r="F45" s="23"/>
      <c r="G45" s="673"/>
      <c r="H45" s="674"/>
      <c r="I45" s="675"/>
      <c r="J45" s="11" t="s">
        <v>0</v>
      </c>
      <c r="K45" s="10"/>
      <c r="L45" s="10"/>
      <c r="M45" s="9"/>
      <c r="N45" s="2"/>
      <c r="V45" s="13"/>
    </row>
    <row r="46" spans="1:22" ht="24" thickTop="1" thickBot="1" x14ac:dyDescent="0.25">
      <c r="A46" s="398">
        <f t="shared" ref="A46" si="4">A42+1</f>
        <v>8</v>
      </c>
      <c r="B46" s="22" t="s">
        <v>12</v>
      </c>
      <c r="C46" s="22" t="s">
        <v>11</v>
      </c>
      <c r="D46" s="22" t="s">
        <v>10</v>
      </c>
      <c r="E46" s="401" t="s">
        <v>9</v>
      </c>
      <c r="F46" s="401"/>
      <c r="G46" s="401" t="s">
        <v>8</v>
      </c>
      <c r="H46" s="402"/>
      <c r="I46" s="21"/>
      <c r="J46" s="20" t="s">
        <v>7</v>
      </c>
      <c r="K46" s="19"/>
      <c r="L46" s="19"/>
      <c r="M46" s="18"/>
      <c r="N46" s="2"/>
      <c r="V46" s="13"/>
    </row>
    <row r="47" spans="1:22" ht="13.5" thickBot="1" x14ac:dyDescent="0.25">
      <c r="A47" s="399"/>
      <c r="B47" s="16"/>
      <c r="C47" s="16"/>
      <c r="D47" s="17"/>
      <c r="E47" s="16"/>
      <c r="F47" s="16"/>
      <c r="G47" s="670"/>
      <c r="H47" s="671"/>
      <c r="I47" s="672"/>
      <c r="J47" s="15" t="s">
        <v>7</v>
      </c>
      <c r="K47" s="15"/>
      <c r="L47" s="15"/>
      <c r="M47" s="14"/>
      <c r="N47" s="2"/>
      <c r="V47" s="13"/>
    </row>
    <row r="48" spans="1:22" ht="23.25" thickBot="1" x14ac:dyDescent="0.25">
      <c r="A48" s="399"/>
      <c r="B48" s="12" t="s">
        <v>6</v>
      </c>
      <c r="C48" s="12" t="s">
        <v>5</v>
      </c>
      <c r="D48" s="12" t="s">
        <v>4</v>
      </c>
      <c r="E48" s="406" t="s">
        <v>3</v>
      </c>
      <c r="F48" s="406"/>
      <c r="G48" s="407"/>
      <c r="H48" s="408"/>
      <c r="I48" s="409"/>
      <c r="J48" s="11" t="s">
        <v>2</v>
      </c>
      <c r="K48" s="10"/>
      <c r="L48" s="10"/>
      <c r="M48" s="9"/>
      <c r="N48" s="2"/>
      <c r="V48" s="13"/>
    </row>
    <row r="49" spans="1:22" ht="13.5" thickBot="1" x14ac:dyDescent="0.25">
      <c r="A49" s="400"/>
      <c r="B49" s="25"/>
      <c r="C49" s="25"/>
      <c r="D49" s="8"/>
      <c r="E49" s="24" t="s">
        <v>1</v>
      </c>
      <c r="F49" s="23"/>
      <c r="G49" s="673"/>
      <c r="H49" s="674"/>
      <c r="I49" s="675"/>
      <c r="J49" s="11" t="s">
        <v>0</v>
      </c>
      <c r="K49" s="10"/>
      <c r="L49" s="10"/>
      <c r="M49" s="9"/>
      <c r="N49" s="2"/>
      <c r="V49" s="13"/>
    </row>
    <row r="50" spans="1:22" ht="24" thickTop="1" thickBot="1" x14ac:dyDescent="0.25">
      <c r="A50" s="398">
        <f t="shared" ref="A50" si="5">A46+1</f>
        <v>9</v>
      </c>
      <c r="B50" s="22" t="s">
        <v>12</v>
      </c>
      <c r="C50" s="22" t="s">
        <v>11</v>
      </c>
      <c r="D50" s="22" t="s">
        <v>10</v>
      </c>
      <c r="E50" s="401" t="s">
        <v>9</v>
      </c>
      <c r="F50" s="401"/>
      <c r="G50" s="401" t="s">
        <v>8</v>
      </c>
      <c r="H50" s="402"/>
      <c r="I50" s="21"/>
      <c r="J50" s="20" t="s">
        <v>7</v>
      </c>
      <c r="K50" s="19"/>
      <c r="L50" s="19"/>
      <c r="M50" s="18"/>
      <c r="N50" s="2"/>
      <c r="V50" s="13"/>
    </row>
    <row r="51" spans="1:22" ht="13.5" thickBot="1" x14ac:dyDescent="0.25">
      <c r="A51" s="399"/>
      <c r="B51" s="16"/>
      <c r="C51" s="16"/>
      <c r="D51" s="17"/>
      <c r="E51" s="16"/>
      <c r="F51" s="16"/>
      <c r="G51" s="670"/>
      <c r="H51" s="671"/>
      <c r="I51" s="672"/>
      <c r="J51" s="15" t="s">
        <v>7</v>
      </c>
      <c r="K51" s="15"/>
      <c r="L51" s="15"/>
      <c r="M51" s="14"/>
      <c r="N51" s="2"/>
      <c r="V51" s="13"/>
    </row>
    <row r="52" spans="1:22" ht="23.25" thickBot="1" x14ac:dyDescent="0.25">
      <c r="A52" s="399"/>
      <c r="B52" s="12" t="s">
        <v>6</v>
      </c>
      <c r="C52" s="12" t="s">
        <v>5</v>
      </c>
      <c r="D52" s="12" t="s">
        <v>4</v>
      </c>
      <c r="E52" s="406" t="s">
        <v>3</v>
      </c>
      <c r="F52" s="406"/>
      <c r="G52" s="407"/>
      <c r="H52" s="408"/>
      <c r="I52" s="409"/>
      <c r="J52" s="11" t="s">
        <v>2</v>
      </c>
      <c r="K52" s="10"/>
      <c r="L52" s="10"/>
      <c r="M52" s="9"/>
      <c r="N52" s="2"/>
      <c r="V52" s="13"/>
    </row>
    <row r="53" spans="1:22" ht="13.5" thickBot="1" x14ac:dyDescent="0.25">
      <c r="A53" s="400"/>
      <c r="B53" s="25"/>
      <c r="C53" s="25"/>
      <c r="D53" s="8"/>
      <c r="E53" s="24" t="s">
        <v>1</v>
      </c>
      <c r="F53" s="23"/>
      <c r="G53" s="673"/>
      <c r="H53" s="674"/>
      <c r="I53" s="675"/>
      <c r="J53" s="11" t="s">
        <v>0</v>
      </c>
      <c r="K53" s="10"/>
      <c r="L53" s="10"/>
      <c r="M53" s="9"/>
      <c r="N53" s="2"/>
      <c r="V53" s="13"/>
    </row>
    <row r="54" spans="1:22" ht="24" thickTop="1" thickBot="1" x14ac:dyDescent="0.25">
      <c r="A54" s="398">
        <f t="shared" ref="A54" si="6">A50+1</f>
        <v>10</v>
      </c>
      <c r="B54" s="22" t="s">
        <v>12</v>
      </c>
      <c r="C54" s="22" t="s">
        <v>11</v>
      </c>
      <c r="D54" s="22" t="s">
        <v>10</v>
      </c>
      <c r="E54" s="401" t="s">
        <v>9</v>
      </c>
      <c r="F54" s="401"/>
      <c r="G54" s="401" t="s">
        <v>8</v>
      </c>
      <c r="H54" s="402"/>
      <c r="I54" s="21"/>
      <c r="J54" s="20" t="s">
        <v>7</v>
      </c>
      <c r="K54" s="19"/>
      <c r="L54" s="19"/>
      <c r="M54" s="18"/>
      <c r="N54" s="2"/>
      <c r="V54" s="13"/>
    </row>
    <row r="55" spans="1:22" ht="13.5" thickBot="1" x14ac:dyDescent="0.25">
      <c r="A55" s="399"/>
      <c r="B55" s="16"/>
      <c r="C55" s="16"/>
      <c r="D55" s="17"/>
      <c r="E55" s="16"/>
      <c r="F55" s="16"/>
      <c r="G55" s="670"/>
      <c r="H55" s="671"/>
      <c r="I55" s="672"/>
      <c r="J55" s="15" t="s">
        <v>7</v>
      </c>
      <c r="K55" s="15"/>
      <c r="L55" s="15"/>
      <c r="M55" s="14"/>
      <c r="N55" s="2"/>
      <c r="P55" s="27"/>
      <c r="V55" s="13"/>
    </row>
    <row r="56" spans="1:22" ht="23.25" thickBot="1" x14ac:dyDescent="0.25">
      <c r="A56" s="399"/>
      <c r="B56" s="12" t="s">
        <v>6</v>
      </c>
      <c r="C56" s="12" t="s">
        <v>5</v>
      </c>
      <c r="D56" s="12" t="s">
        <v>4</v>
      </c>
      <c r="E56" s="406" t="s">
        <v>3</v>
      </c>
      <c r="F56" s="406"/>
      <c r="G56" s="407"/>
      <c r="H56" s="408"/>
      <c r="I56" s="409"/>
      <c r="J56" s="11" t="s">
        <v>2</v>
      </c>
      <c r="K56" s="10"/>
      <c r="L56" s="10"/>
      <c r="M56" s="9"/>
      <c r="N56" s="2"/>
      <c r="V56" s="13"/>
    </row>
    <row r="57" spans="1:22" s="27" customFormat="1" ht="13.5" thickBot="1" x14ac:dyDescent="0.25">
      <c r="A57" s="400"/>
      <c r="B57" s="25"/>
      <c r="C57" s="25"/>
      <c r="D57" s="8"/>
      <c r="E57" s="24" t="s">
        <v>1</v>
      </c>
      <c r="F57" s="23"/>
      <c r="G57" s="673"/>
      <c r="H57" s="674"/>
      <c r="I57" s="675"/>
      <c r="J57" s="11" t="s">
        <v>0</v>
      </c>
      <c r="K57" s="10"/>
      <c r="L57" s="10"/>
      <c r="M57" s="9"/>
      <c r="N57" s="28"/>
      <c r="P57"/>
      <c r="Q57"/>
      <c r="V57" s="13"/>
    </row>
    <row r="58" spans="1:22" ht="24" thickTop="1" thickBot="1" x14ac:dyDescent="0.25">
      <c r="A58" s="398">
        <f t="shared" ref="A58" si="7">A54+1</f>
        <v>11</v>
      </c>
      <c r="B58" s="22" t="s">
        <v>12</v>
      </c>
      <c r="C58" s="22" t="s">
        <v>11</v>
      </c>
      <c r="D58" s="22" t="s">
        <v>10</v>
      </c>
      <c r="E58" s="401" t="s">
        <v>9</v>
      </c>
      <c r="F58" s="401"/>
      <c r="G58" s="401" t="s">
        <v>8</v>
      </c>
      <c r="H58" s="402"/>
      <c r="I58" s="21"/>
      <c r="J58" s="20" t="s">
        <v>7</v>
      </c>
      <c r="K58" s="19"/>
      <c r="L58" s="19"/>
      <c r="M58" s="18"/>
      <c r="N58" s="2"/>
      <c r="V58" s="13"/>
    </row>
    <row r="59" spans="1:22" ht="13.5" thickBot="1" x14ac:dyDescent="0.25">
      <c r="A59" s="399"/>
      <c r="B59" s="16"/>
      <c r="C59" s="16"/>
      <c r="D59" s="17"/>
      <c r="E59" s="16"/>
      <c r="F59" s="16"/>
      <c r="G59" s="670"/>
      <c r="H59" s="671"/>
      <c r="I59" s="672"/>
      <c r="J59" s="15" t="s">
        <v>7</v>
      </c>
      <c r="K59" s="15"/>
      <c r="L59" s="15"/>
      <c r="M59" s="14"/>
      <c r="N59" s="2"/>
      <c r="V59" s="13"/>
    </row>
    <row r="60" spans="1:22" ht="23.25" thickBot="1" x14ac:dyDescent="0.25">
      <c r="A60" s="399"/>
      <c r="B60" s="12" t="s">
        <v>6</v>
      </c>
      <c r="C60" s="12" t="s">
        <v>5</v>
      </c>
      <c r="D60" s="12" t="s">
        <v>4</v>
      </c>
      <c r="E60" s="406" t="s">
        <v>3</v>
      </c>
      <c r="F60" s="406"/>
      <c r="G60" s="407"/>
      <c r="H60" s="408"/>
      <c r="I60" s="409"/>
      <c r="J60" s="11" t="s">
        <v>2</v>
      </c>
      <c r="K60" s="10"/>
      <c r="L60" s="10"/>
      <c r="M60" s="9"/>
      <c r="N60" s="2"/>
      <c r="V60" s="13"/>
    </row>
    <row r="61" spans="1:22" ht="13.5" thickBot="1" x14ac:dyDescent="0.25">
      <c r="A61" s="400"/>
      <c r="B61" s="25"/>
      <c r="C61" s="25"/>
      <c r="D61" s="8"/>
      <c r="E61" s="24" t="s">
        <v>1</v>
      </c>
      <c r="F61" s="23"/>
      <c r="G61" s="673"/>
      <c r="H61" s="674"/>
      <c r="I61" s="675"/>
      <c r="J61" s="11" t="s">
        <v>0</v>
      </c>
      <c r="K61" s="10"/>
      <c r="L61" s="10"/>
      <c r="M61" s="9"/>
      <c r="N61" s="2"/>
      <c r="V61" s="13"/>
    </row>
    <row r="62" spans="1:22" ht="24" thickTop="1" thickBot="1" x14ac:dyDescent="0.25">
      <c r="A62" s="398">
        <f t="shared" ref="A62" si="8">A58+1</f>
        <v>12</v>
      </c>
      <c r="B62" s="22" t="s">
        <v>12</v>
      </c>
      <c r="C62" s="22" t="s">
        <v>11</v>
      </c>
      <c r="D62" s="22" t="s">
        <v>10</v>
      </c>
      <c r="E62" s="401" t="s">
        <v>9</v>
      </c>
      <c r="F62" s="401"/>
      <c r="G62" s="401" t="s">
        <v>8</v>
      </c>
      <c r="H62" s="402"/>
      <c r="I62" s="21"/>
      <c r="J62" s="20" t="s">
        <v>7</v>
      </c>
      <c r="K62" s="19"/>
      <c r="L62" s="19"/>
      <c r="M62" s="18"/>
      <c r="N62" s="2"/>
      <c r="V62" s="13"/>
    </row>
    <row r="63" spans="1:22" ht="13.5" thickBot="1" x14ac:dyDescent="0.25">
      <c r="A63" s="399"/>
      <c r="B63" s="16"/>
      <c r="C63" s="16"/>
      <c r="D63" s="17"/>
      <c r="E63" s="16"/>
      <c r="F63" s="16"/>
      <c r="G63" s="670"/>
      <c r="H63" s="671"/>
      <c r="I63" s="672"/>
      <c r="J63" s="15" t="s">
        <v>7</v>
      </c>
      <c r="K63" s="15"/>
      <c r="L63" s="15"/>
      <c r="M63" s="14"/>
      <c r="N63" s="2"/>
      <c r="V63" s="13"/>
    </row>
    <row r="64" spans="1:22" ht="23.25" thickBot="1" x14ac:dyDescent="0.25">
      <c r="A64" s="399"/>
      <c r="B64" s="12" t="s">
        <v>6</v>
      </c>
      <c r="C64" s="12" t="s">
        <v>5</v>
      </c>
      <c r="D64" s="12" t="s">
        <v>4</v>
      </c>
      <c r="E64" s="406" t="s">
        <v>3</v>
      </c>
      <c r="F64" s="406"/>
      <c r="G64" s="407"/>
      <c r="H64" s="408"/>
      <c r="I64" s="409"/>
      <c r="J64" s="11" t="s">
        <v>2</v>
      </c>
      <c r="K64" s="10"/>
      <c r="L64" s="10"/>
      <c r="M64" s="9"/>
      <c r="N64" s="2"/>
      <c r="V64" s="13"/>
    </row>
    <row r="65" spans="1:22" ht="13.5" thickBot="1" x14ac:dyDescent="0.25">
      <c r="A65" s="400"/>
      <c r="B65" s="25"/>
      <c r="C65" s="25"/>
      <c r="D65" s="8"/>
      <c r="E65" s="24" t="s">
        <v>1</v>
      </c>
      <c r="F65" s="23"/>
      <c r="G65" s="673"/>
      <c r="H65" s="674"/>
      <c r="I65" s="675"/>
      <c r="J65" s="11" t="s">
        <v>0</v>
      </c>
      <c r="K65" s="10"/>
      <c r="L65" s="10"/>
      <c r="M65" s="9"/>
      <c r="N65" s="2"/>
      <c r="V65" s="13"/>
    </row>
    <row r="66" spans="1:22" ht="24" thickTop="1" thickBot="1" x14ac:dyDescent="0.25">
      <c r="A66" s="398">
        <f t="shared" ref="A66" si="9">A62+1</f>
        <v>13</v>
      </c>
      <c r="B66" s="22" t="s">
        <v>12</v>
      </c>
      <c r="C66" s="22" t="s">
        <v>11</v>
      </c>
      <c r="D66" s="22" t="s">
        <v>10</v>
      </c>
      <c r="E66" s="401" t="s">
        <v>9</v>
      </c>
      <c r="F66" s="401"/>
      <c r="G66" s="401" t="s">
        <v>8</v>
      </c>
      <c r="H66" s="402"/>
      <c r="I66" s="21"/>
      <c r="J66" s="20" t="s">
        <v>7</v>
      </c>
      <c r="K66" s="19"/>
      <c r="L66" s="19"/>
      <c r="M66" s="18"/>
      <c r="N66" s="2"/>
      <c r="V66" s="13"/>
    </row>
    <row r="67" spans="1:22" ht="13.5" thickBot="1" x14ac:dyDescent="0.25">
      <c r="A67" s="399"/>
      <c r="B67" s="16"/>
      <c r="C67" s="16"/>
      <c r="D67" s="17"/>
      <c r="E67" s="16"/>
      <c r="F67" s="16"/>
      <c r="G67" s="670"/>
      <c r="H67" s="671"/>
      <c r="I67" s="672"/>
      <c r="J67" s="15" t="s">
        <v>7</v>
      </c>
      <c r="K67" s="15"/>
      <c r="L67" s="15"/>
      <c r="M67" s="14"/>
      <c r="N67" s="2"/>
      <c r="V67" s="13"/>
    </row>
    <row r="68" spans="1:22" ht="23.25" thickBot="1" x14ac:dyDescent="0.25">
      <c r="A68" s="399"/>
      <c r="B68" s="12" t="s">
        <v>6</v>
      </c>
      <c r="C68" s="12" t="s">
        <v>5</v>
      </c>
      <c r="D68" s="12" t="s">
        <v>4</v>
      </c>
      <c r="E68" s="406" t="s">
        <v>3</v>
      </c>
      <c r="F68" s="406"/>
      <c r="G68" s="407"/>
      <c r="H68" s="408"/>
      <c r="I68" s="409"/>
      <c r="J68" s="11" t="s">
        <v>2</v>
      </c>
      <c r="K68" s="10"/>
      <c r="L68" s="10"/>
      <c r="M68" s="9"/>
      <c r="N68" s="2"/>
      <c r="V68" s="13"/>
    </row>
    <row r="69" spans="1:22" ht="13.5" thickBot="1" x14ac:dyDescent="0.25">
      <c r="A69" s="400"/>
      <c r="B69" s="25"/>
      <c r="C69" s="25"/>
      <c r="D69" s="8"/>
      <c r="E69" s="24" t="s">
        <v>1</v>
      </c>
      <c r="F69" s="23"/>
      <c r="G69" s="673"/>
      <c r="H69" s="674"/>
      <c r="I69" s="675"/>
      <c r="J69" s="11" t="s">
        <v>0</v>
      </c>
      <c r="K69" s="10"/>
      <c r="L69" s="10"/>
      <c r="M69" s="9"/>
      <c r="N69" s="2"/>
      <c r="V69" s="13"/>
    </row>
    <row r="70" spans="1:22" ht="24" thickTop="1" thickBot="1" x14ac:dyDescent="0.25">
      <c r="A70" s="398">
        <f t="shared" ref="A70" si="10">A66+1</f>
        <v>14</v>
      </c>
      <c r="B70" s="22" t="s">
        <v>12</v>
      </c>
      <c r="C70" s="22" t="s">
        <v>11</v>
      </c>
      <c r="D70" s="22" t="s">
        <v>10</v>
      </c>
      <c r="E70" s="401" t="s">
        <v>9</v>
      </c>
      <c r="F70" s="401"/>
      <c r="G70" s="401" t="s">
        <v>8</v>
      </c>
      <c r="H70" s="402"/>
      <c r="I70" s="21"/>
      <c r="J70" s="20" t="s">
        <v>7</v>
      </c>
      <c r="K70" s="19"/>
      <c r="L70" s="19"/>
      <c r="M70" s="18"/>
      <c r="N70" s="2"/>
      <c r="V70" s="13"/>
    </row>
    <row r="71" spans="1:22" ht="13.5" thickBot="1" x14ac:dyDescent="0.25">
      <c r="A71" s="399"/>
      <c r="B71" s="16"/>
      <c r="C71" s="16"/>
      <c r="D71" s="17"/>
      <c r="E71" s="16"/>
      <c r="F71" s="16"/>
      <c r="G71" s="670"/>
      <c r="H71" s="671"/>
      <c r="I71" s="672"/>
      <c r="J71" s="15" t="s">
        <v>7</v>
      </c>
      <c r="K71" s="15"/>
      <c r="L71" s="15"/>
      <c r="M71" s="14"/>
      <c r="N71" s="2"/>
      <c r="V71" s="26"/>
    </row>
    <row r="72" spans="1:22" ht="23.25" thickBot="1" x14ac:dyDescent="0.25">
      <c r="A72" s="399"/>
      <c r="B72" s="12" t="s">
        <v>6</v>
      </c>
      <c r="C72" s="12" t="s">
        <v>5</v>
      </c>
      <c r="D72" s="12" t="s">
        <v>4</v>
      </c>
      <c r="E72" s="406" t="s">
        <v>3</v>
      </c>
      <c r="F72" s="406"/>
      <c r="G72" s="407"/>
      <c r="H72" s="408"/>
      <c r="I72" s="409"/>
      <c r="J72" s="11" t="s">
        <v>2</v>
      </c>
      <c r="K72" s="10"/>
      <c r="L72" s="10"/>
      <c r="M72" s="9"/>
      <c r="N72" s="2"/>
      <c r="V72" s="13"/>
    </row>
    <row r="73" spans="1:22" ht="13.5" thickBot="1" x14ac:dyDescent="0.25">
      <c r="A73" s="400"/>
      <c r="B73" s="25"/>
      <c r="C73" s="25"/>
      <c r="D73" s="8"/>
      <c r="E73" s="24" t="s">
        <v>1</v>
      </c>
      <c r="F73" s="23"/>
      <c r="G73" s="673"/>
      <c r="H73" s="674"/>
      <c r="I73" s="675"/>
      <c r="J73" s="11" t="s">
        <v>0</v>
      </c>
      <c r="K73" s="10"/>
      <c r="L73" s="10"/>
      <c r="M73" s="9"/>
      <c r="N73" s="2"/>
      <c r="V73" s="13"/>
    </row>
    <row r="74" spans="1:22" ht="24" thickTop="1" thickBot="1" x14ac:dyDescent="0.25">
      <c r="A74" s="398">
        <f t="shared" ref="A74" si="11">A70+1</f>
        <v>15</v>
      </c>
      <c r="B74" s="22" t="s">
        <v>12</v>
      </c>
      <c r="C74" s="22" t="s">
        <v>11</v>
      </c>
      <c r="D74" s="22" t="s">
        <v>10</v>
      </c>
      <c r="E74" s="401" t="s">
        <v>9</v>
      </c>
      <c r="F74" s="401"/>
      <c r="G74" s="401" t="s">
        <v>8</v>
      </c>
      <c r="H74" s="402"/>
      <c r="I74" s="21"/>
      <c r="J74" s="20" t="s">
        <v>7</v>
      </c>
      <c r="K74" s="19"/>
      <c r="L74" s="19"/>
      <c r="M74" s="18"/>
      <c r="N74" s="2"/>
      <c r="V74" s="13"/>
    </row>
    <row r="75" spans="1:22" ht="13.5" thickBot="1" x14ac:dyDescent="0.25">
      <c r="A75" s="399"/>
      <c r="B75" s="16"/>
      <c r="C75" s="16"/>
      <c r="D75" s="17"/>
      <c r="E75" s="16"/>
      <c r="F75" s="16"/>
      <c r="G75" s="670"/>
      <c r="H75" s="671"/>
      <c r="I75" s="672"/>
      <c r="J75" s="15" t="s">
        <v>7</v>
      </c>
      <c r="K75" s="15"/>
      <c r="L75" s="15"/>
      <c r="M75" s="14"/>
      <c r="N75" s="2"/>
      <c r="V75" s="13"/>
    </row>
    <row r="76" spans="1:22" ht="23.25" thickBot="1" x14ac:dyDescent="0.25">
      <c r="A76" s="399"/>
      <c r="B76" s="12" t="s">
        <v>6</v>
      </c>
      <c r="C76" s="12" t="s">
        <v>5</v>
      </c>
      <c r="D76" s="12" t="s">
        <v>4</v>
      </c>
      <c r="E76" s="406" t="s">
        <v>3</v>
      </c>
      <c r="F76" s="406"/>
      <c r="G76" s="407"/>
      <c r="H76" s="408"/>
      <c r="I76" s="409"/>
      <c r="J76" s="11" t="s">
        <v>2</v>
      </c>
      <c r="K76" s="10"/>
      <c r="L76" s="10"/>
      <c r="M76" s="9"/>
      <c r="N76" s="2"/>
      <c r="V76" s="13"/>
    </row>
    <row r="77" spans="1:22" ht="13.5" thickBot="1" x14ac:dyDescent="0.25">
      <c r="A77" s="400"/>
      <c r="B77" s="25"/>
      <c r="C77" s="25"/>
      <c r="D77" s="8"/>
      <c r="E77" s="24" t="s">
        <v>1</v>
      </c>
      <c r="F77" s="23"/>
      <c r="G77" s="673"/>
      <c r="H77" s="674"/>
      <c r="I77" s="675"/>
      <c r="J77" s="11" t="s">
        <v>0</v>
      </c>
      <c r="K77" s="10"/>
      <c r="L77" s="10"/>
      <c r="M77" s="9"/>
      <c r="N77" s="2"/>
      <c r="V77" s="13"/>
    </row>
    <row r="78" spans="1:22" ht="24" thickTop="1" thickBot="1" x14ac:dyDescent="0.25">
      <c r="A78" s="398">
        <f t="shared" ref="A78" si="12">A74+1</f>
        <v>16</v>
      </c>
      <c r="B78" s="22" t="s">
        <v>12</v>
      </c>
      <c r="C78" s="22" t="s">
        <v>11</v>
      </c>
      <c r="D78" s="22" t="s">
        <v>10</v>
      </c>
      <c r="E78" s="401" t="s">
        <v>9</v>
      </c>
      <c r="F78" s="401"/>
      <c r="G78" s="401" t="s">
        <v>8</v>
      </c>
      <c r="H78" s="402"/>
      <c r="I78" s="21"/>
      <c r="J78" s="20" t="s">
        <v>7</v>
      </c>
      <c r="K78" s="19"/>
      <c r="L78" s="19"/>
      <c r="M78" s="18"/>
      <c r="N78" s="2"/>
      <c r="V78" s="13"/>
    </row>
    <row r="79" spans="1:22" ht="13.5" thickBot="1" x14ac:dyDescent="0.25">
      <c r="A79" s="399"/>
      <c r="B79" s="16"/>
      <c r="C79" s="16"/>
      <c r="D79" s="17"/>
      <c r="E79" s="16"/>
      <c r="F79" s="16"/>
      <c r="G79" s="670"/>
      <c r="H79" s="671"/>
      <c r="I79" s="672"/>
      <c r="J79" s="15" t="s">
        <v>7</v>
      </c>
      <c r="K79" s="15"/>
      <c r="L79" s="15"/>
      <c r="M79" s="14"/>
      <c r="N79" s="2"/>
      <c r="V79" s="13"/>
    </row>
    <row r="80" spans="1:22" ht="23.25" thickBot="1" x14ac:dyDescent="0.25">
      <c r="A80" s="399"/>
      <c r="B80" s="12" t="s">
        <v>6</v>
      </c>
      <c r="C80" s="12" t="s">
        <v>5</v>
      </c>
      <c r="D80" s="12" t="s">
        <v>4</v>
      </c>
      <c r="E80" s="406" t="s">
        <v>3</v>
      </c>
      <c r="F80" s="406"/>
      <c r="G80" s="407"/>
      <c r="H80" s="408"/>
      <c r="I80" s="409"/>
      <c r="J80" s="11" t="s">
        <v>2</v>
      </c>
      <c r="K80" s="10"/>
      <c r="L80" s="10"/>
      <c r="M80" s="9"/>
      <c r="N80" s="2"/>
      <c r="V80" s="13"/>
    </row>
    <row r="81" spans="1:22" ht="13.5" thickBot="1" x14ac:dyDescent="0.25">
      <c r="A81" s="400"/>
      <c r="B81" s="25"/>
      <c r="C81" s="25"/>
      <c r="D81" s="8"/>
      <c r="E81" s="24" t="s">
        <v>1</v>
      </c>
      <c r="F81" s="23"/>
      <c r="G81" s="673"/>
      <c r="H81" s="674"/>
      <c r="I81" s="675"/>
      <c r="J81" s="11" t="s">
        <v>0</v>
      </c>
      <c r="K81" s="10"/>
      <c r="L81" s="10"/>
      <c r="M81" s="9"/>
      <c r="N81" s="2"/>
      <c r="V81" s="13"/>
    </row>
    <row r="82" spans="1:22" ht="24" thickTop="1" thickBot="1" x14ac:dyDescent="0.25">
      <c r="A82" s="398">
        <f t="shared" ref="A82" si="13">A78+1</f>
        <v>17</v>
      </c>
      <c r="B82" s="22" t="s">
        <v>12</v>
      </c>
      <c r="C82" s="22" t="s">
        <v>11</v>
      </c>
      <c r="D82" s="22" t="s">
        <v>10</v>
      </c>
      <c r="E82" s="401" t="s">
        <v>9</v>
      </c>
      <c r="F82" s="401"/>
      <c r="G82" s="401" t="s">
        <v>8</v>
      </c>
      <c r="H82" s="402"/>
      <c r="I82" s="21"/>
      <c r="J82" s="20" t="s">
        <v>7</v>
      </c>
      <c r="K82" s="19"/>
      <c r="L82" s="19"/>
      <c r="M82" s="18"/>
      <c r="N82" s="2"/>
      <c r="V82" s="13"/>
    </row>
    <row r="83" spans="1:22" ht="13.5" thickBot="1" x14ac:dyDescent="0.25">
      <c r="A83" s="399"/>
      <c r="B83" s="16"/>
      <c r="C83" s="16"/>
      <c r="D83" s="17"/>
      <c r="E83" s="16"/>
      <c r="F83" s="16"/>
      <c r="G83" s="670"/>
      <c r="H83" s="671"/>
      <c r="I83" s="672"/>
      <c r="J83" s="15" t="s">
        <v>7</v>
      </c>
      <c r="K83" s="15"/>
      <c r="L83" s="15"/>
      <c r="M83" s="14"/>
      <c r="N83" s="2"/>
      <c r="V83" s="13"/>
    </row>
    <row r="84" spans="1:22" ht="23.25" thickBot="1" x14ac:dyDescent="0.25">
      <c r="A84" s="399"/>
      <c r="B84" s="12" t="s">
        <v>6</v>
      </c>
      <c r="C84" s="12" t="s">
        <v>5</v>
      </c>
      <c r="D84" s="12" t="s">
        <v>4</v>
      </c>
      <c r="E84" s="406" t="s">
        <v>3</v>
      </c>
      <c r="F84" s="406"/>
      <c r="G84" s="407"/>
      <c r="H84" s="408"/>
      <c r="I84" s="409"/>
      <c r="J84" s="11" t="s">
        <v>2</v>
      </c>
      <c r="K84" s="10"/>
      <c r="L84" s="10"/>
      <c r="M84" s="9"/>
      <c r="N84" s="2"/>
      <c r="V84" s="13"/>
    </row>
    <row r="85" spans="1:22" ht="13.5" thickBot="1" x14ac:dyDescent="0.25">
      <c r="A85" s="400"/>
      <c r="B85" s="25"/>
      <c r="C85" s="25"/>
      <c r="D85" s="8"/>
      <c r="E85" s="24" t="s">
        <v>1</v>
      </c>
      <c r="F85" s="23"/>
      <c r="G85" s="673"/>
      <c r="H85" s="674"/>
      <c r="I85" s="675"/>
      <c r="J85" s="11" t="s">
        <v>0</v>
      </c>
      <c r="K85" s="10"/>
      <c r="L85" s="10"/>
      <c r="M85" s="9"/>
      <c r="N85" s="2"/>
      <c r="V85" s="13"/>
    </row>
    <row r="86" spans="1:22" ht="24" thickTop="1" thickBot="1" x14ac:dyDescent="0.25">
      <c r="A86" s="398">
        <f t="shared" ref="A86" si="14">A82+1</f>
        <v>18</v>
      </c>
      <c r="B86" s="22" t="s">
        <v>12</v>
      </c>
      <c r="C86" s="22" t="s">
        <v>11</v>
      </c>
      <c r="D86" s="22" t="s">
        <v>10</v>
      </c>
      <c r="E86" s="401" t="s">
        <v>9</v>
      </c>
      <c r="F86" s="401"/>
      <c r="G86" s="401" t="s">
        <v>8</v>
      </c>
      <c r="H86" s="402"/>
      <c r="I86" s="21"/>
      <c r="J86" s="20" t="s">
        <v>7</v>
      </c>
      <c r="K86" s="19"/>
      <c r="L86" s="19"/>
      <c r="M86" s="18"/>
      <c r="N86" s="2"/>
      <c r="V86" s="13"/>
    </row>
    <row r="87" spans="1:22" ht="13.5" thickBot="1" x14ac:dyDescent="0.25">
      <c r="A87" s="399"/>
      <c r="B87" s="16"/>
      <c r="C87" s="16"/>
      <c r="D87" s="17"/>
      <c r="E87" s="16"/>
      <c r="F87" s="16"/>
      <c r="G87" s="670"/>
      <c r="H87" s="671"/>
      <c r="I87" s="672"/>
      <c r="J87" s="15" t="s">
        <v>7</v>
      </c>
      <c r="K87" s="15"/>
      <c r="L87" s="15"/>
      <c r="M87" s="14"/>
      <c r="N87" s="2"/>
      <c r="V87" s="13"/>
    </row>
    <row r="88" spans="1:22" ht="23.25" thickBot="1" x14ac:dyDescent="0.25">
      <c r="A88" s="399"/>
      <c r="B88" s="12" t="s">
        <v>6</v>
      </c>
      <c r="C88" s="12" t="s">
        <v>5</v>
      </c>
      <c r="D88" s="12" t="s">
        <v>4</v>
      </c>
      <c r="E88" s="406" t="s">
        <v>3</v>
      </c>
      <c r="F88" s="406"/>
      <c r="G88" s="407"/>
      <c r="H88" s="408"/>
      <c r="I88" s="409"/>
      <c r="J88" s="11" t="s">
        <v>2</v>
      </c>
      <c r="K88" s="10"/>
      <c r="L88" s="10"/>
      <c r="M88" s="9"/>
      <c r="N88" s="2"/>
      <c r="V88" s="13"/>
    </row>
    <row r="89" spans="1:22" ht="13.5" thickBot="1" x14ac:dyDescent="0.25">
      <c r="A89" s="400"/>
      <c r="B89" s="25"/>
      <c r="C89" s="25"/>
      <c r="D89" s="8"/>
      <c r="E89" s="24" t="s">
        <v>1</v>
      </c>
      <c r="F89" s="23"/>
      <c r="G89" s="673"/>
      <c r="H89" s="674"/>
      <c r="I89" s="675"/>
      <c r="J89" s="11" t="s">
        <v>0</v>
      </c>
      <c r="K89" s="10"/>
      <c r="L89" s="10"/>
      <c r="M89" s="9"/>
      <c r="N89" s="2"/>
      <c r="V89" s="13"/>
    </row>
    <row r="90" spans="1:22" ht="24" thickTop="1" thickBot="1" x14ac:dyDescent="0.25">
      <c r="A90" s="398">
        <f t="shared" ref="A90" si="15">A86+1</f>
        <v>19</v>
      </c>
      <c r="B90" s="22" t="s">
        <v>12</v>
      </c>
      <c r="C90" s="22" t="s">
        <v>11</v>
      </c>
      <c r="D90" s="22" t="s">
        <v>10</v>
      </c>
      <c r="E90" s="401" t="s">
        <v>9</v>
      </c>
      <c r="F90" s="401"/>
      <c r="G90" s="401" t="s">
        <v>8</v>
      </c>
      <c r="H90" s="402"/>
      <c r="I90" s="21"/>
      <c r="J90" s="20" t="s">
        <v>7</v>
      </c>
      <c r="K90" s="19"/>
      <c r="L90" s="19"/>
      <c r="M90" s="18"/>
      <c r="N90" s="2"/>
      <c r="V90" s="13"/>
    </row>
    <row r="91" spans="1:22" ht="13.5" thickBot="1" x14ac:dyDescent="0.25">
      <c r="A91" s="399"/>
      <c r="B91" s="16"/>
      <c r="C91" s="16"/>
      <c r="D91" s="17"/>
      <c r="E91" s="16"/>
      <c r="F91" s="16"/>
      <c r="G91" s="670"/>
      <c r="H91" s="671"/>
      <c r="I91" s="672"/>
      <c r="J91" s="15" t="s">
        <v>7</v>
      </c>
      <c r="K91" s="15"/>
      <c r="L91" s="15"/>
      <c r="M91" s="14"/>
      <c r="N91" s="2"/>
      <c r="V91" s="13"/>
    </row>
    <row r="92" spans="1:22" ht="23.25" thickBot="1" x14ac:dyDescent="0.25">
      <c r="A92" s="399"/>
      <c r="B92" s="12" t="s">
        <v>6</v>
      </c>
      <c r="C92" s="12" t="s">
        <v>5</v>
      </c>
      <c r="D92" s="12" t="s">
        <v>4</v>
      </c>
      <c r="E92" s="406" t="s">
        <v>3</v>
      </c>
      <c r="F92" s="406"/>
      <c r="G92" s="407"/>
      <c r="H92" s="408"/>
      <c r="I92" s="409"/>
      <c r="J92" s="11" t="s">
        <v>2</v>
      </c>
      <c r="K92" s="10"/>
      <c r="L92" s="10"/>
      <c r="M92" s="9"/>
      <c r="N92" s="2"/>
      <c r="V92" s="13"/>
    </row>
    <row r="93" spans="1:22" ht="13.5" thickBot="1" x14ac:dyDescent="0.25">
      <c r="A93" s="400"/>
      <c r="B93" s="25"/>
      <c r="C93" s="25"/>
      <c r="D93" s="8"/>
      <c r="E93" s="24" t="s">
        <v>1</v>
      </c>
      <c r="F93" s="23"/>
      <c r="G93" s="673"/>
      <c r="H93" s="674"/>
      <c r="I93" s="675"/>
      <c r="J93" s="11" t="s">
        <v>0</v>
      </c>
      <c r="K93" s="10"/>
      <c r="L93" s="10"/>
      <c r="M93" s="9"/>
      <c r="N93" s="2"/>
      <c r="V93" s="13"/>
    </row>
    <row r="94" spans="1:22" ht="24" thickTop="1" thickBot="1" x14ac:dyDescent="0.25">
      <c r="A94" s="398">
        <f t="shared" ref="A94" si="16">A90+1</f>
        <v>20</v>
      </c>
      <c r="B94" s="22" t="s">
        <v>12</v>
      </c>
      <c r="C94" s="22" t="s">
        <v>11</v>
      </c>
      <c r="D94" s="22" t="s">
        <v>10</v>
      </c>
      <c r="E94" s="401" t="s">
        <v>9</v>
      </c>
      <c r="F94" s="401"/>
      <c r="G94" s="401" t="s">
        <v>8</v>
      </c>
      <c r="H94" s="402"/>
      <c r="I94" s="21"/>
      <c r="J94" s="20" t="s">
        <v>7</v>
      </c>
      <c r="K94" s="19"/>
      <c r="L94" s="19"/>
      <c r="M94" s="18"/>
      <c r="N94" s="2"/>
      <c r="V94" s="13"/>
    </row>
    <row r="95" spans="1:22" ht="13.5" thickBot="1" x14ac:dyDescent="0.25">
      <c r="A95" s="399"/>
      <c r="B95" s="16"/>
      <c r="C95" s="16"/>
      <c r="D95" s="17"/>
      <c r="E95" s="16"/>
      <c r="F95" s="16"/>
      <c r="G95" s="670"/>
      <c r="H95" s="671"/>
      <c r="I95" s="672"/>
      <c r="J95" s="15" t="s">
        <v>7</v>
      </c>
      <c r="K95" s="15"/>
      <c r="L95" s="15"/>
      <c r="M95" s="14"/>
      <c r="N95" s="2"/>
      <c r="V95" s="13"/>
    </row>
    <row r="96" spans="1:22" ht="23.25" thickBot="1" x14ac:dyDescent="0.25">
      <c r="A96" s="399"/>
      <c r="B96" s="12" t="s">
        <v>6</v>
      </c>
      <c r="C96" s="12" t="s">
        <v>5</v>
      </c>
      <c r="D96" s="12" t="s">
        <v>4</v>
      </c>
      <c r="E96" s="406" t="s">
        <v>3</v>
      </c>
      <c r="F96" s="406"/>
      <c r="G96" s="407"/>
      <c r="H96" s="408"/>
      <c r="I96" s="409"/>
      <c r="J96" s="11" t="s">
        <v>2</v>
      </c>
      <c r="K96" s="10"/>
      <c r="L96" s="10"/>
      <c r="M96" s="9"/>
      <c r="N96" s="2"/>
      <c r="V96" s="13"/>
    </row>
    <row r="97" spans="1:22" ht="13.5" thickBot="1" x14ac:dyDescent="0.25">
      <c r="A97" s="400"/>
      <c r="B97" s="25"/>
      <c r="C97" s="25"/>
      <c r="D97" s="8"/>
      <c r="E97" s="24" t="s">
        <v>1</v>
      </c>
      <c r="F97" s="23"/>
      <c r="G97" s="673"/>
      <c r="H97" s="674"/>
      <c r="I97" s="675"/>
      <c r="J97" s="11" t="s">
        <v>0</v>
      </c>
      <c r="K97" s="10"/>
      <c r="L97" s="10"/>
      <c r="M97" s="9"/>
      <c r="N97" s="2"/>
      <c r="V97" s="13"/>
    </row>
    <row r="98" spans="1:22" ht="24" thickTop="1" thickBot="1" x14ac:dyDescent="0.25">
      <c r="A98" s="398">
        <f t="shared" ref="A98" si="17">A94+1</f>
        <v>21</v>
      </c>
      <c r="B98" s="22" t="s">
        <v>12</v>
      </c>
      <c r="C98" s="22" t="s">
        <v>11</v>
      </c>
      <c r="D98" s="22" t="s">
        <v>10</v>
      </c>
      <c r="E98" s="401" t="s">
        <v>9</v>
      </c>
      <c r="F98" s="401"/>
      <c r="G98" s="401" t="s">
        <v>8</v>
      </c>
      <c r="H98" s="402"/>
      <c r="I98" s="21"/>
      <c r="J98" s="20" t="s">
        <v>7</v>
      </c>
      <c r="K98" s="19"/>
      <c r="L98" s="19"/>
      <c r="M98" s="18"/>
      <c r="N98" s="2"/>
      <c r="V98" s="13"/>
    </row>
    <row r="99" spans="1:22" ht="13.5" thickBot="1" x14ac:dyDescent="0.25">
      <c r="A99" s="399"/>
      <c r="B99" s="16"/>
      <c r="C99" s="16"/>
      <c r="D99" s="17"/>
      <c r="E99" s="16"/>
      <c r="F99" s="16"/>
      <c r="G99" s="670"/>
      <c r="H99" s="671"/>
      <c r="I99" s="672"/>
      <c r="J99" s="15" t="s">
        <v>7</v>
      </c>
      <c r="K99" s="15"/>
      <c r="L99" s="15"/>
      <c r="M99" s="14"/>
      <c r="N99" s="2"/>
      <c r="V99" s="13"/>
    </row>
    <row r="100" spans="1:22" ht="23.25" thickBot="1" x14ac:dyDescent="0.25">
      <c r="A100" s="399"/>
      <c r="B100" s="12" t="s">
        <v>6</v>
      </c>
      <c r="C100" s="12" t="s">
        <v>5</v>
      </c>
      <c r="D100" s="12" t="s">
        <v>4</v>
      </c>
      <c r="E100" s="406" t="s">
        <v>3</v>
      </c>
      <c r="F100" s="406"/>
      <c r="G100" s="407"/>
      <c r="H100" s="408"/>
      <c r="I100" s="409"/>
      <c r="J100" s="11" t="s">
        <v>2</v>
      </c>
      <c r="K100" s="10"/>
      <c r="L100" s="10"/>
      <c r="M100" s="9"/>
      <c r="N100" s="2"/>
      <c r="V100" s="13"/>
    </row>
    <row r="101" spans="1:22" ht="13.5" thickBot="1" x14ac:dyDescent="0.25">
      <c r="A101" s="400"/>
      <c r="B101" s="25"/>
      <c r="C101" s="25"/>
      <c r="D101" s="8"/>
      <c r="E101" s="24" t="s">
        <v>1</v>
      </c>
      <c r="F101" s="23"/>
      <c r="G101" s="673"/>
      <c r="H101" s="674"/>
      <c r="I101" s="675"/>
      <c r="J101" s="11" t="s">
        <v>0</v>
      </c>
      <c r="K101" s="10"/>
      <c r="L101" s="10"/>
      <c r="M101" s="9"/>
      <c r="N101" s="2"/>
      <c r="V101" s="13"/>
    </row>
    <row r="102" spans="1:22" ht="24" thickTop="1" thickBot="1" x14ac:dyDescent="0.25">
      <c r="A102" s="398">
        <f t="shared" ref="A102" si="18">A98+1</f>
        <v>22</v>
      </c>
      <c r="B102" s="22" t="s">
        <v>12</v>
      </c>
      <c r="C102" s="22" t="s">
        <v>11</v>
      </c>
      <c r="D102" s="22" t="s">
        <v>10</v>
      </c>
      <c r="E102" s="401" t="s">
        <v>9</v>
      </c>
      <c r="F102" s="401"/>
      <c r="G102" s="401" t="s">
        <v>8</v>
      </c>
      <c r="H102" s="402"/>
      <c r="I102" s="21"/>
      <c r="J102" s="20" t="s">
        <v>7</v>
      </c>
      <c r="K102" s="19"/>
      <c r="L102" s="19"/>
      <c r="M102" s="18"/>
      <c r="N102" s="2"/>
      <c r="V102" s="13"/>
    </row>
    <row r="103" spans="1:22" ht="13.5" thickBot="1" x14ac:dyDescent="0.25">
      <c r="A103" s="399"/>
      <c r="B103" s="16"/>
      <c r="C103" s="16"/>
      <c r="D103" s="17"/>
      <c r="E103" s="16"/>
      <c r="F103" s="16"/>
      <c r="G103" s="670"/>
      <c r="H103" s="671"/>
      <c r="I103" s="672"/>
      <c r="J103" s="15" t="s">
        <v>7</v>
      </c>
      <c r="K103" s="15"/>
      <c r="L103" s="15"/>
      <c r="M103" s="14"/>
      <c r="N103" s="2"/>
      <c r="V103" s="13"/>
    </row>
    <row r="104" spans="1:22" ht="23.25" thickBot="1" x14ac:dyDescent="0.25">
      <c r="A104" s="399"/>
      <c r="B104" s="12" t="s">
        <v>6</v>
      </c>
      <c r="C104" s="12" t="s">
        <v>5</v>
      </c>
      <c r="D104" s="12" t="s">
        <v>4</v>
      </c>
      <c r="E104" s="406" t="s">
        <v>3</v>
      </c>
      <c r="F104" s="406"/>
      <c r="G104" s="407"/>
      <c r="H104" s="408"/>
      <c r="I104" s="409"/>
      <c r="J104" s="11" t="s">
        <v>2</v>
      </c>
      <c r="K104" s="10"/>
      <c r="L104" s="10"/>
      <c r="M104" s="9"/>
      <c r="N104" s="2"/>
      <c r="V104" s="13"/>
    </row>
    <row r="105" spans="1:22" ht="13.5" thickBot="1" x14ac:dyDescent="0.25">
      <c r="A105" s="400"/>
      <c r="B105" s="25"/>
      <c r="C105" s="25"/>
      <c r="D105" s="8"/>
      <c r="E105" s="24" t="s">
        <v>1</v>
      </c>
      <c r="F105" s="23"/>
      <c r="G105" s="673"/>
      <c r="H105" s="674"/>
      <c r="I105" s="675"/>
      <c r="J105" s="11" t="s">
        <v>0</v>
      </c>
      <c r="K105" s="10"/>
      <c r="L105" s="10"/>
      <c r="M105" s="9"/>
      <c r="N105" s="2"/>
      <c r="V105" s="13"/>
    </row>
    <row r="106" spans="1:22" ht="24" thickTop="1" thickBot="1" x14ac:dyDescent="0.25">
      <c r="A106" s="398">
        <f t="shared" ref="A106" si="19">A102+1</f>
        <v>23</v>
      </c>
      <c r="B106" s="22" t="s">
        <v>12</v>
      </c>
      <c r="C106" s="22" t="s">
        <v>11</v>
      </c>
      <c r="D106" s="22" t="s">
        <v>10</v>
      </c>
      <c r="E106" s="401" t="s">
        <v>9</v>
      </c>
      <c r="F106" s="401"/>
      <c r="G106" s="401" t="s">
        <v>8</v>
      </c>
      <c r="H106" s="402"/>
      <c r="I106" s="21"/>
      <c r="J106" s="20" t="s">
        <v>7</v>
      </c>
      <c r="K106" s="19"/>
      <c r="L106" s="19"/>
      <c r="M106" s="18"/>
      <c r="N106" s="2"/>
      <c r="V106" s="13"/>
    </row>
    <row r="107" spans="1:22" ht="13.5" thickBot="1" x14ac:dyDescent="0.25">
      <c r="A107" s="399"/>
      <c r="B107" s="16"/>
      <c r="C107" s="16"/>
      <c r="D107" s="17"/>
      <c r="E107" s="16"/>
      <c r="F107" s="16"/>
      <c r="G107" s="670"/>
      <c r="H107" s="671"/>
      <c r="I107" s="672"/>
      <c r="J107" s="15" t="s">
        <v>7</v>
      </c>
      <c r="K107" s="15"/>
      <c r="L107" s="15"/>
      <c r="M107" s="14"/>
      <c r="N107" s="2"/>
      <c r="V107" s="13"/>
    </row>
    <row r="108" spans="1:22" ht="23.25" thickBot="1" x14ac:dyDescent="0.25">
      <c r="A108" s="399"/>
      <c r="B108" s="12" t="s">
        <v>6</v>
      </c>
      <c r="C108" s="12" t="s">
        <v>5</v>
      </c>
      <c r="D108" s="12" t="s">
        <v>4</v>
      </c>
      <c r="E108" s="406" t="s">
        <v>3</v>
      </c>
      <c r="F108" s="406"/>
      <c r="G108" s="407"/>
      <c r="H108" s="408"/>
      <c r="I108" s="409"/>
      <c r="J108" s="11" t="s">
        <v>2</v>
      </c>
      <c r="K108" s="10"/>
      <c r="L108" s="10"/>
      <c r="M108" s="9"/>
      <c r="N108" s="2"/>
      <c r="V108" s="13"/>
    </row>
    <row r="109" spans="1:22" ht="13.5" thickBot="1" x14ac:dyDescent="0.25">
      <c r="A109" s="400"/>
      <c r="B109" s="25"/>
      <c r="C109" s="25"/>
      <c r="D109" s="8"/>
      <c r="E109" s="24" t="s">
        <v>1</v>
      </c>
      <c r="F109" s="23"/>
      <c r="G109" s="673"/>
      <c r="H109" s="674"/>
      <c r="I109" s="675"/>
      <c r="J109" s="11" t="s">
        <v>0</v>
      </c>
      <c r="K109" s="10"/>
      <c r="L109" s="10"/>
      <c r="M109" s="9"/>
      <c r="N109" s="2"/>
      <c r="V109" s="13"/>
    </row>
    <row r="110" spans="1:22" ht="24" thickTop="1" thickBot="1" x14ac:dyDescent="0.25">
      <c r="A110" s="398">
        <f t="shared" ref="A110" si="20">A106+1</f>
        <v>24</v>
      </c>
      <c r="B110" s="22" t="s">
        <v>12</v>
      </c>
      <c r="C110" s="22" t="s">
        <v>11</v>
      </c>
      <c r="D110" s="22" t="s">
        <v>10</v>
      </c>
      <c r="E110" s="401" t="s">
        <v>9</v>
      </c>
      <c r="F110" s="401"/>
      <c r="G110" s="401" t="s">
        <v>8</v>
      </c>
      <c r="H110" s="402"/>
      <c r="I110" s="21"/>
      <c r="J110" s="20" t="s">
        <v>7</v>
      </c>
      <c r="K110" s="19"/>
      <c r="L110" s="19"/>
      <c r="M110" s="18"/>
      <c r="N110" s="2"/>
      <c r="V110" s="13"/>
    </row>
    <row r="111" spans="1:22" ht="13.5" thickBot="1" x14ac:dyDescent="0.25">
      <c r="A111" s="399"/>
      <c r="B111" s="16"/>
      <c r="C111" s="16"/>
      <c r="D111" s="17"/>
      <c r="E111" s="16"/>
      <c r="F111" s="16"/>
      <c r="G111" s="670"/>
      <c r="H111" s="671"/>
      <c r="I111" s="672"/>
      <c r="J111" s="15" t="s">
        <v>7</v>
      </c>
      <c r="K111" s="15"/>
      <c r="L111" s="15"/>
      <c r="M111" s="14"/>
      <c r="N111" s="2"/>
      <c r="V111" s="13"/>
    </row>
    <row r="112" spans="1:22" ht="23.25" thickBot="1" x14ac:dyDescent="0.25">
      <c r="A112" s="399"/>
      <c r="B112" s="12" t="s">
        <v>6</v>
      </c>
      <c r="C112" s="12" t="s">
        <v>5</v>
      </c>
      <c r="D112" s="12" t="s">
        <v>4</v>
      </c>
      <c r="E112" s="406" t="s">
        <v>3</v>
      </c>
      <c r="F112" s="406"/>
      <c r="G112" s="407"/>
      <c r="H112" s="408"/>
      <c r="I112" s="409"/>
      <c r="J112" s="11" t="s">
        <v>2</v>
      </c>
      <c r="K112" s="10"/>
      <c r="L112" s="10"/>
      <c r="M112" s="9"/>
      <c r="N112" s="2"/>
      <c r="V112" s="13"/>
    </row>
    <row r="113" spans="1:22" ht="13.5" thickBot="1" x14ac:dyDescent="0.25">
      <c r="A113" s="400"/>
      <c r="B113" s="25"/>
      <c r="C113" s="25"/>
      <c r="D113" s="8"/>
      <c r="E113" s="24" t="s">
        <v>1</v>
      </c>
      <c r="F113" s="23"/>
      <c r="G113" s="673"/>
      <c r="H113" s="674"/>
      <c r="I113" s="675"/>
      <c r="J113" s="11" t="s">
        <v>0</v>
      </c>
      <c r="K113" s="10"/>
      <c r="L113" s="10"/>
      <c r="M113" s="9"/>
      <c r="N113" s="2"/>
      <c r="V113" s="13"/>
    </row>
    <row r="114" spans="1:22" ht="24" thickTop="1" thickBot="1" x14ac:dyDescent="0.25">
      <c r="A114" s="398">
        <f t="shared" ref="A114" si="21">A110+1</f>
        <v>25</v>
      </c>
      <c r="B114" s="22" t="s">
        <v>12</v>
      </c>
      <c r="C114" s="22" t="s">
        <v>11</v>
      </c>
      <c r="D114" s="22" t="s">
        <v>10</v>
      </c>
      <c r="E114" s="401" t="s">
        <v>9</v>
      </c>
      <c r="F114" s="401"/>
      <c r="G114" s="401" t="s">
        <v>8</v>
      </c>
      <c r="H114" s="402"/>
      <c r="I114" s="21"/>
      <c r="J114" s="20" t="s">
        <v>7</v>
      </c>
      <c r="K114" s="19"/>
      <c r="L114" s="19"/>
      <c r="M114" s="18"/>
      <c r="N114" s="2"/>
      <c r="V114" s="13"/>
    </row>
    <row r="115" spans="1:22" ht="13.5" thickBot="1" x14ac:dyDescent="0.25">
      <c r="A115" s="399"/>
      <c r="B115" s="16"/>
      <c r="C115" s="16"/>
      <c r="D115" s="17"/>
      <c r="E115" s="16"/>
      <c r="F115" s="16"/>
      <c r="G115" s="670"/>
      <c r="H115" s="671"/>
      <c r="I115" s="672"/>
      <c r="J115" s="15" t="s">
        <v>7</v>
      </c>
      <c r="K115" s="15"/>
      <c r="L115" s="15"/>
      <c r="M115" s="14"/>
      <c r="N115" s="2"/>
      <c r="V115" s="13"/>
    </row>
    <row r="116" spans="1:22" ht="23.25" thickBot="1" x14ac:dyDescent="0.25">
      <c r="A116" s="399"/>
      <c r="B116" s="12" t="s">
        <v>6</v>
      </c>
      <c r="C116" s="12" t="s">
        <v>5</v>
      </c>
      <c r="D116" s="12" t="s">
        <v>4</v>
      </c>
      <c r="E116" s="406" t="s">
        <v>3</v>
      </c>
      <c r="F116" s="406"/>
      <c r="G116" s="407"/>
      <c r="H116" s="408"/>
      <c r="I116" s="409"/>
      <c r="J116" s="11" t="s">
        <v>2</v>
      </c>
      <c r="K116" s="10"/>
      <c r="L116" s="10"/>
      <c r="M116" s="9"/>
      <c r="N116" s="2"/>
      <c r="V116" s="13"/>
    </row>
    <row r="117" spans="1:22" ht="13.5" thickBot="1" x14ac:dyDescent="0.25">
      <c r="A117" s="400"/>
      <c r="B117" s="25"/>
      <c r="C117" s="25"/>
      <c r="D117" s="8"/>
      <c r="E117" s="24" t="s">
        <v>1</v>
      </c>
      <c r="F117" s="23"/>
      <c r="G117" s="673"/>
      <c r="H117" s="674"/>
      <c r="I117" s="675"/>
      <c r="J117" s="11" t="s">
        <v>0</v>
      </c>
      <c r="K117" s="10"/>
      <c r="L117" s="10"/>
      <c r="M117" s="9"/>
      <c r="N117" s="2"/>
      <c r="V117" s="13"/>
    </row>
    <row r="118" spans="1:22" ht="24" thickTop="1" thickBot="1" x14ac:dyDescent="0.25">
      <c r="A118" s="398">
        <f t="shared" ref="A118" si="22">A114+1</f>
        <v>26</v>
      </c>
      <c r="B118" s="22" t="s">
        <v>12</v>
      </c>
      <c r="C118" s="22" t="s">
        <v>11</v>
      </c>
      <c r="D118" s="22" t="s">
        <v>10</v>
      </c>
      <c r="E118" s="401" t="s">
        <v>9</v>
      </c>
      <c r="F118" s="401"/>
      <c r="G118" s="401" t="s">
        <v>8</v>
      </c>
      <c r="H118" s="402"/>
      <c r="I118" s="21"/>
      <c r="J118" s="20" t="s">
        <v>7</v>
      </c>
      <c r="K118" s="19"/>
      <c r="L118" s="19"/>
      <c r="M118" s="18"/>
      <c r="N118" s="2"/>
      <c r="V118" s="13"/>
    </row>
    <row r="119" spans="1:22" ht="13.5" thickBot="1" x14ac:dyDescent="0.25">
      <c r="A119" s="399"/>
      <c r="B119" s="16"/>
      <c r="C119" s="16"/>
      <c r="D119" s="17"/>
      <c r="E119" s="16"/>
      <c r="F119" s="16"/>
      <c r="G119" s="670"/>
      <c r="H119" s="671"/>
      <c r="I119" s="672"/>
      <c r="J119" s="15" t="s">
        <v>7</v>
      </c>
      <c r="K119" s="15"/>
      <c r="L119" s="15"/>
      <c r="M119" s="14"/>
      <c r="N119" s="2"/>
      <c r="V119" s="13"/>
    </row>
    <row r="120" spans="1:22" ht="23.25" thickBot="1" x14ac:dyDescent="0.25">
      <c r="A120" s="399"/>
      <c r="B120" s="12" t="s">
        <v>6</v>
      </c>
      <c r="C120" s="12" t="s">
        <v>5</v>
      </c>
      <c r="D120" s="12" t="s">
        <v>4</v>
      </c>
      <c r="E120" s="406" t="s">
        <v>3</v>
      </c>
      <c r="F120" s="406"/>
      <c r="G120" s="407"/>
      <c r="H120" s="408"/>
      <c r="I120" s="409"/>
      <c r="J120" s="11" t="s">
        <v>2</v>
      </c>
      <c r="K120" s="10"/>
      <c r="L120" s="10"/>
      <c r="M120" s="9"/>
      <c r="N120" s="2"/>
      <c r="V120" s="13"/>
    </row>
    <row r="121" spans="1:22" ht="13.5" thickBot="1" x14ac:dyDescent="0.25">
      <c r="A121" s="400"/>
      <c r="B121" s="25"/>
      <c r="C121" s="25"/>
      <c r="D121" s="8"/>
      <c r="E121" s="24" t="s">
        <v>1</v>
      </c>
      <c r="F121" s="23"/>
      <c r="G121" s="673"/>
      <c r="H121" s="674"/>
      <c r="I121" s="675"/>
      <c r="J121" s="11" t="s">
        <v>0</v>
      </c>
      <c r="K121" s="10"/>
      <c r="L121" s="10"/>
      <c r="M121" s="9"/>
      <c r="N121" s="2"/>
      <c r="V121" s="13"/>
    </row>
    <row r="122" spans="1:22" ht="24" thickTop="1" thickBot="1" x14ac:dyDescent="0.25">
      <c r="A122" s="398">
        <f t="shared" ref="A122" si="23">A118+1</f>
        <v>27</v>
      </c>
      <c r="B122" s="22" t="s">
        <v>12</v>
      </c>
      <c r="C122" s="22" t="s">
        <v>11</v>
      </c>
      <c r="D122" s="22" t="s">
        <v>10</v>
      </c>
      <c r="E122" s="401" t="s">
        <v>9</v>
      </c>
      <c r="F122" s="401"/>
      <c r="G122" s="401" t="s">
        <v>8</v>
      </c>
      <c r="H122" s="402"/>
      <c r="I122" s="21"/>
      <c r="J122" s="20" t="s">
        <v>7</v>
      </c>
      <c r="K122" s="19"/>
      <c r="L122" s="19"/>
      <c r="M122" s="18"/>
      <c r="N122" s="2"/>
      <c r="V122" s="13"/>
    </row>
    <row r="123" spans="1:22" ht="13.5" thickBot="1" x14ac:dyDescent="0.25">
      <c r="A123" s="399"/>
      <c r="B123" s="16"/>
      <c r="C123" s="16"/>
      <c r="D123" s="17"/>
      <c r="E123" s="16"/>
      <c r="F123" s="16"/>
      <c r="G123" s="670"/>
      <c r="H123" s="671"/>
      <c r="I123" s="672"/>
      <c r="J123" s="15" t="s">
        <v>7</v>
      </c>
      <c r="K123" s="15"/>
      <c r="L123" s="15"/>
      <c r="M123" s="14"/>
      <c r="N123" s="2"/>
      <c r="V123" s="13"/>
    </row>
    <row r="124" spans="1:22" ht="23.25" thickBot="1" x14ac:dyDescent="0.25">
      <c r="A124" s="399"/>
      <c r="B124" s="12" t="s">
        <v>6</v>
      </c>
      <c r="C124" s="12" t="s">
        <v>5</v>
      </c>
      <c r="D124" s="12" t="s">
        <v>4</v>
      </c>
      <c r="E124" s="406" t="s">
        <v>3</v>
      </c>
      <c r="F124" s="406"/>
      <c r="G124" s="407"/>
      <c r="H124" s="408"/>
      <c r="I124" s="409"/>
      <c r="J124" s="11" t="s">
        <v>2</v>
      </c>
      <c r="K124" s="10"/>
      <c r="L124" s="10"/>
      <c r="M124" s="9"/>
      <c r="N124" s="2"/>
      <c r="V124" s="13"/>
    </row>
    <row r="125" spans="1:22" ht="13.5" thickBot="1" x14ac:dyDescent="0.25">
      <c r="A125" s="400"/>
      <c r="B125" s="25"/>
      <c r="C125" s="25"/>
      <c r="D125" s="8"/>
      <c r="E125" s="24" t="s">
        <v>1</v>
      </c>
      <c r="F125" s="23"/>
      <c r="G125" s="673"/>
      <c r="H125" s="674"/>
      <c r="I125" s="675"/>
      <c r="J125" s="11" t="s">
        <v>0</v>
      </c>
      <c r="K125" s="10"/>
      <c r="L125" s="10"/>
      <c r="M125" s="9"/>
      <c r="N125" s="2"/>
      <c r="V125" s="13"/>
    </row>
    <row r="126" spans="1:22" ht="24" thickTop="1" thickBot="1" x14ac:dyDescent="0.25">
      <c r="A126" s="398">
        <f t="shared" ref="A126" si="24">A122+1</f>
        <v>28</v>
      </c>
      <c r="B126" s="22" t="s">
        <v>12</v>
      </c>
      <c r="C126" s="22" t="s">
        <v>11</v>
      </c>
      <c r="D126" s="22" t="s">
        <v>10</v>
      </c>
      <c r="E126" s="401" t="s">
        <v>9</v>
      </c>
      <c r="F126" s="401"/>
      <c r="G126" s="401" t="s">
        <v>8</v>
      </c>
      <c r="H126" s="402"/>
      <c r="I126" s="21"/>
      <c r="J126" s="20" t="s">
        <v>7</v>
      </c>
      <c r="K126" s="19"/>
      <c r="L126" s="19"/>
      <c r="M126" s="18"/>
      <c r="N126" s="2"/>
      <c r="V126" s="13"/>
    </row>
    <row r="127" spans="1:22" ht="13.5" thickBot="1" x14ac:dyDescent="0.25">
      <c r="A127" s="399"/>
      <c r="B127" s="16"/>
      <c r="C127" s="16"/>
      <c r="D127" s="17"/>
      <c r="E127" s="16"/>
      <c r="F127" s="16"/>
      <c r="G127" s="670"/>
      <c r="H127" s="671"/>
      <c r="I127" s="672"/>
      <c r="J127" s="15" t="s">
        <v>7</v>
      </c>
      <c r="K127" s="15"/>
      <c r="L127" s="15"/>
      <c r="M127" s="14"/>
      <c r="N127" s="2"/>
      <c r="V127" s="13"/>
    </row>
    <row r="128" spans="1:22" ht="23.25" thickBot="1" x14ac:dyDescent="0.25">
      <c r="A128" s="399"/>
      <c r="B128" s="12" t="s">
        <v>6</v>
      </c>
      <c r="C128" s="12" t="s">
        <v>5</v>
      </c>
      <c r="D128" s="12" t="s">
        <v>4</v>
      </c>
      <c r="E128" s="406" t="s">
        <v>3</v>
      </c>
      <c r="F128" s="406"/>
      <c r="G128" s="407"/>
      <c r="H128" s="408"/>
      <c r="I128" s="409"/>
      <c r="J128" s="11" t="s">
        <v>2</v>
      </c>
      <c r="K128" s="10"/>
      <c r="L128" s="10"/>
      <c r="M128" s="9"/>
      <c r="N128" s="2"/>
      <c r="V128" s="13"/>
    </row>
    <row r="129" spans="1:22" ht="13.5" thickBot="1" x14ac:dyDescent="0.25">
      <c r="A129" s="400"/>
      <c r="B129" s="25"/>
      <c r="C129" s="25"/>
      <c r="D129" s="8"/>
      <c r="E129" s="24" t="s">
        <v>1</v>
      </c>
      <c r="F129" s="23"/>
      <c r="G129" s="673"/>
      <c r="H129" s="674"/>
      <c r="I129" s="675"/>
      <c r="J129" s="11" t="s">
        <v>0</v>
      </c>
      <c r="K129" s="10"/>
      <c r="L129" s="10"/>
      <c r="M129" s="9"/>
      <c r="N129" s="2"/>
      <c r="V129" s="13"/>
    </row>
    <row r="130" spans="1:22" ht="24" thickTop="1" thickBot="1" x14ac:dyDescent="0.25">
      <c r="A130" s="398">
        <f t="shared" ref="A130" si="25">A126+1</f>
        <v>29</v>
      </c>
      <c r="B130" s="22" t="s">
        <v>12</v>
      </c>
      <c r="C130" s="22" t="s">
        <v>11</v>
      </c>
      <c r="D130" s="22" t="s">
        <v>10</v>
      </c>
      <c r="E130" s="401" t="s">
        <v>9</v>
      </c>
      <c r="F130" s="401"/>
      <c r="G130" s="401" t="s">
        <v>8</v>
      </c>
      <c r="H130" s="402"/>
      <c r="I130" s="21"/>
      <c r="J130" s="20" t="s">
        <v>7</v>
      </c>
      <c r="K130" s="19"/>
      <c r="L130" s="19"/>
      <c r="M130" s="18"/>
      <c r="N130" s="2"/>
      <c r="V130" s="13"/>
    </row>
    <row r="131" spans="1:22" ht="13.5" thickBot="1" x14ac:dyDescent="0.25">
      <c r="A131" s="399"/>
      <c r="B131" s="16"/>
      <c r="C131" s="16"/>
      <c r="D131" s="17"/>
      <c r="E131" s="16"/>
      <c r="F131" s="16"/>
      <c r="G131" s="670"/>
      <c r="H131" s="671"/>
      <c r="I131" s="672"/>
      <c r="J131" s="15" t="s">
        <v>7</v>
      </c>
      <c r="K131" s="15"/>
      <c r="L131" s="15"/>
      <c r="M131" s="14"/>
      <c r="N131" s="2"/>
      <c r="V131" s="13"/>
    </row>
    <row r="132" spans="1:22" ht="23.25" thickBot="1" x14ac:dyDescent="0.25">
      <c r="A132" s="399"/>
      <c r="B132" s="12" t="s">
        <v>6</v>
      </c>
      <c r="C132" s="12" t="s">
        <v>5</v>
      </c>
      <c r="D132" s="12" t="s">
        <v>4</v>
      </c>
      <c r="E132" s="406" t="s">
        <v>3</v>
      </c>
      <c r="F132" s="406"/>
      <c r="G132" s="407"/>
      <c r="H132" s="408"/>
      <c r="I132" s="409"/>
      <c r="J132" s="11" t="s">
        <v>2</v>
      </c>
      <c r="K132" s="10"/>
      <c r="L132" s="10"/>
      <c r="M132" s="9"/>
      <c r="N132" s="2"/>
      <c r="V132" s="13"/>
    </row>
    <row r="133" spans="1:22" ht="13.5" thickBot="1" x14ac:dyDescent="0.25">
      <c r="A133" s="400"/>
      <c r="B133" s="25"/>
      <c r="C133" s="25"/>
      <c r="D133" s="8"/>
      <c r="E133" s="24" t="s">
        <v>1</v>
      </c>
      <c r="F133" s="23"/>
      <c r="G133" s="673"/>
      <c r="H133" s="674"/>
      <c r="I133" s="675"/>
      <c r="J133" s="11" t="s">
        <v>0</v>
      </c>
      <c r="K133" s="10"/>
      <c r="L133" s="10"/>
      <c r="M133" s="9"/>
      <c r="N133" s="2"/>
      <c r="V133" s="13"/>
    </row>
    <row r="134" spans="1:22" ht="24" thickTop="1" thickBot="1" x14ac:dyDescent="0.25">
      <c r="A134" s="398">
        <f t="shared" ref="A134" si="26">A130+1</f>
        <v>30</v>
      </c>
      <c r="B134" s="22" t="s">
        <v>12</v>
      </c>
      <c r="C134" s="22" t="s">
        <v>11</v>
      </c>
      <c r="D134" s="22" t="s">
        <v>10</v>
      </c>
      <c r="E134" s="401" t="s">
        <v>9</v>
      </c>
      <c r="F134" s="401"/>
      <c r="G134" s="401" t="s">
        <v>8</v>
      </c>
      <c r="H134" s="402"/>
      <c r="I134" s="21"/>
      <c r="J134" s="20" t="s">
        <v>7</v>
      </c>
      <c r="K134" s="19"/>
      <c r="L134" s="19"/>
      <c r="M134" s="18"/>
      <c r="N134" s="2"/>
      <c r="V134" s="13"/>
    </row>
    <row r="135" spans="1:22" ht="13.5" thickBot="1" x14ac:dyDescent="0.25">
      <c r="A135" s="399"/>
      <c r="B135" s="16"/>
      <c r="C135" s="16"/>
      <c r="D135" s="17"/>
      <c r="E135" s="16"/>
      <c r="F135" s="16"/>
      <c r="G135" s="670"/>
      <c r="H135" s="671"/>
      <c r="I135" s="672"/>
      <c r="J135" s="15" t="s">
        <v>7</v>
      </c>
      <c r="K135" s="15"/>
      <c r="L135" s="15"/>
      <c r="M135" s="14"/>
      <c r="N135" s="2"/>
      <c r="V135" s="13"/>
    </row>
    <row r="136" spans="1:22" ht="23.25" thickBot="1" x14ac:dyDescent="0.25">
      <c r="A136" s="399"/>
      <c r="B136" s="12" t="s">
        <v>6</v>
      </c>
      <c r="C136" s="12" t="s">
        <v>5</v>
      </c>
      <c r="D136" s="12" t="s">
        <v>4</v>
      </c>
      <c r="E136" s="406" t="s">
        <v>3</v>
      </c>
      <c r="F136" s="406"/>
      <c r="G136" s="407"/>
      <c r="H136" s="408"/>
      <c r="I136" s="409"/>
      <c r="J136" s="11" t="s">
        <v>2</v>
      </c>
      <c r="K136" s="10"/>
      <c r="L136" s="10"/>
      <c r="M136" s="9"/>
      <c r="N136" s="2"/>
      <c r="V136" s="13"/>
    </row>
    <row r="137" spans="1:22" ht="13.5" thickBot="1" x14ac:dyDescent="0.25">
      <c r="A137" s="400"/>
      <c r="B137" s="25"/>
      <c r="C137" s="25"/>
      <c r="D137" s="8"/>
      <c r="E137" s="24" t="s">
        <v>1</v>
      </c>
      <c r="F137" s="23"/>
      <c r="G137" s="673"/>
      <c r="H137" s="674"/>
      <c r="I137" s="675"/>
      <c r="J137" s="11" t="s">
        <v>0</v>
      </c>
      <c r="K137" s="10"/>
      <c r="L137" s="10"/>
      <c r="M137" s="9"/>
      <c r="N137" s="2"/>
      <c r="V137" s="13"/>
    </row>
    <row r="138" spans="1:22" ht="24" thickTop="1" thickBot="1" x14ac:dyDescent="0.25">
      <c r="A138" s="398">
        <f t="shared" ref="A138" si="27">A134+1</f>
        <v>31</v>
      </c>
      <c r="B138" s="22" t="s">
        <v>12</v>
      </c>
      <c r="C138" s="22" t="s">
        <v>11</v>
      </c>
      <c r="D138" s="22" t="s">
        <v>10</v>
      </c>
      <c r="E138" s="401" t="s">
        <v>9</v>
      </c>
      <c r="F138" s="401"/>
      <c r="G138" s="401" t="s">
        <v>8</v>
      </c>
      <c r="H138" s="402"/>
      <c r="I138" s="21"/>
      <c r="J138" s="20" t="s">
        <v>7</v>
      </c>
      <c r="K138" s="19"/>
      <c r="L138" s="19"/>
      <c r="M138" s="18"/>
      <c r="N138" s="2"/>
      <c r="V138" s="13"/>
    </row>
    <row r="139" spans="1:22" ht="13.5" thickBot="1" x14ac:dyDescent="0.25">
      <c r="A139" s="399"/>
      <c r="B139" s="16"/>
      <c r="C139" s="16"/>
      <c r="D139" s="17"/>
      <c r="E139" s="16"/>
      <c r="F139" s="16"/>
      <c r="G139" s="670"/>
      <c r="H139" s="671"/>
      <c r="I139" s="672"/>
      <c r="J139" s="15" t="s">
        <v>7</v>
      </c>
      <c r="K139" s="15"/>
      <c r="L139" s="15"/>
      <c r="M139" s="14"/>
      <c r="N139" s="2"/>
      <c r="V139" s="13"/>
    </row>
    <row r="140" spans="1:22" ht="23.25" thickBot="1" x14ac:dyDescent="0.25">
      <c r="A140" s="399"/>
      <c r="B140" s="12" t="s">
        <v>6</v>
      </c>
      <c r="C140" s="12" t="s">
        <v>5</v>
      </c>
      <c r="D140" s="12" t="s">
        <v>4</v>
      </c>
      <c r="E140" s="406" t="s">
        <v>3</v>
      </c>
      <c r="F140" s="406"/>
      <c r="G140" s="407"/>
      <c r="H140" s="408"/>
      <c r="I140" s="409"/>
      <c r="J140" s="11" t="s">
        <v>2</v>
      </c>
      <c r="K140" s="10"/>
      <c r="L140" s="10"/>
      <c r="M140" s="9"/>
      <c r="N140" s="2"/>
      <c r="V140" s="13"/>
    </row>
    <row r="141" spans="1:22" ht="13.5" thickBot="1" x14ac:dyDescent="0.25">
      <c r="A141" s="400"/>
      <c r="B141" s="25"/>
      <c r="C141" s="25"/>
      <c r="D141" s="8"/>
      <c r="E141" s="24" t="s">
        <v>1</v>
      </c>
      <c r="F141" s="23"/>
      <c r="G141" s="673"/>
      <c r="H141" s="674"/>
      <c r="I141" s="675"/>
      <c r="J141" s="11" t="s">
        <v>0</v>
      </c>
      <c r="K141" s="10"/>
      <c r="L141" s="10"/>
      <c r="M141" s="9"/>
      <c r="N141" s="2"/>
      <c r="V141" s="13"/>
    </row>
    <row r="142" spans="1:22" ht="24" thickTop="1" thickBot="1" x14ac:dyDescent="0.25">
      <c r="A142" s="398">
        <f t="shared" ref="A142" si="28">A138+1</f>
        <v>32</v>
      </c>
      <c r="B142" s="22" t="s">
        <v>12</v>
      </c>
      <c r="C142" s="22" t="s">
        <v>11</v>
      </c>
      <c r="D142" s="22" t="s">
        <v>10</v>
      </c>
      <c r="E142" s="401" t="s">
        <v>9</v>
      </c>
      <c r="F142" s="401"/>
      <c r="G142" s="401" t="s">
        <v>8</v>
      </c>
      <c r="H142" s="402"/>
      <c r="I142" s="21"/>
      <c r="J142" s="20" t="s">
        <v>7</v>
      </c>
      <c r="K142" s="19"/>
      <c r="L142" s="19"/>
      <c r="M142" s="18"/>
      <c r="N142" s="2"/>
      <c r="V142" s="13"/>
    </row>
    <row r="143" spans="1:22" ht="13.5" thickBot="1" x14ac:dyDescent="0.25">
      <c r="A143" s="399"/>
      <c r="B143" s="16"/>
      <c r="C143" s="16"/>
      <c r="D143" s="17"/>
      <c r="E143" s="16"/>
      <c r="F143" s="16"/>
      <c r="G143" s="670"/>
      <c r="H143" s="671"/>
      <c r="I143" s="672"/>
      <c r="J143" s="15" t="s">
        <v>7</v>
      </c>
      <c r="K143" s="15"/>
      <c r="L143" s="15"/>
      <c r="M143" s="14"/>
      <c r="N143" s="2"/>
      <c r="V143" s="13"/>
    </row>
    <row r="144" spans="1:22" ht="23.25" thickBot="1" x14ac:dyDescent="0.25">
      <c r="A144" s="399"/>
      <c r="B144" s="12" t="s">
        <v>6</v>
      </c>
      <c r="C144" s="12" t="s">
        <v>5</v>
      </c>
      <c r="D144" s="12" t="s">
        <v>4</v>
      </c>
      <c r="E144" s="406" t="s">
        <v>3</v>
      </c>
      <c r="F144" s="406"/>
      <c r="G144" s="407"/>
      <c r="H144" s="408"/>
      <c r="I144" s="409"/>
      <c r="J144" s="11" t="s">
        <v>2</v>
      </c>
      <c r="K144" s="10"/>
      <c r="L144" s="10"/>
      <c r="M144" s="9"/>
      <c r="N144" s="2"/>
      <c r="V144" s="13"/>
    </row>
    <row r="145" spans="1:22" ht="13.5" thickBot="1" x14ac:dyDescent="0.25">
      <c r="A145" s="400"/>
      <c r="B145" s="25"/>
      <c r="C145" s="25"/>
      <c r="D145" s="8"/>
      <c r="E145" s="24" t="s">
        <v>1</v>
      </c>
      <c r="F145" s="23"/>
      <c r="G145" s="673"/>
      <c r="H145" s="674"/>
      <c r="I145" s="675"/>
      <c r="J145" s="11" t="s">
        <v>0</v>
      </c>
      <c r="K145" s="10"/>
      <c r="L145" s="10"/>
      <c r="M145" s="9"/>
      <c r="N145" s="2"/>
      <c r="V145" s="13"/>
    </row>
    <row r="146" spans="1:22" ht="24" thickTop="1" thickBot="1" x14ac:dyDescent="0.25">
      <c r="A146" s="398">
        <f t="shared" ref="A146" si="29">A142+1</f>
        <v>33</v>
      </c>
      <c r="B146" s="22" t="s">
        <v>12</v>
      </c>
      <c r="C146" s="22" t="s">
        <v>11</v>
      </c>
      <c r="D146" s="22" t="s">
        <v>10</v>
      </c>
      <c r="E146" s="401" t="s">
        <v>9</v>
      </c>
      <c r="F146" s="401"/>
      <c r="G146" s="401" t="s">
        <v>8</v>
      </c>
      <c r="H146" s="402"/>
      <c r="I146" s="21"/>
      <c r="J146" s="20" t="s">
        <v>7</v>
      </c>
      <c r="K146" s="19"/>
      <c r="L146" s="19"/>
      <c r="M146" s="18"/>
      <c r="N146" s="2"/>
      <c r="V146" s="13"/>
    </row>
    <row r="147" spans="1:22" ht="13.5" thickBot="1" x14ac:dyDescent="0.25">
      <c r="A147" s="399"/>
      <c r="B147" s="16"/>
      <c r="C147" s="16"/>
      <c r="D147" s="17"/>
      <c r="E147" s="16"/>
      <c r="F147" s="16"/>
      <c r="G147" s="670"/>
      <c r="H147" s="671"/>
      <c r="I147" s="672"/>
      <c r="J147" s="15" t="s">
        <v>7</v>
      </c>
      <c r="K147" s="15"/>
      <c r="L147" s="15"/>
      <c r="M147" s="14"/>
      <c r="N147" s="2"/>
      <c r="V147" s="13"/>
    </row>
    <row r="148" spans="1:22" ht="23.25" thickBot="1" x14ac:dyDescent="0.25">
      <c r="A148" s="399"/>
      <c r="B148" s="12" t="s">
        <v>6</v>
      </c>
      <c r="C148" s="12" t="s">
        <v>5</v>
      </c>
      <c r="D148" s="12" t="s">
        <v>4</v>
      </c>
      <c r="E148" s="406" t="s">
        <v>3</v>
      </c>
      <c r="F148" s="406"/>
      <c r="G148" s="407"/>
      <c r="H148" s="408"/>
      <c r="I148" s="409"/>
      <c r="J148" s="11" t="s">
        <v>2</v>
      </c>
      <c r="K148" s="10"/>
      <c r="L148" s="10"/>
      <c r="M148" s="9"/>
      <c r="N148" s="2"/>
      <c r="V148" s="13"/>
    </row>
    <row r="149" spans="1:22" ht="13.5" thickBot="1" x14ac:dyDescent="0.25">
      <c r="A149" s="400"/>
      <c r="B149" s="25"/>
      <c r="C149" s="25"/>
      <c r="D149" s="8"/>
      <c r="E149" s="24" t="s">
        <v>1</v>
      </c>
      <c r="F149" s="23"/>
      <c r="G149" s="673"/>
      <c r="H149" s="674"/>
      <c r="I149" s="675"/>
      <c r="J149" s="11" t="s">
        <v>0</v>
      </c>
      <c r="K149" s="10"/>
      <c r="L149" s="10"/>
      <c r="M149" s="9"/>
      <c r="N149" s="2"/>
      <c r="V149" s="13"/>
    </row>
    <row r="150" spans="1:22" ht="24" thickTop="1" thickBot="1" x14ac:dyDescent="0.25">
      <c r="A150" s="398">
        <f t="shared" ref="A150" si="30">A146+1</f>
        <v>34</v>
      </c>
      <c r="B150" s="22" t="s">
        <v>12</v>
      </c>
      <c r="C150" s="22" t="s">
        <v>11</v>
      </c>
      <c r="D150" s="22" t="s">
        <v>10</v>
      </c>
      <c r="E150" s="401" t="s">
        <v>9</v>
      </c>
      <c r="F150" s="401"/>
      <c r="G150" s="401" t="s">
        <v>8</v>
      </c>
      <c r="H150" s="402"/>
      <c r="I150" s="21"/>
      <c r="J150" s="20" t="s">
        <v>7</v>
      </c>
      <c r="K150" s="19"/>
      <c r="L150" s="19"/>
      <c r="M150" s="18"/>
      <c r="N150" s="2"/>
      <c r="V150" s="13"/>
    </row>
    <row r="151" spans="1:22" ht="13.5" thickBot="1" x14ac:dyDescent="0.25">
      <c r="A151" s="399"/>
      <c r="B151" s="16"/>
      <c r="C151" s="16"/>
      <c r="D151" s="17"/>
      <c r="E151" s="16"/>
      <c r="F151" s="16"/>
      <c r="G151" s="670"/>
      <c r="H151" s="671"/>
      <c r="I151" s="672"/>
      <c r="J151" s="15" t="s">
        <v>7</v>
      </c>
      <c r="K151" s="15"/>
      <c r="L151" s="15"/>
      <c r="M151" s="14"/>
      <c r="N151" s="2"/>
      <c r="V151" s="13"/>
    </row>
    <row r="152" spans="1:22" ht="23.25" thickBot="1" x14ac:dyDescent="0.25">
      <c r="A152" s="399"/>
      <c r="B152" s="12" t="s">
        <v>6</v>
      </c>
      <c r="C152" s="12" t="s">
        <v>5</v>
      </c>
      <c r="D152" s="12" t="s">
        <v>4</v>
      </c>
      <c r="E152" s="406" t="s">
        <v>3</v>
      </c>
      <c r="F152" s="406"/>
      <c r="G152" s="407"/>
      <c r="H152" s="408"/>
      <c r="I152" s="409"/>
      <c r="J152" s="11" t="s">
        <v>2</v>
      </c>
      <c r="K152" s="10"/>
      <c r="L152" s="10"/>
      <c r="M152" s="9"/>
      <c r="N152" s="2"/>
      <c r="V152" s="13"/>
    </row>
    <row r="153" spans="1:22" ht="13.5" thickBot="1" x14ac:dyDescent="0.25">
      <c r="A153" s="400"/>
      <c r="B153" s="25"/>
      <c r="C153" s="25"/>
      <c r="D153" s="8"/>
      <c r="E153" s="24" t="s">
        <v>1</v>
      </c>
      <c r="F153" s="23"/>
      <c r="G153" s="673"/>
      <c r="H153" s="674"/>
      <c r="I153" s="675"/>
      <c r="J153" s="11" t="s">
        <v>0</v>
      </c>
      <c r="K153" s="10"/>
      <c r="L153" s="10"/>
      <c r="M153" s="9"/>
      <c r="N153" s="2"/>
      <c r="V153" s="13"/>
    </row>
    <row r="154" spans="1:22" ht="24" thickTop="1" thickBot="1" x14ac:dyDescent="0.25">
      <c r="A154" s="398">
        <f t="shared" ref="A154" si="31">A150+1</f>
        <v>35</v>
      </c>
      <c r="B154" s="22" t="s">
        <v>12</v>
      </c>
      <c r="C154" s="22" t="s">
        <v>11</v>
      </c>
      <c r="D154" s="22" t="s">
        <v>10</v>
      </c>
      <c r="E154" s="401" t="s">
        <v>9</v>
      </c>
      <c r="F154" s="401"/>
      <c r="G154" s="401" t="s">
        <v>8</v>
      </c>
      <c r="H154" s="402"/>
      <c r="I154" s="21"/>
      <c r="J154" s="20" t="s">
        <v>7</v>
      </c>
      <c r="K154" s="19"/>
      <c r="L154" s="19"/>
      <c r="M154" s="18"/>
      <c r="N154" s="2"/>
      <c r="V154" s="13"/>
    </row>
    <row r="155" spans="1:22" ht="13.5" thickBot="1" x14ac:dyDescent="0.25">
      <c r="A155" s="399"/>
      <c r="B155" s="16"/>
      <c r="C155" s="16"/>
      <c r="D155" s="17"/>
      <c r="E155" s="16"/>
      <c r="F155" s="16"/>
      <c r="G155" s="670"/>
      <c r="H155" s="671"/>
      <c r="I155" s="672"/>
      <c r="J155" s="15" t="s">
        <v>7</v>
      </c>
      <c r="K155" s="15"/>
      <c r="L155" s="15"/>
      <c r="M155" s="14"/>
      <c r="N155" s="2"/>
      <c r="V155" s="13"/>
    </row>
    <row r="156" spans="1:22" ht="23.25" thickBot="1" x14ac:dyDescent="0.25">
      <c r="A156" s="399"/>
      <c r="B156" s="12" t="s">
        <v>6</v>
      </c>
      <c r="C156" s="12" t="s">
        <v>5</v>
      </c>
      <c r="D156" s="12" t="s">
        <v>4</v>
      </c>
      <c r="E156" s="406" t="s">
        <v>3</v>
      </c>
      <c r="F156" s="406"/>
      <c r="G156" s="407"/>
      <c r="H156" s="408"/>
      <c r="I156" s="409"/>
      <c r="J156" s="11" t="s">
        <v>2</v>
      </c>
      <c r="K156" s="10"/>
      <c r="L156" s="10"/>
      <c r="M156" s="9"/>
      <c r="N156" s="2"/>
      <c r="V156" s="13"/>
    </row>
    <row r="157" spans="1:22" ht="13.5" thickBot="1" x14ac:dyDescent="0.25">
      <c r="A157" s="400"/>
      <c r="B157" s="25"/>
      <c r="C157" s="25"/>
      <c r="D157" s="8"/>
      <c r="E157" s="24" t="s">
        <v>1</v>
      </c>
      <c r="F157" s="23"/>
      <c r="G157" s="673"/>
      <c r="H157" s="674"/>
      <c r="I157" s="675"/>
      <c r="J157" s="11" t="s">
        <v>0</v>
      </c>
      <c r="K157" s="10"/>
      <c r="L157" s="10"/>
      <c r="M157" s="9"/>
      <c r="N157" s="2"/>
      <c r="V157" s="13"/>
    </row>
    <row r="158" spans="1:22" ht="24" thickTop="1" thickBot="1" x14ac:dyDescent="0.25">
      <c r="A158" s="398">
        <f t="shared" ref="A158" si="32">A154+1</f>
        <v>36</v>
      </c>
      <c r="B158" s="22" t="s">
        <v>12</v>
      </c>
      <c r="C158" s="22" t="s">
        <v>11</v>
      </c>
      <c r="D158" s="22" t="s">
        <v>10</v>
      </c>
      <c r="E158" s="401" t="s">
        <v>9</v>
      </c>
      <c r="F158" s="401"/>
      <c r="G158" s="401" t="s">
        <v>8</v>
      </c>
      <c r="H158" s="402"/>
      <c r="I158" s="21"/>
      <c r="J158" s="20" t="s">
        <v>7</v>
      </c>
      <c r="K158" s="19"/>
      <c r="L158" s="19"/>
      <c r="M158" s="18"/>
      <c r="N158" s="2"/>
      <c r="V158" s="13"/>
    </row>
    <row r="159" spans="1:22" ht="13.5" thickBot="1" x14ac:dyDescent="0.25">
      <c r="A159" s="399"/>
      <c r="B159" s="16"/>
      <c r="C159" s="16"/>
      <c r="D159" s="17"/>
      <c r="E159" s="16"/>
      <c r="F159" s="16"/>
      <c r="G159" s="670"/>
      <c r="H159" s="671"/>
      <c r="I159" s="672"/>
      <c r="J159" s="15" t="s">
        <v>7</v>
      </c>
      <c r="K159" s="15"/>
      <c r="L159" s="15"/>
      <c r="M159" s="14"/>
      <c r="N159" s="2"/>
      <c r="V159" s="13"/>
    </row>
    <row r="160" spans="1:22" ht="23.25" thickBot="1" x14ac:dyDescent="0.25">
      <c r="A160" s="399"/>
      <c r="B160" s="12" t="s">
        <v>6</v>
      </c>
      <c r="C160" s="12" t="s">
        <v>5</v>
      </c>
      <c r="D160" s="12" t="s">
        <v>4</v>
      </c>
      <c r="E160" s="406" t="s">
        <v>3</v>
      </c>
      <c r="F160" s="406"/>
      <c r="G160" s="407"/>
      <c r="H160" s="408"/>
      <c r="I160" s="409"/>
      <c r="J160" s="11" t="s">
        <v>2</v>
      </c>
      <c r="K160" s="10"/>
      <c r="L160" s="10"/>
      <c r="M160" s="9"/>
      <c r="N160" s="2"/>
      <c r="V160" s="13"/>
    </row>
    <row r="161" spans="1:22" ht="13.5" thickBot="1" x14ac:dyDescent="0.25">
      <c r="A161" s="400"/>
      <c r="B161" s="25"/>
      <c r="C161" s="25"/>
      <c r="D161" s="8"/>
      <c r="E161" s="24" t="s">
        <v>1</v>
      </c>
      <c r="F161" s="23"/>
      <c r="G161" s="673"/>
      <c r="H161" s="674"/>
      <c r="I161" s="675"/>
      <c r="J161" s="11" t="s">
        <v>0</v>
      </c>
      <c r="K161" s="10"/>
      <c r="L161" s="10"/>
      <c r="M161" s="9"/>
      <c r="N161" s="2"/>
      <c r="V161" s="13"/>
    </row>
    <row r="162" spans="1:22" ht="24" thickTop="1" thickBot="1" x14ac:dyDescent="0.25">
      <c r="A162" s="398">
        <f t="shared" ref="A162" si="33">A158+1</f>
        <v>37</v>
      </c>
      <c r="B162" s="22" t="s">
        <v>12</v>
      </c>
      <c r="C162" s="22" t="s">
        <v>11</v>
      </c>
      <c r="D162" s="22" t="s">
        <v>10</v>
      </c>
      <c r="E162" s="401" t="s">
        <v>9</v>
      </c>
      <c r="F162" s="401"/>
      <c r="G162" s="401" t="s">
        <v>8</v>
      </c>
      <c r="H162" s="402"/>
      <c r="I162" s="21"/>
      <c r="J162" s="20" t="s">
        <v>7</v>
      </c>
      <c r="K162" s="19"/>
      <c r="L162" s="19"/>
      <c r="M162" s="18"/>
      <c r="N162" s="2"/>
      <c r="V162" s="13"/>
    </row>
    <row r="163" spans="1:22" ht="13.5" thickBot="1" x14ac:dyDescent="0.25">
      <c r="A163" s="399"/>
      <c r="B163" s="16"/>
      <c r="C163" s="16"/>
      <c r="D163" s="17"/>
      <c r="E163" s="16"/>
      <c r="F163" s="16"/>
      <c r="G163" s="670"/>
      <c r="H163" s="671"/>
      <c r="I163" s="672"/>
      <c r="J163" s="15" t="s">
        <v>7</v>
      </c>
      <c r="K163" s="15"/>
      <c r="L163" s="15"/>
      <c r="M163" s="14"/>
      <c r="N163" s="2"/>
      <c r="V163" s="13"/>
    </row>
    <row r="164" spans="1:22" ht="23.25" thickBot="1" x14ac:dyDescent="0.25">
      <c r="A164" s="399"/>
      <c r="B164" s="12" t="s">
        <v>6</v>
      </c>
      <c r="C164" s="12" t="s">
        <v>5</v>
      </c>
      <c r="D164" s="12" t="s">
        <v>4</v>
      </c>
      <c r="E164" s="406" t="s">
        <v>3</v>
      </c>
      <c r="F164" s="406"/>
      <c r="G164" s="407"/>
      <c r="H164" s="408"/>
      <c r="I164" s="409"/>
      <c r="J164" s="11" t="s">
        <v>2</v>
      </c>
      <c r="K164" s="10"/>
      <c r="L164" s="10"/>
      <c r="M164" s="9"/>
      <c r="N164" s="2"/>
      <c r="V164" s="13"/>
    </row>
    <row r="165" spans="1:22" ht="13.5" thickBot="1" x14ac:dyDescent="0.25">
      <c r="A165" s="400"/>
      <c r="B165" s="25"/>
      <c r="C165" s="25"/>
      <c r="D165" s="8"/>
      <c r="E165" s="24" t="s">
        <v>1</v>
      </c>
      <c r="F165" s="23"/>
      <c r="G165" s="673"/>
      <c r="H165" s="674"/>
      <c r="I165" s="675"/>
      <c r="J165" s="11" t="s">
        <v>0</v>
      </c>
      <c r="K165" s="10"/>
      <c r="L165" s="10"/>
      <c r="M165" s="9"/>
      <c r="N165" s="2"/>
      <c r="V165" s="13"/>
    </row>
    <row r="166" spans="1:22" ht="24" thickTop="1" thickBot="1" x14ac:dyDescent="0.25">
      <c r="A166" s="398">
        <f t="shared" ref="A166" si="34">A162+1</f>
        <v>38</v>
      </c>
      <c r="B166" s="22" t="s">
        <v>12</v>
      </c>
      <c r="C166" s="22" t="s">
        <v>11</v>
      </c>
      <c r="D166" s="22" t="s">
        <v>10</v>
      </c>
      <c r="E166" s="401" t="s">
        <v>9</v>
      </c>
      <c r="F166" s="401"/>
      <c r="G166" s="401" t="s">
        <v>8</v>
      </c>
      <c r="H166" s="402"/>
      <c r="I166" s="21"/>
      <c r="J166" s="20" t="s">
        <v>7</v>
      </c>
      <c r="K166" s="19"/>
      <c r="L166" s="19"/>
      <c r="M166" s="18"/>
      <c r="N166" s="2"/>
      <c r="V166" s="13"/>
    </row>
    <row r="167" spans="1:22" ht="13.5" thickBot="1" x14ac:dyDescent="0.25">
      <c r="A167" s="399"/>
      <c r="B167" s="16"/>
      <c r="C167" s="16"/>
      <c r="D167" s="17"/>
      <c r="E167" s="16"/>
      <c r="F167" s="16"/>
      <c r="G167" s="670"/>
      <c r="H167" s="671"/>
      <c r="I167" s="672"/>
      <c r="J167" s="15" t="s">
        <v>7</v>
      </c>
      <c r="K167" s="15"/>
      <c r="L167" s="15"/>
      <c r="M167" s="14"/>
      <c r="N167" s="2"/>
      <c r="V167" s="13"/>
    </row>
    <row r="168" spans="1:22" ht="23.25" thickBot="1" x14ac:dyDescent="0.25">
      <c r="A168" s="399"/>
      <c r="B168" s="12" t="s">
        <v>6</v>
      </c>
      <c r="C168" s="12" t="s">
        <v>5</v>
      </c>
      <c r="D168" s="12" t="s">
        <v>4</v>
      </c>
      <c r="E168" s="406" t="s">
        <v>3</v>
      </c>
      <c r="F168" s="406"/>
      <c r="G168" s="407"/>
      <c r="H168" s="408"/>
      <c r="I168" s="409"/>
      <c r="J168" s="11" t="s">
        <v>2</v>
      </c>
      <c r="K168" s="10"/>
      <c r="L168" s="10"/>
      <c r="M168" s="9"/>
      <c r="N168" s="2"/>
      <c r="V168" s="13"/>
    </row>
    <row r="169" spans="1:22" ht="13.5" thickBot="1" x14ac:dyDescent="0.25">
      <c r="A169" s="400"/>
      <c r="B169" s="25"/>
      <c r="C169" s="25"/>
      <c r="D169" s="8"/>
      <c r="E169" s="24" t="s">
        <v>1</v>
      </c>
      <c r="F169" s="23"/>
      <c r="G169" s="673"/>
      <c r="H169" s="674"/>
      <c r="I169" s="675"/>
      <c r="J169" s="11" t="s">
        <v>0</v>
      </c>
      <c r="K169" s="10"/>
      <c r="L169" s="10"/>
      <c r="M169" s="9"/>
      <c r="N169" s="2"/>
      <c r="V169" s="13"/>
    </row>
    <row r="170" spans="1:22" ht="24" thickTop="1" thickBot="1" x14ac:dyDescent="0.25">
      <c r="A170" s="398">
        <f t="shared" ref="A170" si="35">A166+1</f>
        <v>39</v>
      </c>
      <c r="B170" s="22" t="s">
        <v>12</v>
      </c>
      <c r="C170" s="22" t="s">
        <v>11</v>
      </c>
      <c r="D170" s="22" t="s">
        <v>10</v>
      </c>
      <c r="E170" s="401" t="s">
        <v>9</v>
      </c>
      <c r="F170" s="401"/>
      <c r="G170" s="401" t="s">
        <v>8</v>
      </c>
      <c r="H170" s="402"/>
      <c r="I170" s="21"/>
      <c r="J170" s="20" t="s">
        <v>7</v>
      </c>
      <c r="K170" s="19"/>
      <c r="L170" s="19"/>
      <c r="M170" s="18"/>
      <c r="N170" s="2"/>
      <c r="V170" s="13"/>
    </row>
    <row r="171" spans="1:22" ht="13.5" thickBot="1" x14ac:dyDescent="0.25">
      <c r="A171" s="399"/>
      <c r="B171" s="16"/>
      <c r="C171" s="16"/>
      <c r="D171" s="17"/>
      <c r="E171" s="16"/>
      <c r="F171" s="16"/>
      <c r="G171" s="670"/>
      <c r="H171" s="671"/>
      <c r="I171" s="672"/>
      <c r="J171" s="15" t="s">
        <v>7</v>
      </c>
      <c r="K171" s="15"/>
      <c r="L171" s="15"/>
      <c r="M171" s="14"/>
      <c r="N171" s="2"/>
      <c r="V171" s="13"/>
    </row>
    <row r="172" spans="1:22" ht="23.25" thickBot="1" x14ac:dyDescent="0.25">
      <c r="A172" s="399"/>
      <c r="B172" s="12" t="s">
        <v>6</v>
      </c>
      <c r="C172" s="12" t="s">
        <v>5</v>
      </c>
      <c r="D172" s="12" t="s">
        <v>4</v>
      </c>
      <c r="E172" s="406" t="s">
        <v>3</v>
      </c>
      <c r="F172" s="406"/>
      <c r="G172" s="407"/>
      <c r="H172" s="408"/>
      <c r="I172" s="409"/>
      <c r="J172" s="11" t="s">
        <v>2</v>
      </c>
      <c r="K172" s="10"/>
      <c r="L172" s="10"/>
      <c r="M172" s="9"/>
      <c r="N172" s="2"/>
      <c r="V172" s="13"/>
    </row>
    <row r="173" spans="1:22" ht="13.5" thickBot="1" x14ac:dyDescent="0.25">
      <c r="A173" s="400"/>
      <c r="B173" s="25"/>
      <c r="C173" s="25"/>
      <c r="D173" s="8"/>
      <c r="E173" s="24" t="s">
        <v>1</v>
      </c>
      <c r="F173" s="23"/>
      <c r="G173" s="673"/>
      <c r="H173" s="674"/>
      <c r="I173" s="675"/>
      <c r="J173" s="11" t="s">
        <v>0</v>
      </c>
      <c r="K173" s="10"/>
      <c r="L173" s="10"/>
      <c r="M173" s="9"/>
      <c r="N173" s="2"/>
      <c r="V173" s="13"/>
    </row>
    <row r="174" spans="1:22" ht="24" thickTop="1" thickBot="1" x14ac:dyDescent="0.25">
      <c r="A174" s="398">
        <f t="shared" ref="A174" si="36">A170+1</f>
        <v>40</v>
      </c>
      <c r="B174" s="22" t="s">
        <v>12</v>
      </c>
      <c r="C174" s="22" t="s">
        <v>11</v>
      </c>
      <c r="D174" s="22" t="s">
        <v>10</v>
      </c>
      <c r="E174" s="401" t="s">
        <v>9</v>
      </c>
      <c r="F174" s="401"/>
      <c r="G174" s="401" t="s">
        <v>8</v>
      </c>
      <c r="H174" s="402"/>
      <c r="I174" s="21"/>
      <c r="J174" s="20" t="s">
        <v>7</v>
      </c>
      <c r="K174" s="19"/>
      <c r="L174" s="19"/>
      <c r="M174" s="18"/>
      <c r="N174" s="2"/>
      <c r="V174" s="13"/>
    </row>
    <row r="175" spans="1:22" ht="13.5" thickBot="1" x14ac:dyDescent="0.25">
      <c r="A175" s="399"/>
      <c r="B175" s="16"/>
      <c r="C175" s="16"/>
      <c r="D175" s="17"/>
      <c r="E175" s="16"/>
      <c r="F175" s="16"/>
      <c r="G175" s="670"/>
      <c r="H175" s="671"/>
      <c r="I175" s="672"/>
      <c r="J175" s="15" t="s">
        <v>7</v>
      </c>
      <c r="K175" s="15"/>
      <c r="L175" s="15"/>
      <c r="M175" s="14"/>
      <c r="N175" s="2"/>
      <c r="V175" s="13"/>
    </row>
    <row r="176" spans="1:22" ht="23.25" thickBot="1" x14ac:dyDescent="0.25">
      <c r="A176" s="399"/>
      <c r="B176" s="12" t="s">
        <v>6</v>
      </c>
      <c r="C176" s="12" t="s">
        <v>5</v>
      </c>
      <c r="D176" s="12" t="s">
        <v>4</v>
      </c>
      <c r="E176" s="406" t="s">
        <v>3</v>
      </c>
      <c r="F176" s="406"/>
      <c r="G176" s="407"/>
      <c r="H176" s="408"/>
      <c r="I176" s="409"/>
      <c r="J176" s="11" t="s">
        <v>2</v>
      </c>
      <c r="K176" s="10"/>
      <c r="L176" s="10"/>
      <c r="M176" s="9"/>
      <c r="N176" s="2"/>
      <c r="V176" s="13"/>
    </row>
    <row r="177" spans="1:22" ht="13.5" thickBot="1" x14ac:dyDescent="0.25">
      <c r="A177" s="400"/>
      <c r="B177" s="25"/>
      <c r="C177" s="25"/>
      <c r="D177" s="8"/>
      <c r="E177" s="24" t="s">
        <v>1</v>
      </c>
      <c r="F177" s="23"/>
      <c r="G177" s="673"/>
      <c r="H177" s="674"/>
      <c r="I177" s="675"/>
      <c r="J177" s="11" t="s">
        <v>0</v>
      </c>
      <c r="K177" s="10"/>
      <c r="L177" s="10"/>
      <c r="M177" s="9"/>
      <c r="N177" s="2"/>
      <c r="V177" s="13"/>
    </row>
    <row r="178" spans="1:22" ht="24" thickTop="1" thickBot="1" x14ac:dyDescent="0.25">
      <c r="A178" s="398">
        <f t="shared" ref="A178" si="37">A174+1</f>
        <v>41</v>
      </c>
      <c r="B178" s="22" t="s">
        <v>12</v>
      </c>
      <c r="C178" s="22" t="s">
        <v>11</v>
      </c>
      <c r="D178" s="22" t="s">
        <v>10</v>
      </c>
      <c r="E178" s="401" t="s">
        <v>9</v>
      </c>
      <c r="F178" s="401"/>
      <c r="G178" s="401" t="s">
        <v>8</v>
      </c>
      <c r="H178" s="402"/>
      <c r="I178" s="21"/>
      <c r="J178" s="20" t="s">
        <v>7</v>
      </c>
      <c r="K178" s="19"/>
      <c r="L178" s="19"/>
      <c r="M178" s="18"/>
      <c r="N178" s="2"/>
      <c r="V178" s="13"/>
    </row>
    <row r="179" spans="1:22" ht="13.5" thickBot="1" x14ac:dyDescent="0.25">
      <c r="A179" s="399"/>
      <c r="B179" s="16"/>
      <c r="C179" s="16"/>
      <c r="D179" s="17"/>
      <c r="E179" s="16"/>
      <c r="F179" s="16"/>
      <c r="G179" s="670"/>
      <c r="H179" s="671"/>
      <c r="I179" s="672"/>
      <c r="J179" s="15" t="s">
        <v>7</v>
      </c>
      <c r="K179" s="15"/>
      <c r="L179" s="15"/>
      <c r="M179" s="14"/>
      <c r="N179" s="2"/>
      <c r="V179" s="13">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2"/>
      <c r="V180" s="13"/>
    </row>
    <row r="181" spans="1:22" ht="13.5" thickBot="1" x14ac:dyDescent="0.25">
      <c r="A181" s="400"/>
      <c r="B181" s="25"/>
      <c r="C181" s="25"/>
      <c r="D181" s="8"/>
      <c r="E181" s="24" t="s">
        <v>1</v>
      </c>
      <c r="F181" s="23"/>
      <c r="G181" s="673"/>
      <c r="H181" s="674"/>
      <c r="I181" s="675"/>
      <c r="J181" s="11" t="s">
        <v>0</v>
      </c>
      <c r="K181" s="10"/>
      <c r="L181" s="10"/>
      <c r="M181" s="9"/>
      <c r="N181" s="2"/>
      <c r="V181" s="13"/>
    </row>
    <row r="182" spans="1:22" ht="24" thickTop="1" thickBot="1" x14ac:dyDescent="0.25">
      <c r="A182" s="398">
        <f t="shared" ref="A182" si="38">A178+1</f>
        <v>42</v>
      </c>
      <c r="B182" s="22" t="s">
        <v>12</v>
      </c>
      <c r="C182" s="22" t="s">
        <v>11</v>
      </c>
      <c r="D182" s="22" t="s">
        <v>10</v>
      </c>
      <c r="E182" s="401" t="s">
        <v>9</v>
      </c>
      <c r="F182" s="401"/>
      <c r="G182" s="401" t="s">
        <v>8</v>
      </c>
      <c r="H182" s="402"/>
      <c r="I182" s="21"/>
      <c r="J182" s="20" t="s">
        <v>7</v>
      </c>
      <c r="K182" s="19"/>
      <c r="L182" s="19"/>
      <c r="M182" s="18"/>
      <c r="N182" s="2"/>
      <c r="V182" s="13"/>
    </row>
    <row r="183" spans="1:22" ht="13.5" thickBot="1" x14ac:dyDescent="0.25">
      <c r="A183" s="399"/>
      <c r="B183" s="16"/>
      <c r="C183" s="16"/>
      <c r="D183" s="17"/>
      <c r="E183" s="16"/>
      <c r="F183" s="16"/>
      <c r="G183" s="670"/>
      <c r="H183" s="671"/>
      <c r="I183" s="672"/>
      <c r="J183" s="15" t="s">
        <v>7</v>
      </c>
      <c r="K183" s="15"/>
      <c r="L183" s="15"/>
      <c r="M183" s="14"/>
      <c r="N183" s="2"/>
      <c r="V183" s="13">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2"/>
      <c r="V184" s="13"/>
    </row>
    <row r="185" spans="1:22" ht="13.5" thickBot="1" x14ac:dyDescent="0.25">
      <c r="A185" s="400"/>
      <c r="B185" s="25"/>
      <c r="C185" s="25"/>
      <c r="D185" s="8"/>
      <c r="E185" s="24" t="s">
        <v>1</v>
      </c>
      <c r="F185" s="23"/>
      <c r="G185" s="673"/>
      <c r="H185" s="674"/>
      <c r="I185" s="675"/>
      <c r="J185" s="11" t="s">
        <v>0</v>
      </c>
      <c r="K185" s="10"/>
      <c r="L185" s="10"/>
      <c r="M185" s="9"/>
      <c r="N185" s="2"/>
      <c r="V185" s="13"/>
    </row>
    <row r="186" spans="1:22" ht="24" thickTop="1" thickBot="1" x14ac:dyDescent="0.25">
      <c r="A186" s="398">
        <f t="shared" ref="A186" si="39">A182+1</f>
        <v>43</v>
      </c>
      <c r="B186" s="22" t="s">
        <v>12</v>
      </c>
      <c r="C186" s="22" t="s">
        <v>11</v>
      </c>
      <c r="D186" s="22" t="s">
        <v>10</v>
      </c>
      <c r="E186" s="401" t="s">
        <v>9</v>
      </c>
      <c r="F186" s="401"/>
      <c r="G186" s="401" t="s">
        <v>8</v>
      </c>
      <c r="H186" s="402"/>
      <c r="I186" s="21"/>
      <c r="J186" s="20" t="s">
        <v>7</v>
      </c>
      <c r="K186" s="19"/>
      <c r="L186" s="19"/>
      <c r="M186" s="18"/>
      <c r="N186" s="2"/>
      <c r="V186" s="13"/>
    </row>
    <row r="187" spans="1:22" ht="13.5" thickBot="1" x14ac:dyDescent="0.25">
      <c r="A187" s="399"/>
      <c r="B187" s="16"/>
      <c r="C187" s="16"/>
      <c r="D187" s="17"/>
      <c r="E187" s="16"/>
      <c r="F187" s="16"/>
      <c r="G187" s="670"/>
      <c r="H187" s="671"/>
      <c r="I187" s="672"/>
      <c r="J187" s="15" t="s">
        <v>7</v>
      </c>
      <c r="K187" s="15"/>
      <c r="L187" s="15"/>
      <c r="M187" s="14"/>
      <c r="N187" s="2"/>
      <c r="V187" s="13">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2"/>
      <c r="V188" s="13"/>
    </row>
    <row r="189" spans="1:22" ht="13.5" thickBot="1" x14ac:dyDescent="0.25">
      <c r="A189" s="400"/>
      <c r="B189" s="25"/>
      <c r="C189" s="25"/>
      <c r="D189" s="8"/>
      <c r="E189" s="24" t="s">
        <v>1</v>
      </c>
      <c r="F189" s="23"/>
      <c r="G189" s="673"/>
      <c r="H189" s="674"/>
      <c r="I189" s="675"/>
      <c r="J189" s="11" t="s">
        <v>0</v>
      </c>
      <c r="K189" s="10"/>
      <c r="L189" s="10"/>
      <c r="M189" s="9"/>
      <c r="N189" s="2"/>
      <c r="V189" s="13"/>
    </row>
    <row r="190" spans="1:22" ht="24" thickTop="1" thickBot="1" x14ac:dyDescent="0.25">
      <c r="A190" s="398">
        <f t="shared" ref="A190" si="40">A186+1</f>
        <v>44</v>
      </c>
      <c r="B190" s="22" t="s">
        <v>12</v>
      </c>
      <c r="C190" s="22" t="s">
        <v>11</v>
      </c>
      <c r="D190" s="22" t="s">
        <v>10</v>
      </c>
      <c r="E190" s="401" t="s">
        <v>9</v>
      </c>
      <c r="F190" s="401"/>
      <c r="G190" s="401" t="s">
        <v>8</v>
      </c>
      <c r="H190" s="402"/>
      <c r="I190" s="21"/>
      <c r="J190" s="20" t="s">
        <v>7</v>
      </c>
      <c r="K190" s="19"/>
      <c r="L190" s="19"/>
      <c r="M190" s="18"/>
      <c r="N190" s="2"/>
      <c r="V190" s="13"/>
    </row>
    <row r="191" spans="1:22" ht="13.5" thickBot="1" x14ac:dyDescent="0.25">
      <c r="A191" s="399"/>
      <c r="B191" s="16"/>
      <c r="C191" s="16"/>
      <c r="D191" s="17"/>
      <c r="E191" s="16"/>
      <c r="F191" s="16"/>
      <c r="G191" s="670"/>
      <c r="H191" s="671"/>
      <c r="I191" s="672"/>
      <c r="J191" s="15" t="s">
        <v>7</v>
      </c>
      <c r="K191" s="15"/>
      <c r="L191" s="15"/>
      <c r="M191" s="14"/>
      <c r="N191" s="2"/>
      <c r="V191" s="13">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2"/>
      <c r="V192" s="13"/>
    </row>
    <row r="193" spans="1:22" ht="13.5" thickBot="1" x14ac:dyDescent="0.25">
      <c r="A193" s="400"/>
      <c r="B193" s="25"/>
      <c r="C193" s="25"/>
      <c r="D193" s="8"/>
      <c r="E193" s="24" t="s">
        <v>1</v>
      </c>
      <c r="F193" s="23"/>
      <c r="G193" s="673"/>
      <c r="H193" s="674"/>
      <c r="I193" s="675"/>
      <c r="J193" s="11" t="s">
        <v>0</v>
      </c>
      <c r="K193" s="10"/>
      <c r="L193" s="10"/>
      <c r="M193" s="9"/>
      <c r="N193" s="2"/>
      <c r="V193" s="13"/>
    </row>
    <row r="194" spans="1:22" ht="24" thickTop="1" thickBot="1" x14ac:dyDescent="0.25">
      <c r="A194" s="398">
        <f t="shared" ref="A194" si="41">A190+1</f>
        <v>45</v>
      </c>
      <c r="B194" s="22" t="s">
        <v>12</v>
      </c>
      <c r="C194" s="22" t="s">
        <v>11</v>
      </c>
      <c r="D194" s="22" t="s">
        <v>10</v>
      </c>
      <c r="E194" s="401" t="s">
        <v>9</v>
      </c>
      <c r="F194" s="401"/>
      <c r="G194" s="401" t="s">
        <v>8</v>
      </c>
      <c r="H194" s="402"/>
      <c r="I194" s="21"/>
      <c r="J194" s="20" t="s">
        <v>7</v>
      </c>
      <c r="K194" s="19"/>
      <c r="L194" s="19"/>
      <c r="M194" s="18"/>
      <c r="N194" s="2"/>
      <c r="V194" s="13"/>
    </row>
    <row r="195" spans="1:22" ht="13.5" thickBot="1" x14ac:dyDescent="0.25">
      <c r="A195" s="399"/>
      <c r="B195" s="16"/>
      <c r="C195" s="16"/>
      <c r="D195" s="17"/>
      <c r="E195" s="16"/>
      <c r="F195" s="16"/>
      <c r="G195" s="670"/>
      <c r="H195" s="671"/>
      <c r="I195" s="672"/>
      <c r="J195" s="15" t="s">
        <v>7</v>
      </c>
      <c r="K195" s="15"/>
      <c r="L195" s="15"/>
      <c r="M195" s="14"/>
      <c r="N195" s="2"/>
      <c r="V195" s="13">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2"/>
      <c r="V196" s="13"/>
    </row>
    <row r="197" spans="1:22" ht="13.5" thickBot="1" x14ac:dyDescent="0.25">
      <c r="A197" s="400"/>
      <c r="B197" s="25"/>
      <c r="C197" s="25"/>
      <c r="D197" s="8"/>
      <c r="E197" s="24" t="s">
        <v>1</v>
      </c>
      <c r="F197" s="23"/>
      <c r="G197" s="673"/>
      <c r="H197" s="674"/>
      <c r="I197" s="675"/>
      <c r="J197" s="11" t="s">
        <v>0</v>
      </c>
      <c r="K197" s="10"/>
      <c r="L197" s="10"/>
      <c r="M197" s="9"/>
      <c r="N197" s="2"/>
      <c r="V197" s="13"/>
    </row>
    <row r="198" spans="1:22" ht="24" thickTop="1" thickBot="1" x14ac:dyDescent="0.25">
      <c r="A198" s="398">
        <f t="shared" ref="A198" si="42">A194+1</f>
        <v>46</v>
      </c>
      <c r="B198" s="22" t="s">
        <v>12</v>
      </c>
      <c r="C198" s="22" t="s">
        <v>11</v>
      </c>
      <c r="D198" s="22" t="s">
        <v>10</v>
      </c>
      <c r="E198" s="401" t="s">
        <v>9</v>
      </c>
      <c r="F198" s="401"/>
      <c r="G198" s="401" t="s">
        <v>8</v>
      </c>
      <c r="H198" s="402"/>
      <c r="I198" s="21"/>
      <c r="J198" s="20" t="s">
        <v>7</v>
      </c>
      <c r="K198" s="19"/>
      <c r="L198" s="19"/>
      <c r="M198" s="18"/>
      <c r="N198" s="2"/>
      <c r="V198" s="13"/>
    </row>
    <row r="199" spans="1:22" ht="13.5" thickBot="1" x14ac:dyDescent="0.25">
      <c r="A199" s="399"/>
      <c r="B199" s="16"/>
      <c r="C199" s="16"/>
      <c r="D199" s="17"/>
      <c r="E199" s="16"/>
      <c r="F199" s="16"/>
      <c r="G199" s="670"/>
      <c r="H199" s="671"/>
      <c r="I199" s="672"/>
      <c r="J199" s="15" t="s">
        <v>7</v>
      </c>
      <c r="K199" s="15"/>
      <c r="L199" s="15"/>
      <c r="M199" s="14"/>
      <c r="N199" s="2"/>
      <c r="V199" s="13">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2"/>
      <c r="V200" s="13"/>
    </row>
    <row r="201" spans="1:22" ht="13.5" thickBot="1" x14ac:dyDescent="0.25">
      <c r="A201" s="400"/>
      <c r="B201" s="25"/>
      <c r="C201" s="25"/>
      <c r="D201" s="8"/>
      <c r="E201" s="24" t="s">
        <v>1</v>
      </c>
      <c r="F201" s="23"/>
      <c r="G201" s="673"/>
      <c r="H201" s="674"/>
      <c r="I201" s="675"/>
      <c r="J201" s="11" t="s">
        <v>0</v>
      </c>
      <c r="K201" s="10"/>
      <c r="L201" s="10"/>
      <c r="M201" s="9"/>
      <c r="N201" s="2"/>
      <c r="V201" s="13"/>
    </row>
    <row r="202" spans="1:22" ht="24" thickTop="1" thickBot="1" x14ac:dyDescent="0.25">
      <c r="A202" s="398">
        <f t="shared" ref="A202" si="43">A198+1</f>
        <v>47</v>
      </c>
      <c r="B202" s="22" t="s">
        <v>12</v>
      </c>
      <c r="C202" s="22" t="s">
        <v>11</v>
      </c>
      <c r="D202" s="22" t="s">
        <v>10</v>
      </c>
      <c r="E202" s="401" t="s">
        <v>9</v>
      </c>
      <c r="F202" s="401"/>
      <c r="G202" s="401" t="s">
        <v>8</v>
      </c>
      <c r="H202" s="402"/>
      <c r="I202" s="21"/>
      <c r="J202" s="20" t="s">
        <v>7</v>
      </c>
      <c r="K202" s="19"/>
      <c r="L202" s="19"/>
      <c r="M202" s="18"/>
      <c r="N202" s="2"/>
      <c r="V202" s="13"/>
    </row>
    <row r="203" spans="1:22" ht="13.5" thickBot="1" x14ac:dyDescent="0.25">
      <c r="A203" s="399"/>
      <c r="B203" s="16"/>
      <c r="C203" s="16"/>
      <c r="D203" s="17"/>
      <c r="E203" s="16"/>
      <c r="F203" s="16"/>
      <c r="G203" s="670"/>
      <c r="H203" s="671"/>
      <c r="I203" s="672"/>
      <c r="J203" s="15" t="s">
        <v>7</v>
      </c>
      <c r="K203" s="15"/>
      <c r="L203" s="15"/>
      <c r="M203" s="14"/>
      <c r="N203" s="2"/>
      <c r="V203" s="13">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2"/>
      <c r="V204" s="13"/>
    </row>
    <row r="205" spans="1:22" ht="13.5" thickBot="1" x14ac:dyDescent="0.25">
      <c r="A205" s="400"/>
      <c r="B205" s="25"/>
      <c r="C205" s="25"/>
      <c r="D205" s="8"/>
      <c r="E205" s="24" t="s">
        <v>1</v>
      </c>
      <c r="F205" s="23"/>
      <c r="G205" s="673"/>
      <c r="H205" s="674"/>
      <c r="I205" s="675"/>
      <c r="J205" s="11" t="s">
        <v>0</v>
      </c>
      <c r="K205" s="10"/>
      <c r="L205" s="10"/>
      <c r="M205" s="9"/>
      <c r="N205" s="2"/>
      <c r="V205" s="13"/>
    </row>
    <row r="206" spans="1:22" ht="24" thickTop="1" thickBot="1" x14ac:dyDescent="0.25">
      <c r="A206" s="398">
        <f t="shared" ref="A206" si="44">A202+1</f>
        <v>48</v>
      </c>
      <c r="B206" s="22" t="s">
        <v>12</v>
      </c>
      <c r="C206" s="22" t="s">
        <v>11</v>
      </c>
      <c r="D206" s="22" t="s">
        <v>10</v>
      </c>
      <c r="E206" s="401" t="s">
        <v>9</v>
      </c>
      <c r="F206" s="401"/>
      <c r="G206" s="401" t="s">
        <v>8</v>
      </c>
      <c r="H206" s="402"/>
      <c r="I206" s="21"/>
      <c r="J206" s="20" t="s">
        <v>7</v>
      </c>
      <c r="K206" s="19"/>
      <c r="L206" s="19"/>
      <c r="M206" s="18"/>
      <c r="N206" s="2"/>
      <c r="V206" s="13"/>
    </row>
    <row r="207" spans="1:22" ht="13.5" thickBot="1" x14ac:dyDescent="0.25">
      <c r="A207" s="399"/>
      <c r="B207" s="16"/>
      <c r="C207" s="16"/>
      <c r="D207" s="17"/>
      <c r="E207" s="16"/>
      <c r="F207" s="16"/>
      <c r="G207" s="670"/>
      <c r="H207" s="671"/>
      <c r="I207" s="672"/>
      <c r="J207" s="15" t="s">
        <v>7</v>
      </c>
      <c r="K207" s="15"/>
      <c r="L207" s="15"/>
      <c r="M207" s="14"/>
      <c r="N207" s="2"/>
      <c r="V207" s="13">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2"/>
      <c r="V208" s="13"/>
    </row>
    <row r="209" spans="1:22" ht="13.5" thickBot="1" x14ac:dyDescent="0.25">
      <c r="A209" s="400"/>
      <c r="B209" s="25"/>
      <c r="C209" s="25"/>
      <c r="D209" s="8"/>
      <c r="E209" s="24" t="s">
        <v>1</v>
      </c>
      <c r="F209" s="23"/>
      <c r="G209" s="673"/>
      <c r="H209" s="674"/>
      <c r="I209" s="675"/>
      <c r="J209" s="11" t="s">
        <v>0</v>
      </c>
      <c r="K209" s="10"/>
      <c r="L209" s="10"/>
      <c r="M209" s="9"/>
      <c r="N209" s="2"/>
      <c r="V209" s="13"/>
    </row>
    <row r="210" spans="1:22" ht="24" thickTop="1" thickBot="1" x14ac:dyDescent="0.25">
      <c r="A210" s="398">
        <f t="shared" ref="A210" si="45">A206+1</f>
        <v>49</v>
      </c>
      <c r="B210" s="22" t="s">
        <v>12</v>
      </c>
      <c r="C210" s="22" t="s">
        <v>11</v>
      </c>
      <c r="D210" s="22" t="s">
        <v>10</v>
      </c>
      <c r="E210" s="401" t="s">
        <v>9</v>
      </c>
      <c r="F210" s="401"/>
      <c r="G210" s="401" t="s">
        <v>8</v>
      </c>
      <c r="H210" s="402"/>
      <c r="I210" s="21"/>
      <c r="J210" s="20" t="s">
        <v>7</v>
      </c>
      <c r="K210" s="19"/>
      <c r="L210" s="19"/>
      <c r="M210" s="18"/>
      <c r="N210" s="2"/>
      <c r="V210" s="13"/>
    </row>
    <row r="211" spans="1:22" ht="13.5" thickBot="1" x14ac:dyDescent="0.25">
      <c r="A211" s="399"/>
      <c r="B211" s="16"/>
      <c r="C211" s="16"/>
      <c r="D211" s="17"/>
      <c r="E211" s="16"/>
      <c r="F211" s="16"/>
      <c r="G211" s="670"/>
      <c r="H211" s="671"/>
      <c r="I211" s="672"/>
      <c r="J211" s="15" t="s">
        <v>7</v>
      </c>
      <c r="K211" s="15"/>
      <c r="L211" s="15"/>
      <c r="M211" s="14"/>
      <c r="N211" s="2"/>
      <c r="V211" s="13">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2"/>
      <c r="V212" s="13"/>
    </row>
    <row r="213" spans="1:22" ht="13.5" thickBot="1" x14ac:dyDescent="0.25">
      <c r="A213" s="400"/>
      <c r="B213" s="25"/>
      <c r="C213" s="25"/>
      <c r="D213" s="8"/>
      <c r="E213" s="24" t="s">
        <v>1</v>
      </c>
      <c r="F213" s="23"/>
      <c r="G213" s="673"/>
      <c r="H213" s="674"/>
      <c r="I213" s="675"/>
      <c r="J213" s="11" t="s">
        <v>0</v>
      </c>
      <c r="K213" s="10"/>
      <c r="L213" s="10"/>
      <c r="M213" s="9"/>
      <c r="N213" s="2"/>
      <c r="V213" s="13"/>
    </row>
    <row r="214" spans="1:22" ht="24" thickTop="1" thickBot="1" x14ac:dyDescent="0.25">
      <c r="A214" s="398">
        <f t="shared" ref="A214" si="46">A210+1</f>
        <v>50</v>
      </c>
      <c r="B214" s="22" t="s">
        <v>12</v>
      </c>
      <c r="C214" s="22" t="s">
        <v>11</v>
      </c>
      <c r="D214" s="22" t="s">
        <v>10</v>
      </c>
      <c r="E214" s="401" t="s">
        <v>9</v>
      </c>
      <c r="F214" s="401"/>
      <c r="G214" s="401" t="s">
        <v>8</v>
      </c>
      <c r="H214" s="402"/>
      <c r="I214" s="21"/>
      <c r="J214" s="20" t="s">
        <v>7</v>
      </c>
      <c r="K214" s="19"/>
      <c r="L214" s="19"/>
      <c r="M214" s="18"/>
      <c r="N214" s="2"/>
      <c r="V214" s="13"/>
    </row>
    <row r="215" spans="1:22" ht="13.5" thickBot="1" x14ac:dyDescent="0.25">
      <c r="A215" s="399"/>
      <c r="B215" s="16"/>
      <c r="C215" s="16"/>
      <c r="D215" s="17"/>
      <c r="E215" s="16"/>
      <c r="F215" s="16"/>
      <c r="G215" s="670"/>
      <c r="H215" s="671"/>
      <c r="I215" s="672"/>
      <c r="J215" s="15" t="s">
        <v>7</v>
      </c>
      <c r="K215" s="15"/>
      <c r="L215" s="15"/>
      <c r="M215" s="14"/>
      <c r="N215" s="2"/>
      <c r="V215" s="13">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2"/>
      <c r="V216" s="13"/>
    </row>
    <row r="217" spans="1:22" ht="13.5" thickBot="1" x14ac:dyDescent="0.25">
      <c r="A217" s="400"/>
      <c r="B217" s="25"/>
      <c r="C217" s="25"/>
      <c r="D217" s="8"/>
      <c r="E217" s="24" t="s">
        <v>1</v>
      </c>
      <c r="F217" s="23"/>
      <c r="G217" s="673"/>
      <c r="H217" s="674"/>
      <c r="I217" s="675"/>
      <c r="J217" s="11" t="s">
        <v>0</v>
      </c>
      <c r="K217" s="10"/>
      <c r="L217" s="10"/>
      <c r="M217" s="9"/>
      <c r="N217" s="2"/>
      <c r="V217" s="13"/>
    </row>
    <row r="218" spans="1:22" ht="24" thickTop="1" thickBot="1" x14ac:dyDescent="0.25">
      <c r="A218" s="398">
        <f t="shared" ref="A218" si="47">A214+1</f>
        <v>51</v>
      </c>
      <c r="B218" s="22" t="s">
        <v>12</v>
      </c>
      <c r="C218" s="22" t="s">
        <v>11</v>
      </c>
      <c r="D218" s="22" t="s">
        <v>10</v>
      </c>
      <c r="E218" s="401" t="s">
        <v>9</v>
      </c>
      <c r="F218" s="401"/>
      <c r="G218" s="401" t="s">
        <v>8</v>
      </c>
      <c r="H218" s="402"/>
      <c r="I218" s="21"/>
      <c r="J218" s="20" t="s">
        <v>7</v>
      </c>
      <c r="K218" s="19"/>
      <c r="L218" s="19"/>
      <c r="M218" s="18"/>
      <c r="N218" s="2"/>
      <c r="V218" s="13"/>
    </row>
    <row r="219" spans="1:22" ht="13.5" thickBot="1" x14ac:dyDescent="0.25">
      <c r="A219" s="399"/>
      <c r="B219" s="16"/>
      <c r="C219" s="16"/>
      <c r="D219" s="17"/>
      <c r="E219" s="16"/>
      <c r="F219" s="16"/>
      <c r="G219" s="670"/>
      <c r="H219" s="671"/>
      <c r="I219" s="672"/>
      <c r="J219" s="15" t="s">
        <v>7</v>
      </c>
      <c r="K219" s="15"/>
      <c r="L219" s="15"/>
      <c r="M219" s="14"/>
      <c r="N219" s="2"/>
      <c r="V219" s="13">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2"/>
      <c r="V220" s="13"/>
    </row>
    <row r="221" spans="1:22" ht="13.5" thickBot="1" x14ac:dyDescent="0.25">
      <c r="A221" s="400"/>
      <c r="B221" s="25"/>
      <c r="C221" s="25"/>
      <c r="D221" s="8"/>
      <c r="E221" s="24" t="s">
        <v>1</v>
      </c>
      <c r="F221" s="23"/>
      <c r="G221" s="673"/>
      <c r="H221" s="674"/>
      <c r="I221" s="675"/>
      <c r="J221" s="11" t="s">
        <v>0</v>
      </c>
      <c r="K221" s="10"/>
      <c r="L221" s="10"/>
      <c r="M221" s="9"/>
      <c r="N221" s="2"/>
      <c r="V221" s="13"/>
    </row>
    <row r="222" spans="1:22" ht="24" thickTop="1" thickBot="1" x14ac:dyDescent="0.25">
      <c r="A222" s="398">
        <f t="shared" ref="A222" si="48">A218+1</f>
        <v>52</v>
      </c>
      <c r="B222" s="22" t="s">
        <v>12</v>
      </c>
      <c r="C222" s="22" t="s">
        <v>11</v>
      </c>
      <c r="D222" s="22" t="s">
        <v>10</v>
      </c>
      <c r="E222" s="401" t="s">
        <v>9</v>
      </c>
      <c r="F222" s="401"/>
      <c r="G222" s="401" t="s">
        <v>8</v>
      </c>
      <c r="H222" s="402"/>
      <c r="I222" s="21"/>
      <c r="J222" s="20" t="s">
        <v>7</v>
      </c>
      <c r="K222" s="19"/>
      <c r="L222" s="19"/>
      <c r="M222" s="18"/>
      <c r="N222" s="2"/>
      <c r="V222" s="13"/>
    </row>
    <row r="223" spans="1:22" ht="13.5" thickBot="1" x14ac:dyDescent="0.25">
      <c r="A223" s="399"/>
      <c r="B223" s="16"/>
      <c r="C223" s="16"/>
      <c r="D223" s="17"/>
      <c r="E223" s="16"/>
      <c r="F223" s="16"/>
      <c r="G223" s="670"/>
      <c r="H223" s="671"/>
      <c r="I223" s="672"/>
      <c r="J223" s="15" t="s">
        <v>7</v>
      </c>
      <c r="K223" s="15"/>
      <c r="L223" s="15"/>
      <c r="M223" s="14"/>
      <c r="N223" s="2"/>
      <c r="V223" s="13">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2"/>
      <c r="V224" s="13"/>
    </row>
    <row r="225" spans="1:22" ht="13.5" thickBot="1" x14ac:dyDescent="0.25">
      <c r="A225" s="400"/>
      <c r="B225" s="25"/>
      <c r="C225" s="25"/>
      <c r="D225" s="8"/>
      <c r="E225" s="24" t="s">
        <v>1</v>
      </c>
      <c r="F225" s="23"/>
      <c r="G225" s="673"/>
      <c r="H225" s="674"/>
      <c r="I225" s="675"/>
      <c r="J225" s="11" t="s">
        <v>0</v>
      </c>
      <c r="K225" s="10"/>
      <c r="L225" s="10"/>
      <c r="M225" s="9"/>
      <c r="N225" s="2"/>
      <c r="V225" s="13"/>
    </row>
    <row r="226" spans="1:22" ht="24" thickTop="1" thickBot="1" x14ac:dyDescent="0.25">
      <c r="A226" s="398">
        <f t="shared" ref="A226" si="49">A222+1</f>
        <v>53</v>
      </c>
      <c r="B226" s="22" t="s">
        <v>12</v>
      </c>
      <c r="C226" s="22" t="s">
        <v>11</v>
      </c>
      <c r="D226" s="22" t="s">
        <v>10</v>
      </c>
      <c r="E226" s="401" t="s">
        <v>9</v>
      </c>
      <c r="F226" s="401"/>
      <c r="G226" s="401" t="s">
        <v>8</v>
      </c>
      <c r="H226" s="402"/>
      <c r="I226" s="21"/>
      <c r="J226" s="20" t="s">
        <v>7</v>
      </c>
      <c r="K226" s="19"/>
      <c r="L226" s="19"/>
      <c r="M226" s="18"/>
      <c r="N226" s="2"/>
      <c r="V226" s="13"/>
    </row>
    <row r="227" spans="1:22" ht="13.5" thickBot="1" x14ac:dyDescent="0.25">
      <c r="A227" s="399"/>
      <c r="B227" s="16"/>
      <c r="C227" s="16"/>
      <c r="D227" s="17"/>
      <c r="E227" s="16"/>
      <c r="F227" s="16"/>
      <c r="G227" s="670"/>
      <c r="H227" s="671"/>
      <c r="I227" s="672"/>
      <c r="J227" s="15" t="s">
        <v>7</v>
      </c>
      <c r="K227" s="15"/>
      <c r="L227" s="15"/>
      <c r="M227" s="14"/>
      <c r="N227" s="2"/>
      <c r="V227" s="13">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2"/>
      <c r="V228" s="13"/>
    </row>
    <row r="229" spans="1:22" ht="13.5" thickBot="1" x14ac:dyDescent="0.25">
      <c r="A229" s="400"/>
      <c r="B229" s="25"/>
      <c r="C229" s="25"/>
      <c r="D229" s="8"/>
      <c r="E229" s="24" t="s">
        <v>1</v>
      </c>
      <c r="F229" s="23"/>
      <c r="G229" s="673"/>
      <c r="H229" s="674"/>
      <c r="I229" s="675"/>
      <c r="J229" s="11" t="s">
        <v>0</v>
      </c>
      <c r="K229" s="10"/>
      <c r="L229" s="10"/>
      <c r="M229" s="9"/>
      <c r="N229" s="2"/>
      <c r="V229" s="13"/>
    </row>
    <row r="230" spans="1:22" ht="24" thickTop="1" thickBot="1" x14ac:dyDescent="0.25">
      <c r="A230" s="398">
        <f t="shared" ref="A230" si="50">A226+1</f>
        <v>54</v>
      </c>
      <c r="B230" s="22" t="s">
        <v>12</v>
      </c>
      <c r="C230" s="22" t="s">
        <v>11</v>
      </c>
      <c r="D230" s="22" t="s">
        <v>10</v>
      </c>
      <c r="E230" s="401" t="s">
        <v>9</v>
      </c>
      <c r="F230" s="401"/>
      <c r="G230" s="401" t="s">
        <v>8</v>
      </c>
      <c r="H230" s="402"/>
      <c r="I230" s="21"/>
      <c r="J230" s="20" t="s">
        <v>7</v>
      </c>
      <c r="K230" s="19"/>
      <c r="L230" s="19"/>
      <c r="M230" s="18"/>
      <c r="N230" s="2"/>
      <c r="V230" s="13"/>
    </row>
    <row r="231" spans="1:22" ht="13.5" thickBot="1" x14ac:dyDescent="0.25">
      <c r="A231" s="399"/>
      <c r="B231" s="16"/>
      <c r="C231" s="16"/>
      <c r="D231" s="17"/>
      <c r="E231" s="16"/>
      <c r="F231" s="16"/>
      <c r="G231" s="670"/>
      <c r="H231" s="671"/>
      <c r="I231" s="672"/>
      <c r="J231" s="15" t="s">
        <v>7</v>
      </c>
      <c r="K231" s="15"/>
      <c r="L231" s="15"/>
      <c r="M231" s="14"/>
      <c r="N231" s="2"/>
      <c r="V231" s="13">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2"/>
      <c r="V232" s="13"/>
    </row>
    <row r="233" spans="1:22" ht="13.5" thickBot="1" x14ac:dyDescent="0.25">
      <c r="A233" s="400"/>
      <c r="B233" s="25"/>
      <c r="C233" s="25"/>
      <c r="D233" s="8"/>
      <c r="E233" s="24" t="s">
        <v>1</v>
      </c>
      <c r="F233" s="23"/>
      <c r="G233" s="673"/>
      <c r="H233" s="674"/>
      <c r="I233" s="675"/>
      <c r="J233" s="11" t="s">
        <v>0</v>
      </c>
      <c r="K233" s="10"/>
      <c r="L233" s="10"/>
      <c r="M233" s="9"/>
      <c r="N233" s="2"/>
      <c r="V233" s="13"/>
    </row>
    <row r="234" spans="1:22" ht="24" thickTop="1" thickBot="1" x14ac:dyDescent="0.25">
      <c r="A234" s="398">
        <f t="shared" ref="A234" si="51">A230+1</f>
        <v>55</v>
      </c>
      <c r="B234" s="22" t="s">
        <v>12</v>
      </c>
      <c r="C234" s="22" t="s">
        <v>11</v>
      </c>
      <c r="D234" s="22" t="s">
        <v>10</v>
      </c>
      <c r="E234" s="401" t="s">
        <v>9</v>
      </c>
      <c r="F234" s="401"/>
      <c r="G234" s="401" t="s">
        <v>8</v>
      </c>
      <c r="H234" s="402"/>
      <c r="I234" s="21"/>
      <c r="J234" s="20" t="s">
        <v>7</v>
      </c>
      <c r="K234" s="19"/>
      <c r="L234" s="19"/>
      <c r="M234" s="18"/>
      <c r="N234" s="2"/>
      <c r="V234" s="13"/>
    </row>
    <row r="235" spans="1:22" ht="13.5" thickBot="1" x14ac:dyDescent="0.25">
      <c r="A235" s="399"/>
      <c r="B235" s="16"/>
      <c r="C235" s="16"/>
      <c r="D235" s="17"/>
      <c r="E235" s="16"/>
      <c r="F235" s="16"/>
      <c r="G235" s="670"/>
      <c r="H235" s="671"/>
      <c r="I235" s="672"/>
      <c r="J235" s="15" t="s">
        <v>7</v>
      </c>
      <c r="K235" s="15"/>
      <c r="L235" s="15"/>
      <c r="M235" s="14"/>
      <c r="N235" s="2"/>
      <c r="V235" s="13">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2"/>
      <c r="V236" s="13"/>
    </row>
    <row r="237" spans="1:22" ht="13.5" thickBot="1" x14ac:dyDescent="0.25">
      <c r="A237" s="400"/>
      <c r="B237" s="25"/>
      <c r="C237" s="25"/>
      <c r="D237" s="8"/>
      <c r="E237" s="24" t="s">
        <v>1</v>
      </c>
      <c r="F237" s="23"/>
      <c r="G237" s="673"/>
      <c r="H237" s="674"/>
      <c r="I237" s="675"/>
      <c r="J237" s="11" t="s">
        <v>0</v>
      </c>
      <c r="K237" s="10"/>
      <c r="L237" s="10"/>
      <c r="M237" s="9"/>
      <c r="N237" s="2"/>
      <c r="V237" s="13"/>
    </row>
    <row r="238" spans="1:22" ht="24" thickTop="1" thickBot="1" x14ac:dyDescent="0.25">
      <c r="A238" s="398">
        <f t="shared" ref="A238" si="52">A234+1</f>
        <v>56</v>
      </c>
      <c r="B238" s="22" t="s">
        <v>12</v>
      </c>
      <c r="C238" s="22" t="s">
        <v>11</v>
      </c>
      <c r="D238" s="22" t="s">
        <v>10</v>
      </c>
      <c r="E238" s="401" t="s">
        <v>9</v>
      </c>
      <c r="F238" s="401"/>
      <c r="G238" s="401" t="s">
        <v>8</v>
      </c>
      <c r="H238" s="402"/>
      <c r="I238" s="21"/>
      <c r="J238" s="20" t="s">
        <v>7</v>
      </c>
      <c r="K238" s="19"/>
      <c r="L238" s="19"/>
      <c r="M238" s="18"/>
      <c r="N238" s="2"/>
      <c r="V238" s="13"/>
    </row>
    <row r="239" spans="1:22" ht="13.5" thickBot="1" x14ac:dyDescent="0.25">
      <c r="A239" s="399"/>
      <c r="B239" s="16"/>
      <c r="C239" s="16"/>
      <c r="D239" s="17"/>
      <c r="E239" s="16"/>
      <c r="F239" s="16"/>
      <c r="G239" s="670"/>
      <c r="H239" s="671"/>
      <c r="I239" s="672"/>
      <c r="J239" s="15" t="s">
        <v>7</v>
      </c>
      <c r="K239" s="15"/>
      <c r="L239" s="15"/>
      <c r="M239" s="14"/>
      <c r="N239" s="2"/>
      <c r="V239" s="13">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2"/>
      <c r="V240" s="13"/>
    </row>
    <row r="241" spans="1:22" ht="13.5" thickBot="1" x14ac:dyDescent="0.25">
      <c r="A241" s="400"/>
      <c r="B241" s="25"/>
      <c r="C241" s="25"/>
      <c r="D241" s="8"/>
      <c r="E241" s="24" t="s">
        <v>1</v>
      </c>
      <c r="F241" s="23"/>
      <c r="G241" s="673"/>
      <c r="H241" s="674"/>
      <c r="I241" s="675"/>
      <c r="J241" s="11" t="s">
        <v>0</v>
      </c>
      <c r="K241" s="10"/>
      <c r="L241" s="10"/>
      <c r="M241" s="9"/>
      <c r="N241" s="2"/>
      <c r="V241" s="13"/>
    </row>
    <row r="242" spans="1:22" ht="24" thickTop="1" thickBot="1" x14ac:dyDescent="0.25">
      <c r="A242" s="398">
        <f t="shared" ref="A242" si="53">A238+1</f>
        <v>57</v>
      </c>
      <c r="B242" s="22" t="s">
        <v>12</v>
      </c>
      <c r="C242" s="22" t="s">
        <v>11</v>
      </c>
      <c r="D242" s="22" t="s">
        <v>10</v>
      </c>
      <c r="E242" s="401" t="s">
        <v>9</v>
      </c>
      <c r="F242" s="401"/>
      <c r="G242" s="401" t="s">
        <v>8</v>
      </c>
      <c r="H242" s="402"/>
      <c r="I242" s="21"/>
      <c r="J242" s="20" t="s">
        <v>7</v>
      </c>
      <c r="K242" s="19"/>
      <c r="L242" s="19"/>
      <c r="M242" s="18"/>
      <c r="N242" s="2"/>
      <c r="V242" s="13"/>
    </row>
    <row r="243" spans="1:22" ht="13.5" thickBot="1" x14ac:dyDescent="0.25">
      <c r="A243" s="399"/>
      <c r="B243" s="16"/>
      <c r="C243" s="16"/>
      <c r="D243" s="17"/>
      <c r="E243" s="16"/>
      <c r="F243" s="16"/>
      <c r="G243" s="670"/>
      <c r="H243" s="671"/>
      <c r="I243" s="672"/>
      <c r="J243" s="15" t="s">
        <v>7</v>
      </c>
      <c r="K243" s="15"/>
      <c r="L243" s="15"/>
      <c r="M243" s="14"/>
      <c r="N243" s="2"/>
      <c r="V243" s="13">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2"/>
      <c r="V244" s="13"/>
    </row>
    <row r="245" spans="1:22" ht="13.5" thickBot="1" x14ac:dyDescent="0.25">
      <c r="A245" s="400"/>
      <c r="B245" s="25"/>
      <c r="C245" s="25"/>
      <c r="D245" s="8"/>
      <c r="E245" s="24" t="s">
        <v>1</v>
      </c>
      <c r="F245" s="23"/>
      <c r="G245" s="673"/>
      <c r="H245" s="674"/>
      <c r="I245" s="675"/>
      <c r="J245" s="11" t="s">
        <v>0</v>
      </c>
      <c r="K245" s="10"/>
      <c r="L245" s="10"/>
      <c r="M245" s="9"/>
      <c r="N245" s="2"/>
      <c r="V245" s="13"/>
    </row>
    <row r="246" spans="1:22" ht="24" thickTop="1" thickBot="1" x14ac:dyDescent="0.25">
      <c r="A246" s="398">
        <f t="shared" ref="A246" si="54">A242+1</f>
        <v>58</v>
      </c>
      <c r="B246" s="22" t="s">
        <v>12</v>
      </c>
      <c r="C246" s="22" t="s">
        <v>11</v>
      </c>
      <c r="D246" s="22" t="s">
        <v>10</v>
      </c>
      <c r="E246" s="401" t="s">
        <v>9</v>
      </c>
      <c r="F246" s="401"/>
      <c r="G246" s="401" t="s">
        <v>8</v>
      </c>
      <c r="H246" s="402"/>
      <c r="I246" s="21"/>
      <c r="J246" s="20" t="s">
        <v>7</v>
      </c>
      <c r="K246" s="19"/>
      <c r="L246" s="19"/>
      <c r="M246" s="18"/>
      <c r="N246" s="2"/>
      <c r="V246" s="13"/>
    </row>
    <row r="247" spans="1:22" ht="13.5" thickBot="1" x14ac:dyDescent="0.25">
      <c r="A247" s="399"/>
      <c r="B247" s="16"/>
      <c r="C247" s="16"/>
      <c r="D247" s="17"/>
      <c r="E247" s="16"/>
      <c r="F247" s="16"/>
      <c r="G247" s="670"/>
      <c r="H247" s="671"/>
      <c r="I247" s="672"/>
      <c r="J247" s="15" t="s">
        <v>7</v>
      </c>
      <c r="K247" s="15"/>
      <c r="L247" s="15"/>
      <c r="M247" s="14"/>
      <c r="N247" s="2"/>
      <c r="V247" s="13">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2"/>
      <c r="V248" s="13"/>
    </row>
    <row r="249" spans="1:22" ht="13.5" thickBot="1" x14ac:dyDescent="0.25">
      <c r="A249" s="400"/>
      <c r="B249" s="25"/>
      <c r="C249" s="25"/>
      <c r="D249" s="8"/>
      <c r="E249" s="24" t="s">
        <v>1</v>
      </c>
      <c r="F249" s="23"/>
      <c r="G249" s="673"/>
      <c r="H249" s="674"/>
      <c r="I249" s="675"/>
      <c r="J249" s="11" t="s">
        <v>0</v>
      </c>
      <c r="K249" s="10"/>
      <c r="L249" s="10"/>
      <c r="M249" s="9"/>
      <c r="N249" s="2"/>
      <c r="V249" s="13"/>
    </row>
    <row r="250" spans="1:22" ht="24" thickTop="1" thickBot="1" x14ac:dyDescent="0.25">
      <c r="A250" s="398">
        <f t="shared" ref="A250" si="55">A246+1</f>
        <v>59</v>
      </c>
      <c r="B250" s="22" t="s">
        <v>12</v>
      </c>
      <c r="C250" s="22" t="s">
        <v>11</v>
      </c>
      <c r="D250" s="22" t="s">
        <v>10</v>
      </c>
      <c r="E250" s="401" t="s">
        <v>9</v>
      </c>
      <c r="F250" s="401"/>
      <c r="G250" s="401" t="s">
        <v>8</v>
      </c>
      <c r="H250" s="402"/>
      <c r="I250" s="21"/>
      <c r="J250" s="20" t="s">
        <v>7</v>
      </c>
      <c r="K250" s="19"/>
      <c r="L250" s="19"/>
      <c r="M250" s="18"/>
      <c r="N250" s="2"/>
      <c r="V250" s="13"/>
    </row>
    <row r="251" spans="1:22" ht="13.5" thickBot="1" x14ac:dyDescent="0.25">
      <c r="A251" s="399"/>
      <c r="B251" s="16"/>
      <c r="C251" s="16"/>
      <c r="D251" s="17"/>
      <c r="E251" s="16"/>
      <c r="F251" s="16"/>
      <c r="G251" s="670"/>
      <c r="H251" s="671"/>
      <c r="I251" s="672"/>
      <c r="J251" s="15" t="s">
        <v>7</v>
      </c>
      <c r="K251" s="15"/>
      <c r="L251" s="15"/>
      <c r="M251" s="14"/>
      <c r="N251" s="2"/>
      <c r="V251" s="13">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2"/>
      <c r="V252" s="13"/>
    </row>
    <row r="253" spans="1:22" ht="13.5" thickBot="1" x14ac:dyDescent="0.25">
      <c r="A253" s="400"/>
      <c r="B253" s="25"/>
      <c r="C253" s="25"/>
      <c r="D253" s="8"/>
      <c r="E253" s="24" t="s">
        <v>1</v>
      </c>
      <c r="F253" s="23"/>
      <c r="G253" s="673"/>
      <c r="H253" s="674"/>
      <c r="I253" s="675"/>
      <c r="J253" s="11" t="s">
        <v>0</v>
      </c>
      <c r="K253" s="10"/>
      <c r="L253" s="10"/>
      <c r="M253" s="9"/>
      <c r="N253" s="2"/>
      <c r="V253" s="13"/>
    </row>
    <row r="254" spans="1:22" ht="24" thickTop="1" thickBot="1" x14ac:dyDescent="0.25">
      <c r="A254" s="398">
        <f t="shared" ref="A254" si="56">A250+1</f>
        <v>60</v>
      </c>
      <c r="B254" s="22" t="s">
        <v>12</v>
      </c>
      <c r="C254" s="22" t="s">
        <v>11</v>
      </c>
      <c r="D254" s="22" t="s">
        <v>10</v>
      </c>
      <c r="E254" s="401" t="s">
        <v>9</v>
      </c>
      <c r="F254" s="401"/>
      <c r="G254" s="401" t="s">
        <v>8</v>
      </c>
      <c r="H254" s="402"/>
      <c r="I254" s="21"/>
      <c r="J254" s="20" t="s">
        <v>7</v>
      </c>
      <c r="K254" s="19"/>
      <c r="L254" s="19"/>
      <c r="M254" s="18"/>
      <c r="N254" s="2"/>
      <c r="V254" s="13"/>
    </row>
    <row r="255" spans="1:22" ht="13.5" thickBot="1" x14ac:dyDescent="0.25">
      <c r="A255" s="399"/>
      <c r="B255" s="16"/>
      <c r="C255" s="16"/>
      <c r="D255" s="17"/>
      <c r="E255" s="16"/>
      <c r="F255" s="16"/>
      <c r="G255" s="670"/>
      <c r="H255" s="671"/>
      <c r="I255" s="672"/>
      <c r="J255" s="15" t="s">
        <v>7</v>
      </c>
      <c r="K255" s="15"/>
      <c r="L255" s="15"/>
      <c r="M255" s="14"/>
      <c r="N255" s="2"/>
      <c r="V255" s="13">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2"/>
      <c r="V256" s="13"/>
    </row>
    <row r="257" spans="1:22" ht="13.5" thickBot="1" x14ac:dyDescent="0.25">
      <c r="A257" s="400"/>
      <c r="B257" s="25"/>
      <c r="C257" s="25"/>
      <c r="D257" s="8"/>
      <c r="E257" s="24" t="s">
        <v>1</v>
      </c>
      <c r="F257" s="23"/>
      <c r="G257" s="673"/>
      <c r="H257" s="674"/>
      <c r="I257" s="675"/>
      <c r="J257" s="11" t="s">
        <v>0</v>
      </c>
      <c r="K257" s="10"/>
      <c r="L257" s="10"/>
      <c r="M257" s="9"/>
      <c r="N257" s="2"/>
      <c r="V257" s="13"/>
    </row>
    <row r="258" spans="1:22" ht="24" thickTop="1" thickBot="1" x14ac:dyDescent="0.25">
      <c r="A258" s="398">
        <f t="shared" ref="A258" si="57">A254+1</f>
        <v>61</v>
      </c>
      <c r="B258" s="22" t="s">
        <v>12</v>
      </c>
      <c r="C258" s="22" t="s">
        <v>11</v>
      </c>
      <c r="D258" s="22" t="s">
        <v>10</v>
      </c>
      <c r="E258" s="401" t="s">
        <v>9</v>
      </c>
      <c r="F258" s="401"/>
      <c r="G258" s="401" t="s">
        <v>8</v>
      </c>
      <c r="H258" s="402"/>
      <c r="I258" s="21"/>
      <c r="J258" s="20" t="s">
        <v>7</v>
      </c>
      <c r="K258" s="19"/>
      <c r="L258" s="19"/>
      <c r="M258" s="18"/>
      <c r="N258" s="2"/>
      <c r="V258" s="13"/>
    </row>
    <row r="259" spans="1:22" ht="13.5" thickBot="1" x14ac:dyDescent="0.25">
      <c r="A259" s="399"/>
      <c r="B259" s="16"/>
      <c r="C259" s="16"/>
      <c r="D259" s="17"/>
      <c r="E259" s="16"/>
      <c r="F259" s="16"/>
      <c r="G259" s="670"/>
      <c r="H259" s="671"/>
      <c r="I259" s="672"/>
      <c r="J259" s="15" t="s">
        <v>7</v>
      </c>
      <c r="K259" s="15"/>
      <c r="L259" s="15"/>
      <c r="M259" s="14"/>
      <c r="N259" s="2"/>
      <c r="V259" s="13">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2"/>
      <c r="V260" s="13"/>
    </row>
    <row r="261" spans="1:22" ht="13.5" thickBot="1" x14ac:dyDescent="0.25">
      <c r="A261" s="400"/>
      <c r="B261" s="25"/>
      <c r="C261" s="25"/>
      <c r="D261" s="8"/>
      <c r="E261" s="24" t="s">
        <v>1</v>
      </c>
      <c r="F261" s="23"/>
      <c r="G261" s="673"/>
      <c r="H261" s="674"/>
      <c r="I261" s="675"/>
      <c r="J261" s="11" t="s">
        <v>0</v>
      </c>
      <c r="K261" s="10"/>
      <c r="L261" s="10"/>
      <c r="M261" s="9"/>
      <c r="N261" s="2"/>
      <c r="V261" s="13"/>
    </row>
    <row r="262" spans="1:22" ht="24" thickTop="1" thickBot="1" x14ac:dyDescent="0.25">
      <c r="A262" s="398">
        <f t="shared" ref="A262" si="58">A258+1</f>
        <v>62</v>
      </c>
      <c r="B262" s="22" t="s">
        <v>12</v>
      </c>
      <c r="C262" s="22" t="s">
        <v>11</v>
      </c>
      <c r="D262" s="22" t="s">
        <v>10</v>
      </c>
      <c r="E262" s="401" t="s">
        <v>9</v>
      </c>
      <c r="F262" s="401"/>
      <c r="G262" s="401" t="s">
        <v>8</v>
      </c>
      <c r="H262" s="402"/>
      <c r="I262" s="21"/>
      <c r="J262" s="20" t="s">
        <v>7</v>
      </c>
      <c r="K262" s="19"/>
      <c r="L262" s="19"/>
      <c r="M262" s="18"/>
      <c r="N262" s="2"/>
      <c r="V262" s="13"/>
    </row>
    <row r="263" spans="1:22" ht="13.5" thickBot="1" x14ac:dyDescent="0.25">
      <c r="A263" s="399"/>
      <c r="B263" s="16"/>
      <c r="C263" s="16"/>
      <c r="D263" s="17"/>
      <c r="E263" s="16"/>
      <c r="F263" s="16"/>
      <c r="G263" s="670"/>
      <c r="H263" s="671"/>
      <c r="I263" s="672"/>
      <c r="J263" s="15" t="s">
        <v>7</v>
      </c>
      <c r="K263" s="15"/>
      <c r="L263" s="15"/>
      <c r="M263" s="14"/>
      <c r="N263" s="2"/>
      <c r="V263" s="13">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2"/>
      <c r="V264" s="13"/>
    </row>
    <row r="265" spans="1:22" ht="13.5" thickBot="1" x14ac:dyDescent="0.25">
      <c r="A265" s="400"/>
      <c r="B265" s="25"/>
      <c r="C265" s="25"/>
      <c r="D265" s="8"/>
      <c r="E265" s="24" t="s">
        <v>1</v>
      </c>
      <c r="F265" s="23"/>
      <c r="G265" s="673"/>
      <c r="H265" s="674"/>
      <c r="I265" s="675"/>
      <c r="J265" s="11" t="s">
        <v>0</v>
      </c>
      <c r="K265" s="10"/>
      <c r="L265" s="10"/>
      <c r="M265" s="9"/>
      <c r="N265" s="2"/>
      <c r="V265" s="13"/>
    </row>
    <row r="266" spans="1:22" ht="24" thickTop="1" thickBot="1" x14ac:dyDescent="0.25">
      <c r="A266" s="398">
        <f t="shared" ref="A266" si="59">A262+1</f>
        <v>63</v>
      </c>
      <c r="B266" s="22" t="s">
        <v>12</v>
      </c>
      <c r="C266" s="22" t="s">
        <v>11</v>
      </c>
      <c r="D266" s="22" t="s">
        <v>10</v>
      </c>
      <c r="E266" s="401" t="s">
        <v>9</v>
      </c>
      <c r="F266" s="401"/>
      <c r="G266" s="401" t="s">
        <v>8</v>
      </c>
      <c r="H266" s="402"/>
      <c r="I266" s="21"/>
      <c r="J266" s="20" t="s">
        <v>7</v>
      </c>
      <c r="K266" s="19"/>
      <c r="L266" s="19"/>
      <c r="M266" s="18"/>
      <c r="N266" s="2"/>
      <c r="V266" s="13"/>
    </row>
    <row r="267" spans="1:22" ht="13.5" thickBot="1" x14ac:dyDescent="0.25">
      <c r="A267" s="399"/>
      <c r="B267" s="16"/>
      <c r="C267" s="16"/>
      <c r="D267" s="17"/>
      <c r="E267" s="16"/>
      <c r="F267" s="16"/>
      <c r="G267" s="670"/>
      <c r="H267" s="671"/>
      <c r="I267" s="672"/>
      <c r="J267" s="15" t="s">
        <v>7</v>
      </c>
      <c r="K267" s="15"/>
      <c r="L267" s="15"/>
      <c r="M267" s="14"/>
      <c r="N267" s="2"/>
      <c r="V267" s="13">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2"/>
      <c r="V268" s="13"/>
    </row>
    <row r="269" spans="1:22" ht="13.5" thickBot="1" x14ac:dyDescent="0.25">
      <c r="A269" s="400"/>
      <c r="B269" s="25"/>
      <c r="C269" s="25"/>
      <c r="D269" s="8"/>
      <c r="E269" s="24" t="s">
        <v>1</v>
      </c>
      <c r="F269" s="23"/>
      <c r="G269" s="673"/>
      <c r="H269" s="674"/>
      <c r="I269" s="675"/>
      <c r="J269" s="11" t="s">
        <v>0</v>
      </c>
      <c r="K269" s="10"/>
      <c r="L269" s="10"/>
      <c r="M269" s="9"/>
      <c r="N269" s="2"/>
      <c r="V269" s="13"/>
    </row>
    <row r="270" spans="1:22" ht="24" thickTop="1" thickBot="1" x14ac:dyDescent="0.25">
      <c r="A270" s="398">
        <f t="shared" ref="A270" si="60">A266+1</f>
        <v>64</v>
      </c>
      <c r="B270" s="22" t="s">
        <v>12</v>
      </c>
      <c r="C270" s="22" t="s">
        <v>11</v>
      </c>
      <c r="D270" s="22" t="s">
        <v>10</v>
      </c>
      <c r="E270" s="401" t="s">
        <v>9</v>
      </c>
      <c r="F270" s="401"/>
      <c r="G270" s="401" t="s">
        <v>8</v>
      </c>
      <c r="H270" s="402"/>
      <c r="I270" s="21"/>
      <c r="J270" s="20" t="s">
        <v>7</v>
      </c>
      <c r="K270" s="19"/>
      <c r="L270" s="19"/>
      <c r="M270" s="18"/>
      <c r="N270" s="2"/>
      <c r="V270" s="13"/>
    </row>
    <row r="271" spans="1:22" ht="13.5" thickBot="1" x14ac:dyDescent="0.25">
      <c r="A271" s="399"/>
      <c r="B271" s="16"/>
      <c r="C271" s="16"/>
      <c r="D271" s="17"/>
      <c r="E271" s="16"/>
      <c r="F271" s="16"/>
      <c r="G271" s="670"/>
      <c r="H271" s="671"/>
      <c r="I271" s="672"/>
      <c r="J271" s="15" t="s">
        <v>7</v>
      </c>
      <c r="K271" s="15"/>
      <c r="L271" s="15"/>
      <c r="M271" s="14"/>
      <c r="N271" s="2"/>
      <c r="V271" s="13">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2"/>
      <c r="V272" s="13"/>
    </row>
    <row r="273" spans="1:22" ht="13.5" thickBot="1" x14ac:dyDescent="0.25">
      <c r="A273" s="400"/>
      <c r="B273" s="25"/>
      <c r="C273" s="25"/>
      <c r="D273" s="8"/>
      <c r="E273" s="24" t="s">
        <v>1</v>
      </c>
      <c r="F273" s="23"/>
      <c r="G273" s="673"/>
      <c r="H273" s="674"/>
      <c r="I273" s="675"/>
      <c r="J273" s="11" t="s">
        <v>0</v>
      </c>
      <c r="K273" s="10"/>
      <c r="L273" s="10"/>
      <c r="M273" s="9"/>
      <c r="N273" s="2"/>
      <c r="V273" s="13"/>
    </row>
    <row r="274" spans="1:22" ht="24" thickTop="1" thickBot="1" x14ac:dyDescent="0.25">
      <c r="A274" s="398">
        <f t="shared" ref="A274" si="61">A270+1</f>
        <v>65</v>
      </c>
      <c r="B274" s="22" t="s">
        <v>12</v>
      </c>
      <c r="C274" s="22" t="s">
        <v>11</v>
      </c>
      <c r="D274" s="22" t="s">
        <v>10</v>
      </c>
      <c r="E274" s="401" t="s">
        <v>9</v>
      </c>
      <c r="F274" s="401"/>
      <c r="G274" s="401" t="s">
        <v>8</v>
      </c>
      <c r="H274" s="402"/>
      <c r="I274" s="21"/>
      <c r="J274" s="20" t="s">
        <v>7</v>
      </c>
      <c r="K274" s="19"/>
      <c r="L274" s="19"/>
      <c r="M274" s="18"/>
      <c r="N274" s="2"/>
      <c r="V274" s="13"/>
    </row>
    <row r="275" spans="1:22" ht="13.5" thickBot="1" x14ac:dyDescent="0.25">
      <c r="A275" s="399"/>
      <c r="B275" s="16"/>
      <c r="C275" s="16"/>
      <c r="D275" s="17"/>
      <c r="E275" s="16"/>
      <c r="F275" s="16"/>
      <c r="G275" s="670"/>
      <c r="H275" s="671"/>
      <c r="I275" s="672"/>
      <c r="J275" s="15" t="s">
        <v>7</v>
      </c>
      <c r="K275" s="15"/>
      <c r="L275" s="15"/>
      <c r="M275" s="14"/>
      <c r="N275" s="2"/>
      <c r="V275" s="13">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2"/>
      <c r="V276" s="13"/>
    </row>
    <row r="277" spans="1:22" ht="13.5" thickBot="1" x14ac:dyDescent="0.25">
      <c r="A277" s="400"/>
      <c r="B277" s="25"/>
      <c r="C277" s="25"/>
      <c r="D277" s="8"/>
      <c r="E277" s="24" t="s">
        <v>1</v>
      </c>
      <c r="F277" s="23"/>
      <c r="G277" s="673"/>
      <c r="H277" s="674"/>
      <c r="I277" s="675"/>
      <c r="J277" s="11" t="s">
        <v>0</v>
      </c>
      <c r="K277" s="10"/>
      <c r="L277" s="10"/>
      <c r="M277" s="9"/>
      <c r="N277" s="2"/>
      <c r="V277" s="13"/>
    </row>
    <row r="278" spans="1:22" ht="24" thickTop="1" thickBot="1" x14ac:dyDescent="0.25">
      <c r="A278" s="398">
        <f t="shared" ref="A278" si="62">A274+1</f>
        <v>66</v>
      </c>
      <c r="B278" s="22" t="s">
        <v>12</v>
      </c>
      <c r="C278" s="22" t="s">
        <v>11</v>
      </c>
      <c r="D278" s="22" t="s">
        <v>10</v>
      </c>
      <c r="E278" s="401" t="s">
        <v>9</v>
      </c>
      <c r="F278" s="401"/>
      <c r="G278" s="401" t="s">
        <v>8</v>
      </c>
      <c r="H278" s="402"/>
      <c r="I278" s="21"/>
      <c r="J278" s="20" t="s">
        <v>7</v>
      </c>
      <c r="K278" s="19"/>
      <c r="L278" s="19"/>
      <c r="M278" s="18"/>
      <c r="N278" s="2"/>
      <c r="V278" s="13"/>
    </row>
    <row r="279" spans="1:22" ht="13.5" thickBot="1" x14ac:dyDescent="0.25">
      <c r="A279" s="399"/>
      <c r="B279" s="16"/>
      <c r="C279" s="16"/>
      <c r="D279" s="17"/>
      <c r="E279" s="16"/>
      <c r="F279" s="16"/>
      <c r="G279" s="670"/>
      <c r="H279" s="671"/>
      <c r="I279" s="672"/>
      <c r="J279" s="15" t="s">
        <v>7</v>
      </c>
      <c r="K279" s="15"/>
      <c r="L279" s="15"/>
      <c r="M279" s="14"/>
      <c r="N279" s="2"/>
      <c r="V279" s="13">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2"/>
      <c r="V280" s="13"/>
    </row>
    <row r="281" spans="1:22" ht="13.5" thickBot="1" x14ac:dyDescent="0.25">
      <c r="A281" s="400"/>
      <c r="B281" s="25"/>
      <c r="C281" s="25"/>
      <c r="D281" s="8"/>
      <c r="E281" s="24" t="s">
        <v>1</v>
      </c>
      <c r="F281" s="23"/>
      <c r="G281" s="673"/>
      <c r="H281" s="674"/>
      <c r="I281" s="675"/>
      <c r="J281" s="11" t="s">
        <v>0</v>
      </c>
      <c r="K281" s="10"/>
      <c r="L281" s="10"/>
      <c r="M281" s="9"/>
      <c r="N281" s="2"/>
      <c r="V281" s="13"/>
    </row>
    <row r="282" spans="1:22" ht="24" thickTop="1" thickBot="1" x14ac:dyDescent="0.25">
      <c r="A282" s="398">
        <f t="shared" ref="A282" si="63">A278+1</f>
        <v>67</v>
      </c>
      <c r="B282" s="22" t="s">
        <v>12</v>
      </c>
      <c r="C282" s="22" t="s">
        <v>11</v>
      </c>
      <c r="D282" s="22" t="s">
        <v>10</v>
      </c>
      <c r="E282" s="401" t="s">
        <v>9</v>
      </c>
      <c r="F282" s="401"/>
      <c r="G282" s="401" t="s">
        <v>8</v>
      </c>
      <c r="H282" s="402"/>
      <c r="I282" s="21"/>
      <c r="J282" s="20" t="s">
        <v>7</v>
      </c>
      <c r="K282" s="19"/>
      <c r="L282" s="19"/>
      <c r="M282" s="18"/>
      <c r="N282" s="2"/>
      <c r="V282" s="13"/>
    </row>
    <row r="283" spans="1:22" ht="13.5" thickBot="1" x14ac:dyDescent="0.25">
      <c r="A283" s="399"/>
      <c r="B283" s="16"/>
      <c r="C283" s="16"/>
      <c r="D283" s="17"/>
      <c r="E283" s="16"/>
      <c r="F283" s="16"/>
      <c r="G283" s="670"/>
      <c r="H283" s="671"/>
      <c r="I283" s="672"/>
      <c r="J283" s="15" t="s">
        <v>7</v>
      </c>
      <c r="K283" s="15"/>
      <c r="L283" s="15"/>
      <c r="M283" s="14"/>
      <c r="N283" s="2"/>
      <c r="V283" s="13">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2"/>
      <c r="V284" s="13"/>
    </row>
    <row r="285" spans="1:22" ht="13.5" thickBot="1" x14ac:dyDescent="0.25">
      <c r="A285" s="400"/>
      <c r="B285" s="25"/>
      <c r="C285" s="25"/>
      <c r="D285" s="8"/>
      <c r="E285" s="24" t="s">
        <v>1</v>
      </c>
      <c r="F285" s="23"/>
      <c r="G285" s="673"/>
      <c r="H285" s="674"/>
      <c r="I285" s="675"/>
      <c r="J285" s="11" t="s">
        <v>0</v>
      </c>
      <c r="K285" s="10"/>
      <c r="L285" s="10"/>
      <c r="M285" s="9"/>
      <c r="N285" s="2"/>
      <c r="V285" s="13"/>
    </row>
    <row r="286" spans="1:22" ht="24" thickTop="1" thickBot="1" x14ac:dyDescent="0.25">
      <c r="A286" s="398">
        <f t="shared" ref="A286" si="64">A282+1</f>
        <v>68</v>
      </c>
      <c r="B286" s="22" t="s">
        <v>12</v>
      </c>
      <c r="C286" s="22" t="s">
        <v>11</v>
      </c>
      <c r="D286" s="22" t="s">
        <v>10</v>
      </c>
      <c r="E286" s="401" t="s">
        <v>9</v>
      </c>
      <c r="F286" s="401"/>
      <c r="G286" s="401" t="s">
        <v>8</v>
      </c>
      <c r="H286" s="402"/>
      <c r="I286" s="21"/>
      <c r="J286" s="20" t="s">
        <v>7</v>
      </c>
      <c r="K286" s="19"/>
      <c r="L286" s="19"/>
      <c r="M286" s="18"/>
      <c r="N286" s="2"/>
      <c r="V286" s="13"/>
    </row>
    <row r="287" spans="1:22" ht="13.5" thickBot="1" x14ac:dyDescent="0.25">
      <c r="A287" s="399"/>
      <c r="B287" s="16"/>
      <c r="C287" s="16"/>
      <c r="D287" s="17"/>
      <c r="E287" s="16"/>
      <c r="F287" s="16"/>
      <c r="G287" s="670"/>
      <c r="H287" s="671"/>
      <c r="I287" s="672"/>
      <c r="J287" s="15" t="s">
        <v>7</v>
      </c>
      <c r="K287" s="15"/>
      <c r="L287" s="15"/>
      <c r="M287" s="14"/>
      <c r="N287" s="2"/>
      <c r="V287" s="13">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2"/>
      <c r="V288" s="13"/>
    </row>
    <row r="289" spans="1:22" ht="13.5" thickBot="1" x14ac:dyDescent="0.25">
      <c r="A289" s="400"/>
      <c r="B289" s="25"/>
      <c r="C289" s="25"/>
      <c r="D289" s="8"/>
      <c r="E289" s="24" t="s">
        <v>1</v>
      </c>
      <c r="F289" s="23"/>
      <c r="G289" s="673"/>
      <c r="H289" s="674"/>
      <c r="I289" s="675"/>
      <c r="J289" s="11" t="s">
        <v>0</v>
      </c>
      <c r="K289" s="10"/>
      <c r="L289" s="10"/>
      <c r="M289" s="9"/>
      <c r="N289" s="2"/>
      <c r="V289" s="13"/>
    </row>
    <row r="290" spans="1:22" ht="24" thickTop="1" thickBot="1" x14ac:dyDescent="0.25">
      <c r="A290" s="398">
        <f t="shared" ref="A290" si="65">A286+1</f>
        <v>69</v>
      </c>
      <c r="B290" s="22" t="s">
        <v>12</v>
      </c>
      <c r="C290" s="22" t="s">
        <v>11</v>
      </c>
      <c r="D290" s="22" t="s">
        <v>10</v>
      </c>
      <c r="E290" s="401" t="s">
        <v>9</v>
      </c>
      <c r="F290" s="401"/>
      <c r="G290" s="401" t="s">
        <v>8</v>
      </c>
      <c r="H290" s="402"/>
      <c r="I290" s="21"/>
      <c r="J290" s="20" t="s">
        <v>7</v>
      </c>
      <c r="K290" s="19"/>
      <c r="L290" s="19"/>
      <c r="M290" s="18"/>
      <c r="N290" s="2"/>
      <c r="V290" s="13"/>
    </row>
    <row r="291" spans="1:22" ht="13.5" thickBot="1" x14ac:dyDescent="0.25">
      <c r="A291" s="399"/>
      <c r="B291" s="16"/>
      <c r="C291" s="16"/>
      <c r="D291" s="17"/>
      <c r="E291" s="16"/>
      <c r="F291" s="16"/>
      <c r="G291" s="670"/>
      <c r="H291" s="671"/>
      <c r="I291" s="672"/>
      <c r="J291" s="15" t="s">
        <v>7</v>
      </c>
      <c r="K291" s="15"/>
      <c r="L291" s="15"/>
      <c r="M291" s="14"/>
      <c r="N291" s="2"/>
      <c r="V291" s="13">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2"/>
      <c r="V292" s="13"/>
    </row>
    <row r="293" spans="1:22" ht="13.5" thickBot="1" x14ac:dyDescent="0.25">
      <c r="A293" s="400"/>
      <c r="B293" s="25"/>
      <c r="C293" s="25"/>
      <c r="D293" s="8"/>
      <c r="E293" s="24" t="s">
        <v>1</v>
      </c>
      <c r="F293" s="23"/>
      <c r="G293" s="673"/>
      <c r="H293" s="674"/>
      <c r="I293" s="675"/>
      <c r="J293" s="11" t="s">
        <v>0</v>
      </c>
      <c r="K293" s="10"/>
      <c r="L293" s="10"/>
      <c r="M293" s="9"/>
      <c r="N293" s="2"/>
      <c r="V293" s="13"/>
    </row>
    <row r="294" spans="1:22" ht="24" thickTop="1" thickBot="1" x14ac:dyDescent="0.25">
      <c r="A294" s="398">
        <f t="shared" ref="A294" si="66">A290+1</f>
        <v>70</v>
      </c>
      <c r="B294" s="22" t="s">
        <v>12</v>
      </c>
      <c r="C294" s="22" t="s">
        <v>11</v>
      </c>
      <c r="D294" s="22" t="s">
        <v>10</v>
      </c>
      <c r="E294" s="401" t="s">
        <v>9</v>
      </c>
      <c r="F294" s="401"/>
      <c r="G294" s="401" t="s">
        <v>8</v>
      </c>
      <c r="H294" s="402"/>
      <c r="I294" s="21"/>
      <c r="J294" s="20" t="s">
        <v>7</v>
      </c>
      <c r="K294" s="19"/>
      <c r="L294" s="19"/>
      <c r="M294" s="18"/>
      <c r="N294" s="2"/>
      <c r="V294" s="13"/>
    </row>
    <row r="295" spans="1:22" ht="13.5" thickBot="1" x14ac:dyDescent="0.25">
      <c r="A295" s="399"/>
      <c r="B295" s="16"/>
      <c r="C295" s="16"/>
      <c r="D295" s="17"/>
      <c r="E295" s="16"/>
      <c r="F295" s="16"/>
      <c r="G295" s="670"/>
      <c r="H295" s="671"/>
      <c r="I295" s="672"/>
      <c r="J295" s="15" t="s">
        <v>7</v>
      </c>
      <c r="K295" s="15"/>
      <c r="L295" s="15"/>
      <c r="M295" s="14"/>
      <c r="N295" s="2"/>
      <c r="V295" s="13">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2"/>
      <c r="V296" s="13"/>
    </row>
    <row r="297" spans="1:22" ht="13.5" thickBot="1" x14ac:dyDescent="0.25">
      <c r="A297" s="400"/>
      <c r="B297" s="25"/>
      <c r="C297" s="25"/>
      <c r="D297" s="8"/>
      <c r="E297" s="24" t="s">
        <v>1</v>
      </c>
      <c r="F297" s="23"/>
      <c r="G297" s="673"/>
      <c r="H297" s="674"/>
      <c r="I297" s="675"/>
      <c r="J297" s="11" t="s">
        <v>0</v>
      </c>
      <c r="K297" s="10"/>
      <c r="L297" s="10"/>
      <c r="M297" s="9"/>
      <c r="N297" s="2"/>
      <c r="V297" s="13"/>
    </row>
    <row r="298" spans="1:22" ht="24" thickTop="1" thickBot="1" x14ac:dyDescent="0.25">
      <c r="A298" s="398">
        <f t="shared" ref="A298" si="67">A294+1</f>
        <v>71</v>
      </c>
      <c r="B298" s="22" t="s">
        <v>12</v>
      </c>
      <c r="C298" s="22" t="s">
        <v>11</v>
      </c>
      <c r="D298" s="22" t="s">
        <v>10</v>
      </c>
      <c r="E298" s="401" t="s">
        <v>9</v>
      </c>
      <c r="F298" s="401"/>
      <c r="G298" s="401" t="s">
        <v>8</v>
      </c>
      <c r="H298" s="402"/>
      <c r="I298" s="21"/>
      <c r="J298" s="20" t="s">
        <v>7</v>
      </c>
      <c r="K298" s="19"/>
      <c r="L298" s="19"/>
      <c r="M298" s="18"/>
      <c r="N298" s="2"/>
      <c r="V298" s="13"/>
    </row>
    <row r="299" spans="1:22" ht="13.5" thickBot="1" x14ac:dyDescent="0.25">
      <c r="A299" s="399"/>
      <c r="B299" s="16"/>
      <c r="C299" s="16"/>
      <c r="D299" s="17"/>
      <c r="E299" s="16"/>
      <c r="F299" s="16"/>
      <c r="G299" s="670"/>
      <c r="H299" s="671"/>
      <c r="I299" s="672"/>
      <c r="J299" s="15" t="s">
        <v>7</v>
      </c>
      <c r="K299" s="15"/>
      <c r="L299" s="15"/>
      <c r="M299" s="14"/>
      <c r="N299" s="2"/>
      <c r="V299" s="13">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2"/>
      <c r="V300" s="13"/>
    </row>
    <row r="301" spans="1:22" ht="13.5" thickBot="1" x14ac:dyDescent="0.25">
      <c r="A301" s="400"/>
      <c r="B301" s="25"/>
      <c r="C301" s="25"/>
      <c r="D301" s="8"/>
      <c r="E301" s="24" t="s">
        <v>1</v>
      </c>
      <c r="F301" s="23"/>
      <c r="G301" s="673"/>
      <c r="H301" s="674"/>
      <c r="I301" s="675"/>
      <c r="J301" s="11" t="s">
        <v>0</v>
      </c>
      <c r="K301" s="10"/>
      <c r="L301" s="10"/>
      <c r="M301" s="9"/>
      <c r="N301" s="2"/>
      <c r="V301" s="13"/>
    </row>
    <row r="302" spans="1:22" ht="24" thickTop="1" thickBot="1" x14ac:dyDescent="0.25">
      <c r="A302" s="398">
        <f t="shared" ref="A302" si="68">A298+1</f>
        <v>72</v>
      </c>
      <c r="B302" s="22" t="s">
        <v>12</v>
      </c>
      <c r="C302" s="22" t="s">
        <v>11</v>
      </c>
      <c r="D302" s="22" t="s">
        <v>10</v>
      </c>
      <c r="E302" s="401" t="s">
        <v>9</v>
      </c>
      <c r="F302" s="401"/>
      <c r="G302" s="401" t="s">
        <v>8</v>
      </c>
      <c r="H302" s="402"/>
      <c r="I302" s="21"/>
      <c r="J302" s="20" t="s">
        <v>7</v>
      </c>
      <c r="K302" s="19"/>
      <c r="L302" s="19"/>
      <c r="M302" s="18"/>
      <c r="N302" s="2"/>
      <c r="V302" s="13"/>
    </row>
    <row r="303" spans="1:22" ht="13.5" thickBot="1" x14ac:dyDescent="0.25">
      <c r="A303" s="399"/>
      <c r="B303" s="16"/>
      <c r="C303" s="16"/>
      <c r="D303" s="17"/>
      <c r="E303" s="16"/>
      <c r="F303" s="16"/>
      <c r="G303" s="670"/>
      <c r="H303" s="671"/>
      <c r="I303" s="672"/>
      <c r="J303" s="15" t="s">
        <v>7</v>
      </c>
      <c r="K303" s="15"/>
      <c r="L303" s="15"/>
      <c r="M303" s="14"/>
      <c r="N303" s="2"/>
      <c r="V303" s="13">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2"/>
      <c r="V304" s="13"/>
    </row>
    <row r="305" spans="1:22" ht="13.5" thickBot="1" x14ac:dyDescent="0.25">
      <c r="A305" s="400"/>
      <c r="B305" s="25"/>
      <c r="C305" s="25"/>
      <c r="D305" s="8"/>
      <c r="E305" s="24" t="s">
        <v>1</v>
      </c>
      <c r="F305" s="23"/>
      <c r="G305" s="673"/>
      <c r="H305" s="674"/>
      <c r="I305" s="675"/>
      <c r="J305" s="11" t="s">
        <v>0</v>
      </c>
      <c r="K305" s="10"/>
      <c r="L305" s="10"/>
      <c r="M305" s="9"/>
      <c r="N305" s="2"/>
      <c r="V305" s="13"/>
    </row>
    <row r="306" spans="1:22" ht="24" thickTop="1" thickBot="1" x14ac:dyDescent="0.25">
      <c r="A306" s="398">
        <f t="shared" ref="A306" si="69">A302+1</f>
        <v>73</v>
      </c>
      <c r="B306" s="22" t="s">
        <v>12</v>
      </c>
      <c r="C306" s="22" t="s">
        <v>11</v>
      </c>
      <c r="D306" s="22" t="s">
        <v>10</v>
      </c>
      <c r="E306" s="401" t="s">
        <v>9</v>
      </c>
      <c r="F306" s="401"/>
      <c r="G306" s="401" t="s">
        <v>8</v>
      </c>
      <c r="H306" s="402"/>
      <c r="I306" s="21"/>
      <c r="J306" s="20" t="s">
        <v>7</v>
      </c>
      <c r="K306" s="19"/>
      <c r="L306" s="19"/>
      <c r="M306" s="18"/>
      <c r="N306" s="2"/>
      <c r="V306" s="13"/>
    </row>
    <row r="307" spans="1:22" ht="13.5" thickBot="1" x14ac:dyDescent="0.25">
      <c r="A307" s="399"/>
      <c r="B307" s="16"/>
      <c r="C307" s="16"/>
      <c r="D307" s="17"/>
      <c r="E307" s="16"/>
      <c r="F307" s="16"/>
      <c r="G307" s="670"/>
      <c r="H307" s="671"/>
      <c r="I307" s="672"/>
      <c r="J307" s="15" t="s">
        <v>7</v>
      </c>
      <c r="K307" s="15"/>
      <c r="L307" s="15"/>
      <c r="M307" s="14"/>
      <c r="N307" s="2"/>
      <c r="V307" s="13">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2"/>
      <c r="V308" s="13"/>
    </row>
    <row r="309" spans="1:22" ht="13.5" thickBot="1" x14ac:dyDescent="0.25">
      <c r="A309" s="400"/>
      <c r="B309" s="25"/>
      <c r="C309" s="25"/>
      <c r="D309" s="8"/>
      <c r="E309" s="24" t="s">
        <v>1</v>
      </c>
      <c r="F309" s="23"/>
      <c r="G309" s="673"/>
      <c r="H309" s="674"/>
      <c r="I309" s="675"/>
      <c r="J309" s="11" t="s">
        <v>0</v>
      </c>
      <c r="K309" s="10"/>
      <c r="L309" s="10"/>
      <c r="M309" s="9"/>
      <c r="N309" s="2"/>
      <c r="V309" s="13"/>
    </row>
    <row r="310" spans="1:22" ht="24" thickTop="1" thickBot="1" x14ac:dyDescent="0.25">
      <c r="A310" s="398">
        <f t="shared" ref="A310" si="70">A306+1</f>
        <v>74</v>
      </c>
      <c r="B310" s="22" t="s">
        <v>12</v>
      </c>
      <c r="C310" s="22" t="s">
        <v>11</v>
      </c>
      <c r="D310" s="22" t="s">
        <v>10</v>
      </c>
      <c r="E310" s="401" t="s">
        <v>9</v>
      </c>
      <c r="F310" s="401"/>
      <c r="G310" s="401" t="s">
        <v>8</v>
      </c>
      <c r="H310" s="402"/>
      <c r="I310" s="21"/>
      <c r="J310" s="20" t="s">
        <v>7</v>
      </c>
      <c r="K310" s="19"/>
      <c r="L310" s="19"/>
      <c r="M310" s="18"/>
      <c r="N310" s="2"/>
      <c r="V310" s="13"/>
    </row>
    <row r="311" spans="1:22" ht="13.5" thickBot="1" x14ac:dyDescent="0.25">
      <c r="A311" s="399"/>
      <c r="B311" s="16"/>
      <c r="C311" s="16"/>
      <c r="D311" s="17"/>
      <c r="E311" s="16"/>
      <c r="F311" s="16"/>
      <c r="G311" s="670"/>
      <c r="H311" s="671"/>
      <c r="I311" s="672"/>
      <c r="J311" s="15" t="s">
        <v>7</v>
      </c>
      <c r="K311" s="15"/>
      <c r="L311" s="15"/>
      <c r="M311" s="14"/>
      <c r="N311" s="2"/>
      <c r="V311" s="13">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2"/>
      <c r="V312" s="13"/>
    </row>
    <row r="313" spans="1:22" ht="13.5" thickBot="1" x14ac:dyDescent="0.25">
      <c r="A313" s="400"/>
      <c r="B313" s="25"/>
      <c r="C313" s="25"/>
      <c r="D313" s="8"/>
      <c r="E313" s="24" t="s">
        <v>1</v>
      </c>
      <c r="F313" s="23"/>
      <c r="G313" s="673"/>
      <c r="H313" s="674"/>
      <c r="I313" s="675"/>
      <c r="J313" s="11" t="s">
        <v>0</v>
      </c>
      <c r="K313" s="10"/>
      <c r="L313" s="10"/>
      <c r="M313" s="9"/>
      <c r="N313" s="2"/>
      <c r="V313" s="13"/>
    </row>
    <row r="314" spans="1:22" ht="24" thickTop="1" thickBot="1" x14ac:dyDescent="0.25">
      <c r="A314" s="398">
        <f t="shared" ref="A314" si="71">A310+1</f>
        <v>75</v>
      </c>
      <c r="B314" s="22" t="s">
        <v>12</v>
      </c>
      <c r="C314" s="22" t="s">
        <v>11</v>
      </c>
      <c r="D314" s="22" t="s">
        <v>10</v>
      </c>
      <c r="E314" s="401" t="s">
        <v>9</v>
      </c>
      <c r="F314" s="401"/>
      <c r="G314" s="401" t="s">
        <v>8</v>
      </c>
      <c r="H314" s="402"/>
      <c r="I314" s="21"/>
      <c r="J314" s="20" t="s">
        <v>7</v>
      </c>
      <c r="K314" s="19"/>
      <c r="L314" s="19"/>
      <c r="M314" s="18"/>
      <c r="N314" s="2"/>
      <c r="V314" s="13"/>
    </row>
    <row r="315" spans="1:22" ht="13.5" thickBot="1" x14ac:dyDescent="0.25">
      <c r="A315" s="399"/>
      <c r="B315" s="16"/>
      <c r="C315" s="16"/>
      <c r="D315" s="17"/>
      <c r="E315" s="16"/>
      <c r="F315" s="16"/>
      <c r="G315" s="670"/>
      <c r="H315" s="671"/>
      <c r="I315" s="672"/>
      <c r="J315" s="15" t="s">
        <v>7</v>
      </c>
      <c r="K315" s="15"/>
      <c r="L315" s="15"/>
      <c r="M315" s="14"/>
      <c r="N315" s="2"/>
      <c r="V315" s="13">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2"/>
      <c r="V316" s="13"/>
    </row>
    <row r="317" spans="1:22" ht="13.5" thickBot="1" x14ac:dyDescent="0.25">
      <c r="A317" s="400"/>
      <c r="B317" s="25"/>
      <c r="C317" s="25"/>
      <c r="D317" s="8"/>
      <c r="E317" s="24" t="s">
        <v>1</v>
      </c>
      <c r="F317" s="23"/>
      <c r="G317" s="673"/>
      <c r="H317" s="674"/>
      <c r="I317" s="675"/>
      <c r="J317" s="11" t="s">
        <v>0</v>
      </c>
      <c r="K317" s="10"/>
      <c r="L317" s="10"/>
      <c r="M317" s="9"/>
      <c r="N317" s="2"/>
      <c r="V317" s="13"/>
    </row>
    <row r="318" spans="1:22" ht="24" thickTop="1" thickBot="1" x14ac:dyDescent="0.25">
      <c r="A318" s="398">
        <f t="shared" ref="A318" si="72">A314+1</f>
        <v>76</v>
      </c>
      <c r="B318" s="22" t="s">
        <v>12</v>
      </c>
      <c r="C318" s="22" t="s">
        <v>11</v>
      </c>
      <c r="D318" s="22" t="s">
        <v>10</v>
      </c>
      <c r="E318" s="401" t="s">
        <v>9</v>
      </c>
      <c r="F318" s="401"/>
      <c r="G318" s="401" t="s">
        <v>8</v>
      </c>
      <c r="H318" s="402"/>
      <c r="I318" s="21"/>
      <c r="J318" s="20" t="s">
        <v>7</v>
      </c>
      <c r="K318" s="19"/>
      <c r="L318" s="19"/>
      <c r="M318" s="18"/>
      <c r="N318" s="2"/>
      <c r="V318" s="13"/>
    </row>
    <row r="319" spans="1:22" ht="13.5" thickBot="1" x14ac:dyDescent="0.25">
      <c r="A319" s="399"/>
      <c r="B319" s="16"/>
      <c r="C319" s="16"/>
      <c r="D319" s="17"/>
      <c r="E319" s="16"/>
      <c r="F319" s="16"/>
      <c r="G319" s="670"/>
      <c r="H319" s="671"/>
      <c r="I319" s="672"/>
      <c r="J319" s="15" t="s">
        <v>7</v>
      </c>
      <c r="K319" s="15"/>
      <c r="L319" s="15"/>
      <c r="M319" s="14"/>
      <c r="N319" s="2"/>
      <c r="V319" s="13">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2"/>
      <c r="V320" s="13"/>
    </row>
    <row r="321" spans="1:22" ht="13.5" thickBot="1" x14ac:dyDescent="0.25">
      <c r="A321" s="400"/>
      <c r="B321" s="25"/>
      <c r="C321" s="25"/>
      <c r="D321" s="8"/>
      <c r="E321" s="24" t="s">
        <v>1</v>
      </c>
      <c r="F321" s="23"/>
      <c r="G321" s="673"/>
      <c r="H321" s="674"/>
      <c r="I321" s="675"/>
      <c r="J321" s="11" t="s">
        <v>0</v>
      </c>
      <c r="K321" s="10"/>
      <c r="L321" s="10"/>
      <c r="M321" s="9"/>
      <c r="N321" s="2"/>
      <c r="V321" s="13"/>
    </row>
    <row r="322" spans="1:22" ht="24" thickTop="1" thickBot="1" x14ac:dyDescent="0.25">
      <c r="A322" s="398">
        <f t="shared" ref="A322" si="73">A318+1</f>
        <v>77</v>
      </c>
      <c r="B322" s="22" t="s">
        <v>12</v>
      </c>
      <c r="C322" s="22" t="s">
        <v>11</v>
      </c>
      <c r="D322" s="22" t="s">
        <v>10</v>
      </c>
      <c r="E322" s="401" t="s">
        <v>9</v>
      </c>
      <c r="F322" s="401"/>
      <c r="G322" s="401" t="s">
        <v>8</v>
      </c>
      <c r="H322" s="402"/>
      <c r="I322" s="21"/>
      <c r="J322" s="20" t="s">
        <v>7</v>
      </c>
      <c r="K322" s="19"/>
      <c r="L322" s="19"/>
      <c r="M322" s="18"/>
      <c r="N322" s="2"/>
      <c r="V322" s="13"/>
    </row>
    <row r="323" spans="1:22" ht="13.5" thickBot="1" x14ac:dyDescent="0.25">
      <c r="A323" s="399"/>
      <c r="B323" s="16"/>
      <c r="C323" s="16"/>
      <c r="D323" s="17"/>
      <c r="E323" s="16"/>
      <c r="F323" s="16"/>
      <c r="G323" s="670"/>
      <c r="H323" s="671"/>
      <c r="I323" s="672"/>
      <c r="J323" s="15" t="s">
        <v>7</v>
      </c>
      <c r="K323" s="15"/>
      <c r="L323" s="15"/>
      <c r="M323" s="14"/>
      <c r="N323" s="2"/>
      <c r="V323" s="13">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2"/>
      <c r="V324" s="13"/>
    </row>
    <row r="325" spans="1:22" ht="13.5" thickBot="1" x14ac:dyDescent="0.25">
      <c r="A325" s="400"/>
      <c r="B325" s="25"/>
      <c r="C325" s="25"/>
      <c r="D325" s="8"/>
      <c r="E325" s="24" t="s">
        <v>1</v>
      </c>
      <c r="F325" s="23"/>
      <c r="G325" s="673"/>
      <c r="H325" s="674"/>
      <c r="I325" s="675"/>
      <c r="J325" s="11" t="s">
        <v>0</v>
      </c>
      <c r="K325" s="10"/>
      <c r="L325" s="10"/>
      <c r="M325" s="9"/>
      <c r="N325" s="2"/>
      <c r="V325" s="13"/>
    </row>
    <row r="326" spans="1:22" ht="24" thickTop="1" thickBot="1" x14ac:dyDescent="0.25">
      <c r="A326" s="398">
        <f t="shared" ref="A326" si="74">A322+1</f>
        <v>78</v>
      </c>
      <c r="B326" s="22" t="s">
        <v>12</v>
      </c>
      <c r="C326" s="22" t="s">
        <v>11</v>
      </c>
      <c r="D326" s="22" t="s">
        <v>10</v>
      </c>
      <c r="E326" s="401" t="s">
        <v>9</v>
      </c>
      <c r="F326" s="401"/>
      <c r="G326" s="401" t="s">
        <v>8</v>
      </c>
      <c r="H326" s="402"/>
      <c r="I326" s="21"/>
      <c r="J326" s="20" t="s">
        <v>7</v>
      </c>
      <c r="K326" s="19"/>
      <c r="L326" s="19"/>
      <c r="M326" s="18"/>
      <c r="N326" s="2"/>
      <c r="V326" s="13"/>
    </row>
    <row r="327" spans="1:22" ht="13.5" thickBot="1" x14ac:dyDescent="0.25">
      <c r="A327" s="399"/>
      <c r="B327" s="16"/>
      <c r="C327" s="16"/>
      <c r="D327" s="17"/>
      <c r="E327" s="16"/>
      <c r="F327" s="16"/>
      <c r="G327" s="670"/>
      <c r="H327" s="671"/>
      <c r="I327" s="672"/>
      <c r="J327" s="15" t="s">
        <v>7</v>
      </c>
      <c r="K327" s="15"/>
      <c r="L327" s="15"/>
      <c r="M327" s="14"/>
      <c r="N327" s="2"/>
      <c r="V327" s="13">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2"/>
      <c r="V328" s="13"/>
    </row>
    <row r="329" spans="1:22" ht="13.5" thickBot="1" x14ac:dyDescent="0.25">
      <c r="A329" s="400"/>
      <c r="B329" s="25"/>
      <c r="C329" s="25"/>
      <c r="D329" s="8"/>
      <c r="E329" s="24" t="s">
        <v>1</v>
      </c>
      <c r="F329" s="23"/>
      <c r="G329" s="673"/>
      <c r="H329" s="674"/>
      <c r="I329" s="675"/>
      <c r="J329" s="11" t="s">
        <v>0</v>
      </c>
      <c r="K329" s="10"/>
      <c r="L329" s="10"/>
      <c r="M329" s="9"/>
      <c r="N329" s="2"/>
      <c r="V329" s="13"/>
    </row>
    <row r="330" spans="1:22" ht="24" thickTop="1" thickBot="1" x14ac:dyDescent="0.25">
      <c r="A330" s="398">
        <f t="shared" ref="A330" si="75">A326+1</f>
        <v>79</v>
      </c>
      <c r="B330" s="22" t="s">
        <v>12</v>
      </c>
      <c r="C330" s="22" t="s">
        <v>11</v>
      </c>
      <c r="D330" s="22" t="s">
        <v>10</v>
      </c>
      <c r="E330" s="401" t="s">
        <v>9</v>
      </c>
      <c r="F330" s="401"/>
      <c r="G330" s="401" t="s">
        <v>8</v>
      </c>
      <c r="H330" s="402"/>
      <c r="I330" s="21"/>
      <c r="J330" s="20" t="s">
        <v>7</v>
      </c>
      <c r="K330" s="19"/>
      <c r="L330" s="19"/>
      <c r="M330" s="18"/>
      <c r="N330" s="2"/>
      <c r="V330" s="13"/>
    </row>
    <row r="331" spans="1:22" ht="13.5" thickBot="1" x14ac:dyDescent="0.25">
      <c r="A331" s="399"/>
      <c r="B331" s="16"/>
      <c r="C331" s="16"/>
      <c r="D331" s="17"/>
      <c r="E331" s="16"/>
      <c r="F331" s="16"/>
      <c r="G331" s="670"/>
      <c r="H331" s="671"/>
      <c r="I331" s="672"/>
      <c r="J331" s="15" t="s">
        <v>7</v>
      </c>
      <c r="K331" s="15"/>
      <c r="L331" s="15"/>
      <c r="M331" s="14"/>
      <c r="N331" s="2"/>
      <c r="V331" s="13">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2"/>
      <c r="V332" s="13"/>
    </row>
    <row r="333" spans="1:22" ht="13.5" thickBot="1" x14ac:dyDescent="0.25">
      <c r="A333" s="400"/>
      <c r="B333" s="25"/>
      <c r="C333" s="25"/>
      <c r="D333" s="8"/>
      <c r="E333" s="24" t="s">
        <v>1</v>
      </c>
      <c r="F333" s="23"/>
      <c r="G333" s="673"/>
      <c r="H333" s="674"/>
      <c r="I333" s="675"/>
      <c r="J333" s="11" t="s">
        <v>0</v>
      </c>
      <c r="K333" s="10"/>
      <c r="L333" s="10"/>
      <c r="M333" s="9"/>
      <c r="N333" s="2"/>
      <c r="V333" s="13"/>
    </row>
    <row r="334" spans="1:22" ht="24" thickTop="1" thickBot="1" x14ac:dyDescent="0.25">
      <c r="A334" s="398">
        <f t="shared" ref="A334" si="76">A330+1</f>
        <v>80</v>
      </c>
      <c r="B334" s="22" t="s">
        <v>12</v>
      </c>
      <c r="C334" s="22" t="s">
        <v>11</v>
      </c>
      <c r="D334" s="22" t="s">
        <v>10</v>
      </c>
      <c r="E334" s="401" t="s">
        <v>9</v>
      </c>
      <c r="F334" s="401"/>
      <c r="G334" s="401" t="s">
        <v>8</v>
      </c>
      <c r="H334" s="402"/>
      <c r="I334" s="21"/>
      <c r="J334" s="20" t="s">
        <v>7</v>
      </c>
      <c r="K334" s="19"/>
      <c r="L334" s="19"/>
      <c r="M334" s="18"/>
      <c r="N334" s="2"/>
      <c r="V334" s="13"/>
    </row>
    <row r="335" spans="1:22" ht="13.5" thickBot="1" x14ac:dyDescent="0.25">
      <c r="A335" s="399"/>
      <c r="B335" s="16"/>
      <c r="C335" s="16"/>
      <c r="D335" s="17"/>
      <c r="E335" s="16"/>
      <c r="F335" s="16"/>
      <c r="G335" s="670"/>
      <c r="H335" s="671"/>
      <c r="I335" s="672"/>
      <c r="J335" s="15" t="s">
        <v>7</v>
      </c>
      <c r="K335" s="15"/>
      <c r="L335" s="15"/>
      <c r="M335" s="14"/>
      <c r="N335" s="2"/>
      <c r="V335" s="13">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2"/>
      <c r="V336" s="13"/>
    </row>
    <row r="337" spans="1:22" ht="13.5" thickBot="1" x14ac:dyDescent="0.25">
      <c r="A337" s="400"/>
      <c r="B337" s="25"/>
      <c r="C337" s="25"/>
      <c r="D337" s="8"/>
      <c r="E337" s="24" t="s">
        <v>1</v>
      </c>
      <c r="F337" s="23"/>
      <c r="G337" s="673"/>
      <c r="H337" s="674"/>
      <c r="I337" s="675"/>
      <c r="J337" s="11" t="s">
        <v>0</v>
      </c>
      <c r="K337" s="10"/>
      <c r="L337" s="10"/>
      <c r="M337" s="9"/>
      <c r="N337" s="2"/>
      <c r="V337" s="13"/>
    </row>
    <row r="338" spans="1:22" ht="24" thickTop="1" thickBot="1" x14ac:dyDescent="0.25">
      <c r="A338" s="398">
        <f t="shared" ref="A338" si="77">A334+1</f>
        <v>81</v>
      </c>
      <c r="B338" s="22" t="s">
        <v>12</v>
      </c>
      <c r="C338" s="22" t="s">
        <v>11</v>
      </c>
      <c r="D338" s="22" t="s">
        <v>10</v>
      </c>
      <c r="E338" s="401" t="s">
        <v>9</v>
      </c>
      <c r="F338" s="401"/>
      <c r="G338" s="401" t="s">
        <v>8</v>
      </c>
      <c r="H338" s="402"/>
      <c r="I338" s="21"/>
      <c r="J338" s="20" t="s">
        <v>7</v>
      </c>
      <c r="K338" s="19"/>
      <c r="L338" s="19"/>
      <c r="M338" s="18"/>
      <c r="N338" s="2"/>
      <c r="V338" s="13"/>
    </row>
    <row r="339" spans="1:22" ht="13.5" thickBot="1" x14ac:dyDescent="0.25">
      <c r="A339" s="399"/>
      <c r="B339" s="16"/>
      <c r="C339" s="16"/>
      <c r="D339" s="17"/>
      <c r="E339" s="16"/>
      <c r="F339" s="16"/>
      <c r="G339" s="670"/>
      <c r="H339" s="671"/>
      <c r="I339" s="672"/>
      <c r="J339" s="15" t="s">
        <v>7</v>
      </c>
      <c r="K339" s="15"/>
      <c r="L339" s="15"/>
      <c r="M339" s="14"/>
      <c r="N339" s="2"/>
      <c r="V339" s="13">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2"/>
      <c r="V340" s="13"/>
    </row>
    <row r="341" spans="1:22" ht="13.5" thickBot="1" x14ac:dyDescent="0.25">
      <c r="A341" s="400"/>
      <c r="B341" s="25"/>
      <c r="C341" s="25"/>
      <c r="D341" s="8"/>
      <c r="E341" s="24" t="s">
        <v>1</v>
      </c>
      <c r="F341" s="23"/>
      <c r="G341" s="673"/>
      <c r="H341" s="674"/>
      <c r="I341" s="675"/>
      <c r="J341" s="11" t="s">
        <v>0</v>
      </c>
      <c r="K341" s="10"/>
      <c r="L341" s="10"/>
      <c r="M341" s="9"/>
      <c r="N341" s="2"/>
      <c r="V341" s="13"/>
    </row>
    <row r="342" spans="1:22" ht="24" thickTop="1" thickBot="1" x14ac:dyDescent="0.25">
      <c r="A342" s="398">
        <f t="shared" ref="A342" si="78">A338+1</f>
        <v>82</v>
      </c>
      <c r="B342" s="22" t="s">
        <v>12</v>
      </c>
      <c r="C342" s="22" t="s">
        <v>11</v>
      </c>
      <c r="D342" s="22" t="s">
        <v>10</v>
      </c>
      <c r="E342" s="401" t="s">
        <v>9</v>
      </c>
      <c r="F342" s="401"/>
      <c r="G342" s="401" t="s">
        <v>8</v>
      </c>
      <c r="H342" s="402"/>
      <c r="I342" s="21"/>
      <c r="J342" s="20" t="s">
        <v>7</v>
      </c>
      <c r="K342" s="19"/>
      <c r="L342" s="19"/>
      <c r="M342" s="18"/>
      <c r="N342" s="2"/>
      <c r="V342" s="13"/>
    </row>
    <row r="343" spans="1:22" ht="13.5" thickBot="1" x14ac:dyDescent="0.25">
      <c r="A343" s="399"/>
      <c r="B343" s="16"/>
      <c r="C343" s="16"/>
      <c r="D343" s="17"/>
      <c r="E343" s="16"/>
      <c r="F343" s="16"/>
      <c r="G343" s="670"/>
      <c r="H343" s="671"/>
      <c r="I343" s="672"/>
      <c r="J343" s="15" t="s">
        <v>7</v>
      </c>
      <c r="K343" s="15"/>
      <c r="L343" s="15"/>
      <c r="M343" s="14"/>
      <c r="N343" s="2"/>
      <c r="V343" s="13">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2"/>
      <c r="V344" s="13"/>
    </row>
    <row r="345" spans="1:22" ht="13.5" thickBot="1" x14ac:dyDescent="0.25">
      <c r="A345" s="400"/>
      <c r="B345" s="25"/>
      <c r="C345" s="25"/>
      <c r="D345" s="8"/>
      <c r="E345" s="24" t="s">
        <v>1</v>
      </c>
      <c r="F345" s="23"/>
      <c r="G345" s="673"/>
      <c r="H345" s="674"/>
      <c r="I345" s="675"/>
      <c r="J345" s="11" t="s">
        <v>0</v>
      </c>
      <c r="K345" s="10"/>
      <c r="L345" s="10"/>
      <c r="M345" s="9"/>
      <c r="N345" s="2"/>
      <c r="V345" s="13"/>
    </row>
    <row r="346" spans="1:22" ht="24" thickTop="1" thickBot="1" x14ac:dyDescent="0.25">
      <c r="A346" s="398">
        <f t="shared" ref="A346" si="79">A342+1</f>
        <v>83</v>
      </c>
      <c r="B346" s="22" t="s">
        <v>12</v>
      </c>
      <c r="C346" s="22" t="s">
        <v>11</v>
      </c>
      <c r="D346" s="22" t="s">
        <v>10</v>
      </c>
      <c r="E346" s="401" t="s">
        <v>9</v>
      </c>
      <c r="F346" s="401"/>
      <c r="G346" s="401" t="s">
        <v>8</v>
      </c>
      <c r="H346" s="402"/>
      <c r="I346" s="21"/>
      <c r="J346" s="20" t="s">
        <v>7</v>
      </c>
      <c r="K346" s="19"/>
      <c r="L346" s="19"/>
      <c r="M346" s="18"/>
      <c r="N346" s="2"/>
      <c r="V346" s="13"/>
    </row>
    <row r="347" spans="1:22" ht="13.5" thickBot="1" x14ac:dyDescent="0.25">
      <c r="A347" s="399"/>
      <c r="B347" s="16"/>
      <c r="C347" s="16"/>
      <c r="D347" s="17"/>
      <c r="E347" s="16"/>
      <c r="F347" s="16"/>
      <c r="G347" s="670"/>
      <c r="H347" s="671"/>
      <c r="I347" s="672"/>
      <c r="J347" s="15" t="s">
        <v>7</v>
      </c>
      <c r="K347" s="15"/>
      <c r="L347" s="15"/>
      <c r="M347" s="14"/>
      <c r="N347" s="2"/>
      <c r="V347" s="13">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2"/>
      <c r="V348" s="13"/>
    </row>
    <row r="349" spans="1:22" ht="13.5" thickBot="1" x14ac:dyDescent="0.25">
      <c r="A349" s="400"/>
      <c r="B349" s="25"/>
      <c r="C349" s="25"/>
      <c r="D349" s="8"/>
      <c r="E349" s="24" t="s">
        <v>1</v>
      </c>
      <c r="F349" s="23"/>
      <c r="G349" s="673"/>
      <c r="H349" s="674"/>
      <c r="I349" s="675"/>
      <c r="J349" s="11" t="s">
        <v>0</v>
      </c>
      <c r="K349" s="10"/>
      <c r="L349" s="10"/>
      <c r="M349" s="9"/>
      <c r="N349" s="2"/>
      <c r="V349" s="13"/>
    </row>
    <row r="350" spans="1:22" ht="24" thickTop="1" thickBot="1" x14ac:dyDescent="0.25">
      <c r="A350" s="398">
        <f t="shared" ref="A350" si="80">A346+1</f>
        <v>84</v>
      </c>
      <c r="B350" s="22" t="s">
        <v>12</v>
      </c>
      <c r="C350" s="22" t="s">
        <v>11</v>
      </c>
      <c r="D350" s="22" t="s">
        <v>10</v>
      </c>
      <c r="E350" s="401" t="s">
        <v>9</v>
      </c>
      <c r="F350" s="401"/>
      <c r="G350" s="401" t="s">
        <v>8</v>
      </c>
      <c r="H350" s="402"/>
      <c r="I350" s="21"/>
      <c r="J350" s="20" t="s">
        <v>7</v>
      </c>
      <c r="K350" s="19"/>
      <c r="L350" s="19"/>
      <c r="M350" s="18"/>
      <c r="N350" s="2"/>
      <c r="V350" s="13"/>
    </row>
    <row r="351" spans="1:22" ht="13.5" thickBot="1" x14ac:dyDescent="0.25">
      <c r="A351" s="399"/>
      <c r="B351" s="16"/>
      <c r="C351" s="16"/>
      <c r="D351" s="17"/>
      <c r="E351" s="16"/>
      <c r="F351" s="16"/>
      <c r="G351" s="670"/>
      <c r="H351" s="671"/>
      <c r="I351" s="672"/>
      <c r="J351" s="15" t="s">
        <v>7</v>
      </c>
      <c r="K351" s="15"/>
      <c r="L351" s="15"/>
      <c r="M351" s="14"/>
      <c r="N351" s="2"/>
      <c r="V351" s="13">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2"/>
      <c r="V352" s="13"/>
    </row>
    <row r="353" spans="1:22" ht="13.5" thickBot="1" x14ac:dyDescent="0.25">
      <c r="A353" s="400"/>
      <c r="B353" s="25"/>
      <c r="C353" s="25"/>
      <c r="D353" s="8"/>
      <c r="E353" s="24" t="s">
        <v>1</v>
      </c>
      <c r="F353" s="23"/>
      <c r="G353" s="673"/>
      <c r="H353" s="674"/>
      <c r="I353" s="675"/>
      <c r="J353" s="11" t="s">
        <v>0</v>
      </c>
      <c r="K353" s="10"/>
      <c r="L353" s="10"/>
      <c r="M353" s="9"/>
      <c r="N353" s="2"/>
      <c r="V353" s="13"/>
    </row>
    <row r="354" spans="1:22" ht="24" thickTop="1" thickBot="1" x14ac:dyDescent="0.25">
      <c r="A354" s="398">
        <f t="shared" ref="A354" si="81">A350+1</f>
        <v>85</v>
      </c>
      <c r="B354" s="22" t="s">
        <v>12</v>
      </c>
      <c r="C354" s="22" t="s">
        <v>11</v>
      </c>
      <c r="D354" s="22" t="s">
        <v>10</v>
      </c>
      <c r="E354" s="401" t="s">
        <v>9</v>
      </c>
      <c r="F354" s="401"/>
      <c r="G354" s="401" t="s">
        <v>8</v>
      </c>
      <c r="H354" s="402"/>
      <c r="I354" s="21"/>
      <c r="J354" s="20" t="s">
        <v>7</v>
      </c>
      <c r="K354" s="19"/>
      <c r="L354" s="19"/>
      <c r="M354" s="18"/>
      <c r="N354" s="2"/>
      <c r="V354" s="13"/>
    </row>
    <row r="355" spans="1:22" ht="13.5" thickBot="1" x14ac:dyDescent="0.25">
      <c r="A355" s="399"/>
      <c r="B355" s="16"/>
      <c r="C355" s="16"/>
      <c r="D355" s="17"/>
      <c r="E355" s="16"/>
      <c r="F355" s="16"/>
      <c r="G355" s="670"/>
      <c r="H355" s="671"/>
      <c r="I355" s="672"/>
      <c r="J355" s="15" t="s">
        <v>7</v>
      </c>
      <c r="K355" s="15"/>
      <c r="L355" s="15"/>
      <c r="M355" s="14"/>
      <c r="N355" s="2"/>
      <c r="V355" s="13">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2"/>
      <c r="V356" s="13"/>
    </row>
    <row r="357" spans="1:22" ht="13.5" thickBot="1" x14ac:dyDescent="0.25">
      <c r="A357" s="400"/>
      <c r="B357" s="25"/>
      <c r="C357" s="25"/>
      <c r="D357" s="8"/>
      <c r="E357" s="24" t="s">
        <v>1</v>
      </c>
      <c r="F357" s="23"/>
      <c r="G357" s="673"/>
      <c r="H357" s="674"/>
      <c r="I357" s="675"/>
      <c r="J357" s="11" t="s">
        <v>0</v>
      </c>
      <c r="K357" s="10"/>
      <c r="L357" s="10"/>
      <c r="M357" s="9"/>
      <c r="N357" s="2"/>
      <c r="V357" s="13"/>
    </row>
    <row r="358" spans="1:22" ht="24" thickTop="1" thickBot="1" x14ac:dyDescent="0.25">
      <c r="A358" s="398">
        <f t="shared" ref="A358" si="82">A354+1</f>
        <v>86</v>
      </c>
      <c r="B358" s="22" t="s">
        <v>12</v>
      </c>
      <c r="C358" s="22" t="s">
        <v>11</v>
      </c>
      <c r="D358" s="22" t="s">
        <v>10</v>
      </c>
      <c r="E358" s="401" t="s">
        <v>9</v>
      </c>
      <c r="F358" s="401"/>
      <c r="G358" s="401" t="s">
        <v>8</v>
      </c>
      <c r="H358" s="402"/>
      <c r="I358" s="21"/>
      <c r="J358" s="20" t="s">
        <v>7</v>
      </c>
      <c r="K358" s="19"/>
      <c r="L358" s="19"/>
      <c r="M358" s="18"/>
      <c r="N358" s="2"/>
      <c r="V358" s="13"/>
    </row>
    <row r="359" spans="1:22" ht="13.5" thickBot="1" x14ac:dyDescent="0.25">
      <c r="A359" s="399"/>
      <c r="B359" s="16"/>
      <c r="C359" s="16"/>
      <c r="D359" s="17"/>
      <c r="E359" s="16"/>
      <c r="F359" s="16"/>
      <c r="G359" s="670"/>
      <c r="H359" s="671"/>
      <c r="I359" s="672"/>
      <c r="J359" s="15" t="s">
        <v>7</v>
      </c>
      <c r="K359" s="15"/>
      <c r="L359" s="15"/>
      <c r="M359" s="14"/>
      <c r="N359" s="2"/>
      <c r="V359" s="13">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2"/>
      <c r="V360" s="13"/>
    </row>
    <row r="361" spans="1:22" ht="13.5" thickBot="1" x14ac:dyDescent="0.25">
      <c r="A361" s="400"/>
      <c r="B361" s="25"/>
      <c r="C361" s="25"/>
      <c r="D361" s="8"/>
      <c r="E361" s="24" t="s">
        <v>1</v>
      </c>
      <c r="F361" s="23"/>
      <c r="G361" s="673"/>
      <c r="H361" s="674"/>
      <c r="I361" s="675"/>
      <c r="J361" s="11" t="s">
        <v>0</v>
      </c>
      <c r="K361" s="10"/>
      <c r="L361" s="10"/>
      <c r="M361" s="9"/>
      <c r="N361" s="2"/>
      <c r="V361" s="13"/>
    </row>
    <row r="362" spans="1:22" ht="24" thickTop="1" thickBot="1" x14ac:dyDescent="0.25">
      <c r="A362" s="398">
        <f t="shared" ref="A362" si="83">A358+1</f>
        <v>87</v>
      </c>
      <c r="B362" s="22" t="s">
        <v>12</v>
      </c>
      <c r="C362" s="22" t="s">
        <v>11</v>
      </c>
      <c r="D362" s="22" t="s">
        <v>10</v>
      </c>
      <c r="E362" s="401" t="s">
        <v>9</v>
      </c>
      <c r="F362" s="401"/>
      <c r="G362" s="401" t="s">
        <v>8</v>
      </c>
      <c r="H362" s="402"/>
      <c r="I362" s="21"/>
      <c r="J362" s="20" t="s">
        <v>7</v>
      </c>
      <c r="K362" s="19"/>
      <c r="L362" s="19"/>
      <c r="M362" s="18"/>
      <c r="N362" s="2"/>
      <c r="V362" s="13"/>
    </row>
    <row r="363" spans="1:22" ht="13.5" thickBot="1" x14ac:dyDescent="0.25">
      <c r="A363" s="399"/>
      <c r="B363" s="16"/>
      <c r="C363" s="16"/>
      <c r="D363" s="17"/>
      <c r="E363" s="16"/>
      <c r="F363" s="16"/>
      <c r="G363" s="670"/>
      <c r="H363" s="671"/>
      <c r="I363" s="672"/>
      <c r="J363" s="15" t="s">
        <v>7</v>
      </c>
      <c r="K363" s="15"/>
      <c r="L363" s="15"/>
      <c r="M363" s="14"/>
      <c r="N363" s="2"/>
      <c r="V363" s="13">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2"/>
      <c r="V364" s="13"/>
    </row>
    <row r="365" spans="1:22" ht="13.5" thickBot="1" x14ac:dyDescent="0.25">
      <c r="A365" s="400"/>
      <c r="B365" s="25"/>
      <c r="C365" s="25"/>
      <c r="D365" s="8"/>
      <c r="E365" s="24" t="s">
        <v>1</v>
      </c>
      <c r="F365" s="23"/>
      <c r="G365" s="673"/>
      <c r="H365" s="674"/>
      <c r="I365" s="675"/>
      <c r="J365" s="11" t="s">
        <v>0</v>
      </c>
      <c r="K365" s="10"/>
      <c r="L365" s="10"/>
      <c r="M365" s="9"/>
      <c r="N365" s="2"/>
      <c r="V365" s="13"/>
    </row>
    <row r="366" spans="1:22" ht="24" thickTop="1" thickBot="1" x14ac:dyDescent="0.25">
      <c r="A366" s="398">
        <f t="shared" ref="A366" si="84">A362+1</f>
        <v>88</v>
      </c>
      <c r="B366" s="22" t="s">
        <v>12</v>
      </c>
      <c r="C366" s="22" t="s">
        <v>11</v>
      </c>
      <c r="D366" s="22" t="s">
        <v>10</v>
      </c>
      <c r="E366" s="401" t="s">
        <v>9</v>
      </c>
      <c r="F366" s="401"/>
      <c r="G366" s="401" t="s">
        <v>8</v>
      </c>
      <c r="H366" s="402"/>
      <c r="I366" s="21"/>
      <c r="J366" s="20" t="s">
        <v>7</v>
      </c>
      <c r="K366" s="19"/>
      <c r="L366" s="19"/>
      <c r="M366" s="18"/>
      <c r="N366" s="2"/>
      <c r="V366" s="13"/>
    </row>
    <row r="367" spans="1:22" ht="13.5" thickBot="1" x14ac:dyDescent="0.25">
      <c r="A367" s="399"/>
      <c r="B367" s="16"/>
      <c r="C367" s="16"/>
      <c r="D367" s="17"/>
      <c r="E367" s="16"/>
      <c r="F367" s="16"/>
      <c r="G367" s="670"/>
      <c r="H367" s="671"/>
      <c r="I367" s="672"/>
      <c r="J367" s="15" t="s">
        <v>7</v>
      </c>
      <c r="K367" s="15"/>
      <c r="L367" s="15"/>
      <c r="M367" s="14"/>
      <c r="N367" s="2"/>
      <c r="V367" s="13">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2"/>
      <c r="V368" s="13"/>
    </row>
    <row r="369" spans="1:22" ht="13.5" thickBot="1" x14ac:dyDescent="0.25">
      <c r="A369" s="400"/>
      <c r="B369" s="25"/>
      <c r="C369" s="25"/>
      <c r="D369" s="8"/>
      <c r="E369" s="24" t="s">
        <v>1</v>
      </c>
      <c r="F369" s="23"/>
      <c r="G369" s="673"/>
      <c r="H369" s="674"/>
      <c r="I369" s="675"/>
      <c r="J369" s="11" t="s">
        <v>0</v>
      </c>
      <c r="K369" s="10"/>
      <c r="L369" s="10"/>
      <c r="M369" s="9"/>
      <c r="N369" s="2"/>
      <c r="V369" s="13"/>
    </row>
    <row r="370" spans="1:22" ht="24" thickTop="1" thickBot="1" x14ac:dyDescent="0.25">
      <c r="A370" s="398">
        <f t="shared" ref="A370" si="85">A366+1</f>
        <v>89</v>
      </c>
      <c r="B370" s="22" t="s">
        <v>12</v>
      </c>
      <c r="C370" s="22" t="s">
        <v>11</v>
      </c>
      <c r="D370" s="22" t="s">
        <v>10</v>
      </c>
      <c r="E370" s="401" t="s">
        <v>9</v>
      </c>
      <c r="F370" s="401"/>
      <c r="G370" s="401" t="s">
        <v>8</v>
      </c>
      <c r="H370" s="402"/>
      <c r="I370" s="21"/>
      <c r="J370" s="20" t="s">
        <v>7</v>
      </c>
      <c r="K370" s="19"/>
      <c r="L370" s="19"/>
      <c r="M370" s="18"/>
      <c r="N370" s="2"/>
      <c r="V370" s="13"/>
    </row>
    <row r="371" spans="1:22" ht="13.5" thickBot="1" x14ac:dyDescent="0.25">
      <c r="A371" s="399"/>
      <c r="B371" s="16"/>
      <c r="C371" s="16"/>
      <c r="D371" s="17"/>
      <c r="E371" s="16"/>
      <c r="F371" s="16"/>
      <c r="G371" s="670"/>
      <c r="H371" s="671"/>
      <c r="I371" s="672"/>
      <c r="J371" s="15" t="s">
        <v>7</v>
      </c>
      <c r="K371" s="15"/>
      <c r="L371" s="15"/>
      <c r="M371" s="14"/>
      <c r="N371" s="2"/>
      <c r="V371" s="13">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2"/>
      <c r="V372" s="13"/>
    </row>
    <row r="373" spans="1:22" ht="13.5" thickBot="1" x14ac:dyDescent="0.25">
      <c r="A373" s="400"/>
      <c r="B373" s="25"/>
      <c r="C373" s="25"/>
      <c r="D373" s="8"/>
      <c r="E373" s="24" t="s">
        <v>1</v>
      </c>
      <c r="F373" s="23"/>
      <c r="G373" s="673"/>
      <c r="H373" s="674"/>
      <c r="I373" s="675"/>
      <c r="J373" s="11" t="s">
        <v>0</v>
      </c>
      <c r="K373" s="10"/>
      <c r="L373" s="10"/>
      <c r="M373" s="9"/>
      <c r="N373" s="2"/>
      <c r="V373" s="13"/>
    </row>
    <row r="374" spans="1:22" ht="24" thickTop="1" thickBot="1" x14ac:dyDescent="0.25">
      <c r="A374" s="398">
        <f t="shared" ref="A374" si="86">A370+1</f>
        <v>90</v>
      </c>
      <c r="B374" s="22" t="s">
        <v>12</v>
      </c>
      <c r="C374" s="22" t="s">
        <v>11</v>
      </c>
      <c r="D374" s="22" t="s">
        <v>10</v>
      </c>
      <c r="E374" s="401" t="s">
        <v>9</v>
      </c>
      <c r="F374" s="401"/>
      <c r="G374" s="401" t="s">
        <v>8</v>
      </c>
      <c r="H374" s="402"/>
      <c r="I374" s="21"/>
      <c r="J374" s="20" t="s">
        <v>7</v>
      </c>
      <c r="K374" s="19"/>
      <c r="L374" s="19"/>
      <c r="M374" s="18"/>
      <c r="N374" s="2"/>
      <c r="V374" s="13"/>
    </row>
    <row r="375" spans="1:22" ht="13.5" thickBot="1" x14ac:dyDescent="0.25">
      <c r="A375" s="399"/>
      <c r="B375" s="16"/>
      <c r="C375" s="16"/>
      <c r="D375" s="17"/>
      <c r="E375" s="16"/>
      <c r="F375" s="16"/>
      <c r="G375" s="670"/>
      <c r="H375" s="671"/>
      <c r="I375" s="672"/>
      <c r="J375" s="15" t="s">
        <v>7</v>
      </c>
      <c r="K375" s="15"/>
      <c r="L375" s="15"/>
      <c r="M375" s="14"/>
      <c r="N375" s="2"/>
      <c r="V375" s="13">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2"/>
      <c r="V376" s="13"/>
    </row>
    <row r="377" spans="1:22" ht="13.5" thickBot="1" x14ac:dyDescent="0.25">
      <c r="A377" s="400"/>
      <c r="B377" s="25"/>
      <c r="C377" s="25"/>
      <c r="D377" s="8"/>
      <c r="E377" s="24" t="s">
        <v>1</v>
      </c>
      <c r="F377" s="23"/>
      <c r="G377" s="673"/>
      <c r="H377" s="674"/>
      <c r="I377" s="675"/>
      <c r="J377" s="11" t="s">
        <v>0</v>
      </c>
      <c r="K377" s="10"/>
      <c r="L377" s="10"/>
      <c r="M377" s="9"/>
      <c r="N377" s="2"/>
      <c r="V377" s="13"/>
    </row>
    <row r="378" spans="1:22" ht="24" thickTop="1" thickBot="1" x14ac:dyDescent="0.25">
      <c r="A378" s="398">
        <f t="shared" ref="A378" si="87">A374+1</f>
        <v>91</v>
      </c>
      <c r="B378" s="22" t="s">
        <v>12</v>
      </c>
      <c r="C378" s="22" t="s">
        <v>11</v>
      </c>
      <c r="D378" s="22" t="s">
        <v>10</v>
      </c>
      <c r="E378" s="401" t="s">
        <v>9</v>
      </c>
      <c r="F378" s="401"/>
      <c r="G378" s="401" t="s">
        <v>8</v>
      </c>
      <c r="H378" s="402"/>
      <c r="I378" s="21"/>
      <c r="J378" s="20" t="s">
        <v>7</v>
      </c>
      <c r="K378" s="19"/>
      <c r="L378" s="19"/>
      <c r="M378" s="18"/>
      <c r="N378" s="2"/>
      <c r="V378" s="13"/>
    </row>
    <row r="379" spans="1:22" ht="13.5" thickBot="1" x14ac:dyDescent="0.25">
      <c r="A379" s="399"/>
      <c r="B379" s="16"/>
      <c r="C379" s="16"/>
      <c r="D379" s="17"/>
      <c r="E379" s="16"/>
      <c r="F379" s="16"/>
      <c r="G379" s="670"/>
      <c r="H379" s="671"/>
      <c r="I379" s="672"/>
      <c r="J379" s="15" t="s">
        <v>7</v>
      </c>
      <c r="K379" s="15"/>
      <c r="L379" s="15"/>
      <c r="M379" s="14"/>
      <c r="N379" s="2"/>
      <c r="V379" s="13">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2"/>
      <c r="V380" s="13"/>
    </row>
    <row r="381" spans="1:22" ht="13.5" thickBot="1" x14ac:dyDescent="0.25">
      <c r="A381" s="400"/>
      <c r="B381" s="25"/>
      <c r="C381" s="25"/>
      <c r="D381" s="8"/>
      <c r="E381" s="24" t="s">
        <v>1</v>
      </c>
      <c r="F381" s="23"/>
      <c r="G381" s="673"/>
      <c r="H381" s="674"/>
      <c r="I381" s="675"/>
      <c r="J381" s="11" t="s">
        <v>0</v>
      </c>
      <c r="K381" s="10"/>
      <c r="L381" s="10"/>
      <c r="M381" s="9"/>
      <c r="N381" s="2"/>
      <c r="V381" s="13"/>
    </row>
    <row r="382" spans="1:22" ht="24" thickTop="1" thickBot="1" x14ac:dyDescent="0.25">
      <c r="A382" s="398">
        <f t="shared" ref="A382" si="88">A378+1</f>
        <v>92</v>
      </c>
      <c r="B382" s="22" t="s">
        <v>12</v>
      </c>
      <c r="C382" s="22" t="s">
        <v>11</v>
      </c>
      <c r="D382" s="22" t="s">
        <v>10</v>
      </c>
      <c r="E382" s="401" t="s">
        <v>9</v>
      </c>
      <c r="F382" s="401"/>
      <c r="G382" s="401" t="s">
        <v>8</v>
      </c>
      <c r="H382" s="402"/>
      <c r="I382" s="21"/>
      <c r="J382" s="20" t="s">
        <v>7</v>
      </c>
      <c r="K382" s="19"/>
      <c r="L382" s="19"/>
      <c r="M382" s="18"/>
      <c r="N382" s="2"/>
      <c r="V382" s="13"/>
    </row>
    <row r="383" spans="1:22" ht="13.5" thickBot="1" x14ac:dyDescent="0.25">
      <c r="A383" s="399"/>
      <c r="B383" s="16"/>
      <c r="C383" s="16"/>
      <c r="D383" s="17"/>
      <c r="E383" s="16"/>
      <c r="F383" s="16"/>
      <c r="G383" s="670"/>
      <c r="H383" s="671"/>
      <c r="I383" s="672"/>
      <c r="J383" s="15" t="s">
        <v>7</v>
      </c>
      <c r="K383" s="15"/>
      <c r="L383" s="15"/>
      <c r="M383" s="14"/>
      <c r="N383" s="2"/>
      <c r="V383" s="13">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2"/>
      <c r="V384" s="13"/>
    </row>
    <row r="385" spans="1:22" ht="13.5" thickBot="1" x14ac:dyDescent="0.25">
      <c r="A385" s="400"/>
      <c r="B385" s="25"/>
      <c r="C385" s="25"/>
      <c r="D385" s="8"/>
      <c r="E385" s="24" t="s">
        <v>1</v>
      </c>
      <c r="F385" s="23"/>
      <c r="G385" s="673"/>
      <c r="H385" s="674"/>
      <c r="I385" s="675"/>
      <c r="J385" s="11" t="s">
        <v>0</v>
      </c>
      <c r="K385" s="10"/>
      <c r="L385" s="10"/>
      <c r="M385" s="9"/>
      <c r="N385" s="2"/>
      <c r="V385" s="13"/>
    </row>
    <row r="386" spans="1:22" ht="24" thickTop="1" thickBot="1" x14ac:dyDescent="0.25">
      <c r="A386" s="398">
        <f t="shared" ref="A386" si="89">A382+1</f>
        <v>93</v>
      </c>
      <c r="B386" s="22" t="s">
        <v>12</v>
      </c>
      <c r="C386" s="22" t="s">
        <v>11</v>
      </c>
      <c r="D386" s="22" t="s">
        <v>10</v>
      </c>
      <c r="E386" s="401" t="s">
        <v>9</v>
      </c>
      <c r="F386" s="401"/>
      <c r="G386" s="401" t="s">
        <v>8</v>
      </c>
      <c r="H386" s="402"/>
      <c r="I386" s="21"/>
      <c r="J386" s="20" t="s">
        <v>7</v>
      </c>
      <c r="K386" s="19"/>
      <c r="L386" s="19"/>
      <c r="M386" s="18"/>
      <c r="N386" s="2"/>
      <c r="V386" s="13"/>
    </row>
    <row r="387" spans="1:22" ht="13.5" thickBot="1" x14ac:dyDescent="0.25">
      <c r="A387" s="399"/>
      <c r="B387" s="16"/>
      <c r="C387" s="16"/>
      <c r="D387" s="17"/>
      <c r="E387" s="16"/>
      <c r="F387" s="16"/>
      <c r="G387" s="670"/>
      <c r="H387" s="671"/>
      <c r="I387" s="672"/>
      <c r="J387" s="15" t="s">
        <v>7</v>
      </c>
      <c r="K387" s="15"/>
      <c r="L387" s="15"/>
      <c r="M387" s="14"/>
      <c r="N387" s="2"/>
      <c r="V387" s="13">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2"/>
      <c r="V388" s="13"/>
    </row>
    <row r="389" spans="1:22" ht="13.5" thickBot="1" x14ac:dyDescent="0.25">
      <c r="A389" s="400"/>
      <c r="B389" s="25"/>
      <c r="C389" s="25"/>
      <c r="D389" s="8"/>
      <c r="E389" s="24" t="s">
        <v>1</v>
      </c>
      <c r="F389" s="23"/>
      <c r="G389" s="673"/>
      <c r="H389" s="674"/>
      <c r="I389" s="675"/>
      <c r="J389" s="11" t="s">
        <v>0</v>
      </c>
      <c r="K389" s="10"/>
      <c r="L389" s="10"/>
      <c r="M389" s="9"/>
      <c r="N389" s="2"/>
      <c r="V389" s="13"/>
    </row>
    <row r="390" spans="1:22" ht="24" thickTop="1" thickBot="1" x14ac:dyDescent="0.25">
      <c r="A390" s="398">
        <f t="shared" ref="A390" si="90">A386+1</f>
        <v>94</v>
      </c>
      <c r="B390" s="22" t="s">
        <v>12</v>
      </c>
      <c r="C390" s="22" t="s">
        <v>11</v>
      </c>
      <c r="D390" s="22" t="s">
        <v>10</v>
      </c>
      <c r="E390" s="401" t="s">
        <v>9</v>
      </c>
      <c r="F390" s="401"/>
      <c r="G390" s="401" t="s">
        <v>8</v>
      </c>
      <c r="H390" s="402"/>
      <c r="I390" s="21"/>
      <c r="J390" s="20" t="s">
        <v>7</v>
      </c>
      <c r="K390" s="19"/>
      <c r="L390" s="19"/>
      <c r="M390" s="18"/>
      <c r="N390" s="2"/>
      <c r="V390" s="13"/>
    </row>
    <row r="391" spans="1:22" ht="13.5" thickBot="1" x14ac:dyDescent="0.25">
      <c r="A391" s="399"/>
      <c r="B391" s="16"/>
      <c r="C391" s="16"/>
      <c r="D391" s="17"/>
      <c r="E391" s="16"/>
      <c r="F391" s="16"/>
      <c r="G391" s="670"/>
      <c r="H391" s="671"/>
      <c r="I391" s="672"/>
      <c r="J391" s="15" t="s">
        <v>7</v>
      </c>
      <c r="K391" s="15"/>
      <c r="L391" s="15"/>
      <c r="M391" s="14"/>
      <c r="N391" s="2"/>
      <c r="V391" s="13">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2"/>
      <c r="V392" s="13"/>
    </row>
    <row r="393" spans="1:22" ht="13.5" thickBot="1" x14ac:dyDescent="0.25">
      <c r="A393" s="400"/>
      <c r="B393" s="25"/>
      <c r="C393" s="25"/>
      <c r="D393" s="8"/>
      <c r="E393" s="24" t="s">
        <v>1</v>
      </c>
      <c r="F393" s="23"/>
      <c r="G393" s="673"/>
      <c r="H393" s="674"/>
      <c r="I393" s="675"/>
      <c r="J393" s="11" t="s">
        <v>0</v>
      </c>
      <c r="K393" s="10"/>
      <c r="L393" s="10"/>
      <c r="M393" s="9"/>
      <c r="N393" s="2"/>
      <c r="V393" s="13"/>
    </row>
    <row r="394" spans="1:22" ht="24" thickTop="1" thickBot="1" x14ac:dyDescent="0.25">
      <c r="A394" s="398">
        <f t="shared" ref="A394" si="91">A390+1</f>
        <v>95</v>
      </c>
      <c r="B394" s="22" t="s">
        <v>12</v>
      </c>
      <c r="C394" s="22" t="s">
        <v>11</v>
      </c>
      <c r="D394" s="22" t="s">
        <v>10</v>
      </c>
      <c r="E394" s="401" t="s">
        <v>9</v>
      </c>
      <c r="F394" s="401"/>
      <c r="G394" s="401" t="s">
        <v>8</v>
      </c>
      <c r="H394" s="402"/>
      <c r="I394" s="21"/>
      <c r="J394" s="20" t="s">
        <v>7</v>
      </c>
      <c r="K394" s="19"/>
      <c r="L394" s="19"/>
      <c r="M394" s="18"/>
      <c r="N394" s="2"/>
      <c r="V394" s="13"/>
    </row>
    <row r="395" spans="1:22" ht="13.5" thickBot="1" x14ac:dyDescent="0.25">
      <c r="A395" s="399"/>
      <c r="B395" s="16"/>
      <c r="C395" s="16"/>
      <c r="D395" s="17"/>
      <c r="E395" s="16"/>
      <c r="F395" s="16"/>
      <c r="G395" s="670"/>
      <c r="H395" s="671"/>
      <c r="I395" s="672"/>
      <c r="J395" s="15" t="s">
        <v>7</v>
      </c>
      <c r="K395" s="15"/>
      <c r="L395" s="15"/>
      <c r="M395" s="14"/>
      <c r="N395" s="2"/>
      <c r="V395" s="13">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2"/>
      <c r="V396" s="13"/>
    </row>
    <row r="397" spans="1:22" ht="13.5" thickBot="1" x14ac:dyDescent="0.25">
      <c r="A397" s="400"/>
      <c r="B397" s="25"/>
      <c r="C397" s="25"/>
      <c r="D397" s="8"/>
      <c r="E397" s="24" t="s">
        <v>1</v>
      </c>
      <c r="F397" s="23"/>
      <c r="G397" s="673"/>
      <c r="H397" s="674"/>
      <c r="I397" s="675"/>
      <c r="J397" s="11" t="s">
        <v>0</v>
      </c>
      <c r="K397" s="10"/>
      <c r="L397" s="10"/>
      <c r="M397" s="9"/>
      <c r="N397" s="2"/>
      <c r="V397" s="13"/>
    </row>
    <row r="398" spans="1:22" ht="24" thickTop="1" thickBot="1" x14ac:dyDescent="0.25">
      <c r="A398" s="398">
        <f t="shared" ref="A398" si="92">A394+1</f>
        <v>96</v>
      </c>
      <c r="B398" s="22" t="s">
        <v>12</v>
      </c>
      <c r="C398" s="22" t="s">
        <v>11</v>
      </c>
      <c r="D398" s="22" t="s">
        <v>10</v>
      </c>
      <c r="E398" s="401" t="s">
        <v>9</v>
      </c>
      <c r="F398" s="401"/>
      <c r="G398" s="401" t="s">
        <v>8</v>
      </c>
      <c r="H398" s="402"/>
      <c r="I398" s="21"/>
      <c r="J398" s="20" t="s">
        <v>7</v>
      </c>
      <c r="K398" s="19"/>
      <c r="L398" s="19"/>
      <c r="M398" s="18"/>
      <c r="N398" s="2"/>
      <c r="V398" s="13"/>
    </row>
    <row r="399" spans="1:22" ht="13.5" thickBot="1" x14ac:dyDescent="0.25">
      <c r="A399" s="399"/>
      <c r="B399" s="16"/>
      <c r="C399" s="16"/>
      <c r="D399" s="17"/>
      <c r="E399" s="16"/>
      <c r="F399" s="16"/>
      <c r="G399" s="670"/>
      <c r="H399" s="671"/>
      <c r="I399" s="672"/>
      <c r="J399" s="15" t="s">
        <v>7</v>
      </c>
      <c r="K399" s="15"/>
      <c r="L399" s="15"/>
      <c r="M399" s="14"/>
      <c r="N399" s="2"/>
      <c r="V399" s="13">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2"/>
      <c r="V400" s="13"/>
    </row>
    <row r="401" spans="1:22" ht="13.5" thickBot="1" x14ac:dyDescent="0.25">
      <c r="A401" s="400"/>
      <c r="B401" s="25"/>
      <c r="C401" s="25"/>
      <c r="D401" s="8"/>
      <c r="E401" s="24" t="s">
        <v>1</v>
      </c>
      <c r="F401" s="23"/>
      <c r="G401" s="673"/>
      <c r="H401" s="674"/>
      <c r="I401" s="675"/>
      <c r="J401" s="11" t="s">
        <v>0</v>
      </c>
      <c r="K401" s="10"/>
      <c r="L401" s="10"/>
      <c r="M401" s="9"/>
      <c r="N401" s="2"/>
      <c r="V401" s="13"/>
    </row>
    <row r="402" spans="1:22" ht="24" thickTop="1" thickBot="1" x14ac:dyDescent="0.25">
      <c r="A402" s="398">
        <f t="shared" ref="A402" si="93">A398+1</f>
        <v>97</v>
      </c>
      <c r="B402" s="22" t="s">
        <v>12</v>
      </c>
      <c r="C402" s="22" t="s">
        <v>11</v>
      </c>
      <c r="D402" s="22" t="s">
        <v>10</v>
      </c>
      <c r="E402" s="401" t="s">
        <v>9</v>
      </c>
      <c r="F402" s="401"/>
      <c r="G402" s="401" t="s">
        <v>8</v>
      </c>
      <c r="H402" s="402"/>
      <c r="I402" s="21"/>
      <c r="J402" s="20" t="s">
        <v>7</v>
      </c>
      <c r="K402" s="19"/>
      <c r="L402" s="19"/>
      <c r="M402" s="18"/>
      <c r="N402" s="2"/>
      <c r="V402" s="13"/>
    </row>
    <row r="403" spans="1:22" ht="13.5" thickBot="1" x14ac:dyDescent="0.25">
      <c r="A403" s="399"/>
      <c r="B403" s="16"/>
      <c r="C403" s="16"/>
      <c r="D403" s="17"/>
      <c r="E403" s="16"/>
      <c r="F403" s="16"/>
      <c r="G403" s="670"/>
      <c r="H403" s="671"/>
      <c r="I403" s="672"/>
      <c r="J403" s="15" t="s">
        <v>7</v>
      </c>
      <c r="K403" s="15"/>
      <c r="L403" s="15"/>
      <c r="M403" s="14"/>
      <c r="N403" s="2"/>
      <c r="V403" s="13">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2"/>
      <c r="V404" s="13"/>
    </row>
    <row r="405" spans="1:22" ht="13.5" thickBot="1" x14ac:dyDescent="0.25">
      <c r="A405" s="400"/>
      <c r="B405" s="25"/>
      <c r="C405" s="25"/>
      <c r="D405" s="8"/>
      <c r="E405" s="24" t="s">
        <v>1</v>
      </c>
      <c r="F405" s="23"/>
      <c r="G405" s="673"/>
      <c r="H405" s="674"/>
      <c r="I405" s="675"/>
      <c r="J405" s="11" t="s">
        <v>0</v>
      </c>
      <c r="K405" s="10"/>
      <c r="L405" s="10"/>
      <c r="M405" s="9"/>
      <c r="N405" s="2"/>
      <c r="V405" s="13"/>
    </row>
    <row r="406" spans="1:22" ht="24" thickTop="1" thickBot="1" x14ac:dyDescent="0.25">
      <c r="A406" s="398">
        <f t="shared" ref="A406" si="94">A402+1</f>
        <v>98</v>
      </c>
      <c r="B406" s="22" t="s">
        <v>12</v>
      </c>
      <c r="C406" s="22" t="s">
        <v>11</v>
      </c>
      <c r="D406" s="22" t="s">
        <v>10</v>
      </c>
      <c r="E406" s="401" t="s">
        <v>9</v>
      </c>
      <c r="F406" s="401"/>
      <c r="G406" s="401" t="s">
        <v>8</v>
      </c>
      <c r="H406" s="402"/>
      <c r="I406" s="21"/>
      <c r="J406" s="20" t="s">
        <v>7</v>
      </c>
      <c r="K406" s="19"/>
      <c r="L406" s="19"/>
      <c r="M406" s="18"/>
      <c r="N406" s="2"/>
      <c r="V406" s="13"/>
    </row>
    <row r="407" spans="1:22" ht="13.5" thickBot="1" x14ac:dyDescent="0.25">
      <c r="A407" s="399"/>
      <c r="B407" s="16"/>
      <c r="C407" s="16"/>
      <c r="D407" s="17"/>
      <c r="E407" s="16"/>
      <c r="F407" s="16"/>
      <c r="G407" s="670"/>
      <c r="H407" s="671"/>
      <c r="I407" s="672"/>
      <c r="J407" s="15" t="s">
        <v>7</v>
      </c>
      <c r="K407" s="15"/>
      <c r="L407" s="15"/>
      <c r="M407" s="14"/>
      <c r="N407" s="2"/>
      <c r="V407" s="13">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2"/>
      <c r="V408" s="13"/>
    </row>
    <row r="409" spans="1:22" ht="13.5" thickBot="1" x14ac:dyDescent="0.25">
      <c r="A409" s="400"/>
      <c r="B409" s="25"/>
      <c r="C409" s="25"/>
      <c r="D409" s="8"/>
      <c r="E409" s="24" t="s">
        <v>1</v>
      </c>
      <c r="F409" s="23"/>
      <c r="G409" s="673"/>
      <c r="H409" s="674"/>
      <c r="I409" s="675"/>
      <c r="J409" s="11" t="s">
        <v>0</v>
      </c>
      <c r="K409" s="10"/>
      <c r="L409" s="10"/>
      <c r="M409" s="9"/>
      <c r="N409" s="2"/>
      <c r="V409" s="13"/>
    </row>
    <row r="410" spans="1:22" ht="24" thickTop="1" thickBot="1" x14ac:dyDescent="0.25">
      <c r="A410" s="398">
        <f t="shared" ref="A410" si="95">A406+1</f>
        <v>99</v>
      </c>
      <c r="B410" s="22" t="s">
        <v>12</v>
      </c>
      <c r="C410" s="22" t="s">
        <v>11</v>
      </c>
      <c r="D410" s="22" t="s">
        <v>10</v>
      </c>
      <c r="E410" s="401" t="s">
        <v>9</v>
      </c>
      <c r="F410" s="401"/>
      <c r="G410" s="401" t="s">
        <v>8</v>
      </c>
      <c r="H410" s="402"/>
      <c r="I410" s="21"/>
      <c r="J410" s="20" t="s">
        <v>7</v>
      </c>
      <c r="K410" s="19"/>
      <c r="L410" s="19"/>
      <c r="M410" s="18"/>
      <c r="N410" s="2"/>
      <c r="V410" s="13"/>
    </row>
    <row r="411" spans="1:22" ht="13.5" thickBot="1" x14ac:dyDescent="0.25">
      <c r="A411" s="399"/>
      <c r="B411" s="16"/>
      <c r="C411" s="16"/>
      <c r="D411" s="17"/>
      <c r="E411" s="16"/>
      <c r="F411" s="16"/>
      <c r="G411" s="670"/>
      <c r="H411" s="671"/>
      <c r="I411" s="672"/>
      <c r="J411" s="15" t="s">
        <v>7</v>
      </c>
      <c r="K411" s="15"/>
      <c r="L411" s="15"/>
      <c r="M411" s="14"/>
      <c r="N411" s="2"/>
      <c r="V411" s="13">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2"/>
      <c r="V412" s="13"/>
    </row>
    <row r="413" spans="1:22" ht="13.5" thickBot="1" x14ac:dyDescent="0.25">
      <c r="A413" s="400"/>
      <c r="B413" s="25"/>
      <c r="C413" s="25"/>
      <c r="D413" s="8"/>
      <c r="E413" s="24" t="s">
        <v>1</v>
      </c>
      <c r="F413" s="23"/>
      <c r="G413" s="673"/>
      <c r="H413" s="674"/>
      <c r="I413" s="675"/>
      <c r="J413" s="11" t="s">
        <v>0</v>
      </c>
      <c r="K413" s="10"/>
      <c r="L413" s="10"/>
      <c r="M413" s="9"/>
      <c r="N413" s="2"/>
      <c r="V413" s="13"/>
    </row>
    <row r="414" spans="1:22" ht="24" thickTop="1" thickBot="1" x14ac:dyDescent="0.25">
      <c r="A414" s="398">
        <f t="shared" ref="A414" si="96">A410+1</f>
        <v>100</v>
      </c>
      <c r="B414" s="22" t="s">
        <v>12</v>
      </c>
      <c r="C414" s="22" t="s">
        <v>11</v>
      </c>
      <c r="D414" s="22" t="s">
        <v>10</v>
      </c>
      <c r="E414" s="401" t="s">
        <v>9</v>
      </c>
      <c r="F414" s="401"/>
      <c r="G414" s="401" t="s">
        <v>8</v>
      </c>
      <c r="H414" s="402"/>
      <c r="I414" s="21"/>
      <c r="J414" s="20" t="s">
        <v>7</v>
      </c>
      <c r="K414" s="19"/>
      <c r="L414" s="19"/>
      <c r="M414" s="18"/>
      <c r="N414" s="2"/>
      <c r="V414" s="13"/>
    </row>
    <row r="415" spans="1:22" ht="13.5" thickBot="1" x14ac:dyDescent="0.25">
      <c r="A415" s="399"/>
      <c r="B415" s="16"/>
      <c r="C415" s="16"/>
      <c r="D415" s="17"/>
      <c r="E415" s="16"/>
      <c r="F415" s="16"/>
      <c r="G415" s="670"/>
      <c r="H415" s="671"/>
      <c r="I415" s="672"/>
      <c r="J415" s="15" t="s">
        <v>7</v>
      </c>
      <c r="K415" s="15"/>
      <c r="L415" s="15"/>
      <c r="M415" s="14"/>
      <c r="N415" s="2"/>
      <c r="V415" s="13">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2"/>
    </row>
    <row r="417" spans="1:14" ht="13.5" thickBot="1" x14ac:dyDescent="0.25">
      <c r="A417" s="400"/>
      <c r="B417" s="8"/>
      <c r="C417" s="8"/>
      <c r="D417" s="8"/>
      <c r="E417" s="7" t="s">
        <v>1</v>
      </c>
      <c r="F417" s="6"/>
      <c r="G417" s="673"/>
      <c r="H417" s="674"/>
      <c r="I417" s="675"/>
      <c r="J417" s="5" t="s">
        <v>0</v>
      </c>
      <c r="K417" s="4"/>
      <c r="L417" s="4"/>
      <c r="M417" s="3"/>
      <c r="N417" s="2"/>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J21"/>
    <dataValidation allowBlank="1" showInputMessage="1" showErrorMessage="1" promptTitle="Benefit #2 Description Example" prompt="Benefit #2 description is listed here" sqref="J16 J20"/>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J19"/>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C21"/>
  </dataValidations>
  <pageMargins left="0.7" right="0.7" top="0" bottom="0.25" header="0.3" footer="0.3"/>
  <pageSetup fitToHeight="0" orientation="landscape" blackAndWhite="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topLeftCell="A2" workbookViewId="0">
      <selection activeCell="P9" sqref="P9"/>
    </sheetView>
  </sheetViews>
  <sheetFormatPr defaultColWidth="8.85546875" defaultRowHeight="12.75" x14ac:dyDescent="0.2"/>
  <cols>
    <col min="1" max="1" width="3.85546875" style="98" customWidth="1"/>
    <col min="2" max="2" width="16.140625" style="98" customWidth="1"/>
    <col min="3" max="3" width="17.7109375" style="98" customWidth="1"/>
    <col min="4" max="4" width="14.42578125" style="98" customWidth="1"/>
    <col min="5" max="5" width="18.7109375" style="98" hidden="1" customWidth="1"/>
    <col min="6" max="6" width="14.85546875" style="98" customWidth="1"/>
    <col min="7" max="7" width="3" style="98" customWidth="1"/>
    <col min="8" max="8" width="11.28515625" style="98" customWidth="1"/>
    <col min="9" max="9" width="3" style="98" customWidth="1"/>
    <col min="10" max="10" width="12.28515625" style="98" customWidth="1"/>
    <col min="11" max="11" width="9.140625" style="98" customWidth="1"/>
    <col min="12" max="12" width="8.85546875" style="98" customWidth="1"/>
    <col min="13" max="13" width="8" style="98" customWidth="1"/>
    <col min="14" max="14" width="0.140625" style="98" customWidth="1"/>
    <col min="15" max="15" width="8.85546875" style="98"/>
    <col min="16" max="16" width="20.28515625" style="98" bestFit="1" customWidth="1"/>
    <col min="17" max="20" width="8.85546875" style="98"/>
    <col min="21" max="21" width="9.42578125" style="98" customWidth="1"/>
    <col min="22" max="22" width="13.7109375" style="99" customWidth="1"/>
    <col min="23" max="16384" width="8.85546875" style="98"/>
  </cols>
  <sheetData>
    <row r="1" spans="1:22" hidden="1" x14ac:dyDescent="0.2">
      <c r="V1" s="98"/>
    </row>
    <row r="2" spans="1:22" x14ac:dyDescent="0.2">
      <c r="J2" s="479" t="s">
        <v>55</v>
      </c>
      <c r="K2" s="480"/>
      <c r="L2" s="480"/>
      <c r="M2" s="480"/>
      <c r="P2" s="482"/>
      <c r="Q2" s="482"/>
      <c r="R2" s="482"/>
      <c r="S2" s="482"/>
      <c r="V2" s="98"/>
    </row>
    <row r="3" spans="1:22" x14ac:dyDescent="0.2">
      <c r="J3" s="480"/>
      <c r="K3" s="480"/>
      <c r="L3" s="480"/>
      <c r="M3" s="480"/>
      <c r="P3" s="483"/>
      <c r="Q3" s="483"/>
      <c r="R3" s="483"/>
      <c r="S3" s="483"/>
      <c r="V3" s="98"/>
    </row>
    <row r="4" spans="1:22" ht="13.5" thickBot="1" x14ac:dyDescent="0.25">
      <c r="A4" s="105"/>
      <c r="B4" s="105"/>
      <c r="C4" s="105"/>
      <c r="D4" s="105"/>
      <c r="E4" s="105"/>
      <c r="F4" s="105"/>
      <c r="G4" s="105"/>
      <c r="H4" s="105"/>
      <c r="I4" s="105"/>
      <c r="J4" s="481"/>
      <c r="K4" s="481"/>
      <c r="L4" s="481"/>
      <c r="M4" s="481"/>
      <c r="P4" s="484"/>
      <c r="Q4" s="484"/>
      <c r="R4" s="484"/>
      <c r="S4" s="484"/>
      <c r="V4" s="98"/>
    </row>
    <row r="5" spans="1:22" ht="30" customHeight="1" thickTop="1" thickBot="1" x14ac:dyDescent="0.25">
      <c r="A5" s="485" t="str">
        <f>"1353 Travel Report for "&amp;B9&amp;", "&amp;B10&amp;" for the reporting period "&amp;"Oct 18 - March19"</f>
        <v>1353 Travel Report for Health and Human Services, HHSG IHS Indian Health Service for the reporting period Oct 18 - March19</v>
      </c>
      <c r="B5" s="486"/>
      <c r="C5" s="486"/>
      <c r="D5" s="486"/>
      <c r="E5" s="486"/>
      <c r="F5" s="486"/>
      <c r="G5" s="486"/>
      <c r="H5" s="486"/>
      <c r="I5" s="486"/>
      <c r="J5" s="486"/>
      <c r="K5" s="486"/>
      <c r="L5" s="486"/>
      <c r="M5" s="486"/>
      <c r="N5" s="156"/>
      <c r="O5" s="105"/>
      <c r="Q5" s="155"/>
      <c r="V5" s="98"/>
    </row>
    <row r="6" spans="1:22" ht="13.5" customHeight="1" thickTop="1" x14ac:dyDescent="0.2">
      <c r="A6" s="487" t="s">
        <v>50</v>
      </c>
      <c r="B6" s="489" t="s">
        <v>49</v>
      </c>
      <c r="C6" s="490"/>
      <c r="D6" s="490"/>
      <c r="E6" s="490"/>
      <c r="F6" s="490"/>
      <c r="G6" s="490"/>
      <c r="H6" s="490"/>
      <c r="I6" s="490"/>
      <c r="J6" s="491"/>
      <c r="K6" s="65" t="s">
        <v>48</v>
      </c>
      <c r="L6" s="65" t="s">
        <v>47</v>
      </c>
      <c r="M6" s="65" t="s">
        <v>46</v>
      </c>
      <c r="N6" s="154"/>
      <c r="O6" s="105"/>
      <c r="V6" s="98"/>
    </row>
    <row r="7" spans="1:22" ht="20.25" customHeight="1" thickBot="1" x14ac:dyDescent="0.25">
      <c r="A7" s="487"/>
      <c r="B7" s="492"/>
      <c r="C7" s="493"/>
      <c r="D7" s="493"/>
      <c r="E7" s="493"/>
      <c r="F7" s="493"/>
      <c r="G7" s="493"/>
      <c r="H7" s="493"/>
      <c r="I7" s="493"/>
      <c r="J7" s="494"/>
      <c r="K7" s="63"/>
      <c r="L7" s="62"/>
      <c r="M7" s="61">
        <v>2019</v>
      </c>
      <c r="N7" s="153"/>
      <c r="O7" s="105"/>
      <c r="V7" s="98"/>
    </row>
    <row r="8" spans="1:22" ht="27.75" customHeight="1" thickTop="1" thickBot="1" x14ac:dyDescent="0.25">
      <c r="A8" s="487"/>
      <c r="B8" s="495" t="s">
        <v>45</v>
      </c>
      <c r="C8" s="496"/>
      <c r="D8" s="496"/>
      <c r="E8" s="496"/>
      <c r="F8" s="496"/>
      <c r="G8" s="497"/>
      <c r="H8" s="497"/>
      <c r="I8" s="497"/>
      <c r="J8" s="497"/>
      <c r="K8" s="497"/>
      <c r="L8" s="496"/>
      <c r="M8" s="496"/>
      <c r="N8" s="498"/>
      <c r="O8" s="105"/>
      <c r="V8" s="98"/>
    </row>
    <row r="9" spans="1:22" ht="18" customHeight="1" thickTop="1" x14ac:dyDescent="0.25">
      <c r="A9" s="487"/>
      <c r="B9" s="499" t="s">
        <v>44</v>
      </c>
      <c r="C9" s="474"/>
      <c r="D9" s="474"/>
      <c r="E9" s="474"/>
      <c r="F9" s="474"/>
      <c r="G9" s="500" t="s">
        <v>43</v>
      </c>
      <c r="H9" s="456" t="s">
        <v>42</v>
      </c>
      <c r="I9" s="459"/>
      <c r="J9" s="462" t="s">
        <v>41</v>
      </c>
      <c r="K9" s="465"/>
      <c r="L9" s="468" t="s">
        <v>40</v>
      </c>
      <c r="M9" s="469"/>
      <c r="N9" s="151"/>
      <c r="O9" s="147"/>
      <c r="P9" s="105"/>
      <c r="V9" s="98"/>
    </row>
    <row r="10" spans="1:22" ht="15.75" customHeight="1" x14ac:dyDescent="0.2">
      <c r="A10" s="487"/>
      <c r="B10" s="473" t="s">
        <v>269</v>
      </c>
      <c r="C10" s="474"/>
      <c r="D10" s="474"/>
      <c r="E10" s="474"/>
      <c r="F10" s="475"/>
      <c r="G10" s="501"/>
      <c r="H10" s="457"/>
      <c r="I10" s="460"/>
      <c r="J10" s="463"/>
      <c r="K10" s="466"/>
      <c r="L10" s="470"/>
      <c r="M10" s="469"/>
      <c r="N10" s="151"/>
      <c r="O10" s="147"/>
      <c r="P10" s="105"/>
      <c r="V10" s="98"/>
    </row>
    <row r="11" spans="1:22" ht="13.5" thickBot="1" x14ac:dyDescent="0.25">
      <c r="A11" s="487"/>
      <c r="B11" s="150" t="s">
        <v>39</v>
      </c>
      <c r="C11" s="158" t="s">
        <v>236</v>
      </c>
      <c r="D11" s="476" t="s">
        <v>237</v>
      </c>
      <c r="E11" s="477"/>
      <c r="F11" s="478"/>
      <c r="G11" s="502"/>
      <c r="H11" s="458"/>
      <c r="I11" s="461"/>
      <c r="J11" s="464"/>
      <c r="K11" s="467"/>
      <c r="L11" s="471"/>
      <c r="M11" s="472"/>
      <c r="N11" s="148"/>
      <c r="O11" s="147"/>
      <c r="P11" s="105"/>
      <c r="V11" s="98"/>
    </row>
    <row r="12" spans="1:22" ht="13.5" thickTop="1" x14ac:dyDescent="0.2">
      <c r="A12" s="487"/>
      <c r="B12" s="440" t="s">
        <v>38</v>
      </c>
      <c r="C12" s="442" t="s">
        <v>37</v>
      </c>
      <c r="D12" s="444" t="s">
        <v>36</v>
      </c>
      <c r="E12" s="446" t="s">
        <v>35</v>
      </c>
      <c r="F12" s="447"/>
      <c r="G12" s="450" t="s">
        <v>8</v>
      </c>
      <c r="H12" s="451"/>
      <c r="I12" s="452"/>
      <c r="J12" s="442" t="s">
        <v>34</v>
      </c>
      <c r="K12" s="503" t="s">
        <v>33</v>
      </c>
      <c r="L12" s="505" t="s">
        <v>32</v>
      </c>
      <c r="M12" s="444" t="s">
        <v>31</v>
      </c>
      <c r="N12" s="134"/>
      <c r="O12" s="105"/>
      <c r="V12" s="98"/>
    </row>
    <row r="13" spans="1:22" ht="34.5" customHeight="1" thickBot="1" x14ac:dyDescent="0.25">
      <c r="A13" s="488"/>
      <c r="B13" s="441"/>
      <c r="C13" s="443"/>
      <c r="D13" s="445"/>
      <c r="E13" s="448"/>
      <c r="F13" s="449"/>
      <c r="G13" s="453"/>
      <c r="H13" s="454"/>
      <c r="I13" s="455"/>
      <c r="J13" s="507"/>
      <c r="K13" s="504"/>
      <c r="L13" s="506"/>
      <c r="M13" s="507"/>
      <c r="N13" s="146"/>
      <c r="O13" s="105"/>
      <c r="V13" s="98"/>
    </row>
    <row r="14" spans="1:22" ht="23.25" customHeight="1" thickTop="1" x14ac:dyDescent="0.2">
      <c r="A14" s="398">
        <f>1</f>
        <v>1</v>
      </c>
      <c r="B14" s="22" t="s">
        <v>12</v>
      </c>
      <c r="C14" s="22" t="s">
        <v>11</v>
      </c>
      <c r="D14" s="22" t="s">
        <v>10</v>
      </c>
      <c r="E14" s="401" t="s">
        <v>9</v>
      </c>
      <c r="F14" s="401"/>
      <c r="G14" s="421" t="s">
        <v>8</v>
      </c>
      <c r="H14" s="422"/>
      <c r="I14" s="423"/>
      <c r="J14" s="20" t="s">
        <v>7</v>
      </c>
      <c r="K14" s="19"/>
      <c r="L14" s="19"/>
      <c r="M14" s="18"/>
      <c r="N14" s="110"/>
      <c r="V14" s="126"/>
    </row>
    <row r="15" spans="1:22" ht="22.5" x14ac:dyDescent="0.2">
      <c r="A15" s="419"/>
      <c r="B15" s="16" t="s">
        <v>238</v>
      </c>
      <c r="C15" s="16" t="s">
        <v>239</v>
      </c>
      <c r="D15" s="113">
        <v>43383</v>
      </c>
      <c r="E15" s="16"/>
      <c r="F15" s="16" t="s">
        <v>240</v>
      </c>
      <c r="G15" s="535" t="s">
        <v>241</v>
      </c>
      <c r="H15" s="536"/>
      <c r="I15" s="537"/>
      <c r="J15" s="15" t="s">
        <v>242</v>
      </c>
      <c r="K15" s="15"/>
      <c r="L15" s="170" t="s">
        <v>16</v>
      </c>
      <c r="M15" s="171">
        <v>610</v>
      </c>
      <c r="N15" s="110"/>
      <c r="V15" s="125"/>
    </row>
    <row r="16" spans="1:22" ht="22.5" x14ac:dyDescent="0.2">
      <c r="A16" s="419"/>
      <c r="B16" s="12" t="s">
        <v>6</v>
      </c>
      <c r="C16" s="12" t="s">
        <v>5</v>
      </c>
      <c r="D16" s="12" t="s">
        <v>4</v>
      </c>
      <c r="E16" s="406" t="s">
        <v>3</v>
      </c>
      <c r="F16" s="406"/>
      <c r="G16" s="407"/>
      <c r="H16" s="408"/>
      <c r="I16" s="409"/>
      <c r="J16" s="11" t="s">
        <v>17</v>
      </c>
      <c r="K16" s="10"/>
      <c r="L16" s="172" t="s">
        <v>16</v>
      </c>
      <c r="M16" s="173">
        <v>561</v>
      </c>
      <c r="N16" s="110"/>
      <c r="V16" s="111"/>
    </row>
    <row r="17" spans="1:22" ht="23.25" thickBot="1" x14ac:dyDescent="0.25">
      <c r="A17" s="420"/>
      <c r="B17" s="25" t="s">
        <v>243</v>
      </c>
      <c r="C17" s="25" t="s">
        <v>241</v>
      </c>
      <c r="D17" s="29">
        <v>43385</v>
      </c>
      <c r="E17" s="24" t="s">
        <v>1</v>
      </c>
      <c r="F17" s="23" t="s">
        <v>244</v>
      </c>
      <c r="G17" s="426"/>
      <c r="H17" s="427"/>
      <c r="I17" s="428"/>
      <c r="J17" s="11" t="s">
        <v>21</v>
      </c>
      <c r="K17" s="10"/>
      <c r="L17" s="172" t="s">
        <v>16</v>
      </c>
      <c r="M17" s="173">
        <v>142</v>
      </c>
      <c r="N17" s="110"/>
      <c r="V17" s="111"/>
    </row>
    <row r="18" spans="1:22" ht="24" thickTop="1" thickBot="1" x14ac:dyDescent="0.25">
      <c r="A18" s="174"/>
      <c r="B18" s="25"/>
      <c r="C18" s="25"/>
      <c r="D18" s="175"/>
      <c r="E18" s="176"/>
      <c r="F18" s="177"/>
      <c r="G18" s="178"/>
      <c r="H18" s="179"/>
      <c r="I18" s="180"/>
      <c r="J18" s="11" t="s">
        <v>245</v>
      </c>
      <c r="K18" s="10"/>
      <c r="L18" s="172" t="s">
        <v>16</v>
      </c>
      <c r="M18" s="173">
        <v>70</v>
      </c>
      <c r="N18" s="110"/>
      <c r="V18" s="111"/>
    </row>
    <row r="19" spans="1:22" ht="22.9" customHeight="1" thickTop="1" thickBot="1" x14ac:dyDescent="0.25">
      <c r="A19" s="398">
        <f>A14+1</f>
        <v>2</v>
      </c>
      <c r="B19" s="22" t="s">
        <v>12</v>
      </c>
      <c r="C19" s="22" t="s">
        <v>11</v>
      </c>
      <c r="D19" s="22" t="s">
        <v>10</v>
      </c>
      <c r="E19" s="401" t="s">
        <v>9</v>
      </c>
      <c r="F19" s="401"/>
      <c r="G19" s="401" t="s">
        <v>8</v>
      </c>
      <c r="H19" s="402"/>
      <c r="I19" s="21"/>
      <c r="J19" s="20" t="s">
        <v>7</v>
      </c>
      <c r="K19" s="19"/>
      <c r="L19" s="181"/>
      <c r="M19" s="18"/>
      <c r="N19" s="110"/>
      <c r="V19" s="111"/>
    </row>
    <row r="20" spans="1:22" ht="21.6" customHeight="1" thickBot="1" x14ac:dyDescent="0.25">
      <c r="A20" s="399"/>
      <c r="B20" s="16" t="s">
        <v>246</v>
      </c>
      <c r="C20" s="16" t="s">
        <v>247</v>
      </c>
      <c r="D20" s="113">
        <v>43401</v>
      </c>
      <c r="E20" s="16"/>
      <c r="F20" s="16" t="s">
        <v>248</v>
      </c>
      <c r="G20" s="535" t="s">
        <v>249</v>
      </c>
      <c r="H20" s="544"/>
      <c r="I20" s="545"/>
      <c r="J20" s="15" t="s">
        <v>73</v>
      </c>
      <c r="K20" s="15"/>
      <c r="L20" s="170" t="s">
        <v>16</v>
      </c>
      <c r="M20" s="171">
        <v>244</v>
      </c>
      <c r="N20" s="110"/>
      <c r="V20" s="111"/>
    </row>
    <row r="21" spans="1:22" ht="23.25" thickBot="1" x14ac:dyDescent="0.25">
      <c r="A21" s="399"/>
      <c r="B21" s="12" t="s">
        <v>6</v>
      </c>
      <c r="C21" s="12" t="s">
        <v>5</v>
      </c>
      <c r="D21" s="12" t="s">
        <v>4</v>
      </c>
      <c r="E21" s="406" t="s">
        <v>3</v>
      </c>
      <c r="F21" s="406"/>
      <c r="G21" s="407"/>
      <c r="H21" s="408"/>
      <c r="I21" s="409"/>
      <c r="J21" s="11" t="s">
        <v>21</v>
      </c>
      <c r="K21" s="10"/>
      <c r="L21" s="172" t="s">
        <v>16</v>
      </c>
      <c r="M21" s="173">
        <v>233</v>
      </c>
      <c r="N21" s="110"/>
      <c r="V21" s="111"/>
    </row>
    <row r="22" spans="1:22" ht="23.25" thickBot="1" x14ac:dyDescent="0.25">
      <c r="A22" s="400"/>
      <c r="B22" s="25" t="s">
        <v>250</v>
      </c>
      <c r="C22" s="25" t="s">
        <v>249</v>
      </c>
      <c r="D22" s="29">
        <v>43403</v>
      </c>
      <c r="E22" s="24" t="s">
        <v>1</v>
      </c>
      <c r="F22" s="182" t="s">
        <v>251</v>
      </c>
      <c r="G22" s="410"/>
      <c r="H22" s="411"/>
      <c r="I22" s="412"/>
      <c r="J22" s="11" t="s">
        <v>252</v>
      </c>
      <c r="K22" s="10"/>
      <c r="L22" s="172" t="s">
        <v>16</v>
      </c>
      <c r="M22" s="173">
        <v>499</v>
      </c>
      <c r="N22" s="110"/>
      <c r="V22" s="111"/>
    </row>
    <row r="23" spans="1:22" ht="24" thickTop="1" thickBot="1" x14ac:dyDescent="0.25">
      <c r="A23" s="398">
        <f>A19+1</f>
        <v>3</v>
      </c>
      <c r="B23" s="22" t="s">
        <v>12</v>
      </c>
      <c r="C23" s="22" t="s">
        <v>11</v>
      </c>
      <c r="D23" s="22" t="s">
        <v>10</v>
      </c>
      <c r="E23" s="401" t="s">
        <v>9</v>
      </c>
      <c r="F23" s="401"/>
      <c r="G23" s="401" t="s">
        <v>8</v>
      </c>
      <c r="H23" s="402"/>
      <c r="I23" s="21"/>
      <c r="J23" s="20" t="s">
        <v>7</v>
      </c>
      <c r="K23" s="19"/>
      <c r="L23" s="181"/>
      <c r="M23" s="18"/>
      <c r="N23" s="110"/>
      <c r="V23" s="111"/>
    </row>
    <row r="24" spans="1:22" ht="34.5" thickBot="1" x14ac:dyDescent="0.25">
      <c r="A24" s="399"/>
      <c r="B24" s="144" t="s">
        <v>253</v>
      </c>
      <c r="C24" s="144" t="s">
        <v>254</v>
      </c>
      <c r="D24" s="132">
        <v>43415</v>
      </c>
      <c r="E24" s="16"/>
      <c r="F24" s="130" t="s">
        <v>255</v>
      </c>
      <c r="G24" s="541" t="s">
        <v>256</v>
      </c>
      <c r="H24" s="542"/>
      <c r="I24" s="543"/>
      <c r="J24" s="141" t="s">
        <v>252</v>
      </c>
      <c r="K24" s="15"/>
      <c r="L24" s="170" t="s">
        <v>16</v>
      </c>
      <c r="M24" s="171">
        <v>950</v>
      </c>
      <c r="N24" s="110"/>
      <c r="V24" s="111"/>
    </row>
    <row r="25" spans="1:22" ht="23.25" thickBot="1" x14ac:dyDescent="0.25">
      <c r="A25" s="399"/>
      <c r="B25" s="12" t="s">
        <v>6</v>
      </c>
      <c r="C25" s="12" t="s">
        <v>5</v>
      </c>
      <c r="D25" s="12" t="s">
        <v>4</v>
      </c>
      <c r="E25" s="406" t="s">
        <v>3</v>
      </c>
      <c r="F25" s="406"/>
      <c r="G25" s="407"/>
      <c r="H25" s="408"/>
      <c r="I25" s="409"/>
      <c r="J25" s="11" t="s">
        <v>2</v>
      </c>
      <c r="K25" s="10"/>
      <c r="L25" s="172"/>
      <c r="M25" s="173"/>
      <c r="N25" s="110"/>
      <c r="V25" s="111"/>
    </row>
    <row r="26" spans="1:22" ht="23.25" thickBot="1" x14ac:dyDescent="0.25">
      <c r="A26" s="400"/>
      <c r="B26" s="133" t="s">
        <v>257</v>
      </c>
      <c r="C26" s="133" t="s">
        <v>256</v>
      </c>
      <c r="D26" s="132">
        <v>43419</v>
      </c>
      <c r="E26" s="24" t="s">
        <v>1</v>
      </c>
      <c r="F26" s="130" t="s">
        <v>22</v>
      </c>
      <c r="G26" s="410"/>
      <c r="H26" s="411"/>
      <c r="I26" s="412"/>
      <c r="J26" s="11" t="s">
        <v>0</v>
      </c>
      <c r="K26" s="10"/>
      <c r="L26" s="172"/>
      <c r="M26" s="173"/>
      <c r="N26" s="110"/>
      <c r="V26" s="111"/>
    </row>
    <row r="27" spans="1:22" ht="24" thickTop="1" thickBot="1" x14ac:dyDescent="0.25">
      <c r="A27" s="398">
        <f t="shared" ref="A27" si="0">A23+1</f>
        <v>4</v>
      </c>
      <c r="B27" s="22" t="s">
        <v>12</v>
      </c>
      <c r="C27" s="22" t="s">
        <v>11</v>
      </c>
      <c r="D27" s="22" t="s">
        <v>10</v>
      </c>
      <c r="E27" s="401" t="s">
        <v>9</v>
      </c>
      <c r="F27" s="401"/>
      <c r="G27" s="401" t="s">
        <v>8</v>
      </c>
      <c r="H27" s="402"/>
      <c r="I27" s="21"/>
      <c r="J27" s="20" t="s">
        <v>7</v>
      </c>
      <c r="K27" s="19"/>
      <c r="L27" s="181"/>
      <c r="M27" s="18"/>
      <c r="N27" s="110"/>
      <c r="V27" s="111"/>
    </row>
    <row r="28" spans="1:22" ht="23.25" thickBot="1" x14ac:dyDescent="0.25">
      <c r="A28" s="399"/>
      <c r="B28" s="16" t="s">
        <v>258</v>
      </c>
      <c r="C28" s="16" t="s">
        <v>259</v>
      </c>
      <c r="D28" s="113">
        <v>43437</v>
      </c>
      <c r="E28" s="16"/>
      <c r="F28" s="16" t="s">
        <v>260</v>
      </c>
      <c r="G28" s="535" t="s">
        <v>261</v>
      </c>
      <c r="H28" s="536"/>
      <c r="I28" s="537"/>
      <c r="J28" s="15" t="s">
        <v>242</v>
      </c>
      <c r="K28" s="15"/>
      <c r="L28" s="170" t="s">
        <v>16</v>
      </c>
      <c r="M28" s="171">
        <v>463.64</v>
      </c>
      <c r="N28" s="110"/>
      <c r="V28" s="111"/>
    </row>
    <row r="29" spans="1:22" ht="23.25" thickBot="1" x14ac:dyDescent="0.25">
      <c r="A29" s="399"/>
      <c r="B29" s="12" t="s">
        <v>6</v>
      </c>
      <c r="C29" s="12" t="s">
        <v>5</v>
      </c>
      <c r="D29" s="12" t="s">
        <v>4</v>
      </c>
      <c r="E29" s="406" t="s">
        <v>3</v>
      </c>
      <c r="F29" s="406"/>
      <c r="G29" s="407"/>
      <c r="H29" s="408"/>
      <c r="I29" s="409"/>
      <c r="J29" s="11" t="s">
        <v>73</v>
      </c>
      <c r="K29" s="10"/>
      <c r="L29" s="172" t="s">
        <v>16</v>
      </c>
      <c r="M29" s="173">
        <v>641</v>
      </c>
      <c r="N29" s="110"/>
      <c r="V29" s="111"/>
    </row>
    <row r="30" spans="1:22" ht="23.25" thickBot="1" x14ac:dyDescent="0.25">
      <c r="A30" s="400"/>
      <c r="B30" s="25" t="s">
        <v>262</v>
      </c>
      <c r="C30" s="25" t="s">
        <v>263</v>
      </c>
      <c r="D30" s="29">
        <v>43441</v>
      </c>
      <c r="E30" s="24" t="s">
        <v>1</v>
      </c>
      <c r="F30" s="23" t="s">
        <v>264</v>
      </c>
      <c r="G30" s="410"/>
      <c r="H30" s="411"/>
      <c r="I30" s="412"/>
      <c r="J30" s="11" t="s">
        <v>21</v>
      </c>
      <c r="K30" s="10"/>
      <c r="L30" s="172" t="s">
        <v>16</v>
      </c>
      <c r="M30" s="173">
        <v>228.75</v>
      </c>
      <c r="N30" s="110"/>
      <c r="V30" s="111"/>
    </row>
    <row r="31" spans="1:22" ht="24" thickTop="1" thickBot="1" x14ac:dyDescent="0.25">
      <c r="A31" s="398">
        <f t="shared" ref="A31" si="1">A27+1</f>
        <v>5</v>
      </c>
      <c r="B31" s="22" t="s">
        <v>12</v>
      </c>
      <c r="C31" s="22" t="s">
        <v>11</v>
      </c>
      <c r="D31" s="22" t="s">
        <v>10</v>
      </c>
      <c r="E31" s="401" t="s">
        <v>9</v>
      </c>
      <c r="F31" s="401"/>
      <c r="G31" s="401" t="s">
        <v>8</v>
      </c>
      <c r="H31" s="402"/>
      <c r="I31" s="21"/>
      <c r="J31" s="20" t="s">
        <v>7</v>
      </c>
      <c r="K31" s="19"/>
      <c r="L31" s="181"/>
      <c r="M31" s="185"/>
      <c r="N31" s="110"/>
      <c r="V31" s="111"/>
    </row>
    <row r="32" spans="1:22" ht="23.25" thickBot="1" x14ac:dyDescent="0.25">
      <c r="A32" s="399"/>
      <c r="B32" s="16" t="s">
        <v>238</v>
      </c>
      <c r="C32" s="16" t="s">
        <v>265</v>
      </c>
      <c r="D32" s="113">
        <v>43446</v>
      </c>
      <c r="E32" s="16"/>
      <c r="F32" s="16" t="s">
        <v>154</v>
      </c>
      <c r="G32" s="535" t="s">
        <v>266</v>
      </c>
      <c r="H32" s="536"/>
      <c r="I32" s="537"/>
      <c r="J32" s="15" t="s">
        <v>242</v>
      </c>
      <c r="K32" s="15"/>
      <c r="L32" s="170" t="s">
        <v>16</v>
      </c>
      <c r="M32" s="171">
        <v>650</v>
      </c>
      <c r="N32" s="110"/>
      <c r="V32" s="111"/>
    </row>
    <row r="33" spans="1:22" ht="23.25" thickBot="1" x14ac:dyDescent="0.25">
      <c r="A33" s="399"/>
      <c r="B33" s="12" t="s">
        <v>6</v>
      </c>
      <c r="C33" s="12" t="s">
        <v>5</v>
      </c>
      <c r="D33" s="12" t="s">
        <v>4</v>
      </c>
      <c r="E33" s="406" t="s">
        <v>3</v>
      </c>
      <c r="F33" s="406"/>
      <c r="G33" s="407"/>
      <c r="H33" s="408"/>
      <c r="I33" s="409"/>
      <c r="J33" s="11" t="s">
        <v>73</v>
      </c>
      <c r="K33" s="10"/>
      <c r="L33" s="172" t="s">
        <v>16</v>
      </c>
      <c r="M33" s="173">
        <v>576</v>
      </c>
      <c r="N33" s="110"/>
      <c r="V33" s="111"/>
    </row>
    <row r="34" spans="1:22" ht="23.25" thickBot="1" x14ac:dyDescent="0.25">
      <c r="A34" s="400"/>
      <c r="B34" s="186" t="s">
        <v>243</v>
      </c>
      <c r="C34" s="186" t="s">
        <v>267</v>
      </c>
      <c r="D34" s="187">
        <v>43448</v>
      </c>
      <c r="E34" s="188" t="s">
        <v>1</v>
      </c>
      <c r="F34" s="189" t="s">
        <v>268</v>
      </c>
      <c r="G34" s="538"/>
      <c r="H34" s="539"/>
      <c r="I34" s="540"/>
      <c r="J34" s="190" t="s">
        <v>245</v>
      </c>
      <c r="K34" s="191"/>
      <c r="L34" s="192" t="s">
        <v>16</v>
      </c>
      <c r="M34" s="193">
        <v>200</v>
      </c>
      <c r="N34" s="110"/>
      <c r="V34" s="111"/>
    </row>
    <row r="35" spans="1:22" ht="13.5" thickTop="1" x14ac:dyDescent="0.2"/>
  </sheetData>
  <mergeCells count="60">
    <mergeCell ref="B10:F10"/>
    <mergeCell ref="D11:F11"/>
    <mergeCell ref="J2:M4"/>
    <mergeCell ref="P2:S2"/>
    <mergeCell ref="P3:S3"/>
    <mergeCell ref="P4:S4"/>
    <mergeCell ref="A5:M5"/>
    <mergeCell ref="A6:A13"/>
    <mergeCell ref="B6:J7"/>
    <mergeCell ref="B8:N8"/>
    <mergeCell ref="B9:F9"/>
    <mergeCell ref="G9:G11"/>
    <mergeCell ref="H9:H11"/>
    <mergeCell ref="I9:I11"/>
    <mergeCell ref="J9:J11"/>
    <mergeCell ref="K9:K11"/>
    <mergeCell ref="L9:M11"/>
    <mergeCell ref="K12:K13"/>
    <mergeCell ref="L12:L13"/>
    <mergeCell ref="M12:M13"/>
    <mergeCell ref="A14:A17"/>
    <mergeCell ref="E14:F14"/>
    <mergeCell ref="G14:I14"/>
    <mergeCell ref="G15:I15"/>
    <mergeCell ref="E16:F16"/>
    <mergeCell ref="G16:I17"/>
    <mergeCell ref="B12:B13"/>
    <mergeCell ref="C12:C13"/>
    <mergeCell ref="D12:D13"/>
    <mergeCell ref="E12:F13"/>
    <mergeCell ref="G12:I13"/>
    <mergeCell ref="J12:J13"/>
    <mergeCell ref="A19:A22"/>
    <mergeCell ref="E19:F19"/>
    <mergeCell ref="G19:H19"/>
    <mergeCell ref="G20:I20"/>
    <mergeCell ref="E21:F21"/>
    <mergeCell ref="G21:I21"/>
    <mergeCell ref="G22:I22"/>
    <mergeCell ref="A23:A26"/>
    <mergeCell ref="E23:F23"/>
    <mergeCell ref="G23:H23"/>
    <mergeCell ref="G24:I24"/>
    <mergeCell ref="E25:F25"/>
    <mergeCell ref="G25:I25"/>
    <mergeCell ref="G26:I26"/>
    <mergeCell ref="A27:A30"/>
    <mergeCell ref="E27:F27"/>
    <mergeCell ref="G27:H27"/>
    <mergeCell ref="G28:I28"/>
    <mergeCell ref="E29:F29"/>
    <mergeCell ref="G29:I29"/>
    <mergeCell ref="G30:I30"/>
    <mergeCell ref="A31:A34"/>
    <mergeCell ref="E31:F31"/>
    <mergeCell ref="G31:H31"/>
    <mergeCell ref="G32:I32"/>
    <mergeCell ref="E33:F33"/>
    <mergeCell ref="G33:I33"/>
    <mergeCell ref="G34:I34"/>
  </mergeCells>
  <dataValidations count="4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0 B28 B32"/>
    <dataValidation allowBlank="1" showInputMessage="1" showErrorMessage="1" promptTitle="Benefit #3- Payment in-kind" prompt="If there is a benefit #3 and it was paid in-kind, mark this box with an  x._x000a_" sqref="L22 L26 L30 L34 L17:L18"/>
    <dataValidation allowBlank="1" showInputMessage="1" showErrorMessage="1" promptTitle="Benefit #2- Payment in-kind" prompt="If there is a benefit #2 and it was paid in-kind, mark this box with an  x._x000a_" sqref="L16 L21 L25 L29 L33"/>
    <dataValidation allowBlank="1" showInputMessage="1" showErrorMessage="1" promptTitle="Benefit #1- Payment in-kind" prompt="If there is a benefit #1 and it was paid in-kind, mark this box with an  x._x000a_" sqref="L14:L15 L19:L20 L23:L24 L27:L28 L31:L32"/>
    <dataValidation allowBlank="1" showInputMessage="1" showErrorMessage="1" promptTitle="Benefit #3--Payment by Check" prompt="If there is a benefit #3 and it was paid by check, mark an x in this cell._x000a_" sqref="K22 K26 K30 K34 K17:K18"/>
    <dataValidation allowBlank="1" showInputMessage="1" showErrorMessage="1" promptTitle="Benefit #2--Payment by Check" prompt="If there is a benefit #2 and it was paid by check, mark an x in this cell._x000a_" sqref="K16 K21 K25 K29 K33"/>
    <dataValidation allowBlank="1" showInputMessage="1" showErrorMessage="1" promptTitle="Benefit #1--Payment by Check" prompt="If there is a benefit #1 and it was paid by check, mark an x in this cell._x000a_" sqref="K14:K15 K19:K20 K23:K24 K27:K28 K31:K32"/>
    <dataValidation allowBlank="1" showInputMessage="1" showErrorMessage="1" promptTitle="Benefit #3 Description" prompt="Benefit #3 description is listed here" sqref="J22 J26 J30 J34 J17:J18"/>
    <dataValidation allowBlank="1" showInputMessage="1" showErrorMessage="1" promptTitle="Benefit #3 Total Amount" prompt="The total amount of Benefit #3 is entered here." sqref="M22 M26 M30 M34 M17:M18"/>
    <dataValidation allowBlank="1" showInputMessage="1" showErrorMessage="1" promptTitle="Benefit #2 Total Amount" prompt="The total amount of Benefit #2 is entered here." sqref="M16 M21 M25 M29 M33"/>
    <dataValidation allowBlank="1" showInputMessage="1" showErrorMessage="1" promptTitle="Benefit #2 Description" prompt="Benefit #2 description is listed here" sqref="J16 J21 J25 J29 J33"/>
    <dataValidation allowBlank="1" showInputMessage="1" showErrorMessage="1" promptTitle="Benefit #1 Total Amount" prompt="The total amount of Benefit #1 is entered here." sqref="M14:M15 M19:M20 M23:M24 M27:M28 M31:M32"/>
    <dataValidation allowBlank="1" showInputMessage="1" showErrorMessage="1" promptTitle="Benefit#1 Description" prompt="Benefit Description for Entry #1 is listed here." sqref="J14:J15 J19:J20 J27:J28 J31:J32 J23"/>
    <dataValidation allowBlank="1" showInputMessage="1" showErrorMessage="1" promptTitle="Travel Date(s)" prompt="List the dates of travel here expressed in the format MM/DD/YYYY-MM/DD/YYYY." sqref="F17:F18 F22 F30 F34"/>
    <dataValidation type="date" allowBlank="1" showInputMessage="1" showErrorMessage="1" errorTitle="Data Entry Error" error="Please enter date using MM/DD/YYYY" promptTitle="Event Ending Date" prompt="List Event ending date here using the format MM/DD/YYYY." sqref="D17:D18 D22 D30 D34">
      <formula1>40179</formula1>
      <formula2>73051</formula2>
    </dataValidation>
    <dataValidation allowBlank="1" showInputMessage="1" showErrorMessage="1" promptTitle="Event Sponsor" prompt="List the event sponsor here." sqref="C17:C18 C22 C30 C34"/>
    <dataValidation allowBlank="1" showInputMessage="1" showErrorMessage="1" promptTitle="Traveler Title" prompt="List traveler's title here." sqref="B17:B18 B22 B30 B34"/>
    <dataValidation allowBlank="1" showInputMessage="1" showErrorMessage="1" promptTitle="Location " prompt="List location of event here." sqref="F15 F20 F28 F32"/>
    <dataValidation type="date" allowBlank="1" showInputMessage="1" showErrorMessage="1" errorTitle="Text Entered Not Valid" error="Please enter date using standardized format MM/DD/YYYY." promptTitle="Event Beginning Date" prompt="Insert event beginning date using the format MM/DD/YYYY here._x000a_" sqref="D15 D20 D28 D32">
      <formula1>40179</formula1>
      <formula2>73051</formula2>
    </dataValidation>
    <dataValidation allowBlank="1" showInputMessage="1" showErrorMessage="1" promptTitle="Event Description" prompt="Provide event description (e.g. title of the conference) here." sqref="C15 C20 C28 C32"/>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26"/>
    <dataValidation allowBlank="1" showInputMessage="1" showErrorMessage="1" promptTitle="Event Sponsor Example" prompt="Event Sponsor is listed here." sqref="C26"/>
    <dataValidation allowBlank="1" showInputMessage="1" showErrorMessage="1" promptTitle="Traveler Title Example" prompt="Traveler Title is listed here." sqref="B26"/>
    <dataValidation allowBlank="1" showInputMessage="1" showErrorMessage="1" promptTitle="Location Example" prompt="Location listed here." sqref="F24"/>
    <dataValidation allowBlank="1" showInputMessage="1" showErrorMessage="1" promptTitle="Event Description Example" prompt="Event Description listed here._x000a_" sqref="C24"/>
    <dataValidation allowBlank="1" showInputMessage="1" showErrorMessage="1" promptTitle="Traveler Name Example" prompt="Traveler Name Listed Here" sqref="B24"/>
    <dataValidation type="date" allowBlank="1" showInputMessage="1" showErrorMessage="1" errorTitle="Data Entry Error" error="Please enter date using MM/DD/YYYY" promptTitle="Event Ending Date Example" prompt="Event ending date is listed here using the form MM/DD/YYYY." sqref="D26">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24">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1 Description Example" prompt="Benefit Description for Entry #1 is listed here." sqref="J24"/>
    <dataValidation allowBlank="1" showInputMessage="1" showErrorMessage="1" promptTitle="Benefit Source" prompt="List the benefit source here." sqref="G24:I24 G15 G22:I22 G26:I26 G30:I30 G34:I34 G28:I28 G32:I32 G20"/>
  </dataValidations>
  <hyperlinks>
    <hyperlink ref="D11" r:id="rId1"/>
  </hyperlink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10" sqref="P10"/>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1" customWidth="1"/>
  </cols>
  <sheetData>
    <row r="1" spans="1:19" customFormat="1" hidden="1" x14ac:dyDescent="0.2"/>
    <row r="2" spans="1:19" customFormat="1" x14ac:dyDescent="0.2">
      <c r="J2" s="687" t="s">
        <v>51</v>
      </c>
      <c r="K2" s="688"/>
      <c r="L2" s="688"/>
      <c r="M2" s="688"/>
      <c r="P2" s="690"/>
      <c r="Q2" s="690"/>
      <c r="R2" s="690"/>
      <c r="S2" s="690"/>
    </row>
    <row r="3" spans="1:19" customFormat="1" x14ac:dyDescent="0.2">
      <c r="J3" s="688"/>
      <c r="K3" s="688"/>
      <c r="L3" s="688"/>
      <c r="M3" s="688"/>
      <c r="P3" s="691"/>
      <c r="Q3" s="691"/>
      <c r="R3" s="691"/>
      <c r="S3" s="691"/>
    </row>
    <row r="4" spans="1:19" customFormat="1" ht="13.5" thickBot="1" x14ac:dyDescent="0.25">
      <c r="A4" s="45"/>
      <c r="B4" s="45"/>
      <c r="C4" s="45"/>
      <c r="D4" s="45"/>
      <c r="E4" s="45"/>
      <c r="F4" s="45"/>
      <c r="G4" s="45"/>
      <c r="H4" s="45"/>
      <c r="I4" s="45"/>
      <c r="J4" s="689"/>
      <c r="K4" s="689"/>
      <c r="L4" s="689"/>
      <c r="M4" s="689"/>
      <c r="P4" s="692"/>
      <c r="Q4" s="692"/>
      <c r="R4" s="692"/>
      <c r="S4" s="692"/>
    </row>
    <row r="5" spans="1:19" customFormat="1" ht="30" customHeight="1" thickTop="1" thickBot="1" x14ac:dyDescent="0.25">
      <c r="A5" s="693" t="str">
        <f>"1353 Travel Report for "&amp;B9&amp;", "&amp;B10&amp;" for the reporting period "&amp;"Oct 18 - March19"</f>
        <v>1353 Travel Report for Health and Human Services, HHSPK ACF for the reporting period Oct 18 - March19</v>
      </c>
      <c r="B5" s="694"/>
      <c r="C5" s="694"/>
      <c r="D5" s="694"/>
      <c r="E5" s="694"/>
      <c r="F5" s="694"/>
      <c r="G5" s="694"/>
      <c r="H5" s="694"/>
      <c r="I5" s="694"/>
      <c r="J5" s="694"/>
      <c r="K5" s="694"/>
      <c r="L5" s="694"/>
      <c r="M5" s="694"/>
      <c r="N5" s="67"/>
      <c r="O5" s="45"/>
      <c r="Q5" s="66"/>
    </row>
    <row r="6" spans="1:19" customFormat="1" ht="13.5" customHeight="1" thickTop="1" x14ac:dyDescent="0.2">
      <c r="A6" s="695" t="s">
        <v>50</v>
      </c>
      <c r="B6" s="697" t="s">
        <v>49</v>
      </c>
      <c r="C6" s="698"/>
      <c r="D6" s="698"/>
      <c r="E6" s="698"/>
      <c r="F6" s="698"/>
      <c r="G6" s="698"/>
      <c r="H6" s="698"/>
      <c r="I6" s="698"/>
      <c r="J6" s="699"/>
      <c r="K6" s="65" t="s">
        <v>48</v>
      </c>
      <c r="L6" s="65" t="s">
        <v>47</v>
      </c>
      <c r="M6" s="65" t="s">
        <v>46</v>
      </c>
      <c r="N6" s="64"/>
      <c r="O6" s="45"/>
    </row>
    <row r="7" spans="1:19" customFormat="1" ht="20.25" customHeight="1" thickBot="1" x14ac:dyDescent="0.25">
      <c r="A7" s="695"/>
      <c r="B7" s="700"/>
      <c r="C7" s="701"/>
      <c r="D7" s="701"/>
      <c r="E7" s="701"/>
      <c r="F7" s="701"/>
      <c r="G7" s="701"/>
      <c r="H7" s="701"/>
      <c r="I7" s="701"/>
      <c r="J7" s="702"/>
      <c r="K7" s="63"/>
      <c r="L7" s="62"/>
      <c r="M7" s="61">
        <v>2019</v>
      </c>
      <c r="N7" s="60"/>
      <c r="O7" s="45"/>
    </row>
    <row r="8" spans="1:19" customFormat="1" ht="27.75" customHeight="1" thickTop="1" thickBot="1" x14ac:dyDescent="0.25">
      <c r="A8" s="695"/>
      <c r="B8" s="703" t="s">
        <v>45</v>
      </c>
      <c r="C8" s="704"/>
      <c r="D8" s="704"/>
      <c r="E8" s="704"/>
      <c r="F8" s="704"/>
      <c r="G8" s="705"/>
      <c r="H8" s="705"/>
      <c r="I8" s="705"/>
      <c r="J8" s="705"/>
      <c r="K8" s="705"/>
      <c r="L8" s="704"/>
      <c r="M8" s="704"/>
      <c r="N8" s="706"/>
      <c r="O8" s="45"/>
    </row>
    <row r="9" spans="1:19" customFormat="1" ht="18" customHeight="1" thickTop="1" x14ac:dyDescent="0.25">
      <c r="A9" s="695"/>
      <c r="B9" s="707" t="s">
        <v>44</v>
      </c>
      <c r="C9" s="685"/>
      <c r="D9" s="685"/>
      <c r="E9" s="685"/>
      <c r="F9" s="685"/>
      <c r="G9" s="500" t="s">
        <v>43</v>
      </c>
      <c r="H9" s="456" t="s">
        <v>42</v>
      </c>
      <c r="I9" s="459"/>
      <c r="J9" s="462" t="s">
        <v>41</v>
      </c>
      <c r="K9" s="465"/>
      <c r="L9" s="468" t="s">
        <v>40</v>
      </c>
      <c r="M9" s="469"/>
      <c r="N9" s="59"/>
      <c r="O9" s="55"/>
      <c r="P9" s="45"/>
    </row>
    <row r="10" spans="1:19" customFormat="1" ht="15.75" customHeight="1" x14ac:dyDescent="0.2">
      <c r="A10" s="695"/>
      <c r="B10" s="684" t="s">
        <v>52</v>
      </c>
      <c r="C10" s="685"/>
      <c r="D10" s="685"/>
      <c r="E10" s="685"/>
      <c r="F10" s="686"/>
      <c r="G10" s="501"/>
      <c r="H10" s="457"/>
      <c r="I10" s="460"/>
      <c r="J10" s="463"/>
      <c r="K10" s="466"/>
      <c r="L10" s="470"/>
      <c r="M10" s="469"/>
      <c r="N10" s="59"/>
      <c r="O10" s="55"/>
      <c r="P10" s="45"/>
    </row>
    <row r="11" spans="1:19" customFormat="1" ht="13.5" thickBot="1" x14ac:dyDescent="0.25">
      <c r="A11" s="695"/>
      <c r="B11" s="58" t="s">
        <v>39</v>
      </c>
      <c r="C11" s="57" t="s">
        <v>53</v>
      </c>
      <c r="D11" s="728" t="s">
        <v>54</v>
      </c>
      <c r="E11" s="477"/>
      <c r="F11" s="478"/>
      <c r="G11" s="502"/>
      <c r="H11" s="458"/>
      <c r="I11" s="461"/>
      <c r="J11" s="464"/>
      <c r="K11" s="467"/>
      <c r="L11" s="471"/>
      <c r="M11" s="472"/>
      <c r="N11" s="56"/>
      <c r="O11" s="55"/>
      <c r="P11" s="45"/>
    </row>
    <row r="12" spans="1:19" customFormat="1" ht="13.5" thickTop="1" x14ac:dyDescent="0.2">
      <c r="A12" s="695"/>
      <c r="B12" s="440" t="s">
        <v>38</v>
      </c>
      <c r="C12" s="442" t="s">
        <v>37</v>
      </c>
      <c r="D12" s="444" t="s">
        <v>36</v>
      </c>
      <c r="E12" s="446" t="s">
        <v>35</v>
      </c>
      <c r="F12" s="447"/>
      <c r="G12" s="450" t="s">
        <v>8</v>
      </c>
      <c r="H12" s="451"/>
      <c r="I12" s="452"/>
      <c r="J12" s="442" t="s">
        <v>34</v>
      </c>
      <c r="K12" s="503" t="s">
        <v>33</v>
      </c>
      <c r="L12" s="505" t="s">
        <v>32</v>
      </c>
      <c r="M12" s="444" t="s">
        <v>31</v>
      </c>
      <c r="N12" s="39"/>
      <c r="O12" s="45"/>
    </row>
    <row r="13" spans="1:19" customFormat="1" ht="34.5" customHeight="1" thickBot="1" x14ac:dyDescent="0.25">
      <c r="A13" s="696"/>
      <c r="B13" s="441"/>
      <c r="C13" s="443"/>
      <c r="D13" s="445"/>
      <c r="E13" s="448"/>
      <c r="F13" s="449"/>
      <c r="G13" s="453"/>
      <c r="H13" s="454"/>
      <c r="I13" s="455"/>
      <c r="J13" s="713"/>
      <c r="K13" s="711"/>
      <c r="L13" s="712"/>
      <c r="M13" s="713"/>
      <c r="N13" s="54"/>
      <c r="O13" s="45"/>
    </row>
    <row r="14" spans="1:19" customFormat="1" ht="24" thickTop="1" thickBot="1" x14ac:dyDescent="0.25">
      <c r="A14" s="722" t="s">
        <v>30</v>
      </c>
      <c r="B14" s="53" t="s">
        <v>12</v>
      </c>
      <c r="C14" s="53" t="s">
        <v>11</v>
      </c>
      <c r="D14" s="53" t="s">
        <v>10</v>
      </c>
      <c r="E14" s="725" t="s">
        <v>9</v>
      </c>
      <c r="F14" s="725"/>
      <c r="G14" s="726" t="s">
        <v>8</v>
      </c>
      <c r="H14" s="727"/>
      <c r="I14" s="52"/>
      <c r="J14" s="51"/>
      <c r="K14" s="51"/>
      <c r="L14" s="51"/>
      <c r="M14" s="51"/>
      <c r="N14" s="2"/>
    </row>
    <row r="15" spans="1:19" customFormat="1" ht="23.25" thickBot="1" x14ac:dyDescent="0.25">
      <c r="A15" s="723"/>
      <c r="B15" s="50" t="s">
        <v>29</v>
      </c>
      <c r="C15" s="50" t="s">
        <v>28</v>
      </c>
      <c r="D15" s="37">
        <v>40766</v>
      </c>
      <c r="E15" s="49"/>
      <c r="F15" s="35" t="s">
        <v>27</v>
      </c>
      <c r="G15" s="729" t="s">
        <v>26</v>
      </c>
      <c r="H15" s="730"/>
      <c r="I15" s="731"/>
      <c r="J15" s="48" t="s">
        <v>17</v>
      </c>
      <c r="K15" s="47"/>
      <c r="L15" s="42" t="s">
        <v>16</v>
      </c>
      <c r="M15" s="46">
        <v>280</v>
      </c>
      <c r="N15" s="2"/>
      <c r="O15" s="45"/>
    </row>
    <row r="16" spans="1:19" customFormat="1" ht="23.25" thickBot="1" x14ac:dyDescent="0.25">
      <c r="A16" s="723"/>
      <c r="B16" s="44" t="s">
        <v>6</v>
      </c>
      <c r="C16" s="44" t="s">
        <v>5</v>
      </c>
      <c r="D16" s="44" t="s">
        <v>4</v>
      </c>
      <c r="E16" s="721" t="s">
        <v>3</v>
      </c>
      <c r="F16" s="721"/>
      <c r="G16" s="715"/>
      <c r="H16" s="716"/>
      <c r="I16" s="717"/>
      <c r="J16" s="43" t="s">
        <v>25</v>
      </c>
      <c r="K16" s="42" t="s">
        <v>16</v>
      </c>
      <c r="L16" s="41"/>
      <c r="M16" s="40">
        <v>825</v>
      </c>
      <c r="N16" s="39"/>
    </row>
    <row r="17" spans="1:22" ht="23.25" thickBot="1" x14ac:dyDescent="0.25">
      <c r="A17" s="724"/>
      <c r="B17" s="38" t="s">
        <v>24</v>
      </c>
      <c r="C17" s="38" t="s">
        <v>23</v>
      </c>
      <c r="D17" s="37">
        <v>40767</v>
      </c>
      <c r="E17" s="36" t="s">
        <v>1</v>
      </c>
      <c r="F17" s="35" t="s">
        <v>22</v>
      </c>
      <c r="G17" s="718"/>
      <c r="H17" s="719"/>
      <c r="I17" s="720"/>
      <c r="J17" s="34" t="s">
        <v>21</v>
      </c>
      <c r="K17" s="33"/>
      <c r="L17" s="33" t="s">
        <v>16</v>
      </c>
      <c r="M17" s="32">
        <v>120</v>
      </c>
      <c r="N17" s="2"/>
      <c r="V17"/>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2"/>
      <c r="V18" s="31"/>
    </row>
    <row r="19" spans="1:22" ht="22.5" x14ac:dyDescent="0.2">
      <c r="A19" s="676"/>
      <c r="B19" s="16" t="s">
        <v>20</v>
      </c>
      <c r="C19" s="16" t="s">
        <v>14</v>
      </c>
      <c r="D19" s="17">
        <v>43536</v>
      </c>
      <c r="E19" s="16"/>
      <c r="F19" s="16" t="s">
        <v>19</v>
      </c>
      <c r="G19" s="670" t="s">
        <v>18</v>
      </c>
      <c r="H19" s="671"/>
      <c r="I19" s="672"/>
      <c r="J19" s="15" t="s">
        <v>17</v>
      </c>
      <c r="K19" s="15"/>
      <c r="L19" s="15" t="s">
        <v>16</v>
      </c>
      <c r="M19" s="14">
        <v>124.16</v>
      </c>
      <c r="N19" s="2"/>
      <c r="V19" s="30"/>
    </row>
    <row r="20" spans="1:22" ht="22.5" x14ac:dyDescent="0.2">
      <c r="A20" s="676"/>
      <c r="B20" s="12" t="s">
        <v>6</v>
      </c>
      <c r="C20" s="12" t="s">
        <v>5</v>
      </c>
      <c r="D20" s="12" t="s">
        <v>4</v>
      </c>
      <c r="E20" s="406" t="s">
        <v>3</v>
      </c>
      <c r="F20" s="406"/>
      <c r="G20" s="407"/>
      <c r="H20" s="408"/>
      <c r="I20" s="409"/>
      <c r="J20" s="11" t="s">
        <v>2</v>
      </c>
      <c r="K20" s="10"/>
      <c r="L20" s="10"/>
      <c r="M20" s="9"/>
      <c r="N20" s="2"/>
      <c r="V20" s="13"/>
    </row>
    <row r="21" spans="1:22" ht="23.25" thickBot="1" x14ac:dyDescent="0.25">
      <c r="A21" s="677"/>
      <c r="B21" s="25" t="s">
        <v>15</v>
      </c>
      <c r="C21" s="25" t="s">
        <v>14</v>
      </c>
      <c r="D21" s="29">
        <v>43537</v>
      </c>
      <c r="E21" s="24" t="s">
        <v>1</v>
      </c>
      <c r="F21" s="23" t="s">
        <v>13</v>
      </c>
      <c r="G21" s="426"/>
      <c r="H21" s="427"/>
      <c r="I21" s="428"/>
      <c r="J21" s="11" t="s">
        <v>0</v>
      </c>
      <c r="K21" s="10"/>
      <c r="L21" s="10"/>
      <c r="M21" s="9"/>
      <c r="N21" s="2"/>
      <c r="V21" s="13"/>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2"/>
      <c r="V22" s="13"/>
    </row>
    <row r="23" spans="1:22" ht="13.5" thickBot="1" x14ac:dyDescent="0.25">
      <c r="A23" s="399"/>
      <c r="B23" s="16"/>
      <c r="C23" s="16"/>
      <c r="D23" s="17"/>
      <c r="E23" s="16"/>
      <c r="F23" s="16"/>
      <c r="G23" s="670"/>
      <c r="H23" s="671"/>
      <c r="I23" s="672"/>
      <c r="J23" s="15" t="s">
        <v>7</v>
      </c>
      <c r="K23" s="15"/>
      <c r="L23" s="15"/>
      <c r="M23" s="14"/>
      <c r="N23" s="2"/>
      <c r="V23" s="13"/>
    </row>
    <row r="24" spans="1:22" ht="23.25" thickBot="1" x14ac:dyDescent="0.25">
      <c r="A24" s="399"/>
      <c r="B24" s="12" t="s">
        <v>6</v>
      </c>
      <c r="C24" s="12" t="s">
        <v>5</v>
      </c>
      <c r="D24" s="12" t="s">
        <v>4</v>
      </c>
      <c r="E24" s="406" t="s">
        <v>3</v>
      </c>
      <c r="F24" s="406"/>
      <c r="G24" s="407"/>
      <c r="H24" s="408"/>
      <c r="I24" s="409"/>
      <c r="J24" s="11" t="s">
        <v>2</v>
      </c>
      <c r="K24" s="10"/>
      <c r="L24" s="10"/>
      <c r="M24" s="9"/>
      <c r="N24" s="2"/>
      <c r="V24" s="13"/>
    </row>
    <row r="25" spans="1:22" ht="13.5" thickBot="1" x14ac:dyDescent="0.25">
      <c r="A25" s="400"/>
      <c r="B25" s="25"/>
      <c r="C25" s="25"/>
      <c r="D25" s="8"/>
      <c r="E25" s="24" t="s">
        <v>1</v>
      </c>
      <c r="F25" s="23"/>
      <c r="G25" s="673"/>
      <c r="H25" s="674"/>
      <c r="I25" s="675"/>
      <c r="J25" s="11" t="s">
        <v>0</v>
      </c>
      <c r="K25" s="10"/>
      <c r="L25" s="10"/>
      <c r="M25" s="9"/>
      <c r="N25" s="2"/>
      <c r="V25" s="13"/>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2"/>
      <c r="V26" s="13"/>
    </row>
    <row r="27" spans="1:22" ht="13.5" thickBot="1" x14ac:dyDescent="0.25">
      <c r="A27" s="399"/>
      <c r="B27" s="16"/>
      <c r="C27" s="16"/>
      <c r="D27" s="17"/>
      <c r="E27" s="16"/>
      <c r="F27" s="16"/>
      <c r="G27" s="670"/>
      <c r="H27" s="671"/>
      <c r="I27" s="672"/>
      <c r="J27" s="15" t="s">
        <v>7</v>
      </c>
      <c r="K27" s="15"/>
      <c r="L27" s="15"/>
      <c r="M27" s="14"/>
      <c r="N27" s="2"/>
      <c r="V27" s="13"/>
    </row>
    <row r="28" spans="1:22" ht="23.25" thickBot="1" x14ac:dyDescent="0.25">
      <c r="A28" s="399"/>
      <c r="B28" s="12" t="s">
        <v>6</v>
      </c>
      <c r="C28" s="12" t="s">
        <v>5</v>
      </c>
      <c r="D28" s="12" t="s">
        <v>4</v>
      </c>
      <c r="E28" s="406" t="s">
        <v>3</v>
      </c>
      <c r="F28" s="406"/>
      <c r="G28" s="407"/>
      <c r="H28" s="408"/>
      <c r="I28" s="409"/>
      <c r="J28" s="11" t="s">
        <v>2</v>
      </c>
      <c r="K28" s="10"/>
      <c r="L28" s="10"/>
      <c r="M28" s="9"/>
      <c r="N28" s="2"/>
      <c r="V28" s="13"/>
    </row>
    <row r="29" spans="1:22" ht="13.5" thickBot="1" x14ac:dyDescent="0.25">
      <c r="A29" s="400"/>
      <c r="B29" s="25"/>
      <c r="C29" s="25"/>
      <c r="D29" s="8"/>
      <c r="E29" s="24" t="s">
        <v>1</v>
      </c>
      <c r="F29" s="23"/>
      <c r="G29" s="673"/>
      <c r="H29" s="674"/>
      <c r="I29" s="675"/>
      <c r="J29" s="11" t="s">
        <v>0</v>
      </c>
      <c r="K29" s="10"/>
      <c r="L29" s="10"/>
      <c r="M29" s="9"/>
      <c r="N29" s="2"/>
      <c r="V29" s="13"/>
    </row>
    <row r="30" spans="1:22" ht="24" thickTop="1" thickBot="1" x14ac:dyDescent="0.25">
      <c r="A30" s="398">
        <f>A26+1</f>
        <v>4</v>
      </c>
      <c r="B30" s="22" t="s">
        <v>12</v>
      </c>
      <c r="C30" s="22" t="s">
        <v>11</v>
      </c>
      <c r="D30" s="22" t="s">
        <v>10</v>
      </c>
      <c r="E30" s="401" t="s">
        <v>9</v>
      </c>
      <c r="F30" s="401"/>
      <c r="G30" s="401" t="s">
        <v>8</v>
      </c>
      <c r="H30" s="402"/>
      <c r="I30" s="21"/>
      <c r="J30" s="20" t="s">
        <v>7</v>
      </c>
      <c r="K30" s="19"/>
      <c r="L30" s="19"/>
      <c r="M30" s="18"/>
      <c r="N30" s="2"/>
      <c r="V30" s="13"/>
    </row>
    <row r="31" spans="1:22" ht="13.5" thickBot="1" x14ac:dyDescent="0.25">
      <c r="A31" s="399"/>
      <c r="B31" s="16"/>
      <c r="C31" s="16"/>
      <c r="D31" s="17"/>
      <c r="E31" s="16"/>
      <c r="F31" s="16"/>
      <c r="G31" s="670"/>
      <c r="H31" s="671"/>
      <c r="I31" s="672"/>
      <c r="J31" s="15" t="s">
        <v>7</v>
      </c>
      <c r="K31" s="15"/>
      <c r="L31" s="15"/>
      <c r="M31" s="14"/>
      <c r="N31" s="2"/>
      <c r="V31" s="13"/>
    </row>
    <row r="32" spans="1:22" ht="23.25" thickBot="1" x14ac:dyDescent="0.25">
      <c r="A32" s="399"/>
      <c r="B32" s="12" t="s">
        <v>6</v>
      </c>
      <c r="C32" s="12" t="s">
        <v>5</v>
      </c>
      <c r="D32" s="12" t="s">
        <v>4</v>
      </c>
      <c r="E32" s="406" t="s">
        <v>3</v>
      </c>
      <c r="F32" s="406"/>
      <c r="G32" s="407"/>
      <c r="H32" s="408"/>
      <c r="I32" s="409"/>
      <c r="J32" s="11" t="s">
        <v>2</v>
      </c>
      <c r="K32" s="10"/>
      <c r="L32" s="10"/>
      <c r="M32" s="9"/>
      <c r="N32" s="2"/>
      <c r="V32" s="13"/>
    </row>
    <row r="33" spans="1:22" ht="13.5" thickBot="1" x14ac:dyDescent="0.25">
      <c r="A33" s="400"/>
      <c r="B33" s="25"/>
      <c r="C33" s="25"/>
      <c r="D33" s="8"/>
      <c r="E33" s="24" t="s">
        <v>1</v>
      </c>
      <c r="F33" s="23"/>
      <c r="G33" s="673"/>
      <c r="H33" s="674"/>
      <c r="I33" s="675"/>
      <c r="J33" s="11" t="s">
        <v>0</v>
      </c>
      <c r="K33" s="10"/>
      <c r="L33" s="10"/>
      <c r="M33" s="9"/>
      <c r="N33" s="2"/>
      <c r="V33" s="13"/>
    </row>
    <row r="34" spans="1:22" ht="24" thickTop="1" thickBot="1" x14ac:dyDescent="0.25">
      <c r="A34" s="398">
        <f>A30+1</f>
        <v>5</v>
      </c>
      <c r="B34" s="22" t="s">
        <v>12</v>
      </c>
      <c r="C34" s="22" t="s">
        <v>11</v>
      </c>
      <c r="D34" s="22" t="s">
        <v>10</v>
      </c>
      <c r="E34" s="401" t="s">
        <v>9</v>
      </c>
      <c r="F34" s="401"/>
      <c r="G34" s="401" t="s">
        <v>8</v>
      </c>
      <c r="H34" s="402"/>
      <c r="I34" s="21"/>
      <c r="J34" s="20" t="s">
        <v>7</v>
      </c>
      <c r="K34" s="19"/>
      <c r="L34" s="19"/>
      <c r="M34" s="18"/>
      <c r="N34" s="2"/>
      <c r="V34" s="13"/>
    </row>
    <row r="35" spans="1:22" ht="13.5" thickBot="1" x14ac:dyDescent="0.25">
      <c r="A35" s="399"/>
      <c r="B35" s="16"/>
      <c r="C35" s="16"/>
      <c r="D35" s="17"/>
      <c r="E35" s="16"/>
      <c r="F35" s="16"/>
      <c r="G35" s="670"/>
      <c r="H35" s="671"/>
      <c r="I35" s="672"/>
      <c r="J35" s="15" t="s">
        <v>7</v>
      </c>
      <c r="K35" s="15"/>
      <c r="L35" s="15"/>
      <c r="M35" s="14"/>
      <c r="N35" s="2"/>
      <c r="V35" s="13"/>
    </row>
    <row r="36" spans="1:22" ht="23.25" thickBot="1" x14ac:dyDescent="0.25">
      <c r="A36" s="399"/>
      <c r="B36" s="12" t="s">
        <v>6</v>
      </c>
      <c r="C36" s="12" t="s">
        <v>5</v>
      </c>
      <c r="D36" s="12" t="s">
        <v>4</v>
      </c>
      <c r="E36" s="406" t="s">
        <v>3</v>
      </c>
      <c r="F36" s="406"/>
      <c r="G36" s="407"/>
      <c r="H36" s="408"/>
      <c r="I36" s="409"/>
      <c r="J36" s="11" t="s">
        <v>2</v>
      </c>
      <c r="K36" s="10"/>
      <c r="L36" s="10"/>
      <c r="M36" s="9"/>
      <c r="N36" s="2"/>
      <c r="V36" s="13"/>
    </row>
    <row r="37" spans="1:22" ht="13.5" thickBot="1" x14ac:dyDescent="0.25">
      <c r="A37" s="400"/>
      <c r="B37" s="25"/>
      <c r="C37" s="25"/>
      <c r="D37" s="8"/>
      <c r="E37" s="24" t="s">
        <v>1</v>
      </c>
      <c r="F37" s="23"/>
      <c r="G37" s="673"/>
      <c r="H37" s="674"/>
      <c r="I37" s="675"/>
      <c r="J37" s="11" t="s">
        <v>0</v>
      </c>
      <c r="K37" s="10"/>
      <c r="L37" s="10"/>
      <c r="M37" s="9"/>
      <c r="N37" s="2"/>
      <c r="V37" s="13"/>
    </row>
    <row r="38" spans="1:22" ht="24" thickTop="1" thickBot="1" x14ac:dyDescent="0.25">
      <c r="A38" s="398">
        <f>A34+1</f>
        <v>6</v>
      </c>
      <c r="B38" s="22" t="s">
        <v>12</v>
      </c>
      <c r="C38" s="22" t="s">
        <v>11</v>
      </c>
      <c r="D38" s="22" t="s">
        <v>10</v>
      </c>
      <c r="E38" s="401" t="s">
        <v>9</v>
      </c>
      <c r="F38" s="401"/>
      <c r="G38" s="401" t="s">
        <v>8</v>
      </c>
      <c r="H38" s="402"/>
      <c r="I38" s="21"/>
      <c r="J38" s="20" t="s">
        <v>7</v>
      </c>
      <c r="K38" s="19"/>
      <c r="L38" s="19"/>
      <c r="M38" s="18"/>
      <c r="N38" s="2"/>
      <c r="V38" s="13"/>
    </row>
    <row r="39" spans="1:22" ht="13.5" thickBot="1" x14ac:dyDescent="0.25">
      <c r="A39" s="399"/>
      <c r="B39" s="16"/>
      <c r="C39" s="16"/>
      <c r="D39" s="17"/>
      <c r="E39" s="16"/>
      <c r="F39" s="16"/>
      <c r="G39" s="670"/>
      <c r="H39" s="671"/>
      <c r="I39" s="672"/>
      <c r="J39" s="15" t="s">
        <v>7</v>
      </c>
      <c r="K39" s="15"/>
      <c r="L39" s="15"/>
      <c r="M39" s="14"/>
      <c r="N39" s="2"/>
      <c r="V39" s="13"/>
    </row>
    <row r="40" spans="1:22" ht="23.25" thickBot="1" x14ac:dyDescent="0.25">
      <c r="A40" s="399"/>
      <c r="B40" s="12" t="s">
        <v>6</v>
      </c>
      <c r="C40" s="12" t="s">
        <v>5</v>
      </c>
      <c r="D40" s="12" t="s">
        <v>4</v>
      </c>
      <c r="E40" s="406" t="s">
        <v>3</v>
      </c>
      <c r="F40" s="406"/>
      <c r="G40" s="407"/>
      <c r="H40" s="408"/>
      <c r="I40" s="409"/>
      <c r="J40" s="11" t="s">
        <v>2</v>
      </c>
      <c r="K40" s="10"/>
      <c r="L40" s="10"/>
      <c r="M40" s="9"/>
      <c r="N40" s="2"/>
      <c r="V40" s="13"/>
    </row>
    <row r="41" spans="1:22" ht="13.5" thickBot="1" x14ac:dyDescent="0.25">
      <c r="A41" s="400"/>
      <c r="B41" s="25"/>
      <c r="C41" s="25"/>
      <c r="D41" s="8"/>
      <c r="E41" s="24" t="s">
        <v>1</v>
      </c>
      <c r="F41" s="23"/>
      <c r="G41" s="673"/>
      <c r="H41" s="674"/>
      <c r="I41" s="675"/>
      <c r="J41" s="11" t="s">
        <v>0</v>
      </c>
      <c r="K41" s="10"/>
      <c r="L41" s="10"/>
      <c r="M41" s="9"/>
      <c r="N41" s="2"/>
      <c r="V41" s="13"/>
    </row>
    <row r="42" spans="1:22" ht="24" thickTop="1" thickBot="1" x14ac:dyDescent="0.25">
      <c r="A42" s="398">
        <f>A38+1</f>
        <v>7</v>
      </c>
      <c r="B42" s="22" t="s">
        <v>12</v>
      </c>
      <c r="C42" s="22" t="s">
        <v>11</v>
      </c>
      <c r="D42" s="22" t="s">
        <v>10</v>
      </c>
      <c r="E42" s="401" t="s">
        <v>9</v>
      </c>
      <c r="F42" s="401"/>
      <c r="G42" s="401" t="s">
        <v>8</v>
      </c>
      <c r="H42" s="402"/>
      <c r="I42" s="21"/>
      <c r="J42" s="20" t="s">
        <v>7</v>
      </c>
      <c r="K42" s="19"/>
      <c r="L42" s="19"/>
      <c r="M42" s="18"/>
      <c r="N42" s="2"/>
      <c r="V42" s="13"/>
    </row>
    <row r="43" spans="1:22" ht="13.5" thickBot="1" x14ac:dyDescent="0.25">
      <c r="A43" s="399"/>
      <c r="B43" s="16"/>
      <c r="C43" s="16"/>
      <c r="D43" s="17"/>
      <c r="E43" s="16"/>
      <c r="F43" s="16"/>
      <c r="G43" s="670"/>
      <c r="H43" s="671"/>
      <c r="I43" s="672"/>
      <c r="J43" s="15" t="s">
        <v>7</v>
      </c>
      <c r="K43" s="15"/>
      <c r="L43" s="15"/>
      <c r="M43" s="14"/>
      <c r="N43" s="2"/>
      <c r="V43" s="13"/>
    </row>
    <row r="44" spans="1:22" ht="23.25" thickBot="1" x14ac:dyDescent="0.25">
      <c r="A44" s="399"/>
      <c r="B44" s="12" t="s">
        <v>6</v>
      </c>
      <c r="C44" s="12" t="s">
        <v>5</v>
      </c>
      <c r="D44" s="12" t="s">
        <v>4</v>
      </c>
      <c r="E44" s="406" t="s">
        <v>3</v>
      </c>
      <c r="F44" s="406"/>
      <c r="G44" s="407"/>
      <c r="H44" s="408"/>
      <c r="I44" s="409"/>
      <c r="J44" s="11" t="s">
        <v>2</v>
      </c>
      <c r="K44" s="10"/>
      <c r="L44" s="10"/>
      <c r="M44" s="9"/>
      <c r="N44" s="2"/>
      <c r="V44" s="13"/>
    </row>
    <row r="45" spans="1:22" ht="13.5" thickBot="1" x14ac:dyDescent="0.25">
      <c r="A45" s="400"/>
      <c r="B45" s="25"/>
      <c r="C45" s="25"/>
      <c r="D45" s="8"/>
      <c r="E45" s="24" t="s">
        <v>1</v>
      </c>
      <c r="F45" s="23"/>
      <c r="G45" s="673"/>
      <c r="H45" s="674"/>
      <c r="I45" s="675"/>
      <c r="J45" s="11" t="s">
        <v>0</v>
      </c>
      <c r="K45" s="10"/>
      <c r="L45" s="10"/>
      <c r="M45" s="9"/>
      <c r="N45" s="2"/>
      <c r="V45" s="13"/>
    </row>
    <row r="46" spans="1:22" ht="24" thickTop="1" thickBot="1" x14ac:dyDescent="0.25">
      <c r="A46" s="398">
        <f>A42+1</f>
        <v>8</v>
      </c>
      <c r="B46" s="22" t="s">
        <v>12</v>
      </c>
      <c r="C46" s="22" t="s">
        <v>11</v>
      </c>
      <c r="D46" s="22" t="s">
        <v>10</v>
      </c>
      <c r="E46" s="401" t="s">
        <v>9</v>
      </c>
      <c r="F46" s="401"/>
      <c r="G46" s="401" t="s">
        <v>8</v>
      </c>
      <c r="H46" s="402"/>
      <c r="I46" s="21"/>
      <c r="J46" s="20" t="s">
        <v>7</v>
      </c>
      <c r="K46" s="19"/>
      <c r="L46" s="19"/>
      <c r="M46" s="18"/>
      <c r="N46" s="2"/>
      <c r="V46" s="13"/>
    </row>
    <row r="47" spans="1:22" ht="13.5" thickBot="1" x14ac:dyDescent="0.25">
      <c r="A47" s="399"/>
      <c r="B47" s="16"/>
      <c r="C47" s="16"/>
      <c r="D47" s="17"/>
      <c r="E47" s="16"/>
      <c r="F47" s="16"/>
      <c r="G47" s="670"/>
      <c r="H47" s="671"/>
      <c r="I47" s="672"/>
      <c r="J47" s="15" t="s">
        <v>7</v>
      </c>
      <c r="K47" s="15"/>
      <c r="L47" s="15"/>
      <c r="M47" s="14"/>
      <c r="N47" s="2"/>
      <c r="V47" s="13"/>
    </row>
    <row r="48" spans="1:22" ht="23.25" thickBot="1" x14ac:dyDescent="0.25">
      <c r="A48" s="399"/>
      <c r="B48" s="12" t="s">
        <v>6</v>
      </c>
      <c r="C48" s="12" t="s">
        <v>5</v>
      </c>
      <c r="D48" s="12" t="s">
        <v>4</v>
      </c>
      <c r="E48" s="406" t="s">
        <v>3</v>
      </c>
      <c r="F48" s="406"/>
      <c r="G48" s="407"/>
      <c r="H48" s="408"/>
      <c r="I48" s="409"/>
      <c r="J48" s="11" t="s">
        <v>2</v>
      </c>
      <c r="K48" s="10"/>
      <c r="L48" s="10"/>
      <c r="M48" s="9"/>
      <c r="N48" s="2"/>
      <c r="V48" s="13"/>
    </row>
    <row r="49" spans="1:22" ht="13.5" thickBot="1" x14ac:dyDescent="0.25">
      <c r="A49" s="400"/>
      <c r="B49" s="25"/>
      <c r="C49" s="25"/>
      <c r="D49" s="8"/>
      <c r="E49" s="24" t="s">
        <v>1</v>
      </c>
      <c r="F49" s="23"/>
      <c r="G49" s="673"/>
      <c r="H49" s="674"/>
      <c r="I49" s="675"/>
      <c r="J49" s="11" t="s">
        <v>0</v>
      </c>
      <c r="K49" s="10"/>
      <c r="L49" s="10"/>
      <c r="M49" s="9"/>
      <c r="N49" s="2"/>
      <c r="V49" s="13"/>
    </row>
    <row r="50" spans="1:22" ht="24" thickTop="1" thickBot="1" x14ac:dyDescent="0.25">
      <c r="A50" s="398">
        <f>A46+1</f>
        <v>9</v>
      </c>
      <c r="B50" s="22" t="s">
        <v>12</v>
      </c>
      <c r="C50" s="22" t="s">
        <v>11</v>
      </c>
      <c r="D50" s="22" t="s">
        <v>10</v>
      </c>
      <c r="E50" s="401" t="s">
        <v>9</v>
      </c>
      <c r="F50" s="401"/>
      <c r="G50" s="401" t="s">
        <v>8</v>
      </c>
      <c r="H50" s="402"/>
      <c r="I50" s="21"/>
      <c r="J50" s="20" t="s">
        <v>7</v>
      </c>
      <c r="K50" s="19"/>
      <c r="L50" s="19"/>
      <c r="M50" s="18"/>
      <c r="N50" s="2"/>
      <c r="V50" s="13"/>
    </row>
    <row r="51" spans="1:22" ht="13.5" thickBot="1" x14ac:dyDescent="0.25">
      <c r="A51" s="399"/>
      <c r="B51" s="16"/>
      <c r="C51" s="16"/>
      <c r="D51" s="17"/>
      <c r="E51" s="16"/>
      <c r="F51" s="16"/>
      <c r="G51" s="670"/>
      <c r="H51" s="671"/>
      <c r="I51" s="672"/>
      <c r="J51" s="15" t="s">
        <v>7</v>
      </c>
      <c r="K51" s="15"/>
      <c r="L51" s="15"/>
      <c r="M51" s="14"/>
      <c r="N51" s="2"/>
      <c r="V51" s="13"/>
    </row>
    <row r="52" spans="1:22" ht="23.25" thickBot="1" x14ac:dyDescent="0.25">
      <c r="A52" s="399"/>
      <c r="B52" s="12" t="s">
        <v>6</v>
      </c>
      <c r="C52" s="12" t="s">
        <v>5</v>
      </c>
      <c r="D52" s="12" t="s">
        <v>4</v>
      </c>
      <c r="E52" s="406" t="s">
        <v>3</v>
      </c>
      <c r="F52" s="406"/>
      <c r="G52" s="407"/>
      <c r="H52" s="408"/>
      <c r="I52" s="409"/>
      <c r="J52" s="11" t="s">
        <v>2</v>
      </c>
      <c r="K52" s="10"/>
      <c r="L52" s="10"/>
      <c r="M52" s="9"/>
      <c r="N52" s="2"/>
      <c r="V52" s="13"/>
    </row>
    <row r="53" spans="1:22" ht="13.5" thickBot="1" x14ac:dyDescent="0.25">
      <c r="A53" s="400"/>
      <c r="B53" s="25"/>
      <c r="C53" s="25"/>
      <c r="D53" s="8"/>
      <c r="E53" s="24" t="s">
        <v>1</v>
      </c>
      <c r="F53" s="23"/>
      <c r="G53" s="673"/>
      <c r="H53" s="674"/>
      <c r="I53" s="675"/>
      <c r="J53" s="11" t="s">
        <v>0</v>
      </c>
      <c r="K53" s="10"/>
      <c r="L53" s="10"/>
      <c r="M53" s="9"/>
      <c r="N53" s="2"/>
      <c r="V53" s="13"/>
    </row>
    <row r="54" spans="1:22" ht="24" thickTop="1" thickBot="1" x14ac:dyDescent="0.25">
      <c r="A54" s="398">
        <f>A50+1</f>
        <v>10</v>
      </c>
      <c r="B54" s="22" t="s">
        <v>12</v>
      </c>
      <c r="C54" s="22" t="s">
        <v>11</v>
      </c>
      <c r="D54" s="22" t="s">
        <v>10</v>
      </c>
      <c r="E54" s="401" t="s">
        <v>9</v>
      </c>
      <c r="F54" s="401"/>
      <c r="G54" s="401" t="s">
        <v>8</v>
      </c>
      <c r="H54" s="402"/>
      <c r="I54" s="21"/>
      <c r="J54" s="20" t="s">
        <v>7</v>
      </c>
      <c r="K54" s="19"/>
      <c r="L54" s="19"/>
      <c r="M54" s="18"/>
      <c r="N54" s="2"/>
      <c r="V54" s="13"/>
    </row>
    <row r="55" spans="1:22" ht="13.5" thickBot="1" x14ac:dyDescent="0.25">
      <c r="A55" s="399"/>
      <c r="B55" s="16"/>
      <c r="C55" s="16"/>
      <c r="D55" s="17"/>
      <c r="E55" s="16"/>
      <c r="F55" s="16"/>
      <c r="G55" s="670"/>
      <c r="H55" s="671"/>
      <c r="I55" s="672"/>
      <c r="J55" s="15" t="s">
        <v>7</v>
      </c>
      <c r="K55" s="15"/>
      <c r="L55" s="15"/>
      <c r="M55" s="14"/>
      <c r="N55" s="2"/>
      <c r="P55" s="27"/>
      <c r="V55" s="13"/>
    </row>
    <row r="56" spans="1:22" ht="23.25" thickBot="1" x14ac:dyDescent="0.25">
      <c r="A56" s="399"/>
      <c r="B56" s="12" t="s">
        <v>6</v>
      </c>
      <c r="C56" s="12" t="s">
        <v>5</v>
      </c>
      <c r="D56" s="12" t="s">
        <v>4</v>
      </c>
      <c r="E56" s="406" t="s">
        <v>3</v>
      </c>
      <c r="F56" s="406"/>
      <c r="G56" s="407"/>
      <c r="H56" s="408"/>
      <c r="I56" s="409"/>
      <c r="J56" s="11" t="s">
        <v>2</v>
      </c>
      <c r="K56" s="10"/>
      <c r="L56" s="10"/>
      <c r="M56" s="9"/>
      <c r="N56" s="2"/>
      <c r="V56" s="13"/>
    </row>
    <row r="57" spans="1:22" s="27" customFormat="1" ht="13.5" thickBot="1" x14ac:dyDescent="0.25">
      <c r="A57" s="400"/>
      <c r="B57" s="25"/>
      <c r="C57" s="25"/>
      <c r="D57" s="8"/>
      <c r="E57" s="24" t="s">
        <v>1</v>
      </c>
      <c r="F57" s="23"/>
      <c r="G57" s="673"/>
      <c r="H57" s="674"/>
      <c r="I57" s="675"/>
      <c r="J57" s="11" t="s">
        <v>0</v>
      </c>
      <c r="K57" s="10"/>
      <c r="L57" s="10"/>
      <c r="M57" s="9"/>
      <c r="N57" s="28"/>
      <c r="P57"/>
      <c r="Q57"/>
      <c r="V57" s="13"/>
    </row>
    <row r="58" spans="1:22" ht="24" thickTop="1" thickBot="1" x14ac:dyDescent="0.25">
      <c r="A58" s="398">
        <f>A54+1</f>
        <v>11</v>
      </c>
      <c r="B58" s="22" t="s">
        <v>12</v>
      </c>
      <c r="C58" s="22" t="s">
        <v>11</v>
      </c>
      <c r="D58" s="22" t="s">
        <v>10</v>
      </c>
      <c r="E58" s="401" t="s">
        <v>9</v>
      </c>
      <c r="F58" s="401"/>
      <c r="G58" s="401" t="s">
        <v>8</v>
      </c>
      <c r="H58" s="402"/>
      <c r="I58" s="21"/>
      <c r="J58" s="20" t="s">
        <v>7</v>
      </c>
      <c r="K58" s="19"/>
      <c r="L58" s="19"/>
      <c r="M58" s="18"/>
      <c r="N58" s="2"/>
      <c r="V58" s="13"/>
    </row>
    <row r="59" spans="1:22" ht="13.5" thickBot="1" x14ac:dyDescent="0.25">
      <c r="A59" s="399"/>
      <c r="B59" s="16"/>
      <c r="C59" s="16"/>
      <c r="D59" s="17"/>
      <c r="E59" s="16"/>
      <c r="F59" s="16"/>
      <c r="G59" s="670"/>
      <c r="H59" s="671"/>
      <c r="I59" s="672"/>
      <c r="J59" s="15" t="s">
        <v>7</v>
      </c>
      <c r="K59" s="15"/>
      <c r="L59" s="15"/>
      <c r="M59" s="14"/>
      <c r="N59" s="2"/>
      <c r="V59" s="13"/>
    </row>
    <row r="60" spans="1:22" ht="23.25" thickBot="1" x14ac:dyDescent="0.25">
      <c r="A60" s="399"/>
      <c r="B60" s="12" t="s">
        <v>6</v>
      </c>
      <c r="C60" s="12" t="s">
        <v>5</v>
      </c>
      <c r="D60" s="12" t="s">
        <v>4</v>
      </c>
      <c r="E60" s="406" t="s">
        <v>3</v>
      </c>
      <c r="F60" s="406"/>
      <c r="G60" s="407"/>
      <c r="H60" s="408"/>
      <c r="I60" s="409"/>
      <c r="J60" s="11" t="s">
        <v>2</v>
      </c>
      <c r="K60" s="10"/>
      <c r="L60" s="10"/>
      <c r="M60" s="9"/>
      <c r="N60" s="2"/>
      <c r="V60" s="13"/>
    </row>
    <row r="61" spans="1:22" ht="13.5" thickBot="1" x14ac:dyDescent="0.25">
      <c r="A61" s="400"/>
      <c r="B61" s="25"/>
      <c r="C61" s="25"/>
      <c r="D61" s="8"/>
      <c r="E61" s="24" t="s">
        <v>1</v>
      </c>
      <c r="F61" s="23"/>
      <c r="G61" s="673"/>
      <c r="H61" s="674"/>
      <c r="I61" s="675"/>
      <c r="J61" s="11" t="s">
        <v>0</v>
      </c>
      <c r="K61" s="10"/>
      <c r="L61" s="10"/>
      <c r="M61" s="9"/>
      <c r="N61" s="2"/>
      <c r="V61" s="13"/>
    </row>
    <row r="62" spans="1:22" ht="24" thickTop="1" thickBot="1" x14ac:dyDescent="0.25">
      <c r="A62" s="398">
        <f>A58+1</f>
        <v>12</v>
      </c>
      <c r="B62" s="22" t="s">
        <v>12</v>
      </c>
      <c r="C62" s="22" t="s">
        <v>11</v>
      </c>
      <c r="D62" s="22" t="s">
        <v>10</v>
      </c>
      <c r="E62" s="401" t="s">
        <v>9</v>
      </c>
      <c r="F62" s="401"/>
      <c r="G62" s="401" t="s">
        <v>8</v>
      </c>
      <c r="H62" s="402"/>
      <c r="I62" s="21"/>
      <c r="J62" s="20" t="s">
        <v>7</v>
      </c>
      <c r="K62" s="19"/>
      <c r="L62" s="19"/>
      <c r="M62" s="18"/>
      <c r="N62" s="2"/>
      <c r="V62" s="13"/>
    </row>
    <row r="63" spans="1:22" ht="13.5" thickBot="1" x14ac:dyDescent="0.25">
      <c r="A63" s="399"/>
      <c r="B63" s="16"/>
      <c r="C63" s="16"/>
      <c r="D63" s="17"/>
      <c r="E63" s="16"/>
      <c r="F63" s="16"/>
      <c r="G63" s="670"/>
      <c r="H63" s="671"/>
      <c r="I63" s="672"/>
      <c r="J63" s="15" t="s">
        <v>7</v>
      </c>
      <c r="K63" s="15"/>
      <c r="L63" s="15"/>
      <c r="M63" s="14"/>
      <c r="N63" s="2"/>
      <c r="V63" s="13"/>
    </row>
    <row r="64" spans="1:22" ht="23.25" thickBot="1" x14ac:dyDescent="0.25">
      <c r="A64" s="399"/>
      <c r="B64" s="12" t="s">
        <v>6</v>
      </c>
      <c r="C64" s="12" t="s">
        <v>5</v>
      </c>
      <c r="D64" s="12" t="s">
        <v>4</v>
      </c>
      <c r="E64" s="406" t="s">
        <v>3</v>
      </c>
      <c r="F64" s="406"/>
      <c r="G64" s="407"/>
      <c r="H64" s="408"/>
      <c r="I64" s="409"/>
      <c r="J64" s="11" t="s">
        <v>2</v>
      </c>
      <c r="K64" s="10"/>
      <c r="L64" s="10"/>
      <c r="M64" s="9"/>
      <c r="N64" s="2"/>
      <c r="V64" s="13"/>
    </row>
    <row r="65" spans="1:22" ht="13.5" thickBot="1" x14ac:dyDescent="0.25">
      <c r="A65" s="400"/>
      <c r="B65" s="25"/>
      <c r="C65" s="25"/>
      <c r="D65" s="8"/>
      <c r="E65" s="24" t="s">
        <v>1</v>
      </c>
      <c r="F65" s="23"/>
      <c r="G65" s="673"/>
      <c r="H65" s="674"/>
      <c r="I65" s="675"/>
      <c r="J65" s="11" t="s">
        <v>0</v>
      </c>
      <c r="K65" s="10"/>
      <c r="L65" s="10"/>
      <c r="M65" s="9"/>
      <c r="N65" s="2"/>
      <c r="V65" s="13"/>
    </row>
    <row r="66" spans="1:22" ht="24" thickTop="1" thickBot="1" x14ac:dyDescent="0.25">
      <c r="A66" s="398">
        <f>A62+1</f>
        <v>13</v>
      </c>
      <c r="B66" s="22" t="s">
        <v>12</v>
      </c>
      <c r="C66" s="22" t="s">
        <v>11</v>
      </c>
      <c r="D66" s="22" t="s">
        <v>10</v>
      </c>
      <c r="E66" s="401" t="s">
        <v>9</v>
      </c>
      <c r="F66" s="401"/>
      <c r="G66" s="401" t="s">
        <v>8</v>
      </c>
      <c r="H66" s="402"/>
      <c r="I66" s="21"/>
      <c r="J66" s="20" t="s">
        <v>7</v>
      </c>
      <c r="K66" s="19"/>
      <c r="L66" s="19"/>
      <c r="M66" s="18"/>
      <c r="N66" s="2"/>
      <c r="V66" s="13"/>
    </row>
    <row r="67" spans="1:22" ht="13.5" thickBot="1" x14ac:dyDescent="0.25">
      <c r="A67" s="399"/>
      <c r="B67" s="16"/>
      <c r="C67" s="16"/>
      <c r="D67" s="17"/>
      <c r="E67" s="16"/>
      <c r="F67" s="16"/>
      <c r="G67" s="670"/>
      <c r="H67" s="671"/>
      <c r="I67" s="672"/>
      <c r="J67" s="15" t="s">
        <v>7</v>
      </c>
      <c r="K67" s="15"/>
      <c r="L67" s="15"/>
      <c r="M67" s="14"/>
      <c r="N67" s="2"/>
      <c r="V67" s="13"/>
    </row>
    <row r="68" spans="1:22" ht="23.25" thickBot="1" x14ac:dyDescent="0.25">
      <c r="A68" s="399"/>
      <c r="B68" s="12" t="s">
        <v>6</v>
      </c>
      <c r="C68" s="12" t="s">
        <v>5</v>
      </c>
      <c r="D68" s="12" t="s">
        <v>4</v>
      </c>
      <c r="E68" s="406" t="s">
        <v>3</v>
      </c>
      <c r="F68" s="406"/>
      <c r="G68" s="407"/>
      <c r="H68" s="408"/>
      <c r="I68" s="409"/>
      <c r="J68" s="11" t="s">
        <v>2</v>
      </c>
      <c r="K68" s="10"/>
      <c r="L68" s="10"/>
      <c r="M68" s="9"/>
      <c r="N68" s="2"/>
      <c r="V68" s="13"/>
    </row>
    <row r="69" spans="1:22" ht="13.5" thickBot="1" x14ac:dyDescent="0.25">
      <c r="A69" s="400"/>
      <c r="B69" s="25"/>
      <c r="C69" s="25"/>
      <c r="D69" s="8"/>
      <c r="E69" s="24" t="s">
        <v>1</v>
      </c>
      <c r="F69" s="23"/>
      <c r="G69" s="673"/>
      <c r="H69" s="674"/>
      <c r="I69" s="675"/>
      <c r="J69" s="11" t="s">
        <v>0</v>
      </c>
      <c r="K69" s="10"/>
      <c r="L69" s="10"/>
      <c r="M69" s="9"/>
      <c r="N69" s="2"/>
      <c r="V69" s="13"/>
    </row>
    <row r="70" spans="1:22" ht="24" thickTop="1" thickBot="1" x14ac:dyDescent="0.25">
      <c r="A70" s="398">
        <f>A66+1</f>
        <v>14</v>
      </c>
      <c r="B70" s="22" t="s">
        <v>12</v>
      </c>
      <c r="C70" s="22" t="s">
        <v>11</v>
      </c>
      <c r="D70" s="22" t="s">
        <v>10</v>
      </c>
      <c r="E70" s="401" t="s">
        <v>9</v>
      </c>
      <c r="F70" s="401"/>
      <c r="G70" s="401" t="s">
        <v>8</v>
      </c>
      <c r="H70" s="402"/>
      <c r="I70" s="21"/>
      <c r="J70" s="20" t="s">
        <v>7</v>
      </c>
      <c r="K70" s="19"/>
      <c r="L70" s="19"/>
      <c r="M70" s="18"/>
      <c r="N70" s="2"/>
      <c r="V70" s="13"/>
    </row>
    <row r="71" spans="1:22" ht="13.5" thickBot="1" x14ac:dyDescent="0.25">
      <c r="A71" s="399"/>
      <c r="B71" s="16"/>
      <c r="C71" s="16"/>
      <c r="D71" s="17"/>
      <c r="E71" s="16"/>
      <c r="F71" s="16"/>
      <c r="G71" s="670"/>
      <c r="H71" s="671"/>
      <c r="I71" s="672"/>
      <c r="J71" s="15" t="s">
        <v>7</v>
      </c>
      <c r="K71" s="15"/>
      <c r="L71" s="15"/>
      <c r="M71" s="14"/>
      <c r="N71" s="2"/>
      <c r="V71" s="26"/>
    </row>
    <row r="72" spans="1:22" ht="23.25" thickBot="1" x14ac:dyDescent="0.25">
      <c r="A72" s="399"/>
      <c r="B72" s="12" t="s">
        <v>6</v>
      </c>
      <c r="C72" s="12" t="s">
        <v>5</v>
      </c>
      <c r="D72" s="12" t="s">
        <v>4</v>
      </c>
      <c r="E72" s="406" t="s">
        <v>3</v>
      </c>
      <c r="F72" s="406"/>
      <c r="G72" s="407"/>
      <c r="H72" s="408"/>
      <c r="I72" s="409"/>
      <c r="J72" s="11" t="s">
        <v>2</v>
      </c>
      <c r="K72" s="10"/>
      <c r="L72" s="10"/>
      <c r="M72" s="9"/>
      <c r="N72" s="2"/>
      <c r="V72" s="13"/>
    </row>
    <row r="73" spans="1:22" ht="13.5" thickBot="1" x14ac:dyDescent="0.25">
      <c r="A73" s="400"/>
      <c r="B73" s="25"/>
      <c r="C73" s="25"/>
      <c r="D73" s="8"/>
      <c r="E73" s="24" t="s">
        <v>1</v>
      </c>
      <c r="F73" s="23"/>
      <c r="G73" s="673"/>
      <c r="H73" s="674"/>
      <c r="I73" s="675"/>
      <c r="J73" s="11" t="s">
        <v>0</v>
      </c>
      <c r="K73" s="10"/>
      <c r="L73" s="10"/>
      <c r="M73" s="9"/>
      <c r="N73" s="2"/>
      <c r="V73" s="13"/>
    </row>
    <row r="74" spans="1:22" ht="24" thickTop="1" thickBot="1" x14ac:dyDescent="0.25">
      <c r="A74" s="398">
        <f>A70+1</f>
        <v>15</v>
      </c>
      <c r="B74" s="22" t="s">
        <v>12</v>
      </c>
      <c r="C74" s="22" t="s">
        <v>11</v>
      </c>
      <c r="D74" s="22" t="s">
        <v>10</v>
      </c>
      <c r="E74" s="401" t="s">
        <v>9</v>
      </c>
      <c r="F74" s="401"/>
      <c r="G74" s="401" t="s">
        <v>8</v>
      </c>
      <c r="H74" s="402"/>
      <c r="I74" s="21"/>
      <c r="J74" s="20" t="s">
        <v>7</v>
      </c>
      <c r="K74" s="19"/>
      <c r="L74" s="19"/>
      <c r="M74" s="18"/>
      <c r="N74" s="2"/>
      <c r="V74" s="13"/>
    </row>
    <row r="75" spans="1:22" ht="13.5" thickBot="1" x14ac:dyDescent="0.25">
      <c r="A75" s="399"/>
      <c r="B75" s="16"/>
      <c r="C75" s="16"/>
      <c r="D75" s="17"/>
      <c r="E75" s="16"/>
      <c r="F75" s="16"/>
      <c r="G75" s="670"/>
      <c r="H75" s="671"/>
      <c r="I75" s="672"/>
      <c r="J75" s="15" t="s">
        <v>7</v>
      </c>
      <c r="K75" s="15"/>
      <c r="L75" s="15"/>
      <c r="M75" s="14"/>
      <c r="N75" s="2"/>
      <c r="V75" s="13"/>
    </row>
    <row r="76" spans="1:22" ht="23.25" thickBot="1" x14ac:dyDescent="0.25">
      <c r="A76" s="399"/>
      <c r="B76" s="12" t="s">
        <v>6</v>
      </c>
      <c r="C76" s="12" t="s">
        <v>5</v>
      </c>
      <c r="D76" s="12" t="s">
        <v>4</v>
      </c>
      <c r="E76" s="406" t="s">
        <v>3</v>
      </c>
      <c r="F76" s="406"/>
      <c r="G76" s="407"/>
      <c r="H76" s="408"/>
      <c r="I76" s="409"/>
      <c r="J76" s="11" t="s">
        <v>2</v>
      </c>
      <c r="K76" s="10"/>
      <c r="L76" s="10"/>
      <c r="M76" s="9"/>
      <c r="N76" s="2"/>
      <c r="V76" s="13"/>
    </row>
    <row r="77" spans="1:22" ht="13.5" thickBot="1" x14ac:dyDescent="0.25">
      <c r="A77" s="400"/>
      <c r="B77" s="25"/>
      <c r="C77" s="25"/>
      <c r="D77" s="8"/>
      <c r="E77" s="24" t="s">
        <v>1</v>
      </c>
      <c r="F77" s="23"/>
      <c r="G77" s="673"/>
      <c r="H77" s="674"/>
      <c r="I77" s="675"/>
      <c r="J77" s="11" t="s">
        <v>0</v>
      </c>
      <c r="K77" s="10"/>
      <c r="L77" s="10"/>
      <c r="M77" s="9"/>
      <c r="N77" s="2"/>
      <c r="V77" s="13"/>
    </row>
    <row r="78" spans="1:22" ht="24" thickTop="1" thickBot="1" x14ac:dyDescent="0.25">
      <c r="A78" s="398">
        <f>A74+1</f>
        <v>16</v>
      </c>
      <c r="B78" s="22" t="s">
        <v>12</v>
      </c>
      <c r="C78" s="22" t="s">
        <v>11</v>
      </c>
      <c r="D78" s="22" t="s">
        <v>10</v>
      </c>
      <c r="E78" s="401" t="s">
        <v>9</v>
      </c>
      <c r="F78" s="401"/>
      <c r="G78" s="401" t="s">
        <v>8</v>
      </c>
      <c r="H78" s="402"/>
      <c r="I78" s="21"/>
      <c r="J78" s="20" t="s">
        <v>7</v>
      </c>
      <c r="K78" s="19"/>
      <c r="L78" s="19"/>
      <c r="M78" s="18"/>
      <c r="N78" s="2"/>
      <c r="V78" s="13"/>
    </row>
    <row r="79" spans="1:22" ht="13.5" thickBot="1" x14ac:dyDescent="0.25">
      <c r="A79" s="399"/>
      <c r="B79" s="16"/>
      <c r="C79" s="16"/>
      <c r="D79" s="17"/>
      <c r="E79" s="16"/>
      <c r="F79" s="16"/>
      <c r="G79" s="670"/>
      <c r="H79" s="671"/>
      <c r="I79" s="672"/>
      <c r="J79" s="15" t="s">
        <v>7</v>
      </c>
      <c r="K79" s="15"/>
      <c r="L79" s="15"/>
      <c r="M79" s="14"/>
      <c r="N79" s="2"/>
      <c r="V79" s="13"/>
    </row>
    <row r="80" spans="1:22" ht="23.25" thickBot="1" x14ac:dyDescent="0.25">
      <c r="A80" s="399"/>
      <c r="B80" s="12" t="s">
        <v>6</v>
      </c>
      <c r="C80" s="12" t="s">
        <v>5</v>
      </c>
      <c r="D80" s="12" t="s">
        <v>4</v>
      </c>
      <c r="E80" s="406" t="s">
        <v>3</v>
      </c>
      <c r="F80" s="406"/>
      <c r="G80" s="407"/>
      <c r="H80" s="408"/>
      <c r="I80" s="409"/>
      <c r="J80" s="11" t="s">
        <v>2</v>
      </c>
      <c r="K80" s="10"/>
      <c r="L80" s="10"/>
      <c r="M80" s="9"/>
      <c r="N80" s="2"/>
      <c r="V80" s="13"/>
    </row>
    <row r="81" spans="1:22" ht="13.5" thickBot="1" x14ac:dyDescent="0.25">
      <c r="A81" s="400"/>
      <c r="B81" s="25"/>
      <c r="C81" s="25"/>
      <c r="D81" s="8"/>
      <c r="E81" s="24" t="s">
        <v>1</v>
      </c>
      <c r="F81" s="23"/>
      <c r="G81" s="673"/>
      <c r="H81" s="674"/>
      <c r="I81" s="675"/>
      <c r="J81" s="11" t="s">
        <v>0</v>
      </c>
      <c r="K81" s="10"/>
      <c r="L81" s="10"/>
      <c r="M81" s="9"/>
      <c r="N81" s="2"/>
      <c r="V81" s="13"/>
    </row>
    <row r="82" spans="1:22" ht="24" thickTop="1" thickBot="1" x14ac:dyDescent="0.25">
      <c r="A82" s="398">
        <f>A78+1</f>
        <v>17</v>
      </c>
      <c r="B82" s="22" t="s">
        <v>12</v>
      </c>
      <c r="C82" s="22" t="s">
        <v>11</v>
      </c>
      <c r="D82" s="22" t="s">
        <v>10</v>
      </c>
      <c r="E82" s="401" t="s">
        <v>9</v>
      </c>
      <c r="F82" s="401"/>
      <c r="G82" s="401" t="s">
        <v>8</v>
      </c>
      <c r="H82" s="402"/>
      <c r="I82" s="21"/>
      <c r="J82" s="20" t="s">
        <v>7</v>
      </c>
      <c r="K82" s="19"/>
      <c r="L82" s="19"/>
      <c r="M82" s="18"/>
      <c r="N82" s="2"/>
      <c r="V82" s="13"/>
    </row>
    <row r="83" spans="1:22" ht="13.5" thickBot="1" x14ac:dyDescent="0.25">
      <c r="A83" s="399"/>
      <c r="B83" s="16"/>
      <c r="C83" s="16"/>
      <c r="D83" s="17"/>
      <c r="E83" s="16"/>
      <c r="F83" s="16"/>
      <c r="G83" s="670"/>
      <c r="H83" s="671"/>
      <c r="I83" s="672"/>
      <c r="J83" s="15" t="s">
        <v>7</v>
      </c>
      <c r="K83" s="15"/>
      <c r="L83" s="15"/>
      <c r="M83" s="14"/>
      <c r="N83" s="2"/>
      <c r="V83" s="13"/>
    </row>
    <row r="84" spans="1:22" ht="23.25" thickBot="1" x14ac:dyDescent="0.25">
      <c r="A84" s="399"/>
      <c r="B84" s="12" t="s">
        <v>6</v>
      </c>
      <c r="C84" s="12" t="s">
        <v>5</v>
      </c>
      <c r="D84" s="12" t="s">
        <v>4</v>
      </c>
      <c r="E84" s="406" t="s">
        <v>3</v>
      </c>
      <c r="F84" s="406"/>
      <c r="G84" s="407"/>
      <c r="H84" s="408"/>
      <c r="I84" s="409"/>
      <c r="J84" s="11" t="s">
        <v>2</v>
      </c>
      <c r="K84" s="10"/>
      <c r="L84" s="10"/>
      <c r="M84" s="9"/>
      <c r="N84" s="2"/>
      <c r="V84" s="13"/>
    </row>
    <row r="85" spans="1:22" ht="13.5" thickBot="1" x14ac:dyDescent="0.25">
      <c r="A85" s="400"/>
      <c r="B85" s="25"/>
      <c r="C85" s="25"/>
      <c r="D85" s="8"/>
      <c r="E85" s="24" t="s">
        <v>1</v>
      </c>
      <c r="F85" s="23"/>
      <c r="G85" s="673"/>
      <c r="H85" s="674"/>
      <c r="I85" s="675"/>
      <c r="J85" s="11" t="s">
        <v>0</v>
      </c>
      <c r="K85" s="10"/>
      <c r="L85" s="10"/>
      <c r="M85" s="9"/>
      <c r="N85" s="2"/>
      <c r="V85" s="13"/>
    </row>
    <row r="86" spans="1:22" ht="24" thickTop="1" thickBot="1" x14ac:dyDescent="0.25">
      <c r="A86" s="398">
        <f>A82+1</f>
        <v>18</v>
      </c>
      <c r="B86" s="22" t="s">
        <v>12</v>
      </c>
      <c r="C86" s="22" t="s">
        <v>11</v>
      </c>
      <c r="D86" s="22" t="s">
        <v>10</v>
      </c>
      <c r="E86" s="401" t="s">
        <v>9</v>
      </c>
      <c r="F86" s="401"/>
      <c r="G86" s="401" t="s">
        <v>8</v>
      </c>
      <c r="H86" s="402"/>
      <c r="I86" s="21"/>
      <c r="J86" s="20" t="s">
        <v>7</v>
      </c>
      <c r="K86" s="19"/>
      <c r="L86" s="19"/>
      <c r="M86" s="18"/>
      <c r="N86" s="2"/>
      <c r="V86" s="13"/>
    </row>
    <row r="87" spans="1:22" ht="13.5" thickBot="1" x14ac:dyDescent="0.25">
      <c r="A87" s="399"/>
      <c r="B87" s="16"/>
      <c r="C87" s="16"/>
      <c r="D87" s="17"/>
      <c r="E87" s="16"/>
      <c r="F87" s="16"/>
      <c r="G87" s="670"/>
      <c r="H87" s="671"/>
      <c r="I87" s="672"/>
      <c r="J87" s="15" t="s">
        <v>7</v>
      </c>
      <c r="K87" s="15"/>
      <c r="L87" s="15"/>
      <c r="M87" s="14"/>
      <c r="N87" s="2"/>
      <c r="V87" s="13"/>
    </row>
    <row r="88" spans="1:22" ht="23.25" thickBot="1" x14ac:dyDescent="0.25">
      <c r="A88" s="399"/>
      <c r="B88" s="12" t="s">
        <v>6</v>
      </c>
      <c r="C88" s="12" t="s">
        <v>5</v>
      </c>
      <c r="D88" s="12" t="s">
        <v>4</v>
      </c>
      <c r="E88" s="406" t="s">
        <v>3</v>
      </c>
      <c r="F88" s="406"/>
      <c r="G88" s="407"/>
      <c r="H88" s="408"/>
      <c r="I88" s="409"/>
      <c r="J88" s="11" t="s">
        <v>2</v>
      </c>
      <c r="K88" s="10"/>
      <c r="L88" s="10"/>
      <c r="M88" s="9"/>
      <c r="N88" s="2"/>
      <c r="V88" s="13"/>
    </row>
    <row r="89" spans="1:22" ht="13.5" thickBot="1" x14ac:dyDescent="0.25">
      <c r="A89" s="400"/>
      <c r="B89" s="25"/>
      <c r="C89" s="25"/>
      <c r="D89" s="8"/>
      <c r="E89" s="24" t="s">
        <v>1</v>
      </c>
      <c r="F89" s="23"/>
      <c r="G89" s="673"/>
      <c r="H89" s="674"/>
      <c r="I89" s="675"/>
      <c r="J89" s="11" t="s">
        <v>0</v>
      </c>
      <c r="K89" s="10"/>
      <c r="L89" s="10"/>
      <c r="M89" s="9"/>
      <c r="N89" s="2"/>
      <c r="V89" s="13"/>
    </row>
    <row r="90" spans="1:22" ht="24" thickTop="1" thickBot="1" x14ac:dyDescent="0.25">
      <c r="A90" s="398">
        <f>A86+1</f>
        <v>19</v>
      </c>
      <c r="B90" s="22" t="s">
        <v>12</v>
      </c>
      <c r="C90" s="22" t="s">
        <v>11</v>
      </c>
      <c r="D90" s="22" t="s">
        <v>10</v>
      </c>
      <c r="E90" s="401" t="s">
        <v>9</v>
      </c>
      <c r="F90" s="401"/>
      <c r="G90" s="401" t="s">
        <v>8</v>
      </c>
      <c r="H90" s="402"/>
      <c r="I90" s="21"/>
      <c r="J90" s="20" t="s">
        <v>7</v>
      </c>
      <c r="K90" s="19"/>
      <c r="L90" s="19"/>
      <c r="M90" s="18"/>
      <c r="N90" s="2"/>
      <c r="V90" s="13"/>
    </row>
    <row r="91" spans="1:22" ht="13.5" thickBot="1" x14ac:dyDescent="0.25">
      <c r="A91" s="399"/>
      <c r="B91" s="16"/>
      <c r="C91" s="16"/>
      <c r="D91" s="17"/>
      <c r="E91" s="16"/>
      <c r="F91" s="16"/>
      <c r="G91" s="670"/>
      <c r="H91" s="671"/>
      <c r="I91" s="672"/>
      <c r="J91" s="15" t="s">
        <v>7</v>
      </c>
      <c r="K91" s="15"/>
      <c r="L91" s="15"/>
      <c r="M91" s="14"/>
      <c r="N91" s="2"/>
      <c r="V91" s="13"/>
    </row>
    <row r="92" spans="1:22" ht="23.25" thickBot="1" x14ac:dyDescent="0.25">
      <c r="A92" s="399"/>
      <c r="B92" s="12" t="s">
        <v>6</v>
      </c>
      <c r="C92" s="12" t="s">
        <v>5</v>
      </c>
      <c r="D92" s="12" t="s">
        <v>4</v>
      </c>
      <c r="E92" s="406" t="s">
        <v>3</v>
      </c>
      <c r="F92" s="406"/>
      <c r="G92" s="407"/>
      <c r="H92" s="408"/>
      <c r="I92" s="409"/>
      <c r="J92" s="11" t="s">
        <v>2</v>
      </c>
      <c r="K92" s="10"/>
      <c r="L92" s="10"/>
      <c r="M92" s="9"/>
      <c r="N92" s="2"/>
      <c r="V92" s="13"/>
    </row>
    <row r="93" spans="1:22" ht="13.5" thickBot="1" x14ac:dyDescent="0.25">
      <c r="A93" s="400"/>
      <c r="B93" s="25"/>
      <c r="C93" s="25"/>
      <c r="D93" s="8"/>
      <c r="E93" s="24" t="s">
        <v>1</v>
      </c>
      <c r="F93" s="23"/>
      <c r="G93" s="673"/>
      <c r="H93" s="674"/>
      <c r="I93" s="675"/>
      <c r="J93" s="11" t="s">
        <v>0</v>
      </c>
      <c r="K93" s="10"/>
      <c r="L93" s="10"/>
      <c r="M93" s="9"/>
      <c r="N93" s="2"/>
      <c r="V93" s="13"/>
    </row>
    <row r="94" spans="1:22" ht="24" thickTop="1" thickBot="1" x14ac:dyDescent="0.25">
      <c r="A94" s="398">
        <f>A90+1</f>
        <v>20</v>
      </c>
      <c r="B94" s="22" t="s">
        <v>12</v>
      </c>
      <c r="C94" s="22" t="s">
        <v>11</v>
      </c>
      <c r="D94" s="22" t="s">
        <v>10</v>
      </c>
      <c r="E94" s="401" t="s">
        <v>9</v>
      </c>
      <c r="F94" s="401"/>
      <c r="G94" s="401" t="s">
        <v>8</v>
      </c>
      <c r="H94" s="402"/>
      <c r="I94" s="21"/>
      <c r="J94" s="20" t="s">
        <v>7</v>
      </c>
      <c r="K94" s="19"/>
      <c r="L94" s="19"/>
      <c r="M94" s="18"/>
      <c r="N94" s="2"/>
      <c r="V94" s="13"/>
    </row>
    <row r="95" spans="1:22" ht="13.5" thickBot="1" x14ac:dyDescent="0.25">
      <c r="A95" s="399"/>
      <c r="B95" s="16"/>
      <c r="C95" s="16"/>
      <c r="D95" s="17"/>
      <c r="E95" s="16"/>
      <c r="F95" s="16"/>
      <c r="G95" s="670"/>
      <c r="H95" s="671"/>
      <c r="I95" s="672"/>
      <c r="J95" s="15" t="s">
        <v>7</v>
      </c>
      <c r="K95" s="15"/>
      <c r="L95" s="15"/>
      <c r="M95" s="14"/>
      <c r="N95" s="2"/>
      <c r="V95" s="13"/>
    </row>
    <row r="96" spans="1:22" ht="23.25" thickBot="1" x14ac:dyDescent="0.25">
      <c r="A96" s="399"/>
      <c r="B96" s="12" t="s">
        <v>6</v>
      </c>
      <c r="C96" s="12" t="s">
        <v>5</v>
      </c>
      <c r="D96" s="12" t="s">
        <v>4</v>
      </c>
      <c r="E96" s="406" t="s">
        <v>3</v>
      </c>
      <c r="F96" s="406"/>
      <c r="G96" s="407"/>
      <c r="H96" s="408"/>
      <c r="I96" s="409"/>
      <c r="J96" s="11" t="s">
        <v>2</v>
      </c>
      <c r="K96" s="10"/>
      <c r="L96" s="10"/>
      <c r="M96" s="9"/>
      <c r="N96" s="2"/>
      <c r="V96" s="13"/>
    </row>
    <row r="97" spans="1:22" ht="13.5" thickBot="1" x14ac:dyDescent="0.25">
      <c r="A97" s="400"/>
      <c r="B97" s="25"/>
      <c r="C97" s="25"/>
      <c r="D97" s="8"/>
      <c r="E97" s="24" t="s">
        <v>1</v>
      </c>
      <c r="F97" s="23"/>
      <c r="G97" s="673"/>
      <c r="H97" s="674"/>
      <c r="I97" s="675"/>
      <c r="J97" s="11" t="s">
        <v>0</v>
      </c>
      <c r="K97" s="10"/>
      <c r="L97" s="10"/>
      <c r="M97" s="9"/>
      <c r="N97" s="2"/>
      <c r="V97" s="13"/>
    </row>
    <row r="98" spans="1:22" ht="24" thickTop="1" thickBot="1" x14ac:dyDescent="0.25">
      <c r="A98" s="398">
        <f>A94+1</f>
        <v>21</v>
      </c>
      <c r="B98" s="22" t="s">
        <v>12</v>
      </c>
      <c r="C98" s="22" t="s">
        <v>11</v>
      </c>
      <c r="D98" s="22" t="s">
        <v>10</v>
      </c>
      <c r="E98" s="401" t="s">
        <v>9</v>
      </c>
      <c r="F98" s="401"/>
      <c r="G98" s="401" t="s">
        <v>8</v>
      </c>
      <c r="H98" s="402"/>
      <c r="I98" s="21"/>
      <c r="J98" s="20" t="s">
        <v>7</v>
      </c>
      <c r="K98" s="19"/>
      <c r="L98" s="19"/>
      <c r="M98" s="18"/>
      <c r="N98" s="2"/>
      <c r="V98" s="13"/>
    </row>
    <row r="99" spans="1:22" ht="13.5" thickBot="1" x14ac:dyDescent="0.25">
      <c r="A99" s="399"/>
      <c r="B99" s="16"/>
      <c r="C99" s="16"/>
      <c r="D99" s="17"/>
      <c r="E99" s="16"/>
      <c r="F99" s="16"/>
      <c r="G99" s="670"/>
      <c r="H99" s="671"/>
      <c r="I99" s="672"/>
      <c r="J99" s="15" t="s">
        <v>7</v>
      </c>
      <c r="K99" s="15"/>
      <c r="L99" s="15"/>
      <c r="M99" s="14"/>
      <c r="N99" s="2"/>
      <c r="V99" s="13"/>
    </row>
    <row r="100" spans="1:22" ht="23.25" thickBot="1" x14ac:dyDescent="0.25">
      <c r="A100" s="399"/>
      <c r="B100" s="12" t="s">
        <v>6</v>
      </c>
      <c r="C100" s="12" t="s">
        <v>5</v>
      </c>
      <c r="D100" s="12" t="s">
        <v>4</v>
      </c>
      <c r="E100" s="406" t="s">
        <v>3</v>
      </c>
      <c r="F100" s="406"/>
      <c r="G100" s="407"/>
      <c r="H100" s="408"/>
      <c r="I100" s="409"/>
      <c r="J100" s="11" t="s">
        <v>2</v>
      </c>
      <c r="K100" s="10"/>
      <c r="L100" s="10"/>
      <c r="M100" s="9"/>
      <c r="N100" s="2"/>
      <c r="V100" s="13"/>
    </row>
    <row r="101" spans="1:22" ht="13.5" thickBot="1" x14ac:dyDescent="0.25">
      <c r="A101" s="400"/>
      <c r="B101" s="25"/>
      <c r="C101" s="25"/>
      <c r="D101" s="8"/>
      <c r="E101" s="24" t="s">
        <v>1</v>
      </c>
      <c r="F101" s="23"/>
      <c r="G101" s="673"/>
      <c r="H101" s="674"/>
      <c r="I101" s="675"/>
      <c r="J101" s="11" t="s">
        <v>0</v>
      </c>
      <c r="K101" s="10"/>
      <c r="L101" s="10"/>
      <c r="M101" s="9"/>
      <c r="N101" s="2"/>
      <c r="V101" s="13"/>
    </row>
    <row r="102" spans="1:22" ht="24" thickTop="1" thickBot="1" x14ac:dyDescent="0.25">
      <c r="A102" s="398">
        <f>A98+1</f>
        <v>22</v>
      </c>
      <c r="B102" s="22" t="s">
        <v>12</v>
      </c>
      <c r="C102" s="22" t="s">
        <v>11</v>
      </c>
      <c r="D102" s="22" t="s">
        <v>10</v>
      </c>
      <c r="E102" s="401" t="s">
        <v>9</v>
      </c>
      <c r="F102" s="401"/>
      <c r="G102" s="401" t="s">
        <v>8</v>
      </c>
      <c r="H102" s="402"/>
      <c r="I102" s="21"/>
      <c r="J102" s="20" t="s">
        <v>7</v>
      </c>
      <c r="K102" s="19"/>
      <c r="L102" s="19"/>
      <c r="M102" s="18"/>
      <c r="N102" s="2"/>
      <c r="V102" s="13"/>
    </row>
    <row r="103" spans="1:22" ht="13.5" thickBot="1" x14ac:dyDescent="0.25">
      <c r="A103" s="399"/>
      <c r="B103" s="16"/>
      <c r="C103" s="16"/>
      <c r="D103" s="17"/>
      <c r="E103" s="16"/>
      <c r="F103" s="16"/>
      <c r="G103" s="670"/>
      <c r="H103" s="671"/>
      <c r="I103" s="672"/>
      <c r="J103" s="15" t="s">
        <v>7</v>
      </c>
      <c r="K103" s="15"/>
      <c r="L103" s="15"/>
      <c r="M103" s="14"/>
      <c r="N103" s="2"/>
      <c r="V103" s="13"/>
    </row>
    <row r="104" spans="1:22" ht="23.25" thickBot="1" x14ac:dyDescent="0.25">
      <c r="A104" s="399"/>
      <c r="B104" s="12" t="s">
        <v>6</v>
      </c>
      <c r="C104" s="12" t="s">
        <v>5</v>
      </c>
      <c r="D104" s="12" t="s">
        <v>4</v>
      </c>
      <c r="E104" s="406" t="s">
        <v>3</v>
      </c>
      <c r="F104" s="406"/>
      <c r="G104" s="407"/>
      <c r="H104" s="408"/>
      <c r="I104" s="409"/>
      <c r="J104" s="11" t="s">
        <v>2</v>
      </c>
      <c r="K104" s="10"/>
      <c r="L104" s="10"/>
      <c r="M104" s="9"/>
      <c r="N104" s="2"/>
      <c r="V104" s="13"/>
    </row>
    <row r="105" spans="1:22" ht="13.5" thickBot="1" x14ac:dyDescent="0.25">
      <c r="A105" s="400"/>
      <c r="B105" s="25"/>
      <c r="C105" s="25"/>
      <c r="D105" s="8"/>
      <c r="E105" s="24" t="s">
        <v>1</v>
      </c>
      <c r="F105" s="23"/>
      <c r="G105" s="673"/>
      <c r="H105" s="674"/>
      <c r="I105" s="675"/>
      <c r="J105" s="11" t="s">
        <v>0</v>
      </c>
      <c r="K105" s="10"/>
      <c r="L105" s="10"/>
      <c r="M105" s="9"/>
      <c r="N105" s="2"/>
      <c r="V105" s="13"/>
    </row>
    <row r="106" spans="1:22" ht="24" thickTop="1" thickBot="1" x14ac:dyDescent="0.25">
      <c r="A106" s="398">
        <f>A102+1</f>
        <v>23</v>
      </c>
      <c r="B106" s="22" t="s">
        <v>12</v>
      </c>
      <c r="C106" s="22" t="s">
        <v>11</v>
      </c>
      <c r="D106" s="22" t="s">
        <v>10</v>
      </c>
      <c r="E106" s="401" t="s">
        <v>9</v>
      </c>
      <c r="F106" s="401"/>
      <c r="G106" s="401" t="s">
        <v>8</v>
      </c>
      <c r="H106" s="402"/>
      <c r="I106" s="21"/>
      <c r="J106" s="20" t="s">
        <v>7</v>
      </c>
      <c r="K106" s="19"/>
      <c r="L106" s="19"/>
      <c r="M106" s="18"/>
      <c r="N106" s="2"/>
      <c r="V106" s="13"/>
    </row>
    <row r="107" spans="1:22" ht="13.5" thickBot="1" x14ac:dyDescent="0.25">
      <c r="A107" s="399"/>
      <c r="B107" s="16"/>
      <c r="C107" s="16"/>
      <c r="D107" s="17"/>
      <c r="E107" s="16"/>
      <c r="F107" s="16"/>
      <c r="G107" s="670"/>
      <c r="H107" s="671"/>
      <c r="I107" s="672"/>
      <c r="J107" s="15" t="s">
        <v>7</v>
      </c>
      <c r="K107" s="15"/>
      <c r="L107" s="15"/>
      <c r="M107" s="14"/>
      <c r="N107" s="2"/>
      <c r="V107" s="13"/>
    </row>
    <row r="108" spans="1:22" ht="23.25" thickBot="1" x14ac:dyDescent="0.25">
      <c r="A108" s="399"/>
      <c r="B108" s="12" t="s">
        <v>6</v>
      </c>
      <c r="C108" s="12" t="s">
        <v>5</v>
      </c>
      <c r="D108" s="12" t="s">
        <v>4</v>
      </c>
      <c r="E108" s="406" t="s">
        <v>3</v>
      </c>
      <c r="F108" s="406"/>
      <c r="G108" s="407"/>
      <c r="H108" s="408"/>
      <c r="I108" s="409"/>
      <c r="J108" s="11" t="s">
        <v>2</v>
      </c>
      <c r="K108" s="10"/>
      <c r="L108" s="10"/>
      <c r="M108" s="9"/>
      <c r="N108" s="2"/>
      <c r="V108" s="13"/>
    </row>
    <row r="109" spans="1:22" ht="13.5" thickBot="1" x14ac:dyDescent="0.25">
      <c r="A109" s="400"/>
      <c r="B109" s="25"/>
      <c r="C109" s="25"/>
      <c r="D109" s="8"/>
      <c r="E109" s="24" t="s">
        <v>1</v>
      </c>
      <c r="F109" s="23"/>
      <c r="G109" s="673"/>
      <c r="H109" s="674"/>
      <c r="I109" s="675"/>
      <c r="J109" s="11" t="s">
        <v>0</v>
      </c>
      <c r="K109" s="10"/>
      <c r="L109" s="10"/>
      <c r="M109" s="9"/>
      <c r="N109" s="2"/>
      <c r="V109" s="13"/>
    </row>
    <row r="110" spans="1:22" ht="24" thickTop="1" thickBot="1" x14ac:dyDescent="0.25">
      <c r="A110" s="398">
        <f>A106+1</f>
        <v>24</v>
      </c>
      <c r="B110" s="22" t="s">
        <v>12</v>
      </c>
      <c r="C110" s="22" t="s">
        <v>11</v>
      </c>
      <c r="D110" s="22" t="s">
        <v>10</v>
      </c>
      <c r="E110" s="401" t="s">
        <v>9</v>
      </c>
      <c r="F110" s="401"/>
      <c r="G110" s="401" t="s">
        <v>8</v>
      </c>
      <c r="H110" s="402"/>
      <c r="I110" s="21"/>
      <c r="J110" s="20" t="s">
        <v>7</v>
      </c>
      <c r="K110" s="19"/>
      <c r="L110" s="19"/>
      <c r="M110" s="18"/>
      <c r="N110" s="2"/>
      <c r="V110" s="13"/>
    </row>
    <row r="111" spans="1:22" ht="13.5" thickBot="1" x14ac:dyDescent="0.25">
      <c r="A111" s="399"/>
      <c r="B111" s="16"/>
      <c r="C111" s="16"/>
      <c r="D111" s="17"/>
      <c r="E111" s="16"/>
      <c r="F111" s="16"/>
      <c r="G111" s="670"/>
      <c r="H111" s="671"/>
      <c r="I111" s="672"/>
      <c r="J111" s="15" t="s">
        <v>7</v>
      </c>
      <c r="K111" s="15"/>
      <c r="L111" s="15"/>
      <c r="M111" s="14"/>
      <c r="N111" s="2"/>
      <c r="V111" s="13"/>
    </row>
    <row r="112" spans="1:22" ht="23.25" thickBot="1" x14ac:dyDescent="0.25">
      <c r="A112" s="399"/>
      <c r="B112" s="12" t="s">
        <v>6</v>
      </c>
      <c r="C112" s="12" t="s">
        <v>5</v>
      </c>
      <c r="D112" s="12" t="s">
        <v>4</v>
      </c>
      <c r="E112" s="406" t="s">
        <v>3</v>
      </c>
      <c r="F112" s="406"/>
      <c r="G112" s="407"/>
      <c r="H112" s="408"/>
      <c r="I112" s="409"/>
      <c r="J112" s="11" t="s">
        <v>2</v>
      </c>
      <c r="K112" s="10"/>
      <c r="L112" s="10"/>
      <c r="M112" s="9"/>
      <c r="N112" s="2"/>
      <c r="V112" s="13"/>
    </row>
    <row r="113" spans="1:22" ht="13.5" thickBot="1" x14ac:dyDescent="0.25">
      <c r="A113" s="400"/>
      <c r="B113" s="25"/>
      <c r="C113" s="25"/>
      <c r="D113" s="8"/>
      <c r="E113" s="24" t="s">
        <v>1</v>
      </c>
      <c r="F113" s="23"/>
      <c r="G113" s="673"/>
      <c r="H113" s="674"/>
      <c r="I113" s="675"/>
      <c r="J113" s="11" t="s">
        <v>0</v>
      </c>
      <c r="K113" s="10"/>
      <c r="L113" s="10"/>
      <c r="M113" s="9"/>
      <c r="N113" s="2"/>
      <c r="V113" s="13"/>
    </row>
    <row r="114" spans="1:22" ht="24" thickTop="1" thickBot="1" x14ac:dyDescent="0.25">
      <c r="A114" s="398">
        <f>A110+1</f>
        <v>25</v>
      </c>
      <c r="B114" s="22" t="s">
        <v>12</v>
      </c>
      <c r="C114" s="22" t="s">
        <v>11</v>
      </c>
      <c r="D114" s="22" t="s">
        <v>10</v>
      </c>
      <c r="E114" s="401" t="s">
        <v>9</v>
      </c>
      <c r="F114" s="401"/>
      <c r="G114" s="401" t="s">
        <v>8</v>
      </c>
      <c r="H114" s="402"/>
      <c r="I114" s="21"/>
      <c r="J114" s="20" t="s">
        <v>7</v>
      </c>
      <c r="K114" s="19"/>
      <c r="L114" s="19"/>
      <c r="M114" s="18"/>
      <c r="N114" s="2"/>
      <c r="V114" s="13"/>
    </row>
    <row r="115" spans="1:22" ht="13.5" thickBot="1" x14ac:dyDescent="0.25">
      <c r="A115" s="399"/>
      <c r="B115" s="16"/>
      <c r="C115" s="16"/>
      <c r="D115" s="17"/>
      <c r="E115" s="16"/>
      <c r="F115" s="16"/>
      <c r="G115" s="670"/>
      <c r="H115" s="671"/>
      <c r="I115" s="672"/>
      <c r="J115" s="15" t="s">
        <v>7</v>
      </c>
      <c r="K115" s="15"/>
      <c r="L115" s="15"/>
      <c r="M115" s="14"/>
      <c r="N115" s="2"/>
      <c r="V115" s="13"/>
    </row>
    <row r="116" spans="1:22" ht="23.25" thickBot="1" x14ac:dyDescent="0.25">
      <c r="A116" s="399"/>
      <c r="B116" s="12" t="s">
        <v>6</v>
      </c>
      <c r="C116" s="12" t="s">
        <v>5</v>
      </c>
      <c r="D116" s="12" t="s">
        <v>4</v>
      </c>
      <c r="E116" s="406" t="s">
        <v>3</v>
      </c>
      <c r="F116" s="406"/>
      <c r="G116" s="407"/>
      <c r="H116" s="408"/>
      <c r="I116" s="409"/>
      <c r="J116" s="11" t="s">
        <v>2</v>
      </c>
      <c r="K116" s="10"/>
      <c r="L116" s="10"/>
      <c r="M116" s="9"/>
      <c r="N116" s="2"/>
      <c r="V116" s="13"/>
    </row>
    <row r="117" spans="1:22" ht="13.5" thickBot="1" x14ac:dyDescent="0.25">
      <c r="A117" s="400"/>
      <c r="B117" s="25"/>
      <c r="C117" s="25"/>
      <c r="D117" s="8"/>
      <c r="E117" s="24" t="s">
        <v>1</v>
      </c>
      <c r="F117" s="23"/>
      <c r="G117" s="673"/>
      <c r="H117" s="674"/>
      <c r="I117" s="675"/>
      <c r="J117" s="11" t="s">
        <v>0</v>
      </c>
      <c r="K117" s="10"/>
      <c r="L117" s="10"/>
      <c r="M117" s="9"/>
      <c r="N117" s="2"/>
      <c r="V117" s="13"/>
    </row>
    <row r="118" spans="1:22" ht="24" thickTop="1" thickBot="1" x14ac:dyDescent="0.25">
      <c r="A118" s="398">
        <f>A114+1</f>
        <v>26</v>
      </c>
      <c r="B118" s="22" t="s">
        <v>12</v>
      </c>
      <c r="C118" s="22" t="s">
        <v>11</v>
      </c>
      <c r="D118" s="22" t="s">
        <v>10</v>
      </c>
      <c r="E118" s="401" t="s">
        <v>9</v>
      </c>
      <c r="F118" s="401"/>
      <c r="G118" s="401" t="s">
        <v>8</v>
      </c>
      <c r="H118" s="402"/>
      <c r="I118" s="21"/>
      <c r="J118" s="20" t="s">
        <v>7</v>
      </c>
      <c r="K118" s="19"/>
      <c r="L118" s="19"/>
      <c r="M118" s="18"/>
      <c r="N118" s="2"/>
      <c r="V118" s="13"/>
    </row>
    <row r="119" spans="1:22" ht="13.5" thickBot="1" x14ac:dyDescent="0.25">
      <c r="A119" s="399"/>
      <c r="B119" s="16"/>
      <c r="C119" s="16"/>
      <c r="D119" s="17"/>
      <c r="E119" s="16"/>
      <c r="F119" s="16"/>
      <c r="G119" s="670"/>
      <c r="H119" s="671"/>
      <c r="I119" s="672"/>
      <c r="J119" s="15" t="s">
        <v>7</v>
      </c>
      <c r="K119" s="15"/>
      <c r="L119" s="15"/>
      <c r="M119" s="14"/>
      <c r="N119" s="2"/>
      <c r="V119" s="13"/>
    </row>
    <row r="120" spans="1:22" ht="23.25" thickBot="1" x14ac:dyDescent="0.25">
      <c r="A120" s="399"/>
      <c r="B120" s="12" t="s">
        <v>6</v>
      </c>
      <c r="C120" s="12" t="s">
        <v>5</v>
      </c>
      <c r="D120" s="12" t="s">
        <v>4</v>
      </c>
      <c r="E120" s="406" t="s">
        <v>3</v>
      </c>
      <c r="F120" s="406"/>
      <c r="G120" s="407"/>
      <c r="H120" s="408"/>
      <c r="I120" s="409"/>
      <c r="J120" s="11" t="s">
        <v>2</v>
      </c>
      <c r="K120" s="10"/>
      <c r="L120" s="10"/>
      <c r="M120" s="9"/>
      <c r="N120" s="2"/>
      <c r="V120" s="13"/>
    </row>
    <row r="121" spans="1:22" ht="13.5" thickBot="1" x14ac:dyDescent="0.25">
      <c r="A121" s="400"/>
      <c r="B121" s="25"/>
      <c r="C121" s="25"/>
      <c r="D121" s="8"/>
      <c r="E121" s="24" t="s">
        <v>1</v>
      </c>
      <c r="F121" s="23"/>
      <c r="G121" s="673"/>
      <c r="H121" s="674"/>
      <c r="I121" s="675"/>
      <c r="J121" s="11" t="s">
        <v>0</v>
      </c>
      <c r="K121" s="10"/>
      <c r="L121" s="10"/>
      <c r="M121" s="9"/>
      <c r="N121" s="2"/>
      <c r="V121" s="13"/>
    </row>
    <row r="122" spans="1:22" ht="24" thickTop="1" thickBot="1" x14ac:dyDescent="0.25">
      <c r="A122" s="398">
        <f>A118+1</f>
        <v>27</v>
      </c>
      <c r="B122" s="22" t="s">
        <v>12</v>
      </c>
      <c r="C122" s="22" t="s">
        <v>11</v>
      </c>
      <c r="D122" s="22" t="s">
        <v>10</v>
      </c>
      <c r="E122" s="401" t="s">
        <v>9</v>
      </c>
      <c r="F122" s="401"/>
      <c r="G122" s="401" t="s">
        <v>8</v>
      </c>
      <c r="H122" s="402"/>
      <c r="I122" s="21"/>
      <c r="J122" s="20" t="s">
        <v>7</v>
      </c>
      <c r="K122" s="19"/>
      <c r="L122" s="19"/>
      <c r="M122" s="18"/>
      <c r="N122" s="2"/>
      <c r="V122" s="13"/>
    </row>
    <row r="123" spans="1:22" ht="13.5" thickBot="1" x14ac:dyDescent="0.25">
      <c r="A123" s="399"/>
      <c r="B123" s="16"/>
      <c r="C123" s="16"/>
      <c r="D123" s="17"/>
      <c r="E123" s="16"/>
      <c r="F123" s="16"/>
      <c r="G123" s="670"/>
      <c r="H123" s="671"/>
      <c r="I123" s="672"/>
      <c r="J123" s="15" t="s">
        <v>7</v>
      </c>
      <c r="K123" s="15"/>
      <c r="L123" s="15"/>
      <c r="M123" s="14"/>
      <c r="N123" s="2"/>
      <c r="V123" s="13"/>
    </row>
    <row r="124" spans="1:22" ht="23.25" thickBot="1" x14ac:dyDescent="0.25">
      <c r="A124" s="399"/>
      <c r="B124" s="12" t="s">
        <v>6</v>
      </c>
      <c r="C124" s="12" t="s">
        <v>5</v>
      </c>
      <c r="D124" s="12" t="s">
        <v>4</v>
      </c>
      <c r="E124" s="406" t="s">
        <v>3</v>
      </c>
      <c r="F124" s="406"/>
      <c r="G124" s="407"/>
      <c r="H124" s="408"/>
      <c r="I124" s="409"/>
      <c r="J124" s="11" t="s">
        <v>2</v>
      </c>
      <c r="K124" s="10"/>
      <c r="L124" s="10"/>
      <c r="M124" s="9"/>
      <c r="N124" s="2"/>
      <c r="V124" s="13"/>
    </row>
    <row r="125" spans="1:22" ht="13.5" thickBot="1" x14ac:dyDescent="0.25">
      <c r="A125" s="400"/>
      <c r="B125" s="25"/>
      <c r="C125" s="25"/>
      <c r="D125" s="8"/>
      <c r="E125" s="24" t="s">
        <v>1</v>
      </c>
      <c r="F125" s="23"/>
      <c r="G125" s="673"/>
      <c r="H125" s="674"/>
      <c r="I125" s="675"/>
      <c r="J125" s="11" t="s">
        <v>0</v>
      </c>
      <c r="K125" s="10"/>
      <c r="L125" s="10"/>
      <c r="M125" s="9"/>
      <c r="N125" s="2"/>
      <c r="V125" s="13"/>
    </row>
    <row r="126" spans="1:22" ht="24" thickTop="1" thickBot="1" x14ac:dyDescent="0.25">
      <c r="A126" s="398">
        <f>A122+1</f>
        <v>28</v>
      </c>
      <c r="B126" s="22" t="s">
        <v>12</v>
      </c>
      <c r="C126" s="22" t="s">
        <v>11</v>
      </c>
      <c r="D126" s="22" t="s">
        <v>10</v>
      </c>
      <c r="E126" s="401" t="s">
        <v>9</v>
      </c>
      <c r="F126" s="401"/>
      <c r="G126" s="401" t="s">
        <v>8</v>
      </c>
      <c r="H126" s="402"/>
      <c r="I126" s="21"/>
      <c r="J126" s="20" t="s">
        <v>7</v>
      </c>
      <c r="K126" s="19"/>
      <c r="L126" s="19"/>
      <c r="M126" s="18"/>
      <c r="N126" s="2"/>
      <c r="V126" s="13"/>
    </row>
    <row r="127" spans="1:22" ht="13.5" thickBot="1" x14ac:dyDescent="0.25">
      <c r="A127" s="399"/>
      <c r="B127" s="16"/>
      <c r="C127" s="16"/>
      <c r="D127" s="17"/>
      <c r="E127" s="16"/>
      <c r="F127" s="16"/>
      <c r="G127" s="670"/>
      <c r="H127" s="671"/>
      <c r="I127" s="672"/>
      <c r="J127" s="15" t="s">
        <v>7</v>
      </c>
      <c r="K127" s="15"/>
      <c r="L127" s="15"/>
      <c r="M127" s="14"/>
      <c r="N127" s="2"/>
      <c r="V127" s="13"/>
    </row>
    <row r="128" spans="1:22" ht="23.25" thickBot="1" x14ac:dyDescent="0.25">
      <c r="A128" s="399"/>
      <c r="B128" s="12" t="s">
        <v>6</v>
      </c>
      <c r="C128" s="12" t="s">
        <v>5</v>
      </c>
      <c r="D128" s="12" t="s">
        <v>4</v>
      </c>
      <c r="E128" s="406" t="s">
        <v>3</v>
      </c>
      <c r="F128" s="406"/>
      <c r="G128" s="407"/>
      <c r="H128" s="408"/>
      <c r="I128" s="409"/>
      <c r="J128" s="11" t="s">
        <v>2</v>
      </c>
      <c r="K128" s="10"/>
      <c r="L128" s="10"/>
      <c r="M128" s="9"/>
      <c r="N128" s="2"/>
      <c r="V128" s="13"/>
    </row>
    <row r="129" spans="1:22" ht="13.5" thickBot="1" x14ac:dyDescent="0.25">
      <c r="A129" s="400"/>
      <c r="B129" s="25"/>
      <c r="C129" s="25"/>
      <c r="D129" s="8"/>
      <c r="E129" s="24" t="s">
        <v>1</v>
      </c>
      <c r="F129" s="23"/>
      <c r="G129" s="673"/>
      <c r="H129" s="674"/>
      <c r="I129" s="675"/>
      <c r="J129" s="11" t="s">
        <v>0</v>
      </c>
      <c r="K129" s="10"/>
      <c r="L129" s="10"/>
      <c r="M129" s="9"/>
      <c r="N129" s="2"/>
      <c r="V129" s="13"/>
    </row>
    <row r="130" spans="1:22" ht="24" thickTop="1" thickBot="1" x14ac:dyDescent="0.25">
      <c r="A130" s="398">
        <f>A126+1</f>
        <v>29</v>
      </c>
      <c r="B130" s="22" t="s">
        <v>12</v>
      </c>
      <c r="C130" s="22" t="s">
        <v>11</v>
      </c>
      <c r="D130" s="22" t="s">
        <v>10</v>
      </c>
      <c r="E130" s="401" t="s">
        <v>9</v>
      </c>
      <c r="F130" s="401"/>
      <c r="G130" s="401" t="s">
        <v>8</v>
      </c>
      <c r="H130" s="402"/>
      <c r="I130" s="21"/>
      <c r="J130" s="20" t="s">
        <v>7</v>
      </c>
      <c r="K130" s="19"/>
      <c r="L130" s="19"/>
      <c r="M130" s="18"/>
      <c r="N130" s="2"/>
      <c r="V130" s="13"/>
    </row>
    <row r="131" spans="1:22" ht="13.5" thickBot="1" x14ac:dyDescent="0.25">
      <c r="A131" s="399"/>
      <c r="B131" s="16"/>
      <c r="C131" s="16"/>
      <c r="D131" s="17"/>
      <c r="E131" s="16"/>
      <c r="F131" s="16"/>
      <c r="G131" s="670"/>
      <c r="H131" s="671"/>
      <c r="I131" s="672"/>
      <c r="J131" s="15" t="s">
        <v>7</v>
      </c>
      <c r="K131" s="15"/>
      <c r="L131" s="15"/>
      <c r="M131" s="14"/>
      <c r="N131" s="2"/>
      <c r="V131" s="13"/>
    </row>
    <row r="132" spans="1:22" ht="23.25" thickBot="1" x14ac:dyDescent="0.25">
      <c r="A132" s="399"/>
      <c r="B132" s="12" t="s">
        <v>6</v>
      </c>
      <c r="C132" s="12" t="s">
        <v>5</v>
      </c>
      <c r="D132" s="12" t="s">
        <v>4</v>
      </c>
      <c r="E132" s="406" t="s">
        <v>3</v>
      </c>
      <c r="F132" s="406"/>
      <c r="G132" s="407"/>
      <c r="H132" s="408"/>
      <c r="I132" s="409"/>
      <c r="J132" s="11" t="s">
        <v>2</v>
      </c>
      <c r="K132" s="10"/>
      <c r="L132" s="10"/>
      <c r="M132" s="9"/>
      <c r="N132" s="2"/>
      <c r="V132" s="13"/>
    </row>
    <row r="133" spans="1:22" ht="13.5" thickBot="1" x14ac:dyDescent="0.25">
      <c r="A133" s="400"/>
      <c r="B133" s="25"/>
      <c r="C133" s="25"/>
      <c r="D133" s="8"/>
      <c r="E133" s="24" t="s">
        <v>1</v>
      </c>
      <c r="F133" s="23"/>
      <c r="G133" s="673"/>
      <c r="H133" s="674"/>
      <c r="I133" s="675"/>
      <c r="J133" s="11" t="s">
        <v>0</v>
      </c>
      <c r="K133" s="10"/>
      <c r="L133" s="10"/>
      <c r="M133" s="9"/>
      <c r="N133" s="2"/>
      <c r="V133" s="13"/>
    </row>
    <row r="134" spans="1:22" ht="24" thickTop="1" thickBot="1" x14ac:dyDescent="0.25">
      <c r="A134" s="398">
        <f>A130+1</f>
        <v>30</v>
      </c>
      <c r="B134" s="22" t="s">
        <v>12</v>
      </c>
      <c r="C134" s="22" t="s">
        <v>11</v>
      </c>
      <c r="D134" s="22" t="s">
        <v>10</v>
      </c>
      <c r="E134" s="401" t="s">
        <v>9</v>
      </c>
      <c r="F134" s="401"/>
      <c r="G134" s="401" t="s">
        <v>8</v>
      </c>
      <c r="H134" s="402"/>
      <c r="I134" s="21"/>
      <c r="J134" s="20" t="s">
        <v>7</v>
      </c>
      <c r="K134" s="19"/>
      <c r="L134" s="19"/>
      <c r="M134" s="18"/>
      <c r="N134" s="2"/>
      <c r="V134" s="13"/>
    </row>
    <row r="135" spans="1:22" ht="13.5" thickBot="1" x14ac:dyDescent="0.25">
      <c r="A135" s="399"/>
      <c r="B135" s="16"/>
      <c r="C135" s="16"/>
      <c r="D135" s="17"/>
      <c r="E135" s="16"/>
      <c r="F135" s="16"/>
      <c r="G135" s="670"/>
      <c r="H135" s="671"/>
      <c r="I135" s="672"/>
      <c r="J135" s="15" t="s">
        <v>7</v>
      </c>
      <c r="K135" s="15"/>
      <c r="L135" s="15"/>
      <c r="M135" s="14"/>
      <c r="N135" s="2"/>
      <c r="V135" s="13"/>
    </row>
    <row r="136" spans="1:22" ht="23.25" thickBot="1" x14ac:dyDescent="0.25">
      <c r="A136" s="399"/>
      <c r="B136" s="12" t="s">
        <v>6</v>
      </c>
      <c r="C136" s="12" t="s">
        <v>5</v>
      </c>
      <c r="D136" s="12" t="s">
        <v>4</v>
      </c>
      <c r="E136" s="406" t="s">
        <v>3</v>
      </c>
      <c r="F136" s="406"/>
      <c r="G136" s="407"/>
      <c r="H136" s="408"/>
      <c r="I136" s="409"/>
      <c r="J136" s="11" t="s">
        <v>2</v>
      </c>
      <c r="K136" s="10"/>
      <c r="L136" s="10"/>
      <c r="M136" s="9"/>
      <c r="N136" s="2"/>
      <c r="V136" s="13"/>
    </row>
    <row r="137" spans="1:22" ht="13.5" thickBot="1" x14ac:dyDescent="0.25">
      <c r="A137" s="400"/>
      <c r="B137" s="25"/>
      <c r="C137" s="25"/>
      <c r="D137" s="8"/>
      <c r="E137" s="24" t="s">
        <v>1</v>
      </c>
      <c r="F137" s="23"/>
      <c r="G137" s="673"/>
      <c r="H137" s="674"/>
      <c r="I137" s="675"/>
      <c r="J137" s="11" t="s">
        <v>0</v>
      </c>
      <c r="K137" s="10"/>
      <c r="L137" s="10"/>
      <c r="M137" s="9"/>
      <c r="N137" s="2"/>
      <c r="V137" s="13"/>
    </row>
    <row r="138" spans="1:22" ht="24" thickTop="1" thickBot="1" x14ac:dyDescent="0.25">
      <c r="A138" s="398">
        <f>A134+1</f>
        <v>31</v>
      </c>
      <c r="B138" s="22" t="s">
        <v>12</v>
      </c>
      <c r="C138" s="22" t="s">
        <v>11</v>
      </c>
      <c r="D138" s="22" t="s">
        <v>10</v>
      </c>
      <c r="E138" s="401" t="s">
        <v>9</v>
      </c>
      <c r="F138" s="401"/>
      <c r="G138" s="401" t="s">
        <v>8</v>
      </c>
      <c r="H138" s="402"/>
      <c r="I138" s="21"/>
      <c r="J138" s="20" t="s">
        <v>7</v>
      </c>
      <c r="K138" s="19"/>
      <c r="L138" s="19"/>
      <c r="M138" s="18"/>
      <c r="N138" s="2"/>
      <c r="V138" s="13"/>
    </row>
    <row r="139" spans="1:22" ht="13.5" thickBot="1" x14ac:dyDescent="0.25">
      <c r="A139" s="399"/>
      <c r="B139" s="16"/>
      <c r="C139" s="16"/>
      <c r="D139" s="17"/>
      <c r="E139" s="16"/>
      <c r="F139" s="16"/>
      <c r="G139" s="670"/>
      <c r="H139" s="671"/>
      <c r="I139" s="672"/>
      <c r="J139" s="15" t="s">
        <v>7</v>
      </c>
      <c r="K139" s="15"/>
      <c r="L139" s="15"/>
      <c r="M139" s="14"/>
      <c r="N139" s="2"/>
      <c r="V139" s="13"/>
    </row>
    <row r="140" spans="1:22" ht="23.25" thickBot="1" x14ac:dyDescent="0.25">
      <c r="A140" s="399"/>
      <c r="B140" s="12" t="s">
        <v>6</v>
      </c>
      <c r="C140" s="12" t="s">
        <v>5</v>
      </c>
      <c r="D140" s="12" t="s">
        <v>4</v>
      </c>
      <c r="E140" s="406" t="s">
        <v>3</v>
      </c>
      <c r="F140" s="406"/>
      <c r="G140" s="407"/>
      <c r="H140" s="408"/>
      <c r="I140" s="409"/>
      <c r="J140" s="11" t="s">
        <v>2</v>
      </c>
      <c r="K140" s="10"/>
      <c r="L140" s="10"/>
      <c r="M140" s="9"/>
      <c r="N140" s="2"/>
      <c r="V140" s="13"/>
    </row>
    <row r="141" spans="1:22" ht="13.5" thickBot="1" x14ac:dyDescent="0.25">
      <c r="A141" s="400"/>
      <c r="B141" s="25"/>
      <c r="C141" s="25"/>
      <c r="D141" s="8"/>
      <c r="E141" s="24" t="s">
        <v>1</v>
      </c>
      <c r="F141" s="23"/>
      <c r="G141" s="673"/>
      <c r="H141" s="674"/>
      <c r="I141" s="675"/>
      <c r="J141" s="11" t="s">
        <v>0</v>
      </c>
      <c r="K141" s="10"/>
      <c r="L141" s="10"/>
      <c r="M141" s="9"/>
      <c r="N141" s="2"/>
      <c r="V141" s="13"/>
    </row>
    <row r="142" spans="1:22" ht="24" thickTop="1" thickBot="1" x14ac:dyDescent="0.25">
      <c r="A142" s="398">
        <f>A138+1</f>
        <v>32</v>
      </c>
      <c r="B142" s="22" t="s">
        <v>12</v>
      </c>
      <c r="C142" s="22" t="s">
        <v>11</v>
      </c>
      <c r="D142" s="22" t="s">
        <v>10</v>
      </c>
      <c r="E142" s="401" t="s">
        <v>9</v>
      </c>
      <c r="F142" s="401"/>
      <c r="G142" s="401" t="s">
        <v>8</v>
      </c>
      <c r="H142" s="402"/>
      <c r="I142" s="21"/>
      <c r="J142" s="20" t="s">
        <v>7</v>
      </c>
      <c r="K142" s="19"/>
      <c r="L142" s="19"/>
      <c r="M142" s="18"/>
      <c r="N142" s="2"/>
      <c r="V142" s="13"/>
    </row>
    <row r="143" spans="1:22" ht="13.5" thickBot="1" x14ac:dyDescent="0.25">
      <c r="A143" s="399"/>
      <c r="B143" s="16"/>
      <c r="C143" s="16"/>
      <c r="D143" s="17"/>
      <c r="E143" s="16"/>
      <c r="F143" s="16"/>
      <c r="G143" s="670"/>
      <c r="H143" s="671"/>
      <c r="I143" s="672"/>
      <c r="J143" s="15" t="s">
        <v>7</v>
      </c>
      <c r="K143" s="15"/>
      <c r="L143" s="15"/>
      <c r="M143" s="14"/>
      <c r="N143" s="2"/>
      <c r="V143" s="13"/>
    </row>
    <row r="144" spans="1:22" ht="23.25" thickBot="1" x14ac:dyDescent="0.25">
      <c r="A144" s="399"/>
      <c r="B144" s="12" t="s">
        <v>6</v>
      </c>
      <c r="C144" s="12" t="s">
        <v>5</v>
      </c>
      <c r="D144" s="12" t="s">
        <v>4</v>
      </c>
      <c r="E144" s="406" t="s">
        <v>3</v>
      </c>
      <c r="F144" s="406"/>
      <c r="G144" s="407"/>
      <c r="H144" s="408"/>
      <c r="I144" s="409"/>
      <c r="J144" s="11" t="s">
        <v>2</v>
      </c>
      <c r="K144" s="10"/>
      <c r="L144" s="10"/>
      <c r="M144" s="9"/>
      <c r="N144" s="2"/>
      <c r="V144" s="13"/>
    </row>
    <row r="145" spans="1:22" ht="13.5" thickBot="1" x14ac:dyDescent="0.25">
      <c r="A145" s="400"/>
      <c r="B145" s="25"/>
      <c r="C145" s="25"/>
      <c r="D145" s="8"/>
      <c r="E145" s="24" t="s">
        <v>1</v>
      </c>
      <c r="F145" s="23"/>
      <c r="G145" s="673"/>
      <c r="H145" s="674"/>
      <c r="I145" s="675"/>
      <c r="J145" s="11" t="s">
        <v>0</v>
      </c>
      <c r="K145" s="10"/>
      <c r="L145" s="10"/>
      <c r="M145" s="9"/>
      <c r="N145" s="2"/>
      <c r="V145" s="13"/>
    </row>
    <row r="146" spans="1:22" ht="24" thickTop="1" thickBot="1" x14ac:dyDescent="0.25">
      <c r="A146" s="398">
        <f>A142+1</f>
        <v>33</v>
      </c>
      <c r="B146" s="22" t="s">
        <v>12</v>
      </c>
      <c r="C146" s="22" t="s">
        <v>11</v>
      </c>
      <c r="D146" s="22" t="s">
        <v>10</v>
      </c>
      <c r="E146" s="401" t="s">
        <v>9</v>
      </c>
      <c r="F146" s="401"/>
      <c r="G146" s="401" t="s">
        <v>8</v>
      </c>
      <c r="H146" s="402"/>
      <c r="I146" s="21"/>
      <c r="J146" s="20" t="s">
        <v>7</v>
      </c>
      <c r="K146" s="19"/>
      <c r="L146" s="19"/>
      <c r="M146" s="18"/>
      <c r="N146" s="2"/>
      <c r="V146" s="13"/>
    </row>
    <row r="147" spans="1:22" ht="13.5" thickBot="1" x14ac:dyDescent="0.25">
      <c r="A147" s="399"/>
      <c r="B147" s="16"/>
      <c r="C147" s="16"/>
      <c r="D147" s="17"/>
      <c r="E147" s="16"/>
      <c r="F147" s="16"/>
      <c r="G147" s="670"/>
      <c r="H147" s="671"/>
      <c r="I147" s="672"/>
      <c r="J147" s="15" t="s">
        <v>7</v>
      </c>
      <c r="K147" s="15"/>
      <c r="L147" s="15"/>
      <c r="M147" s="14"/>
      <c r="N147" s="2"/>
      <c r="V147" s="13"/>
    </row>
    <row r="148" spans="1:22" ht="23.25" thickBot="1" x14ac:dyDescent="0.25">
      <c r="A148" s="399"/>
      <c r="B148" s="12" t="s">
        <v>6</v>
      </c>
      <c r="C148" s="12" t="s">
        <v>5</v>
      </c>
      <c r="D148" s="12" t="s">
        <v>4</v>
      </c>
      <c r="E148" s="406" t="s">
        <v>3</v>
      </c>
      <c r="F148" s="406"/>
      <c r="G148" s="407"/>
      <c r="H148" s="408"/>
      <c r="I148" s="409"/>
      <c r="J148" s="11" t="s">
        <v>2</v>
      </c>
      <c r="K148" s="10"/>
      <c r="L148" s="10"/>
      <c r="M148" s="9"/>
      <c r="N148" s="2"/>
      <c r="V148" s="13"/>
    </row>
    <row r="149" spans="1:22" ht="13.5" thickBot="1" x14ac:dyDescent="0.25">
      <c r="A149" s="400"/>
      <c r="B149" s="25"/>
      <c r="C149" s="25"/>
      <c r="D149" s="8"/>
      <c r="E149" s="24" t="s">
        <v>1</v>
      </c>
      <c r="F149" s="23"/>
      <c r="G149" s="673"/>
      <c r="H149" s="674"/>
      <c r="I149" s="675"/>
      <c r="J149" s="11" t="s">
        <v>0</v>
      </c>
      <c r="K149" s="10"/>
      <c r="L149" s="10"/>
      <c r="M149" s="9"/>
      <c r="N149" s="2"/>
      <c r="V149" s="13"/>
    </row>
    <row r="150" spans="1:22" ht="24" thickTop="1" thickBot="1" x14ac:dyDescent="0.25">
      <c r="A150" s="398">
        <f>A146+1</f>
        <v>34</v>
      </c>
      <c r="B150" s="22" t="s">
        <v>12</v>
      </c>
      <c r="C150" s="22" t="s">
        <v>11</v>
      </c>
      <c r="D150" s="22" t="s">
        <v>10</v>
      </c>
      <c r="E150" s="401" t="s">
        <v>9</v>
      </c>
      <c r="F150" s="401"/>
      <c r="G150" s="401" t="s">
        <v>8</v>
      </c>
      <c r="H150" s="402"/>
      <c r="I150" s="21"/>
      <c r="J150" s="20" t="s">
        <v>7</v>
      </c>
      <c r="K150" s="19"/>
      <c r="L150" s="19"/>
      <c r="M150" s="18"/>
      <c r="N150" s="2"/>
      <c r="V150" s="13"/>
    </row>
    <row r="151" spans="1:22" ht="13.5" thickBot="1" x14ac:dyDescent="0.25">
      <c r="A151" s="399"/>
      <c r="B151" s="16"/>
      <c r="C151" s="16"/>
      <c r="D151" s="17"/>
      <c r="E151" s="16"/>
      <c r="F151" s="16"/>
      <c r="G151" s="670"/>
      <c r="H151" s="671"/>
      <c r="I151" s="672"/>
      <c r="J151" s="15" t="s">
        <v>7</v>
      </c>
      <c r="K151" s="15"/>
      <c r="L151" s="15"/>
      <c r="M151" s="14"/>
      <c r="N151" s="2"/>
      <c r="V151" s="13"/>
    </row>
    <row r="152" spans="1:22" ht="23.25" thickBot="1" x14ac:dyDescent="0.25">
      <c r="A152" s="399"/>
      <c r="B152" s="12" t="s">
        <v>6</v>
      </c>
      <c r="C152" s="12" t="s">
        <v>5</v>
      </c>
      <c r="D152" s="12" t="s">
        <v>4</v>
      </c>
      <c r="E152" s="406" t="s">
        <v>3</v>
      </c>
      <c r="F152" s="406"/>
      <c r="G152" s="407"/>
      <c r="H152" s="408"/>
      <c r="I152" s="409"/>
      <c r="J152" s="11" t="s">
        <v>2</v>
      </c>
      <c r="K152" s="10"/>
      <c r="L152" s="10"/>
      <c r="M152" s="9"/>
      <c r="N152" s="2"/>
      <c r="V152" s="13"/>
    </row>
    <row r="153" spans="1:22" ht="13.5" thickBot="1" x14ac:dyDescent="0.25">
      <c r="A153" s="400"/>
      <c r="B153" s="25"/>
      <c r="C153" s="25"/>
      <c r="D153" s="8"/>
      <c r="E153" s="24" t="s">
        <v>1</v>
      </c>
      <c r="F153" s="23"/>
      <c r="G153" s="673"/>
      <c r="H153" s="674"/>
      <c r="I153" s="675"/>
      <c r="J153" s="11" t="s">
        <v>0</v>
      </c>
      <c r="K153" s="10"/>
      <c r="L153" s="10"/>
      <c r="M153" s="9"/>
      <c r="N153" s="2"/>
      <c r="V153" s="13"/>
    </row>
    <row r="154" spans="1:22" ht="24" thickTop="1" thickBot="1" x14ac:dyDescent="0.25">
      <c r="A154" s="398">
        <f>A150+1</f>
        <v>35</v>
      </c>
      <c r="B154" s="22" t="s">
        <v>12</v>
      </c>
      <c r="C154" s="22" t="s">
        <v>11</v>
      </c>
      <c r="D154" s="22" t="s">
        <v>10</v>
      </c>
      <c r="E154" s="401" t="s">
        <v>9</v>
      </c>
      <c r="F154" s="401"/>
      <c r="G154" s="401" t="s">
        <v>8</v>
      </c>
      <c r="H154" s="402"/>
      <c r="I154" s="21"/>
      <c r="J154" s="20" t="s">
        <v>7</v>
      </c>
      <c r="K154" s="19"/>
      <c r="L154" s="19"/>
      <c r="M154" s="18"/>
      <c r="N154" s="2"/>
      <c r="V154" s="13"/>
    </row>
    <row r="155" spans="1:22" ht="13.5" thickBot="1" x14ac:dyDescent="0.25">
      <c r="A155" s="399"/>
      <c r="B155" s="16"/>
      <c r="C155" s="16"/>
      <c r="D155" s="17"/>
      <c r="E155" s="16"/>
      <c r="F155" s="16"/>
      <c r="G155" s="670"/>
      <c r="H155" s="671"/>
      <c r="I155" s="672"/>
      <c r="J155" s="15" t="s">
        <v>7</v>
      </c>
      <c r="K155" s="15"/>
      <c r="L155" s="15"/>
      <c r="M155" s="14"/>
      <c r="N155" s="2"/>
      <c r="V155" s="13"/>
    </row>
    <row r="156" spans="1:22" ht="23.25" thickBot="1" x14ac:dyDescent="0.25">
      <c r="A156" s="399"/>
      <c r="B156" s="12" t="s">
        <v>6</v>
      </c>
      <c r="C156" s="12" t="s">
        <v>5</v>
      </c>
      <c r="D156" s="12" t="s">
        <v>4</v>
      </c>
      <c r="E156" s="406" t="s">
        <v>3</v>
      </c>
      <c r="F156" s="406"/>
      <c r="G156" s="407"/>
      <c r="H156" s="408"/>
      <c r="I156" s="409"/>
      <c r="J156" s="11" t="s">
        <v>2</v>
      </c>
      <c r="K156" s="10"/>
      <c r="L156" s="10"/>
      <c r="M156" s="9"/>
      <c r="N156" s="2"/>
      <c r="V156" s="13"/>
    </row>
    <row r="157" spans="1:22" ht="13.5" thickBot="1" x14ac:dyDescent="0.25">
      <c r="A157" s="400"/>
      <c r="B157" s="25"/>
      <c r="C157" s="25"/>
      <c r="D157" s="8"/>
      <c r="E157" s="24" t="s">
        <v>1</v>
      </c>
      <c r="F157" s="23"/>
      <c r="G157" s="673"/>
      <c r="H157" s="674"/>
      <c r="I157" s="675"/>
      <c r="J157" s="11" t="s">
        <v>0</v>
      </c>
      <c r="K157" s="10"/>
      <c r="L157" s="10"/>
      <c r="M157" s="9"/>
      <c r="N157" s="2"/>
      <c r="V157" s="13"/>
    </row>
    <row r="158" spans="1:22" ht="24" thickTop="1" thickBot="1" x14ac:dyDescent="0.25">
      <c r="A158" s="398">
        <f>A154+1</f>
        <v>36</v>
      </c>
      <c r="B158" s="22" t="s">
        <v>12</v>
      </c>
      <c r="C158" s="22" t="s">
        <v>11</v>
      </c>
      <c r="D158" s="22" t="s">
        <v>10</v>
      </c>
      <c r="E158" s="401" t="s">
        <v>9</v>
      </c>
      <c r="F158" s="401"/>
      <c r="G158" s="401" t="s">
        <v>8</v>
      </c>
      <c r="H158" s="402"/>
      <c r="I158" s="21"/>
      <c r="J158" s="20" t="s">
        <v>7</v>
      </c>
      <c r="K158" s="19"/>
      <c r="L158" s="19"/>
      <c r="M158" s="18"/>
      <c r="N158" s="2"/>
      <c r="V158" s="13"/>
    </row>
    <row r="159" spans="1:22" ht="13.5" thickBot="1" x14ac:dyDescent="0.25">
      <c r="A159" s="399"/>
      <c r="B159" s="16"/>
      <c r="C159" s="16"/>
      <c r="D159" s="17"/>
      <c r="E159" s="16"/>
      <c r="F159" s="16"/>
      <c r="G159" s="670"/>
      <c r="H159" s="671"/>
      <c r="I159" s="672"/>
      <c r="J159" s="15" t="s">
        <v>7</v>
      </c>
      <c r="K159" s="15"/>
      <c r="L159" s="15"/>
      <c r="M159" s="14"/>
      <c r="N159" s="2"/>
      <c r="V159" s="13"/>
    </row>
    <row r="160" spans="1:22" ht="23.25" thickBot="1" x14ac:dyDescent="0.25">
      <c r="A160" s="399"/>
      <c r="B160" s="12" t="s">
        <v>6</v>
      </c>
      <c r="C160" s="12" t="s">
        <v>5</v>
      </c>
      <c r="D160" s="12" t="s">
        <v>4</v>
      </c>
      <c r="E160" s="406" t="s">
        <v>3</v>
      </c>
      <c r="F160" s="406"/>
      <c r="G160" s="407"/>
      <c r="H160" s="408"/>
      <c r="I160" s="409"/>
      <c r="J160" s="11" t="s">
        <v>2</v>
      </c>
      <c r="K160" s="10"/>
      <c r="L160" s="10"/>
      <c r="M160" s="9"/>
      <c r="N160" s="2"/>
      <c r="V160" s="13"/>
    </row>
    <row r="161" spans="1:22" ht="13.5" thickBot="1" x14ac:dyDescent="0.25">
      <c r="A161" s="400"/>
      <c r="B161" s="25"/>
      <c r="C161" s="25"/>
      <c r="D161" s="8"/>
      <c r="E161" s="24" t="s">
        <v>1</v>
      </c>
      <c r="F161" s="23"/>
      <c r="G161" s="673"/>
      <c r="H161" s="674"/>
      <c r="I161" s="675"/>
      <c r="J161" s="11" t="s">
        <v>0</v>
      </c>
      <c r="K161" s="10"/>
      <c r="L161" s="10"/>
      <c r="M161" s="9"/>
      <c r="N161" s="2"/>
      <c r="V161" s="13"/>
    </row>
    <row r="162" spans="1:22" ht="24" thickTop="1" thickBot="1" x14ac:dyDescent="0.25">
      <c r="A162" s="398">
        <f>A158+1</f>
        <v>37</v>
      </c>
      <c r="B162" s="22" t="s">
        <v>12</v>
      </c>
      <c r="C162" s="22" t="s">
        <v>11</v>
      </c>
      <c r="D162" s="22" t="s">
        <v>10</v>
      </c>
      <c r="E162" s="401" t="s">
        <v>9</v>
      </c>
      <c r="F162" s="401"/>
      <c r="G162" s="401" t="s">
        <v>8</v>
      </c>
      <c r="H162" s="402"/>
      <c r="I162" s="21"/>
      <c r="J162" s="20" t="s">
        <v>7</v>
      </c>
      <c r="K162" s="19"/>
      <c r="L162" s="19"/>
      <c r="M162" s="18"/>
      <c r="N162" s="2"/>
      <c r="V162" s="13"/>
    </row>
    <row r="163" spans="1:22" ht="13.5" thickBot="1" x14ac:dyDescent="0.25">
      <c r="A163" s="399"/>
      <c r="B163" s="16"/>
      <c r="C163" s="16"/>
      <c r="D163" s="17"/>
      <c r="E163" s="16"/>
      <c r="F163" s="16"/>
      <c r="G163" s="670"/>
      <c r="H163" s="671"/>
      <c r="I163" s="672"/>
      <c r="J163" s="15" t="s">
        <v>7</v>
      </c>
      <c r="K163" s="15"/>
      <c r="L163" s="15"/>
      <c r="M163" s="14"/>
      <c r="N163" s="2"/>
      <c r="V163" s="13"/>
    </row>
    <row r="164" spans="1:22" ht="23.25" thickBot="1" x14ac:dyDescent="0.25">
      <c r="A164" s="399"/>
      <c r="B164" s="12" t="s">
        <v>6</v>
      </c>
      <c r="C164" s="12" t="s">
        <v>5</v>
      </c>
      <c r="D164" s="12" t="s">
        <v>4</v>
      </c>
      <c r="E164" s="406" t="s">
        <v>3</v>
      </c>
      <c r="F164" s="406"/>
      <c r="G164" s="407"/>
      <c r="H164" s="408"/>
      <c r="I164" s="409"/>
      <c r="J164" s="11" t="s">
        <v>2</v>
      </c>
      <c r="K164" s="10"/>
      <c r="L164" s="10"/>
      <c r="M164" s="9"/>
      <c r="N164" s="2"/>
      <c r="V164" s="13"/>
    </row>
    <row r="165" spans="1:22" ht="13.5" thickBot="1" x14ac:dyDescent="0.25">
      <c r="A165" s="400"/>
      <c r="B165" s="25"/>
      <c r="C165" s="25"/>
      <c r="D165" s="8"/>
      <c r="E165" s="24" t="s">
        <v>1</v>
      </c>
      <c r="F165" s="23"/>
      <c r="G165" s="673"/>
      <c r="H165" s="674"/>
      <c r="I165" s="675"/>
      <c r="J165" s="11" t="s">
        <v>0</v>
      </c>
      <c r="K165" s="10"/>
      <c r="L165" s="10"/>
      <c r="M165" s="9"/>
      <c r="N165" s="2"/>
      <c r="V165" s="13"/>
    </row>
    <row r="166" spans="1:22" ht="24" thickTop="1" thickBot="1" x14ac:dyDescent="0.25">
      <c r="A166" s="398">
        <f>A162+1</f>
        <v>38</v>
      </c>
      <c r="B166" s="22" t="s">
        <v>12</v>
      </c>
      <c r="C166" s="22" t="s">
        <v>11</v>
      </c>
      <c r="D166" s="22" t="s">
        <v>10</v>
      </c>
      <c r="E166" s="401" t="s">
        <v>9</v>
      </c>
      <c r="F166" s="401"/>
      <c r="G166" s="401" t="s">
        <v>8</v>
      </c>
      <c r="H166" s="402"/>
      <c r="I166" s="21"/>
      <c r="J166" s="20" t="s">
        <v>7</v>
      </c>
      <c r="K166" s="19"/>
      <c r="L166" s="19"/>
      <c r="M166" s="18"/>
      <c r="N166" s="2"/>
      <c r="V166" s="13"/>
    </row>
    <row r="167" spans="1:22" ht="13.5" thickBot="1" x14ac:dyDescent="0.25">
      <c r="A167" s="399"/>
      <c r="B167" s="16"/>
      <c r="C167" s="16"/>
      <c r="D167" s="17"/>
      <c r="E167" s="16"/>
      <c r="F167" s="16"/>
      <c r="G167" s="670"/>
      <c r="H167" s="671"/>
      <c r="I167" s="672"/>
      <c r="J167" s="15" t="s">
        <v>7</v>
      </c>
      <c r="K167" s="15"/>
      <c r="L167" s="15"/>
      <c r="M167" s="14"/>
      <c r="N167" s="2"/>
      <c r="V167" s="13"/>
    </row>
    <row r="168" spans="1:22" ht="23.25" thickBot="1" x14ac:dyDescent="0.25">
      <c r="A168" s="399"/>
      <c r="B168" s="12" t="s">
        <v>6</v>
      </c>
      <c r="C168" s="12" t="s">
        <v>5</v>
      </c>
      <c r="D168" s="12" t="s">
        <v>4</v>
      </c>
      <c r="E168" s="406" t="s">
        <v>3</v>
      </c>
      <c r="F168" s="406"/>
      <c r="G168" s="407"/>
      <c r="H168" s="408"/>
      <c r="I168" s="409"/>
      <c r="J168" s="11" t="s">
        <v>2</v>
      </c>
      <c r="K168" s="10"/>
      <c r="L168" s="10"/>
      <c r="M168" s="9"/>
      <c r="N168" s="2"/>
      <c r="V168" s="13"/>
    </row>
    <row r="169" spans="1:22" ht="13.5" thickBot="1" x14ac:dyDescent="0.25">
      <c r="A169" s="400"/>
      <c r="B169" s="25"/>
      <c r="C169" s="25"/>
      <c r="D169" s="8"/>
      <c r="E169" s="24" t="s">
        <v>1</v>
      </c>
      <c r="F169" s="23"/>
      <c r="G169" s="673"/>
      <c r="H169" s="674"/>
      <c r="I169" s="675"/>
      <c r="J169" s="11" t="s">
        <v>0</v>
      </c>
      <c r="K169" s="10"/>
      <c r="L169" s="10"/>
      <c r="M169" s="9"/>
      <c r="N169" s="2"/>
      <c r="V169" s="13"/>
    </row>
    <row r="170" spans="1:22" ht="24" thickTop="1" thickBot="1" x14ac:dyDescent="0.25">
      <c r="A170" s="398">
        <f>A166+1</f>
        <v>39</v>
      </c>
      <c r="B170" s="22" t="s">
        <v>12</v>
      </c>
      <c r="C170" s="22" t="s">
        <v>11</v>
      </c>
      <c r="D170" s="22" t="s">
        <v>10</v>
      </c>
      <c r="E170" s="401" t="s">
        <v>9</v>
      </c>
      <c r="F170" s="401"/>
      <c r="G170" s="401" t="s">
        <v>8</v>
      </c>
      <c r="H170" s="402"/>
      <c r="I170" s="21"/>
      <c r="J170" s="20" t="s">
        <v>7</v>
      </c>
      <c r="K170" s="19"/>
      <c r="L170" s="19"/>
      <c r="M170" s="18"/>
      <c r="N170" s="2"/>
      <c r="V170" s="13"/>
    </row>
    <row r="171" spans="1:22" ht="13.5" thickBot="1" x14ac:dyDescent="0.25">
      <c r="A171" s="399"/>
      <c r="B171" s="16"/>
      <c r="C171" s="16"/>
      <c r="D171" s="17"/>
      <c r="E171" s="16"/>
      <c r="F171" s="16"/>
      <c r="G171" s="670"/>
      <c r="H171" s="671"/>
      <c r="I171" s="672"/>
      <c r="J171" s="15" t="s">
        <v>7</v>
      </c>
      <c r="K171" s="15"/>
      <c r="L171" s="15"/>
      <c r="M171" s="14"/>
      <c r="N171" s="2"/>
      <c r="V171" s="13"/>
    </row>
    <row r="172" spans="1:22" ht="23.25" thickBot="1" x14ac:dyDescent="0.25">
      <c r="A172" s="399"/>
      <c r="B172" s="12" t="s">
        <v>6</v>
      </c>
      <c r="C172" s="12" t="s">
        <v>5</v>
      </c>
      <c r="D172" s="12" t="s">
        <v>4</v>
      </c>
      <c r="E172" s="406" t="s">
        <v>3</v>
      </c>
      <c r="F172" s="406"/>
      <c r="G172" s="407"/>
      <c r="H172" s="408"/>
      <c r="I172" s="409"/>
      <c r="J172" s="11" t="s">
        <v>2</v>
      </c>
      <c r="K172" s="10"/>
      <c r="L172" s="10"/>
      <c r="M172" s="9"/>
      <c r="N172" s="2"/>
      <c r="V172" s="13"/>
    </row>
    <row r="173" spans="1:22" ht="13.5" thickBot="1" x14ac:dyDescent="0.25">
      <c r="A173" s="400"/>
      <c r="B173" s="25"/>
      <c r="C173" s="25"/>
      <c r="D173" s="8"/>
      <c r="E173" s="24" t="s">
        <v>1</v>
      </c>
      <c r="F173" s="23"/>
      <c r="G173" s="673"/>
      <c r="H173" s="674"/>
      <c r="I173" s="675"/>
      <c r="J173" s="11" t="s">
        <v>0</v>
      </c>
      <c r="K173" s="10"/>
      <c r="L173" s="10"/>
      <c r="M173" s="9"/>
      <c r="N173" s="2"/>
      <c r="V173" s="13"/>
    </row>
    <row r="174" spans="1:22" ht="24" thickTop="1" thickBot="1" x14ac:dyDescent="0.25">
      <c r="A174" s="398">
        <f>A170+1</f>
        <v>40</v>
      </c>
      <c r="B174" s="22" t="s">
        <v>12</v>
      </c>
      <c r="C174" s="22" t="s">
        <v>11</v>
      </c>
      <c r="D174" s="22" t="s">
        <v>10</v>
      </c>
      <c r="E174" s="401" t="s">
        <v>9</v>
      </c>
      <c r="F174" s="401"/>
      <c r="G174" s="401" t="s">
        <v>8</v>
      </c>
      <c r="H174" s="402"/>
      <c r="I174" s="21"/>
      <c r="J174" s="20" t="s">
        <v>7</v>
      </c>
      <c r="K174" s="19"/>
      <c r="L174" s="19"/>
      <c r="M174" s="18"/>
      <c r="N174" s="2"/>
      <c r="V174" s="13"/>
    </row>
    <row r="175" spans="1:22" ht="13.5" thickBot="1" x14ac:dyDescent="0.25">
      <c r="A175" s="399"/>
      <c r="B175" s="16"/>
      <c r="C175" s="16"/>
      <c r="D175" s="17"/>
      <c r="E175" s="16"/>
      <c r="F175" s="16"/>
      <c r="G175" s="670"/>
      <c r="H175" s="671"/>
      <c r="I175" s="672"/>
      <c r="J175" s="15" t="s">
        <v>7</v>
      </c>
      <c r="K175" s="15"/>
      <c r="L175" s="15"/>
      <c r="M175" s="14"/>
      <c r="N175" s="2"/>
      <c r="V175" s="13"/>
    </row>
    <row r="176" spans="1:22" ht="23.25" thickBot="1" x14ac:dyDescent="0.25">
      <c r="A176" s="399"/>
      <c r="B176" s="12" t="s">
        <v>6</v>
      </c>
      <c r="C176" s="12" t="s">
        <v>5</v>
      </c>
      <c r="D176" s="12" t="s">
        <v>4</v>
      </c>
      <c r="E176" s="406" t="s">
        <v>3</v>
      </c>
      <c r="F176" s="406"/>
      <c r="G176" s="407"/>
      <c r="H176" s="408"/>
      <c r="I176" s="409"/>
      <c r="J176" s="11" t="s">
        <v>2</v>
      </c>
      <c r="K176" s="10"/>
      <c r="L176" s="10"/>
      <c r="M176" s="9"/>
      <c r="N176" s="2"/>
      <c r="V176" s="13"/>
    </row>
    <row r="177" spans="1:22" ht="13.5" thickBot="1" x14ac:dyDescent="0.25">
      <c r="A177" s="400"/>
      <c r="B177" s="25"/>
      <c r="C177" s="25"/>
      <c r="D177" s="8"/>
      <c r="E177" s="24" t="s">
        <v>1</v>
      </c>
      <c r="F177" s="23"/>
      <c r="G177" s="673"/>
      <c r="H177" s="674"/>
      <c r="I177" s="675"/>
      <c r="J177" s="11" t="s">
        <v>0</v>
      </c>
      <c r="K177" s="10"/>
      <c r="L177" s="10"/>
      <c r="M177" s="9"/>
      <c r="N177" s="2"/>
      <c r="V177" s="13"/>
    </row>
    <row r="178" spans="1:22" ht="24" thickTop="1" thickBot="1" x14ac:dyDescent="0.25">
      <c r="A178" s="398">
        <f>A174+1</f>
        <v>41</v>
      </c>
      <c r="B178" s="22" t="s">
        <v>12</v>
      </c>
      <c r="C178" s="22" t="s">
        <v>11</v>
      </c>
      <c r="D178" s="22" t="s">
        <v>10</v>
      </c>
      <c r="E178" s="401" t="s">
        <v>9</v>
      </c>
      <c r="F178" s="401"/>
      <c r="G178" s="401" t="s">
        <v>8</v>
      </c>
      <c r="H178" s="402"/>
      <c r="I178" s="21"/>
      <c r="J178" s="20" t="s">
        <v>7</v>
      </c>
      <c r="K178" s="19"/>
      <c r="L178" s="19"/>
      <c r="M178" s="18"/>
      <c r="N178" s="2"/>
      <c r="V178" s="13"/>
    </row>
    <row r="179" spans="1:22" ht="13.5" thickBot="1" x14ac:dyDescent="0.25">
      <c r="A179" s="399"/>
      <c r="B179" s="16"/>
      <c r="C179" s="16"/>
      <c r="D179" s="17"/>
      <c r="E179" s="16"/>
      <c r="F179" s="16"/>
      <c r="G179" s="670"/>
      <c r="H179" s="671"/>
      <c r="I179" s="672"/>
      <c r="J179" s="15" t="s">
        <v>7</v>
      </c>
      <c r="K179" s="15"/>
      <c r="L179" s="15"/>
      <c r="M179" s="14"/>
      <c r="N179" s="2"/>
      <c r="V179" s="13">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2"/>
      <c r="V180" s="13"/>
    </row>
    <row r="181" spans="1:22" ht="13.5" thickBot="1" x14ac:dyDescent="0.25">
      <c r="A181" s="400"/>
      <c r="B181" s="25"/>
      <c r="C181" s="25"/>
      <c r="D181" s="8"/>
      <c r="E181" s="24" t="s">
        <v>1</v>
      </c>
      <c r="F181" s="23"/>
      <c r="G181" s="673"/>
      <c r="H181" s="674"/>
      <c r="I181" s="675"/>
      <c r="J181" s="11" t="s">
        <v>0</v>
      </c>
      <c r="K181" s="10"/>
      <c r="L181" s="10"/>
      <c r="M181" s="9"/>
      <c r="N181" s="2"/>
      <c r="V181" s="13"/>
    </row>
    <row r="182" spans="1:22" ht="24" thickTop="1" thickBot="1" x14ac:dyDescent="0.25">
      <c r="A182" s="398">
        <f>A178+1</f>
        <v>42</v>
      </c>
      <c r="B182" s="22" t="s">
        <v>12</v>
      </c>
      <c r="C182" s="22" t="s">
        <v>11</v>
      </c>
      <c r="D182" s="22" t="s">
        <v>10</v>
      </c>
      <c r="E182" s="401" t="s">
        <v>9</v>
      </c>
      <c r="F182" s="401"/>
      <c r="G182" s="401" t="s">
        <v>8</v>
      </c>
      <c r="H182" s="402"/>
      <c r="I182" s="21"/>
      <c r="J182" s="20" t="s">
        <v>7</v>
      </c>
      <c r="K182" s="19"/>
      <c r="L182" s="19"/>
      <c r="M182" s="18"/>
      <c r="N182" s="2"/>
      <c r="V182" s="13"/>
    </row>
    <row r="183" spans="1:22" ht="13.5" thickBot="1" x14ac:dyDescent="0.25">
      <c r="A183" s="399"/>
      <c r="B183" s="16"/>
      <c r="C183" s="16"/>
      <c r="D183" s="17"/>
      <c r="E183" s="16"/>
      <c r="F183" s="16"/>
      <c r="G183" s="670"/>
      <c r="H183" s="671"/>
      <c r="I183" s="672"/>
      <c r="J183" s="15" t="s">
        <v>7</v>
      </c>
      <c r="K183" s="15"/>
      <c r="L183" s="15"/>
      <c r="M183" s="14"/>
      <c r="N183" s="2"/>
      <c r="V183" s="13">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2"/>
      <c r="V184" s="13"/>
    </row>
    <row r="185" spans="1:22" ht="13.5" thickBot="1" x14ac:dyDescent="0.25">
      <c r="A185" s="400"/>
      <c r="B185" s="25"/>
      <c r="C185" s="25"/>
      <c r="D185" s="8"/>
      <c r="E185" s="24" t="s">
        <v>1</v>
      </c>
      <c r="F185" s="23"/>
      <c r="G185" s="673"/>
      <c r="H185" s="674"/>
      <c r="I185" s="675"/>
      <c r="J185" s="11" t="s">
        <v>0</v>
      </c>
      <c r="K185" s="10"/>
      <c r="L185" s="10"/>
      <c r="M185" s="9"/>
      <c r="N185" s="2"/>
      <c r="V185" s="13"/>
    </row>
    <row r="186" spans="1:22" ht="24" thickTop="1" thickBot="1" x14ac:dyDescent="0.25">
      <c r="A186" s="398">
        <f>A182+1</f>
        <v>43</v>
      </c>
      <c r="B186" s="22" t="s">
        <v>12</v>
      </c>
      <c r="C186" s="22" t="s">
        <v>11</v>
      </c>
      <c r="D186" s="22" t="s">
        <v>10</v>
      </c>
      <c r="E186" s="401" t="s">
        <v>9</v>
      </c>
      <c r="F186" s="401"/>
      <c r="G186" s="401" t="s">
        <v>8</v>
      </c>
      <c r="H186" s="402"/>
      <c r="I186" s="21"/>
      <c r="J186" s="20" t="s">
        <v>7</v>
      </c>
      <c r="K186" s="19"/>
      <c r="L186" s="19"/>
      <c r="M186" s="18"/>
      <c r="N186" s="2"/>
      <c r="V186" s="13"/>
    </row>
    <row r="187" spans="1:22" ht="13.5" thickBot="1" x14ac:dyDescent="0.25">
      <c r="A187" s="399"/>
      <c r="B187" s="16"/>
      <c r="C187" s="16"/>
      <c r="D187" s="17"/>
      <c r="E187" s="16"/>
      <c r="F187" s="16"/>
      <c r="G187" s="670"/>
      <c r="H187" s="671"/>
      <c r="I187" s="672"/>
      <c r="J187" s="15" t="s">
        <v>7</v>
      </c>
      <c r="K187" s="15"/>
      <c r="L187" s="15"/>
      <c r="M187" s="14"/>
      <c r="N187" s="2"/>
      <c r="V187" s="13">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2"/>
      <c r="V188" s="13"/>
    </row>
    <row r="189" spans="1:22" ht="13.5" thickBot="1" x14ac:dyDescent="0.25">
      <c r="A189" s="400"/>
      <c r="B189" s="25"/>
      <c r="C189" s="25"/>
      <c r="D189" s="8"/>
      <c r="E189" s="24" t="s">
        <v>1</v>
      </c>
      <c r="F189" s="23"/>
      <c r="G189" s="673"/>
      <c r="H189" s="674"/>
      <c r="I189" s="675"/>
      <c r="J189" s="11" t="s">
        <v>0</v>
      </c>
      <c r="K189" s="10"/>
      <c r="L189" s="10"/>
      <c r="M189" s="9"/>
      <c r="N189" s="2"/>
      <c r="V189" s="13"/>
    </row>
    <row r="190" spans="1:22" ht="24" thickTop="1" thickBot="1" x14ac:dyDescent="0.25">
      <c r="A190" s="398">
        <f>A186+1</f>
        <v>44</v>
      </c>
      <c r="B190" s="22" t="s">
        <v>12</v>
      </c>
      <c r="C190" s="22" t="s">
        <v>11</v>
      </c>
      <c r="D190" s="22" t="s">
        <v>10</v>
      </c>
      <c r="E190" s="401" t="s">
        <v>9</v>
      </c>
      <c r="F190" s="401"/>
      <c r="G190" s="401" t="s">
        <v>8</v>
      </c>
      <c r="H190" s="402"/>
      <c r="I190" s="21"/>
      <c r="J190" s="20" t="s">
        <v>7</v>
      </c>
      <c r="K190" s="19"/>
      <c r="L190" s="19"/>
      <c r="M190" s="18"/>
      <c r="N190" s="2"/>
      <c r="V190" s="13"/>
    </row>
    <row r="191" spans="1:22" ht="13.5" thickBot="1" x14ac:dyDescent="0.25">
      <c r="A191" s="399"/>
      <c r="B191" s="16"/>
      <c r="C191" s="16"/>
      <c r="D191" s="17"/>
      <c r="E191" s="16"/>
      <c r="F191" s="16"/>
      <c r="G191" s="670"/>
      <c r="H191" s="671"/>
      <c r="I191" s="672"/>
      <c r="J191" s="15" t="s">
        <v>7</v>
      </c>
      <c r="K191" s="15"/>
      <c r="L191" s="15"/>
      <c r="M191" s="14"/>
      <c r="N191" s="2"/>
      <c r="V191" s="13">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2"/>
      <c r="V192" s="13"/>
    </row>
    <row r="193" spans="1:22" ht="13.5" thickBot="1" x14ac:dyDescent="0.25">
      <c r="A193" s="400"/>
      <c r="B193" s="25"/>
      <c r="C193" s="25"/>
      <c r="D193" s="8"/>
      <c r="E193" s="24" t="s">
        <v>1</v>
      </c>
      <c r="F193" s="23"/>
      <c r="G193" s="673"/>
      <c r="H193" s="674"/>
      <c r="I193" s="675"/>
      <c r="J193" s="11" t="s">
        <v>0</v>
      </c>
      <c r="K193" s="10"/>
      <c r="L193" s="10"/>
      <c r="M193" s="9"/>
      <c r="N193" s="2"/>
      <c r="V193" s="13"/>
    </row>
    <row r="194" spans="1:22" ht="24" thickTop="1" thickBot="1" x14ac:dyDescent="0.25">
      <c r="A194" s="398">
        <f>A190+1</f>
        <v>45</v>
      </c>
      <c r="B194" s="22" t="s">
        <v>12</v>
      </c>
      <c r="C194" s="22" t="s">
        <v>11</v>
      </c>
      <c r="D194" s="22" t="s">
        <v>10</v>
      </c>
      <c r="E194" s="401" t="s">
        <v>9</v>
      </c>
      <c r="F194" s="401"/>
      <c r="G194" s="401" t="s">
        <v>8</v>
      </c>
      <c r="H194" s="402"/>
      <c r="I194" s="21"/>
      <c r="J194" s="20" t="s">
        <v>7</v>
      </c>
      <c r="K194" s="19"/>
      <c r="L194" s="19"/>
      <c r="M194" s="18"/>
      <c r="N194" s="2"/>
      <c r="V194" s="13"/>
    </row>
    <row r="195" spans="1:22" ht="13.5" thickBot="1" x14ac:dyDescent="0.25">
      <c r="A195" s="399"/>
      <c r="B195" s="16"/>
      <c r="C195" s="16"/>
      <c r="D195" s="17"/>
      <c r="E195" s="16"/>
      <c r="F195" s="16"/>
      <c r="G195" s="670"/>
      <c r="H195" s="671"/>
      <c r="I195" s="672"/>
      <c r="J195" s="15" t="s">
        <v>7</v>
      </c>
      <c r="K195" s="15"/>
      <c r="L195" s="15"/>
      <c r="M195" s="14"/>
      <c r="N195" s="2"/>
      <c r="V195" s="13">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2"/>
      <c r="V196" s="13"/>
    </row>
    <row r="197" spans="1:22" ht="13.5" thickBot="1" x14ac:dyDescent="0.25">
      <c r="A197" s="400"/>
      <c r="B197" s="25"/>
      <c r="C197" s="25"/>
      <c r="D197" s="8"/>
      <c r="E197" s="24" t="s">
        <v>1</v>
      </c>
      <c r="F197" s="23"/>
      <c r="G197" s="673"/>
      <c r="H197" s="674"/>
      <c r="I197" s="675"/>
      <c r="J197" s="11" t="s">
        <v>0</v>
      </c>
      <c r="K197" s="10"/>
      <c r="L197" s="10"/>
      <c r="M197" s="9"/>
      <c r="N197" s="2"/>
      <c r="V197" s="13"/>
    </row>
    <row r="198" spans="1:22" ht="24" thickTop="1" thickBot="1" x14ac:dyDescent="0.25">
      <c r="A198" s="398">
        <f>A194+1</f>
        <v>46</v>
      </c>
      <c r="B198" s="22" t="s">
        <v>12</v>
      </c>
      <c r="C198" s="22" t="s">
        <v>11</v>
      </c>
      <c r="D198" s="22" t="s">
        <v>10</v>
      </c>
      <c r="E198" s="401" t="s">
        <v>9</v>
      </c>
      <c r="F198" s="401"/>
      <c r="G198" s="401" t="s">
        <v>8</v>
      </c>
      <c r="H198" s="402"/>
      <c r="I198" s="21"/>
      <c r="J198" s="20" t="s">
        <v>7</v>
      </c>
      <c r="K198" s="19"/>
      <c r="L198" s="19"/>
      <c r="M198" s="18"/>
      <c r="N198" s="2"/>
      <c r="V198" s="13"/>
    </row>
    <row r="199" spans="1:22" ht="13.5" thickBot="1" x14ac:dyDescent="0.25">
      <c r="A199" s="399"/>
      <c r="B199" s="16"/>
      <c r="C199" s="16"/>
      <c r="D199" s="17"/>
      <c r="E199" s="16"/>
      <c r="F199" s="16"/>
      <c r="G199" s="670"/>
      <c r="H199" s="671"/>
      <c r="I199" s="672"/>
      <c r="J199" s="15" t="s">
        <v>7</v>
      </c>
      <c r="K199" s="15"/>
      <c r="L199" s="15"/>
      <c r="M199" s="14"/>
      <c r="N199" s="2"/>
      <c r="V199" s="13">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2"/>
      <c r="V200" s="13"/>
    </row>
    <row r="201" spans="1:22" ht="13.5" thickBot="1" x14ac:dyDescent="0.25">
      <c r="A201" s="400"/>
      <c r="B201" s="25"/>
      <c r="C201" s="25"/>
      <c r="D201" s="8"/>
      <c r="E201" s="24" t="s">
        <v>1</v>
      </c>
      <c r="F201" s="23"/>
      <c r="G201" s="673"/>
      <c r="H201" s="674"/>
      <c r="I201" s="675"/>
      <c r="J201" s="11" t="s">
        <v>0</v>
      </c>
      <c r="K201" s="10"/>
      <c r="L201" s="10"/>
      <c r="M201" s="9"/>
      <c r="N201" s="2"/>
      <c r="V201" s="13"/>
    </row>
    <row r="202" spans="1:22" ht="24" thickTop="1" thickBot="1" x14ac:dyDescent="0.25">
      <c r="A202" s="398">
        <f>A198+1</f>
        <v>47</v>
      </c>
      <c r="B202" s="22" t="s">
        <v>12</v>
      </c>
      <c r="C202" s="22" t="s">
        <v>11</v>
      </c>
      <c r="D202" s="22" t="s">
        <v>10</v>
      </c>
      <c r="E202" s="401" t="s">
        <v>9</v>
      </c>
      <c r="F202" s="401"/>
      <c r="G202" s="401" t="s">
        <v>8</v>
      </c>
      <c r="H202" s="402"/>
      <c r="I202" s="21"/>
      <c r="J202" s="20" t="s">
        <v>7</v>
      </c>
      <c r="K202" s="19"/>
      <c r="L202" s="19"/>
      <c r="M202" s="18"/>
      <c r="N202" s="2"/>
      <c r="V202" s="13"/>
    </row>
    <row r="203" spans="1:22" ht="13.5" thickBot="1" x14ac:dyDescent="0.25">
      <c r="A203" s="399"/>
      <c r="B203" s="16"/>
      <c r="C203" s="16"/>
      <c r="D203" s="17"/>
      <c r="E203" s="16"/>
      <c r="F203" s="16"/>
      <c r="G203" s="670"/>
      <c r="H203" s="671"/>
      <c r="I203" s="672"/>
      <c r="J203" s="15" t="s">
        <v>7</v>
      </c>
      <c r="K203" s="15"/>
      <c r="L203" s="15"/>
      <c r="M203" s="14"/>
      <c r="N203" s="2"/>
      <c r="V203" s="13">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2"/>
      <c r="V204" s="13"/>
    </row>
    <row r="205" spans="1:22" ht="13.5" thickBot="1" x14ac:dyDescent="0.25">
      <c r="A205" s="400"/>
      <c r="B205" s="25"/>
      <c r="C205" s="25"/>
      <c r="D205" s="8"/>
      <c r="E205" s="24" t="s">
        <v>1</v>
      </c>
      <c r="F205" s="23"/>
      <c r="G205" s="673"/>
      <c r="H205" s="674"/>
      <c r="I205" s="675"/>
      <c r="J205" s="11" t="s">
        <v>0</v>
      </c>
      <c r="K205" s="10"/>
      <c r="L205" s="10"/>
      <c r="M205" s="9"/>
      <c r="N205" s="2"/>
      <c r="V205" s="13"/>
    </row>
    <row r="206" spans="1:22" ht="24" thickTop="1" thickBot="1" x14ac:dyDescent="0.25">
      <c r="A206" s="398">
        <f>A202+1</f>
        <v>48</v>
      </c>
      <c r="B206" s="22" t="s">
        <v>12</v>
      </c>
      <c r="C206" s="22" t="s">
        <v>11</v>
      </c>
      <c r="D206" s="22" t="s">
        <v>10</v>
      </c>
      <c r="E206" s="401" t="s">
        <v>9</v>
      </c>
      <c r="F206" s="401"/>
      <c r="G206" s="401" t="s">
        <v>8</v>
      </c>
      <c r="H206" s="402"/>
      <c r="I206" s="21"/>
      <c r="J206" s="20" t="s">
        <v>7</v>
      </c>
      <c r="K206" s="19"/>
      <c r="L206" s="19"/>
      <c r="M206" s="18"/>
      <c r="N206" s="2"/>
      <c r="V206" s="13"/>
    </row>
    <row r="207" spans="1:22" ht="13.5" thickBot="1" x14ac:dyDescent="0.25">
      <c r="A207" s="399"/>
      <c r="B207" s="16"/>
      <c r="C207" s="16"/>
      <c r="D207" s="17"/>
      <c r="E207" s="16"/>
      <c r="F207" s="16"/>
      <c r="G207" s="670"/>
      <c r="H207" s="671"/>
      <c r="I207" s="672"/>
      <c r="J207" s="15" t="s">
        <v>7</v>
      </c>
      <c r="K207" s="15"/>
      <c r="L207" s="15"/>
      <c r="M207" s="14"/>
      <c r="N207" s="2"/>
      <c r="V207" s="13">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2"/>
      <c r="V208" s="13"/>
    </row>
    <row r="209" spans="1:22" ht="13.5" thickBot="1" x14ac:dyDescent="0.25">
      <c r="A209" s="400"/>
      <c r="B209" s="25"/>
      <c r="C209" s="25"/>
      <c r="D209" s="8"/>
      <c r="E209" s="24" t="s">
        <v>1</v>
      </c>
      <c r="F209" s="23"/>
      <c r="G209" s="673"/>
      <c r="H209" s="674"/>
      <c r="I209" s="675"/>
      <c r="J209" s="11" t="s">
        <v>0</v>
      </c>
      <c r="K209" s="10"/>
      <c r="L209" s="10"/>
      <c r="M209" s="9"/>
      <c r="N209" s="2"/>
      <c r="V209" s="13"/>
    </row>
    <row r="210" spans="1:22" ht="24" thickTop="1" thickBot="1" x14ac:dyDescent="0.25">
      <c r="A210" s="398">
        <f>A206+1</f>
        <v>49</v>
      </c>
      <c r="B210" s="22" t="s">
        <v>12</v>
      </c>
      <c r="C210" s="22" t="s">
        <v>11</v>
      </c>
      <c r="D210" s="22" t="s">
        <v>10</v>
      </c>
      <c r="E210" s="401" t="s">
        <v>9</v>
      </c>
      <c r="F210" s="401"/>
      <c r="G210" s="401" t="s">
        <v>8</v>
      </c>
      <c r="H210" s="402"/>
      <c r="I210" s="21"/>
      <c r="J210" s="20" t="s">
        <v>7</v>
      </c>
      <c r="K210" s="19"/>
      <c r="L210" s="19"/>
      <c r="M210" s="18"/>
      <c r="N210" s="2"/>
      <c r="V210" s="13"/>
    </row>
    <row r="211" spans="1:22" ht="13.5" thickBot="1" x14ac:dyDescent="0.25">
      <c r="A211" s="399"/>
      <c r="B211" s="16"/>
      <c r="C211" s="16"/>
      <c r="D211" s="17"/>
      <c r="E211" s="16"/>
      <c r="F211" s="16"/>
      <c r="G211" s="670"/>
      <c r="H211" s="671"/>
      <c r="I211" s="672"/>
      <c r="J211" s="15" t="s">
        <v>7</v>
      </c>
      <c r="K211" s="15"/>
      <c r="L211" s="15"/>
      <c r="M211" s="14"/>
      <c r="N211" s="2"/>
      <c r="V211" s="13">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2"/>
      <c r="V212" s="13"/>
    </row>
    <row r="213" spans="1:22" ht="13.5" thickBot="1" x14ac:dyDescent="0.25">
      <c r="A213" s="400"/>
      <c r="B213" s="25"/>
      <c r="C213" s="25"/>
      <c r="D213" s="8"/>
      <c r="E213" s="24" t="s">
        <v>1</v>
      </c>
      <c r="F213" s="23"/>
      <c r="G213" s="673"/>
      <c r="H213" s="674"/>
      <c r="I213" s="675"/>
      <c r="J213" s="11" t="s">
        <v>0</v>
      </c>
      <c r="K213" s="10"/>
      <c r="L213" s="10"/>
      <c r="M213" s="9"/>
      <c r="N213" s="2"/>
      <c r="V213" s="13"/>
    </row>
    <row r="214" spans="1:22" ht="24" thickTop="1" thickBot="1" x14ac:dyDescent="0.25">
      <c r="A214" s="398">
        <f>A210+1</f>
        <v>50</v>
      </c>
      <c r="B214" s="22" t="s">
        <v>12</v>
      </c>
      <c r="C214" s="22" t="s">
        <v>11</v>
      </c>
      <c r="D214" s="22" t="s">
        <v>10</v>
      </c>
      <c r="E214" s="401" t="s">
        <v>9</v>
      </c>
      <c r="F214" s="401"/>
      <c r="G214" s="401" t="s">
        <v>8</v>
      </c>
      <c r="H214" s="402"/>
      <c r="I214" s="21"/>
      <c r="J214" s="20" t="s">
        <v>7</v>
      </c>
      <c r="K214" s="19"/>
      <c r="L214" s="19"/>
      <c r="M214" s="18"/>
      <c r="N214" s="2"/>
      <c r="V214" s="13"/>
    </row>
    <row r="215" spans="1:22" ht="13.5" thickBot="1" x14ac:dyDescent="0.25">
      <c r="A215" s="399"/>
      <c r="B215" s="16"/>
      <c r="C215" s="16"/>
      <c r="D215" s="17"/>
      <c r="E215" s="16"/>
      <c r="F215" s="16"/>
      <c r="G215" s="670"/>
      <c r="H215" s="671"/>
      <c r="I215" s="672"/>
      <c r="J215" s="15" t="s">
        <v>7</v>
      </c>
      <c r="K215" s="15"/>
      <c r="L215" s="15"/>
      <c r="M215" s="14"/>
      <c r="N215" s="2"/>
      <c r="V215" s="13">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2"/>
      <c r="V216" s="13"/>
    </row>
    <row r="217" spans="1:22" ht="13.5" thickBot="1" x14ac:dyDescent="0.25">
      <c r="A217" s="400"/>
      <c r="B217" s="25"/>
      <c r="C217" s="25"/>
      <c r="D217" s="8"/>
      <c r="E217" s="24" t="s">
        <v>1</v>
      </c>
      <c r="F217" s="23"/>
      <c r="G217" s="673"/>
      <c r="H217" s="674"/>
      <c r="I217" s="675"/>
      <c r="J217" s="11" t="s">
        <v>0</v>
      </c>
      <c r="K217" s="10"/>
      <c r="L217" s="10"/>
      <c r="M217" s="9"/>
      <c r="N217" s="2"/>
      <c r="V217" s="13"/>
    </row>
    <row r="218" spans="1:22" ht="24" thickTop="1" thickBot="1" x14ac:dyDescent="0.25">
      <c r="A218" s="398">
        <f>A214+1</f>
        <v>51</v>
      </c>
      <c r="B218" s="22" t="s">
        <v>12</v>
      </c>
      <c r="C218" s="22" t="s">
        <v>11</v>
      </c>
      <c r="D218" s="22" t="s">
        <v>10</v>
      </c>
      <c r="E218" s="401" t="s">
        <v>9</v>
      </c>
      <c r="F218" s="401"/>
      <c r="G218" s="401" t="s">
        <v>8</v>
      </c>
      <c r="H218" s="402"/>
      <c r="I218" s="21"/>
      <c r="J218" s="20" t="s">
        <v>7</v>
      </c>
      <c r="K218" s="19"/>
      <c r="L218" s="19"/>
      <c r="M218" s="18"/>
      <c r="N218" s="2"/>
      <c r="V218" s="13"/>
    </row>
    <row r="219" spans="1:22" ht="13.5" thickBot="1" x14ac:dyDescent="0.25">
      <c r="A219" s="399"/>
      <c r="B219" s="16"/>
      <c r="C219" s="16"/>
      <c r="D219" s="17"/>
      <c r="E219" s="16"/>
      <c r="F219" s="16"/>
      <c r="G219" s="670"/>
      <c r="H219" s="671"/>
      <c r="I219" s="672"/>
      <c r="J219" s="15" t="s">
        <v>7</v>
      </c>
      <c r="K219" s="15"/>
      <c r="L219" s="15"/>
      <c r="M219" s="14"/>
      <c r="N219" s="2"/>
      <c r="V219" s="13">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2"/>
      <c r="V220" s="13"/>
    </row>
    <row r="221" spans="1:22" ht="13.5" thickBot="1" x14ac:dyDescent="0.25">
      <c r="A221" s="400"/>
      <c r="B221" s="25"/>
      <c r="C221" s="25"/>
      <c r="D221" s="8"/>
      <c r="E221" s="24" t="s">
        <v>1</v>
      </c>
      <c r="F221" s="23"/>
      <c r="G221" s="673"/>
      <c r="H221" s="674"/>
      <c r="I221" s="675"/>
      <c r="J221" s="11" t="s">
        <v>0</v>
      </c>
      <c r="K221" s="10"/>
      <c r="L221" s="10"/>
      <c r="M221" s="9"/>
      <c r="N221" s="2"/>
      <c r="V221" s="13"/>
    </row>
    <row r="222" spans="1:22" ht="24" thickTop="1" thickBot="1" x14ac:dyDescent="0.25">
      <c r="A222" s="398">
        <f>A218+1</f>
        <v>52</v>
      </c>
      <c r="B222" s="22" t="s">
        <v>12</v>
      </c>
      <c r="C222" s="22" t="s">
        <v>11</v>
      </c>
      <c r="D222" s="22" t="s">
        <v>10</v>
      </c>
      <c r="E222" s="401" t="s">
        <v>9</v>
      </c>
      <c r="F222" s="401"/>
      <c r="G222" s="401" t="s">
        <v>8</v>
      </c>
      <c r="H222" s="402"/>
      <c r="I222" s="21"/>
      <c r="J222" s="20" t="s">
        <v>7</v>
      </c>
      <c r="K222" s="19"/>
      <c r="L222" s="19"/>
      <c r="M222" s="18"/>
      <c r="N222" s="2"/>
      <c r="V222" s="13"/>
    </row>
    <row r="223" spans="1:22" ht="13.5" thickBot="1" x14ac:dyDescent="0.25">
      <c r="A223" s="399"/>
      <c r="B223" s="16"/>
      <c r="C223" s="16"/>
      <c r="D223" s="17"/>
      <c r="E223" s="16"/>
      <c r="F223" s="16"/>
      <c r="G223" s="670"/>
      <c r="H223" s="671"/>
      <c r="I223" s="672"/>
      <c r="J223" s="15" t="s">
        <v>7</v>
      </c>
      <c r="K223" s="15"/>
      <c r="L223" s="15"/>
      <c r="M223" s="14"/>
      <c r="N223" s="2"/>
      <c r="V223" s="13">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2"/>
      <c r="V224" s="13"/>
    </row>
    <row r="225" spans="1:22" ht="13.5" thickBot="1" x14ac:dyDescent="0.25">
      <c r="A225" s="400"/>
      <c r="B225" s="25"/>
      <c r="C225" s="25"/>
      <c r="D225" s="8"/>
      <c r="E225" s="24" t="s">
        <v>1</v>
      </c>
      <c r="F225" s="23"/>
      <c r="G225" s="673"/>
      <c r="H225" s="674"/>
      <c r="I225" s="675"/>
      <c r="J225" s="11" t="s">
        <v>0</v>
      </c>
      <c r="K225" s="10"/>
      <c r="L225" s="10"/>
      <c r="M225" s="9"/>
      <c r="N225" s="2"/>
      <c r="V225" s="13"/>
    </row>
    <row r="226" spans="1:22" ht="24" thickTop="1" thickBot="1" x14ac:dyDescent="0.25">
      <c r="A226" s="398">
        <f>A222+1</f>
        <v>53</v>
      </c>
      <c r="B226" s="22" t="s">
        <v>12</v>
      </c>
      <c r="C226" s="22" t="s">
        <v>11</v>
      </c>
      <c r="D226" s="22" t="s">
        <v>10</v>
      </c>
      <c r="E226" s="401" t="s">
        <v>9</v>
      </c>
      <c r="F226" s="401"/>
      <c r="G226" s="401" t="s">
        <v>8</v>
      </c>
      <c r="H226" s="402"/>
      <c r="I226" s="21"/>
      <c r="J226" s="20" t="s">
        <v>7</v>
      </c>
      <c r="K226" s="19"/>
      <c r="L226" s="19"/>
      <c r="M226" s="18"/>
      <c r="N226" s="2"/>
      <c r="V226" s="13"/>
    </row>
    <row r="227" spans="1:22" ht="13.5" thickBot="1" x14ac:dyDescent="0.25">
      <c r="A227" s="399"/>
      <c r="B227" s="16"/>
      <c r="C227" s="16"/>
      <c r="D227" s="17"/>
      <c r="E227" s="16"/>
      <c r="F227" s="16"/>
      <c r="G227" s="670"/>
      <c r="H227" s="671"/>
      <c r="I227" s="672"/>
      <c r="J227" s="15" t="s">
        <v>7</v>
      </c>
      <c r="K227" s="15"/>
      <c r="L227" s="15"/>
      <c r="M227" s="14"/>
      <c r="N227" s="2"/>
      <c r="V227" s="13">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2"/>
      <c r="V228" s="13"/>
    </row>
    <row r="229" spans="1:22" ht="13.5" thickBot="1" x14ac:dyDescent="0.25">
      <c r="A229" s="400"/>
      <c r="B229" s="25"/>
      <c r="C229" s="25"/>
      <c r="D229" s="8"/>
      <c r="E229" s="24" t="s">
        <v>1</v>
      </c>
      <c r="F229" s="23"/>
      <c r="G229" s="673"/>
      <c r="H229" s="674"/>
      <c r="I229" s="675"/>
      <c r="J229" s="11" t="s">
        <v>0</v>
      </c>
      <c r="K229" s="10"/>
      <c r="L229" s="10"/>
      <c r="M229" s="9"/>
      <c r="N229" s="2"/>
      <c r="V229" s="13"/>
    </row>
    <row r="230" spans="1:22" ht="24" thickTop="1" thickBot="1" x14ac:dyDescent="0.25">
      <c r="A230" s="398">
        <f>A226+1</f>
        <v>54</v>
      </c>
      <c r="B230" s="22" t="s">
        <v>12</v>
      </c>
      <c r="C230" s="22" t="s">
        <v>11</v>
      </c>
      <c r="D230" s="22" t="s">
        <v>10</v>
      </c>
      <c r="E230" s="401" t="s">
        <v>9</v>
      </c>
      <c r="F230" s="401"/>
      <c r="G230" s="401" t="s">
        <v>8</v>
      </c>
      <c r="H230" s="402"/>
      <c r="I230" s="21"/>
      <c r="J230" s="20" t="s">
        <v>7</v>
      </c>
      <c r="K230" s="19"/>
      <c r="L230" s="19"/>
      <c r="M230" s="18"/>
      <c r="N230" s="2"/>
      <c r="V230" s="13"/>
    </row>
    <row r="231" spans="1:22" ht="13.5" thickBot="1" x14ac:dyDescent="0.25">
      <c r="A231" s="399"/>
      <c r="B231" s="16"/>
      <c r="C231" s="16"/>
      <c r="D231" s="17"/>
      <c r="E231" s="16"/>
      <c r="F231" s="16"/>
      <c r="G231" s="670"/>
      <c r="H231" s="671"/>
      <c r="I231" s="672"/>
      <c r="J231" s="15" t="s">
        <v>7</v>
      </c>
      <c r="K231" s="15"/>
      <c r="L231" s="15"/>
      <c r="M231" s="14"/>
      <c r="N231" s="2"/>
      <c r="V231" s="13">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2"/>
      <c r="V232" s="13"/>
    </row>
    <row r="233" spans="1:22" ht="13.5" thickBot="1" x14ac:dyDescent="0.25">
      <c r="A233" s="400"/>
      <c r="B233" s="25"/>
      <c r="C233" s="25"/>
      <c r="D233" s="8"/>
      <c r="E233" s="24" t="s">
        <v>1</v>
      </c>
      <c r="F233" s="23"/>
      <c r="G233" s="673"/>
      <c r="H233" s="674"/>
      <c r="I233" s="675"/>
      <c r="J233" s="11" t="s">
        <v>0</v>
      </c>
      <c r="K233" s="10"/>
      <c r="L233" s="10"/>
      <c r="M233" s="9"/>
      <c r="N233" s="2"/>
      <c r="V233" s="13"/>
    </row>
    <row r="234" spans="1:22" ht="24" thickTop="1" thickBot="1" x14ac:dyDescent="0.25">
      <c r="A234" s="398">
        <f>A230+1</f>
        <v>55</v>
      </c>
      <c r="B234" s="22" t="s">
        <v>12</v>
      </c>
      <c r="C234" s="22" t="s">
        <v>11</v>
      </c>
      <c r="D234" s="22" t="s">
        <v>10</v>
      </c>
      <c r="E234" s="401" t="s">
        <v>9</v>
      </c>
      <c r="F234" s="401"/>
      <c r="G234" s="401" t="s">
        <v>8</v>
      </c>
      <c r="H234" s="402"/>
      <c r="I234" s="21"/>
      <c r="J234" s="20" t="s">
        <v>7</v>
      </c>
      <c r="K234" s="19"/>
      <c r="L234" s="19"/>
      <c r="M234" s="18"/>
      <c r="N234" s="2"/>
      <c r="V234" s="13"/>
    </row>
    <row r="235" spans="1:22" ht="13.5" thickBot="1" x14ac:dyDescent="0.25">
      <c r="A235" s="399"/>
      <c r="B235" s="16"/>
      <c r="C235" s="16"/>
      <c r="D235" s="17"/>
      <c r="E235" s="16"/>
      <c r="F235" s="16"/>
      <c r="G235" s="670"/>
      <c r="H235" s="671"/>
      <c r="I235" s="672"/>
      <c r="J235" s="15" t="s">
        <v>7</v>
      </c>
      <c r="K235" s="15"/>
      <c r="L235" s="15"/>
      <c r="M235" s="14"/>
      <c r="N235" s="2"/>
      <c r="V235" s="13">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2"/>
      <c r="V236" s="13"/>
    </row>
    <row r="237" spans="1:22" ht="13.5" thickBot="1" x14ac:dyDescent="0.25">
      <c r="A237" s="400"/>
      <c r="B237" s="25"/>
      <c r="C237" s="25"/>
      <c r="D237" s="8"/>
      <c r="E237" s="24" t="s">
        <v>1</v>
      </c>
      <c r="F237" s="23"/>
      <c r="G237" s="673"/>
      <c r="H237" s="674"/>
      <c r="I237" s="675"/>
      <c r="J237" s="11" t="s">
        <v>0</v>
      </c>
      <c r="K237" s="10"/>
      <c r="L237" s="10"/>
      <c r="M237" s="9"/>
      <c r="N237" s="2"/>
      <c r="V237" s="13"/>
    </row>
    <row r="238" spans="1:22" ht="24" thickTop="1" thickBot="1" x14ac:dyDescent="0.25">
      <c r="A238" s="398">
        <f>A234+1</f>
        <v>56</v>
      </c>
      <c r="B238" s="22" t="s">
        <v>12</v>
      </c>
      <c r="C238" s="22" t="s">
        <v>11</v>
      </c>
      <c r="D238" s="22" t="s">
        <v>10</v>
      </c>
      <c r="E238" s="401" t="s">
        <v>9</v>
      </c>
      <c r="F238" s="401"/>
      <c r="G238" s="401" t="s">
        <v>8</v>
      </c>
      <c r="H238" s="402"/>
      <c r="I238" s="21"/>
      <c r="J238" s="20" t="s">
        <v>7</v>
      </c>
      <c r="K238" s="19"/>
      <c r="L238" s="19"/>
      <c r="M238" s="18"/>
      <c r="N238" s="2"/>
      <c r="V238" s="13"/>
    </row>
    <row r="239" spans="1:22" ht="13.5" thickBot="1" x14ac:dyDescent="0.25">
      <c r="A239" s="399"/>
      <c r="B239" s="16"/>
      <c r="C239" s="16"/>
      <c r="D239" s="17"/>
      <c r="E239" s="16"/>
      <c r="F239" s="16"/>
      <c r="G239" s="670"/>
      <c r="H239" s="671"/>
      <c r="I239" s="672"/>
      <c r="J239" s="15" t="s">
        <v>7</v>
      </c>
      <c r="K239" s="15"/>
      <c r="L239" s="15"/>
      <c r="M239" s="14"/>
      <c r="N239" s="2"/>
      <c r="V239" s="13">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2"/>
      <c r="V240" s="13"/>
    </row>
    <row r="241" spans="1:22" ht="13.5" thickBot="1" x14ac:dyDescent="0.25">
      <c r="A241" s="400"/>
      <c r="B241" s="25"/>
      <c r="C241" s="25"/>
      <c r="D241" s="8"/>
      <c r="E241" s="24" t="s">
        <v>1</v>
      </c>
      <c r="F241" s="23"/>
      <c r="G241" s="673"/>
      <c r="H241" s="674"/>
      <c r="I241" s="675"/>
      <c r="J241" s="11" t="s">
        <v>0</v>
      </c>
      <c r="K241" s="10"/>
      <c r="L241" s="10"/>
      <c r="M241" s="9"/>
      <c r="N241" s="2"/>
      <c r="V241" s="13"/>
    </row>
    <row r="242" spans="1:22" ht="24" thickTop="1" thickBot="1" x14ac:dyDescent="0.25">
      <c r="A242" s="398">
        <f>A238+1</f>
        <v>57</v>
      </c>
      <c r="B242" s="22" t="s">
        <v>12</v>
      </c>
      <c r="C242" s="22" t="s">
        <v>11</v>
      </c>
      <c r="D242" s="22" t="s">
        <v>10</v>
      </c>
      <c r="E242" s="401" t="s">
        <v>9</v>
      </c>
      <c r="F242" s="401"/>
      <c r="G242" s="401" t="s">
        <v>8</v>
      </c>
      <c r="H242" s="402"/>
      <c r="I242" s="21"/>
      <c r="J242" s="20" t="s">
        <v>7</v>
      </c>
      <c r="K242" s="19"/>
      <c r="L242" s="19"/>
      <c r="M242" s="18"/>
      <c r="N242" s="2"/>
      <c r="V242" s="13"/>
    </row>
    <row r="243" spans="1:22" ht="13.5" thickBot="1" x14ac:dyDescent="0.25">
      <c r="A243" s="399"/>
      <c r="B243" s="16"/>
      <c r="C243" s="16"/>
      <c r="D243" s="17"/>
      <c r="E243" s="16"/>
      <c r="F243" s="16"/>
      <c r="G243" s="670"/>
      <c r="H243" s="671"/>
      <c r="I243" s="672"/>
      <c r="J243" s="15" t="s">
        <v>7</v>
      </c>
      <c r="K243" s="15"/>
      <c r="L243" s="15"/>
      <c r="M243" s="14"/>
      <c r="N243" s="2"/>
      <c r="V243" s="13">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2"/>
      <c r="V244" s="13"/>
    </row>
    <row r="245" spans="1:22" ht="13.5" thickBot="1" x14ac:dyDescent="0.25">
      <c r="A245" s="400"/>
      <c r="B245" s="25"/>
      <c r="C245" s="25"/>
      <c r="D245" s="8"/>
      <c r="E245" s="24" t="s">
        <v>1</v>
      </c>
      <c r="F245" s="23"/>
      <c r="G245" s="673"/>
      <c r="H245" s="674"/>
      <c r="I245" s="675"/>
      <c r="J245" s="11" t="s">
        <v>0</v>
      </c>
      <c r="K245" s="10"/>
      <c r="L245" s="10"/>
      <c r="M245" s="9"/>
      <c r="N245" s="2"/>
      <c r="V245" s="13"/>
    </row>
    <row r="246" spans="1:22" ht="24" thickTop="1" thickBot="1" x14ac:dyDescent="0.25">
      <c r="A246" s="398">
        <f>A242+1</f>
        <v>58</v>
      </c>
      <c r="B246" s="22" t="s">
        <v>12</v>
      </c>
      <c r="C246" s="22" t="s">
        <v>11</v>
      </c>
      <c r="D246" s="22" t="s">
        <v>10</v>
      </c>
      <c r="E246" s="401" t="s">
        <v>9</v>
      </c>
      <c r="F246" s="401"/>
      <c r="G246" s="401" t="s">
        <v>8</v>
      </c>
      <c r="H246" s="402"/>
      <c r="I246" s="21"/>
      <c r="J246" s="20" t="s">
        <v>7</v>
      </c>
      <c r="K246" s="19"/>
      <c r="L246" s="19"/>
      <c r="M246" s="18"/>
      <c r="N246" s="2"/>
      <c r="V246" s="13"/>
    </row>
    <row r="247" spans="1:22" ht="13.5" thickBot="1" x14ac:dyDescent="0.25">
      <c r="A247" s="399"/>
      <c r="B247" s="16"/>
      <c r="C247" s="16"/>
      <c r="D247" s="17"/>
      <c r="E247" s="16"/>
      <c r="F247" s="16"/>
      <c r="G247" s="670"/>
      <c r="H247" s="671"/>
      <c r="I247" s="672"/>
      <c r="J247" s="15" t="s">
        <v>7</v>
      </c>
      <c r="K247" s="15"/>
      <c r="L247" s="15"/>
      <c r="M247" s="14"/>
      <c r="N247" s="2"/>
      <c r="V247" s="13">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2"/>
      <c r="V248" s="13"/>
    </row>
    <row r="249" spans="1:22" ht="13.5" thickBot="1" x14ac:dyDescent="0.25">
      <c r="A249" s="400"/>
      <c r="B249" s="25"/>
      <c r="C249" s="25"/>
      <c r="D249" s="8"/>
      <c r="E249" s="24" t="s">
        <v>1</v>
      </c>
      <c r="F249" s="23"/>
      <c r="G249" s="673"/>
      <c r="H249" s="674"/>
      <c r="I249" s="675"/>
      <c r="J249" s="11" t="s">
        <v>0</v>
      </c>
      <c r="K249" s="10"/>
      <c r="L249" s="10"/>
      <c r="M249" s="9"/>
      <c r="N249" s="2"/>
      <c r="V249" s="13"/>
    </row>
    <row r="250" spans="1:22" ht="24" thickTop="1" thickBot="1" x14ac:dyDescent="0.25">
      <c r="A250" s="398">
        <f>A246+1</f>
        <v>59</v>
      </c>
      <c r="B250" s="22" t="s">
        <v>12</v>
      </c>
      <c r="C250" s="22" t="s">
        <v>11</v>
      </c>
      <c r="D250" s="22" t="s">
        <v>10</v>
      </c>
      <c r="E250" s="401" t="s">
        <v>9</v>
      </c>
      <c r="F250" s="401"/>
      <c r="G250" s="401" t="s">
        <v>8</v>
      </c>
      <c r="H250" s="402"/>
      <c r="I250" s="21"/>
      <c r="J250" s="20" t="s">
        <v>7</v>
      </c>
      <c r="K250" s="19"/>
      <c r="L250" s="19"/>
      <c r="M250" s="18"/>
      <c r="N250" s="2"/>
      <c r="V250" s="13"/>
    </row>
    <row r="251" spans="1:22" ht="13.5" thickBot="1" x14ac:dyDescent="0.25">
      <c r="A251" s="399"/>
      <c r="B251" s="16"/>
      <c r="C251" s="16"/>
      <c r="D251" s="17"/>
      <c r="E251" s="16"/>
      <c r="F251" s="16"/>
      <c r="G251" s="670"/>
      <c r="H251" s="671"/>
      <c r="I251" s="672"/>
      <c r="J251" s="15" t="s">
        <v>7</v>
      </c>
      <c r="K251" s="15"/>
      <c r="L251" s="15"/>
      <c r="M251" s="14"/>
      <c r="N251" s="2"/>
      <c r="V251" s="13">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2"/>
      <c r="V252" s="13"/>
    </row>
    <row r="253" spans="1:22" ht="13.5" thickBot="1" x14ac:dyDescent="0.25">
      <c r="A253" s="400"/>
      <c r="B253" s="25"/>
      <c r="C253" s="25"/>
      <c r="D253" s="8"/>
      <c r="E253" s="24" t="s">
        <v>1</v>
      </c>
      <c r="F253" s="23"/>
      <c r="G253" s="673"/>
      <c r="H253" s="674"/>
      <c r="I253" s="675"/>
      <c r="J253" s="11" t="s">
        <v>0</v>
      </c>
      <c r="K253" s="10"/>
      <c r="L253" s="10"/>
      <c r="M253" s="9"/>
      <c r="N253" s="2"/>
      <c r="V253" s="13"/>
    </row>
    <row r="254" spans="1:22" ht="24" thickTop="1" thickBot="1" x14ac:dyDescent="0.25">
      <c r="A254" s="398">
        <f>A250+1</f>
        <v>60</v>
      </c>
      <c r="B254" s="22" t="s">
        <v>12</v>
      </c>
      <c r="C254" s="22" t="s">
        <v>11</v>
      </c>
      <c r="D254" s="22" t="s">
        <v>10</v>
      </c>
      <c r="E254" s="401" t="s">
        <v>9</v>
      </c>
      <c r="F254" s="401"/>
      <c r="G254" s="401" t="s">
        <v>8</v>
      </c>
      <c r="H254" s="402"/>
      <c r="I254" s="21"/>
      <c r="J254" s="20" t="s">
        <v>7</v>
      </c>
      <c r="K254" s="19"/>
      <c r="L254" s="19"/>
      <c r="M254" s="18"/>
      <c r="N254" s="2"/>
      <c r="V254" s="13"/>
    </row>
    <row r="255" spans="1:22" ht="13.5" thickBot="1" x14ac:dyDescent="0.25">
      <c r="A255" s="399"/>
      <c r="B255" s="16"/>
      <c r="C255" s="16"/>
      <c r="D255" s="17"/>
      <c r="E255" s="16"/>
      <c r="F255" s="16"/>
      <c r="G255" s="670"/>
      <c r="H255" s="671"/>
      <c r="I255" s="672"/>
      <c r="J255" s="15" t="s">
        <v>7</v>
      </c>
      <c r="K255" s="15"/>
      <c r="L255" s="15"/>
      <c r="M255" s="14"/>
      <c r="N255" s="2"/>
      <c r="V255" s="13">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2"/>
      <c r="V256" s="13"/>
    </row>
    <row r="257" spans="1:22" ht="13.5" thickBot="1" x14ac:dyDescent="0.25">
      <c r="A257" s="400"/>
      <c r="B257" s="25"/>
      <c r="C257" s="25"/>
      <c r="D257" s="8"/>
      <c r="E257" s="24" t="s">
        <v>1</v>
      </c>
      <c r="F257" s="23"/>
      <c r="G257" s="673"/>
      <c r="H257" s="674"/>
      <c r="I257" s="675"/>
      <c r="J257" s="11" t="s">
        <v>0</v>
      </c>
      <c r="K257" s="10"/>
      <c r="L257" s="10"/>
      <c r="M257" s="9"/>
      <c r="N257" s="2"/>
      <c r="V257" s="13"/>
    </row>
    <row r="258" spans="1:22" ht="24" thickTop="1" thickBot="1" x14ac:dyDescent="0.25">
      <c r="A258" s="398">
        <f>A254+1</f>
        <v>61</v>
      </c>
      <c r="B258" s="22" t="s">
        <v>12</v>
      </c>
      <c r="C258" s="22" t="s">
        <v>11</v>
      </c>
      <c r="D258" s="22" t="s">
        <v>10</v>
      </c>
      <c r="E258" s="401" t="s">
        <v>9</v>
      </c>
      <c r="F258" s="401"/>
      <c r="G258" s="401" t="s">
        <v>8</v>
      </c>
      <c r="H258" s="402"/>
      <c r="I258" s="21"/>
      <c r="J258" s="20" t="s">
        <v>7</v>
      </c>
      <c r="K258" s="19"/>
      <c r="L258" s="19"/>
      <c r="M258" s="18"/>
      <c r="N258" s="2"/>
      <c r="V258" s="13"/>
    </row>
    <row r="259" spans="1:22" ht="13.5" thickBot="1" x14ac:dyDescent="0.25">
      <c r="A259" s="399"/>
      <c r="B259" s="16"/>
      <c r="C259" s="16"/>
      <c r="D259" s="17"/>
      <c r="E259" s="16"/>
      <c r="F259" s="16"/>
      <c r="G259" s="670"/>
      <c r="H259" s="671"/>
      <c r="I259" s="672"/>
      <c r="J259" s="15" t="s">
        <v>7</v>
      </c>
      <c r="K259" s="15"/>
      <c r="L259" s="15"/>
      <c r="M259" s="14"/>
      <c r="N259" s="2"/>
      <c r="V259" s="13">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2"/>
      <c r="V260" s="13"/>
    </row>
    <row r="261" spans="1:22" ht="13.5" thickBot="1" x14ac:dyDescent="0.25">
      <c r="A261" s="400"/>
      <c r="B261" s="25"/>
      <c r="C261" s="25"/>
      <c r="D261" s="8"/>
      <c r="E261" s="24" t="s">
        <v>1</v>
      </c>
      <c r="F261" s="23"/>
      <c r="G261" s="673"/>
      <c r="H261" s="674"/>
      <c r="I261" s="675"/>
      <c r="J261" s="11" t="s">
        <v>0</v>
      </c>
      <c r="K261" s="10"/>
      <c r="L261" s="10"/>
      <c r="M261" s="9"/>
      <c r="N261" s="2"/>
      <c r="V261" s="13"/>
    </row>
    <row r="262" spans="1:22" ht="24" thickTop="1" thickBot="1" x14ac:dyDescent="0.25">
      <c r="A262" s="398">
        <f>A258+1</f>
        <v>62</v>
      </c>
      <c r="B262" s="22" t="s">
        <v>12</v>
      </c>
      <c r="C262" s="22" t="s">
        <v>11</v>
      </c>
      <c r="D262" s="22" t="s">
        <v>10</v>
      </c>
      <c r="E262" s="401" t="s">
        <v>9</v>
      </c>
      <c r="F262" s="401"/>
      <c r="G262" s="401" t="s">
        <v>8</v>
      </c>
      <c r="H262" s="402"/>
      <c r="I262" s="21"/>
      <c r="J262" s="20" t="s">
        <v>7</v>
      </c>
      <c r="K262" s="19"/>
      <c r="L262" s="19"/>
      <c r="M262" s="18"/>
      <c r="N262" s="2"/>
      <c r="V262" s="13"/>
    </row>
    <row r="263" spans="1:22" ht="13.5" thickBot="1" x14ac:dyDescent="0.25">
      <c r="A263" s="399"/>
      <c r="B263" s="16"/>
      <c r="C263" s="16"/>
      <c r="D263" s="17"/>
      <c r="E263" s="16"/>
      <c r="F263" s="16"/>
      <c r="G263" s="670"/>
      <c r="H263" s="671"/>
      <c r="I263" s="672"/>
      <c r="J263" s="15" t="s">
        <v>7</v>
      </c>
      <c r="K263" s="15"/>
      <c r="L263" s="15"/>
      <c r="M263" s="14"/>
      <c r="N263" s="2"/>
      <c r="V263" s="13">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2"/>
      <c r="V264" s="13"/>
    </row>
    <row r="265" spans="1:22" ht="13.5" thickBot="1" x14ac:dyDescent="0.25">
      <c r="A265" s="400"/>
      <c r="B265" s="25"/>
      <c r="C265" s="25"/>
      <c r="D265" s="8"/>
      <c r="E265" s="24" t="s">
        <v>1</v>
      </c>
      <c r="F265" s="23"/>
      <c r="G265" s="673"/>
      <c r="H265" s="674"/>
      <c r="I265" s="675"/>
      <c r="J265" s="11" t="s">
        <v>0</v>
      </c>
      <c r="K265" s="10"/>
      <c r="L265" s="10"/>
      <c r="M265" s="9"/>
      <c r="N265" s="2"/>
      <c r="V265" s="13"/>
    </row>
    <row r="266" spans="1:22" ht="24" thickTop="1" thickBot="1" x14ac:dyDescent="0.25">
      <c r="A266" s="398">
        <f>A262+1</f>
        <v>63</v>
      </c>
      <c r="B266" s="22" t="s">
        <v>12</v>
      </c>
      <c r="C266" s="22" t="s">
        <v>11</v>
      </c>
      <c r="D266" s="22" t="s">
        <v>10</v>
      </c>
      <c r="E266" s="401" t="s">
        <v>9</v>
      </c>
      <c r="F266" s="401"/>
      <c r="G266" s="401" t="s">
        <v>8</v>
      </c>
      <c r="H266" s="402"/>
      <c r="I266" s="21"/>
      <c r="J266" s="20" t="s">
        <v>7</v>
      </c>
      <c r="K266" s="19"/>
      <c r="L266" s="19"/>
      <c r="M266" s="18"/>
      <c r="N266" s="2"/>
      <c r="V266" s="13"/>
    </row>
    <row r="267" spans="1:22" ht="13.5" thickBot="1" x14ac:dyDescent="0.25">
      <c r="A267" s="399"/>
      <c r="B267" s="16"/>
      <c r="C267" s="16"/>
      <c r="D267" s="17"/>
      <c r="E267" s="16"/>
      <c r="F267" s="16"/>
      <c r="G267" s="670"/>
      <c r="H267" s="671"/>
      <c r="I267" s="672"/>
      <c r="J267" s="15" t="s">
        <v>7</v>
      </c>
      <c r="K267" s="15"/>
      <c r="L267" s="15"/>
      <c r="M267" s="14"/>
      <c r="N267" s="2"/>
      <c r="V267" s="13">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2"/>
      <c r="V268" s="13"/>
    </row>
    <row r="269" spans="1:22" ht="13.5" thickBot="1" x14ac:dyDescent="0.25">
      <c r="A269" s="400"/>
      <c r="B269" s="25"/>
      <c r="C269" s="25"/>
      <c r="D269" s="8"/>
      <c r="E269" s="24" t="s">
        <v>1</v>
      </c>
      <c r="F269" s="23"/>
      <c r="G269" s="673"/>
      <c r="H269" s="674"/>
      <c r="I269" s="675"/>
      <c r="J269" s="11" t="s">
        <v>0</v>
      </c>
      <c r="K269" s="10"/>
      <c r="L269" s="10"/>
      <c r="M269" s="9"/>
      <c r="N269" s="2"/>
      <c r="V269" s="13"/>
    </row>
    <row r="270" spans="1:22" ht="24" thickTop="1" thickBot="1" x14ac:dyDescent="0.25">
      <c r="A270" s="398">
        <f>A266+1</f>
        <v>64</v>
      </c>
      <c r="B270" s="22" t="s">
        <v>12</v>
      </c>
      <c r="C270" s="22" t="s">
        <v>11</v>
      </c>
      <c r="D270" s="22" t="s">
        <v>10</v>
      </c>
      <c r="E270" s="401" t="s">
        <v>9</v>
      </c>
      <c r="F270" s="401"/>
      <c r="G270" s="401" t="s">
        <v>8</v>
      </c>
      <c r="H270" s="402"/>
      <c r="I270" s="21"/>
      <c r="J270" s="20" t="s">
        <v>7</v>
      </c>
      <c r="K270" s="19"/>
      <c r="L270" s="19"/>
      <c r="M270" s="18"/>
      <c r="N270" s="2"/>
      <c r="V270" s="13"/>
    </row>
    <row r="271" spans="1:22" ht="13.5" thickBot="1" x14ac:dyDescent="0.25">
      <c r="A271" s="399"/>
      <c r="B271" s="16"/>
      <c r="C271" s="16"/>
      <c r="D271" s="17"/>
      <c r="E271" s="16"/>
      <c r="F271" s="16"/>
      <c r="G271" s="670"/>
      <c r="H271" s="671"/>
      <c r="I271" s="672"/>
      <c r="J271" s="15" t="s">
        <v>7</v>
      </c>
      <c r="K271" s="15"/>
      <c r="L271" s="15"/>
      <c r="M271" s="14"/>
      <c r="N271" s="2"/>
      <c r="V271" s="13">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2"/>
      <c r="V272" s="13"/>
    </row>
    <row r="273" spans="1:22" ht="13.5" thickBot="1" x14ac:dyDescent="0.25">
      <c r="A273" s="400"/>
      <c r="B273" s="25"/>
      <c r="C273" s="25"/>
      <c r="D273" s="8"/>
      <c r="E273" s="24" t="s">
        <v>1</v>
      </c>
      <c r="F273" s="23"/>
      <c r="G273" s="673"/>
      <c r="H273" s="674"/>
      <c r="I273" s="675"/>
      <c r="J273" s="11" t="s">
        <v>0</v>
      </c>
      <c r="K273" s="10"/>
      <c r="L273" s="10"/>
      <c r="M273" s="9"/>
      <c r="N273" s="2"/>
      <c r="V273" s="13"/>
    </row>
    <row r="274" spans="1:22" ht="24" thickTop="1" thickBot="1" x14ac:dyDescent="0.25">
      <c r="A274" s="398">
        <f>A270+1</f>
        <v>65</v>
      </c>
      <c r="B274" s="22" t="s">
        <v>12</v>
      </c>
      <c r="C274" s="22" t="s">
        <v>11</v>
      </c>
      <c r="D274" s="22" t="s">
        <v>10</v>
      </c>
      <c r="E274" s="401" t="s">
        <v>9</v>
      </c>
      <c r="F274" s="401"/>
      <c r="G274" s="401" t="s">
        <v>8</v>
      </c>
      <c r="H274" s="402"/>
      <c r="I274" s="21"/>
      <c r="J274" s="20" t="s">
        <v>7</v>
      </c>
      <c r="K274" s="19"/>
      <c r="L274" s="19"/>
      <c r="M274" s="18"/>
      <c r="N274" s="2"/>
      <c r="V274" s="13"/>
    </row>
    <row r="275" spans="1:22" ht="13.5" thickBot="1" x14ac:dyDescent="0.25">
      <c r="A275" s="399"/>
      <c r="B275" s="16"/>
      <c r="C275" s="16"/>
      <c r="D275" s="17"/>
      <c r="E275" s="16"/>
      <c r="F275" s="16"/>
      <c r="G275" s="670"/>
      <c r="H275" s="671"/>
      <c r="I275" s="672"/>
      <c r="J275" s="15" t="s">
        <v>7</v>
      </c>
      <c r="K275" s="15"/>
      <c r="L275" s="15"/>
      <c r="M275" s="14"/>
      <c r="N275" s="2"/>
      <c r="V275" s="13">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2"/>
      <c r="V276" s="13"/>
    </row>
    <row r="277" spans="1:22" ht="13.5" thickBot="1" x14ac:dyDescent="0.25">
      <c r="A277" s="400"/>
      <c r="B277" s="25"/>
      <c r="C277" s="25"/>
      <c r="D277" s="8"/>
      <c r="E277" s="24" t="s">
        <v>1</v>
      </c>
      <c r="F277" s="23"/>
      <c r="G277" s="673"/>
      <c r="H277" s="674"/>
      <c r="I277" s="675"/>
      <c r="J277" s="11" t="s">
        <v>0</v>
      </c>
      <c r="K277" s="10"/>
      <c r="L277" s="10"/>
      <c r="M277" s="9"/>
      <c r="N277" s="2"/>
      <c r="V277" s="13"/>
    </row>
    <row r="278" spans="1:22" ht="24" thickTop="1" thickBot="1" x14ac:dyDescent="0.25">
      <c r="A278" s="398">
        <f>A274+1</f>
        <v>66</v>
      </c>
      <c r="B278" s="22" t="s">
        <v>12</v>
      </c>
      <c r="C278" s="22" t="s">
        <v>11</v>
      </c>
      <c r="D278" s="22" t="s">
        <v>10</v>
      </c>
      <c r="E278" s="401" t="s">
        <v>9</v>
      </c>
      <c r="F278" s="401"/>
      <c r="G278" s="401" t="s">
        <v>8</v>
      </c>
      <c r="H278" s="402"/>
      <c r="I278" s="21"/>
      <c r="J278" s="20" t="s">
        <v>7</v>
      </c>
      <c r="K278" s="19"/>
      <c r="L278" s="19"/>
      <c r="M278" s="18"/>
      <c r="N278" s="2"/>
      <c r="V278" s="13"/>
    </row>
    <row r="279" spans="1:22" ht="13.5" thickBot="1" x14ac:dyDescent="0.25">
      <c r="A279" s="399"/>
      <c r="B279" s="16"/>
      <c r="C279" s="16"/>
      <c r="D279" s="17"/>
      <c r="E279" s="16"/>
      <c r="F279" s="16"/>
      <c r="G279" s="670"/>
      <c r="H279" s="671"/>
      <c r="I279" s="672"/>
      <c r="J279" s="15" t="s">
        <v>7</v>
      </c>
      <c r="K279" s="15"/>
      <c r="L279" s="15"/>
      <c r="M279" s="14"/>
      <c r="N279" s="2"/>
      <c r="V279" s="13">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2"/>
      <c r="V280" s="13"/>
    </row>
    <row r="281" spans="1:22" ht="13.5" thickBot="1" x14ac:dyDescent="0.25">
      <c r="A281" s="400"/>
      <c r="B281" s="25"/>
      <c r="C281" s="25"/>
      <c r="D281" s="8"/>
      <c r="E281" s="24" t="s">
        <v>1</v>
      </c>
      <c r="F281" s="23"/>
      <c r="G281" s="673"/>
      <c r="H281" s="674"/>
      <c r="I281" s="675"/>
      <c r="J281" s="11" t="s">
        <v>0</v>
      </c>
      <c r="K281" s="10"/>
      <c r="L281" s="10"/>
      <c r="M281" s="9"/>
      <c r="N281" s="2"/>
      <c r="V281" s="13"/>
    </row>
    <row r="282" spans="1:22" ht="24" thickTop="1" thickBot="1" x14ac:dyDescent="0.25">
      <c r="A282" s="398">
        <f>A278+1</f>
        <v>67</v>
      </c>
      <c r="B282" s="22" t="s">
        <v>12</v>
      </c>
      <c r="C282" s="22" t="s">
        <v>11</v>
      </c>
      <c r="D282" s="22" t="s">
        <v>10</v>
      </c>
      <c r="E282" s="401" t="s">
        <v>9</v>
      </c>
      <c r="F282" s="401"/>
      <c r="G282" s="401" t="s">
        <v>8</v>
      </c>
      <c r="H282" s="402"/>
      <c r="I282" s="21"/>
      <c r="J282" s="20" t="s">
        <v>7</v>
      </c>
      <c r="K282" s="19"/>
      <c r="L282" s="19"/>
      <c r="M282" s="18"/>
      <c r="N282" s="2"/>
      <c r="V282" s="13"/>
    </row>
    <row r="283" spans="1:22" ht="13.5" thickBot="1" x14ac:dyDescent="0.25">
      <c r="A283" s="399"/>
      <c r="B283" s="16"/>
      <c r="C283" s="16"/>
      <c r="D283" s="17"/>
      <c r="E283" s="16"/>
      <c r="F283" s="16"/>
      <c r="G283" s="670"/>
      <c r="H283" s="671"/>
      <c r="I283" s="672"/>
      <c r="J283" s="15" t="s">
        <v>7</v>
      </c>
      <c r="K283" s="15"/>
      <c r="L283" s="15"/>
      <c r="M283" s="14"/>
      <c r="N283" s="2"/>
      <c r="V283" s="13">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2"/>
      <c r="V284" s="13"/>
    </row>
    <row r="285" spans="1:22" ht="13.5" thickBot="1" x14ac:dyDescent="0.25">
      <c r="A285" s="400"/>
      <c r="B285" s="25"/>
      <c r="C285" s="25"/>
      <c r="D285" s="8"/>
      <c r="E285" s="24" t="s">
        <v>1</v>
      </c>
      <c r="F285" s="23"/>
      <c r="G285" s="673"/>
      <c r="H285" s="674"/>
      <c r="I285" s="675"/>
      <c r="J285" s="11" t="s">
        <v>0</v>
      </c>
      <c r="K285" s="10"/>
      <c r="L285" s="10"/>
      <c r="M285" s="9"/>
      <c r="N285" s="2"/>
      <c r="V285" s="13"/>
    </row>
    <row r="286" spans="1:22" ht="24" thickTop="1" thickBot="1" x14ac:dyDescent="0.25">
      <c r="A286" s="398">
        <f>A282+1</f>
        <v>68</v>
      </c>
      <c r="B286" s="22" t="s">
        <v>12</v>
      </c>
      <c r="C286" s="22" t="s">
        <v>11</v>
      </c>
      <c r="D286" s="22" t="s">
        <v>10</v>
      </c>
      <c r="E286" s="401" t="s">
        <v>9</v>
      </c>
      <c r="F286" s="401"/>
      <c r="G286" s="401" t="s">
        <v>8</v>
      </c>
      <c r="H286" s="402"/>
      <c r="I286" s="21"/>
      <c r="J286" s="20" t="s">
        <v>7</v>
      </c>
      <c r="K286" s="19"/>
      <c r="L286" s="19"/>
      <c r="M286" s="18"/>
      <c r="N286" s="2"/>
      <c r="V286" s="13"/>
    </row>
    <row r="287" spans="1:22" ht="13.5" thickBot="1" x14ac:dyDescent="0.25">
      <c r="A287" s="399"/>
      <c r="B287" s="16"/>
      <c r="C287" s="16"/>
      <c r="D287" s="17"/>
      <c r="E287" s="16"/>
      <c r="F287" s="16"/>
      <c r="G287" s="670"/>
      <c r="H287" s="671"/>
      <c r="I287" s="672"/>
      <c r="J287" s="15" t="s">
        <v>7</v>
      </c>
      <c r="K287" s="15"/>
      <c r="L287" s="15"/>
      <c r="M287" s="14"/>
      <c r="N287" s="2"/>
      <c r="V287" s="13">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2"/>
      <c r="V288" s="13"/>
    </row>
    <row r="289" spans="1:22" ht="13.5" thickBot="1" x14ac:dyDescent="0.25">
      <c r="A289" s="400"/>
      <c r="B289" s="25"/>
      <c r="C289" s="25"/>
      <c r="D289" s="8"/>
      <c r="E289" s="24" t="s">
        <v>1</v>
      </c>
      <c r="F289" s="23"/>
      <c r="G289" s="673"/>
      <c r="H289" s="674"/>
      <c r="I289" s="675"/>
      <c r="J289" s="11" t="s">
        <v>0</v>
      </c>
      <c r="K289" s="10"/>
      <c r="L289" s="10"/>
      <c r="M289" s="9"/>
      <c r="N289" s="2"/>
      <c r="V289" s="13"/>
    </row>
    <row r="290" spans="1:22" ht="24" thickTop="1" thickBot="1" x14ac:dyDescent="0.25">
      <c r="A290" s="398">
        <f>A286+1</f>
        <v>69</v>
      </c>
      <c r="B290" s="22" t="s">
        <v>12</v>
      </c>
      <c r="C290" s="22" t="s">
        <v>11</v>
      </c>
      <c r="D290" s="22" t="s">
        <v>10</v>
      </c>
      <c r="E290" s="401" t="s">
        <v>9</v>
      </c>
      <c r="F290" s="401"/>
      <c r="G290" s="401" t="s">
        <v>8</v>
      </c>
      <c r="H290" s="402"/>
      <c r="I290" s="21"/>
      <c r="J290" s="20" t="s">
        <v>7</v>
      </c>
      <c r="K290" s="19"/>
      <c r="L290" s="19"/>
      <c r="M290" s="18"/>
      <c r="N290" s="2"/>
      <c r="V290" s="13"/>
    </row>
    <row r="291" spans="1:22" ht="13.5" thickBot="1" x14ac:dyDescent="0.25">
      <c r="A291" s="399"/>
      <c r="B291" s="16"/>
      <c r="C291" s="16"/>
      <c r="D291" s="17"/>
      <c r="E291" s="16"/>
      <c r="F291" s="16"/>
      <c r="G291" s="670"/>
      <c r="H291" s="671"/>
      <c r="I291" s="672"/>
      <c r="J291" s="15" t="s">
        <v>7</v>
      </c>
      <c r="K291" s="15"/>
      <c r="L291" s="15"/>
      <c r="M291" s="14"/>
      <c r="N291" s="2"/>
      <c r="V291" s="13">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2"/>
      <c r="V292" s="13"/>
    </row>
    <row r="293" spans="1:22" ht="13.5" thickBot="1" x14ac:dyDescent="0.25">
      <c r="A293" s="400"/>
      <c r="B293" s="25"/>
      <c r="C293" s="25"/>
      <c r="D293" s="8"/>
      <c r="E293" s="24" t="s">
        <v>1</v>
      </c>
      <c r="F293" s="23"/>
      <c r="G293" s="673"/>
      <c r="H293" s="674"/>
      <c r="I293" s="675"/>
      <c r="J293" s="11" t="s">
        <v>0</v>
      </c>
      <c r="K293" s="10"/>
      <c r="L293" s="10"/>
      <c r="M293" s="9"/>
      <c r="N293" s="2"/>
      <c r="V293" s="13"/>
    </row>
    <row r="294" spans="1:22" ht="24" thickTop="1" thickBot="1" x14ac:dyDescent="0.25">
      <c r="A294" s="398">
        <f>A290+1</f>
        <v>70</v>
      </c>
      <c r="B294" s="22" t="s">
        <v>12</v>
      </c>
      <c r="C294" s="22" t="s">
        <v>11</v>
      </c>
      <c r="D294" s="22" t="s">
        <v>10</v>
      </c>
      <c r="E294" s="401" t="s">
        <v>9</v>
      </c>
      <c r="F294" s="401"/>
      <c r="G294" s="401" t="s">
        <v>8</v>
      </c>
      <c r="H294" s="402"/>
      <c r="I294" s="21"/>
      <c r="J294" s="20" t="s">
        <v>7</v>
      </c>
      <c r="K294" s="19"/>
      <c r="L294" s="19"/>
      <c r="M294" s="18"/>
      <c r="N294" s="2"/>
      <c r="V294" s="13"/>
    </row>
    <row r="295" spans="1:22" ht="13.5" thickBot="1" x14ac:dyDescent="0.25">
      <c r="A295" s="399"/>
      <c r="B295" s="16"/>
      <c r="C295" s="16"/>
      <c r="D295" s="17"/>
      <c r="E295" s="16"/>
      <c r="F295" s="16"/>
      <c r="G295" s="670"/>
      <c r="H295" s="671"/>
      <c r="I295" s="672"/>
      <c r="J295" s="15" t="s">
        <v>7</v>
      </c>
      <c r="K295" s="15"/>
      <c r="L295" s="15"/>
      <c r="M295" s="14"/>
      <c r="N295" s="2"/>
      <c r="V295" s="13">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2"/>
      <c r="V296" s="13"/>
    </row>
    <row r="297" spans="1:22" ht="13.5" thickBot="1" x14ac:dyDescent="0.25">
      <c r="A297" s="400"/>
      <c r="B297" s="25"/>
      <c r="C297" s="25"/>
      <c r="D297" s="8"/>
      <c r="E297" s="24" t="s">
        <v>1</v>
      </c>
      <c r="F297" s="23"/>
      <c r="G297" s="673"/>
      <c r="H297" s="674"/>
      <c r="I297" s="675"/>
      <c r="J297" s="11" t="s">
        <v>0</v>
      </c>
      <c r="K297" s="10"/>
      <c r="L297" s="10"/>
      <c r="M297" s="9"/>
      <c r="N297" s="2"/>
      <c r="V297" s="13"/>
    </row>
    <row r="298" spans="1:22" ht="24" thickTop="1" thickBot="1" x14ac:dyDescent="0.25">
      <c r="A298" s="398">
        <f>A294+1</f>
        <v>71</v>
      </c>
      <c r="B298" s="22" t="s">
        <v>12</v>
      </c>
      <c r="C298" s="22" t="s">
        <v>11</v>
      </c>
      <c r="D298" s="22" t="s">
        <v>10</v>
      </c>
      <c r="E298" s="401" t="s">
        <v>9</v>
      </c>
      <c r="F298" s="401"/>
      <c r="G298" s="401" t="s">
        <v>8</v>
      </c>
      <c r="H298" s="402"/>
      <c r="I298" s="21"/>
      <c r="J298" s="20" t="s">
        <v>7</v>
      </c>
      <c r="K298" s="19"/>
      <c r="L298" s="19"/>
      <c r="M298" s="18"/>
      <c r="N298" s="2"/>
      <c r="V298" s="13"/>
    </row>
    <row r="299" spans="1:22" ht="13.5" thickBot="1" x14ac:dyDescent="0.25">
      <c r="A299" s="399"/>
      <c r="B299" s="16"/>
      <c r="C299" s="16"/>
      <c r="D299" s="17"/>
      <c r="E299" s="16"/>
      <c r="F299" s="16"/>
      <c r="G299" s="670"/>
      <c r="H299" s="671"/>
      <c r="I299" s="672"/>
      <c r="J299" s="15" t="s">
        <v>7</v>
      </c>
      <c r="K299" s="15"/>
      <c r="L299" s="15"/>
      <c r="M299" s="14"/>
      <c r="N299" s="2"/>
      <c r="V299" s="13">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2"/>
      <c r="V300" s="13"/>
    </row>
    <row r="301" spans="1:22" ht="13.5" thickBot="1" x14ac:dyDescent="0.25">
      <c r="A301" s="400"/>
      <c r="B301" s="25"/>
      <c r="C301" s="25"/>
      <c r="D301" s="8"/>
      <c r="E301" s="24" t="s">
        <v>1</v>
      </c>
      <c r="F301" s="23"/>
      <c r="G301" s="673"/>
      <c r="H301" s="674"/>
      <c r="I301" s="675"/>
      <c r="J301" s="11" t="s">
        <v>0</v>
      </c>
      <c r="K301" s="10"/>
      <c r="L301" s="10"/>
      <c r="M301" s="9"/>
      <c r="N301" s="2"/>
      <c r="V301" s="13"/>
    </row>
    <row r="302" spans="1:22" ht="24" thickTop="1" thickBot="1" x14ac:dyDescent="0.25">
      <c r="A302" s="398">
        <f>A298+1</f>
        <v>72</v>
      </c>
      <c r="B302" s="22" t="s">
        <v>12</v>
      </c>
      <c r="C302" s="22" t="s">
        <v>11</v>
      </c>
      <c r="D302" s="22" t="s">
        <v>10</v>
      </c>
      <c r="E302" s="401" t="s">
        <v>9</v>
      </c>
      <c r="F302" s="401"/>
      <c r="G302" s="401" t="s">
        <v>8</v>
      </c>
      <c r="H302" s="402"/>
      <c r="I302" s="21"/>
      <c r="J302" s="20" t="s">
        <v>7</v>
      </c>
      <c r="K302" s="19"/>
      <c r="L302" s="19"/>
      <c r="M302" s="18"/>
      <c r="N302" s="2"/>
      <c r="V302" s="13"/>
    </row>
    <row r="303" spans="1:22" ht="13.5" thickBot="1" x14ac:dyDescent="0.25">
      <c r="A303" s="399"/>
      <c r="B303" s="16"/>
      <c r="C303" s="16"/>
      <c r="D303" s="17"/>
      <c r="E303" s="16"/>
      <c r="F303" s="16"/>
      <c r="G303" s="670"/>
      <c r="H303" s="671"/>
      <c r="I303" s="672"/>
      <c r="J303" s="15" t="s">
        <v>7</v>
      </c>
      <c r="K303" s="15"/>
      <c r="L303" s="15"/>
      <c r="M303" s="14"/>
      <c r="N303" s="2"/>
      <c r="V303" s="13">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2"/>
      <c r="V304" s="13"/>
    </row>
    <row r="305" spans="1:22" ht="13.5" thickBot="1" x14ac:dyDescent="0.25">
      <c r="A305" s="400"/>
      <c r="B305" s="25"/>
      <c r="C305" s="25"/>
      <c r="D305" s="8"/>
      <c r="E305" s="24" t="s">
        <v>1</v>
      </c>
      <c r="F305" s="23"/>
      <c r="G305" s="673"/>
      <c r="H305" s="674"/>
      <c r="I305" s="675"/>
      <c r="J305" s="11" t="s">
        <v>0</v>
      </c>
      <c r="K305" s="10"/>
      <c r="L305" s="10"/>
      <c r="M305" s="9"/>
      <c r="N305" s="2"/>
      <c r="V305" s="13"/>
    </row>
    <row r="306" spans="1:22" ht="24" thickTop="1" thickBot="1" x14ac:dyDescent="0.25">
      <c r="A306" s="398">
        <f>A302+1</f>
        <v>73</v>
      </c>
      <c r="B306" s="22" t="s">
        <v>12</v>
      </c>
      <c r="C306" s="22" t="s">
        <v>11</v>
      </c>
      <c r="D306" s="22" t="s">
        <v>10</v>
      </c>
      <c r="E306" s="401" t="s">
        <v>9</v>
      </c>
      <c r="F306" s="401"/>
      <c r="G306" s="401" t="s">
        <v>8</v>
      </c>
      <c r="H306" s="402"/>
      <c r="I306" s="21"/>
      <c r="J306" s="20" t="s">
        <v>7</v>
      </c>
      <c r="K306" s="19"/>
      <c r="L306" s="19"/>
      <c r="M306" s="18"/>
      <c r="N306" s="2"/>
      <c r="V306" s="13"/>
    </row>
    <row r="307" spans="1:22" ht="13.5" thickBot="1" x14ac:dyDescent="0.25">
      <c r="A307" s="399"/>
      <c r="B307" s="16"/>
      <c r="C307" s="16"/>
      <c r="D307" s="17"/>
      <c r="E307" s="16"/>
      <c r="F307" s="16"/>
      <c r="G307" s="670"/>
      <c r="H307" s="671"/>
      <c r="I307" s="672"/>
      <c r="J307" s="15" t="s">
        <v>7</v>
      </c>
      <c r="K307" s="15"/>
      <c r="L307" s="15"/>
      <c r="M307" s="14"/>
      <c r="N307" s="2"/>
      <c r="V307" s="13">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2"/>
      <c r="V308" s="13"/>
    </row>
    <row r="309" spans="1:22" ht="13.5" thickBot="1" x14ac:dyDescent="0.25">
      <c r="A309" s="400"/>
      <c r="B309" s="25"/>
      <c r="C309" s="25"/>
      <c r="D309" s="8"/>
      <c r="E309" s="24" t="s">
        <v>1</v>
      </c>
      <c r="F309" s="23"/>
      <c r="G309" s="673"/>
      <c r="H309" s="674"/>
      <c r="I309" s="675"/>
      <c r="J309" s="11" t="s">
        <v>0</v>
      </c>
      <c r="K309" s="10"/>
      <c r="L309" s="10"/>
      <c r="M309" s="9"/>
      <c r="N309" s="2"/>
      <c r="V309" s="13"/>
    </row>
    <row r="310" spans="1:22" ht="24" thickTop="1" thickBot="1" x14ac:dyDescent="0.25">
      <c r="A310" s="398">
        <f>A306+1</f>
        <v>74</v>
      </c>
      <c r="B310" s="22" t="s">
        <v>12</v>
      </c>
      <c r="C310" s="22" t="s">
        <v>11</v>
      </c>
      <c r="D310" s="22" t="s">
        <v>10</v>
      </c>
      <c r="E310" s="401" t="s">
        <v>9</v>
      </c>
      <c r="F310" s="401"/>
      <c r="G310" s="401" t="s">
        <v>8</v>
      </c>
      <c r="H310" s="402"/>
      <c r="I310" s="21"/>
      <c r="J310" s="20" t="s">
        <v>7</v>
      </c>
      <c r="K310" s="19"/>
      <c r="L310" s="19"/>
      <c r="M310" s="18"/>
      <c r="N310" s="2"/>
      <c r="V310" s="13"/>
    </row>
    <row r="311" spans="1:22" ht="13.5" thickBot="1" x14ac:dyDescent="0.25">
      <c r="A311" s="399"/>
      <c r="B311" s="16"/>
      <c r="C311" s="16"/>
      <c r="D311" s="17"/>
      <c r="E311" s="16"/>
      <c r="F311" s="16"/>
      <c r="G311" s="670"/>
      <c r="H311" s="671"/>
      <c r="I311" s="672"/>
      <c r="J311" s="15" t="s">
        <v>7</v>
      </c>
      <c r="K311" s="15"/>
      <c r="L311" s="15"/>
      <c r="M311" s="14"/>
      <c r="N311" s="2"/>
      <c r="V311" s="13">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2"/>
      <c r="V312" s="13"/>
    </row>
    <row r="313" spans="1:22" ht="13.5" thickBot="1" x14ac:dyDescent="0.25">
      <c r="A313" s="400"/>
      <c r="B313" s="25"/>
      <c r="C313" s="25"/>
      <c r="D313" s="8"/>
      <c r="E313" s="24" t="s">
        <v>1</v>
      </c>
      <c r="F313" s="23"/>
      <c r="G313" s="673"/>
      <c r="H313" s="674"/>
      <c r="I313" s="675"/>
      <c r="J313" s="11" t="s">
        <v>0</v>
      </c>
      <c r="K313" s="10"/>
      <c r="L313" s="10"/>
      <c r="M313" s="9"/>
      <c r="N313" s="2"/>
      <c r="V313" s="13"/>
    </row>
    <row r="314" spans="1:22" ht="24" thickTop="1" thickBot="1" x14ac:dyDescent="0.25">
      <c r="A314" s="398">
        <f>A310+1</f>
        <v>75</v>
      </c>
      <c r="B314" s="22" t="s">
        <v>12</v>
      </c>
      <c r="C314" s="22" t="s">
        <v>11</v>
      </c>
      <c r="D314" s="22" t="s">
        <v>10</v>
      </c>
      <c r="E314" s="401" t="s">
        <v>9</v>
      </c>
      <c r="F314" s="401"/>
      <c r="G314" s="401" t="s">
        <v>8</v>
      </c>
      <c r="H314" s="402"/>
      <c r="I314" s="21"/>
      <c r="J314" s="20" t="s">
        <v>7</v>
      </c>
      <c r="K314" s="19"/>
      <c r="L314" s="19"/>
      <c r="M314" s="18"/>
      <c r="N314" s="2"/>
      <c r="V314" s="13"/>
    </row>
    <row r="315" spans="1:22" ht="13.5" thickBot="1" x14ac:dyDescent="0.25">
      <c r="A315" s="399"/>
      <c r="B315" s="16"/>
      <c r="C315" s="16"/>
      <c r="D315" s="17"/>
      <c r="E315" s="16"/>
      <c r="F315" s="16"/>
      <c r="G315" s="670"/>
      <c r="H315" s="671"/>
      <c r="I315" s="672"/>
      <c r="J315" s="15" t="s">
        <v>7</v>
      </c>
      <c r="K315" s="15"/>
      <c r="L315" s="15"/>
      <c r="M315" s="14"/>
      <c r="N315" s="2"/>
      <c r="V315" s="13">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2"/>
      <c r="V316" s="13"/>
    </row>
    <row r="317" spans="1:22" ht="13.5" thickBot="1" x14ac:dyDescent="0.25">
      <c r="A317" s="400"/>
      <c r="B317" s="25"/>
      <c r="C317" s="25"/>
      <c r="D317" s="8"/>
      <c r="E317" s="24" t="s">
        <v>1</v>
      </c>
      <c r="F317" s="23"/>
      <c r="G317" s="673"/>
      <c r="H317" s="674"/>
      <c r="I317" s="675"/>
      <c r="J317" s="11" t="s">
        <v>0</v>
      </c>
      <c r="K317" s="10"/>
      <c r="L317" s="10"/>
      <c r="M317" s="9"/>
      <c r="N317" s="2"/>
      <c r="V317" s="13"/>
    </row>
    <row r="318" spans="1:22" ht="24" thickTop="1" thickBot="1" x14ac:dyDescent="0.25">
      <c r="A318" s="398">
        <f>A314+1</f>
        <v>76</v>
      </c>
      <c r="B318" s="22" t="s">
        <v>12</v>
      </c>
      <c r="C318" s="22" t="s">
        <v>11</v>
      </c>
      <c r="D318" s="22" t="s">
        <v>10</v>
      </c>
      <c r="E318" s="401" t="s">
        <v>9</v>
      </c>
      <c r="F318" s="401"/>
      <c r="G318" s="401" t="s">
        <v>8</v>
      </c>
      <c r="H318" s="402"/>
      <c r="I318" s="21"/>
      <c r="J318" s="20" t="s">
        <v>7</v>
      </c>
      <c r="K318" s="19"/>
      <c r="L318" s="19"/>
      <c r="M318" s="18"/>
      <c r="N318" s="2"/>
      <c r="V318" s="13"/>
    </row>
    <row r="319" spans="1:22" ht="13.5" thickBot="1" x14ac:dyDescent="0.25">
      <c r="A319" s="399"/>
      <c r="B319" s="16"/>
      <c r="C319" s="16"/>
      <c r="D319" s="17"/>
      <c r="E319" s="16"/>
      <c r="F319" s="16"/>
      <c r="G319" s="670"/>
      <c r="H319" s="671"/>
      <c r="I319" s="672"/>
      <c r="J319" s="15" t="s">
        <v>7</v>
      </c>
      <c r="K319" s="15"/>
      <c r="L319" s="15"/>
      <c r="M319" s="14"/>
      <c r="N319" s="2"/>
      <c r="V319" s="13">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2"/>
      <c r="V320" s="13"/>
    </row>
    <row r="321" spans="1:22" ht="13.5" thickBot="1" x14ac:dyDescent="0.25">
      <c r="A321" s="400"/>
      <c r="B321" s="25"/>
      <c r="C321" s="25"/>
      <c r="D321" s="8"/>
      <c r="E321" s="24" t="s">
        <v>1</v>
      </c>
      <c r="F321" s="23"/>
      <c r="G321" s="673"/>
      <c r="H321" s="674"/>
      <c r="I321" s="675"/>
      <c r="J321" s="11" t="s">
        <v>0</v>
      </c>
      <c r="K321" s="10"/>
      <c r="L321" s="10"/>
      <c r="M321" s="9"/>
      <c r="N321" s="2"/>
      <c r="V321" s="13"/>
    </row>
    <row r="322" spans="1:22" ht="24" thickTop="1" thickBot="1" x14ac:dyDescent="0.25">
      <c r="A322" s="398">
        <f>A318+1</f>
        <v>77</v>
      </c>
      <c r="B322" s="22" t="s">
        <v>12</v>
      </c>
      <c r="C322" s="22" t="s">
        <v>11</v>
      </c>
      <c r="D322" s="22" t="s">
        <v>10</v>
      </c>
      <c r="E322" s="401" t="s">
        <v>9</v>
      </c>
      <c r="F322" s="401"/>
      <c r="G322" s="401" t="s">
        <v>8</v>
      </c>
      <c r="H322" s="402"/>
      <c r="I322" s="21"/>
      <c r="J322" s="20" t="s">
        <v>7</v>
      </c>
      <c r="K322" s="19"/>
      <c r="L322" s="19"/>
      <c r="M322" s="18"/>
      <c r="N322" s="2"/>
      <c r="V322" s="13"/>
    </row>
    <row r="323" spans="1:22" ht="13.5" thickBot="1" x14ac:dyDescent="0.25">
      <c r="A323" s="399"/>
      <c r="B323" s="16"/>
      <c r="C323" s="16"/>
      <c r="D323" s="17"/>
      <c r="E323" s="16"/>
      <c r="F323" s="16"/>
      <c r="G323" s="670"/>
      <c r="H323" s="671"/>
      <c r="I323" s="672"/>
      <c r="J323" s="15" t="s">
        <v>7</v>
      </c>
      <c r="K323" s="15"/>
      <c r="L323" s="15"/>
      <c r="M323" s="14"/>
      <c r="N323" s="2"/>
      <c r="V323" s="13">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2"/>
      <c r="V324" s="13"/>
    </row>
    <row r="325" spans="1:22" ht="13.5" thickBot="1" x14ac:dyDescent="0.25">
      <c r="A325" s="400"/>
      <c r="B325" s="25"/>
      <c r="C325" s="25"/>
      <c r="D325" s="8"/>
      <c r="E325" s="24" t="s">
        <v>1</v>
      </c>
      <c r="F325" s="23"/>
      <c r="G325" s="673"/>
      <c r="H325" s="674"/>
      <c r="I325" s="675"/>
      <c r="J325" s="11" t="s">
        <v>0</v>
      </c>
      <c r="K325" s="10"/>
      <c r="L325" s="10"/>
      <c r="M325" s="9"/>
      <c r="N325" s="2"/>
      <c r="V325" s="13"/>
    </row>
    <row r="326" spans="1:22" ht="24" thickTop="1" thickBot="1" x14ac:dyDescent="0.25">
      <c r="A326" s="398">
        <f>A322+1</f>
        <v>78</v>
      </c>
      <c r="B326" s="22" t="s">
        <v>12</v>
      </c>
      <c r="C326" s="22" t="s">
        <v>11</v>
      </c>
      <c r="D326" s="22" t="s">
        <v>10</v>
      </c>
      <c r="E326" s="401" t="s">
        <v>9</v>
      </c>
      <c r="F326" s="401"/>
      <c r="G326" s="401" t="s">
        <v>8</v>
      </c>
      <c r="H326" s="402"/>
      <c r="I326" s="21"/>
      <c r="J326" s="20" t="s">
        <v>7</v>
      </c>
      <c r="K326" s="19"/>
      <c r="L326" s="19"/>
      <c r="M326" s="18"/>
      <c r="N326" s="2"/>
      <c r="V326" s="13"/>
    </row>
    <row r="327" spans="1:22" ht="13.5" thickBot="1" x14ac:dyDescent="0.25">
      <c r="A327" s="399"/>
      <c r="B327" s="16"/>
      <c r="C327" s="16"/>
      <c r="D327" s="17"/>
      <c r="E327" s="16"/>
      <c r="F327" s="16"/>
      <c r="G327" s="670"/>
      <c r="H327" s="671"/>
      <c r="I327" s="672"/>
      <c r="J327" s="15" t="s">
        <v>7</v>
      </c>
      <c r="K327" s="15"/>
      <c r="L327" s="15"/>
      <c r="M327" s="14"/>
      <c r="N327" s="2"/>
      <c r="V327" s="13">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2"/>
      <c r="V328" s="13"/>
    </row>
    <row r="329" spans="1:22" ht="13.5" thickBot="1" x14ac:dyDescent="0.25">
      <c r="A329" s="400"/>
      <c r="B329" s="25"/>
      <c r="C329" s="25"/>
      <c r="D329" s="8"/>
      <c r="E329" s="24" t="s">
        <v>1</v>
      </c>
      <c r="F329" s="23"/>
      <c r="G329" s="673"/>
      <c r="H329" s="674"/>
      <c r="I329" s="675"/>
      <c r="J329" s="11" t="s">
        <v>0</v>
      </c>
      <c r="K329" s="10"/>
      <c r="L329" s="10"/>
      <c r="M329" s="9"/>
      <c r="N329" s="2"/>
      <c r="V329" s="13"/>
    </row>
    <row r="330" spans="1:22" ht="24" thickTop="1" thickBot="1" x14ac:dyDescent="0.25">
      <c r="A330" s="398">
        <f>A326+1</f>
        <v>79</v>
      </c>
      <c r="B330" s="22" t="s">
        <v>12</v>
      </c>
      <c r="C330" s="22" t="s">
        <v>11</v>
      </c>
      <c r="D330" s="22" t="s">
        <v>10</v>
      </c>
      <c r="E330" s="401" t="s">
        <v>9</v>
      </c>
      <c r="F330" s="401"/>
      <c r="G330" s="401" t="s">
        <v>8</v>
      </c>
      <c r="H330" s="402"/>
      <c r="I330" s="21"/>
      <c r="J330" s="20" t="s">
        <v>7</v>
      </c>
      <c r="K330" s="19"/>
      <c r="L330" s="19"/>
      <c r="M330" s="18"/>
      <c r="N330" s="2"/>
      <c r="V330" s="13"/>
    </row>
    <row r="331" spans="1:22" ht="13.5" thickBot="1" x14ac:dyDescent="0.25">
      <c r="A331" s="399"/>
      <c r="B331" s="16"/>
      <c r="C331" s="16"/>
      <c r="D331" s="17"/>
      <c r="E331" s="16"/>
      <c r="F331" s="16"/>
      <c r="G331" s="670"/>
      <c r="H331" s="671"/>
      <c r="I331" s="672"/>
      <c r="J331" s="15" t="s">
        <v>7</v>
      </c>
      <c r="K331" s="15"/>
      <c r="L331" s="15"/>
      <c r="M331" s="14"/>
      <c r="N331" s="2"/>
      <c r="V331" s="13">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2"/>
      <c r="V332" s="13"/>
    </row>
    <row r="333" spans="1:22" ht="13.5" thickBot="1" x14ac:dyDescent="0.25">
      <c r="A333" s="400"/>
      <c r="B333" s="25"/>
      <c r="C333" s="25"/>
      <c r="D333" s="8"/>
      <c r="E333" s="24" t="s">
        <v>1</v>
      </c>
      <c r="F333" s="23"/>
      <c r="G333" s="673"/>
      <c r="H333" s="674"/>
      <c r="I333" s="675"/>
      <c r="J333" s="11" t="s">
        <v>0</v>
      </c>
      <c r="K333" s="10"/>
      <c r="L333" s="10"/>
      <c r="M333" s="9"/>
      <c r="N333" s="2"/>
      <c r="V333" s="13"/>
    </row>
    <row r="334" spans="1:22" ht="24" thickTop="1" thickBot="1" x14ac:dyDescent="0.25">
      <c r="A334" s="398">
        <f>A330+1</f>
        <v>80</v>
      </c>
      <c r="B334" s="22" t="s">
        <v>12</v>
      </c>
      <c r="C334" s="22" t="s">
        <v>11</v>
      </c>
      <c r="D334" s="22" t="s">
        <v>10</v>
      </c>
      <c r="E334" s="401" t="s">
        <v>9</v>
      </c>
      <c r="F334" s="401"/>
      <c r="G334" s="401" t="s">
        <v>8</v>
      </c>
      <c r="H334" s="402"/>
      <c r="I334" s="21"/>
      <c r="J334" s="20" t="s">
        <v>7</v>
      </c>
      <c r="K334" s="19"/>
      <c r="L334" s="19"/>
      <c r="M334" s="18"/>
      <c r="N334" s="2"/>
      <c r="V334" s="13"/>
    </row>
    <row r="335" spans="1:22" ht="13.5" thickBot="1" x14ac:dyDescent="0.25">
      <c r="A335" s="399"/>
      <c r="B335" s="16"/>
      <c r="C335" s="16"/>
      <c r="D335" s="17"/>
      <c r="E335" s="16"/>
      <c r="F335" s="16"/>
      <c r="G335" s="670"/>
      <c r="H335" s="671"/>
      <c r="I335" s="672"/>
      <c r="J335" s="15" t="s">
        <v>7</v>
      </c>
      <c r="K335" s="15"/>
      <c r="L335" s="15"/>
      <c r="M335" s="14"/>
      <c r="N335" s="2"/>
      <c r="V335" s="13">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2"/>
      <c r="V336" s="13"/>
    </row>
    <row r="337" spans="1:22" ht="13.5" thickBot="1" x14ac:dyDescent="0.25">
      <c r="A337" s="400"/>
      <c r="B337" s="25"/>
      <c r="C337" s="25"/>
      <c r="D337" s="8"/>
      <c r="E337" s="24" t="s">
        <v>1</v>
      </c>
      <c r="F337" s="23"/>
      <c r="G337" s="673"/>
      <c r="H337" s="674"/>
      <c r="I337" s="675"/>
      <c r="J337" s="11" t="s">
        <v>0</v>
      </c>
      <c r="K337" s="10"/>
      <c r="L337" s="10"/>
      <c r="M337" s="9"/>
      <c r="N337" s="2"/>
      <c r="V337" s="13"/>
    </row>
    <row r="338" spans="1:22" ht="24" thickTop="1" thickBot="1" x14ac:dyDescent="0.25">
      <c r="A338" s="398">
        <f>A334+1</f>
        <v>81</v>
      </c>
      <c r="B338" s="22" t="s">
        <v>12</v>
      </c>
      <c r="C338" s="22" t="s">
        <v>11</v>
      </c>
      <c r="D338" s="22" t="s">
        <v>10</v>
      </c>
      <c r="E338" s="401" t="s">
        <v>9</v>
      </c>
      <c r="F338" s="401"/>
      <c r="G338" s="401" t="s">
        <v>8</v>
      </c>
      <c r="H338" s="402"/>
      <c r="I338" s="21"/>
      <c r="J338" s="20" t="s">
        <v>7</v>
      </c>
      <c r="K338" s="19"/>
      <c r="L338" s="19"/>
      <c r="M338" s="18"/>
      <c r="N338" s="2"/>
      <c r="V338" s="13"/>
    </row>
    <row r="339" spans="1:22" ht="13.5" thickBot="1" x14ac:dyDescent="0.25">
      <c r="A339" s="399"/>
      <c r="B339" s="16"/>
      <c r="C339" s="16"/>
      <c r="D339" s="17"/>
      <c r="E339" s="16"/>
      <c r="F339" s="16"/>
      <c r="G339" s="670"/>
      <c r="H339" s="671"/>
      <c r="I339" s="672"/>
      <c r="J339" s="15" t="s">
        <v>7</v>
      </c>
      <c r="K339" s="15"/>
      <c r="L339" s="15"/>
      <c r="M339" s="14"/>
      <c r="N339" s="2"/>
      <c r="V339" s="13">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2"/>
      <c r="V340" s="13"/>
    </row>
    <row r="341" spans="1:22" ht="13.5" thickBot="1" x14ac:dyDescent="0.25">
      <c r="A341" s="400"/>
      <c r="B341" s="25"/>
      <c r="C341" s="25"/>
      <c r="D341" s="8"/>
      <c r="E341" s="24" t="s">
        <v>1</v>
      </c>
      <c r="F341" s="23"/>
      <c r="G341" s="673"/>
      <c r="H341" s="674"/>
      <c r="I341" s="675"/>
      <c r="J341" s="11" t="s">
        <v>0</v>
      </c>
      <c r="K341" s="10"/>
      <c r="L341" s="10"/>
      <c r="M341" s="9"/>
      <c r="N341" s="2"/>
      <c r="V341" s="13"/>
    </row>
    <row r="342" spans="1:22" ht="24" thickTop="1" thickBot="1" x14ac:dyDescent="0.25">
      <c r="A342" s="398">
        <f>A338+1</f>
        <v>82</v>
      </c>
      <c r="B342" s="22" t="s">
        <v>12</v>
      </c>
      <c r="C342" s="22" t="s">
        <v>11</v>
      </c>
      <c r="D342" s="22" t="s">
        <v>10</v>
      </c>
      <c r="E342" s="401" t="s">
        <v>9</v>
      </c>
      <c r="F342" s="401"/>
      <c r="G342" s="401" t="s">
        <v>8</v>
      </c>
      <c r="H342" s="402"/>
      <c r="I342" s="21"/>
      <c r="J342" s="20" t="s">
        <v>7</v>
      </c>
      <c r="K342" s="19"/>
      <c r="L342" s="19"/>
      <c r="M342" s="18"/>
      <c r="N342" s="2"/>
      <c r="V342" s="13"/>
    </row>
    <row r="343" spans="1:22" ht="13.5" thickBot="1" x14ac:dyDescent="0.25">
      <c r="A343" s="399"/>
      <c r="B343" s="16"/>
      <c r="C343" s="16"/>
      <c r="D343" s="17"/>
      <c r="E343" s="16"/>
      <c r="F343" s="16"/>
      <c r="G343" s="670"/>
      <c r="H343" s="671"/>
      <c r="I343" s="672"/>
      <c r="J343" s="15" t="s">
        <v>7</v>
      </c>
      <c r="K343" s="15"/>
      <c r="L343" s="15"/>
      <c r="M343" s="14"/>
      <c r="N343" s="2"/>
      <c r="V343" s="13">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2"/>
      <c r="V344" s="13"/>
    </row>
    <row r="345" spans="1:22" ht="13.5" thickBot="1" x14ac:dyDescent="0.25">
      <c r="A345" s="400"/>
      <c r="B345" s="25"/>
      <c r="C345" s="25"/>
      <c r="D345" s="8"/>
      <c r="E345" s="24" t="s">
        <v>1</v>
      </c>
      <c r="F345" s="23"/>
      <c r="G345" s="673"/>
      <c r="H345" s="674"/>
      <c r="I345" s="675"/>
      <c r="J345" s="11" t="s">
        <v>0</v>
      </c>
      <c r="K345" s="10"/>
      <c r="L345" s="10"/>
      <c r="M345" s="9"/>
      <c r="N345" s="2"/>
      <c r="V345" s="13"/>
    </row>
    <row r="346" spans="1:22" ht="24" thickTop="1" thickBot="1" x14ac:dyDescent="0.25">
      <c r="A346" s="398">
        <f>A342+1</f>
        <v>83</v>
      </c>
      <c r="B346" s="22" t="s">
        <v>12</v>
      </c>
      <c r="C346" s="22" t="s">
        <v>11</v>
      </c>
      <c r="D346" s="22" t="s">
        <v>10</v>
      </c>
      <c r="E346" s="401" t="s">
        <v>9</v>
      </c>
      <c r="F346" s="401"/>
      <c r="G346" s="401" t="s">
        <v>8</v>
      </c>
      <c r="H346" s="402"/>
      <c r="I346" s="21"/>
      <c r="J346" s="20" t="s">
        <v>7</v>
      </c>
      <c r="K346" s="19"/>
      <c r="L346" s="19"/>
      <c r="M346" s="18"/>
      <c r="N346" s="2"/>
      <c r="V346" s="13"/>
    </row>
    <row r="347" spans="1:22" ht="13.5" thickBot="1" x14ac:dyDescent="0.25">
      <c r="A347" s="399"/>
      <c r="B347" s="16"/>
      <c r="C347" s="16"/>
      <c r="D347" s="17"/>
      <c r="E347" s="16"/>
      <c r="F347" s="16"/>
      <c r="G347" s="670"/>
      <c r="H347" s="671"/>
      <c r="I347" s="672"/>
      <c r="J347" s="15" t="s">
        <v>7</v>
      </c>
      <c r="K347" s="15"/>
      <c r="L347" s="15"/>
      <c r="M347" s="14"/>
      <c r="N347" s="2"/>
      <c r="V347" s="13">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2"/>
      <c r="V348" s="13"/>
    </row>
    <row r="349" spans="1:22" ht="13.5" thickBot="1" x14ac:dyDescent="0.25">
      <c r="A349" s="400"/>
      <c r="B349" s="25"/>
      <c r="C349" s="25"/>
      <c r="D349" s="8"/>
      <c r="E349" s="24" t="s">
        <v>1</v>
      </c>
      <c r="F349" s="23"/>
      <c r="G349" s="673"/>
      <c r="H349" s="674"/>
      <c r="I349" s="675"/>
      <c r="J349" s="11" t="s">
        <v>0</v>
      </c>
      <c r="K349" s="10"/>
      <c r="L349" s="10"/>
      <c r="M349" s="9"/>
      <c r="N349" s="2"/>
      <c r="V349" s="13"/>
    </row>
    <row r="350" spans="1:22" ht="24" thickTop="1" thickBot="1" x14ac:dyDescent="0.25">
      <c r="A350" s="398">
        <f>A346+1</f>
        <v>84</v>
      </c>
      <c r="B350" s="22" t="s">
        <v>12</v>
      </c>
      <c r="C350" s="22" t="s">
        <v>11</v>
      </c>
      <c r="D350" s="22" t="s">
        <v>10</v>
      </c>
      <c r="E350" s="401" t="s">
        <v>9</v>
      </c>
      <c r="F350" s="401"/>
      <c r="G350" s="401" t="s">
        <v>8</v>
      </c>
      <c r="H350" s="402"/>
      <c r="I350" s="21"/>
      <c r="J350" s="20" t="s">
        <v>7</v>
      </c>
      <c r="K350" s="19"/>
      <c r="L350" s="19"/>
      <c r="M350" s="18"/>
      <c r="N350" s="2"/>
      <c r="V350" s="13"/>
    </row>
    <row r="351" spans="1:22" ht="13.5" thickBot="1" x14ac:dyDescent="0.25">
      <c r="A351" s="399"/>
      <c r="B351" s="16"/>
      <c r="C351" s="16"/>
      <c r="D351" s="17"/>
      <c r="E351" s="16"/>
      <c r="F351" s="16"/>
      <c r="G351" s="670"/>
      <c r="H351" s="671"/>
      <c r="I351" s="672"/>
      <c r="J351" s="15" t="s">
        <v>7</v>
      </c>
      <c r="K351" s="15"/>
      <c r="L351" s="15"/>
      <c r="M351" s="14"/>
      <c r="N351" s="2"/>
      <c r="V351" s="13">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2"/>
      <c r="V352" s="13"/>
    </row>
    <row r="353" spans="1:22" ht="13.5" thickBot="1" x14ac:dyDescent="0.25">
      <c r="A353" s="400"/>
      <c r="B353" s="25"/>
      <c r="C353" s="25"/>
      <c r="D353" s="8"/>
      <c r="E353" s="24" t="s">
        <v>1</v>
      </c>
      <c r="F353" s="23"/>
      <c r="G353" s="673"/>
      <c r="H353" s="674"/>
      <c r="I353" s="675"/>
      <c r="J353" s="11" t="s">
        <v>0</v>
      </c>
      <c r="K353" s="10"/>
      <c r="L353" s="10"/>
      <c r="M353" s="9"/>
      <c r="N353" s="2"/>
      <c r="V353" s="13"/>
    </row>
    <row r="354" spans="1:22" ht="24" thickTop="1" thickBot="1" x14ac:dyDescent="0.25">
      <c r="A354" s="398">
        <f>A350+1</f>
        <v>85</v>
      </c>
      <c r="B354" s="22" t="s">
        <v>12</v>
      </c>
      <c r="C354" s="22" t="s">
        <v>11</v>
      </c>
      <c r="D354" s="22" t="s">
        <v>10</v>
      </c>
      <c r="E354" s="401" t="s">
        <v>9</v>
      </c>
      <c r="F354" s="401"/>
      <c r="G354" s="401" t="s">
        <v>8</v>
      </c>
      <c r="H354" s="402"/>
      <c r="I354" s="21"/>
      <c r="J354" s="20" t="s">
        <v>7</v>
      </c>
      <c r="K354" s="19"/>
      <c r="L354" s="19"/>
      <c r="M354" s="18"/>
      <c r="N354" s="2"/>
      <c r="V354" s="13"/>
    </row>
    <row r="355" spans="1:22" ht="13.5" thickBot="1" x14ac:dyDescent="0.25">
      <c r="A355" s="399"/>
      <c r="B355" s="16"/>
      <c r="C355" s="16"/>
      <c r="D355" s="17"/>
      <c r="E355" s="16"/>
      <c r="F355" s="16"/>
      <c r="G355" s="670"/>
      <c r="H355" s="671"/>
      <c r="I355" s="672"/>
      <c r="J355" s="15" t="s">
        <v>7</v>
      </c>
      <c r="K355" s="15"/>
      <c r="L355" s="15"/>
      <c r="M355" s="14"/>
      <c r="N355" s="2"/>
      <c r="V355" s="13">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2"/>
      <c r="V356" s="13"/>
    </row>
    <row r="357" spans="1:22" ht="13.5" thickBot="1" x14ac:dyDescent="0.25">
      <c r="A357" s="400"/>
      <c r="B357" s="25"/>
      <c r="C357" s="25"/>
      <c r="D357" s="8"/>
      <c r="E357" s="24" t="s">
        <v>1</v>
      </c>
      <c r="F357" s="23"/>
      <c r="G357" s="673"/>
      <c r="H357" s="674"/>
      <c r="I357" s="675"/>
      <c r="J357" s="11" t="s">
        <v>0</v>
      </c>
      <c r="K357" s="10"/>
      <c r="L357" s="10"/>
      <c r="M357" s="9"/>
      <c r="N357" s="2"/>
      <c r="V357" s="13"/>
    </row>
    <row r="358" spans="1:22" ht="24" thickTop="1" thickBot="1" x14ac:dyDescent="0.25">
      <c r="A358" s="398">
        <f>A354+1</f>
        <v>86</v>
      </c>
      <c r="B358" s="22" t="s">
        <v>12</v>
      </c>
      <c r="C358" s="22" t="s">
        <v>11</v>
      </c>
      <c r="D358" s="22" t="s">
        <v>10</v>
      </c>
      <c r="E358" s="401" t="s">
        <v>9</v>
      </c>
      <c r="F358" s="401"/>
      <c r="G358" s="401" t="s">
        <v>8</v>
      </c>
      <c r="H358" s="402"/>
      <c r="I358" s="21"/>
      <c r="J358" s="20" t="s">
        <v>7</v>
      </c>
      <c r="K358" s="19"/>
      <c r="L358" s="19"/>
      <c r="M358" s="18"/>
      <c r="N358" s="2"/>
      <c r="V358" s="13"/>
    </row>
    <row r="359" spans="1:22" ht="13.5" thickBot="1" x14ac:dyDescent="0.25">
      <c r="A359" s="399"/>
      <c r="B359" s="16"/>
      <c r="C359" s="16"/>
      <c r="D359" s="17"/>
      <c r="E359" s="16"/>
      <c r="F359" s="16"/>
      <c r="G359" s="670"/>
      <c r="H359" s="671"/>
      <c r="I359" s="672"/>
      <c r="J359" s="15" t="s">
        <v>7</v>
      </c>
      <c r="K359" s="15"/>
      <c r="L359" s="15"/>
      <c r="M359" s="14"/>
      <c r="N359" s="2"/>
      <c r="V359" s="13">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2"/>
      <c r="V360" s="13"/>
    </row>
    <row r="361" spans="1:22" ht="13.5" thickBot="1" x14ac:dyDescent="0.25">
      <c r="A361" s="400"/>
      <c r="B361" s="25"/>
      <c r="C361" s="25"/>
      <c r="D361" s="8"/>
      <c r="E361" s="24" t="s">
        <v>1</v>
      </c>
      <c r="F361" s="23"/>
      <c r="G361" s="673"/>
      <c r="H361" s="674"/>
      <c r="I361" s="675"/>
      <c r="J361" s="11" t="s">
        <v>0</v>
      </c>
      <c r="K361" s="10"/>
      <c r="L361" s="10"/>
      <c r="M361" s="9"/>
      <c r="N361" s="2"/>
      <c r="V361" s="13"/>
    </row>
    <row r="362" spans="1:22" ht="24" thickTop="1" thickBot="1" x14ac:dyDescent="0.25">
      <c r="A362" s="398">
        <f>A358+1</f>
        <v>87</v>
      </c>
      <c r="B362" s="22" t="s">
        <v>12</v>
      </c>
      <c r="C362" s="22" t="s">
        <v>11</v>
      </c>
      <c r="D362" s="22" t="s">
        <v>10</v>
      </c>
      <c r="E362" s="401" t="s">
        <v>9</v>
      </c>
      <c r="F362" s="401"/>
      <c r="G362" s="401" t="s">
        <v>8</v>
      </c>
      <c r="H362" s="402"/>
      <c r="I362" s="21"/>
      <c r="J362" s="20" t="s">
        <v>7</v>
      </c>
      <c r="K362" s="19"/>
      <c r="L362" s="19"/>
      <c r="M362" s="18"/>
      <c r="N362" s="2"/>
      <c r="V362" s="13"/>
    </row>
    <row r="363" spans="1:22" ht="13.5" thickBot="1" x14ac:dyDescent="0.25">
      <c r="A363" s="399"/>
      <c r="B363" s="16"/>
      <c r="C363" s="16"/>
      <c r="D363" s="17"/>
      <c r="E363" s="16"/>
      <c r="F363" s="16"/>
      <c r="G363" s="670"/>
      <c r="H363" s="671"/>
      <c r="I363" s="672"/>
      <c r="J363" s="15" t="s">
        <v>7</v>
      </c>
      <c r="K363" s="15"/>
      <c r="L363" s="15"/>
      <c r="M363" s="14"/>
      <c r="N363" s="2"/>
      <c r="V363" s="13">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2"/>
      <c r="V364" s="13"/>
    </row>
    <row r="365" spans="1:22" ht="13.5" thickBot="1" x14ac:dyDescent="0.25">
      <c r="A365" s="400"/>
      <c r="B365" s="25"/>
      <c r="C365" s="25"/>
      <c r="D365" s="8"/>
      <c r="E365" s="24" t="s">
        <v>1</v>
      </c>
      <c r="F365" s="23"/>
      <c r="G365" s="673"/>
      <c r="H365" s="674"/>
      <c r="I365" s="675"/>
      <c r="J365" s="11" t="s">
        <v>0</v>
      </c>
      <c r="K365" s="10"/>
      <c r="L365" s="10"/>
      <c r="M365" s="9"/>
      <c r="N365" s="2"/>
      <c r="V365" s="13"/>
    </row>
    <row r="366" spans="1:22" ht="24" thickTop="1" thickBot="1" x14ac:dyDescent="0.25">
      <c r="A366" s="398">
        <f>A362+1</f>
        <v>88</v>
      </c>
      <c r="B366" s="22" t="s">
        <v>12</v>
      </c>
      <c r="C366" s="22" t="s">
        <v>11</v>
      </c>
      <c r="D366" s="22" t="s">
        <v>10</v>
      </c>
      <c r="E366" s="401" t="s">
        <v>9</v>
      </c>
      <c r="F366" s="401"/>
      <c r="G366" s="401" t="s">
        <v>8</v>
      </c>
      <c r="H366" s="402"/>
      <c r="I366" s="21"/>
      <c r="J366" s="20" t="s">
        <v>7</v>
      </c>
      <c r="K366" s="19"/>
      <c r="L366" s="19"/>
      <c r="M366" s="18"/>
      <c r="N366" s="2"/>
      <c r="V366" s="13"/>
    </row>
    <row r="367" spans="1:22" ht="13.5" thickBot="1" x14ac:dyDescent="0.25">
      <c r="A367" s="399"/>
      <c r="B367" s="16"/>
      <c r="C367" s="16"/>
      <c r="D367" s="17"/>
      <c r="E367" s="16"/>
      <c r="F367" s="16"/>
      <c r="G367" s="670"/>
      <c r="H367" s="671"/>
      <c r="I367" s="672"/>
      <c r="J367" s="15" t="s">
        <v>7</v>
      </c>
      <c r="K367" s="15"/>
      <c r="L367" s="15"/>
      <c r="M367" s="14"/>
      <c r="N367" s="2"/>
      <c r="V367" s="13">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2"/>
      <c r="V368" s="13"/>
    </row>
    <row r="369" spans="1:22" ht="13.5" thickBot="1" x14ac:dyDescent="0.25">
      <c r="A369" s="400"/>
      <c r="B369" s="25"/>
      <c r="C369" s="25"/>
      <c r="D369" s="8"/>
      <c r="E369" s="24" t="s">
        <v>1</v>
      </c>
      <c r="F369" s="23"/>
      <c r="G369" s="673"/>
      <c r="H369" s="674"/>
      <c r="I369" s="675"/>
      <c r="J369" s="11" t="s">
        <v>0</v>
      </c>
      <c r="K369" s="10"/>
      <c r="L369" s="10"/>
      <c r="M369" s="9"/>
      <c r="N369" s="2"/>
      <c r="V369" s="13"/>
    </row>
    <row r="370" spans="1:22" ht="24" thickTop="1" thickBot="1" x14ac:dyDescent="0.25">
      <c r="A370" s="398">
        <f>A366+1</f>
        <v>89</v>
      </c>
      <c r="B370" s="22" t="s">
        <v>12</v>
      </c>
      <c r="C370" s="22" t="s">
        <v>11</v>
      </c>
      <c r="D370" s="22" t="s">
        <v>10</v>
      </c>
      <c r="E370" s="401" t="s">
        <v>9</v>
      </c>
      <c r="F370" s="401"/>
      <c r="G370" s="401" t="s">
        <v>8</v>
      </c>
      <c r="H370" s="402"/>
      <c r="I370" s="21"/>
      <c r="J370" s="20" t="s">
        <v>7</v>
      </c>
      <c r="K370" s="19"/>
      <c r="L370" s="19"/>
      <c r="M370" s="18"/>
      <c r="N370" s="2"/>
      <c r="V370" s="13"/>
    </row>
    <row r="371" spans="1:22" ht="13.5" thickBot="1" x14ac:dyDescent="0.25">
      <c r="A371" s="399"/>
      <c r="B371" s="16"/>
      <c r="C371" s="16"/>
      <c r="D371" s="17"/>
      <c r="E371" s="16"/>
      <c r="F371" s="16"/>
      <c r="G371" s="670"/>
      <c r="H371" s="671"/>
      <c r="I371" s="672"/>
      <c r="J371" s="15" t="s">
        <v>7</v>
      </c>
      <c r="K371" s="15"/>
      <c r="L371" s="15"/>
      <c r="M371" s="14"/>
      <c r="N371" s="2"/>
      <c r="V371" s="13">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2"/>
      <c r="V372" s="13"/>
    </row>
    <row r="373" spans="1:22" ht="13.5" thickBot="1" x14ac:dyDescent="0.25">
      <c r="A373" s="400"/>
      <c r="B373" s="25"/>
      <c r="C373" s="25"/>
      <c r="D373" s="8"/>
      <c r="E373" s="24" t="s">
        <v>1</v>
      </c>
      <c r="F373" s="23"/>
      <c r="G373" s="673"/>
      <c r="H373" s="674"/>
      <c r="I373" s="675"/>
      <c r="J373" s="11" t="s">
        <v>0</v>
      </c>
      <c r="K373" s="10"/>
      <c r="L373" s="10"/>
      <c r="M373" s="9"/>
      <c r="N373" s="2"/>
      <c r="V373" s="13"/>
    </row>
    <row r="374" spans="1:22" ht="24" thickTop="1" thickBot="1" x14ac:dyDescent="0.25">
      <c r="A374" s="398">
        <f>A370+1</f>
        <v>90</v>
      </c>
      <c r="B374" s="22" t="s">
        <v>12</v>
      </c>
      <c r="C374" s="22" t="s">
        <v>11</v>
      </c>
      <c r="D374" s="22" t="s">
        <v>10</v>
      </c>
      <c r="E374" s="401" t="s">
        <v>9</v>
      </c>
      <c r="F374" s="401"/>
      <c r="G374" s="401" t="s">
        <v>8</v>
      </c>
      <c r="H374" s="402"/>
      <c r="I374" s="21"/>
      <c r="J374" s="20" t="s">
        <v>7</v>
      </c>
      <c r="K374" s="19"/>
      <c r="L374" s="19"/>
      <c r="M374" s="18"/>
      <c r="N374" s="2"/>
      <c r="V374" s="13"/>
    </row>
    <row r="375" spans="1:22" ht="13.5" thickBot="1" x14ac:dyDescent="0.25">
      <c r="A375" s="399"/>
      <c r="B375" s="16"/>
      <c r="C375" s="16"/>
      <c r="D375" s="17"/>
      <c r="E375" s="16"/>
      <c r="F375" s="16"/>
      <c r="G375" s="670"/>
      <c r="H375" s="671"/>
      <c r="I375" s="672"/>
      <c r="J375" s="15" t="s">
        <v>7</v>
      </c>
      <c r="K375" s="15"/>
      <c r="L375" s="15"/>
      <c r="M375" s="14"/>
      <c r="N375" s="2"/>
      <c r="V375" s="13">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2"/>
      <c r="V376" s="13"/>
    </row>
    <row r="377" spans="1:22" ht="13.5" thickBot="1" x14ac:dyDescent="0.25">
      <c r="A377" s="400"/>
      <c r="B377" s="25"/>
      <c r="C377" s="25"/>
      <c r="D377" s="8"/>
      <c r="E377" s="24" t="s">
        <v>1</v>
      </c>
      <c r="F377" s="23"/>
      <c r="G377" s="673"/>
      <c r="H377" s="674"/>
      <c r="I377" s="675"/>
      <c r="J377" s="11" t="s">
        <v>0</v>
      </c>
      <c r="K377" s="10"/>
      <c r="L377" s="10"/>
      <c r="M377" s="9"/>
      <c r="N377" s="2"/>
      <c r="V377" s="13"/>
    </row>
    <row r="378" spans="1:22" ht="24" thickTop="1" thickBot="1" x14ac:dyDescent="0.25">
      <c r="A378" s="398">
        <f>A374+1</f>
        <v>91</v>
      </c>
      <c r="B378" s="22" t="s">
        <v>12</v>
      </c>
      <c r="C378" s="22" t="s">
        <v>11</v>
      </c>
      <c r="D378" s="22" t="s">
        <v>10</v>
      </c>
      <c r="E378" s="401" t="s">
        <v>9</v>
      </c>
      <c r="F378" s="401"/>
      <c r="G378" s="401" t="s">
        <v>8</v>
      </c>
      <c r="H378" s="402"/>
      <c r="I378" s="21"/>
      <c r="J378" s="20" t="s">
        <v>7</v>
      </c>
      <c r="K378" s="19"/>
      <c r="L378" s="19"/>
      <c r="M378" s="18"/>
      <c r="N378" s="2"/>
      <c r="V378" s="13"/>
    </row>
    <row r="379" spans="1:22" ht="13.5" thickBot="1" x14ac:dyDescent="0.25">
      <c r="A379" s="399"/>
      <c r="B379" s="16"/>
      <c r="C379" s="16"/>
      <c r="D379" s="17"/>
      <c r="E379" s="16"/>
      <c r="F379" s="16"/>
      <c r="G379" s="670"/>
      <c r="H379" s="671"/>
      <c r="I379" s="672"/>
      <c r="J379" s="15" t="s">
        <v>7</v>
      </c>
      <c r="K379" s="15"/>
      <c r="L379" s="15"/>
      <c r="M379" s="14"/>
      <c r="N379" s="2"/>
      <c r="V379" s="13">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2"/>
      <c r="V380" s="13"/>
    </row>
    <row r="381" spans="1:22" ht="13.5" thickBot="1" x14ac:dyDescent="0.25">
      <c r="A381" s="400"/>
      <c r="B381" s="25"/>
      <c r="C381" s="25"/>
      <c r="D381" s="8"/>
      <c r="E381" s="24" t="s">
        <v>1</v>
      </c>
      <c r="F381" s="23"/>
      <c r="G381" s="673"/>
      <c r="H381" s="674"/>
      <c r="I381" s="675"/>
      <c r="J381" s="11" t="s">
        <v>0</v>
      </c>
      <c r="K381" s="10"/>
      <c r="L381" s="10"/>
      <c r="M381" s="9"/>
      <c r="N381" s="2"/>
      <c r="V381" s="13"/>
    </row>
    <row r="382" spans="1:22" ht="24" thickTop="1" thickBot="1" x14ac:dyDescent="0.25">
      <c r="A382" s="398">
        <f>A378+1</f>
        <v>92</v>
      </c>
      <c r="B382" s="22" t="s">
        <v>12</v>
      </c>
      <c r="C382" s="22" t="s">
        <v>11</v>
      </c>
      <c r="D382" s="22" t="s">
        <v>10</v>
      </c>
      <c r="E382" s="401" t="s">
        <v>9</v>
      </c>
      <c r="F382" s="401"/>
      <c r="G382" s="401" t="s">
        <v>8</v>
      </c>
      <c r="H382" s="402"/>
      <c r="I382" s="21"/>
      <c r="J382" s="20" t="s">
        <v>7</v>
      </c>
      <c r="K382" s="19"/>
      <c r="L382" s="19"/>
      <c r="M382" s="18"/>
      <c r="N382" s="2"/>
      <c r="V382" s="13"/>
    </row>
    <row r="383" spans="1:22" ht="13.5" thickBot="1" x14ac:dyDescent="0.25">
      <c r="A383" s="399"/>
      <c r="B383" s="16"/>
      <c r="C383" s="16"/>
      <c r="D383" s="17"/>
      <c r="E383" s="16"/>
      <c r="F383" s="16"/>
      <c r="G383" s="670"/>
      <c r="H383" s="671"/>
      <c r="I383" s="672"/>
      <c r="J383" s="15" t="s">
        <v>7</v>
      </c>
      <c r="K383" s="15"/>
      <c r="L383" s="15"/>
      <c r="M383" s="14"/>
      <c r="N383" s="2"/>
      <c r="V383" s="13">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2"/>
      <c r="V384" s="13"/>
    </row>
    <row r="385" spans="1:22" ht="13.5" thickBot="1" x14ac:dyDescent="0.25">
      <c r="A385" s="400"/>
      <c r="B385" s="25"/>
      <c r="C385" s="25"/>
      <c r="D385" s="8"/>
      <c r="E385" s="24" t="s">
        <v>1</v>
      </c>
      <c r="F385" s="23"/>
      <c r="G385" s="673"/>
      <c r="H385" s="674"/>
      <c r="I385" s="675"/>
      <c r="J385" s="11" t="s">
        <v>0</v>
      </c>
      <c r="K385" s="10"/>
      <c r="L385" s="10"/>
      <c r="M385" s="9"/>
      <c r="N385" s="2"/>
      <c r="V385" s="13"/>
    </row>
    <row r="386" spans="1:22" ht="24" thickTop="1" thickBot="1" x14ac:dyDescent="0.25">
      <c r="A386" s="398">
        <f>A382+1</f>
        <v>93</v>
      </c>
      <c r="B386" s="22" t="s">
        <v>12</v>
      </c>
      <c r="C386" s="22" t="s">
        <v>11</v>
      </c>
      <c r="D386" s="22" t="s">
        <v>10</v>
      </c>
      <c r="E386" s="401" t="s">
        <v>9</v>
      </c>
      <c r="F386" s="401"/>
      <c r="G386" s="401" t="s">
        <v>8</v>
      </c>
      <c r="H386" s="402"/>
      <c r="I386" s="21"/>
      <c r="J386" s="20" t="s">
        <v>7</v>
      </c>
      <c r="K386" s="19"/>
      <c r="L386" s="19"/>
      <c r="M386" s="18"/>
      <c r="N386" s="2"/>
      <c r="V386" s="13"/>
    </row>
    <row r="387" spans="1:22" ht="13.5" thickBot="1" x14ac:dyDescent="0.25">
      <c r="A387" s="399"/>
      <c r="B387" s="16"/>
      <c r="C387" s="16"/>
      <c r="D387" s="17"/>
      <c r="E387" s="16"/>
      <c r="F387" s="16"/>
      <c r="G387" s="670"/>
      <c r="H387" s="671"/>
      <c r="I387" s="672"/>
      <c r="J387" s="15" t="s">
        <v>7</v>
      </c>
      <c r="K387" s="15"/>
      <c r="L387" s="15"/>
      <c r="M387" s="14"/>
      <c r="N387" s="2"/>
      <c r="V387" s="13">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2"/>
      <c r="V388" s="13"/>
    </row>
    <row r="389" spans="1:22" ht="13.5" thickBot="1" x14ac:dyDescent="0.25">
      <c r="A389" s="400"/>
      <c r="B389" s="25"/>
      <c r="C389" s="25"/>
      <c r="D389" s="8"/>
      <c r="E389" s="24" t="s">
        <v>1</v>
      </c>
      <c r="F389" s="23"/>
      <c r="G389" s="673"/>
      <c r="H389" s="674"/>
      <c r="I389" s="675"/>
      <c r="J389" s="11" t="s">
        <v>0</v>
      </c>
      <c r="K389" s="10"/>
      <c r="L389" s="10"/>
      <c r="M389" s="9"/>
      <c r="N389" s="2"/>
      <c r="V389" s="13"/>
    </row>
    <row r="390" spans="1:22" ht="24" thickTop="1" thickBot="1" x14ac:dyDescent="0.25">
      <c r="A390" s="398">
        <f>A386+1</f>
        <v>94</v>
      </c>
      <c r="B390" s="22" t="s">
        <v>12</v>
      </c>
      <c r="C390" s="22" t="s">
        <v>11</v>
      </c>
      <c r="D390" s="22" t="s">
        <v>10</v>
      </c>
      <c r="E390" s="401" t="s">
        <v>9</v>
      </c>
      <c r="F390" s="401"/>
      <c r="G390" s="401" t="s">
        <v>8</v>
      </c>
      <c r="H390" s="402"/>
      <c r="I390" s="21"/>
      <c r="J390" s="20" t="s">
        <v>7</v>
      </c>
      <c r="K390" s="19"/>
      <c r="L390" s="19"/>
      <c r="M390" s="18"/>
      <c r="N390" s="2"/>
      <c r="V390" s="13"/>
    </row>
    <row r="391" spans="1:22" ht="13.5" thickBot="1" x14ac:dyDescent="0.25">
      <c r="A391" s="399"/>
      <c r="B391" s="16"/>
      <c r="C391" s="16"/>
      <c r="D391" s="17"/>
      <c r="E391" s="16"/>
      <c r="F391" s="16"/>
      <c r="G391" s="670"/>
      <c r="H391" s="671"/>
      <c r="I391" s="672"/>
      <c r="J391" s="15" t="s">
        <v>7</v>
      </c>
      <c r="K391" s="15"/>
      <c r="L391" s="15"/>
      <c r="M391" s="14"/>
      <c r="N391" s="2"/>
      <c r="V391" s="13">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2"/>
      <c r="V392" s="13"/>
    </row>
    <row r="393" spans="1:22" ht="13.5" thickBot="1" x14ac:dyDescent="0.25">
      <c r="A393" s="400"/>
      <c r="B393" s="25"/>
      <c r="C393" s="25"/>
      <c r="D393" s="8"/>
      <c r="E393" s="24" t="s">
        <v>1</v>
      </c>
      <c r="F393" s="23"/>
      <c r="G393" s="673"/>
      <c r="H393" s="674"/>
      <c r="I393" s="675"/>
      <c r="J393" s="11" t="s">
        <v>0</v>
      </c>
      <c r="K393" s="10"/>
      <c r="L393" s="10"/>
      <c r="M393" s="9"/>
      <c r="N393" s="2"/>
      <c r="V393" s="13"/>
    </row>
    <row r="394" spans="1:22" ht="24" thickTop="1" thickBot="1" x14ac:dyDescent="0.25">
      <c r="A394" s="398">
        <f>A390+1</f>
        <v>95</v>
      </c>
      <c r="B394" s="22" t="s">
        <v>12</v>
      </c>
      <c r="C394" s="22" t="s">
        <v>11</v>
      </c>
      <c r="D394" s="22" t="s">
        <v>10</v>
      </c>
      <c r="E394" s="401" t="s">
        <v>9</v>
      </c>
      <c r="F394" s="401"/>
      <c r="G394" s="401" t="s">
        <v>8</v>
      </c>
      <c r="H394" s="402"/>
      <c r="I394" s="21"/>
      <c r="J394" s="20" t="s">
        <v>7</v>
      </c>
      <c r="K394" s="19"/>
      <c r="L394" s="19"/>
      <c r="M394" s="18"/>
      <c r="N394" s="2"/>
      <c r="V394" s="13"/>
    </row>
    <row r="395" spans="1:22" ht="13.5" thickBot="1" x14ac:dyDescent="0.25">
      <c r="A395" s="399"/>
      <c r="B395" s="16"/>
      <c r="C395" s="16"/>
      <c r="D395" s="17"/>
      <c r="E395" s="16"/>
      <c r="F395" s="16"/>
      <c r="G395" s="670"/>
      <c r="H395" s="671"/>
      <c r="I395" s="672"/>
      <c r="J395" s="15" t="s">
        <v>7</v>
      </c>
      <c r="K395" s="15"/>
      <c r="L395" s="15"/>
      <c r="M395" s="14"/>
      <c r="N395" s="2"/>
      <c r="V395" s="13">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2"/>
      <c r="V396" s="13"/>
    </row>
    <row r="397" spans="1:22" ht="13.5" thickBot="1" x14ac:dyDescent="0.25">
      <c r="A397" s="400"/>
      <c r="B397" s="25"/>
      <c r="C397" s="25"/>
      <c r="D397" s="8"/>
      <c r="E397" s="24" t="s">
        <v>1</v>
      </c>
      <c r="F397" s="23"/>
      <c r="G397" s="673"/>
      <c r="H397" s="674"/>
      <c r="I397" s="675"/>
      <c r="J397" s="11" t="s">
        <v>0</v>
      </c>
      <c r="K397" s="10"/>
      <c r="L397" s="10"/>
      <c r="M397" s="9"/>
      <c r="N397" s="2"/>
      <c r="V397" s="13"/>
    </row>
    <row r="398" spans="1:22" ht="24" thickTop="1" thickBot="1" x14ac:dyDescent="0.25">
      <c r="A398" s="398">
        <f>A394+1</f>
        <v>96</v>
      </c>
      <c r="B398" s="22" t="s">
        <v>12</v>
      </c>
      <c r="C398" s="22" t="s">
        <v>11</v>
      </c>
      <c r="D398" s="22" t="s">
        <v>10</v>
      </c>
      <c r="E398" s="401" t="s">
        <v>9</v>
      </c>
      <c r="F398" s="401"/>
      <c r="G398" s="401" t="s">
        <v>8</v>
      </c>
      <c r="H398" s="402"/>
      <c r="I398" s="21"/>
      <c r="J398" s="20" t="s">
        <v>7</v>
      </c>
      <c r="K398" s="19"/>
      <c r="L398" s="19"/>
      <c r="M398" s="18"/>
      <c r="N398" s="2"/>
      <c r="V398" s="13"/>
    </row>
    <row r="399" spans="1:22" ht="13.5" thickBot="1" x14ac:dyDescent="0.25">
      <c r="A399" s="399"/>
      <c r="B399" s="16"/>
      <c r="C399" s="16"/>
      <c r="D399" s="17"/>
      <c r="E399" s="16"/>
      <c r="F399" s="16"/>
      <c r="G399" s="670"/>
      <c r="H399" s="671"/>
      <c r="I399" s="672"/>
      <c r="J399" s="15" t="s">
        <v>7</v>
      </c>
      <c r="K399" s="15"/>
      <c r="L399" s="15"/>
      <c r="M399" s="14"/>
      <c r="N399" s="2"/>
      <c r="V399" s="13">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2"/>
      <c r="V400" s="13"/>
    </row>
    <row r="401" spans="1:22" ht="13.5" thickBot="1" x14ac:dyDescent="0.25">
      <c r="A401" s="400"/>
      <c r="B401" s="25"/>
      <c r="C401" s="25"/>
      <c r="D401" s="8"/>
      <c r="E401" s="24" t="s">
        <v>1</v>
      </c>
      <c r="F401" s="23"/>
      <c r="G401" s="673"/>
      <c r="H401" s="674"/>
      <c r="I401" s="675"/>
      <c r="J401" s="11" t="s">
        <v>0</v>
      </c>
      <c r="K401" s="10"/>
      <c r="L401" s="10"/>
      <c r="M401" s="9"/>
      <c r="N401" s="2"/>
      <c r="V401" s="13"/>
    </row>
    <row r="402" spans="1:22" ht="24" thickTop="1" thickBot="1" x14ac:dyDescent="0.25">
      <c r="A402" s="398">
        <f>A398+1</f>
        <v>97</v>
      </c>
      <c r="B402" s="22" t="s">
        <v>12</v>
      </c>
      <c r="C402" s="22" t="s">
        <v>11</v>
      </c>
      <c r="D402" s="22" t="s">
        <v>10</v>
      </c>
      <c r="E402" s="401" t="s">
        <v>9</v>
      </c>
      <c r="F402" s="401"/>
      <c r="G402" s="401" t="s">
        <v>8</v>
      </c>
      <c r="H402" s="402"/>
      <c r="I402" s="21"/>
      <c r="J402" s="20" t="s">
        <v>7</v>
      </c>
      <c r="K402" s="19"/>
      <c r="L402" s="19"/>
      <c r="M402" s="18"/>
      <c r="N402" s="2"/>
      <c r="V402" s="13"/>
    </row>
    <row r="403" spans="1:22" ht="13.5" thickBot="1" x14ac:dyDescent="0.25">
      <c r="A403" s="399"/>
      <c r="B403" s="16"/>
      <c r="C403" s="16"/>
      <c r="D403" s="17"/>
      <c r="E403" s="16"/>
      <c r="F403" s="16"/>
      <c r="G403" s="670"/>
      <c r="H403" s="671"/>
      <c r="I403" s="672"/>
      <c r="J403" s="15" t="s">
        <v>7</v>
      </c>
      <c r="K403" s="15"/>
      <c r="L403" s="15"/>
      <c r="M403" s="14"/>
      <c r="N403" s="2"/>
      <c r="V403" s="13">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2"/>
      <c r="V404" s="13"/>
    </row>
    <row r="405" spans="1:22" ht="13.5" thickBot="1" x14ac:dyDescent="0.25">
      <c r="A405" s="400"/>
      <c r="B405" s="25"/>
      <c r="C405" s="25"/>
      <c r="D405" s="8"/>
      <c r="E405" s="24" t="s">
        <v>1</v>
      </c>
      <c r="F405" s="23"/>
      <c r="G405" s="673"/>
      <c r="H405" s="674"/>
      <c r="I405" s="675"/>
      <c r="J405" s="11" t="s">
        <v>0</v>
      </c>
      <c r="K405" s="10"/>
      <c r="L405" s="10"/>
      <c r="M405" s="9"/>
      <c r="N405" s="2"/>
      <c r="V405" s="13"/>
    </row>
    <row r="406" spans="1:22" ht="24" thickTop="1" thickBot="1" x14ac:dyDescent="0.25">
      <c r="A406" s="398">
        <f>A402+1</f>
        <v>98</v>
      </c>
      <c r="B406" s="22" t="s">
        <v>12</v>
      </c>
      <c r="C406" s="22" t="s">
        <v>11</v>
      </c>
      <c r="D406" s="22" t="s">
        <v>10</v>
      </c>
      <c r="E406" s="401" t="s">
        <v>9</v>
      </c>
      <c r="F406" s="401"/>
      <c r="G406" s="401" t="s">
        <v>8</v>
      </c>
      <c r="H406" s="402"/>
      <c r="I406" s="21"/>
      <c r="J406" s="20" t="s">
        <v>7</v>
      </c>
      <c r="K406" s="19"/>
      <c r="L406" s="19"/>
      <c r="M406" s="18"/>
      <c r="N406" s="2"/>
      <c r="V406" s="13"/>
    </row>
    <row r="407" spans="1:22" ht="13.5" thickBot="1" x14ac:dyDescent="0.25">
      <c r="A407" s="399"/>
      <c r="B407" s="16"/>
      <c r="C407" s="16"/>
      <c r="D407" s="17"/>
      <c r="E407" s="16"/>
      <c r="F407" s="16"/>
      <c r="G407" s="670"/>
      <c r="H407" s="671"/>
      <c r="I407" s="672"/>
      <c r="J407" s="15" t="s">
        <v>7</v>
      </c>
      <c r="K407" s="15"/>
      <c r="L407" s="15"/>
      <c r="M407" s="14"/>
      <c r="N407" s="2"/>
      <c r="V407" s="13">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2"/>
      <c r="V408" s="13"/>
    </row>
    <row r="409" spans="1:22" ht="13.5" thickBot="1" x14ac:dyDescent="0.25">
      <c r="A409" s="400"/>
      <c r="B409" s="25"/>
      <c r="C409" s="25"/>
      <c r="D409" s="8"/>
      <c r="E409" s="24" t="s">
        <v>1</v>
      </c>
      <c r="F409" s="23"/>
      <c r="G409" s="673"/>
      <c r="H409" s="674"/>
      <c r="I409" s="675"/>
      <c r="J409" s="11" t="s">
        <v>0</v>
      </c>
      <c r="K409" s="10"/>
      <c r="L409" s="10"/>
      <c r="M409" s="9"/>
      <c r="N409" s="2"/>
      <c r="V409" s="13"/>
    </row>
    <row r="410" spans="1:22" ht="24" thickTop="1" thickBot="1" x14ac:dyDescent="0.25">
      <c r="A410" s="398">
        <f>A406+1</f>
        <v>99</v>
      </c>
      <c r="B410" s="22" t="s">
        <v>12</v>
      </c>
      <c r="C410" s="22" t="s">
        <v>11</v>
      </c>
      <c r="D410" s="22" t="s">
        <v>10</v>
      </c>
      <c r="E410" s="401" t="s">
        <v>9</v>
      </c>
      <c r="F410" s="401"/>
      <c r="G410" s="401" t="s">
        <v>8</v>
      </c>
      <c r="H410" s="402"/>
      <c r="I410" s="21"/>
      <c r="J410" s="20" t="s">
        <v>7</v>
      </c>
      <c r="K410" s="19"/>
      <c r="L410" s="19"/>
      <c r="M410" s="18"/>
      <c r="N410" s="2"/>
      <c r="V410" s="13"/>
    </row>
    <row r="411" spans="1:22" ht="13.5" thickBot="1" x14ac:dyDescent="0.25">
      <c r="A411" s="399"/>
      <c r="B411" s="16"/>
      <c r="C411" s="16"/>
      <c r="D411" s="17"/>
      <c r="E411" s="16"/>
      <c r="F411" s="16"/>
      <c r="G411" s="670"/>
      <c r="H411" s="671"/>
      <c r="I411" s="672"/>
      <c r="J411" s="15" t="s">
        <v>7</v>
      </c>
      <c r="K411" s="15"/>
      <c r="L411" s="15"/>
      <c r="M411" s="14"/>
      <c r="N411" s="2"/>
      <c r="V411" s="13">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2"/>
      <c r="V412" s="13"/>
    </row>
    <row r="413" spans="1:22" ht="13.5" thickBot="1" x14ac:dyDescent="0.25">
      <c r="A413" s="400"/>
      <c r="B413" s="25"/>
      <c r="C413" s="25"/>
      <c r="D413" s="8"/>
      <c r="E413" s="24" t="s">
        <v>1</v>
      </c>
      <c r="F413" s="23"/>
      <c r="G413" s="673"/>
      <c r="H413" s="674"/>
      <c r="I413" s="675"/>
      <c r="J413" s="11" t="s">
        <v>0</v>
      </c>
      <c r="K413" s="10"/>
      <c r="L413" s="10"/>
      <c r="M413" s="9"/>
      <c r="N413" s="2"/>
      <c r="V413" s="13"/>
    </row>
    <row r="414" spans="1:22" ht="24" thickTop="1" thickBot="1" x14ac:dyDescent="0.25">
      <c r="A414" s="398">
        <f>A410+1</f>
        <v>100</v>
      </c>
      <c r="B414" s="22" t="s">
        <v>12</v>
      </c>
      <c r="C414" s="22" t="s">
        <v>11</v>
      </c>
      <c r="D414" s="22" t="s">
        <v>10</v>
      </c>
      <c r="E414" s="401" t="s">
        <v>9</v>
      </c>
      <c r="F414" s="401"/>
      <c r="G414" s="401" t="s">
        <v>8</v>
      </c>
      <c r="H414" s="402"/>
      <c r="I414" s="21"/>
      <c r="J414" s="20" t="s">
        <v>7</v>
      </c>
      <c r="K414" s="19"/>
      <c r="L414" s="19"/>
      <c r="M414" s="18"/>
      <c r="N414" s="2"/>
      <c r="V414" s="13"/>
    </row>
    <row r="415" spans="1:22" ht="13.5" thickBot="1" x14ac:dyDescent="0.25">
      <c r="A415" s="399"/>
      <c r="B415" s="16"/>
      <c r="C415" s="16"/>
      <c r="D415" s="17"/>
      <c r="E415" s="16"/>
      <c r="F415" s="16"/>
      <c r="G415" s="670"/>
      <c r="H415" s="671"/>
      <c r="I415" s="672"/>
      <c r="J415" s="15" t="s">
        <v>7</v>
      </c>
      <c r="K415" s="15"/>
      <c r="L415" s="15"/>
      <c r="M415" s="14"/>
      <c r="N415" s="2"/>
      <c r="V415" s="13">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2"/>
    </row>
    <row r="417" spans="1:14" ht="13.5" thickBot="1" x14ac:dyDescent="0.25">
      <c r="A417" s="400"/>
      <c r="B417" s="8"/>
      <c r="C417" s="8"/>
      <c r="D417" s="8"/>
      <c r="E417" s="7" t="s">
        <v>1</v>
      </c>
      <c r="F417" s="6"/>
      <c r="G417" s="673"/>
      <c r="H417" s="674"/>
      <c r="I417" s="675"/>
      <c r="J417" s="5" t="s">
        <v>0</v>
      </c>
      <c r="K417" s="4"/>
      <c r="L417" s="4"/>
      <c r="M417" s="3"/>
      <c r="N417" s="2"/>
    </row>
    <row r="418" spans="1:14" ht="13.5" thickTop="1" x14ac:dyDescent="0.2"/>
  </sheetData>
  <mergeCells count="732">
    <mergeCell ref="G414:H414"/>
    <mergeCell ref="G415:I415"/>
    <mergeCell ref="G306:H306"/>
    <mergeCell ref="G307:I307"/>
    <mergeCell ref="G310:H310"/>
    <mergeCell ref="G311:I311"/>
    <mergeCell ref="G314:H314"/>
    <mergeCell ref="G315:I315"/>
    <mergeCell ref="G318:H318"/>
    <mergeCell ref="G319:I319"/>
    <mergeCell ref="G410:H410"/>
    <mergeCell ref="G411:I411"/>
    <mergeCell ref="G322:H322"/>
    <mergeCell ref="G339:I339"/>
    <mergeCell ref="G336:I336"/>
    <mergeCell ref="G340:I340"/>
    <mergeCell ref="G323:I323"/>
    <mergeCell ref="G326:H326"/>
    <mergeCell ref="G327:I327"/>
    <mergeCell ref="G412:I412"/>
    <mergeCell ref="G316:I316"/>
    <mergeCell ref="G320:I320"/>
    <mergeCell ref="G324:I324"/>
    <mergeCell ref="G328:I328"/>
    <mergeCell ref="G332:I332"/>
    <mergeCell ref="G331:I331"/>
    <mergeCell ref="G334:H334"/>
    <mergeCell ref="G335:I335"/>
    <mergeCell ref="G338:H338"/>
    <mergeCell ref="G416:I416"/>
    <mergeCell ref="G19:I19"/>
    <mergeCell ref="G22:H22"/>
    <mergeCell ref="G23:I23"/>
    <mergeCell ref="G26:H26"/>
    <mergeCell ref="G27:I27"/>
    <mergeCell ref="G30:H30"/>
    <mergeCell ref="G31:I31"/>
    <mergeCell ref="G106:H106"/>
    <mergeCell ref="G107:I107"/>
    <mergeCell ref="G110:H110"/>
    <mergeCell ref="G96:I96"/>
    <mergeCell ref="G100:I100"/>
    <mergeCell ref="G104:I104"/>
    <mergeCell ref="G108:I108"/>
    <mergeCell ref="G101:I101"/>
    <mergeCell ref="G105:I105"/>
    <mergeCell ref="G109:I109"/>
    <mergeCell ref="G159:I159"/>
    <mergeCell ref="G50:H50"/>
    <mergeCell ref="G51:I51"/>
    <mergeCell ref="G54:H54"/>
    <mergeCell ref="G55:I55"/>
    <mergeCell ref="G87:I87"/>
    <mergeCell ref="G85:I85"/>
    <mergeCell ref="G89:I89"/>
    <mergeCell ref="G93:I93"/>
    <mergeCell ref="G80:I80"/>
    <mergeCell ref="G84:I84"/>
    <mergeCell ref="G88:I88"/>
    <mergeCell ref="G92:I92"/>
    <mergeCell ref="G90:H90"/>
    <mergeCell ref="G91:I91"/>
    <mergeCell ref="G58:H58"/>
    <mergeCell ref="G308:I308"/>
    <mergeCell ref="G312:I312"/>
    <mergeCell ref="G98:H98"/>
    <mergeCell ref="G99:I99"/>
    <mergeCell ref="G102:H102"/>
    <mergeCell ref="G103:I103"/>
    <mergeCell ref="G283:I283"/>
    <mergeCell ref="G286:H286"/>
    <mergeCell ref="G287:I287"/>
    <mergeCell ref="G290:H290"/>
    <mergeCell ref="G291:I291"/>
    <mergeCell ref="G273:I273"/>
    <mergeCell ref="G260:I260"/>
    <mergeCell ref="G264:I264"/>
    <mergeCell ref="G258:H258"/>
    <mergeCell ref="G259:I259"/>
    <mergeCell ref="G262:H262"/>
    <mergeCell ref="G156:I156"/>
    <mergeCell ref="G162:H162"/>
    <mergeCell ref="G163:I163"/>
    <mergeCell ref="G94:H94"/>
    <mergeCell ref="G95:I95"/>
    <mergeCell ref="G120:I120"/>
    <mergeCell ref="G179:I179"/>
    <mergeCell ref="G182:H182"/>
    <mergeCell ref="G183:I183"/>
    <mergeCell ref="G186:H186"/>
    <mergeCell ref="G187:I187"/>
    <mergeCell ref="G330:H330"/>
    <mergeCell ref="G276:I276"/>
    <mergeCell ref="G280:I280"/>
    <mergeCell ref="G284:I284"/>
    <mergeCell ref="G288:I288"/>
    <mergeCell ref="G292:I292"/>
    <mergeCell ref="G296:I296"/>
    <mergeCell ref="G271:I271"/>
    <mergeCell ref="G274:H274"/>
    <mergeCell ref="G269:I269"/>
    <mergeCell ref="G184:I184"/>
    <mergeCell ref="G188:I188"/>
    <mergeCell ref="G300:I300"/>
    <mergeCell ref="G275:I275"/>
    <mergeCell ref="G278:H278"/>
    <mergeCell ref="G279:I279"/>
    <mergeCell ref="G282:H282"/>
    <mergeCell ref="G123:I123"/>
    <mergeCell ref="G126:H126"/>
    <mergeCell ref="G127:I127"/>
    <mergeCell ref="G113:I113"/>
    <mergeCell ref="G72:I72"/>
    <mergeCell ref="G76:I76"/>
    <mergeCell ref="G170:H170"/>
    <mergeCell ref="G171:I171"/>
    <mergeCell ref="G174:H174"/>
    <mergeCell ref="G112:I112"/>
    <mergeCell ref="G116:I116"/>
    <mergeCell ref="G150:H150"/>
    <mergeCell ref="G151:I151"/>
    <mergeCell ref="G154:H154"/>
    <mergeCell ref="G155:I155"/>
    <mergeCell ref="G158:H158"/>
    <mergeCell ref="G124:I124"/>
    <mergeCell ref="G134:H134"/>
    <mergeCell ref="G413:I413"/>
    <mergeCell ref="G417:I417"/>
    <mergeCell ref="G405:I405"/>
    <mergeCell ref="G409:I409"/>
    <mergeCell ref="G404:I404"/>
    <mergeCell ref="G408:I408"/>
    <mergeCell ref="G111:I111"/>
    <mergeCell ref="G114:H114"/>
    <mergeCell ref="G115:I115"/>
    <mergeCell ref="G118:H118"/>
    <mergeCell ref="G119:I119"/>
    <mergeCell ref="G122:H122"/>
    <mergeCell ref="G117:I117"/>
    <mergeCell ref="G121:I121"/>
    <mergeCell ref="G195:I195"/>
    <mergeCell ref="G166:H166"/>
    <mergeCell ref="G167:I167"/>
    <mergeCell ref="G393:I393"/>
    <mergeCell ref="G397:I397"/>
    <mergeCell ref="G401:I401"/>
    <mergeCell ref="G396:I396"/>
    <mergeCell ref="G392:I392"/>
    <mergeCell ref="G391:I391"/>
    <mergeCell ref="G400:I400"/>
    <mergeCell ref="G406:H406"/>
    <mergeCell ref="G407:I407"/>
    <mergeCell ref="G374:H374"/>
    <mergeCell ref="G375:I375"/>
    <mergeCell ref="G378:H378"/>
    <mergeCell ref="G379:I379"/>
    <mergeCell ref="G382:H382"/>
    <mergeCell ref="G383:I383"/>
    <mergeCell ref="G386:H386"/>
    <mergeCell ref="G387:I387"/>
    <mergeCell ref="G394:H394"/>
    <mergeCell ref="G395:I395"/>
    <mergeCell ref="G398:H398"/>
    <mergeCell ref="G399:I399"/>
    <mergeCell ref="G402:H402"/>
    <mergeCell ref="G403:I403"/>
    <mergeCell ref="G390:H390"/>
    <mergeCell ref="G377:I377"/>
    <mergeCell ref="G381:I381"/>
    <mergeCell ref="G385:I385"/>
    <mergeCell ref="G389:I389"/>
    <mergeCell ref="G376:I376"/>
    <mergeCell ref="G380:I380"/>
    <mergeCell ref="G384:I384"/>
    <mergeCell ref="G388:I388"/>
    <mergeCell ref="G329:I329"/>
    <mergeCell ref="G343:I343"/>
    <mergeCell ref="G346:H346"/>
    <mergeCell ref="G347:I347"/>
    <mergeCell ref="G350:H350"/>
    <mergeCell ref="G351:I351"/>
    <mergeCell ref="G354:H354"/>
    <mergeCell ref="G371:I371"/>
    <mergeCell ref="G341:I341"/>
    <mergeCell ref="G345:I345"/>
    <mergeCell ref="G349:I349"/>
    <mergeCell ref="G353:I353"/>
    <mergeCell ref="G344:I344"/>
    <mergeCell ref="G348:I348"/>
    <mergeCell ref="G352:I352"/>
    <mergeCell ref="G356:I356"/>
    <mergeCell ref="G342:H342"/>
    <mergeCell ref="G359:I359"/>
    <mergeCell ref="G362:H362"/>
    <mergeCell ref="G367:I367"/>
    <mergeCell ref="G370:H370"/>
    <mergeCell ref="G357:I357"/>
    <mergeCell ref="G249:I249"/>
    <mergeCell ref="G253:I253"/>
    <mergeCell ref="G240:I240"/>
    <mergeCell ref="G244:I244"/>
    <mergeCell ref="G248:I248"/>
    <mergeCell ref="G252:I252"/>
    <mergeCell ref="G333:I333"/>
    <mergeCell ref="G337:I337"/>
    <mergeCell ref="G355:I355"/>
    <mergeCell ref="G361:I361"/>
    <mergeCell ref="G365:I365"/>
    <mergeCell ref="G369:I369"/>
    <mergeCell ref="G313:I313"/>
    <mergeCell ref="G317:I317"/>
    <mergeCell ref="G321:I321"/>
    <mergeCell ref="G325:I325"/>
    <mergeCell ref="G277:I277"/>
    <mergeCell ref="G263:I263"/>
    <mergeCell ref="G266:H266"/>
    <mergeCell ref="G267:I267"/>
    <mergeCell ref="G270:H270"/>
    <mergeCell ref="G238:H238"/>
    <mergeCell ref="G305:I305"/>
    <mergeCell ref="G309:I309"/>
    <mergeCell ref="G294:H294"/>
    <mergeCell ref="G295:I295"/>
    <mergeCell ref="G298:H298"/>
    <mergeCell ref="G299:I299"/>
    <mergeCell ref="G289:I289"/>
    <mergeCell ref="G293:I293"/>
    <mergeCell ref="G297:I297"/>
    <mergeCell ref="G301:I301"/>
    <mergeCell ref="G304:I304"/>
    <mergeCell ref="G302:H302"/>
    <mergeCell ref="G303:I303"/>
    <mergeCell ref="G281:I281"/>
    <mergeCell ref="G285:I285"/>
    <mergeCell ref="G257:I257"/>
    <mergeCell ref="G256:I256"/>
    <mergeCell ref="G254:H254"/>
    <mergeCell ref="G255:I255"/>
    <mergeCell ref="G261:I261"/>
    <mergeCell ref="G265:I265"/>
    <mergeCell ref="G268:I268"/>
    <mergeCell ref="G272:I272"/>
    <mergeCell ref="G234:H234"/>
    <mergeCell ref="G221:I221"/>
    <mergeCell ref="G225:I225"/>
    <mergeCell ref="G229:I229"/>
    <mergeCell ref="G233:I233"/>
    <mergeCell ref="G251:I251"/>
    <mergeCell ref="G237:I237"/>
    <mergeCell ref="G241:I241"/>
    <mergeCell ref="G218:H218"/>
    <mergeCell ref="G219:I219"/>
    <mergeCell ref="G222:H222"/>
    <mergeCell ref="G223:I223"/>
    <mergeCell ref="G226:H226"/>
    <mergeCell ref="G227:I227"/>
    <mergeCell ref="G230:H230"/>
    <mergeCell ref="G239:I239"/>
    <mergeCell ref="G242:H242"/>
    <mergeCell ref="G243:I243"/>
    <mergeCell ref="G246:H246"/>
    <mergeCell ref="G247:I247"/>
    <mergeCell ref="G250:H250"/>
    <mergeCell ref="G236:I236"/>
    <mergeCell ref="G235:I235"/>
    <mergeCell ref="G245:I245"/>
    <mergeCell ref="G224:I224"/>
    <mergeCell ref="G228:I228"/>
    <mergeCell ref="G232:I232"/>
    <mergeCell ref="G201:I201"/>
    <mergeCell ref="G205:I205"/>
    <mergeCell ref="G209:I209"/>
    <mergeCell ref="G213:I213"/>
    <mergeCell ref="G217:I217"/>
    <mergeCell ref="G204:I204"/>
    <mergeCell ref="G231:I231"/>
    <mergeCell ref="G216:I216"/>
    <mergeCell ref="G202:H202"/>
    <mergeCell ref="G203:I203"/>
    <mergeCell ref="G206:H206"/>
    <mergeCell ref="G207:I207"/>
    <mergeCell ref="G210:H210"/>
    <mergeCell ref="G211:I211"/>
    <mergeCell ref="G214:H214"/>
    <mergeCell ref="G220:I220"/>
    <mergeCell ref="G215:I215"/>
    <mergeCell ref="G185:I185"/>
    <mergeCell ref="G189:I189"/>
    <mergeCell ref="G193:I193"/>
    <mergeCell ref="G197:I197"/>
    <mergeCell ref="G200:I200"/>
    <mergeCell ref="G198:H198"/>
    <mergeCell ref="G199:I199"/>
    <mergeCell ref="G208:I208"/>
    <mergeCell ref="G212:I212"/>
    <mergeCell ref="G190:H190"/>
    <mergeCell ref="G191:I191"/>
    <mergeCell ref="G194:H194"/>
    <mergeCell ref="G192:I192"/>
    <mergeCell ref="G196:I196"/>
    <mergeCell ref="G181:I181"/>
    <mergeCell ref="G153:I153"/>
    <mergeCell ref="G157:I157"/>
    <mergeCell ref="G161:I161"/>
    <mergeCell ref="G125:I125"/>
    <mergeCell ref="G129:I129"/>
    <mergeCell ref="G133:I133"/>
    <mergeCell ref="G132:I132"/>
    <mergeCell ref="G130:H130"/>
    <mergeCell ref="G131:I131"/>
    <mergeCell ref="G164:I164"/>
    <mergeCell ref="G168:I168"/>
    <mergeCell ref="G172:I172"/>
    <mergeCell ref="G176:I176"/>
    <mergeCell ref="G180:I180"/>
    <mergeCell ref="G178:H178"/>
    <mergeCell ref="G152:I152"/>
    <mergeCell ref="G137:I137"/>
    <mergeCell ref="G144:I144"/>
    <mergeCell ref="G148:I148"/>
    <mergeCell ref="G138:H138"/>
    <mergeCell ref="G139:I139"/>
    <mergeCell ref="G142:H142"/>
    <mergeCell ref="G136:I136"/>
    <mergeCell ref="P2:S2"/>
    <mergeCell ref="P3:S3"/>
    <mergeCell ref="P4:S4"/>
    <mergeCell ref="J2:M4"/>
    <mergeCell ref="A5:M5"/>
    <mergeCell ref="A22:A25"/>
    <mergeCell ref="A14:A17"/>
    <mergeCell ref="E24:F24"/>
    <mergeCell ref="E22:F22"/>
    <mergeCell ref="E14:F14"/>
    <mergeCell ref="G14:H14"/>
    <mergeCell ref="G24:I24"/>
    <mergeCell ref="G18:I18"/>
    <mergeCell ref="G20:I21"/>
    <mergeCell ref="A18:A21"/>
    <mergeCell ref="E18:F18"/>
    <mergeCell ref="E20:F20"/>
    <mergeCell ref="D11:F11"/>
    <mergeCell ref="B12:B13"/>
    <mergeCell ref="A6:A13"/>
    <mergeCell ref="B8:N8"/>
    <mergeCell ref="B6:J7"/>
    <mergeCell ref="K12:K13"/>
    <mergeCell ref="G15:I15"/>
    <mergeCell ref="G61:I61"/>
    <mergeCell ref="G65:I65"/>
    <mergeCell ref="G69:I69"/>
    <mergeCell ref="L12:L13"/>
    <mergeCell ref="C12:C13"/>
    <mergeCell ref="D12:D13"/>
    <mergeCell ref="G12:I13"/>
    <mergeCell ref="G59:I59"/>
    <mergeCell ref="G62:H62"/>
    <mergeCell ref="E16:F16"/>
    <mergeCell ref="G68:I68"/>
    <mergeCell ref="G44:I44"/>
    <mergeCell ref="G48:I48"/>
    <mergeCell ref="G52:I52"/>
    <mergeCell ref="G56:I56"/>
    <mergeCell ref="G60:I60"/>
    <mergeCell ref="G64:I64"/>
    <mergeCell ref="G63:I63"/>
    <mergeCell ref="G53:I53"/>
    <mergeCell ref="G28:I28"/>
    <mergeCell ref="G41:I41"/>
    <mergeCell ref="G32:I32"/>
    <mergeCell ref="G36:I36"/>
    <mergeCell ref="G40:I40"/>
    <mergeCell ref="G373:I373"/>
    <mergeCell ref="G360:I360"/>
    <mergeCell ref="G364:I364"/>
    <mergeCell ref="G368:I368"/>
    <mergeCell ref="G372:I372"/>
    <mergeCell ref="G358:H358"/>
    <mergeCell ref="E366:F366"/>
    <mergeCell ref="A342:A345"/>
    <mergeCell ref="E342:F342"/>
    <mergeCell ref="E356:F356"/>
    <mergeCell ref="A354:A357"/>
    <mergeCell ref="E354:F354"/>
    <mergeCell ref="E364:F364"/>
    <mergeCell ref="A366:A369"/>
    <mergeCell ref="E368:F368"/>
    <mergeCell ref="A370:A373"/>
    <mergeCell ref="E370:F370"/>
    <mergeCell ref="E372:F372"/>
    <mergeCell ref="A362:A365"/>
    <mergeCell ref="A358:A361"/>
    <mergeCell ref="E358:F358"/>
    <mergeCell ref="E360:F360"/>
    <mergeCell ref="G363:I363"/>
    <mergeCell ref="G366:H366"/>
    <mergeCell ref="A338:A341"/>
    <mergeCell ref="E338:F338"/>
    <mergeCell ref="E340:F340"/>
    <mergeCell ref="A382:A385"/>
    <mergeCell ref="E382:F382"/>
    <mergeCell ref="E384:F384"/>
    <mergeCell ref="E344:F344"/>
    <mergeCell ref="A346:A349"/>
    <mergeCell ref="E346:F346"/>
    <mergeCell ref="E348:F348"/>
    <mergeCell ref="A350:A353"/>
    <mergeCell ref="E350:F350"/>
    <mergeCell ref="E352:F352"/>
    <mergeCell ref="A378:A381"/>
    <mergeCell ref="E378:F378"/>
    <mergeCell ref="E380:F380"/>
    <mergeCell ref="E362:F362"/>
    <mergeCell ref="A374:A377"/>
    <mergeCell ref="E374:F374"/>
    <mergeCell ref="E376:F376"/>
    <mergeCell ref="A270:A273"/>
    <mergeCell ref="E270:F270"/>
    <mergeCell ref="E272:F272"/>
    <mergeCell ref="A282:A285"/>
    <mergeCell ref="E282:F282"/>
    <mergeCell ref="E284:F284"/>
    <mergeCell ref="E294:F294"/>
    <mergeCell ref="E312:F312"/>
    <mergeCell ref="A334:A337"/>
    <mergeCell ref="E334:F334"/>
    <mergeCell ref="E336:F336"/>
    <mergeCell ref="E296:F296"/>
    <mergeCell ref="A298:A301"/>
    <mergeCell ref="E298:F298"/>
    <mergeCell ref="E300:F300"/>
    <mergeCell ref="A302:A305"/>
    <mergeCell ref="E302:F302"/>
    <mergeCell ref="E304:F304"/>
    <mergeCell ref="A330:A333"/>
    <mergeCell ref="E330:F330"/>
    <mergeCell ref="E332:F332"/>
    <mergeCell ref="A306:A309"/>
    <mergeCell ref="E306:F306"/>
    <mergeCell ref="A322:A325"/>
    <mergeCell ref="E324:F324"/>
    <mergeCell ref="A326:A329"/>
    <mergeCell ref="E326:F326"/>
    <mergeCell ref="E328:F328"/>
    <mergeCell ref="A274:A277"/>
    <mergeCell ref="E274:F274"/>
    <mergeCell ref="E276:F276"/>
    <mergeCell ref="A278:A281"/>
    <mergeCell ref="E278:F278"/>
    <mergeCell ref="E280:F280"/>
    <mergeCell ref="A286:A289"/>
    <mergeCell ref="E286:F286"/>
    <mergeCell ref="E288:F288"/>
    <mergeCell ref="E322:F322"/>
    <mergeCell ref="E308:F308"/>
    <mergeCell ref="A310:A313"/>
    <mergeCell ref="E310:F310"/>
    <mergeCell ref="A234:A237"/>
    <mergeCell ref="E234:F234"/>
    <mergeCell ref="E236:F236"/>
    <mergeCell ref="A242:A245"/>
    <mergeCell ref="E242:F242"/>
    <mergeCell ref="E244:F244"/>
    <mergeCell ref="A266:A269"/>
    <mergeCell ref="E266:F266"/>
    <mergeCell ref="E268:F268"/>
    <mergeCell ref="A178:A181"/>
    <mergeCell ref="E178:F178"/>
    <mergeCell ref="E180:F180"/>
    <mergeCell ref="E168:F168"/>
    <mergeCell ref="A170:A173"/>
    <mergeCell ref="E170:F170"/>
    <mergeCell ref="E172:F172"/>
    <mergeCell ref="A222:A225"/>
    <mergeCell ref="E222:F222"/>
    <mergeCell ref="A194:A197"/>
    <mergeCell ref="E194:F194"/>
    <mergeCell ref="E196:F196"/>
    <mergeCell ref="A198:A201"/>
    <mergeCell ref="E198:F198"/>
    <mergeCell ref="E210:F210"/>
    <mergeCell ref="E212:F212"/>
    <mergeCell ref="A214:A217"/>
    <mergeCell ref="E214:F214"/>
    <mergeCell ref="E216:F216"/>
    <mergeCell ref="A218:A221"/>
    <mergeCell ref="E218:F218"/>
    <mergeCell ref="E184:F184"/>
    <mergeCell ref="E200:F200"/>
    <mergeCell ref="A202:A205"/>
    <mergeCell ref="E176:F176"/>
    <mergeCell ref="G165:I165"/>
    <mergeCell ref="G169:I169"/>
    <mergeCell ref="G173:I173"/>
    <mergeCell ref="G177:I177"/>
    <mergeCell ref="G143:I143"/>
    <mergeCell ref="G146:H146"/>
    <mergeCell ref="G147:I147"/>
    <mergeCell ref="G128:I128"/>
    <mergeCell ref="G145:I145"/>
    <mergeCell ref="G149:I149"/>
    <mergeCell ref="G140:I140"/>
    <mergeCell ref="G175:I175"/>
    <mergeCell ref="G160:I160"/>
    <mergeCell ref="E128:F128"/>
    <mergeCell ref="A130:A133"/>
    <mergeCell ref="E130:F130"/>
    <mergeCell ref="E132:F132"/>
    <mergeCell ref="A134:A137"/>
    <mergeCell ref="E134:F134"/>
    <mergeCell ref="E136:F136"/>
    <mergeCell ref="A166:A169"/>
    <mergeCell ref="E166:F166"/>
    <mergeCell ref="G135:I135"/>
    <mergeCell ref="G141:I141"/>
    <mergeCell ref="G97:I97"/>
    <mergeCell ref="E96:F96"/>
    <mergeCell ref="E56:F56"/>
    <mergeCell ref="A58:A61"/>
    <mergeCell ref="E58:F58"/>
    <mergeCell ref="E60:F60"/>
    <mergeCell ref="A62:A65"/>
    <mergeCell ref="E62:F62"/>
    <mergeCell ref="E64:F64"/>
    <mergeCell ref="A66:A69"/>
    <mergeCell ref="G66:H66"/>
    <mergeCell ref="G67:I67"/>
    <mergeCell ref="G70:H70"/>
    <mergeCell ref="G71:I71"/>
    <mergeCell ref="G77:I77"/>
    <mergeCell ref="G81:I81"/>
    <mergeCell ref="G74:H74"/>
    <mergeCell ref="G75:I75"/>
    <mergeCell ref="G73:I73"/>
    <mergeCell ref="G78:H78"/>
    <mergeCell ref="G79:I79"/>
    <mergeCell ref="G82:H82"/>
    <mergeCell ref="A82:A85"/>
    <mergeCell ref="E82:F82"/>
    <mergeCell ref="E84:F84"/>
    <mergeCell ref="A54:A57"/>
    <mergeCell ref="E54:F54"/>
    <mergeCell ref="E66:F66"/>
    <mergeCell ref="E68:F68"/>
    <mergeCell ref="A70:A73"/>
    <mergeCell ref="E70:F70"/>
    <mergeCell ref="E72:F72"/>
    <mergeCell ref="A74:A77"/>
    <mergeCell ref="E74:F74"/>
    <mergeCell ref="A314:A317"/>
    <mergeCell ref="E314:F314"/>
    <mergeCell ref="E316:F316"/>
    <mergeCell ref="A318:A321"/>
    <mergeCell ref="E318:F318"/>
    <mergeCell ref="A290:A293"/>
    <mergeCell ref="E240:F240"/>
    <mergeCell ref="E202:F202"/>
    <mergeCell ref="E204:F204"/>
    <mergeCell ref="A206:A209"/>
    <mergeCell ref="E206:F206"/>
    <mergeCell ref="E208:F208"/>
    <mergeCell ref="A210:A213"/>
    <mergeCell ref="A246:A249"/>
    <mergeCell ref="E246:F246"/>
    <mergeCell ref="E320:F320"/>
    <mergeCell ref="A254:A257"/>
    <mergeCell ref="E254:F254"/>
    <mergeCell ref="E256:F256"/>
    <mergeCell ref="E262:F262"/>
    <mergeCell ref="E264:F264"/>
    <mergeCell ref="E224:F224"/>
    <mergeCell ref="A226:A229"/>
    <mergeCell ref="E226:F226"/>
    <mergeCell ref="A414:A417"/>
    <mergeCell ref="E414:F414"/>
    <mergeCell ref="A386:A389"/>
    <mergeCell ref="E386:F386"/>
    <mergeCell ref="E388:F388"/>
    <mergeCell ref="A390:A393"/>
    <mergeCell ref="E390:F390"/>
    <mergeCell ref="E416:F416"/>
    <mergeCell ref="E392:F392"/>
    <mergeCell ref="A394:A397"/>
    <mergeCell ref="A406:A409"/>
    <mergeCell ref="E406:F406"/>
    <mergeCell ref="E408:F408"/>
    <mergeCell ref="E394:F394"/>
    <mergeCell ref="E396:F396"/>
    <mergeCell ref="A398:A401"/>
    <mergeCell ref="E398:F398"/>
    <mergeCell ref="E400:F400"/>
    <mergeCell ref="A402:A405"/>
    <mergeCell ref="E402:F402"/>
    <mergeCell ref="E404:F404"/>
    <mergeCell ref="A410:A413"/>
    <mergeCell ref="E410:F410"/>
    <mergeCell ref="E412:F412"/>
    <mergeCell ref="E220:F220"/>
    <mergeCell ref="A258:A261"/>
    <mergeCell ref="E258:F258"/>
    <mergeCell ref="E260:F260"/>
    <mergeCell ref="A262:A265"/>
    <mergeCell ref="E290:F290"/>
    <mergeCell ref="E292:F292"/>
    <mergeCell ref="A294:A297"/>
    <mergeCell ref="A186:A189"/>
    <mergeCell ref="E186:F186"/>
    <mergeCell ref="E188:F188"/>
    <mergeCell ref="A190:A193"/>
    <mergeCell ref="E190:F190"/>
    <mergeCell ref="E192:F192"/>
    <mergeCell ref="E228:F228"/>
    <mergeCell ref="A230:A233"/>
    <mergeCell ref="A238:A241"/>
    <mergeCell ref="E238:F238"/>
    <mergeCell ref="E248:F248"/>
    <mergeCell ref="A250:A253"/>
    <mergeCell ref="E250:F250"/>
    <mergeCell ref="E252:F252"/>
    <mergeCell ref="E230:F230"/>
    <mergeCell ref="E232:F232"/>
    <mergeCell ref="A102:A105"/>
    <mergeCell ref="E102:F102"/>
    <mergeCell ref="A118:A121"/>
    <mergeCell ref="E118:F118"/>
    <mergeCell ref="E120:F120"/>
    <mergeCell ref="A110:A113"/>
    <mergeCell ref="E156:F156"/>
    <mergeCell ref="A158:A161"/>
    <mergeCell ref="E158:F158"/>
    <mergeCell ref="E160:F160"/>
    <mergeCell ref="A150:A153"/>
    <mergeCell ref="E150:F150"/>
    <mergeCell ref="A114:A117"/>
    <mergeCell ref="E110:F110"/>
    <mergeCell ref="E112:F112"/>
    <mergeCell ref="E106:F106"/>
    <mergeCell ref="E108:F108"/>
    <mergeCell ref="E104:F104"/>
    <mergeCell ref="A106:A109"/>
    <mergeCell ref="E114:F114"/>
    <mergeCell ref="E116:F116"/>
    <mergeCell ref="A182:A185"/>
    <mergeCell ref="E182:F182"/>
    <mergeCell ref="A122:A125"/>
    <mergeCell ref="E122:F122"/>
    <mergeCell ref="E124:F124"/>
    <mergeCell ref="A126:A129"/>
    <mergeCell ref="E126:F126"/>
    <mergeCell ref="E152:F152"/>
    <mergeCell ref="A154:A157"/>
    <mergeCell ref="E154:F154"/>
    <mergeCell ref="A162:A165"/>
    <mergeCell ref="E162:F162"/>
    <mergeCell ref="E164:F164"/>
    <mergeCell ref="A142:A145"/>
    <mergeCell ref="E142:F142"/>
    <mergeCell ref="E144:F144"/>
    <mergeCell ref="A146:A149"/>
    <mergeCell ref="E146:F146"/>
    <mergeCell ref="E148:F148"/>
    <mergeCell ref="A138:A141"/>
    <mergeCell ref="E138:F138"/>
    <mergeCell ref="E140:F140"/>
    <mergeCell ref="A174:A177"/>
    <mergeCell ref="E174:F174"/>
    <mergeCell ref="A98:A101"/>
    <mergeCell ref="E98:F98"/>
    <mergeCell ref="E100:F100"/>
    <mergeCell ref="E94:F94"/>
    <mergeCell ref="A86:A89"/>
    <mergeCell ref="E86:F86"/>
    <mergeCell ref="E88:F88"/>
    <mergeCell ref="A90:A93"/>
    <mergeCell ref="E90:F90"/>
    <mergeCell ref="E92:F92"/>
    <mergeCell ref="A94:A97"/>
    <mergeCell ref="G29:I29"/>
    <mergeCell ref="G33:I33"/>
    <mergeCell ref="G37:I37"/>
    <mergeCell ref="E34:F34"/>
    <mergeCell ref="E36:F36"/>
    <mergeCell ref="E76:F76"/>
    <mergeCell ref="A50:A53"/>
    <mergeCell ref="E50:F50"/>
    <mergeCell ref="E52:F52"/>
    <mergeCell ref="E42:F42"/>
    <mergeCell ref="E44:F44"/>
    <mergeCell ref="E32:F32"/>
    <mergeCell ref="A34:A37"/>
    <mergeCell ref="A38:A41"/>
    <mergeCell ref="E38:F38"/>
    <mergeCell ref="E40:F40"/>
    <mergeCell ref="A78:A81"/>
    <mergeCell ref="E78:F78"/>
    <mergeCell ref="G57:I57"/>
    <mergeCell ref="E80:F80"/>
    <mergeCell ref="A26:A29"/>
    <mergeCell ref="G83:I83"/>
    <mergeCell ref="G86:H86"/>
    <mergeCell ref="E26:F26"/>
    <mergeCell ref="E28:F28"/>
    <mergeCell ref="A30:A33"/>
    <mergeCell ref="E30:F30"/>
    <mergeCell ref="A42:A45"/>
    <mergeCell ref="A46:A49"/>
    <mergeCell ref="E46:F46"/>
    <mergeCell ref="E48:F48"/>
    <mergeCell ref="J9:J11"/>
    <mergeCell ref="J12:J13"/>
    <mergeCell ref="G45:I45"/>
    <mergeCell ref="G49:I49"/>
    <mergeCell ref="G16:I16"/>
    <mergeCell ref="G17:I17"/>
    <mergeCell ref="G25:I25"/>
    <mergeCell ref="G34:H34"/>
    <mergeCell ref="G35:I35"/>
    <mergeCell ref="G38:H38"/>
    <mergeCell ref="G39:I39"/>
    <mergeCell ref="G42:H42"/>
    <mergeCell ref="G43:I43"/>
    <mergeCell ref="G46:H46"/>
    <mergeCell ref="G47:I47"/>
    <mergeCell ref="M12:M13"/>
    <mergeCell ref="B9:F9"/>
    <mergeCell ref="B10:F10"/>
    <mergeCell ref="L9:M11"/>
    <mergeCell ref="E12:F13"/>
    <mergeCell ref="G9:G11"/>
    <mergeCell ref="I9:I11"/>
    <mergeCell ref="K9:K11"/>
    <mergeCell ref="H9:H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T18" sqref="T18"/>
    </sheetView>
  </sheetViews>
  <sheetFormatPr defaultColWidth="8.85546875" defaultRowHeight="12.75" x14ac:dyDescent="0.2"/>
  <cols>
    <col min="1" max="1" width="3.85546875" style="98" customWidth="1"/>
    <col min="2" max="2" width="16.140625" style="98" customWidth="1"/>
    <col min="3" max="3" width="17.7109375" style="98" customWidth="1"/>
    <col min="4" max="4" width="14.42578125" style="98" customWidth="1"/>
    <col min="5" max="5" width="18.7109375" style="98" hidden="1" customWidth="1"/>
    <col min="6" max="6" width="14.85546875" style="98" customWidth="1"/>
    <col min="7" max="7" width="3" style="98" customWidth="1"/>
    <col min="8" max="8" width="11.28515625" style="98" customWidth="1"/>
    <col min="9" max="9" width="3" style="98" customWidth="1"/>
    <col min="10" max="10" width="12.28515625" style="98" customWidth="1"/>
    <col min="11" max="11" width="9.140625" style="98" customWidth="1"/>
    <col min="12" max="12" width="8.85546875" style="98" customWidth="1"/>
    <col min="13" max="13" width="8" style="98" customWidth="1"/>
    <col min="14" max="14" width="0.140625" style="98" customWidth="1"/>
    <col min="15" max="15" width="8.85546875" style="98"/>
    <col min="16" max="16" width="20.28515625" style="98" bestFit="1" customWidth="1"/>
    <col min="17" max="20" width="8.85546875" style="98"/>
    <col min="21" max="21" width="9.42578125" style="98" customWidth="1"/>
    <col min="22" max="22" width="13.7109375" style="99" customWidth="1"/>
    <col min="23" max="16384" width="8.85546875" style="98"/>
  </cols>
  <sheetData>
    <row r="1" spans="1:22" hidden="1" x14ac:dyDescent="0.2">
      <c r="V1" s="98"/>
    </row>
    <row r="2" spans="1:22" x14ac:dyDescent="0.2">
      <c r="J2" s="479" t="s">
        <v>55</v>
      </c>
      <c r="K2" s="480"/>
      <c r="L2" s="480"/>
      <c r="M2" s="480"/>
      <c r="P2" s="482"/>
      <c r="Q2" s="482"/>
      <c r="R2" s="482"/>
      <c r="S2" s="482"/>
      <c r="V2" s="98"/>
    </row>
    <row r="3" spans="1:22" x14ac:dyDescent="0.2">
      <c r="J3" s="480"/>
      <c r="K3" s="480"/>
      <c r="L3" s="480"/>
      <c r="M3" s="480"/>
      <c r="P3" s="483"/>
      <c r="Q3" s="483"/>
      <c r="R3" s="483"/>
      <c r="S3" s="483"/>
      <c r="V3" s="98"/>
    </row>
    <row r="4" spans="1:22" ht="13.5" thickBot="1" x14ac:dyDescent="0.25">
      <c r="A4" s="105"/>
      <c r="B4" s="105"/>
      <c r="C4" s="105"/>
      <c r="D4" s="105"/>
      <c r="E4" s="105"/>
      <c r="F4" s="105"/>
      <c r="G4" s="105"/>
      <c r="H4" s="105"/>
      <c r="I4" s="105"/>
      <c r="J4" s="481"/>
      <c r="K4" s="481"/>
      <c r="L4" s="481"/>
      <c r="M4" s="481"/>
      <c r="P4" s="484"/>
      <c r="Q4" s="484"/>
      <c r="R4" s="484"/>
      <c r="S4" s="484"/>
      <c r="V4" s="98"/>
    </row>
    <row r="5" spans="1:22" ht="30" customHeight="1" thickTop="1" thickBot="1" x14ac:dyDescent="0.25">
      <c r="A5" s="485" t="str">
        <f>"1353 Travel Report for "&amp;B9&amp;", "&amp;B10&amp;" for the reporting period "&amp;"Oct 18 - March19"</f>
        <v>1353 Travel Report for Health and Human Services, HHSPM SAMHSA for the reporting period Oct 18 - March19</v>
      </c>
      <c r="B5" s="486"/>
      <c r="C5" s="486"/>
      <c r="D5" s="486"/>
      <c r="E5" s="486"/>
      <c r="F5" s="486"/>
      <c r="G5" s="486"/>
      <c r="H5" s="486"/>
      <c r="I5" s="486"/>
      <c r="J5" s="486"/>
      <c r="K5" s="486"/>
      <c r="L5" s="486"/>
      <c r="M5" s="486"/>
      <c r="N5" s="156"/>
      <c r="O5" s="105"/>
      <c r="Q5" s="155"/>
      <c r="V5" s="98"/>
    </row>
    <row r="6" spans="1:22" ht="13.5" customHeight="1" thickTop="1" x14ac:dyDescent="0.2">
      <c r="A6" s="487" t="s">
        <v>50</v>
      </c>
      <c r="B6" s="489" t="s">
        <v>49</v>
      </c>
      <c r="C6" s="490"/>
      <c r="D6" s="490"/>
      <c r="E6" s="490"/>
      <c r="F6" s="490"/>
      <c r="G6" s="490"/>
      <c r="H6" s="490"/>
      <c r="I6" s="490"/>
      <c r="J6" s="491"/>
      <c r="K6" s="65" t="s">
        <v>48</v>
      </c>
      <c r="L6" s="65" t="s">
        <v>47</v>
      </c>
      <c r="M6" s="65" t="s">
        <v>46</v>
      </c>
      <c r="N6" s="154"/>
      <c r="O6" s="105"/>
      <c r="V6" s="98"/>
    </row>
    <row r="7" spans="1:22" ht="20.25" customHeight="1" thickBot="1" x14ac:dyDescent="0.25">
      <c r="A7" s="487"/>
      <c r="B7" s="492"/>
      <c r="C7" s="493"/>
      <c r="D7" s="493"/>
      <c r="E7" s="493"/>
      <c r="F7" s="493"/>
      <c r="G7" s="493"/>
      <c r="H7" s="493"/>
      <c r="I7" s="493"/>
      <c r="J7" s="494"/>
      <c r="K7" s="63">
        <v>1</v>
      </c>
      <c r="L7" s="62">
        <v>1</v>
      </c>
      <c r="M7" s="61">
        <v>2019</v>
      </c>
      <c r="N7" s="153"/>
      <c r="O7" s="105"/>
      <c r="V7" s="98"/>
    </row>
    <row r="8" spans="1:22" ht="27.75" customHeight="1" thickTop="1" thickBot="1" x14ac:dyDescent="0.25">
      <c r="A8" s="487"/>
      <c r="B8" s="495" t="s">
        <v>45</v>
      </c>
      <c r="C8" s="496"/>
      <c r="D8" s="496"/>
      <c r="E8" s="496"/>
      <c r="F8" s="496"/>
      <c r="G8" s="497"/>
      <c r="H8" s="497"/>
      <c r="I8" s="497"/>
      <c r="J8" s="497"/>
      <c r="K8" s="497"/>
      <c r="L8" s="496"/>
      <c r="M8" s="496"/>
      <c r="N8" s="498"/>
      <c r="O8" s="105"/>
      <c r="V8" s="98"/>
    </row>
    <row r="9" spans="1:22" ht="18" customHeight="1" thickTop="1" x14ac:dyDescent="0.25">
      <c r="A9" s="487"/>
      <c r="B9" s="499" t="s">
        <v>44</v>
      </c>
      <c r="C9" s="474"/>
      <c r="D9" s="474"/>
      <c r="E9" s="474"/>
      <c r="F9" s="474"/>
      <c r="G9" s="500" t="s">
        <v>43</v>
      </c>
      <c r="H9" s="456" t="s">
        <v>42</v>
      </c>
      <c r="I9" s="459"/>
      <c r="J9" s="462" t="s">
        <v>41</v>
      </c>
      <c r="K9" s="465"/>
      <c r="L9" s="468" t="s">
        <v>40</v>
      </c>
      <c r="M9" s="469"/>
      <c r="N9" s="151"/>
      <c r="O9" s="147"/>
      <c r="P9" s="105"/>
      <c r="V9" s="98"/>
    </row>
    <row r="10" spans="1:22" ht="15.75" customHeight="1" x14ac:dyDescent="0.2">
      <c r="A10" s="487"/>
      <c r="B10" s="473" t="s">
        <v>5483</v>
      </c>
      <c r="C10" s="474"/>
      <c r="D10" s="474"/>
      <c r="E10" s="474"/>
      <c r="F10" s="475"/>
      <c r="G10" s="501"/>
      <c r="H10" s="457"/>
      <c r="I10" s="460"/>
      <c r="J10" s="463"/>
      <c r="K10" s="466"/>
      <c r="L10" s="470"/>
      <c r="M10" s="469"/>
      <c r="N10" s="151"/>
      <c r="O10" s="147"/>
      <c r="P10" s="105"/>
      <c r="V10" s="98"/>
    </row>
    <row r="11" spans="1:22" ht="13.5" thickBot="1" x14ac:dyDescent="0.25">
      <c r="A11" s="487"/>
      <c r="B11" s="150" t="s">
        <v>39</v>
      </c>
      <c r="C11" s="158" t="s">
        <v>5484</v>
      </c>
      <c r="D11" s="476" t="s">
        <v>5485</v>
      </c>
      <c r="E11" s="477"/>
      <c r="F11" s="478"/>
      <c r="G11" s="502"/>
      <c r="H11" s="458"/>
      <c r="I11" s="461"/>
      <c r="J11" s="464"/>
      <c r="K11" s="467"/>
      <c r="L11" s="471"/>
      <c r="M11" s="472"/>
      <c r="N11" s="148"/>
      <c r="O11" s="147"/>
      <c r="P11" s="105"/>
      <c r="V11" s="98"/>
    </row>
    <row r="12" spans="1:22" ht="13.5" thickTop="1" x14ac:dyDescent="0.2">
      <c r="A12" s="487"/>
      <c r="B12" s="440" t="s">
        <v>38</v>
      </c>
      <c r="C12" s="442" t="s">
        <v>37</v>
      </c>
      <c r="D12" s="444" t="s">
        <v>36</v>
      </c>
      <c r="E12" s="446" t="s">
        <v>35</v>
      </c>
      <c r="F12" s="447"/>
      <c r="G12" s="450" t="s">
        <v>8</v>
      </c>
      <c r="H12" s="451"/>
      <c r="I12" s="452"/>
      <c r="J12" s="442" t="s">
        <v>34</v>
      </c>
      <c r="K12" s="503" t="s">
        <v>33</v>
      </c>
      <c r="L12" s="505" t="s">
        <v>32</v>
      </c>
      <c r="M12" s="444" t="s">
        <v>31</v>
      </c>
      <c r="N12" s="134"/>
      <c r="O12" s="105"/>
      <c r="V12" s="98"/>
    </row>
    <row r="13" spans="1:22" ht="34.5" customHeight="1" thickBot="1" x14ac:dyDescent="0.25">
      <c r="A13" s="488"/>
      <c r="B13" s="441"/>
      <c r="C13" s="443"/>
      <c r="D13" s="445"/>
      <c r="E13" s="448"/>
      <c r="F13" s="449"/>
      <c r="G13" s="453"/>
      <c r="H13" s="454"/>
      <c r="I13" s="455"/>
      <c r="J13" s="507"/>
      <c r="K13" s="504"/>
      <c r="L13" s="506"/>
      <c r="M13" s="507"/>
      <c r="N13" s="146"/>
      <c r="O13" s="105"/>
      <c r="V13" s="98"/>
    </row>
    <row r="14" spans="1:22" ht="23.25" customHeight="1" thickTop="1" x14ac:dyDescent="0.2">
      <c r="A14" s="398">
        <f>1</f>
        <v>1</v>
      </c>
      <c r="B14" s="22" t="s">
        <v>12</v>
      </c>
      <c r="C14" s="22" t="s">
        <v>11</v>
      </c>
      <c r="D14" s="22" t="s">
        <v>10</v>
      </c>
      <c r="E14" s="401" t="s">
        <v>9</v>
      </c>
      <c r="F14" s="401"/>
      <c r="G14" s="421" t="s">
        <v>8</v>
      </c>
      <c r="H14" s="422"/>
      <c r="I14" s="423"/>
      <c r="J14" s="20" t="s">
        <v>7</v>
      </c>
      <c r="K14" s="19"/>
      <c r="L14" s="19"/>
      <c r="M14" s="18"/>
      <c r="N14" s="110"/>
      <c r="V14" s="126"/>
    </row>
    <row r="15" spans="1:22" ht="24" x14ac:dyDescent="0.2">
      <c r="A15" s="419"/>
      <c r="B15" s="16" t="s">
        <v>5486</v>
      </c>
      <c r="C15" s="213" t="s">
        <v>5487</v>
      </c>
      <c r="D15" s="113">
        <v>43446</v>
      </c>
      <c r="E15" s="16"/>
      <c r="F15" s="16" t="s">
        <v>227</v>
      </c>
      <c r="G15" s="403" t="s">
        <v>5488</v>
      </c>
      <c r="H15" s="404"/>
      <c r="I15" s="405"/>
      <c r="J15" s="15" t="s">
        <v>5489</v>
      </c>
      <c r="K15" s="15"/>
      <c r="L15" s="170" t="s">
        <v>16</v>
      </c>
      <c r="M15" s="14">
        <v>301.95999999999998</v>
      </c>
      <c r="N15" s="110"/>
      <c r="V15" s="125"/>
    </row>
    <row r="16" spans="1:22" ht="22.5" x14ac:dyDescent="0.2">
      <c r="A16" s="419"/>
      <c r="B16" s="12" t="s">
        <v>6</v>
      </c>
      <c r="C16" s="12" t="s">
        <v>5</v>
      </c>
      <c r="D16" s="12" t="s">
        <v>4</v>
      </c>
      <c r="E16" s="406" t="s">
        <v>3</v>
      </c>
      <c r="F16" s="406"/>
      <c r="G16" s="407"/>
      <c r="H16" s="408"/>
      <c r="I16" s="409"/>
      <c r="J16" s="11" t="s">
        <v>73</v>
      </c>
      <c r="K16" s="10"/>
      <c r="L16" s="172" t="s">
        <v>16</v>
      </c>
      <c r="M16" s="9">
        <v>181</v>
      </c>
      <c r="N16" s="110"/>
      <c r="V16" s="111"/>
    </row>
    <row r="17" spans="1:22" ht="23.25" thickBot="1" x14ac:dyDescent="0.25">
      <c r="A17" s="420"/>
      <c r="B17" s="25" t="s">
        <v>5490</v>
      </c>
      <c r="C17" s="25" t="s">
        <v>5488</v>
      </c>
      <c r="D17" s="29">
        <v>43447</v>
      </c>
      <c r="E17" s="24" t="s">
        <v>1</v>
      </c>
      <c r="F17" s="23" t="s">
        <v>5491</v>
      </c>
      <c r="G17" s="426"/>
      <c r="H17" s="427"/>
      <c r="I17" s="428"/>
      <c r="J17" s="11" t="s">
        <v>0</v>
      </c>
      <c r="K17" s="10"/>
      <c r="L17" s="10"/>
      <c r="M17" s="9"/>
      <c r="N17" s="110"/>
      <c r="V17" s="111"/>
    </row>
    <row r="18" spans="1:22" ht="24" thickTop="1" thickBot="1" x14ac:dyDescent="0.25">
      <c r="A18" s="398">
        <f>A14+1</f>
        <v>2</v>
      </c>
      <c r="B18" s="22" t="s">
        <v>12</v>
      </c>
      <c r="C18" s="22" t="s">
        <v>11</v>
      </c>
      <c r="D18" s="22" t="s">
        <v>10</v>
      </c>
      <c r="E18" s="401" t="s">
        <v>9</v>
      </c>
      <c r="F18" s="401"/>
      <c r="G18" s="401" t="s">
        <v>8</v>
      </c>
      <c r="H18" s="402"/>
      <c r="I18" s="21"/>
      <c r="J18" s="20" t="s">
        <v>7</v>
      </c>
      <c r="K18" s="19"/>
      <c r="L18" s="19"/>
      <c r="M18" s="18"/>
      <c r="N18" s="110"/>
      <c r="V18" s="111"/>
    </row>
    <row r="19" spans="1:22" ht="24.75" thickBot="1" x14ac:dyDescent="0.25">
      <c r="A19" s="399"/>
      <c r="B19" s="16" t="s">
        <v>5492</v>
      </c>
      <c r="C19" s="213" t="s">
        <v>5493</v>
      </c>
      <c r="D19" s="113">
        <v>43522</v>
      </c>
      <c r="E19" s="16"/>
      <c r="F19" s="16" t="s">
        <v>5494</v>
      </c>
      <c r="G19" s="403" t="s">
        <v>5495</v>
      </c>
      <c r="H19" s="404"/>
      <c r="I19" s="405"/>
      <c r="J19" s="15" t="s">
        <v>242</v>
      </c>
      <c r="K19" s="15"/>
      <c r="L19" s="170" t="s">
        <v>16</v>
      </c>
      <c r="M19" s="14">
        <v>500</v>
      </c>
      <c r="N19" s="110"/>
      <c r="V19" s="111"/>
    </row>
    <row r="20" spans="1:22" ht="23.25" thickBot="1" x14ac:dyDescent="0.25">
      <c r="A20" s="399"/>
      <c r="B20" s="12" t="s">
        <v>6</v>
      </c>
      <c r="C20" s="12" t="s">
        <v>5</v>
      </c>
      <c r="D20" s="12" t="s">
        <v>4</v>
      </c>
      <c r="E20" s="406" t="s">
        <v>3</v>
      </c>
      <c r="F20" s="406"/>
      <c r="G20" s="407"/>
      <c r="H20" s="408"/>
      <c r="I20" s="409"/>
      <c r="J20" s="11" t="s">
        <v>73</v>
      </c>
      <c r="K20" s="10"/>
      <c r="L20" s="172" t="s">
        <v>16</v>
      </c>
      <c r="M20" s="9">
        <v>362</v>
      </c>
      <c r="N20" s="110"/>
      <c r="V20" s="111"/>
    </row>
    <row r="21" spans="1:22" ht="36.75" thickBot="1" x14ac:dyDescent="0.25">
      <c r="A21" s="400"/>
      <c r="B21" s="25" t="s">
        <v>5490</v>
      </c>
      <c r="C21" s="213" t="s">
        <v>5495</v>
      </c>
      <c r="D21" s="29">
        <v>43524</v>
      </c>
      <c r="E21" s="24" t="s">
        <v>1</v>
      </c>
      <c r="F21" s="23" t="s">
        <v>5496</v>
      </c>
      <c r="G21" s="410"/>
      <c r="H21" s="411"/>
      <c r="I21" s="412"/>
      <c r="J21" s="11" t="s">
        <v>0</v>
      </c>
      <c r="K21" s="10"/>
      <c r="L21" s="10"/>
      <c r="M21" s="9"/>
      <c r="N21" s="110"/>
      <c r="V21" s="111"/>
    </row>
    <row r="22" spans="1:22" ht="24" thickTop="1" thickBot="1" x14ac:dyDescent="0.25">
      <c r="A22" s="398">
        <f>A18+1</f>
        <v>3</v>
      </c>
      <c r="B22" s="22" t="s">
        <v>12</v>
      </c>
      <c r="C22" s="22" t="s">
        <v>11</v>
      </c>
      <c r="D22" s="22" t="s">
        <v>10</v>
      </c>
      <c r="E22" s="401" t="s">
        <v>9</v>
      </c>
      <c r="F22" s="401"/>
      <c r="G22" s="401" t="s">
        <v>8</v>
      </c>
      <c r="H22" s="402"/>
      <c r="I22" s="21"/>
      <c r="J22" s="20" t="s">
        <v>7</v>
      </c>
      <c r="K22" s="19"/>
      <c r="L22" s="19"/>
      <c r="M22" s="18"/>
      <c r="N22" s="110"/>
      <c r="V22" s="111"/>
    </row>
    <row r="23" spans="1:22" ht="13.5" thickBot="1" x14ac:dyDescent="0.25">
      <c r="A23" s="399"/>
      <c r="B23" s="16"/>
      <c r="C23" s="16"/>
      <c r="D23" s="113"/>
      <c r="E23" s="16"/>
      <c r="F23" s="16"/>
      <c r="G23" s="403"/>
      <c r="H23" s="404"/>
      <c r="I23" s="405"/>
      <c r="J23" s="15" t="s">
        <v>7</v>
      </c>
      <c r="K23" s="15"/>
      <c r="L23" s="15"/>
      <c r="M23" s="14"/>
      <c r="N23" s="110"/>
      <c r="V23" s="111"/>
    </row>
    <row r="24" spans="1:22" ht="23.25" thickBot="1" x14ac:dyDescent="0.25">
      <c r="A24" s="399"/>
      <c r="B24" s="12" t="s">
        <v>6</v>
      </c>
      <c r="C24" s="12" t="s">
        <v>5</v>
      </c>
      <c r="D24" s="12" t="s">
        <v>4</v>
      </c>
      <c r="E24" s="406" t="s">
        <v>3</v>
      </c>
      <c r="F24" s="406"/>
      <c r="G24" s="407"/>
      <c r="H24" s="408"/>
      <c r="I24" s="409"/>
      <c r="J24" s="11" t="s">
        <v>2</v>
      </c>
      <c r="K24" s="10"/>
      <c r="L24" s="10"/>
      <c r="M24" s="9"/>
      <c r="N24" s="110"/>
      <c r="V24" s="111"/>
    </row>
    <row r="25" spans="1:22" ht="13.5" thickBot="1" x14ac:dyDescent="0.25">
      <c r="A25" s="400"/>
      <c r="B25" s="25"/>
      <c r="C25" s="25"/>
      <c r="D25" s="8"/>
      <c r="E25" s="24" t="s">
        <v>1</v>
      </c>
      <c r="F25" s="23"/>
      <c r="G25" s="410"/>
      <c r="H25" s="411"/>
      <c r="I25" s="412"/>
      <c r="J25" s="11" t="s">
        <v>0</v>
      </c>
      <c r="K25" s="10"/>
      <c r="L25" s="10"/>
      <c r="M25" s="9"/>
      <c r="N25" s="110"/>
      <c r="V25" s="111"/>
    </row>
    <row r="26" spans="1:22" ht="24" thickTop="1" thickBot="1" x14ac:dyDescent="0.25">
      <c r="A26" s="398">
        <f t="shared" ref="A26" si="0">A22+1</f>
        <v>4</v>
      </c>
      <c r="B26" s="22" t="s">
        <v>12</v>
      </c>
      <c r="C26" s="22" t="s">
        <v>11</v>
      </c>
      <c r="D26" s="22" t="s">
        <v>10</v>
      </c>
      <c r="E26" s="401" t="s">
        <v>9</v>
      </c>
      <c r="F26" s="401"/>
      <c r="G26" s="401" t="s">
        <v>8</v>
      </c>
      <c r="H26" s="402"/>
      <c r="I26" s="21"/>
      <c r="J26" s="20" t="s">
        <v>7</v>
      </c>
      <c r="K26" s="19"/>
      <c r="L26" s="19"/>
      <c r="M26" s="18"/>
      <c r="N26" s="110"/>
      <c r="V26" s="111"/>
    </row>
    <row r="27" spans="1:22" ht="13.5" thickBot="1" x14ac:dyDescent="0.25">
      <c r="A27" s="399"/>
      <c r="B27" s="16"/>
      <c r="C27" s="16"/>
      <c r="D27" s="113"/>
      <c r="E27" s="16"/>
      <c r="F27" s="16"/>
      <c r="G27" s="403"/>
      <c r="H27" s="404"/>
      <c r="I27" s="405"/>
      <c r="J27" s="15" t="s">
        <v>7</v>
      </c>
      <c r="K27" s="15"/>
      <c r="L27" s="15"/>
      <c r="M27" s="14"/>
      <c r="N27" s="110"/>
      <c r="V27" s="111"/>
    </row>
    <row r="28" spans="1:22" ht="23.25" thickBot="1" x14ac:dyDescent="0.25">
      <c r="A28" s="399"/>
      <c r="B28" s="12" t="s">
        <v>6</v>
      </c>
      <c r="C28" s="12" t="s">
        <v>5</v>
      </c>
      <c r="D28" s="12" t="s">
        <v>4</v>
      </c>
      <c r="E28" s="406" t="s">
        <v>3</v>
      </c>
      <c r="F28" s="406"/>
      <c r="G28" s="407"/>
      <c r="H28" s="408"/>
      <c r="I28" s="409"/>
      <c r="J28" s="11" t="s">
        <v>2</v>
      </c>
      <c r="K28" s="10"/>
      <c r="L28" s="10"/>
      <c r="M28" s="9"/>
      <c r="N28" s="110"/>
      <c r="V28" s="111"/>
    </row>
    <row r="29" spans="1:22" ht="13.5" thickBot="1" x14ac:dyDescent="0.25">
      <c r="A29" s="400"/>
      <c r="B29" s="25"/>
      <c r="C29" s="25"/>
      <c r="D29" s="8"/>
      <c r="E29" s="24" t="s">
        <v>1</v>
      </c>
      <c r="F29" s="23"/>
      <c r="G29" s="410"/>
      <c r="H29" s="411"/>
      <c r="I29" s="412"/>
      <c r="J29" s="11" t="s">
        <v>0</v>
      </c>
      <c r="K29" s="10"/>
      <c r="L29" s="10"/>
      <c r="M29" s="9"/>
      <c r="N29" s="110"/>
      <c r="V29" s="111"/>
    </row>
    <row r="30" spans="1:22" ht="24" thickTop="1" thickBot="1" x14ac:dyDescent="0.25">
      <c r="A30" s="398">
        <f t="shared" ref="A30" si="1">A26+1</f>
        <v>5</v>
      </c>
      <c r="B30" s="22" t="s">
        <v>12</v>
      </c>
      <c r="C30" s="22" t="s">
        <v>11</v>
      </c>
      <c r="D30" s="22" t="s">
        <v>10</v>
      </c>
      <c r="E30" s="401" t="s">
        <v>9</v>
      </c>
      <c r="F30" s="401"/>
      <c r="G30" s="401" t="s">
        <v>8</v>
      </c>
      <c r="H30" s="402"/>
      <c r="I30" s="21"/>
      <c r="J30" s="20" t="s">
        <v>7</v>
      </c>
      <c r="K30" s="19"/>
      <c r="L30" s="19"/>
      <c r="M30" s="18"/>
      <c r="N30" s="110"/>
      <c r="V30" s="111"/>
    </row>
    <row r="31" spans="1:22" ht="13.5" thickBot="1" x14ac:dyDescent="0.25">
      <c r="A31" s="399"/>
      <c r="B31" s="16"/>
      <c r="C31" s="16"/>
      <c r="D31" s="113"/>
      <c r="E31" s="16"/>
      <c r="F31" s="16"/>
      <c r="G31" s="403"/>
      <c r="H31" s="404"/>
      <c r="I31" s="405"/>
      <c r="J31" s="15" t="s">
        <v>7</v>
      </c>
      <c r="K31" s="15"/>
      <c r="L31" s="15"/>
      <c r="M31" s="14"/>
      <c r="N31" s="110"/>
      <c r="V31" s="111"/>
    </row>
    <row r="32" spans="1:22" ht="23.25" thickBot="1" x14ac:dyDescent="0.25">
      <c r="A32" s="399"/>
      <c r="B32" s="12" t="s">
        <v>6</v>
      </c>
      <c r="C32" s="12" t="s">
        <v>5</v>
      </c>
      <c r="D32" s="12" t="s">
        <v>4</v>
      </c>
      <c r="E32" s="406" t="s">
        <v>3</v>
      </c>
      <c r="F32" s="406"/>
      <c r="G32" s="407"/>
      <c r="H32" s="408"/>
      <c r="I32" s="409"/>
      <c r="J32" s="11" t="s">
        <v>2</v>
      </c>
      <c r="K32" s="10"/>
      <c r="L32" s="10"/>
      <c r="M32" s="9"/>
      <c r="N32" s="110"/>
      <c r="V32" s="111"/>
    </row>
    <row r="33" spans="1:22" ht="13.5" thickBot="1" x14ac:dyDescent="0.25">
      <c r="A33" s="400"/>
      <c r="B33" s="25"/>
      <c r="C33" s="25"/>
      <c r="D33" s="8"/>
      <c r="E33" s="24" t="s">
        <v>1</v>
      </c>
      <c r="F33" s="23"/>
      <c r="G33" s="410"/>
      <c r="H33" s="411"/>
      <c r="I33" s="412"/>
      <c r="J33" s="11" t="s">
        <v>0</v>
      </c>
      <c r="K33" s="10"/>
      <c r="L33" s="10"/>
      <c r="M33" s="9"/>
      <c r="N33" s="110"/>
      <c r="V33" s="111"/>
    </row>
    <row r="34" spans="1:22" ht="24" thickTop="1" thickBot="1" x14ac:dyDescent="0.25">
      <c r="A34" s="398">
        <f t="shared" ref="A34" si="2">A30+1</f>
        <v>6</v>
      </c>
      <c r="B34" s="22" t="s">
        <v>12</v>
      </c>
      <c r="C34" s="22" t="s">
        <v>11</v>
      </c>
      <c r="D34" s="22" t="s">
        <v>10</v>
      </c>
      <c r="E34" s="401" t="s">
        <v>9</v>
      </c>
      <c r="F34" s="401"/>
      <c r="G34" s="401" t="s">
        <v>8</v>
      </c>
      <c r="H34" s="402"/>
      <c r="I34" s="21"/>
      <c r="J34" s="20" t="s">
        <v>7</v>
      </c>
      <c r="K34" s="19"/>
      <c r="L34" s="19"/>
      <c r="M34" s="18"/>
      <c r="N34" s="110"/>
      <c r="V34" s="111"/>
    </row>
    <row r="35" spans="1:22" ht="13.5" thickBot="1" x14ac:dyDescent="0.25">
      <c r="A35" s="399"/>
      <c r="B35" s="16"/>
      <c r="C35" s="16"/>
      <c r="D35" s="113"/>
      <c r="E35" s="16"/>
      <c r="F35" s="16"/>
      <c r="G35" s="403"/>
      <c r="H35" s="404"/>
      <c r="I35" s="405"/>
      <c r="J35" s="15" t="s">
        <v>7</v>
      </c>
      <c r="K35" s="15"/>
      <c r="L35" s="15"/>
      <c r="M35" s="14"/>
      <c r="N35" s="110"/>
      <c r="V35" s="111"/>
    </row>
    <row r="36" spans="1:22" ht="23.25" thickBot="1" x14ac:dyDescent="0.25">
      <c r="A36" s="399"/>
      <c r="B36" s="12" t="s">
        <v>6</v>
      </c>
      <c r="C36" s="12" t="s">
        <v>5</v>
      </c>
      <c r="D36" s="12" t="s">
        <v>4</v>
      </c>
      <c r="E36" s="406" t="s">
        <v>3</v>
      </c>
      <c r="F36" s="406"/>
      <c r="G36" s="407"/>
      <c r="H36" s="408"/>
      <c r="I36" s="409"/>
      <c r="J36" s="11" t="s">
        <v>2</v>
      </c>
      <c r="K36" s="10"/>
      <c r="L36" s="10"/>
      <c r="M36" s="9"/>
      <c r="N36" s="110"/>
      <c r="V36" s="111"/>
    </row>
    <row r="37" spans="1:22" ht="13.5" thickBot="1" x14ac:dyDescent="0.25">
      <c r="A37" s="400"/>
      <c r="B37" s="25"/>
      <c r="C37" s="25"/>
      <c r="D37" s="8"/>
      <c r="E37" s="24" t="s">
        <v>1</v>
      </c>
      <c r="F37" s="23"/>
      <c r="G37" s="410"/>
      <c r="H37" s="411"/>
      <c r="I37" s="412"/>
      <c r="J37" s="11" t="s">
        <v>0</v>
      </c>
      <c r="K37" s="10"/>
      <c r="L37" s="10"/>
      <c r="M37" s="9"/>
      <c r="N37" s="110"/>
      <c r="V37" s="111"/>
    </row>
    <row r="38" spans="1:22" ht="24" thickTop="1" thickBot="1" x14ac:dyDescent="0.25">
      <c r="A38" s="398">
        <f t="shared" ref="A38" si="3">A34+1</f>
        <v>7</v>
      </c>
      <c r="B38" s="22" t="s">
        <v>12</v>
      </c>
      <c r="C38" s="22" t="s">
        <v>11</v>
      </c>
      <c r="D38" s="22" t="s">
        <v>10</v>
      </c>
      <c r="E38" s="401" t="s">
        <v>9</v>
      </c>
      <c r="F38" s="401"/>
      <c r="G38" s="401" t="s">
        <v>8</v>
      </c>
      <c r="H38" s="402"/>
      <c r="I38" s="21"/>
      <c r="J38" s="20" t="s">
        <v>7</v>
      </c>
      <c r="K38" s="19"/>
      <c r="L38" s="19"/>
      <c r="M38" s="18"/>
      <c r="N38" s="110"/>
      <c r="V38" s="111"/>
    </row>
    <row r="39" spans="1:22" ht="13.5" thickBot="1" x14ac:dyDescent="0.25">
      <c r="A39" s="399"/>
      <c r="B39" s="16"/>
      <c r="C39" s="16"/>
      <c r="D39" s="113"/>
      <c r="E39" s="16"/>
      <c r="F39" s="16"/>
      <c r="G39" s="403"/>
      <c r="H39" s="404"/>
      <c r="I39" s="405"/>
      <c r="J39" s="15" t="s">
        <v>7</v>
      </c>
      <c r="K39" s="15"/>
      <c r="L39" s="15"/>
      <c r="M39" s="14"/>
      <c r="N39" s="110"/>
      <c r="V39" s="111"/>
    </row>
    <row r="40" spans="1:22" ht="23.25" thickBot="1" x14ac:dyDescent="0.25">
      <c r="A40" s="399"/>
      <c r="B40" s="12" t="s">
        <v>6</v>
      </c>
      <c r="C40" s="12" t="s">
        <v>5</v>
      </c>
      <c r="D40" s="12" t="s">
        <v>4</v>
      </c>
      <c r="E40" s="406" t="s">
        <v>3</v>
      </c>
      <c r="F40" s="406"/>
      <c r="G40" s="407"/>
      <c r="H40" s="408"/>
      <c r="I40" s="409"/>
      <c r="J40" s="11" t="s">
        <v>2</v>
      </c>
      <c r="K40" s="10"/>
      <c r="L40" s="10"/>
      <c r="M40" s="9"/>
      <c r="N40" s="110"/>
      <c r="V40" s="111"/>
    </row>
    <row r="41" spans="1:22" ht="13.5" thickBot="1" x14ac:dyDescent="0.25">
      <c r="A41" s="400"/>
      <c r="B41" s="25"/>
      <c r="C41" s="25"/>
      <c r="D41" s="8"/>
      <c r="E41" s="24" t="s">
        <v>1</v>
      </c>
      <c r="F41" s="23"/>
      <c r="G41" s="410"/>
      <c r="H41" s="411"/>
      <c r="I41" s="412"/>
      <c r="J41" s="11" t="s">
        <v>0</v>
      </c>
      <c r="K41" s="10"/>
      <c r="L41" s="10"/>
      <c r="M41" s="9"/>
      <c r="N41" s="110"/>
      <c r="V41" s="111"/>
    </row>
    <row r="42" spans="1:22" ht="24" thickTop="1" thickBot="1" x14ac:dyDescent="0.25">
      <c r="A42" s="398">
        <f t="shared" ref="A42" si="4">A38+1</f>
        <v>8</v>
      </c>
      <c r="B42" s="22" t="s">
        <v>12</v>
      </c>
      <c r="C42" s="22" t="s">
        <v>11</v>
      </c>
      <c r="D42" s="22" t="s">
        <v>10</v>
      </c>
      <c r="E42" s="401" t="s">
        <v>9</v>
      </c>
      <c r="F42" s="401"/>
      <c r="G42" s="401" t="s">
        <v>8</v>
      </c>
      <c r="H42" s="402"/>
      <c r="I42" s="21"/>
      <c r="J42" s="20" t="s">
        <v>7</v>
      </c>
      <c r="K42" s="19"/>
      <c r="L42" s="19"/>
      <c r="M42" s="18"/>
      <c r="N42" s="110"/>
      <c r="V42" s="111"/>
    </row>
    <row r="43" spans="1:22" ht="13.5" thickBot="1" x14ac:dyDescent="0.25">
      <c r="A43" s="399"/>
      <c r="B43" s="16"/>
      <c r="C43" s="16"/>
      <c r="D43" s="113"/>
      <c r="E43" s="16"/>
      <c r="F43" s="16"/>
      <c r="G43" s="403"/>
      <c r="H43" s="404"/>
      <c r="I43" s="405"/>
      <c r="J43" s="15" t="s">
        <v>7</v>
      </c>
      <c r="K43" s="15"/>
      <c r="L43" s="15"/>
      <c r="M43" s="14"/>
      <c r="N43" s="110"/>
      <c r="V43" s="111"/>
    </row>
    <row r="44" spans="1:22" ht="23.25" thickBot="1" x14ac:dyDescent="0.25">
      <c r="A44" s="399"/>
      <c r="B44" s="12" t="s">
        <v>6</v>
      </c>
      <c r="C44" s="12" t="s">
        <v>5</v>
      </c>
      <c r="D44" s="12" t="s">
        <v>4</v>
      </c>
      <c r="E44" s="406" t="s">
        <v>3</v>
      </c>
      <c r="F44" s="406"/>
      <c r="G44" s="407"/>
      <c r="H44" s="408"/>
      <c r="I44" s="409"/>
      <c r="J44" s="11" t="s">
        <v>2</v>
      </c>
      <c r="K44" s="10"/>
      <c r="L44" s="10"/>
      <c r="M44" s="9"/>
      <c r="N44" s="110"/>
      <c r="V44" s="111"/>
    </row>
    <row r="45" spans="1:22" ht="13.5" thickBot="1" x14ac:dyDescent="0.25">
      <c r="A45" s="400"/>
      <c r="B45" s="25"/>
      <c r="C45" s="25"/>
      <c r="D45" s="8"/>
      <c r="E45" s="24" t="s">
        <v>1</v>
      </c>
      <c r="F45" s="23"/>
      <c r="G45" s="410"/>
      <c r="H45" s="411"/>
      <c r="I45" s="412"/>
      <c r="J45" s="11" t="s">
        <v>0</v>
      </c>
      <c r="K45" s="10"/>
      <c r="L45" s="10"/>
      <c r="M45" s="9"/>
      <c r="N45" s="110"/>
      <c r="V45" s="111"/>
    </row>
    <row r="46" spans="1:22" ht="24" thickTop="1" thickBot="1" x14ac:dyDescent="0.25">
      <c r="A46" s="398">
        <f t="shared" ref="A46" si="5">A42+1</f>
        <v>9</v>
      </c>
      <c r="B46" s="22" t="s">
        <v>12</v>
      </c>
      <c r="C46" s="22" t="s">
        <v>11</v>
      </c>
      <c r="D46" s="22" t="s">
        <v>10</v>
      </c>
      <c r="E46" s="401" t="s">
        <v>9</v>
      </c>
      <c r="F46" s="401"/>
      <c r="G46" s="401" t="s">
        <v>8</v>
      </c>
      <c r="H46" s="402"/>
      <c r="I46" s="21"/>
      <c r="J46" s="20" t="s">
        <v>7</v>
      </c>
      <c r="K46" s="19"/>
      <c r="L46" s="19"/>
      <c r="M46" s="18"/>
      <c r="N46" s="110"/>
      <c r="V46" s="111"/>
    </row>
    <row r="47" spans="1:22" ht="13.5" thickBot="1" x14ac:dyDescent="0.25">
      <c r="A47" s="399"/>
      <c r="B47" s="16"/>
      <c r="C47" s="16"/>
      <c r="D47" s="113"/>
      <c r="E47" s="16"/>
      <c r="F47" s="16"/>
      <c r="G47" s="403"/>
      <c r="H47" s="404"/>
      <c r="I47" s="405"/>
      <c r="J47" s="15" t="s">
        <v>7</v>
      </c>
      <c r="K47" s="15"/>
      <c r="L47" s="15"/>
      <c r="M47" s="14"/>
      <c r="N47" s="110"/>
      <c r="V47" s="111"/>
    </row>
    <row r="48" spans="1:22" ht="23.25" thickBot="1" x14ac:dyDescent="0.25">
      <c r="A48" s="399"/>
      <c r="B48" s="12" t="s">
        <v>6</v>
      </c>
      <c r="C48" s="12" t="s">
        <v>5</v>
      </c>
      <c r="D48" s="12" t="s">
        <v>4</v>
      </c>
      <c r="E48" s="406" t="s">
        <v>3</v>
      </c>
      <c r="F48" s="406"/>
      <c r="G48" s="407"/>
      <c r="H48" s="408"/>
      <c r="I48" s="409"/>
      <c r="J48" s="11" t="s">
        <v>2</v>
      </c>
      <c r="K48" s="10"/>
      <c r="L48" s="10"/>
      <c r="M48" s="9"/>
      <c r="N48" s="110"/>
      <c r="V48" s="111"/>
    </row>
    <row r="49" spans="1:22" ht="13.5" thickBot="1" x14ac:dyDescent="0.25">
      <c r="A49" s="400"/>
      <c r="B49" s="25"/>
      <c r="C49" s="25"/>
      <c r="D49" s="8"/>
      <c r="E49" s="24" t="s">
        <v>1</v>
      </c>
      <c r="F49" s="23"/>
      <c r="G49" s="410"/>
      <c r="H49" s="411"/>
      <c r="I49" s="412"/>
      <c r="J49" s="11" t="s">
        <v>0</v>
      </c>
      <c r="K49" s="10"/>
      <c r="L49" s="10"/>
      <c r="M49" s="9"/>
      <c r="N49" s="110"/>
      <c r="V49" s="111"/>
    </row>
    <row r="50" spans="1:22" ht="24" thickTop="1" thickBot="1" x14ac:dyDescent="0.25">
      <c r="A50" s="398">
        <f t="shared" ref="A50" si="6">A46+1</f>
        <v>10</v>
      </c>
      <c r="B50" s="22" t="s">
        <v>12</v>
      </c>
      <c r="C50" s="22" t="s">
        <v>11</v>
      </c>
      <c r="D50" s="22" t="s">
        <v>10</v>
      </c>
      <c r="E50" s="401" t="s">
        <v>9</v>
      </c>
      <c r="F50" s="401"/>
      <c r="G50" s="401" t="s">
        <v>8</v>
      </c>
      <c r="H50" s="402"/>
      <c r="I50" s="21"/>
      <c r="J50" s="20" t="s">
        <v>7</v>
      </c>
      <c r="K50" s="19"/>
      <c r="L50" s="19"/>
      <c r="M50" s="18"/>
      <c r="N50" s="110"/>
      <c r="V50" s="111"/>
    </row>
    <row r="51" spans="1:22" ht="13.5" thickBot="1" x14ac:dyDescent="0.25">
      <c r="A51" s="399"/>
      <c r="B51" s="16"/>
      <c r="C51" s="16"/>
      <c r="D51" s="113"/>
      <c r="E51" s="16"/>
      <c r="F51" s="16"/>
      <c r="G51" s="403"/>
      <c r="H51" s="404"/>
      <c r="I51" s="405"/>
      <c r="J51" s="15" t="s">
        <v>7</v>
      </c>
      <c r="K51" s="15"/>
      <c r="L51" s="15"/>
      <c r="M51" s="14"/>
      <c r="N51" s="110"/>
      <c r="P51" s="121"/>
      <c r="V51" s="111"/>
    </row>
    <row r="52" spans="1:22" ht="23.25" thickBot="1" x14ac:dyDescent="0.25">
      <c r="A52" s="399"/>
      <c r="B52" s="12" t="s">
        <v>6</v>
      </c>
      <c r="C52" s="12" t="s">
        <v>5</v>
      </c>
      <c r="D52" s="12" t="s">
        <v>4</v>
      </c>
      <c r="E52" s="406" t="s">
        <v>3</v>
      </c>
      <c r="F52" s="406"/>
      <c r="G52" s="407"/>
      <c r="H52" s="408"/>
      <c r="I52" s="409"/>
      <c r="J52" s="11" t="s">
        <v>2</v>
      </c>
      <c r="K52" s="10"/>
      <c r="L52" s="10"/>
      <c r="M52" s="9"/>
      <c r="N52" s="110"/>
      <c r="V52" s="111"/>
    </row>
    <row r="53" spans="1:22" s="121" customFormat="1" ht="13.5" thickBot="1" x14ac:dyDescent="0.25">
      <c r="A53" s="400"/>
      <c r="B53" s="25"/>
      <c r="C53" s="25"/>
      <c r="D53" s="8"/>
      <c r="E53" s="24" t="s">
        <v>1</v>
      </c>
      <c r="F53" s="23"/>
      <c r="G53" s="410"/>
      <c r="H53" s="411"/>
      <c r="I53" s="412"/>
      <c r="J53" s="11" t="s">
        <v>0</v>
      </c>
      <c r="K53" s="10"/>
      <c r="L53" s="10"/>
      <c r="M53" s="9"/>
      <c r="N53" s="122"/>
      <c r="P53" s="98"/>
      <c r="Q53" s="98"/>
      <c r="V53" s="111"/>
    </row>
    <row r="54" spans="1:22" ht="24" thickTop="1" thickBot="1" x14ac:dyDescent="0.25">
      <c r="A54" s="398">
        <f t="shared" ref="A54" si="7">A50+1</f>
        <v>11</v>
      </c>
      <c r="B54" s="22" t="s">
        <v>12</v>
      </c>
      <c r="C54" s="22" t="s">
        <v>11</v>
      </c>
      <c r="D54" s="22" t="s">
        <v>10</v>
      </c>
      <c r="E54" s="401" t="s">
        <v>9</v>
      </c>
      <c r="F54" s="401"/>
      <c r="G54" s="401" t="s">
        <v>8</v>
      </c>
      <c r="H54" s="402"/>
      <c r="I54" s="21"/>
      <c r="J54" s="20" t="s">
        <v>7</v>
      </c>
      <c r="K54" s="19"/>
      <c r="L54" s="19"/>
      <c r="M54" s="18"/>
      <c r="N54" s="110"/>
      <c r="V54" s="111"/>
    </row>
    <row r="55" spans="1:22" ht="13.5" thickBot="1" x14ac:dyDescent="0.25">
      <c r="A55" s="399"/>
      <c r="B55" s="16"/>
      <c r="C55" s="16"/>
      <c r="D55" s="113"/>
      <c r="E55" s="16"/>
      <c r="F55" s="16"/>
      <c r="G55" s="403"/>
      <c r="H55" s="404"/>
      <c r="I55" s="405"/>
      <c r="J55" s="15" t="s">
        <v>7</v>
      </c>
      <c r="K55" s="15"/>
      <c r="L55" s="15"/>
      <c r="M55" s="14"/>
      <c r="N55" s="110"/>
      <c r="V55" s="111"/>
    </row>
    <row r="56" spans="1:22" ht="23.25" thickBot="1" x14ac:dyDescent="0.25">
      <c r="A56" s="399"/>
      <c r="B56" s="12" t="s">
        <v>6</v>
      </c>
      <c r="C56" s="12" t="s">
        <v>5</v>
      </c>
      <c r="D56" s="12" t="s">
        <v>4</v>
      </c>
      <c r="E56" s="406" t="s">
        <v>3</v>
      </c>
      <c r="F56" s="406"/>
      <c r="G56" s="407"/>
      <c r="H56" s="408"/>
      <c r="I56" s="409"/>
      <c r="J56" s="11" t="s">
        <v>2</v>
      </c>
      <c r="K56" s="10"/>
      <c r="L56" s="10"/>
      <c r="M56" s="9"/>
      <c r="N56" s="110"/>
      <c r="V56" s="111"/>
    </row>
    <row r="57" spans="1:22" ht="13.5" thickBot="1" x14ac:dyDescent="0.25">
      <c r="A57" s="400"/>
      <c r="B57" s="25"/>
      <c r="C57" s="25"/>
      <c r="D57" s="8"/>
      <c r="E57" s="24" t="s">
        <v>1</v>
      </c>
      <c r="F57" s="23"/>
      <c r="G57" s="410"/>
      <c r="H57" s="411"/>
      <c r="I57" s="412"/>
      <c r="J57" s="11" t="s">
        <v>0</v>
      </c>
      <c r="K57" s="10"/>
      <c r="L57" s="10"/>
      <c r="M57" s="9"/>
      <c r="N57" s="110"/>
      <c r="V57" s="111"/>
    </row>
    <row r="58" spans="1:22" ht="24" thickTop="1" thickBot="1" x14ac:dyDescent="0.25">
      <c r="A58" s="398">
        <f t="shared" ref="A58" si="8">A54+1</f>
        <v>12</v>
      </c>
      <c r="B58" s="22" t="s">
        <v>12</v>
      </c>
      <c r="C58" s="22" t="s">
        <v>11</v>
      </c>
      <c r="D58" s="22" t="s">
        <v>10</v>
      </c>
      <c r="E58" s="401" t="s">
        <v>9</v>
      </c>
      <c r="F58" s="401"/>
      <c r="G58" s="401" t="s">
        <v>8</v>
      </c>
      <c r="H58" s="402"/>
      <c r="I58" s="21"/>
      <c r="J58" s="20" t="s">
        <v>7</v>
      </c>
      <c r="K58" s="19"/>
      <c r="L58" s="19"/>
      <c r="M58" s="18"/>
      <c r="N58" s="110"/>
      <c r="V58" s="111"/>
    </row>
    <row r="59" spans="1:22" ht="13.5" thickBot="1" x14ac:dyDescent="0.25">
      <c r="A59" s="399"/>
      <c r="B59" s="16"/>
      <c r="C59" s="16"/>
      <c r="D59" s="113"/>
      <c r="E59" s="16"/>
      <c r="F59" s="16"/>
      <c r="G59" s="403"/>
      <c r="H59" s="404"/>
      <c r="I59" s="405"/>
      <c r="J59" s="15" t="s">
        <v>7</v>
      </c>
      <c r="K59" s="15"/>
      <c r="L59" s="15"/>
      <c r="M59" s="14"/>
      <c r="N59" s="110"/>
      <c r="V59" s="111"/>
    </row>
    <row r="60" spans="1:22" ht="23.25" thickBot="1" x14ac:dyDescent="0.25">
      <c r="A60" s="399"/>
      <c r="B60" s="12" t="s">
        <v>6</v>
      </c>
      <c r="C60" s="12" t="s">
        <v>5</v>
      </c>
      <c r="D60" s="12" t="s">
        <v>4</v>
      </c>
      <c r="E60" s="406" t="s">
        <v>3</v>
      </c>
      <c r="F60" s="406"/>
      <c r="G60" s="407"/>
      <c r="H60" s="408"/>
      <c r="I60" s="409"/>
      <c r="J60" s="11" t="s">
        <v>2</v>
      </c>
      <c r="K60" s="10"/>
      <c r="L60" s="10"/>
      <c r="M60" s="9"/>
      <c r="N60" s="110"/>
      <c r="V60" s="111"/>
    </row>
    <row r="61" spans="1:22" ht="13.5" thickBot="1" x14ac:dyDescent="0.25">
      <c r="A61" s="400"/>
      <c r="B61" s="25"/>
      <c r="C61" s="25"/>
      <c r="D61" s="8"/>
      <c r="E61" s="24" t="s">
        <v>1</v>
      </c>
      <c r="F61" s="23"/>
      <c r="G61" s="410"/>
      <c r="H61" s="411"/>
      <c r="I61" s="412"/>
      <c r="J61" s="11" t="s">
        <v>0</v>
      </c>
      <c r="K61" s="10"/>
      <c r="L61" s="10"/>
      <c r="M61" s="9"/>
      <c r="N61" s="110"/>
      <c r="V61" s="111"/>
    </row>
    <row r="62" spans="1:22" ht="24" thickTop="1" thickBot="1" x14ac:dyDescent="0.25">
      <c r="A62" s="398">
        <f t="shared" ref="A62" si="9">A58+1</f>
        <v>13</v>
      </c>
      <c r="B62" s="22" t="s">
        <v>12</v>
      </c>
      <c r="C62" s="22" t="s">
        <v>11</v>
      </c>
      <c r="D62" s="22" t="s">
        <v>10</v>
      </c>
      <c r="E62" s="401" t="s">
        <v>9</v>
      </c>
      <c r="F62" s="401"/>
      <c r="G62" s="401" t="s">
        <v>8</v>
      </c>
      <c r="H62" s="402"/>
      <c r="I62" s="21"/>
      <c r="J62" s="20" t="s">
        <v>7</v>
      </c>
      <c r="K62" s="19"/>
      <c r="L62" s="19"/>
      <c r="M62" s="18"/>
      <c r="N62" s="110"/>
      <c r="V62" s="111"/>
    </row>
    <row r="63" spans="1:22" ht="13.5" thickBot="1" x14ac:dyDescent="0.25">
      <c r="A63" s="399"/>
      <c r="B63" s="16"/>
      <c r="C63" s="16"/>
      <c r="D63" s="113"/>
      <c r="E63" s="16"/>
      <c r="F63" s="16"/>
      <c r="G63" s="403"/>
      <c r="H63" s="404"/>
      <c r="I63" s="405"/>
      <c r="J63" s="15" t="s">
        <v>7</v>
      </c>
      <c r="K63" s="15"/>
      <c r="L63" s="15"/>
      <c r="M63" s="14"/>
      <c r="N63" s="110"/>
      <c r="V63" s="111"/>
    </row>
    <row r="64" spans="1:22" ht="23.25" thickBot="1" x14ac:dyDescent="0.25">
      <c r="A64" s="399"/>
      <c r="B64" s="12" t="s">
        <v>6</v>
      </c>
      <c r="C64" s="12" t="s">
        <v>5</v>
      </c>
      <c r="D64" s="12" t="s">
        <v>4</v>
      </c>
      <c r="E64" s="406" t="s">
        <v>3</v>
      </c>
      <c r="F64" s="406"/>
      <c r="G64" s="407"/>
      <c r="H64" s="408"/>
      <c r="I64" s="409"/>
      <c r="J64" s="11" t="s">
        <v>2</v>
      </c>
      <c r="K64" s="10"/>
      <c r="L64" s="10"/>
      <c r="M64" s="9"/>
      <c r="N64" s="110"/>
      <c r="V64" s="111"/>
    </row>
    <row r="65" spans="1:22" ht="13.5" thickBot="1" x14ac:dyDescent="0.25">
      <c r="A65" s="400"/>
      <c r="B65" s="25"/>
      <c r="C65" s="25"/>
      <c r="D65" s="8"/>
      <c r="E65" s="24" t="s">
        <v>1</v>
      </c>
      <c r="F65" s="23"/>
      <c r="G65" s="410"/>
      <c r="H65" s="411"/>
      <c r="I65" s="412"/>
      <c r="J65" s="11" t="s">
        <v>0</v>
      </c>
      <c r="K65" s="10"/>
      <c r="L65" s="10"/>
      <c r="M65" s="9"/>
      <c r="N65" s="110"/>
      <c r="V65" s="111"/>
    </row>
    <row r="66" spans="1:22" ht="24" thickTop="1" thickBot="1" x14ac:dyDescent="0.25">
      <c r="A66" s="398">
        <f t="shared" ref="A66" si="10">A62+1</f>
        <v>14</v>
      </c>
      <c r="B66" s="22" t="s">
        <v>12</v>
      </c>
      <c r="C66" s="22" t="s">
        <v>11</v>
      </c>
      <c r="D66" s="22" t="s">
        <v>10</v>
      </c>
      <c r="E66" s="401" t="s">
        <v>9</v>
      </c>
      <c r="F66" s="401"/>
      <c r="G66" s="401" t="s">
        <v>8</v>
      </c>
      <c r="H66" s="402"/>
      <c r="I66" s="21"/>
      <c r="J66" s="20" t="s">
        <v>7</v>
      </c>
      <c r="K66" s="19"/>
      <c r="L66" s="19"/>
      <c r="M66" s="18"/>
      <c r="N66" s="110"/>
      <c r="V66" s="111"/>
    </row>
    <row r="67" spans="1:22" ht="13.5" thickBot="1" x14ac:dyDescent="0.25">
      <c r="A67" s="399"/>
      <c r="B67" s="16"/>
      <c r="C67" s="16"/>
      <c r="D67" s="113"/>
      <c r="E67" s="16"/>
      <c r="F67" s="16"/>
      <c r="G67" s="403"/>
      <c r="H67" s="404"/>
      <c r="I67" s="405"/>
      <c r="J67" s="15" t="s">
        <v>7</v>
      </c>
      <c r="K67" s="15"/>
      <c r="L67" s="15"/>
      <c r="M67" s="14"/>
      <c r="N67" s="110"/>
      <c r="V67" s="118"/>
    </row>
    <row r="68" spans="1:22" ht="23.25" thickBot="1" x14ac:dyDescent="0.25">
      <c r="A68" s="399"/>
      <c r="B68" s="12" t="s">
        <v>6</v>
      </c>
      <c r="C68" s="12" t="s">
        <v>5</v>
      </c>
      <c r="D68" s="12" t="s">
        <v>4</v>
      </c>
      <c r="E68" s="406" t="s">
        <v>3</v>
      </c>
      <c r="F68" s="406"/>
      <c r="G68" s="407"/>
      <c r="H68" s="408"/>
      <c r="I68" s="409"/>
      <c r="J68" s="11" t="s">
        <v>2</v>
      </c>
      <c r="K68" s="10"/>
      <c r="L68" s="10"/>
      <c r="M68" s="9"/>
      <c r="N68" s="110"/>
      <c r="V68" s="111"/>
    </row>
    <row r="69" spans="1:22" ht="13.5" thickBot="1" x14ac:dyDescent="0.25">
      <c r="A69" s="400"/>
      <c r="B69" s="25"/>
      <c r="C69" s="25"/>
      <c r="D69" s="8"/>
      <c r="E69" s="24" t="s">
        <v>1</v>
      </c>
      <c r="F69" s="23"/>
      <c r="G69" s="410"/>
      <c r="H69" s="411"/>
      <c r="I69" s="412"/>
      <c r="J69" s="11" t="s">
        <v>0</v>
      </c>
      <c r="K69" s="10"/>
      <c r="L69" s="10"/>
      <c r="M69" s="9"/>
      <c r="N69" s="110"/>
      <c r="V69" s="111"/>
    </row>
    <row r="70" spans="1:22" ht="24" thickTop="1" thickBot="1" x14ac:dyDescent="0.25">
      <c r="A70" s="398">
        <f t="shared" ref="A70" si="11">A66+1</f>
        <v>15</v>
      </c>
      <c r="B70" s="22" t="s">
        <v>12</v>
      </c>
      <c r="C70" s="22" t="s">
        <v>11</v>
      </c>
      <c r="D70" s="22" t="s">
        <v>10</v>
      </c>
      <c r="E70" s="401" t="s">
        <v>9</v>
      </c>
      <c r="F70" s="401"/>
      <c r="G70" s="401" t="s">
        <v>8</v>
      </c>
      <c r="H70" s="402"/>
      <c r="I70" s="21"/>
      <c r="J70" s="20" t="s">
        <v>7</v>
      </c>
      <c r="K70" s="19"/>
      <c r="L70" s="19"/>
      <c r="M70" s="18"/>
      <c r="N70" s="110"/>
      <c r="V70" s="111"/>
    </row>
    <row r="71" spans="1:22" ht="13.5" thickBot="1" x14ac:dyDescent="0.25">
      <c r="A71" s="399"/>
      <c r="B71" s="16"/>
      <c r="C71" s="16"/>
      <c r="D71" s="113"/>
      <c r="E71" s="16"/>
      <c r="F71" s="16"/>
      <c r="G71" s="403"/>
      <c r="H71" s="404"/>
      <c r="I71" s="405"/>
      <c r="J71" s="15" t="s">
        <v>7</v>
      </c>
      <c r="K71" s="15"/>
      <c r="L71" s="15"/>
      <c r="M71" s="14"/>
      <c r="N71" s="110"/>
      <c r="V71" s="111"/>
    </row>
    <row r="72" spans="1:22" ht="23.25" thickBot="1" x14ac:dyDescent="0.25">
      <c r="A72" s="399"/>
      <c r="B72" s="12" t="s">
        <v>6</v>
      </c>
      <c r="C72" s="12" t="s">
        <v>5</v>
      </c>
      <c r="D72" s="12" t="s">
        <v>4</v>
      </c>
      <c r="E72" s="406" t="s">
        <v>3</v>
      </c>
      <c r="F72" s="406"/>
      <c r="G72" s="407"/>
      <c r="H72" s="408"/>
      <c r="I72" s="409"/>
      <c r="J72" s="11" t="s">
        <v>2</v>
      </c>
      <c r="K72" s="10"/>
      <c r="L72" s="10"/>
      <c r="M72" s="9"/>
      <c r="N72" s="110"/>
      <c r="V72" s="111"/>
    </row>
    <row r="73" spans="1:22" ht="13.5" thickBot="1" x14ac:dyDescent="0.25">
      <c r="A73" s="400"/>
      <c r="B73" s="25"/>
      <c r="C73" s="25"/>
      <c r="D73" s="8"/>
      <c r="E73" s="24" t="s">
        <v>1</v>
      </c>
      <c r="F73" s="23"/>
      <c r="G73" s="410"/>
      <c r="H73" s="411"/>
      <c r="I73" s="412"/>
      <c r="J73" s="11" t="s">
        <v>0</v>
      </c>
      <c r="K73" s="10"/>
      <c r="L73" s="10"/>
      <c r="M73" s="9"/>
      <c r="N73" s="110"/>
      <c r="V73" s="111"/>
    </row>
    <row r="74" spans="1:22" ht="24" thickTop="1" thickBot="1" x14ac:dyDescent="0.25">
      <c r="A74" s="398">
        <f t="shared" ref="A74" si="12">A70+1</f>
        <v>16</v>
      </c>
      <c r="B74" s="22" t="s">
        <v>12</v>
      </c>
      <c r="C74" s="22" t="s">
        <v>11</v>
      </c>
      <c r="D74" s="22" t="s">
        <v>10</v>
      </c>
      <c r="E74" s="401" t="s">
        <v>9</v>
      </c>
      <c r="F74" s="401"/>
      <c r="G74" s="401" t="s">
        <v>8</v>
      </c>
      <c r="H74" s="402"/>
      <c r="I74" s="21"/>
      <c r="J74" s="20" t="s">
        <v>7</v>
      </c>
      <c r="K74" s="19"/>
      <c r="L74" s="19"/>
      <c r="M74" s="18"/>
      <c r="N74" s="110"/>
      <c r="V74" s="111"/>
    </row>
    <row r="75" spans="1:22" ht="13.5" thickBot="1" x14ac:dyDescent="0.25">
      <c r="A75" s="399"/>
      <c r="B75" s="16"/>
      <c r="C75" s="16"/>
      <c r="D75" s="113"/>
      <c r="E75" s="16"/>
      <c r="F75" s="16"/>
      <c r="G75" s="403"/>
      <c r="H75" s="404"/>
      <c r="I75" s="405"/>
      <c r="J75" s="15" t="s">
        <v>7</v>
      </c>
      <c r="K75" s="15"/>
      <c r="L75" s="15"/>
      <c r="M75" s="14"/>
      <c r="N75" s="110"/>
      <c r="V75" s="111"/>
    </row>
    <row r="76" spans="1:22" ht="23.25" thickBot="1" x14ac:dyDescent="0.25">
      <c r="A76" s="399"/>
      <c r="B76" s="12" t="s">
        <v>6</v>
      </c>
      <c r="C76" s="12" t="s">
        <v>5</v>
      </c>
      <c r="D76" s="12" t="s">
        <v>4</v>
      </c>
      <c r="E76" s="406" t="s">
        <v>3</v>
      </c>
      <c r="F76" s="406"/>
      <c r="G76" s="407"/>
      <c r="H76" s="408"/>
      <c r="I76" s="409"/>
      <c r="J76" s="11" t="s">
        <v>2</v>
      </c>
      <c r="K76" s="10"/>
      <c r="L76" s="10"/>
      <c r="M76" s="9"/>
      <c r="N76" s="110"/>
      <c r="V76" s="111"/>
    </row>
    <row r="77" spans="1:22" ht="13.5" thickBot="1" x14ac:dyDescent="0.25">
      <c r="A77" s="400"/>
      <c r="B77" s="25"/>
      <c r="C77" s="25"/>
      <c r="D77" s="8"/>
      <c r="E77" s="24" t="s">
        <v>1</v>
      </c>
      <c r="F77" s="23"/>
      <c r="G77" s="410"/>
      <c r="H77" s="411"/>
      <c r="I77" s="412"/>
      <c r="J77" s="11" t="s">
        <v>0</v>
      </c>
      <c r="K77" s="10"/>
      <c r="L77" s="10"/>
      <c r="M77" s="9"/>
      <c r="N77" s="110"/>
      <c r="V77" s="111"/>
    </row>
    <row r="78" spans="1:22" ht="24" thickTop="1" thickBot="1" x14ac:dyDescent="0.25">
      <c r="A78" s="398">
        <f t="shared" ref="A78" si="13">A74+1</f>
        <v>17</v>
      </c>
      <c r="B78" s="22" t="s">
        <v>12</v>
      </c>
      <c r="C78" s="22" t="s">
        <v>11</v>
      </c>
      <c r="D78" s="22" t="s">
        <v>10</v>
      </c>
      <c r="E78" s="401" t="s">
        <v>9</v>
      </c>
      <c r="F78" s="401"/>
      <c r="G78" s="401" t="s">
        <v>8</v>
      </c>
      <c r="H78" s="402"/>
      <c r="I78" s="21"/>
      <c r="J78" s="20" t="s">
        <v>7</v>
      </c>
      <c r="K78" s="19"/>
      <c r="L78" s="19"/>
      <c r="M78" s="18"/>
      <c r="N78" s="110"/>
      <c r="V78" s="111"/>
    </row>
    <row r="79" spans="1:22" ht="13.5" thickBot="1" x14ac:dyDescent="0.25">
      <c r="A79" s="399"/>
      <c r="B79" s="16"/>
      <c r="C79" s="16"/>
      <c r="D79" s="113"/>
      <c r="E79" s="16"/>
      <c r="F79" s="16"/>
      <c r="G79" s="403"/>
      <c r="H79" s="404"/>
      <c r="I79" s="405"/>
      <c r="J79" s="15" t="s">
        <v>7</v>
      </c>
      <c r="K79" s="15"/>
      <c r="L79" s="15"/>
      <c r="M79" s="14"/>
      <c r="N79" s="110"/>
      <c r="V79" s="111"/>
    </row>
    <row r="80" spans="1:22" ht="23.25" thickBot="1" x14ac:dyDescent="0.25">
      <c r="A80" s="399"/>
      <c r="B80" s="12" t="s">
        <v>6</v>
      </c>
      <c r="C80" s="12" t="s">
        <v>5</v>
      </c>
      <c r="D80" s="12" t="s">
        <v>4</v>
      </c>
      <c r="E80" s="406" t="s">
        <v>3</v>
      </c>
      <c r="F80" s="406"/>
      <c r="G80" s="407"/>
      <c r="H80" s="408"/>
      <c r="I80" s="409"/>
      <c r="J80" s="11" t="s">
        <v>2</v>
      </c>
      <c r="K80" s="10"/>
      <c r="L80" s="10"/>
      <c r="M80" s="9"/>
      <c r="N80" s="110"/>
      <c r="V80" s="111"/>
    </row>
    <row r="81" spans="1:22" ht="13.5" thickBot="1" x14ac:dyDescent="0.25">
      <c r="A81" s="400"/>
      <c r="B81" s="25"/>
      <c r="C81" s="25"/>
      <c r="D81" s="8"/>
      <c r="E81" s="24" t="s">
        <v>1</v>
      </c>
      <c r="F81" s="23"/>
      <c r="G81" s="410"/>
      <c r="H81" s="411"/>
      <c r="I81" s="412"/>
      <c r="J81" s="11" t="s">
        <v>0</v>
      </c>
      <c r="K81" s="10"/>
      <c r="L81" s="10"/>
      <c r="M81" s="9"/>
      <c r="N81" s="110"/>
      <c r="V81" s="111"/>
    </row>
    <row r="82" spans="1:22" ht="24" thickTop="1" thickBot="1" x14ac:dyDescent="0.25">
      <c r="A82" s="398">
        <f t="shared" ref="A82" si="14">A78+1</f>
        <v>18</v>
      </c>
      <c r="B82" s="22" t="s">
        <v>12</v>
      </c>
      <c r="C82" s="22" t="s">
        <v>11</v>
      </c>
      <c r="D82" s="22" t="s">
        <v>10</v>
      </c>
      <c r="E82" s="401" t="s">
        <v>9</v>
      </c>
      <c r="F82" s="401"/>
      <c r="G82" s="401" t="s">
        <v>8</v>
      </c>
      <c r="H82" s="402"/>
      <c r="I82" s="21"/>
      <c r="J82" s="20" t="s">
        <v>7</v>
      </c>
      <c r="K82" s="19"/>
      <c r="L82" s="19"/>
      <c r="M82" s="18"/>
      <c r="N82" s="110"/>
      <c r="V82" s="111"/>
    </row>
    <row r="83" spans="1:22" ht="13.5" thickBot="1" x14ac:dyDescent="0.25">
      <c r="A83" s="399"/>
      <c r="B83" s="16"/>
      <c r="C83" s="16"/>
      <c r="D83" s="113"/>
      <c r="E83" s="16"/>
      <c r="F83" s="16"/>
      <c r="G83" s="403"/>
      <c r="H83" s="404"/>
      <c r="I83" s="405"/>
      <c r="J83" s="15" t="s">
        <v>7</v>
      </c>
      <c r="K83" s="15"/>
      <c r="L83" s="15"/>
      <c r="M83" s="14"/>
      <c r="N83" s="110"/>
      <c r="V83" s="111"/>
    </row>
    <row r="84" spans="1:22" ht="23.25" thickBot="1" x14ac:dyDescent="0.25">
      <c r="A84" s="399"/>
      <c r="B84" s="12" t="s">
        <v>6</v>
      </c>
      <c r="C84" s="12" t="s">
        <v>5</v>
      </c>
      <c r="D84" s="12" t="s">
        <v>4</v>
      </c>
      <c r="E84" s="406" t="s">
        <v>3</v>
      </c>
      <c r="F84" s="406"/>
      <c r="G84" s="407"/>
      <c r="H84" s="408"/>
      <c r="I84" s="409"/>
      <c r="J84" s="11" t="s">
        <v>2</v>
      </c>
      <c r="K84" s="10"/>
      <c r="L84" s="10"/>
      <c r="M84" s="9"/>
      <c r="N84" s="110"/>
      <c r="V84" s="111"/>
    </row>
    <row r="85" spans="1:22" ht="13.5" thickBot="1" x14ac:dyDescent="0.25">
      <c r="A85" s="400"/>
      <c r="B85" s="25"/>
      <c r="C85" s="25"/>
      <c r="D85" s="8"/>
      <c r="E85" s="24" t="s">
        <v>1</v>
      </c>
      <c r="F85" s="23"/>
      <c r="G85" s="410"/>
      <c r="H85" s="411"/>
      <c r="I85" s="412"/>
      <c r="J85" s="11" t="s">
        <v>0</v>
      </c>
      <c r="K85" s="10"/>
      <c r="L85" s="10"/>
      <c r="M85" s="9"/>
      <c r="N85" s="110"/>
      <c r="V85" s="111"/>
    </row>
    <row r="86" spans="1:22" ht="24" thickTop="1" thickBot="1" x14ac:dyDescent="0.25">
      <c r="A86" s="398">
        <f t="shared" ref="A86" si="15">A82+1</f>
        <v>19</v>
      </c>
      <c r="B86" s="22" t="s">
        <v>12</v>
      </c>
      <c r="C86" s="22" t="s">
        <v>11</v>
      </c>
      <c r="D86" s="22" t="s">
        <v>10</v>
      </c>
      <c r="E86" s="401" t="s">
        <v>9</v>
      </c>
      <c r="F86" s="401"/>
      <c r="G86" s="401" t="s">
        <v>8</v>
      </c>
      <c r="H86" s="402"/>
      <c r="I86" s="21"/>
      <c r="J86" s="20" t="s">
        <v>7</v>
      </c>
      <c r="K86" s="19"/>
      <c r="L86" s="19"/>
      <c r="M86" s="18"/>
      <c r="N86" s="110"/>
      <c r="V86" s="111"/>
    </row>
    <row r="87" spans="1:22" ht="13.5" thickBot="1" x14ac:dyDescent="0.25">
      <c r="A87" s="399"/>
      <c r="B87" s="16"/>
      <c r="C87" s="16"/>
      <c r="D87" s="113"/>
      <c r="E87" s="16"/>
      <c r="F87" s="16"/>
      <c r="G87" s="403"/>
      <c r="H87" s="404"/>
      <c r="I87" s="405"/>
      <c r="J87" s="15" t="s">
        <v>7</v>
      </c>
      <c r="K87" s="15"/>
      <c r="L87" s="15"/>
      <c r="M87" s="14"/>
      <c r="N87" s="110"/>
      <c r="V87" s="111"/>
    </row>
    <row r="88" spans="1:22" ht="23.25" thickBot="1" x14ac:dyDescent="0.25">
      <c r="A88" s="399"/>
      <c r="B88" s="12" t="s">
        <v>6</v>
      </c>
      <c r="C88" s="12" t="s">
        <v>5</v>
      </c>
      <c r="D88" s="12" t="s">
        <v>4</v>
      </c>
      <c r="E88" s="406" t="s">
        <v>3</v>
      </c>
      <c r="F88" s="406"/>
      <c r="G88" s="407"/>
      <c r="H88" s="408"/>
      <c r="I88" s="409"/>
      <c r="J88" s="11" t="s">
        <v>2</v>
      </c>
      <c r="K88" s="10"/>
      <c r="L88" s="10"/>
      <c r="M88" s="9"/>
      <c r="N88" s="110"/>
      <c r="V88" s="111"/>
    </row>
    <row r="89" spans="1:22" ht="13.5" thickBot="1" x14ac:dyDescent="0.25">
      <c r="A89" s="400"/>
      <c r="B89" s="25"/>
      <c r="C89" s="25"/>
      <c r="D89" s="8"/>
      <c r="E89" s="24" t="s">
        <v>1</v>
      </c>
      <c r="F89" s="23"/>
      <c r="G89" s="410"/>
      <c r="H89" s="411"/>
      <c r="I89" s="412"/>
      <c r="J89" s="11" t="s">
        <v>0</v>
      </c>
      <c r="K89" s="10"/>
      <c r="L89" s="10"/>
      <c r="M89" s="9"/>
      <c r="N89" s="110"/>
      <c r="V89" s="111"/>
    </row>
    <row r="90" spans="1:22" ht="24" thickTop="1" thickBot="1" x14ac:dyDescent="0.25">
      <c r="A90" s="398">
        <f t="shared" ref="A90" si="16">A86+1</f>
        <v>20</v>
      </c>
      <c r="B90" s="22" t="s">
        <v>12</v>
      </c>
      <c r="C90" s="22" t="s">
        <v>11</v>
      </c>
      <c r="D90" s="22" t="s">
        <v>10</v>
      </c>
      <c r="E90" s="401" t="s">
        <v>9</v>
      </c>
      <c r="F90" s="401"/>
      <c r="G90" s="401" t="s">
        <v>8</v>
      </c>
      <c r="H90" s="402"/>
      <c r="I90" s="21"/>
      <c r="J90" s="20" t="s">
        <v>7</v>
      </c>
      <c r="K90" s="19"/>
      <c r="L90" s="19"/>
      <c r="M90" s="18"/>
      <c r="N90" s="110"/>
      <c r="V90" s="111"/>
    </row>
    <row r="91" spans="1:22" ht="13.5" thickBot="1" x14ac:dyDescent="0.25">
      <c r="A91" s="399"/>
      <c r="B91" s="16"/>
      <c r="C91" s="16"/>
      <c r="D91" s="113"/>
      <c r="E91" s="16"/>
      <c r="F91" s="16"/>
      <c r="G91" s="403"/>
      <c r="H91" s="404"/>
      <c r="I91" s="405"/>
      <c r="J91" s="15" t="s">
        <v>7</v>
      </c>
      <c r="K91" s="15"/>
      <c r="L91" s="15"/>
      <c r="M91" s="14"/>
      <c r="N91" s="110"/>
      <c r="V91" s="111"/>
    </row>
    <row r="92" spans="1:22" ht="23.25" thickBot="1" x14ac:dyDescent="0.25">
      <c r="A92" s="399"/>
      <c r="B92" s="12" t="s">
        <v>6</v>
      </c>
      <c r="C92" s="12" t="s">
        <v>5</v>
      </c>
      <c r="D92" s="12" t="s">
        <v>4</v>
      </c>
      <c r="E92" s="406" t="s">
        <v>3</v>
      </c>
      <c r="F92" s="406"/>
      <c r="G92" s="407"/>
      <c r="H92" s="408"/>
      <c r="I92" s="409"/>
      <c r="J92" s="11" t="s">
        <v>2</v>
      </c>
      <c r="K92" s="10"/>
      <c r="L92" s="10"/>
      <c r="M92" s="9"/>
      <c r="N92" s="110"/>
      <c r="V92" s="111"/>
    </row>
    <row r="93" spans="1:22" ht="13.5" thickBot="1" x14ac:dyDescent="0.25">
      <c r="A93" s="400"/>
      <c r="B93" s="25"/>
      <c r="C93" s="25"/>
      <c r="D93" s="8"/>
      <c r="E93" s="24" t="s">
        <v>1</v>
      </c>
      <c r="F93" s="23"/>
      <c r="G93" s="410"/>
      <c r="H93" s="411"/>
      <c r="I93" s="412"/>
      <c r="J93" s="11" t="s">
        <v>0</v>
      </c>
      <c r="K93" s="10"/>
      <c r="L93" s="10"/>
      <c r="M93" s="9"/>
      <c r="N93" s="110"/>
      <c r="V93" s="111"/>
    </row>
    <row r="94" spans="1:22" ht="24" thickTop="1" thickBot="1" x14ac:dyDescent="0.25">
      <c r="A94" s="398">
        <f t="shared" ref="A94" si="17">A90+1</f>
        <v>21</v>
      </c>
      <c r="B94" s="22" t="s">
        <v>12</v>
      </c>
      <c r="C94" s="22" t="s">
        <v>11</v>
      </c>
      <c r="D94" s="22" t="s">
        <v>10</v>
      </c>
      <c r="E94" s="401" t="s">
        <v>9</v>
      </c>
      <c r="F94" s="401"/>
      <c r="G94" s="401" t="s">
        <v>8</v>
      </c>
      <c r="H94" s="402"/>
      <c r="I94" s="21"/>
      <c r="J94" s="20" t="s">
        <v>7</v>
      </c>
      <c r="K94" s="19"/>
      <c r="L94" s="19"/>
      <c r="M94" s="18"/>
      <c r="N94" s="110"/>
      <c r="V94" s="111"/>
    </row>
    <row r="95" spans="1:22" ht="13.5" thickBot="1" x14ac:dyDescent="0.25">
      <c r="A95" s="399"/>
      <c r="B95" s="16"/>
      <c r="C95" s="16"/>
      <c r="D95" s="113"/>
      <c r="E95" s="16"/>
      <c r="F95" s="16"/>
      <c r="G95" s="403"/>
      <c r="H95" s="404"/>
      <c r="I95" s="405"/>
      <c r="J95" s="15" t="s">
        <v>7</v>
      </c>
      <c r="K95" s="15"/>
      <c r="L95" s="15"/>
      <c r="M95" s="14"/>
      <c r="N95" s="110"/>
      <c r="V95" s="111"/>
    </row>
    <row r="96" spans="1:22" ht="23.25" thickBot="1" x14ac:dyDescent="0.25">
      <c r="A96" s="399"/>
      <c r="B96" s="12" t="s">
        <v>6</v>
      </c>
      <c r="C96" s="12" t="s">
        <v>5</v>
      </c>
      <c r="D96" s="12" t="s">
        <v>4</v>
      </c>
      <c r="E96" s="406" t="s">
        <v>3</v>
      </c>
      <c r="F96" s="406"/>
      <c r="G96" s="407"/>
      <c r="H96" s="408"/>
      <c r="I96" s="409"/>
      <c r="J96" s="11" t="s">
        <v>2</v>
      </c>
      <c r="K96" s="10"/>
      <c r="L96" s="10"/>
      <c r="M96" s="9"/>
      <c r="N96" s="110"/>
      <c r="V96" s="111"/>
    </row>
    <row r="97" spans="1:22" ht="13.5" thickBot="1" x14ac:dyDescent="0.25">
      <c r="A97" s="400"/>
      <c r="B97" s="25"/>
      <c r="C97" s="25"/>
      <c r="D97" s="8"/>
      <c r="E97" s="24" t="s">
        <v>1</v>
      </c>
      <c r="F97" s="23"/>
      <c r="G97" s="410"/>
      <c r="H97" s="411"/>
      <c r="I97" s="412"/>
      <c r="J97" s="11" t="s">
        <v>0</v>
      </c>
      <c r="K97" s="10"/>
      <c r="L97" s="10"/>
      <c r="M97" s="9"/>
      <c r="N97" s="110"/>
      <c r="V97" s="111"/>
    </row>
    <row r="98" spans="1:22" ht="24" thickTop="1" thickBot="1" x14ac:dyDescent="0.25">
      <c r="A98" s="398">
        <f t="shared" ref="A98" si="18">A94+1</f>
        <v>22</v>
      </c>
      <c r="B98" s="22" t="s">
        <v>12</v>
      </c>
      <c r="C98" s="22" t="s">
        <v>11</v>
      </c>
      <c r="D98" s="22" t="s">
        <v>10</v>
      </c>
      <c r="E98" s="401" t="s">
        <v>9</v>
      </c>
      <c r="F98" s="401"/>
      <c r="G98" s="401" t="s">
        <v>8</v>
      </c>
      <c r="H98" s="402"/>
      <c r="I98" s="21"/>
      <c r="J98" s="20" t="s">
        <v>7</v>
      </c>
      <c r="K98" s="19"/>
      <c r="L98" s="19"/>
      <c r="M98" s="18"/>
      <c r="N98" s="110"/>
      <c r="V98" s="111"/>
    </row>
    <row r="99" spans="1:22" ht="13.5" thickBot="1" x14ac:dyDescent="0.25">
      <c r="A99" s="399"/>
      <c r="B99" s="16"/>
      <c r="C99" s="16"/>
      <c r="D99" s="113"/>
      <c r="E99" s="16"/>
      <c r="F99" s="16"/>
      <c r="G99" s="403"/>
      <c r="H99" s="404"/>
      <c r="I99" s="405"/>
      <c r="J99" s="15" t="s">
        <v>7</v>
      </c>
      <c r="K99" s="15"/>
      <c r="L99" s="15"/>
      <c r="M99" s="14"/>
      <c r="N99" s="110"/>
      <c r="V99" s="111"/>
    </row>
    <row r="100" spans="1:22" ht="23.25" thickBot="1" x14ac:dyDescent="0.25">
      <c r="A100" s="399"/>
      <c r="B100" s="12" t="s">
        <v>6</v>
      </c>
      <c r="C100" s="12" t="s">
        <v>5</v>
      </c>
      <c r="D100" s="12" t="s">
        <v>4</v>
      </c>
      <c r="E100" s="406" t="s">
        <v>3</v>
      </c>
      <c r="F100" s="406"/>
      <c r="G100" s="407"/>
      <c r="H100" s="408"/>
      <c r="I100" s="409"/>
      <c r="J100" s="11" t="s">
        <v>2</v>
      </c>
      <c r="K100" s="10"/>
      <c r="L100" s="10"/>
      <c r="M100" s="9"/>
      <c r="N100" s="110"/>
      <c r="V100" s="111"/>
    </row>
    <row r="101" spans="1:22" ht="13.5" thickBot="1" x14ac:dyDescent="0.25">
      <c r="A101" s="400"/>
      <c r="B101" s="25"/>
      <c r="C101" s="25"/>
      <c r="D101" s="8"/>
      <c r="E101" s="24" t="s">
        <v>1</v>
      </c>
      <c r="F101" s="23"/>
      <c r="G101" s="410"/>
      <c r="H101" s="411"/>
      <c r="I101" s="412"/>
      <c r="J101" s="11" t="s">
        <v>0</v>
      </c>
      <c r="K101" s="10"/>
      <c r="L101" s="10"/>
      <c r="M101" s="9"/>
      <c r="N101" s="110"/>
      <c r="V101" s="111"/>
    </row>
    <row r="102" spans="1:22" ht="24" thickTop="1" thickBot="1" x14ac:dyDescent="0.25">
      <c r="A102" s="398">
        <f t="shared" ref="A102" si="19">A98+1</f>
        <v>23</v>
      </c>
      <c r="B102" s="22" t="s">
        <v>12</v>
      </c>
      <c r="C102" s="22" t="s">
        <v>11</v>
      </c>
      <c r="D102" s="22" t="s">
        <v>10</v>
      </c>
      <c r="E102" s="401" t="s">
        <v>9</v>
      </c>
      <c r="F102" s="401"/>
      <c r="G102" s="401" t="s">
        <v>8</v>
      </c>
      <c r="H102" s="402"/>
      <c r="I102" s="21"/>
      <c r="J102" s="20" t="s">
        <v>7</v>
      </c>
      <c r="K102" s="19"/>
      <c r="L102" s="19"/>
      <c r="M102" s="18"/>
      <c r="N102" s="110"/>
      <c r="V102" s="111"/>
    </row>
    <row r="103" spans="1:22" ht="13.5" thickBot="1" x14ac:dyDescent="0.25">
      <c r="A103" s="399"/>
      <c r="B103" s="16"/>
      <c r="C103" s="16"/>
      <c r="D103" s="113"/>
      <c r="E103" s="16"/>
      <c r="F103" s="16"/>
      <c r="G103" s="403"/>
      <c r="H103" s="404"/>
      <c r="I103" s="405"/>
      <c r="J103" s="15" t="s">
        <v>7</v>
      </c>
      <c r="K103" s="15"/>
      <c r="L103" s="15"/>
      <c r="M103" s="14"/>
      <c r="N103" s="110"/>
      <c r="V103" s="111"/>
    </row>
    <row r="104" spans="1:22" ht="23.25" thickBot="1" x14ac:dyDescent="0.25">
      <c r="A104" s="399"/>
      <c r="B104" s="12" t="s">
        <v>6</v>
      </c>
      <c r="C104" s="12" t="s">
        <v>5</v>
      </c>
      <c r="D104" s="12" t="s">
        <v>4</v>
      </c>
      <c r="E104" s="406" t="s">
        <v>3</v>
      </c>
      <c r="F104" s="406"/>
      <c r="G104" s="407"/>
      <c r="H104" s="408"/>
      <c r="I104" s="409"/>
      <c r="J104" s="11" t="s">
        <v>2</v>
      </c>
      <c r="K104" s="10"/>
      <c r="L104" s="10"/>
      <c r="M104" s="9"/>
      <c r="N104" s="110"/>
      <c r="V104" s="111"/>
    </row>
    <row r="105" spans="1:22" ht="13.5" thickBot="1" x14ac:dyDescent="0.25">
      <c r="A105" s="400"/>
      <c r="B105" s="25"/>
      <c r="C105" s="25"/>
      <c r="D105" s="8"/>
      <c r="E105" s="24" t="s">
        <v>1</v>
      </c>
      <c r="F105" s="23"/>
      <c r="G105" s="410"/>
      <c r="H105" s="411"/>
      <c r="I105" s="412"/>
      <c r="J105" s="11" t="s">
        <v>0</v>
      </c>
      <c r="K105" s="10"/>
      <c r="L105" s="10"/>
      <c r="M105" s="9"/>
      <c r="N105" s="110"/>
      <c r="V105" s="111"/>
    </row>
    <row r="106" spans="1:22" ht="24" thickTop="1" thickBot="1" x14ac:dyDescent="0.25">
      <c r="A106" s="398">
        <f t="shared" ref="A106" si="20">A102+1</f>
        <v>24</v>
      </c>
      <c r="B106" s="22" t="s">
        <v>12</v>
      </c>
      <c r="C106" s="22" t="s">
        <v>11</v>
      </c>
      <c r="D106" s="22" t="s">
        <v>10</v>
      </c>
      <c r="E106" s="401" t="s">
        <v>9</v>
      </c>
      <c r="F106" s="401"/>
      <c r="G106" s="401" t="s">
        <v>8</v>
      </c>
      <c r="H106" s="402"/>
      <c r="I106" s="21"/>
      <c r="J106" s="20" t="s">
        <v>7</v>
      </c>
      <c r="K106" s="19"/>
      <c r="L106" s="19"/>
      <c r="M106" s="18"/>
      <c r="N106" s="110"/>
      <c r="V106" s="111"/>
    </row>
    <row r="107" spans="1:22" ht="13.5" thickBot="1" x14ac:dyDescent="0.25">
      <c r="A107" s="399"/>
      <c r="B107" s="16"/>
      <c r="C107" s="16"/>
      <c r="D107" s="113"/>
      <c r="E107" s="16"/>
      <c r="F107" s="16"/>
      <c r="G107" s="403"/>
      <c r="H107" s="404"/>
      <c r="I107" s="405"/>
      <c r="J107" s="15" t="s">
        <v>7</v>
      </c>
      <c r="K107" s="15"/>
      <c r="L107" s="15"/>
      <c r="M107" s="14"/>
      <c r="N107" s="110"/>
      <c r="V107" s="111"/>
    </row>
    <row r="108" spans="1:22" ht="23.25" thickBot="1" x14ac:dyDescent="0.25">
      <c r="A108" s="399"/>
      <c r="B108" s="12" t="s">
        <v>6</v>
      </c>
      <c r="C108" s="12" t="s">
        <v>5</v>
      </c>
      <c r="D108" s="12" t="s">
        <v>4</v>
      </c>
      <c r="E108" s="406" t="s">
        <v>3</v>
      </c>
      <c r="F108" s="406"/>
      <c r="G108" s="407"/>
      <c r="H108" s="408"/>
      <c r="I108" s="409"/>
      <c r="J108" s="11" t="s">
        <v>2</v>
      </c>
      <c r="K108" s="10"/>
      <c r="L108" s="10"/>
      <c r="M108" s="9"/>
      <c r="N108" s="110"/>
      <c r="V108" s="111"/>
    </row>
    <row r="109" spans="1:22" ht="13.5" thickBot="1" x14ac:dyDescent="0.25">
      <c r="A109" s="400"/>
      <c r="B109" s="25"/>
      <c r="C109" s="25"/>
      <c r="D109" s="8"/>
      <c r="E109" s="24" t="s">
        <v>1</v>
      </c>
      <c r="F109" s="23"/>
      <c r="G109" s="410"/>
      <c r="H109" s="411"/>
      <c r="I109" s="412"/>
      <c r="J109" s="11" t="s">
        <v>0</v>
      </c>
      <c r="K109" s="10"/>
      <c r="L109" s="10"/>
      <c r="M109" s="9"/>
      <c r="N109" s="110"/>
      <c r="V109" s="111"/>
    </row>
    <row r="110" spans="1:22" ht="24" thickTop="1" thickBot="1" x14ac:dyDescent="0.25">
      <c r="A110" s="398">
        <f t="shared" ref="A110" si="21">A106+1</f>
        <v>25</v>
      </c>
      <c r="B110" s="22" t="s">
        <v>12</v>
      </c>
      <c r="C110" s="22" t="s">
        <v>11</v>
      </c>
      <c r="D110" s="22" t="s">
        <v>10</v>
      </c>
      <c r="E110" s="401" t="s">
        <v>9</v>
      </c>
      <c r="F110" s="401"/>
      <c r="G110" s="401" t="s">
        <v>8</v>
      </c>
      <c r="H110" s="402"/>
      <c r="I110" s="21"/>
      <c r="J110" s="20" t="s">
        <v>7</v>
      </c>
      <c r="K110" s="19"/>
      <c r="L110" s="19"/>
      <c r="M110" s="18"/>
      <c r="N110" s="110"/>
      <c r="V110" s="111"/>
    </row>
    <row r="111" spans="1:22" ht="13.5" thickBot="1" x14ac:dyDescent="0.25">
      <c r="A111" s="399"/>
      <c r="B111" s="16"/>
      <c r="C111" s="16"/>
      <c r="D111" s="113"/>
      <c r="E111" s="16"/>
      <c r="F111" s="16"/>
      <c r="G111" s="403"/>
      <c r="H111" s="404"/>
      <c r="I111" s="405"/>
      <c r="J111" s="15" t="s">
        <v>7</v>
      </c>
      <c r="K111" s="15"/>
      <c r="L111" s="15"/>
      <c r="M111" s="14"/>
      <c r="N111" s="110"/>
      <c r="V111" s="111"/>
    </row>
    <row r="112" spans="1:22" ht="23.25" thickBot="1" x14ac:dyDescent="0.25">
      <c r="A112" s="399"/>
      <c r="B112" s="12" t="s">
        <v>6</v>
      </c>
      <c r="C112" s="12" t="s">
        <v>5</v>
      </c>
      <c r="D112" s="12" t="s">
        <v>4</v>
      </c>
      <c r="E112" s="406" t="s">
        <v>3</v>
      </c>
      <c r="F112" s="406"/>
      <c r="G112" s="407"/>
      <c r="H112" s="408"/>
      <c r="I112" s="409"/>
      <c r="J112" s="11" t="s">
        <v>2</v>
      </c>
      <c r="K112" s="10"/>
      <c r="L112" s="10"/>
      <c r="M112" s="9"/>
      <c r="N112" s="110"/>
      <c r="V112" s="111"/>
    </row>
    <row r="113" spans="1:22" ht="13.5" thickBot="1" x14ac:dyDescent="0.25">
      <c r="A113" s="400"/>
      <c r="B113" s="25"/>
      <c r="C113" s="25"/>
      <c r="D113" s="8"/>
      <c r="E113" s="24" t="s">
        <v>1</v>
      </c>
      <c r="F113" s="23"/>
      <c r="G113" s="410"/>
      <c r="H113" s="411"/>
      <c r="I113" s="412"/>
      <c r="J113" s="11" t="s">
        <v>0</v>
      </c>
      <c r="K113" s="10"/>
      <c r="L113" s="10"/>
      <c r="M113" s="9"/>
      <c r="N113" s="110"/>
      <c r="V113" s="111"/>
    </row>
    <row r="114" spans="1:22" ht="24" thickTop="1" thickBot="1" x14ac:dyDescent="0.25">
      <c r="A114" s="398">
        <f t="shared" ref="A114" si="22">A110+1</f>
        <v>26</v>
      </c>
      <c r="B114" s="22" t="s">
        <v>12</v>
      </c>
      <c r="C114" s="22" t="s">
        <v>11</v>
      </c>
      <c r="D114" s="22" t="s">
        <v>10</v>
      </c>
      <c r="E114" s="401" t="s">
        <v>9</v>
      </c>
      <c r="F114" s="401"/>
      <c r="G114" s="401" t="s">
        <v>8</v>
      </c>
      <c r="H114" s="402"/>
      <c r="I114" s="21"/>
      <c r="J114" s="20" t="s">
        <v>7</v>
      </c>
      <c r="K114" s="19"/>
      <c r="L114" s="19"/>
      <c r="M114" s="18"/>
      <c r="N114" s="110"/>
      <c r="V114" s="111"/>
    </row>
    <row r="115" spans="1:22" ht="13.5" thickBot="1" x14ac:dyDescent="0.25">
      <c r="A115" s="399"/>
      <c r="B115" s="16"/>
      <c r="C115" s="16"/>
      <c r="D115" s="113"/>
      <c r="E115" s="16"/>
      <c r="F115" s="16"/>
      <c r="G115" s="403"/>
      <c r="H115" s="404"/>
      <c r="I115" s="405"/>
      <c r="J115" s="15" t="s">
        <v>7</v>
      </c>
      <c r="K115" s="15"/>
      <c r="L115" s="15"/>
      <c r="M115" s="14"/>
      <c r="N115" s="110"/>
      <c r="V115" s="111"/>
    </row>
    <row r="116" spans="1:22" ht="23.25" thickBot="1" x14ac:dyDescent="0.25">
      <c r="A116" s="399"/>
      <c r="B116" s="12" t="s">
        <v>6</v>
      </c>
      <c r="C116" s="12" t="s">
        <v>5</v>
      </c>
      <c r="D116" s="12" t="s">
        <v>4</v>
      </c>
      <c r="E116" s="406" t="s">
        <v>3</v>
      </c>
      <c r="F116" s="406"/>
      <c r="G116" s="407"/>
      <c r="H116" s="408"/>
      <c r="I116" s="409"/>
      <c r="J116" s="11" t="s">
        <v>2</v>
      </c>
      <c r="K116" s="10"/>
      <c r="L116" s="10"/>
      <c r="M116" s="9"/>
      <c r="N116" s="110"/>
      <c r="V116" s="111"/>
    </row>
    <row r="117" spans="1:22" ht="13.5" thickBot="1" x14ac:dyDescent="0.25">
      <c r="A117" s="400"/>
      <c r="B117" s="25"/>
      <c r="C117" s="25"/>
      <c r="D117" s="8"/>
      <c r="E117" s="24" t="s">
        <v>1</v>
      </c>
      <c r="F117" s="23"/>
      <c r="G117" s="410"/>
      <c r="H117" s="411"/>
      <c r="I117" s="412"/>
      <c r="J117" s="11" t="s">
        <v>0</v>
      </c>
      <c r="K117" s="10"/>
      <c r="L117" s="10"/>
      <c r="M117" s="9"/>
      <c r="N117" s="110"/>
      <c r="V117" s="111"/>
    </row>
    <row r="118" spans="1:22" ht="24" thickTop="1" thickBot="1" x14ac:dyDescent="0.25">
      <c r="A118" s="398">
        <f t="shared" ref="A118" si="23">A114+1</f>
        <v>27</v>
      </c>
      <c r="B118" s="22" t="s">
        <v>12</v>
      </c>
      <c r="C118" s="22" t="s">
        <v>11</v>
      </c>
      <c r="D118" s="22" t="s">
        <v>10</v>
      </c>
      <c r="E118" s="401" t="s">
        <v>9</v>
      </c>
      <c r="F118" s="401"/>
      <c r="G118" s="401" t="s">
        <v>8</v>
      </c>
      <c r="H118" s="402"/>
      <c r="I118" s="21"/>
      <c r="J118" s="20" t="s">
        <v>7</v>
      </c>
      <c r="K118" s="19"/>
      <c r="L118" s="19"/>
      <c r="M118" s="18"/>
      <c r="N118" s="110"/>
      <c r="V118" s="111"/>
    </row>
    <row r="119" spans="1:22" ht="13.5" thickBot="1" x14ac:dyDescent="0.25">
      <c r="A119" s="399"/>
      <c r="B119" s="16"/>
      <c r="C119" s="16"/>
      <c r="D119" s="113"/>
      <c r="E119" s="16"/>
      <c r="F119" s="16"/>
      <c r="G119" s="403"/>
      <c r="H119" s="404"/>
      <c r="I119" s="405"/>
      <c r="J119" s="15" t="s">
        <v>7</v>
      </c>
      <c r="K119" s="15"/>
      <c r="L119" s="15"/>
      <c r="M119" s="14"/>
      <c r="N119" s="110"/>
      <c r="V119" s="111"/>
    </row>
    <row r="120" spans="1:22" ht="23.25" thickBot="1" x14ac:dyDescent="0.25">
      <c r="A120" s="399"/>
      <c r="B120" s="12" t="s">
        <v>6</v>
      </c>
      <c r="C120" s="12" t="s">
        <v>5</v>
      </c>
      <c r="D120" s="12" t="s">
        <v>4</v>
      </c>
      <c r="E120" s="406" t="s">
        <v>3</v>
      </c>
      <c r="F120" s="406"/>
      <c r="G120" s="407"/>
      <c r="H120" s="408"/>
      <c r="I120" s="409"/>
      <c r="J120" s="11" t="s">
        <v>2</v>
      </c>
      <c r="K120" s="10"/>
      <c r="L120" s="10"/>
      <c r="M120" s="9"/>
      <c r="N120" s="110"/>
      <c r="V120" s="111"/>
    </row>
    <row r="121" spans="1:22" ht="13.5" thickBot="1" x14ac:dyDescent="0.25">
      <c r="A121" s="400"/>
      <c r="B121" s="25"/>
      <c r="C121" s="25"/>
      <c r="D121" s="8"/>
      <c r="E121" s="24" t="s">
        <v>1</v>
      </c>
      <c r="F121" s="23"/>
      <c r="G121" s="410"/>
      <c r="H121" s="411"/>
      <c r="I121" s="412"/>
      <c r="J121" s="11" t="s">
        <v>0</v>
      </c>
      <c r="K121" s="10"/>
      <c r="L121" s="10"/>
      <c r="M121" s="9"/>
      <c r="N121" s="110"/>
      <c r="V121" s="111"/>
    </row>
    <row r="122" spans="1:22" ht="24" thickTop="1" thickBot="1" x14ac:dyDescent="0.25">
      <c r="A122" s="398">
        <f t="shared" ref="A122" si="24">A118+1</f>
        <v>28</v>
      </c>
      <c r="B122" s="22" t="s">
        <v>12</v>
      </c>
      <c r="C122" s="22" t="s">
        <v>11</v>
      </c>
      <c r="D122" s="22" t="s">
        <v>10</v>
      </c>
      <c r="E122" s="401" t="s">
        <v>9</v>
      </c>
      <c r="F122" s="401"/>
      <c r="G122" s="401" t="s">
        <v>8</v>
      </c>
      <c r="H122" s="402"/>
      <c r="I122" s="21"/>
      <c r="J122" s="20" t="s">
        <v>7</v>
      </c>
      <c r="K122" s="19"/>
      <c r="L122" s="19"/>
      <c r="M122" s="18"/>
      <c r="N122" s="110"/>
      <c r="V122" s="111"/>
    </row>
    <row r="123" spans="1:22" ht="13.5" thickBot="1" x14ac:dyDescent="0.25">
      <c r="A123" s="399"/>
      <c r="B123" s="16"/>
      <c r="C123" s="16"/>
      <c r="D123" s="113"/>
      <c r="E123" s="16"/>
      <c r="F123" s="16"/>
      <c r="G123" s="403"/>
      <c r="H123" s="404"/>
      <c r="I123" s="405"/>
      <c r="J123" s="15" t="s">
        <v>7</v>
      </c>
      <c r="K123" s="15"/>
      <c r="L123" s="15"/>
      <c r="M123" s="14"/>
      <c r="N123" s="110"/>
      <c r="V123" s="111"/>
    </row>
    <row r="124" spans="1:22" ht="23.25" thickBot="1" x14ac:dyDescent="0.25">
      <c r="A124" s="399"/>
      <c r="B124" s="12" t="s">
        <v>6</v>
      </c>
      <c r="C124" s="12" t="s">
        <v>5</v>
      </c>
      <c r="D124" s="12" t="s">
        <v>4</v>
      </c>
      <c r="E124" s="406" t="s">
        <v>3</v>
      </c>
      <c r="F124" s="406"/>
      <c r="G124" s="407"/>
      <c r="H124" s="408"/>
      <c r="I124" s="409"/>
      <c r="J124" s="11" t="s">
        <v>2</v>
      </c>
      <c r="K124" s="10"/>
      <c r="L124" s="10"/>
      <c r="M124" s="9"/>
      <c r="N124" s="110"/>
      <c r="V124" s="111"/>
    </row>
    <row r="125" spans="1:22" ht="13.5" thickBot="1" x14ac:dyDescent="0.25">
      <c r="A125" s="400"/>
      <c r="B125" s="25"/>
      <c r="C125" s="25"/>
      <c r="D125" s="8"/>
      <c r="E125" s="24" t="s">
        <v>1</v>
      </c>
      <c r="F125" s="23"/>
      <c r="G125" s="410"/>
      <c r="H125" s="411"/>
      <c r="I125" s="412"/>
      <c r="J125" s="11" t="s">
        <v>0</v>
      </c>
      <c r="K125" s="10"/>
      <c r="L125" s="10"/>
      <c r="M125" s="9"/>
      <c r="N125" s="110"/>
      <c r="V125" s="111"/>
    </row>
    <row r="126" spans="1:22" ht="24" thickTop="1" thickBot="1" x14ac:dyDescent="0.25">
      <c r="A126" s="398">
        <f t="shared" ref="A126" si="25">A122+1</f>
        <v>29</v>
      </c>
      <c r="B126" s="22" t="s">
        <v>12</v>
      </c>
      <c r="C126" s="22" t="s">
        <v>11</v>
      </c>
      <c r="D126" s="22" t="s">
        <v>10</v>
      </c>
      <c r="E126" s="401" t="s">
        <v>9</v>
      </c>
      <c r="F126" s="401"/>
      <c r="G126" s="401" t="s">
        <v>8</v>
      </c>
      <c r="H126" s="402"/>
      <c r="I126" s="21"/>
      <c r="J126" s="20" t="s">
        <v>7</v>
      </c>
      <c r="K126" s="19"/>
      <c r="L126" s="19"/>
      <c r="M126" s="18"/>
      <c r="N126" s="110"/>
      <c r="V126" s="111"/>
    </row>
    <row r="127" spans="1:22" ht="13.5" thickBot="1" x14ac:dyDescent="0.25">
      <c r="A127" s="399"/>
      <c r="B127" s="16"/>
      <c r="C127" s="16"/>
      <c r="D127" s="113"/>
      <c r="E127" s="16"/>
      <c r="F127" s="16"/>
      <c r="G127" s="403"/>
      <c r="H127" s="404"/>
      <c r="I127" s="405"/>
      <c r="J127" s="15" t="s">
        <v>7</v>
      </c>
      <c r="K127" s="15"/>
      <c r="L127" s="15"/>
      <c r="M127" s="14"/>
      <c r="N127" s="110"/>
      <c r="V127" s="111"/>
    </row>
    <row r="128" spans="1:22" ht="23.25" thickBot="1" x14ac:dyDescent="0.25">
      <c r="A128" s="399"/>
      <c r="B128" s="12" t="s">
        <v>6</v>
      </c>
      <c r="C128" s="12" t="s">
        <v>5</v>
      </c>
      <c r="D128" s="12" t="s">
        <v>4</v>
      </c>
      <c r="E128" s="406" t="s">
        <v>3</v>
      </c>
      <c r="F128" s="406"/>
      <c r="G128" s="407"/>
      <c r="H128" s="408"/>
      <c r="I128" s="409"/>
      <c r="J128" s="11" t="s">
        <v>2</v>
      </c>
      <c r="K128" s="10"/>
      <c r="L128" s="10"/>
      <c r="M128" s="9"/>
      <c r="N128" s="110"/>
      <c r="V128" s="111"/>
    </row>
    <row r="129" spans="1:22" ht="13.5" thickBot="1" x14ac:dyDescent="0.25">
      <c r="A129" s="400"/>
      <c r="B129" s="25"/>
      <c r="C129" s="25"/>
      <c r="D129" s="8"/>
      <c r="E129" s="24" t="s">
        <v>1</v>
      </c>
      <c r="F129" s="23"/>
      <c r="G129" s="410"/>
      <c r="H129" s="411"/>
      <c r="I129" s="412"/>
      <c r="J129" s="11" t="s">
        <v>0</v>
      </c>
      <c r="K129" s="10"/>
      <c r="L129" s="10"/>
      <c r="M129" s="9"/>
      <c r="N129" s="110"/>
      <c r="V129" s="111"/>
    </row>
    <row r="130" spans="1:22" ht="24" thickTop="1" thickBot="1" x14ac:dyDescent="0.25">
      <c r="A130" s="398">
        <f t="shared" ref="A130" si="26">A126+1</f>
        <v>30</v>
      </c>
      <c r="B130" s="22" t="s">
        <v>12</v>
      </c>
      <c r="C130" s="22" t="s">
        <v>11</v>
      </c>
      <c r="D130" s="22" t="s">
        <v>10</v>
      </c>
      <c r="E130" s="401" t="s">
        <v>9</v>
      </c>
      <c r="F130" s="401"/>
      <c r="G130" s="401" t="s">
        <v>8</v>
      </c>
      <c r="H130" s="402"/>
      <c r="I130" s="21"/>
      <c r="J130" s="20" t="s">
        <v>7</v>
      </c>
      <c r="K130" s="19"/>
      <c r="L130" s="19"/>
      <c r="M130" s="18"/>
      <c r="N130" s="110"/>
      <c r="V130" s="111"/>
    </row>
    <row r="131" spans="1:22" ht="13.5" thickBot="1" x14ac:dyDescent="0.25">
      <c r="A131" s="399"/>
      <c r="B131" s="16"/>
      <c r="C131" s="16"/>
      <c r="D131" s="113"/>
      <c r="E131" s="16"/>
      <c r="F131" s="16"/>
      <c r="G131" s="403"/>
      <c r="H131" s="404"/>
      <c r="I131" s="405"/>
      <c r="J131" s="15" t="s">
        <v>7</v>
      </c>
      <c r="K131" s="15"/>
      <c r="L131" s="15"/>
      <c r="M131" s="14"/>
      <c r="N131" s="110"/>
      <c r="V131" s="111"/>
    </row>
    <row r="132" spans="1:22" ht="23.25" thickBot="1" x14ac:dyDescent="0.25">
      <c r="A132" s="399"/>
      <c r="B132" s="12" t="s">
        <v>6</v>
      </c>
      <c r="C132" s="12" t="s">
        <v>5</v>
      </c>
      <c r="D132" s="12" t="s">
        <v>4</v>
      </c>
      <c r="E132" s="406" t="s">
        <v>3</v>
      </c>
      <c r="F132" s="406"/>
      <c r="G132" s="407"/>
      <c r="H132" s="408"/>
      <c r="I132" s="409"/>
      <c r="J132" s="11" t="s">
        <v>2</v>
      </c>
      <c r="K132" s="10"/>
      <c r="L132" s="10"/>
      <c r="M132" s="9"/>
      <c r="N132" s="110"/>
      <c r="V132" s="111"/>
    </row>
    <row r="133" spans="1:22" ht="13.5" thickBot="1" x14ac:dyDescent="0.25">
      <c r="A133" s="400"/>
      <c r="B133" s="25"/>
      <c r="C133" s="25"/>
      <c r="D133" s="8"/>
      <c r="E133" s="24" t="s">
        <v>1</v>
      </c>
      <c r="F133" s="23"/>
      <c r="G133" s="410"/>
      <c r="H133" s="411"/>
      <c r="I133" s="412"/>
      <c r="J133" s="11" t="s">
        <v>0</v>
      </c>
      <c r="K133" s="10"/>
      <c r="L133" s="10"/>
      <c r="M133" s="9"/>
      <c r="N133" s="110"/>
      <c r="V133" s="111"/>
    </row>
    <row r="134" spans="1:22" ht="24" thickTop="1" thickBot="1" x14ac:dyDescent="0.25">
      <c r="A134" s="398">
        <f t="shared" ref="A134" si="27">A130+1</f>
        <v>31</v>
      </c>
      <c r="B134" s="22" t="s">
        <v>12</v>
      </c>
      <c r="C134" s="22" t="s">
        <v>11</v>
      </c>
      <c r="D134" s="22" t="s">
        <v>10</v>
      </c>
      <c r="E134" s="401" t="s">
        <v>9</v>
      </c>
      <c r="F134" s="401"/>
      <c r="G134" s="401" t="s">
        <v>8</v>
      </c>
      <c r="H134" s="402"/>
      <c r="I134" s="21"/>
      <c r="J134" s="20" t="s">
        <v>7</v>
      </c>
      <c r="K134" s="19"/>
      <c r="L134" s="19"/>
      <c r="M134" s="18"/>
      <c r="N134" s="110"/>
      <c r="V134" s="111"/>
    </row>
    <row r="135" spans="1:22" ht="13.5" thickBot="1" x14ac:dyDescent="0.25">
      <c r="A135" s="399"/>
      <c r="B135" s="16"/>
      <c r="C135" s="16"/>
      <c r="D135" s="113"/>
      <c r="E135" s="16"/>
      <c r="F135" s="16"/>
      <c r="G135" s="403"/>
      <c r="H135" s="404"/>
      <c r="I135" s="405"/>
      <c r="J135" s="15" t="s">
        <v>7</v>
      </c>
      <c r="K135" s="15"/>
      <c r="L135" s="15"/>
      <c r="M135" s="14"/>
      <c r="N135" s="110"/>
      <c r="V135" s="111"/>
    </row>
    <row r="136" spans="1:22" ht="23.25" thickBot="1" x14ac:dyDescent="0.25">
      <c r="A136" s="399"/>
      <c r="B136" s="12" t="s">
        <v>6</v>
      </c>
      <c r="C136" s="12" t="s">
        <v>5</v>
      </c>
      <c r="D136" s="12" t="s">
        <v>4</v>
      </c>
      <c r="E136" s="406" t="s">
        <v>3</v>
      </c>
      <c r="F136" s="406"/>
      <c r="G136" s="407"/>
      <c r="H136" s="408"/>
      <c r="I136" s="409"/>
      <c r="J136" s="11" t="s">
        <v>2</v>
      </c>
      <c r="K136" s="10"/>
      <c r="L136" s="10"/>
      <c r="M136" s="9"/>
      <c r="N136" s="110"/>
      <c r="V136" s="111"/>
    </row>
    <row r="137" spans="1:22" ht="13.5" thickBot="1" x14ac:dyDescent="0.25">
      <c r="A137" s="400"/>
      <c r="B137" s="25"/>
      <c r="C137" s="25"/>
      <c r="D137" s="8"/>
      <c r="E137" s="24" t="s">
        <v>1</v>
      </c>
      <c r="F137" s="23"/>
      <c r="G137" s="410"/>
      <c r="H137" s="411"/>
      <c r="I137" s="412"/>
      <c r="J137" s="11" t="s">
        <v>0</v>
      </c>
      <c r="K137" s="10"/>
      <c r="L137" s="10"/>
      <c r="M137" s="9"/>
      <c r="N137" s="110"/>
      <c r="V137" s="111"/>
    </row>
    <row r="138" spans="1:22" ht="24" thickTop="1" thickBot="1" x14ac:dyDescent="0.25">
      <c r="A138" s="398">
        <f t="shared" ref="A138" si="28">A134+1</f>
        <v>32</v>
      </c>
      <c r="B138" s="22" t="s">
        <v>12</v>
      </c>
      <c r="C138" s="22" t="s">
        <v>11</v>
      </c>
      <c r="D138" s="22" t="s">
        <v>10</v>
      </c>
      <c r="E138" s="401" t="s">
        <v>9</v>
      </c>
      <c r="F138" s="401"/>
      <c r="G138" s="401" t="s">
        <v>8</v>
      </c>
      <c r="H138" s="402"/>
      <c r="I138" s="21"/>
      <c r="J138" s="20" t="s">
        <v>7</v>
      </c>
      <c r="K138" s="19"/>
      <c r="L138" s="19"/>
      <c r="M138" s="18"/>
      <c r="N138" s="110"/>
      <c r="V138" s="111"/>
    </row>
    <row r="139" spans="1:22" ht="13.5" thickBot="1" x14ac:dyDescent="0.25">
      <c r="A139" s="399"/>
      <c r="B139" s="16"/>
      <c r="C139" s="16"/>
      <c r="D139" s="113"/>
      <c r="E139" s="16"/>
      <c r="F139" s="16"/>
      <c r="G139" s="403"/>
      <c r="H139" s="404"/>
      <c r="I139" s="405"/>
      <c r="J139" s="15" t="s">
        <v>7</v>
      </c>
      <c r="K139" s="15"/>
      <c r="L139" s="15"/>
      <c r="M139" s="14"/>
      <c r="N139" s="110"/>
      <c r="V139" s="111"/>
    </row>
    <row r="140" spans="1:22" ht="23.25" thickBot="1" x14ac:dyDescent="0.25">
      <c r="A140" s="399"/>
      <c r="B140" s="12" t="s">
        <v>6</v>
      </c>
      <c r="C140" s="12" t="s">
        <v>5</v>
      </c>
      <c r="D140" s="12" t="s">
        <v>4</v>
      </c>
      <c r="E140" s="406" t="s">
        <v>3</v>
      </c>
      <c r="F140" s="406"/>
      <c r="G140" s="407"/>
      <c r="H140" s="408"/>
      <c r="I140" s="409"/>
      <c r="J140" s="11" t="s">
        <v>2</v>
      </c>
      <c r="K140" s="10"/>
      <c r="L140" s="10"/>
      <c r="M140" s="9"/>
      <c r="N140" s="110"/>
      <c r="V140" s="111"/>
    </row>
    <row r="141" spans="1:22" ht="13.5" thickBot="1" x14ac:dyDescent="0.25">
      <c r="A141" s="400"/>
      <c r="B141" s="25"/>
      <c r="C141" s="25"/>
      <c r="D141" s="8"/>
      <c r="E141" s="24" t="s">
        <v>1</v>
      </c>
      <c r="F141" s="23"/>
      <c r="G141" s="410"/>
      <c r="H141" s="411"/>
      <c r="I141" s="412"/>
      <c r="J141" s="11" t="s">
        <v>0</v>
      </c>
      <c r="K141" s="10"/>
      <c r="L141" s="10"/>
      <c r="M141" s="9"/>
      <c r="N141" s="110"/>
      <c r="V141" s="111"/>
    </row>
    <row r="142" spans="1:22" ht="24" thickTop="1" thickBot="1" x14ac:dyDescent="0.25">
      <c r="A142" s="398">
        <f t="shared" ref="A142" si="29">A138+1</f>
        <v>33</v>
      </c>
      <c r="B142" s="22" t="s">
        <v>12</v>
      </c>
      <c r="C142" s="22" t="s">
        <v>11</v>
      </c>
      <c r="D142" s="22" t="s">
        <v>10</v>
      </c>
      <c r="E142" s="401" t="s">
        <v>9</v>
      </c>
      <c r="F142" s="401"/>
      <c r="G142" s="401" t="s">
        <v>8</v>
      </c>
      <c r="H142" s="402"/>
      <c r="I142" s="21"/>
      <c r="J142" s="20" t="s">
        <v>7</v>
      </c>
      <c r="K142" s="19"/>
      <c r="L142" s="19"/>
      <c r="M142" s="18"/>
      <c r="N142" s="110"/>
      <c r="V142" s="111"/>
    </row>
    <row r="143" spans="1:22" ht="13.5" thickBot="1" x14ac:dyDescent="0.25">
      <c r="A143" s="399"/>
      <c r="B143" s="16"/>
      <c r="C143" s="16"/>
      <c r="D143" s="113"/>
      <c r="E143" s="16"/>
      <c r="F143" s="16"/>
      <c r="G143" s="403"/>
      <c r="H143" s="404"/>
      <c r="I143" s="405"/>
      <c r="J143" s="15" t="s">
        <v>7</v>
      </c>
      <c r="K143" s="15"/>
      <c r="L143" s="15"/>
      <c r="M143" s="14"/>
      <c r="N143" s="110"/>
      <c r="V143" s="111"/>
    </row>
    <row r="144" spans="1:22" ht="23.25" thickBot="1" x14ac:dyDescent="0.25">
      <c r="A144" s="399"/>
      <c r="B144" s="12" t="s">
        <v>6</v>
      </c>
      <c r="C144" s="12" t="s">
        <v>5</v>
      </c>
      <c r="D144" s="12" t="s">
        <v>4</v>
      </c>
      <c r="E144" s="406" t="s">
        <v>3</v>
      </c>
      <c r="F144" s="406"/>
      <c r="G144" s="407"/>
      <c r="H144" s="408"/>
      <c r="I144" s="409"/>
      <c r="J144" s="11" t="s">
        <v>2</v>
      </c>
      <c r="K144" s="10"/>
      <c r="L144" s="10"/>
      <c r="M144" s="9"/>
      <c r="N144" s="110"/>
      <c r="V144" s="111"/>
    </row>
    <row r="145" spans="1:22" ht="13.5" thickBot="1" x14ac:dyDescent="0.25">
      <c r="A145" s="400"/>
      <c r="B145" s="25"/>
      <c r="C145" s="25"/>
      <c r="D145" s="8"/>
      <c r="E145" s="24" t="s">
        <v>1</v>
      </c>
      <c r="F145" s="23"/>
      <c r="G145" s="410"/>
      <c r="H145" s="411"/>
      <c r="I145" s="412"/>
      <c r="J145" s="11" t="s">
        <v>0</v>
      </c>
      <c r="K145" s="10"/>
      <c r="L145" s="10"/>
      <c r="M145" s="9"/>
      <c r="N145" s="110"/>
      <c r="V145" s="111"/>
    </row>
    <row r="146" spans="1:22" ht="24" thickTop="1" thickBot="1" x14ac:dyDescent="0.25">
      <c r="A146" s="398">
        <f t="shared" ref="A146" si="30">A142+1</f>
        <v>34</v>
      </c>
      <c r="B146" s="22" t="s">
        <v>12</v>
      </c>
      <c r="C146" s="22" t="s">
        <v>11</v>
      </c>
      <c r="D146" s="22" t="s">
        <v>10</v>
      </c>
      <c r="E146" s="401" t="s">
        <v>9</v>
      </c>
      <c r="F146" s="401"/>
      <c r="G146" s="401" t="s">
        <v>8</v>
      </c>
      <c r="H146" s="402"/>
      <c r="I146" s="21"/>
      <c r="J146" s="20" t="s">
        <v>7</v>
      </c>
      <c r="K146" s="19"/>
      <c r="L146" s="19"/>
      <c r="M146" s="18"/>
      <c r="N146" s="110"/>
      <c r="V146" s="111"/>
    </row>
    <row r="147" spans="1:22" ht="13.5" thickBot="1" x14ac:dyDescent="0.25">
      <c r="A147" s="399"/>
      <c r="B147" s="16"/>
      <c r="C147" s="16"/>
      <c r="D147" s="113"/>
      <c r="E147" s="16"/>
      <c r="F147" s="16"/>
      <c r="G147" s="403"/>
      <c r="H147" s="404"/>
      <c r="I147" s="405"/>
      <c r="J147" s="15" t="s">
        <v>7</v>
      </c>
      <c r="K147" s="15"/>
      <c r="L147" s="15"/>
      <c r="M147" s="14"/>
      <c r="N147" s="110"/>
      <c r="V147" s="111"/>
    </row>
    <row r="148" spans="1:22" ht="23.25" thickBot="1" x14ac:dyDescent="0.25">
      <c r="A148" s="399"/>
      <c r="B148" s="12" t="s">
        <v>6</v>
      </c>
      <c r="C148" s="12" t="s">
        <v>5</v>
      </c>
      <c r="D148" s="12" t="s">
        <v>4</v>
      </c>
      <c r="E148" s="406" t="s">
        <v>3</v>
      </c>
      <c r="F148" s="406"/>
      <c r="G148" s="407"/>
      <c r="H148" s="408"/>
      <c r="I148" s="409"/>
      <c r="J148" s="11" t="s">
        <v>2</v>
      </c>
      <c r="K148" s="10"/>
      <c r="L148" s="10"/>
      <c r="M148" s="9"/>
      <c r="N148" s="110"/>
      <c r="V148" s="111"/>
    </row>
    <row r="149" spans="1:22" ht="13.5" thickBot="1" x14ac:dyDescent="0.25">
      <c r="A149" s="400"/>
      <c r="B149" s="25"/>
      <c r="C149" s="25"/>
      <c r="D149" s="8"/>
      <c r="E149" s="24" t="s">
        <v>1</v>
      </c>
      <c r="F149" s="23"/>
      <c r="G149" s="410"/>
      <c r="H149" s="411"/>
      <c r="I149" s="412"/>
      <c r="J149" s="11" t="s">
        <v>0</v>
      </c>
      <c r="K149" s="10"/>
      <c r="L149" s="10"/>
      <c r="M149" s="9"/>
      <c r="N149" s="110"/>
      <c r="V149" s="111"/>
    </row>
    <row r="150" spans="1:22" ht="24" thickTop="1" thickBot="1" x14ac:dyDescent="0.25">
      <c r="A150" s="398">
        <f t="shared" ref="A150" si="31">A146+1</f>
        <v>35</v>
      </c>
      <c r="B150" s="22" t="s">
        <v>12</v>
      </c>
      <c r="C150" s="22" t="s">
        <v>11</v>
      </c>
      <c r="D150" s="22" t="s">
        <v>10</v>
      </c>
      <c r="E150" s="401" t="s">
        <v>9</v>
      </c>
      <c r="F150" s="401"/>
      <c r="G150" s="401" t="s">
        <v>8</v>
      </c>
      <c r="H150" s="402"/>
      <c r="I150" s="21"/>
      <c r="J150" s="20" t="s">
        <v>7</v>
      </c>
      <c r="K150" s="19"/>
      <c r="L150" s="19"/>
      <c r="M150" s="18"/>
      <c r="N150" s="110"/>
      <c r="V150" s="111"/>
    </row>
    <row r="151" spans="1:22" ht="13.5" thickBot="1" x14ac:dyDescent="0.25">
      <c r="A151" s="399"/>
      <c r="B151" s="16"/>
      <c r="C151" s="16"/>
      <c r="D151" s="113"/>
      <c r="E151" s="16"/>
      <c r="F151" s="16"/>
      <c r="G151" s="403"/>
      <c r="H151" s="404"/>
      <c r="I151" s="405"/>
      <c r="J151" s="15" t="s">
        <v>7</v>
      </c>
      <c r="K151" s="15"/>
      <c r="L151" s="15"/>
      <c r="M151" s="14"/>
      <c r="N151" s="110"/>
      <c r="V151" s="111"/>
    </row>
    <row r="152" spans="1:22" ht="23.25" thickBot="1" x14ac:dyDescent="0.25">
      <c r="A152" s="399"/>
      <c r="B152" s="12" t="s">
        <v>6</v>
      </c>
      <c r="C152" s="12" t="s">
        <v>5</v>
      </c>
      <c r="D152" s="12" t="s">
        <v>4</v>
      </c>
      <c r="E152" s="406" t="s">
        <v>3</v>
      </c>
      <c r="F152" s="406"/>
      <c r="G152" s="407"/>
      <c r="H152" s="408"/>
      <c r="I152" s="409"/>
      <c r="J152" s="11" t="s">
        <v>2</v>
      </c>
      <c r="K152" s="10"/>
      <c r="L152" s="10"/>
      <c r="M152" s="9"/>
      <c r="N152" s="110"/>
      <c r="V152" s="111"/>
    </row>
    <row r="153" spans="1:22" ht="13.5" thickBot="1" x14ac:dyDescent="0.25">
      <c r="A153" s="400"/>
      <c r="B153" s="25"/>
      <c r="C153" s="25"/>
      <c r="D153" s="8"/>
      <c r="E153" s="24" t="s">
        <v>1</v>
      </c>
      <c r="F153" s="23"/>
      <c r="G153" s="410"/>
      <c r="H153" s="411"/>
      <c r="I153" s="412"/>
      <c r="J153" s="11" t="s">
        <v>0</v>
      </c>
      <c r="K153" s="10"/>
      <c r="L153" s="10"/>
      <c r="M153" s="9"/>
      <c r="N153" s="110"/>
      <c r="V153" s="111"/>
    </row>
    <row r="154" spans="1:22" ht="24" thickTop="1" thickBot="1" x14ac:dyDescent="0.25">
      <c r="A154" s="398">
        <f t="shared" ref="A154" si="32">A150+1</f>
        <v>36</v>
      </c>
      <c r="B154" s="22" t="s">
        <v>12</v>
      </c>
      <c r="C154" s="22" t="s">
        <v>11</v>
      </c>
      <c r="D154" s="22" t="s">
        <v>10</v>
      </c>
      <c r="E154" s="401" t="s">
        <v>9</v>
      </c>
      <c r="F154" s="401"/>
      <c r="G154" s="401" t="s">
        <v>8</v>
      </c>
      <c r="H154" s="402"/>
      <c r="I154" s="21"/>
      <c r="J154" s="20" t="s">
        <v>7</v>
      </c>
      <c r="K154" s="19"/>
      <c r="L154" s="19"/>
      <c r="M154" s="18"/>
      <c r="N154" s="110"/>
      <c r="V154" s="111"/>
    </row>
    <row r="155" spans="1:22" ht="13.5" thickBot="1" x14ac:dyDescent="0.25">
      <c r="A155" s="399"/>
      <c r="B155" s="16"/>
      <c r="C155" s="16"/>
      <c r="D155" s="113"/>
      <c r="E155" s="16"/>
      <c r="F155" s="16"/>
      <c r="G155" s="403"/>
      <c r="H155" s="404"/>
      <c r="I155" s="405"/>
      <c r="J155" s="15" t="s">
        <v>7</v>
      </c>
      <c r="K155" s="15"/>
      <c r="L155" s="15"/>
      <c r="M155" s="14"/>
      <c r="N155" s="110"/>
      <c r="V155" s="111"/>
    </row>
    <row r="156" spans="1:22" ht="23.25" thickBot="1" x14ac:dyDescent="0.25">
      <c r="A156" s="399"/>
      <c r="B156" s="12" t="s">
        <v>6</v>
      </c>
      <c r="C156" s="12" t="s">
        <v>5</v>
      </c>
      <c r="D156" s="12" t="s">
        <v>4</v>
      </c>
      <c r="E156" s="406" t="s">
        <v>3</v>
      </c>
      <c r="F156" s="406"/>
      <c r="G156" s="407"/>
      <c r="H156" s="408"/>
      <c r="I156" s="409"/>
      <c r="J156" s="11" t="s">
        <v>2</v>
      </c>
      <c r="K156" s="10"/>
      <c r="L156" s="10"/>
      <c r="M156" s="9"/>
      <c r="N156" s="110"/>
      <c r="V156" s="111"/>
    </row>
    <row r="157" spans="1:22" ht="13.5" thickBot="1" x14ac:dyDescent="0.25">
      <c r="A157" s="400"/>
      <c r="B157" s="25"/>
      <c r="C157" s="25"/>
      <c r="D157" s="8"/>
      <c r="E157" s="24" t="s">
        <v>1</v>
      </c>
      <c r="F157" s="23"/>
      <c r="G157" s="410"/>
      <c r="H157" s="411"/>
      <c r="I157" s="412"/>
      <c r="J157" s="11" t="s">
        <v>0</v>
      </c>
      <c r="K157" s="10"/>
      <c r="L157" s="10"/>
      <c r="M157" s="9"/>
      <c r="N157" s="110"/>
      <c r="V157" s="111"/>
    </row>
    <row r="158" spans="1:22" ht="24" thickTop="1" thickBot="1" x14ac:dyDescent="0.25">
      <c r="A158" s="398">
        <f t="shared" ref="A158" si="33">A154+1</f>
        <v>37</v>
      </c>
      <c r="B158" s="22" t="s">
        <v>12</v>
      </c>
      <c r="C158" s="22" t="s">
        <v>11</v>
      </c>
      <c r="D158" s="22" t="s">
        <v>10</v>
      </c>
      <c r="E158" s="401" t="s">
        <v>9</v>
      </c>
      <c r="F158" s="401"/>
      <c r="G158" s="401" t="s">
        <v>8</v>
      </c>
      <c r="H158" s="402"/>
      <c r="I158" s="21"/>
      <c r="J158" s="20" t="s">
        <v>7</v>
      </c>
      <c r="K158" s="19"/>
      <c r="L158" s="19"/>
      <c r="M158" s="18"/>
      <c r="N158" s="110"/>
      <c r="V158" s="111"/>
    </row>
    <row r="159" spans="1:22" ht="13.5" thickBot="1" x14ac:dyDescent="0.25">
      <c r="A159" s="399"/>
      <c r="B159" s="16"/>
      <c r="C159" s="16"/>
      <c r="D159" s="113"/>
      <c r="E159" s="16"/>
      <c r="F159" s="16"/>
      <c r="G159" s="403"/>
      <c r="H159" s="404"/>
      <c r="I159" s="405"/>
      <c r="J159" s="15" t="s">
        <v>7</v>
      </c>
      <c r="K159" s="15"/>
      <c r="L159" s="15"/>
      <c r="M159" s="14"/>
      <c r="N159" s="110"/>
      <c r="V159" s="111"/>
    </row>
    <row r="160" spans="1:22" ht="23.25" thickBot="1" x14ac:dyDescent="0.25">
      <c r="A160" s="399"/>
      <c r="B160" s="12" t="s">
        <v>6</v>
      </c>
      <c r="C160" s="12" t="s">
        <v>5</v>
      </c>
      <c r="D160" s="12" t="s">
        <v>4</v>
      </c>
      <c r="E160" s="406" t="s">
        <v>3</v>
      </c>
      <c r="F160" s="406"/>
      <c r="G160" s="407"/>
      <c r="H160" s="408"/>
      <c r="I160" s="409"/>
      <c r="J160" s="11" t="s">
        <v>2</v>
      </c>
      <c r="K160" s="10"/>
      <c r="L160" s="10"/>
      <c r="M160" s="9"/>
      <c r="N160" s="110"/>
      <c r="V160" s="111"/>
    </row>
    <row r="161" spans="1:22" ht="13.5" thickBot="1" x14ac:dyDescent="0.25">
      <c r="A161" s="400"/>
      <c r="B161" s="25"/>
      <c r="C161" s="25"/>
      <c r="D161" s="8"/>
      <c r="E161" s="24" t="s">
        <v>1</v>
      </c>
      <c r="F161" s="23"/>
      <c r="G161" s="410"/>
      <c r="H161" s="411"/>
      <c r="I161" s="412"/>
      <c r="J161" s="11" t="s">
        <v>0</v>
      </c>
      <c r="K161" s="10"/>
      <c r="L161" s="10"/>
      <c r="M161" s="9"/>
      <c r="N161" s="110"/>
      <c r="V161" s="111"/>
    </row>
    <row r="162" spans="1:22" ht="24" thickTop="1" thickBot="1" x14ac:dyDescent="0.25">
      <c r="A162" s="398">
        <f t="shared" ref="A162" si="34">A158+1</f>
        <v>38</v>
      </c>
      <c r="B162" s="22" t="s">
        <v>12</v>
      </c>
      <c r="C162" s="22" t="s">
        <v>11</v>
      </c>
      <c r="D162" s="22" t="s">
        <v>10</v>
      </c>
      <c r="E162" s="401" t="s">
        <v>9</v>
      </c>
      <c r="F162" s="401"/>
      <c r="G162" s="401" t="s">
        <v>8</v>
      </c>
      <c r="H162" s="402"/>
      <c r="I162" s="21"/>
      <c r="J162" s="20" t="s">
        <v>7</v>
      </c>
      <c r="K162" s="19"/>
      <c r="L162" s="19"/>
      <c r="M162" s="18"/>
      <c r="N162" s="110"/>
      <c r="V162" s="111"/>
    </row>
    <row r="163" spans="1:22" ht="13.5" thickBot="1" x14ac:dyDescent="0.25">
      <c r="A163" s="399"/>
      <c r="B163" s="16"/>
      <c r="C163" s="16"/>
      <c r="D163" s="113"/>
      <c r="E163" s="16"/>
      <c r="F163" s="16"/>
      <c r="G163" s="403"/>
      <c r="H163" s="404"/>
      <c r="I163" s="405"/>
      <c r="J163" s="15" t="s">
        <v>7</v>
      </c>
      <c r="K163" s="15"/>
      <c r="L163" s="15"/>
      <c r="M163" s="14"/>
      <c r="N163" s="110"/>
      <c r="V163" s="111"/>
    </row>
    <row r="164" spans="1:22" ht="23.25" thickBot="1" x14ac:dyDescent="0.25">
      <c r="A164" s="399"/>
      <c r="B164" s="12" t="s">
        <v>6</v>
      </c>
      <c r="C164" s="12" t="s">
        <v>5</v>
      </c>
      <c r="D164" s="12" t="s">
        <v>4</v>
      </c>
      <c r="E164" s="406" t="s">
        <v>3</v>
      </c>
      <c r="F164" s="406"/>
      <c r="G164" s="407"/>
      <c r="H164" s="408"/>
      <c r="I164" s="409"/>
      <c r="J164" s="11" t="s">
        <v>2</v>
      </c>
      <c r="K164" s="10"/>
      <c r="L164" s="10"/>
      <c r="M164" s="9"/>
      <c r="N164" s="110"/>
      <c r="V164" s="111"/>
    </row>
    <row r="165" spans="1:22" ht="13.5" thickBot="1" x14ac:dyDescent="0.25">
      <c r="A165" s="400"/>
      <c r="B165" s="25"/>
      <c r="C165" s="25"/>
      <c r="D165" s="8"/>
      <c r="E165" s="24" t="s">
        <v>1</v>
      </c>
      <c r="F165" s="23"/>
      <c r="G165" s="410"/>
      <c r="H165" s="411"/>
      <c r="I165" s="412"/>
      <c r="J165" s="11" t="s">
        <v>0</v>
      </c>
      <c r="K165" s="10"/>
      <c r="L165" s="10"/>
      <c r="M165" s="9"/>
      <c r="N165" s="110"/>
      <c r="V165" s="111"/>
    </row>
    <row r="166" spans="1:22" ht="24" thickTop="1" thickBot="1" x14ac:dyDescent="0.25">
      <c r="A166" s="398">
        <f t="shared" ref="A166" si="35">A162+1</f>
        <v>39</v>
      </c>
      <c r="B166" s="22" t="s">
        <v>12</v>
      </c>
      <c r="C166" s="22" t="s">
        <v>11</v>
      </c>
      <c r="D166" s="22" t="s">
        <v>10</v>
      </c>
      <c r="E166" s="401" t="s">
        <v>9</v>
      </c>
      <c r="F166" s="401"/>
      <c r="G166" s="401" t="s">
        <v>8</v>
      </c>
      <c r="H166" s="402"/>
      <c r="I166" s="21"/>
      <c r="J166" s="20" t="s">
        <v>7</v>
      </c>
      <c r="K166" s="19"/>
      <c r="L166" s="19"/>
      <c r="M166" s="18"/>
      <c r="N166" s="110"/>
      <c r="V166" s="111"/>
    </row>
    <row r="167" spans="1:22" ht="13.5" thickBot="1" x14ac:dyDescent="0.25">
      <c r="A167" s="399"/>
      <c r="B167" s="16"/>
      <c r="C167" s="16"/>
      <c r="D167" s="113"/>
      <c r="E167" s="16"/>
      <c r="F167" s="16"/>
      <c r="G167" s="403"/>
      <c r="H167" s="404"/>
      <c r="I167" s="405"/>
      <c r="J167" s="15" t="s">
        <v>7</v>
      </c>
      <c r="K167" s="15"/>
      <c r="L167" s="15"/>
      <c r="M167" s="14"/>
      <c r="N167" s="110"/>
      <c r="V167" s="111"/>
    </row>
    <row r="168" spans="1:22" ht="23.25" thickBot="1" x14ac:dyDescent="0.25">
      <c r="A168" s="399"/>
      <c r="B168" s="12" t="s">
        <v>6</v>
      </c>
      <c r="C168" s="12" t="s">
        <v>5</v>
      </c>
      <c r="D168" s="12" t="s">
        <v>4</v>
      </c>
      <c r="E168" s="406" t="s">
        <v>3</v>
      </c>
      <c r="F168" s="406"/>
      <c r="G168" s="407"/>
      <c r="H168" s="408"/>
      <c r="I168" s="409"/>
      <c r="J168" s="11" t="s">
        <v>2</v>
      </c>
      <c r="K168" s="10"/>
      <c r="L168" s="10"/>
      <c r="M168" s="9"/>
      <c r="N168" s="110"/>
      <c r="V168" s="111"/>
    </row>
    <row r="169" spans="1:22" ht="13.5" thickBot="1" x14ac:dyDescent="0.25">
      <c r="A169" s="400"/>
      <c r="B169" s="25"/>
      <c r="C169" s="25"/>
      <c r="D169" s="8"/>
      <c r="E169" s="24" t="s">
        <v>1</v>
      </c>
      <c r="F169" s="23"/>
      <c r="G169" s="410"/>
      <c r="H169" s="411"/>
      <c r="I169" s="412"/>
      <c r="J169" s="11" t="s">
        <v>0</v>
      </c>
      <c r="K169" s="10"/>
      <c r="L169" s="10"/>
      <c r="M169" s="9"/>
      <c r="N169" s="110"/>
      <c r="V169" s="111"/>
    </row>
    <row r="170" spans="1:22" ht="24" thickTop="1" thickBot="1" x14ac:dyDescent="0.25">
      <c r="A170" s="398">
        <f t="shared" ref="A170" si="36">A166+1</f>
        <v>40</v>
      </c>
      <c r="B170" s="22" t="s">
        <v>12</v>
      </c>
      <c r="C170" s="22" t="s">
        <v>11</v>
      </c>
      <c r="D170" s="22" t="s">
        <v>10</v>
      </c>
      <c r="E170" s="401" t="s">
        <v>9</v>
      </c>
      <c r="F170" s="401"/>
      <c r="G170" s="401" t="s">
        <v>8</v>
      </c>
      <c r="H170" s="402"/>
      <c r="I170" s="21"/>
      <c r="J170" s="20" t="s">
        <v>7</v>
      </c>
      <c r="K170" s="19"/>
      <c r="L170" s="19"/>
      <c r="M170" s="18"/>
      <c r="N170" s="110"/>
      <c r="V170" s="111"/>
    </row>
    <row r="171" spans="1:22" ht="13.5" thickBot="1" x14ac:dyDescent="0.25">
      <c r="A171" s="399"/>
      <c r="B171" s="16"/>
      <c r="C171" s="16"/>
      <c r="D171" s="113"/>
      <c r="E171" s="16"/>
      <c r="F171" s="16"/>
      <c r="G171" s="403"/>
      <c r="H171" s="404"/>
      <c r="I171" s="405"/>
      <c r="J171" s="15" t="s">
        <v>7</v>
      </c>
      <c r="K171" s="15"/>
      <c r="L171" s="15"/>
      <c r="M171" s="14"/>
      <c r="N171" s="110"/>
      <c r="V171" s="111"/>
    </row>
    <row r="172" spans="1:22" ht="23.25" thickBot="1" x14ac:dyDescent="0.25">
      <c r="A172" s="399"/>
      <c r="B172" s="12" t="s">
        <v>6</v>
      </c>
      <c r="C172" s="12" t="s">
        <v>5</v>
      </c>
      <c r="D172" s="12" t="s">
        <v>4</v>
      </c>
      <c r="E172" s="406" t="s">
        <v>3</v>
      </c>
      <c r="F172" s="406"/>
      <c r="G172" s="407"/>
      <c r="H172" s="408"/>
      <c r="I172" s="409"/>
      <c r="J172" s="11" t="s">
        <v>2</v>
      </c>
      <c r="K172" s="10"/>
      <c r="L172" s="10"/>
      <c r="M172" s="9"/>
      <c r="N172" s="110"/>
      <c r="V172" s="111"/>
    </row>
    <row r="173" spans="1:22" ht="13.5" thickBot="1" x14ac:dyDescent="0.25">
      <c r="A173" s="400"/>
      <c r="B173" s="25"/>
      <c r="C173" s="25"/>
      <c r="D173" s="8"/>
      <c r="E173" s="24" t="s">
        <v>1</v>
      </c>
      <c r="F173" s="23"/>
      <c r="G173" s="410"/>
      <c r="H173" s="411"/>
      <c r="I173" s="412"/>
      <c r="J173" s="11" t="s">
        <v>0</v>
      </c>
      <c r="K173" s="10"/>
      <c r="L173" s="10"/>
      <c r="M173" s="9"/>
      <c r="N173" s="110"/>
      <c r="V173" s="111"/>
    </row>
    <row r="174" spans="1:22" ht="24" thickTop="1" thickBot="1" x14ac:dyDescent="0.25">
      <c r="A174" s="398">
        <f t="shared" ref="A174" si="37">A170+1</f>
        <v>41</v>
      </c>
      <c r="B174" s="22" t="s">
        <v>12</v>
      </c>
      <c r="C174" s="22" t="s">
        <v>11</v>
      </c>
      <c r="D174" s="22" t="s">
        <v>10</v>
      </c>
      <c r="E174" s="401" t="s">
        <v>9</v>
      </c>
      <c r="F174" s="401"/>
      <c r="G174" s="401" t="s">
        <v>8</v>
      </c>
      <c r="H174" s="402"/>
      <c r="I174" s="21"/>
      <c r="J174" s="20" t="s">
        <v>7</v>
      </c>
      <c r="K174" s="19"/>
      <c r="L174" s="19"/>
      <c r="M174" s="18"/>
      <c r="N174" s="110"/>
      <c r="V174" s="111"/>
    </row>
    <row r="175" spans="1:22" ht="13.5" thickBot="1" x14ac:dyDescent="0.25">
      <c r="A175" s="399"/>
      <c r="B175" s="16"/>
      <c r="C175" s="16"/>
      <c r="D175" s="113"/>
      <c r="E175" s="16"/>
      <c r="F175" s="16"/>
      <c r="G175" s="403"/>
      <c r="H175" s="404"/>
      <c r="I175" s="405"/>
      <c r="J175" s="15" t="s">
        <v>7</v>
      </c>
      <c r="K175" s="15"/>
      <c r="L175" s="15"/>
      <c r="M175" s="14"/>
      <c r="N175" s="110"/>
      <c r="V175" s="111">
        <f>G175</f>
        <v>0</v>
      </c>
    </row>
    <row r="176" spans="1:22" ht="23.25" thickBot="1" x14ac:dyDescent="0.25">
      <c r="A176" s="399"/>
      <c r="B176" s="12" t="s">
        <v>6</v>
      </c>
      <c r="C176" s="12" t="s">
        <v>5</v>
      </c>
      <c r="D176" s="12" t="s">
        <v>4</v>
      </c>
      <c r="E176" s="406" t="s">
        <v>3</v>
      </c>
      <c r="F176" s="406"/>
      <c r="G176" s="407"/>
      <c r="H176" s="408"/>
      <c r="I176" s="409"/>
      <c r="J176" s="11" t="s">
        <v>2</v>
      </c>
      <c r="K176" s="10"/>
      <c r="L176" s="10"/>
      <c r="M176" s="9"/>
      <c r="N176" s="110"/>
      <c r="V176" s="111"/>
    </row>
    <row r="177" spans="1:22" ht="13.5" thickBot="1" x14ac:dyDescent="0.25">
      <c r="A177" s="400"/>
      <c r="B177" s="25"/>
      <c r="C177" s="25"/>
      <c r="D177" s="8"/>
      <c r="E177" s="24" t="s">
        <v>1</v>
      </c>
      <c r="F177" s="23"/>
      <c r="G177" s="410"/>
      <c r="H177" s="411"/>
      <c r="I177" s="412"/>
      <c r="J177" s="11" t="s">
        <v>0</v>
      </c>
      <c r="K177" s="10"/>
      <c r="L177" s="10"/>
      <c r="M177" s="9"/>
      <c r="N177" s="110"/>
      <c r="V177" s="111"/>
    </row>
    <row r="178" spans="1:22" ht="24" thickTop="1" thickBot="1" x14ac:dyDescent="0.25">
      <c r="A178" s="398">
        <f t="shared" ref="A178" si="38">A174+1</f>
        <v>42</v>
      </c>
      <c r="B178" s="22" t="s">
        <v>12</v>
      </c>
      <c r="C178" s="22" t="s">
        <v>11</v>
      </c>
      <c r="D178" s="22" t="s">
        <v>10</v>
      </c>
      <c r="E178" s="401" t="s">
        <v>9</v>
      </c>
      <c r="F178" s="401"/>
      <c r="G178" s="401" t="s">
        <v>8</v>
      </c>
      <c r="H178" s="402"/>
      <c r="I178" s="21"/>
      <c r="J178" s="20" t="s">
        <v>7</v>
      </c>
      <c r="K178" s="19"/>
      <c r="L178" s="19"/>
      <c r="M178" s="18"/>
      <c r="N178" s="110"/>
      <c r="V178" s="111"/>
    </row>
    <row r="179" spans="1:22" ht="13.5" thickBot="1" x14ac:dyDescent="0.25">
      <c r="A179" s="399"/>
      <c r="B179" s="16"/>
      <c r="C179" s="16"/>
      <c r="D179" s="113"/>
      <c r="E179" s="16"/>
      <c r="F179" s="16"/>
      <c r="G179" s="403"/>
      <c r="H179" s="404"/>
      <c r="I179" s="405"/>
      <c r="J179" s="15" t="s">
        <v>7</v>
      </c>
      <c r="K179" s="15"/>
      <c r="L179" s="15"/>
      <c r="M179" s="14"/>
      <c r="N179" s="110"/>
      <c r="V179" s="111">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110"/>
      <c r="V180" s="111"/>
    </row>
    <row r="181" spans="1:22" ht="13.5" thickBot="1" x14ac:dyDescent="0.25">
      <c r="A181" s="400"/>
      <c r="B181" s="25"/>
      <c r="C181" s="25"/>
      <c r="D181" s="8"/>
      <c r="E181" s="24" t="s">
        <v>1</v>
      </c>
      <c r="F181" s="23"/>
      <c r="G181" s="410"/>
      <c r="H181" s="411"/>
      <c r="I181" s="412"/>
      <c r="J181" s="11" t="s">
        <v>0</v>
      </c>
      <c r="K181" s="10"/>
      <c r="L181" s="10"/>
      <c r="M181" s="9"/>
      <c r="N181" s="110"/>
      <c r="V181" s="111"/>
    </row>
    <row r="182" spans="1:22" ht="24" thickTop="1" thickBot="1" x14ac:dyDescent="0.25">
      <c r="A182" s="398">
        <f t="shared" ref="A182" si="39">A178+1</f>
        <v>43</v>
      </c>
      <c r="B182" s="22" t="s">
        <v>12</v>
      </c>
      <c r="C182" s="22" t="s">
        <v>11</v>
      </c>
      <c r="D182" s="22" t="s">
        <v>10</v>
      </c>
      <c r="E182" s="401" t="s">
        <v>9</v>
      </c>
      <c r="F182" s="401"/>
      <c r="G182" s="401" t="s">
        <v>8</v>
      </c>
      <c r="H182" s="402"/>
      <c r="I182" s="21"/>
      <c r="J182" s="20" t="s">
        <v>7</v>
      </c>
      <c r="K182" s="19"/>
      <c r="L182" s="19"/>
      <c r="M182" s="18"/>
      <c r="N182" s="110"/>
      <c r="V182" s="111"/>
    </row>
    <row r="183" spans="1:22" ht="13.5" thickBot="1" x14ac:dyDescent="0.25">
      <c r="A183" s="399"/>
      <c r="B183" s="16"/>
      <c r="C183" s="16"/>
      <c r="D183" s="113"/>
      <c r="E183" s="16"/>
      <c r="F183" s="16"/>
      <c r="G183" s="403"/>
      <c r="H183" s="404"/>
      <c r="I183" s="405"/>
      <c r="J183" s="15" t="s">
        <v>7</v>
      </c>
      <c r="K183" s="15"/>
      <c r="L183" s="15"/>
      <c r="M183" s="14"/>
      <c r="N183" s="110"/>
      <c r="V183" s="111">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110"/>
      <c r="V184" s="111"/>
    </row>
    <row r="185" spans="1:22" ht="13.5" thickBot="1" x14ac:dyDescent="0.25">
      <c r="A185" s="400"/>
      <c r="B185" s="25"/>
      <c r="C185" s="25"/>
      <c r="D185" s="8"/>
      <c r="E185" s="24" t="s">
        <v>1</v>
      </c>
      <c r="F185" s="23"/>
      <c r="G185" s="410"/>
      <c r="H185" s="411"/>
      <c r="I185" s="412"/>
      <c r="J185" s="11" t="s">
        <v>0</v>
      </c>
      <c r="K185" s="10"/>
      <c r="L185" s="10"/>
      <c r="M185" s="9"/>
      <c r="N185" s="110"/>
      <c r="V185" s="111"/>
    </row>
    <row r="186" spans="1:22" ht="24" thickTop="1" thickBot="1" x14ac:dyDescent="0.25">
      <c r="A186" s="398">
        <f t="shared" ref="A186" si="40">A182+1</f>
        <v>44</v>
      </c>
      <c r="B186" s="22" t="s">
        <v>12</v>
      </c>
      <c r="C186" s="22" t="s">
        <v>11</v>
      </c>
      <c r="D186" s="22" t="s">
        <v>10</v>
      </c>
      <c r="E186" s="401" t="s">
        <v>9</v>
      </c>
      <c r="F186" s="401"/>
      <c r="G186" s="401" t="s">
        <v>8</v>
      </c>
      <c r="H186" s="402"/>
      <c r="I186" s="21"/>
      <c r="J186" s="20" t="s">
        <v>7</v>
      </c>
      <c r="K186" s="19"/>
      <c r="L186" s="19"/>
      <c r="M186" s="18"/>
      <c r="N186" s="110"/>
      <c r="V186" s="111"/>
    </row>
    <row r="187" spans="1:22" ht="13.5" thickBot="1" x14ac:dyDescent="0.25">
      <c r="A187" s="399"/>
      <c r="B187" s="16"/>
      <c r="C187" s="16"/>
      <c r="D187" s="113"/>
      <c r="E187" s="16"/>
      <c r="F187" s="16"/>
      <c r="G187" s="403"/>
      <c r="H187" s="404"/>
      <c r="I187" s="405"/>
      <c r="J187" s="15" t="s">
        <v>7</v>
      </c>
      <c r="K187" s="15"/>
      <c r="L187" s="15"/>
      <c r="M187" s="14"/>
      <c r="N187" s="110"/>
      <c r="V187" s="111">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110"/>
      <c r="V188" s="111"/>
    </row>
    <row r="189" spans="1:22" ht="13.5" thickBot="1" x14ac:dyDescent="0.25">
      <c r="A189" s="400"/>
      <c r="B189" s="25"/>
      <c r="C189" s="25"/>
      <c r="D189" s="8"/>
      <c r="E189" s="24" t="s">
        <v>1</v>
      </c>
      <c r="F189" s="23"/>
      <c r="G189" s="410"/>
      <c r="H189" s="411"/>
      <c r="I189" s="412"/>
      <c r="J189" s="11" t="s">
        <v>0</v>
      </c>
      <c r="K189" s="10"/>
      <c r="L189" s="10"/>
      <c r="M189" s="9"/>
      <c r="N189" s="110"/>
      <c r="V189" s="111"/>
    </row>
    <row r="190" spans="1:22" ht="24" thickTop="1" thickBot="1" x14ac:dyDescent="0.25">
      <c r="A190" s="398">
        <f t="shared" ref="A190" si="41">A186+1</f>
        <v>45</v>
      </c>
      <c r="B190" s="22" t="s">
        <v>12</v>
      </c>
      <c r="C190" s="22" t="s">
        <v>11</v>
      </c>
      <c r="D190" s="22" t="s">
        <v>10</v>
      </c>
      <c r="E190" s="401" t="s">
        <v>9</v>
      </c>
      <c r="F190" s="401"/>
      <c r="G190" s="401" t="s">
        <v>8</v>
      </c>
      <c r="H190" s="402"/>
      <c r="I190" s="21"/>
      <c r="J190" s="20" t="s">
        <v>7</v>
      </c>
      <c r="K190" s="19"/>
      <c r="L190" s="19"/>
      <c r="M190" s="18"/>
      <c r="N190" s="110"/>
      <c r="V190" s="111"/>
    </row>
    <row r="191" spans="1:22" ht="13.5" thickBot="1" x14ac:dyDescent="0.25">
      <c r="A191" s="399"/>
      <c r="B191" s="16"/>
      <c r="C191" s="16"/>
      <c r="D191" s="113"/>
      <c r="E191" s="16"/>
      <c r="F191" s="16"/>
      <c r="G191" s="403"/>
      <c r="H191" s="404"/>
      <c r="I191" s="405"/>
      <c r="J191" s="15" t="s">
        <v>7</v>
      </c>
      <c r="K191" s="15"/>
      <c r="L191" s="15"/>
      <c r="M191" s="14"/>
      <c r="N191" s="110"/>
      <c r="V191" s="111">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110"/>
      <c r="V192" s="111"/>
    </row>
    <row r="193" spans="1:22" ht="13.5" thickBot="1" x14ac:dyDescent="0.25">
      <c r="A193" s="400"/>
      <c r="B193" s="25"/>
      <c r="C193" s="25"/>
      <c r="D193" s="8"/>
      <c r="E193" s="24" t="s">
        <v>1</v>
      </c>
      <c r="F193" s="23"/>
      <c r="G193" s="410"/>
      <c r="H193" s="411"/>
      <c r="I193" s="412"/>
      <c r="J193" s="11" t="s">
        <v>0</v>
      </c>
      <c r="K193" s="10"/>
      <c r="L193" s="10"/>
      <c r="M193" s="9"/>
      <c r="N193" s="110"/>
      <c r="V193" s="111"/>
    </row>
    <row r="194" spans="1:22" ht="24" thickTop="1" thickBot="1" x14ac:dyDescent="0.25">
      <c r="A194" s="398">
        <f t="shared" ref="A194" si="42">A190+1</f>
        <v>46</v>
      </c>
      <c r="B194" s="22" t="s">
        <v>12</v>
      </c>
      <c r="C194" s="22" t="s">
        <v>11</v>
      </c>
      <c r="D194" s="22" t="s">
        <v>10</v>
      </c>
      <c r="E194" s="401" t="s">
        <v>9</v>
      </c>
      <c r="F194" s="401"/>
      <c r="G194" s="401" t="s">
        <v>8</v>
      </c>
      <c r="H194" s="402"/>
      <c r="I194" s="21"/>
      <c r="J194" s="20" t="s">
        <v>7</v>
      </c>
      <c r="K194" s="19"/>
      <c r="L194" s="19"/>
      <c r="M194" s="18"/>
      <c r="N194" s="110"/>
      <c r="V194" s="111"/>
    </row>
    <row r="195" spans="1:22" ht="13.5" thickBot="1" x14ac:dyDescent="0.25">
      <c r="A195" s="399"/>
      <c r="B195" s="16"/>
      <c r="C195" s="16"/>
      <c r="D195" s="113"/>
      <c r="E195" s="16"/>
      <c r="F195" s="16"/>
      <c r="G195" s="403"/>
      <c r="H195" s="404"/>
      <c r="I195" s="405"/>
      <c r="J195" s="15" t="s">
        <v>7</v>
      </c>
      <c r="K195" s="15"/>
      <c r="L195" s="15"/>
      <c r="M195" s="14"/>
      <c r="N195" s="110"/>
      <c r="V195" s="111">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110"/>
      <c r="V196" s="111"/>
    </row>
    <row r="197" spans="1:22" ht="13.5" thickBot="1" x14ac:dyDescent="0.25">
      <c r="A197" s="400"/>
      <c r="B197" s="25"/>
      <c r="C197" s="25"/>
      <c r="D197" s="8"/>
      <c r="E197" s="24" t="s">
        <v>1</v>
      </c>
      <c r="F197" s="23"/>
      <c r="G197" s="410"/>
      <c r="H197" s="411"/>
      <c r="I197" s="412"/>
      <c r="J197" s="11" t="s">
        <v>0</v>
      </c>
      <c r="K197" s="10"/>
      <c r="L197" s="10"/>
      <c r="M197" s="9"/>
      <c r="N197" s="110"/>
      <c r="V197" s="111"/>
    </row>
    <row r="198" spans="1:22" ht="24" thickTop="1" thickBot="1" x14ac:dyDescent="0.25">
      <c r="A198" s="398">
        <f t="shared" ref="A198" si="43">A194+1</f>
        <v>47</v>
      </c>
      <c r="B198" s="22" t="s">
        <v>12</v>
      </c>
      <c r="C198" s="22" t="s">
        <v>11</v>
      </c>
      <c r="D198" s="22" t="s">
        <v>10</v>
      </c>
      <c r="E198" s="401" t="s">
        <v>9</v>
      </c>
      <c r="F198" s="401"/>
      <c r="G198" s="401" t="s">
        <v>8</v>
      </c>
      <c r="H198" s="402"/>
      <c r="I198" s="21"/>
      <c r="J198" s="20" t="s">
        <v>7</v>
      </c>
      <c r="K198" s="19"/>
      <c r="L198" s="19"/>
      <c r="M198" s="18"/>
      <c r="N198" s="110"/>
      <c r="V198" s="111"/>
    </row>
    <row r="199" spans="1:22" ht="13.5" thickBot="1" x14ac:dyDescent="0.25">
      <c r="A199" s="399"/>
      <c r="B199" s="16"/>
      <c r="C199" s="16"/>
      <c r="D199" s="113"/>
      <c r="E199" s="16"/>
      <c r="F199" s="16"/>
      <c r="G199" s="403"/>
      <c r="H199" s="404"/>
      <c r="I199" s="405"/>
      <c r="J199" s="15" t="s">
        <v>7</v>
      </c>
      <c r="K199" s="15"/>
      <c r="L199" s="15"/>
      <c r="M199" s="14"/>
      <c r="N199" s="110"/>
      <c r="V199" s="111">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110"/>
      <c r="V200" s="111"/>
    </row>
    <row r="201" spans="1:22" ht="13.5" thickBot="1" x14ac:dyDescent="0.25">
      <c r="A201" s="400"/>
      <c r="B201" s="25"/>
      <c r="C201" s="25"/>
      <c r="D201" s="8"/>
      <c r="E201" s="24" t="s">
        <v>1</v>
      </c>
      <c r="F201" s="23"/>
      <c r="G201" s="410"/>
      <c r="H201" s="411"/>
      <c r="I201" s="412"/>
      <c r="J201" s="11" t="s">
        <v>0</v>
      </c>
      <c r="K201" s="10"/>
      <c r="L201" s="10"/>
      <c r="M201" s="9"/>
      <c r="N201" s="110"/>
      <c r="V201" s="111"/>
    </row>
    <row r="202" spans="1:22" ht="24" thickTop="1" thickBot="1" x14ac:dyDescent="0.25">
      <c r="A202" s="398">
        <f t="shared" ref="A202" si="44">A198+1</f>
        <v>48</v>
      </c>
      <c r="B202" s="22" t="s">
        <v>12</v>
      </c>
      <c r="C202" s="22" t="s">
        <v>11</v>
      </c>
      <c r="D202" s="22" t="s">
        <v>10</v>
      </c>
      <c r="E202" s="401" t="s">
        <v>9</v>
      </c>
      <c r="F202" s="401"/>
      <c r="G202" s="401" t="s">
        <v>8</v>
      </c>
      <c r="H202" s="402"/>
      <c r="I202" s="21"/>
      <c r="J202" s="20" t="s">
        <v>7</v>
      </c>
      <c r="K202" s="19"/>
      <c r="L202" s="19"/>
      <c r="M202" s="18"/>
      <c r="N202" s="110"/>
      <c r="V202" s="111"/>
    </row>
    <row r="203" spans="1:22" ht="13.5" thickBot="1" x14ac:dyDescent="0.25">
      <c r="A203" s="399"/>
      <c r="B203" s="16"/>
      <c r="C203" s="16"/>
      <c r="D203" s="113"/>
      <c r="E203" s="16"/>
      <c r="F203" s="16"/>
      <c r="G203" s="403"/>
      <c r="H203" s="404"/>
      <c r="I203" s="405"/>
      <c r="J203" s="15" t="s">
        <v>7</v>
      </c>
      <c r="K203" s="15"/>
      <c r="L203" s="15"/>
      <c r="M203" s="14"/>
      <c r="N203" s="110"/>
      <c r="V203" s="111">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110"/>
      <c r="V204" s="111"/>
    </row>
    <row r="205" spans="1:22" ht="13.5" thickBot="1" x14ac:dyDescent="0.25">
      <c r="A205" s="400"/>
      <c r="B205" s="25"/>
      <c r="C205" s="25"/>
      <c r="D205" s="8"/>
      <c r="E205" s="24" t="s">
        <v>1</v>
      </c>
      <c r="F205" s="23"/>
      <c r="G205" s="410"/>
      <c r="H205" s="411"/>
      <c r="I205" s="412"/>
      <c r="J205" s="11" t="s">
        <v>0</v>
      </c>
      <c r="K205" s="10"/>
      <c r="L205" s="10"/>
      <c r="M205" s="9"/>
      <c r="N205" s="110"/>
      <c r="V205" s="111"/>
    </row>
    <row r="206" spans="1:22" ht="24" thickTop="1" thickBot="1" x14ac:dyDescent="0.25">
      <c r="A206" s="398">
        <f t="shared" ref="A206" si="45">A202+1</f>
        <v>49</v>
      </c>
      <c r="B206" s="22" t="s">
        <v>12</v>
      </c>
      <c r="C206" s="22" t="s">
        <v>11</v>
      </c>
      <c r="D206" s="22" t="s">
        <v>10</v>
      </c>
      <c r="E206" s="401" t="s">
        <v>9</v>
      </c>
      <c r="F206" s="401"/>
      <c r="G206" s="401" t="s">
        <v>8</v>
      </c>
      <c r="H206" s="402"/>
      <c r="I206" s="21"/>
      <c r="J206" s="20" t="s">
        <v>7</v>
      </c>
      <c r="K206" s="19"/>
      <c r="L206" s="19"/>
      <c r="M206" s="18"/>
      <c r="N206" s="110"/>
      <c r="V206" s="111"/>
    </row>
    <row r="207" spans="1:22" ht="13.5" thickBot="1" x14ac:dyDescent="0.25">
      <c r="A207" s="399"/>
      <c r="B207" s="16"/>
      <c r="C207" s="16"/>
      <c r="D207" s="113"/>
      <c r="E207" s="16"/>
      <c r="F207" s="16"/>
      <c r="G207" s="403"/>
      <c r="H207" s="404"/>
      <c r="I207" s="405"/>
      <c r="J207" s="15" t="s">
        <v>7</v>
      </c>
      <c r="K207" s="15"/>
      <c r="L207" s="15"/>
      <c r="M207" s="14"/>
      <c r="N207" s="110"/>
      <c r="V207" s="111">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110"/>
      <c r="V208" s="111"/>
    </row>
    <row r="209" spans="1:22" ht="13.5" thickBot="1" x14ac:dyDescent="0.25">
      <c r="A209" s="400"/>
      <c r="B209" s="25"/>
      <c r="C209" s="25"/>
      <c r="D209" s="8"/>
      <c r="E209" s="24" t="s">
        <v>1</v>
      </c>
      <c r="F209" s="23"/>
      <c r="G209" s="410"/>
      <c r="H209" s="411"/>
      <c r="I209" s="412"/>
      <c r="J209" s="11" t="s">
        <v>0</v>
      </c>
      <c r="K209" s="10"/>
      <c r="L209" s="10"/>
      <c r="M209" s="9"/>
      <c r="N209" s="110"/>
      <c r="V209" s="111"/>
    </row>
    <row r="210" spans="1:22" ht="24" thickTop="1" thickBot="1" x14ac:dyDescent="0.25">
      <c r="A210" s="398">
        <f t="shared" ref="A210" si="46">A206+1</f>
        <v>50</v>
      </c>
      <c r="B210" s="22" t="s">
        <v>12</v>
      </c>
      <c r="C210" s="22" t="s">
        <v>11</v>
      </c>
      <c r="D210" s="22" t="s">
        <v>10</v>
      </c>
      <c r="E210" s="401" t="s">
        <v>9</v>
      </c>
      <c r="F210" s="401"/>
      <c r="G210" s="401" t="s">
        <v>8</v>
      </c>
      <c r="H210" s="402"/>
      <c r="I210" s="21"/>
      <c r="J210" s="20" t="s">
        <v>7</v>
      </c>
      <c r="K210" s="19"/>
      <c r="L210" s="19"/>
      <c r="M210" s="18"/>
      <c r="N210" s="110"/>
      <c r="V210" s="111"/>
    </row>
    <row r="211" spans="1:22" ht="13.5" thickBot="1" x14ac:dyDescent="0.25">
      <c r="A211" s="399"/>
      <c r="B211" s="16"/>
      <c r="C211" s="16"/>
      <c r="D211" s="113"/>
      <c r="E211" s="16"/>
      <c r="F211" s="16"/>
      <c r="G211" s="403"/>
      <c r="H211" s="404"/>
      <c r="I211" s="405"/>
      <c r="J211" s="15" t="s">
        <v>7</v>
      </c>
      <c r="K211" s="15"/>
      <c r="L211" s="15"/>
      <c r="M211" s="14"/>
      <c r="N211" s="110"/>
      <c r="V211" s="111">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110"/>
      <c r="V212" s="111"/>
    </row>
    <row r="213" spans="1:22" ht="13.5" thickBot="1" x14ac:dyDescent="0.25">
      <c r="A213" s="400"/>
      <c r="B213" s="25"/>
      <c r="C213" s="25"/>
      <c r="D213" s="8"/>
      <c r="E213" s="24" t="s">
        <v>1</v>
      </c>
      <c r="F213" s="23"/>
      <c r="G213" s="410"/>
      <c r="H213" s="411"/>
      <c r="I213" s="412"/>
      <c r="J213" s="11" t="s">
        <v>0</v>
      </c>
      <c r="K213" s="10"/>
      <c r="L213" s="10"/>
      <c r="M213" s="9"/>
      <c r="N213" s="110"/>
      <c r="V213" s="111"/>
    </row>
    <row r="214" spans="1:22" ht="24" thickTop="1" thickBot="1" x14ac:dyDescent="0.25">
      <c r="A214" s="398">
        <f t="shared" ref="A214" si="47">A210+1</f>
        <v>51</v>
      </c>
      <c r="B214" s="22" t="s">
        <v>12</v>
      </c>
      <c r="C214" s="22" t="s">
        <v>11</v>
      </c>
      <c r="D214" s="22" t="s">
        <v>10</v>
      </c>
      <c r="E214" s="401" t="s">
        <v>9</v>
      </c>
      <c r="F214" s="401"/>
      <c r="G214" s="401" t="s">
        <v>8</v>
      </c>
      <c r="H214" s="402"/>
      <c r="I214" s="21"/>
      <c r="J214" s="20" t="s">
        <v>7</v>
      </c>
      <c r="K214" s="19"/>
      <c r="L214" s="19"/>
      <c r="M214" s="18"/>
      <c r="N214" s="110"/>
      <c r="V214" s="111"/>
    </row>
    <row r="215" spans="1:22" ht="13.5" thickBot="1" x14ac:dyDescent="0.25">
      <c r="A215" s="399"/>
      <c r="B215" s="16"/>
      <c r="C215" s="16"/>
      <c r="D215" s="113"/>
      <c r="E215" s="16"/>
      <c r="F215" s="16"/>
      <c r="G215" s="403"/>
      <c r="H215" s="404"/>
      <c r="I215" s="405"/>
      <c r="J215" s="15" t="s">
        <v>7</v>
      </c>
      <c r="K215" s="15"/>
      <c r="L215" s="15"/>
      <c r="M215" s="14"/>
      <c r="N215" s="110"/>
      <c r="V215" s="111">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110"/>
      <c r="V216" s="111"/>
    </row>
    <row r="217" spans="1:22" ht="13.5" thickBot="1" x14ac:dyDescent="0.25">
      <c r="A217" s="400"/>
      <c r="B217" s="25"/>
      <c r="C217" s="25"/>
      <c r="D217" s="8"/>
      <c r="E217" s="24" t="s">
        <v>1</v>
      </c>
      <c r="F217" s="23"/>
      <c r="G217" s="410"/>
      <c r="H217" s="411"/>
      <c r="I217" s="412"/>
      <c r="J217" s="11" t="s">
        <v>0</v>
      </c>
      <c r="K217" s="10"/>
      <c r="L217" s="10"/>
      <c r="M217" s="9"/>
      <c r="N217" s="110"/>
      <c r="V217" s="111"/>
    </row>
    <row r="218" spans="1:22" ht="24" thickTop="1" thickBot="1" x14ac:dyDescent="0.25">
      <c r="A218" s="398">
        <f t="shared" ref="A218" si="48">A214+1</f>
        <v>52</v>
      </c>
      <c r="B218" s="22" t="s">
        <v>12</v>
      </c>
      <c r="C218" s="22" t="s">
        <v>11</v>
      </c>
      <c r="D218" s="22" t="s">
        <v>10</v>
      </c>
      <c r="E218" s="401" t="s">
        <v>9</v>
      </c>
      <c r="F218" s="401"/>
      <c r="G218" s="401" t="s">
        <v>8</v>
      </c>
      <c r="H218" s="402"/>
      <c r="I218" s="21"/>
      <c r="J218" s="20" t="s">
        <v>7</v>
      </c>
      <c r="K218" s="19"/>
      <c r="L218" s="19"/>
      <c r="M218" s="18"/>
      <c r="N218" s="110"/>
      <c r="V218" s="111"/>
    </row>
    <row r="219" spans="1:22" ht="13.5" thickBot="1" x14ac:dyDescent="0.25">
      <c r="A219" s="399"/>
      <c r="B219" s="16"/>
      <c r="C219" s="16"/>
      <c r="D219" s="113"/>
      <c r="E219" s="16"/>
      <c r="F219" s="16"/>
      <c r="G219" s="403"/>
      <c r="H219" s="404"/>
      <c r="I219" s="405"/>
      <c r="J219" s="15" t="s">
        <v>7</v>
      </c>
      <c r="K219" s="15"/>
      <c r="L219" s="15"/>
      <c r="M219" s="14"/>
      <c r="N219" s="110"/>
      <c r="V219" s="111">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110"/>
      <c r="V220" s="111"/>
    </row>
    <row r="221" spans="1:22" ht="13.5" thickBot="1" x14ac:dyDescent="0.25">
      <c r="A221" s="400"/>
      <c r="B221" s="25"/>
      <c r="C221" s="25"/>
      <c r="D221" s="8"/>
      <c r="E221" s="24" t="s">
        <v>1</v>
      </c>
      <c r="F221" s="23"/>
      <c r="G221" s="410"/>
      <c r="H221" s="411"/>
      <c r="I221" s="412"/>
      <c r="J221" s="11" t="s">
        <v>0</v>
      </c>
      <c r="K221" s="10"/>
      <c r="L221" s="10"/>
      <c r="M221" s="9"/>
      <c r="N221" s="110"/>
      <c r="V221" s="111"/>
    </row>
    <row r="222" spans="1:22" ht="24" thickTop="1" thickBot="1" x14ac:dyDescent="0.25">
      <c r="A222" s="398">
        <f t="shared" ref="A222" si="49">A218+1</f>
        <v>53</v>
      </c>
      <c r="B222" s="22" t="s">
        <v>12</v>
      </c>
      <c r="C222" s="22" t="s">
        <v>11</v>
      </c>
      <c r="D222" s="22" t="s">
        <v>10</v>
      </c>
      <c r="E222" s="401" t="s">
        <v>9</v>
      </c>
      <c r="F222" s="401"/>
      <c r="G222" s="401" t="s">
        <v>8</v>
      </c>
      <c r="H222" s="402"/>
      <c r="I222" s="21"/>
      <c r="J222" s="20" t="s">
        <v>7</v>
      </c>
      <c r="K222" s="19"/>
      <c r="L222" s="19"/>
      <c r="M222" s="18"/>
      <c r="N222" s="110"/>
      <c r="V222" s="111"/>
    </row>
    <row r="223" spans="1:22" ht="13.5" thickBot="1" x14ac:dyDescent="0.25">
      <c r="A223" s="399"/>
      <c r="B223" s="16"/>
      <c r="C223" s="16"/>
      <c r="D223" s="113"/>
      <c r="E223" s="16"/>
      <c r="F223" s="16"/>
      <c r="G223" s="403"/>
      <c r="H223" s="404"/>
      <c r="I223" s="405"/>
      <c r="J223" s="15" t="s">
        <v>7</v>
      </c>
      <c r="K223" s="15"/>
      <c r="L223" s="15"/>
      <c r="M223" s="14"/>
      <c r="N223" s="110"/>
      <c r="V223" s="111">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110"/>
      <c r="V224" s="111"/>
    </row>
    <row r="225" spans="1:22" ht="13.5" thickBot="1" x14ac:dyDescent="0.25">
      <c r="A225" s="400"/>
      <c r="B225" s="25"/>
      <c r="C225" s="25"/>
      <c r="D225" s="8"/>
      <c r="E225" s="24" t="s">
        <v>1</v>
      </c>
      <c r="F225" s="23"/>
      <c r="G225" s="410"/>
      <c r="H225" s="411"/>
      <c r="I225" s="412"/>
      <c r="J225" s="11" t="s">
        <v>0</v>
      </c>
      <c r="K225" s="10"/>
      <c r="L225" s="10"/>
      <c r="M225" s="9"/>
      <c r="N225" s="110"/>
      <c r="V225" s="111"/>
    </row>
    <row r="226" spans="1:22" ht="24" thickTop="1" thickBot="1" x14ac:dyDescent="0.25">
      <c r="A226" s="398">
        <f t="shared" ref="A226" si="50">A222+1</f>
        <v>54</v>
      </c>
      <c r="B226" s="22" t="s">
        <v>12</v>
      </c>
      <c r="C226" s="22" t="s">
        <v>11</v>
      </c>
      <c r="D226" s="22" t="s">
        <v>10</v>
      </c>
      <c r="E226" s="401" t="s">
        <v>9</v>
      </c>
      <c r="F226" s="401"/>
      <c r="G226" s="401" t="s">
        <v>8</v>
      </c>
      <c r="H226" s="402"/>
      <c r="I226" s="21"/>
      <c r="J226" s="20" t="s">
        <v>7</v>
      </c>
      <c r="K226" s="19"/>
      <c r="L226" s="19"/>
      <c r="M226" s="18"/>
      <c r="N226" s="110"/>
      <c r="V226" s="111"/>
    </row>
    <row r="227" spans="1:22" ht="13.5" thickBot="1" x14ac:dyDescent="0.25">
      <c r="A227" s="399"/>
      <c r="B227" s="16"/>
      <c r="C227" s="16"/>
      <c r="D227" s="113"/>
      <c r="E227" s="16"/>
      <c r="F227" s="16"/>
      <c r="G227" s="403"/>
      <c r="H227" s="404"/>
      <c r="I227" s="405"/>
      <c r="J227" s="15" t="s">
        <v>7</v>
      </c>
      <c r="K227" s="15"/>
      <c r="L227" s="15"/>
      <c r="M227" s="14"/>
      <c r="N227" s="110"/>
      <c r="V227" s="111">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110"/>
      <c r="V228" s="111"/>
    </row>
    <row r="229" spans="1:22" ht="13.5" thickBot="1" x14ac:dyDescent="0.25">
      <c r="A229" s="400"/>
      <c r="B229" s="25"/>
      <c r="C229" s="25"/>
      <c r="D229" s="8"/>
      <c r="E229" s="24" t="s">
        <v>1</v>
      </c>
      <c r="F229" s="23"/>
      <c r="G229" s="410"/>
      <c r="H229" s="411"/>
      <c r="I229" s="412"/>
      <c r="J229" s="11" t="s">
        <v>0</v>
      </c>
      <c r="K229" s="10"/>
      <c r="L229" s="10"/>
      <c r="M229" s="9"/>
      <c r="N229" s="110"/>
      <c r="V229" s="111"/>
    </row>
    <row r="230" spans="1:22" ht="24" thickTop="1" thickBot="1" x14ac:dyDescent="0.25">
      <c r="A230" s="398">
        <f t="shared" ref="A230" si="51">A226+1</f>
        <v>55</v>
      </c>
      <c r="B230" s="22" t="s">
        <v>12</v>
      </c>
      <c r="C230" s="22" t="s">
        <v>11</v>
      </c>
      <c r="D230" s="22" t="s">
        <v>10</v>
      </c>
      <c r="E230" s="401" t="s">
        <v>9</v>
      </c>
      <c r="F230" s="401"/>
      <c r="G230" s="401" t="s">
        <v>8</v>
      </c>
      <c r="H230" s="402"/>
      <c r="I230" s="21"/>
      <c r="J230" s="20" t="s">
        <v>7</v>
      </c>
      <c r="K230" s="19"/>
      <c r="L230" s="19"/>
      <c r="M230" s="18"/>
      <c r="N230" s="110"/>
      <c r="V230" s="111"/>
    </row>
    <row r="231" spans="1:22" ht="13.5" thickBot="1" x14ac:dyDescent="0.25">
      <c r="A231" s="399"/>
      <c r="B231" s="16"/>
      <c r="C231" s="16"/>
      <c r="D231" s="113"/>
      <c r="E231" s="16"/>
      <c r="F231" s="16"/>
      <c r="G231" s="403"/>
      <c r="H231" s="404"/>
      <c r="I231" s="405"/>
      <c r="J231" s="15" t="s">
        <v>7</v>
      </c>
      <c r="K231" s="15"/>
      <c r="L231" s="15"/>
      <c r="M231" s="14"/>
      <c r="N231" s="110"/>
      <c r="V231" s="111">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110"/>
      <c r="V232" s="111"/>
    </row>
    <row r="233" spans="1:22" ht="13.5" thickBot="1" x14ac:dyDescent="0.25">
      <c r="A233" s="400"/>
      <c r="B233" s="25"/>
      <c r="C233" s="25"/>
      <c r="D233" s="8"/>
      <c r="E233" s="24" t="s">
        <v>1</v>
      </c>
      <c r="F233" s="23"/>
      <c r="G233" s="410"/>
      <c r="H233" s="411"/>
      <c r="I233" s="412"/>
      <c r="J233" s="11" t="s">
        <v>0</v>
      </c>
      <c r="K233" s="10"/>
      <c r="L233" s="10"/>
      <c r="M233" s="9"/>
      <c r="N233" s="110"/>
      <c r="V233" s="111"/>
    </row>
    <row r="234" spans="1:22" ht="24" thickTop="1" thickBot="1" x14ac:dyDescent="0.25">
      <c r="A234" s="398">
        <f t="shared" ref="A234" si="52">A230+1</f>
        <v>56</v>
      </c>
      <c r="B234" s="22" t="s">
        <v>12</v>
      </c>
      <c r="C234" s="22" t="s">
        <v>11</v>
      </c>
      <c r="D234" s="22" t="s">
        <v>10</v>
      </c>
      <c r="E234" s="401" t="s">
        <v>9</v>
      </c>
      <c r="F234" s="401"/>
      <c r="G234" s="401" t="s">
        <v>8</v>
      </c>
      <c r="H234" s="402"/>
      <c r="I234" s="21"/>
      <c r="J234" s="20" t="s">
        <v>7</v>
      </c>
      <c r="K234" s="19"/>
      <c r="L234" s="19"/>
      <c r="M234" s="18"/>
      <c r="N234" s="110"/>
      <c r="V234" s="111"/>
    </row>
    <row r="235" spans="1:22" ht="13.5" thickBot="1" x14ac:dyDescent="0.25">
      <c r="A235" s="399"/>
      <c r="B235" s="16"/>
      <c r="C235" s="16"/>
      <c r="D235" s="113"/>
      <c r="E235" s="16"/>
      <c r="F235" s="16"/>
      <c r="G235" s="403"/>
      <c r="H235" s="404"/>
      <c r="I235" s="405"/>
      <c r="J235" s="15" t="s">
        <v>7</v>
      </c>
      <c r="K235" s="15"/>
      <c r="L235" s="15"/>
      <c r="M235" s="14"/>
      <c r="N235" s="110"/>
      <c r="V235" s="111">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110"/>
      <c r="V236" s="111"/>
    </row>
    <row r="237" spans="1:22" ht="13.5" thickBot="1" x14ac:dyDescent="0.25">
      <c r="A237" s="400"/>
      <c r="B237" s="25"/>
      <c r="C237" s="25"/>
      <c r="D237" s="8"/>
      <c r="E237" s="24" t="s">
        <v>1</v>
      </c>
      <c r="F237" s="23"/>
      <c r="G237" s="410"/>
      <c r="H237" s="411"/>
      <c r="I237" s="412"/>
      <c r="J237" s="11" t="s">
        <v>0</v>
      </c>
      <c r="K237" s="10"/>
      <c r="L237" s="10"/>
      <c r="M237" s="9"/>
      <c r="N237" s="110"/>
      <c r="V237" s="111"/>
    </row>
    <row r="238" spans="1:22" ht="24" thickTop="1" thickBot="1" x14ac:dyDescent="0.25">
      <c r="A238" s="398">
        <f t="shared" ref="A238" si="53">A234+1</f>
        <v>57</v>
      </c>
      <c r="B238" s="22" t="s">
        <v>12</v>
      </c>
      <c r="C238" s="22" t="s">
        <v>11</v>
      </c>
      <c r="D238" s="22" t="s">
        <v>10</v>
      </c>
      <c r="E238" s="401" t="s">
        <v>9</v>
      </c>
      <c r="F238" s="401"/>
      <c r="G238" s="401" t="s">
        <v>8</v>
      </c>
      <c r="H238" s="402"/>
      <c r="I238" s="21"/>
      <c r="J238" s="20" t="s">
        <v>7</v>
      </c>
      <c r="K238" s="19"/>
      <c r="L238" s="19"/>
      <c r="M238" s="18"/>
      <c r="N238" s="110"/>
      <c r="V238" s="111"/>
    </row>
    <row r="239" spans="1:22" ht="13.5" thickBot="1" x14ac:dyDescent="0.25">
      <c r="A239" s="399"/>
      <c r="B239" s="16"/>
      <c r="C239" s="16"/>
      <c r="D239" s="113"/>
      <c r="E239" s="16"/>
      <c r="F239" s="16"/>
      <c r="G239" s="403"/>
      <c r="H239" s="404"/>
      <c r="I239" s="405"/>
      <c r="J239" s="15" t="s">
        <v>7</v>
      </c>
      <c r="K239" s="15"/>
      <c r="L239" s="15"/>
      <c r="M239" s="14"/>
      <c r="N239" s="110"/>
      <c r="V239" s="111">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110"/>
      <c r="V240" s="111"/>
    </row>
    <row r="241" spans="1:22" ht="13.5" thickBot="1" x14ac:dyDescent="0.25">
      <c r="A241" s="400"/>
      <c r="B241" s="25"/>
      <c r="C241" s="25"/>
      <c r="D241" s="8"/>
      <c r="E241" s="24" t="s">
        <v>1</v>
      </c>
      <c r="F241" s="23"/>
      <c r="G241" s="410"/>
      <c r="H241" s="411"/>
      <c r="I241" s="412"/>
      <c r="J241" s="11" t="s">
        <v>0</v>
      </c>
      <c r="K241" s="10"/>
      <c r="L241" s="10"/>
      <c r="M241" s="9"/>
      <c r="N241" s="110"/>
      <c r="V241" s="111"/>
    </row>
    <row r="242" spans="1:22" ht="24" thickTop="1" thickBot="1" x14ac:dyDescent="0.25">
      <c r="A242" s="398">
        <f t="shared" ref="A242" si="54">A238+1</f>
        <v>58</v>
      </c>
      <c r="B242" s="22" t="s">
        <v>12</v>
      </c>
      <c r="C242" s="22" t="s">
        <v>11</v>
      </c>
      <c r="D242" s="22" t="s">
        <v>10</v>
      </c>
      <c r="E242" s="401" t="s">
        <v>9</v>
      </c>
      <c r="F242" s="401"/>
      <c r="G242" s="401" t="s">
        <v>8</v>
      </c>
      <c r="H242" s="402"/>
      <c r="I242" s="21"/>
      <c r="J242" s="20" t="s">
        <v>7</v>
      </c>
      <c r="K242" s="19"/>
      <c r="L242" s="19"/>
      <c r="M242" s="18"/>
      <c r="N242" s="110"/>
      <c r="V242" s="111"/>
    </row>
    <row r="243" spans="1:22" ht="13.5" thickBot="1" x14ac:dyDescent="0.25">
      <c r="A243" s="399"/>
      <c r="B243" s="16"/>
      <c r="C243" s="16"/>
      <c r="D243" s="113"/>
      <c r="E243" s="16"/>
      <c r="F243" s="16"/>
      <c r="G243" s="403"/>
      <c r="H243" s="404"/>
      <c r="I243" s="405"/>
      <c r="J243" s="15" t="s">
        <v>7</v>
      </c>
      <c r="K243" s="15"/>
      <c r="L243" s="15"/>
      <c r="M243" s="14"/>
      <c r="N243" s="110"/>
      <c r="V243" s="111">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110"/>
      <c r="V244" s="111"/>
    </row>
    <row r="245" spans="1:22" ht="13.5" thickBot="1" x14ac:dyDescent="0.25">
      <c r="A245" s="400"/>
      <c r="B245" s="25"/>
      <c r="C245" s="25"/>
      <c r="D245" s="8"/>
      <c r="E245" s="24" t="s">
        <v>1</v>
      </c>
      <c r="F245" s="23"/>
      <c r="G245" s="410"/>
      <c r="H245" s="411"/>
      <c r="I245" s="412"/>
      <c r="J245" s="11" t="s">
        <v>0</v>
      </c>
      <c r="K245" s="10"/>
      <c r="L245" s="10"/>
      <c r="M245" s="9"/>
      <c r="N245" s="110"/>
      <c r="V245" s="111"/>
    </row>
    <row r="246" spans="1:22" ht="24" thickTop="1" thickBot="1" x14ac:dyDescent="0.25">
      <c r="A246" s="398">
        <f t="shared" ref="A246" si="55">A242+1</f>
        <v>59</v>
      </c>
      <c r="B246" s="22" t="s">
        <v>12</v>
      </c>
      <c r="C246" s="22" t="s">
        <v>11</v>
      </c>
      <c r="D246" s="22" t="s">
        <v>10</v>
      </c>
      <c r="E246" s="401" t="s">
        <v>9</v>
      </c>
      <c r="F246" s="401"/>
      <c r="G246" s="401" t="s">
        <v>8</v>
      </c>
      <c r="H246" s="402"/>
      <c r="I246" s="21"/>
      <c r="J246" s="20" t="s">
        <v>7</v>
      </c>
      <c r="K246" s="19"/>
      <c r="L246" s="19"/>
      <c r="M246" s="18"/>
      <c r="N246" s="110"/>
      <c r="V246" s="111"/>
    </row>
    <row r="247" spans="1:22" ht="13.5" thickBot="1" x14ac:dyDescent="0.25">
      <c r="A247" s="399"/>
      <c r="B247" s="16"/>
      <c r="C247" s="16"/>
      <c r="D247" s="113"/>
      <c r="E247" s="16"/>
      <c r="F247" s="16"/>
      <c r="G247" s="403"/>
      <c r="H247" s="404"/>
      <c r="I247" s="405"/>
      <c r="J247" s="15" t="s">
        <v>7</v>
      </c>
      <c r="K247" s="15"/>
      <c r="L247" s="15"/>
      <c r="M247" s="14"/>
      <c r="N247" s="110"/>
      <c r="V247" s="111">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110"/>
      <c r="V248" s="111"/>
    </row>
    <row r="249" spans="1:22" ht="13.5" thickBot="1" x14ac:dyDescent="0.25">
      <c r="A249" s="400"/>
      <c r="B249" s="25"/>
      <c r="C249" s="25"/>
      <c r="D249" s="8"/>
      <c r="E249" s="24" t="s">
        <v>1</v>
      </c>
      <c r="F249" s="23"/>
      <c r="G249" s="410"/>
      <c r="H249" s="411"/>
      <c r="I249" s="412"/>
      <c r="J249" s="11" t="s">
        <v>0</v>
      </c>
      <c r="K249" s="10"/>
      <c r="L249" s="10"/>
      <c r="M249" s="9"/>
      <c r="N249" s="110"/>
      <c r="V249" s="111"/>
    </row>
    <row r="250" spans="1:22" ht="24" thickTop="1" thickBot="1" x14ac:dyDescent="0.25">
      <c r="A250" s="398">
        <f t="shared" ref="A250" si="56">A246+1</f>
        <v>60</v>
      </c>
      <c r="B250" s="22" t="s">
        <v>12</v>
      </c>
      <c r="C250" s="22" t="s">
        <v>11</v>
      </c>
      <c r="D250" s="22" t="s">
        <v>10</v>
      </c>
      <c r="E250" s="401" t="s">
        <v>9</v>
      </c>
      <c r="F250" s="401"/>
      <c r="G250" s="401" t="s">
        <v>8</v>
      </c>
      <c r="H250" s="402"/>
      <c r="I250" s="21"/>
      <c r="J250" s="20" t="s">
        <v>7</v>
      </c>
      <c r="K250" s="19"/>
      <c r="L250" s="19"/>
      <c r="M250" s="18"/>
      <c r="N250" s="110"/>
      <c r="V250" s="111"/>
    </row>
    <row r="251" spans="1:22" ht="13.5" thickBot="1" x14ac:dyDescent="0.25">
      <c r="A251" s="399"/>
      <c r="B251" s="16"/>
      <c r="C251" s="16"/>
      <c r="D251" s="113"/>
      <c r="E251" s="16"/>
      <c r="F251" s="16"/>
      <c r="G251" s="403"/>
      <c r="H251" s="404"/>
      <c r="I251" s="405"/>
      <c r="J251" s="15" t="s">
        <v>7</v>
      </c>
      <c r="K251" s="15"/>
      <c r="L251" s="15"/>
      <c r="M251" s="14"/>
      <c r="N251" s="110"/>
      <c r="V251" s="111">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110"/>
      <c r="V252" s="111"/>
    </row>
    <row r="253" spans="1:22" ht="13.5" thickBot="1" x14ac:dyDescent="0.25">
      <c r="A253" s="400"/>
      <c r="B253" s="25"/>
      <c r="C253" s="25"/>
      <c r="D253" s="8"/>
      <c r="E253" s="24" t="s">
        <v>1</v>
      </c>
      <c r="F253" s="23"/>
      <c r="G253" s="410"/>
      <c r="H253" s="411"/>
      <c r="I253" s="412"/>
      <c r="J253" s="11" t="s">
        <v>0</v>
      </c>
      <c r="K253" s="10"/>
      <c r="L253" s="10"/>
      <c r="M253" s="9"/>
      <c r="N253" s="110"/>
      <c r="V253" s="111"/>
    </row>
    <row r="254" spans="1:22" ht="24" thickTop="1" thickBot="1" x14ac:dyDescent="0.25">
      <c r="A254" s="398">
        <f t="shared" ref="A254" si="57">A250+1</f>
        <v>61</v>
      </c>
      <c r="B254" s="22" t="s">
        <v>12</v>
      </c>
      <c r="C254" s="22" t="s">
        <v>11</v>
      </c>
      <c r="D254" s="22" t="s">
        <v>10</v>
      </c>
      <c r="E254" s="401" t="s">
        <v>9</v>
      </c>
      <c r="F254" s="401"/>
      <c r="G254" s="401" t="s">
        <v>8</v>
      </c>
      <c r="H254" s="402"/>
      <c r="I254" s="21"/>
      <c r="J254" s="20" t="s">
        <v>7</v>
      </c>
      <c r="K254" s="19"/>
      <c r="L254" s="19"/>
      <c r="M254" s="18"/>
      <c r="N254" s="110"/>
      <c r="V254" s="111"/>
    </row>
    <row r="255" spans="1:22" ht="13.5" thickBot="1" x14ac:dyDescent="0.25">
      <c r="A255" s="399"/>
      <c r="B255" s="16"/>
      <c r="C255" s="16"/>
      <c r="D255" s="113"/>
      <c r="E255" s="16"/>
      <c r="F255" s="16"/>
      <c r="G255" s="403"/>
      <c r="H255" s="404"/>
      <c r="I255" s="405"/>
      <c r="J255" s="15" t="s">
        <v>7</v>
      </c>
      <c r="K255" s="15"/>
      <c r="L255" s="15"/>
      <c r="M255" s="14"/>
      <c r="N255" s="110"/>
      <c r="V255" s="111">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110"/>
      <c r="V256" s="111"/>
    </row>
    <row r="257" spans="1:22" ht="13.5" thickBot="1" x14ac:dyDescent="0.25">
      <c r="A257" s="400"/>
      <c r="B257" s="25"/>
      <c r="C257" s="25"/>
      <c r="D257" s="8"/>
      <c r="E257" s="24" t="s">
        <v>1</v>
      </c>
      <c r="F257" s="23"/>
      <c r="G257" s="410"/>
      <c r="H257" s="411"/>
      <c r="I257" s="412"/>
      <c r="J257" s="11" t="s">
        <v>0</v>
      </c>
      <c r="K257" s="10"/>
      <c r="L257" s="10"/>
      <c r="M257" s="9"/>
      <c r="N257" s="110"/>
      <c r="V257" s="111"/>
    </row>
    <row r="258" spans="1:22" ht="24" thickTop="1" thickBot="1" x14ac:dyDescent="0.25">
      <c r="A258" s="398">
        <f t="shared" ref="A258" si="58">A254+1</f>
        <v>62</v>
      </c>
      <c r="B258" s="22" t="s">
        <v>12</v>
      </c>
      <c r="C258" s="22" t="s">
        <v>11</v>
      </c>
      <c r="D258" s="22" t="s">
        <v>10</v>
      </c>
      <c r="E258" s="401" t="s">
        <v>9</v>
      </c>
      <c r="F258" s="401"/>
      <c r="G258" s="401" t="s">
        <v>8</v>
      </c>
      <c r="H258" s="402"/>
      <c r="I258" s="21"/>
      <c r="J258" s="20" t="s">
        <v>7</v>
      </c>
      <c r="K258" s="19"/>
      <c r="L258" s="19"/>
      <c r="M258" s="18"/>
      <c r="N258" s="110"/>
      <c r="V258" s="111"/>
    </row>
    <row r="259" spans="1:22" ht="13.5" thickBot="1" x14ac:dyDescent="0.25">
      <c r="A259" s="399"/>
      <c r="B259" s="16"/>
      <c r="C259" s="16"/>
      <c r="D259" s="113"/>
      <c r="E259" s="16"/>
      <c r="F259" s="16"/>
      <c r="G259" s="403"/>
      <c r="H259" s="404"/>
      <c r="I259" s="405"/>
      <c r="J259" s="15" t="s">
        <v>7</v>
      </c>
      <c r="K259" s="15"/>
      <c r="L259" s="15"/>
      <c r="M259" s="14"/>
      <c r="N259" s="110"/>
      <c r="V259" s="111">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110"/>
      <c r="V260" s="111"/>
    </row>
    <row r="261" spans="1:22" ht="13.5" thickBot="1" x14ac:dyDescent="0.25">
      <c r="A261" s="400"/>
      <c r="B261" s="25"/>
      <c r="C261" s="25"/>
      <c r="D261" s="8"/>
      <c r="E261" s="24" t="s">
        <v>1</v>
      </c>
      <c r="F261" s="23"/>
      <c r="G261" s="410"/>
      <c r="H261" s="411"/>
      <c r="I261" s="412"/>
      <c r="J261" s="11" t="s">
        <v>0</v>
      </c>
      <c r="K261" s="10"/>
      <c r="L261" s="10"/>
      <c r="M261" s="9"/>
      <c r="N261" s="110"/>
      <c r="V261" s="111"/>
    </row>
    <row r="262" spans="1:22" ht="24" thickTop="1" thickBot="1" x14ac:dyDescent="0.25">
      <c r="A262" s="398">
        <f t="shared" ref="A262" si="59">A258+1</f>
        <v>63</v>
      </c>
      <c r="B262" s="22" t="s">
        <v>12</v>
      </c>
      <c r="C262" s="22" t="s">
        <v>11</v>
      </c>
      <c r="D262" s="22" t="s">
        <v>10</v>
      </c>
      <c r="E262" s="401" t="s">
        <v>9</v>
      </c>
      <c r="F262" s="401"/>
      <c r="G262" s="401" t="s">
        <v>8</v>
      </c>
      <c r="H262" s="402"/>
      <c r="I262" s="21"/>
      <c r="J262" s="20" t="s">
        <v>7</v>
      </c>
      <c r="K262" s="19"/>
      <c r="L262" s="19"/>
      <c r="M262" s="18"/>
      <c r="N262" s="110"/>
      <c r="V262" s="111"/>
    </row>
    <row r="263" spans="1:22" ht="13.5" thickBot="1" x14ac:dyDescent="0.25">
      <c r="A263" s="399"/>
      <c r="B263" s="16"/>
      <c r="C263" s="16"/>
      <c r="D263" s="113"/>
      <c r="E263" s="16"/>
      <c r="F263" s="16"/>
      <c r="G263" s="403"/>
      <c r="H263" s="404"/>
      <c r="I263" s="405"/>
      <c r="J263" s="15" t="s">
        <v>7</v>
      </c>
      <c r="K263" s="15"/>
      <c r="L263" s="15"/>
      <c r="M263" s="14"/>
      <c r="N263" s="110"/>
      <c r="V263" s="111">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110"/>
      <c r="V264" s="111"/>
    </row>
    <row r="265" spans="1:22" ht="13.5" thickBot="1" x14ac:dyDescent="0.25">
      <c r="A265" s="400"/>
      <c r="B265" s="25"/>
      <c r="C265" s="25"/>
      <c r="D265" s="8"/>
      <c r="E265" s="24" t="s">
        <v>1</v>
      </c>
      <c r="F265" s="23"/>
      <c r="G265" s="410"/>
      <c r="H265" s="411"/>
      <c r="I265" s="412"/>
      <c r="J265" s="11" t="s">
        <v>0</v>
      </c>
      <c r="K265" s="10"/>
      <c r="L265" s="10"/>
      <c r="M265" s="9"/>
      <c r="N265" s="110"/>
      <c r="V265" s="111"/>
    </row>
    <row r="266" spans="1:22" ht="24" thickTop="1" thickBot="1" x14ac:dyDescent="0.25">
      <c r="A266" s="398">
        <f t="shared" ref="A266" si="60">A262+1</f>
        <v>64</v>
      </c>
      <c r="B266" s="22" t="s">
        <v>12</v>
      </c>
      <c r="C266" s="22" t="s">
        <v>11</v>
      </c>
      <c r="D266" s="22" t="s">
        <v>10</v>
      </c>
      <c r="E266" s="401" t="s">
        <v>9</v>
      </c>
      <c r="F266" s="401"/>
      <c r="G266" s="401" t="s">
        <v>8</v>
      </c>
      <c r="H266" s="402"/>
      <c r="I266" s="21"/>
      <c r="J266" s="20" t="s">
        <v>7</v>
      </c>
      <c r="K266" s="19"/>
      <c r="L266" s="19"/>
      <c r="M266" s="18"/>
      <c r="N266" s="110"/>
      <c r="V266" s="111"/>
    </row>
    <row r="267" spans="1:22" ht="13.5" thickBot="1" x14ac:dyDescent="0.25">
      <c r="A267" s="399"/>
      <c r="B267" s="16"/>
      <c r="C267" s="16"/>
      <c r="D267" s="113"/>
      <c r="E267" s="16"/>
      <c r="F267" s="16"/>
      <c r="G267" s="403"/>
      <c r="H267" s="404"/>
      <c r="I267" s="405"/>
      <c r="J267" s="15" t="s">
        <v>7</v>
      </c>
      <c r="K267" s="15"/>
      <c r="L267" s="15"/>
      <c r="M267" s="14"/>
      <c r="N267" s="110"/>
      <c r="V267" s="111">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110"/>
      <c r="V268" s="111"/>
    </row>
    <row r="269" spans="1:22" ht="13.5" thickBot="1" x14ac:dyDescent="0.25">
      <c r="A269" s="400"/>
      <c r="B269" s="25"/>
      <c r="C269" s="25"/>
      <c r="D269" s="8"/>
      <c r="E269" s="24" t="s">
        <v>1</v>
      </c>
      <c r="F269" s="23"/>
      <c r="G269" s="410"/>
      <c r="H269" s="411"/>
      <c r="I269" s="412"/>
      <c r="J269" s="11" t="s">
        <v>0</v>
      </c>
      <c r="K269" s="10"/>
      <c r="L269" s="10"/>
      <c r="M269" s="9"/>
      <c r="N269" s="110"/>
      <c r="V269" s="111"/>
    </row>
    <row r="270" spans="1:22" ht="24" thickTop="1" thickBot="1" x14ac:dyDescent="0.25">
      <c r="A270" s="398">
        <f t="shared" ref="A270" si="61">A266+1</f>
        <v>65</v>
      </c>
      <c r="B270" s="22" t="s">
        <v>12</v>
      </c>
      <c r="C270" s="22" t="s">
        <v>11</v>
      </c>
      <c r="D270" s="22" t="s">
        <v>10</v>
      </c>
      <c r="E270" s="401" t="s">
        <v>9</v>
      </c>
      <c r="F270" s="401"/>
      <c r="G270" s="401" t="s">
        <v>8</v>
      </c>
      <c r="H270" s="402"/>
      <c r="I270" s="21"/>
      <c r="J270" s="20" t="s">
        <v>7</v>
      </c>
      <c r="K270" s="19"/>
      <c r="L270" s="19"/>
      <c r="M270" s="18"/>
      <c r="N270" s="110"/>
      <c r="V270" s="111"/>
    </row>
    <row r="271" spans="1:22" ht="13.5" thickBot="1" x14ac:dyDescent="0.25">
      <c r="A271" s="399"/>
      <c r="B271" s="16"/>
      <c r="C271" s="16"/>
      <c r="D271" s="113"/>
      <c r="E271" s="16"/>
      <c r="F271" s="16"/>
      <c r="G271" s="403"/>
      <c r="H271" s="404"/>
      <c r="I271" s="405"/>
      <c r="J271" s="15" t="s">
        <v>7</v>
      </c>
      <c r="K271" s="15"/>
      <c r="L271" s="15"/>
      <c r="M271" s="14"/>
      <c r="N271" s="110"/>
      <c r="V271" s="111">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110"/>
      <c r="V272" s="111"/>
    </row>
    <row r="273" spans="1:22" ht="13.5" thickBot="1" x14ac:dyDescent="0.25">
      <c r="A273" s="400"/>
      <c r="B273" s="25"/>
      <c r="C273" s="25"/>
      <c r="D273" s="8"/>
      <c r="E273" s="24" t="s">
        <v>1</v>
      </c>
      <c r="F273" s="23"/>
      <c r="G273" s="410"/>
      <c r="H273" s="411"/>
      <c r="I273" s="412"/>
      <c r="J273" s="11" t="s">
        <v>0</v>
      </c>
      <c r="K273" s="10"/>
      <c r="L273" s="10"/>
      <c r="M273" s="9"/>
      <c r="N273" s="110"/>
      <c r="V273" s="111"/>
    </row>
    <row r="274" spans="1:22" ht="24" thickTop="1" thickBot="1" x14ac:dyDescent="0.25">
      <c r="A274" s="398">
        <f t="shared" ref="A274" si="62">A270+1</f>
        <v>66</v>
      </c>
      <c r="B274" s="22" t="s">
        <v>12</v>
      </c>
      <c r="C274" s="22" t="s">
        <v>11</v>
      </c>
      <c r="D274" s="22" t="s">
        <v>10</v>
      </c>
      <c r="E274" s="401" t="s">
        <v>9</v>
      </c>
      <c r="F274" s="401"/>
      <c r="G274" s="401" t="s">
        <v>8</v>
      </c>
      <c r="H274" s="402"/>
      <c r="I274" s="21"/>
      <c r="J274" s="20" t="s">
        <v>7</v>
      </c>
      <c r="K274" s="19"/>
      <c r="L274" s="19"/>
      <c r="M274" s="18"/>
      <c r="N274" s="110"/>
      <c r="V274" s="111"/>
    </row>
    <row r="275" spans="1:22" ht="13.5" thickBot="1" x14ac:dyDescent="0.25">
      <c r="A275" s="399"/>
      <c r="B275" s="16"/>
      <c r="C275" s="16"/>
      <c r="D275" s="113"/>
      <c r="E275" s="16"/>
      <c r="F275" s="16"/>
      <c r="G275" s="403"/>
      <c r="H275" s="404"/>
      <c r="I275" s="405"/>
      <c r="J275" s="15" t="s">
        <v>7</v>
      </c>
      <c r="K275" s="15"/>
      <c r="L275" s="15"/>
      <c r="M275" s="14"/>
      <c r="N275" s="110"/>
      <c r="V275" s="111">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110"/>
      <c r="V276" s="111"/>
    </row>
    <row r="277" spans="1:22" ht="13.5" thickBot="1" x14ac:dyDescent="0.25">
      <c r="A277" s="400"/>
      <c r="B277" s="25"/>
      <c r="C277" s="25"/>
      <c r="D277" s="8"/>
      <c r="E277" s="24" t="s">
        <v>1</v>
      </c>
      <c r="F277" s="23"/>
      <c r="G277" s="410"/>
      <c r="H277" s="411"/>
      <c r="I277" s="412"/>
      <c r="J277" s="11" t="s">
        <v>0</v>
      </c>
      <c r="K277" s="10"/>
      <c r="L277" s="10"/>
      <c r="M277" s="9"/>
      <c r="N277" s="110"/>
      <c r="V277" s="111"/>
    </row>
    <row r="278" spans="1:22" ht="24" thickTop="1" thickBot="1" x14ac:dyDescent="0.25">
      <c r="A278" s="398">
        <f t="shared" ref="A278" si="63">A274+1</f>
        <v>67</v>
      </c>
      <c r="B278" s="22" t="s">
        <v>12</v>
      </c>
      <c r="C278" s="22" t="s">
        <v>11</v>
      </c>
      <c r="D278" s="22" t="s">
        <v>10</v>
      </c>
      <c r="E278" s="401" t="s">
        <v>9</v>
      </c>
      <c r="F278" s="401"/>
      <c r="G278" s="401" t="s">
        <v>8</v>
      </c>
      <c r="H278" s="402"/>
      <c r="I278" s="21"/>
      <c r="J278" s="20" t="s">
        <v>7</v>
      </c>
      <c r="K278" s="19"/>
      <c r="L278" s="19"/>
      <c r="M278" s="18"/>
      <c r="N278" s="110"/>
      <c r="V278" s="111"/>
    </row>
    <row r="279" spans="1:22" ht="13.5" thickBot="1" x14ac:dyDescent="0.25">
      <c r="A279" s="399"/>
      <c r="B279" s="16"/>
      <c r="C279" s="16"/>
      <c r="D279" s="113"/>
      <c r="E279" s="16"/>
      <c r="F279" s="16"/>
      <c r="G279" s="403"/>
      <c r="H279" s="404"/>
      <c r="I279" s="405"/>
      <c r="J279" s="15" t="s">
        <v>7</v>
      </c>
      <c r="K279" s="15"/>
      <c r="L279" s="15"/>
      <c r="M279" s="14"/>
      <c r="N279" s="110"/>
      <c r="V279" s="111">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110"/>
      <c r="V280" s="111"/>
    </row>
    <row r="281" spans="1:22" ht="13.5" thickBot="1" x14ac:dyDescent="0.25">
      <c r="A281" s="400"/>
      <c r="B281" s="25"/>
      <c r="C281" s="25"/>
      <c r="D281" s="8"/>
      <c r="E281" s="24" t="s">
        <v>1</v>
      </c>
      <c r="F281" s="23"/>
      <c r="G281" s="410"/>
      <c r="H281" s="411"/>
      <c r="I281" s="412"/>
      <c r="J281" s="11" t="s">
        <v>0</v>
      </c>
      <c r="K281" s="10"/>
      <c r="L281" s="10"/>
      <c r="M281" s="9"/>
      <c r="N281" s="110"/>
      <c r="V281" s="111"/>
    </row>
    <row r="282" spans="1:22" ht="24" thickTop="1" thickBot="1" x14ac:dyDescent="0.25">
      <c r="A282" s="398">
        <f t="shared" ref="A282" si="64">A278+1</f>
        <v>68</v>
      </c>
      <c r="B282" s="22" t="s">
        <v>12</v>
      </c>
      <c r="C282" s="22" t="s">
        <v>11</v>
      </c>
      <c r="D282" s="22" t="s">
        <v>10</v>
      </c>
      <c r="E282" s="401" t="s">
        <v>9</v>
      </c>
      <c r="F282" s="401"/>
      <c r="G282" s="401" t="s">
        <v>8</v>
      </c>
      <c r="H282" s="402"/>
      <c r="I282" s="21"/>
      <c r="J282" s="20" t="s">
        <v>7</v>
      </c>
      <c r="K282" s="19"/>
      <c r="L282" s="19"/>
      <c r="M282" s="18"/>
      <c r="N282" s="110"/>
      <c r="V282" s="111"/>
    </row>
    <row r="283" spans="1:22" ht="13.5" thickBot="1" x14ac:dyDescent="0.25">
      <c r="A283" s="399"/>
      <c r="B283" s="16"/>
      <c r="C283" s="16"/>
      <c r="D283" s="113"/>
      <c r="E283" s="16"/>
      <c r="F283" s="16"/>
      <c r="G283" s="403"/>
      <c r="H283" s="404"/>
      <c r="I283" s="405"/>
      <c r="J283" s="15" t="s">
        <v>7</v>
      </c>
      <c r="K283" s="15"/>
      <c r="L283" s="15"/>
      <c r="M283" s="14"/>
      <c r="N283" s="110"/>
      <c r="V283" s="111">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110"/>
      <c r="V284" s="111"/>
    </row>
    <row r="285" spans="1:22" ht="13.5" thickBot="1" x14ac:dyDescent="0.25">
      <c r="A285" s="400"/>
      <c r="B285" s="25"/>
      <c r="C285" s="25"/>
      <c r="D285" s="8"/>
      <c r="E285" s="24" t="s">
        <v>1</v>
      </c>
      <c r="F285" s="23"/>
      <c r="G285" s="410"/>
      <c r="H285" s="411"/>
      <c r="I285" s="412"/>
      <c r="J285" s="11" t="s">
        <v>0</v>
      </c>
      <c r="K285" s="10"/>
      <c r="L285" s="10"/>
      <c r="M285" s="9"/>
      <c r="N285" s="110"/>
      <c r="V285" s="111"/>
    </row>
    <row r="286" spans="1:22" ht="24" thickTop="1" thickBot="1" x14ac:dyDescent="0.25">
      <c r="A286" s="398">
        <f t="shared" ref="A286" si="65">A282+1</f>
        <v>69</v>
      </c>
      <c r="B286" s="22" t="s">
        <v>12</v>
      </c>
      <c r="C286" s="22" t="s">
        <v>11</v>
      </c>
      <c r="D286" s="22" t="s">
        <v>10</v>
      </c>
      <c r="E286" s="401" t="s">
        <v>9</v>
      </c>
      <c r="F286" s="401"/>
      <c r="G286" s="401" t="s">
        <v>8</v>
      </c>
      <c r="H286" s="402"/>
      <c r="I286" s="21"/>
      <c r="J286" s="20" t="s">
        <v>7</v>
      </c>
      <c r="K286" s="19"/>
      <c r="L286" s="19"/>
      <c r="M286" s="18"/>
      <c r="N286" s="110"/>
      <c r="V286" s="111"/>
    </row>
    <row r="287" spans="1:22" ht="13.5" thickBot="1" x14ac:dyDescent="0.25">
      <c r="A287" s="399"/>
      <c r="B287" s="16"/>
      <c r="C287" s="16"/>
      <c r="D287" s="113"/>
      <c r="E287" s="16"/>
      <c r="F287" s="16"/>
      <c r="G287" s="403"/>
      <c r="H287" s="404"/>
      <c r="I287" s="405"/>
      <c r="J287" s="15" t="s">
        <v>7</v>
      </c>
      <c r="K287" s="15"/>
      <c r="L287" s="15"/>
      <c r="M287" s="14"/>
      <c r="N287" s="110"/>
      <c r="V287" s="111">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110"/>
      <c r="V288" s="111"/>
    </row>
    <row r="289" spans="1:22" ht="13.5" thickBot="1" x14ac:dyDescent="0.25">
      <c r="A289" s="400"/>
      <c r="B289" s="25"/>
      <c r="C289" s="25"/>
      <c r="D289" s="8"/>
      <c r="E289" s="24" t="s">
        <v>1</v>
      </c>
      <c r="F289" s="23"/>
      <c r="G289" s="410"/>
      <c r="H289" s="411"/>
      <c r="I289" s="412"/>
      <c r="J289" s="11" t="s">
        <v>0</v>
      </c>
      <c r="K289" s="10"/>
      <c r="L289" s="10"/>
      <c r="M289" s="9"/>
      <c r="N289" s="110"/>
      <c r="V289" s="111"/>
    </row>
    <row r="290" spans="1:22" ht="24" thickTop="1" thickBot="1" x14ac:dyDescent="0.25">
      <c r="A290" s="398">
        <f t="shared" ref="A290" si="66">A286+1</f>
        <v>70</v>
      </c>
      <c r="B290" s="22" t="s">
        <v>12</v>
      </c>
      <c r="C290" s="22" t="s">
        <v>11</v>
      </c>
      <c r="D290" s="22" t="s">
        <v>10</v>
      </c>
      <c r="E290" s="401" t="s">
        <v>9</v>
      </c>
      <c r="F290" s="401"/>
      <c r="G290" s="401" t="s">
        <v>8</v>
      </c>
      <c r="H290" s="402"/>
      <c r="I290" s="21"/>
      <c r="J290" s="20" t="s">
        <v>7</v>
      </c>
      <c r="K290" s="19"/>
      <c r="L290" s="19"/>
      <c r="M290" s="18"/>
      <c r="N290" s="110"/>
      <c r="V290" s="111"/>
    </row>
    <row r="291" spans="1:22" ht="13.5" thickBot="1" x14ac:dyDescent="0.25">
      <c r="A291" s="399"/>
      <c r="B291" s="16"/>
      <c r="C291" s="16"/>
      <c r="D291" s="113"/>
      <c r="E291" s="16"/>
      <c r="F291" s="16"/>
      <c r="G291" s="403"/>
      <c r="H291" s="404"/>
      <c r="I291" s="405"/>
      <c r="J291" s="15" t="s">
        <v>7</v>
      </c>
      <c r="K291" s="15"/>
      <c r="L291" s="15"/>
      <c r="M291" s="14"/>
      <c r="N291" s="110"/>
      <c r="V291" s="111">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110"/>
      <c r="V292" s="111"/>
    </row>
    <row r="293" spans="1:22" ht="13.5" thickBot="1" x14ac:dyDescent="0.25">
      <c r="A293" s="400"/>
      <c r="B293" s="25"/>
      <c r="C293" s="25"/>
      <c r="D293" s="8"/>
      <c r="E293" s="24" t="s">
        <v>1</v>
      </c>
      <c r="F293" s="23"/>
      <c r="G293" s="410"/>
      <c r="H293" s="411"/>
      <c r="I293" s="412"/>
      <c r="J293" s="11" t="s">
        <v>0</v>
      </c>
      <c r="K293" s="10"/>
      <c r="L293" s="10"/>
      <c r="M293" s="9"/>
      <c r="N293" s="110"/>
      <c r="V293" s="111"/>
    </row>
    <row r="294" spans="1:22" ht="24" thickTop="1" thickBot="1" x14ac:dyDescent="0.25">
      <c r="A294" s="398">
        <f t="shared" ref="A294" si="67">A290+1</f>
        <v>71</v>
      </c>
      <c r="B294" s="22" t="s">
        <v>12</v>
      </c>
      <c r="C294" s="22" t="s">
        <v>11</v>
      </c>
      <c r="D294" s="22" t="s">
        <v>10</v>
      </c>
      <c r="E294" s="401" t="s">
        <v>9</v>
      </c>
      <c r="F294" s="401"/>
      <c r="G294" s="401" t="s">
        <v>8</v>
      </c>
      <c r="H294" s="402"/>
      <c r="I294" s="21"/>
      <c r="J294" s="20" t="s">
        <v>7</v>
      </c>
      <c r="K294" s="19"/>
      <c r="L294" s="19"/>
      <c r="M294" s="18"/>
      <c r="N294" s="110"/>
      <c r="V294" s="111"/>
    </row>
    <row r="295" spans="1:22" ht="13.5" thickBot="1" x14ac:dyDescent="0.25">
      <c r="A295" s="399"/>
      <c r="B295" s="16"/>
      <c r="C295" s="16"/>
      <c r="D295" s="113"/>
      <c r="E295" s="16"/>
      <c r="F295" s="16"/>
      <c r="G295" s="403"/>
      <c r="H295" s="404"/>
      <c r="I295" s="405"/>
      <c r="J295" s="15" t="s">
        <v>7</v>
      </c>
      <c r="K295" s="15"/>
      <c r="L295" s="15"/>
      <c r="M295" s="14"/>
      <c r="N295" s="110"/>
      <c r="V295" s="111">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110"/>
      <c r="V296" s="111"/>
    </row>
    <row r="297" spans="1:22" ht="13.5" thickBot="1" x14ac:dyDescent="0.25">
      <c r="A297" s="400"/>
      <c r="B297" s="25"/>
      <c r="C297" s="25"/>
      <c r="D297" s="8"/>
      <c r="E297" s="24" t="s">
        <v>1</v>
      </c>
      <c r="F297" s="23"/>
      <c r="G297" s="410"/>
      <c r="H297" s="411"/>
      <c r="I297" s="412"/>
      <c r="J297" s="11" t="s">
        <v>0</v>
      </c>
      <c r="K297" s="10"/>
      <c r="L297" s="10"/>
      <c r="M297" s="9"/>
      <c r="N297" s="110"/>
      <c r="V297" s="111"/>
    </row>
    <row r="298" spans="1:22" ht="24" thickTop="1" thickBot="1" x14ac:dyDescent="0.25">
      <c r="A298" s="398">
        <f t="shared" ref="A298" si="68">A294+1</f>
        <v>72</v>
      </c>
      <c r="B298" s="22" t="s">
        <v>12</v>
      </c>
      <c r="C298" s="22" t="s">
        <v>11</v>
      </c>
      <c r="D298" s="22" t="s">
        <v>10</v>
      </c>
      <c r="E298" s="401" t="s">
        <v>9</v>
      </c>
      <c r="F298" s="401"/>
      <c r="G298" s="401" t="s">
        <v>8</v>
      </c>
      <c r="H298" s="402"/>
      <c r="I298" s="21"/>
      <c r="J298" s="20" t="s">
        <v>7</v>
      </c>
      <c r="K298" s="19"/>
      <c r="L298" s="19"/>
      <c r="M298" s="18"/>
      <c r="N298" s="110"/>
      <c r="V298" s="111"/>
    </row>
    <row r="299" spans="1:22" ht="13.5" thickBot="1" x14ac:dyDescent="0.25">
      <c r="A299" s="399"/>
      <c r="B299" s="16"/>
      <c r="C299" s="16"/>
      <c r="D299" s="113"/>
      <c r="E299" s="16"/>
      <c r="F299" s="16"/>
      <c r="G299" s="403"/>
      <c r="H299" s="404"/>
      <c r="I299" s="405"/>
      <c r="J299" s="15" t="s">
        <v>7</v>
      </c>
      <c r="K299" s="15"/>
      <c r="L299" s="15"/>
      <c r="M299" s="14"/>
      <c r="N299" s="110"/>
      <c r="V299" s="111">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110"/>
      <c r="V300" s="111"/>
    </row>
    <row r="301" spans="1:22" ht="13.5" thickBot="1" x14ac:dyDescent="0.25">
      <c r="A301" s="400"/>
      <c r="B301" s="25"/>
      <c r="C301" s="25"/>
      <c r="D301" s="8"/>
      <c r="E301" s="24" t="s">
        <v>1</v>
      </c>
      <c r="F301" s="23"/>
      <c r="G301" s="410"/>
      <c r="H301" s="411"/>
      <c r="I301" s="412"/>
      <c r="J301" s="11" t="s">
        <v>0</v>
      </c>
      <c r="K301" s="10"/>
      <c r="L301" s="10"/>
      <c r="M301" s="9"/>
      <c r="N301" s="110"/>
      <c r="V301" s="111"/>
    </row>
    <row r="302" spans="1:22" ht="24" thickTop="1" thickBot="1" x14ac:dyDescent="0.25">
      <c r="A302" s="398">
        <f t="shared" ref="A302" si="69">A298+1</f>
        <v>73</v>
      </c>
      <c r="B302" s="22" t="s">
        <v>12</v>
      </c>
      <c r="C302" s="22" t="s">
        <v>11</v>
      </c>
      <c r="D302" s="22" t="s">
        <v>10</v>
      </c>
      <c r="E302" s="401" t="s">
        <v>9</v>
      </c>
      <c r="F302" s="401"/>
      <c r="G302" s="401" t="s">
        <v>8</v>
      </c>
      <c r="H302" s="402"/>
      <c r="I302" s="21"/>
      <c r="J302" s="20" t="s">
        <v>7</v>
      </c>
      <c r="K302" s="19"/>
      <c r="L302" s="19"/>
      <c r="M302" s="18"/>
      <c r="N302" s="110"/>
      <c r="V302" s="111"/>
    </row>
    <row r="303" spans="1:22" ht="13.5" thickBot="1" x14ac:dyDescent="0.25">
      <c r="A303" s="399"/>
      <c r="B303" s="16"/>
      <c r="C303" s="16"/>
      <c r="D303" s="113"/>
      <c r="E303" s="16"/>
      <c r="F303" s="16"/>
      <c r="G303" s="403"/>
      <c r="H303" s="404"/>
      <c r="I303" s="405"/>
      <c r="J303" s="15" t="s">
        <v>7</v>
      </c>
      <c r="K303" s="15"/>
      <c r="L303" s="15"/>
      <c r="M303" s="14"/>
      <c r="N303" s="110"/>
      <c r="V303" s="111">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110"/>
      <c r="V304" s="111"/>
    </row>
    <row r="305" spans="1:22" ht="13.5" thickBot="1" x14ac:dyDescent="0.25">
      <c r="A305" s="400"/>
      <c r="B305" s="25"/>
      <c r="C305" s="25"/>
      <c r="D305" s="8"/>
      <c r="E305" s="24" t="s">
        <v>1</v>
      </c>
      <c r="F305" s="23"/>
      <c r="G305" s="410"/>
      <c r="H305" s="411"/>
      <c r="I305" s="412"/>
      <c r="J305" s="11" t="s">
        <v>0</v>
      </c>
      <c r="K305" s="10"/>
      <c r="L305" s="10"/>
      <c r="M305" s="9"/>
      <c r="N305" s="110"/>
      <c r="V305" s="111"/>
    </row>
    <row r="306" spans="1:22" ht="24" thickTop="1" thickBot="1" x14ac:dyDescent="0.25">
      <c r="A306" s="398">
        <f t="shared" ref="A306" si="70">A302+1</f>
        <v>74</v>
      </c>
      <c r="B306" s="22" t="s">
        <v>12</v>
      </c>
      <c r="C306" s="22" t="s">
        <v>11</v>
      </c>
      <c r="D306" s="22" t="s">
        <v>10</v>
      </c>
      <c r="E306" s="401" t="s">
        <v>9</v>
      </c>
      <c r="F306" s="401"/>
      <c r="G306" s="401" t="s">
        <v>8</v>
      </c>
      <c r="H306" s="402"/>
      <c r="I306" s="21"/>
      <c r="J306" s="20" t="s">
        <v>7</v>
      </c>
      <c r="K306" s="19"/>
      <c r="L306" s="19"/>
      <c r="M306" s="18"/>
      <c r="N306" s="110"/>
      <c r="V306" s="111"/>
    </row>
    <row r="307" spans="1:22" ht="13.5" thickBot="1" x14ac:dyDescent="0.25">
      <c r="A307" s="399"/>
      <c r="B307" s="16"/>
      <c r="C307" s="16"/>
      <c r="D307" s="113"/>
      <c r="E307" s="16"/>
      <c r="F307" s="16"/>
      <c r="G307" s="403"/>
      <c r="H307" s="404"/>
      <c r="I307" s="405"/>
      <c r="J307" s="15" t="s">
        <v>7</v>
      </c>
      <c r="K307" s="15"/>
      <c r="L307" s="15"/>
      <c r="M307" s="14"/>
      <c r="N307" s="110"/>
      <c r="V307" s="111">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110"/>
      <c r="V308" s="111"/>
    </row>
    <row r="309" spans="1:22" ht="13.5" thickBot="1" x14ac:dyDescent="0.25">
      <c r="A309" s="400"/>
      <c r="B309" s="25"/>
      <c r="C309" s="25"/>
      <c r="D309" s="8"/>
      <c r="E309" s="24" t="s">
        <v>1</v>
      </c>
      <c r="F309" s="23"/>
      <c r="G309" s="410"/>
      <c r="H309" s="411"/>
      <c r="I309" s="412"/>
      <c r="J309" s="11" t="s">
        <v>0</v>
      </c>
      <c r="K309" s="10"/>
      <c r="L309" s="10"/>
      <c r="M309" s="9"/>
      <c r="N309" s="110"/>
      <c r="V309" s="111"/>
    </row>
    <row r="310" spans="1:22" ht="24" thickTop="1" thickBot="1" x14ac:dyDescent="0.25">
      <c r="A310" s="398">
        <f t="shared" ref="A310" si="71">A306+1</f>
        <v>75</v>
      </c>
      <c r="B310" s="22" t="s">
        <v>12</v>
      </c>
      <c r="C310" s="22" t="s">
        <v>11</v>
      </c>
      <c r="D310" s="22" t="s">
        <v>10</v>
      </c>
      <c r="E310" s="401" t="s">
        <v>9</v>
      </c>
      <c r="F310" s="401"/>
      <c r="G310" s="401" t="s">
        <v>8</v>
      </c>
      <c r="H310" s="402"/>
      <c r="I310" s="21"/>
      <c r="J310" s="20" t="s">
        <v>7</v>
      </c>
      <c r="K310" s="19"/>
      <c r="L310" s="19"/>
      <c r="M310" s="18"/>
      <c r="N310" s="110"/>
      <c r="V310" s="111"/>
    </row>
    <row r="311" spans="1:22" ht="13.5" thickBot="1" x14ac:dyDescent="0.25">
      <c r="A311" s="399"/>
      <c r="B311" s="16"/>
      <c r="C311" s="16"/>
      <c r="D311" s="113"/>
      <c r="E311" s="16"/>
      <c r="F311" s="16"/>
      <c r="G311" s="403"/>
      <c r="H311" s="404"/>
      <c r="I311" s="405"/>
      <c r="J311" s="15" t="s">
        <v>7</v>
      </c>
      <c r="K311" s="15"/>
      <c r="L311" s="15"/>
      <c r="M311" s="14"/>
      <c r="N311" s="110"/>
      <c r="V311" s="111">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110"/>
      <c r="V312" s="111"/>
    </row>
    <row r="313" spans="1:22" ht="13.5" thickBot="1" x14ac:dyDescent="0.25">
      <c r="A313" s="400"/>
      <c r="B313" s="25"/>
      <c r="C313" s="25"/>
      <c r="D313" s="8"/>
      <c r="E313" s="24" t="s">
        <v>1</v>
      </c>
      <c r="F313" s="23"/>
      <c r="G313" s="410"/>
      <c r="H313" s="411"/>
      <c r="I313" s="412"/>
      <c r="J313" s="11" t="s">
        <v>0</v>
      </c>
      <c r="K313" s="10"/>
      <c r="L313" s="10"/>
      <c r="M313" s="9"/>
      <c r="N313" s="110"/>
      <c r="V313" s="111"/>
    </row>
    <row r="314" spans="1:22" ht="24" thickTop="1" thickBot="1" x14ac:dyDescent="0.25">
      <c r="A314" s="398">
        <f t="shared" ref="A314" si="72">A310+1</f>
        <v>76</v>
      </c>
      <c r="B314" s="22" t="s">
        <v>12</v>
      </c>
      <c r="C314" s="22" t="s">
        <v>11</v>
      </c>
      <c r="D314" s="22" t="s">
        <v>10</v>
      </c>
      <c r="E314" s="401" t="s">
        <v>9</v>
      </c>
      <c r="F314" s="401"/>
      <c r="G314" s="401" t="s">
        <v>8</v>
      </c>
      <c r="H314" s="402"/>
      <c r="I314" s="21"/>
      <c r="J314" s="20" t="s">
        <v>7</v>
      </c>
      <c r="K314" s="19"/>
      <c r="L314" s="19"/>
      <c r="M314" s="18"/>
      <c r="N314" s="110"/>
      <c r="V314" s="111"/>
    </row>
    <row r="315" spans="1:22" ht="13.5" thickBot="1" x14ac:dyDescent="0.25">
      <c r="A315" s="399"/>
      <c r="B315" s="16"/>
      <c r="C315" s="16"/>
      <c r="D315" s="113"/>
      <c r="E315" s="16"/>
      <c r="F315" s="16"/>
      <c r="G315" s="403"/>
      <c r="H315" s="404"/>
      <c r="I315" s="405"/>
      <c r="J315" s="15" t="s">
        <v>7</v>
      </c>
      <c r="K315" s="15"/>
      <c r="L315" s="15"/>
      <c r="M315" s="14"/>
      <c r="N315" s="110"/>
      <c r="V315" s="111">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110"/>
      <c r="V316" s="111"/>
    </row>
    <row r="317" spans="1:22" ht="13.5" thickBot="1" x14ac:dyDescent="0.25">
      <c r="A317" s="400"/>
      <c r="B317" s="25"/>
      <c r="C317" s="25"/>
      <c r="D317" s="8"/>
      <c r="E317" s="24" t="s">
        <v>1</v>
      </c>
      <c r="F317" s="23"/>
      <c r="G317" s="410"/>
      <c r="H317" s="411"/>
      <c r="I317" s="412"/>
      <c r="J317" s="11" t="s">
        <v>0</v>
      </c>
      <c r="K317" s="10"/>
      <c r="L317" s="10"/>
      <c r="M317" s="9"/>
      <c r="N317" s="110"/>
      <c r="V317" s="111"/>
    </row>
    <row r="318" spans="1:22" ht="24" thickTop="1" thickBot="1" x14ac:dyDescent="0.25">
      <c r="A318" s="398">
        <f t="shared" ref="A318" si="73">A314+1</f>
        <v>77</v>
      </c>
      <c r="B318" s="22" t="s">
        <v>12</v>
      </c>
      <c r="C318" s="22" t="s">
        <v>11</v>
      </c>
      <c r="D318" s="22" t="s">
        <v>10</v>
      </c>
      <c r="E318" s="401" t="s">
        <v>9</v>
      </c>
      <c r="F318" s="401"/>
      <c r="G318" s="401" t="s">
        <v>8</v>
      </c>
      <c r="H318" s="402"/>
      <c r="I318" s="21"/>
      <c r="J318" s="20" t="s">
        <v>7</v>
      </c>
      <c r="K318" s="19"/>
      <c r="L318" s="19"/>
      <c r="M318" s="18"/>
      <c r="N318" s="110"/>
      <c r="V318" s="111"/>
    </row>
    <row r="319" spans="1:22" ht="13.5" thickBot="1" x14ac:dyDescent="0.25">
      <c r="A319" s="399"/>
      <c r="B319" s="16"/>
      <c r="C319" s="16"/>
      <c r="D319" s="113"/>
      <c r="E319" s="16"/>
      <c r="F319" s="16"/>
      <c r="G319" s="403"/>
      <c r="H319" s="404"/>
      <c r="I319" s="405"/>
      <c r="J319" s="15" t="s">
        <v>7</v>
      </c>
      <c r="K319" s="15"/>
      <c r="L319" s="15"/>
      <c r="M319" s="14"/>
      <c r="N319" s="110"/>
      <c r="V319" s="111">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110"/>
      <c r="V320" s="111"/>
    </row>
    <row r="321" spans="1:22" ht="13.5" thickBot="1" x14ac:dyDescent="0.25">
      <c r="A321" s="400"/>
      <c r="B321" s="25"/>
      <c r="C321" s="25"/>
      <c r="D321" s="8"/>
      <c r="E321" s="24" t="s">
        <v>1</v>
      </c>
      <c r="F321" s="23"/>
      <c r="G321" s="410"/>
      <c r="H321" s="411"/>
      <c r="I321" s="412"/>
      <c r="J321" s="11" t="s">
        <v>0</v>
      </c>
      <c r="K321" s="10"/>
      <c r="L321" s="10"/>
      <c r="M321" s="9"/>
      <c r="N321" s="110"/>
      <c r="V321" s="111"/>
    </row>
    <row r="322" spans="1:22" ht="24" thickTop="1" thickBot="1" x14ac:dyDescent="0.25">
      <c r="A322" s="398">
        <f t="shared" ref="A322" si="74">A318+1</f>
        <v>78</v>
      </c>
      <c r="B322" s="22" t="s">
        <v>12</v>
      </c>
      <c r="C322" s="22" t="s">
        <v>11</v>
      </c>
      <c r="D322" s="22" t="s">
        <v>10</v>
      </c>
      <c r="E322" s="401" t="s">
        <v>9</v>
      </c>
      <c r="F322" s="401"/>
      <c r="G322" s="401" t="s">
        <v>8</v>
      </c>
      <c r="H322" s="402"/>
      <c r="I322" s="21"/>
      <c r="J322" s="20" t="s">
        <v>7</v>
      </c>
      <c r="K322" s="19"/>
      <c r="L322" s="19"/>
      <c r="M322" s="18"/>
      <c r="N322" s="110"/>
      <c r="V322" s="111"/>
    </row>
    <row r="323" spans="1:22" ht="13.5" thickBot="1" x14ac:dyDescent="0.25">
      <c r="A323" s="399"/>
      <c r="B323" s="16"/>
      <c r="C323" s="16"/>
      <c r="D323" s="113"/>
      <c r="E323" s="16"/>
      <c r="F323" s="16"/>
      <c r="G323" s="403"/>
      <c r="H323" s="404"/>
      <c r="I323" s="405"/>
      <c r="J323" s="15" t="s">
        <v>7</v>
      </c>
      <c r="K323" s="15"/>
      <c r="L323" s="15"/>
      <c r="M323" s="14"/>
      <c r="N323" s="110"/>
      <c r="V323" s="111">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110"/>
      <c r="V324" s="111"/>
    </row>
    <row r="325" spans="1:22" ht="13.5" thickBot="1" x14ac:dyDescent="0.25">
      <c r="A325" s="400"/>
      <c r="B325" s="25"/>
      <c r="C325" s="25"/>
      <c r="D325" s="8"/>
      <c r="E325" s="24" t="s">
        <v>1</v>
      </c>
      <c r="F325" s="23"/>
      <c r="G325" s="410"/>
      <c r="H325" s="411"/>
      <c r="I325" s="412"/>
      <c r="J325" s="11" t="s">
        <v>0</v>
      </c>
      <c r="K325" s="10"/>
      <c r="L325" s="10"/>
      <c r="M325" s="9"/>
      <c r="N325" s="110"/>
      <c r="V325" s="111"/>
    </row>
    <row r="326" spans="1:22" ht="24" thickTop="1" thickBot="1" x14ac:dyDescent="0.25">
      <c r="A326" s="398">
        <f t="shared" ref="A326" si="75">A322+1</f>
        <v>79</v>
      </c>
      <c r="B326" s="22" t="s">
        <v>12</v>
      </c>
      <c r="C326" s="22" t="s">
        <v>11</v>
      </c>
      <c r="D326" s="22" t="s">
        <v>10</v>
      </c>
      <c r="E326" s="401" t="s">
        <v>9</v>
      </c>
      <c r="F326" s="401"/>
      <c r="G326" s="401" t="s">
        <v>8</v>
      </c>
      <c r="H326" s="402"/>
      <c r="I326" s="21"/>
      <c r="J326" s="20" t="s">
        <v>7</v>
      </c>
      <c r="K326" s="19"/>
      <c r="L326" s="19"/>
      <c r="M326" s="18"/>
      <c r="N326" s="110"/>
      <c r="V326" s="111"/>
    </row>
    <row r="327" spans="1:22" ht="13.5" thickBot="1" x14ac:dyDescent="0.25">
      <c r="A327" s="399"/>
      <c r="B327" s="16"/>
      <c r="C327" s="16"/>
      <c r="D327" s="113"/>
      <c r="E327" s="16"/>
      <c r="F327" s="16"/>
      <c r="G327" s="403"/>
      <c r="H327" s="404"/>
      <c r="I327" s="405"/>
      <c r="J327" s="15" t="s">
        <v>7</v>
      </c>
      <c r="K327" s="15"/>
      <c r="L327" s="15"/>
      <c r="M327" s="14"/>
      <c r="N327" s="110"/>
      <c r="V327" s="111">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110"/>
      <c r="V328" s="111"/>
    </row>
    <row r="329" spans="1:22" ht="13.5" thickBot="1" x14ac:dyDescent="0.25">
      <c r="A329" s="400"/>
      <c r="B329" s="25"/>
      <c r="C329" s="25"/>
      <c r="D329" s="8"/>
      <c r="E329" s="24" t="s">
        <v>1</v>
      </c>
      <c r="F329" s="23"/>
      <c r="G329" s="410"/>
      <c r="H329" s="411"/>
      <c r="I329" s="412"/>
      <c r="J329" s="11" t="s">
        <v>0</v>
      </c>
      <c r="K329" s="10"/>
      <c r="L329" s="10"/>
      <c r="M329" s="9"/>
      <c r="N329" s="110"/>
      <c r="V329" s="111"/>
    </row>
    <row r="330" spans="1:22" ht="24" thickTop="1" thickBot="1" x14ac:dyDescent="0.25">
      <c r="A330" s="398">
        <f t="shared" ref="A330" si="76">A326+1</f>
        <v>80</v>
      </c>
      <c r="B330" s="22" t="s">
        <v>12</v>
      </c>
      <c r="C330" s="22" t="s">
        <v>11</v>
      </c>
      <c r="D330" s="22" t="s">
        <v>10</v>
      </c>
      <c r="E330" s="401" t="s">
        <v>9</v>
      </c>
      <c r="F330" s="401"/>
      <c r="G330" s="401" t="s">
        <v>8</v>
      </c>
      <c r="H330" s="402"/>
      <c r="I330" s="21"/>
      <c r="J330" s="20" t="s">
        <v>7</v>
      </c>
      <c r="K330" s="19"/>
      <c r="L330" s="19"/>
      <c r="M330" s="18"/>
      <c r="N330" s="110"/>
      <c r="V330" s="111"/>
    </row>
    <row r="331" spans="1:22" ht="13.5" thickBot="1" x14ac:dyDescent="0.25">
      <c r="A331" s="399"/>
      <c r="B331" s="16"/>
      <c r="C331" s="16"/>
      <c r="D331" s="113"/>
      <c r="E331" s="16"/>
      <c r="F331" s="16"/>
      <c r="G331" s="403"/>
      <c r="H331" s="404"/>
      <c r="I331" s="405"/>
      <c r="J331" s="15" t="s">
        <v>7</v>
      </c>
      <c r="K331" s="15"/>
      <c r="L331" s="15"/>
      <c r="M331" s="14"/>
      <c r="N331" s="110"/>
      <c r="V331" s="111">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110"/>
      <c r="V332" s="111"/>
    </row>
    <row r="333" spans="1:22" ht="13.5" thickBot="1" x14ac:dyDescent="0.25">
      <c r="A333" s="400"/>
      <c r="B333" s="25"/>
      <c r="C333" s="25"/>
      <c r="D333" s="8"/>
      <c r="E333" s="24" t="s">
        <v>1</v>
      </c>
      <c r="F333" s="23"/>
      <c r="G333" s="410"/>
      <c r="H333" s="411"/>
      <c r="I333" s="412"/>
      <c r="J333" s="11" t="s">
        <v>0</v>
      </c>
      <c r="K333" s="10"/>
      <c r="L333" s="10"/>
      <c r="M333" s="9"/>
      <c r="N333" s="110"/>
      <c r="V333" s="111"/>
    </row>
    <row r="334" spans="1:22" ht="24" thickTop="1" thickBot="1" x14ac:dyDescent="0.25">
      <c r="A334" s="398">
        <f t="shared" ref="A334" si="77">A330+1</f>
        <v>81</v>
      </c>
      <c r="B334" s="22" t="s">
        <v>12</v>
      </c>
      <c r="C334" s="22" t="s">
        <v>11</v>
      </c>
      <c r="D334" s="22" t="s">
        <v>10</v>
      </c>
      <c r="E334" s="401" t="s">
        <v>9</v>
      </c>
      <c r="F334" s="401"/>
      <c r="G334" s="401" t="s">
        <v>8</v>
      </c>
      <c r="H334" s="402"/>
      <c r="I334" s="21"/>
      <c r="J334" s="20" t="s">
        <v>7</v>
      </c>
      <c r="K334" s="19"/>
      <c r="L334" s="19"/>
      <c r="M334" s="18"/>
      <c r="N334" s="110"/>
      <c r="V334" s="111"/>
    </row>
    <row r="335" spans="1:22" ht="13.5" thickBot="1" x14ac:dyDescent="0.25">
      <c r="A335" s="399"/>
      <c r="B335" s="16"/>
      <c r="C335" s="16"/>
      <c r="D335" s="113"/>
      <c r="E335" s="16"/>
      <c r="F335" s="16"/>
      <c r="G335" s="403"/>
      <c r="H335" s="404"/>
      <c r="I335" s="405"/>
      <c r="J335" s="15" t="s">
        <v>7</v>
      </c>
      <c r="K335" s="15"/>
      <c r="L335" s="15"/>
      <c r="M335" s="14"/>
      <c r="N335" s="110"/>
      <c r="V335" s="111">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110"/>
      <c r="V336" s="111"/>
    </row>
    <row r="337" spans="1:22" ht="13.5" thickBot="1" x14ac:dyDescent="0.25">
      <c r="A337" s="400"/>
      <c r="B337" s="25"/>
      <c r="C337" s="25"/>
      <c r="D337" s="8"/>
      <c r="E337" s="24" t="s">
        <v>1</v>
      </c>
      <c r="F337" s="23"/>
      <c r="G337" s="410"/>
      <c r="H337" s="411"/>
      <c r="I337" s="412"/>
      <c r="J337" s="11" t="s">
        <v>0</v>
      </c>
      <c r="K337" s="10"/>
      <c r="L337" s="10"/>
      <c r="M337" s="9"/>
      <c r="N337" s="110"/>
      <c r="V337" s="111"/>
    </row>
    <row r="338" spans="1:22" ht="24" thickTop="1" thickBot="1" x14ac:dyDescent="0.25">
      <c r="A338" s="398">
        <f t="shared" ref="A338" si="78">A334+1</f>
        <v>82</v>
      </c>
      <c r="B338" s="22" t="s">
        <v>12</v>
      </c>
      <c r="C338" s="22" t="s">
        <v>11</v>
      </c>
      <c r="D338" s="22" t="s">
        <v>10</v>
      </c>
      <c r="E338" s="401" t="s">
        <v>9</v>
      </c>
      <c r="F338" s="401"/>
      <c r="G338" s="401" t="s">
        <v>8</v>
      </c>
      <c r="H338" s="402"/>
      <c r="I338" s="21"/>
      <c r="J338" s="20" t="s">
        <v>7</v>
      </c>
      <c r="K338" s="19"/>
      <c r="L338" s="19"/>
      <c r="M338" s="18"/>
      <c r="N338" s="110"/>
      <c r="V338" s="111"/>
    </row>
    <row r="339" spans="1:22" ht="13.5" thickBot="1" x14ac:dyDescent="0.25">
      <c r="A339" s="399"/>
      <c r="B339" s="16"/>
      <c r="C339" s="16"/>
      <c r="D339" s="113"/>
      <c r="E339" s="16"/>
      <c r="F339" s="16"/>
      <c r="G339" s="403"/>
      <c r="H339" s="404"/>
      <c r="I339" s="405"/>
      <c r="J339" s="15" t="s">
        <v>7</v>
      </c>
      <c r="K339" s="15"/>
      <c r="L339" s="15"/>
      <c r="M339" s="14"/>
      <c r="N339" s="110"/>
      <c r="V339" s="111">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110"/>
      <c r="V340" s="111"/>
    </row>
    <row r="341" spans="1:22" ht="13.5" thickBot="1" x14ac:dyDescent="0.25">
      <c r="A341" s="400"/>
      <c r="B341" s="25"/>
      <c r="C341" s="25"/>
      <c r="D341" s="8"/>
      <c r="E341" s="24" t="s">
        <v>1</v>
      </c>
      <c r="F341" s="23"/>
      <c r="G341" s="410"/>
      <c r="H341" s="411"/>
      <c r="I341" s="412"/>
      <c r="J341" s="11" t="s">
        <v>0</v>
      </c>
      <c r="K341" s="10"/>
      <c r="L341" s="10"/>
      <c r="M341" s="9"/>
      <c r="N341" s="110"/>
      <c r="V341" s="111"/>
    </row>
    <row r="342" spans="1:22" ht="24" thickTop="1" thickBot="1" x14ac:dyDescent="0.25">
      <c r="A342" s="398">
        <f t="shared" ref="A342" si="79">A338+1</f>
        <v>83</v>
      </c>
      <c r="B342" s="22" t="s">
        <v>12</v>
      </c>
      <c r="C342" s="22" t="s">
        <v>11</v>
      </c>
      <c r="D342" s="22" t="s">
        <v>10</v>
      </c>
      <c r="E342" s="401" t="s">
        <v>9</v>
      </c>
      <c r="F342" s="401"/>
      <c r="G342" s="401" t="s">
        <v>8</v>
      </c>
      <c r="H342" s="402"/>
      <c r="I342" s="21"/>
      <c r="J342" s="20" t="s">
        <v>7</v>
      </c>
      <c r="K342" s="19"/>
      <c r="L342" s="19"/>
      <c r="M342" s="18"/>
      <c r="N342" s="110"/>
      <c r="V342" s="111"/>
    </row>
    <row r="343" spans="1:22" ht="13.5" thickBot="1" x14ac:dyDescent="0.25">
      <c r="A343" s="399"/>
      <c r="B343" s="16"/>
      <c r="C343" s="16"/>
      <c r="D343" s="113"/>
      <c r="E343" s="16"/>
      <c r="F343" s="16"/>
      <c r="G343" s="403"/>
      <c r="H343" s="404"/>
      <c r="I343" s="405"/>
      <c r="J343" s="15" t="s">
        <v>7</v>
      </c>
      <c r="K343" s="15"/>
      <c r="L343" s="15"/>
      <c r="M343" s="14"/>
      <c r="N343" s="110"/>
      <c r="V343" s="111">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110"/>
      <c r="V344" s="111"/>
    </row>
    <row r="345" spans="1:22" ht="13.5" thickBot="1" x14ac:dyDescent="0.25">
      <c r="A345" s="400"/>
      <c r="B345" s="25"/>
      <c r="C345" s="25"/>
      <c r="D345" s="8"/>
      <c r="E345" s="24" t="s">
        <v>1</v>
      </c>
      <c r="F345" s="23"/>
      <c r="G345" s="410"/>
      <c r="H345" s="411"/>
      <c r="I345" s="412"/>
      <c r="J345" s="11" t="s">
        <v>0</v>
      </c>
      <c r="K345" s="10"/>
      <c r="L345" s="10"/>
      <c r="M345" s="9"/>
      <c r="N345" s="110"/>
      <c r="V345" s="111"/>
    </row>
    <row r="346" spans="1:22" ht="24" thickTop="1" thickBot="1" x14ac:dyDescent="0.25">
      <c r="A346" s="398">
        <f t="shared" ref="A346" si="80">A342+1</f>
        <v>84</v>
      </c>
      <c r="B346" s="22" t="s">
        <v>12</v>
      </c>
      <c r="C346" s="22" t="s">
        <v>11</v>
      </c>
      <c r="D346" s="22" t="s">
        <v>10</v>
      </c>
      <c r="E346" s="401" t="s">
        <v>9</v>
      </c>
      <c r="F346" s="401"/>
      <c r="G346" s="401" t="s">
        <v>8</v>
      </c>
      <c r="H346" s="402"/>
      <c r="I346" s="21"/>
      <c r="J346" s="20" t="s">
        <v>7</v>
      </c>
      <c r="K346" s="19"/>
      <c r="L346" s="19"/>
      <c r="M346" s="18"/>
      <c r="N346" s="110"/>
      <c r="V346" s="111"/>
    </row>
    <row r="347" spans="1:22" ht="13.5" thickBot="1" x14ac:dyDescent="0.25">
      <c r="A347" s="399"/>
      <c r="B347" s="16"/>
      <c r="C347" s="16"/>
      <c r="D347" s="113"/>
      <c r="E347" s="16"/>
      <c r="F347" s="16"/>
      <c r="G347" s="403"/>
      <c r="H347" s="404"/>
      <c r="I347" s="405"/>
      <c r="J347" s="15" t="s">
        <v>7</v>
      </c>
      <c r="K347" s="15"/>
      <c r="L347" s="15"/>
      <c r="M347" s="14"/>
      <c r="N347" s="110"/>
      <c r="V347" s="111">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110"/>
      <c r="V348" s="111"/>
    </row>
    <row r="349" spans="1:22" ht="13.5" thickBot="1" x14ac:dyDescent="0.25">
      <c r="A349" s="400"/>
      <c r="B349" s="25"/>
      <c r="C349" s="25"/>
      <c r="D349" s="8"/>
      <c r="E349" s="24" t="s">
        <v>1</v>
      </c>
      <c r="F349" s="23"/>
      <c r="G349" s="410"/>
      <c r="H349" s="411"/>
      <c r="I349" s="412"/>
      <c r="J349" s="11" t="s">
        <v>0</v>
      </c>
      <c r="K349" s="10"/>
      <c r="L349" s="10"/>
      <c r="M349" s="9"/>
      <c r="N349" s="110"/>
      <c r="V349" s="111"/>
    </row>
    <row r="350" spans="1:22" ht="24" thickTop="1" thickBot="1" x14ac:dyDescent="0.25">
      <c r="A350" s="398">
        <f t="shared" ref="A350" si="81">A346+1</f>
        <v>85</v>
      </c>
      <c r="B350" s="22" t="s">
        <v>12</v>
      </c>
      <c r="C350" s="22" t="s">
        <v>11</v>
      </c>
      <c r="D350" s="22" t="s">
        <v>10</v>
      </c>
      <c r="E350" s="401" t="s">
        <v>9</v>
      </c>
      <c r="F350" s="401"/>
      <c r="G350" s="401" t="s">
        <v>8</v>
      </c>
      <c r="H350" s="402"/>
      <c r="I350" s="21"/>
      <c r="J350" s="20" t="s">
        <v>7</v>
      </c>
      <c r="K350" s="19"/>
      <c r="L350" s="19"/>
      <c r="M350" s="18"/>
      <c r="N350" s="110"/>
      <c r="V350" s="111"/>
    </row>
    <row r="351" spans="1:22" ht="13.5" thickBot="1" x14ac:dyDescent="0.25">
      <c r="A351" s="399"/>
      <c r="B351" s="16"/>
      <c r="C351" s="16"/>
      <c r="D351" s="113"/>
      <c r="E351" s="16"/>
      <c r="F351" s="16"/>
      <c r="G351" s="403"/>
      <c r="H351" s="404"/>
      <c r="I351" s="405"/>
      <c r="J351" s="15" t="s">
        <v>7</v>
      </c>
      <c r="K351" s="15"/>
      <c r="L351" s="15"/>
      <c r="M351" s="14"/>
      <c r="N351" s="110"/>
      <c r="V351" s="111">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110"/>
      <c r="V352" s="111"/>
    </row>
    <row r="353" spans="1:22" ht="13.5" thickBot="1" x14ac:dyDescent="0.25">
      <c r="A353" s="400"/>
      <c r="B353" s="25"/>
      <c r="C353" s="25"/>
      <c r="D353" s="8"/>
      <c r="E353" s="24" t="s">
        <v>1</v>
      </c>
      <c r="F353" s="23"/>
      <c r="G353" s="410"/>
      <c r="H353" s="411"/>
      <c r="I353" s="412"/>
      <c r="J353" s="11" t="s">
        <v>0</v>
      </c>
      <c r="K353" s="10"/>
      <c r="L353" s="10"/>
      <c r="M353" s="9"/>
      <c r="N353" s="110"/>
      <c r="V353" s="111"/>
    </row>
    <row r="354" spans="1:22" ht="24" thickTop="1" thickBot="1" x14ac:dyDescent="0.25">
      <c r="A354" s="398">
        <f t="shared" ref="A354" si="82">A350+1</f>
        <v>86</v>
      </c>
      <c r="B354" s="22" t="s">
        <v>12</v>
      </c>
      <c r="C354" s="22" t="s">
        <v>11</v>
      </c>
      <c r="D354" s="22" t="s">
        <v>10</v>
      </c>
      <c r="E354" s="401" t="s">
        <v>9</v>
      </c>
      <c r="F354" s="401"/>
      <c r="G354" s="401" t="s">
        <v>8</v>
      </c>
      <c r="H354" s="402"/>
      <c r="I354" s="21"/>
      <c r="J354" s="20" t="s">
        <v>7</v>
      </c>
      <c r="K354" s="19"/>
      <c r="L354" s="19"/>
      <c r="M354" s="18"/>
      <c r="N354" s="110"/>
      <c r="V354" s="111"/>
    </row>
    <row r="355" spans="1:22" ht="13.5" thickBot="1" x14ac:dyDescent="0.25">
      <c r="A355" s="399"/>
      <c r="B355" s="16"/>
      <c r="C355" s="16"/>
      <c r="D355" s="113"/>
      <c r="E355" s="16"/>
      <c r="F355" s="16"/>
      <c r="G355" s="403"/>
      <c r="H355" s="404"/>
      <c r="I355" s="405"/>
      <c r="J355" s="15" t="s">
        <v>7</v>
      </c>
      <c r="K355" s="15"/>
      <c r="L355" s="15"/>
      <c r="M355" s="14"/>
      <c r="N355" s="110"/>
      <c r="V355" s="111">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110"/>
      <c r="V356" s="111"/>
    </row>
    <row r="357" spans="1:22" ht="13.5" thickBot="1" x14ac:dyDescent="0.25">
      <c r="A357" s="400"/>
      <c r="B357" s="25"/>
      <c r="C357" s="25"/>
      <c r="D357" s="8"/>
      <c r="E357" s="24" t="s">
        <v>1</v>
      </c>
      <c r="F357" s="23"/>
      <c r="G357" s="410"/>
      <c r="H357" s="411"/>
      <c r="I357" s="412"/>
      <c r="J357" s="11" t="s">
        <v>0</v>
      </c>
      <c r="K357" s="10"/>
      <c r="L357" s="10"/>
      <c r="M357" s="9"/>
      <c r="N357" s="110"/>
      <c r="V357" s="111"/>
    </row>
    <row r="358" spans="1:22" ht="24" thickTop="1" thickBot="1" x14ac:dyDescent="0.25">
      <c r="A358" s="398">
        <f t="shared" ref="A358" si="83">A354+1</f>
        <v>87</v>
      </c>
      <c r="B358" s="22" t="s">
        <v>12</v>
      </c>
      <c r="C358" s="22" t="s">
        <v>11</v>
      </c>
      <c r="D358" s="22" t="s">
        <v>10</v>
      </c>
      <c r="E358" s="401" t="s">
        <v>9</v>
      </c>
      <c r="F358" s="401"/>
      <c r="G358" s="401" t="s">
        <v>8</v>
      </c>
      <c r="H358" s="402"/>
      <c r="I358" s="21"/>
      <c r="J358" s="20" t="s">
        <v>7</v>
      </c>
      <c r="K358" s="19"/>
      <c r="L358" s="19"/>
      <c r="M358" s="18"/>
      <c r="N358" s="110"/>
      <c r="V358" s="111"/>
    </row>
    <row r="359" spans="1:22" ht="13.5" thickBot="1" x14ac:dyDescent="0.25">
      <c r="A359" s="399"/>
      <c r="B359" s="16"/>
      <c r="C359" s="16"/>
      <c r="D359" s="113"/>
      <c r="E359" s="16"/>
      <c r="F359" s="16"/>
      <c r="G359" s="403"/>
      <c r="H359" s="404"/>
      <c r="I359" s="405"/>
      <c r="J359" s="15" t="s">
        <v>7</v>
      </c>
      <c r="K359" s="15"/>
      <c r="L359" s="15"/>
      <c r="M359" s="14"/>
      <c r="N359" s="110"/>
      <c r="V359" s="111">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110"/>
      <c r="V360" s="111"/>
    </row>
    <row r="361" spans="1:22" ht="13.5" thickBot="1" x14ac:dyDescent="0.25">
      <c r="A361" s="400"/>
      <c r="B361" s="25"/>
      <c r="C361" s="25"/>
      <c r="D361" s="8"/>
      <c r="E361" s="24" t="s">
        <v>1</v>
      </c>
      <c r="F361" s="23"/>
      <c r="G361" s="410"/>
      <c r="H361" s="411"/>
      <c r="I361" s="412"/>
      <c r="J361" s="11" t="s">
        <v>0</v>
      </c>
      <c r="K361" s="10"/>
      <c r="L361" s="10"/>
      <c r="M361" s="9"/>
      <c r="N361" s="110"/>
      <c r="V361" s="111"/>
    </row>
    <row r="362" spans="1:22" ht="24" thickTop="1" thickBot="1" x14ac:dyDescent="0.25">
      <c r="A362" s="398">
        <f t="shared" ref="A362" si="84">A358+1</f>
        <v>88</v>
      </c>
      <c r="B362" s="22" t="s">
        <v>12</v>
      </c>
      <c r="C362" s="22" t="s">
        <v>11</v>
      </c>
      <c r="D362" s="22" t="s">
        <v>10</v>
      </c>
      <c r="E362" s="401" t="s">
        <v>9</v>
      </c>
      <c r="F362" s="401"/>
      <c r="G362" s="401" t="s">
        <v>8</v>
      </c>
      <c r="H362" s="402"/>
      <c r="I362" s="21"/>
      <c r="J362" s="20" t="s">
        <v>7</v>
      </c>
      <c r="K362" s="19"/>
      <c r="L362" s="19"/>
      <c r="M362" s="18"/>
      <c r="N362" s="110"/>
      <c r="V362" s="111"/>
    </row>
    <row r="363" spans="1:22" ht="13.5" thickBot="1" x14ac:dyDescent="0.25">
      <c r="A363" s="399"/>
      <c r="B363" s="16"/>
      <c r="C363" s="16"/>
      <c r="D363" s="113"/>
      <c r="E363" s="16"/>
      <c r="F363" s="16"/>
      <c r="G363" s="403"/>
      <c r="H363" s="404"/>
      <c r="I363" s="405"/>
      <c r="J363" s="15" t="s">
        <v>7</v>
      </c>
      <c r="K363" s="15"/>
      <c r="L363" s="15"/>
      <c r="M363" s="14"/>
      <c r="N363" s="110"/>
      <c r="V363" s="111">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110"/>
      <c r="V364" s="111"/>
    </row>
    <row r="365" spans="1:22" ht="13.5" thickBot="1" x14ac:dyDescent="0.25">
      <c r="A365" s="400"/>
      <c r="B365" s="25"/>
      <c r="C365" s="25"/>
      <c r="D365" s="8"/>
      <c r="E365" s="24" t="s">
        <v>1</v>
      </c>
      <c r="F365" s="23"/>
      <c r="G365" s="410"/>
      <c r="H365" s="411"/>
      <c r="I365" s="412"/>
      <c r="J365" s="11" t="s">
        <v>0</v>
      </c>
      <c r="K365" s="10"/>
      <c r="L365" s="10"/>
      <c r="M365" s="9"/>
      <c r="N365" s="110"/>
      <c r="V365" s="111"/>
    </row>
    <row r="366" spans="1:22" ht="24" thickTop="1" thickBot="1" x14ac:dyDescent="0.25">
      <c r="A366" s="398">
        <f t="shared" ref="A366" si="85">A362+1</f>
        <v>89</v>
      </c>
      <c r="B366" s="22" t="s">
        <v>12</v>
      </c>
      <c r="C366" s="22" t="s">
        <v>11</v>
      </c>
      <c r="D366" s="22" t="s">
        <v>10</v>
      </c>
      <c r="E366" s="401" t="s">
        <v>9</v>
      </c>
      <c r="F366" s="401"/>
      <c r="G366" s="401" t="s">
        <v>8</v>
      </c>
      <c r="H366" s="402"/>
      <c r="I366" s="21"/>
      <c r="J366" s="20" t="s">
        <v>7</v>
      </c>
      <c r="K366" s="19"/>
      <c r="L366" s="19"/>
      <c r="M366" s="18"/>
      <c r="N366" s="110"/>
      <c r="V366" s="111"/>
    </row>
    <row r="367" spans="1:22" ht="13.5" thickBot="1" x14ac:dyDescent="0.25">
      <c r="A367" s="399"/>
      <c r="B367" s="16"/>
      <c r="C367" s="16"/>
      <c r="D367" s="113"/>
      <c r="E367" s="16"/>
      <c r="F367" s="16"/>
      <c r="G367" s="403"/>
      <c r="H367" s="404"/>
      <c r="I367" s="405"/>
      <c r="J367" s="15" t="s">
        <v>7</v>
      </c>
      <c r="K367" s="15"/>
      <c r="L367" s="15"/>
      <c r="M367" s="14"/>
      <c r="N367" s="110"/>
      <c r="V367" s="111">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110"/>
      <c r="V368" s="111"/>
    </row>
    <row r="369" spans="1:22" ht="13.5" thickBot="1" x14ac:dyDescent="0.25">
      <c r="A369" s="400"/>
      <c r="B369" s="25"/>
      <c r="C369" s="25"/>
      <c r="D369" s="8"/>
      <c r="E369" s="24" t="s">
        <v>1</v>
      </c>
      <c r="F369" s="23"/>
      <c r="G369" s="410"/>
      <c r="H369" s="411"/>
      <c r="I369" s="412"/>
      <c r="J369" s="11" t="s">
        <v>0</v>
      </c>
      <c r="K369" s="10"/>
      <c r="L369" s="10"/>
      <c r="M369" s="9"/>
      <c r="N369" s="110"/>
      <c r="V369" s="111"/>
    </row>
    <row r="370" spans="1:22" ht="24" thickTop="1" thickBot="1" x14ac:dyDescent="0.25">
      <c r="A370" s="398">
        <f t="shared" ref="A370" si="86">A366+1</f>
        <v>90</v>
      </c>
      <c r="B370" s="22" t="s">
        <v>12</v>
      </c>
      <c r="C370" s="22" t="s">
        <v>11</v>
      </c>
      <c r="D370" s="22" t="s">
        <v>10</v>
      </c>
      <c r="E370" s="401" t="s">
        <v>9</v>
      </c>
      <c r="F370" s="401"/>
      <c r="G370" s="401" t="s">
        <v>8</v>
      </c>
      <c r="H370" s="402"/>
      <c r="I370" s="21"/>
      <c r="J370" s="20" t="s">
        <v>7</v>
      </c>
      <c r="K370" s="19"/>
      <c r="L370" s="19"/>
      <c r="M370" s="18"/>
      <c r="N370" s="110"/>
      <c r="V370" s="111"/>
    </row>
    <row r="371" spans="1:22" ht="13.5" thickBot="1" x14ac:dyDescent="0.25">
      <c r="A371" s="399"/>
      <c r="B371" s="16"/>
      <c r="C371" s="16"/>
      <c r="D371" s="113"/>
      <c r="E371" s="16"/>
      <c r="F371" s="16"/>
      <c r="G371" s="403"/>
      <c r="H371" s="404"/>
      <c r="I371" s="405"/>
      <c r="J371" s="15" t="s">
        <v>7</v>
      </c>
      <c r="K371" s="15"/>
      <c r="L371" s="15"/>
      <c r="M371" s="14"/>
      <c r="N371" s="110"/>
      <c r="V371" s="111">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110"/>
      <c r="V372" s="111"/>
    </row>
    <row r="373" spans="1:22" ht="13.5" thickBot="1" x14ac:dyDescent="0.25">
      <c r="A373" s="400"/>
      <c r="B373" s="25"/>
      <c r="C373" s="25"/>
      <c r="D373" s="8"/>
      <c r="E373" s="24" t="s">
        <v>1</v>
      </c>
      <c r="F373" s="23"/>
      <c r="G373" s="410"/>
      <c r="H373" s="411"/>
      <c r="I373" s="412"/>
      <c r="J373" s="11" t="s">
        <v>0</v>
      </c>
      <c r="K373" s="10"/>
      <c r="L373" s="10"/>
      <c r="M373" s="9"/>
      <c r="N373" s="110"/>
      <c r="V373" s="111"/>
    </row>
    <row r="374" spans="1:22" ht="24" thickTop="1" thickBot="1" x14ac:dyDescent="0.25">
      <c r="A374" s="398">
        <f t="shared" ref="A374" si="87">A370+1</f>
        <v>91</v>
      </c>
      <c r="B374" s="22" t="s">
        <v>12</v>
      </c>
      <c r="C374" s="22" t="s">
        <v>11</v>
      </c>
      <c r="D374" s="22" t="s">
        <v>10</v>
      </c>
      <c r="E374" s="401" t="s">
        <v>9</v>
      </c>
      <c r="F374" s="401"/>
      <c r="G374" s="401" t="s">
        <v>8</v>
      </c>
      <c r="H374" s="402"/>
      <c r="I374" s="21"/>
      <c r="J374" s="20" t="s">
        <v>7</v>
      </c>
      <c r="K374" s="19"/>
      <c r="L374" s="19"/>
      <c r="M374" s="18"/>
      <c r="N374" s="110"/>
      <c r="V374" s="111"/>
    </row>
    <row r="375" spans="1:22" ht="13.5" thickBot="1" x14ac:dyDescent="0.25">
      <c r="A375" s="399"/>
      <c r="B375" s="16"/>
      <c r="C375" s="16"/>
      <c r="D375" s="113"/>
      <c r="E375" s="16"/>
      <c r="F375" s="16"/>
      <c r="G375" s="403"/>
      <c r="H375" s="404"/>
      <c r="I375" s="405"/>
      <c r="J375" s="15" t="s">
        <v>7</v>
      </c>
      <c r="K375" s="15"/>
      <c r="L375" s="15"/>
      <c r="M375" s="14"/>
      <c r="N375" s="110"/>
      <c r="V375" s="111">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110"/>
      <c r="V376" s="111"/>
    </row>
    <row r="377" spans="1:22" ht="13.5" thickBot="1" x14ac:dyDescent="0.25">
      <c r="A377" s="400"/>
      <c r="B377" s="25"/>
      <c r="C377" s="25"/>
      <c r="D377" s="8"/>
      <c r="E377" s="24" t="s">
        <v>1</v>
      </c>
      <c r="F377" s="23"/>
      <c r="G377" s="410"/>
      <c r="H377" s="411"/>
      <c r="I377" s="412"/>
      <c r="J377" s="11" t="s">
        <v>0</v>
      </c>
      <c r="K377" s="10"/>
      <c r="L377" s="10"/>
      <c r="M377" s="9"/>
      <c r="N377" s="110"/>
      <c r="V377" s="111"/>
    </row>
    <row r="378" spans="1:22" ht="24" thickTop="1" thickBot="1" x14ac:dyDescent="0.25">
      <c r="A378" s="398">
        <f t="shared" ref="A378" si="88">A374+1</f>
        <v>92</v>
      </c>
      <c r="B378" s="22" t="s">
        <v>12</v>
      </c>
      <c r="C378" s="22" t="s">
        <v>11</v>
      </c>
      <c r="D378" s="22" t="s">
        <v>10</v>
      </c>
      <c r="E378" s="401" t="s">
        <v>9</v>
      </c>
      <c r="F378" s="401"/>
      <c r="G378" s="401" t="s">
        <v>8</v>
      </c>
      <c r="H378" s="402"/>
      <c r="I378" s="21"/>
      <c r="J378" s="20" t="s">
        <v>7</v>
      </c>
      <c r="K378" s="19"/>
      <c r="L378" s="19"/>
      <c r="M378" s="18"/>
      <c r="N378" s="110"/>
      <c r="V378" s="111"/>
    </row>
    <row r="379" spans="1:22" ht="13.5" thickBot="1" x14ac:dyDescent="0.25">
      <c r="A379" s="399"/>
      <c r="B379" s="16"/>
      <c r="C379" s="16"/>
      <c r="D379" s="113"/>
      <c r="E379" s="16"/>
      <c r="F379" s="16"/>
      <c r="G379" s="403"/>
      <c r="H379" s="404"/>
      <c r="I379" s="405"/>
      <c r="J379" s="15" t="s">
        <v>7</v>
      </c>
      <c r="K379" s="15"/>
      <c r="L379" s="15"/>
      <c r="M379" s="14"/>
      <c r="N379" s="110"/>
      <c r="V379" s="111">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110"/>
      <c r="V380" s="111"/>
    </row>
    <row r="381" spans="1:22" ht="13.5" thickBot="1" x14ac:dyDescent="0.25">
      <c r="A381" s="400"/>
      <c r="B381" s="25"/>
      <c r="C381" s="25"/>
      <c r="D381" s="8"/>
      <c r="E381" s="24" t="s">
        <v>1</v>
      </c>
      <c r="F381" s="23"/>
      <c r="G381" s="410"/>
      <c r="H381" s="411"/>
      <c r="I381" s="412"/>
      <c r="J381" s="11" t="s">
        <v>0</v>
      </c>
      <c r="K381" s="10"/>
      <c r="L381" s="10"/>
      <c r="M381" s="9"/>
      <c r="N381" s="110"/>
      <c r="V381" s="111"/>
    </row>
    <row r="382" spans="1:22" ht="24" thickTop="1" thickBot="1" x14ac:dyDescent="0.25">
      <c r="A382" s="398">
        <f t="shared" ref="A382" si="89">A378+1</f>
        <v>93</v>
      </c>
      <c r="B382" s="22" t="s">
        <v>12</v>
      </c>
      <c r="C382" s="22" t="s">
        <v>11</v>
      </c>
      <c r="D382" s="22" t="s">
        <v>10</v>
      </c>
      <c r="E382" s="401" t="s">
        <v>9</v>
      </c>
      <c r="F382" s="401"/>
      <c r="G382" s="401" t="s">
        <v>8</v>
      </c>
      <c r="H382" s="402"/>
      <c r="I382" s="21"/>
      <c r="J382" s="20" t="s">
        <v>7</v>
      </c>
      <c r="K382" s="19"/>
      <c r="L382" s="19"/>
      <c r="M382" s="18"/>
      <c r="N382" s="110"/>
      <c r="V382" s="111"/>
    </row>
    <row r="383" spans="1:22" ht="13.5" thickBot="1" x14ac:dyDescent="0.25">
      <c r="A383" s="399"/>
      <c r="B383" s="16"/>
      <c r="C383" s="16"/>
      <c r="D383" s="113"/>
      <c r="E383" s="16"/>
      <c r="F383" s="16"/>
      <c r="G383" s="403"/>
      <c r="H383" s="404"/>
      <c r="I383" s="405"/>
      <c r="J383" s="15" t="s">
        <v>7</v>
      </c>
      <c r="K383" s="15"/>
      <c r="L383" s="15"/>
      <c r="M383" s="14"/>
      <c r="N383" s="110"/>
      <c r="V383" s="111">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110"/>
      <c r="V384" s="111"/>
    </row>
    <row r="385" spans="1:22" ht="13.5" thickBot="1" x14ac:dyDescent="0.25">
      <c r="A385" s="400"/>
      <c r="B385" s="25"/>
      <c r="C385" s="25"/>
      <c r="D385" s="8"/>
      <c r="E385" s="24" t="s">
        <v>1</v>
      </c>
      <c r="F385" s="23"/>
      <c r="G385" s="410"/>
      <c r="H385" s="411"/>
      <c r="I385" s="412"/>
      <c r="J385" s="11" t="s">
        <v>0</v>
      </c>
      <c r="K385" s="10"/>
      <c r="L385" s="10"/>
      <c r="M385" s="9"/>
      <c r="N385" s="110"/>
      <c r="V385" s="111"/>
    </row>
    <row r="386" spans="1:22" ht="24" thickTop="1" thickBot="1" x14ac:dyDescent="0.25">
      <c r="A386" s="398">
        <f t="shared" ref="A386" si="90">A382+1</f>
        <v>94</v>
      </c>
      <c r="B386" s="22" t="s">
        <v>12</v>
      </c>
      <c r="C386" s="22" t="s">
        <v>11</v>
      </c>
      <c r="D386" s="22" t="s">
        <v>10</v>
      </c>
      <c r="E386" s="401" t="s">
        <v>9</v>
      </c>
      <c r="F386" s="401"/>
      <c r="G386" s="401" t="s">
        <v>8</v>
      </c>
      <c r="H386" s="402"/>
      <c r="I386" s="21"/>
      <c r="J386" s="20" t="s">
        <v>7</v>
      </c>
      <c r="K386" s="19"/>
      <c r="L386" s="19"/>
      <c r="M386" s="18"/>
      <c r="N386" s="110"/>
      <c r="V386" s="111"/>
    </row>
    <row r="387" spans="1:22" ht="13.5" thickBot="1" x14ac:dyDescent="0.25">
      <c r="A387" s="399"/>
      <c r="B387" s="16"/>
      <c r="C387" s="16"/>
      <c r="D387" s="113"/>
      <c r="E387" s="16"/>
      <c r="F387" s="16"/>
      <c r="G387" s="403"/>
      <c r="H387" s="404"/>
      <c r="I387" s="405"/>
      <c r="J387" s="15" t="s">
        <v>7</v>
      </c>
      <c r="K387" s="15"/>
      <c r="L387" s="15"/>
      <c r="M387" s="14"/>
      <c r="N387" s="110"/>
      <c r="V387" s="111">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110"/>
      <c r="V388" s="111"/>
    </row>
    <row r="389" spans="1:22" ht="13.5" thickBot="1" x14ac:dyDescent="0.25">
      <c r="A389" s="400"/>
      <c r="B389" s="25"/>
      <c r="C389" s="25"/>
      <c r="D389" s="8"/>
      <c r="E389" s="24" t="s">
        <v>1</v>
      </c>
      <c r="F389" s="23"/>
      <c r="G389" s="410"/>
      <c r="H389" s="411"/>
      <c r="I389" s="412"/>
      <c r="J389" s="11" t="s">
        <v>0</v>
      </c>
      <c r="K389" s="10"/>
      <c r="L389" s="10"/>
      <c r="M389" s="9"/>
      <c r="N389" s="110"/>
      <c r="V389" s="111"/>
    </row>
    <row r="390" spans="1:22" ht="24" thickTop="1" thickBot="1" x14ac:dyDescent="0.25">
      <c r="A390" s="398">
        <f t="shared" ref="A390" si="91">A386+1</f>
        <v>95</v>
      </c>
      <c r="B390" s="22" t="s">
        <v>12</v>
      </c>
      <c r="C390" s="22" t="s">
        <v>11</v>
      </c>
      <c r="D390" s="22" t="s">
        <v>10</v>
      </c>
      <c r="E390" s="401" t="s">
        <v>9</v>
      </c>
      <c r="F390" s="401"/>
      <c r="G390" s="401" t="s">
        <v>8</v>
      </c>
      <c r="H390" s="402"/>
      <c r="I390" s="21"/>
      <c r="J390" s="20" t="s">
        <v>7</v>
      </c>
      <c r="K390" s="19"/>
      <c r="L390" s="19"/>
      <c r="M390" s="18"/>
      <c r="N390" s="110"/>
      <c r="V390" s="111"/>
    </row>
    <row r="391" spans="1:22" ht="13.5" thickBot="1" x14ac:dyDescent="0.25">
      <c r="A391" s="399"/>
      <c r="B391" s="16"/>
      <c r="C391" s="16"/>
      <c r="D391" s="113"/>
      <c r="E391" s="16"/>
      <c r="F391" s="16"/>
      <c r="G391" s="403"/>
      <c r="H391" s="404"/>
      <c r="I391" s="405"/>
      <c r="J391" s="15" t="s">
        <v>7</v>
      </c>
      <c r="K391" s="15"/>
      <c r="L391" s="15"/>
      <c r="M391" s="14"/>
      <c r="N391" s="110"/>
      <c r="V391" s="111">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110"/>
      <c r="V392" s="111"/>
    </row>
    <row r="393" spans="1:22" ht="13.5" thickBot="1" x14ac:dyDescent="0.25">
      <c r="A393" s="400"/>
      <c r="B393" s="25"/>
      <c r="C393" s="25"/>
      <c r="D393" s="8"/>
      <c r="E393" s="24" t="s">
        <v>1</v>
      </c>
      <c r="F393" s="23"/>
      <c r="G393" s="410"/>
      <c r="H393" s="411"/>
      <c r="I393" s="412"/>
      <c r="J393" s="11" t="s">
        <v>0</v>
      </c>
      <c r="K393" s="10"/>
      <c r="L393" s="10"/>
      <c r="M393" s="9"/>
      <c r="N393" s="110"/>
      <c r="V393" s="111"/>
    </row>
    <row r="394" spans="1:22" ht="24" thickTop="1" thickBot="1" x14ac:dyDescent="0.25">
      <c r="A394" s="398">
        <f t="shared" ref="A394" si="92">A390+1</f>
        <v>96</v>
      </c>
      <c r="B394" s="22" t="s">
        <v>12</v>
      </c>
      <c r="C394" s="22" t="s">
        <v>11</v>
      </c>
      <c r="D394" s="22" t="s">
        <v>10</v>
      </c>
      <c r="E394" s="401" t="s">
        <v>9</v>
      </c>
      <c r="F394" s="401"/>
      <c r="G394" s="401" t="s">
        <v>8</v>
      </c>
      <c r="H394" s="402"/>
      <c r="I394" s="21"/>
      <c r="J394" s="20" t="s">
        <v>7</v>
      </c>
      <c r="K394" s="19"/>
      <c r="L394" s="19"/>
      <c r="M394" s="18"/>
      <c r="N394" s="110"/>
      <c r="V394" s="111"/>
    </row>
    <row r="395" spans="1:22" ht="13.5" thickBot="1" x14ac:dyDescent="0.25">
      <c r="A395" s="399"/>
      <c r="B395" s="16"/>
      <c r="C395" s="16"/>
      <c r="D395" s="113"/>
      <c r="E395" s="16"/>
      <c r="F395" s="16"/>
      <c r="G395" s="403"/>
      <c r="H395" s="404"/>
      <c r="I395" s="405"/>
      <c r="J395" s="15" t="s">
        <v>7</v>
      </c>
      <c r="K395" s="15"/>
      <c r="L395" s="15"/>
      <c r="M395" s="14"/>
      <c r="N395" s="110"/>
      <c r="V395" s="111">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110"/>
      <c r="V396" s="111"/>
    </row>
    <row r="397" spans="1:22" ht="13.5" thickBot="1" x14ac:dyDescent="0.25">
      <c r="A397" s="400"/>
      <c r="B397" s="25"/>
      <c r="C397" s="25"/>
      <c r="D397" s="8"/>
      <c r="E397" s="24" t="s">
        <v>1</v>
      </c>
      <c r="F397" s="23"/>
      <c r="G397" s="410"/>
      <c r="H397" s="411"/>
      <c r="I397" s="412"/>
      <c r="J397" s="11" t="s">
        <v>0</v>
      </c>
      <c r="K397" s="10"/>
      <c r="L397" s="10"/>
      <c r="M397" s="9"/>
      <c r="N397" s="110"/>
      <c r="V397" s="111"/>
    </row>
    <row r="398" spans="1:22" ht="24" thickTop="1" thickBot="1" x14ac:dyDescent="0.25">
      <c r="A398" s="398">
        <f t="shared" ref="A398" si="93">A394+1</f>
        <v>97</v>
      </c>
      <c r="B398" s="22" t="s">
        <v>12</v>
      </c>
      <c r="C398" s="22" t="s">
        <v>11</v>
      </c>
      <c r="D398" s="22" t="s">
        <v>10</v>
      </c>
      <c r="E398" s="401" t="s">
        <v>9</v>
      </c>
      <c r="F398" s="401"/>
      <c r="G398" s="401" t="s">
        <v>8</v>
      </c>
      <c r="H398" s="402"/>
      <c r="I398" s="21"/>
      <c r="J398" s="20" t="s">
        <v>7</v>
      </c>
      <c r="K398" s="19"/>
      <c r="L398" s="19"/>
      <c r="M398" s="18"/>
      <c r="N398" s="110"/>
      <c r="V398" s="111"/>
    </row>
    <row r="399" spans="1:22" ht="13.5" thickBot="1" x14ac:dyDescent="0.25">
      <c r="A399" s="399"/>
      <c r="B399" s="16"/>
      <c r="C399" s="16"/>
      <c r="D399" s="113"/>
      <c r="E399" s="16"/>
      <c r="F399" s="16"/>
      <c r="G399" s="403"/>
      <c r="H399" s="404"/>
      <c r="I399" s="405"/>
      <c r="J399" s="15" t="s">
        <v>7</v>
      </c>
      <c r="K399" s="15"/>
      <c r="L399" s="15"/>
      <c r="M399" s="14"/>
      <c r="N399" s="110"/>
      <c r="V399" s="111">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110"/>
      <c r="V400" s="111"/>
    </row>
    <row r="401" spans="1:22" ht="13.5" thickBot="1" x14ac:dyDescent="0.25">
      <c r="A401" s="400"/>
      <c r="B401" s="25"/>
      <c r="C401" s="25"/>
      <c r="D401" s="8"/>
      <c r="E401" s="24" t="s">
        <v>1</v>
      </c>
      <c r="F401" s="23"/>
      <c r="G401" s="410"/>
      <c r="H401" s="411"/>
      <c r="I401" s="412"/>
      <c r="J401" s="11" t="s">
        <v>0</v>
      </c>
      <c r="K401" s="10"/>
      <c r="L401" s="10"/>
      <c r="M401" s="9"/>
      <c r="N401" s="110"/>
      <c r="V401" s="111"/>
    </row>
    <row r="402" spans="1:22" ht="24" thickTop="1" thickBot="1" x14ac:dyDescent="0.25">
      <c r="A402" s="398">
        <f t="shared" ref="A402" si="94">A398+1</f>
        <v>98</v>
      </c>
      <c r="B402" s="22" t="s">
        <v>12</v>
      </c>
      <c r="C402" s="22" t="s">
        <v>11</v>
      </c>
      <c r="D402" s="22" t="s">
        <v>10</v>
      </c>
      <c r="E402" s="401" t="s">
        <v>9</v>
      </c>
      <c r="F402" s="401"/>
      <c r="G402" s="401" t="s">
        <v>8</v>
      </c>
      <c r="H402" s="402"/>
      <c r="I402" s="21"/>
      <c r="J402" s="20" t="s">
        <v>7</v>
      </c>
      <c r="K402" s="19"/>
      <c r="L402" s="19"/>
      <c r="M402" s="18"/>
      <c r="N402" s="110"/>
      <c r="V402" s="111"/>
    </row>
    <row r="403" spans="1:22" ht="13.5" thickBot="1" x14ac:dyDescent="0.25">
      <c r="A403" s="399"/>
      <c r="B403" s="16"/>
      <c r="C403" s="16"/>
      <c r="D403" s="113"/>
      <c r="E403" s="16"/>
      <c r="F403" s="16"/>
      <c r="G403" s="403"/>
      <c r="H403" s="404"/>
      <c r="I403" s="405"/>
      <c r="J403" s="15" t="s">
        <v>7</v>
      </c>
      <c r="K403" s="15"/>
      <c r="L403" s="15"/>
      <c r="M403" s="14"/>
      <c r="N403" s="110"/>
      <c r="V403" s="111">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110"/>
      <c r="V404" s="111"/>
    </row>
    <row r="405" spans="1:22" ht="13.5" thickBot="1" x14ac:dyDescent="0.25">
      <c r="A405" s="400"/>
      <c r="B405" s="25"/>
      <c r="C405" s="25"/>
      <c r="D405" s="8"/>
      <c r="E405" s="24" t="s">
        <v>1</v>
      </c>
      <c r="F405" s="23"/>
      <c r="G405" s="410"/>
      <c r="H405" s="411"/>
      <c r="I405" s="412"/>
      <c r="J405" s="11" t="s">
        <v>0</v>
      </c>
      <c r="K405" s="10"/>
      <c r="L405" s="10"/>
      <c r="M405" s="9"/>
      <c r="N405" s="110"/>
      <c r="V405" s="111"/>
    </row>
    <row r="406" spans="1:22" ht="24" thickTop="1" thickBot="1" x14ac:dyDescent="0.25">
      <c r="A406" s="398">
        <f t="shared" ref="A406" si="95">A402+1</f>
        <v>99</v>
      </c>
      <c r="B406" s="22" t="s">
        <v>12</v>
      </c>
      <c r="C406" s="22" t="s">
        <v>11</v>
      </c>
      <c r="D406" s="22" t="s">
        <v>10</v>
      </c>
      <c r="E406" s="401" t="s">
        <v>9</v>
      </c>
      <c r="F406" s="401"/>
      <c r="G406" s="401" t="s">
        <v>8</v>
      </c>
      <c r="H406" s="402"/>
      <c r="I406" s="21"/>
      <c r="J406" s="20" t="s">
        <v>7</v>
      </c>
      <c r="K406" s="19"/>
      <c r="L406" s="19"/>
      <c r="M406" s="18"/>
      <c r="N406" s="110"/>
      <c r="V406" s="111"/>
    </row>
    <row r="407" spans="1:22" ht="13.5" thickBot="1" x14ac:dyDescent="0.25">
      <c r="A407" s="399"/>
      <c r="B407" s="16"/>
      <c r="C407" s="16"/>
      <c r="D407" s="113"/>
      <c r="E407" s="16"/>
      <c r="F407" s="16"/>
      <c r="G407" s="403"/>
      <c r="H407" s="404"/>
      <c r="I407" s="405"/>
      <c r="J407" s="15" t="s">
        <v>7</v>
      </c>
      <c r="K407" s="15"/>
      <c r="L407" s="15"/>
      <c r="M407" s="14"/>
      <c r="N407" s="110"/>
      <c r="V407" s="111">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110"/>
      <c r="V408" s="111"/>
    </row>
    <row r="409" spans="1:22" ht="13.5" thickBot="1" x14ac:dyDescent="0.25">
      <c r="A409" s="400"/>
      <c r="B409" s="25"/>
      <c r="C409" s="25"/>
      <c r="D409" s="8"/>
      <c r="E409" s="24" t="s">
        <v>1</v>
      </c>
      <c r="F409" s="23"/>
      <c r="G409" s="410"/>
      <c r="H409" s="411"/>
      <c r="I409" s="412"/>
      <c r="J409" s="11" t="s">
        <v>0</v>
      </c>
      <c r="K409" s="10"/>
      <c r="L409" s="10"/>
      <c r="M409" s="9"/>
      <c r="N409" s="110"/>
      <c r="V409" s="111"/>
    </row>
    <row r="410" spans="1:22" ht="24" thickTop="1" thickBot="1" x14ac:dyDescent="0.25">
      <c r="A410" s="398">
        <f t="shared" ref="A410" si="96">A406+1</f>
        <v>100</v>
      </c>
      <c r="B410" s="22" t="s">
        <v>12</v>
      </c>
      <c r="C410" s="22" t="s">
        <v>11</v>
      </c>
      <c r="D410" s="22" t="s">
        <v>10</v>
      </c>
      <c r="E410" s="401" t="s">
        <v>9</v>
      </c>
      <c r="F410" s="401"/>
      <c r="G410" s="401" t="s">
        <v>8</v>
      </c>
      <c r="H410" s="402"/>
      <c r="I410" s="21"/>
      <c r="J410" s="20" t="s">
        <v>7</v>
      </c>
      <c r="K410" s="19"/>
      <c r="L410" s="19"/>
      <c r="M410" s="18"/>
      <c r="N410" s="110"/>
      <c r="V410" s="111"/>
    </row>
    <row r="411" spans="1:22" ht="13.5" thickBot="1" x14ac:dyDescent="0.25">
      <c r="A411" s="399"/>
      <c r="B411" s="16"/>
      <c r="C411" s="16"/>
      <c r="D411" s="113"/>
      <c r="E411" s="16"/>
      <c r="F411" s="16"/>
      <c r="G411" s="403"/>
      <c r="H411" s="404"/>
      <c r="I411" s="405"/>
      <c r="J411" s="15" t="s">
        <v>7</v>
      </c>
      <c r="K411" s="15"/>
      <c r="L411" s="15"/>
      <c r="M411" s="14"/>
      <c r="N411" s="110"/>
      <c r="V411" s="111">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110"/>
    </row>
    <row r="413" spans="1:22" ht="13.5" thickBot="1" x14ac:dyDescent="0.25">
      <c r="A413" s="400"/>
      <c r="B413" s="8"/>
      <c r="C413" s="8"/>
      <c r="D413" s="8"/>
      <c r="E413" s="7" t="s">
        <v>1</v>
      </c>
      <c r="F413" s="6"/>
      <c r="G413" s="410"/>
      <c r="H413" s="411"/>
      <c r="I413" s="412"/>
      <c r="J413" s="5" t="s">
        <v>0</v>
      </c>
      <c r="K413" s="4"/>
      <c r="L413" s="4"/>
      <c r="M413" s="3"/>
      <c r="N413" s="110"/>
    </row>
    <row r="414" spans="1:22" ht="13.5" thickTop="1" x14ac:dyDescent="0.2"/>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dataValidations count="3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17 C413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411 C407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s>
  <hyperlinks>
    <hyperlink ref="D11" r:id="rId1"/>
  </hyperlinks>
  <pageMargins left="0.7" right="0.7" top="0" bottom="0.25" header="0.3" footer="0.3"/>
  <pageSetup fitToHeight="0" orientation="landscape" blackAndWhite="1"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24" sqref="P24"/>
    </sheetView>
  </sheetViews>
  <sheetFormatPr defaultColWidth="9.140625" defaultRowHeight="12.75" x14ac:dyDescent="0.2"/>
  <cols>
    <col min="1" max="1" width="3.85546875" style="112" customWidth="1"/>
    <col min="2" max="2" width="16.140625" style="112" customWidth="1"/>
    <col min="3" max="3" width="17.7109375" style="112" customWidth="1"/>
    <col min="4" max="4" width="14.42578125" style="112" customWidth="1"/>
    <col min="5" max="5" width="18.7109375" style="112" hidden="1" customWidth="1"/>
    <col min="6" max="6" width="14.85546875" style="112" customWidth="1"/>
    <col min="7" max="7" width="3" style="112" customWidth="1"/>
    <col min="8" max="8" width="11.28515625" style="112" customWidth="1"/>
    <col min="9" max="9" width="3" style="112" customWidth="1"/>
    <col min="10" max="10" width="12.28515625" style="112" customWidth="1"/>
    <col min="11" max="11" width="9.140625" style="112" customWidth="1"/>
    <col min="12" max="12" width="8.85546875" style="112" customWidth="1"/>
    <col min="13" max="13" width="8" style="112" customWidth="1"/>
    <col min="14" max="14" width="0.140625" style="112" customWidth="1"/>
    <col min="15" max="15" width="9.140625" style="112"/>
    <col min="16" max="16" width="20.28515625" style="112" bestFit="1" customWidth="1"/>
    <col min="17" max="20" width="9.140625" style="112"/>
    <col min="21" max="21" width="9.42578125" style="112" customWidth="1"/>
    <col min="22" max="22" width="13.7109375" style="99" customWidth="1"/>
    <col min="23" max="16384" width="9.140625" style="112"/>
  </cols>
  <sheetData>
    <row r="1" spans="1:19" s="112" customFormat="1" hidden="1" x14ac:dyDescent="0.2"/>
    <row r="2" spans="1:19" s="112" customFormat="1" x14ac:dyDescent="0.2">
      <c r="J2" s="479" t="s">
        <v>55</v>
      </c>
      <c r="K2" s="480"/>
      <c r="L2" s="480"/>
      <c r="M2" s="480"/>
      <c r="P2" s="482"/>
      <c r="Q2" s="482"/>
      <c r="R2" s="482"/>
      <c r="S2" s="482"/>
    </row>
    <row r="3" spans="1:19" s="112" customFormat="1" x14ac:dyDescent="0.2">
      <c r="J3" s="480"/>
      <c r="K3" s="480"/>
      <c r="L3" s="480"/>
      <c r="M3" s="480"/>
      <c r="P3" s="483"/>
      <c r="Q3" s="483"/>
      <c r="R3" s="483"/>
      <c r="S3" s="483"/>
    </row>
    <row r="4" spans="1:19" s="112" customFormat="1" ht="13.5" thickBot="1" x14ac:dyDescent="0.25">
      <c r="A4" s="152"/>
      <c r="B4" s="152"/>
      <c r="C4" s="152"/>
      <c r="D4" s="152"/>
      <c r="E4" s="152"/>
      <c r="F4" s="152"/>
      <c r="G4" s="152"/>
      <c r="H4" s="152"/>
      <c r="I4" s="152"/>
      <c r="J4" s="481"/>
      <c r="K4" s="481"/>
      <c r="L4" s="481"/>
      <c r="M4" s="481"/>
      <c r="P4" s="484"/>
      <c r="Q4" s="484"/>
      <c r="R4" s="484"/>
      <c r="S4" s="484"/>
    </row>
    <row r="5" spans="1:19" s="112" customFormat="1" ht="30" customHeight="1" thickTop="1" thickBot="1" x14ac:dyDescent="0.25">
      <c r="A5" s="485" t="str">
        <f>CONCATENATE("1353 Travel Report for ",B9,", ",B10," for the reporting period ",IF(G9=0,IF(I9=0,CONCATENATE("[MARK REPORTING PERIOD]"),CONCATENATE(J9)), CONCATENATE(H9)))</f>
        <v>1353 Travel Report for Health and Human Services, Program Support Center for the reporting period REPORTING PERIOD: Oct18-March19</v>
      </c>
      <c r="B5" s="486"/>
      <c r="C5" s="486"/>
      <c r="D5" s="486"/>
      <c r="E5" s="486"/>
      <c r="F5" s="486"/>
      <c r="G5" s="486"/>
      <c r="H5" s="486"/>
      <c r="I5" s="486"/>
      <c r="J5" s="486"/>
      <c r="K5" s="486"/>
      <c r="L5" s="486"/>
      <c r="M5" s="486"/>
      <c r="N5" s="156"/>
      <c r="O5" s="152"/>
      <c r="Q5" s="155"/>
    </row>
    <row r="6" spans="1:19" s="112" customFormat="1" ht="13.5" customHeight="1" thickTop="1" x14ac:dyDescent="0.2">
      <c r="A6" s="487" t="s">
        <v>50</v>
      </c>
      <c r="B6" s="489" t="s">
        <v>49</v>
      </c>
      <c r="C6" s="490"/>
      <c r="D6" s="490"/>
      <c r="E6" s="490"/>
      <c r="F6" s="490"/>
      <c r="G6" s="490"/>
      <c r="H6" s="490"/>
      <c r="I6" s="490"/>
      <c r="J6" s="491"/>
      <c r="K6" s="65" t="s">
        <v>48</v>
      </c>
      <c r="L6" s="65" t="s">
        <v>47</v>
      </c>
      <c r="M6" s="65" t="s">
        <v>46</v>
      </c>
      <c r="N6" s="154"/>
      <c r="O6" s="152"/>
    </row>
    <row r="7" spans="1:19" s="112" customFormat="1" ht="20.25" customHeight="1" thickBot="1" x14ac:dyDescent="0.25">
      <c r="A7" s="487"/>
      <c r="B7" s="492"/>
      <c r="C7" s="493"/>
      <c r="D7" s="493"/>
      <c r="E7" s="493"/>
      <c r="F7" s="493"/>
      <c r="G7" s="493"/>
      <c r="H7" s="493"/>
      <c r="I7" s="493"/>
      <c r="J7" s="494"/>
      <c r="K7" s="63"/>
      <c r="L7" s="62"/>
      <c r="M7" s="61">
        <v>2019</v>
      </c>
      <c r="N7" s="153"/>
      <c r="O7" s="152"/>
    </row>
    <row r="8" spans="1:19" s="112" customFormat="1" ht="27.75" customHeight="1" thickTop="1" thickBot="1" x14ac:dyDescent="0.25">
      <c r="A8" s="487"/>
      <c r="B8" s="495" t="s">
        <v>45</v>
      </c>
      <c r="C8" s="496"/>
      <c r="D8" s="496"/>
      <c r="E8" s="496"/>
      <c r="F8" s="496"/>
      <c r="G8" s="497"/>
      <c r="H8" s="497"/>
      <c r="I8" s="497"/>
      <c r="J8" s="497"/>
      <c r="K8" s="497"/>
      <c r="L8" s="496"/>
      <c r="M8" s="496"/>
      <c r="N8" s="498"/>
      <c r="O8" s="152"/>
    </row>
    <row r="9" spans="1:19" s="112" customFormat="1" ht="18" customHeight="1" thickTop="1" x14ac:dyDescent="0.25">
      <c r="A9" s="487"/>
      <c r="B9" s="499" t="s">
        <v>44</v>
      </c>
      <c r="C9" s="474"/>
      <c r="D9" s="474"/>
      <c r="E9" s="474"/>
      <c r="F9" s="474"/>
      <c r="G9" s="500" t="s">
        <v>16</v>
      </c>
      <c r="H9" s="456" t="s">
        <v>42</v>
      </c>
      <c r="I9" s="459"/>
      <c r="J9" s="462" t="s">
        <v>41</v>
      </c>
      <c r="K9" s="465" t="s">
        <v>16</v>
      </c>
      <c r="L9" s="468" t="s">
        <v>40</v>
      </c>
      <c r="M9" s="469"/>
      <c r="N9" s="151"/>
      <c r="O9" s="147"/>
      <c r="P9" s="152"/>
    </row>
    <row r="10" spans="1:19" s="112" customFormat="1" ht="15.75" customHeight="1" x14ac:dyDescent="0.2">
      <c r="A10" s="487"/>
      <c r="B10" s="473" t="s">
        <v>7870</v>
      </c>
      <c r="C10" s="474"/>
      <c r="D10" s="474"/>
      <c r="E10" s="474"/>
      <c r="F10" s="475"/>
      <c r="G10" s="501"/>
      <c r="H10" s="457"/>
      <c r="I10" s="460"/>
      <c r="J10" s="463"/>
      <c r="K10" s="466"/>
      <c r="L10" s="470"/>
      <c r="M10" s="469"/>
      <c r="N10" s="151"/>
      <c r="O10" s="147"/>
      <c r="P10" s="152"/>
    </row>
    <row r="11" spans="1:19" s="112" customFormat="1" ht="13.5" thickBot="1" x14ac:dyDescent="0.25">
      <c r="A11" s="487"/>
      <c r="B11" s="150" t="s">
        <v>39</v>
      </c>
      <c r="C11" s="158" t="s">
        <v>7871</v>
      </c>
      <c r="D11" s="477" t="s">
        <v>7872</v>
      </c>
      <c r="E11" s="477"/>
      <c r="F11" s="478"/>
      <c r="G11" s="502"/>
      <c r="H11" s="458"/>
      <c r="I11" s="461"/>
      <c r="J11" s="464"/>
      <c r="K11" s="467"/>
      <c r="L11" s="471"/>
      <c r="M11" s="472"/>
      <c r="N11" s="148"/>
      <c r="O11" s="147"/>
      <c r="P11" s="152"/>
    </row>
    <row r="12" spans="1:19" s="112" customFormat="1" ht="13.5" thickTop="1" x14ac:dyDescent="0.2">
      <c r="A12" s="487"/>
      <c r="B12" s="440" t="s">
        <v>38</v>
      </c>
      <c r="C12" s="442" t="s">
        <v>37</v>
      </c>
      <c r="D12" s="444" t="s">
        <v>36</v>
      </c>
      <c r="E12" s="446" t="s">
        <v>35</v>
      </c>
      <c r="F12" s="447"/>
      <c r="G12" s="450" t="s">
        <v>8</v>
      </c>
      <c r="H12" s="451"/>
      <c r="I12" s="452"/>
      <c r="J12" s="442" t="s">
        <v>34</v>
      </c>
      <c r="K12" s="503" t="s">
        <v>33</v>
      </c>
      <c r="L12" s="505" t="s">
        <v>32</v>
      </c>
      <c r="M12" s="444" t="s">
        <v>31</v>
      </c>
      <c r="N12" s="134"/>
      <c r="O12" s="152"/>
    </row>
    <row r="13" spans="1:19" s="112" customFormat="1" ht="34.5" customHeight="1" thickBot="1" x14ac:dyDescent="0.25">
      <c r="A13" s="488"/>
      <c r="B13" s="441"/>
      <c r="C13" s="443"/>
      <c r="D13" s="445"/>
      <c r="E13" s="448"/>
      <c r="F13" s="449"/>
      <c r="G13" s="453"/>
      <c r="H13" s="454"/>
      <c r="I13" s="455"/>
      <c r="J13" s="507"/>
      <c r="K13" s="504"/>
      <c r="L13" s="506"/>
      <c r="M13" s="507"/>
      <c r="N13" s="146"/>
      <c r="O13" s="152"/>
    </row>
    <row r="14" spans="1:19" s="112" customFormat="1" ht="24" thickTop="1" thickBot="1" x14ac:dyDescent="0.25">
      <c r="A14" s="429" t="s">
        <v>30</v>
      </c>
      <c r="B14" s="72" t="s">
        <v>12</v>
      </c>
      <c r="C14" s="72" t="s">
        <v>11</v>
      </c>
      <c r="D14" s="72" t="s">
        <v>10</v>
      </c>
      <c r="E14" s="432" t="s">
        <v>9</v>
      </c>
      <c r="F14" s="432"/>
      <c r="G14" s="401" t="s">
        <v>8</v>
      </c>
      <c r="H14" s="402"/>
      <c r="I14" s="21"/>
      <c r="J14" s="145"/>
      <c r="K14" s="145"/>
      <c r="L14" s="145"/>
      <c r="M14" s="145"/>
      <c r="N14" s="110"/>
    </row>
    <row r="15" spans="1:19" s="112" customFormat="1" ht="13.5" thickBot="1" x14ac:dyDescent="0.25">
      <c r="A15" s="430"/>
      <c r="B15" s="144"/>
      <c r="C15" s="144"/>
      <c r="D15" s="132"/>
      <c r="E15" s="143"/>
      <c r="F15" s="184"/>
      <c r="G15" s="433"/>
      <c r="H15" s="434"/>
      <c r="I15" s="435"/>
      <c r="J15" s="183"/>
      <c r="K15" s="140"/>
      <c r="L15" s="137"/>
      <c r="M15" s="139"/>
      <c r="N15" s="110"/>
      <c r="O15" s="152"/>
    </row>
    <row r="16" spans="1:19" s="112" customFormat="1" ht="23.25" thickBot="1" x14ac:dyDescent="0.25">
      <c r="A16" s="430"/>
      <c r="B16" s="83" t="s">
        <v>6</v>
      </c>
      <c r="C16" s="83" t="s">
        <v>5</v>
      </c>
      <c r="D16" s="83" t="s">
        <v>4</v>
      </c>
      <c r="E16" s="436" t="s">
        <v>3</v>
      </c>
      <c r="F16" s="436"/>
      <c r="G16" s="437"/>
      <c r="H16" s="438"/>
      <c r="I16" s="439"/>
      <c r="J16" s="138"/>
      <c r="K16" s="137"/>
      <c r="L16" s="136"/>
      <c r="M16" s="135"/>
      <c r="N16" s="134"/>
    </row>
    <row r="17" spans="1:22" ht="13.5" thickBot="1" x14ac:dyDescent="0.25">
      <c r="A17" s="431"/>
      <c r="B17" s="133"/>
      <c r="C17" s="133"/>
      <c r="D17" s="132"/>
      <c r="E17" s="131" t="s">
        <v>1</v>
      </c>
      <c r="F17" s="184"/>
      <c r="G17" s="410"/>
      <c r="H17" s="411"/>
      <c r="I17" s="412"/>
      <c r="J17" s="129"/>
      <c r="K17" s="128"/>
      <c r="L17" s="128"/>
      <c r="M17" s="127"/>
      <c r="N17" s="110"/>
      <c r="V17" s="112"/>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110"/>
      <c r="V18" s="126"/>
    </row>
    <row r="19" spans="1:22" x14ac:dyDescent="0.2">
      <c r="A19" s="419"/>
      <c r="B19" s="16"/>
      <c r="C19" s="16"/>
      <c r="D19" s="113"/>
      <c r="E19" s="16"/>
      <c r="F19" s="16"/>
      <c r="G19" s="403"/>
      <c r="H19" s="404"/>
      <c r="I19" s="405"/>
      <c r="J19" s="15" t="s">
        <v>7</v>
      </c>
      <c r="K19" s="15"/>
      <c r="L19" s="15"/>
      <c r="M19" s="14"/>
      <c r="N19" s="110"/>
      <c r="V19" s="125"/>
    </row>
    <row r="20" spans="1:22" ht="22.5" x14ac:dyDescent="0.2">
      <c r="A20" s="419"/>
      <c r="B20" s="12" t="s">
        <v>6</v>
      </c>
      <c r="C20" s="12" t="s">
        <v>5</v>
      </c>
      <c r="D20" s="12" t="s">
        <v>4</v>
      </c>
      <c r="E20" s="406" t="s">
        <v>3</v>
      </c>
      <c r="F20" s="406"/>
      <c r="G20" s="407"/>
      <c r="H20" s="408"/>
      <c r="I20" s="409"/>
      <c r="J20" s="11" t="s">
        <v>2</v>
      </c>
      <c r="K20" s="10"/>
      <c r="L20" s="10"/>
      <c r="M20" s="9"/>
      <c r="N20" s="110"/>
      <c r="V20" s="111"/>
    </row>
    <row r="21" spans="1:22" ht="13.5" thickBot="1" x14ac:dyDescent="0.25">
      <c r="A21" s="420"/>
      <c r="B21" s="25"/>
      <c r="C21" s="25"/>
      <c r="D21" s="8"/>
      <c r="E21" s="24" t="s">
        <v>1</v>
      </c>
      <c r="F21" s="23"/>
      <c r="G21" s="426"/>
      <c r="H21" s="427"/>
      <c r="I21" s="428"/>
      <c r="J21" s="11" t="s">
        <v>0</v>
      </c>
      <c r="K21" s="10"/>
      <c r="L21" s="10"/>
      <c r="M21" s="9"/>
      <c r="N21" s="110"/>
      <c r="V21" s="111"/>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110"/>
      <c r="V22" s="111"/>
    </row>
    <row r="23" spans="1:22" ht="13.5" thickBot="1" x14ac:dyDescent="0.25">
      <c r="A23" s="399"/>
      <c r="B23" s="16"/>
      <c r="C23" s="16"/>
      <c r="D23" s="113"/>
      <c r="E23" s="16"/>
      <c r="F23" s="16"/>
      <c r="G23" s="403"/>
      <c r="H23" s="404"/>
      <c r="I23" s="405"/>
      <c r="J23" s="15" t="s">
        <v>7</v>
      </c>
      <c r="K23" s="15"/>
      <c r="L23" s="15"/>
      <c r="M23" s="14"/>
      <c r="N23" s="110"/>
      <c r="V23" s="111"/>
    </row>
    <row r="24" spans="1:22" ht="23.25" thickBot="1" x14ac:dyDescent="0.25">
      <c r="A24" s="399"/>
      <c r="B24" s="12" t="s">
        <v>6</v>
      </c>
      <c r="C24" s="12" t="s">
        <v>5</v>
      </c>
      <c r="D24" s="12" t="s">
        <v>4</v>
      </c>
      <c r="E24" s="406" t="s">
        <v>3</v>
      </c>
      <c r="F24" s="406"/>
      <c r="G24" s="407"/>
      <c r="H24" s="408"/>
      <c r="I24" s="409"/>
      <c r="J24" s="11" t="s">
        <v>2</v>
      </c>
      <c r="K24" s="10"/>
      <c r="L24" s="10"/>
      <c r="M24" s="9"/>
      <c r="N24" s="110"/>
      <c r="V24" s="111"/>
    </row>
    <row r="25" spans="1:22" ht="13.5" thickBot="1" x14ac:dyDescent="0.25">
      <c r="A25" s="400"/>
      <c r="B25" s="25"/>
      <c r="C25" s="25"/>
      <c r="D25" s="8"/>
      <c r="E25" s="24" t="s">
        <v>1</v>
      </c>
      <c r="F25" s="23"/>
      <c r="G25" s="410"/>
      <c r="H25" s="411"/>
      <c r="I25" s="412"/>
      <c r="J25" s="11" t="s">
        <v>0</v>
      </c>
      <c r="K25" s="10"/>
      <c r="L25" s="10"/>
      <c r="M25" s="9"/>
      <c r="N25" s="110"/>
      <c r="V25" s="111"/>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110"/>
      <c r="V26" s="111"/>
    </row>
    <row r="27" spans="1:22" ht="13.5" thickBot="1" x14ac:dyDescent="0.25">
      <c r="A27" s="399"/>
      <c r="B27" s="16"/>
      <c r="C27" s="16"/>
      <c r="D27" s="113"/>
      <c r="E27" s="16"/>
      <c r="F27" s="16"/>
      <c r="G27" s="403"/>
      <c r="H27" s="404"/>
      <c r="I27" s="405"/>
      <c r="J27" s="15" t="s">
        <v>7</v>
      </c>
      <c r="K27" s="15"/>
      <c r="L27" s="15"/>
      <c r="M27" s="14"/>
      <c r="N27" s="110"/>
      <c r="V27" s="111"/>
    </row>
    <row r="28" spans="1:22" ht="23.25" thickBot="1" x14ac:dyDescent="0.25">
      <c r="A28" s="399"/>
      <c r="B28" s="12" t="s">
        <v>6</v>
      </c>
      <c r="C28" s="12" t="s">
        <v>5</v>
      </c>
      <c r="D28" s="12" t="s">
        <v>4</v>
      </c>
      <c r="E28" s="406" t="s">
        <v>3</v>
      </c>
      <c r="F28" s="406"/>
      <c r="G28" s="407"/>
      <c r="H28" s="408"/>
      <c r="I28" s="409"/>
      <c r="J28" s="11" t="s">
        <v>2</v>
      </c>
      <c r="K28" s="10"/>
      <c r="L28" s="10"/>
      <c r="M28" s="9"/>
      <c r="N28" s="110"/>
      <c r="V28" s="111"/>
    </row>
    <row r="29" spans="1:22" ht="13.5" thickBot="1" x14ac:dyDescent="0.25">
      <c r="A29" s="400"/>
      <c r="B29" s="25"/>
      <c r="C29" s="25"/>
      <c r="D29" s="8"/>
      <c r="E29" s="24" t="s">
        <v>1</v>
      </c>
      <c r="F29" s="23"/>
      <c r="G29" s="410"/>
      <c r="H29" s="411"/>
      <c r="I29" s="412"/>
      <c r="J29" s="11" t="s">
        <v>0</v>
      </c>
      <c r="K29" s="10"/>
      <c r="L29" s="10"/>
      <c r="M29" s="9"/>
      <c r="N29" s="110"/>
      <c r="V29" s="111"/>
    </row>
    <row r="30" spans="1:22" ht="24" thickTop="1" thickBot="1" x14ac:dyDescent="0.25">
      <c r="A30" s="398">
        <f>A26+1</f>
        <v>4</v>
      </c>
      <c r="B30" s="22" t="s">
        <v>12</v>
      </c>
      <c r="C30" s="22" t="s">
        <v>11</v>
      </c>
      <c r="D30" s="22" t="s">
        <v>10</v>
      </c>
      <c r="E30" s="401" t="s">
        <v>9</v>
      </c>
      <c r="F30" s="401"/>
      <c r="G30" s="401" t="s">
        <v>8</v>
      </c>
      <c r="H30" s="402"/>
      <c r="I30" s="21"/>
      <c r="J30" s="20" t="s">
        <v>7</v>
      </c>
      <c r="K30" s="19"/>
      <c r="L30" s="19"/>
      <c r="M30" s="18"/>
      <c r="N30" s="110"/>
      <c r="V30" s="111"/>
    </row>
    <row r="31" spans="1:22" ht="13.5" thickBot="1" x14ac:dyDescent="0.25">
      <c r="A31" s="399"/>
      <c r="B31" s="16"/>
      <c r="C31" s="16"/>
      <c r="D31" s="113"/>
      <c r="E31" s="16"/>
      <c r="F31" s="16"/>
      <c r="G31" s="403"/>
      <c r="H31" s="404"/>
      <c r="I31" s="405"/>
      <c r="J31" s="15" t="s">
        <v>7</v>
      </c>
      <c r="K31" s="15"/>
      <c r="L31" s="15"/>
      <c r="M31" s="14"/>
      <c r="N31" s="110"/>
      <c r="V31" s="111"/>
    </row>
    <row r="32" spans="1:22" ht="23.25" thickBot="1" x14ac:dyDescent="0.25">
      <c r="A32" s="399"/>
      <c r="B32" s="12" t="s">
        <v>6</v>
      </c>
      <c r="C32" s="12" t="s">
        <v>5</v>
      </c>
      <c r="D32" s="12" t="s">
        <v>4</v>
      </c>
      <c r="E32" s="406" t="s">
        <v>3</v>
      </c>
      <c r="F32" s="406"/>
      <c r="G32" s="407"/>
      <c r="H32" s="408"/>
      <c r="I32" s="409"/>
      <c r="J32" s="11" t="s">
        <v>2</v>
      </c>
      <c r="K32" s="10"/>
      <c r="L32" s="10"/>
      <c r="M32" s="9"/>
      <c r="N32" s="110"/>
      <c r="V32" s="111"/>
    </row>
    <row r="33" spans="1:22" ht="13.5" thickBot="1" x14ac:dyDescent="0.25">
      <c r="A33" s="400"/>
      <c r="B33" s="25"/>
      <c r="C33" s="25"/>
      <c r="D33" s="8"/>
      <c r="E33" s="24" t="s">
        <v>1</v>
      </c>
      <c r="F33" s="23"/>
      <c r="G33" s="410"/>
      <c r="H33" s="411"/>
      <c r="I33" s="412"/>
      <c r="J33" s="11" t="s">
        <v>0</v>
      </c>
      <c r="K33" s="10"/>
      <c r="L33" s="10"/>
      <c r="M33" s="9"/>
      <c r="N33" s="110"/>
      <c r="V33" s="111"/>
    </row>
    <row r="34" spans="1:22" ht="24" thickTop="1" thickBot="1" x14ac:dyDescent="0.25">
      <c r="A34" s="398">
        <f>A30+1</f>
        <v>5</v>
      </c>
      <c r="B34" s="22" t="s">
        <v>12</v>
      </c>
      <c r="C34" s="22" t="s">
        <v>11</v>
      </c>
      <c r="D34" s="22" t="s">
        <v>10</v>
      </c>
      <c r="E34" s="401" t="s">
        <v>9</v>
      </c>
      <c r="F34" s="401"/>
      <c r="G34" s="401" t="s">
        <v>8</v>
      </c>
      <c r="H34" s="402"/>
      <c r="I34" s="21"/>
      <c r="J34" s="20" t="s">
        <v>7</v>
      </c>
      <c r="K34" s="19"/>
      <c r="L34" s="19"/>
      <c r="M34" s="18"/>
      <c r="N34" s="110"/>
      <c r="V34" s="111"/>
    </row>
    <row r="35" spans="1:22" ht="13.5" thickBot="1" x14ac:dyDescent="0.25">
      <c r="A35" s="399"/>
      <c r="B35" s="16"/>
      <c r="C35" s="16"/>
      <c r="D35" s="113"/>
      <c r="E35" s="16"/>
      <c r="F35" s="16"/>
      <c r="G35" s="403"/>
      <c r="H35" s="404"/>
      <c r="I35" s="405"/>
      <c r="J35" s="15" t="s">
        <v>7</v>
      </c>
      <c r="K35" s="15"/>
      <c r="L35" s="15"/>
      <c r="M35" s="14"/>
      <c r="N35" s="110"/>
      <c r="V35" s="111"/>
    </row>
    <row r="36" spans="1:22" ht="23.25" thickBot="1" x14ac:dyDescent="0.25">
      <c r="A36" s="399"/>
      <c r="B36" s="12" t="s">
        <v>6</v>
      </c>
      <c r="C36" s="12" t="s">
        <v>5</v>
      </c>
      <c r="D36" s="12" t="s">
        <v>4</v>
      </c>
      <c r="E36" s="406" t="s">
        <v>3</v>
      </c>
      <c r="F36" s="406"/>
      <c r="G36" s="407"/>
      <c r="H36" s="408"/>
      <c r="I36" s="409"/>
      <c r="J36" s="11" t="s">
        <v>2</v>
      </c>
      <c r="K36" s="10"/>
      <c r="L36" s="10"/>
      <c r="M36" s="9"/>
      <c r="N36" s="110"/>
      <c r="V36" s="111"/>
    </row>
    <row r="37" spans="1:22" ht="13.5" thickBot="1" x14ac:dyDescent="0.25">
      <c r="A37" s="400"/>
      <c r="B37" s="25"/>
      <c r="C37" s="25"/>
      <c r="D37" s="8"/>
      <c r="E37" s="24" t="s">
        <v>1</v>
      </c>
      <c r="F37" s="23"/>
      <c r="G37" s="410"/>
      <c r="H37" s="411"/>
      <c r="I37" s="412"/>
      <c r="J37" s="11" t="s">
        <v>0</v>
      </c>
      <c r="K37" s="10"/>
      <c r="L37" s="10"/>
      <c r="M37" s="9"/>
      <c r="N37" s="110"/>
      <c r="V37" s="111"/>
    </row>
    <row r="38" spans="1:22" ht="24" thickTop="1" thickBot="1" x14ac:dyDescent="0.25">
      <c r="A38" s="398">
        <f>A34+1</f>
        <v>6</v>
      </c>
      <c r="B38" s="22" t="s">
        <v>12</v>
      </c>
      <c r="C38" s="22" t="s">
        <v>11</v>
      </c>
      <c r="D38" s="22" t="s">
        <v>10</v>
      </c>
      <c r="E38" s="401" t="s">
        <v>9</v>
      </c>
      <c r="F38" s="401"/>
      <c r="G38" s="401" t="s">
        <v>8</v>
      </c>
      <c r="H38" s="402"/>
      <c r="I38" s="21"/>
      <c r="J38" s="20" t="s">
        <v>7</v>
      </c>
      <c r="K38" s="19"/>
      <c r="L38" s="19"/>
      <c r="M38" s="18"/>
      <c r="N38" s="110"/>
      <c r="V38" s="111"/>
    </row>
    <row r="39" spans="1:22" ht="13.5" thickBot="1" x14ac:dyDescent="0.25">
      <c r="A39" s="399"/>
      <c r="B39" s="16"/>
      <c r="C39" s="16"/>
      <c r="D39" s="113"/>
      <c r="E39" s="16"/>
      <c r="F39" s="16"/>
      <c r="G39" s="403"/>
      <c r="H39" s="404"/>
      <c r="I39" s="405"/>
      <c r="J39" s="15" t="s">
        <v>7</v>
      </c>
      <c r="K39" s="15"/>
      <c r="L39" s="15"/>
      <c r="M39" s="14"/>
      <c r="N39" s="110"/>
      <c r="V39" s="111"/>
    </row>
    <row r="40" spans="1:22" ht="23.25" thickBot="1" x14ac:dyDescent="0.25">
      <c r="A40" s="399"/>
      <c r="B40" s="12" t="s">
        <v>6</v>
      </c>
      <c r="C40" s="12" t="s">
        <v>5</v>
      </c>
      <c r="D40" s="12" t="s">
        <v>4</v>
      </c>
      <c r="E40" s="406" t="s">
        <v>3</v>
      </c>
      <c r="F40" s="406"/>
      <c r="G40" s="407"/>
      <c r="H40" s="408"/>
      <c r="I40" s="409"/>
      <c r="J40" s="11" t="s">
        <v>2</v>
      </c>
      <c r="K40" s="10"/>
      <c r="L40" s="10"/>
      <c r="M40" s="9"/>
      <c r="N40" s="110"/>
      <c r="V40" s="111"/>
    </row>
    <row r="41" spans="1:22" ht="13.5" thickBot="1" x14ac:dyDescent="0.25">
      <c r="A41" s="400"/>
      <c r="B41" s="25"/>
      <c r="C41" s="25"/>
      <c r="D41" s="8"/>
      <c r="E41" s="24" t="s">
        <v>1</v>
      </c>
      <c r="F41" s="23"/>
      <c r="G41" s="410"/>
      <c r="H41" s="411"/>
      <c r="I41" s="412"/>
      <c r="J41" s="11" t="s">
        <v>0</v>
      </c>
      <c r="K41" s="10"/>
      <c r="L41" s="10"/>
      <c r="M41" s="9"/>
      <c r="N41" s="110"/>
      <c r="V41" s="111"/>
    </row>
    <row r="42" spans="1:22" ht="24" thickTop="1" thickBot="1" x14ac:dyDescent="0.25">
      <c r="A42" s="398">
        <f>A38+1</f>
        <v>7</v>
      </c>
      <c r="B42" s="22" t="s">
        <v>12</v>
      </c>
      <c r="C42" s="22" t="s">
        <v>11</v>
      </c>
      <c r="D42" s="22" t="s">
        <v>10</v>
      </c>
      <c r="E42" s="401" t="s">
        <v>9</v>
      </c>
      <c r="F42" s="401"/>
      <c r="G42" s="401" t="s">
        <v>8</v>
      </c>
      <c r="H42" s="402"/>
      <c r="I42" s="21"/>
      <c r="J42" s="20" t="s">
        <v>7</v>
      </c>
      <c r="K42" s="19"/>
      <c r="L42" s="19"/>
      <c r="M42" s="18"/>
      <c r="N42" s="110"/>
      <c r="V42" s="111"/>
    </row>
    <row r="43" spans="1:22" ht="13.5" thickBot="1" x14ac:dyDescent="0.25">
      <c r="A43" s="399"/>
      <c r="B43" s="16"/>
      <c r="C43" s="16"/>
      <c r="D43" s="113"/>
      <c r="E43" s="16"/>
      <c r="F43" s="16"/>
      <c r="G43" s="403"/>
      <c r="H43" s="404"/>
      <c r="I43" s="405"/>
      <c r="J43" s="15" t="s">
        <v>7</v>
      </c>
      <c r="K43" s="15"/>
      <c r="L43" s="15"/>
      <c r="M43" s="14"/>
      <c r="N43" s="110"/>
      <c r="V43" s="111"/>
    </row>
    <row r="44" spans="1:22" ht="23.25" thickBot="1" x14ac:dyDescent="0.25">
      <c r="A44" s="399"/>
      <c r="B44" s="12" t="s">
        <v>6</v>
      </c>
      <c r="C44" s="12" t="s">
        <v>5</v>
      </c>
      <c r="D44" s="12" t="s">
        <v>4</v>
      </c>
      <c r="E44" s="406" t="s">
        <v>3</v>
      </c>
      <c r="F44" s="406"/>
      <c r="G44" s="407"/>
      <c r="H44" s="408"/>
      <c r="I44" s="409"/>
      <c r="J44" s="11" t="s">
        <v>2</v>
      </c>
      <c r="K44" s="10"/>
      <c r="L44" s="10"/>
      <c r="M44" s="9"/>
      <c r="N44" s="110"/>
      <c r="V44" s="111"/>
    </row>
    <row r="45" spans="1:22" ht="13.5" thickBot="1" x14ac:dyDescent="0.25">
      <c r="A45" s="400"/>
      <c r="B45" s="25"/>
      <c r="C45" s="25"/>
      <c r="D45" s="8"/>
      <c r="E45" s="24" t="s">
        <v>1</v>
      </c>
      <c r="F45" s="23"/>
      <c r="G45" s="410"/>
      <c r="H45" s="411"/>
      <c r="I45" s="412"/>
      <c r="J45" s="11" t="s">
        <v>0</v>
      </c>
      <c r="K45" s="10"/>
      <c r="L45" s="10"/>
      <c r="M45" s="9"/>
      <c r="N45" s="110"/>
      <c r="V45" s="111"/>
    </row>
    <row r="46" spans="1:22" ht="24" thickTop="1" thickBot="1" x14ac:dyDescent="0.25">
      <c r="A46" s="398">
        <f>A42+1</f>
        <v>8</v>
      </c>
      <c r="B46" s="22" t="s">
        <v>12</v>
      </c>
      <c r="C46" s="22" t="s">
        <v>11</v>
      </c>
      <c r="D46" s="22" t="s">
        <v>10</v>
      </c>
      <c r="E46" s="401" t="s">
        <v>9</v>
      </c>
      <c r="F46" s="401"/>
      <c r="G46" s="401" t="s">
        <v>8</v>
      </c>
      <c r="H46" s="402"/>
      <c r="I46" s="21"/>
      <c r="J46" s="20" t="s">
        <v>7</v>
      </c>
      <c r="K46" s="19"/>
      <c r="L46" s="19"/>
      <c r="M46" s="18"/>
      <c r="N46" s="110"/>
      <c r="V46" s="111"/>
    </row>
    <row r="47" spans="1:22" ht="13.5" thickBot="1" x14ac:dyDescent="0.25">
      <c r="A47" s="399"/>
      <c r="B47" s="16"/>
      <c r="C47" s="16"/>
      <c r="D47" s="113"/>
      <c r="E47" s="16"/>
      <c r="F47" s="16"/>
      <c r="G47" s="403"/>
      <c r="H47" s="404"/>
      <c r="I47" s="405"/>
      <c r="J47" s="15" t="s">
        <v>7</v>
      </c>
      <c r="K47" s="15"/>
      <c r="L47" s="15"/>
      <c r="M47" s="14"/>
      <c r="N47" s="110"/>
      <c r="V47" s="111"/>
    </row>
    <row r="48" spans="1:22" ht="23.25" thickBot="1" x14ac:dyDescent="0.25">
      <c r="A48" s="399"/>
      <c r="B48" s="12" t="s">
        <v>6</v>
      </c>
      <c r="C48" s="12" t="s">
        <v>5</v>
      </c>
      <c r="D48" s="12" t="s">
        <v>4</v>
      </c>
      <c r="E48" s="406" t="s">
        <v>3</v>
      </c>
      <c r="F48" s="406"/>
      <c r="G48" s="407"/>
      <c r="H48" s="408"/>
      <c r="I48" s="409"/>
      <c r="J48" s="11" t="s">
        <v>2</v>
      </c>
      <c r="K48" s="10"/>
      <c r="L48" s="10"/>
      <c r="M48" s="9"/>
      <c r="N48" s="110"/>
      <c r="V48" s="111"/>
    </row>
    <row r="49" spans="1:22" ht="13.5" thickBot="1" x14ac:dyDescent="0.25">
      <c r="A49" s="400"/>
      <c r="B49" s="25"/>
      <c r="C49" s="25"/>
      <c r="D49" s="8"/>
      <c r="E49" s="24" t="s">
        <v>1</v>
      </c>
      <c r="F49" s="23"/>
      <c r="G49" s="410"/>
      <c r="H49" s="411"/>
      <c r="I49" s="412"/>
      <c r="J49" s="11" t="s">
        <v>0</v>
      </c>
      <c r="K49" s="10"/>
      <c r="L49" s="10"/>
      <c r="M49" s="9"/>
      <c r="N49" s="110"/>
      <c r="V49" s="111"/>
    </row>
    <row r="50" spans="1:22" ht="24" thickTop="1" thickBot="1" x14ac:dyDescent="0.25">
      <c r="A50" s="398">
        <f>A46+1</f>
        <v>9</v>
      </c>
      <c r="B50" s="22" t="s">
        <v>12</v>
      </c>
      <c r="C50" s="22" t="s">
        <v>11</v>
      </c>
      <c r="D50" s="22" t="s">
        <v>10</v>
      </c>
      <c r="E50" s="401" t="s">
        <v>9</v>
      </c>
      <c r="F50" s="401"/>
      <c r="G50" s="401" t="s">
        <v>8</v>
      </c>
      <c r="H50" s="402"/>
      <c r="I50" s="21"/>
      <c r="J50" s="20" t="s">
        <v>7</v>
      </c>
      <c r="K50" s="19"/>
      <c r="L50" s="19"/>
      <c r="M50" s="18"/>
      <c r="N50" s="110"/>
      <c r="V50" s="111"/>
    </row>
    <row r="51" spans="1:22" ht="13.5" thickBot="1" x14ac:dyDescent="0.25">
      <c r="A51" s="399"/>
      <c r="B51" s="16"/>
      <c r="C51" s="16"/>
      <c r="D51" s="113"/>
      <c r="E51" s="16"/>
      <c r="F51" s="16"/>
      <c r="G51" s="403"/>
      <c r="H51" s="404"/>
      <c r="I51" s="405"/>
      <c r="J51" s="15" t="s">
        <v>7</v>
      </c>
      <c r="K51" s="15"/>
      <c r="L51" s="15"/>
      <c r="M51" s="14"/>
      <c r="N51" s="110"/>
      <c r="V51" s="111"/>
    </row>
    <row r="52" spans="1:22" ht="23.25" thickBot="1" x14ac:dyDescent="0.25">
      <c r="A52" s="399"/>
      <c r="B52" s="12" t="s">
        <v>6</v>
      </c>
      <c r="C52" s="12" t="s">
        <v>5</v>
      </c>
      <c r="D52" s="12" t="s">
        <v>4</v>
      </c>
      <c r="E52" s="406" t="s">
        <v>3</v>
      </c>
      <c r="F52" s="406"/>
      <c r="G52" s="407"/>
      <c r="H52" s="408"/>
      <c r="I52" s="409"/>
      <c r="J52" s="11" t="s">
        <v>2</v>
      </c>
      <c r="K52" s="10"/>
      <c r="L52" s="10"/>
      <c r="M52" s="9"/>
      <c r="N52" s="110"/>
      <c r="V52" s="111"/>
    </row>
    <row r="53" spans="1:22" ht="13.5" thickBot="1" x14ac:dyDescent="0.25">
      <c r="A53" s="400"/>
      <c r="B53" s="25"/>
      <c r="C53" s="25"/>
      <c r="D53" s="8"/>
      <c r="E53" s="24" t="s">
        <v>1</v>
      </c>
      <c r="F53" s="23"/>
      <c r="G53" s="410"/>
      <c r="H53" s="411"/>
      <c r="I53" s="412"/>
      <c r="J53" s="11" t="s">
        <v>0</v>
      </c>
      <c r="K53" s="10"/>
      <c r="L53" s="10"/>
      <c r="M53" s="9"/>
      <c r="N53" s="110"/>
      <c r="V53" s="111"/>
    </row>
    <row r="54" spans="1:22" ht="24" thickTop="1" thickBot="1" x14ac:dyDescent="0.25">
      <c r="A54" s="398">
        <f>A50+1</f>
        <v>10</v>
      </c>
      <c r="B54" s="22" t="s">
        <v>12</v>
      </c>
      <c r="C54" s="22" t="s">
        <v>11</v>
      </c>
      <c r="D54" s="22" t="s">
        <v>10</v>
      </c>
      <c r="E54" s="401" t="s">
        <v>9</v>
      </c>
      <c r="F54" s="401"/>
      <c r="G54" s="401" t="s">
        <v>8</v>
      </c>
      <c r="H54" s="402"/>
      <c r="I54" s="21"/>
      <c r="J54" s="20" t="s">
        <v>7</v>
      </c>
      <c r="K54" s="19"/>
      <c r="L54" s="19"/>
      <c r="M54" s="18"/>
      <c r="N54" s="110"/>
      <c r="V54" s="111"/>
    </row>
    <row r="55" spans="1:22" ht="13.5" thickBot="1" x14ac:dyDescent="0.25">
      <c r="A55" s="399"/>
      <c r="B55" s="16"/>
      <c r="C55" s="16"/>
      <c r="D55" s="113"/>
      <c r="E55" s="16"/>
      <c r="F55" s="16"/>
      <c r="G55" s="403"/>
      <c r="H55" s="404"/>
      <c r="I55" s="405"/>
      <c r="J55" s="15" t="s">
        <v>7</v>
      </c>
      <c r="K55" s="15"/>
      <c r="L55" s="15"/>
      <c r="M55" s="14"/>
      <c r="N55" s="110"/>
      <c r="P55" s="121"/>
      <c r="V55" s="111"/>
    </row>
    <row r="56" spans="1:22" ht="23.25" thickBot="1" x14ac:dyDescent="0.25">
      <c r="A56" s="399"/>
      <c r="B56" s="12" t="s">
        <v>6</v>
      </c>
      <c r="C56" s="12" t="s">
        <v>5</v>
      </c>
      <c r="D56" s="12" t="s">
        <v>4</v>
      </c>
      <c r="E56" s="406" t="s">
        <v>3</v>
      </c>
      <c r="F56" s="406"/>
      <c r="G56" s="407"/>
      <c r="H56" s="408"/>
      <c r="I56" s="409"/>
      <c r="J56" s="11" t="s">
        <v>2</v>
      </c>
      <c r="K56" s="10"/>
      <c r="L56" s="10"/>
      <c r="M56" s="9"/>
      <c r="N56" s="110"/>
      <c r="V56" s="111"/>
    </row>
    <row r="57" spans="1:22" s="121" customFormat="1" ht="13.5" thickBot="1" x14ac:dyDescent="0.25">
      <c r="A57" s="400"/>
      <c r="B57" s="25"/>
      <c r="C57" s="25"/>
      <c r="D57" s="8"/>
      <c r="E57" s="24" t="s">
        <v>1</v>
      </c>
      <c r="F57" s="23"/>
      <c r="G57" s="410"/>
      <c r="H57" s="411"/>
      <c r="I57" s="412"/>
      <c r="J57" s="11" t="s">
        <v>0</v>
      </c>
      <c r="K57" s="10"/>
      <c r="L57" s="10"/>
      <c r="M57" s="9"/>
      <c r="N57" s="122"/>
      <c r="P57" s="112"/>
      <c r="Q57" s="112"/>
      <c r="V57" s="111"/>
    </row>
    <row r="58" spans="1:22" ht="24" thickTop="1" thickBot="1" x14ac:dyDescent="0.25">
      <c r="A58" s="398">
        <f>A54+1</f>
        <v>11</v>
      </c>
      <c r="B58" s="22" t="s">
        <v>12</v>
      </c>
      <c r="C58" s="22" t="s">
        <v>11</v>
      </c>
      <c r="D58" s="22" t="s">
        <v>10</v>
      </c>
      <c r="E58" s="401" t="s">
        <v>9</v>
      </c>
      <c r="F58" s="401"/>
      <c r="G58" s="401" t="s">
        <v>8</v>
      </c>
      <c r="H58" s="402"/>
      <c r="I58" s="21"/>
      <c r="J58" s="20" t="s">
        <v>7</v>
      </c>
      <c r="K58" s="19"/>
      <c r="L58" s="19"/>
      <c r="M58" s="18"/>
      <c r="N58" s="110"/>
      <c r="V58" s="111"/>
    </row>
    <row r="59" spans="1:22" ht="13.5" thickBot="1" x14ac:dyDescent="0.25">
      <c r="A59" s="399"/>
      <c r="B59" s="16"/>
      <c r="C59" s="16"/>
      <c r="D59" s="113"/>
      <c r="E59" s="16"/>
      <c r="F59" s="16"/>
      <c r="G59" s="403"/>
      <c r="H59" s="404"/>
      <c r="I59" s="405"/>
      <c r="J59" s="15" t="s">
        <v>7</v>
      </c>
      <c r="K59" s="15"/>
      <c r="L59" s="15"/>
      <c r="M59" s="14"/>
      <c r="N59" s="110"/>
      <c r="V59" s="111"/>
    </row>
    <row r="60" spans="1:22" ht="23.25" thickBot="1" x14ac:dyDescent="0.25">
      <c r="A60" s="399"/>
      <c r="B60" s="12" t="s">
        <v>6</v>
      </c>
      <c r="C60" s="12" t="s">
        <v>5</v>
      </c>
      <c r="D60" s="12" t="s">
        <v>4</v>
      </c>
      <c r="E60" s="406" t="s">
        <v>3</v>
      </c>
      <c r="F60" s="406"/>
      <c r="G60" s="407"/>
      <c r="H60" s="408"/>
      <c r="I60" s="409"/>
      <c r="J60" s="11" t="s">
        <v>2</v>
      </c>
      <c r="K60" s="10"/>
      <c r="L60" s="10"/>
      <c r="M60" s="9"/>
      <c r="N60" s="110"/>
      <c r="V60" s="111"/>
    </row>
    <row r="61" spans="1:22" ht="13.5" thickBot="1" x14ac:dyDescent="0.25">
      <c r="A61" s="400"/>
      <c r="B61" s="25"/>
      <c r="C61" s="25"/>
      <c r="D61" s="8"/>
      <c r="E61" s="24" t="s">
        <v>1</v>
      </c>
      <c r="F61" s="23"/>
      <c r="G61" s="410"/>
      <c r="H61" s="411"/>
      <c r="I61" s="412"/>
      <c r="J61" s="11" t="s">
        <v>0</v>
      </c>
      <c r="K61" s="10"/>
      <c r="L61" s="10"/>
      <c r="M61" s="9"/>
      <c r="N61" s="110"/>
      <c r="V61" s="111"/>
    </row>
    <row r="62" spans="1:22" ht="24" thickTop="1" thickBot="1" x14ac:dyDescent="0.25">
      <c r="A62" s="398">
        <f>A58+1</f>
        <v>12</v>
      </c>
      <c r="B62" s="22" t="s">
        <v>12</v>
      </c>
      <c r="C62" s="22" t="s">
        <v>11</v>
      </c>
      <c r="D62" s="22" t="s">
        <v>10</v>
      </c>
      <c r="E62" s="401" t="s">
        <v>9</v>
      </c>
      <c r="F62" s="401"/>
      <c r="G62" s="401" t="s">
        <v>8</v>
      </c>
      <c r="H62" s="402"/>
      <c r="I62" s="21"/>
      <c r="J62" s="20" t="s">
        <v>7</v>
      </c>
      <c r="K62" s="19"/>
      <c r="L62" s="19"/>
      <c r="M62" s="18"/>
      <c r="N62" s="110"/>
      <c r="V62" s="111"/>
    </row>
    <row r="63" spans="1:22" ht="13.5" thickBot="1" x14ac:dyDescent="0.25">
      <c r="A63" s="399"/>
      <c r="B63" s="16"/>
      <c r="C63" s="16"/>
      <c r="D63" s="113"/>
      <c r="E63" s="16"/>
      <c r="F63" s="16"/>
      <c r="G63" s="403"/>
      <c r="H63" s="404"/>
      <c r="I63" s="405"/>
      <c r="J63" s="15" t="s">
        <v>7</v>
      </c>
      <c r="K63" s="15"/>
      <c r="L63" s="15"/>
      <c r="M63" s="14"/>
      <c r="N63" s="110"/>
      <c r="V63" s="111"/>
    </row>
    <row r="64" spans="1:22" ht="23.25" thickBot="1" x14ac:dyDescent="0.25">
      <c r="A64" s="399"/>
      <c r="B64" s="12" t="s">
        <v>6</v>
      </c>
      <c r="C64" s="12" t="s">
        <v>5</v>
      </c>
      <c r="D64" s="12" t="s">
        <v>4</v>
      </c>
      <c r="E64" s="406" t="s">
        <v>3</v>
      </c>
      <c r="F64" s="406"/>
      <c r="G64" s="407"/>
      <c r="H64" s="408"/>
      <c r="I64" s="409"/>
      <c r="J64" s="11" t="s">
        <v>2</v>
      </c>
      <c r="K64" s="10"/>
      <c r="L64" s="10"/>
      <c r="M64" s="9"/>
      <c r="N64" s="110"/>
      <c r="V64" s="111"/>
    </row>
    <row r="65" spans="1:22" ht="13.5" thickBot="1" x14ac:dyDescent="0.25">
      <c r="A65" s="400"/>
      <c r="B65" s="25"/>
      <c r="C65" s="25"/>
      <c r="D65" s="8"/>
      <c r="E65" s="24" t="s">
        <v>1</v>
      </c>
      <c r="F65" s="23"/>
      <c r="G65" s="410"/>
      <c r="H65" s="411"/>
      <c r="I65" s="412"/>
      <c r="J65" s="11" t="s">
        <v>0</v>
      </c>
      <c r="K65" s="10"/>
      <c r="L65" s="10"/>
      <c r="M65" s="9"/>
      <c r="N65" s="110"/>
      <c r="V65" s="111"/>
    </row>
    <row r="66" spans="1:22" ht="24" thickTop="1" thickBot="1" x14ac:dyDescent="0.25">
      <c r="A66" s="398">
        <f>A62+1</f>
        <v>13</v>
      </c>
      <c r="B66" s="22" t="s">
        <v>12</v>
      </c>
      <c r="C66" s="22" t="s">
        <v>11</v>
      </c>
      <c r="D66" s="22" t="s">
        <v>10</v>
      </c>
      <c r="E66" s="401" t="s">
        <v>9</v>
      </c>
      <c r="F66" s="401"/>
      <c r="G66" s="401" t="s">
        <v>8</v>
      </c>
      <c r="H66" s="402"/>
      <c r="I66" s="21"/>
      <c r="J66" s="20" t="s">
        <v>7</v>
      </c>
      <c r="K66" s="19"/>
      <c r="L66" s="19"/>
      <c r="M66" s="18"/>
      <c r="N66" s="110"/>
      <c r="V66" s="111"/>
    </row>
    <row r="67" spans="1:22" ht="13.5" thickBot="1" x14ac:dyDescent="0.25">
      <c r="A67" s="399"/>
      <c r="B67" s="16"/>
      <c r="C67" s="16"/>
      <c r="D67" s="113"/>
      <c r="E67" s="16"/>
      <c r="F67" s="16"/>
      <c r="G67" s="403"/>
      <c r="H67" s="404"/>
      <c r="I67" s="405"/>
      <c r="J67" s="15" t="s">
        <v>7</v>
      </c>
      <c r="K67" s="15"/>
      <c r="L67" s="15"/>
      <c r="M67" s="14"/>
      <c r="N67" s="110"/>
      <c r="V67" s="111"/>
    </row>
    <row r="68" spans="1:22" ht="23.25" thickBot="1" x14ac:dyDescent="0.25">
      <c r="A68" s="399"/>
      <c r="B68" s="12" t="s">
        <v>6</v>
      </c>
      <c r="C68" s="12" t="s">
        <v>5</v>
      </c>
      <c r="D68" s="12" t="s">
        <v>4</v>
      </c>
      <c r="E68" s="406" t="s">
        <v>3</v>
      </c>
      <c r="F68" s="406"/>
      <c r="G68" s="407"/>
      <c r="H68" s="408"/>
      <c r="I68" s="409"/>
      <c r="J68" s="11" t="s">
        <v>2</v>
      </c>
      <c r="K68" s="10"/>
      <c r="L68" s="10"/>
      <c r="M68" s="9"/>
      <c r="N68" s="110"/>
      <c r="V68" s="111"/>
    </row>
    <row r="69" spans="1:22" ht="13.5" thickBot="1" x14ac:dyDescent="0.25">
      <c r="A69" s="400"/>
      <c r="B69" s="25"/>
      <c r="C69" s="25"/>
      <c r="D69" s="8"/>
      <c r="E69" s="24" t="s">
        <v>1</v>
      </c>
      <c r="F69" s="23"/>
      <c r="G69" s="410"/>
      <c r="H69" s="411"/>
      <c r="I69" s="412"/>
      <c r="J69" s="11" t="s">
        <v>0</v>
      </c>
      <c r="K69" s="10"/>
      <c r="L69" s="10"/>
      <c r="M69" s="9"/>
      <c r="N69" s="110"/>
      <c r="V69" s="111"/>
    </row>
    <row r="70" spans="1:22" ht="24" thickTop="1" thickBot="1" x14ac:dyDescent="0.25">
      <c r="A70" s="398">
        <f>A66+1</f>
        <v>14</v>
      </c>
      <c r="B70" s="22" t="s">
        <v>12</v>
      </c>
      <c r="C70" s="22" t="s">
        <v>11</v>
      </c>
      <c r="D70" s="22" t="s">
        <v>10</v>
      </c>
      <c r="E70" s="401" t="s">
        <v>9</v>
      </c>
      <c r="F70" s="401"/>
      <c r="G70" s="401" t="s">
        <v>8</v>
      </c>
      <c r="H70" s="402"/>
      <c r="I70" s="21"/>
      <c r="J70" s="20" t="s">
        <v>7</v>
      </c>
      <c r="K70" s="19"/>
      <c r="L70" s="19"/>
      <c r="M70" s="18"/>
      <c r="N70" s="110"/>
      <c r="V70" s="111"/>
    </row>
    <row r="71" spans="1:22" ht="13.5" thickBot="1" x14ac:dyDescent="0.25">
      <c r="A71" s="399"/>
      <c r="B71" s="16"/>
      <c r="C71" s="16"/>
      <c r="D71" s="113"/>
      <c r="E71" s="16"/>
      <c r="F71" s="16"/>
      <c r="G71" s="403"/>
      <c r="H71" s="404"/>
      <c r="I71" s="405"/>
      <c r="J71" s="15" t="s">
        <v>7</v>
      </c>
      <c r="K71" s="15"/>
      <c r="L71" s="15"/>
      <c r="M71" s="14"/>
      <c r="N71" s="110"/>
      <c r="V71" s="118"/>
    </row>
    <row r="72" spans="1:22" ht="23.25" thickBot="1" x14ac:dyDescent="0.25">
      <c r="A72" s="399"/>
      <c r="B72" s="12" t="s">
        <v>6</v>
      </c>
      <c r="C72" s="12" t="s">
        <v>5</v>
      </c>
      <c r="D72" s="12" t="s">
        <v>4</v>
      </c>
      <c r="E72" s="406" t="s">
        <v>3</v>
      </c>
      <c r="F72" s="406"/>
      <c r="G72" s="407"/>
      <c r="H72" s="408"/>
      <c r="I72" s="409"/>
      <c r="J72" s="11" t="s">
        <v>2</v>
      </c>
      <c r="K72" s="10"/>
      <c r="L72" s="10"/>
      <c r="M72" s="9"/>
      <c r="N72" s="110"/>
      <c r="V72" s="111"/>
    </row>
    <row r="73" spans="1:22" ht="13.5" thickBot="1" x14ac:dyDescent="0.25">
      <c r="A73" s="400"/>
      <c r="B73" s="25"/>
      <c r="C73" s="25"/>
      <c r="D73" s="8"/>
      <c r="E73" s="24" t="s">
        <v>1</v>
      </c>
      <c r="F73" s="23"/>
      <c r="G73" s="410"/>
      <c r="H73" s="411"/>
      <c r="I73" s="412"/>
      <c r="J73" s="11" t="s">
        <v>0</v>
      </c>
      <c r="K73" s="10"/>
      <c r="L73" s="10"/>
      <c r="M73" s="9"/>
      <c r="N73" s="110"/>
      <c r="V73" s="111"/>
    </row>
    <row r="74" spans="1:22" ht="24" thickTop="1" thickBot="1" x14ac:dyDescent="0.25">
      <c r="A74" s="398">
        <f>A70+1</f>
        <v>15</v>
      </c>
      <c r="B74" s="22" t="s">
        <v>12</v>
      </c>
      <c r="C74" s="22" t="s">
        <v>11</v>
      </c>
      <c r="D74" s="22" t="s">
        <v>10</v>
      </c>
      <c r="E74" s="401" t="s">
        <v>9</v>
      </c>
      <c r="F74" s="401"/>
      <c r="G74" s="401" t="s">
        <v>8</v>
      </c>
      <c r="H74" s="402"/>
      <c r="I74" s="21"/>
      <c r="J74" s="20" t="s">
        <v>7</v>
      </c>
      <c r="K74" s="19"/>
      <c r="L74" s="19"/>
      <c r="M74" s="18"/>
      <c r="N74" s="110"/>
      <c r="V74" s="111"/>
    </row>
    <row r="75" spans="1:22" ht="13.5" thickBot="1" x14ac:dyDescent="0.25">
      <c r="A75" s="399"/>
      <c r="B75" s="16"/>
      <c r="C75" s="16"/>
      <c r="D75" s="113"/>
      <c r="E75" s="16"/>
      <c r="F75" s="16"/>
      <c r="G75" s="403"/>
      <c r="H75" s="404"/>
      <c r="I75" s="405"/>
      <c r="J75" s="15" t="s">
        <v>7</v>
      </c>
      <c r="K75" s="15"/>
      <c r="L75" s="15"/>
      <c r="M75" s="14"/>
      <c r="N75" s="110"/>
      <c r="V75" s="111"/>
    </row>
    <row r="76" spans="1:22" ht="23.25" thickBot="1" x14ac:dyDescent="0.25">
      <c r="A76" s="399"/>
      <c r="B76" s="12" t="s">
        <v>6</v>
      </c>
      <c r="C76" s="12" t="s">
        <v>5</v>
      </c>
      <c r="D76" s="12" t="s">
        <v>4</v>
      </c>
      <c r="E76" s="406" t="s">
        <v>3</v>
      </c>
      <c r="F76" s="406"/>
      <c r="G76" s="407"/>
      <c r="H76" s="408"/>
      <c r="I76" s="409"/>
      <c r="J76" s="11" t="s">
        <v>2</v>
      </c>
      <c r="K76" s="10"/>
      <c r="L76" s="10"/>
      <c r="M76" s="9"/>
      <c r="N76" s="110"/>
      <c r="V76" s="111"/>
    </row>
    <row r="77" spans="1:22" ht="13.5" thickBot="1" x14ac:dyDescent="0.25">
      <c r="A77" s="400"/>
      <c r="B77" s="25"/>
      <c r="C77" s="25"/>
      <c r="D77" s="8"/>
      <c r="E77" s="24" t="s">
        <v>1</v>
      </c>
      <c r="F77" s="23"/>
      <c r="G77" s="410"/>
      <c r="H77" s="411"/>
      <c r="I77" s="412"/>
      <c r="J77" s="11" t="s">
        <v>0</v>
      </c>
      <c r="K77" s="10"/>
      <c r="L77" s="10"/>
      <c r="M77" s="9"/>
      <c r="N77" s="110"/>
      <c r="V77" s="111"/>
    </row>
    <row r="78" spans="1:22" ht="24" thickTop="1" thickBot="1" x14ac:dyDescent="0.25">
      <c r="A78" s="398">
        <f>A74+1</f>
        <v>16</v>
      </c>
      <c r="B78" s="22" t="s">
        <v>12</v>
      </c>
      <c r="C78" s="22" t="s">
        <v>11</v>
      </c>
      <c r="D78" s="22" t="s">
        <v>10</v>
      </c>
      <c r="E78" s="401" t="s">
        <v>9</v>
      </c>
      <c r="F78" s="401"/>
      <c r="G78" s="401" t="s">
        <v>8</v>
      </c>
      <c r="H78" s="402"/>
      <c r="I78" s="21"/>
      <c r="J78" s="20" t="s">
        <v>7</v>
      </c>
      <c r="K78" s="19"/>
      <c r="L78" s="19"/>
      <c r="M78" s="18"/>
      <c r="N78" s="110"/>
      <c r="V78" s="111"/>
    </row>
    <row r="79" spans="1:22" ht="13.5" thickBot="1" x14ac:dyDescent="0.25">
      <c r="A79" s="399"/>
      <c r="B79" s="16"/>
      <c r="C79" s="16"/>
      <c r="D79" s="113"/>
      <c r="E79" s="16"/>
      <c r="F79" s="16"/>
      <c r="G79" s="403"/>
      <c r="H79" s="404"/>
      <c r="I79" s="405"/>
      <c r="J79" s="15" t="s">
        <v>7</v>
      </c>
      <c r="K79" s="15"/>
      <c r="L79" s="15"/>
      <c r="M79" s="14"/>
      <c r="N79" s="110"/>
      <c r="V79" s="111"/>
    </row>
    <row r="80" spans="1:22" ht="23.25" thickBot="1" x14ac:dyDescent="0.25">
      <c r="A80" s="399"/>
      <c r="B80" s="12" t="s">
        <v>6</v>
      </c>
      <c r="C80" s="12" t="s">
        <v>5</v>
      </c>
      <c r="D80" s="12" t="s">
        <v>4</v>
      </c>
      <c r="E80" s="406" t="s">
        <v>3</v>
      </c>
      <c r="F80" s="406"/>
      <c r="G80" s="407"/>
      <c r="H80" s="408"/>
      <c r="I80" s="409"/>
      <c r="J80" s="11" t="s">
        <v>2</v>
      </c>
      <c r="K80" s="10"/>
      <c r="L80" s="10"/>
      <c r="M80" s="9"/>
      <c r="N80" s="110"/>
      <c r="V80" s="111"/>
    </row>
    <row r="81" spans="1:22" ht="13.5" thickBot="1" x14ac:dyDescent="0.25">
      <c r="A81" s="400"/>
      <c r="B81" s="25"/>
      <c r="C81" s="25"/>
      <c r="D81" s="8"/>
      <c r="E81" s="24" t="s">
        <v>1</v>
      </c>
      <c r="F81" s="23"/>
      <c r="G81" s="410"/>
      <c r="H81" s="411"/>
      <c r="I81" s="412"/>
      <c r="J81" s="11" t="s">
        <v>0</v>
      </c>
      <c r="K81" s="10"/>
      <c r="L81" s="10"/>
      <c r="M81" s="9"/>
      <c r="N81" s="110"/>
      <c r="V81" s="111"/>
    </row>
    <row r="82" spans="1:22" ht="24" thickTop="1" thickBot="1" x14ac:dyDescent="0.25">
      <c r="A82" s="398">
        <f>A78+1</f>
        <v>17</v>
      </c>
      <c r="B82" s="22" t="s">
        <v>12</v>
      </c>
      <c r="C82" s="22" t="s">
        <v>11</v>
      </c>
      <c r="D82" s="22" t="s">
        <v>10</v>
      </c>
      <c r="E82" s="401" t="s">
        <v>9</v>
      </c>
      <c r="F82" s="401"/>
      <c r="G82" s="401" t="s">
        <v>8</v>
      </c>
      <c r="H82" s="402"/>
      <c r="I82" s="21"/>
      <c r="J82" s="20" t="s">
        <v>7</v>
      </c>
      <c r="K82" s="19"/>
      <c r="L82" s="19"/>
      <c r="M82" s="18"/>
      <c r="N82" s="110"/>
      <c r="V82" s="111"/>
    </row>
    <row r="83" spans="1:22" ht="13.5" thickBot="1" x14ac:dyDescent="0.25">
      <c r="A83" s="399"/>
      <c r="B83" s="16"/>
      <c r="C83" s="16"/>
      <c r="D83" s="113"/>
      <c r="E83" s="16"/>
      <c r="F83" s="16"/>
      <c r="G83" s="403"/>
      <c r="H83" s="404"/>
      <c r="I83" s="405"/>
      <c r="J83" s="15" t="s">
        <v>7</v>
      </c>
      <c r="K83" s="15"/>
      <c r="L83" s="15"/>
      <c r="M83" s="14"/>
      <c r="N83" s="110"/>
      <c r="V83" s="111"/>
    </row>
    <row r="84" spans="1:22" ht="23.25" thickBot="1" x14ac:dyDescent="0.25">
      <c r="A84" s="399"/>
      <c r="B84" s="12" t="s">
        <v>6</v>
      </c>
      <c r="C84" s="12" t="s">
        <v>5</v>
      </c>
      <c r="D84" s="12" t="s">
        <v>4</v>
      </c>
      <c r="E84" s="406" t="s">
        <v>3</v>
      </c>
      <c r="F84" s="406"/>
      <c r="G84" s="407"/>
      <c r="H84" s="408"/>
      <c r="I84" s="409"/>
      <c r="J84" s="11" t="s">
        <v>2</v>
      </c>
      <c r="K84" s="10"/>
      <c r="L84" s="10"/>
      <c r="M84" s="9"/>
      <c r="N84" s="110"/>
      <c r="V84" s="111"/>
    </row>
    <row r="85" spans="1:22" ht="13.5" thickBot="1" x14ac:dyDescent="0.25">
      <c r="A85" s="400"/>
      <c r="B85" s="25"/>
      <c r="C85" s="25"/>
      <c r="D85" s="8"/>
      <c r="E85" s="24" t="s">
        <v>1</v>
      </c>
      <c r="F85" s="23"/>
      <c r="G85" s="410"/>
      <c r="H85" s="411"/>
      <c r="I85" s="412"/>
      <c r="J85" s="11" t="s">
        <v>0</v>
      </c>
      <c r="K85" s="10"/>
      <c r="L85" s="10"/>
      <c r="M85" s="9"/>
      <c r="N85" s="110"/>
      <c r="V85" s="111"/>
    </row>
    <row r="86" spans="1:22" ht="24" thickTop="1" thickBot="1" x14ac:dyDescent="0.25">
      <c r="A86" s="398">
        <f>A82+1</f>
        <v>18</v>
      </c>
      <c r="B86" s="22" t="s">
        <v>12</v>
      </c>
      <c r="C86" s="22" t="s">
        <v>11</v>
      </c>
      <c r="D86" s="22" t="s">
        <v>10</v>
      </c>
      <c r="E86" s="401" t="s">
        <v>9</v>
      </c>
      <c r="F86" s="401"/>
      <c r="G86" s="401" t="s">
        <v>8</v>
      </c>
      <c r="H86" s="402"/>
      <c r="I86" s="21"/>
      <c r="J86" s="20" t="s">
        <v>7</v>
      </c>
      <c r="K86" s="19"/>
      <c r="L86" s="19"/>
      <c r="M86" s="18"/>
      <c r="N86" s="110"/>
      <c r="V86" s="111"/>
    </row>
    <row r="87" spans="1:22" ht="13.5" thickBot="1" x14ac:dyDescent="0.25">
      <c r="A87" s="399"/>
      <c r="B87" s="16"/>
      <c r="C87" s="16"/>
      <c r="D87" s="113"/>
      <c r="E87" s="16"/>
      <c r="F87" s="16"/>
      <c r="G87" s="403"/>
      <c r="H87" s="404"/>
      <c r="I87" s="405"/>
      <c r="J87" s="15" t="s">
        <v>7</v>
      </c>
      <c r="K87" s="15"/>
      <c r="L87" s="15"/>
      <c r="M87" s="14"/>
      <c r="N87" s="110"/>
      <c r="V87" s="111"/>
    </row>
    <row r="88" spans="1:22" ht="23.25" thickBot="1" x14ac:dyDescent="0.25">
      <c r="A88" s="399"/>
      <c r="B88" s="12" t="s">
        <v>6</v>
      </c>
      <c r="C88" s="12" t="s">
        <v>5</v>
      </c>
      <c r="D88" s="12" t="s">
        <v>4</v>
      </c>
      <c r="E88" s="406" t="s">
        <v>3</v>
      </c>
      <c r="F88" s="406"/>
      <c r="G88" s="407"/>
      <c r="H88" s="408"/>
      <c r="I88" s="409"/>
      <c r="J88" s="11" t="s">
        <v>2</v>
      </c>
      <c r="K88" s="10"/>
      <c r="L88" s="10"/>
      <c r="M88" s="9"/>
      <c r="N88" s="110"/>
      <c r="V88" s="111"/>
    </row>
    <row r="89" spans="1:22" ht="13.5" thickBot="1" x14ac:dyDescent="0.25">
      <c r="A89" s="400"/>
      <c r="B89" s="25"/>
      <c r="C89" s="25"/>
      <c r="D89" s="8"/>
      <c r="E89" s="24" t="s">
        <v>1</v>
      </c>
      <c r="F89" s="23"/>
      <c r="G89" s="410"/>
      <c r="H89" s="411"/>
      <c r="I89" s="412"/>
      <c r="J89" s="11" t="s">
        <v>0</v>
      </c>
      <c r="K89" s="10"/>
      <c r="L89" s="10"/>
      <c r="M89" s="9"/>
      <c r="N89" s="110"/>
      <c r="V89" s="111"/>
    </row>
    <row r="90" spans="1:22" ht="24" thickTop="1" thickBot="1" x14ac:dyDescent="0.25">
      <c r="A90" s="398">
        <f>A86+1</f>
        <v>19</v>
      </c>
      <c r="B90" s="22" t="s">
        <v>12</v>
      </c>
      <c r="C90" s="22" t="s">
        <v>11</v>
      </c>
      <c r="D90" s="22" t="s">
        <v>10</v>
      </c>
      <c r="E90" s="401" t="s">
        <v>9</v>
      </c>
      <c r="F90" s="401"/>
      <c r="G90" s="401" t="s">
        <v>8</v>
      </c>
      <c r="H90" s="402"/>
      <c r="I90" s="21"/>
      <c r="J90" s="20" t="s">
        <v>7</v>
      </c>
      <c r="K90" s="19"/>
      <c r="L90" s="19"/>
      <c r="M90" s="18"/>
      <c r="N90" s="110"/>
      <c r="V90" s="111"/>
    </row>
    <row r="91" spans="1:22" ht="13.5" thickBot="1" x14ac:dyDescent="0.25">
      <c r="A91" s="399"/>
      <c r="B91" s="16"/>
      <c r="C91" s="16"/>
      <c r="D91" s="113"/>
      <c r="E91" s="16"/>
      <c r="F91" s="16"/>
      <c r="G91" s="403"/>
      <c r="H91" s="404"/>
      <c r="I91" s="405"/>
      <c r="J91" s="15" t="s">
        <v>7</v>
      </c>
      <c r="K91" s="15"/>
      <c r="L91" s="15"/>
      <c r="M91" s="14"/>
      <c r="N91" s="110"/>
      <c r="V91" s="111"/>
    </row>
    <row r="92" spans="1:22" ht="23.25" thickBot="1" x14ac:dyDescent="0.25">
      <c r="A92" s="399"/>
      <c r="B92" s="12" t="s">
        <v>6</v>
      </c>
      <c r="C92" s="12" t="s">
        <v>5</v>
      </c>
      <c r="D92" s="12" t="s">
        <v>4</v>
      </c>
      <c r="E92" s="406" t="s">
        <v>3</v>
      </c>
      <c r="F92" s="406"/>
      <c r="G92" s="407"/>
      <c r="H92" s="408"/>
      <c r="I92" s="409"/>
      <c r="J92" s="11" t="s">
        <v>2</v>
      </c>
      <c r="K92" s="10"/>
      <c r="L92" s="10"/>
      <c r="M92" s="9"/>
      <c r="N92" s="110"/>
      <c r="V92" s="111"/>
    </row>
    <row r="93" spans="1:22" ht="13.5" thickBot="1" x14ac:dyDescent="0.25">
      <c r="A93" s="400"/>
      <c r="B93" s="25"/>
      <c r="C93" s="25"/>
      <c r="D93" s="8"/>
      <c r="E93" s="24" t="s">
        <v>1</v>
      </c>
      <c r="F93" s="23"/>
      <c r="G93" s="410"/>
      <c r="H93" s="411"/>
      <c r="I93" s="412"/>
      <c r="J93" s="11" t="s">
        <v>0</v>
      </c>
      <c r="K93" s="10"/>
      <c r="L93" s="10"/>
      <c r="M93" s="9"/>
      <c r="N93" s="110"/>
      <c r="V93" s="111"/>
    </row>
    <row r="94" spans="1:22" ht="24" thickTop="1" thickBot="1" x14ac:dyDescent="0.25">
      <c r="A94" s="398">
        <f>A90+1</f>
        <v>20</v>
      </c>
      <c r="B94" s="22" t="s">
        <v>12</v>
      </c>
      <c r="C94" s="22" t="s">
        <v>11</v>
      </c>
      <c r="D94" s="22" t="s">
        <v>10</v>
      </c>
      <c r="E94" s="401" t="s">
        <v>9</v>
      </c>
      <c r="F94" s="401"/>
      <c r="G94" s="401" t="s">
        <v>8</v>
      </c>
      <c r="H94" s="402"/>
      <c r="I94" s="21"/>
      <c r="J94" s="20" t="s">
        <v>7</v>
      </c>
      <c r="K94" s="19"/>
      <c r="L94" s="19"/>
      <c r="M94" s="18"/>
      <c r="N94" s="110"/>
      <c r="V94" s="111"/>
    </row>
    <row r="95" spans="1:22" ht="13.5" thickBot="1" x14ac:dyDescent="0.25">
      <c r="A95" s="399"/>
      <c r="B95" s="16"/>
      <c r="C95" s="16"/>
      <c r="D95" s="113"/>
      <c r="E95" s="16"/>
      <c r="F95" s="16"/>
      <c r="G95" s="403"/>
      <c r="H95" s="404"/>
      <c r="I95" s="405"/>
      <c r="J95" s="15" t="s">
        <v>7</v>
      </c>
      <c r="K95" s="15"/>
      <c r="L95" s="15"/>
      <c r="M95" s="14"/>
      <c r="N95" s="110"/>
      <c r="V95" s="111"/>
    </row>
    <row r="96" spans="1:22" ht="23.25" thickBot="1" x14ac:dyDescent="0.25">
      <c r="A96" s="399"/>
      <c r="B96" s="12" t="s">
        <v>6</v>
      </c>
      <c r="C96" s="12" t="s">
        <v>5</v>
      </c>
      <c r="D96" s="12" t="s">
        <v>4</v>
      </c>
      <c r="E96" s="406" t="s">
        <v>3</v>
      </c>
      <c r="F96" s="406"/>
      <c r="G96" s="407"/>
      <c r="H96" s="408"/>
      <c r="I96" s="409"/>
      <c r="J96" s="11" t="s">
        <v>2</v>
      </c>
      <c r="K96" s="10"/>
      <c r="L96" s="10"/>
      <c r="M96" s="9"/>
      <c r="N96" s="110"/>
      <c r="V96" s="111"/>
    </row>
    <row r="97" spans="1:22" ht="13.5" thickBot="1" x14ac:dyDescent="0.25">
      <c r="A97" s="400"/>
      <c r="B97" s="25"/>
      <c r="C97" s="25"/>
      <c r="D97" s="8"/>
      <c r="E97" s="24" t="s">
        <v>1</v>
      </c>
      <c r="F97" s="23"/>
      <c r="G97" s="410"/>
      <c r="H97" s="411"/>
      <c r="I97" s="412"/>
      <c r="J97" s="11" t="s">
        <v>0</v>
      </c>
      <c r="K97" s="10"/>
      <c r="L97" s="10"/>
      <c r="M97" s="9"/>
      <c r="N97" s="110"/>
      <c r="V97" s="111"/>
    </row>
    <row r="98" spans="1:22" ht="24" thickTop="1" thickBot="1" x14ac:dyDescent="0.25">
      <c r="A98" s="398">
        <f>A94+1</f>
        <v>21</v>
      </c>
      <c r="B98" s="22" t="s">
        <v>12</v>
      </c>
      <c r="C98" s="22" t="s">
        <v>11</v>
      </c>
      <c r="D98" s="22" t="s">
        <v>10</v>
      </c>
      <c r="E98" s="401" t="s">
        <v>9</v>
      </c>
      <c r="F98" s="401"/>
      <c r="G98" s="401" t="s">
        <v>8</v>
      </c>
      <c r="H98" s="402"/>
      <c r="I98" s="21"/>
      <c r="J98" s="20" t="s">
        <v>7</v>
      </c>
      <c r="K98" s="19"/>
      <c r="L98" s="19"/>
      <c r="M98" s="18"/>
      <c r="N98" s="110"/>
      <c r="V98" s="111"/>
    </row>
    <row r="99" spans="1:22" ht="13.5" thickBot="1" x14ac:dyDescent="0.25">
      <c r="A99" s="399"/>
      <c r="B99" s="16"/>
      <c r="C99" s="16"/>
      <c r="D99" s="113"/>
      <c r="E99" s="16"/>
      <c r="F99" s="16"/>
      <c r="G99" s="403"/>
      <c r="H99" s="404"/>
      <c r="I99" s="405"/>
      <c r="J99" s="15" t="s">
        <v>7</v>
      </c>
      <c r="K99" s="15"/>
      <c r="L99" s="15"/>
      <c r="M99" s="14"/>
      <c r="N99" s="110"/>
      <c r="V99" s="111"/>
    </row>
    <row r="100" spans="1:22" ht="23.25" thickBot="1" x14ac:dyDescent="0.25">
      <c r="A100" s="399"/>
      <c r="B100" s="12" t="s">
        <v>6</v>
      </c>
      <c r="C100" s="12" t="s">
        <v>5</v>
      </c>
      <c r="D100" s="12" t="s">
        <v>4</v>
      </c>
      <c r="E100" s="406" t="s">
        <v>3</v>
      </c>
      <c r="F100" s="406"/>
      <c r="G100" s="407"/>
      <c r="H100" s="408"/>
      <c r="I100" s="409"/>
      <c r="J100" s="11" t="s">
        <v>2</v>
      </c>
      <c r="K100" s="10"/>
      <c r="L100" s="10"/>
      <c r="M100" s="9"/>
      <c r="N100" s="110"/>
      <c r="V100" s="111"/>
    </row>
    <row r="101" spans="1:22" ht="13.5" thickBot="1" x14ac:dyDescent="0.25">
      <c r="A101" s="400"/>
      <c r="B101" s="25"/>
      <c r="C101" s="25"/>
      <c r="D101" s="8"/>
      <c r="E101" s="24" t="s">
        <v>1</v>
      </c>
      <c r="F101" s="23"/>
      <c r="G101" s="410"/>
      <c r="H101" s="411"/>
      <c r="I101" s="412"/>
      <c r="J101" s="11" t="s">
        <v>0</v>
      </c>
      <c r="K101" s="10"/>
      <c r="L101" s="10"/>
      <c r="M101" s="9"/>
      <c r="N101" s="110"/>
      <c r="V101" s="111"/>
    </row>
    <row r="102" spans="1:22" ht="24" thickTop="1" thickBot="1" x14ac:dyDescent="0.25">
      <c r="A102" s="398">
        <f>A98+1</f>
        <v>22</v>
      </c>
      <c r="B102" s="22" t="s">
        <v>12</v>
      </c>
      <c r="C102" s="22" t="s">
        <v>11</v>
      </c>
      <c r="D102" s="22" t="s">
        <v>10</v>
      </c>
      <c r="E102" s="401" t="s">
        <v>9</v>
      </c>
      <c r="F102" s="401"/>
      <c r="G102" s="401" t="s">
        <v>8</v>
      </c>
      <c r="H102" s="402"/>
      <c r="I102" s="21"/>
      <c r="J102" s="20" t="s">
        <v>7</v>
      </c>
      <c r="K102" s="19"/>
      <c r="L102" s="19"/>
      <c r="M102" s="18"/>
      <c r="N102" s="110"/>
      <c r="V102" s="111"/>
    </row>
    <row r="103" spans="1:22" ht="13.5" thickBot="1" x14ac:dyDescent="0.25">
      <c r="A103" s="399"/>
      <c r="B103" s="16"/>
      <c r="C103" s="16"/>
      <c r="D103" s="113"/>
      <c r="E103" s="16"/>
      <c r="F103" s="16"/>
      <c r="G103" s="403"/>
      <c r="H103" s="404"/>
      <c r="I103" s="405"/>
      <c r="J103" s="15" t="s">
        <v>7</v>
      </c>
      <c r="K103" s="15"/>
      <c r="L103" s="15"/>
      <c r="M103" s="14"/>
      <c r="N103" s="110"/>
      <c r="V103" s="111"/>
    </row>
    <row r="104" spans="1:22" ht="23.25" thickBot="1" x14ac:dyDescent="0.25">
      <c r="A104" s="399"/>
      <c r="B104" s="12" t="s">
        <v>6</v>
      </c>
      <c r="C104" s="12" t="s">
        <v>5</v>
      </c>
      <c r="D104" s="12" t="s">
        <v>4</v>
      </c>
      <c r="E104" s="406" t="s">
        <v>3</v>
      </c>
      <c r="F104" s="406"/>
      <c r="G104" s="407"/>
      <c r="H104" s="408"/>
      <c r="I104" s="409"/>
      <c r="J104" s="11" t="s">
        <v>2</v>
      </c>
      <c r="K104" s="10"/>
      <c r="L104" s="10"/>
      <c r="M104" s="9"/>
      <c r="N104" s="110"/>
      <c r="V104" s="111"/>
    </row>
    <row r="105" spans="1:22" ht="13.5" thickBot="1" x14ac:dyDescent="0.25">
      <c r="A105" s="400"/>
      <c r="B105" s="25"/>
      <c r="C105" s="25"/>
      <c r="D105" s="8"/>
      <c r="E105" s="24" t="s">
        <v>1</v>
      </c>
      <c r="F105" s="23"/>
      <c r="G105" s="410"/>
      <c r="H105" s="411"/>
      <c r="I105" s="412"/>
      <c r="J105" s="11" t="s">
        <v>0</v>
      </c>
      <c r="K105" s="10"/>
      <c r="L105" s="10"/>
      <c r="M105" s="9"/>
      <c r="N105" s="110"/>
      <c r="V105" s="111"/>
    </row>
    <row r="106" spans="1:22" ht="24" thickTop="1" thickBot="1" x14ac:dyDescent="0.25">
      <c r="A106" s="398">
        <f>A102+1</f>
        <v>23</v>
      </c>
      <c r="B106" s="22" t="s">
        <v>12</v>
      </c>
      <c r="C106" s="22" t="s">
        <v>11</v>
      </c>
      <c r="D106" s="22" t="s">
        <v>10</v>
      </c>
      <c r="E106" s="401" t="s">
        <v>9</v>
      </c>
      <c r="F106" s="401"/>
      <c r="G106" s="401" t="s">
        <v>8</v>
      </c>
      <c r="H106" s="402"/>
      <c r="I106" s="21"/>
      <c r="J106" s="20" t="s">
        <v>7</v>
      </c>
      <c r="K106" s="19"/>
      <c r="L106" s="19"/>
      <c r="M106" s="18"/>
      <c r="N106" s="110"/>
      <c r="V106" s="111"/>
    </row>
    <row r="107" spans="1:22" ht="13.5" thickBot="1" x14ac:dyDescent="0.25">
      <c r="A107" s="399"/>
      <c r="B107" s="16"/>
      <c r="C107" s="16"/>
      <c r="D107" s="113"/>
      <c r="E107" s="16"/>
      <c r="F107" s="16"/>
      <c r="G107" s="403"/>
      <c r="H107" s="404"/>
      <c r="I107" s="405"/>
      <c r="J107" s="15" t="s">
        <v>7</v>
      </c>
      <c r="K107" s="15"/>
      <c r="L107" s="15"/>
      <c r="M107" s="14"/>
      <c r="N107" s="110"/>
      <c r="V107" s="111"/>
    </row>
    <row r="108" spans="1:22" ht="23.25" thickBot="1" x14ac:dyDescent="0.25">
      <c r="A108" s="399"/>
      <c r="B108" s="12" t="s">
        <v>6</v>
      </c>
      <c r="C108" s="12" t="s">
        <v>5</v>
      </c>
      <c r="D108" s="12" t="s">
        <v>4</v>
      </c>
      <c r="E108" s="406" t="s">
        <v>3</v>
      </c>
      <c r="F108" s="406"/>
      <c r="G108" s="407"/>
      <c r="H108" s="408"/>
      <c r="I108" s="409"/>
      <c r="J108" s="11" t="s">
        <v>2</v>
      </c>
      <c r="K108" s="10"/>
      <c r="L108" s="10"/>
      <c r="M108" s="9"/>
      <c r="N108" s="110"/>
      <c r="V108" s="111"/>
    </row>
    <row r="109" spans="1:22" ht="13.5" thickBot="1" x14ac:dyDescent="0.25">
      <c r="A109" s="400"/>
      <c r="B109" s="25"/>
      <c r="C109" s="25"/>
      <c r="D109" s="8"/>
      <c r="E109" s="24" t="s">
        <v>1</v>
      </c>
      <c r="F109" s="23"/>
      <c r="G109" s="410"/>
      <c r="H109" s="411"/>
      <c r="I109" s="412"/>
      <c r="J109" s="11" t="s">
        <v>0</v>
      </c>
      <c r="K109" s="10"/>
      <c r="L109" s="10"/>
      <c r="M109" s="9"/>
      <c r="N109" s="110"/>
      <c r="V109" s="111"/>
    </row>
    <row r="110" spans="1:22" ht="24" thickTop="1" thickBot="1" x14ac:dyDescent="0.25">
      <c r="A110" s="398">
        <f>A106+1</f>
        <v>24</v>
      </c>
      <c r="B110" s="22" t="s">
        <v>12</v>
      </c>
      <c r="C110" s="22" t="s">
        <v>11</v>
      </c>
      <c r="D110" s="22" t="s">
        <v>10</v>
      </c>
      <c r="E110" s="401" t="s">
        <v>9</v>
      </c>
      <c r="F110" s="401"/>
      <c r="G110" s="401" t="s">
        <v>8</v>
      </c>
      <c r="H110" s="402"/>
      <c r="I110" s="21"/>
      <c r="J110" s="20" t="s">
        <v>7</v>
      </c>
      <c r="K110" s="19"/>
      <c r="L110" s="19"/>
      <c r="M110" s="18"/>
      <c r="N110" s="110"/>
      <c r="V110" s="111"/>
    </row>
    <row r="111" spans="1:22" ht="13.5" thickBot="1" x14ac:dyDescent="0.25">
      <c r="A111" s="399"/>
      <c r="B111" s="16"/>
      <c r="C111" s="16"/>
      <c r="D111" s="113"/>
      <c r="E111" s="16"/>
      <c r="F111" s="16"/>
      <c r="G111" s="403"/>
      <c r="H111" s="404"/>
      <c r="I111" s="405"/>
      <c r="J111" s="15" t="s">
        <v>7</v>
      </c>
      <c r="K111" s="15"/>
      <c r="L111" s="15"/>
      <c r="M111" s="14"/>
      <c r="N111" s="110"/>
      <c r="V111" s="111"/>
    </row>
    <row r="112" spans="1:22" ht="23.25" thickBot="1" x14ac:dyDescent="0.25">
      <c r="A112" s="399"/>
      <c r="B112" s="12" t="s">
        <v>6</v>
      </c>
      <c r="C112" s="12" t="s">
        <v>5</v>
      </c>
      <c r="D112" s="12" t="s">
        <v>4</v>
      </c>
      <c r="E112" s="406" t="s">
        <v>3</v>
      </c>
      <c r="F112" s="406"/>
      <c r="G112" s="407"/>
      <c r="H112" s="408"/>
      <c r="I112" s="409"/>
      <c r="J112" s="11" t="s">
        <v>2</v>
      </c>
      <c r="K112" s="10"/>
      <c r="L112" s="10"/>
      <c r="M112" s="9"/>
      <c r="N112" s="110"/>
      <c r="V112" s="111"/>
    </row>
    <row r="113" spans="1:22" ht="13.5" thickBot="1" x14ac:dyDescent="0.25">
      <c r="A113" s="400"/>
      <c r="B113" s="25"/>
      <c r="C113" s="25"/>
      <c r="D113" s="8"/>
      <c r="E113" s="24" t="s">
        <v>1</v>
      </c>
      <c r="F113" s="23"/>
      <c r="G113" s="410"/>
      <c r="H113" s="411"/>
      <c r="I113" s="412"/>
      <c r="J113" s="11" t="s">
        <v>0</v>
      </c>
      <c r="K113" s="10"/>
      <c r="L113" s="10"/>
      <c r="M113" s="9"/>
      <c r="N113" s="110"/>
      <c r="V113" s="111"/>
    </row>
    <row r="114" spans="1:22" ht="24" thickTop="1" thickBot="1" x14ac:dyDescent="0.25">
      <c r="A114" s="398">
        <f>A110+1</f>
        <v>25</v>
      </c>
      <c r="B114" s="22" t="s">
        <v>12</v>
      </c>
      <c r="C114" s="22" t="s">
        <v>11</v>
      </c>
      <c r="D114" s="22" t="s">
        <v>10</v>
      </c>
      <c r="E114" s="401" t="s">
        <v>9</v>
      </c>
      <c r="F114" s="401"/>
      <c r="G114" s="401" t="s">
        <v>8</v>
      </c>
      <c r="H114" s="402"/>
      <c r="I114" s="21"/>
      <c r="J114" s="20" t="s">
        <v>7</v>
      </c>
      <c r="K114" s="19"/>
      <c r="L114" s="19"/>
      <c r="M114" s="18"/>
      <c r="N114" s="110"/>
      <c r="V114" s="111"/>
    </row>
    <row r="115" spans="1:22" ht="13.5" thickBot="1" x14ac:dyDescent="0.25">
      <c r="A115" s="399"/>
      <c r="B115" s="16"/>
      <c r="C115" s="16"/>
      <c r="D115" s="113"/>
      <c r="E115" s="16"/>
      <c r="F115" s="16"/>
      <c r="G115" s="403"/>
      <c r="H115" s="404"/>
      <c r="I115" s="405"/>
      <c r="J115" s="15" t="s">
        <v>7</v>
      </c>
      <c r="K115" s="15"/>
      <c r="L115" s="15"/>
      <c r="M115" s="14"/>
      <c r="N115" s="110"/>
      <c r="V115" s="111"/>
    </row>
    <row r="116" spans="1:22" ht="23.25" thickBot="1" x14ac:dyDescent="0.25">
      <c r="A116" s="399"/>
      <c r="B116" s="12" t="s">
        <v>6</v>
      </c>
      <c r="C116" s="12" t="s">
        <v>5</v>
      </c>
      <c r="D116" s="12" t="s">
        <v>4</v>
      </c>
      <c r="E116" s="406" t="s">
        <v>3</v>
      </c>
      <c r="F116" s="406"/>
      <c r="G116" s="407"/>
      <c r="H116" s="408"/>
      <c r="I116" s="409"/>
      <c r="J116" s="11" t="s">
        <v>2</v>
      </c>
      <c r="K116" s="10"/>
      <c r="L116" s="10"/>
      <c r="M116" s="9"/>
      <c r="N116" s="110"/>
      <c r="V116" s="111"/>
    </row>
    <row r="117" spans="1:22" ht="13.5" thickBot="1" x14ac:dyDescent="0.25">
      <c r="A117" s="400"/>
      <c r="B117" s="25"/>
      <c r="C117" s="25"/>
      <c r="D117" s="8"/>
      <c r="E117" s="24" t="s">
        <v>1</v>
      </c>
      <c r="F117" s="23"/>
      <c r="G117" s="410"/>
      <c r="H117" s="411"/>
      <c r="I117" s="412"/>
      <c r="J117" s="11" t="s">
        <v>0</v>
      </c>
      <c r="K117" s="10"/>
      <c r="L117" s="10"/>
      <c r="M117" s="9"/>
      <c r="N117" s="110"/>
      <c r="V117" s="111"/>
    </row>
    <row r="118" spans="1:22" ht="24" thickTop="1" thickBot="1" x14ac:dyDescent="0.25">
      <c r="A118" s="398">
        <f>A114+1</f>
        <v>26</v>
      </c>
      <c r="B118" s="22" t="s">
        <v>12</v>
      </c>
      <c r="C118" s="22" t="s">
        <v>11</v>
      </c>
      <c r="D118" s="22" t="s">
        <v>10</v>
      </c>
      <c r="E118" s="401" t="s">
        <v>9</v>
      </c>
      <c r="F118" s="401"/>
      <c r="G118" s="401" t="s">
        <v>8</v>
      </c>
      <c r="H118" s="402"/>
      <c r="I118" s="21"/>
      <c r="J118" s="20" t="s">
        <v>7</v>
      </c>
      <c r="K118" s="19"/>
      <c r="L118" s="19"/>
      <c r="M118" s="18"/>
      <c r="N118" s="110"/>
      <c r="V118" s="111"/>
    </row>
    <row r="119" spans="1:22" ht="13.5" thickBot="1" x14ac:dyDescent="0.25">
      <c r="A119" s="399"/>
      <c r="B119" s="16"/>
      <c r="C119" s="16"/>
      <c r="D119" s="113"/>
      <c r="E119" s="16"/>
      <c r="F119" s="16"/>
      <c r="G119" s="403"/>
      <c r="H119" s="404"/>
      <c r="I119" s="405"/>
      <c r="J119" s="15" t="s">
        <v>7</v>
      </c>
      <c r="K119" s="15"/>
      <c r="L119" s="15"/>
      <c r="M119" s="14"/>
      <c r="N119" s="110"/>
      <c r="V119" s="111"/>
    </row>
    <row r="120" spans="1:22" ht="23.25" thickBot="1" x14ac:dyDescent="0.25">
      <c r="A120" s="399"/>
      <c r="B120" s="12" t="s">
        <v>6</v>
      </c>
      <c r="C120" s="12" t="s">
        <v>5</v>
      </c>
      <c r="D120" s="12" t="s">
        <v>4</v>
      </c>
      <c r="E120" s="406" t="s">
        <v>3</v>
      </c>
      <c r="F120" s="406"/>
      <c r="G120" s="407"/>
      <c r="H120" s="408"/>
      <c r="I120" s="409"/>
      <c r="J120" s="11" t="s">
        <v>2</v>
      </c>
      <c r="K120" s="10"/>
      <c r="L120" s="10"/>
      <c r="M120" s="9"/>
      <c r="N120" s="110"/>
      <c r="V120" s="111"/>
    </row>
    <row r="121" spans="1:22" ht="13.5" thickBot="1" x14ac:dyDescent="0.25">
      <c r="A121" s="400"/>
      <c r="B121" s="25"/>
      <c r="C121" s="25"/>
      <c r="D121" s="8"/>
      <c r="E121" s="24" t="s">
        <v>1</v>
      </c>
      <c r="F121" s="23"/>
      <c r="G121" s="410"/>
      <c r="H121" s="411"/>
      <c r="I121" s="412"/>
      <c r="J121" s="11" t="s">
        <v>0</v>
      </c>
      <c r="K121" s="10"/>
      <c r="L121" s="10"/>
      <c r="M121" s="9"/>
      <c r="N121" s="110"/>
      <c r="V121" s="111"/>
    </row>
    <row r="122" spans="1:22" ht="24" thickTop="1" thickBot="1" x14ac:dyDescent="0.25">
      <c r="A122" s="398">
        <f>A118+1</f>
        <v>27</v>
      </c>
      <c r="B122" s="22" t="s">
        <v>12</v>
      </c>
      <c r="C122" s="22" t="s">
        <v>11</v>
      </c>
      <c r="D122" s="22" t="s">
        <v>10</v>
      </c>
      <c r="E122" s="401" t="s">
        <v>9</v>
      </c>
      <c r="F122" s="401"/>
      <c r="G122" s="401" t="s">
        <v>8</v>
      </c>
      <c r="H122" s="402"/>
      <c r="I122" s="21"/>
      <c r="J122" s="20" t="s">
        <v>7</v>
      </c>
      <c r="K122" s="19"/>
      <c r="L122" s="19"/>
      <c r="M122" s="18"/>
      <c r="N122" s="110"/>
      <c r="V122" s="111"/>
    </row>
    <row r="123" spans="1:22" ht="13.5" thickBot="1" x14ac:dyDescent="0.25">
      <c r="A123" s="399"/>
      <c r="B123" s="16"/>
      <c r="C123" s="16"/>
      <c r="D123" s="113"/>
      <c r="E123" s="16"/>
      <c r="F123" s="16"/>
      <c r="G123" s="403"/>
      <c r="H123" s="404"/>
      <c r="I123" s="405"/>
      <c r="J123" s="15" t="s">
        <v>7</v>
      </c>
      <c r="K123" s="15"/>
      <c r="L123" s="15"/>
      <c r="M123" s="14"/>
      <c r="N123" s="110"/>
      <c r="V123" s="111"/>
    </row>
    <row r="124" spans="1:22" ht="23.25" thickBot="1" x14ac:dyDescent="0.25">
      <c r="A124" s="399"/>
      <c r="B124" s="12" t="s">
        <v>6</v>
      </c>
      <c r="C124" s="12" t="s">
        <v>5</v>
      </c>
      <c r="D124" s="12" t="s">
        <v>4</v>
      </c>
      <c r="E124" s="406" t="s">
        <v>3</v>
      </c>
      <c r="F124" s="406"/>
      <c r="G124" s="407"/>
      <c r="H124" s="408"/>
      <c r="I124" s="409"/>
      <c r="J124" s="11" t="s">
        <v>2</v>
      </c>
      <c r="K124" s="10"/>
      <c r="L124" s="10"/>
      <c r="M124" s="9"/>
      <c r="N124" s="110"/>
      <c r="V124" s="111"/>
    </row>
    <row r="125" spans="1:22" ht="13.5" thickBot="1" x14ac:dyDescent="0.25">
      <c r="A125" s="400"/>
      <c r="B125" s="25"/>
      <c r="C125" s="25"/>
      <c r="D125" s="8"/>
      <c r="E125" s="24" t="s">
        <v>1</v>
      </c>
      <c r="F125" s="23"/>
      <c r="G125" s="410"/>
      <c r="H125" s="411"/>
      <c r="I125" s="412"/>
      <c r="J125" s="11" t="s">
        <v>0</v>
      </c>
      <c r="K125" s="10"/>
      <c r="L125" s="10"/>
      <c r="M125" s="9"/>
      <c r="N125" s="110"/>
      <c r="V125" s="111"/>
    </row>
    <row r="126" spans="1:22" ht="24" thickTop="1" thickBot="1" x14ac:dyDescent="0.25">
      <c r="A126" s="398">
        <f>A122+1</f>
        <v>28</v>
      </c>
      <c r="B126" s="22" t="s">
        <v>12</v>
      </c>
      <c r="C126" s="22" t="s">
        <v>11</v>
      </c>
      <c r="D126" s="22" t="s">
        <v>10</v>
      </c>
      <c r="E126" s="401" t="s">
        <v>9</v>
      </c>
      <c r="F126" s="401"/>
      <c r="G126" s="401" t="s">
        <v>8</v>
      </c>
      <c r="H126" s="402"/>
      <c r="I126" s="21"/>
      <c r="J126" s="20" t="s">
        <v>7</v>
      </c>
      <c r="K126" s="19"/>
      <c r="L126" s="19"/>
      <c r="M126" s="18"/>
      <c r="N126" s="110"/>
      <c r="V126" s="111"/>
    </row>
    <row r="127" spans="1:22" ht="13.5" thickBot="1" x14ac:dyDescent="0.25">
      <c r="A127" s="399"/>
      <c r="B127" s="16"/>
      <c r="C127" s="16"/>
      <c r="D127" s="113"/>
      <c r="E127" s="16"/>
      <c r="F127" s="16"/>
      <c r="G127" s="403"/>
      <c r="H127" s="404"/>
      <c r="I127" s="405"/>
      <c r="J127" s="15" t="s">
        <v>7</v>
      </c>
      <c r="K127" s="15"/>
      <c r="L127" s="15"/>
      <c r="M127" s="14"/>
      <c r="N127" s="110"/>
      <c r="V127" s="111"/>
    </row>
    <row r="128" spans="1:22" ht="23.25" thickBot="1" x14ac:dyDescent="0.25">
      <c r="A128" s="399"/>
      <c r="B128" s="12" t="s">
        <v>6</v>
      </c>
      <c r="C128" s="12" t="s">
        <v>5</v>
      </c>
      <c r="D128" s="12" t="s">
        <v>4</v>
      </c>
      <c r="E128" s="406" t="s">
        <v>3</v>
      </c>
      <c r="F128" s="406"/>
      <c r="G128" s="407"/>
      <c r="H128" s="408"/>
      <c r="I128" s="409"/>
      <c r="J128" s="11" t="s">
        <v>2</v>
      </c>
      <c r="K128" s="10"/>
      <c r="L128" s="10"/>
      <c r="M128" s="9"/>
      <c r="N128" s="110"/>
      <c r="V128" s="111"/>
    </row>
    <row r="129" spans="1:22" ht="13.5" thickBot="1" x14ac:dyDescent="0.25">
      <c r="A129" s="400"/>
      <c r="B129" s="25"/>
      <c r="C129" s="25"/>
      <c r="D129" s="8"/>
      <c r="E129" s="24" t="s">
        <v>1</v>
      </c>
      <c r="F129" s="23"/>
      <c r="G129" s="410"/>
      <c r="H129" s="411"/>
      <c r="I129" s="412"/>
      <c r="J129" s="11" t="s">
        <v>0</v>
      </c>
      <c r="K129" s="10"/>
      <c r="L129" s="10"/>
      <c r="M129" s="9"/>
      <c r="N129" s="110"/>
      <c r="V129" s="111"/>
    </row>
    <row r="130" spans="1:22" ht="24" thickTop="1" thickBot="1" x14ac:dyDescent="0.25">
      <c r="A130" s="398">
        <f>A126+1</f>
        <v>29</v>
      </c>
      <c r="B130" s="22" t="s">
        <v>12</v>
      </c>
      <c r="C130" s="22" t="s">
        <v>11</v>
      </c>
      <c r="D130" s="22" t="s">
        <v>10</v>
      </c>
      <c r="E130" s="401" t="s">
        <v>9</v>
      </c>
      <c r="F130" s="401"/>
      <c r="G130" s="401" t="s">
        <v>8</v>
      </c>
      <c r="H130" s="402"/>
      <c r="I130" s="21"/>
      <c r="J130" s="20" t="s">
        <v>7</v>
      </c>
      <c r="K130" s="19"/>
      <c r="L130" s="19"/>
      <c r="M130" s="18"/>
      <c r="N130" s="110"/>
      <c r="V130" s="111"/>
    </row>
    <row r="131" spans="1:22" ht="13.5" thickBot="1" x14ac:dyDescent="0.25">
      <c r="A131" s="399"/>
      <c r="B131" s="16"/>
      <c r="C131" s="16"/>
      <c r="D131" s="113"/>
      <c r="E131" s="16"/>
      <c r="F131" s="16"/>
      <c r="G131" s="403"/>
      <c r="H131" s="404"/>
      <c r="I131" s="405"/>
      <c r="J131" s="15" t="s">
        <v>7</v>
      </c>
      <c r="K131" s="15"/>
      <c r="L131" s="15"/>
      <c r="M131" s="14"/>
      <c r="N131" s="110"/>
      <c r="V131" s="111"/>
    </row>
    <row r="132" spans="1:22" ht="23.25" thickBot="1" x14ac:dyDescent="0.25">
      <c r="A132" s="399"/>
      <c r="B132" s="12" t="s">
        <v>6</v>
      </c>
      <c r="C132" s="12" t="s">
        <v>5</v>
      </c>
      <c r="D132" s="12" t="s">
        <v>4</v>
      </c>
      <c r="E132" s="406" t="s">
        <v>3</v>
      </c>
      <c r="F132" s="406"/>
      <c r="G132" s="407"/>
      <c r="H132" s="408"/>
      <c r="I132" s="409"/>
      <c r="J132" s="11" t="s">
        <v>2</v>
      </c>
      <c r="K132" s="10"/>
      <c r="L132" s="10"/>
      <c r="M132" s="9"/>
      <c r="N132" s="110"/>
      <c r="V132" s="111"/>
    </row>
    <row r="133" spans="1:22" ht="13.5" thickBot="1" x14ac:dyDescent="0.25">
      <c r="A133" s="400"/>
      <c r="B133" s="25"/>
      <c r="C133" s="25"/>
      <c r="D133" s="8"/>
      <c r="E133" s="24" t="s">
        <v>1</v>
      </c>
      <c r="F133" s="23"/>
      <c r="G133" s="410"/>
      <c r="H133" s="411"/>
      <c r="I133" s="412"/>
      <c r="J133" s="11" t="s">
        <v>0</v>
      </c>
      <c r="K133" s="10"/>
      <c r="L133" s="10"/>
      <c r="M133" s="9"/>
      <c r="N133" s="110"/>
      <c r="V133" s="111"/>
    </row>
    <row r="134" spans="1:22" ht="24" thickTop="1" thickBot="1" x14ac:dyDescent="0.25">
      <c r="A134" s="398">
        <f>A130+1</f>
        <v>30</v>
      </c>
      <c r="B134" s="22" t="s">
        <v>12</v>
      </c>
      <c r="C134" s="22" t="s">
        <v>11</v>
      </c>
      <c r="D134" s="22" t="s">
        <v>10</v>
      </c>
      <c r="E134" s="401" t="s">
        <v>9</v>
      </c>
      <c r="F134" s="401"/>
      <c r="G134" s="401" t="s">
        <v>8</v>
      </c>
      <c r="H134" s="402"/>
      <c r="I134" s="21"/>
      <c r="J134" s="20" t="s">
        <v>7</v>
      </c>
      <c r="K134" s="19"/>
      <c r="L134" s="19"/>
      <c r="M134" s="18"/>
      <c r="N134" s="110"/>
      <c r="V134" s="111"/>
    </row>
    <row r="135" spans="1:22" ht="13.5" thickBot="1" x14ac:dyDescent="0.25">
      <c r="A135" s="399"/>
      <c r="B135" s="16"/>
      <c r="C135" s="16"/>
      <c r="D135" s="113"/>
      <c r="E135" s="16"/>
      <c r="F135" s="16"/>
      <c r="G135" s="403"/>
      <c r="H135" s="404"/>
      <c r="I135" s="405"/>
      <c r="J135" s="15" t="s">
        <v>7</v>
      </c>
      <c r="K135" s="15"/>
      <c r="L135" s="15"/>
      <c r="M135" s="14"/>
      <c r="N135" s="110"/>
      <c r="V135" s="111"/>
    </row>
    <row r="136" spans="1:22" ht="23.25" thickBot="1" x14ac:dyDescent="0.25">
      <c r="A136" s="399"/>
      <c r="B136" s="12" t="s">
        <v>6</v>
      </c>
      <c r="C136" s="12" t="s">
        <v>5</v>
      </c>
      <c r="D136" s="12" t="s">
        <v>4</v>
      </c>
      <c r="E136" s="406" t="s">
        <v>3</v>
      </c>
      <c r="F136" s="406"/>
      <c r="G136" s="407"/>
      <c r="H136" s="408"/>
      <c r="I136" s="409"/>
      <c r="J136" s="11" t="s">
        <v>2</v>
      </c>
      <c r="K136" s="10"/>
      <c r="L136" s="10"/>
      <c r="M136" s="9"/>
      <c r="N136" s="110"/>
      <c r="V136" s="111"/>
    </row>
    <row r="137" spans="1:22" ht="13.5" thickBot="1" x14ac:dyDescent="0.25">
      <c r="A137" s="400"/>
      <c r="B137" s="25"/>
      <c r="C137" s="25"/>
      <c r="D137" s="8"/>
      <c r="E137" s="24" t="s">
        <v>1</v>
      </c>
      <c r="F137" s="23"/>
      <c r="G137" s="410"/>
      <c r="H137" s="411"/>
      <c r="I137" s="412"/>
      <c r="J137" s="11" t="s">
        <v>0</v>
      </c>
      <c r="K137" s="10"/>
      <c r="L137" s="10"/>
      <c r="M137" s="9"/>
      <c r="N137" s="110"/>
      <c r="V137" s="111"/>
    </row>
    <row r="138" spans="1:22" ht="24" thickTop="1" thickBot="1" x14ac:dyDescent="0.25">
      <c r="A138" s="398">
        <f>A134+1</f>
        <v>31</v>
      </c>
      <c r="B138" s="22" t="s">
        <v>12</v>
      </c>
      <c r="C138" s="22" t="s">
        <v>11</v>
      </c>
      <c r="D138" s="22" t="s">
        <v>10</v>
      </c>
      <c r="E138" s="401" t="s">
        <v>9</v>
      </c>
      <c r="F138" s="401"/>
      <c r="G138" s="401" t="s">
        <v>8</v>
      </c>
      <c r="H138" s="402"/>
      <c r="I138" s="21"/>
      <c r="J138" s="20" t="s">
        <v>7</v>
      </c>
      <c r="K138" s="19"/>
      <c r="L138" s="19"/>
      <c r="M138" s="18"/>
      <c r="N138" s="110"/>
      <c r="V138" s="111"/>
    </row>
    <row r="139" spans="1:22" ht="13.5" thickBot="1" x14ac:dyDescent="0.25">
      <c r="A139" s="399"/>
      <c r="B139" s="16"/>
      <c r="C139" s="16"/>
      <c r="D139" s="113"/>
      <c r="E139" s="16"/>
      <c r="F139" s="16"/>
      <c r="G139" s="403"/>
      <c r="H139" s="404"/>
      <c r="I139" s="405"/>
      <c r="J139" s="15" t="s">
        <v>7</v>
      </c>
      <c r="K139" s="15"/>
      <c r="L139" s="15"/>
      <c r="M139" s="14"/>
      <c r="N139" s="110"/>
      <c r="V139" s="111"/>
    </row>
    <row r="140" spans="1:22" ht="23.25" thickBot="1" x14ac:dyDescent="0.25">
      <c r="A140" s="399"/>
      <c r="B140" s="12" t="s">
        <v>6</v>
      </c>
      <c r="C140" s="12" t="s">
        <v>5</v>
      </c>
      <c r="D140" s="12" t="s">
        <v>4</v>
      </c>
      <c r="E140" s="406" t="s">
        <v>3</v>
      </c>
      <c r="F140" s="406"/>
      <c r="G140" s="407"/>
      <c r="H140" s="408"/>
      <c r="I140" s="409"/>
      <c r="J140" s="11" t="s">
        <v>2</v>
      </c>
      <c r="K140" s="10"/>
      <c r="L140" s="10"/>
      <c r="M140" s="9"/>
      <c r="N140" s="110"/>
      <c r="V140" s="111"/>
    </row>
    <row r="141" spans="1:22" ht="13.5" thickBot="1" x14ac:dyDescent="0.25">
      <c r="A141" s="400"/>
      <c r="B141" s="25"/>
      <c r="C141" s="25"/>
      <c r="D141" s="8"/>
      <c r="E141" s="24" t="s">
        <v>1</v>
      </c>
      <c r="F141" s="23"/>
      <c r="G141" s="410"/>
      <c r="H141" s="411"/>
      <c r="I141" s="412"/>
      <c r="J141" s="11" t="s">
        <v>0</v>
      </c>
      <c r="K141" s="10"/>
      <c r="L141" s="10"/>
      <c r="M141" s="9"/>
      <c r="N141" s="110"/>
      <c r="V141" s="111"/>
    </row>
    <row r="142" spans="1:22" ht="24" thickTop="1" thickBot="1" x14ac:dyDescent="0.25">
      <c r="A142" s="398">
        <f>A138+1</f>
        <v>32</v>
      </c>
      <c r="B142" s="22" t="s">
        <v>12</v>
      </c>
      <c r="C142" s="22" t="s">
        <v>11</v>
      </c>
      <c r="D142" s="22" t="s">
        <v>10</v>
      </c>
      <c r="E142" s="401" t="s">
        <v>9</v>
      </c>
      <c r="F142" s="401"/>
      <c r="G142" s="401" t="s">
        <v>8</v>
      </c>
      <c r="H142" s="402"/>
      <c r="I142" s="21"/>
      <c r="J142" s="20" t="s">
        <v>7</v>
      </c>
      <c r="K142" s="19"/>
      <c r="L142" s="19"/>
      <c r="M142" s="18"/>
      <c r="N142" s="110"/>
      <c r="V142" s="111"/>
    </row>
    <row r="143" spans="1:22" ht="13.5" thickBot="1" x14ac:dyDescent="0.25">
      <c r="A143" s="399"/>
      <c r="B143" s="16"/>
      <c r="C143" s="16"/>
      <c r="D143" s="113"/>
      <c r="E143" s="16"/>
      <c r="F143" s="16"/>
      <c r="G143" s="403"/>
      <c r="H143" s="404"/>
      <c r="I143" s="405"/>
      <c r="J143" s="15" t="s">
        <v>7</v>
      </c>
      <c r="K143" s="15"/>
      <c r="L143" s="15"/>
      <c r="M143" s="14"/>
      <c r="N143" s="110"/>
      <c r="V143" s="111"/>
    </row>
    <row r="144" spans="1:22" ht="23.25" thickBot="1" x14ac:dyDescent="0.25">
      <c r="A144" s="399"/>
      <c r="B144" s="12" t="s">
        <v>6</v>
      </c>
      <c r="C144" s="12" t="s">
        <v>5</v>
      </c>
      <c r="D144" s="12" t="s">
        <v>4</v>
      </c>
      <c r="E144" s="406" t="s">
        <v>3</v>
      </c>
      <c r="F144" s="406"/>
      <c r="G144" s="407"/>
      <c r="H144" s="408"/>
      <c r="I144" s="409"/>
      <c r="J144" s="11" t="s">
        <v>2</v>
      </c>
      <c r="K144" s="10"/>
      <c r="L144" s="10"/>
      <c r="M144" s="9"/>
      <c r="N144" s="110"/>
      <c r="V144" s="111"/>
    </row>
    <row r="145" spans="1:22" ht="13.5" thickBot="1" x14ac:dyDescent="0.25">
      <c r="A145" s="400"/>
      <c r="B145" s="25"/>
      <c r="C145" s="25"/>
      <c r="D145" s="8"/>
      <c r="E145" s="24" t="s">
        <v>1</v>
      </c>
      <c r="F145" s="23"/>
      <c r="G145" s="410"/>
      <c r="H145" s="411"/>
      <c r="I145" s="412"/>
      <c r="J145" s="11" t="s">
        <v>0</v>
      </c>
      <c r="K145" s="10"/>
      <c r="L145" s="10"/>
      <c r="M145" s="9"/>
      <c r="N145" s="110"/>
      <c r="V145" s="111"/>
    </row>
    <row r="146" spans="1:22" ht="24" thickTop="1" thickBot="1" x14ac:dyDescent="0.25">
      <c r="A146" s="398">
        <f>A142+1</f>
        <v>33</v>
      </c>
      <c r="B146" s="22" t="s">
        <v>12</v>
      </c>
      <c r="C146" s="22" t="s">
        <v>11</v>
      </c>
      <c r="D146" s="22" t="s">
        <v>10</v>
      </c>
      <c r="E146" s="401" t="s">
        <v>9</v>
      </c>
      <c r="F146" s="401"/>
      <c r="G146" s="401" t="s">
        <v>8</v>
      </c>
      <c r="H146" s="402"/>
      <c r="I146" s="21"/>
      <c r="J146" s="20" t="s">
        <v>7</v>
      </c>
      <c r="K146" s="19"/>
      <c r="L146" s="19"/>
      <c r="M146" s="18"/>
      <c r="N146" s="110"/>
      <c r="V146" s="111"/>
    </row>
    <row r="147" spans="1:22" ht="13.5" thickBot="1" x14ac:dyDescent="0.25">
      <c r="A147" s="399"/>
      <c r="B147" s="16"/>
      <c r="C147" s="16"/>
      <c r="D147" s="113"/>
      <c r="E147" s="16"/>
      <c r="F147" s="16"/>
      <c r="G147" s="403"/>
      <c r="H147" s="404"/>
      <c r="I147" s="405"/>
      <c r="J147" s="15" t="s">
        <v>7</v>
      </c>
      <c r="K147" s="15"/>
      <c r="L147" s="15"/>
      <c r="M147" s="14"/>
      <c r="N147" s="110"/>
      <c r="V147" s="111"/>
    </row>
    <row r="148" spans="1:22" ht="23.25" thickBot="1" x14ac:dyDescent="0.25">
      <c r="A148" s="399"/>
      <c r="B148" s="12" t="s">
        <v>6</v>
      </c>
      <c r="C148" s="12" t="s">
        <v>5</v>
      </c>
      <c r="D148" s="12" t="s">
        <v>4</v>
      </c>
      <c r="E148" s="406" t="s">
        <v>3</v>
      </c>
      <c r="F148" s="406"/>
      <c r="G148" s="407"/>
      <c r="H148" s="408"/>
      <c r="I148" s="409"/>
      <c r="J148" s="11" t="s">
        <v>2</v>
      </c>
      <c r="K148" s="10"/>
      <c r="L148" s="10"/>
      <c r="M148" s="9"/>
      <c r="N148" s="110"/>
      <c r="V148" s="111"/>
    </row>
    <row r="149" spans="1:22" ht="13.5" thickBot="1" x14ac:dyDescent="0.25">
      <c r="A149" s="400"/>
      <c r="B149" s="25"/>
      <c r="C149" s="25"/>
      <c r="D149" s="8"/>
      <c r="E149" s="24" t="s">
        <v>1</v>
      </c>
      <c r="F149" s="23"/>
      <c r="G149" s="410"/>
      <c r="H149" s="411"/>
      <c r="I149" s="412"/>
      <c r="J149" s="11" t="s">
        <v>0</v>
      </c>
      <c r="K149" s="10"/>
      <c r="L149" s="10"/>
      <c r="M149" s="9"/>
      <c r="N149" s="110"/>
      <c r="V149" s="111"/>
    </row>
    <row r="150" spans="1:22" ht="24" thickTop="1" thickBot="1" x14ac:dyDescent="0.25">
      <c r="A150" s="398">
        <f>A146+1</f>
        <v>34</v>
      </c>
      <c r="B150" s="22" t="s">
        <v>12</v>
      </c>
      <c r="C150" s="22" t="s">
        <v>11</v>
      </c>
      <c r="D150" s="22" t="s">
        <v>10</v>
      </c>
      <c r="E150" s="401" t="s">
        <v>9</v>
      </c>
      <c r="F150" s="401"/>
      <c r="G150" s="401" t="s">
        <v>8</v>
      </c>
      <c r="H150" s="402"/>
      <c r="I150" s="21"/>
      <c r="J150" s="20" t="s">
        <v>7</v>
      </c>
      <c r="K150" s="19"/>
      <c r="L150" s="19"/>
      <c r="M150" s="18"/>
      <c r="N150" s="110"/>
      <c r="V150" s="111"/>
    </row>
    <row r="151" spans="1:22" ht="13.5" thickBot="1" x14ac:dyDescent="0.25">
      <c r="A151" s="399"/>
      <c r="B151" s="16"/>
      <c r="C151" s="16"/>
      <c r="D151" s="113"/>
      <c r="E151" s="16"/>
      <c r="F151" s="16"/>
      <c r="G151" s="403"/>
      <c r="H151" s="404"/>
      <c r="I151" s="405"/>
      <c r="J151" s="15" t="s">
        <v>7</v>
      </c>
      <c r="K151" s="15"/>
      <c r="L151" s="15"/>
      <c r="M151" s="14"/>
      <c r="N151" s="110"/>
      <c r="V151" s="111"/>
    </row>
    <row r="152" spans="1:22" ht="23.25" thickBot="1" x14ac:dyDescent="0.25">
      <c r="A152" s="399"/>
      <c r="B152" s="12" t="s">
        <v>6</v>
      </c>
      <c r="C152" s="12" t="s">
        <v>5</v>
      </c>
      <c r="D152" s="12" t="s">
        <v>4</v>
      </c>
      <c r="E152" s="406" t="s">
        <v>3</v>
      </c>
      <c r="F152" s="406"/>
      <c r="G152" s="407"/>
      <c r="H152" s="408"/>
      <c r="I152" s="409"/>
      <c r="J152" s="11" t="s">
        <v>2</v>
      </c>
      <c r="K152" s="10"/>
      <c r="L152" s="10"/>
      <c r="M152" s="9"/>
      <c r="N152" s="110"/>
      <c r="V152" s="111"/>
    </row>
    <row r="153" spans="1:22" ht="13.5" thickBot="1" x14ac:dyDescent="0.25">
      <c r="A153" s="400"/>
      <c r="B153" s="25"/>
      <c r="C153" s="25"/>
      <c r="D153" s="8"/>
      <c r="E153" s="24" t="s">
        <v>1</v>
      </c>
      <c r="F153" s="23"/>
      <c r="G153" s="410"/>
      <c r="H153" s="411"/>
      <c r="I153" s="412"/>
      <c r="J153" s="11" t="s">
        <v>0</v>
      </c>
      <c r="K153" s="10"/>
      <c r="L153" s="10"/>
      <c r="M153" s="9"/>
      <c r="N153" s="110"/>
      <c r="V153" s="111"/>
    </row>
    <row r="154" spans="1:22" ht="24" thickTop="1" thickBot="1" x14ac:dyDescent="0.25">
      <c r="A154" s="398">
        <f>A150+1</f>
        <v>35</v>
      </c>
      <c r="B154" s="22" t="s">
        <v>12</v>
      </c>
      <c r="C154" s="22" t="s">
        <v>11</v>
      </c>
      <c r="D154" s="22" t="s">
        <v>10</v>
      </c>
      <c r="E154" s="401" t="s">
        <v>9</v>
      </c>
      <c r="F154" s="401"/>
      <c r="G154" s="401" t="s">
        <v>8</v>
      </c>
      <c r="H154" s="402"/>
      <c r="I154" s="21"/>
      <c r="J154" s="20" t="s">
        <v>7</v>
      </c>
      <c r="K154" s="19"/>
      <c r="L154" s="19"/>
      <c r="M154" s="18"/>
      <c r="N154" s="110"/>
      <c r="V154" s="111"/>
    </row>
    <row r="155" spans="1:22" ht="13.5" thickBot="1" x14ac:dyDescent="0.25">
      <c r="A155" s="399"/>
      <c r="B155" s="16"/>
      <c r="C155" s="16"/>
      <c r="D155" s="113"/>
      <c r="E155" s="16"/>
      <c r="F155" s="16"/>
      <c r="G155" s="403"/>
      <c r="H155" s="404"/>
      <c r="I155" s="405"/>
      <c r="J155" s="15" t="s">
        <v>7</v>
      </c>
      <c r="K155" s="15"/>
      <c r="L155" s="15"/>
      <c r="M155" s="14"/>
      <c r="N155" s="110"/>
      <c r="V155" s="111"/>
    </row>
    <row r="156" spans="1:22" ht="23.25" thickBot="1" x14ac:dyDescent="0.25">
      <c r="A156" s="399"/>
      <c r="B156" s="12" t="s">
        <v>6</v>
      </c>
      <c r="C156" s="12" t="s">
        <v>5</v>
      </c>
      <c r="D156" s="12" t="s">
        <v>4</v>
      </c>
      <c r="E156" s="406" t="s">
        <v>3</v>
      </c>
      <c r="F156" s="406"/>
      <c r="G156" s="407"/>
      <c r="H156" s="408"/>
      <c r="I156" s="409"/>
      <c r="J156" s="11" t="s">
        <v>2</v>
      </c>
      <c r="K156" s="10"/>
      <c r="L156" s="10"/>
      <c r="M156" s="9"/>
      <c r="N156" s="110"/>
      <c r="V156" s="111"/>
    </row>
    <row r="157" spans="1:22" ht="13.5" thickBot="1" x14ac:dyDescent="0.25">
      <c r="A157" s="400"/>
      <c r="B157" s="25"/>
      <c r="C157" s="25"/>
      <c r="D157" s="8"/>
      <c r="E157" s="24" t="s">
        <v>1</v>
      </c>
      <c r="F157" s="23"/>
      <c r="G157" s="410"/>
      <c r="H157" s="411"/>
      <c r="I157" s="412"/>
      <c r="J157" s="11" t="s">
        <v>0</v>
      </c>
      <c r="K157" s="10"/>
      <c r="L157" s="10"/>
      <c r="M157" s="9"/>
      <c r="N157" s="110"/>
      <c r="V157" s="111"/>
    </row>
    <row r="158" spans="1:22" ht="24" thickTop="1" thickBot="1" x14ac:dyDescent="0.25">
      <c r="A158" s="398">
        <f>A154+1</f>
        <v>36</v>
      </c>
      <c r="B158" s="22" t="s">
        <v>12</v>
      </c>
      <c r="C158" s="22" t="s">
        <v>11</v>
      </c>
      <c r="D158" s="22" t="s">
        <v>10</v>
      </c>
      <c r="E158" s="401" t="s">
        <v>9</v>
      </c>
      <c r="F158" s="401"/>
      <c r="G158" s="401" t="s">
        <v>8</v>
      </c>
      <c r="H158" s="402"/>
      <c r="I158" s="21"/>
      <c r="J158" s="20" t="s">
        <v>7</v>
      </c>
      <c r="K158" s="19"/>
      <c r="L158" s="19"/>
      <c r="M158" s="18"/>
      <c r="N158" s="110"/>
      <c r="V158" s="111"/>
    </row>
    <row r="159" spans="1:22" ht="13.5" thickBot="1" x14ac:dyDescent="0.25">
      <c r="A159" s="399"/>
      <c r="B159" s="16"/>
      <c r="C159" s="16"/>
      <c r="D159" s="113"/>
      <c r="E159" s="16"/>
      <c r="F159" s="16"/>
      <c r="G159" s="403"/>
      <c r="H159" s="404"/>
      <c r="I159" s="405"/>
      <c r="J159" s="15" t="s">
        <v>7</v>
      </c>
      <c r="K159" s="15"/>
      <c r="L159" s="15"/>
      <c r="M159" s="14"/>
      <c r="N159" s="110"/>
      <c r="V159" s="111"/>
    </row>
    <row r="160" spans="1:22" ht="23.25" thickBot="1" x14ac:dyDescent="0.25">
      <c r="A160" s="399"/>
      <c r="B160" s="12" t="s">
        <v>6</v>
      </c>
      <c r="C160" s="12" t="s">
        <v>5</v>
      </c>
      <c r="D160" s="12" t="s">
        <v>4</v>
      </c>
      <c r="E160" s="406" t="s">
        <v>3</v>
      </c>
      <c r="F160" s="406"/>
      <c r="G160" s="407"/>
      <c r="H160" s="408"/>
      <c r="I160" s="409"/>
      <c r="J160" s="11" t="s">
        <v>2</v>
      </c>
      <c r="K160" s="10"/>
      <c r="L160" s="10"/>
      <c r="M160" s="9"/>
      <c r="N160" s="110"/>
      <c r="V160" s="111"/>
    </row>
    <row r="161" spans="1:22" ht="13.5" thickBot="1" x14ac:dyDescent="0.25">
      <c r="A161" s="400"/>
      <c r="B161" s="25"/>
      <c r="C161" s="25"/>
      <c r="D161" s="8"/>
      <c r="E161" s="24" t="s">
        <v>1</v>
      </c>
      <c r="F161" s="23"/>
      <c r="G161" s="410"/>
      <c r="H161" s="411"/>
      <c r="I161" s="412"/>
      <c r="J161" s="11" t="s">
        <v>0</v>
      </c>
      <c r="K161" s="10"/>
      <c r="L161" s="10"/>
      <c r="M161" s="9"/>
      <c r="N161" s="110"/>
      <c r="V161" s="111"/>
    </row>
    <row r="162" spans="1:22" ht="24" thickTop="1" thickBot="1" x14ac:dyDescent="0.25">
      <c r="A162" s="398">
        <f>A158+1</f>
        <v>37</v>
      </c>
      <c r="B162" s="22" t="s">
        <v>12</v>
      </c>
      <c r="C162" s="22" t="s">
        <v>11</v>
      </c>
      <c r="D162" s="22" t="s">
        <v>10</v>
      </c>
      <c r="E162" s="401" t="s">
        <v>9</v>
      </c>
      <c r="F162" s="401"/>
      <c r="G162" s="401" t="s">
        <v>8</v>
      </c>
      <c r="H162" s="402"/>
      <c r="I162" s="21"/>
      <c r="J162" s="20" t="s">
        <v>7</v>
      </c>
      <c r="K162" s="19"/>
      <c r="L162" s="19"/>
      <c r="M162" s="18"/>
      <c r="N162" s="110"/>
      <c r="V162" s="111"/>
    </row>
    <row r="163" spans="1:22" ht="13.5" thickBot="1" x14ac:dyDescent="0.25">
      <c r="A163" s="399"/>
      <c r="B163" s="16"/>
      <c r="C163" s="16"/>
      <c r="D163" s="113"/>
      <c r="E163" s="16"/>
      <c r="F163" s="16"/>
      <c r="G163" s="403"/>
      <c r="H163" s="404"/>
      <c r="I163" s="405"/>
      <c r="J163" s="15" t="s">
        <v>7</v>
      </c>
      <c r="K163" s="15"/>
      <c r="L163" s="15"/>
      <c r="M163" s="14"/>
      <c r="N163" s="110"/>
      <c r="V163" s="111"/>
    </row>
    <row r="164" spans="1:22" ht="23.25" thickBot="1" x14ac:dyDescent="0.25">
      <c r="A164" s="399"/>
      <c r="B164" s="12" t="s">
        <v>6</v>
      </c>
      <c r="C164" s="12" t="s">
        <v>5</v>
      </c>
      <c r="D164" s="12" t="s">
        <v>4</v>
      </c>
      <c r="E164" s="406" t="s">
        <v>3</v>
      </c>
      <c r="F164" s="406"/>
      <c r="G164" s="407"/>
      <c r="H164" s="408"/>
      <c r="I164" s="409"/>
      <c r="J164" s="11" t="s">
        <v>2</v>
      </c>
      <c r="K164" s="10"/>
      <c r="L164" s="10"/>
      <c r="M164" s="9"/>
      <c r="N164" s="110"/>
      <c r="V164" s="111"/>
    </row>
    <row r="165" spans="1:22" ht="13.5" thickBot="1" x14ac:dyDescent="0.25">
      <c r="A165" s="400"/>
      <c r="B165" s="25"/>
      <c r="C165" s="25"/>
      <c r="D165" s="8"/>
      <c r="E165" s="24" t="s">
        <v>1</v>
      </c>
      <c r="F165" s="23"/>
      <c r="G165" s="410"/>
      <c r="H165" s="411"/>
      <c r="I165" s="412"/>
      <c r="J165" s="11" t="s">
        <v>0</v>
      </c>
      <c r="K165" s="10"/>
      <c r="L165" s="10"/>
      <c r="M165" s="9"/>
      <c r="N165" s="110"/>
      <c r="V165" s="111"/>
    </row>
    <row r="166" spans="1:22" ht="24" thickTop="1" thickBot="1" x14ac:dyDescent="0.25">
      <c r="A166" s="398">
        <f>A162+1</f>
        <v>38</v>
      </c>
      <c r="B166" s="22" t="s">
        <v>12</v>
      </c>
      <c r="C166" s="22" t="s">
        <v>11</v>
      </c>
      <c r="D166" s="22" t="s">
        <v>10</v>
      </c>
      <c r="E166" s="401" t="s">
        <v>9</v>
      </c>
      <c r="F166" s="401"/>
      <c r="G166" s="401" t="s">
        <v>8</v>
      </c>
      <c r="H166" s="402"/>
      <c r="I166" s="21"/>
      <c r="J166" s="20" t="s">
        <v>7</v>
      </c>
      <c r="K166" s="19"/>
      <c r="L166" s="19"/>
      <c r="M166" s="18"/>
      <c r="N166" s="110"/>
      <c r="V166" s="111"/>
    </row>
    <row r="167" spans="1:22" ht="13.5" thickBot="1" x14ac:dyDescent="0.25">
      <c r="A167" s="399"/>
      <c r="B167" s="16"/>
      <c r="C167" s="16"/>
      <c r="D167" s="113"/>
      <c r="E167" s="16"/>
      <c r="F167" s="16"/>
      <c r="G167" s="403"/>
      <c r="H167" s="404"/>
      <c r="I167" s="405"/>
      <c r="J167" s="15" t="s">
        <v>7</v>
      </c>
      <c r="K167" s="15"/>
      <c r="L167" s="15"/>
      <c r="M167" s="14"/>
      <c r="N167" s="110"/>
      <c r="V167" s="111"/>
    </row>
    <row r="168" spans="1:22" ht="23.25" thickBot="1" x14ac:dyDescent="0.25">
      <c r="A168" s="399"/>
      <c r="B168" s="12" t="s">
        <v>6</v>
      </c>
      <c r="C168" s="12" t="s">
        <v>5</v>
      </c>
      <c r="D168" s="12" t="s">
        <v>4</v>
      </c>
      <c r="E168" s="406" t="s">
        <v>3</v>
      </c>
      <c r="F168" s="406"/>
      <c r="G168" s="407"/>
      <c r="H168" s="408"/>
      <c r="I168" s="409"/>
      <c r="J168" s="11" t="s">
        <v>2</v>
      </c>
      <c r="K168" s="10"/>
      <c r="L168" s="10"/>
      <c r="M168" s="9"/>
      <c r="N168" s="110"/>
      <c r="V168" s="111"/>
    </row>
    <row r="169" spans="1:22" ht="13.5" thickBot="1" x14ac:dyDescent="0.25">
      <c r="A169" s="400"/>
      <c r="B169" s="25"/>
      <c r="C169" s="25"/>
      <c r="D169" s="8"/>
      <c r="E169" s="24" t="s">
        <v>1</v>
      </c>
      <c r="F169" s="23"/>
      <c r="G169" s="410"/>
      <c r="H169" s="411"/>
      <c r="I169" s="412"/>
      <c r="J169" s="11" t="s">
        <v>0</v>
      </c>
      <c r="K169" s="10"/>
      <c r="L169" s="10"/>
      <c r="M169" s="9"/>
      <c r="N169" s="110"/>
      <c r="V169" s="111"/>
    </row>
    <row r="170" spans="1:22" ht="24" thickTop="1" thickBot="1" x14ac:dyDescent="0.25">
      <c r="A170" s="398">
        <f>A166+1</f>
        <v>39</v>
      </c>
      <c r="B170" s="22" t="s">
        <v>12</v>
      </c>
      <c r="C170" s="22" t="s">
        <v>11</v>
      </c>
      <c r="D170" s="22" t="s">
        <v>10</v>
      </c>
      <c r="E170" s="401" t="s">
        <v>9</v>
      </c>
      <c r="F170" s="401"/>
      <c r="G170" s="401" t="s">
        <v>8</v>
      </c>
      <c r="H170" s="402"/>
      <c r="I170" s="21"/>
      <c r="J170" s="20" t="s">
        <v>7</v>
      </c>
      <c r="K170" s="19"/>
      <c r="L170" s="19"/>
      <c r="M170" s="18"/>
      <c r="N170" s="110"/>
      <c r="V170" s="111"/>
    </row>
    <row r="171" spans="1:22" ht="13.5" thickBot="1" x14ac:dyDescent="0.25">
      <c r="A171" s="399"/>
      <c r="B171" s="16"/>
      <c r="C171" s="16"/>
      <c r="D171" s="113"/>
      <c r="E171" s="16"/>
      <c r="F171" s="16"/>
      <c r="G171" s="403"/>
      <c r="H171" s="404"/>
      <c r="I171" s="405"/>
      <c r="J171" s="15" t="s">
        <v>7</v>
      </c>
      <c r="K171" s="15"/>
      <c r="L171" s="15"/>
      <c r="M171" s="14"/>
      <c r="N171" s="110"/>
      <c r="V171" s="111"/>
    </row>
    <row r="172" spans="1:22" ht="23.25" thickBot="1" x14ac:dyDescent="0.25">
      <c r="A172" s="399"/>
      <c r="B172" s="12" t="s">
        <v>6</v>
      </c>
      <c r="C172" s="12" t="s">
        <v>5</v>
      </c>
      <c r="D172" s="12" t="s">
        <v>4</v>
      </c>
      <c r="E172" s="406" t="s">
        <v>3</v>
      </c>
      <c r="F172" s="406"/>
      <c r="G172" s="407"/>
      <c r="H172" s="408"/>
      <c r="I172" s="409"/>
      <c r="J172" s="11" t="s">
        <v>2</v>
      </c>
      <c r="K172" s="10"/>
      <c r="L172" s="10"/>
      <c r="M172" s="9"/>
      <c r="N172" s="110"/>
      <c r="V172" s="111"/>
    </row>
    <row r="173" spans="1:22" ht="13.5" thickBot="1" x14ac:dyDescent="0.25">
      <c r="A173" s="400"/>
      <c r="B173" s="25"/>
      <c r="C173" s="25"/>
      <c r="D173" s="8"/>
      <c r="E173" s="24" t="s">
        <v>1</v>
      </c>
      <c r="F173" s="23"/>
      <c r="G173" s="410"/>
      <c r="H173" s="411"/>
      <c r="I173" s="412"/>
      <c r="J173" s="11" t="s">
        <v>0</v>
      </c>
      <c r="K173" s="10"/>
      <c r="L173" s="10"/>
      <c r="M173" s="9"/>
      <c r="N173" s="110"/>
      <c r="V173" s="111"/>
    </row>
    <row r="174" spans="1:22" ht="24" thickTop="1" thickBot="1" x14ac:dyDescent="0.25">
      <c r="A174" s="398">
        <f>A170+1</f>
        <v>40</v>
      </c>
      <c r="B174" s="22" t="s">
        <v>12</v>
      </c>
      <c r="C174" s="22" t="s">
        <v>11</v>
      </c>
      <c r="D174" s="22" t="s">
        <v>10</v>
      </c>
      <c r="E174" s="401" t="s">
        <v>9</v>
      </c>
      <c r="F174" s="401"/>
      <c r="G174" s="401" t="s">
        <v>8</v>
      </c>
      <c r="H174" s="402"/>
      <c r="I174" s="21"/>
      <c r="J174" s="20" t="s">
        <v>7</v>
      </c>
      <c r="K174" s="19"/>
      <c r="L174" s="19"/>
      <c r="M174" s="18"/>
      <c r="N174" s="110"/>
      <c r="V174" s="111"/>
    </row>
    <row r="175" spans="1:22" ht="13.5" thickBot="1" x14ac:dyDescent="0.25">
      <c r="A175" s="399"/>
      <c r="B175" s="16"/>
      <c r="C175" s="16"/>
      <c r="D175" s="113"/>
      <c r="E175" s="16"/>
      <c r="F175" s="16"/>
      <c r="G175" s="403"/>
      <c r="H175" s="404"/>
      <c r="I175" s="405"/>
      <c r="J175" s="15" t="s">
        <v>7</v>
      </c>
      <c r="K175" s="15"/>
      <c r="L175" s="15"/>
      <c r="M175" s="14"/>
      <c r="N175" s="110"/>
      <c r="V175" s="111"/>
    </row>
    <row r="176" spans="1:22" ht="23.25" thickBot="1" x14ac:dyDescent="0.25">
      <c r="A176" s="399"/>
      <c r="B176" s="12" t="s">
        <v>6</v>
      </c>
      <c r="C176" s="12" t="s">
        <v>5</v>
      </c>
      <c r="D176" s="12" t="s">
        <v>4</v>
      </c>
      <c r="E176" s="406" t="s">
        <v>3</v>
      </c>
      <c r="F176" s="406"/>
      <c r="G176" s="407"/>
      <c r="H176" s="408"/>
      <c r="I176" s="409"/>
      <c r="J176" s="11" t="s">
        <v>2</v>
      </c>
      <c r="K176" s="10"/>
      <c r="L176" s="10"/>
      <c r="M176" s="9"/>
      <c r="N176" s="110"/>
      <c r="V176" s="111"/>
    </row>
    <row r="177" spans="1:22" ht="13.5" thickBot="1" x14ac:dyDescent="0.25">
      <c r="A177" s="400"/>
      <c r="B177" s="25"/>
      <c r="C177" s="25"/>
      <c r="D177" s="8"/>
      <c r="E177" s="24" t="s">
        <v>1</v>
      </c>
      <c r="F177" s="23"/>
      <c r="G177" s="410"/>
      <c r="H177" s="411"/>
      <c r="I177" s="412"/>
      <c r="J177" s="11" t="s">
        <v>0</v>
      </c>
      <c r="K177" s="10"/>
      <c r="L177" s="10"/>
      <c r="M177" s="9"/>
      <c r="N177" s="110"/>
      <c r="V177" s="111"/>
    </row>
    <row r="178" spans="1:22" ht="24" thickTop="1" thickBot="1" x14ac:dyDescent="0.25">
      <c r="A178" s="398">
        <f>A174+1</f>
        <v>41</v>
      </c>
      <c r="B178" s="22" t="s">
        <v>12</v>
      </c>
      <c r="C178" s="22" t="s">
        <v>11</v>
      </c>
      <c r="D178" s="22" t="s">
        <v>10</v>
      </c>
      <c r="E178" s="401" t="s">
        <v>9</v>
      </c>
      <c r="F178" s="401"/>
      <c r="G178" s="401" t="s">
        <v>8</v>
      </c>
      <c r="H178" s="402"/>
      <c r="I178" s="21"/>
      <c r="J178" s="20" t="s">
        <v>7</v>
      </c>
      <c r="K178" s="19"/>
      <c r="L178" s="19"/>
      <c r="M178" s="18"/>
      <c r="N178" s="110"/>
      <c r="V178" s="111"/>
    </row>
    <row r="179" spans="1:22" ht="13.5" thickBot="1" x14ac:dyDescent="0.25">
      <c r="A179" s="399"/>
      <c r="B179" s="16"/>
      <c r="C179" s="16"/>
      <c r="D179" s="113"/>
      <c r="E179" s="16"/>
      <c r="F179" s="16"/>
      <c r="G179" s="403"/>
      <c r="H179" s="404"/>
      <c r="I179" s="405"/>
      <c r="J179" s="15" t="s">
        <v>7</v>
      </c>
      <c r="K179" s="15"/>
      <c r="L179" s="15"/>
      <c r="M179" s="14"/>
      <c r="N179" s="110"/>
      <c r="V179" s="111">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110"/>
      <c r="V180" s="111"/>
    </row>
    <row r="181" spans="1:22" ht="13.5" thickBot="1" x14ac:dyDescent="0.25">
      <c r="A181" s="400"/>
      <c r="B181" s="25"/>
      <c r="C181" s="25"/>
      <c r="D181" s="8"/>
      <c r="E181" s="24" t="s">
        <v>1</v>
      </c>
      <c r="F181" s="23"/>
      <c r="G181" s="410"/>
      <c r="H181" s="411"/>
      <c r="I181" s="412"/>
      <c r="J181" s="11" t="s">
        <v>0</v>
      </c>
      <c r="K181" s="10"/>
      <c r="L181" s="10"/>
      <c r="M181" s="9"/>
      <c r="N181" s="110"/>
      <c r="V181" s="111"/>
    </row>
    <row r="182" spans="1:22" ht="24" thickTop="1" thickBot="1" x14ac:dyDescent="0.25">
      <c r="A182" s="398">
        <f>A178+1</f>
        <v>42</v>
      </c>
      <c r="B182" s="22" t="s">
        <v>12</v>
      </c>
      <c r="C182" s="22" t="s">
        <v>11</v>
      </c>
      <c r="D182" s="22" t="s">
        <v>10</v>
      </c>
      <c r="E182" s="401" t="s">
        <v>9</v>
      </c>
      <c r="F182" s="401"/>
      <c r="G182" s="401" t="s">
        <v>8</v>
      </c>
      <c r="H182" s="402"/>
      <c r="I182" s="21"/>
      <c r="J182" s="20" t="s">
        <v>7</v>
      </c>
      <c r="K182" s="19"/>
      <c r="L182" s="19"/>
      <c r="M182" s="18"/>
      <c r="N182" s="110"/>
      <c r="V182" s="111"/>
    </row>
    <row r="183" spans="1:22" ht="13.5" thickBot="1" x14ac:dyDescent="0.25">
      <c r="A183" s="399"/>
      <c r="B183" s="16"/>
      <c r="C183" s="16"/>
      <c r="D183" s="113"/>
      <c r="E183" s="16"/>
      <c r="F183" s="16"/>
      <c r="G183" s="403"/>
      <c r="H183" s="404"/>
      <c r="I183" s="405"/>
      <c r="J183" s="15" t="s">
        <v>7</v>
      </c>
      <c r="K183" s="15"/>
      <c r="L183" s="15"/>
      <c r="M183" s="14"/>
      <c r="N183" s="110"/>
      <c r="V183" s="111">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110"/>
      <c r="V184" s="111"/>
    </row>
    <row r="185" spans="1:22" ht="13.5" thickBot="1" x14ac:dyDescent="0.25">
      <c r="A185" s="400"/>
      <c r="B185" s="25"/>
      <c r="C185" s="25"/>
      <c r="D185" s="8"/>
      <c r="E185" s="24" t="s">
        <v>1</v>
      </c>
      <c r="F185" s="23"/>
      <c r="G185" s="410"/>
      <c r="H185" s="411"/>
      <c r="I185" s="412"/>
      <c r="J185" s="11" t="s">
        <v>0</v>
      </c>
      <c r="K185" s="10"/>
      <c r="L185" s="10"/>
      <c r="M185" s="9"/>
      <c r="N185" s="110"/>
      <c r="V185" s="111"/>
    </row>
    <row r="186" spans="1:22" ht="24" thickTop="1" thickBot="1" x14ac:dyDescent="0.25">
      <c r="A186" s="398">
        <f>A182+1</f>
        <v>43</v>
      </c>
      <c r="B186" s="22" t="s">
        <v>12</v>
      </c>
      <c r="C186" s="22" t="s">
        <v>11</v>
      </c>
      <c r="D186" s="22" t="s">
        <v>10</v>
      </c>
      <c r="E186" s="401" t="s">
        <v>9</v>
      </c>
      <c r="F186" s="401"/>
      <c r="G186" s="401" t="s">
        <v>8</v>
      </c>
      <c r="H186" s="402"/>
      <c r="I186" s="21"/>
      <c r="J186" s="20" t="s">
        <v>7</v>
      </c>
      <c r="K186" s="19"/>
      <c r="L186" s="19"/>
      <c r="M186" s="18"/>
      <c r="N186" s="110"/>
      <c r="V186" s="111"/>
    </row>
    <row r="187" spans="1:22" ht="13.5" thickBot="1" x14ac:dyDescent="0.25">
      <c r="A187" s="399"/>
      <c r="B187" s="16"/>
      <c r="C187" s="16"/>
      <c r="D187" s="113"/>
      <c r="E187" s="16"/>
      <c r="F187" s="16"/>
      <c r="G187" s="403"/>
      <c r="H187" s="404"/>
      <c r="I187" s="405"/>
      <c r="J187" s="15" t="s">
        <v>7</v>
      </c>
      <c r="K187" s="15"/>
      <c r="L187" s="15"/>
      <c r="M187" s="14"/>
      <c r="N187" s="110"/>
      <c r="V187" s="111">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110"/>
      <c r="V188" s="111"/>
    </row>
    <row r="189" spans="1:22" ht="13.5" thickBot="1" x14ac:dyDescent="0.25">
      <c r="A189" s="400"/>
      <c r="B189" s="25"/>
      <c r="C189" s="25"/>
      <c r="D189" s="8"/>
      <c r="E189" s="24" t="s">
        <v>1</v>
      </c>
      <c r="F189" s="23"/>
      <c r="G189" s="410"/>
      <c r="H189" s="411"/>
      <c r="I189" s="412"/>
      <c r="J189" s="11" t="s">
        <v>0</v>
      </c>
      <c r="K189" s="10"/>
      <c r="L189" s="10"/>
      <c r="M189" s="9"/>
      <c r="N189" s="110"/>
      <c r="V189" s="111"/>
    </row>
    <row r="190" spans="1:22" ht="24" thickTop="1" thickBot="1" x14ac:dyDescent="0.25">
      <c r="A190" s="398">
        <f>A186+1</f>
        <v>44</v>
      </c>
      <c r="B190" s="22" t="s">
        <v>12</v>
      </c>
      <c r="C190" s="22" t="s">
        <v>11</v>
      </c>
      <c r="D190" s="22" t="s">
        <v>10</v>
      </c>
      <c r="E190" s="401" t="s">
        <v>9</v>
      </c>
      <c r="F190" s="401"/>
      <c r="G190" s="401" t="s">
        <v>8</v>
      </c>
      <c r="H190" s="402"/>
      <c r="I190" s="21"/>
      <c r="J190" s="20" t="s">
        <v>7</v>
      </c>
      <c r="K190" s="19"/>
      <c r="L190" s="19"/>
      <c r="M190" s="18"/>
      <c r="N190" s="110"/>
      <c r="V190" s="111"/>
    </row>
    <row r="191" spans="1:22" ht="13.5" thickBot="1" x14ac:dyDescent="0.25">
      <c r="A191" s="399"/>
      <c r="B191" s="16"/>
      <c r="C191" s="16"/>
      <c r="D191" s="113"/>
      <c r="E191" s="16"/>
      <c r="F191" s="16"/>
      <c r="G191" s="403"/>
      <c r="H191" s="404"/>
      <c r="I191" s="405"/>
      <c r="J191" s="15" t="s">
        <v>7</v>
      </c>
      <c r="K191" s="15"/>
      <c r="L191" s="15"/>
      <c r="M191" s="14"/>
      <c r="N191" s="110"/>
      <c r="V191" s="111">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110"/>
      <c r="V192" s="111"/>
    </row>
    <row r="193" spans="1:22" ht="13.5" thickBot="1" x14ac:dyDescent="0.25">
      <c r="A193" s="400"/>
      <c r="B193" s="25"/>
      <c r="C193" s="25"/>
      <c r="D193" s="8"/>
      <c r="E193" s="24" t="s">
        <v>1</v>
      </c>
      <c r="F193" s="23"/>
      <c r="G193" s="410"/>
      <c r="H193" s="411"/>
      <c r="I193" s="412"/>
      <c r="J193" s="11" t="s">
        <v>0</v>
      </c>
      <c r="K193" s="10"/>
      <c r="L193" s="10"/>
      <c r="M193" s="9"/>
      <c r="N193" s="110"/>
      <c r="V193" s="111"/>
    </row>
    <row r="194" spans="1:22" ht="24" thickTop="1" thickBot="1" x14ac:dyDescent="0.25">
      <c r="A194" s="398">
        <f>A190+1</f>
        <v>45</v>
      </c>
      <c r="B194" s="22" t="s">
        <v>12</v>
      </c>
      <c r="C194" s="22" t="s">
        <v>11</v>
      </c>
      <c r="D194" s="22" t="s">
        <v>10</v>
      </c>
      <c r="E194" s="401" t="s">
        <v>9</v>
      </c>
      <c r="F194" s="401"/>
      <c r="G194" s="401" t="s">
        <v>8</v>
      </c>
      <c r="H194" s="402"/>
      <c r="I194" s="21"/>
      <c r="J194" s="20" t="s">
        <v>7</v>
      </c>
      <c r="K194" s="19"/>
      <c r="L194" s="19"/>
      <c r="M194" s="18"/>
      <c r="N194" s="110"/>
      <c r="V194" s="111"/>
    </row>
    <row r="195" spans="1:22" ht="13.5" thickBot="1" x14ac:dyDescent="0.25">
      <c r="A195" s="399"/>
      <c r="B195" s="16"/>
      <c r="C195" s="16"/>
      <c r="D195" s="113"/>
      <c r="E195" s="16"/>
      <c r="F195" s="16"/>
      <c r="G195" s="403"/>
      <c r="H195" s="404"/>
      <c r="I195" s="405"/>
      <c r="J195" s="15" t="s">
        <v>7</v>
      </c>
      <c r="K195" s="15"/>
      <c r="L195" s="15"/>
      <c r="M195" s="14"/>
      <c r="N195" s="110"/>
      <c r="V195" s="111">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110"/>
      <c r="V196" s="111"/>
    </row>
    <row r="197" spans="1:22" ht="13.5" thickBot="1" x14ac:dyDescent="0.25">
      <c r="A197" s="400"/>
      <c r="B197" s="25"/>
      <c r="C197" s="25"/>
      <c r="D197" s="8"/>
      <c r="E197" s="24" t="s">
        <v>1</v>
      </c>
      <c r="F197" s="23"/>
      <c r="G197" s="410"/>
      <c r="H197" s="411"/>
      <c r="I197" s="412"/>
      <c r="J197" s="11" t="s">
        <v>0</v>
      </c>
      <c r="K197" s="10"/>
      <c r="L197" s="10"/>
      <c r="M197" s="9"/>
      <c r="N197" s="110"/>
      <c r="V197" s="111"/>
    </row>
    <row r="198" spans="1:22" ht="24" thickTop="1" thickBot="1" x14ac:dyDescent="0.25">
      <c r="A198" s="398">
        <f>A194+1</f>
        <v>46</v>
      </c>
      <c r="B198" s="22" t="s">
        <v>12</v>
      </c>
      <c r="C198" s="22" t="s">
        <v>11</v>
      </c>
      <c r="D198" s="22" t="s">
        <v>10</v>
      </c>
      <c r="E198" s="401" t="s">
        <v>9</v>
      </c>
      <c r="F198" s="401"/>
      <c r="G198" s="401" t="s">
        <v>8</v>
      </c>
      <c r="H198" s="402"/>
      <c r="I198" s="21"/>
      <c r="J198" s="20" t="s">
        <v>7</v>
      </c>
      <c r="K198" s="19"/>
      <c r="L198" s="19"/>
      <c r="M198" s="18"/>
      <c r="N198" s="110"/>
      <c r="V198" s="111"/>
    </row>
    <row r="199" spans="1:22" ht="13.5" thickBot="1" x14ac:dyDescent="0.25">
      <c r="A199" s="399"/>
      <c r="B199" s="16"/>
      <c r="C199" s="16"/>
      <c r="D199" s="113"/>
      <c r="E199" s="16"/>
      <c r="F199" s="16"/>
      <c r="G199" s="403"/>
      <c r="H199" s="404"/>
      <c r="I199" s="405"/>
      <c r="J199" s="15" t="s">
        <v>7</v>
      </c>
      <c r="K199" s="15"/>
      <c r="L199" s="15"/>
      <c r="M199" s="14"/>
      <c r="N199" s="110"/>
      <c r="V199" s="111">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110"/>
      <c r="V200" s="111"/>
    </row>
    <row r="201" spans="1:22" ht="13.5" thickBot="1" x14ac:dyDescent="0.25">
      <c r="A201" s="400"/>
      <c r="B201" s="25"/>
      <c r="C201" s="25"/>
      <c r="D201" s="8"/>
      <c r="E201" s="24" t="s">
        <v>1</v>
      </c>
      <c r="F201" s="23"/>
      <c r="G201" s="410"/>
      <c r="H201" s="411"/>
      <c r="I201" s="412"/>
      <c r="J201" s="11" t="s">
        <v>0</v>
      </c>
      <c r="K201" s="10"/>
      <c r="L201" s="10"/>
      <c r="M201" s="9"/>
      <c r="N201" s="110"/>
      <c r="V201" s="111"/>
    </row>
    <row r="202" spans="1:22" ht="24" thickTop="1" thickBot="1" x14ac:dyDescent="0.25">
      <c r="A202" s="398">
        <f>A198+1</f>
        <v>47</v>
      </c>
      <c r="B202" s="22" t="s">
        <v>12</v>
      </c>
      <c r="C202" s="22" t="s">
        <v>11</v>
      </c>
      <c r="D202" s="22" t="s">
        <v>10</v>
      </c>
      <c r="E202" s="401" t="s">
        <v>9</v>
      </c>
      <c r="F202" s="401"/>
      <c r="G202" s="401" t="s">
        <v>8</v>
      </c>
      <c r="H202" s="402"/>
      <c r="I202" s="21"/>
      <c r="J202" s="20" t="s">
        <v>7</v>
      </c>
      <c r="K202" s="19"/>
      <c r="L202" s="19"/>
      <c r="M202" s="18"/>
      <c r="N202" s="110"/>
      <c r="V202" s="111"/>
    </row>
    <row r="203" spans="1:22" ht="13.5" thickBot="1" x14ac:dyDescent="0.25">
      <c r="A203" s="399"/>
      <c r="B203" s="16"/>
      <c r="C203" s="16"/>
      <c r="D203" s="113"/>
      <c r="E203" s="16"/>
      <c r="F203" s="16"/>
      <c r="G203" s="403"/>
      <c r="H203" s="404"/>
      <c r="I203" s="405"/>
      <c r="J203" s="15" t="s">
        <v>7</v>
      </c>
      <c r="K203" s="15"/>
      <c r="L203" s="15"/>
      <c r="M203" s="14"/>
      <c r="N203" s="110"/>
      <c r="V203" s="111">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110"/>
      <c r="V204" s="111"/>
    </row>
    <row r="205" spans="1:22" ht="13.5" thickBot="1" x14ac:dyDescent="0.25">
      <c r="A205" s="400"/>
      <c r="B205" s="25"/>
      <c r="C205" s="25"/>
      <c r="D205" s="8"/>
      <c r="E205" s="24" t="s">
        <v>1</v>
      </c>
      <c r="F205" s="23"/>
      <c r="G205" s="410"/>
      <c r="H205" s="411"/>
      <c r="I205" s="412"/>
      <c r="J205" s="11" t="s">
        <v>0</v>
      </c>
      <c r="K205" s="10"/>
      <c r="L205" s="10"/>
      <c r="M205" s="9"/>
      <c r="N205" s="110"/>
      <c r="V205" s="111"/>
    </row>
    <row r="206" spans="1:22" ht="24" thickTop="1" thickBot="1" x14ac:dyDescent="0.25">
      <c r="A206" s="398">
        <f>A202+1</f>
        <v>48</v>
      </c>
      <c r="B206" s="22" t="s">
        <v>12</v>
      </c>
      <c r="C206" s="22" t="s">
        <v>11</v>
      </c>
      <c r="D206" s="22" t="s">
        <v>10</v>
      </c>
      <c r="E206" s="401" t="s">
        <v>9</v>
      </c>
      <c r="F206" s="401"/>
      <c r="G206" s="401" t="s">
        <v>8</v>
      </c>
      <c r="H206" s="402"/>
      <c r="I206" s="21"/>
      <c r="J206" s="20" t="s">
        <v>7</v>
      </c>
      <c r="K206" s="19"/>
      <c r="L206" s="19"/>
      <c r="M206" s="18"/>
      <c r="N206" s="110"/>
      <c r="V206" s="111"/>
    </row>
    <row r="207" spans="1:22" ht="13.5" thickBot="1" x14ac:dyDescent="0.25">
      <c r="A207" s="399"/>
      <c r="B207" s="16"/>
      <c r="C207" s="16"/>
      <c r="D207" s="113"/>
      <c r="E207" s="16"/>
      <c r="F207" s="16"/>
      <c r="G207" s="403"/>
      <c r="H207" s="404"/>
      <c r="I207" s="405"/>
      <c r="J207" s="15" t="s">
        <v>7</v>
      </c>
      <c r="K207" s="15"/>
      <c r="L207" s="15"/>
      <c r="M207" s="14"/>
      <c r="N207" s="110"/>
      <c r="V207" s="111">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110"/>
      <c r="V208" s="111"/>
    </row>
    <row r="209" spans="1:22" ht="13.5" thickBot="1" x14ac:dyDescent="0.25">
      <c r="A209" s="400"/>
      <c r="B209" s="25"/>
      <c r="C209" s="25"/>
      <c r="D209" s="8"/>
      <c r="E209" s="24" t="s">
        <v>1</v>
      </c>
      <c r="F209" s="23"/>
      <c r="G209" s="410"/>
      <c r="H209" s="411"/>
      <c r="I209" s="412"/>
      <c r="J209" s="11" t="s">
        <v>0</v>
      </c>
      <c r="K209" s="10"/>
      <c r="L209" s="10"/>
      <c r="M209" s="9"/>
      <c r="N209" s="110"/>
      <c r="V209" s="111"/>
    </row>
    <row r="210" spans="1:22" ht="24" thickTop="1" thickBot="1" x14ac:dyDescent="0.25">
      <c r="A210" s="398">
        <f>A206+1</f>
        <v>49</v>
      </c>
      <c r="B210" s="22" t="s">
        <v>12</v>
      </c>
      <c r="C210" s="22" t="s">
        <v>11</v>
      </c>
      <c r="D210" s="22" t="s">
        <v>10</v>
      </c>
      <c r="E210" s="401" t="s">
        <v>9</v>
      </c>
      <c r="F210" s="401"/>
      <c r="G210" s="401" t="s">
        <v>8</v>
      </c>
      <c r="H210" s="402"/>
      <c r="I210" s="21"/>
      <c r="J210" s="20" t="s">
        <v>7</v>
      </c>
      <c r="K210" s="19"/>
      <c r="L210" s="19"/>
      <c r="M210" s="18"/>
      <c r="N210" s="110"/>
      <c r="V210" s="111"/>
    </row>
    <row r="211" spans="1:22" ht="13.5" thickBot="1" x14ac:dyDescent="0.25">
      <c r="A211" s="399"/>
      <c r="B211" s="16"/>
      <c r="C211" s="16"/>
      <c r="D211" s="113"/>
      <c r="E211" s="16"/>
      <c r="F211" s="16"/>
      <c r="G211" s="403"/>
      <c r="H211" s="404"/>
      <c r="I211" s="405"/>
      <c r="J211" s="15" t="s">
        <v>7</v>
      </c>
      <c r="K211" s="15"/>
      <c r="L211" s="15"/>
      <c r="M211" s="14"/>
      <c r="N211" s="110"/>
      <c r="V211" s="111">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110"/>
      <c r="V212" s="111"/>
    </row>
    <row r="213" spans="1:22" ht="13.5" thickBot="1" x14ac:dyDescent="0.25">
      <c r="A213" s="400"/>
      <c r="B213" s="25"/>
      <c r="C213" s="25"/>
      <c r="D213" s="8"/>
      <c r="E213" s="24" t="s">
        <v>1</v>
      </c>
      <c r="F213" s="23"/>
      <c r="G213" s="410"/>
      <c r="H213" s="411"/>
      <c r="I213" s="412"/>
      <c r="J213" s="11" t="s">
        <v>0</v>
      </c>
      <c r="K213" s="10"/>
      <c r="L213" s="10"/>
      <c r="M213" s="9"/>
      <c r="N213" s="110"/>
      <c r="V213" s="111"/>
    </row>
    <row r="214" spans="1:22" ht="24" thickTop="1" thickBot="1" x14ac:dyDescent="0.25">
      <c r="A214" s="398">
        <f>A210+1</f>
        <v>50</v>
      </c>
      <c r="B214" s="22" t="s">
        <v>12</v>
      </c>
      <c r="C214" s="22" t="s">
        <v>11</v>
      </c>
      <c r="D214" s="22" t="s">
        <v>10</v>
      </c>
      <c r="E214" s="401" t="s">
        <v>9</v>
      </c>
      <c r="F214" s="401"/>
      <c r="G214" s="401" t="s">
        <v>8</v>
      </c>
      <c r="H214" s="402"/>
      <c r="I214" s="21"/>
      <c r="J214" s="20" t="s">
        <v>7</v>
      </c>
      <c r="K214" s="19"/>
      <c r="L214" s="19"/>
      <c r="M214" s="18"/>
      <c r="N214" s="110"/>
      <c r="V214" s="111"/>
    </row>
    <row r="215" spans="1:22" ht="13.5" thickBot="1" x14ac:dyDescent="0.25">
      <c r="A215" s="399"/>
      <c r="B215" s="16"/>
      <c r="C215" s="16"/>
      <c r="D215" s="113"/>
      <c r="E215" s="16"/>
      <c r="F215" s="16"/>
      <c r="G215" s="403"/>
      <c r="H215" s="404"/>
      <c r="I215" s="405"/>
      <c r="J215" s="15" t="s">
        <v>7</v>
      </c>
      <c r="K215" s="15"/>
      <c r="L215" s="15"/>
      <c r="M215" s="14"/>
      <c r="N215" s="110"/>
      <c r="V215" s="111">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110"/>
      <c r="V216" s="111"/>
    </row>
    <row r="217" spans="1:22" ht="13.5" thickBot="1" x14ac:dyDescent="0.25">
      <c r="A217" s="400"/>
      <c r="B217" s="25"/>
      <c r="C217" s="25"/>
      <c r="D217" s="8"/>
      <c r="E217" s="24" t="s">
        <v>1</v>
      </c>
      <c r="F217" s="23"/>
      <c r="G217" s="410"/>
      <c r="H217" s="411"/>
      <c r="I217" s="412"/>
      <c r="J217" s="11" t="s">
        <v>0</v>
      </c>
      <c r="K217" s="10"/>
      <c r="L217" s="10"/>
      <c r="M217" s="9"/>
      <c r="N217" s="110"/>
      <c r="V217" s="111"/>
    </row>
    <row r="218" spans="1:22" ht="24" thickTop="1" thickBot="1" x14ac:dyDescent="0.25">
      <c r="A218" s="398">
        <f>A214+1</f>
        <v>51</v>
      </c>
      <c r="B218" s="22" t="s">
        <v>12</v>
      </c>
      <c r="C218" s="22" t="s">
        <v>11</v>
      </c>
      <c r="D218" s="22" t="s">
        <v>10</v>
      </c>
      <c r="E218" s="401" t="s">
        <v>9</v>
      </c>
      <c r="F218" s="401"/>
      <c r="G218" s="401" t="s">
        <v>8</v>
      </c>
      <c r="H218" s="402"/>
      <c r="I218" s="21"/>
      <c r="J218" s="20" t="s">
        <v>7</v>
      </c>
      <c r="K218" s="19"/>
      <c r="L218" s="19"/>
      <c r="M218" s="18"/>
      <c r="N218" s="110"/>
      <c r="V218" s="111"/>
    </row>
    <row r="219" spans="1:22" ht="13.5" thickBot="1" x14ac:dyDescent="0.25">
      <c r="A219" s="399"/>
      <c r="B219" s="16"/>
      <c r="C219" s="16"/>
      <c r="D219" s="113"/>
      <c r="E219" s="16"/>
      <c r="F219" s="16"/>
      <c r="G219" s="403"/>
      <c r="H219" s="404"/>
      <c r="I219" s="405"/>
      <c r="J219" s="15" t="s">
        <v>7</v>
      </c>
      <c r="K219" s="15"/>
      <c r="L219" s="15"/>
      <c r="M219" s="14"/>
      <c r="N219" s="110"/>
      <c r="V219" s="111">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110"/>
      <c r="V220" s="111"/>
    </row>
    <row r="221" spans="1:22" ht="13.5" thickBot="1" x14ac:dyDescent="0.25">
      <c r="A221" s="400"/>
      <c r="B221" s="25"/>
      <c r="C221" s="25"/>
      <c r="D221" s="8"/>
      <c r="E221" s="24" t="s">
        <v>1</v>
      </c>
      <c r="F221" s="23"/>
      <c r="G221" s="410"/>
      <c r="H221" s="411"/>
      <c r="I221" s="412"/>
      <c r="J221" s="11" t="s">
        <v>0</v>
      </c>
      <c r="K221" s="10"/>
      <c r="L221" s="10"/>
      <c r="M221" s="9"/>
      <c r="N221" s="110"/>
      <c r="V221" s="111"/>
    </row>
    <row r="222" spans="1:22" ht="24" thickTop="1" thickBot="1" x14ac:dyDescent="0.25">
      <c r="A222" s="398">
        <f>A218+1</f>
        <v>52</v>
      </c>
      <c r="B222" s="22" t="s">
        <v>12</v>
      </c>
      <c r="C222" s="22" t="s">
        <v>11</v>
      </c>
      <c r="D222" s="22" t="s">
        <v>10</v>
      </c>
      <c r="E222" s="401" t="s">
        <v>9</v>
      </c>
      <c r="F222" s="401"/>
      <c r="G222" s="401" t="s">
        <v>8</v>
      </c>
      <c r="H222" s="402"/>
      <c r="I222" s="21"/>
      <c r="J222" s="20" t="s">
        <v>7</v>
      </c>
      <c r="K222" s="19"/>
      <c r="L222" s="19"/>
      <c r="M222" s="18"/>
      <c r="N222" s="110"/>
      <c r="V222" s="111"/>
    </row>
    <row r="223" spans="1:22" ht="13.5" thickBot="1" x14ac:dyDescent="0.25">
      <c r="A223" s="399"/>
      <c r="B223" s="16"/>
      <c r="C223" s="16"/>
      <c r="D223" s="113"/>
      <c r="E223" s="16"/>
      <c r="F223" s="16"/>
      <c r="G223" s="403"/>
      <c r="H223" s="404"/>
      <c r="I223" s="405"/>
      <c r="J223" s="15" t="s">
        <v>7</v>
      </c>
      <c r="K223" s="15"/>
      <c r="L223" s="15"/>
      <c r="M223" s="14"/>
      <c r="N223" s="110"/>
      <c r="V223" s="111">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110"/>
      <c r="V224" s="111"/>
    </row>
    <row r="225" spans="1:22" ht="13.5" thickBot="1" x14ac:dyDescent="0.25">
      <c r="A225" s="400"/>
      <c r="B225" s="25"/>
      <c r="C225" s="25"/>
      <c r="D225" s="8"/>
      <c r="E225" s="24" t="s">
        <v>1</v>
      </c>
      <c r="F225" s="23"/>
      <c r="G225" s="410"/>
      <c r="H225" s="411"/>
      <c r="I225" s="412"/>
      <c r="J225" s="11" t="s">
        <v>0</v>
      </c>
      <c r="K225" s="10"/>
      <c r="L225" s="10"/>
      <c r="M225" s="9"/>
      <c r="N225" s="110"/>
      <c r="V225" s="111"/>
    </row>
    <row r="226" spans="1:22" ht="24" thickTop="1" thickBot="1" x14ac:dyDescent="0.25">
      <c r="A226" s="398">
        <f>A222+1</f>
        <v>53</v>
      </c>
      <c r="B226" s="22" t="s">
        <v>12</v>
      </c>
      <c r="C226" s="22" t="s">
        <v>11</v>
      </c>
      <c r="D226" s="22" t="s">
        <v>10</v>
      </c>
      <c r="E226" s="401" t="s">
        <v>9</v>
      </c>
      <c r="F226" s="401"/>
      <c r="G226" s="401" t="s">
        <v>8</v>
      </c>
      <c r="H226" s="402"/>
      <c r="I226" s="21"/>
      <c r="J226" s="20" t="s">
        <v>7</v>
      </c>
      <c r="K226" s="19"/>
      <c r="L226" s="19"/>
      <c r="M226" s="18"/>
      <c r="N226" s="110"/>
      <c r="V226" s="111"/>
    </row>
    <row r="227" spans="1:22" ht="13.5" thickBot="1" x14ac:dyDescent="0.25">
      <c r="A227" s="399"/>
      <c r="B227" s="16"/>
      <c r="C227" s="16"/>
      <c r="D227" s="113"/>
      <c r="E227" s="16"/>
      <c r="F227" s="16"/>
      <c r="G227" s="403"/>
      <c r="H227" s="404"/>
      <c r="I227" s="405"/>
      <c r="J227" s="15" t="s">
        <v>7</v>
      </c>
      <c r="K227" s="15"/>
      <c r="L227" s="15"/>
      <c r="M227" s="14"/>
      <c r="N227" s="110"/>
      <c r="V227" s="111">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110"/>
      <c r="V228" s="111"/>
    </row>
    <row r="229" spans="1:22" ht="13.5" thickBot="1" x14ac:dyDescent="0.25">
      <c r="A229" s="400"/>
      <c r="B229" s="25"/>
      <c r="C229" s="25"/>
      <c r="D229" s="8"/>
      <c r="E229" s="24" t="s">
        <v>1</v>
      </c>
      <c r="F229" s="23"/>
      <c r="G229" s="410"/>
      <c r="H229" s="411"/>
      <c r="I229" s="412"/>
      <c r="J229" s="11" t="s">
        <v>0</v>
      </c>
      <c r="K229" s="10"/>
      <c r="L229" s="10"/>
      <c r="M229" s="9"/>
      <c r="N229" s="110"/>
      <c r="V229" s="111"/>
    </row>
    <row r="230" spans="1:22" ht="24" thickTop="1" thickBot="1" x14ac:dyDescent="0.25">
      <c r="A230" s="398">
        <f>A226+1</f>
        <v>54</v>
      </c>
      <c r="B230" s="22" t="s">
        <v>12</v>
      </c>
      <c r="C230" s="22" t="s">
        <v>11</v>
      </c>
      <c r="D230" s="22" t="s">
        <v>10</v>
      </c>
      <c r="E230" s="401" t="s">
        <v>9</v>
      </c>
      <c r="F230" s="401"/>
      <c r="G230" s="401" t="s">
        <v>8</v>
      </c>
      <c r="H230" s="402"/>
      <c r="I230" s="21"/>
      <c r="J230" s="20" t="s">
        <v>7</v>
      </c>
      <c r="K230" s="19"/>
      <c r="L230" s="19"/>
      <c r="M230" s="18"/>
      <c r="N230" s="110"/>
      <c r="V230" s="111"/>
    </row>
    <row r="231" spans="1:22" ht="13.5" thickBot="1" x14ac:dyDescent="0.25">
      <c r="A231" s="399"/>
      <c r="B231" s="16"/>
      <c r="C231" s="16"/>
      <c r="D231" s="113"/>
      <c r="E231" s="16"/>
      <c r="F231" s="16"/>
      <c r="G231" s="403"/>
      <c r="H231" s="404"/>
      <c r="I231" s="405"/>
      <c r="J231" s="15" t="s">
        <v>7</v>
      </c>
      <c r="K231" s="15"/>
      <c r="L231" s="15"/>
      <c r="M231" s="14"/>
      <c r="N231" s="110"/>
      <c r="V231" s="111">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110"/>
      <c r="V232" s="111"/>
    </row>
    <row r="233" spans="1:22" ht="13.5" thickBot="1" x14ac:dyDescent="0.25">
      <c r="A233" s="400"/>
      <c r="B233" s="25"/>
      <c r="C233" s="25"/>
      <c r="D233" s="8"/>
      <c r="E233" s="24" t="s">
        <v>1</v>
      </c>
      <c r="F233" s="23"/>
      <c r="G233" s="410"/>
      <c r="H233" s="411"/>
      <c r="I233" s="412"/>
      <c r="J233" s="11" t="s">
        <v>0</v>
      </c>
      <c r="K233" s="10"/>
      <c r="L233" s="10"/>
      <c r="M233" s="9"/>
      <c r="N233" s="110"/>
      <c r="V233" s="111"/>
    </row>
    <row r="234" spans="1:22" ht="24" thickTop="1" thickBot="1" x14ac:dyDescent="0.25">
      <c r="A234" s="398">
        <f>A230+1</f>
        <v>55</v>
      </c>
      <c r="B234" s="22" t="s">
        <v>12</v>
      </c>
      <c r="C234" s="22" t="s">
        <v>11</v>
      </c>
      <c r="D234" s="22" t="s">
        <v>10</v>
      </c>
      <c r="E234" s="401" t="s">
        <v>9</v>
      </c>
      <c r="F234" s="401"/>
      <c r="G234" s="401" t="s">
        <v>8</v>
      </c>
      <c r="H234" s="402"/>
      <c r="I234" s="21"/>
      <c r="J234" s="20" t="s">
        <v>7</v>
      </c>
      <c r="K234" s="19"/>
      <c r="L234" s="19"/>
      <c r="M234" s="18"/>
      <c r="N234" s="110"/>
      <c r="V234" s="111"/>
    </row>
    <row r="235" spans="1:22" ht="13.5" thickBot="1" x14ac:dyDescent="0.25">
      <c r="A235" s="399"/>
      <c r="B235" s="16"/>
      <c r="C235" s="16"/>
      <c r="D235" s="113"/>
      <c r="E235" s="16"/>
      <c r="F235" s="16"/>
      <c r="G235" s="403"/>
      <c r="H235" s="404"/>
      <c r="I235" s="405"/>
      <c r="J235" s="15" t="s">
        <v>7</v>
      </c>
      <c r="K235" s="15"/>
      <c r="L235" s="15"/>
      <c r="M235" s="14"/>
      <c r="N235" s="110"/>
      <c r="V235" s="111">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110"/>
      <c r="V236" s="111"/>
    </row>
    <row r="237" spans="1:22" ht="13.5" thickBot="1" x14ac:dyDescent="0.25">
      <c r="A237" s="400"/>
      <c r="B237" s="25"/>
      <c r="C237" s="25"/>
      <c r="D237" s="8"/>
      <c r="E237" s="24" t="s">
        <v>1</v>
      </c>
      <c r="F237" s="23"/>
      <c r="G237" s="410"/>
      <c r="H237" s="411"/>
      <c r="I237" s="412"/>
      <c r="J237" s="11" t="s">
        <v>0</v>
      </c>
      <c r="K237" s="10"/>
      <c r="L237" s="10"/>
      <c r="M237" s="9"/>
      <c r="N237" s="110"/>
      <c r="V237" s="111"/>
    </row>
    <row r="238" spans="1:22" ht="24" thickTop="1" thickBot="1" x14ac:dyDescent="0.25">
      <c r="A238" s="398">
        <f>A234+1</f>
        <v>56</v>
      </c>
      <c r="B238" s="22" t="s">
        <v>12</v>
      </c>
      <c r="C238" s="22" t="s">
        <v>11</v>
      </c>
      <c r="D238" s="22" t="s">
        <v>10</v>
      </c>
      <c r="E238" s="401" t="s">
        <v>9</v>
      </c>
      <c r="F238" s="401"/>
      <c r="G238" s="401" t="s">
        <v>8</v>
      </c>
      <c r="H238" s="402"/>
      <c r="I238" s="21"/>
      <c r="J238" s="20" t="s">
        <v>7</v>
      </c>
      <c r="K238" s="19"/>
      <c r="L238" s="19"/>
      <c r="M238" s="18"/>
      <c r="N238" s="110"/>
      <c r="V238" s="111"/>
    </row>
    <row r="239" spans="1:22" ht="13.5" thickBot="1" x14ac:dyDescent="0.25">
      <c r="A239" s="399"/>
      <c r="B239" s="16"/>
      <c r="C239" s="16"/>
      <c r="D239" s="113"/>
      <c r="E239" s="16"/>
      <c r="F239" s="16"/>
      <c r="G239" s="403"/>
      <c r="H239" s="404"/>
      <c r="I239" s="405"/>
      <c r="J239" s="15" t="s">
        <v>7</v>
      </c>
      <c r="K239" s="15"/>
      <c r="L239" s="15"/>
      <c r="M239" s="14"/>
      <c r="N239" s="110"/>
      <c r="V239" s="111">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110"/>
      <c r="V240" s="111"/>
    </row>
    <row r="241" spans="1:22" ht="13.5" thickBot="1" x14ac:dyDescent="0.25">
      <c r="A241" s="400"/>
      <c r="B241" s="25"/>
      <c r="C241" s="25"/>
      <c r="D241" s="8"/>
      <c r="E241" s="24" t="s">
        <v>1</v>
      </c>
      <c r="F241" s="23"/>
      <c r="G241" s="410"/>
      <c r="H241" s="411"/>
      <c r="I241" s="412"/>
      <c r="J241" s="11" t="s">
        <v>0</v>
      </c>
      <c r="K241" s="10"/>
      <c r="L241" s="10"/>
      <c r="M241" s="9"/>
      <c r="N241" s="110"/>
      <c r="V241" s="111"/>
    </row>
    <row r="242" spans="1:22" ht="24" thickTop="1" thickBot="1" x14ac:dyDescent="0.25">
      <c r="A242" s="398">
        <f>A238+1</f>
        <v>57</v>
      </c>
      <c r="B242" s="22" t="s">
        <v>12</v>
      </c>
      <c r="C242" s="22" t="s">
        <v>11</v>
      </c>
      <c r="D242" s="22" t="s">
        <v>10</v>
      </c>
      <c r="E242" s="401" t="s">
        <v>9</v>
      </c>
      <c r="F242" s="401"/>
      <c r="G242" s="401" t="s">
        <v>8</v>
      </c>
      <c r="H242" s="402"/>
      <c r="I242" s="21"/>
      <c r="J242" s="20" t="s">
        <v>7</v>
      </c>
      <c r="K242" s="19"/>
      <c r="L242" s="19"/>
      <c r="M242" s="18"/>
      <c r="N242" s="110"/>
      <c r="V242" s="111"/>
    </row>
    <row r="243" spans="1:22" ht="13.5" thickBot="1" x14ac:dyDescent="0.25">
      <c r="A243" s="399"/>
      <c r="B243" s="16"/>
      <c r="C243" s="16"/>
      <c r="D243" s="113"/>
      <c r="E243" s="16"/>
      <c r="F243" s="16"/>
      <c r="G243" s="403"/>
      <c r="H243" s="404"/>
      <c r="I243" s="405"/>
      <c r="J243" s="15" t="s">
        <v>7</v>
      </c>
      <c r="K243" s="15"/>
      <c r="L243" s="15"/>
      <c r="M243" s="14"/>
      <c r="N243" s="110"/>
      <c r="V243" s="111">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110"/>
      <c r="V244" s="111"/>
    </row>
    <row r="245" spans="1:22" ht="13.5" thickBot="1" x14ac:dyDescent="0.25">
      <c r="A245" s="400"/>
      <c r="B245" s="25"/>
      <c r="C245" s="25"/>
      <c r="D245" s="8"/>
      <c r="E245" s="24" t="s">
        <v>1</v>
      </c>
      <c r="F245" s="23"/>
      <c r="G245" s="410"/>
      <c r="H245" s="411"/>
      <c r="I245" s="412"/>
      <c r="J245" s="11" t="s">
        <v>0</v>
      </c>
      <c r="K245" s="10"/>
      <c r="L245" s="10"/>
      <c r="M245" s="9"/>
      <c r="N245" s="110"/>
      <c r="V245" s="111"/>
    </row>
    <row r="246" spans="1:22" ht="24" thickTop="1" thickBot="1" x14ac:dyDescent="0.25">
      <c r="A246" s="398">
        <f>A242+1</f>
        <v>58</v>
      </c>
      <c r="B246" s="22" t="s">
        <v>12</v>
      </c>
      <c r="C246" s="22" t="s">
        <v>11</v>
      </c>
      <c r="D246" s="22" t="s">
        <v>10</v>
      </c>
      <c r="E246" s="401" t="s">
        <v>9</v>
      </c>
      <c r="F246" s="401"/>
      <c r="G246" s="401" t="s">
        <v>8</v>
      </c>
      <c r="H246" s="402"/>
      <c r="I246" s="21"/>
      <c r="J246" s="20" t="s">
        <v>7</v>
      </c>
      <c r="K246" s="19"/>
      <c r="L246" s="19"/>
      <c r="M246" s="18"/>
      <c r="N246" s="110"/>
      <c r="V246" s="111"/>
    </row>
    <row r="247" spans="1:22" ht="13.5" thickBot="1" x14ac:dyDescent="0.25">
      <c r="A247" s="399"/>
      <c r="B247" s="16"/>
      <c r="C247" s="16"/>
      <c r="D247" s="113"/>
      <c r="E247" s="16"/>
      <c r="F247" s="16"/>
      <c r="G247" s="403"/>
      <c r="H247" s="404"/>
      <c r="I247" s="405"/>
      <c r="J247" s="15" t="s">
        <v>7</v>
      </c>
      <c r="K247" s="15"/>
      <c r="L247" s="15"/>
      <c r="M247" s="14"/>
      <c r="N247" s="110"/>
      <c r="V247" s="111">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110"/>
      <c r="V248" s="111"/>
    </row>
    <row r="249" spans="1:22" ht="13.5" thickBot="1" x14ac:dyDescent="0.25">
      <c r="A249" s="400"/>
      <c r="B249" s="25"/>
      <c r="C249" s="25"/>
      <c r="D249" s="8"/>
      <c r="E249" s="24" t="s">
        <v>1</v>
      </c>
      <c r="F249" s="23"/>
      <c r="G249" s="410"/>
      <c r="H249" s="411"/>
      <c r="I249" s="412"/>
      <c r="J249" s="11" t="s">
        <v>0</v>
      </c>
      <c r="K249" s="10"/>
      <c r="L249" s="10"/>
      <c r="M249" s="9"/>
      <c r="N249" s="110"/>
      <c r="V249" s="111"/>
    </row>
    <row r="250" spans="1:22" ht="24" thickTop="1" thickBot="1" x14ac:dyDescent="0.25">
      <c r="A250" s="398">
        <f>A246+1</f>
        <v>59</v>
      </c>
      <c r="B250" s="22" t="s">
        <v>12</v>
      </c>
      <c r="C250" s="22" t="s">
        <v>11</v>
      </c>
      <c r="D250" s="22" t="s">
        <v>10</v>
      </c>
      <c r="E250" s="401" t="s">
        <v>9</v>
      </c>
      <c r="F250" s="401"/>
      <c r="G250" s="401" t="s">
        <v>8</v>
      </c>
      <c r="H250" s="402"/>
      <c r="I250" s="21"/>
      <c r="J250" s="20" t="s">
        <v>7</v>
      </c>
      <c r="K250" s="19"/>
      <c r="L250" s="19"/>
      <c r="M250" s="18"/>
      <c r="N250" s="110"/>
      <c r="V250" s="111"/>
    </row>
    <row r="251" spans="1:22" ht="13.5" thickBot="1" x14ac:dyDescent="0.25">
      <c r="A251" s="399"/>
      <c r="B251" s="16"/>
      <c r="C251" s="16"/>
      <c r="D251" s="113"/>
      <c r="E251" s="16"/>
      <c r="F251" s="16"/>
      <c r="G251" s="403"/>
      <c r="H251" s="404"/>
      <c r="I251" s="405"/>
      <c r="J251" s="15" t="s">
        <v>7</v>
      </c>
      <c r="K251" s="15"/>
      <c r="L251" s="15"/>
      <c r="M251" s="14"/>
      <c r="N251" s="110"/>
      <c r="V251" s="111">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110"/>
      <c r="V252" s="111"/>
    </row>
    <row r="253" spans="1:22" ht="13.5" thickBot="1" x14ac:dyDescent="0.25">
      <c r="A253" s="400"/>
      <c r="B253" s="25"/>
      <c r="C253" s="25"/>
      <c r="D253" s="8"/>
      <c r="E253" s="24" t="s">
        <v>1</v>
      </c>
      <c r="F253" s="23"/>
      <c r="G253" s="410"/>
      <c r="H253" s="411"/>
      <c r="I253" s="412"/>
      <c r="J253" s="11" t="s">
        <v>0</v>
      </c>
      <c r="K253" s="10"/>
      <c r="L253" s="10"/>
      <c r="M253" s="9"/>
      <c r="N253" s="110"/>
      <c r="V253" s="111"/>
    </row>
    <row r="254" spans="1:22" ht="24" thickTop="1" thickBot="1" x14ac:dyDescent="0.25">
      <c r="A254" s="398">
        <f>A250+1</f>
        <v>60</v>
      </c>
      <c r="B254" s="22" t="s">
        <v>12</v>
      </c>
      <c r="C254" s="22" t="s">
        <v>11</v>
      </c>
      <c r="D254" s="22" t="s">
        <v>10</v>
      </c>
      <c r="E254" s="401" t="s">
        <v>9</v>
      </c>
      <c r="F254" s="401"/>
      <c r="G254" s="401" t="s">
        <v>8</v>
      </c>
      <c r="H254" s="402"/>
      <c r="I254" s="21"/>
      <c r="J254" s="20" t="s">
        <v>7</v>
      </c>
      <c r="K254" s="19"/>
      <c r="L254" s="19"/>
      <c r="M254" s="18"/>
      <c r="N254" s="110"/>
      <c r="V254" s="111"/>
    </row>
    <row r="255" spans="1:22" ht="13.5" thickBot="1" x14ac:dyDescent="0.25">
      <c r="A255" s="399"/>
      <c r="B255" s="16"/>
      <c r="C255" s="16"/>
      <c r="D255" s="113"/>
      <c r="E255" s="16"/>
      <c r="F255" s="16"/>
      <c r="G255" s="403"/>
      <c r="H255" s="404"/>
      <c r="I255" s="405"/>
      <c r="J255" s="15" t="s">
        <v>7</v>
      </c>
      <c r="K255" s="15"/>
      <c r="L255" s="15"/>
      <c r="M255" s="14"/>
      <c r="N255" s="110"/>
      <c r="V255" s="111">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110"/>
      <c r="V256" s="111"/>
    </row>
    <row r="257" spans="1:22" ht="13.5" thickBot="1" x14ac:dyDescent="0.25">
      <c r="A257" s="400"/>
      <c r="B257" s="25"/>
      <c r="C257" s="25"/>
      <c r="D257" s="8"/>
      <c r="E257" s="24" t="s">
        <v>1</v>
      </c>
      <c r="F257" s="23"/>
      <c r="G257" s="410"/>
      <c r="H257" s="411"/>
      <c r="I257" s="412"/>
      <c r="J257" s="11" t="s">
        <v>0</v>
      </c>
      <c r="K257" s="10"/>
      <c r="L257" s="10"/>
      <c r="M257" s="9"/>
      <c r="N257" s="110"/>
      <c r="V257" s="111"/>
    </row>
    <row r="258" spans="1:22" ht="24" thickTop="1" thickBot="1" x14ac:dyDescent="0.25">
      <c r="A258" s="398">
        <f>A254+1</f>
        <v>61</v>
      </c>
      <c r="B258" s="22" t="s">
        <v>12</v>
      </c>
      <c r="C258" s="22" t="s">
        <v>11</v>
      </c>
      <c r="D258" s="22" t="s">
        <v>10</v>
      </c>
      <c r="E258" s="401" t="s">
        <v>9</v>
      </c>
      <c r="F258" s="401"/>
      <c r="G258" s="401" t="s">
        <v>8</v>
      </c>
      <c r="H258" s="402"/>
      <c r="I258" s="21"/>
      <c r="J258" s="20" t="s">
        <v>7</v>
      </c>
      <c r="K258" s="19"/>
      <c r="L258" s="19"/>
      <c r="M258" s="18"/>
      <c r="N258" s="110"/>
      <c r="V258" s="111"/>
    </row>
    <row r="259" spans="1:22" ht="13.5" thickBot="1" x14ac:dyDescent="0.25">
      <c r="A259" s="399"/>
      <c r="B259" s="16"/>
      <c r="C259" s="16"/>
      <c r="D259" s="113"/>
      <c r="E259" s="16"/>
      <c r="F259" s="16"/>
      <c r="G259" s="403"/>
      <c r="H259" s="404"/>
      <c r="I259" s="405"/>
      <c r="J259" s="15" t="s">
        <v>7</v>
      </c>
      <c r="K259" s="15"/>
      <c r="L259" s="15"/>
      <c r="M259" s="14"/>
      <c r="N259" s="110"/>
      <c r="V259" s="111">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110"/>
      <c r="V260" s="111"/>
    </row>
    <row r="261" spans="1:22" ht="13.5" thickBot="1" x14ac:dyDescent="0.25">
      <c r="A261" s="400"/>
      <c r="B261" s="25"/>
      <c r="C261" s="25"/>
      <c r="D261" s="8"/>
      <c r="E261" s="24" t="s">
        <v>1</v>
      </c>
      <c r="F261" s="23"/>
      <c r="G261" s="410"/>
      <c r="H261" s="411"/>
      <c r="I261" s="412"/>
      <c r="J261" s="11" t="s">
        <v>0</v>
      </c>
      <c r="K261" s="10"/>
      <c r="L261" s="10"/>
      <c r="M261" s="9"/>
      <c r="N261" s="110"/>
      <c r="V261" s="111"/>
    </row>
    <row r="262" spans="1:22" ht="24" thickTop="1" thickBot="1" x14ac:dyDescent="0.25">
      <c r="A262" s="398">
        <f>A258+1</f>
        <v>62</v>
      </c>
      <c r="B262" s="22" t="s">
        <v>12</v>
      </c>
      <c r="C262" s="22" t="s">
        <v>11</v>
      </c>
      <c r="D262" s="22" t="s">
        <v>10</v>
      </c>
      <c r="E262" s="401" t="s">
        <v>9</v>
      </c>
      <c r="F262" s="401"/>
      <c r="G262" s="401" t="s">
        <v>8</v>
      </c>
      <c r="H262" s="402"/>
      <c r="I262" s="21"/>
      <c r="J262" s="20" t="s">
        <v>7</v>
      </c>
      <c r="K262" s="19"/>
      <c r="L262" s="19"/>
      <c r="M262" s="18"/>
      <c r="N262" s="110"/>
      <c r="V262" s="111"/>
    </row>
    <row r="263" spans="1:22" ht="13.5" thickBot="1" x14ac:dyDescent="0.25">
      <c r="A263" s="399"/>
      <c r="B263" s="16"/>
      <c r="C263" s="16"/>
      <c r="D263" s="113"/>
      <c r="E263" s="16"/>
      <c r="F263" s="16"/>
      <c r="G263" s="403"/>
      <c r="H263" s="404"/>
      <c r="I263" s="405"/>
      <c r="J263" s="15" t="s">
        <v>7</v>
      </c>
      <c r="K263" s="15"/>
      <c r="L263" s="15"/>
      <c r="M263" s="14"/>
      <c r="N263" s="110"/>
      <c r="V263" s="111">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110"/>
      <c r="V264" s="111"/>
    </row>
    <row r="265" spans="1:22" ht="13.5" thickBot="1" x14ac:dyDescent="0.25">
      <c r="A265" s="400"/>
      <c r="B265" s="25"/>
      <c r="C265" s="25"/>
      <c r="D265" s="8"/>
      <c r="E265" s="24" t="s">
        <v>1</v>
      </c>
      <c r="F265" s="23"/>
      <c r="G265" s="410"/>
      <c r="H265" s="411"/>
      <c r="I265" s="412"/>
      <c r="J265" s="11" t="s">
        <v>0</v>
      </c>
      <c r="K265" s="10"/>
      <c r="L265" s="10"/>
      <c r="M265" s="9"/>
      <c r="N265" s="110"/>
      <c r="V265" s="111"/>
    </row>
    <row r="266" spans="1:22" ht="24" thickTop="1" thickBot="1" x14ac:dyDescent="0.25">
      <c r="A266" s="398">
        <f>A262+1</f>
        <v>63</v>
      </c>
      <c r="B266" s="22" t="s">
        <v>12</v>
      </c>
      <c r="C266" s="22" t="s">
        <v>11</v>
      </c>
      <c r="D266" s="22" t="s">
        <v>10</v>
      </c>
      <c r="E266" s="401" t="s">
        <v>9</v>
      </c>
      <c r="F266" s="401"/>
      <c r="G266" s="401" t="s">
        <v>8</v>
      </c>
      <c r="H266" s="402"/>
      <c r="I266" s="21"/>
      <c r="J266" s="20" t="s">
        <v>7</v>
      </c>
      <c r="K266" s="19"/>
      <c r="L266" s="19"/>
      <c r="M266" s="18"/>
      <c r="N266" s="110"/>
      <c r="V266" s="111"/>
    </row>
    <row r="267" spans="1:22" ht="13.5" thickBot="1" x14ac:dyDescent="0.25">
      <c r="A267" s="399"/>
      <c r="B267" s="16"/>
      <c r="C267" s="16"/>
      <c r="D267" s="113"/>
      <c r="E267" s="16"/>
      <c r="F267" s="16"/>
      <c r="G267" s="403"/>
      <c r="H267" s="404"/>
      <c r="I267" s="405"/>
      <c r="J267" s="15" t="s">
        <v>7</v>
      </c>
      <c r="K267" s="15"/>
      <c r="L267" s="15"/>
      <c r="M267" s="14"/>
      <c r="N267" s="110"/>
      <c r="V267" s="111">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110"/>
      <c r="V268" s="111"/>
    </row>
    <row r="269" spans="1:22" ht="13.5" thickBot="1" x14ac:dyDescent="0.25">
      <c r="A269" s="400"/>
      <c r="B269" s="25"/>
      <c r="C269" s="25"/>
      <c r="D269" s="8"/>
      <c r="E269" s="24" t="s">
        <v>1</v>
      </c>
      <c r="F269" s="23"/>
      <c r="G269" s="410"/>
      <c r="H269" s="411"/>
      <c r="I269" s="412"/>
      <c r="J269" s="11" t="s">
        <v>0</v>
      </c>
      <c r="K269" s="10"/>
      <c r="L269" s="10"/>
      <c r="M269" s="9"/>
      <c r="N269" s="110"/>
      <c r="V269" s="111"/>
    </row>
    <row r="270" spans="1:22" ht="24" thickTop="1" thickBot="1" x14ac:dyDescent="0.25">
      <c r="A270" s="398">
        <f>A266+1</f>
        <v>64</v>
      </c>
      <c r="B270" s="22" t="s">
        <v>12</v>
      </c>
      <c r="C270" s="22" t="s">
        <v>11</v>
      </c>
      <c r="D270" s="22" t="s">
        <v>10</v>
      </c>
      <c r="E270" s="401" t="s">
        <v>9</v>
      </c>
      <c r="F270" s="401"/>
      <c r="G270" s="401" t="s">
        <v>8</v>
      </c>
      <c r="H270" s="402"/>
      <c r="I270" s="21"/>
      <c r="J270" s="20" t="s">
        <v>7</v>
      </c>
      <c r="K270" s="19"/>
      <c r="L270" s="19"/>
      <c r="M270" s="18"/>
      <c r="N270" s="110"/>
      <c r="V270" s="111"/>
    </row>
    <row r="271" spans="1:22" ht="13.5" thickBot="1" x14ac:dyDescent="0.25">
      <c r="A271" s="399"/>
      <c r="B271" s="16"/>
      <c r="C271" s="16"/>
      <c r="D271" s="113"/>
      <c r="E271" s="16"/>
      <c r="F271" s="16"/>
      <c r="G271" s="403"/>
      <c r="H271" s="404"/>
      <c r="I271" s="405"/>
      <c r="J271" s="15" t="s">
        <v>7</v>
      </c>
      <c r="K271" s="15"/>
      <c r="L271" s="15"/>
      <c r="M271" s="14"/>
      <c r="N271" s="110"/>
      <c r="V271" s="111">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110"/>
      <c r="V272" s="111"/>
    </row>
    <row r="273" spans="1:22" ht="13.5" thickBot="1" x14ac:dyDescent="0.25">
      <c r="A273" s="400"/>
      <c r="B273" s="25"/>
      <c r="C273" s="25"/>
      <c r="D273" s="8"/>
      <c r="E273" s="24" t="s">
        <v>1</v>
      </c>
      <c r="F273" s="23"/>
      <c r="G273" s="410"/>
      <c r="H273" s="411"/>
      <c r="I273" s="412"/>
      <c r="J273" s="11" t="s">
        <v>0</v>
      </c>
      <c r="K273" s="10"/>
      <c r="L273" s="10"/>
      <c r="M273" s="9"/>
      <c r="N273" s="110"/>
      <c r="V273" s="111"/>
    </row>
    <row r="274" spans="1:22" ht="24" thickTop="1" thickBot="1" x14ac:dyDescent="0.25">
      <c r="A274" s="398">
        <f>A270+1</f>
        <v>65</v>
      </c>
      <c r="B274" s="22" t="s">
        <v>12</v>
      </c>
      <c r="C274" s="22" t="s">
        <v>11</v>
      </c>
      <c r="D274" s="22" t="s">
        <v>10</v>
      </c>
      <c r="E274" s="401" t="s">
        <v>9</v>
      </c>
      <c r="F274" s="401"/>
      <c r="G274" s="401" t="s">
        <v>8</v>
      </c>
      <c r="H274" s="402"/>
      <c r="I274" s="21"/>
      <c r="J274" s="20" t="s">
        <v>7</v>
      </c>
      <c r="K274" s="19"/>
      <c r="L274" s="19"/>
      <c r="M274" s="18"/>
      <c r="N274" s="110"/>
      <c r="V274" s="111"/>
    </row>
    <row r="275" spans="1:22" ht="13.5" thickBot="1" x14ac:dyDescent="0.25">
      <c r="A275" s="399"/>
      <c r="B275" s="16"/>
      <c r="C275" s="16"/>
      <c r="D275" s="113"/>
      <c r="E275" s="16"/>
      <c r="F275" s="16"/>
      <c r="G275" s="403"/>
      <c r="H275" s="404"/>
      <c r="I275" s="405"/>
      <c r="J275" s="15" t="s">
        <v>7</v>
      </c>
      <c r="K275" s="15"/>
      <c r="L275" s="15"/>
      <c r="M275" s="14"/>
      <c r="N275" s="110"/>
      <c r="V275" s="111">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110"/>
      <c r="V276" s="111"/>
    </row>
    <row r="277" spans="1:22" ht="13.5" thickBot="1" x14ac:dyDescent="0.25">
      <c r="A277" s="400"/>
      <c r="B277" s="25"/>
      <c r="C277" s="25"/>
      <c r="D277" s="8"/>
      <c r="E277" s="24" t="s">
        <v>1</v>
      </c>
      <c r="F277" s="23"/>
      <c r="G277" s="410"/>
      <c r="H277" s="411"/>
      <c r="I277" s="412"/>
      <c r="J277" s="11" t="s">
        <v>0</v>
      </c>
      <c r="K277" s="10"/>
      <c r="L277" s="10"/>
      <c r="M277" s="9"/>
      <c r="N277" s="110"/>
      <c r="V277" s="111"/>
    </row>
    <row r="278" spans="1:22" ht="24" thickTop="1" thickBot="1" x14ac:dyDescent="0.25">
      <c r="A278" s="398">
        <f>A274+1</f>
        <v>66</v>
      </c>
      <c r="B278" s="22" t="s">
        <v>12</v>
      </c>
      <c r="C278" s="22" t="s">
        <v>11</v>
      </c>
      <c r="D278" s="22" t="s">
        <v>10</v>
      </c>
      <c r="E278" s="401" t="s">
        <v>9</v>
      </c>
      <c r="F278" s="401"/>
      <c r="G278" s="401" t="s">
        <v>8</v>
      </c>
      <c r="H278" s="402"/>
      <c r="I278" s="21"/>
      <c r="J278" s="20" t="s">
        <v>7</v>
      </c>
      <c r="K278" s="19"/>
      <c r="L278" s="19"/>
      <c r="M278" s="18"/>
      <c r="N278" s="110"/>
      <c r="V278" s="111"/>
    </row>
    <row r="279" spans="1:22" ht="13.5" thickBot="1" x14ac:dyDescent="0.25">
      <c r="A279" s="399"/>
      <c r="B279" s="16"/>
      <c r="C279" s="16"/>
      <c r="D279" s="113"/>
      <c r="E279" s="16"/>
      <c r="F279" s="16"/>
      <c r="G279" s="403"/>
      <c r="H279" s="404"/>
      <c r="I279" s="405"/>
      <c r="J279" s="15" t="s">
        <v>7</v>
      </c>
      <c r="K279" s="15"/>
      <c r="L279" s="15"/>
      <c r="M279" s="14"/>
      <c r="N279" s="110"/>
      <c r="V279" s="111">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110"/>
      <c r="V280" s="111"/>
    </row>
    <row r="281" spans="1:22" ht="13.5" thickBot="1" x14ac:dyDescent="0.25">
      <c r="A281" s="400"/>
      <c r="B281" s="25"/>
      <c r="C281" s="25"/>
      <c r="D281" s="8"/>
      <c r="E281" s="24" t="s">
        <v>1</v>
      </c>
      <c r="F281" s="23"/>
      <c r="G281" s="410"/>
      <c r="H281" s="411"/>
      <c r="I281" s="412"/>
      <c r="J281" s="11" t="s">
        <v>0</v>
      </c>
      <c r="K281" s="10"/>
      <c r="L281" s="10"/>
      <c r="M281" s="9"/>
      <c r="N281" s="110"/>
      <c r="V281" s="111"/>
    </row>
    <row r="282" spans="1:22" ht="24" thickTop="1" thickBot="1" x14ac:dyDescent="0.25">
      <c r="A282" s="398">
        <f>A278+1</f>
        <v>67</v>
      </c>
      <c r="B282" s="22" t="s">
        <v>12</v>
      </c>
      <c r="C282" s="22" t="s">
        <v>11</v>
      </c>
      <c r="D282" s="22" t="s">
        <v>10</v>
      </c>
      <c r="E282" s="401" t="s">
        <v>9</v>
      </c>
      <c r="F282" s="401"/>
      <c r="G282" s="401" t="s">
        <v>8</v>
      </c>
      <c r="H282" s="402"/>
      <c r="I282" s="21"/>
      <c r="J282" s="20" t="s">
        <v>7</v>
      </c>
      <c r="K282" s="19"/>
      <c r="L282" s="19"/>
      <c r="M282" s="18"/>
      <c r="N282" s="110"/>
      <c r="V282" s="111"/>
    </row>
    <row r="283" spans="1:22" ht="13.5" thickBot="1" x14ac:dyDescent="0.25">
      <c r="A283" s="399"/>
      <c r="B283" s="16"/>
      <c r="C283" s="16"/>
      <c r="D283" s="113"/>
      <c r="E283" s="16"/>
      <c r="F283" s="16"/>
      <c r="G283" s="403"/>
      <c r="H283" s="404"/>
      <c r="I283" s="405"/>
      <c r="J283" s="15" t="s">
        <v>7</v>
      </c>
      <c r="K283" s="15"/>
      <c r="L283" s="15"/>
      <c r="M283" s="14"/>
      <c r="N283" s="110"/>
      <c r="V283" s="111">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110"/>
      <c r="V284" s="111"/>
    </row>
    <row r="285" spans="1:22" ht="13.5" thickBot="1" x14ac:dyDescent="0.25">
      <c r="A285" s="400"/>
      <c r="B285" s="25"/>
      <c r="C285" s="25"/>
      <c r="D285" s="8"/>
      <c r="E285" s="24" t="s">
        <v>1</v>
      </c>
      <c r="F285" s="23"/>
      <c r="G285" s="410"/>
      <c r="H285" s="411"/>
      <c r="I285" s="412"/>
      <c r="J285" s="11" t="s">
        <v>0</v>
      </c>
      <c r="K285" s="10"/>
      <c r="L285" s="10"/>
      <c r="M285" s="9"/>
      <c r="N285" s="110"/>
      <c r="V285" s="111"/>
    </row>
    <row r="286" spans="1:22" ht="24" thickTop="1" thickBot="1" x14ac:dyDescent="0.25">
      <c r="A286" s="398">
        <f>A282+1</f>
        <v>68</v>
      </c>
      <c r="B286" s="22" t="s">
        <v>12</v>
      </c>
      <c r="C286" s="22" t="s">
        <v>11</v>
      </c>
      <c r="D286" s="22" t="s">
        <v>10</v>
      </c>
      <c r="E286" s="401" t="s">
        <v>9</v>
      </c>
      <c r="F286" s="401"/>
      <c r="G286" s="401" t="s">
        <v>8</v>
      </c>
      <c r="H286" s="402"/>
      <c r="I286" s="21"/>
      <c r="J286" s="20" t="s">
        <v>7</v>
      </c>
      <c r="K286" s="19"/>
      <c r="L286" s="19"/>
      <c r="M286" s="18"/>
      <c r="N286" s="110"/>
      <c r="V286" s="111"/>
    </row>
    <row r="287" spans="1:22" ht="13.5" thickBot="1" x14ac:dyDescent="0.25">
      <c r="A287" s="399"/>
      <c r="B287" s="16"/>
      <c r="C287" s="16"/>
      <c r="D287" s="113"/>
      <c r="E287" s="16"/>
      <c r="F287" s="16"/>
      <c r="G287" s="403"/>
      <c r="H287" s="404"/>
      <c r="I287" s="405"/>
      <c r="J287" s="15" t="s">
        <v>7</v>
      </c>
      <c r="K287" s="15"/>
      <c r="L287" s="15"/>
      <c r="M287" s="14"/>
      <c r="N287" s="110"/>
      <c r="V287" s="111">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110"/>
      <c r="V288" s="111"/>
    </row>
    <row r="289" spans="1:22" ht="13.5" thickBot="1" x14ac:dyDescent="0.25">
      <c r="A289" s="400"/>
      <c r="B289" s="25"/>
      <c r="C289" s="25"/>
      <c r="D289" s="8"/>
      <c r="E289" s="24" t="s">
        <v>1</v>
      </c>
      <c r="F289" s="23"/>
      <c r="G289" s="410"/>
      <c r="H289" s="411"/>
      <c r="I289" s="412"/>
      <c r="J289" s="11" t="s">
        <v>0</v>
      </c>
      <c r="K289" s="10"/>
      <c r="L289" s="10"/>
      <c r="M289" s="9"/>
      <c r="N289" s="110"/>
      <c r="V289" s="111"/>
    </row>
    <row r="290" spans="1:22" ht="24" thickTop="1" thickBot="1" x14ac:dyDescent="0.25">
      <c r="A290" s="398">
        <f>A286+1</f>
        <v>69</v>
      </c>
      <c r="B290" s="22" t="s">
        <v>12</v>
      </c>
      <c r="C290" s="22" t="s">
        <v>11</v>
      </c>
      <c r="D290" s="22" t="s">
        <v>10</v>
      </c>
      <c r="E290" s="401" t="s">
        <v>9</v>
      </c>
      <c r="F290" s="401"/>
      <c r="G290" s="401" t="s">
        <v>8</v>
      </c>
      <c r="H290" s="402"/>
      <c r="I290" s="21"/>
      <c r="J290" s="20" t="s">
        <v>7</v>
      </c>
      <c r="K290" s="19"/>
      <c r="L290" s="19"/>
      <c r="M290" s="18"/>
      <c r="N290" s="110"/>
      <c r="V290" s="111"/>
    </row>
    <row r="291" spans="1:22" ht="13.5" thickBot="1" x14ac:dyDescent="0.25">
      <c r="A291" s="399"/>
      <c r="B291" s="16"/>
      <c r="C291" s="16"/>
      <c r="D291" s="113"/>
      <c r="E291" s="16"/>
      <c r="F291" s="16"/>
      <c r="G291" s="403"/>
      <c r="H291" s="404"/>
      <c r="I291" s="405"/>
      <c r="J291" s="15" t="s">
        <v>7</v>
      </c>
      <c r="K291" s="15"/>
      <c r="L291" s="15"/>
      <c r="M291" s="14"/>
      <c r="N291" s="110"/>
      <c r="V291" s="111">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110"/>
      <c r="V292" s="111"/>
    </row>
    <row r="293" spans="1:22" ht="13.5" thickBot="1" x14ac:dyDescent="0.25">
      <c r="A293" s="400"/>
      <c r="B293" s="25"/>
      <c r="C293" s="25"/>
      <c r="D293" s="8"/>
      <c r="E293" s="24" t="s">
        <v>1</v>
      </c>
      <c r="F293" s="23"/>
      <c r="G293" s="410"/>
      <c r="H293" s="411"/>
      <c r="I293" s="412"/>
      <c r="J293" s="11" t="s">
        <v>0</v>
      </c>
      <c r="K293" s="10"/>
      <c r="L293" s="10"/>
      <c r="M293" s="9"/>
      <c r="N293" s="110"/>
      <c r="V293" s="111"/>
    </row>
    <row r="294" spans="1:22" ht="24" thickTop="1" thickBot="1" x14ac:dyDescent="0.25">
      <c r="A294" s="398">
        <f>A290+1</f>
        <v>70</v>
      </c>
      <c r="B294" s="22" t="s">
        <v>12</v>
      </c>
      <c r="C294" s="22" t="s">
        <v>11</v>
      </c>
      <c r="D294" s="22" t="s">
        <v>10</v>
      </c>
      <c r="E294" s="401" t="s">
        <v>9</v>
      </c>
      <c r="F294" s="401"/>
      <c r="G294" s="401" t="s">
        <v>8</v>
      </c>
      <c r="H294" s="402"/>
      <c r="I294" s="21"/>
      <c r="J294" s="20" t="s">
        <v>7</v>
      </c>
      <c r="K294" s="19"/>
      <c r="L294" s="19"/>
      <c r="M294" s="18"/>
      <c r="N294" s="110"/>
      <c r="V294" s="111"/>
    </row>
    <row r="295" spans="1:22" ht="13.5" thickBot="1" x14ac:dyDescent="0.25">
      <c r="A295" s="399"/>
      <c r="B295" s="16"/>
      <c r="C295" s="16"/>
      <c r="D295" s="113"/>
      <c r="E295" s="16"/>
      <c r="F295" s="16"/>
      <c r="G295" s="403"/>
      <c r="H295" s="404"/>
      <c r="I295" s="405"/>
      <c r="J295" s="15" t="s">
        <v>7</v>
      </c>
      <c r="K295" s="15"/>
      <c r="L295" s="15"/>
      <c r="M295" s="14"/>
      <c r="N295" s="110"/>
      <c r="V295" s="111">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110"/>
      <c r="V296" s="111"/>
    </row>
    <row r="297" spans="1:22" ht="13.5" thickBot="1" x14ac:dyDescent="0.25">
      <c r="A297" s="400"/>
      <c r="B297" s="25"/>
      <c r="C297" s="25"/>
      <c r="D297" s="8"/>
      <c r="E297" s="24" t="s">
        <v>1</v>
      </c>
      <c r="F297" s="23"/>
      <c r="G297" s="410"/>
      <c r="H297" s="411"/>
      <c r="I297" s="412"/>
      <c r="J297" s="11" t="s">
        <v>0</v>
      </c>
      <c r="K297" s="10"/>
      <c r="L297" s="10"/>
      <c r="M297" s="9"/>
      <c r="N297" s="110"/>
      <c r="V297" s="111"/>
    </row>
    <row r="298" spans="1:22" ht="24" thickTop="1" thickBot="1" x14ac:dyDescent="0.25">
      <c r="A298" s="398">
        <f>A294+1</f>
        <v>71</v>
      </c>
      <c r="B298" s="22" t="s">
        <v>12</v>
      </c>
      <c r="C298" s="22" t="s">
        <v>11</v>
      </c>
      <c r="D298" s="22" t="s">
        <v>10</v>
      </c>
      <c r="E298" s="401" t="s">
        <v>9</v>
      </c>
      <c r="F298" s="401"/>
      <c r="G298" s="401" t="s">
        <v>8</v>
      </c>
      <c r="H298" s="402"/>
      <c r="I298" s="21"/>
      <c r="J298" s="20" t="s">
        <v>7</v>
      </c>
      <c r="K298" s="19"/>
      <c r="L298" s="19"/>
      <c r="M298" s="18"/>
      <c r="N298" s="110"/>
      <c r="V298" s="111"/>
    </row>
    <row r="299" spans="1:22" ht="13.5" thickBot="1" x14ac:dyDescent="0.25">
      <c r="A299" s="399"/>
      <c r="B299" s="16"/>
      <c r="C299" s="16"/>
      <c r="D299" s="113"/>
      <c r="E299" s="16"/>
      <c r="F299" s="16"/>
      <c r="G299" s="403"/>
      <c r="H299" s="404"/>
      <c r="I299" s="405"/>
      <c r="J299" s="15" t="s">
        <v>7</v>
      </c>
      <c r="K299" s="15"/>
      <c r="L299" s="15"/>
      <c r="M299" s="14"/>
      <c r="N299" s="110"/>
      <c r="V299" s="111">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110"/>
      <c r="V300" s="111"/>
    </row>
    <row r="301" spans="1:22" ht="13.5" thickBot="1" x14ac:dyDescent="0.25">
      <c r="A301" s="400"/>
      <c r="B301" s="25"/>
      <c r="C301" s="25"/>
      <c r="D301" s="8"/>
      <c r="E301" s="24" t="s">
        <v>1</v>
      </c>
      <c r="F301" s="23"/>
      <c r="G301" s="410"/>
      <c r="H301" s="411"/>
      <c r="I301" s="412"/>
      <c r="J301" s="11" t="s">
        <v>0</v>
      </c>
      <c r="K301" s="10"/>
      <c r="L301" s="10"/>
      <c r="M301" s="9"/>
      <c r="N301" s="110"/>
      <c r="V301" s="111"/>
    </row>
    <row r="302" spans="1:22" ht="24" thickTop="1" thickBot="1" x14ac:dyDescent="0.25">
      <c r="A302" s="398">
        <f>A298+1</f>
        <v>72</v>
      </c>
      <c r="B302" s="22" t="s">
        <v>12</v>
      </c>
      <c r="C302" s="22" t="s">
        <v>11</v>
      </c>
      <c r="D302" s="22" t="s">
        <v>10</v>
      </c>
      <c r="E302" s="401" t="s">
        <v>9</v>
      </c>
      <c r="F302" s="401"/>
      <c r="G302" s="401" t="s">
        <v>8</v>
      </c>
      <c r="H302" s="402"/>
      <c r="I302" s="21"/>
      <c r="J302" s="20" t="s">
        <v>7</v>
      </c>
      <c r="K302" s="19"/>
      <c r="L302" s="19"/>
      <c r="M302" s="18"/>
      <c r="N302" s="110"/>
      <c r="V302" s="111"/>
    </row>
    <row r="303" spans="1:22" ht="13.5" thickBot="1" x14ac:dyDescent="0.25">
      <c r="A303" s="399"/>
      <c r="B303" s="16"/>
      <c r="C303" s="16"/>
      <c r="D303" s="113"/>
      <c r="E303" s="16"/>
      <c r="F303" s="16"/>
      <c r="G303" s="403"/>
      <c r="H303" s="404"/>
      <c r="I303" s="405"/>
      <c r="J303" s="15" t="s">
        <v>7</v>
      </c>
      <c r="K303" s="15"/>
      <c r="L303" s="15"/>
      <c r="M303" s="14"/>
      <c r="N303" s="110"/>
      <c r="V303" s="111">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110"/>
      <c r="V304" s="111"/>
    </row>
    <row r="305" spans="1:22" ht="13.5" thickBot="1" x14ac:dyDescent="0.25">
      <c r="A305" s="400"/>
      <c r="B305" s="25"/>
      <c r="C305" s="25"/>
      <c r="D305" s="8"/>
      <c r="E305" s="24" t="s">
        <v>1</v>
      </c>
      <c r="F305" s="23"/>
      <c r="G305" s="410"/>
      <c r="H305" s="411"/>
      <c r="I305" s="412"/>
      <c r="J305" s="11" t="s">
        <v>0</v>
      </c>
      <c r="K305" s="10"/>
      <c r="L305" s="10"/>
      <c r="M305" s="9"/>
      <c r="N305" s="110"/>
      <c r="V305" s="111"/>
    </row>
    <row r="306" spans="1:22" ht="24" thickTop="1" thickBot="1" x14ac:dyDescent="0.25">
      <c r="A306" s="398">
        <f>A302+1</f>
        <v>73</v>
      </c>
      <c r="B306" s="22" t="s">
        <v>12</v>
      </c>
      <c r="C306" s="22" t="s">
        <v>11</v>
      </c>
      <c r="D306" s="22" t="s">
        <v>10</v>
      </c>
      <c r="E306" s="401" t="s">
        <v>9</v>
      </c>
      <c r="F306" s="401"/>
      <c r="G306" s="401" t="s">
        <v>8</v>
      </c>
      <c r="H306" s="402"/>
      <c r="I306" s="21"/>
      <c r="J306" s="20" t="s">
        <v>7</v>
      </c>
      <c r="K306" s="19"/>
      <c r="L306" s="19"/>
      <c r="M306" s="18"/>
      <c r="N306" s="110"/>
      <c r="V306" s="111"/>
    </row>
    <row r="307" spans="1:22" ht="13.5" thickBot="1" x14ac:dyDescent="0.25">
      <c r="A307" s="399"/>
      <c r="B307" s="16"/>
      <c r="C307" s="16"/>
      <c r="D307" s="113"/>
      <c r="E307" s="16"/>
      <c r="F307" s="16"/>
      <c r="G307" s="403"/>
      <c r="H307" s="404"/>
      <c r="I307" s="405"/>
      <c r="J307" s="15" t="s">
        <v>7</v>
      </c>
      <c r="K307" s="15"/>
      <c r="L307" s="15"/>
      <c r="M307" s="14"/>
      <c r="N307" s="110"/>
      <c r="V307" s="111">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110"/>
      <c r="V308" s="111"/>
    </row>
    <row r="309" spans="1:22" ht="13.5" thickBot="1" x14ac:dyDescent="0.25">
      <c r="A309" s="400"/>
      <c r="B309" s="25"/>
      <c r="C309" s="25"/>
      <c r="D309" s="8"/>
      <c r="E309" s="24" t="s">
        <v>1</v>
      </c>
      <c r="F309" s="23"/>
      <c r="G309" s="410"/>
      <c r="H309" s="411"/>
      <c r="I309" s="412"/>
      <c r="J309" s="11" t="s">
        <v>0</v>
      </c>
      <c r="K309" s="10"/>
      <c r="L309" s="10"/>
      <c r="M309" s="9"/>
      <c r="N309" s="110"/>
      <c r="V309" s="111"/>
    </row>
    <row r="310" spans="1:22" ht="24" thickTop="1" thickBot="1" x14ac:dyDescent="0.25">
      <c r="A310" s="398">
        <f>A306+1</f>
        <v>74</v>
      </c>
      <c r="B310" s="22" t="s">
        <v>12</v>
      </c>
      <c r="C310" s="22" t="s">
        <v>11</v>
      </c>
      <c r="D310" s="22" t="s">
        <v>10</v>
      </c>
      <c r="E310" s="401" t="s">
        <v>9</v>
      </c>
      <c r="F310" s="401"/>
      <c r="G310" s="401" t="s">
        <v>8</v>
      </c>
      <c r="H310" s="402"/>
      <c r="I310" s="21"/>
      <c r="J310" s="20" t="s">
        <v>7</v>
      </c>
      <c r="K310" s="19"/>
      <c r="L310" s="19"/>
      <c r="M310" s="18"/>
      <c r="N310" s="110"/>
      <c r="V310" s="111"/>
    </row>
    <row r="311" spans="1:22" ht="13.5" thickBot="1" x14ac:dyDescent="0.25">
      <c r="A311" s="399"/>
      <c r="B311" s="16"/>
      <c r="C311" s="16"/>
      <c r="D311" s="113"/>
      <c r="E311" s="16"/>
      <c r="F311" s="16"/>
      <c r="G311" s="403"/>
      <c r="H311" s="404"/>
      <c r="I311" s="405"/>
      <c r="J311" s="15" t="s">
        <v>7</v>
      </c>
      <c r="K311" s="15"/>
      <c r="L311" s="15"/>
      <c r="M311" s="14"/>
      <c r="N311" s="110"/>
      <c r="V311" s="111">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110"/>
      <c r="V312" s="111"/>
    </row>
    <row r="313" spans="1:22" ht="13.5" thickBot="1" x14ac:dyDescent="0.25">
      <c r="A313" s="400"/>
      <c r="B313" s="25"/>
      <c r="C313" s="25"/>
      <c r="D313" s="8"/>
      <c r="E313" s="24" t="s">
        <v>1</v>
      </c>
      <c r="F313" s="23"/>
      <c r="G313" s="410"/>
      <c r="H313" s="411"/>
      <c r="I313" s="412"/>
      <c r="J313" s="11" t="s">
        <v>0</v>
      </c>
      <c r="K313" s="10"/>
      <c r="L313" s="10"/>
      <c r="M313" s="9"/>
      <c r="N313" s="110"/>
      <c r="V313" s="111"/>
    </row>
    <row r="314" spans="1:22" ht="24" thickTop="1" thickBot="1" x14ac:dyDescent="0.25">
      <c r="A314" s="398">
        <f>A310+1</f>
        <v>75</v>
      </c>
      <c r="B314" s="22" t="s">
        <v>12</v>
      </c>
      <c r="C314" s="22" t="s">
        <v>11</v>
      </c>
      <c r="D314" s="22" t="s">
        <v>10</v>
      </c>
      <c r="E314" s="401" t="s">
        <v>9</v>
      </c>
      <c r="F314" s="401"/>
      <c r="G314" s="401" t="s">
        <v>8</v>
      </c>
      <c r="H314" s="402"/>
      <c r="I314" s="21"/>
      <c r="J314" s="20" t="s">
        <v>7</v>
      </c>
      <c r="K314" s="19"/>
      <c r="L314" s="19"/>
      <c r="M314" s="18"/>
      <c r="N314" s="110"/>
      <c r="V314" s="111"/>
    </row>
    <row r="315" spans="1:22" ht="13.5" thickBot="1" x14ac:dyDescent="0.25">
      <c r="A315" s="399"/>
      <c r="B315" s="16"/>
      <c r="C315" s="16"/>
      <c r="D315" s="113"/>
      <c r="E315" s="16"/>
      <c r="F315" s="16"/>
      <c r="G315" s="403"/>
      <c r="H315" s="404"/>
      <c r="I315" s="405"/>
      <c r="J315" s="15" t="s">
        <v>7</v>
      </c>
      <c r="K315" s="15"/>
      <c r="L315" s="15"/>
      <c r="M315" s="14"/>
      <c r="N315" s="110"/>
      <c r="V315" s="111">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110"/>
      <c r="V316" s="111"/>
    </row>
    <row r="317" spans="1:22" ht="13.5" thickBot="1" x14ac:dyDescent="0.25">
      <c r="A317" s="400"/>
      <c r="B317" s="25"/>
      <c r="C317" s="25"/>
      <c r="D317" s="8"/>
      <c r="E317" s="24" t="s">
        <v>1</v>
      </c>
      <c r="F317" s="23"/>
      <c r="G317" s="410"/>
      <c r="H317" s="411"/>
      <c r="I317" s="412"/>
      <c r="J317" s="11" t="s">
        <v>0</v>
      </c>
      <c r="K317" s="10"/>
      <c r="L317" s="10"/>
      <c r="M317" s="9"/>
      <c r="N317" s="110"/>
      <c r="V317" s="111"/>
    </row>
    <row r="318" spans="1:22" ht="24" thickTop="1" thickBot="1" x14ac:dyDescent="0.25">
      <c r="A318" s="398">
        <f>A314+1</f>
        <v>76</v>
      </c>
      <c r="B318" s="22" t="s">
        <v>12</v>
      </c>
      <c r="C318" s="22" t="s">
        <v>11</v>
      </c>
      <c r="D318" s="22" t="s">
        <v>10</v>
      </c>
      <c r="E318" s="401" t="s">
        <v>9</v>
      </c>
      <c r="F318" s="401"/>
      <c r="G318" s="401" t="s">
        <v>8</v>
      </c>
      <c r="H318" s="402"/>
      <c r="I318" s="21"/>
      <c r="J318" s="20" t="s">
        <v>7</v>
      </c>
      <c r="K318" s="19"/>
      <c r="L318" s="19"/>
      <c r="M318" s="18"/>
      <c r="N318" s="110"/>
      <c r="V318" s="111"/>
    </row>
    <row r="319" spans="1:22" ht="13.5" thickBot="1" x14ac:dyDescent="0.25">
      <c r="A319" s="399"/>
      <c r="B319" s="16"/>
      <c r="C319" s="16"/>
      <c r="D319" s="113"/>
      <c r="E319" s="16"/>
      <c r="F319" s="16"/>
      <c r="G319" s="403"/>
      <c r="H319" s="404"/>
      <c r="I319" s="405"/>
      <c r="J319" s="15" t="s">
        <v>7</v>
      </c>
      <c r="K319" s="15"/>
      <c r="L319" s="15"/>
      <c r="M319" s="14"/>
      <c r="N319" s="110"/>
      <c r="V319" s="111">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110"/>
      <c r="V320" s="111"/>
    </row>
    <row r="321" spans="1:22" ht="13.5" thickBot="1" x14ac:dyDescent="0.25">
      <c r="A321" s="400"/>
      <c r="B321" s="25"/>
      <c r="C321" s="25"/>
      <c r="D321" s="8"/>
      <c r="E321" s="24" t="s">
        <v>1</v>
      </c>
      <c r="F321" s="23"/>
      <c r="G321" s="410"/>
      <c r="H321" s="411"/>
      <c r="I321" s="412"/>
      <c r="J321" s="11" t="s">
        <v>0</v>
      </c>
      <c r="K321" s="10"/>
      <c r="L321" s="10"/>
      <c r="M321" s="9"/>
      <c r="N321" s="110"/>
      <c r="V321" s="111"/>
    </row>
    <row r="322" spans="1:22" ht="24" thickTop="1" thickBot="1" x14ac:dyDescent="0.25">
      <c r="A322" s="398">
        <f>A318+1</f>
        <v>77</v>
      </c>
      <c r="B322" s="22" t="s">
        <v>12</v>
      </c>
      <c r="C322" s="22" t="s">
        <v>11</v>
      </c>
      <c r="D322" s="22" t="s">
        <v>10</v>
      </c>
      <c r="E322" s="401" t="s">
        <v>9</v>
      </c>
      <c r="F322" s="401"/>
      <c r="G322" s="401" t="s">
        <v>8</v>
      </c>
      <c r="H322" s="402"/>
      <c r="I322" s="21"/>
      <c r="J322" s="20" t="s">
        <v>7</v>
      </c>
      <c r="K322" s="19"/>
      <c r="L322" s="19"/>
      <c r="M322" s="18"/>
      <c r="N322" s="110"/>
      <c r="V322" s="111"/>
    </row>
    <row r="323" spans="1:22" ht="13.5" thickBot="1" x14ac:dyDescent="0.25">
      <c r="A323" s="399"/>
      <c r="B323" s="16"/>
      <c r="C323" s="16"/>
      <c r="D323" s="113"/>
      <c r="E323" s="16"/>
      <c r="F323" s="16"/>
      <c r="G323" s="403"/>
      <c r="H323" s="404"/>
      <c r="I323" s="405"/>
      <c r="J323" s="15" t="s">
        <v>7</v>
      </c>
      <c r="K323" s="15"/>
      <c r="L323" s="15"/>
      <c r="M323" s="14"/>
      <c r="N323" s="110"/>
      <c r="V323" s="111">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110"/>
      <c r="V324" s="111"/>
    </row>
    <row r="325" spans="1:22" ht="13.5" thickBot="1" x14ac:dyDescent="0.25">
      <c r="A325" s="400"/>
      <c r="B325" s="25"/>
      <c r="C325" s="25"/>
      <c r="D325" s="8"/>
      <c r="E325" s="24" t="s">
        <v>1</v>
      </c>
      <c r="F325" s="23"/>
      <c r="G325" s="410"/>
      <c r="H325" s="411"/>
      <c r="I325" s="412"/>
      <c r="J325" s="11" t="s">
        <v>0</v>
      </c>
      <c r="K325" s="10"/>
      <c r="L325" s="10"/>
      <c r="M325" s="9"/>
      <c r="N325" s="110"/>
      <c r="V325" s="111"/>
    </row>
    <row r="326" spans="1:22" ht="24" thickTop="1" thickBot="1" x14ac:dyDescent="0.25">
      <c r="A326" s="398">
        <f>A322+1</f>
        <v>78</v>
      </c>
      <c r="B326" s="22" t="s">
        <v>12</v>
      </c>
      <c r="C326" s="22" t="s">
        <v>11</v>
      </c>
      <c r="D326" s="22" t="s">
        <v>10</v>
      </c>
      <c r="E326" s="401" t="s">
        <v>9</v>
      </c>
      <c r="F326" s="401"/>
      <c r="G326" s="401" t="s">
        <v>8</v>
      </c>
      <c r="H326" s="402"/>
      <c r="I326" s="21"/>
      <c r="J326" s="20" t="s">
        <v>7</v>
      </c>
      <c r="K326" s="19"/>
      <c r="L326" s="19"/>
      <c r="M326" s="18"/>
      <c r="N326" s="110"/>
      <c r="V326" s="111"/>
    </row>
    <row r="327" spans="1:22" ht="13.5" thickBot="1" x14ac:dyDescent="0.25">
      <c r="A327" s="399"/>
      <c r="B327" s="16"/>
      <c r="C327" s="16"/>
      <c r="D327" s="113"/>
      <c r="E327" s="16"/>
      <c r="F327" s="16"/>
      <c r="G327" s="403"/>
      <c r="H327" s="404"/>
      <c r="I327" s="405"/>
      <c r="J327" s="15" t="s">
        <v>7</v>
      </c>
      <c r="K327" s="15"/>
      <c r="L327" s="15"/>
      <c r="M327" s="14"/>
      <c r="N327" s="110"/>
      <c r="V327" s="111">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110"/>
      <c r="V328" s="111"/>
    </row>
    <row r="329" spans="1:22" ht="13.5" thickBot="1" x14ac:dyDescent="0.25">
      <c r="A329" s="400"/>
      <c r="B329" s="25"/>
      <c r="C329" s="25"/>
      <c r="D329" s="8"/>
      <c r="E329" s="24" t="s">
        <v>1</v>
      </c>
      <c r="F329" s="23"/>
      <c r="G329" s="410"/>
      <c r="H329" s="411"/>
      <c r="I329" s="412"/>
      <c r="J329" s="11" t="s">
        <v>0</v>
      </c>
      <c r="K329" s="10"/>
      <c r="L329" s="10"/>
      <c r="M329" s="9"/>
      <c r="N329" s="110"/>
      <c r="V329" s="111"/>
    </row>
    <row r="330" spans="1:22" ht="24" thickTop="1" thickBot="1" x14ac:dyDescent="0.25">
      <c r="A330" s="398">
        <f>A326+1</f>
        <v>79</v>
      </c>
      <c r="B330" s="22" t="s">
        <v>12</v>
      </c>
      <c r="C330" s="22" t="s">
        <v>11</v>
      </c>
      <c r="D330" s="22" t="s">
        <v>10</v>
      </c>
      <c r="E330" s="401" t="s">
        <v>9</v>
      </c>
      <c r="F330" s="401"/>
      <c r="G330" s="401" t="s">
        <v>8</v>
      </c>
      <c r="H330" s="402"/>
      <c r="I330" s="21"/>
      <c r="J330" s="20" t="s">
        <v>7</v>
      </c>
      <c r="K330" s="19"/>
      <c r="L330" s="19"/>
      <c r="M330" s="18"/>
      <c r="N330" s="110"/>
      <c r="V330" s="111"/>
    </row>
    <row r="331" spans="1:22" ht="13.5" thickBot="1" x14ac:dyDescent="0.25">
      <c r="A331" s="399"/>
      <c r="B331" s="16"/>
      <c r="C331" s="16"/>
      <c r="D331" s="113"/>
      <c r="E331" s="16"/>
      <c r="F331" s="16"/>
      <c r="G331" s="403"/>
      <c r="H331" s="404"/>
      <c r="I331" s="405"/>
      <c r="J331" s="15" t="s">
        <v>7</v>
      </c>
      <c r="K331" s="15"/>
      <c r="L331" s="15"/>
      <c r="M331" s="14"/>
      <c r="N331" s="110"/>
      <c r="V331" s="111">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110"/>
      <c r="V332" s="111"/>
    </row>
    <row r="333" spans="1:22" ht="13.5" thickBot="1" x14ac:dyDescent="0.25">
      <c r="A333" s="400"/>
      <c r="B333" s="25"/>
      <c r="C333" s="25"/>
      <c r="D333" s="8"/>
      <c r="E333" s="24" t="s">
        <v>1</v>
      </c>
      <c r="F333" s="23"/>
      <c r="G333" s="410"/>
      <c r="H333" s="411"/>
      <c r="I333" s="412"/>
      <c r="J333" s="11" t="s">
        <v>0</v>
      </c>
      <c r="K333" s="10"/>
      <c r="L333" s="10"/>
      <c r="M333" s="9"/>
      <c r="N333" s="110"/>
      <c r="V333" s="111"/>
    </row>
    <row r="334" spans="1:22" ht="24" thickTop="1" thickBot="1" x14ac:dyDescent="0.25">
      <c r="A334" s="398">
        <f>A330+1</f>
        <v>80</v>
      </c>
      <c r="B334" s="22" t="s">
        <v>12</v>
      </c>
      <c r="C334" s="22" t="s">
        <v>11</v>
      </c>
      <c r="D334" s="22" t="s">
        <v>10</v>
      </c>
      <c r="E334" s="401" t="s">
        <v>9</v>
      </c>
      <c r="F334" s="401"/>
      <c r="G334" s="401" t="s">
        <v>8</v>
      </c>
      <c r="H334" s="402"/>
      <c r="I334" s="21"/>
      <c r="J334" s="20" t="s">
        <v>7</v>
      </c>
      <c r="K334" s="19"/>
      <c r="L334" s="19"/>
      <c r="M334" s="18"/>
      <c r="N334" s="110"/>
      <c r="V334" s="111"/>
    </row>
    <row r="335" spans="1:22" ht="13.5" thickBot="1" x14ac:dyDescent="0.25">
      <c r="A335" s="399"/>
      <c r="B335" s="16"/>
      <c r="C335" s="16"/>
      <c r="D335" s="113"/>
      <c r="E335" s="16"/>
      <c r="F335" s="16"/>
      <c r="G335" s="403"/>
      <c r="H335" s="404"/>
      <c r="I335" s="405"/>
      <c r="J335" s="15" t="s">
        <v>7</v>
      </c>
      <c r="K335" s="15"/>
      <c r="L335" s="15"/>
      <c r="M335" s="14"/>
      <c r="N335" s="110"/>
      <c r="V335" s="111">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110"/>
      <c r="V336" s="111"/>
    </row>
    <row r="337" spans="1:22" ht="13.5" thickBot="1" x14ac:dyDescent="0.25">
      <c r="A337" s="400"/>
      <c r="B337" s="25"/>
      <c r="C337" s="25"/>
      <c r="D337" s="8"/>
      <c r="E337" s="24" t="s">
        <v>1</v>
      </c>
      <c r="F337" s="23"/>
      <c r="G337" s="410"/>
      <c r="H337" s="411"/>
      <c r="I337" s="412"/>
      <c r="J337" s="11" t="s">
        <v>0</v>
      </c>
      <c r="K337" s="10"/>
      <c r="L337" s="10"/>
      <c r="M337" s="9"/>
      <c r="N337" s="110"/>
      <c r="V337" s="111"/>
    </row>
    <row r="338" spans="1:22" ht="24" thickTop="1" thickBot="1" x14ac:dyDescent="0.25">
      <c r="A338" s="398">
        <f>A334+1</f>
        <v>81</v>
      </c>
      <c r="B338" s="22" t="s">
        <v>12</v>
      </c>
      <c r="C338" s="22" t="s">
        <v>11</v>
      </c>
      <c r="D338" s="22" t="s">
        <v>10</v>
      </c>
      <c r="E338" s="401" t="s">
        <v>9</v>
      </c>
      <c r="F338" s="401"/>
      <c r="G338" s="401" t="s">
        <v>8</v>
      </c>
      <c r="H338" s="402"/>
      <c r="I338" s="21"/>
      <c r="J338" s="20" t="s">
        <v>7</v>
      </c>
      <c r="K338" s="19"/>
      <c r="L338" s="19"/>
      <c r="M338" s="18"/>
      <c r="N338" s="110"/>
      <c r="V338" s="111"/>
    </row>
    <row r="339" spans="1:22" ht="13.5" thickBot="1" x14ac:dyDescent="0.25">
      <c r="A339" s="399"/>
      <c r="B339" s="16"/>
      <c r="C339" s="16"/>
      <c r="D339" s="113"/>
      <c r="E339" s="16"/>
      <c r="F339" s="16"/>
      <c r="G339" s="403"/>
      <c r="H339" s="404"/>
      <c r="I339" s="405"/>
      <c r="J339" s="15" t="s">
        <v>7</v>
      </c>
      <c r="K339" s="15"/>
      <c r="L339" s="15"/>
      <c r="M339" s="14"/>
      <c r="N339" s="110"/>
      <c r="V339" s="111">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110"/>
      <c r="V340" s="111"/>
    </row>
    <row r="341" spans="1:22" ht="13.5" thickBot="1" x14ac:dyDescent="0.25">
      <c r="A341" s="400"/>
      <c r="B341" s="25"/>
      <c r="C341" s="25"/>
      <c r="D341" s="8"/>
      <c r="E341" s="24" t="s">
        <v>1</v>
      </c>
      <c r="F341" s="23"/>
      <c r="G341" s="410"/>
      <c r="H341" s="411"/>
      <c r="I341" s="412"/>
      <c r="J341" s="11" t="s">
        <v>0</v>
      </c>
      <c r="K341" s="10"/>
      <c r="L341" s="10"/>
      <c r="M341" s="9"/>
      <c r="N341" s="110"/>
      <c r="V341" s="111"/>
    </row>
    <row r="342" spans="1:22" ht="24" thickTop="1" thickBot="1" x14ac:dyDescent="0.25">
      <c r="A342" s="398">
        <f>A338+1</f>
        <v>82</v>
      </c>
      <c r="B342" s="22" t="s">
        <v>12</v>
      </c>
      <c r="C342" s="22" t="s">
        <v>11</v>
      </c>
      <c r="D342" s="22" t="s">
        <v>10</v>
      </c>
      <c r="E342" s="401" t="s">
        <v>9</v>
      </c>
      <c r="F342" s="401"/>
      <c r="G342" s="401" t="s">
        <v>8</v>
      </c>
      <c r="H342" s="402"/>
      <c r="I342" s="21"/>
      <c r="J342" s="20" t="s">
        <v>7</v>
      </c>
      <c r="K342" s="19"/>
      <c r="L342" s="19"/>
      <c r="M342" s="18"/>
      <c r="N342" s="110"/>
      <c r="V342" s="111"/>
    </row>
    <row r="343" spans="1:22" ht="13.5" thickBot="1" x14ac:dyDescent="0.25">
      <c r="A343" s="399"/>
      <c r="B343" s="16"/>
      <c r="C343" s="16"/>
      <c r="D343" s="113"/>
      <c r="E343" s="16"/>
      <c r="F343" s="16"/>
      <c r="G343" s="403"/>
      <c r="H343" s="404"/>
      <c r="I343" s="405"/>
      <c r="J343" s="15" t="s">
        <v>7</v>
      </c>
      <c r="K343" s="15"/>
      <c r="L343" s="15"/>
      <c r="M343" s="14"/>
      <c r="N343" s="110"/>
      <c r="V343" s="111">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110"/>
      <c r="V344" s="111"/>
    </row>
    <row r="345" spans="1:22" ht="13.5" thickBot="1" x14ac:dyDescent="0.25">
      <c r="A345" s="400"/>
      <c r="B345" s="25"/>
      <c r="C345" s="25"/>
      <c r="D345" s="8"/>
      <c r="E345" s="24" t="s">
        <v>1</v>
      </c>
      <c r="F345" s="23"/>
      <c r="G345" s="410"/>
      <c r="H345" s="411"/>
      <c r="I345" s="412"/>
      <c r="J345" s="11" t="s">
        <v>0</v>
      </c>
      <c r="K345" s="10"/>
      <c r="L345" s="10"/>
      <c r="M345" s="9"/>
      <c r="N345" s="110"/>
      <c r="V345" s="111"/>
    </row>
    <row r="346" spans="1:22" ht="24" thickTop="1" thickBot="1" x14ac:dyDescent="0.25">
      <c r="A346" s="398">
        <f>A342+1</f>
        <v>83</v>
      </c>
      <c r="B346" s="22" t="s">
        <v>12</v>
      </c>
      <c r="C346" s="22" t="s">
        <v>11</v>
      </c>
      <c r="D346" s="22" t="s">
        <v>10</v>
      </c>
      <c r="E346" s="401" t="s">
        <v>9</v>
      </c>
      <c r="F346" s="401"/>
      <c r="G346" s="401" t="s">
        <v>8</v>
      </c>
      <c r="H346" s="402"/>
      <c r="I346" s="21"/>
      <c r="J346" s="20" t="s">
        <v>7</v>
      </c>
      <c r="K346" s="19"/>
      <c r="L346" s="19"/>
      <c r="M346" s="18"/>
      <c r="N346" s="110"/>
      <c r="V346" s="111"/>
    </row>
    <row r="347" spans="1:22" ht="13.5" thickBot="1" x14ac:dyDescent="0.25">
      <c r="A347" s="399"/>
      <c r="B347" s="16"/>
      <c r="C347" s="16"/>
      <c r="D347" s="113"/>
      <c r="E347" s="16"/>
      <c r="F347" s="16"/>
      <c r="G347" s="403"/>
      <c r="H347" s="404"/>
      <c r="I347" s="405"/>
      <c r="J347" s="15" t="s">
        <v>7</v>
      </c>
      <c r="K347" s="15"/>
      <c r="L347" s="15"/>
      <c r="M347" s="14"/>
      <c r="N347" s="110"/>
      <c r="V347" s="111">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110"/>
      <c r="V348" s="111"/>
    </row>
    <row r="349" spans="1:22" ht="13.5" thickBot="1" x14ac:dyDescent="0.25">
      <c r="A349" s="400"/>
      <c r="B349" s="25"/>
      <c r="C349" s="25"/>
      <c r="D349" s="8"/>
      <c r="E349" s="24" t="s">
        <v>1</v>
      </c>
      <c r="F349" s="23"/>
      <c r="G349" s="410"/>
      <c r="H349" s="411"/>
      <c r="I349" s="412"/>
      <c r="J349" s="11" t="s">
        <v>0</v>
      </c>
      <c r="K349" s="10"/>
      <c r="L349" s="10"/>
      <c r="M349" s="9"/>
      <c r="N349" s="110"/>
      <c r="V349" s="111"/>
    </row>
    <row r="350" spans="1:22" ht="24" thickTop="1" thickBot="1" x14ac:dyDescent="0.25">
      <c r="A350" s="398">
        <f>A346+1</f>
        <v>84</v>
      </c>
      <c r="B350" s="22" t="s">
        <v>12</v>
      </c>
      <c r="C350" s="22" t="s">
        <v>11</v>
      </c>
      <c r="D350" s="22" t="s">
        <v>10</v>
      </c>
      <c r="E350" s="401" t="s">
        <v>9</v>
      </c>
      <c r="F350" s="401"/>
      <c r="G350" s="401" t="s">
        <v>8</v>
      </c>
      <c r="H350" s="402"/>
      <c r="I350" s="21"/>
      <c r="J350" s="20" t="s">
        <v>7</v>
      </c>
      <c r="K350" s="19"/>
      <c r="L350" s="19"/>
      <c r="M350" s="18"/>
      <c r="N350" s="110"/>
      <c r="V350" s="111"/>
    </row>
    <row r="351" spans="1:22" ht="13.5" thickBot="1" x14ac:dyDescent="0.25">
      <c r="A351" s="399"/>
      <c r="B351" s="16"/>
      <c r="C351" s="16"/>
      <c r="D351" s="113"/>
      <c r="E351" s="16"/>
      <c r="F351" s="16"/>
      <c r="G351" s="403"/>
      <c r="H351" s="404"/>
      <c r="I351" s="405"/>
      <c r="J351" s="15" t="s">
        <v>7</v>
      </c>
      <c r="K351" s="15"/>
      <c r="L351" s="15"/>
      <c r="M351" s="14"/>
      <c r="N351" s="110"/>
      <c r="V351" s="111">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110"/>
      <c r="V352" s="111"/>
    </row>
    <row r="353" spans="1:22" ht="13.5" thickBot="1" x14ac:dyDescent="0.25">
      <c r="A353" s="400"/>
      <c r="B353" s="25"/>
      <c r="C353" s="25"/>
      <c r="D353" s="8"/>
      <c r="E353" s="24" t="s">
        <v>1</v>
      </c>
      <c r="F353" s="23"/>
      <c r="G353" s="410"/>
      <c r="H353" s="411"/>
      <c r="I353" s="412"/>
      <c r="J353" s="11" t="s">
        <v>0</v>
      </c>
      <c r="K353" s="10"/>
      <c r="L353" s="10"/>
      <c r="M353" s="9"/>
      <c r="N353" s="110"/>
      <c r="V353" s="111"/>
    </row>
    <row r="354" spans="1:22" ht="24" thickTop="1" thickBot="1" x14ac:dyDescent="0.25">
      <c r="A354" s="398">
        <f>A350+1</f>
        <v>85</v>
      </c>
      <c r="B354" s="22" t="s">
        <v>12</v>
      </c>
      <c r="C354" s="22" t="s">
        <v>11</v>
      </c>
      <c r="D354" s="22" t="s">
        <v>10</v>
      </c>
      <c r="E354" s="401" t="s">
        <v>9</v>
      </c>
      <c r="F354" s="401"/>
      <c r="G354" s="401" t="s">
        <v>8</v>
      </c>
      <c r="H354" s="402"/>
      <c r="I354" s="21"/>
      <c r="J354" s="20" t="s">
        <v>7</v>
      </c>
      <c r="K354" s="19"/>
      <c r="L354" s="19"/>
      <c r="M354" s="18"/>
      <c r="N354" s="110"/>
      <c r="V354" s="111"/>
    </row>
    <row r="355" spans="1:22" ht="13.5" thickBot="1" x14ac:dyDescent="0.25">
      <c r="A355" s="399"/>
      <c r="B355" s="16"/>
      <c r="C355" s="16"/>
      <c r="D355" s="113"/>
      <c r="E355" s="16"/>
      <c r="F355" s="16"/>
      <c r="G355" s="403"/>
      <c r="H355" s="404"/>
      <c r="I355" s="405"/>
      <c r="J355" s="15" t="s">
        <v>7</v>
      </c>
      <c r="K355" s="15"/>
      <c r="L355" s="15"/>
      <c r="M355" s="14"/>
      <c r="N355" s="110"/>
      <c r="V355" s="111">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110"/>
      <c r="V356" s="111"/>
    </row>
    <row r="357" spans="1:22" ht="13.5" thickBot="1" x14ac:dyDescent="0.25">
      <c r="A357" s="400"/>
      <c r="B357" s="25"/>
      <c r="C357" s="25"/>
      <c r="D357" s="8"/>
      <c r="E357" s="24" t="s">
        <v>1</v>
      </c>
      <c r="F357" s="23"/>
      <c r="G357" s="410"/>
      <c r="H357" s="411"/>
      <c r="I357" s="412"/>
      <c r="J357" s="11" t="s">
        <v>0</v>
      </c>
      <c r="K357" s="10"/>
      <c r="L357" s="10"/>
      <c r="M357" s="9"/>
      <c r="N357" s="110"/>
      <c r="V357" s="111"/>
    </row>
    <row r="358" spans="1:22" ht="24" thickTop="1" thickBot="1" x14ac:dyDescent="0.25">
      <c r="A358" s="398">
        <f>A354+1</f>
        <v>86</v>
      </c>
      <c r="B358" s="22" t="s">
        <v>12</v>
      </c>
      <c r="C358" s="22" t="s">
        <v>11</v>
      </c>
      <c r="D358" s="22" t="s">
        <v>10</v>
      </c>
      <c r="E358" s="401" t="s">
        <v>9</v>
      </c>
      <c r="F358" s="401"/>
      <c r="G358" s="401" t="s">
        <v>8</v>
      </c>
      <c r="H358" s="402"/>
      <c r="I358" s="21"/>
      <c r="J358" s="20" t="s">
        <v>7</v>
      </c>
      <c r="K358" s="19"/>
      <c r="L358" s="19"/>
      <c r="M358" s="18"/>
      <c r="N358" s="110"/>
      <c r="V358" s="111"/>
    </row>
    <row r="359" spans="1:22" ht="13.5" thickBot="1" x14ac:dyDescent="0.25">
      <c r="A359" s="399"/>
      <c r="B359" s="16"/>
      <c r="C359" s="16"/>
      <c r="D359" s="113"/>
      <c r="E359" s="16"/>
      <c r="F359" s="16"/>
      <c r="G359" s="403"/>
      <c r="H359" s="404"/>
      <c r="I359" s="405"/>
      <c r="J359" s="15" t="s">
        <v>7</v>
      </c>
      <c r="K359" s="15"/>
      <c r="L359" s="15"/>
      <c r="M359" s="14"/>
      <c r="N359" s="110"/>
      <c r="V359" s="111">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110"/>
      <c r="V360" s="111"/>
    </row>
    <row r="361" spans="1:22" ht="13.5" thickBot="1" x14ac:dyDescent="0.25">
      <c r="A361" s="400"/>
      <c r="B361" s="25"/>
      <c r="C361" s="25"/>
      <c r="D361" s="8"/>
      <c r="E361" s="24" t="s">
        <v>1</v>
      </c>
      <c r="F361" s="23"/>
      <c r="G361" s="410"/>
      <c r="H361" s="411"/>
      <c r="I361" s="412"/>
      <c r="J361" s="11" t="s">
        <v>0</v>
      </c>
      <c r="K361" s="10"/>
      <c r="L361" s="10"/>
      <c r="M361" s="9"/>
      <c r="N361" s="110"/>
      <c r="V361" s="111"/>
    </row>
    <row r="362" spans="1:22" ht="24" thickTop="1" thickBot="1" x14ac:dyDescent="0.25">
      <c r="A362" s="398">
        <f>A358+1</f>
        <v>87</v>
      </c>
      <c r="B362" s="22" t="s">
        <v>12</v>
      </c>
      <c r="C362" s="22" t="s">
        <v>11</v>
      </c>
      <c r="D362" s="22" t="s">
        <v>10</v>
      </c>
      <c r="E362" s="401" t="s">
        <v>9</v>
      </c>
      <c r="F362" s="401"/>
      <c r="G362" s="401" t="s">
        <v>8</v>
      </c>
      <c r="H362" s="402"/>
      <c r="I362" s="21"/>
      <c r="J362" s="20" t="s">
        <v>7</v>
      </c>
      <c r="K362" s="19"/>
      <c r="L362" s="19"/>
      <c r="M362" s="18"/>
      <c r="N362" s="110"/>
      <c r="V362" s="111"/>
    </row>
    <row r="363" spans="1:22" ht="13.5" thickBot="1" x14ac:dyDescent="0.25">
      <c r="A363" s="399"/>
      <c r="B363" s="16"/>
      <c r="C363" s="16"/>
      <c r="D363" s="113"/>
      <c r="E363" s="16"/>
      <c r="F363" s="16"/>
      <c r="G363" s="403"/>
      <c r="H363" s="404"/>
      <c r="I363" s="405"/>
      <c r="J363" s="15" t="s">
        <v>7</v>
      </c>
      <c r="K363" s="15"/>
      <c r="L363" s="15"/>
      <c r="M363" s="14"/>
      <c r="N363" s="110"/>
      <c r="V363" s="111">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110"/>
      <c r="V364" s="111"/>
    </row>
    <row r="365" spans="1:22" ht="13.5" thickBot="1" x14ac:dyDescent="0.25">
      <c r="A365" s="400"/>
      <c r="B365" s="25"/>
      <c r="C365" s="25"/>
      <c r="D365" s="8"/>
      <c r="E365" s="24" t="s">
        <v>1</v>
      </c>
      <c r="F365" s="23"/>
      <c r="G365" s="410"/>
      <c r="H365" s="411"/>
      <c r="I365" s="412"/>
      <c r="J365" s="11" t="s">
        <v>0</v>
      </c>
      <c r="K365" s="10"/>
      <c r="L365" s="10"/>
      <c r="M365" s="9"/>
      <c r="N365" s="110"/>
      <c r="V365" s="111"/>
    </row>
    <row r="366" spans="1:22" ht="24" thickTop="1" thickBot="1" x14ac:dyDescent="0.25">
      <c r="A366" s="398">
        <f>A362+1</f>
        <v>88</v>
      </c>
      <c r="B366" s="22" t="s">
        <v>12</v>
      </c>
      <c r="C366" s="22" t="s">
        <v>11</v>
      </c>
      <c r="D366" s="22" t="s">
        <v>10</v>
      </c>
      <c r="E366" s="401" t="s">
        <v>9</v>
      </c>
      <c r="F366" s="401"/>
      <c r="G366" s="401" t="s">
        <v>8</v>
      </c>
      <c r="H366" s="402"/>
      <c r="I366" s="21"/>
      <c r="J366" s="20" t="s">
        <v>7</v>
      </c>
      <c r="K366" s="19"/>
      <c r="L366" s="19"/>
      <c r="M366" s="18"/>
      <c r="N366" s="110"/>
      <c r="V366" s="111"/>
    </row>
    <row r="367" spans="1:22" ht="13.5" thickBot="1" x14ac:dyDescent="0.25">
      <c r="A367" s="399"/>
      <c r="B367" s="16"/>
      <c r="C367" s="16"/>
      <c r="D367" s="113"/>
      <c r="E367" s="16"/>
      <c r="F367" s="16"/>
      <c r="G367" s="403"/>
      <c r="H367" s="404"/>
      <c r="I367" s="405"/>
      <c r="J367" s="15" t="s">
        <v>7</v>
      </c>
      <c r="K367" s="15"/>
      <c r="L367" s="15"/>
      <c r="M367" s="14"/>
      <c r="N367" s="110"/>
      <c r="V367" s="111">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110"/>
      <c r="V368" s="111"/>
    </row>
    <row r="369" spans="1:22" ht="13.5" thickBot="1" x14ac:dyDescent="0.25">
      <c r="A369" s="400"/>
      <c r="B369" s="25"/>
      <c r="C369" s="25"/>
      <c r="D369" s="8"/>
      <c r="E369" s="24" t="s">
        <v>1</v>
      </c>
      <c r="F369" s="23"/>
      <c r="G369" s="410"/>
      <c r="H369" s="411"/>
      <c r="I369" s="412"/>
      <c r="J369" s="11" t="s">
        <v>0</v>
      </c>
      <c r="K369" s="10"/>
      <c r="L369" s="10"/>
      <c r="M369" s="9"/>
      <c r="N369" s="110"/>
      <c r="V369" s="111"/>
    </row>
    <row r="370" spans="1:22" ht="24" thickTop="1" thickBot="1" x14ac:dyDescent="0.25">
      <c r="A370" s="398">
        <f>A366+1</f>
        <v>89</v>
      </c>
      <c r="B370" s="22" t="s">
        <v>12</v>
      </c>
      <c r="C370" s="22" t="s">
        <v>11</v>
      </c>
      <c r="D370" s="22" t="s">
        <v>10</v>
      </c>
      <c r="E370" s="401" t="s">
        <v>9</v>
      </c>
      <c r="F370" s="401"/>
      <c r="G370" s="401" t="s">
        <v>8</v>
      </c>
      <c r="H370" s="402"/>
      <c r="I370" s="21"/>
      <c r="J370" s="20" t="s">
        <v>7</v>
      </c>
      <c r="K370" s="19"/>
      <c r="L370" s="19"/>
      <c r="M370" s="18"/>
      <c r="N370" s="110"/>
      <c r="V370" s="111"/>
    </row>
    <row r="371" spans="1:22" ht="13.5" thickBot="1" x14ac:dyDescent="0.25">
      <c r="A371" s="399"/>
      <c r="B371" s="16"/>
      <c r="C371" s="16"/>
      <c r="D371" s="113"/>
      <c r="E371" s="16"/>
      <c r="F371" s="16"/>
      <c r="G371" s="403"/>
      <c r="H371" s="404"/>
      <c r="I371" s="405"/>
      <c r="J371" s="15" t="s">
        <v>7</v>
      </c>
      <c r="K371" s="15"/>
      <c r="L371" s="15"/>
      <c r="M371" s="14"/>
      <c r="N371" s="110"/>
      <c r="V371" s="111">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110"/>
      <c r="V372" s="111"/>
    </row>
    <row r="373" spans="1:22" ht="13.5" thickBot="1" x14ac:dyDescent="0.25">
      <c r="A373" s="400"/>
      <c r="B373" s="25"/>
      <c r="C373" s="25"/>
      <c r="D373" s="8"/>
      <c r="E373" s="24" t="s">
        <v>1</v>
      </c>
      <c r="F373" s="23"/>
      <c r="G373" s="410"/>
      <c r="H373" s="411"/>
      <c r="I373" s="412"/>
      <c r="J373" s="11" t="s">
        <v>0</v>
      </c>
      <c r="K373" s="10"/>
      <c r="L373" s="10"/>
      <c r="M373" s="9"/>
      <c r="N373" s="110"/>
      <c r="V373" s="111"/>
    </row>
    <row r="374" spans="1:22" ht="24" thickTop="1" thickBot="1" x14ac:dyDescent="0.25">
      <c r="A374" s="398">
        <f>A370+1</f>
        <v>90</v>
      </c>
      <c r="B374" s="22" t="s">
        <v>12</v>
      </c>
      <c r="C374" s="22" t="s">
        <v>11</v>
      </c>
      <c r="D374" s="22" t="s">
        <v>10</v>
      </c>
      <c r="E374" s="401" t="s">
        <v>9</v>
      </c>
      <c r="F374" s="401"/>
      <c r="G374" s="401" t="s">
        <v>8</v>
      </c>
      <c r="H374" s="402"/>
      <c r="I374" s="21"/>
      <c r="J374" s="20" t="s">
        <v>7</v>
      </c>
      <c r="K374" s="19"/>
      <c r="L374" s="19"/>
      <c r="M374" s="18"/>
      <c r="N374" s="110"/>
      <c r="V374" s="111"/>
    </row>
    <row r="375" spans="1:22" ht="13.5" thickBot="1" x14ac:dyDescent="0.25">
      <c r="A375" s="399"/>
      <c r="B375" s="16"/>
      <c r="C375" s="16"/>
      <c r="D375" s="113"/>
      <c r="E375" s="16"/>
      <c r="F375" s="16"/>
      <c r="G375" s="403"/>
      <c r="H375" s="404"/>
      <c r="I375" s="405"/>
      <c r="J375" s="15" t="s">
        <v>7</v>
      </c>
      <c r="K375" s="15"/>
      <c r="L375" s="15"/>
      <c r="M375" s="14"/>
      <c r="N375" s="110"/>
      <c r="V375" s="111">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110"/>
      <c r="V376" s="111"/>
    </row>
    <row r="377" spans="1:22" ht="13.5" thickBot="1" x14ac:dyDescent="0.25">
      <c r="A377" s="400"/>
      <c r="B377" s="25"/>
      <c r="C377" s="25"/>
      <c r="D377" s="8"/>
      <c r="E377" s="24" t="s">
        <v>1</v>
      </c>
      <c r="F377" s="23"/>
      <c r="G377" s="410"/>
      <c r="H377" s="411"/>
      <c r="I377" s="412"/>
      <c r="J377" s="11" t="s">
        <v>0</v>
      </c>
      <c r="K377" s="10"/>
      <c r="L377" s="10"/>
      <c r="M377" s="9"/>
      <c r="N377" s="110"/>
      <c r="V377" s="111"/>
    </row>
    <row r="378" spans="1:22" ht="24" thickTop="1" thickBot="1" x14ac:dyDescent="0.25">
      <c r="A378" s="398">
        <f>A374+1</f>
        <v>91</v>
      </c>
      <c r="B378" s="22" t="s">
        <v>12</v>
      </c>
      <c r="C378" s="22" t="s">
        <v>11</v>
      </c>
      <c r="D378" s="22" t="s">
        <v>10</v>
      </c>
      <c r="E378" s="401" t="s">
        <v>9</v>
      </c>
      <c r="F378" s="401"/>
      <c r="G378" s="401" t="s">
        <v>8</v>
      </c>
      <c r="H378" s="402"/>
      <c r="I378" s="21"/>
      <c r="J378" s="20" t="s">
        <v>7</v>
      </c>
      <c r="K378" s="19"/>
      <c r="L378" s="19"/>
      <c r="M378" s="18"/>
      <c r="N378" s="110"/>
      <c r="V378" s="111"/>
    </row>
    <row r="379" spans="1:22" ht="13.5" thickBot="1" x14ac:dyDescent="0.25">
      <c r="A379" s="399"/>
      <c r="B379" s="16"/>
      <c r="C379" s="16"/>
      <c r="D379" s="113"/>
      <c r="E379" s="16"/>
      <c r="F379" s="16"/>
      <c r="G379" s="403"/>
      <c r="H379" s="404"/>
      <c r="I379" s="405"/>
      <c r="J379" s="15" t="s">
        <v>7</v>
      </c>
      <c r="K379" s="15"/>
      <c r="L379" s="15"/>
      <c r="M379" s="14"/>
      <c r="N379" s="110"/>
      <c r="V379" s="111">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110"/>
      <c r="V380" s="111"/>
    </row>
    <row r="381" spans="1:22" ht="13.5" thickBot="1" x14ac:dyDescent="0.25">
      <c r="A381" s="400"/>
      <c r="B381" s="25"/>
      <c r="C381" s="25"/>
      <c r="D381" s="8"/>
      <c r="E381" s="24" t="s">
        <v>1</v>
      </c>
      <c r="F381" s="23"/>
      <c r="G381" s="410"/>
      <c r="H381" s="411"/>
      <c r="I381" s="412"/>
      <c r="J381" s="11" t="s">
        <v>0</v>
      </c>
      <c r="K381" s="10"/>
      <c r="L381" s="10"/>
      <c r="M381" s="9"/>
      <c r="N381" s="110"/>
      <c r="V381" s="111"/>
    </row>
    <row r="382" spans="1:22" ht="24" thickTop="1" thickBot="1" x14ac:dyDescent="0.25">
      <c r="A382" s="398">
        <f>A378+1</f>
        <v>92</v>
      </c>
      <c r="B382" s="22" t="s">
        <v>12</v>
      </c>
      <c r="C382" s="22" t="s">
        <v>11</v>
      </c>
      <c r="D382" s="22" t="s">
        <v>10</v>
      </c>
      <c r="E382" s="401" t="s">
        <v>9</v>
      </c>
      <c r="F382" s="401"/>
      <c r="G382" s="401" t="s">
        <v>8</v>
      </c>
      <c r="H382" s="402"/>
      <c r="I382" s="21"/>
      <c r="J382" s="20" t="s">
        <v>7</v>
      </c>
      <c r="K382" s="19"/>
      <c r="L382" s="19"/>
      <c r="M382" s="18"/>
      <c r="N382" s="110"/>
      <c r="V382" s="111"/>
    </row>
    <row r="383" spans="1:22" ht="13.5" thickBot="1" x14ac:dyDescent="0.25">
      <c r="A383" s="399"/>
      <c r="B383" s="16"/>
      <c r="C383" s="16"/>
      <c r="D383" s="113"/>
      <c r="E383" s="16"/>
      <c r="F383" s="16"/>
      <c r="G383" s="403"/>
      <c r="H383" s="404"/>
      <c r="I383" s="405"/>
      <c r="J383" s="15" t="s">
        <v>7</v>
      </c>
      <c r="K383" s="15"/>
      <c r="L383" s="15"/>
      <c r="M383" s="14"/>
      <c r="N383" s="110"/>
      <c r="V383" s="111">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110"/>
      <c r="V384" s="111"/>
    </row>
    <row r="385" spans="1:22" ht="13.5" thickBot="1" x14ac:dyDescent="0.25">
      <c r="A385" s="400"/>
      <c r="B385" s="25"/>
      <c r="C385" s="25"/>
      <c r="D385" s="8"/>
      <c r="E385" s="24" t="s">
        <v>1</v>
      </c>
      <c r="F385" s="23"/>
      <c r="G385" s="410"/>
      <c r="H385" s="411"/>
      <c r="I385" s="412"/>
      <c r="J385" s="11" t="s">
        <v>0</v>
      </c>
      <c r="K385" s="10"/>
      <c r="L385" s="10"/>
      <c r="M385" s="9"/>
      <c r="N385" s="110"/>
      <c r="V385" s="111"/>
    </row>
    <row r="386" spans="1:22" ht="24" thickTop="1" thickBot="1" x14ac:dyDescent="0.25">
      <c r="A386" s="398">
        <f>A382+1</f>
        <v>93</v>
      </c>
      <c r="B386" s="22" t="s">
        <v>12</v>
      </c>
      <c r="C386" s="22" t="s">
        <v>11</v>
      </c>
      <c r="D386" s="22" t="s">
        <v>10</v>
      </c>
      <c r="E386" s="401" t="s">
        <v>9</v>
      </c>
      <c r="F386" s="401"/>
      <c r="G386" s="401" t="s">
        <v>8</v>
      </c>
      <c r="H386" s="402"/>
      <c r="I386" s="21"/>
      <c r="J386" s="20" t="s">
        <v>7</v>
      </c>
      <c r="K386" s="19"/>
      <c r="L386" s="19"/>
      <c r="M386" s="18"/>
      <c r="N386" s="110"/>
      <c r="V386" s="111"/>
    </row>
    <row r="387" spans="1:22" ht="13.5" thickBot="1" x14ac:dyDescent="0.25">
      <c r="A387" s="399"/>
      <c r="B387" s="16"/>
      <c r="C387" s="16"/>
      <c r="D387" s="113"/>
      <c r="E387" s="16"/>
      <c r="F387" s="16"/>
      <c r="G387" s="403"/>
      <c r="H387" s="404"/>
      <c r="I387" s="405"/>
      <c r="J387" s="15" t="s">
        <v>7</v>
      </c>
      <c r="K387" s="15"/>
      <c r="L387" s="15"/>
      <c r="M387" s="14"/>
      <c r="N387" s="110"/>
      <c r="V387" s="111">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110"/>
      <c r="V388" s="111"/>
    </row>
    <row r="389" spans="1:22" ht="13.5" thickBot="1" x14ac:dyDescent="0.25">
      <c r="A389" s="400"/>
      <c r="B389" s="25"/>
      <c r="C389" s="25"/>
      <c r="D389" s="8"/>
      <c r="E389" s="24" t="s">
        <v>1</v>
      </c>
      <c r="F389" s="23"/>
      <c r="G389" s="410"/>
      <c r="H389" s="411"/>
      <c r="I389" s="412"/>
      <c r="J389" s="11" t="s">
        <v>0</v>
      </c>
      <c r="K389" s="10"/>
      <c r="L389" s="10"/>
      <c r="M389" s="9"/>
      <c r="N389" s="110"/>
      <c r="V389" s="111"/>
    </row>
    <row r="390" spans="1:22" ht="24" thickTop="1" thickBot="1" x14ac:dyDescent="0.25">
      <c r="A390" s="398">
        <f>A386+1</f>
        <v>94</v>
      </c>
      <c r="B390" s="22" t="s">
        <v>12</v>
      </c>
      <c r="C390" s="22" t="s">
        <v>11</v>
      </c>
      <c r="D390" s="22" t="s">
        <v>10</v>
      </c>
      <c r="E390" s="401" t="s">
        <v>9</v>
      </c>
      <c r="F390" s="401"/>
      <c r="G390" s="401" t="s">
        <v>8</v>
      </c>
      <c r="H390" s="402"/>
      <c r="I390" s="21"/>
      <c r="J390" s="20" t="s">
        <v>7</v>
      </c>
      <c r="K390" s="19"/>
      <c r="L390" s="19"/>
      <c r="M390" s="18"/>
      <c r="N390" s="110"/>
      <c r="V390" s="111"/>
    </row>
    <row r="391" spans="1:22" ht="13.5" thickBot="1" x14ac:dyDescent="0.25">
      <c r="A391" s="399"/>
      <c r="B391" s="16"/>
      <c r="C391" s="16"/>
      <c r="D391" s="113"/>
      <c r="E391" s="16"/>
      <c r="F391" s="16"/>
      <c r="G391" s="403"/>
      <c r="H391" s="404"/>
      <c r="I391" s="405"/>
      <c r="J391" s="15" t="s">
        <v>7</v>
      </c>
      <c r="K391" s="15"/>
      <c r="L391" s="15"/>
      <c r="M391" s="14"/>
      <c r="N391" s="110"/>
      <c r="V391" s="111">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110"/>
      <c r="V392" s="111"/>
    </row>
    <row r="393" spans="1:22" ht="13.5" thickBot="1" x14ac:dyDescent="0.25">
      <c r="A393" s="400"/>
      <c r="B393" s="25"/>
      <c r="C393" s="25"/>
      <c r="D393" s="8"/>
      <c r="E393" s="24" t="s">
        <v>1</v>
      </c>
      <c r="F393" s="23"/>
      <c r="G393" s="410"/>
      <c r="H393" s="411"/>
      <c r="I393" s="412"/>
      <c r="J393" s="11" t="s">
        <v>0</v>
      </c>
      <c r="K393" s="10"/>
      <c r="L393" s="10"/>
      <c r="M393" s="9"/>
      <c r="N393" s="110"/>
      <c r="V393" s="111"/>
    </row>
    <row r="394" spans="1:22" ht="24" thickTop="1" thickBot="1" x14ac:dyDescent="0.25">
      <c r="A394" s="398">
        <f>A390+1</f>
        <v>95</v>
      </c>
      <c r="B394" s="22" t="s">
        <v>12</v>
      </c>
      <c r="C394" s="22" t="s">
        <v>11</v>
      </c>
      <c r="D394" s="22" t="s">
        <v>10</v>
      </c>
      <c r="E394" s="401" t="s">
        <v>9</v>
      </c>
      <c r="F394" s="401"/>
      <c r="G394" s="401" t="s">
        <v>8</v>
      </c>
      <c r="H394" s="402"/>
      <c r="I394" s="21"/>
      <c r="J394" s="20" t="s">
        <v>7</v>
      </c>
      <c r="K394" s="19"/>
      <c r="L394" s="19"/>
      <c r="M394" s="18"/>
      <c r="N394" s="110"/>
      <c r="V394" s="111"/>
    </row>
    <row r="395" spans="1:22" ht="13.5" thickBot="1" x14ac:dyDescent="0.25">
      <c r="A395" s="399"/>
      <c r="B395" s="16"/>
      <c r="C395" s="16"/>
      <c r="D395" s="113"/>
      <c r="E395" s="16"/>
      <c r="F395" s="16"/>
      <c r="G395" s="403"/>
      <c r="H395" s="404"/>
      <c r="I395" s="405"/>
      <c r="J395" s="15" t="s">
        <v>7</v>
      </c>
      <c r="K395" s="15"/>
      <c r="L395" s="15"/>
      <c r="M395" s="14"/>
      <c r="N395" s="110"/>
      <c r="V395" s="111">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110"/>
      <c r="V396" s="111"/>
    </row>
    <row r="397" spans="1:22" ht="13.5" thickBot="1" x14ac:dyDescent="0.25">
      <c r="A397" s="400"/>
      <c r="B397" s="25"/>
      <c r="C397" s="25"/>
      <c r="D397" s="8"/>
      <c r="E397" s="24" t="s">
        <v>1</v>
      </c>
      <c r="F397" s="23"/>
      <c r="G397" s="410"/>
      <c r="H397" s="411"/>
      <c r="I397" s="412"/>
      <c r="J397" s="11" t="s">
        <v>0</v>
      </c>
      <c r="K397" s="10"/>
      <c r="L397" s="10"/>
      <c r="M397" s="9"/>
      <c r="N397" s="110"/>
      <c r="V397" s="111"/>
    </row>
    <row r="398" spans="1:22" ht="24" thickTop="1" thickBot="1" x14ac:dyDescent="0.25">
      <c r="A398" s="398">
        <f>A394+1</f>
        <v>96</v>
      </c>
      <c r="B398" s="22" t="s">
        <v>12</v>
      </c>
      <c r="C398" s="22" t="s">
        <v>11</v>
      </c>
      <c r="D398" s="22" t="s">
        <v>10</v>
      </c>
      <c r="E398" s="401" t="s">
        <v>9</v>
      </c>
      <c r="F398" s="401"/>
      <c r="G398" s="401" t="s">
        <v>8</v>
      </c>
      <c r="H398" s="402"/>
      <c r="I398" s="21"/>
      <c r="J398" s="20" t="s">
        <v>7</v>
      </c>
      <c r="K398" s="19"/>
      <c r="L398" s="19"/>
      <c r="M398" s="18"/>
      <c r="N398" s="110"/>
      <c r="V398" s="111"/>
    </row>
    <row r="399" spans="1:22" ht="13.5" thickBot="1" x14ac:dyDescent="0.25">
      <c r="A399" s="399"/>
      <c r="B399" s="16"/>
      <c r="C399" s="16"/>
      <c r="D399" s="113"/>
      <c r="E399" s="16"/>
      <c r="F399" s="16"/>
      <c r="G399" s="403"/>
      <c r="H399" s="404"/>
      <c r="I399" s="405"/>
      <c r="J399" s="15" t="s">
        <v>7</v>
      </c>
      <c r="K399" s="15"/>
      <c r="L399" s="15"/>
      <c r="M399" s="14"/>
      <c r="N399" s="110"/>
      <c r="V399" s="111">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110"/>
      <c r="V400" s="111"/>
    </row>
    <row r="401" spans="1:22" ht="13.5" thickBot="1" x14ac:dyDescent="0.25">
      <c r="A401" s="400"/>
      <c r="B401" s="25"/>
      <c r="C401" s="25"/>
      <c r="D401" s="8"/>
      <c r="E401" s="24" t="s">
        <v>1</v>
      </c>
      <c r="F401" s="23"/>
      <c r="G401" s="410"/>
      <c r="H401" s="411"/>
      <c r="I401" s="412"/>
      <c r="J401" s="11" t="s">
        <v>0</v>
      </c>
      <c r="K401" s="10"/>
      <c r="L401" s="10"/>
      <c r="M401" s="9"/>
      <c r="N401" s="110"/>
      <c r="V401" s="111"/>
    </row>
    <row r="402" spans="1:22" ht="24" thickTop="1" thickBot="1" x14ac:dyDescent="0.25">
      <c r="A402" s="398">
        <f>A398+1</f>
        <v>97</v>
      </c>
      <c r="B402" s="22" t="s">
        <v>12</v>
      </c>
      <c r="C402" s="22" t="s">
        <v>11</v>
      </c>
      <c r="D402" s="22" t="s">
        <v>10</v>
      </c>
      <c r="E402" s="401" t="s">
        <v>9</v>
      </c>
      <c r="F402" s="401"/>
      <c r="G402" s="401" t="s">
        <v>8</v>
      </c>
      <c r="H402" s="402"/>
      <c r="I402" s="21"/>
      <c r="J402" s="20" t="s">
        <v>7</v>
      </c>
      <c r="K402" s="19"/>
      <c r="L402" s="19"/>
      <c r="M402" s="18"/>
      <c r="N402" s="110"/>
      <c r="V402" s="111"/>
    </row>
    <row r="403" spans="1:22" ht="13.5" thickBot="1" x14ac:dyDescent="0.25">
      <c r="A403" s="399"/>
      <c r="B403" s="16"/>
      <c r="C403" s="16"/>
      <c r="D403" s="113"/>
      <c r="E403" s="16"/>
      <c r="F403" s="16"/>
      <c r="G403" s="403"/>
      <c r="H403" s="404"/>
      <c r="I403" s="405"/>
      <c r="J403" s="15" t="s">
        <v>7</v>
      </c>
      <c r="K403" s="15"/>
      <c r="L403" s="15"/>
      <c r="M403" s="14"/>
      <c r="N403" s="110"/>
      <c r="V403" s="111">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110"/>
      <c r="V404" s="111"/>
    </row>
    <row r="405" spans="1:22" ht="13.5" thickBot="1" x14ac:dyDescent="0.25">
      <c r="A405" s="400"/>
      <c r="B405" s="25"/>
      <c r="C405" s="25"/>
      <c r="D405" s="8"/>
      <c r="E405" s="24" t="s">
        <v>1</v>
      </c>
      <c r="F405" s="23"/>
      <c r="G405" s="410"/>
      <c r="H405" s="411"/>
      <c r="I405" s="412"/>
      <c r="J405" s="11" t="s">
        <v>0</v>
      </c>
      <c r="K405" s="10"/>
      <c r="L405" s="10"/>
      <c r="M405" s="9"/>
      <c r="N405" s="110"/>
      <c r="V405" s="111"/>
    </row>
    <row r="406" spans="1:22" ht="24" thickTop="1" thickBot="1" x14ac:dyDescent="0.25">
      <c r="A406" s="398">
        <f>A402+1</f>
        <v>98</v>
      </c>
      <c r="B406" s="22" t="s">
        <v>12</v>
      </c>
      <c r="C406" s="22" t="s">
        <v>11</v>
      </c>
      <c r="D406" s="22" t="s">
        <v>10</v>
      </c>
      <c r="E406" s="401" t="s">
        <v>9</v>
      </c>
      <c r="F406" s="401"/>
      <c r="G406" s="401" t="s">
        <v>8</v>
      </c>
      <c r="H406" s="402"/>
      <c r="I406" s="21"/>
      <c r="J406" s="20" t="s">
        <v>7</v>
      </c>
      <c r="K406" s="19"/>
      <c r="L406" s="19"/>
      <c r="M406" s="18"/>
      <c r="N406" s="110"/>
      <c r="V406" s="111"/>
    </row>
    <row r="407" spans="1:22" ht="13.5" thickBot="1" x14ac:dyDescent="0.25">
      <c r="A407" s="399"/>
      <c r="B407" s="16"/>
      <c r="C407" s="16"/>
      <c r="D407" s="113"/>
      <c r="E407" s="16"/>
      <c r="F407" s="16"/>
      <c r="G407" s="403"/>
      <c r="H407" s="404"/>
      <c r="I407" s="405"/>
      <c r="J407" s="15" t="s">
        <v>7</v>
      </c>
      <c r="K407" s="15"/>
      <c r="L407" s="15"/>
      <c r="M407" s="14"/>
      <c r="N407" s="110"/>
      <c r="V407" s="111">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110"/>
      <c r="V408" s="111"/>
    </row>
    <row r="409" spans="1:22" ht="13.5" thickBot="1" x14ac:dyDescent="0.25">
      <c r="A409" s="400"/>
      <c r="B409" s="25"/>
      <c r="C409" s="25"/>
      <c r="D409" s="8"/>
      <c r="E409" s="24" t="s">
        <v>1</v>
      </c>
      <c r="F409" s="23"/>
      <c r="G409" s="410"/>
      <c r="H409" s="411"/>
      <c r="I409" s="412"/>
      <c r="J409" s="11" t="s">
        <v>0</v>
      </c>
      <c r="K409" s="10"/>
      <c r="L409" s="10"/>
      <c r="M409" s="9"/>
      <c r="N409" s="110"/>
      <c r="V409" s="111"/>
    </row>
    <row r="410" spans="1:22" ht="24" thickTop="1" thickBot="1" x14ac:dyDescent="0.25">
      <c r="A410" s="398">
        <f>A406+1</f>
        <v>99</v>
      </c>
      <c r="B410" s="22" t="s">
        <v>12</v>
      </c>
      <c r="C410" s="22" t="s">
        <v>11</v>
      </c>
      <c r="D410" s="22" t="s">
        <v>10</v>
      </c>
      <c r="E410" s="401" t="s">
        <v>9</v>
      </c>
      <c r="F410" s="401"/>
      <c r="G410" s="401" t="s">
        <v>8</v>
      </c>
      <c r="H410" s="402"/>
      <c r="I410" s="21"/>
      <c r="J410" s="20" t="s">
        <v>7</v>
      </c>
      <c r="K410" s="19"/>
      <c r="L410" s="19"/>
      <c r="M410" s="18"/>
      <c r="N410" s="110"/>
      <c r="V410" s="111"/>
    </row>
    <row r="411" spans="1:22" ht="13.5" thickBot="1" x14ac:dyDescent="0.25">
      <c r="A411" s="399"/>
      <c r="B411" s="16"/>
      <c r="C411" s="16"/>
      <c r="D411" s="113"/>
      <c r="E411" s="16"/>
      <c r="F411" s="16"/>
      <c r="G411" s="403"/>
      <c r="H411" s="404"/>
      <c r="I411" s="405"/>
      <c r="J411" s="15" t="s">
        <v>7</v>
      </c>
      <c r="K411" s="15"/>
      <c r="L411" s="15"/>
      <c r="M411" s="14"/>
      <c r="N411" s="110"/>
      <c r="V411" s="111">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110"/>
      <c r="V412" s="111"/>
    </row>
    <row r="413" spans="1:22" ht="13.5" thickBot="1" x14ac:dyDescent="0.25">
      <c r="A413" s="400"/>
      <c r="B413" s="25"/>
      <c r="C413" s="25"/>
      <c r="D413" s="8"/>
      <c r="E413" s="24" t="s">
        <v>1</v>
      </c>
      <c r="F413" s="23"/>
      <c r="G413" s="410"/>
      <c r="H413" s="411"/>
      <c r="I413" s="412"/>
      <c r="J413" s="11" t="s">
        <v>0</v>
      </c>
      <c r="K413" s="10"/>
      <c r="L413" s="10"/>
      <c r="M413" s="9"/>
      <c r="N413" s="110"/>
      <c r="V413" s="111"/>
    </row>
    <row r="414" spans="1:22" ht="24" thickTop="1" thickBot="1" x14ac:dyDescent="0.25">
      <c r="A414" s="398">
        <f>A410+1</f>
        <v>100</v>
      </c>
      <c r="B414" s="22" t="s">
        <v>12</v>
      </c>
      <c r="C414" s="22" t="s">
        <v>11</v>
      </c>
      <c r="D414" s="22" t="s">
        <v>10</v>
      </c>
      <c r="E414" s="401" t="s">
        <v>9</v>
      </c>
      <c r="F414" s="401"/>
      <c r="G414" s="401" t="s">
        <v>8</v>
      </c>
      <c r="H414" s="402"/>
      <c r="I414" s="21"/>
      <c r="J414" s="20" t="s">
        <v>7</v>
      </c>
      <c r="K414" s="19"/>
      <c r="L414" s="19"/>
      <c r="M414" s="18"/>
      <c r="N414" s="110"/>
      <c r="V414" s="111"/>
    </row>
    <row r="415" spans="1:22" ht="13.5" thickBot="1" x14ac:dyDescent="0.25">
      <c r="A415" s="399"/>
      <c r="B415" s="16"/>
      <c r="C415" s="16"/>
      <c r="D415" s="113"/>
      <c r="E415" s="16"/>
      <c r="F415" s="16"/>
      <c r="G415" s="403"/>
      <c r="H415" s="404"/>
      <c r="I415" s="405"/>
      <c r="J415" s="15" t="s">
        <v>7</v>
      </c>
      <c r="K415" s="15"/>
      <c r="L415" s="15"/>
      <c r="M415" s="14"/>
      <c r="N415" s="110"/>
      <c r="V415" s="111">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110"/>
    </row>
    <row r="417" spans="1:14" ht="13.5" thickBot="1" x14ac:dyDescent="0.25">
      <c r="A417" s="400"/>
      <c r="B417" s="8"/>
      <c r="C417" s="8"/>
      <c r="D417" s="8"/>
      <c r="E417" s="7" t="s">
        <v>1</v>
      </c>
      <c r="F417" s="6"/>
      <c r="G417" s="410"/>
      <c r="H417" s="411"/>
      <c r="I417" s="412"/>
      <c r="J417" s="5" t="s">
        <v>0</v>
      </c>
      <c r="K417" s="4"/>
      <c r="L417" s="4"/>
      <c r="M417" s="3"/>
      <c r="N417" s="110"/>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2" sqref="D12:D13"/>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1" customWidth="1"/>
  </cols>
  <sheetData>
    <row r="1" spans="1:19" customFormat="1" hidden="1" x14ac:dyDescent="0.2"/>
    <row r="2" spans="1:19" customFormat="1" x14ac:dyDescent="0.2">
      <c r="J2" s="687" t="s">
        <v>55</v>
      </c>
      <c r="K2" s="688"/>
      <c r="L2" s="688"/>
      <c r="M2" s="688"/>
      <c r="P2" s="690"/>
      <c r="Q2" s="690"/>
      <c r="R2" s="690"/>
      <c r="S2" s="690"/>
    </row>
    <row r="3" spans="1:19" customFormat="1" x14ac:dyDescent="0.2">
      <c r="J3" s="688"/>
      <c r="K3" s="688"/>
      <c r="L3" s="688"/>
      <c r="M3" s="688"/>
      <c r="P3" s="691"/>
      <c r="Q3" s="691"/>
      <c r="R3" s="691"/>
      <c r="S3" s="691"/>
    </row>
    <row r="4" spans="1:19" customFormat="1" ht="13.5" thickBot="1" x14ac:dyDescent="0.25">
      <c r="A4" s="45"/>
      <c r="B4" s="45"/>
      <c r="C4" s="45"/>
      <c r="D4" s="45"/>
      <c r="E4" s="45"/>
      <c r="F4" s="45"/>
      <c r="G4" s="45"/>
      <c r="H4" s="45"/>
      <c r="I4" s="45"/>
      <c r="J4" s="689"/>
      <c r="K4" s="689"/>
      <c r="L4" s="689"/>
      <c r="M4" s="689"/>
      <c r="P4" s="692"/>
      <c r="Q4" s="692"/>
      <c r="R4" s="692"/>
      <c r="S4" s="692"/>
    </row>
    <row r="5" spans="1:19" customFormat="1" ht="30" customHeight="1" thickTop="1" thickBot="1" x14ac:dyDescent="0.25">
      <c r="A5" s="693" t="str">
        <f>"1353 Travel Report for "&amp;B9&amp;", "&amp;B10&amp;" for the reporting period "&amp;"Oct 18 - March19"</f>
        <v>1353 Travel Report for Health and Human Services, HHSPR HRSA for the reporting period Oct 18 - March19</v>
      </c>
      <c r="B5" s="694"/>
      <c r="C5" s="694"/>
      <c r="D5" s="694"/>
      <c r="E5" s="694"/>
      <c r="F5" s="694"/>
      <c r="G5" s="694"/>
      <c r="H5" s="694"/>
      <c r="I5" s="694"/>
      <c r="J5" s="694"/>
      <c r="K5" s="694"/>
      <c r="L5" s="694"/>
      <c r="M5" s="694"/>
      <c r="N5" s="67"/>
      <c r="O5" s="45"/>
      <c r="Q5" s="66"/>
    </row>
    <row r="6" spans="1:19" customFormat="1" ht="13.5" customHeight="1" thickTop="1" x14ac:dyDescent="0.2">
      <c r="A6" s="695" t="s">
        <v>50</v>
      </c>
      <c r="B6" s="697" t="s">
        <v>49</v>
      </c>
      <c r="C6" s="698"/>
      <c r="D6" s="698"/>
      <c r="E6" s="698"/>
      <c r="F6" s="698"/>
      <c r="G6" s="698"/>
      <c r="H6" s="698"/>
      <c r="I6" s="698"/>
      <c r="J6" s="699"/>
      <c r="K6" s="65" t="s">
        <v>48</v>
      </c>
      <c r="L6" s="65" t="s">
        <v>47</v>
      </c>
      <c r="M6" s="65" t="s">
        <v>46</v>
      </c>
      <c r="N6" s="64"/>
      <c r="O6" s="45"/>
    </row>
    <row r="7" spans="1:19" customFormat="1" ht="20.25" customHeight="1" thickBot="1" x14ac:dyDescent="0.25">
      <c r="A7" s="695"/>
      <c r="B7" s="700"/>
      <c r="C7" s="701"/>
      <c r="D7" s="701"/>
      <c r="E7" s="701"/>
      <c r="F7" s="701"/>
      <c r="G7" s="701"/>
      <c r="H7" s="701"/>
      <c r="I7" s="701"/>
      <c r="J7" s="702"/>
      <c r="K7" s="68">
        <v>1</v>
      </c>
      <c r="L7" s="69">
        <v>1</v>
      </c>
      <c r="M7" s="61">
        <v>2019</v>
      </c>
      <c r="N7" s="60"/>
      <c r="O7" s="45"/>
    </row>
    <row r="8" spans="1:19" customFormat="1" ht="27.75" customHeight="1" thickTop="1" thickBot="1" x14ac:dyDescent="0.25">
      <c r="A8" s="695"/>
      <c r="B8" s="703" t="s">
        <v>45</v>
      </c>
      <c r="C8" s="704"/>
      <c r="D8" s="704"/>
      <c r="E8" s="704"/>
      <c r="F8" s="704"/>
      <c r="G8" s="705"/>
      <c r="H8" s="705"/>
      <c r="I8" s="705"/>
      <c r="J8" s="705"/>
      <c r="K8" s="705"/>
      <c r="L8" s="704"/>
      <c r="M8" s="704"/>
      <c r="N8" s="706"/>
      <c r="O8" s="45"/>
    </row>
    <row r="9" spans="1:19" customFormat="1" ht="18" customHeight="1" thickTop="1" x14ac:dyDescent="0.25">
      <c r="A9" s="695"/>
      <c r="B9" s="707" t="s">
        <v>44</v>
      </c>
      <c r="C9" s="685"/>
      <c r="D9" s="685"/>
      <c r="E9" s="685"/>
      <c r="F9" s="685"/>
      <c r="G9" s="708" t="s">
        <v>16</v>
      </c>
      <c r="H9" s="456" t="s">
        <v>56</v>
      </c>
      <c r="I9" s="459"/>
      <c r="J9" s="462" t="s">
        <v>57</v>
      </c>
      <c r="K9" s="681" t="s">
        <v>16</v>
      </c>
      <c r="L9" s="468" t="s">
        <v>40</v>
      </c>
      <c r="M9" s="469"/>
      <c r="N9" s="59"/>
      <c r="O9" s="55"/>
      <c r="P9" s="45"/>
    </row>
    <row r="10" spans="1:19" customFormat="1" ht="15.75" customHeight="1" x14ac:dyDescent="0.2">
      <c r="A10" s="695"/>
      <c r="B10" s="684" t="s">
        <v>233</v>
      </c>
      <c r="C10" s="685"/>
      <c r="D10" s="685"/>
      <c r="E10" s="685"/>
      <c r="F10" s="686"/>
      <c r="G10" s="709"/>
      <c r="H10" s="457"/>
      <c r="I10" s="460"/>
      <c r="J10" s="463"/>
      <c r="K10" s="682"/>
      <c r="L10" s="470"/>
      <c r="M10" s="469"/>
      <c r="N10" s="59"/>
      <c r="O10" s="55"/>
      <c r="P10" s="45"/>
    </row>
    <row r="11" spans="1:19" customFormat="1" ht="13.5" thickBot="1" x14ac:dyDescent="0.25">
      <c r="A11" s="695"/>
      <c r="B11" s="58" t="s">
        <v>39</v>
      </c>
      <c r="C11" s="70" t="s">
        <v>234</v>
      </c>
      <c r="D11" s="728" t="s">
        <v>235</v>
      </c>
      <c r="E11" s="477"/>
      <c r="F11" s="478"/>
      <c r="G11" s="710"/>
      <c r="H11" s="458"/>
      <c r="I11" s="461"/>
      <c r="J11" s="464"/>
      <c r="K11" s="683"/>
      <c r="L11" s="471"/>
      <c r="M11" s="472"/>
      <c r="N11" s="56"/>
      <c r="O11" s="55"/>
      <c r="P11" s="45"/>
    </row>
    <row r="12" spans="1:19" customFormat="1" ht="13.5" thickTop="1" x14ac:dyDescent="0.2">
      <c r="A12" s="695"/>
      <c r="B12" s="440" t="s">
        <v>38</v>
      </c>
      <c r="C12" s="442" t="s">
        <v>37</v>
      </c>
      <c r="D12" s="444" t="s">
        <v>36</v>
      </c>
      <c r="E12" s="446" t="s">
        <v>35</v>
      </c>
      <c r="F12" s="447"/>
      <c r="G12" s="450" t="s">
        <v>8</v>
      </c>
      <c r="H12" s="451"/>
      <c r="I12" s="452"/>
      <c r="J12" s="442" t="s">
        <v>34</v>
      </c>
      <c r="K12" s="503" t="s">
        <v>33</v>
      </c>
      <c r="L12" s="505" t="s">
        <v>32</v>
      </c>
      <c r="M12" s="444" t="s">
        <v>31</v>
      </c>
      <c r="N12" s="39"/>
      <c r="O12" s="45"/>
    </row>
    <row r="13" spans="1:19" customFormat="1" ht="34.5" customHeight="1" thickBot="1" x14ac:dyDescent="0.25">
      <c r="A13" s="696"/>
      <c r="B13" s="441"/>
      <c r="C13" s="443"/>
      <c r="D13" s="445"/>
      <c r="E13" s="448"/>
      <c r="F13" s="449"/>
      <c r="G13" s="453"/>
      <c r="H13" s="454"/>
      <c r="I13" s="455"/>
      <c r="J13" s="713"/>
      <c r="K13" s="711"/>
      <c r="L13" s="712"/>
      <c r="M13" s="713"/>
      <c r="N13" s="54"/>
      <c r="O13" s="45"/>
    </row>
    <row r="14" spans="1:19" customFormat="1" ht="24" thickTop="1" thickBot="1" x14ac:dyDescent="0.25">
      <c r="A14" s="429" t="s">
        <v>30</v>
      </c>
      <c r="B14" s="71" t="s">
        <v>12</v>
      </c>
      <c r="C14" s="71" t="s">
        <v>11</v>
      </c>
      <c r="D14" s="71" t="s">
        <v>10</v>
      </c>
      <c r="E14" s="432" t="s">
        <v>9</v>
      </c>
      <c r="F14" s="432"/>
      <c r="G14" s="401" t="s">
        <v>8</v>
      </c>
      <c r="H14" s="402"/>
      <c r="I14" s="21"/>
      <c r="J14" s="73"/>
      <c r="K14" s="73"/>
      <c r="L14" s="73"/>
      <c r="M14" s="73"/>
      <c r="N14" s="2"/>
    </row>
    <row r="15" spans="1:19" customFormat="1" ht="13.5" thickBot="1" x14ac:dyDescent="0.25">
      <c r="A15" s="430"/>
      <c r="B15" s="74"/>
      <c r="C15" s="74"/>
      <c r="D15" s="75"/>
      <c r="E15" s="76"/>
      <c r="F15" s="77"/>
      <c r="G15" s="678"/>
      <c r="H15" s="679"/>
      <c r="I15" s="680"/>
      <c r="J15" s="78"/>
      <c r="K15" s="79"/>
      <c r="L15" s="80"/>
      <c r="M15" s="81"/>
      <c r="N15" s="2"/>
      <c r="O15" s="45"/>
    </row>
    <row r="16" spans="1:19" customFormat="1" ht="23.25" thickBot="1" x14ac:dyDescent="0.25">
      <c r="A16" s="430"/>
      <c r="B16" s="82" t="s">
        <v>6</v>
      </c>
      <c r="C16" s="82" t="s">
        <v>5</v>
      </c>
      <c r="D16" s="82" t="s">
        <v>4</v>
      </c>
      <c r="E16" s="436" t="s">
        <v>3</v>
      </c>
      <c r="F16" s="436"/>
      <c r="G16" s="437"/>
      <c r="H16" s="438"/>
      <c r="I16" s="439"/>
      <c r="J16" s="84"/>
      <c r="K16" s="80"/>
      <c r="L16" s="85"/>
      <c r="M16" s="86"/>
      <c r="N16" s="39"/>
    </row>
    <row r="17" spans="1:22" ht="13.5" thickBot="1" x14ac:dyDescent="0.25">
      <c r="A17" s="431"/>
      <c r="B17" s="87"/>
      <c r="C17" s="87"/>
      <c r="D17" s="75"/>
      <c r="E17" s="88" t="s">
        <v>1</v>
      </c>
      <c r="F17" s="77"/>
      <c r="G17" s="673"/>
      <c r="H17" s="674"/>
      <c r="I17" s="675"/>
      <c r="J17" s="89"/>
      <c r="K17" s="90"/>
      <c r="L17" s="90"/>
      <c r="M17" s="91"/>
      <c r="N17" s="2"/>
      <c r="V17"/>
    </row>
    <row r="18" spans="1:22" ht="23.25" customHeight="1" thickTop="1" x14ac:dyDescent="0.2">
      <c r="A18" s="398">
        <f>1</f>
        <v>1</v>
      </c>
      <c r="B18" s="22" t="s">
        <v>12</v>
      </c>
      <c r="C18" s="22" t="s">
        <v>11</v>
      </c>
      <c r="D18" s="22" t="s">
        <v>10</v>
      </c>
      <c r="E18" s="401" t="s">
        <v>9</v>
      </c>
      <c r="F18" s="401"/>
      <c r="G18" s="421" t="s">
        <v>8</v>
      </c>
      <c r="H18" s="422"/>
      <c r="I18" s="423"/>
      <c r="J18" s="20" t="s">
        <v>7</v>
      </c>
      <c r="K18" s="19"/>
      <c r="L18" s="19"/>
      <c r="M18" s="18"/>
      <c r="N18" s="2"/>
      <c r="V18" s="31"/>
    </row>
    <row r="19" spans="1:22" x14ac:dyDescent="0.2">
      <c r="A19" s="676"/>
      <c r="B19" s="16"/>
      <c r="C19" s="16"/>
      <c r="D19" s="17"/>
      <c r="E19" s="16"/>
      <c r="F19" s="16"/>
      <c r="G19" s="670"/>
      <c r="H19" s="671"/>
      <c r="I19" s="672"/>
      <c r="J19" s="15" t="s">
        <v>7</v>
      </c>
      <c r="K19" s="15"/>
      <c r="L19" s="15"/>
      <c r="M19" s="14"/>
      <c r="N19" s="2"/>
      <c r="V19" s="30"/>
    </row>
    <row r="20" spans="1:22" ht="22.5" x14ac:dyDescent="0.2">
      <c r="A20" s="676"/>
      <c r="B20" s="12" t="s">
        <v>6</v>
      </c>
      <c r="C20" s="12" t="s">
        <v>5</v>
      </c>
      <c r="D20" s="12" t="s">
        <v>4</v>
      </c>
      <c r="E20" s="406" t="s">
        <v>3</v>
      </c>
      <c r="F20" s="406"/>
      <c r="G20" s="407"/>
      <c r="H20" s="408"/>
      <c r="I20" s="409"/>
      <c r="J20" s="11" t="s">
        <v>2</v>
      </c>
      <c r="K20" s="10"/>
      <c r="L20" s="10"/>
      <c r="M20" s="9"/>
      <c r="N20" s="2"/>
      <c r="V20" s="13"/>
    </row>
    <row r="21" spans="1:22" ht="13.5" thickBot="1" x14ac:dyDescent="0.25">
      <c r="A21" s="677"/>
      <c r="B21" s="25"/>
      <c r="C21" s="25"/>
      <c r="D21" s="8"/>
      <c r="E21" s="24" t="s">
        <v>1</v>
      </c>
      <c r="F21" s="23"/>
      <c r="G21" s="426"/>
      <c r="H21" s="427"/>
      <c r="I21" s="428"/>
      <c r="J21" s="11" t="s">
        <v>0</v>
      </c>
      <c r="K21" s="10"/>
      <c r="L21" s="10"/>
      <c r="M21" s="9"/>
      <c r="N21" s="2"/>
      <c r="V21" s="13"/>
    </row>
    <row r="22" spans="1:22" ht="24" thickTop="1" thickBot="1" x14ac:dyDescent="0.25">
      <c r="A22" s="398">
        <f>A18+1</f>
        <v>2</v>
      </c>
      <c r="B22" s="22" t="s">
        <v>12</v>
      </c>
      <c r="C22" s="22" t="s">
        <v>11</v>
      </c>
      <c r="D22" s="22" t="s">
        <v>10</v>
      </c>
      <c r="E22" s="401" t="s">
        <v>9</v>
      </c>
      <c r="F22" s="401"/>
      <c r="G22" s="401" t="s">
        <v>8</v>
      </c>
      <c r="H22" s="402"/>
      <c r="I22" s="21"/>
      <c r="J22" s="20" t="s">
        <v>7</v>
      </c>
      <c r="K22" s="19"/>
      <c r="L22" s="19"/>
      <c r="M22" s="18"/>
      <c r="N22" s="2"/>
      <c r="V22" s="13"/>
    </row>
    <row r="23" spans="1:22" ht="13.5" thickBot="1" x14ac:dyDescent="0.25">
      <c r="A23" s="399"/>
      <c r="B23" s="16"/>
      <c r="C23" s="16"/>
      <c r="D23" s="17"/>
      <c r="E23" s="16"/>
      <c r="F23" s="16"/>
      <c r="G23" s="670"/>
      <c r="H23" s="671"/>
      <c r="I23" s="672"/>
      <c r="J23" s="15" t="s">
        <v>7</v>
      </c>
      <c r="K23" s="15"/>
      <c r="L23" s="15"/>
      <c r="M23" s="14"/>
      <c r="N23" s="2"/>
      <c r="V23" s="13"/>
    </row>
    <row r="24" spans="1:22" ht="23.25" thickBot="1" x14ac:dyDescent="0.25">
      <c r="A24" s="399"/>
      <c r="B24" s="12" t="s">
        <v>6</v>
      </c>
      <c r="C24" s="12" t="s">
        <v>5</v>
      </c>
      <c r="D24" s="12" t="s">
        <v>4</v>
      </c>
      <c r="E24" s="406" t="s">
        <v>3</v>
      </c>
      <c r="F24" s="406"/>
      <c r="G24" s="407"/>
      <c r="H24" s="408"/>
      <c r="I24" s="409"/>
      <c r="J24" s="11" t="s">
        <v>2</v>
      </c>
      <c r="K24" s="10"/>
      <c r="L24" s="10"/>
      <c r="M24" s="9"/>
      <c r="N24" s="2"/>
      <c r="V24" s="13"/>
    </row>
    <row r="25" spans="1:22" ht="13.5" thickBot="1" x14ac:dyDescent="0.25">
      <c r="A25" s="400"/>
      <c r="B25" s="25"/>
      <c r="C25" s="25"/>
      <c r="D25" s="8"/>
      <c r="E25" s="24" t="s">
        <v>1</v>
      </c>
      <c r="F25" s="23"/>
      <c r="G25" s="673"/>
      <c r="H25" s="674"/>
      <c r="I25" s="675"/>
      <c r="J25" s="11" t="s">
        <v>0</v>
      </c>
      <c r="K25" s="10"/>
      <c r="L25" s="10"/>
      <c r="M25" s="9"/>
      <c r="N25" s="2"/>
      <c r="V25" s="13"/>
    </row>
    <row r="26" spans="1:22" ht="24" thickTop="1" thickBot="1" x14ac:dyDescent="0.25">
      <c r="A26" s="398">
        <f>A22+1</f>
        <v>3</v>
      </c>
      <c r="B26" s="22" t="s">
        <v>12</v>
      </c>
      <c r="C26" s="22" t="s">
        <v>11</v>
      </c>
      <c r="D26" s="22" t="s">
        <v>10</v>
      </c>
      <c r="E26" s="401" t="s">
        <v>9</v>
      </c>
      <c r="F26" s="401"/>
      <c r="G26" s="401" t="s">
        <v>8</v>
      </c>
      <c r="H26" s="402"/>
      <c r="I26" s="21"/>
      <c r="J26" s="20" t="s">
        <v>7</v>
      </c>
      <c r="K26" s="19"/>
      <c r="L26" s="19"/>
      <c r="M26" s="18"/>
      <c r="N26" s="2"/>
      <c r="V26" s="13"/>
    </row>
    <row r="27" spans="1:22" ht="13.5" thickBot="1" x14ac:dyDescent="0.25">
      <c r="A27" s="399"/>
      <c r="B27" s="16"/>
      <c r="C27" s="16"/>
      <c r="D27" s="17"/>
      <c r="E27" s="16"/>
      <c r="F27" s="16"/>
      <c r="G27" s="670"/>
      <c r="H27" s="671"/>
      <c r="I27" s="672"/>
      <c r="J27" s="15" t="s">
        <v>7</v>
      </c>
      <c r="K27" s="15"/>
      <c r="L27" s="15"/>
      <c r="M27" s="14"/>
      <c r="N27" s="2"/>
      <c r="V27" s="13"/>
    </row>
    <row r="28" spans="1:22" ht="23.25" thickBot="1" x14ac:dyDescent="0.25">
      <c r="A28" s="399"/>
      <c r="B28" s="12" t="s">
        <v>6</v>
      </c>
      <c r="C28" s="12" t="s">
        <v>5</v>
      </c>
      <c r="D28" s="12" t="s">
        <v>4</v>
      </c>
      <c r="E28" s="406" t="s">
        <v>3</v>
      </c>
      <c r="F28" s="406"/>
      <c r="G28" s="407"/>
      <c r="H28" s="408"/>
      <c r="I28" s="409"/>
      <c r="J28" s="11" t="s">
        <v>2</v>
      </c>
      <c r="K28" s="10"/>
      <c r="L28" s="10"/>
      <c r="M28" s="9"/>
      <c r="N28" s="2"/>
      <c r="V28" s="13"/>
    </row>
    <row r="29" spans="1:22" ht="13.5" thickBot="1" x14ac:dyDescent="0.25">
      <c r="A29" s="400"/>
      <c r="B29" s="25"/>
      <c r="C29" s="25"/>
      <c r="D29" s="8"/>
      <c r="E29" s="24" t="s">
        <v>1</v>
      </c>
      <c r="F29" s="23"/>
      <c r="G29" s="673"/>
      <c r="H29" s="674"/>
      <c r="I29" s="675"/>
      <c r="J29" s="11" t="s">
        <v>0</v>
      </c>
      <c r="K29" s="10"/>
      <c r="L29" s="10"/>
      <c r="M29" s="9"/>
      <c r="N29" s="2"/>
      <c r="V29" s="13"/>
    </row>
    <row r="30" spans="1:22" ht="24" thickTop="1" thickBot="1" x14ac:dyDescent="0.25">
      <c r="A30" s="398">
        <f t="shared" ref="A30" si="0">A26+1</f>
        <v>4</v>
      </c>
      <c r="B30" s="22" t="s">
        <v>12</v>
      </c>
      <c r="C30" s="22" t="s">
        <v>11</v>
      </c>
      <c r="D30" s="22" t="s">
        <v>10</v>
      </c>
      <c r="E30" s="401" t="s">
        <v>9</v>
      </c>
      <c r="F30" s="401"/>
      <c r="G30" s="401" t="s">
        <v>8</v>
      </c>
      <c r="H30" s="402"/>
      <c r="I30" s="21"/>
      <c r="J30" s="20" t="s">
        <v>7</v>
      </c>
      <c r="K30" s="19"/>
      <c r="L30" s="19"/>
      <c r="M30" s="18"/>
      <c r="N30" s="2"/>
      <c r="V30" s="13"/>
    </row>
    <row r="31" spans="1:22" ht="13.5" thickBot="1" x14ac:dyDescent="0.25">
      <c r="A31" s="399"/>
      <c r="B31" s="16"/>
      <c r="C31" s="16"/>
      <c r="D31" s="17"/>
      <c r="E31" s="16"/>
      <c r="F31" s="16"/>
      <c r="G31" s="670"/>
      <c r="H31" s="671"/>
      <c r="I31" s="672"/>
      <c r="J31" s="15" t="s">
        <v>7</v>
      </c>
      <c r="K31" s="15"/>
      <c r="L31" s="15"/>
      <c r="M31" s="14"/>
      <c r="N31" s="2"/>
      <c r="V31" s="13"/>
    </row>
    <row r="32" spans="1:22" ht="23.25" thickBot="1" x14ac:dyDescent="0.25">
      <c r="A32" s="399"/>
      <c r="B32" s="12" t="s">
        <v>6</v>
      </c>
      <c r="C32" s="12" t="s">
        <v>5</v>
      </c>
      <c r="D32" s="12" t="s">
        <v>4</v>
      </c>
      <c r="E32" s="406" t="s">
        <v>3</v>
      </c>
      <c r="F32" s="406"/>
      <c r="G32" s="407"/>
      <c r="H32" s="408"/>
      <c r="I32" s="409"/>
      <c r="J32" s="11" t="s">
        <v>2</v>
      </c>
      <c r="K32" s="10"/>
      <c r="L32" s="10"/>
      <c r="M32" s="9"/>
      <c r="N32" s="2"/>
      <c r="V32" s="13"/>
    </row>
    <row r="33" spans="1:22" ht="13.5" thickBot="1" x14ac:dyDescent="0.25">
      <c r="A33" s="400"/>
      <c r="B33" s="25"/>
      <c r="C33" s="25"/>
      <c r="D33" s="8"/>
      <c r="E33" s="24" t="s">
        <v>1</v>
      </c>
      <c r="F33" s="23"/>
      <c r="G33" s="673"/>
      <c r="H33" s="674"/>
      <c r="I33" s="675"/>
      <c r="J33" s="11" t="s">
        <v>0</v>
      </c>
      <c r="K33" s="10"/>
      <c r="L33" s="10"/>
      <c r="M33" s="9"/>
      <c r="N33" s="2"/>
      <c r="V33" s="13"/>
    </row>
    <row r="34" spans="1:22" ht="24" thickTop="1" thickBot="1" x14ac:dyDescent="0.25">
      <c r="A34" s="398">
        <f t="shared" ref="A34" si="1">A30+1</f>
        <v>5</v>
      </c>
      <c r="B34" s="22" t="s">
        <v>12</v>
      </c>
      <c r="C34" s="22" t="s">
        <v>11</v>
      </c>
      <c r="D34" s="22" t="s">
        <v>10</v>
      </c>
      <c r="E34" s="401" t="s">
        <v>9</v>
      </c>
      <c r="F34" s="401"/>
      <c r="G34" s="401" t="s">
        <v>8</v>
      </c>
      <c r="H34" s="402"/>
      <c r="I34" s="21"/>
      <c r="J34" s="20" t="s">
        <v>7</v>
      </c>
      <c r="K34" s="19"/>
      <c r="L34" s="19"/>
      <c r="M34" s="18"/>
      <c r="N34" s="2"/>
      <c r="V34" s="13"/>
    </row>
    <row r="35" spans="1:22" ht="13.5" thickBot="1" x14ac:dyDescent="0.25">
      <c r="A35" s="399"/>
      <c r="B35" s="16"/>
      <c r="C35" s="16"/>
      <c r="D35" s="17"/>
      <c r="E35" s="16"/>
      <c r="F35" s="16"/>
      <c r="G35" s="670"/>
      <c r="H35" s="671"/>
      <c r="I35" s="672"/>
      <c r="J35" s="15" t="s">
        <v>7</v>
      </c>
      <c r="K35" s="15"/>
      <c r="L35" s="15"/>
      <c r="M35" s="14"/>
      <c r="N35" s="2"/>
      <c r="V35" s="13"/>
    </row>
    <row r="36" spans="1:22" ht="23.25" thickBot="1" x14ac:dyDescent="0.25">
      <c r="A36" s="399"/>
      <c r="B36" s="12" t="s">
        <v>6</v>
      </c>
      <c r="C36" s="12" t="s">
        <v>5</v>
      </c>
      <c r="D36" s="12" t="s">
        <v>4</v>
      </c>
      <c r="E36" s="406" t="s">
        <v>3</v>
      </c>
      <c r="F36" s="406"/>
      <c r="G36" s="407"/>
      <c r="H36" s="408"/>
      <c r="I36" s="409"/>
      <c r="J36" s="11" t="s">
        <v>2</v>
      </c>
      <c r="K36" s="10"/>
      <c r="L36" s="10"/>
      <c r="M36" s="9"/>
      <c r="N36" s="2"/>
      <c r="V36" s="13"/>
    </row>
    <row r="37" spans="1:22" ht="13.5" thickBot="1" x14ac:dyDescent="0.25">
      <c r="A37" s="400"/>
      <c r="B37" s="25"/>
      <c r="C37" s="25"/>
      <c r="D37" s="8"/>
      <c r="E37" s="24" t="s">
        <v>1</v>
      </c>
      <c r="F37" s="23"/>
      <c r="G37" s="673"/>
      <c r="H37" s="674"/>
      <c r="I37" s="675"/>
      <c r="J37" s="11" t="s">
        <v>0</v>
      </c>
      <c r="K37" s="10"/>
      <c r="L37" s="10"/>
      <c r="M37" s="9"/>
      <c r="N37" s="2"/>
      <c r="V37" s="13"/>
    </row>
    <row r="38" spans="1:22" ht="24" thickTop="1" thickBot="1" x14ac:dyDescent="0.25">
      <c r="A38" s="398">
        <f t="shared" ref="A38" si="2">A34+1</f>
        <v>6</v>
      </c>
      <c r="B38" s="22" t="s">
        <v>12</v>
      </c>
      <c r="C38" s="22" t="s">
        <v>11</v>
      </c>
      <c r="D38" s="22" t="s">
        <v>10</v>
      </c>
      <c r="E38" s="401" t="s">
        <v>9</v>
      </c>
      <c r="F38" s="401"/>
      <c r="G38" s="401" t="s">
        <v>8</v>
      </c>
      <c r="H38" s="402"/>
      <c r="I38" s="21"/>
      <c r="J38" s="20" t="s">
        <v>7</v>
      </c>
      <c r="K38" s="19"/>
      <c r="L38" s="19"/>
      <c r="M38" s="18"/>
      <c r="N38" s="2"/>
      <c r="V38" s="13"/>
    </row>
    <row r="39" spans="1:22" ht="13.5" thickBot="1" x14ac:dyDescent="0.25">
      <c r="A39" s="399"/>
      <c r="B39" s="16"/>
      <c r="C39" s="16"/>
      <c r="D39" s="17"/>
      <c r="E39" s="16"/>
      <c r="F39" s="16"/>
      <c r="G39" s="670"/>
      <c r="H39" s="671"/>
      <c r="I39" s="672"/>
      <c r="J39" s="15" t="s">
        <v>7</v>
      </c>
      <c r="K39" s="15"/>
      <c r="L39" s="15"/>
      <c r="M39" s="14"/>
      <c r="N39" s="2"/>
      <c r="V39" s="13"/>
    </row>
    <row r="40" spans="1:22" ht="23.25" thickBot="1" x14ac:dyDescent="0.25">
      <c r="A40" s="399"/>
      <c r="B40" s="12" t="s">
        <v>6</v>
      </c>
      <c r="C40" s="12" t="s">
        <v>5</v>
      </c>
      <c r="D40" s="12" t="s">
        <v>4</v>
      </c>
      <c r="E40" s="406" t="s">
        <v>3</v>
      </c>
      <c r="F40" s="406"/>
      <c r="G40" s="407"/>
      <c r="H40" s="408"/>
      <c r="I40" s="409"/>
      <c r="J40" s="11" t="s">
        <v>2</v>
      </c>
      <c r="K40" s="10"/>
      <c r="L40" s="10"/>
      <c r="M40" s="9"/>
      <c r="N40" s="2"/>
      <c r="V40" s="13"/>
    </row>
    <row r="41" spans="1:22" ht="13.5" thickBot="1" x14ac:dyDescent="0.25">
      <c r="A41" s="400"/>
      <c r="B41" s="25"/>
      <c r="C41" s="25"/>
      <c r="D41" s="8"/>
      <c r="E41" s="24" t="s">
        <v>1</v>
      </c>
      <c r="F41" s="23"/>
      <c r="G41" s="673"/>
      <c r="H41" s="674"/>
      <c r="I41" s="675"/>
      <c r="J41" s="11" t="s">
        <v>0</v>
      </c>
      <c r="K41" s="10"/>
      <c r="L41" s="10"/>
      <c r="M41" s="9"/>
      <c r="N41" s="2"/>
      <c r="V41" s="13"/>
    </row>
    <row r="42" spans="1:22" ht="24" thickTop="1" thickBot="1" x14ac:dyDescent="0.25">
      <c r="A42" s="398">
        <f t="shared" ref="A42" si="3">A38+1</f>
        <v>7</v>
      </c>
      <c r="B42" s="22" t="s">
        <v>12</v>
      </c>
      <c r="C42" s="22" t="s">
        <v>11</v>
      </c>
      <c r="D42" s="22" t="s">
        <v>10</v>
      </c>
      <c r="E42" s="401" t="s">
        <v>9</v>
      </c>
      <c r="F42" s="401"/>
      <c r="G42" s="401" t="s">
        <v>8</v>
      </c>
      <c r="H42" s="402"/>
      <c r="I42" s="21"/>
      <c r="J42" s="20" t="s">
        <v>7</v>
      </c>
      <c r="K42" s="19"/>
      <c r="L42" s="19"/>
      <c r="M42" s="18"/>
      <c r="N42" s="2"/>
      <c r="V42" s="13"/>
    </row>
    <row r="43" spans="1:22" ht="13.5" thickBot="1" x14ac:dyDescent="0.25">
      <c r="A43" s="399"/>
      <c r="B43" s="16"/>
      <c r="C43" s="16"/>
      <c r="D43" s="17"/>
      <c r="E43" s="16"/>
      <c r="F43" s="16"/>
      <c r="G43" s="670"/>
      <c r="H43" s="671"/>
      <c r="I43" s="672"/>
      <c r="J43" s="15" t="s">
        <v>7</v>
      </c>
      <c r="K43" s="15"/>
      <c r="L43" s="15"/>
      <c r="M43" s="14"/>
      <c r="N43" s="2"/>
      <c r="V43" s="13"/>
    </row>
    <row r="44" spans="1:22" ht="23.25" thickBot="1" x14ac:dyDescent="0.25">
      <c r="A44" s="399"/>
      <c r="B44" s="12" t="s">
        <v>6</v>
      </c>
      <c r="C44" s="12" t="s">
        <v>5</v>
      </c>
      <c r="D44" s="12" t="s">
        <v>4</v>
      </c>
      <c r="E44" s="406" t="s">
        <v>3</v>
      </c>
      <c r="F44" s="406"/>
      <c r="G44" s="407"/>
      <c r="H44" s="408"/>
      <c r="I44" s="409"/>
      <c r="J44" s="11" t="s">
        <v>2</v>
      </c>
      <c r="K44" s="10"/>
      <c r="L44" s="10"/>
      <c r="M44" s="9"/>
      <c r="N44" s="2"/>
      <c r="V44" s="13"/>
    </row>
    <row r="45" spans="1:22" ht="13.5" thickBot="1" x14ac:dyDescent="0.25">
      <c r="A45" s="400"/>
      <c r="B45" s="25"/>
      <c r="C45" s="25"/>
      <c r="D45" s="8"/>
      <c r="E45" s="24" t="s">
        <v>1</v>
      </c>
      <c r="F45" s="23"/>
      <c r="G45" s="673"/>
      <c r="H45" s="674"/>
      <c r="I45" s="675"/>
      <c r="J45" s="11" t="s">
        <v>0</v>
      </c>
      <c r="K45" s="10"/>
      <c r="L45" s="10"/>
      <c r="M45" s="9"/>
      <c r="N45" s="2"/>
      <c r="V45" s="13"/>
    </row>
    <row r="46" spans="1:22" ht="24" thickTop="1" thickBot="1" x14ac:dyDescent="0.25">
      <c r="A46" s="398">
        <f t="shared" ref="A46" si="4">A42+1</f>
        <v>8</v>
      </c>
      <c r="B46" s="22" t="s">
        <v>12</v>
      </c>
      <c r="C46" s="22" t="s">
        <v>11</v>
      </c>
      <c r="D46" s="22" t="s">
        <v>10</v>
      </c>
      <c r="E46" s="401" t="s">
        <v>9</v>
      </c>
      <c r="F46" s="401"/>
      <c r="G46" s="401" t="s">
        <v>8</v>
      </c>
      <c r="H46" s="402"/>
      <c r="I46" s="21"/>
      <c r="J46" s="20" t="s">
        <v>7</v>
      </c>
      <c r="K46" s="19"/>
      <c r="L46" s="19"/>
      <c r="M46" s="18"/>
      <c r="N46" s="2"/>
      <c r="V46" s="13"/>
    </row>
    <row r="47" spans="1:22" ht="13.5" thickBot="1" x14ac:dyDescent="0.25">
      <c r="A47" s="399"/>
      <c r="B47" s="16"/>
      <c r="C47" s="16"/>
      <c r="D47" s="17"/>
      <c r="E47" s="16"/>
      <c r="F47" s="16"/>
      <c r="G47" s="670"/>
      <c r="H47" s="671"/>
      <c r="I47" s="672"/>
      <c r="J47" s="15" t="s">
        <v>7</v>
      </c>
      <c r="K47" s="15"/>
      <c r="L47" s="15"/>
      <c r="M47" s="14"/>
      <c r="N47" s="2"/>
      <c r="V47" s="13"/>
    </row>
    <row r="48" spans="1:22" ht="23.25" thickBot="1" x14ac:dyDescent="0.25">
      <c r="A48" s="399"/>
      <c r="B48" s="12" t="s">
        <v>6</v>
      </c>
      <c r="C48" s="12" t="s">
        <v>5</v>
      </c>
      <c r="D48" s="12" t="s">
        <v>4</v>
      </c>
      <c r="E48" s="406" t="s">
        <v>3</v>
      </c>
      <c r="F48" s="406"/>
      <c r="G48" s="407"/>
      <c r="H48" s="408"/>
      <c r="I48" s="409"/>
      <c r="J48" s="11" t="s">
        <v>2</v>
      </c>
      <c r="K48" s="10"/>
      <c r="L48" s="10"/>
      <c r="M48" s="9"/>
      <c r="N48" s="2"/>
      <c r="V48" s="13"/>
    </row>
    <row r="49" spans="1:22" ht="13.5" thickBot="1" x14ac:dyDescent="0.25">
      <c r="A49" s="400"/>
      <c r="B49" s="25"/>
      <c r="C49" s="25"/>
      <c r="D49" s="8"/>
      <c r="E49" s="24" t="s">
        <v>1</v>
      </c>
      <c r="F49" s="23"/>
      <c r="G49" s="673"/>
      <c r="H49" s="674"/>
      <c r="I49" s="675"/>
      <c r="J49" s="11" t="s">
        <v>0</v>
      </c>
      <c r="K49" s="10"/>
      <c r="L49" s="10"/>
      <c r="M49" s="9"/>
      <c r="N49" s="2"/>
      <c r="V49" s="13"/>
    </row>
    <row r="50" spans="1:22" ht="24" thickTop="1" thickBot="1" x14ac:dyDescent="0.25">
      <c r="A50" s="398">
        <f t="shared" ref="A50" si="5">A46+1</f>
        <v>9</v>
      </c>
      <c r="B50" s="22" t="s">
        <v>12</v>
      </c>
      <c r="C50" s="22" t="s">
        <v>11</v>
      </c>
      <c r="D50" s="22" t="s">
        <v>10</v>
      </c>
      <c r="E50" s="401" t="s">
        <v>9</v>
      </c>
      <c r="F50" s="401"/>
      <c r="G50" s="401" t="s">
        <v>8</v>
      </c>
      <c r="H50" s="402"/>
      <c r="I50" s="21"/>
      <c r="J50" s="20" t="s">
        <v>7</v>
      </c>
      <c r="K50" s="19"/>
      <c r="L50" s="19"/>
      <c r="M50" s="18"/>
      <c r="N50" s="2"/>
      <c r="V50" s="13"/>
    </row>
    <row r="51" spans="1:22" ht="13.5" thickBot="1" x14ac:dyDescent="0.25">
      <c r="A51" s="399"/>
      <c r="B51" s="16"/>
      <c r="C51" s="16"/>
      <c r="D51" s="17"/>
      <c r="E51" s="16"/>
      <c r="F51" s="16"/>
      <c r="G51" s="670"/>
      <c r="H51" s="671"/>
      <c r="I51" s="672"/>
      <c r="J51" s="15" t="s">
        <v>7</v>
      </c>
      <c r="K51" s="15"/>
      <c r="L51" s="15"/>
      <c r="M51" s="14"/>
      <c r="N51" s="2"/>
      <c r="V51" s="13"/>
    </row>
    <row r="52" spans="1:22" ht="23.25" thickBot="1" x14ac:dyDescent="0.25">
      <c r="A52" s="399"/>
      <c r="B52" s="12" t="s">
        <v>6</v>
      </c>
      <c r="C52" s="12" t="s">
        <v>5</v>
      </c>
      <c r="D52" s="12" t="s">
        <v>4</v>
      </c>
      <c r="E52" s="406" t="s">
        <v>3</v>
      </c>
      <c r="F52" s="406"/>
      <c r="G52" s="407"/>
      <c r="H52" s="408"/>
      <c r="I52" s="409"/>
      <c r="J52" s="11" t="s">
        <v>2</v>
      </c>
      <c r="K52" s="10"/>
      <c r="L52" s="10"/>
      <c r="M52" s="9"/>
      <c r="N52" s="2"/>
      <c r="V52" s="13"/>
    </row>
    <row r="53" spans="1:22" ht="13.5" thickBot="1" x14ac:dyDescent="0.25">
      <c r="A53" s="400"/>
      <c r="B53" s="25"/>
      <c r="C53" s="25"/>
      <c r="D53" s="8"/>
      <c r="E53" s="24" t="s">
        <v>1</v>
      </c>
      <c r="F53" s="23"/>
      <c r="G53" s="673"/>
      <c r="H53" s="674"/>
      <c r="I53" s="675"/>
      <c r="J53" s="11" t="s">
        <v>0</v>
      </c>
      <c r="K53" s="10"/>
      <c r="L53" s="10"/>
      <c r="M53" s="9"/>
      <c r="N53" s="2"/>
      <c r="V53" s="13"/>
    </row>
    <row r="54" spans="1:22" ht="24" thickTop="1" thickBot="1" x14ac:dyDescent="0.25">
      <c r="A54" s="398">
        <f t="shared" ref="A54" si="6">A50+1</f>
        <v>10</v>
      </c>
      <c r="B54" s="22" t="s">
        <v>12</v>
      </c>
      <c r="C54" s="22" t="s">
        <v>11</v>
      </c>
      <c r="D54" s="22" t="s">
        <v>10</v>
      </c>
      <c r="E54" s="401" t="s">
        <v>9</v>
      </c>
      <c r="F54" s="401"/>
      <c r="G54" s="401" t="s">
        <v>8</v>
      </c>
      <c r="H54" s="402"/>
      <c r="I54" s="21"/>
      <c r="J54" s="20" t="s">
        <v>7</v>
      </c>
      <c r="K54" s="19"/>
      <c r="L54" s="19"/>
      <c r="M54" s="18"/>
      <c r="N54" s="2"/>
      <c r="V54" s="13"/>
    </row>
    <row r="55" spans="1:22" ht="13.5" thickBot="1" x14ac:dyDescent="0.25">
      <c r="A55" s="399"/>
      <c r="B55" s="16"/>
      <c r="C55" s="16"/>
      <c r="D55" s="17"/>
      <c r="E55" s="16"/>
      <c r="F55" s="16"/>
      <c r="G55" s="670"/>
      <c r="H55" s="671"/>
      <c r="I55" s="672"/>
      <c r="J55" s="15" t="s">
        <v>7</v>
      </c>
      <c r="K55" s="15"/>
      <c r="L55" s="15"/>
      <c r="M55" s="14"/>
      <c r="N55" s="2"/>
      <c r="P55" s="27"/>
      <c r="V55" s="13"/>
    </row>
    <row r="56" spans="1:22" ht="23.25" thickBot="1" x14ac:dyDescent="0.25">
      <c r="A56" s="399"/>
      <c r="B56" s="12" t="s">
        <v>6</v>
      </c>
      <c r="C56" s="12" t="s">
        <v>5</v>
      </c>
      <c r="D56" s="12" t="s">
        <v>4</v>
      </c>
      <c r="E56" s="406" t="s">
        <v>3</v>
      </c>
      <c r="F56" s="406"/>
      <c r="G56" s="407"/>
      <c r="H56" s="408"/>
      <c r="I56" s="409"/>
      <c r="J56" s="11" t="s">
        <v>2</v>
      </c>
      <c r="K56" s="10"/>
      <c r="L56" s="10"/>
      <c r="M56" s="9"/>
      <c r="N56" s="2"/>
      <c r="V56" s="13"/>
    </row>
    <row r="57" spans="1:22" s="27" customFormat="1" ht="13.5" thickBot="1" x14ac:dyDescent="0.25">
      <c r="A57" s="400"/>
      <c r="B57" s="25"/>
      <c r="C57" s="25"/>
      <c r="D57" s="8"/>
      <c r="E57" s="24" t="s">
        <v>1</v>
      </c>
      <c r="F57" s="23"/>
      <c r="G57" s="673"/>
      <c r="H57" s="674"/>
      <c r="I57" s="675"/>
      <c r="J57" s="11" t="s">
        <v>0</v>
      </c>
      <c r="K57" s="10"/>
      <c r="L57" s="10"/>
      <c r="M57" s="9"/>
      <c r="N57" s="28"/>
      <c r="P57"/>
      <c r="Q57"/>
      <c r="V57" s="13"/>
    </row>
    <row r="58" spans="1:22" ht="24" thickTop="1" thickBot="1" x14ac:dyDescent="0.25">
      <c r="A58" s="398">
        <f t="shared" ref="A58" si="7">A54+1</f>
        <v>11</v>
      </c>
      <c r="B58" s="22" t="s">
        <v>12</v>
      </c>
      <c r="C58" s="22" t="s">
        <v>11</v>
      </c>
      <c r="D58" s="22" t="s">
        <v>10</v>
      </c>
      <c r="E58" s="401" t="s">
        <v>9</v>
      </c>
      <c r="F58" s="401"/>
      <c r="G58" s="401" t="s">
        <v>8</v>
      </c>
      <c r="H58" s="402"/>
      <c r="I58" s="21"/>
      <c r="J58" s="20" t="s">
        <v>7</v>
      </c>
      <c r="K58" s="19"/>
      <c r="L58" s="19"/>
      <c r="M58" s="18"/>
      <c r="N58" s="2"/>
      <c r="V58" s="13"/>
    </row>
    <row r="59" spans="1:22" ht="13.5" thickBot="1" x14ac:dyDescent="0.25">
      <c r="A59" s="399"/>
      <c r="B59" s="16"/>
      <c r="C59" s="16"/>
      <c r="D59" s="17"/>
      <c r="E59" s="16"/>
      <c r="F59" s="16"/>
      <c r="G59" s="670"/>
      <c r="H59" s="671"/>
      <c r="I59" s="672"/>
      <c r="J59" s="15" t="s">
        <v>7</v>
      </c>
      <c r="K59" s="15"/>
      <c r="L59" s="15"/>
      <c r="M59" s="14"/>
      <c r="N59" s="2"/>
      <c r="V59" s="13"/>
    </row>
    <row r="60" spans="1:22" ht="23.25" thickBot="1" x14ac:dyDescent="0.25">
      <c r="A60" s="399"/>
      <c r="B60" s="12" t="s">
        <v>6</v>
      </c>
      <c r="C60" s="12" t="s">
        <v>5</v>
      </c>
      <c r="D60" s="12" t="s">
        <v>4</v>
      </c>
      <c r="E60" s="406" t="s">
        <v>3</v>
      </c>
      <c r="F60" s="406"/>
      <c r="G60" s="407"/>
      <c r="H60" s="408"/>
      <c r="I60" s="409"/>
      <c r="J60" s="11" t="s">
        <v>2</v>
      </c>
      <c r="K60" s="10"/>
      <c r="L60" s="10"/>
      <c r="M60" s="9"/>
      <c r="N60" s="2"/>
      <c r="V60" s="13"/>
    </row>
    <row r="61" spans="1:22" ht="13.5" thickBot="1" x14ac:dyDescent="0.25">
      <c r="A61" s="400"/>
      <c r="B61" s="25"/>
      <c r="C61" s="25"/>
      <c r="D61" s="8"/>
      <c r="E61" s="24" t="s">
        <v>1</v>
      </c>
      <c r="F61" s="23"/>
      <c r="G61" s="673"/>
      <c r="H61" s="674"/>
      <c r="I61" s="675"/>
      <c r="J61" s="11" t="s">
        <v>0</v>
      </c>
      <c r="K61" s="10"/>
      <c r="L61" s="10"/>
      <c r="M61" s="9"/>
      <c r="N61" s="2"/>
      <c r="V61" s="13"/>
    </row>
    <row r="62" spans="1:22" ht="24" thickTop="1" thickBot="1" x14ac:dyDescent="0.25">
      <c r="A62" s="398">
        <f t="shared" ref="A62" si="8">A58+1</f>
        <v>12</v>
      </c>
      <c r="B62" s="22" t="s">
        <v>12</v>
      </c>
      <c r="C62" s="22" t="s">
        <v>11</v>
      </c>
      <c r="D62" s="22" t="s">
        <v>10</v>
      </c>
      <c r="E62" s="401" t="s">
        <v>9</v>
      </c>
      <c r="F62" s="401"/>
      <c r="G62" s="401" t="s">
        <v>8</v>
      </c>
      <c r="H62" s="402"/>
      <c r="I62" s="21"/>
      <c r="J62" s="20" t="s">
        <v>7</v>
      </c>
      <c r="K62" s="19"/>
      <c r="L62" s="19"/>
      <c r="M62" s="18"/>
      <c r="N62" s="2"/>
      <c r="V62" s="13"/>
    </row>
    <row r="63" spans="1:22" ht="13.5" thickBot="1" x14ac:dyDescent="0.25">
      <c r="A63" s="399"/>
      <c r="B63" s="16"/>
      <c r="C63" s="16"/>
      <c r="D63" s="17"/>
      <c r="E63" s="16"/>
      <c r="F63" s="16"/>
      <c r="G63" s="670"/>
      <c r="H63" s="671"/>
      <c r="I63" s="672"/>
      <c r="J63" s="15" t="s">
        <v>7</v>
      </c>
      <c r="K63" s="15"/>
      <c r="L63" s="15"/>
      <c r="M63" s="14"/>
      <c r="N63" s="2"/>
      <c r="V63" s="13"/>
    </row>
    <row r="64" spans="1:22" ht="23.25" thickBot="1" x14ac:dyDescent="0.25">
      <c r="A64" s="399"/>
      <c r="B64" s="12" t="s">
        <v>6</v>
      </c>
      <c r="C64" s="12" t="s">
        <v>5</v>
      </c>
      <c r="D64" s="12" t="s">
        <v>4</v>
      </c>
      <c r="E64" s="406" t="s">
        <v>3</v>
      </c>
      <c r="F64" s="406"/>
      <c r="G64" s="407"/>
      <c r="H64" s="408"/>
      <c r="I64" s="409"/>
      <c r="J64" s="11" t="s">
        <v>2</v>
      </c>
      <c r="K64" s="10"/>
      <c r="L64" s="10"/>
      <c r="M64" s="9"/>
      <c r="N64" s="2"/>
      <c r="V64" s="13"/>
    </row>
    <row r="65" spans="1:22" ht="13.5" thickBot="1" x14ac:dyDescent="0.25">
      <c r="A65" s="400"/>
      <c r="B65" s="25"/>
      <c r="C65" s="25"/>
      <c r="D65" s="8"/>
      <c r="E65" s="24" t="s">
        <v>1</v>
      </c>
      <c r="F65" s="23"/>
      <c r="G65" s="673"/>
      <c r="H65" s="674"/>
      <c r="I65" s="675"/>
      <c r="J65" s="11" t="s">
        <v>0</v>
      </c>
      <c r="K65" s="10"/>
      <c r="L65" s="10"/>
      <c r="M65" s="9"/>
      <c r="N65" s="2"/>
      <c r="V65" s="13"/>
    </row>
    <row r="66" spans="1:22" ht="24" thickTop="1" thickBot="1" x14ac:dyDescent="0.25">
      <c r="A66" s="398">
        <f t="shared" ref="A66" si="9">A62+1</f>
        <v>13</v>
      </c>
      <c r="B66" s="22" t="s">
        <v>12</v>
      </c>
      <c r="C66" s="22" t="s">
        <v>11</v>
      </c>
      <c r="D66" s="22" t="s">
        <v>10</v>
      </c>
      <c r="E66" s="401" t="s">
        <v>9</v>
      </c>
      <c r="F66" s="401"/>
      <c r="G66" s="401" t="s">
        <v>8</v>
      </c>
      <c r="H66" s="402"/>
      <c r="I66" s="21"/>
      <c r="J66" s="20" t="s">
        <v>7</v>
      </c>
      <c r="K66" s="19"/>
      <c r="L66" s="19"/>
      <c r="M66" s="18"/>
      <c r="N66" s="2"/>
      <c r="V66" s="13"/>
    </row>
    <row r="67" spans="1:22" ht="13.5" thickBot="1" x14ac:dyDescent="0.25">
      <c r="A67" s="399"/>
      <c r="B67" s="16"/>
      <c r="C67" s="16"/>
      <c r="D67" s="17"/>
      <c r="E67" s="16"/>
      <c r="F67" s="16"/>
      <c r="G67" s="670"/>
      <c r="H67" s="671"/>
      <c r="I67" s="672"/>
      <c r="J67" s="15" t="s">
        <v>7</v>
      </c>
      <c r="K67" s="15"/>
      <c r="L67" s="15"/>
      <c r="M67" s="14"/>
      <c r="N67" s="2"/>
      <c r="V67" s="13"/>
    </row>
    <row r="68" spans="1:22" ht="23.25" thickBot="1" x14ac:dyDescent="0.25">
      <c r="A68" s="399"/>
      <c r="B68" s="12" t="s">
        <v>6</v>
      </c>
      <c r="C68" s="12" t="s">
        <v>5</v>
      </c>
      <c r="D68" s="12" t="s">
        <v>4</v>
      </c>
      <c r="E68" s="406" t="s">
        <v>3</v>
      </c>
      <c r="F68" s="406"/>
      <c r="G68" s="407"/>
      <c r="H68" s="408"/>
      <c r="I68" s="409"/>
      <c r="J68" s="11" t="s">
        <v>2</v>
      </c>
      <c r="K68" s="10"/>
      <c r="L68" s="10"/>
      <c r="M68" s="9"/>
      <c r="N68" s="2"/>
      <c r="V68" s="13"/>
    </row>
    <row r="69" spans="1:22" ht="13.5" thickBot="1" x14ac:dyDescent="0.25">
      <c r="A69" s="400"/>
      <c r="B69" s="25"/>
      <c r="C69" s="25"/>
      <c r="D69" s="8"/>
      <c r="E69" s="24" t="s">
        <v>1</v>
      </c>
      <c r="F69" s="23"/>
      <c r="G69" s="673"/>
      <c r="H69" s="674"/>
      <c r="I69" s="675"/>
      <c r="J69" s="11" t="s">
        <v>0</v>
      </c>
      <c r="K69" s="10"/>
      <c r="L69" s="10"/>
      <c r="M69" s="9"/>
      <c r="N69" s="2"/>
      <c r="V69" s="13"/>
    </row>
    <row r="70" spans="1:22" ht="24" thickTop="1" thickBot="1" x14ac:dyDescent="0.25">
      <c r="A70" s="398">
        <f t="shared" ref="A70" si="10">A66+1</f>
        <v>14</v>
      </c>
      <c r="B70" s="22" t="s">
        <v>12</v>
      </c>
      <c r="C70" s="22" t="s">
        <v>11</v>
      </c>
      <c r="D70" s="22" t="s">
        <v>10</v>
      </c>
      <c r="E70" s="401" t="s">
        <v>9</v>
      </c>
      <c r="F70" s="401"/>
      <c r="G70" s="401" t="s">
        <v>8</v>
      </c>
      <c r="H70" s="402"/>
      <c r="I70" s="21"/>
      <c r="J70" s="20" t="s">
        <v>7</v>
      </c>
      <c r="K70" s="19"/>
      <c r="L70" s="19"/>
      <c r="M70" s="18"/>
      <c r="N70" s="2"/>
      <c r="V70" s="13"/>
    </row>
    <row r="71" spans="1:22" ht="13.5" thickBot="1" x14ac:dyDescent="0.25">
      <c r="A71" s="399"/>
      <c r="B71" s="16"/>
      <c r="C71" s="16"/>
      <c r="D71" s="17"/>
      <c r="E71" s="16"/>
      <c r="F71" s="16"/>
      <c r="G71" s="670"/>
      <c r="H71" s="671"/>
      <c r="I71" s="672"/>
      <c r="J71" s="15" t="s">
        <v>7</v>
      </c>
      <c r="K71" s="15"/>
      <c r="L71" s="15"/>
      <c r="M71" s="14"/>
      <c r="N71" s="2"/>
      <c r="V71" s="26"/>
    </row>
    <row r="72" spans="1:22" ht="23.25" thickBot="1" x14ac:dyDescent="0.25">
      <c r="A72" s="399"/>
      <c r="B72" s="12" t="s">
        <v>6</v>
      </c>
      <c r="C72" s="12" t="s">
        <v>5</v>
      </c>
      <c r="D72" s="12" t="s">
        <v>4</v>
      </c>
      <c r="E72" s="406" t="s">
        <v>3</v>
      </c>
      <c r="F72" s="406"/>
      <c r="G72" s="407"/>
      <c r="H72" s="408"/>
      <c r="I72" s="409"/>
      <c r="J72" s="11" t="s">
        <v>2</v>
      </c>
      <c r="K72" s="10"/>
      <c r="L72" s="10"/>
      <c r="M72" s="9"/>
      <c r="N72" s="2"/>
      <c r="V72" s="13"/>
    </row>
    <row r="73" spans="1:22" ht="13.5" thickBot="1" x14ac:dyDescent="0.25">
      <c r="A73" s="400"/>
      <c r="B73" s="25"/>
      <c r="C73" s="25"/>
      <c r="D73" s="8"/>
      <c r="E73" s="24" t="s">
        <v>1</v>
      </c>
      <c r="F73" s="23"/>
      <c r="G73" s="673"/>
      <c r="H73" s="674"/>
      <c r="I73" s="675"/>
      <c r="J73" s="11" t="s">
        <v>0</v>
      </c>
      <c r="K73" s="10"/>
      <c r="L73" s="10"/>
      <c r="M73" s="9"/>
      <c r="N73" s="2"/>
      <c r="V73" s="13"/>
    </row>
    <row r="74" spans="1:22" ht="24" thickTop="1" thickBot="1" x14ac:dyDescent="0.25">
      <c r="A74" s="398">
        <f t="shared" ref="A74" si="11">A70+1</f>
        <v>15</v>
      </c>
      <c r="B74" s="22" t="s">
        <v>12</v>
      </c>
      <c r="C74" s="22" t="s">
        <v>11</v>
      </c>
      <c r="D74" s="22" t="s">
        <v>10</v>
      </c>
      <c r="E74" s="401" t="s">
        <v>9</v>
      </c>
      <c r="F74" s="401"/>
      <c r="G74" s="401" t="s">
        <v>8</v>
      </c>
      <c r="H74" s="402"/>
      <c r="I74" s="21"/>
      <c r="J74" s="20" t="s">
        <v>7</v>
      </c>
      <c r="K74" s="19"/>
      <c r="L74" s="19"/>
      <c r="M74" s="18"/>
      <c r="N74" s="2"/>
      <c r="V74" s="13"/>
    </row>
    <row r="75" spans="1:22" ht="13.5" thickBot="1" x14ac:dyDescent="0.25">
      <c r="A75" s="399"/>
      <c r="B75" s="16"/>
      <c r="C75" s="16"/>
      <c r="D75" s="17"/>
      <c r="E75" s="16"/>
      <c r="F75" s="16"/>
      <c r="G75" s="670"/>
      <c r="H75" s="671"/>
      <c r="I75" s="672"/>
      <c r="J75" s="15" t="s">
        <v>7</v>
      </c>
      <c r="K75" s="15"/>
      <c r="L75" s="15"/>
      <c r="M75" s="14"/>
      <c r="N75" s="2"/>
      <c r="V75" s="13"/>
    </row>
    <row r="76" spans="1:22" ht="23.25" thickBot="1" x14ac:dyDescent="0.25">
      <c r="A76" s="399"/>
      <c r="B76" s="12" t="s">
        <v>6</v>
      </c>
      <c r="C76" s="12" t="s">
        <v>5</v>
      </c>
      <c r="D76" s="12" t="s">
        <v>4</v>
      </c>
      <c r="E76" s="406" t="s">
        <v>3</v>
      </c>
      <c r="F76" s="406"/>
      <c r="G76" s="407"/>
      <c r="H76" s="408"/>
      <c r="I76" s="409"/>
      <c r="J76" s="11" t="s">
        <v>2</v>
      </c>
      <c r="K76" s="10"/>
      <c r="L76" s="10"/>
      <c r="M76" s="9"/>
      <c r="N76" s="2"/>
      <c r="V76" s="13"/>
    </row>
    <row r="77" spans="1:22" ht="13.5" thickBot="1" x14ac:dyDescent="0.25">
      <c r="A77" s="400"/>
      <c r="B77" s="25"/>
      <c r="C77" s="25"/>
      <c r="D77" s="8"/>
      <c r="E77" s="24" t="s">
        <v>1</v>
      </c>
      <c r="F77" s="23"/>
      <c r="G77" s="673"/>
      <c r="H77" s="674"/>
      <c r="I77" s="675"/>
      <c r="J77" s="11" t="s">
        <v>0</v>
      </c>
      <c r="K77" s="10"/>
      <c r="L77" s="10"/>
      <c r="M77" s="9"/>
      <c r="N77" s="2"/>
      <c r="V77" s="13"/>
    </row>
    <row r="78" spans="1:22" ht="24" thickTop="1" thickBot="1" x14ac:dyDescent="0.25">
      <c r="A78" s="398">
        <f t="shared" ref="A78" si="12">A74+1</f>
        <v>16</v>
      </c>
      <c r="B78" s="22" t="s">
        <v>12</v>
      </c>
      <c r="C78" s="22" t="s">
        <v>11</v>
      </c>
      <c r="D78" s="22" t="s">
        <v>10</v>
      </c>
      <c r="E78" s="401" t="s">
        <v>9</v>
      </c>
      <c r="F78" s="401"/>
      <c r="G78" s="401" t="s">
        <v>8</v>
      </c>
      <c r="H78" s="402"/>
      <c r="I78" s="21"/>
      <c r="J78" s="20" t="s">
        <v>7</v>
      </c>
      <c r="K78" s="19"/>
      <c r="L78" s="19"/>
      <c r="M78" s="18"/>
      <c r="N78" s="2"/>
      <c r="V78" s="13"/>
    </row>
    <row r="79" spans="1:22" ht="13.5" thickBot="1" x14ac:dyDescent="0.25">
      <c r="A79" s="399"/>
      <c r="B79" s="16"/>
      <c r="C79" s="16"/>
      <c r="D79" s="17"/>
      <c r="E79" s="16"/>
      <c r="F79" s="16"/>
      <c r="G79" s="670"/>
      <c r="H79" s="671"/>
      <c r="I79" s="672"/>
      <c r="J79" s="15" t="s">
        <v>7</v>
      </c>
      <c r="K79" s="15"/>
      <c r="L79" s="15"/>
      <c r="M79" s="14"/>
      <c r="N79" s="2"/>
      <c r="V79" s="13"/>
    </row>
    <row r="80" spans="1:22" ht="23.25" thickBot="1" x14ac:dyDescent="0.25">
      <c r="A80" s="399"/>
      <c r="B80" s="12" t="s">
        <v>6</v>
      </c>
      <c r="C80" s="12" t="s">
        <v>5</v>
      </c>
      <c r="D80" s="12" t="s">
        <v>4</v>
      </c>
      <c r="E80" s="406" t="s">
        <v>3</v>
      </c>
      <c r="F80" s="406"/>
      <c r="G80" s="407"/>
      <c r="H80" s="408"/>
      <c r="I80" s="409"/>
      <c r="J80" s="11" t="s">
        <v>2</v>
      </c>
      <c r="K80" s="10"/>
      <c r="L80" s="10"/>
      <c r="M80" s="9"/>
      <c r="N80" s="2"/>
      <c r="V80" s="13"/>
    </row>
    <row r="81" spans="1:22" ht="13.5" thickBot="1" x14ac:dyDescent="0.25">
      <c r="A81" s="400"/>
      <c r="B81" s="25"/>
      <c r="C81" s="25"/>
      <c r="D81" s="8"/>
      <c r="E81" s="24" t="s">
        <v>1</v>
      </c>
      <c r="F81" s="23"/>
      <c r="G81" s="673"/>
      <c r="H81" s="674"/>
      <c r="I81" s="675"/>
      <c r="J81" s="11" t="s">
        <v>0</v>
      </c>
      <c r="K81" s="10"/>
      <c r="L81" s="10"/>
      <c r="M81" s="9"/>
      <c r="N81" s="2"/>
      <c r="V81" s="13"/>
    </row>
    <row r="82" spans="1:22" ht="24" thickTop="1" thickBot="1" x14ac:dyDescent="0.25">
      <c r="A82" s="398">
        <f t="shared" ref="A82" si="13">A78+1</f>
        <v>17</v>
      </c>
      <c r="B82" s="22" t="s">
        <v>12</v>
      </c>
      <c r="C82" s="22" t="s">
        <v>11</v>
      </c>
      <c r="D82" s="22" t="s">
        <v>10</v>
      </c>
      <c r="E82" s="401" t="s">
        <v>9</v>
      </c>
      <c r="F82" s="401"/>
      <c r="G82" s="401" t="s">
        <v>8</v>
      </c>
      <c r="H82" s="402"/>
      <c r="I82" s="21"/>
      <c r="J82" s="20" t="s">
        <v>7</v>
      </c>
      <c r="K82" s="19"/>
      <c r="L82" s="19"/>
      <c r="M82" s="18"/>
      <c r="N82" s="2"/>
      <c r="V82" s="13"/>
    </row>
    <row r="83" spans="1:22" ht="13.5" thickBot="1" x14ac:dyDescent="0.25">
      <c r="A83" s="399"/>
      <c r="B83" s="16"/>
      <c r="C83" s="16"/>
      <c r="D83" s="17"/>
      <c r="E83" s="16"/>
      <c r="F83" s="16"/>
      <c r="G83" s="670"/>
      <c r="H83" s="671"/>
      <c r="I83" s="672"/>
      <c r="J83" s="15" t="s">
        <v>7</v>
      </c>
      <c r="K83" s="15"/>
      <c r="L83" s="15"/>
      <c r="M83" s="14"/>
      <c r="N83" s="2"/>
      <c r="V83" s="13"/>
    </row>
    <row r="84" spans="1:22" ht="23.25" thickBot="1" x14ac:dyDescent="0.25">
      <c r="A84" s="399"/>
      <c r="B84" s="12" t="s">
        <v>6</v>
      </c>
      <c r="C84" s="12" t="s">
        <v>5</v>
      </c>
      <c r="D84" s="12" t="s">
        <v>4</v>
      </c>
      <c r="E84" s="406" t="s">
        <v>3</v>
      </c>
      <c r="F84" s="406"/>
      <c r="G84" s="407"/>
      <c r="H84" s="408"/>
      <c r="I84" s="409"/>
      <c r="J84" s="11" t="s">
        <v>2</v>
      </c>
      <c r="K84" s="10"/>
      <c r="L84" s="10"/>
      <c r="M84" s="9"/>
      <c r="N84" s="2"/>
      <c r="V84" s="13"/>
    </row>
    <row r="85" spans="1:22" ht="13.5" thickBot="1" x14ac:dyDescent="0.25">
      <c r="A85" s="400"/>
      <c r="B85" s="25"/>
      <c r="C85" s="25"/>
      <c r="D85" s="8"/>
      <c r="E85" s="24" t="s">
        <v>1</v>
      </c>
      <c r="F85" s="23"/>
      <c r="G85" s="673"/>
      <c r="H85" s="674"/>
      <c r="I85" s="675"/>
      <c r="J85" s="11" t="s">
        <v>0</v>
      </c>
      <c r="K85" s="10"/>
      <c r="L85" s="10"/>
      <c r="M85" s="9"/>
      <c r="N85" s="2"/>
      <c r="V85" s="13"/>
    </row>
    <row r="86" spans="1:22" ht="24" thickTop="1" thickBot="1" x14ac:dyDescent="0.25">
      <c r="A86" s="398">
        <f t="shared" ref="A86" si="14">A82+1</f>
        <v>18</v>
      </c>
      <c r="B86" s="22" t="s">
        <v>12</v>
      </c>
      <c r="C86" s="22" t="s">
        <v>11</v>
      </c>
      <c r="D86" s="22" t="s">
        <v>10</v>
      </c>
      <c r="E86" s="401" t="s">
        <v>9</v>
      </c>
      <c r="F86" s="401"/>
      <c r="G86" s="401" t="s">
        <v>8</v>
      </c>
      <c r="H86" s="402"/>
      <c r="I86" s="21"/>
      <c r="J86" s="20" t="s">
        <v>7</v>
      </c>
      <c r="K86" s="19"/>
      <c r="L86" s="19"/>
      <c r="M86" s="18"/>
      <c r="N86" s="2"/>
      <c r="V86" s="13"/>
    </row>
    <row r="87" spans="1:22" ht="13.5" thickBot="1" x14ac:dyDescent="0.25">
      <c r="A87" s="399"/>
      <c r="B87" s="16"/>
      <c r="C87" s="16"/>
      <c r="D87" s="17"/>
      <c r="E87" s="16"/>
      <c r="F87" s="16"/>
      <c r="G87" s="670"/>
      <c r="H87" s="671"/>
      <c r="I87" s="672"/>
      <c r="J87" s="15" t="s">
        <v>7</v>
      </c>
      <c r="K87" s="15"/>
      <c r="L87" s="15"/>
      <c r="M87" s="14"/>
      <c r="N87" s="2"/>
      <c r="V87" s="13"/>
    </row>
    <row r="88" spans="1:22" ht="23.25" thickBot="1" x14ac:dyDescent="0.25">
      <c r="A88" s="399"/>
      <c r="B88" s="12" t="s">
        <v>6</v>
      </c>
      <c r="C88" s="12" t="s">
        <v>5</v>
      </c>
      <c r="D88" s="12" t="s">
        <v>4</v>
      </c>
      <c r="E88" s="406" t="s">
        <v>3</v>
      </c>
      <c r="F88" s="406"/>
      <c r="G88" s="407"/>
      <c r="H88" s="408"/>
      <c r="I88" s="409"/>
      <c r="J88" s="11" t="s">
        <v>2</v>
      </c>
      <c r="K88" s="10"/>
      <c r="L88" s="10"/>
      <c r="M88" s="9"/>
      <c r="N88" s="2"/>
      <c r="V88" s="13"/>
    </row>
    <row r="89" spans="1:22" ht="13.5" thickBot="1" x14ac:dyDescent="0.25">
      <c r="A89" s="400"/>
      <c r="B89" s="25"/>
      <c r="C89" s="25"/>
      <c r="D89" s="8"/>
      <c r="E89" s="24" t="s">
        <v>1</v>
      </c>
      <c r="F89" s="23"/>
      <c r="G89" s="673"/>
      <c r="H89" s="674"/>
      <c r="I89" s="675"/>
      <c r="J89" s="11" t="s">
        <v>0</v>
      </c>
      <c r="K89" s="10"/>
      <c r="L89" s="10"/>
      <c r="M89" s="9"/>
      <c r="N89" s="2"/>
      <c r="V89" s="13"/>
    </row>
    <row r="90" spans="1:22" ht="24" thickTop="1" thickBot="1" x14ac:dyDescent="0.25">
      <c r="A90" s="398">
        <f t="shared" ref="A90" si="15">A86+1</f>
        <v>19</v>
      </c>
      <c r="B90" s="22" t="s">
        <v>12</v>
      </c>
      <c r="C90" s="22" t="s">
        <v>11</v>
      </c>
      <c r="D90" s="22" t="s">
        <v>10</v>
      </c>
      <c r="E90" s="401" t="s">
        <v>9</v>
      </c>
      <c r="F90" s="401"/>
      <c r="G90" s="401" t="s">
        <v>8</v>
      </c>
      <c r="H90" s="402"/>
      <c r="I90" s="21"/>
      <c r="J90" s="20" t="s">
        <v>7</v>
      </c>
      <c r="K90" s="19"/>
      <c r="L90" s="19"/>
      <c r="M90" s="18"/>
      <c r="N90" s="2"/>
      <c r="V90" s="13"/>
    </row>
    <row r="91" spans="1:22" ht="13.5" thickBot="1" x14ac:dyDescent="0.25">
      <c r="A91" s="399"/>
      <c r="B91" s="16"/>
      <c r="C91" s="16"/>
      <c r="D91" s="17"/>
      <c r="E91" s="16"/>
      <c r="F91" s="16"/>
      <c r="G91" s="670"/>
      <c r="H91" s="671"/>
      <c r="I91" s="672"/>
      <c r="J91" s="15" t="s">
        <v>7</v>
      </c>
      <c r="K91" s="15"/>
      <c r="L91" s="15"/>
      <c r="M91" s="14"/>
      <c r="N91" s="2"/>
      <c r="V91" s="13"/>
    </row>
    <row r="92" spans="1:22" ht="23.25" thickBot="1" x14ac:dyDescent="0.25">
      <c r="A92" s="399"/>
      <c r="B92" s="12" t="s">
        <v>6</v>
      </c>
      <c r="C92" s="12" t="s">
        <v>5</v>
      </c>
      <c r="D92" s="12" t="s">
        <v>4</v>
      </c>
      <c r="E92" s="406" t="s">
        <v>3</v>
      </c>
      <c r="F92" s="406"/>
      <c r="G92" s="407"/>
      <c r="H92" s="408"/>
      <c r="I92" s="409"/>
      <c r="J92" s="11" t="s">
        <v>2</v>
      </c>
      <c r="K92" s="10"/>
      <c r="L92" s="10"/>
      <c r="M92" s="9"/>
      <c r="N92" s="2"/>
      <c r="V92" s="13"/>
    </row>
    <row r="93" spans="1:22" ht="13.5" thickBot="1" x14ac:dyDescent="0.25">
      <c r="A93" s="400"/>
      <c r="B93" s="25"/>
      <c r="C93" s="25"/>
      <c r="D93" s="8"/>
      <c r="E93" s="24" t="s">
        <v>1</v>
      </c>
      <c r="F93" s="23"/>
      <c r="G93" s="673"/>
      <c r="H93" s="674"/>
      <c r="I93" s="675"/>
      <c r="J93" s="11" t="s">
        <v>0</v>
      </c>
      <c r="K93" s="10"/>
      <c r="L93" s="10"/>
      <c r="M93" s="9"/>
      <c r="N93" s="2"/>
      <c r="V93" s="13"/>
    </row>
    <row r="94" spans="1:22" ht="24" thickTop="1" thickBot="1" x14ac:dyDescent="0.25">
      <c r="A94" s="398">
        <f t="shared" ref="A94" si="16">A90+1</f>
        <v>20</v>
      </c>
      <c r="B94" s="22" t="s">
        <v>12</v>
      </c>
      <c r="C94" s="22" t="s">
        <v>11</v>
      </c>
      <c r="D94" s="22" t="s">
        <v>10</v>
      </c>
      <c r="E94" s="401" t="s">
        <v>9</v>
      </c>
      <c r="F94" s="401"/>
      <c r="G94" s="401" t="s">
        <v>8</v>
      </c>
      <c r="H94" s="402"/>
      <c r="I94" s="21"/>
      <c r="J94" s="20" t="s">
        <v>7</v>
      </c>
      <c r="K94" s="19"/>
      <c r="L94" s="19"/>
      <c r="M94" s="18"/>
      <c r="N94" s="2"/>
      <c r="V94" s="13"/>
    </row>
    <row r="95" spans="1:22" ht="13.5" thickBot="1" x14ac:dyDescent="0.25">
      <c r="A95" s="399"/>
      <c r="B95" s="16"/>
      <c r="C95" s="16"/>
      <c r="D95" s="17"/>
      <c r="E95" s="16"/>
      <c r="F95" s="16"/>
      <c r="G95" s="670"/>
      <c r="H95" s="671"/>
      <c r="I95" s="672"/>
      <c r="J95" s="15" t="s">
        <v>7</v>
      </c>
      <c r="K95" s="15"/>
      <c r="L95" s="15"/>
      <c r="M95" s="14"/>
      <c r="N95" s="2"/>
      <c r="V95" s="13"/>
    </row>
    <row r="96" spans="1:22" ht="23.25" thickBot="1" x14ac:dyDescent="0.25">
      <c r="A96" s="399"/>
      <c r="B96" s="12" t="s">
        <v>6</v>
      </c>
      <c r="C96" s="12" t="s">
        <v>5</v>
      </c>
      <c r="D96" s="12" t="s">
        <v>4</v>
      </c>
      <c r="E96" s="406" t="s">
        <v>3</v>
      </c>
      <c r="F96" s="406"/>
      <c r="G96" s="407"/>
      <c r="H96" s="408"/>
      <c r="I96" s="409"/>
      <c r="J96" s="11" t="s">
        <v>2</v>
      </c>
      <c r="K96" s="10"/>
      <c r="L96" s="10"/>
      <c r="M96" s="9"/>
      <c r="N96" s="2"/>
      <c r="V96" s="13"/>
    </row>
    <row r="97" spans="1:22" ht="13.5" thickBot="1" x14ac:dyDescent="0.25">
      <c r="A97" s="400"/>
      <c r="B97" s="25"/>
      <c r="C97" s="25"/>
      <c r="D97" s="8"/>
      <c r="E97" s="24" t="s">
        <v>1</v>
      </c>
      <c r="F97" s="23"/>
      <c r="G97" s="673"/>
      <c r="H97" s="674"/>
      <c r="I97" s="675"/>
      <c r="J97" s="11" t="s">
        <v>0</v>
      </c>
      <c r="K97" s="10"/>
      <c r="L97" s="10"/>
      <c r="M97" s="9"/>
      <c r="N97" s="2"/>
      <c r="V97" s="13"/>
    </row>
    <row r="98" spans="1:22" ht="24" thickTop="1" thickBot="1" x14ac:dyDescent="0.25">
      <c r="A98" s="398">
        <f t="shared" ref="A98" si="17">A94+1</f>
        <v>21</v>
      </c>
      <c r="B98" s="22" t="s">
        <v>12</v>
      </c>
      <c r="C98" s="22" t="s">
        <v>11</v>
      </c>
      <c r="D98" s="22" t="s">
        <v>10</v>
      </c>
      <c r="E98" s="401" t="s">
        <v>9</v>
      </c>
      <c r="F98" s="401"/>
      <c r="G98" s="401" t="s">
        <v>8</v>
      </c>
      <c r="H98" s="402"/>
      <c r="I98" s="21"/>
      <c r="J98" s="20" t="s">
        <v>7</v>
      </c>
      <c r="K98" s="19"/>
      <c r="L98" s="19"/>
      <c r="M98" s="18"/>
      <c r="N98" s="2"/>
      <c r="V98" s="13"/>
    </row>
    <row r="99" spans="1:22" ht="13.5" thickBot="1" x14ac:dyDescent="0.25">
      <c r="A99" s="399"/>
      <c r="B99" s="16"/>
      <c r="C99" s="16"/>
      <c r="D99" s="17"/>
      <c r="E99" s="16"/>
      <c r="F99" s="16"/>
      <c r="G99" s="670"/>
      <c r="H99" s="671"/>
      <c r="I99" s="672"/>
      <c r="J99" s="15" t="s">
        <v>7</v>
      </c>
      <c r="K99" s="15"/>
      <c r="L99" s="15"/>
      <c r="M99" s="14"/>
      <c r="N99" s="2"/>
      <c r="V99" s="13"/>
    </row>
    <row r="100" spans="1:22" ht="23.25" thickBot="1" x14ac:dyDescent="0.25">
      <c r="A100" s="399"/>
      <c r="B100" s="12" t="s">
        <v>6</v>
      </c>
      <c r="C100" s="12" t="s">
        <v>5</v>
      </c>
      <c r="D100" s="12" t="s">
        <v>4</v>
      </c>
      <c r="E100" s="406" t="s">
        <v>3</v>
      </c>
      <c r="F100" s="406"/>
      <c r="G100" s="407"/>
      <c r="H100" s="408"/>
      <c r="I100" s="409"/>
      <c r="J100" s="11" t="s">
        <v>2</v>
      </c>
      <c r="K100" s="10"/>
      <c r="L100" s="10"/>
      <c r="M100" s="9"/>
      <c r="N100" s="2"/>
      <c r="V100" s="13"/>
    </row>
    <row r="101" spans="1:22" ht="13.5" thickBot="1" x14ac:dyDescent="0.25">
      <c r="A101" s="400"/>
      <c r="B101" s="25"/>
      <c r="C101" s="25"/>
      <c r="D101" s="8"/>
      <c r="E101" s="24" t="s">
        <v>1</v>
      </c>
      <c r="F101" s="23"/>
      <c r="G101" s="673"/>
      <c r="H101" s="674"/>
      <c r="I101" s="675"/>
      <c r="J101" s="11" t="s">
        <v>0</v>
      </c>
      <c r="K101" s="10"/>
      <c r="L101" s="10"/>
      <c r="M101" s="9"/>
      <c r="N101" s="2"/>
      <c r="V101" s="13"/>
    </row>
    <row r="102" spans="1:22" ht="24" thickTop="1" thickBot="1" x14ac:dyDescent="0.25">
      <c r="A102" s="398">
        <f t="shared" ref="A102" si="18">A98+1</f>
        <v>22</v>
      </c>
      <c r="B102" s="22" t="s">
        <v>12</v>
      </c>
      <c r="C102" s="22" t="s">
        <v>11</v>
      </c>
      <c r="D102" s="22" t="s">
        <v>10</v>
      </c>
      <c r="E102" s="401" t="s">
        <v>9</v>
      </c>
      <c r="F102" s="401"/>
      <c r="G102" s="401" t="s">
        <v>8</v>
      </c>
      <c r="H102" s="402"/>
      <c r="I102" s="21"/>
      <c r="J102" s="20" t="s">
        <v>7</v>
      </c>
      <c r="K102" s="19"/>
      <c r="L102" s="19"/>
      <c r="M102" s="18"/>
      <c r="N102" s="2"/>
      <c r="V102" s="13"/>
    </row>
    <row r="103" spans="1:22" ht="13.5" thickBot="1" x14ac:dyDescent="0.25">
      <c r="A103" s="399"/>
      <c r="B103" s="16"/>
      <c r="C103" s="16"/>
      <c r="D103" s="17"/>
      <c r="E103" s="16"/>
      <c r="F103" s="16"/>
      <c r="G103" s="670"/>
      <c r="H103" s="671"/>
      <c r="I103" s="672"/>
      <c r="J103" s="15" t="s">
        <v>7</v>
      </c>
      <c r="K103" s="15"/>
      <c r="L103" s="15"/>
      <c r="M103" s="14"/>
      <c r="N103" s="2"/>
      <c r="V103" s="13"/>
    </row>
    <row r="104" spans="1:22" ht="23.25" thickBot="1" x14ac:dyDescent="0.25">
      <c r="A104" s="399"/>
      <c r="B104" s="12" t="s">
        <v>6</v>
      </c>
      <c r="C104" s="12" t="s">
        <v>5</v>
      </c>
      <c r="D104" s="12" t="s">
        <v>4</v>
      </c>
      <c r="E104" s="406" t="s">
        <v>3</v>
      </c>
      <c r="F104" s="406"/>
      <c r="G104" s="407"/>
      <c r="H104" s="408"/>
      <c r="I104" s="409"/>
      <c r="J104" s="11" t="s">
        <v>2</v>
      </c>
      <c r="K104" s="10"/>
      <c r="L104" s="10"/>
      <c r="M104" s="9"/>
      <c r="N104" s="2"/>
      <c r="V104" s="13"/>
    </row>
    <row r="105" spans="1:22" ht="13.5" thickBot="1" x14ac:dyDescent="0.25">
      <c r="A105" s="400"/>
      <c r="B105" s="25"/>
      <c r="C105" s="25"/>
      <c r="D105" s="8"/>
      <c r="E105" s="24" t="s">
        <v>1</v>
      </c>
      <c r="F105" s="23"/>
      <c r="G105" s="673"/>
      <c r="H105" s="674"/>
      <c r="I105" s="675"/>
      <c r="J105" s="11" t="s">
        <v>0</v>
      </c>
      <c r="K105" s="10"/>
      <c r="L105" s="10"/>
      <c r="M105" s="9"/>
      <c r="N105" s="2"/>
      <c r="V105" s="13"/>
    </row>
    <row r="106" spans="1:22" ht="24" thickTop="1" thickBot="1" x14ac:dyDescent="0.25">
      <c r="A106" s="398">
        <f t="shared" ref="A106" si="19">A102+1</f>
        <v>23</v>
      </c>
      <c r="B106" s="22" t="s">
        <v>12</v>
      </c>
      <c r="C106" s="22" t="s">
        <v>11</v>
      </c>
      <c r="D106" s="22" t="s">
        <v>10</v>
      </c>
      <c r="E106" s="401" t="s">
        <v>9</v>
      </c>
      <c r="F106" s="401"/>
      <c r="G106" s="401" t="s">
        <v>8</v>
      </c>
      <c r="H106" s="402"/>
      <c r="I106" s="21"/>
      <c r="J106" s="20" t="s">
        <v>7</v>
      </c>
      <c r="K106" s="19"/>
      <c r="L106" s="19"/>
      <c r="M106" s="18"/>
      <c r="N106" s="2"/>
      <c r="V106" s="13"/>
    </row>
    <row r="107" spans="1:22" ht="13.5" thickBot="1" x14ac:dyDescent="0.25">
      <c r="A107" s="399"/>
      <c r="B107" s="16"/>
      <c r="C107" s="16"/>
      <c r="D107" s="17"/>
      <c r="E107" s="16"/>
      <c r="F107" s="16"/>
      <c r="G107" s="670"/>
      <c r="H107" s="671"/>
      <c r="I107" s="672"/>
      <c r="J107" s="15" t="s">
        <v>7</v>
      </c>
      <c r="K107" s="15"/>
      <c r="L107" s="15"/>
      <c r="M107" s="14"/>
      <c r="N107" s="2"/>
      <c r="V107" s="13"/>
    </row>
    <row r="108" spans="1:22" ht="23.25" thickBot="1" x14ac:dyDescent="0.25">
      <c r="A108" s="399"/>
      <c r="B108" s="12" t="s">
        <v>6</v>
      </c>
      <c r="C108" s="12" t="s">
        <v>5</v>
      </c>
      <c r="D108" s="12" t="s">
        <v>4</v>
      </c>
      <c r="E108" s="406" t="s">
        <v>3</v>
      </c>
      <c r="F108" s="406"/>
      <c r="G108" s="407"/>
      <c r="H108" s="408"/>
      <c r="I108" s="409"/>
      <c r="J108" s="11" t="s">
        <v>2</v>
      </c>
      <c r="K108" s="10"/>
      <c r="L108" s="10"/>
      <c r="M108" s="9"/>
      <c r="N108" s="2"/>
      <c r="V108" s="13"/>
    </row>
    <row r="109" spans="1:22" ht="13.5" thickBot="1" x14ac:dyDescent="0.25">
      <c r="A109" s="400"/>
      <c r="B109" s="25"/>
      <c r="C109" s="25"/>
      <c r="D109" s="8"/>
      <c r="E109" s="24" t="s">
        <v>1</v>
      </c>
      <c r="F109" s="23"/>
      <c r="G109" s="673"/>
      <c r="H109" s="674"/>
      <c r="I109" s="675"/>
      <c r="J109" s="11" t="s">
        <v>0</v>
      </c>
      <c r="K109" s="10"/>
      <c r="L109" s="10"/>
      <c r="M109" s="9"/>
      <c r="N109" s="2"/>
      <c r="V109" s="13"/>
    </row>
    <row r="110" spans="1:22" ht="24" thickTop="1" thickBot="1" x14ac:dyDescent="0.25">
      <c r="A110" s="398">
        <f t="shared" ref="A110" si="20">A106+1</f>
        <v>24</v>
      </c>
      <c r="B110" s="22" t="s">
        <v>12</v>
      </c>
      <c r="C110" s="22" t="s">
        <v>11</v>
      </c>
      <c r="D110" s="22" t="s">
        <v>10</v>
      </c>
      <c r="E110" s="401" t="s">
        <v>9</v>
      </c>
      <c r="F110" s="401"/>
      <c r="G110" s="401" t="s">
        <v>8</v>
      </c>
      <c r="H110" s="402"/>
      <c r="I110" s="21"/>
      <c r="J110" s="20" t="s">
        <v>7</v>
      </c>
      <c r="K110" s="19"/>
      <c r="L110" s="19"/>
      <c r="M110" s="18"/>
      <c r="N110" s="2"/>
      <c r="V110" s="13"/>
    </row>
    <row r="111" spans="1:22" ht="13.5" thickBot="1" x14ac:dyDescent="0.25">
      <c r="A111" s="399"/>
      <c r="B111" s="16"/>
      <c r="C111" s="16"/>
      <c r="D111" s="17"/>
      <c r="E111" s="16"/>
      <c r="F111" s="16"/>
      <c r="G111" s="670"/>
      <c r="H111" s="671"/>
      <c r="I111" s="672"/>
      <c r="J111" s="15" t="s">
        <v>7</v>
      </c>
      <c r="K111" s="15"/>
      <c r="L111" s="15"/>
      <c r="M111" s="14"/>
      <c r="N111" s="2"/>
      <c r="V111" s="13"/>
    </row>
    <row r="112" spans="1:22" ht="23.25" thickBot="1" x14ac:dyDescent="0.25">
      <c r="A112" s="399"/>
      <c r="B112" s="12" t="s">
        <v>6</v>
      </c>
      <c r="C112" s="12" t="s">
        <v>5</v>
      </c>
      <c r="D112" s="12" t="s">
        <v>4</v>
      </c>
      <c r="E112" s="406" t="s">
        <v>3</v>
      </c>
      <c r="F112" s="406"/>
      <c r="G112" s="407"/>
      <c r="H112" s="408"/>
      <c r="I112" s="409"/>
      <c r="J112" s="11" t="s">
        <v>2</v>
      </c>
      <c r="K112" s="10"/>
      <c r="L112" s="10"/>
      <c r="M112" s="9"/>
      <c r="N112" s="2"/>
      <c r="V112" s="13"/>
    </row>
    <row r="113" spans="1:22" ht="13.5" thickBot="1" x14ac:dyDescent="0.25">
      <c r="A113" s="400"/>
      <c r="B113" s="25"/>
      <c r="C113" s="25"/>
      <c r="D113" s="8"/>
      <c r="E113" s="24" t="s">
        <v>1</v>
      </c>
      <c r="F113" s="23"/>
      <c r="G113" s="673"/>
      <c r="H113" s="674"/>
      <c r="I113" s="675"/>
      <c r="J113" s="11" t="s">
        <v>0</v>
      </c>
      <c r="K113" s="10"/>
      <c r="L113" s="10"/>
      <c r="M113" s="9"/>
      <c r="N113" s="2"/>
      <c r="V113" s="13"/>
    </row>
    <row r="114" spans="1:22" ht="24" thickTop="1" thickBot="1" x14ac:dyDescent="0.25">
      <c r="A114" s="398">
        <f t="shared" ref="A114" si="21">A110+1</f>
        <v>25</v>
      </c>
      <c r="B114" s="22" t="s">
        <v>12</v>
      </c>
      <c r="C114" s="22" t="s">
        <v>11</v>
      </c>
      <c r="D114" s="22" t="s">
        <v>10</v>
      </c>
      <c r="E114" s="401" t="s">
        <v>9</v>
      </c>
      <c r="F114" s="401"/>
      <c r="G114" s="401" t="s">
        <v>8</v>
      </c>
      <c r="H114" s="402"/>
      <c r="I114" s="21"/>
      <c r="J114" s="20" t="s">
        <v>7</v>
      </c>
      <c r="K114" s="19"/>
      <c r="L114" s="19"/>
      <c r="M114" s="18"/>
      <c r="N114" s="2"/>
      <c r="V114" s="13"/>
    </row>
    <row r="115" spans="1:22" ht="13.5" thickBot="1" x14ac:dyDescent="0.25">
      <c r="A115" s="399"/>
      <c r="B115" s="16"/>
      <c r="C115" s="16"/>
      <c r="D115" s="17"/>
      <c r="E115" s="16"/>
      <c r="F115" s="16"/>
      <c r="G115" s="670"/>
      <c r="H115" s="671"/>
      <c r="I115" s="672"/>
      <c r="J115" s="15" t="s">
        <v>7</v>
      </c>
      <c r="K115" s="15"/>
      <c r="L115" s="15"/>
      <c r="M115" s="14"/>
      <c r="N115" s="2"/>
      <c r="V115" s="13"/>
    </row>
    <row r="116" spans="1:22" ht="23.25" thickBot="1" x14ac:dyDescent="0.25">
      <c r="A116" s="399"/>
      <c r="B116" s="12" t="s">
        <v>6</v>
      </c>
      <c r="C116" s="12" t="s">
        <v>5</v>
      </c>
      <c r="D116" s="12" t="s">
        <v>4</v>
      </c>
      <c r="E116" s="406" t="s">
        <v>3</v>
      </c>
      <c r="F116" s="406"/>
      <c r="G116" s="407"/>
      <c r="H116" s="408"/>
      <c r="I116" s="409"/>
      <c r="J116" s="11" t="s">
        <v>2</v>
      </c>
      <c r="K116" s="10"/>
      <c r="L116" s="10"/>
      <c r="M116" s="9"/>
      <c r="N116" s="2"/>
      <c r="V116" s="13"/>
    </row>
    <row r="117" spans="1:22" ht="13.5" thickBot="1" x14ac:dyDescent="0.25">
      <c r="A117" s="400"/>
      <c r="B117" s="25"/>
      <c r="C117" s="25"/>
      <c r="D117" s="8"/>
      <c r="E117" s="24" t="s">
        <v>1</v>
      </c>
      <c r="F117" s="23"/>
      <c r="G117" s="673"/>
      <c r="H117" s="674"/>
      <c r="I117" s="675"/>
      <c r="J117" s="11" t="s">
        <v>0</v>
      </c>
      <c r="K117" s="10"/>
      <c r="L117" s="10"/>
      <c r="M117" s="9"/>
      <c r="N117" s="2"/>
      <c r="V117" s="13"/>
    </row>
    <row r="118" spans="1:22" ht="24" thickTop="1" thickBot="1" x14ac:dyDescent="0.25">
      <c r="A118" s="398">
        <f t="shared" ref="A118" si="22">A114+1</f>
        <v>26</v>
      </c>
      <c r="B118" s="22" t="s">
        <v>12</v>
      </c>
      <c r="C118" s="22" t="s">
        <v>11</v>
      </c>
      <c r="D118" s="22" t="s">
        <v>10</v>
      </c>
      <c r="E118" s="401" t="s">
        <v>9</v>
      </c>
      <c r="F118" s="401"/>
      <c r="G118" s="401" t="s">
        <v>8</v>
      </c>
      <c r="H118" s="402"/>
      <c r="I118" s="21"/>
      <c r="J118" s="20" t="s">
        <v>7</v>
      </c>
      <c r="K118" s="19"/>
      <c r="L118" s="19"/>
      <c r="M118" s="18"/>
      <c r="N118" s="2"/>
      <c r="V118" s="13"/>
    </row>
    <row r="119" spans="1:22" ht="13.5" thickBot="1" x14ac:dyDescent="0.25">
      <c r="A119" s="399"/>
      <c r="B119" s="16"/>
      <c r="C119" s="16"/>
      <c r="D119" s="17"/>
      <c r="E119" s="16"/>
      <c r="F119" s="16"/>
      <c r="G119" s="670"/>
      <c r="H119" s="671"/>
      <c r="I119" s="672"/>
      <c r="J119" s="15" t="s">
        <v>7</v>
      </c>
      <c r="K119" s="15"/>
      <c r="L119" s="15"/>
      <c r="M119" s="14"/>
      <c r="N119" s="2"/>
      <c r="V119" s="13"/>
    </row>
    <row r="120" spans="1:22" ht="23.25" thickBot="1" x14ac:dyDescent="0.25">
      <c r="A120" s="399"/>
      <c r="B120" s="12" t="s">
        <v>6</v>
      </c>
      <c r="C120" s="12" t="s">
        <v>5</v>
      </c>
      <c r="D120" s="12" t="s">
        <v>4</v>
      </c>
      <c r="E120" s="406" t="s">
        <v>3</v>
      </c>
      <c r="F120" s="406"/>
      <c r="G120" s="407"/>
      <c r="H120" s="408"/>
      <c r="I120" s="409"/>
      <c r="J120" s="11" t="s">
        <v>2</v>
      </c>
      <c r="K120" s="10"/>
      <c r="L120" s="10"/>
      <c r="M120" s="9"/>
      <c r="N120" s="2"/>
      <c r="V120" s="13"/>
    </row>
    <row r="121" spans="1:22" ht="13.5" thickBot="1" x14ac:dyDescent="0.25">
      <c r="A121" s="400"/>
      <c r="B121" s="25"/>
      <c r="C121" s="25"/>
      <c r="D121" s="8"/>
      <c r="E121" s="24" t="s">
        <v>1</v>
      </c>
      <c r="F121" s="23"/>
      <c r="G121" s="673"/>
      <c r="H121" s="674"/>
      <c r="I121" s="675"/>
      <c r="J121" s="11" t="s">
        <v>0</v>
      </c>
      <c r="K121" s="10"/>
      <c r="L121" s="10"/>
      <c r="M121" s="9"/>
      <c r="N121" s="2"/>
      <c r="V121" s="13"/>
    </row>
    <row r="122" spans="1:22" ht="24" thickTop="1" thickBot="1" x14ac:dyDescent="0.25">
      <c r="A122" s="398">
        <f t="shared" ref="A122" si="23">A118+1</f>
        <v>27</v>
      </c>
      <c r="B122" s="22" t="s">
        <v>12</v>
      </c>
      <c r="C122" s="22" t="s">
        <v>11</v>
      </c>
      <c r="D122" s="22" t="s">
        <v>10</v>
      </c>
      <c r="E122" s="401" t="s">
        <v>9</v>
      </c>
      <c r="F122" s="401"/>
      <c r="G122" s="401" t="s">
        <v>8</v>
      </c>
      <c r="H122" s="402"/>
      <c r="I122" s="21"/>
      <c r="J122" s="20" t="s">
        <v>7</v>
      </c>
      <c r="K122" s="19"/>
      <c r="L122" s="19"/>
      <c r="M122" s="18"/>
      <c r="N122" s="2"/>
      <c r="V122" s="13"/>
    </row>
    <row r="123" spans="1:22" ht="13.5" thickBot="1" x14ac:dyDescent="0.25">
      <c r="A123" s="399"/>
      <c r="B123" s="16"/>
      <c r="C123" s="16"/>
      <c r="D123" s="17"/>
      <c r="E123" s="16"/>
      <c r="F123" s="16"/>
      <c r="G123" s="670"/>
      <c r="H123" s="671"/>
      <c r="I123" s="672"/>
      <c r="J123" s="15" t="s">
        <v>7</v>
      </c>
      <c r="K123" s="15"/>
      <c r="L123" s="15"/>
      <c r="M123" s="14"/>
      <c r="N123" s="2"/>
      <c r="V123" s="13"/>
    </row>
    <row r="124" spans="1:22" ht="23.25" thickBot="1" x14ac:dyDescent="0.25">
      <c r="A124" s="399"/>
      <c r="B124" s="12" t="s">
        <v>6</v>
      </c>
      <c r="C124" s="12" t="s">
        <v>5</v>
      </c>
      <c r="D124" s="12" t="s">
        <v>4</v>
      </c>
      <c r="E124" s="406" t="s">
        <v>3</v>
      </c>
      <c r="F124" s="406"/>
      <c r="G124" s="407"/>
      <c r="H124" s="408"/>
      <c r="I124" s="409"/>
      <c r="J124" s="11" t="s">
        <v>2</v>
      </c>
      <c r="K124" s="10"/>
      <c r="L124" s="10"/>
      <c r="M124" s="9"/>
      <c r="N124" s="2"/>
      <c r="V124" s="13"/>
    </row>
    <row r="125" spans="1:22" ht="13.5" thickBot="1" x14ac:dyDescent="0.25">
      <c r="A125" s="400"/>
      <c r="B125" s="25"/>
      <c r="C125" s="25"/>
      <c r="D125" s="8"/>
      <c r="E125" s="24" t="s">
        <v>1</v>
      </c>
      <c r="F125" s="23"/>
      <c r="G125" s="673"/>
      <c r="H125" s="674"/>
      <c r="I125" s="675"/>
      <c r="J125" s="11" t="s">
        <v>0</v>
      </c>
      <c r="K125" s="10"/>
      <c r="L125" s="10"/>
      <c r="M125" s="9"/>
      <c r="N125" s="2"/>
      <c r="V125" s="13"/>
    </row>
    <row r="126" spans="1:22" ht="24" thickTop="1" thickBot="1" x14ac:dyDescent="0.25">
      <c r="A126" s="398">
        <f t="shared" ref="A126" si="24">A122+1</f>
        <v>28</v>
      </c>
      <c r="B126" s="22" t="s">
        <v>12</v>
      </c>
      <c r="C126" s="22" t="s">
        <v>11</v>
      </c>
      <c r="D126" s="22" t="s">
        <v>10</v>
      </c>
      <c r="E126" s="401" t="s">
        <v>9</v>
      </c>
      <c r="F126" s="401"/>
      <c r="G126" s="401" t="s">
        <v>8</v>
      </c>
      <c r="H126" s="402"/>
      <c r="I126" s="21"/>
      <c r="J126" s="20" t="s">
        <v>7</v>
      </c>
      <c r="K126" s="19"/>
      <c r="L126" s="19"/>
      <c r="M126" s="18"/>
      <c r="N126" s="2"/>
      <c r="V126" s="13"/>
    </row>
    <row r="127" spans="1:22" ht="13.5" thickBot="1" x14ac:dyDescent="0.25">
      <c r="A127" s="399"/>
      <c r="B127" s="16"/>
      <c r="C127" s="16"/>
      <c r="D127" s="17"/>
      <c r="E127" s="16"/>
      <c r="F127" s="16"/>
      <c r="G127" s="670"/>
      <c r="H127" s="671"/>
      <c r="I127" s="672"/>
      <c r="J127" s="15" t="s">
        <v>7</v>
      </c>
      <c r="K127" s="15"/>
      <c r="L127" s="15"/>
      <c r="M127" s="14"/>
      <c r="N127" s="2"/>
      <c r="V127" s="13"/>
    </row>
    <row r="128" spans="1:22" ht="23.25" thickBot="1" x14ac:dyDescent="0.25">
      <c r="A128" s="399"/>
      <c r="B128" s="12" t="s">
        <v>6</v>
      </c>
      <c r="C128" s="12" t="s">
        <v>5</v>
      </c>
      <c r="D128" s="12" t="s">
        <v>4</v>
      </c>
      <c r="E128" s="406" t="s">
        <v>3</v>
      </c>
      <c r="F128" s="406"/>
      <c r="G128" s="407"/>
      <c r="H128" s="408"/>
      <c r="I128" s="409"/>
      <c r="J128" s="11" t="s">
        <v>2</v>
      </c>
      <c r="K128" s="10"/>
      <c r="L128" s="10"/>
      <c r="M128" s="9"/>
      <c r="N128" s="2"/>
      <c r="V128" s="13"/>
    </row>
    <row r="129" spans="1:22" ht="13.5" thickBot="1" x14ac:dyDescent="0.25">
      <c r="A129" s="400"/>
      <c r="B129" s="25"/>
      <c r="C129" s="25"/>
      <c r="D129" s="8"/>
      <c r="E129" s="24" t="s">
        <v>1</v>
      </c>
      <c r="F129" s="23"/>
      <c r="G129" s="673"/>
      <c r="H129" s="674"/>
      <c r="I129" s="675"/>
      <c r="J129" s="11" t="s">
        <v>0</v>
      </c>
      <c r="K129" s="10"/>
      <c r="L129" s="10"/>
      <c r="M129" s="9"/>
      <c r="N129" s="2"/>
      <c r="V129" s="13"/>
    </row>
    <row r="130" spans="1:22" ht="24" thickTop="1" thickBot="1" x14ac:dyDescent="0.25">
      <c r="A130" s="398">
        <f t="shared" ref="A130" si="25">A126+1</f>
        <v>29</v>
      </c>
      <c r="B130" s="22" t="s">
        <v>12</v>
      </c>
      <c r="C130" s="22" t="s">
        <v>11</v>
      </c>
      <c r="D130" s="22" t="s">
        <v>10</v>
      </c>
      <c r="E130" s="401" t="s">
        <v>9</v>
      </c>
      <c r="F130" s="401"/>
      <c r="G130" s="401" t="s">
        <v>8</v>
      </c>
      <c r="H130" s="402"/>
      <c r="I130" s="21"/>
      <c r="J130" s="20" t="s">
        <v>7</v>
      </c>
      <c r="K130" s="19"/>
      <c r="L130" s="19"/>
      <c r="M130" s="18"/>
      <c r="N130" s="2"/>
      <c r="V130" s="13"/>
    </row>
    <row r="131" spans="1:22" ht="13.5" thickBot="1" x14ac:dyDescent="0.25">
      <c r="A131" s="399"/>
      <c r="B131" s="16"/>
      <c r="C131" s="16"/>
      <c r="D131" s="17"/>
      <c r="E131" s="16"/>
      <c r="F131" s="16"/>
      <c r="G131" s="670"/>
      <c r="H131" s="671"/>
      <c r="I131" s="672"/>
      <c r="J131" s="15" t="s">
        <v>7</v>
      </c>
      <c r="K131" s="15"/>
      <c r="L131" s="15"/>
      <c r="M131" s="14"/>
      <c r="N131" s="2"/>
      <c r="V131" s="13"/>
    </row>
    <row r="132" spans="1:22" ht="23.25" thickBot="1" x14ac:dyDescent="0.25">
      <c r="A132" s="399"/>
      <c r="B132" s="12" t="s">
        <v>6</v>
      </c>
      <c r="C132" s="12" t="s">
        <v>5</v>
      </c>
      <c r="D132" s="12" t="s">
        <v>4</v>
      </c>
      <c r="E132" s="406" t="s">
        <v>3</v>
      </c>
      <c r="F132" s="406"/>
      <c r="G132" s="407"/>
      <c r="H132" s="408"/>
      <c r="I132" s="409"/>
      <c r="J132" s="11" t="s">
        <v>2</v>
      </c>
      <c r="K132" s="10"/>
      <c r="L132" s="10"/>
      <c r="M132" s="9"/>
      <c r="N132" s="2"/>
      <c r="V132" s="13"/>
    </row>
    <row r="133" spans="1:22" ht="13.5" thickBot="1" x14ac:dyDescent="0.25">
      <c r="A133" s="400"/>
      <c r="B133" s="25"/>
      <c r="C133" s="25"/>
      <c r="D133" s="8"/>
      <c r="E133" s="24" t="s">
        <v>1</v>
      </c>
      <c r="F133" s="23"/>
      <c r="G133" s="673"/>
      <c r="H133" s="674"/>
      <c r="I133" s="675"/>
      <c r="J133" s="11" t="s">
        <v>0</v>
      </c>
      <c r="K133" s="10"/>
      <c r="L133" s="10"/>
      <c r="M133" s="9"/>
      <c r="N133" s="2"/>
      <c r="V133" s="13"/>
    </row>
    <row r="134" spans="1:22" ht="24" thickTop="1" thickBot="1" x14ac:dyDescent="0.25">
      <c r="A134" s="398">
        <f t="shared" ref="A134" si="26">A130+1</f>
        <v>30</v>
      </c>
      <c r="B134" s="22" t="s">
        <v>12</v>
      </c>
      <c r="C134" s="22" t="s">
        <v>11</v>
      </c>
      <c r="D134" s="22" t="s">
        <v>10</v>
      </c>
      <c r="E134" s="401" t="s">
        <v>9</v>
      </c>
      <c r="F134" s="401"/>
      <c r="G134" s="401" t="s">
        <v>8</v>
      </c>
      <c r="H134" s="402"/>
      <c r="I134" s="21"/>
      <c r="J134" s="20" t="s">
        <v>7</v>
      </c>
      <c r="K134" s="19"/>
      <c r="L134" s="19"/>
      <c r="M134" s="18"/>
      <c r="N134" s="2"/>
      <c r="V134" s="13"/>
    </row>
    <row r="135" spans="1:22" ht="13.5" thickBot="1" x14ac:dyDescent="0.25">
      <c r="A135" s="399"/>
      <c r="B135" s="16"/>
      <c r="C135" s="16"/>
      <c r="D135" s="17"/>
      <c r="E135" s="16"/>
      <c r="F135" s="16"/>
      <c r="G135" s="670"/>
      <c r="H135" s="671"/>
      <c r="I135" s="672"/>
      <c r="J135" s="15" t="s">
        <v>7</v>
      </c>
      <c r="K135" s="15"/>
      <c r="L135" s="15"/>
      <c r="M135" s="14"/>
      <c r="N135" s="2"/>
      <c r="V135" s="13"/>
    </row>
    <row r="136" spans="1:22" ht="23.25" thickBot="1" x14ac:dyDescent="0.25">
      <c r="A136" s="399"/>
      <c r="B136" s="12" t="s">
        <v>6</v>
      </c>
      <c r="C136" s="12" t="s">
        <v>5</v>
      </c>
      <c r="D136" s="12" t="s">
        <v>4</v>
      </c>
      <c r="E136" s="406" t="s">
        <v>3</v>
      </c>
      <c r="F136" s="406"/>
      <c r="G136" s="407"/>
      <c r="H136" s="408"/>
      <c r="I136" s="409"/>
      <c r="J136" s="11" t="s">
        <v>2</v>
      </c>
      <c r="K136" s="10"/>
      <c r="L136" s="10"/>
      <c r="M136" s="9"/>
      <c r="N136" s="2"/>
      <c r="V136" s="13"/>
    </row>
    <row r="137" spans="1:22" ht="13.5" thickBot="1" x14ac:dyDescent="0.25">
      <c r="A137" s="400"/>
      <c r="B137" s="25"/>
      <c r="C137" s="25"/>
      <c r="D137" s="8"/>
      <c r="E137" s="24" t="s">
        <v>1</v>
      </c>
      <c r="F137" s="23"/>
      <c r="G137" s="673"/>
      <c r="H137" s="674"/>
      <c r="I137" s="675"/>
      <c r="J137" s="11" t="s">
        <v>0</v>
      </c>
      <c r="K137" s="10"/>
      <c r="L137" s="10"/>
      <c r="M137" s="9"/>
      <c r="N137" s="2"/>
      <c r="V137" s="13"/>
    </row>
    <row r="138" spans="1:22" ht="24" thickTop="1" thickBot="1" x14ac:dyDescent="0.25">
      <c r="A138" s="398">
        <f t="shared" ref="A138" si="27">A134+1</f>
        <v>31</v>
      </c>
      <c r="B138" s="22" t="s">
        <v>12</v>
      </c>
      <c r="C138" s="22" t="s">
        <v>11</v>
      </c>
      <c r="D138" s="22" t="s">
        <v>10</v>
      </c>
      <c r="E138" s="401" t="s">
        <v>9</v>
      </c>
      <c r="F138" s="401"/>
      <c r="G138" s="401" t="s">
        <v>8</v>
      </c>
      <c r="H138" s="402"/>
      <c r="I138" s="21"/>
      <c r="J138" s="20" t="s">
        <v>7</v>
      </c>
      <c r="K138" s="19"/>
      <c r="L138" s="19"/>
      <c r="M138" s="18"/>
      <c r="N138" s="2"/>
      <c r="V138" s="13"/>
    </row>
    <row r="139" spans="1:22" ht="13.5" thickBot="1" x14ac:dyDescent="0.25">
      <c r="A139" s="399"/>
      <c r="B139" s="16"/>
      <c r="C139" s="16"/>
      <c r="D139" s="17"/>
      <c r="E139" s="16"/>
      <c r="F139" s="16"/>
      <c r="G139" s="670"/>
      <c r="H139" s="671"/>
      <c r="I139" s="672"/>
      <c r="J139" s="15" t="s">
        <v>7</v>
      </c>
      <c r="K139" s="15"/>
      <c r="L139" s="15"/>
      <c r="M139" s="14"/>
      <c r="N139" s="2"/>
      <c r="V139" s="13"/>
    </row>
    <row r="140" spans="1:22" ht="23.25" thickBot="1" x14ac:dyDescent="0.25">
      <c r="A140" s="399"/>
      <c r="B140" s="12" t="s">
        <v>6</v>
      </c>
      <c r="C140" s="12" t="s">
        <v>5</v>
      </c>
      <c r="D140" s="12" t="s">
        <v>4</v>
      </c>
      <c r="E140" s="406" t="s">
        <v>3</v>
      </c>
      <c r="F140" s="406"/>
      <c r="G140" s="407"/>
      <c r="H140" s="408"/>
      <c r="I140" s="409"/>
      <c r="J140" s="11" t="s">
        <v>2</v>
      </c>
      <c r="K140" s="10"/>
      <c r="L140" s="10"/>
      <c r="M140" s="9"/>
      <c r="N140" s="2"/>
      <c r="V140" s="13"/>
    </row>
    <row r="141" spans="1:22" ht="13.5" thickBot="1" x14ac:dyDescent="0.25">
      <c r="A141" s="400"/>
      <c r="B141" s="25"/>
      <c r="C141" s="25"/>
      <c r="D141" s="8"/>
      <c r="E141" s="24" t="s">
        <v>1</v>
      </c>
      <c r="F141" s="23"/>
      <c r="G141" s="673"/>
      <c r="H141" s="674"/>
      <c r="I141" s="675"/>
      <c r="J141" s="11" t="s">
        <v>0</v>
      </c>
      <c r="K141" s="10"/>
      <c r="L141" s="10"/>
      <c r="M141" s="9"/>
      <c r="N141" s="2"/>
      <c r="V141" s="13"/>
    </row>
    <row r="142" spans="1:22" ht="24" thickTop="1" thickBot="1" x14ac:dyDescent="0.25">
      <c r="A142" s="398">
        <f t="shared" ref="A142" si="28">A138+1</f>
        <v>32</v>
      </c>
      <c r="B142" s="22" t="s">
        <v>12</v>
      </c>
      <c r="C142" s="22" t="s">
        <v>11</v>
      </c>
      <c r="D142" s="22" t="s">
        <v>10</v>
      </c>
      <c r="E142" s="401" t="s">
        <v>9</v>
      </c>
      <c r="F142" s="401"/>
      <c r="G142" s="401" t="s">
        <v>8</v>
      </c>
      <c r="H142" s="402"/>
      <c r="I142" s="21"/>
      <c r="J142" s="20" t="s">
        <v>7</v>
      </c>
      <c r="K142" s="19"/>
      <c r="L142" s="19"/>
      <c r="M142" s="18"/>
      <c r="N142" s="2"/>
      <c r="V142" s="13"/>
    </row>
    <row r="143" spans="1:22" ht="13.5" thickBot="1" x14ac:dyDescent="0.25">
      <c r="A143" s="399"/>
      <c r="B143" s="16"/>
      <c r="C143" s="16"/>
      <c r="D143" s="17"/>
      <c r="E143" s="16"/>
      <c r="F143" s="16"/>
      <c r="G143" s="670"/>
      <c r="H143" s="671"/>
      <c r="I143" s="672"/>
      <c r="J143" s="15" t="s">
        <v>7</v>
      </c>
      <c r="K143" s="15"/>
      <c r="L143" s="15"/>
      <c r="M143" s="14"/>
      <c r="N143" s="2"/>
      <c r="V143" s="13"/>
    </row>
    <row r="144" spans="1:22" ht="23.25" thickBot="1" x14ac:dyDescent="0.25">
      <c r="A144" s="399"/>
      <c r="B144" s="12" t="s">
        <v>6</v>
      </c>
      <c r="C144" s="12" t="s">
        <v>5</v>
      </c>
      <c r="D144" s="12" t="s">
        <v>4</v>
      </c>
      <c r="E144" s="406" t="s">
        <v>3</v>
      </c>
      <c r="F144" s="406"/>
      <c r="G144" s="407"/>
      <c r="H144" s="408"/>
      <c r="I144" s="409"/>
      <c r="J144" s="11" t="s">
        <v>2</v>
      </c>
      <c r="K144" s="10"/>
      <c r="L144" s="10"/>
      <c r="M144" s="9"/>
      <c r="N144" s="2"/>
      <c r="V144" s="13"/>
    </row>
    <row r="145" spans="1:22" ht="13.5" thickBot="1" x14ac:dyDescent="0.25">
      <c r="A145" s="400"/>
      <c r="B145" s="25"/>
      <c r="C145" s="25"/>
      <c r="D145" s="8"/>
      <c r="E145" s="24" t="s">
        <v>1</v>
      </c>
      <c r="F145" s="23"/>
      <c r="G145" s="673"/>
      <c r="H145" s="674"/>
      <c r="I145" s="675"/>
      <c r="J145" s="11" t="s">
        <v>0</v>
      </c>
      <c r="K145" s="10"/>
      <c r="L145" s="10"/>
      <c r="M145" s="9"/>
      <c r="N145" s="2"/>
      <c r="V145" s="13"/>
    </row>
    <row r="146" spans="1:22" ht="24" thickTop="1" thickBot="1" x14ac:dyDescent="0.25">
      <c r="A146" s="398">
        <f t="shared" ref="A146" si="29">A142+1</f>
        <v>33</v>
      </c>
      <c r="B146" s="22" t="s">
        <v>12</v>
      </c>
      <c r="C146" s="22" t="s">
        <v>11</v>
      </c>
      <c r="D146" s="22" t="s">
        <v>10</v>
      </c>
      <c r="E146" s="401" t="s">
        <v>9</v>
      </c>
      <c r="F146" s="401"/>
      <c r="G146" s="401" t="s">
        <v>8</v>
      </c>
      <c r="H146" s="402"/>
      <c r="I146" s="21"/>
      <c r="J146" s="20" t="s">
        <v>7</v>
      </c>
      <c r="K146" s="19"/>
      <c r="L146" s="19"/>
      <c r="M146" s="18"/>
      <c r="N146" s="2"/>
      <c r="V146" s="13"/>
    </row>
    <row r="147" spans="1:22" ht="13.5" thickBot="1" x14ac:dyDescent="0.25">
      <c r="A147" s="399"/>
      <c r="B147" s="16"/>
      <c r="C147" s="16"/>
      <c r="D147" s="17"/>
      <c r="E147" s="16"/>
      <c r="F147" s="16"/>
      <c r="G147" s="670"/>
      <c r="H147" s="671"/>
      <c r="I147" s="672"/>
      <c r="J147" s="15" t="s">
        <v>7</v>
      </c>
      <c r="K147" s="15"/>
      <c r="L147" s="15"/>
      <c r="M147" s="14"/>
      <c r="N147" s="2"/>
      <c r="V147" s="13"/>
    </row>
    <row r="148" spans="1:22" ht="23.25" thickBot="1" x14ac:dyDescent="0.25">
      <c r="A148" s="399"/>
      <c r="B148" s="12" t="s">
        <v>6</v>
      </c>
      <c r="C148" s="12" t="s">
        <v>5</v>
      </c>
      <c r="D148" s="12" t="s">
        <v>4</v>
      </c>
      <c r="E148" s="406" t="s">
        <v>3</v>
      </c>
      <c r="F148" s="406"/>
      <c r="G148" s="407"/>
      <c r="H148" s="408"/>
      <c r="I148" s="409"/>
      <c r="J148" s="11" t="s">
        <v>2</v>
      </c>
      <c r="K148" s="10"/>
      <c r="L148" s="10"/>
      <c r="M148" s="9"/>
      <c r="N148" s="2"/>
      <c r="V148" s="13"/>
    </row>
    <row r="149" spans="1:22" ht="13.5" thickBot="1" x14ac:dyDescent="0.25">
      <c r="A149" s="400"/>
      <c r="B149" s="25"/>
      <c r="C149" s="25"/>
      <c r="D149" s="8"/>
      <c r="E149" s="24" t="s">
        <v>1</v>
      </c>
      <c r="F149" s="23"/>
      <c r="G149" s="673"/>
      <c r="H149" s="674"/>
      <c r="I149" s="675"/>
      <c r="J149" s="11" t="s">
        <v>0</v>
      </c>
      <c r="K149" s="10"/>
      <c r="L149" s="10"/>
      <c r="M149" s="9"/>
      <c r="N149" s="2"/>
      <c r="V149" s="13"/>
    </row>
    <row r="150" spans="1:22" ht="24" thickTop="1" thickBot="1" x14ac:dyDescent="0.25">
      <c r="A150" s="398">
        <f t="shared" ref="A150" si="30">A146+1</f>
        <v>34</v>
      </c>
      <c r="B150" s="22" t="s">
        <v>12</v>
      </c>
      <c r="C150" s="22" t="s">
        <v>11</v>
      </c>
      <c r="D150" s="22" t="s">
        <v>10</v>
      </c>
      <c r="E150" s="401" t="s">
        <v>9</v>
      </c>
      <c r="F150" s="401"/>
      <c r="G150" s="401" t="s">
        <v>8</v>
      </c>
      <c r="H150" s="402"/>
      <c r="I150" s="21"/>
      <c r="J150" s="20" t="s">
        <v>7</v>
      </c>
      <c r="K150" s="19"/>
      <c r="L150" s="19"/>
      <c r="M150" s="18"/>
      <c r="N150" s="2"/>
      <c r="V150" s="13"/>
    </row>
    <row r="151" spans="1:22" ht="13.5" thickBot="1" x14ac:dyDescent="0.25">
      <c r="A151" s="399"/>
      <c r="B151" s="16"/>
      <c r="C151" s="16"/>
      <c r="D151" s="17"/>
      <c r="E151" s="16"/>
      <c r="F151" s="16"/>
      <c r="G151" s="670"/>
      <c r="H151" s="671"/>
      <c r="I151" s="672"/>
      <c r="J151" s="15" t="s">
        <v>7</v>
      </c>
      <c r="K151" s="15"/>
      <c r="L151" s="15"/>
      <c r="M151" s="14"/>
      <c r="N151" s="2"/>
      <c r="V151" s="13"/>
    </row>
    <row r="152" spans="1:22" ht="23.25" thickBot="1" x14ac:dyDescent="0.25">
      <c r="A152" s="399"/>
      <c r="B152" s="12" t="s">
        <v>6</v>
      </c>
      <c r="C152" s="12" t="s">
        <v>5</v>
      </c>
      <c r="D152" s="12" t="s">
        <v>4</v>
      </c>
      <c r="E152" s="406" t="s">
        <v>3</v>
      </c>
      <c r="F152" s="406"/>
      <c r="G152" s="407"/>
      <c r="H152" s="408"/>
      <c r="I152" s="409"/>
      <c r="J152" s="11" t="s">
        <v>2</v>
      </c>
      <c r="K152" s="10"/>
      <c r="L152" s="10"/>
      <c r="M152" s="9"/>
      <c r="N152" s="2"/>
      <c r="V152" s="13"/>
    </row>
    <row r="153" spans="1:22" ht="13.5" thickBot="1" x14ac:dyDescent="0.25">
      <c r="A153" s="400"/>
      <c r="B153" s="25"/>
      <c r="C153" s="25"/>
      <c r="D153" s="8"/>
      <c r="E153" s="24" t="s">
        <v>1</v>
      </c>
      <c r="F153" s="23"/>
      <c r="G153" s="673"/>
      <c r="H153" s="674"/>
      <c r="I153" s="675"/>
      <c r="J153" s="11" t="s">
        <v>0</v>
      </c>
      <c r="K153" s="10"/>
      <c r="L153" s="10"/>
      <c r="M153" s="9"/>
      <c r="N153" s="2"/>
      <c r="V153" s="13"/>
    </row>
    <row r="154" spans="1:22" ht="24" thickTop="1" thickBot="1" x14ac:dyDescent="0.25">
      <c r="A154" s="398">
        <f t="shared" ref="A154" si="31">A150+1</f>
        <v>35</v>
      </c>
      <c r="B154" s="22" t="s">
        <v>12</v>
      </c>
      <c r="C154" s="22" t="s">
        <v>11</v>
      </c>
      <c r="D154" s="22" t="s">
        <v>10</v>
      </c>
      <c r="E154" s="401" t="s">
        <v>9</v>
      </c>
      <c r="F154" s="401"/>
      <c r="G154" s="401" t="s">
        <v>8</v>
      </c>
      <c r="H154" s="402"/>
      <c r="I154" s="21"/>
      <c r="J154" s="20" t="s">
        <v>7</v>
      </c>
      <c r="K154" s="19"/>
      <c r="L154" s="19"/>
      <c r="M154" s="18"/>
      <c r="N154" s="2"/>
      <c r="V154" s="13"/>
    </row>
    <row r="155" spans="1:22" ht="13.5" thickBot="1" x14ac:dyDescent="0.25">
      <c r="A155" s="399"/>
      <c r="B155" s="16"/>
      <c r="C155" s="16"/>
      <c r="D155" s="17"/>
      <c r="E155" s="16"/>
      <c r="F155" s="16"/>
      <c r="G155" s="670"/>
      <c r="H155" s="671"/>
      <c r="I155" s="672"/>
      <c r="J155" s="15" t="s">
        <v>7</v>
      </c>
      <c r="K155" s="15"/>
      <c r="L155" s="15"/>
      <c r="M155" s="14"/>
      <c r="N155" s="2"/>
      <c r="V155" s="13"/>
    </row>
    <row r="156" spans="1:22" ht="23.25" thickBot="1" x14ac:dyDescent="0.25">
      <c r="A156" s="399"/>
      <c r="B156" s="12" t="s">
        <v>6</v>
      </c>
      <c r="C156" s="12" t="s">
        <v>5</v>
      </c>
      <c r="D156" s="12" t="s">
        <v>4</v>
      </c>
      <c r="E156" s="406" t="s">
        <v>3</v>
      </c>
      <c r="F156" s="406"/>
      <c r="G156" s="407"/>
      <c r="H156" s="408"/>
      <c r="I156" s="409"/>
      <c r="J156" s="11" t="s">
        <v>2</v>
      </c>
      <c r="K156" s="10"/>
      <c r="L156" s="10"/>
      <c r="M156" s="9"/>
      <c r="N156" s="2"/>
      <c r="V156" s="13"/>
    </row>
    <row r="157" spans="1:22" ht="13.5" thickBot="1" x14ac:dyDescent="0.25">
      <c r="A157" s="400"/>
      <c r="B157" s="25"/>
      <c r="C157" s="25"/>
      <c r="D157" s="8"/>
      <c r="E157" s="24" t="s">
        <v>1</v>
      </c>
      <c r="F157" s="23"/>
      <c r="G157" s="673"/>
      <c r="H157" s="674"/>
      <c r="I157" s="675"/>
      <c r="J157" s="11" t="s">
        <v>0</v>
      </c>
      <c r="K157" s="10"/>
      <c r="L157" s="10"/>
      <c r="M157" s="9"/>
      <c r="N157" s="2"/>
      <c r="V157" s="13"/>
    </row>
    <row r="158" spans="1:22" ht="24" thickTop="1" thickBot="1" x14ac:dyDescent="0.25">
      <c r="A158" s="398">
        <f t="shared" ref="A158" si="32">A154+1</f>
        <v>36</v>
      </c>
      <c r="B158" s="22" t="s">
        <v>12</v>
      </c>
      <c r="C158" s="22" t="s">
        <v>11</v>
      </c>
      <c r="D158" s="22" t="s">
        <v>10</v>
      </c>
      <c r="E158" s="401" t="s">
        <v>9</v>
      </c>
      <c r="F158" s="401"/>
      <c r="G158" s="401" t="s">
        <v>8</v>
      </c>
      <c r="H158" s="402"/>
      <c r="I158" s="21"/>
      <c r="J158" s="20" t="s">
        <v>7</v>
      </c>
      <c r="K158" s="19"/>
      <c r="L158" s="19"/>
      <c r="M158" s="18"/>
      <c r="N158" s="2"/>
      <c r="V158" s="13"/>
    </row>
    <row r="159" spans="1:22" ht="13.5" thickBot="1" x14ac:dyDescent="0.25">
      <c r="A159" s="399"/>
      <c r="B159" s="16"/>
      <c r="C159" s="16"/>
      <c r="D159" s="17"/>
      <c r="E159" s="16"/>
      <c r="F159" s="16"/>
      <c r="G159" s="670"/>
      <c r="H159" s="671"/>
      <c r="I159" s="672"/>
      <c r="J159" s="15" t="s">
        <v>7</v>
      </c>
      <c r="K159" s="15"/>
      <c r="L159" s="15"/>
      <c r="M159" s="14"/>
      <c r="N159" s="2"/>
      <c r="V159" s="13"/>
    </row>
    <row r="160" spans="1:22" ht="23.25" thickBot="1" x14ac:dyDescent="0.25">
      <c r="A160" s="399"/>
      <c r="B160" s="12" t="s">
        <v>6</v>
      </c>
      <c r="C160" s="12" t="s">
        <v>5</v>
      </c>
      <c r="D160" s="12" t="s">
        <v>4</v>
      </c>
      <c r="E160" s="406" t="s">
        <v>3</v>
      </c>
      <c r="F160" s="406"/>
      <c r="G160" s="407"/>
      <c r="H160" s="408"/>
      <c r="I160" s="409"/>
      <c r="J160" s="11" t="s">
        <v>2</v>
      </c>
      <c r="K160" s="10"/>
      <c r="L160" s="10"/>
      <c r="M160" s="9"/>
      <c r="N160" s="2"/>
      <c r="V160" s="13"/>
    </row>
    <row r="161" spans="1:22" ht="13.5" thickBot="1" x14ac:dyDescent="0.25">
      <c r="A161" s="400"/>
      <c r="B161" s="25"/>
      <c r="C161" s="25"/>
      <c r="D161" s="8"/>
      <c r="E161" s="24" t="s">
        <v>1</v>
      </c>
      <c r="F161" s="23"/>
      <c r="G161" s="673"/>
      <c r="H161" s="674"/>
      <c r="I161" s="675"/>
      <c r="J161" s="11" t="s">
        <v>0</v>
      </c>
      <c r="K161" s="10"/>
      <c r="L161" s="10"/>
      <c r="M161" s="9"/>
      <c r="N161" s="2"/>
      <c r="V161" s="13"/>
    </row>
    <row r="162" spans="1:22" ht="24" thickTop="1" thickBot="1" x14ac:dyDescent="0.25">
      <c r="A162" s="398">
        <f t="shared" ref="A162" si="33">A158+1</f>
        <v>37</v>
      </c>
      <c r="B162" s="22" t="s">
        <v>12</v>
      </c>
      <c r="C162" s="22" t="s">
        <v>11</v>
      </c>
      <c r="D162" s="22" t="s">
        <v>10</v>
      </c>
      <c r="E162" s="401" t="s">
        <v>9</v>
      </c>
      <c r="F162" s="401"/>
      <c r="G162" s="401" t="s">
        <v>8</v>
      </c>
      <c r="H162" s="402"/>
      <c r="I162" s="21"/>
      <c r="J162" s="20" t="s">
        <v>7</v>
      </c>
      <c r="K162" s="19"/>
      <c r="L162" s="19"/>
      <c r="M162" s="18"/>
      <c r="N162" s="2"/>
      <c r="V162" s="13"/>
    </row>
    <row r="163" spans="1:22" ht="13.5" thickBot="1" x14ac:dyDescent="0.25">
      <c r="A163" s="399"/>
      <c r="B163" s="16"/>
      <c r="C163" s="16"/>
      <c r="D163" s="17"/>
      <c r="E163" s="16"/>
      <c r="F163" s="16"/>
      <c r="G163" s="670"/>
      <c r="H163" s="671"/>
      <c r="I163" s="672"/>
      <c r="J163" s="15" t="s">
        <v>7</v>
      </c>
      <c r="K163" s="15"/>
      <c r="L163" s="15"/>
      <c r="M163" s="14"/>
      <c r="N163" s="2"/>
      <c r="V163" s="13"/>
    </row>
    <row r="164" spans="1:22" ht="23.25" thickBot="1" x14ac:dyDescent="0.25">
      <c r="A164" s="399"/>
      <c r="B164" s="12" t="s">
        <v>6</v>
      </c>
      <c r="C164" s="12" t="s">
        <v>5</v>
      </c>
      <c r="D164" s="12" t="s">
        <v>4</v>
      </c>
      <c r="E164" s="406" t="s">
        <v>3</v>
      </c>
      <c r="F164" s="406"/>
      <c r="G164" s="407"/>
      <c r="H164" s="408"/>
      <c r="I164" s="409"/>
      <c r="J164" s="11" t="s">
        <v>2</v>
      </c>
      <c r="K164" s="10"/>
      <c r="L164" s="10"/>
      <c r="M164" s="9"/>
      <c r="N164" s="2"/>
      <c r="V164" s="13"/>
    </row>
    <row r="165" spans="1:22" ht="13.5" thickBot="1" x14ac:dyDescent="0.25">
      <c r="A165" s="400"/>
      <c r="B165" s="25"/>
      <c r="C165" s="25"/>
      <c r="D165" s="8"/>
      <c r="E165" s="24" t="s">
        <v>1</v>
      </c>
      <c r="F165" s="23"/>
      <c r="G165" s="673"/>
      <c r="H165" s="674"/>
      <c r="I165" s="675"/>
      <c r="J165" s="11" t="s">
        <v>0</v>
      </c>
      <c r="K165" s="10"/>
      <c r="L165" s="10"/>
      <c r="M165" s="9"/>
      <c r="N165" s="2"/>
      <c r="V165" s="13"/>
    </row>
    <row r="166" spans="1:22" ht="24" thickTop="1" thickBot="1" x14ac:dyDescent="0.25">
      <c r="A166" s="398">
        <f t="shared" ref="A166" si="34">A162+1</f>
        <v>38</v>
      </c>
      <c r="B166" s="22" t="s">
        <v>12</v>
      </c>
      <c r="C166" s="22" t="s">
        <v>11</v>
      </c>
      <c r="D166" s="22" t="s">
        <v>10</v>
      </c>
      <c r="E166" s="401" t="s">
        <v>9</v>
      </c>
      <c r="F166" s="401"/>
      <c r="G166" s="401" t="s">
        <v>8</v>
      </c>
      <c r="H166" s="402"/>
      <c r="I166" s="21"/>
      <c r="J166" s="20" t="s">
        <v>7</v>
      </c>
      <c r="K166" s="19"/>
      <c r="L166" s="19"/>
      <c r="M166" s="18"/>
      <c r="N166" s="2"/>
      <c r="V166" s="13"/>
    </row>
    <row r="167" spans="1:22" ht="13.5" thickBot="1" x14ac:dyDescent="0.25">
      <c r="A167" s="399"/>
      <c r="B167" s="16"/>
      <c r="C167" s="16"/>
      <c r="D167" s="17"/>
      <c r="E167" s="16"/>
      <c r="F167" s="16"/>
      <c r="G167" s="670"/>
      <c r="H167" s="671"/>
      <c r="I167" s="672"/>
      <c r="J167" s="15" t="s">
        <v>7</v>
      </c>
      <c r="K167" s="15"/>
      <c r="L167" s="15"/>
      <c r="M167" s="14"/>
      <c r="N167" s="2"/>
      <c r="V167" s="13"/>
    </row>
    <row r="168" spans="1:22" ht="23.25" thickBot="1" x14ac:dyDescent="0.25">
      <c r="A168" s="399"/>
      <c r="B168" s="12" t="s">
        <v>6</v>
      </c>
      <c r="C168" s="12" t="s">
        <v>5</v>
      </c>
      <c r="D168" s="12" t="s">
        <v>4</v>
      </c>
      <c r="E168" s="406" t="s">
        <v>3</v>
      </c>
      <c r="F168" s="406"/>
      <c r="G168" s="407"/>
      <c r="H168" s="408"/>
      <c r="I168" s="409"/>
      <c r="J168" s="11" t="s">
        <v>2</v>
      </c>
      <c r="K168" s="10"/>
      <c r="L168" s="10"/>
      <c r="M168" s="9"/>
      <c r="N168" s="2"/>
      <c r="V168" s="13"/>
    </row>
    <row r="169" spans="1:22" ht="13.5" thickBot="1" x14ac:dyDescent="0.25">
      <c r="A169" s="400"/>
      <c r="B169" s="25"/>
      <c r="C169" s="25"/>
      <c r="D169" s="8"/>
      <c r="E169" s="24" t="s">
        <v>1</v>
      </c>
      <c r="F169" s="23"/>
      <c r="G169" s="673"/>
      <c r="H169" s="674"/>
      <c r="I169" s="675"/>
      <c r="J169" s="11" t="s">
        <v>0</v>
      </c>
      <c r="K169" s="10"/>
      <c r="L169" s="10"/>
      <c r="M169" s="9"/>
      <c r="N169" s="2"/>
      <c r="V169" s="13"/>
    </row>
    <row r="170" spans="1:22" ht="24" thickTop="1" thickBot="1" x14ac:dyDescent="0.25">
      <c r="A170" s="398">
        <f t="shared" ref="A170" si="35">A166+1</f>
        <v>39</v>
      </c>
      <c r="B170" s="22" t="s">
        <v>12</v>
      </c>
      <c r="C170" s="22" t="s">
        <v>11</v>
      </c>
      <c r="D170" s="22" t="s">
        <v>10</v>
      </c>
      <c r="E170" s="401" t="s">
        <v>9</v>
      </c>
      <c r="F170" s="401"/>
      <c r="G170" s="401" t="s">
        <v>8</v>
      </c>
      <c r="H170" s="402"/>
      <c r="I170" s="21"/>
      <c r="J170" s="20" t="s">
        <v>7</v>
      </c>
      <c r="K170" s="19"/>
      <c r="L170" s="19"/>
      <c r="M170" s="18"/>
      <c r="N170" s="2"/>
      <c r="V170" s="13"/>
    </row>
    <row r="171" spans="1:22" ht="13.5" thickBot="1" x14ac:dyDescent="0.25">
      <c r="A171" s="399"/>
      <c r="B171" s="16"/>
      <c r="C171" s="16"/>
      <c r="D171" s="17"/>
      <c r="E171" s="16"/>
      <c r="F171" s="16"/>
      <c r="G171" s="670"/>
      <c r="H171" s="671"/>
      <c r="I171" s="672"/>
      <c r="J171" s="15" t="s">
        <v>7</v>
      </c>
      <c r="K171" s="15"/>
      <c r="L171" s="15"/>
      <c r="M171" s="14"/>
      <c r="N171" s="2"/>
      <c r="V171" s="13"/>
    </row>
    <row r="172" spans="1:22" ht="23.25" thickBot="1" x14ac:dyDescent="0.25">
      <c r="A172" s="399"/>
      <c r="B172" s="12" t="s">
        <v>6</v>
      </c>
      <c r="C172" s="12" t="s">
        <v>5</v>
      </c>
      <c r="D172" s="12" t="s">
        <v>4</v>
      </c>
      <c r="E172" s="406" t="s">
        <v>3</v>
      </c>
      <c r="F172" s="406"/>
      <c r="G172" s="407"/>
      <c r="H172" s="408"/>
      <c r="I172" s="409"/>
      <c r="J172" s="11" t="s">
        <v>2</v>
      </c>
      <c r="K172" s="10"/>
      <c r="L172" s="10"/>
      <c r="M172" s="9"/>
      <c r="N172" s="2"/>
      <c r="V172" s="13"/>
    </row>
    <row r="173" spans="1:22" ht="13.5" thickBot="1" x14ac:dyDescent="0.25">
      <c r="A173" s="400"/>
      <c r="B173" s="25"/>
      <c r="C173" s="25"/>
      <c r="D173" s="8"/>
      <c r="E173" s="24" t="s">
        <v>1</v>
      </c>
      <c r="F173" s="23"/>
      <c r="G173" s="673"/>
      <c r="H173" s="674"/>
      <c r="I173" s="675"/>
      <c r="J173" s="11" t="s">
        <v>0</v>
      </c>
      <c r="K173" s="10"/>
      <c r="L173" s="10"/>
      <c r="M173" s="9"/>
      <c r="N173" s="2"/>
      <c r="V173" s="13"/>
    </row>
    <row r="174" spans="1:22" ht="24" thickTop="1" thickBot="1" x14ac:dyDescent="0.25">
      <c r="A174" s="398">
        <f t="shared" ref="A174" si="36">A170+1</f>
        <v>40</v>
      </c>
      <c r="B174" s="22" t="s">
        <v>12</v>
      </c>
      <c r="C174" s="22" t="s">
        <v>11</v>
      </c>
      <c r="D174" s="22" t="s">
        <v>10</v>
      </c>
      <c r="E174" s="401" t="s">
        <v>9</v>
      </c>
      <c r="F174" s="401"/>
      <c r="G174" s="401" t="s">
        <v>8</v>
      </c>
      <c r="H174" s="402"/>
      <c r="I174" s="21"/>
      <c r="J174" s="20" t="s">
        <v>7</v>
      </c>
      <c r="K174" s="19"/>
      <c r="L174" s="19"/>
      <c r="M174" s="18"/>
      <c r="N174" s="2"/>
      <c r="V174" s="13"/>
    </row>
    <row r="175" spans="1:22" ht="13.5" thickBot="1" x14ac:dyDescent="0.25">
      <c r="A175" s="399"/>
      <c r="B175" s="16"/>
      <c r="C175" s="16"/>
      <c r="D175" s="17"/>
      <c r="E175" s="16"/>
      <c r="F175" s="16"/>
      <c r="G175" s="670"/>
      <c r="H175" s="671"/>
      <c r="I175" s="672"/>
      <c r="J175" s="15" t="s">
        <v>7</v>
      </c>
      <c r="K175" s="15"/>
      <c r="L175" s="15"/>
      <c r="M175" s="14"/>
      <c r="N175" s="2"/>
      <c r="V175" s="13"/>
    </row>
    <row r="176" spans="1:22" ht="23.25" thickBot="1" x14ac:dyDescent="0.25">
      <c r="A176" s="399"/>
      <c r="B176" s="12" t="s">
        <v>6</v>
      </c>
      <c r="C176" s="12" t="s">
        <v>5</v>
      </c>
      <c r="D176" s="12" t="s">
        <v>4</v>
      </c>
      <c r="E176" s="406" t="s">
        <v>3</v>
      </c>
      <c r="F176" s="406"/>
      <c r="G176" s="407"/>
      <c r="H176" s="408"/>
      <c r="I176" s="409"/>
      <c r="J176" s="11" t="s">
        <v>2</v>
      </c>
      <c r="K176" s="10"/>
      <c r="L176" s="10"/>
      <c r="M176" s="9"/>
      <c r="N176" s="2"/>
      <c r="V176" s="13"/>
    </row>
    <row r="177" spans="1:22" ht="13.5" thickBot="1" x14ac:dyDescent="0.25">
      <c r="A177" s="400"/>
      <c r="B177" s="25"/>
      <c r="C177" s="25"/>
      <c r="D177" s="8"/>
      <c r="E177" s="24" t="s">
        <v>1</v>
      </c>
      <c r="F177" s="23"/>
      <c r="G177" s="673"/>
      <c r="H177" s="674"/>
      <c r="I177" s="675"/>
      <c r="J177" s="11" t="s">
        <v>0</v>
      </c>
      <c r="K177" s="10"/>
      <c r="L177" s="10"/>
      <c r="M177" s="9"/>
      <c r="N177" s="2"/>
      <c r="V177" s="13"/>
    </row>
    <row r="178" spans="1:22" ht="24" thickTop="1" thickBot="1" x14ac:dyDescent="0.25">
      <c r="A178" s="398">
        <f t="shared" ref="A178" si="37">A174+1</f>
        <v>41</v>
      </c>
      <c r="B178" s="22" t="s">
        <v>12</v>
      </c>
      <c r="C178" s="22" t="s">
        <v>11</v>
      </c>
      <c r="D178" s="22" t="s">
        <v>10</v>
      </c>
      <c r="E178" s="401" t="s">
        <v>9</v>
      </c>
      <c r="F178" s="401"/>
      <c r="G178" s="401" t="s">
        <v>8</v>
      </c>
      <c r="H178" s="402"/>
      <c r="I178" s="21"/>
      <c r="J178" s="20" t="s">
        <v>7</v>
      </c>
      <c r="K178" s="19"/>
      <c r="L178" s="19"/>
      <c r="M178" s="18"/>
      <c r="N178" s="2"/>
      <c r="V178" s="13"/>
    </row>
    <row r="179" spans="1:22" ht="13.5" thickBot="1" x14ac:dyDescent="0.25">
      <c r="A179" s="399"/>
      <c r="B179" s="16"/>
      <c r="C179" s="16"/>
      <c r="D179" s="17"/>
      <c r="E179" s="16"/>
      <c r="F179" s="16"/>
      <c r="G179" s="670"/>
      <c r="H179" s="671"/>
      <c r="I179" s="672"/>
      <c r="J179" s="15" t="s">
        <v>7</v>
      </c>
      <c r="K179" s="15"/>
      <c r="L179" s="15"/>
      <c r="M179" s="14"/>
      <c r="N179" s="2"/>
      <c r="V179" s="13">
        <f>G179</f>
        <v>0</v>
      </c>
    </row>
    <row r="180" spans="1:22" ht="23.25" thickBot="1" x14ac:dyDescent="0.25">
      <c r="A180" s="399"/>
      <c r="B180" s="12" t="s">
        <v>6</v>
      </c>
      <c r="C180" s="12" t="s">
        <v>5</v>
      </c>
      <c r="D180" s="12" t="s">
        <v>4</v>
      </c>
      <c r="E180" s="406" t="s">
        <v>3</v>
      </c>
      <c r="F180" s="406"/>
      <c r="G180" s="407"/>
      <c r="H180" s="408"/>
      <c r="I180" s="409"/>
      <c r="J180" s="11" t="s">
        <v>2</v>
      </c>
      <c r="K180" s="10"/>
      <c r="L180" s="10"/>
      <c r="M180" s="9"/>
      <c r="N180" s="2"/>
      <c r="V180" s="13"/>
    </row>
    <row r="181" spans="1:22" ht="13.5" thickBot="1" x14ac:dyDescent="0.25">
      <c r="A181" s="400"/>
      <c r="B181" s="25"/>
      <c r="C181" s="25"/>
      <c r="D181" s="8"/>
      <c r="E181" s="24" t="s">
        <v>1</v>
      </c>
      <c r="F181" s="23"/>
      <c r="G181" s="673"/>
      <c r="H181" s="674"/>
      <c r="I181" s="675"/>
      <c r="J181" s="11" t="s">
        <v>0</v>
      </c>
      <c r="K181" s="10"/>
      <c r="L181" s="10"/>
      <c r="M181" s="9"/>
      <c r="N181" s="2"/>
      <c r="V181" s="13"/>
    </row>
    <row r="182" spans="1:22" ht="24" thickTop="1" thickBot="1" x14ac:dyDescent="0.25">
      <c r="A182" s="398">
        <f t="shared" ref="A182" si="38">A178+1</f>
        <v>42</v>
      </c>
      <c r="B182" s="22" t="s">
        <v>12</v>
      </c>
      <c r="C182" s="22" t="s">
        <v>11</v>
      </c>
      <c r="D182" s="22" t="s">
        <v>10</v>
      </c>
      <c r="E182" s="401" t="s">
        <v>9</v>
      </c>
      <c r="F182" s="401"/>
      <c r="G182" s="401" t="s">
        <v>8</v>
      </c>
      <c r="H182" s="402"/>
      <c r="I182" s="21"/>
      <c r="J182" s="20" t="s">
        <v>7</v>
      </c>
      <c r="K182" s="19"/>
      <c r="L182" s="19"/>
      <c r="M182" s="18"/>
      <c r="N182" s="2"/>
      <c r="V182" s="13"/>
    </row>
    <row r="183" spans="1:22" ht="13.5" thickBot="1" x14ac:dyDescent="0.25">
      <c r="A183" s="399"/>
      <c r="B183" s="16"/>
      <c r="C183" s="16"/>
      <c r="D183" s="17"/>
      <c r="E183" s="16"/>
      <c r="F183" s="16"/>
      <c r="G183" s="670"/>
      <c r="H183" s="671"/>
      <c r="I183" s="672"/>
      <c r="J183" s="15" t="s">
        <v>7</v>
      </c>
      <c r="K183" s="15"/>
      <c r="L183" s="15"/>
      <c r="M183" s="14"/>
      <c r="N183" s="2"/>
      <c r="V183" s="13">
        <f>G183</f>
        <v>0</v>
      </c>
    </row>
    <row r="184" spans="1:22" ht="23.25" thickBot="1" x14ac:dyDescent="0.25">
      <c r="A184" s="399"/>
      <c r="B184" s="12" t="s">
        <v>6</v>
      </c>
      <c r="C184" s="12" t="s">
        <v>5</v>
      </c>
      <c r="D184" s="12" t="s">
        <v>4</v>
      </c>
      <c r="E184" s="406" t="s">
        <v>3</v>
      </c>
      <c r="F184" s="406"/>
      <c r="G184" s="407"/>
      <c r="H184" s="408"/>
      <c r="I184" s="409"/>
      <c r="J184" s="11" t="s">
        <v>2</v>
      </c>
      <c r="K184" s="10"/>
      <c r="L184" s="10"/>
      <c r="M184" s="9"/>
      <c r="N184" s="2"/>
      <c r="V184" s="13"/>
    </row>
    <row r="185" spans="1:22" ht="13.5" thickBot="1" x14ac:dyDescent="0.25">
      <c r="A185" s="400"/>
      <c r="B185" s="25"/>
      <c r="C185" s="25"/>
      <c r="D185" s="8"/>
      <c r="E185" s="24" t="s">
        <v>1</v>
      </c>
      <c r="F185" s="23"/>
      <c r="G185" s="673"/>
      <c r="H185" s="674"/>
      <c r="I185" s="675"/>
      <c r="J185" s="11" t="s">
        <v>0</v>
      </c>
      <c r="K185" s="10"/>
      <c r="L185" s="10"/>
      <c r="M185" s="9"/>
      <c r="N185" s="2"/>
      <c r="V185" s="13"/>
    </row>
    <row r="186" spans="1:22" ht="24" thickTop="1" thickBot="1" x14ac:dyDescent="0.25">
      <c r="A186" s="398">
        <f t="shared" ref="A186" si="39">A182+1</f>
        <v>43</v>
      </c>
      <c r="B186" s="22" t="s">
        <v>12</v>
      </c>
      <c r="C186" s="22" t="s">
        <v>11</v>
      </c>
      <c r="D186" s="22" t="s">
        <v>10</v>
      </c>
      <c r="E186" s="401" t="s">
        <v>9</v>
      </c>
      <c r="F186" s="401"/>
      <c r="G186" s="401" t="s">
        <v>8</v>
      </c>
      <c r="H186" s="402"/>
      <c r="I186" s="21"/>
      <c r="J186" s="20" t="s">
        <v>7</v>
      </c>
      <c r="K186" s="19"/>
      <c r="L186" s="19"/>
      <c r="M186" s="18"/>
      <c r="N186" s="2"/>
      <c r="V186" s="13"/>
    </row>
    <row r="187" spans="1:22" ht="13.5" thickBot="1" x14ac:dyDescent="0.25">
      <c r="A187" s="399"/>
      <c r="B187" s="16"/>
      <c r="C187" s="16"/>
      <c r="D187" s="17"/>
      <c r="E187" s="16"/>
      <c r="F187" s="16"/>
      <c r="G187" s="670"/>
      <c r="H187" s="671"/>
      <c r="I187" s="672"/>
      <c r="J187" s="15" t="s">
        <v>7</v>
      </c>
      <c r="K187" s="15"/>
      <c r="L187" s="15"/>
      <c r="M187" s="14"/>
      <c r="N187" s="2"/>
      <c r="V187" s="13">
        <f>G187</f>
        <v>0</v>
      </c>
    </row>
    <row r="188" spans="1:22" ht="23.25" thickBot="1" x14ac:dyDescent="0.25">
      <c r="A188" s="399"/>
      <c r="B188" s="12" t="s">
        <v>6</v>
      </c>
      <c r="C188" s="12" t="s">
        <v>5</v>
      </c>
      <c r="D188" s="12" t="s">
        <v>4</v>
      </c>
      <c r="E188" s="406" t="s">
        <v>3</v>
      </c>
      <c r="F188" s="406"/>
      <c r="G188" s="407"/>
      <c r="H188" s="408"/>
      <c r="I188" s="409"/>
      <c r="J188" s="11" t="s">
        <v>2</v>
      </c>
      <c r="K188" s="10"/>
      <c r="L188" s="10"/>
      <c r="M188" s="9"/>
      <c r="N188" s="2"/>
      <c r="V188" s="13"/>
    </row>
    <row r="189" spans="1:22" ht="13.5" thickBot="1" x14ac:dyDescent="0.25">
      <c r="A189" s="400"/>
      <c r="B189" s="25"/>
      <c r="C189" s="25"/>
      <c r="D189" s="8"/>
      <c r="E189" s="24" t="s">
        <v>1</v>
      </c>
      <c r="F189" s="23"/>
      <c r="G189" s="673"/>
      <c r="H189" s="674"/>
      <c r="I189" s="675"/>
      <c r="J189" s="11" t="s">
        <v>0</v>
      </c>
      <c r="K189" s="10"/>
      <c r="L189" s="10"/>
      <c r="M189" s="9"/>
      <c r="N189" s="2"/>
      <c r="V189" s="13"/>
    </row>
    <row r="190" spans="1:22" ht="24" thickTop="1" thickBot="1" x14ac:dyDescent="0.25">
      <c r="A190" s="398">
        <f t="shared" ref="A190" si="40">A186+1</f>
        <v>44</v>
      </c>
      <c r="B190" s="22" t="s">
        <v>12</v>
      </c>
      <c r="C190" s="22" t="s">
        <v>11</v>
      </c>
      <c r="D190" s="22" t="s">
        <v>10</v>
      </c>
      <c r="E190" s="401" t="s">
        <v>9</v>
      </c>
      <c r="F190" s="401"/>
      <c r="G190" s="401" t="s">
        <v>8</v>
      </c>
      <c r="H190" s="402"/>
      <c r="I190" s="21"/>
      <c r="J190" s="20" t="s">
        <v>7</v>
      </c>
      <c r="K190" s="19"/>
      <c r="L190" s="19"/>
      <c r="M190" s="18"/>
      <c r="N190" s="2"/>
      <c r="V190" s="13"/>
    </row>
    <row r="191" spans="1:22" ht="13.5" thickBot="1" x14ac:dyDescent="0.25">
      <c r="A191" s="399"/>
      <c r="B191" s="16"/>
      <c r="C191" s="16"/>
      <c r="D191" s="17"/>
      <c r="E191" s="16"/>
      <c r="F191" s="16"/>
      <c r="G191" s="670"/>
      <c r="H191" s="671"/>
      <c r="I191" s="672"/>
      <c r="J191" s="15" t="s">
        <v>7</v>
      </c>
      <c r="K191" s="15"/>
      <c r="L191" s="15"/>
      <c r="M191" s="14"/>
      <c r="N191" s="2"/>
      <c r="V191" s="13">
        <f>G191</f>
        <v>0</v>
      </c>
    </row>
    <row r="192" spans="1:22" ht="23.25" thickBot="1" x14ac:dyDescent="0.25">
      <c r="A192" s="399"/>
      <c r="B192" s="12" t="s">
        <v>6</v>
      </c>
      <c r="C192" s="12" t="s">
        <v>5</v>
      </c>
      <c r="D192" s="12" t="s">
        <v>4</v>
      </c>
      <c r="E192" s="406" t="s">
        <v>3</v>
      </c>
      <c r="F192" s="406"/>
      <c r="G192" s="407"/>
      <c r="H192" s="408"/>
      <c r="I192" s="409"/>
      <c r="J192" s="11" t="s">
        <v>2</v>
      </c>
      <c r="K192" s="10"/>
      <c r="L192" s="10"/>
      <c r="M192" s="9"/>
      <c r="N192" s="2"/>
      <c r="V192" s="13"/>
    </row>
    <row r="193" spans="1:22" ht="13.5" thickBot="1" x14ac:dyDescent="0.25">
      <c r="A193" s="400"/>
      <c r="B193" s="25"/>
      <c r="C193" s="25"/>
      <c r="D193" s="8"/>
      <c r="E193" s="24" t="s">
        <v>1</v>
      </c>
      <c r="F193" s="23"/>
      <c r="G193" s="673"/>
      <c r="H193" s="674"/>
      <c r="I193" s="675"/>
      <c r="J193" s="11" t="s">
        <v>0</v>
      </c>
      <c r="K193" s="10"/>
      <c r="L193" s="10"/>
      <c r="M193" s="9"/>
      <c r="N193" s="2"/>
      <c r="V193" s="13"/>
    </row>
    <row r="194" spans="1:22" ht="24" thickTop="1" thickBot="1" x14ac:dyDescent="0.25">
      <c r="A194" s="398">
        <f t="shared" ref="A194" si="41">A190+1</f>
        <v>45</v>
      </c>
      <c r="B194" s="22" t="s">
        <v>12</v>
      </c>
      <c r="C194" s="22" t="s">
        <v>11</v>
      </c>
      <c r="D194" s="22" t="s">
        <v>10</v>
      </c>
      <c r="E194" s="401" t="s">
        <v>9</v>
      </c>
      <c r="F194" s="401"/>
      <c r="G194" s="401" t="s">
        <v>8</v>
      </c>
      <c r="H194" s="402"/>
      <c r="I194" s="21"/>
      <c r="J194" s="20" t="s">
        <v>7</v>
      </c>
      <c r="K194" s="19"/>
      <c r="L194" s="19"/>
      <c r="M194" s="18"/>
      <c r="N194" s="2"/>
      <c r="V194" s="13"/>
    </row>
    <row r="195" spans="1:22" ht="13.5" thickBot="1" x14ac:dyDescent="0.25">
      <c r="A195" s="399"/>
      <c r="B195" s="16"/>
      <c r="C195" s="16"/>
      <c r="D195" s="17"/>
      <c r="E195" s="16"/>
      <c r="F195" s="16"/>
      <c r="G195" s="670"/>
      <c r="H195" s="671"/>
      <c r="I195" s="672"/>
      <c r="J195" s="15" t="s">
        <v>7</v>
      </c>
      <c r="K195" s="15"/>
      <c r="L195" s="15"/>
      <c r="M195" s="14"/>
      <c r="N195" s="2"/>
      <c r="V195" s="13">
        <f>G195</f>
        <v>0</v>
      </c>
    </row>
    <row r="196" spans="1:22" ht="23.25" thickBot="1" x14ac:dyDescent="0.25">
      <c r="A196" s="399"/>
      <c r="B196" s="12" t="s">
        <v>6</v>
      </c>
      <c r="C196" s="12" t="s">
        <v>5</v>
      </c>
      <c r="D196" s="12" t="s">
        <v>4</v>
      </c>
      <c r="E196" s="406" t="s">
        <v>3</v>
      </c>
      <c r="F196" s="406"/>
      <c r="G196" s="407"/>
      <c r="H196" s="408"/>
      <c r="I196" s="409"/>
      <c r="J196" s="11" t="s">
        <v>2</v>
      </c>
      <c r="K196" s="10"/>
      <c r="L196" s="10"/>
      <c r="M196" s="9"/>
      <c r="N196" s="2"/>
      <c r="V196" s="13"/>
    </row>
    <row r="197" spans="1:22" ht="13.5" thickBot="1" x14ac:dyDescent="0.25">
      <c r="A197" s="400"/>
      <c r="B197" s="25"/>
      <c r="C197" s="25"/>
      <c r="D197" s="8"/>
      <c r="E197" s="24" t="s">
        <v>1</v>
      </c>
      <c r="F197" s="23"/>
      <c r="G197" s="673"/>
      <c r="H197" s="674"/>
      <c r="I197" s="675"/>
      <c r="J197" s="11" t="s">
        <v>0</v>
      </c>
      <c r="K197" s="10"/>
      <c r="L197" s="10"/>
      <c r="M197" s="9"/>
      <c r="N197" s="2"/>
      <c r="V197" s="13"/>
    </row>
    <row r="198" spans="1:22" ht="24" thickTop="1" thickBot="1" x14ac:dyDescent="0.25">
      <c r="A198" s="398">
        <f t="shared" ref="A198" si="42">A194+1</f>
        <v>46</v>
      </c>
      <c r="B198" s="22" t="s">
        <v>12</v>
      </c>
      <c r="C198" s="22" t="s">
        <v>11</v>
      </c>
      <c r="D198" s="22" t="s">
        <v>10</v>
      </c>
      <c r="E198" s="401" t="s">
        <v>9</v>
      </c>
      <c r="F198" s="401"/>
      <c r="G198" s="401" t="s">
        <v>8</v>
      </c>
      <c r="H198" s="402"/>
      <c r="I198" s="21"/>
      <c r="J198" s="20" t="s">
        <v>7</v>
      </c>
      <c r="K198" s="19"/>
      <c r="L198" s="19"/>
      <c r="M198" s="18"/>
      <c r="N198" s="2"/>
      <c r="V198" s="13"/>
    </row>
    <row r="199" spans="1:22" ht="13.5" thickBot="1" x14ac:dyDescent="0.25">
      <c r="A199" s="399"/>
      <c r="B199" s="16"/>
      <c r="C199" s="16"/>
      <c r="D199" s="17"/>
      <c r="E199" s="16"/>
      <c r="F199" s="16"/>
      <c r="G199" s="670"/>
      <c r="H199" s="671"/>
      <c r="I199" s="672"/>
      <c r="J199" s="15" t="s">
        <v>7</v>
      </c>
      <c r="K199" s="15"/>
      <c r="L199" s="15"/>
      <c r="M199" s="14"/>
      <c r="N199" s="2"/>
      <c r="V199" s="13">
        <f>G199</f>
        <v>0</v>
      </c>
    </row>
    <row r="200" spans="1:22" ht="23.25" thickBot="1" x14ac:dyDescent="0.25">
      <c r="A200" s="399"/>
      <c r="B200" s="12" t="s">
        <v>6</v>
      </c>
      <c r="C200" s="12" t="s">
        <v>5</v>
      </c>
      <c r="D200" s="12" t="s">
        <v>4</v>
      </c>
      <c r="E200" s="406" t="s">
        <v>3</v>
      </c>
      <c r="F200" s="406"/>
      <c r="G200" s="407"/>
      <c r="H200" s="408"/>
      <c r="I200" s="409"/>
      <c r="J200" s="11" t="s">
        <v>2</v>
      </c>
      <c r="K200" s="10"/>
      <c r="L200" s="10"/>
      <c r="M200" s="9"/>
      <c r="N200" s="2"/>
      <c r="V200" s="13"/>
    </row>
    <row r="201" spans="1:22" ht="13.5" thickBot="1" x14ac:dyDescent="0.25">
      <c r="A201" s="400"/>
      <c r="B201" s="25"/>
      <c r="C201" s="25"/>
      <c r="D201" s="8"/>
      <c r="E201" s="24" t="s">
        <v>1</v>
      </c>
      <c r="F201" s="23"/>
      <c r="G201" s="673"/>
      <c r="H201" s="674"/>
      <c r="I201" s="675"/>
      <c r="J201" s="11" t="s">
        <v>0</v>
      </c>
      <c r="K201" s="10"/>
      <c r="L201" s="10"/>
      <c r="M201" s="9"/>
      <c r="N201" s="2"/>
      <c r="V201" s="13"/>
    </row>
    <row r="202" spans="1:22" ht="24" thickTop="1" thickBot="1" x14ac:dyDescent="0.25">
      <c r="A202" s="398">
        <f t="shared" ref="A202" si="43">A198+1</f>
        <v>47</v>
      </c>
      <c r="B202" s="22" t="s">
        <v>12</v>
      </c>
      <c r="C202" s="22" t="s">
        <v>11</v>
      </c>
      <c r="D202" s="22" t="s">
        <v>10</v>
      </c>
      <c r="E202" s="401" t="s">
        <v>9</v>
      </c>
      <c r="F202" s="401"/>
      <c r="G202" s="401" t="s">
        <v>8</v>
      </c>
      <c r="H202" s="402"/>
      <c r="I202" s="21"/>
      <c r="J202" s="20" t="s">
        <v>7</v>
      </c>
      <c r="K202" s="19"/>
      <c r="L202" s="19"/>
      <c r="M202" s="18"/>
      <c r="N202" s="2"/>
      <c r="V202" s="13"/>
    </row>
    <row r="203" spans="1:22" ht="13.5" thickBot="1" x14ac:dyDescent="0.25">
      <c r="A203" s="399"/>
      <c r="B203" s="16"/>
      <c r="C203" s="16"/>
      <c r="D203" s="17"/>
      <c r="E203" s="16"/>
      <c r="F203" s="16"/>
      <c r="G203" s="670"/>
      <c r="H203" s="671"/>
      <c r="I203" s="672"/>
      <c r="J203" s="15" t="s">
        <v>7</v>
      </c>
      <c r="K203" s="15"/>
      <c r="L203" s="15"/>
      <c r="M203" s="14"/>
      <c r="N203" s="2"/>
      <c r="V203" s="13">
        <f>G203</f>
        <v>0</v>
      </c>
    </row>
    <row r="204" spans="1:22" ht="23.25" thickBot="1" x14ac:dyDescent="0.25">
      <c r="A204" s="399"/>
      <c r="B204" s="12" t="s">
        <v>6</v>
      </c>
      <c r="C204" s="12" t="s">
        <v>5</v>
      </c>
      <c r="D204" s="12" t="s">
        <v>4</v>
      </c>
      <c r="E204" s="406" t="s">
        <v>3</v>
      </c>
      <c r="F204" s="406"/>
      <c r="G204" s="407"/>
      <c r="H204" s="408"/>
      <c r="I204" s="409"/>
      <c r="J204" s="11" t="s">
        <v>2</v>
      </c>
      <c r="K204" s="10"/>
      <c r="L204" s="10"/>
      <c r="M204" s="9"/>
      <c r="N204" s="2"/>
      <c r="V204" s="13"/>
    </row>
    <row r="205" spans="1:22" ht="13.5" thickBot="1" x14ac:dyDescent="0.25">
      <c r="A205" s="400"/>
      <c r="B205" s="25"/>
      <c r="C205" s="25"/>
      <c r="D205" s="8"/>
      <c r="E205" s="24" t="s">
        <v>1</v>
      </c>
      <c r="F205" s="23"/>
      <c r="G205" s="673"/>
      <c r="H205" s="674"/>
      <c r="I205" s="675"/>
      <c r="J205" s="11" t="s">
        <v>0</v>
      </c>
      <c r="K205" s="10"/>
      <c r="L205" s="10"/>
      <c r="M205" s="9"/>
      <c r="N205" s="2"/>
      <c r="V205" s="13"/>
    </row>
    <row r="206" spans="1:22" ht="24" thickTop="1" thickBot="1" x14ac:dyDescent="0.25">
      <c r="A206" s="398">
        <f t="shared" ref="A206" si="44">A202+1</f>
        <v>48</v>
      </c>
      <c r="B206" s="22" t="s">
        <v>12</v>
      </c>
      <c r="C206" s="22" t="s">
        <v>11</v>
      </c>
      <c r="D206" s="22" t="s">
        <v>10</v>
      </c>
      <c r="E206" s="401" t="s">
        <v>9</v>
      </c>
      <c r="F206" s="401"/>
      <c r="G206" s="401" t="s">
        <v>8</v>
      </c>
      <c r="H206" s="402"/>
      <c r="I206" s="21"/>
      <c r="J206" s="20" t="s">
        <v>7</v>
      </c>
      <c r="K206" s="19"/>
      <c r="L206" s="19"/>
      <c r="M206" s="18"/>
      <c r="N206" s="2"/>
      <c r="V206" s="13"/>
    </row>
    <row r="207" spans="1:22" ht="13.5" thickBot="1" x14ac:dyDescent="0.25">
      <c r="A207" s="399"/>
      <c r="B207" s="16"/>
      <c r="C207" s="16"/>
      <c r="D207" s="17"/>
      <c r="E207" s="16"/>
      <c r="F207" s="16"/>
      <c r="G207" s="670"/>
      <c r="H207" s="671"/>
      <c r="I207" s="672"/>
      <c r="J207" s="15" t="s">
        <v>7</v>
      </c>
      <c r="K207" s="15"/>
      <c r="L207" s="15"/>
      <c r="M207" s="14"/>
      <c r="N207" s="2"/>
      <c r="V207" s="13">
        <f>G207</f>
        <v>0</v>
      </c>
    </row>
    <row r="208" spans="1:22" ht="23.25" thickBot="1" x14ac:dyDescent="0.25">
      <c r="A208" s="399"/>
      <c r="B208" s="12" t="s">
        <v>6</v>
      </c>
      <c r="C208" s="12" t="s">
        <v>5</v>
      </c>
      <c r="D208" s="12" t="s">
        <v>4</v>
      </c>
      <c r="E208" s="406" t="s">
        <v>3</v>
      </c>
      <c r="F208" s="406"/>
      <c r="G208" s="407"/>
      <c r="H208" s="408"/>
      <c r="I208" s="409"/>
      <c r="J208" s="11" t="s">
        <v>2</v>
      </c>
      <c r="K208" s="10"/>
      <c r="L208" s="10"/>
      <c r="M208" s="9"/>
      <c r="N208" s="2"/>
      <c r="V208" s="13"/>
    </row>
    <row r="209" spans="1:22" ht="13.5" thickBot="1" x14ac:dyDescent="0.25">
      <c r="A209" s="400"/>
      <c r="B209" s="25"/>
      <c r="C209" s="25"/>
      <c r="D209" s="8"/>
      <c r="E209" s="24" t="s">
        <v>1</v>
      </c>
      <c r="F209" s="23"/>
      <c r="G209" s="673"/>
      <c r="H209" s="674"/>
      <c r="I209" s="675"/>
      <c r="J209" s="11" t="s">
        <v>0</v>
      </c>
      <c r="K209" s="10"/>
      <c r="L209" s="10"/>
      <c r="M209" s="9"/>
      <c r="N209" s="2"/>
      <c r="V209" s="13"/>
    </row>
    <row r="210" spans="1:22" ht="24" thickTop="1" thickBot="1" x14ac:dyDescent="0.25">
      <c r="A210" s="398">
        <f t="shared" ref="A210" si="45">A206+1</f>
        <v>49</v>
      </c>
      <c r="B210" s="22" t="s">
        <v>12</v>
      </c>
      <c r="C210" s="22" t="s">
        <v>11</v>
      </c>
      <c r="D210" s="22" t="s">
        <v>10</v>
      </c>
      <c r="E210" s="401" t="s">
        <v>9</v>
      </c>
      <c r="F210" s="401"/>
      <c r="G210" s="401" t="s">
        <v>8</v>
      </c>
      <c r="H210" s="402"/>
      <c r="I210" s="21"/>
      <c r="J210" s="20" t="s">
        <v>7</v>
      </c>
      <c r="K210" s="19"/>
      <c r="L210" s="19"/>
      <c r="M210" s="18"/>
      <c r="N210" s="2"/>
      <c r="V210" s="13"/>
    </row>
    <row r="211" spans="1:22" ht="13.5" thickBot="1" x14ac:dyDescent="0.25">
      <c r="A211" s="399"/>
      <c r="B211" s="16"/>
      <c r="C211" s="16"/>
      <c r="D211" s="17"/>
      <c r="E211" s="16"/>
      <c r="F211" s="16"/>
      <c r="G211" s="670"/>
      <c r="H211" s="671"/>
      <c r="I211" s="672"/>
      <c r="J211" s="15" t="s">
        <v>7</v>
      </c>
      <c r="K211" s="15"/>
      <c r="L211" s="15"/>
      <c r="M211" s="14"/>
      <c r="N211" s="2"/>
      <c r="V211" s="13">
        <f>G211</f>
        <v>0</v>
      </c>
    </row>
    <row r="212" spans="1:22" ht="23.25" thickBot="1" x14ac:dyDescent="0.25">
      <c r="A212" s="399"/>
      <c r="B212" s="12" t="s">
        <v>6</v>
      </c>
      <c r="C212" s="12" t="s">
        <v>5</v>
      </c>
      <c r="D212" s="12" t="s">
        <v>4</v>
      </c>
      <c r="E212" s="406" t="s">
        <v>3</v>
      </c>
      <c r="F212" s="406"/>
      <c r="G212" s="407"/>
      <c r="H212" s="408"/>
      <c r="I212" s="409"/>
      <c r="J212" s="11" t="s">
        <v>2</v>
      </c>
      <c r="K212" s="10"/>
      <c r="L212" s="10"/>
      <c r="M212" s="9"/>
      <c r="N212" s="2"/>
      <c r="V212" s="13"/>
    </row>
    <row r="213" spans="1:22" ht="13.5" thickBot="1" x14ac:dyDescent="0.25">
      <c r="A213" s="400"/>
      <c r="B213" s="25"/>
      <c r="C213" s="25"/>
      <c r="D213" s="8"/>
      <c r="E213" s="24" t="s">
        <v>1</v>
      </c>
      <c r="F213" s="23"/>
      <c r="G213" s="673"/>
      <c r="H213" s="674"/>
      <c r="I213" s="675"/>
      <c r="J213" s="11" t="s">
        <v>0</v>
      </c>
      <c r="K213" s="10"/>
      <c r="L213" s="10"/>
      <c r="M213" s="9"/>
      <c r="N213" s="2"/>
      <c r="V213" s="13"/>
    </row>
    <row r="214" spans="1:22" ht="24" thickTop="1" thickBot="1" x14ac:dyDescent="0.25">
      <c r="A214" s="398">
        <f t="shared" ref="A214" si="46">A210+1</f>
        <v>50</v>
      </c>
      <c r="B214" s="22" t="s">
        <v>12</v>
      </c>
      <c r="C214" s="22" t="s">
        <v>11</v>
      </c>
      <c r="D214" s="22" t="s">
        <v>10</v>
      </c>
      <c r="E214" s="401" t="s">
        <v>9</v>
      </c>
      <c r="F214" s="401"/>
      <c r="G214" s="401" t="s">
        <v>8</v>
      </c>
      <c r="H214" s="402"/>
      <c r="I214" s="21"/>
      <c r="J214" s="20" t="s">
        <v>7</v>
      </c>
      <c r="K214" s="19"/>
      <c r="L214" s="19"/>
      <c r="M214" s="18"/>
      <c r="N214" s="2"/>
      <c r="V214" s="13"/>
    </row>
    <row r="215" spans="1:22" ht="13.5" thickBot="1" x14ac:dyDescent="0.25">
      <c r="A215" s="399"/>
      <c r="B215" s="16"/>
      <c r="C215" s="16"/>
      <c r="D215" s="17"/>
      <c r="E215" s="16"/>
      <c r="F215" s="16"/>
      <c r="G215" s="670"/>
      <c r="H215" s="671"/>
      <c r="I215" s="672"/>
      <c r="J215" s="15" t="s">
        <v>7</v>
      </c>
      <c r="K215" s="15"/>
      <c r="L215" s="15"/>
      <c r="M215" s="14"/>
      <c r="N215" s="2"/>
      <c r="V215" s="13">
        <f>G215</f>
        <v>0</v>
      </c>
    </row>
    <row r="216" spans="1:22" ht="23.25" thickBot="1" x14ac:dyDescent="0.25">
      <c r="A216" s="399"/>
      <c r="B216" s="12" t="s">
        <v>6</v>
      </c>
      <c r="C216" s="12" t="s">
        <v>5</v>
      </c>
      <c r="D216" s="12" t="s">
        <v>4</v>
      </c>
      <c r="E216" s="406" t="s">
        <v>3</v>
      </c>
      <c r="F216" s="406"/>
      <c r="G216" s="407"/>
      <c r="H216" s="408"/>
      <c r="I216" s="409"/>
      <c r="J216" s="11" t="s">
        <v>2</v>
      </c>
      <c r="K216" s="10"/>
      <c r="L216" s="10"/>
      <c r="M216" s="9"/>
      <c r="N216" s="2"/>
      <c r="V216" s="13"/>
    </row>
    <row r="217" spans="1:22" ht="13.5" thickBot="1" x14ac:dyDescent="0.25">
      <c r="A217" s="400"/>
      <c r="B217" s="25"/>
      <c r="C217" s="25"/>
      <c r="D217" s="8"/>
      <c r="E217" s="24" t="s">
        <v>1</v>
      </c>
      <c r="F217" s="23"/>
      <c r="G217" s="673"/>
      <c r="H217" s="674"/>
      <c r="I217" s="675"/>
      <c r="J217" s="11" t="s">
        <v>0</v>
      </c>
      <c r="K217" s="10"/>
      <c r="L217" s="10"/>
      <c r="M217" s="9"/>
      <c r="N217" s="2"/>
      <c r="V217" s="13"/>
    </row>
    <row r="218" spans="1:22" ht="24" thickTop="1" thickBot="1" x14ac:dyDescent="0.25">
      <c r="A218" s="398">
        <f t="shared" ref="A218" si="47">A214+1</f>
        <v>51</v>
      </c>
      <c r="B218" s="22" t="s">
        <v>12</v>
      </c>
      <c r="C218" s="22" t="s">
        <v>11</v>
      </c>
      <c r="D218" s="22" t="s">
        <v>10</v>
      </c>
      <c r="E218" s="401" t="s">
        <v>9</v>
      </c>
      <c r="F218" s="401"/>
      <c r="G218" s="401" t="s">
        <v>8</v>
      </c>
      <c r="H218" s="402"/>
      <c r="I218" s="21"/>
      <c r="J218" s="20" t="s">
        <v>7</v>
      </c>
      <c r="K218" s="19"/>
      <c r="L218" s="19"/>
      <c r="M218" s="18"/>
      <c r="N218" s="2"/>
      <c r="V218" s="13"/>
    </row>
    <row r="219" spans="1:22" ht="13.5" thickBot="1" x14ac:dyDescent="0.25">
      <c r="A219" s="399"/>
      <c r="B219" s="16"/>
      <c r="C219" s="16"/>
      <c r="D219" s="17"/>
      <c r="E219" s="16"/>
      <c r="F219" s="16"/>
      <c r="G219" s="670"/>
      <c r="H219" s="671"/>
      <c r="I219" s="672"/>
      <c r="J219" s="15" t="s">
        <v>7</v>
      </c>
      <c r="K219" s="15"/>
      <c r="L219" s="15"/>
      <c r="M219" s="14"/>
      <c r="N219" s="2"/>
      <c r="V219" s="13">
        <f>G219</f>
        <v>0</v>
      </c>
    </row>
    <row r="220" spans="1:22" ht="23.25" thickBot="1" x14ac:dyDescent="0.25">
      <c r="A220" s="399"/>
      <c r="B220" s="12" t="s">
        <v>6</v>
      </c>
      <c r="C220" s="12" t="s">
        <v>5</v>
      </c>
      <c r="D220" s="12" t="s">
        <v>4</v>
      </c>
      <c r="E220" s="406" t="s">
        <v>3</v>
      </c>
      <c r="F220" s="406"/>
      <c r="G220" s="407"/>
      <c r="H220" s="408"/>
      <c r="I220" s="409"/>
      <c r="J220" s="11" t="s">
        <v>2</v>
      </c>
      <c r="K220" s="10"/>
      <c r="L220" s="10"/>
      <c r="M220" s="9"/>
      <c r="N220" s="2"/>
      <c r="V220" s="13"/>
    </row>
    <row r="221" spans="1:22" ht="13.5" thickBot="1" x14ac:dyDescent="0.25">
      <c r="A221" s="400"/>
      <c r="B221" s="25"/>
      <c r="C221" s="25"/>
      <c r="D221" s="8"/>
      <c r="E221" s="24" t="s">
        <v>1</v>
      </c>
      <c r="F221" s="23"/>
      <c r="G221" s="673"/>
      <c r="H221" s="674"/>
      <c r="I221" s="675"/>
      <c r="J221" s="11" t="s">
        <v>0</v>
      </c>
      <c r="K221" s="10"/>
      <c r="L221" s="10"/>
      <c r="M221" s="9"/>
      <c r="N221" s="2"/>
      <c r="V221" s="13"/>
    </row>
    <row r="222" spans="1:22" ht="24" thickTop="1" thickBot="1" x14ac:dyDescent="0.25">
      <c r="A222" s="398">
        <f t="shared" ref="A222" si="48">A218+1</f>
        <v>52</v>
      </c>
      <c r="B222" s="22" t="s">
        <v>12</v>
      </c>
      <c r="C222" s="22" t="s">
        <v>11</v>
      </c>
      <c r="D222" s="22" t="s">
        <v>10</v>
      </c>
      <c r="E222" s="401" t="s">
        <v>9</v>
      </c>
      <c r="F222" s="401"/>
      <c r="G222" s="401" t="s">
        <v>8</v>
      </c>
      <c r="H222" s="402"/>
      <c r="I222" s="21"/>
      <c r="J222" s="20" t="s">
        <v>7</v>
      </c>
      <c r="K222" s="19"/>
      <c r="L222" s="19"/>
      <c r="M222" s="18"/>
      <c r="N222" s="2"/>
      <c r="V222" s="13"/>
    </row>
    <row r="223" spans="1:22" ht="13.5" thickBot="1" x14ac:dyDescent="0.25">
      <c r="A223" s="399"/>
      <c r="B223" s="16"/>
      <c r="C223" s="16"/>
      <c r="D223" s="17"/>
      <c r="E223" s="16"/>
      <c r="F223" s="16"/>
      <c r="G223" s="670"/>
      <c r="H223" s="671"/>
      <c r="I223" s="672"/>
      <c r="J223" s="15" t="s">
        <v>7</v>
      </c>
      <c r="K223" s="15"/>
      <c r="L223" s="15"/>
      <c r="M223" s="14"/>
      <c r="N223" s="2"/>
      <c r="V223" s="13">
        <f>G223</f>
        <v>0</v>
      </c>
    </row>
    <row r="224" spans="1:22" ht="23.25" thickBot="1" x14ac:dyDescent="0.25">
      <c r="A224" s="399"/>
      <c r="B224" s="12" t="s">
        <v>6</v>
      </c>
      <c r="C224" s="12" t="s">
        <v>5</v>
      </c>
      <c r="D224" s="12" t="s">
        <v>4</v>
      </c>
      <c r="E224" s="406" t="s">
        <v>3</v>
      </c>
      <c r="F224" s="406"/>
      <c r="G224" s="407"/>
      <c r="H224" s="408"/>
      <c r="I224" s="409"/>
      <c r="J224" s="11" t="s">
        <v>2</v>
      </c>
      <c r="K224" s="10"/>
      <c r="L224" s="10"/>
      <c r="M224" s="9"/>
      <c r="N224" s="2"/>
      <c r="V224" s="13"/>
    </row>
    <row r="225" spans="1:22" ht="13.5" thickBot="1" x14ac:dyDescent="0.25">
      <c r="A225" s="400"/>
      <c r="B225" s="25"/>
      <c r="C225" s="25"/>
      <c r="D225" s="8"/>
      <c r="E225" s="24" t="s">
        <v>1</v>
      </c>
      <c r="F225" s="23"/>
      <c r="G225" s="673"/>
      <c r="H225" s="674"/>
      <c r="I225" s="675"/>
      <c r="J225" s="11" t="s">
        <v>0</v>
      </c>
      <c r="K225" s="10"/>
      <c r="L225" s="10"/>
      <c r="M225" s="9"/>
      <c r="N225" s="2"/>
      <c r="V225" s="13"/>
    </row>
    <row r="226" spans="1:22" ht="24" thickTop="1" thickBot="1" x14ac:dyDescent="0.25">
      <c r="A226" s="398">
        <f t="shared" ref="A226" si="49">A222+1</f>
        <v>53</v>
      </c>
      <c r="B226" s="22" t="s">
        <v>12</v>
      </c>
      <c r="C226" s="22" t="s">
        <v>11</v>
      </c>
      <c r="D226" s="22" t="s">
        <v>10</v>
      </c>
      <c r="E226" s="401" t="s">
        <v>9</v>
      </c>
      <c r="F226" s="401"/>
      <c r="G226" s="401" t="s">
        <v>8</v>
      </c>
      <c r="H226" s="402"/>
      <c r="I226" s="21"/>
      <c r="J226" s="20" t="s">
        <v>7</v>
      </c>
      <c r="K226" s="19"/>
      <c r="L226" s="19"/>
      <c r="M226" s="18"/>
      <c r="N226" s="2"/>
      <c r="V226" s="13"/>
    </row>
    <row r="227" spans="1:22" ht="13.5" thickBot="1" x14ac:dyDescent="0.25">
      <c r="A227" s="399"/>
      <c r="B227" s="16"/>
      <c r="C227" s="16"/>
      <c r="D227" s="17"/>
      <c r="E227" s="16"/>
      <c r="F227" s="16"/>
      <c r="G227" s="670"/>
      <c r="H227" s="671"/>
      <c r="I227" s="672"/>
      <c r="J227" s="15" t="s">
        <v>7</v>
      </c>
      <c r="K227" s="15"/>
      <c r="L227" s="15"/>
      <c r="M227" s="14"/>
      <c r="N227" s="2"/>
      <c r="V227" s="13">
        <f>G227</f>
        <v>0</v>
      </c>
    </row>
    <row r="228" spans="1:22" ht="23.25" thickBot="1" x14ac:dyDescent="0.25">
      <c r="A228" s="399"/>
      <c r="B228" s="12" t="s">
        <v>6</v>
      </c>
      <c r="C228" s="12" t="s">
        <v>5</v>
      </c>
      <c r="D228" s="12" t="s">
        <v>4</v>
      </c>
      <c r="E228" s="406" t="s">
        <v>3</v>
      </c>
      <c r="F228" s="406"/>
      <c r="G228" s="407"/>
      <c r="H228" s="408"/>
      <c r="I228" s="409"/>
      <c r="J228" s="11" t="s">
        <v>2</v>
      </c>
      <c r="K228" s="10"/>
      <c r="L228" s="10"/>
      <c r="M228" s="9"/>
      <c r="N228" s="2"/>
      <c r="V228" s="13"/>
    </row>
    <row r="229" spans="1:22" ht="13.5" thickBot="1" x14ac:dyDescent="0.25">
      <c r="A229" s="400"/>
      <c r="B229" s="25"/>
      <c r="C229" s="25"/>
      <c r="D229" s="8"/>
      <c r="E229" s="24" t="s">
        <v>1</v>
      </c>
      <c r="F229" s="23"/>
      <c r="G229" s="673"/>
      <c r="H229" s="674"/>
      <c r="I229" s="675"/>
      <c r="J229" s="11" t="s">
        <v>0</v>
      </c>
      <c r="K229" s="10"/>
      <c r="L229" s="10"/>
      <c r="M229" s="9"/>
      <c r="N229" s="2"/>
      <c r="V229" s="13"/>
    </row>
    <row r="230" spans="1:22" ht="24" thickTop="1" thickBot="1" x14ac:dyDescent="0.25">
      <c r="A230" s="398">
        <f t="shared" ref="A230" si="50">A226+1</f>
        <v>54</v>
      </c>
      <c r="B230" s="22" t="s">
        <v>12</v>
      </c>
      <c r="C230" s="22" t="s">
        <v>11</v>
      </c>
      <c r="D230" s="22" t="s">
        <v>10</v>
      </c>
      <c r="E230" s="401" t="s">
        <v>9</v>
      </c>
      <c r="F230" s="401"/>
      <c r="G230" s="401" t="s">
        <v>8</v>
      </c>
      <c r="H230" s="402"/>
      <c r="I230" s="21"/>
      <c r="J230" s="20" t="s">
        <v>7</v>
      </c>
      <c r="K230" s="19"/>
      <c r="L230" s="19"/>
      <c r="M230" s="18"/>
      <c r="N230" s="2"/>
      <c r="V230" s="13"/>
    </row>
    <row r="231" spans="1:22" ht="13.5" thickBot="1" x14ac:dyDescent="0.25">
      <c r="A231" s="399"/>
      <c r="B231" s="16"/>
      <c r="C231" s="16"/>
      <c r="D231" s="17"/>
      <c r="E231" s="16"/>
      <c r="F231" s="16"/>
      <c r="G231" s="670"/>
      <c r="H231" s="671"/>
      <c r="I231" s="672"/>
      <c r="J231" s="15" t="s">
        <v>7</v>
      </c>
      <c r="K231" s="15"/>
      <c r="L231" s="15"/>
      <c r="M231" s="14"/>
      <c r="N231" s="2"/>
      <c r="V231" s="13">
        <f>G231</f>
        <v>0</v>
      </c>
    </row>
    <row r="232" spans="1:22" ht="23.25" thickBot="1" x14ac:dyDescent="0.25">
      <c r="A232" s="399"/>
      <c r="B232" s="12" t="s">
        <v>6</v>
      </c>
      <c r="C232" s="12" t="s">
        <v>5</v>
      </c>
      <c r="D232" s="12" t="s">
        <v>4</v>
      </c>
      <c r="E232" s="406" t="s">
        <v>3</v>
      </c>
      <c r="F232" s="406"/>
      <c r="G232" s="407"/>
      <c r="H232" s="408"/>
      <c r="I232" s="409"/>
      <c r="J232" s="11" t="s">
        <v>2</v>
      </c>
      <c r="K232" s="10"/>
      <c r="L232" s="10"/>
      <c r="M232" s="9"/>
      <c r="N232" s="2"/>
      <c r="V232" s="13"/>
    </row>
    <row r="233" spans="1:22" ht="13.5" thickBot="1" x14ac:dyDescent="0.25">
      <c r="A233" s="400"/>
      <c r="B233" s="25"/>
      <c r="C233" s="25"/>
      <c r="D233" s="8"/>
      <c r="E233" s="24" t="s">
        <v>1</v>
      </c>
      <c r="F233" s="23"/>
      <c r="G233" s="673"/>
      <c r="H233" s="674"/>
      <c r="I233" s="675"/>
      <c r="J233" s="11" t="s">
        <v>0</v>
      </c>
      <c r="K233" s="10"/>
      <c r="L233" s="10"/>
      <c r="M233" s="9"/>
      <c r="N233" s="2"/>
      <c r="V233" s="13"/>
    </row>
    <row r="234" spans="1:22" ht="24" thickTop="1" thickBot="1" x14ac:dyDescent="0.25">
      <c r="A234" s="398">
        <f t="shared" ref="A234" si="51">A230+1</f>
        <v>55</v>
      </c>
      <c r="B234" s="22" t="s">
        <v>12</v>
      </c>
      <c r="C234" s="22" t="s">
        <v>11</v>
      </c>
      <c r="D234" s="22" t="s">
        <v>10</v>
      </c>
      <c r="E234" s="401" t="s">
        <v>9</v>
      </c>
      <c r="F234" s="401"/>
      <c r="G234" s="401" t="s">
        <v>8</v>
      </c>
      <c r="H234" s="402"/>
      <c r="I234" s="21"/>
      <c r="J234" s="20" t="s">
        <v>7</v>
      </c>
      <c r="K234" s="19"/>
      <c r="L234" s="19"/>
      <c r="M234" s="18"/>
      <c r="N234" s="2"/>
      <c r="V234" s="13"/>
    </row>
    <row r="235" spans="1:22" ht="13.5" thickBot="1" x14ac:dyDescent="0.25">
      <c r="A235" s="399"/>
      <c r="B235" s="16"/>
      <c r="C235" s="16"/>
      <c r="D235" s="17"/>
      <c r="E235" s="16"/>
      <c r="F235" s="16"/>
      <c r="G235" s="670"/>
      <c r="H235" s="671"/>
      <c r="I235" s="672"/>
      <c r="J235" s="15" t="s">
        <v>7</v>
      </c>
      <c r="K235" s="15"/>
      <c r="L235" s="15"/>
      <c r="M235" s="14"/>
      <c r="N235" s="2"/>
      <c r="V235" s="13">
        <f>G235</f>
        <v>0</v>
      </c>
    </row>
    <row r="236" spans="1:22" ht="23.25" thickBot="1" x14ac:dyDescent="0.25">
      <c r="A236" s="399"/>
      <c r="B236" s="12" t="s">
        <v>6</v>
      </c>
      <c r="C236" s="12" t="s">
        <v>5</v>
      </c>
      <c r="D236" s="12" t="s">
        <v>4</v>
      </c>
      <c r="E236" s="406" t="s">
        <v>3</v>
      </c>
      <c r="F236" s="406"/>
      <c r="G236" s="407"/>
      <c r="H236" s="408"/>
      <c r="I236" s="409"/>
      <c r="J236" s="11" t="s">
        <v>2</v>
      </c>
      <c r="K236" s="10"/>
      <c r="L236" s="10"/>
      <c r="M236" s="9"/>
      <c r="N236" s="2"/>
      <c r="V236" s="13"/>
    </row>
    <row r="237" spans="1:22" ht="13.5" thickBot="1" x14ac:dyDescent="0.25">
      <c r="A237" s="400"/>
      <c r="B237" s="25"/>
      <c r="C237" s="25"/>
      <c r="D237" s="8"/>
      <c r="E237" s="24" t="s">
        <v>1</v>
      </c>
      <c r="F237" s="23"/>
      <c r="G237" s="673"/>
      <c r="H237" s="674"/>
      <c r="I237" s="675"/>
      <c r="J237" s="11" t="s">
        <v>0</v>
      </c>
      <c r="K237" s="10"/>
      <c r="L237" s="10"/>
      <c r="M237" s="9"/>
      <c r="N237" s="2"/>
      <c r="V237" s="13"/>
    </row>
    <row r="238" spans="1:22" ht="24" thickTop="1" thickBot="1" x14ac:dyDescent="0.25">
      <c r="A238" s="398">
        <f t="shared" ref="A238" si="52">A234+1</f>
        <v>56</v>
      </c>
      <c r="B238" s="22" t="s">
        <v>12</v>
      </c>
      <c r="C238" s="22" t="s">
        <v>11</v>
      </c>
      <c r="D238" s="22" t="s">
        <v>10</v>
      </c>
      <c r="E238" s="401" t="s">
        <v>9</v>
      </c>
      <c r="F238" s="401"/>
      <c r="G238" s="401" t="s">
        <v>8</v>
      </c>
      <c r="H238" s="402"/>
      <c r="I238" s="21"/>
      <c r="J238" s="20" t="s">
        <v>7</v>
      </c>
      <c r="K238" s="19"/>
      <c r="L238" s="19"/>
      <c r="M238" s="18"/>
      <c r="N238" s="2"/>
      <c r="V238" s="13"/>
    </row>
    <row r="239" spans="1:22" ht="13.5" thickBot="1" x14ac:dyDescent="0.25">
      <c r="A239" s="399"/>
      <c r="B239" s="16"/>
      <c r="C239" s="16"/>
      <c r="D239" s="17"/>
      <c r="E239" s="16"/>
      <c r="F239" s="16"/>
      <c r="G239" s="670"/>
      <c r="H239" s="671"/>
      <c r="I239" s="672"/>
      <c r="J239" s="15" t="s">
        <v>7</v>
      </c>
      <c r="K239" s="15"/>
      <c r="L239" s="15"/>
      <c r="M239" s="14"/>
      <c r="N239" s="2"/>
      <c r="V239" s="13">
        <f>G239</f>
        <v>0</v>
      </c>
    </row>
    <row r="240" spans="1:22" ht="23.25" thickBot="1" x14ac:dyDescent="0.25">
      <c r="A240" s="399"/>
      <c r="B240" s="12" t="s">
        <v>6</v>
      </c>
      <c r="C240" s="12" t="s">
        <v>5</v>
      </c>
      <c r="D240" s="12" t="s">
        <v>4</v>
      </c>
      <c r="E240" s="406" t="s">
        <v>3</v>
      </c>
      <c r="F240" s="406"/>
      <c r="G240" s="407"/>
      <c r="H240" s="408"/>
      <c r="I240" s="409"/>
      <c r="J240" s="11" t="s">
        <v>2</v>
      </c>
      <c r="K240" s="10"/>
      <c r="L240" s="10"/>
      <c r="M240" s="9"/>
      <c r="N240" s="2"/>
      <c r="V240" s="13"/>
    </row>
    <row r="241" spans="1:22" ht="13.5" thickBot="1" x14ac:dyDescent="0.25">
      <c r="A241" s="400"/>
      <c r="B241" s="25"/>
      <c r="C241" s="25"/>
      <c r="D241" s="8"/>
      <c r="E241" s="24" t="s">
        <v>1</v>
      </c>
      <c r="F241" s="23"/>
      <c r="G241" s="673"/>
      <c r="H241" s="674"/>
      <c r="I241" s="675"/>
      <c r="J241" s="11" t="s">
        <v>0</v>
      </c>
      <c r="K241" s="10"/>
      <c r="L241" s="10"/>
      <c r="M241" s="9"/>
      <c r="N241" s="2"/>
      <c r="V241" s="13"/>
    </row>
    <row r="242" spans="1:22" ht="24" thickTop="1" thickBot="1" x14ac:dyDescent="0.25">
      <c r="A242" s="398">
        <f t="shared" ref="A242" si="53">A238+1</f>
        <v>57</v>
      </c>
      <c r="B242" s="22" t="s">
        <v>12</v>
      </c>
      <c r="C242" s="22" t="s">
        <v>11</v>
      </c>
      <c r="D242" s="22" t="s">
        <v>10</v>
      </c>
      <c r="E242" s="401" t="s">
        <v>9</v>
      </c>
      <c r="F242" s="401"/>
      <c r="G242" s="401" t="s">
        <v>8</v>
      </c>
      <c r="H242" s="402"/>
      <c r="I242" s="21"/>
      <c r="J242" s="20" t="s">
        <v>7</v>
      </c>
      <c r="K242" s="19"/>
      <c r="L242" s="19"/>
      <c r="M242" s="18"/>
      <c r="N242" s="2"/>
      <c r="V242" s="13"/>
    </row>
    <row r="243" spans="1:22" ht="13.5" thickBot="1" x14ac:dyDescent="0.25">
      <c r="A243" s="399"/>
      <c r="B243" s="16"/>
      <c r="C243" s="16"/>
      <c r="D243" s="17"/>
      <c r="E243" s="16"/>
      <c r="F243" s="16"/>
      <c r="G243" s="670"/>
      <c r="H243" s="671"/>
      <c r="I243" s="672"/>
      <c r="J243" s="15" t="s">
        <v>7</v>
      </c>
      <c r="K243" s="15"/>
      <c r="L243" s="15"/>
      <c r="M243" s="14"/>
      <c r="N243" s="2"/>
      <c r="V243" s="13">
        <f>G243</f>
        <v>0</v>
      </c>
    </row>
    <row r="244" spans="1:22" ht="23.25" thickBot="1" x14ac:dyDescent="0.25">
      <c r="A244" s="399"/>
      <c r="B244" s="12" t="s">
        <v>6</v>
      </c>
      <c r="C244" s="12" t="s">
        <v>5</v>
      </c>
      <c r="D244" s="12" t="s">
        <v>4</v>
      </c>
      <c r="E244" s="406" t="s">
        <v>3</v>
      </c>
      <c r="F244" s="406"/>
      <c r="G244" s="407"/>
      <c r="H244" s="408"/>
      <c r="I244" s="409"/>
      <c r="J244" s="11" t="s">
        <v>2</v>
      </c>
      <c r="K244" s="10"/>
      <c r="L244" s="10"/>
      <c r="M244" s="9"/>
      <c r="N244" s="2"/>
      <c r="V244" s="13"/>
    </row>
    <row r="245" spans="1:22" ht="13.5" thickBot="1" x14ac:dyDescent="0.25">
      <c r="A245" s="400"/>
      <c r="B245" s="25"/>
      <c r="C245" s="25"/>
      <c r="D245" s="8"/>
      <c r="E245" s="24" t="s">
        <v>1</v>
      </c>
      <c r="F245" s="23"/>
      <c r="G245" s="673"/>
      <c r="H245" s="674"/>
      <c r="I245" s="675"/>
      <c r="J245" s="11" t="s">
        <v>0</v>
      </c>
      <c r="K245" s="10"/>
      <c r="L245" s="10"/>
      <c r="M245" s="9"/>
      <c r="N245" s="2"/>
      <c r="V245" s="13"/>
    </row>
    <row r="246" spans="1:22" ht="24" thickTop="1" thickBot="1" x14ac:dyDescent="0.25">
      <c r="A246" s="398">
        <f t="shared" ref="A246" si="54">A242+1</f>
        <v>58</v>
      </c>
      <c r="B246" s="22" t="s">
        <v>12</v>
      </c>
      <c r="C246" s="22" t="s">
        <v>11</v>
      </c>
      <c r="D246" s="22" t="s">
        <v>10</v>
      </c>
      <c r="E246" s="401" t="s">
        <v>9</v>
      </c>
      <c r="F246" s="401"/>
      <c r="G246" s="401" t="s">
        <v>8</v>
      </c>
      <c r="H246" s="402"/>
      <c r="I246" s="21"/>
      <c r="J246" s="20" t="s">
        <v>7</v>
      </c>
      <c r="K246" s="19"/>
      <c r="L246" s="19"/>
      <c r="M246" s="18"/>
      <c r="N246" s="2"/>
      <c r="V246" s="13"/>
    </row>
    <row r="247" spans="1:22" ht="13.5" thickBot="1" x14ac:dyDescent="0.25">
      <c r="A247" s="399"/>
      <c r="B247" s="16"/>
      <c r="C247" s="16"/>
      <c r="D247" s="17"/>
      <c r="E247" s="16"/>
      <c r="F247" s="16"/>
      <c r="G247" s="670"/>
      <c r="H247" s="671"/>
      <c r="I247" s="672"/>
      <c r="J247" s="15" t="s">
        <v>7</v>
      </c>
      <c r="K247" s="15"/>
      <c r="L247" s="15"/>
      <c r="M247" s="14"/>
      <c r="N247" s="2"/>
      <c r="V247" s="13">
        <f>G247</f>
        <v>0</v>
      </c>
    </row>
    <row r="248" spans="1:22" ht="23.25" thickBot="1" x14ac:dyDescent="0.25">
      <c r="A248" s="399"/>
      <c r="B248" s="12" t="s">
        <v>6</v>
      </c>
      <c r="C248" s="12" t="s">
        <v>5</v>
      </c>
      <c r="D248" s="12" t="s">
        <v>4</v>
      </c>
      <c r="E248" s="406" t="s">
        <v>3</v>
      </c>
      <c r="F248" s="406"/>
      <c r="G248" s="407"/>
      <c r="H248" s="408"/>
      <c r="I248" s="409"/>
      <c r="J248" s="11" t="s">
        <v>2</v>
      </c>
      <c r="K248" s="10"/>
      <c r="L248" s="10"/>
      <c r="M248" s="9"/>
      <c r="N248" s="2"/>
      <c r="V248" s="13"/>
    </row>
    <row r="249" spans="1:22" ht="13.5" thickBot="1" x14ac:dyDescent="0.25">
      <c r="A249" s="400"/>
      <c r="B249" s="25"/>
      <c r="C249" s="25"/>
      <c r="D249" s="8"/>
      <c r="E249" s="24" t="s">
        <v>1</v>
      </c>
      <c r="F249" s="23"/>
      <c r="G249" s="673"/>
      <c r="H249" s="674"/>
      <c r="I249" s="675"/>
      <c r="J249" s="11" t="s">
        <v>0</v>
      </c>
      <c r="K249" s="10"/>
      <c r="L249" s="10"/>
      <c r="M249" s="9"/>
      <c r="N249" s="2"/>
      <c r="V249" s="13"/>
    </row>
    <row r="250" spans="1:22" ht="24" thickTop="1" thickBot="1" x14ac:dyDescent="0.25">
      <c r="A250" s="398">
        <f t="shared" ref="A250" si="55">A246+1</f>
        <v>59</v>
      </c>
      <c r="B250" s="22" t="s">
        <v>12</v>
      </c>
      <c r="C250" s="22" t="s">
        <v>11</v>
      </c>
      <c r="D250" s="22" t="s">
        <v>10</v>
      </c>
      <c r="E250" s="401" t="s">
        <v>9</v>
      </c>
      <c r="F250" s="401"/>
      <c r="G250" s="401" t="s">
        <v>8</v>
      </c>
      <c r="H250" s="402"/>
      <c r="I250" s="21"/>
      <c r="J250" s="20" t="s">
        <v>7</v>
      </c>
      <c r="K250" s="19"/>
      <c r="L250" s="19"/>
      <c r="M250" s="18"/>
      <c r="N250" s="2"/>
      <c r="V250" s="13"/>
    </row>
    <row r="251" spans="1:22" ht="13.5" thickBot="1" x14ac:dyDescent="0.25">
      <c r="A251" s="399"/>
      <c r="B251" s="16"/>
      <c r="C251" s="16"/>
      <c r="D251" s="17"/>
      <c r="E251" s="16"/>
      <c r="F251" s="16"/>
      <c r="G251" s="670"/>
      <c r="H251" s="671"/>
      <c r="I251" s="672"/>
      <c r="J251" s="15" t="s">
        <v>7</v>
      </c>
      <c r="K251" s="15"/>
      <c r="L251" s="15"/>
      <c r="M251" s="14"/>
      <c r="N251" s="2"/>
      <c r="V251" s="13">
        <f>G251</f>
        <v>0</v>
      </c>
    </row>
    <row r="252" spans="1:22" ht="23.25" thickBot="1" x14ac:dyDescent="0.25">
      <c r="A252" s="399"/>
      <c r="B252" s="12" t="s">
        <v>6</v>
      </c>
      <c r="C252" s="12" t="s">
        <v>5</v>
      </c>
      <c r="D252" s="12" t="s">
        <v>4</v>
      </c>
      <c r="E252" s="406" t="s">
        <v>3</v>
      </c>
      <c r="F252" s="406"/>
      <c r="G252" s="407"/>
      <c r="H252" s="408"/>
      <c r="I252" s="409"/>
      <c r="J252" s="11" t="s">
        <v>2</v>
      </c>
      <c r="K252" s="10"/>
      <c r="L252" s="10"/>
      <c r="M252" s="9"/>
      <c r="N252" s="2"/>
      <c r="V252" s="13"/>
    </row>
    <row r="253" spans="1:22" ht="13.5" thickBot="1" x14ac:dyDescent="0.25">
      <c r="A253" s="400"/>
      <c r="B253" s="25"/>
      <c r="C253" s="25"/>
      <c r="D253" s="8"/>
      <c r="E253" s="24" t="s">
        <v>1</v>
      </c>
      <c r="F253" s="23"/>
      <c r="G253" s="673"/>
      <c r="H253" s="674"/>
      <c r="I253" s="675"/>
      <c r="J253" s="11" t="s">
        <v>0</v>
      </c>
      <c r="K253" s="10"/>
      <c r="L253" s="10"/>
      <c r="M253" s="9"/>
      <c r="N253" s="2"/>
      <c r="V253" s="13"/>
    </row>
    <row r="254" spans="1:22" ht="24" thickTop="1" thickBot="1" x14ac:dyDescent="0.25">
      <c r="A254" s="398">
        <f t="shared" ref="A254" si="56">A250+1</f>
        <v>60</v>
      </c>
      <c r="B254" s="22" t="s">
        <v>12</v>
      </c>
      <c r="C254" s="22" t="s">
        <v>11</v>
      </c>
      <c r="D254" s="22" t="s">
        <v>10</v>
      </c>
      <c r="E254" s="401" t="s">
        <v>9</v>
      </c>
      <c r="F254" s="401"/>
      <c r="G254" s="401" t="s">
        <v>8</v>
      </c>
      <c r="H254" s="402"/>
      <c r="I254" s="21"/>
      <c r="J254" s="20" t="s">
        <v>7</v>
      </c>
      <c r="K254" s="19"/>
      <c r="L254" s="19"/>
      <c r="M254" s="18"/>
      <c r="N254" s="2"/>
      <c r="V254" s="13"/>
    </row>
    <row r="255" spans="1:22" ht="13.5" thickBot="1" x14ac:dyDescent="0.25">
      <c r="A255" s="399"/>
      <c r="B255" s="16"/>
      <c r="C255" s="16"/>
      <c r="D255" s="17"/>
      <c r="E255" s="16"/>
      <c r="F255" s="16"/>
      <c r="G255" s="670"/>
      <c r="H255" s="671"/>
      <c r="I255" s="672"/>
      <c r="J255" s="15" t="s">
        <v>7</v>
      </c>
      <c r="K255" s="15"/>
      <c r="L255" s="15"/>
      <c r="M255" s="14"/>
      <c r="N255" s="2"/>
      <c r="V255" s="13">
        <f>G255</f>
        <v>0</v>
      </c>
    </row>
    <row r="256" spans="1:22" ht="23.25" thickBot="1" x14ac:dyDescent="0.25">
      <c r="A256" s="399"/>
      <c r="B256" s="12" t="s">
        <v>6</v>
      </c>
      <c r="C256" s="12" t="s">
        <v>5</v>
      </c>
      <c r="D256" s="12" t="s">
        <v>4</v>
      </c>
      <c r="E256" s="406" t="s">
        <v>3</v>
      </c>
      <c r="F256" s="406"/>
      <c r="G256" s="407"/>
      <c r="H256" s="408"/>
      <c r="I256" s="409"/>
      <c r="J256" s="11" t="s">
        <v>2</v>
      </c>
      <c r="K256" s="10"/>
      <c r="L256" s="10"/>
      <c r="M256" s="9"/>
      <c r="N256" s="2"/>
      <c r="V256" s="13"/>
    </row>
    <row r="257" spans="1:22" ht="13.5" thickBot="1" x14ac:dyDescent="0.25">
      <c r="A257" s="400"/>
      <c r="B257" s="25"/>
      <c r="C257" s="25"/>
      <c r="D257" s="8"/>
      <c r="E257" s="24" t="s">
        <v>1</v>
      </c>
      <c r="F257" s="23"/>
      <c r="G257" s="673"/>
      <c r="H257" s="674"/>
      <c r="I257" s="675"/>
      <c r="J257" s="11" t="s">
        <v>0</v>
      </c>
      <c r="K257" s="10"/>
      <c r="L257" s="10"/>
      <c r="M257" s="9"/>
      <c r="N257" s="2"/>
      <c r="V257" s="13"/>
    </row>
    <row r="258" spans="1:22" ht="24" thickTop="1" thickBot="1" x14ac:dyDescent="0.25">
      <c r="A258" s="398">
        <f t="shared" ref="A258" si="57">A254+1</f>
        <v>61</v>
      </c>
      <c r="B258" s="22" t="s">
        <v>12</v>
      </c>
      <c r="C258" s="22" t="s">
        <v>11</v>
      </c>
      <c r="D258" s="22" t="s">
        <v>10</v>
      </c>
      <c r="E258" s="401" t="s">
        <v>9</v>
      </c>
      <c r="F258" s="401"/>
      <c r="G258" s="401" t="s">
        <v>8</v>
      </c>
      <c r="H258" s="402"/>
      <c r="I258" s="21"/>
      <c r="J258" s="20" t="s">
        <v>7</v>
      </c>
      <c r="K258" s="19"/>
      <c r="L258" s="19"/>
      <c r="M258" s="18"/>
      <c r="N258" s="2"/>
      <c r="V258" s="13"/>
    </row>
    <row r="259" spans="1:22" ht="13.5" thickBot="1" x14ac:dyDescent="0.25">
      <c r="A259" s="399"/>
      <c r="B259" s="16"/>
      <c r="C259" s="16"/>
      <c r="D259" s="17"/>
      <c r="E259" s="16"/>
      <c r="F259" s="16"/>
      <c r="G259" s="670"/>
      <c r="H259" s="671"/>
      <c r="I259" s="672"/>
      <c r="J259" s="15" t="s">
        <v>7</v>
      </c>
      <c r="K259" s="15"/>
      <c r="L259" s="15"/>
      <c r="M259" s="14"/>
      <c r="N259" s="2"/>
      <c r="V259" s="13">
        <f>G259</f>
        <v>0</v>
      </c>
    </row>
    <row r="260" spans="1:22" ht="23.25" thickBot="1" x14ac:dyDescent="0.25">
      <c r="A260" s="399"/>
      <c r="B260" s="12" t="s">
        <v>6</v>
      </c>
      <c r="C260" s="12" t="s">
        <v>5</v>
      </c>
      <c r="D260" s="12" t="s">
        <v>4</v>
      </c>
      <c r="E260" s="406" t="s">
        <v>3</v>
      </c>
      <c r="F260" s="406"/>
      <c r="G260" s="407"/>
      <c r="H260" s="408"/>
      <c r="I260" s="409"/>
      <c r="J260" s="11" t="s">
        <v>2</v>
      </c>
      <c r="K260" s="10"/>
      <c r="L260" s="10"/>
      <c r="M260" s="9"/>
      <c r="N260" s="2"/>
      <c r="V260" s="13"/>
    </row>
    <row r="261" spans="1:22" ht="13.5" thickBot="1" x14ac:dyDescent="0.25">
      <c r="A261" s="400"/>
      <c r="B261" s="25"/>
      <c r="C261" s="25"/>
      <c r="D261" s="8"/>
      <c r="E261" s="24" t="s">
        <v>1</v>
      </c>
      <c r="F261" s="23"/>
      <c r="G261" s="673"/>
      <c r="H261" s="674"/>
      <c r="I261" s="675"/>
      <c r="J261" s="11" t="s">
        <v>0</v>
      </c>
      <c r="K261" s="10"/>
      <c r="L261" s="10"/>
      <c r="M261" s="9"/>
      <c r="N261" s="2"/>
      <c r="V261" s="13"/>
    </row>
    <row r="262" spans="1:22" ht="24" thickTop="1" thickBot="1" x14ac:dyDescent="0.25">
      <c r="A262" s="398">
        <f t="shared" ref="A262" si="58">A258+1</f>
        <v>62</v>
      </c>
      <c r="B262" s="22" t="s">
        <v>12</v>
      </c>
      <c r="C262" s="22" t="s">
        <v>11</v>
      </c>
      <c r="D262" s="22" t="s">
        <v>10</v>
      </c>
      <c r="E262" s="401" t="s">
        <v>9</v>
      </c>
      <c r="F262" s="401"/>
      <c r="G262" s="401" t="s">
        <v>8</v>
      </c>
      <c r="H262" s="402"/>
      <c r="I262" s="21"/>
      <c r="J262" s="20" t="s">
        <v>7</v>
      </c>
      <c r="K262" s="19"/>
      <c r="L262" s="19"/>
      <c r="M262" s="18"/>
      <c r="N262" s="2"/>
      <c r="V262" s="13"/>
    </row>
    <row r="263" spans="1:22" ht="13.5" thickBot="1" x14ac:dyDescent="0.25">
      <c r="A263" s="399"/>
      <c r="B263" s="16"/>
      <c r="C263" s="16"/>
      <c r="D263" s="17"/>
      <c r="E263" s="16"/>
      <c r="F263" s="16"/>
      <c r="G263" s="670"/>
      <c r="H263" s="671"/>
      <c r="I263" s="672"/>
      <c r="J263" s="15" t="s">
        <v>7</v>
      </c>
      <c r="K263" s="15"/>
      <c r="L263" s="15"/>
      <c r="M263" s="14"/>
      <c r="N263" s="2"/>
      <c r="V263" s="13">
        <f>G263</f>
        <v>0</v>
      </c>
    </row>
    <row r="264" spans="1:22" ht="23.25" thickBot="1" x14ac:dyDescent="0.25">
      <c r="A264" s="399"/>
      <c r="B264" s="12" t="s">
        <v>6</v>
      </c>
      <c r="C264" s="12" t="s">
        <v>5</v>
      </c>
      <c r="D264" s="12" t="s">
        <v>4</v>
      </c>
      <c r="E264" s="406" t="s">
        <v>3</v>
      </c>
      <c r="F264" s="406"/>
      <c r="G264" s="407"/>
      <c r="H264" s="408"/>
      <c r="I264" s="409"/>
      <c r="J264" s="11" t="s">
        <v>2</v>
      </c>
      <c r="K264" s="10"/>
      <c r="L264" s="10"/>
      <c r="M264" s="9"/>
      <c r="N264" s="2"/>
      <c r="V264" s="13"/>
    </row>
    <row r="265" spans="1:22" ht="13.5" thickBot="1" x14ac:dyDescent="0.25">
      <c r="A265" s="400"/>
      <c r="B265" s="25"/>
      <c r="C265" s="25"/>
      <c r="D265" s="8"/>
      <c r="E265" s="24" t="s">
        <v>1</v>
      </c>
      <c r="F265" s="23"/>
      <c r="G265" s="673"/>
      <c r="H265" s="674"/>
      <c r="I265" s="675"/>
      <c r="J265" s="11" t="s">
        <v>0</v>
      </c>
      <c r="K265" s="10"/>
      <c r="L265" s="10"/>
      <c r="M265" s="9"/>
      <c r="N265" s="2"/>
      <c r="V265" s="13"/>
    </row>
    <row r="266" spans="1:22" ht="24" thickTop="1" thickBot="1" x14ac:dyDescent="0.25">
      <c r="A266" s="398">
        <f t="shared" ref="A266" si="59">A262+1</f>
        <v>63</v>
      </c>
      <c r="B266" s="22" t="s">
        <v>12</v>
      </c>
      <c r="C266" s="22" t="s">
        <v>11</v>
      </c>
      <c r="D266" s="22" t="s">
        <v>10</v>
      </c>
      <c r="E266" s="401" t="s">
        <v>9</v>
      </c>
      <c r="F266" s="401"/>
      <c r="G266" s="401" t="s">
        <v>8</v>
      </c>
      <c r="H266" s="402"/>
      <c r="I266" s="21"/>
      <c r="J266" s="20" t="s">
        <v>7</v>
      </c>
      <c r="K266" s="19"/>
      <c r="L266" s="19"/>
      <c r="M266" s="18"/>
      <c r="N266" s="2"/>
      <c r="V266" s="13"/>
    </row>
    <row r="267" spans="1:22" ht="13.5" thickBot="1" x14ac:dyDescent="0.25">
      <c r="A267" s="399"/>
      <c r="B267" s="16"/>
      <c r="C267" s="16"/>
      <c r="D267" s="17"/>
      <c r="E267" s="16"/>
      <c r="F267" s="16"/>
      <c r="G267" s="670"/>
      <c r="H267" s="671"/>
      <c r="I267" s="672"/>
      <c r="J267" s="15" t="s">
        <v>7</v>
      </c>
      <c r="K267" s="15"/>
      <c r="L267" s="15"/>
      <c r="M267" s="14"/>
      <c r="N267" s="2"/>
      <c r="V267" s="13">
        <f>G267</f>
        <v>0</v>
      </c>
    </row>
    <row r="268" spans="1:22" ht="23.25" thickBot="1" x14ac:dyDescent="0.25">
      <c r="A268" s="399"/>
      <c r="B268" s="12" t="s">
        <v>6</v>
      </c>
      <c r="C268" s="12" t="s">
        <v>5</v>
      </c>
      <c r="D268" s="12" t="s">
        <v>4</v>
      </c>
      <c r="E268" s="406" t="s">
        <v>3</v>
      </c>
      <c r="F268" s="406"/>
      <c r="G268" s="407"/>
      <c r="H268" s="408"/>
      <c r="I268" s="409"/>
      <c r="J268" s="11" t="s">
        <v>2</v>
      </c>
      <c r="K268" s="10"/>
      <c r="L268" s="10"/>
      <c r="M268" s="9"/>
      <c r="N268" s="2"/>
      <c r="V268" s="13"/>
    </row>
    <row r="269" spans="1:22" ht="13.5" thickBot="1" x14ac:dyDescent="0.25">
      <c r="A269" s="400"/>
      <c r="B269" s="25"/>
      <c r="C269" s="25"/>
      <c r="D269" s="8"/>
      <c r="E269" s="24" t="s">
        <v>1</v>
      </c>
      <c r="F269" s="23"/>
      <c r="G269" s="673"/>
      <c r="H269" s="674"/>
      <c r="I269" s="675"/>
      <c r="J269" s="11" t="s">
        <v>0</v>
      </c>
      <c r="K269" s="10"/>
      <c r="L269" s="10"/>
      <c r="M269" s="9"/>
      <c r="N269" s="2"/>
      <c r="V269" s="13"/>
    </row>
    <row r="270" spans="1:22" ht="24" thickTop="1" thickBot="1" x14ac:dyDescent="0.25">
      <c r="A270" s="398">
        <f t="shared" ref="A270" si="60">A266+1</f>
        <v>64</v>
      </c>
      <c r="B270" s="22" t="s">
        <v>12</v>
      </c>
      <c r="C270" s="22" t="s">
        <v>11</v>
      </c>
      <c r="D270" s="22" t="s">
        <v>10</v>
      </c>
      <c r="E270" s="401" t="s">
        <v>9</v>
      </c>
      <c r="F270" s="401"/>
      <c r="G270" s="401" t="s">
        <v>8</v>
      </c>
      <c r="H270" s="402"/>
      <c r="I270" s="21"/>
      <c r="J270" s="20" t="s">
        <v>7</v>
      </c>
      <c r="K270" s="19"/>
      <c r="L270" s="19"/>
      <c r="M270" s="18"/>
      <c r="N270" s="2"/>
      <c r="V270" s="13"/>
    </row>
    <row r="271" spans="1:22" ht="13.5" thickBot="1" x14ac:dyDescent="0.25">
      <c r="A271" s="399"/>
      <c r="B271" s="16"/>
      <c r="C271" s="16"/>
      <c r="D271" s="17"/>
      <c r="E271" s="16"/>
      <c r="F271" s="16"/>
      <c r="G271" s="670"/>
      <c r="H271" s="671"/>
      <c r="I271" s="672"/>
      <c r="J271" s="15" t="s">
        <v>7</v>
      </c>
      <c r="K271" s="15"/>
      <c r="L271" s="15"/>
      <c r="M271" s="14"/>
      <c r="N271" s="2"/>
      <c r="V271" s="13">
        <f>G271</f>
        <v>0</v>
      </c>
    </row>
    <row r="272" spans="1:22" ht="23.25" thickBot="1" x14ac:dyDescent="0.25">
      <c r="A272" s="399"/>
      <c r="B272" s="12" t="s">
        <v>6</v>
      </c>
      <c r="C272" s="12" t="s">
        <v>5</v>
      </c>
      <c r="D272" s="12" t="s">
        <v>4</v>
      </c>
      <c r="E272" s="406" t="s">
        <v>3</v>
      </c>
      <c r="F272" s="406"/>
      <c r="G272" s="407"/>
      <c r="H272" s="408"/>
      <c r="I272" s="409"/>
      <c r="J272" s="11" t="s">
        <v>2</v>
      </c>
      <c r="K272" s="10"/>
      <c r="L272" s="10"/>
      <c r="M272" s="9"/>
      <c r="N272" s="2"/>
      <c r="V272" s="13"/>
    </row>
    <row r="273" spans="1:22" ht="13.5" thickBot="1" x14ac:dyDescent="0.25">
      <c r="A273" s="400"/>
      <c r="B273" s="25"/>
      <c r="C273" s="25"/>
      <c r="D273" s="8"/>
      <c r="E273" s="24" t="s">
        <v>1</v>
      </c>
      <c r="F273" s="23"/>
      <c r="G273" s="673"/>
      <c r="H273" s="674"/>
      <c r="I273" s="675"/>
      <c r="J273" s="11" t="s">
        <v>0</v>
      </c>
      <c r="K273" s="10"/>
      <c r="L273" s="10"/>
      <c r="M273" s="9"/>
      <c r="N273" s="2"/>
      <c r="V273" s="13"/>
    </row>
    <row r="274" spans="1:22" ht="24" thickTop="1" thickBot="1" x14ac:dyDescent="0.25">
      <c r="A274" s="398">
        <f t="shared" ref="A274" si="61">A270+1</f>
        <v>65</v>
      </c>
      <c r="B274" s="22" t="s">
        <v>12</v>
      </c>
      <c r="C274" s="22" t="s">
        <v>11</v>
      </c>
      <c r="D274" s="22" t="s">
        <v>10</v>
      </c>
      <c r="E274" s="401" t="s">
        <v>9</v>
      </c>
      <c r="F274" s="401"/>
      <c r="G274" s="401" t="s">
        <v>8</v>
      </c>
      <c r="H274" s="402"/>
      <c r="I274" s="21"/>
      <c r="J274" s="20" t="s">
        <v>7</v>
      </c>
      <c r="K274" s="19"/>
      <c r="L274" s="19"/>
      <c r="M274" s="18"/>
      <c r="N274" s="2"/>
      <c r="V274" s="13"/>
    </row>
    <row r="275" spans="1:22" ht="13.5" thickBot="1" x14ac:dyDescent="0.25">
      <c r="A275" s="399"/>
      <c r="B275" s="16"/>
      <c r="C275" s="16"/>
      <c r="D275" s="17"/>
      <c r="E275" s="16"/>
      <c r="F275" s="16"/>
      <c r="G275" s="670"/>
      <c r="H275" s="671"/>
      <c r="I275" s="672"/>
      <c r="J275" s="15" t="s">
        <v>7</v>
      </c>
      <c r="K275" s="15"/>
      <c r="L275" s="15"/>
      <c r="M275" s="14"/>
      <c r="N275" s="2"/>
      <c r="V275" s="13">
        <f>G275</f>
        <v>0</v>
      </c>
    </row>
    <row r="276" spans="1:22" ht="23.25" thickBot="1" x14ac:dyDescent="0.25">
      <c r="A276" s="399"/>
      <c r="B276" s="12" t="s">
        <v>6</v>
      </c>
      <c r="C276" s="12" t="s">
        <v>5</v>
      </c>
      <c r="D276" s="12" t="s">
        <v>4</v>
      </c>
      <c r="E276" s="406" t="s">
        <v>3</v>
      </c>
      <c r="F276" s="406"/>
      <c r="G276" s="407"/>
      <c r="H276" s="408"/>
      <c r="I276" s="409"/>
      <c r="J276" s="11" t="s">
        <v>2</v>
      </c>
      <c r="K276" s="10"/>
      <c r="L276" s="10"/>
      <c r="M276" s="9"/>
      <c r="N276" s="2"/>
      <c r="V276" s="13"/>
    </row>
    <row r="277" spans="1:22" ht="13.5" thickBot="1" x14ac:dyDescent="0.25">
      <c r="A277" s="400"/>
      <c r="B277" s="25"/>
      <c r="C277" s="25"/>
      <c r="D277" s="8"/>
      <c r="E277" s="24" t="s">
        <v>1</v>
      </c>
      <c r="F277" s="23"/>
      <c r="G277" s="673"/>
      <c r="H277" s="674"/>
      <c r="I277" s="675"/>
      <c r="J277" s="11" t="s">
        <v>0</v>
      </c>
      <c r="K277" s="10"/>
      <c r="L277" s="10"/>
      <c r="M277" s="9"/>
      <c r="N277" s="2"/>
      <c r="V277" s="13"/>
    </row>
    <row r="278" spans="1:22" ht="24" thickTop="1" thickBot="1" x14ac:dyDescent="0.25">
      <c r="A278" s="398">
        <f t="shared" ref="A278" si="62">A274+1</f>
        <v>66</v>
      </c>
      <c r="B278" s="22" t="s">
        <v>12</v>
      </c>
      <c r="C278" s="22" t="s">
        <v>11</v>
      </c>
      <c r="D278" s="22" t="s">
        <v>10</v>
      </c>
      <c r="E278" s="401" t="s">
        <v>9</v>
      </c>
      <c r="F278" s="401"/>
      <c r="G278" s="401" t="s">
        <v>8</v>
      </c>
      <c r="H278" s="402"/>
      <c r="I278" s="21"/>
      <c r="J278" s="20" t="s">
        <v>7</v>
      </c>
      <c r="K278" s="19"/>
      <c r="L278" s="19"/>
      <c r="M278" s="18"/>
      <c r="N278" s="2"/>
      <c r="V278" s="13"/>
    </row>
    <row r="279" spans="1:22" ht="13.5" thickBot="1" x14ac:dyDescent="0.25">
      <c r="A279" s="399"/>
      <c r="B279" s="16"/>
      <c r="C279" s="16"/>
      <c r="D279" s="17"/>
      <c r="E279" s="16"/>
      <c r="F279" s="16"/>
      <c r="G279" s="670"/>
      <c r="H279" s="671"/>
      <c r="I279" s="672"/>
      <c r="J279" s="15" t="s">
        <v>7</v>
      </c>
      <c r="K279" s="15"/>
      <c r="L279" s="15"/>
      <c r="M279" s="14"/>
      <c r="N279" s="2"/>
      <c r="V279" s="13">
        <f>G279</f>
        <v>0</v>
      </c>
    </row>
    <row r="280" spans="1:22" ht="23.25" thickBot="1" x14ac:dyDescent="0.25">
      <c r="A280" s="399"/>
      <c r="B280" s="12" t="s">
        <v>6</v>
      </c>
      <c r="C280" s="12" t="s">
        <v>5</v>
      </c>
      <c r="D280" s="12" t="s">
        <v>4</v>
      </c>
      <c r="E280" s="406" t="s">
        <v>3</v>
      </c>
      <c r="F280" s="406"/>
      <c r="G280" s="407"/>
      <c r="H280" s="408"/>
      <c r="I280" s="409"/>
      <c r="J280" s="11" t="s">
        <v>2</v>
      </c>
      <c r="K280" s="10"/>
      <c r="L280" s="10"/>
      <c r="M280" s="9"/>
      <c r="N280" s="2"/>
      <c r="V280" s="13"/>
    </row>
    <row r="281" spans="1:22" ht="13.5" thickBot="1" x14ac:dyDescent="0.25">
      <c r="A281" s="400"/>
      <c r="B281" s="25"/>
      <c r="C281" s="25"/>
      <c r="D281" s="8"/>
      <c r="E281" s="24" t="s">
        <v>1</v>
      </c>
      <c r="F281" s="23"/>
      <c r="G281" s="673"/>
      <c r="H281" s="674"/>
      <c r="I281" s="675"/>
      <c r="J281" s="11" t="s">
        <v>0</v>
      </c>
      <c r="K281" s="10"/>
      <c r="L281" s="10"/>
      <c r="M281" s="9"/>
      <c r="N281" s="2"/>
      <c r="V281" s="13"/>
    </row>
    <row r="282" spans="1:22" ht="24" thickTop="1" thickBot="1" x14ac:dyDescent="0.25">
      <c r="A282" s="398">
        <f t="shared" ref="A282" si="63">A278+1</f>
        <v>67</v>
      </c>
      <c r="B282" s="22" t="s">
        <v>12</v>
      </c>
      <c r="C282" s="22" t="s">
        <v>11</v>
      </c>
      <c r="D282" s="22" t="s">
        <v>10</v>
      </c>
      <c r="E282" s="401" t="s">
        <v>9</v>
      </c>
      <c r="F282" s="401"/>
      <c r="G282" s="401" t="s">
        <v>8</v>
      </c>
      <c r="H282" s="402"/>
      <c r="I282" s="21"/>
      <c r="J282" s="20" t="s">
        <v>7</v>
      </c>
      <c r="K282" s="19"/>
      <c r="L282" s="19"/>
      <c r="M282" s="18"/>
      <c r="N282" s="2"/>
      <c r="V282" s="13"/>
    </row>
    <row r="283" spans="1:22" ht="13.5" thickBot="1" x14ac:dyDescent="0.25">
      <c r="A283" s="399"/>
      <c r="B283" s="16"/>
      <c r="C283" s="16"/>
      <c r="D283" s="17"/>
      <c r="E283" s="16"/>
      <c r="F283" s="16"/>
      <c r="G283" s="670"/>
      <c r="H283" s="671"/>
      <c r="I283" s="672"/>
      <c r="J283" s="15" t="s">
        <v>7</v>
      </c>
      <c r="K283" s="15"/>
      <c r="L283" s="15"/>
      <c r="M283" s="14"/>
      <c r="N283" s="2"/>
      <c r="V283" s="13">
        <f>G283</f>
        <v>0</v>
      </c>
    </row>
    <row r="284" spans="1:22" ht="23.25" thickBot="1" x14ac:dyDescent="0.25">
      <c r="A284" s="399"/>
      <c r="B284" s="12" t="s">
        <v>6</v>
      </c>
      <c r="C284" s="12" t="s">
        <v>5</v>
      </c>
      <c r="D284" s="12" t="s">
        <v>4</v>
      </c>
      <c r="E284" s="406" t="s">
        <v>3</v>
      </c>
      <c r="F284" s="406"/>
      <c r="G284" s="407"/>
      <c r="H284" s="408"/>
      <c r="I284" s="409"/>
      <c r="J284" s="11" t="s">
        <v>2</v>
      </c>
      <c r="K284" s="10"/>
      <c r="L284" s="10"/>
      <c r="M284" s="9"/>
      <c r="N284" s="2"/>
      <c r="V284" s="13"/>
    </row>
    <row r="285" spans="1:22" ht="13.5" thickBot="1" x14ac:dyDescent="0.25">
      <c r="A285" s="400"/>
      <c r="B285" s="25"/>
      <c r="C285" s="25"/>
      <c r="D285" s="8"/>
      <c r="E285" s="24" t="s">
        <v>1</v>
      </c>
      <c r="F285" s="23"/>
      <c r="G285" s="673"/>
      <c r="H285" s="674"/>
      <c r="I285" s="675"/>
      <c r="J285" s="11" t="s">
        <v>0</v>
      </c>
      <c r="K285" s="10"/>
      <c r="L285" s="10"/>
      <c r="M285" s="9"/>
      <c r="N285" s="2"/>
      <c r="V285" s="13"/>
    </row>
    <row r="286" spans="1:22" ht="24" thickTop="1" thickBot="1" x14ac:dyDescent="0.25">
      <c r="A286" s="398">
        <f t="shared" ref="A286" si="64">A282+1</f>
        <v>68</v>
      </c>
      <c r="B286" s="22" t="s">
        <v>12</v>
      </c>
      <c r="C286" s="22" t="s">
        <v>11</v>
      </c>
      <c r="D286" s="22" t="s">
        <v>10</v>
      </c>
      <c r="E286" s="401" t="s">
        <v>9</v>
      </c>
      <c r="F286" s="401"/>
      <c r="G286" s="401" t="s">
        <v>8</v>
      </c>
      <c r="H286" s="402"/>
      <c r="I286" s="21"/>
      <c r="J286" s="20" t="s">
        <v>7</v>
      </c>
      <c r="K286" s="19"/>
      <c r="L286" s="19"/>
      <c r="M286" s="18"/>
      <c r="N286" s="2"/>
      <c r="V286" s="13"/>
    </row>
    <row r="287" spans="1:22" ht="13.5" thickBot="1" x14ac:dyDescent="0.25">
      <c r="A287" s="399"/>
      <c r="B287" s="16"/>
      <c r="C287" s="16"/>
      <c r="D287" s="17"/>
      <c r="E287" s="16"/>
      <c r="F287" s="16"/>
      <c r="G287" s="670"/>
      <c r="H287" s="671"/>
      <c r="I287" s="672"/>
      <c r="J287" s="15" t="s">
        <v>7</v>
      </c>
      <c r="K287" s="15"/>
      <c r="L287" s="15"/>
      <c r="M287" s="14"/>
      <c r="N287" s="2"/>
      <c r="V287" s="13">
        <f>G287</f>
        <v>0</v>
      </c>
    </row>
    <row r="288" spans="1:22" ht="23.25" thickBot="1" x14ac:dyDescent="0.25">
      <c r="A288" s="399"/>
      <c r="B288" s="12" t="s">
        <v>6</v>
      </c>
      <c r="C288" s="12" t="s">
        <v>5</v>
      </c>
      <c r="D288" s="12" t="s">
        <v>4</v>
      </c>
      <c r="E288" s="406" t="s">
        <v>3</v>
      </c>
      <c r="F288" s="406"/>
      <c r="G288" s="407"/>
      <c r="H288" s="408"/>
      <c r="I288" s="409"/>
      <c r="J288" s="11" t="s">
        <v>2</v>
      </c>
      <c r="K288" s="10"/>
      <c r="L288" s="10"/>
      <c r="M288" s="9"/>
      <c r="N288" s="2"/>
      <c r="V288" s="13"/>
    </row>
    <row r="289" spans="1:22" ht="13.5" thickBot="1" x14ac:dyDescent="0.25">
      <c r="A289" s="400"/>
      <c r="B289" s="25"/>
      <c r="C289" s="25"/>
      <c r="D289" s="8"/>
      <c r="E289" s="24" t="s">
        <v>1</v>
      </c>
      <c r="F289" s="23"/>
      <c r="G289" s="673"/>
      <c r="H289" s="674"/>
      <c r="I289" s="675"/>
      <c r="J289" s="11" t="s">
        <v>0</v>
      </c>
      <c r="K289" s="10"/>
      <c r="L289" s="10"/>
      <c r="M289" s="9"/>
      <c r="N289" s="2"/>
      <c r="V289" s="13"/>
    </row>
    <row r="290" spans="1:22" ht="24" thickTop="1" thickBot="1" x14ac:dyDescent="0.25">
      <c r="A290" s="398">
        <f t="shared" ref="A290" si="65">A286+1</f>
        <v>69</v>
      </c>
      <c r="B290" s="22" t="s">
        <v>12</v>
      </c>
      <c r="C290" s="22" t="s">
        <v>11</v>
      </c>
      <c r="D290" s="22" t="s">
        <v>10</v>
      </c>
      <c r="E290" s="401" t="s">
        <v>9</v>
      </c>
      <c r="F290" s="401"/>
      <c r="G290" s="401" t="s">
        <v>8</v>
      </c>
      <c r="H290" s="402"/>
      <c r="I290" s="21"/>
      <c r="J290" s="20" t="s">
        <v>7</v>
      </c>
      <c r="K290" s="19"/>
      <c r="L290" s="19"/>
      <c r="M290" s="18"/>
      <c r="N290" s="2"/>
      <c r="V290" s="13"/>
    </row>
    <row r="291" spans="1:22" ht="13.5" thickBot="1" x14ac:dyDescent="0.25">
      <c r="A291" s="399"/>
      <c r="B291" s="16"/>
      <c r="C291" s="16"/>
      <c r="D291" s="17"/>
      <c r="E291" s="16"/>
      <c r="F291" s="16"/>
      <c r="G291" s="670"/>
      <c r="H291" s="671"/>
      <c r="I291" s="672"/>
      <c r="J291" s="15" t="s">
        <v>7</v>
      </c>
      <c r="K291" s="15"/>
      <c r="L291" s="15"/>
      <c r="M291" s="14"/>
      <c r="N291" s="2"/>
      <c r="V291" s="13">
        <f>G291</f>
        <v>0</v>
      </c>
    </row>
    <row r="292" spans="1:22" ht="23.25" thickBot="1" x14ac:dyDescent="0.25">
      <c r="A292" s="399"/>
      <c r="B292" s="12" t="s">
        <v>6</v>
      </c>
      <c r="C292" s="12" t="s">
        <v>5</v>
      </c>
      <c r="D292" s="12" t="s">
        <v>4</v>
      </c>
      <c r="E292" s="406" t="s">
        <v>3</v>
      </c>
      <c r="F292" s="406"/>
      <c r="G292" s="407"/>
      <c r="H292" s="408"/>
      <c r="I292" s="409"/>
      <c r="J292" s="11" t="s">
        <v>2</v>
      </c>
      <c r="K292" s="10"/>
      <c r="L292" s="10"/>
      <c r="M292" s="9"/>
      <c r="N292" s="2"/>
      <c r="V292" s="13"/>
    </row>
    <row r="293" spans="1:22" ht="13.5" thickBot="1" x14ac:dyDescent="0.25">
      <c r="A293" s="400"/>
      <c r="B293" s="25"/>
      <c r="C293" s="25"/>
      <c r="D293" s="8"/>
      <c r="E293" s="24" t="s">
        <v>1</v>
      </c>
      <c r="F293" s="23"/>
      <c r="G293" s="673"/>
      <c r="H293" s="674"/>
      <c r="I293" s="675"/>
      <c r="J293" s="11" t="s">
        <v>0</v>
      </c>
      <c r="K293" s="10"/>
      <c r="L293" s="10"/>
      <c r="M293" s="9"/>
      <c r="N293" s="2"/>
      <c r="V293" s="13"/>
    </row>
    <row r="294" spans="1:22" ht="24" thickTop="1" thickBot="1" x14ac:dyDescent="0.25">
      <c r="A294" s="398">
        <f t="shared" ref="A294" si="66">A290+1</f>
        <v>70</v>
      </c>
      <c r="B294" s="22" t="s">
        <v>12</v>
      </c>
      <c r="C294" s="22" t="s">
        <v>11</v>
      </c>
      <c r="D294" s="22" t="s">
        <v>10</v>
      </c>
      <c r="E294" s="401" t="s">
        <v>9</v>
      </c>
      <c r="F294" s="401"/>
      <c r="G294" s="401" t="s">
        <v>8</v>
      </c>
      <c r="H294" s="402"/>
      <c r="I294" s="21"/>
      <c r="J294" s="20" t="s">
        <v>7</v>
      </c>
      <c r="K294" s="19"/>
      <c r="L294" s="19"/>
      <c r="M294" s="18"/>
      <c r="N294" s="2"/>
      <c r="V294" s="13"/>
    </row>
    <row r="295" spans="1:22" ht="13.5" thickBot="1" x14ac:dyDescent="0.25">
      <c r="A295" s="399"/>
      <c r="B295" s="16"/>
      <c r="C295" s="16"/>
      <c r="D295" s="17"/>
      <c r="E295" s="16"/>
      <c r="F295" s="16"/>
      <c r="G295" s="670"/>
      <c r="H295" s="671"/>
      <c r="I295" s="672"/>
      <c r="J295" s="15" t="s">
        <v>7</v>
      </c>
      <c r="K295" s="15"/>
      <c r="L295" s="15"/>
      <c r="M295" s="14"/>
      <c r="N295" s="2"/>
      <c r="V295" s="13">
        <f>G295</f>
        <v>0</v>
      </c>
    </row>
    <row r="296" spans="1:22" ht="23.25" thickBot="1" x14ac:dyDescent="0.25">
      <c r="A296" s="399"/>
      <c r="B296" s="12" t="s">
        <v>6</v>
      </c>
      <c r="C296" s="12" t="s">
        <v>5</v>
      </c>
      <c r="D296" s="12" t="s">
        <v>4</v>
      </c>
      <c r="E296" s="406" t="s">
        <v>3</v>
      </c>
      <c r="F296" s="406"/>
      <c r="G296" s="407"/>
      <c r="H296" s="408"/>
      <c r="I296" s="409"/>
      <c r="J296" s="11" t="s">
        <v>2</v>
      </c>
      <c r="K296" s="10"/>
      <c r="L296" s="10"/>
      <c r="M296" s="9"/>
      <c r="N296" s="2"/>
      <c r="V296" s="13"/>
    </row>
    <row r="297" spans="1:22" ht="13.5" thickBot="1" x14ac:dyDescent="0.25">
      <c r="A297" s="400"/>
      <c r="B297" s="25"/>
      <c r="C297" s="25"/>
      <c r="D297" s="8"/>
      <c r="E297" s="24" t="s">
        <v>1</v>
      </c>
      <c r="F297" s="23"/>
      <c r="G297" s="673"/>
      <c r="H297" s="674"/>
      <c r="I297" s="675"/>
      <c r="J297" s="11" t="s">
        <v>0</v>
      </c>
      <c r="K297" s="10"/>
      <c r="L297" s="10"/>
      <c r="M297" s="9"/>
      <c r="N297" s="2"/>
      <c r="V297" s="13"/>
    </row>
    <row r="298" spans="1:22" ht="24" thickTop="1" thickBot="1" x14ac:dyDescent="0.25">
      <c r="A298" s="398">
        <f t="shared" ref="A298" si="67">A294+1</f>
        <v>71</v>
      </c>
      <c r="B298" s="22" t="s">
        <v>12</v>
      </c>
      <c r="C298" s="22" t="s">
        <v>11</v>
      </c>
      <c r="D298" s="22" t="s">
        <v>10</v>
      </c>
      <c r="E298" s="401" t="s">
        <v>9</v>
      </c>
      <c r="F298" s="401"/>
      <c r="G298" s="401" t="s">
        <v>8</v>
      </c>
      <c r="H298" s="402"/>
      <c r="I298" s="21"/>
      <c r="J298" s="20" t="s">
        <v>7</v>
      </c>
      <c r="K298" s="19"/>
      <c r="L298" s="19"/>
      <c r="M298" s="18"/>
      <c r="N298" s="2"/>
      <c r="V298" s="13"/>
    </row>
    <row r="299" spans="1:22" ht="13.5" thickBot="1" x14ac:dyDescent="0.25">
      <c r="A299" s="399"/>
      <c r="B299" s="16"/>
      <c r="C299" s="16"/>
      <c r="D299" s="17"/>
      <c r="E299" s="16"/>
      <c r="F299" s="16"/>
      <c r="G299" s="670"/>
      <c r="H299" s="671"/>
      <c r="I299" s="672"/>
      <c r="J299" s="15" t="s">
        <v>7</v>
      </c>
      <c r="K299" s="15"/>
      <c r="L299" s="15"/>
      <c r="M299" s="14"/>
      <c r="N299" s="2"/>
      <c r="V299" s="13">
        <f>G299</f>
        <v>0</v>
      </c>
    </row>
    <row r="300" spans="1:22" ht="23.25" thickBot="1" x14ac:dyDescent="0.25">
      <c r="A300" s="399"/>
      <c r="B300" s="12" t="s">
        <v>6</v>
      </c>
      <c r="C300" s="12" t="s">
        <v>5</v>
      </c>
      <c r="D300" s="12" t="s">
        <v>4</v>
      </c>
      <c r="E300" s="406" t="s">
        <v>3</v>
      </c>
      <c r="F300" s="406"/>
      <c r="G300" s="407"/>
      <c r="H300" s="408"/>
      <c r="I300" s="409"/>
      <c r="J300" s="11" t="s">
        <v>2</v>
      </c>
      <c r="K300" s="10"/>
      <c r="L300" s="10"/>
      <c r="M300" s="9"/>
      <c r="N300" s="2"/>
      <c r="V300" s="13"/>
    </row>
    <row r="301" spans="1:22" ht="13.5" thickBot="1" x14ac:dyDescent="0.25">
      <c r="A301" s="400"/>
      <c r="B301" s="25"/>
      <c r="C301" s="25"/>
      <c r="D301" s="8"/>
      <c r="E301" s="24" t="s">
        <v>1</v>
      </c>
      <c r="F301" s="23"/>
      <c r="G301" s="673"/>
      <c r="H301" s="674"/>
      <c r="I301" s="675"/>
      <c r="J301" s="11" t="s">
        <v>0</v>
      </c>
      <c r="K301" s="10"/>
      <c r="L301" s="10"/>
      <c r="M301" s="9"/>
      <c r="N301" s="2"/>
      <c r="V301" s="13"/>
    </row>
    <row r="302" spans="1:22" ht="24" thickTop="1" thickBot="1" x14ac:dyDescent="0.25">
      <c r="A302" s="398">
        <f t="shared" ref="A302" si="68">A298+1</f>
        <v>72</v>
      </c>
      <c r="B302" s="22" t="s">
        <v>12</v>
      </c>
      <c r="C302" s="22" t="s">
        <v>11</v>
      </c>
      <c r="D302" s="22" t="s">
        <v>10</v>
      </c>
      <c r="E302" s="401" t="s">
        <v>9</v>
      </c>
      <c r="F302" s="401"/>
      <c r="G302" s="401" t="s">
        <v>8</v>
      </c>
      <c r="H302" s="402"/>
      <c r="I302" s="21"/>
      <c r="J302" s="20" t="s">
        <v>7</v>
      </c>
      <c r="K302" s="19"/>
      <c r="L302" s="19"/>
      <c r="M302" s="18"/>
      <c r="N302" s="2"/>
      <c r="V302" s="13"/>
    </row>
    <row r="303" spans="1:22" ht="13.5" thickBot="1" x14ac:dyDescent="0.25">
      <c r="A303" s="399"/>
      <c r="B303" s="16"/>
      <c r="C303" s="16"/>
      <c r="D303" s="17"/>
      <c r="E303" s="16"/>
      <c r="F303" s="16"/>
      <c r="G303" s="670"/>
      <c r="H303" s="671"/>
      <c r="I303" s="672"/>
      <c r="J303" s="15" t="s">
        <v>7</v>
      </c>
      <c r="K303" s="15"/>
      <c r="L303" s="15"/>
      <c r="M303" s="14"/>
      <c r="N303" s="2"/>
      <c r="V303" s="13">
        <f>G303</f>
        <v>0</v>
      </c>
    </row>
    <row r="304" spans="1:22" ht="23.25" thickBot="1" x14ac:dyDescent="0.25">
      <c r="A304" s="399"/>
      <c r="B304" s="12" t="s">
        <v>6</v>
      </c>
      <c r="C304" s="12" t="s">
        <v>5</v>
      </c>
      <c r="D304" s="12" t="s">
        <v>4</v>
      </c>
      <c r="E304" s="406" t="s">
        <v>3</v>
      </c>
      <c r="F304" s="406"/>
      <c r="G304" s="407"/>
      <c r="H304" s="408"/>
      <c r="I304" s="409"/>
      <c r="J304" s="11" t="s">
        <v>2</v>
      </c>
      <c r="K304" s="10"/>
      <c r="L304" s="10"/>
      <c r="M304" s="9"/>
      <c r="N304" s="2"/>
      <c r="V304" s="13"/>
    </row>
    <row r="305" spans="1:22" ht="13.5" thickBot="1" x14ac:dyDescent="0.25">
      <c r="A305" s="400"/>
      <c r="B305" s="25"/>
      <c r="C305" s="25"/>
      <c r="D305" s="8"/>
      <c r="E305" s="24" t="s">
        <v>1</v>
      </c>
      <c r="F305" s="23"/>
      <c r="G305" s="673"/>
      <c r="H305" s="674"/>
      <c r="I305" s="675"/>
      <c r="J305" s="11" t="s">
        <v>0</v>
      </c>
      <c r="K305" s="10"/>
      <c r="L305" s="10"/>
      <c r="M305" s="9"/>
      <c r="N305" s="2"/>
      <c r="V305" s="13"/>
    </row>
    <row r="306" spans="1:22" ht="24" thickTop="1" thickBot="1" x14ac:dyDescent="0.25">
      <c r="A306" s="398">
        <f t="shared" ref="A306" si="69">A302+1</f>
        <v>73</v>
      </c>
      <c r="B306" s="22" t="s">
        <v>12</v>
      </c>
      <c r="C306" s="22" t="s">
        <v>11</v>
      </c>
      <c r="D306" s="22" t="s">
        <v>10</v>
      </c>
      <c r="E306" s="401" t="s">
        <v>9</v>
      </c>
      <c r="F306" s="401"/>
      <c r="G306" s="401" t="s">
        <v>8</v>
      </c>
      <c r="H306" s="402"/>
      <c r="I306" s="21"/>
      <c r="J306" s="20" t="s">
        <v>7</v>
      </c>
      <c r="K306" s="19"/>
      <c r="L306" s="19"/>
      <c r="M306" s="18"/>
      <c r="N306" s="2"/>
      <c r="V306" s="13"/>
    </row>
    <row r="307" spans="1:22" ht="13.5" thickBot="1" x14ac:dyDescent="0.25">
      <c r="A307" s="399"/>
      <c r="B307" s="16"/>
      <c r="C307" s="16"/>
      <c r="D307" s="17"/>
      <c r="E307" s="16"/>
      <c r="F307" s="16"/>
      <c r="G307" s="670"/>
      <c r="H307" s="671"/>
      <c r="I307" s="672"/>
      <c r="J307" s="15" t="s">
        <v>7</v>
      </c>
      <c r="K307" s="15"/>
      <c r="L307" s="15"/>
      <c r="M307" s="14"/>
      <c r="N307" s="2"/>
      <c r="V307" s="13">
        <f>G307</f>
        <v>0</v>
      </c>
    </row>
    <row r="308" spans="1:22" ht="23.25" thickBot="1" x14ac:dyDescent="0.25">
      <c r="A308" s="399"/>
      <c r="B308" s="12" t="s">
        <v>6</v>
      </c>
      <c r="C308" s="12" t="s">
        <v>5</v>
      </c>
      <c r="D308" s="12" t="s">
        <v>4</v>
      </c>
      <c r="E308" s="406" t="s">
        <v>3</v>
      </c>
      <c r="F308" s="406"/>
      <c r="G308" s="407"/>
      <c r="H308" s="408"/>
      <c r="I308" s="409"/>
      <c r="J308" s="11" t="s">
        <v>2</v>
      </c>
      <c r="K308" s="10"/>
      <c r="L308" s="10"/>
      <c r="M308" s="9"/>
      <c r="N308" s="2"/>
      <c r="V308" s="13"/>
    </row>
    <row r="309" spans="1:22" ht="13.5" thickBot="1" x14ac:dyDescent="0.25">
      <c r="A309" s="400"/>
      <c r="B309" s="25"/>
      <c r="C309" s="25"/>
      <c r="D309" s="8"/>
      <c r="E309" s="24" t="s">
        <v>1</v>
      </c>
      <c r="F309" s="23"/>
      <c r="G309" s="673"/>
      <c r="H309" s="674"/>
      <c r="I309" s="675"/>
      <c r="J309" s="11" t="s">
        <v>0</v>
      </c>
      <c r="K309" s="10"/>
      <c r="L309" s="10"/>
      <c r="M309" s="9"/>
      <c r="N309" s="2"/>
      <c r="V309" s="13"/>
    </row>
    <row r="310" spans="1:22" ht="24" thickTop="1" thickBot="1" x14ac:dyDescent="0.25">
      <c r="A310" s="398">
        <f t="shared" ref="A310" si="70">A306+1</f>
        <v>74</v>
      </c>
      <c r="B310" s="22" t="s">
        <v>12</v>
      </c>
      <c r="C310" s="22" t="s">
        <v>11</v>
      </c>
      <c r="D310" s="22" t="s">
        <v>10</v>
      </c>
      <c r="E310" s="401" t="s">
        <v>9</v>
      </c>
      <c r="F310" s="401"/>
      <c r="G310" s="401" t="s">
        <v>8</v>
      </c>
      <c r="H310" s="402"/>
      <c r="I310" s="21"/>
      <c r="J310" s="20" t="s">
        <v>7</v>
      </c>
      <c r="K310" s="19"/>
      <c r="L310" s="19"/>
      <c r="M310" s="18"/>
      <c r="N310" s="2"/>
      <c r="V310" s="13"/>
    </row>
    <row r="311" spans="1:22" ht="13.5" thickBot="1" x14ac:dyDescent="0.25">
      <c r="A311" s="399"/>
      <c r="B311" s="16"/>
      <c r="C311" s="16"/>
      <c r="D311" s="17"/>
      <c r="E311" s="16"/>
      <c r="F311" s="16"/>
      <c r="G311" s="670"/>
      <c r="H311" s="671"/>
      <c r="I311" s="672"/>
      <c r="J311" s="15" t="s">
        <v>7</v>
      </c>
      <c r="K311" s="15"/>
      <c r="L311" s="15"/>
      <c r="M311" s="14"/>
      <c r="N311" s="2"/>
      <c r="V311" s="13">
        <f>G311</f>
        <v>0</v>
      </c>
    </row>
    <row r="312" spans="1:22" ht="23.25" thickBot="1" x14ac:dyDescent="0.25">
      <c r="A312" s="399"/>
      <c r="B312" s="12" t="s">
        <v>6</v>
      </c>
      <c r="C312" s="12" t="s">
        <v>5</v>
      </c>
      <c r="D312" s="12" t="s">
        <v>4</v>
      </c>
      <c r="E312" s="406" t="s">
        <v>3</v>
      </c>
      <c r="F312" s="406"/>
      <c r="G312" s="407"/>
      <c r="H312" s="408"/>
      <c r="I312" s="409"/>
      <c r="J312" s="11" t="s">
        <v>2</v>
      </c>
      <c r="K312" s="10"/>
      <c r="L312" s="10"/>
      <c r="M312" s="9"/>
      <c r="N312" s="2"/>
      <c r="V312" s="13"/>
    </row>
    <row r="313" spans="1:22" ht="13.5" thickBot="1" x14ac:dyDescent="0.25">
      <c r="A313" s="400"/>
      <c r="B313" s="25"/>
      <c r="C313" s="25"/>
      <c r="D313" s="8"/>
      <c r="E313" s="24" t="s">
        <v>1</v>
      </c>
      <c r="F313" s="23"/>
      <c r="G313" s="673"/>
      <c r="H313" s="674"/>
      <c r="I313" s="675"/>
      <c r="J313" s="11" t="s">
        <v>0</v>
      </c>
      <c r="K313" s="10"/>
      <c r="L313" s="10"/>
      <c r="M313" s="9"/>
      <c r="N313" s="2"/>
      <c r="V313" s="13"/>
    </row>
    <row r="314" spans="1:22" ht="24" thickTop="1" thickBot="1" x14ac:dyDescent="0.25">
      <c r="A314" s="398">
        <f t="shared" ref="A314" si="71">A310+1</f>
        <v>75</v>
      </c>
      <c r="B314" s="22" t="s">
        <v>12</v>
      </c>
      <c r="C314" s="22" t="s">
        <v>11</v>
      </c>
      <c r="D314" s="22" t="s">
        <v>10</v>
      </c>
      <c r="E314" s="401" t="s">
        <v>9</v>
      </c>
      <c r="F314" s="401"/>
      <c r="G314" s="401" t="s">
        <v>8</v>
      </c>
      <c r="H314" s="402"/>
      <c r="I314" s="21"/>
      <c r="J314" s="20" t="s">
        <v>7</v>
      </c>
      <c r="K314" s="19"/>
      <c r="L314" s="19"/>
      <c r="M314" s="18"/>
      <c r="N314" s="2"/>
      <c r="V314" s="13"/>
    </row>
    <row r="315" spans="1:22" ht="13.5" thickBot="1" x14ac:dyDescent="0.25">
      <c r="A315" s="399"/>
      <c r="B315" s="16"/>
      <c r="C315" s="16"/>
      <c r="D315" s="17"/>
      <c r="E315" s="16"/>
      <c r="F315" s="16"/>
      <c r="G315" s="670"/>
      <c r="H315" s="671"/>
      <c r="I315" s="672"/>
      <c r="J315" s="15" t="s">
        <v>7</v>
      </c>
      <c r="K315" s="15"/>
      <c r="L315" s="15"/>
      <c r="M315" s="14"/>
      <c r="N315" s="2"/>
      <c r="V315" s="13">
        <f>G315</f>
        <v>0</v>
      </c>
    </row>
    <row r="316" spans="1:22" ht="23.25" thickBot="1" x14ac:dyDescent="0.25">
      <c r="A316" s="399"/>
      <c r="B316" s="12" t="s">
        <v>6</v>
      </c>
      <c r="C316" s="12" t="s">
        <v>5</v>
      </c>
      <c r="D316" s="12" t="s">
        <v>4</v>
      </c>
      <c r="E316" s="406" t="s">
        <v>3</v>
      </c>
      <c r="F316" s="406"/>
      <c r="G316" s="407"/>
      <c r="H316" s="408"/>
      <c r="I316" s="409"/>
      <c r="J316" s="11" t="s">
        <v>2</v>
      </c>
      <c r="K316" s="10"/>
      <c r="L316" s="10"/>
      <c r="M316" s="9"/>
      <c r="N316" s="2"/>
      <c r="V316" s="13"/>
    </row>
    <row r="317" spans="1:22" ht="13.5" thickBot="1" x14ac:dyDescent="0.25">
      <c r="A317" s="400"/>
      <c r="B317" s="25"/>
      <c r="C317" s="25"/>
      <c r="D317" s="8"/>
      <c r="E317" s="24" t="s">
        <v>1</v>
      </c>
      <c r="F317" s="23"/>
      <c r="G317" s="673"/>
      <c r="H317" s="674"/>
      <c r="I317" s="675"/>
      <c r="J317" s="11" t="s">
        <v>0</v>
      </c>
      <c r="K317" s="10"/>
      <c r="L317" s="10"/>
      <c r="M317" s="9"/>
      <c r="N317" s="2"/>
      <c r="V317" s="13"/>
    </row>
    <row r="318" spans="1:22" ht="24" thickTop="1" thickBot="1" x14ac:dyDescent="0.25">
      <c r="A318" s="398">
        <f t="shared" ref="A318" si="72">A314+1</f>
        <v>76</v>
      </c>
      <c r="B318" s="22" t="s">
        <v>12</v>
      </c>
      <c r="C318" s="22" t="s">
        <v>11</v>
      </c>
      <c r="D318" s="22" t="s">
        <v>10</v>
      </c>
      <c r="E318" s="401" t="s">
        <v>9</v>
      </c>
      <c r="F318" s="401"/>
      <c r="G318" s="401" t="s">
        <v>8</v>
      </c>
      <c r="H318" s="402"/>
      <c r="I318" s="21"/>
      <c r="J318" s="20" t="s">
        <v>7</v>
      </c>
      <c r="K318" s="19"/>
      <c r="L318" s="19"/>
      <c r="M318" s="18"/>
      <c r="N318" s="2"/>
      <c r="V318" s="13"/>
    </row>
    <row r="319" spans="1:22" ht="13.5" thickBot="1" x14ac:dyDescent="0.25">
      <c r="A319" s="399"/>
      <c r="B319" s="16"/>
      <c r="C319" s="16"/>
      <c r="D319" s="17"/>
      <c r="E319" s="16"/>
      <c r="F319" s="16"/>
      <c r="G319" s="670"/>
      <c r="H319" s="671"/>
      <c r="I319" s="672"/>
      <c r="J319" s="15" t="s">
        <v>7</v>
      </c>
      <c r="K319" s="15"/>
      <c r="L319" s="15"/>
      <c r="M319" s="14"/>
      <c r="N319" s="2"/>
      <c r="V319" s="13">
        <f>G319</f>
        <v>0</v>
      </c>
    </row>
    <row r="320" spans="1:22" ht="23.25" thickBot="1" x14ac:dyDescent="0.25">
      <c r="A320" s="399"/>
      <c r="B320" s="12" t="s">
        <v>6</v>
      </c>
      <c r="C320" s="12" t="s">
        <v>5</v>
      </c>
      <c r="D320" s="12" t="s">
        <v>4</v>
      </c>
      <c r="E320" s="406" t="s">
        <v>3</v>
      </c>
      <c r="F320" s="406"/>
      <c r="G320" s="407"/>
      <c r="H320" s="408"/>
      <c r="I320" s="409"/>
      <c r="J320" s="11" t="s">
        <v>2</v>
      </c>
      <c r="K320" s="10"/>
      <c r="L320" s="10"/>
      <c r="M320" s="9"/>
      <c r="N320" s="2"/>
      <c r="V320" s="13"/>
    </row>
    <row r="321" spans="1:22" ht="13.5" thickBot="1" x14ac:dyDescent="0.25">
      <c r="A321" s="400"/>
      <c r="B321" s="25"/>
      <c r="C321" s="25"/>
      <c r="D321" s="8"/>
      <c r="E321" s="24" t="s">
        <v>1</v>
      </c>
      <c r="F321" s="23"/>
      <c r="G321" s="673"/>
      <c r="H321" s="674"/>
      <c r="I321" s="675"/>
      <c r="J321" s="11" t="s">
        <v>0</v>
      </c>
      <c r="K321" s="10"/>
      <c r="L321" s="10"/>
      <c r="M321" s="9"/>
      <c r="N321" s="2"/>
      <c r="V321" s="13"/>
    </row>
    <row r="322" spans="1:22" ht="24" thickTop="1" thickBot="1" x14ac:dyDescent="0.25">
      <c r="A322" s="398">
        <f t="shared" ref="A322" si="73">A318+1</f>
        <v>77</v>
      </c>
      <c r="B322" s="22" t="s">
        <v>12</v>
      </c>
      <c r="C322" s="22" t="s">
        <v>11</v>
      </c>
      <c r="D322" s="22" t="s">
        <v>10</v>
      </c>
      <c r="E322" s="401" t="s">
        <v>9</v>
      </c>
      <c r="F322" s="401"/>
      <c r="G322" s="401" t="s">
        <v>8</v>
      </c>
      <c r="H322" s="402"/>
      <c r="I322" s="21"/>
      <c r="J322" s="20" t="s">
        <v>7</v>
      </c>
      <c r="K322" s="19"/>
      <c r="L322" s="19"/>
      <c r="M322" s="18"/>
      <c r="N322" s="2"/>
      <c r="V322" s="13"/>
    </row>
    <row r="323" spans="1:22" ht="13.5" thickBot="1" x14ac:dyDescent="0.25">
      <c r="A323" s="399"/>
      <c r="B323" s="16"/>
      <c r="C323" s="16"/>
      <c r="D323" s="17"/>
      <c r="E323" s="16"/>
      <c r="F323" s="16"/>
      <c r="G323" s="670"/>
      <c r="H323" s="671"/>
      <c r="I323" s="672"/>
      <c r="J323" s="15" t="s">
        <v>7</v>
      </c>
      <c r="K323" s="15"/>
      <c r="L323" s="15"/>
      <c r="M323" s="14"/>
      <c r="N323" s="2"/>
      <c r="V323" s="13">
        <f>G323</f>
        <v>0</v>
      </c>
    </row>
    <row r="324" spans="1:22" ht="23.25" thickBot="1" x14ac:dyDescent="0.25">
      <c r="A324" s="399"/>
      <c r="B324" s="12" t="s">
        <v>6</v>
      </c>
      <c r="C324" s="12" t="s">
        <v>5</v>
      </c>
      <c r="D324" s="12" t="s">
        <v>4</v>
      </c>
      <c r="E324" s="406" t="s">
        <v>3</v>
      </c>
      <c r="F324" s="406"/>
      <c r="G324" s="407"/>
      <c r="H324" s="408"/>
      <c r="I324" s="409"/>
      <c r="J324" s="11" t="s">
        <v>2</v>
      </c>
      <c r="K324" s="10"/>
      <c r="L324" s="10"/>
      <c r="M324" s="9"/>
      <c r="N324" s="2"/>
      <c r="V324" s="13"/>
    </row>
    <row r="325" spans="1:22" ht="13.5" thickBot="1" x14ac:dyDescent="0.25">
      <c r="A325" s="400"/>
      <c r="B325" s="25"/>
      <c r="C325" s="25"/>
      <c r="D325" s="8"/>
      <c r="E325" s="24" t="s">
        <v>1</v>
      </c>
      <c r="F325" s="23"/>
      <c r="G325" s="673"/>
      <c r="H325" s="674"/>
      <c r="I325" s="675"/>
      <c r="J325" s="11" t="s">
        <v>0</v>
      </c>
      <c r="K325" s="10"/>
      <c r="L325" s="10"/>
      <c r="M325" s="9"/>
      <c r="N325" s="2"/>
      <c r="V325" s="13"/>
    </row>
    <row r="326" spans="1:22" ht="24" thickTop="1" thickBot="1" x14ac:dyDescent="0.25">
      <c r="A326" s="398">
        <f t="shared" ref="A326" si="74">A322+1</f>
        <v>78</v>
      </c>
      <c r="B326" s="22" t="s">
        <v>12</v>
      </c>
      <c r="C326" s="22" t="s">
        <v>11</v>
      </c>
      <c r="D326" s="22" t="s">
        <v>10</v>
      </c>
      <c r="E326" s="401" t="s">
        <v>9</v>
      </c>
      <c r="F326" s="401"/>
      <c r="G326" s="401" t="s">
        <v>8</v>
      </c>
      <c r="H326" s="402"/>
      <c r="I326" s="21"/>
      <c r="J326" s="20" t="s">
        <v>7</v>
      </c>
      <c r="K326" s="19"/>
      <c r="L326" s="19"/>
      <c r="M326" s="18"/>
      <c r="N326" s="2"/>
      <c r="V326" s="13"/>
    </row>
    <row r="327" spans="1:22" ht="13.5" thickBot="1" x14ac:dyDescent="0.25">
      <c r="A327" s="399"/>
      <c r="B327" s="16"/>
      <c r="C327" s="16"/>
      <c r="D327" s="17"/>
      <c r="E327" s="16"/>
      <c r="F327" s="16"/>
      <c r="G327" s="670"/>
      <c r="H327" s="671"/>
      <c r="I327" s="672"/>
      <c r="J327" s="15" t="s">
        <v>7</v>
      </c>
      <c r="K327" s="15"/>
      <c r="L327" s="15"/>
      <c r="M327" s="14"/>
      <c r="N327" s="2"/>
      <c r="V327" s="13">
        <f>G327</f>
        <v>0</v>
      </c>
    </row>
    <row r="328" spans="1:22" ht="23.25" thickBot="1" x14ac:dyDescent="0.25">
      <c r="A328" s="399"/>
      <c r="B328" s="12" t="s">
        <v>6</v>
      </c>
      <c r="C328" s="12" t="s">
        <v>5</v>
      </c>
      <c r="D328" s="12" t="s">
        <v>4</v>
      </c>
      <c r="E328" s="406" t="s">
        <v>3</v>
      </c>
      <c r="F328" s="406"/>
      <c r="G328" s="407"/>
      <c r="H328" s="408"/>
      <c r="I328" s="409"/>
      <c r="J328" s="11" t="s">
        <v>2</v>
      </c>
      <c r="K328" s="10"/>
      <c r="L328" s="10"/>
      <c r="M328" s="9"/>
      <c r="N328" s="2"/>
      <c r="V328" s="13"/>
    </row>
    <row r="329" spans="1:22" ht="13.5" thickBot="1" x14ac:dyDescent="0.25">
      <c r="A329" s="400"/>
      <c r="B329" s="25"/>
      <c r="C329" s="25"/>
      <c r="D329" s="8"/>
      <c r="E329" s="24" t="s">
        <v>1</v>
      </c>
      <c r="F329" s="23"/>
      <c r="G329" s="673"/>
      <c r="H329" s="674"/>
      <c r="I329" s="675"/>
      <c r="J329" s="11" t="s">
        <v>0</v>
      </c>
      <c r="K329" s="10"/>
      <c r="L329" s="10"/>
      <c r="M329" s="9"/>
      <c r="N329" s="2"/>
      <c r="V329" s="13"/>
    </row>
    <row r="330" spans="1:22" ht="24" thickTop="1" thickBot="1" x14ac:dyDescent="0.25">
      <c r="A330" s="398">
        <f t="shared" ref="A330" si="75">A326+1</f>
        <v>79</v>
      </c>
      <c r="B330" s="22" t="s">
        <v>12</v>
      </c>
      <c r="C330" s="22" t="s">
        <v>11</v>
      </c>
      <c r="D330" s="22" t="s">
        <v>10</v>
      </c>
      <c r="E330" s="401" t="s">
        <v>9</v>
      </c>
      <c r="F330" s="401"/>
      <c r="G330" s="401" t="s">
        <v>8</v>
      </c>
      <c r="H330" s="402"/>
      <c r="I330" s="21"/>
      <c r="J330" s="20" t="s">
        <v>7</v>
      </c>
      <c r="K330" s="19"/>
      <c r="L330" s="19"/>
      <c r="M330" s="18"/>
      <c r="N330" s="2"/>
      <c r="V330" s="13"/>
    </row>
    <row r="331" spans="1:22" ht="13.5" thickBot="1" x14ac:dyDescent="0.25">
      <c r="A331" s="399"/>
      <c r="B331" s="16"/>
      <c r="C331" s="16"/>
      <c r="D331" s="17"/>
      <c r="E331" s="16"/>
      <c r="F331" s="16"/>
      <c r="G331" s="670"/>
      <c r="H331" s="671"/>
      <c r="I331" s="672"/>
      <c r="J331" s="15" t="s">
        <v>7</v>
      </c>
      <c r="K331" s="15"/>
      <c r="L331" s="15"/>
      <c r="M331" s="14"/>
      <c r="N331" s="2"/>
      <c r="V331" s="13">
        <f>G331</f>
        <v>0</v>
      </c>
    </row>
    <row r="332" spans="1:22" ht="23.25" thickBot="1" x14ac:dyDescent="0.25">
      <c r="A332" s="399"/>
      <c r="B332" s="12" t="s">
        <v>6</v>
      </c>
      <c r="C332" s="12" t="s">
        <v>5</v>
      </c>
      <c r="D332" s="12" t="s">
        <v>4</v>
      </c>
      <c r="E332" s="406" t="s">
        <v>3</v>
      </c>
      <c r="F332" s="406"/>
      <c r="G332" s="407"/>
      <c r="H332" s="408"/>
      <c r="I332" s="409"/>
      <c r="J332" s="11" t="s">
        <v>2</v>
      </c>
      <c r="K332" s="10"/>
      <c r="L332" s="10"/>
      <c r="M332" s="9"/>
      <c r="N332" s="2"/>
      <c r="V332" s="13"/>
    </row>
    <row r="333" spans="1:22" ht="13.5" thickBot="1" x14ac:dyDescent="0.25">
      <c r="A333" s="400"/>
      <c r="B333" s="25"/>
      <c r="C333" s="25"/>
      <c r="D333" s="8"/>
      <c r="E333" s="24" t="s">
        <v>1</v>
      </c>
      <c r="F333" s="23"/>
      <c r="G333" s="673"/>
      <c r="H333" s="674"/>
      <c r="I333" s="675"/>
      <c r="J333" s="11" t="s">
        <v>0</v>
      </c>
      <c r="K333" s="10"/>
      <c r="L333" s="10"/>
      <c r="M333" s="9"/>
      <c r="N333" s="2"/>
      <c r="V333" s="13"/>
    </row>
    <row r="334" spans="1:22" ht="24" thickTop="1" thickBot="1" x14ac:dyDescent="0.25">
      <c r="A334" s="398">
        <f t="shared" ref="A334" si="76">A330+1</f>
        <v>80</v>
      </c>
      <c r="B334" s="22" t="s">
        <v>12</v>
      </c>
      <c r="C334" s="22" t="s">
        <v>11</v>
      </c>
      <c r="D334" s="22" t="s">
        <v>10</v>
      </c>
      <c r="E334" s="401" t="s">
        <v>9</v>
      </c>
      <c r="F334" s="401"/>
      <c r="G334" s="401" t="s">
        <v>8</v>
      </c>
      <c r="H334" s="402"/>
      <c r="I334" s="21"/>
      <c r="J334" s="20" t="s">
        <v>7</v>
      </c>
      <c r="K334" s="19"/>
      <c r="L334" s="19"/>
      <c r="M334" s="18"/>
      <c r="N334" s="2"/>
      <c r="V334" s="13"/>
    </row>
    <row r="335" spans="1:22" ht="13.5" thickBot="1" x14ac:dyDescent="0.25">
      <c r="A335" s="399"/>
      <c r="B335" s="16"/>
      <c r="C335" s="16"/>
      <c r="D335" s="17"/>
      <c r="E335" s="16"/>
      <c r="F335" s="16"/>
      <c r="G335" s="670"/>
      <c r="H335" s="671"/>
      <c r="I335" s="672"/>
      <c r="J335" s="15" t="s">
        <v>7</v>
      </c>
      <c r="K335" s="15"/>
      <c r="L335" s="15"/>
      <c r="M335" s="14"/>
      <c r="N335" s="2"/>
      <c r="V335" s="13">
        <f>G335</f>
        <v>0</v>
      </c>
    </row>
    <row r="336" spans="1:22" ht="23.25" thickBot="1" x14ac:dyDescent="0.25">
      <c r="A336" s="399"/>
      <c r="B336" s="12" t="s">
        <v>6</v>
      </c>
      <c r="C336" s="12" t="s">
        <v>5</v>
      </c>
      <c r="D336" s="12" t="s">
        <v>4</v>
      </c>
      <c r="E336" s="406" t="s">
        <v>3</v>
      </c>
      <c r="F336" s="406"/>
      <c r="G336" s="407"/>
      <c r="H336" s="408"/>
      <c r="I336" s="409"/>
      <c r="J336" s="11" t="s">
        <v>2</v>
      </c>
      <c r="K336" s="10"/>
      <c r="L336" s="10"/>
      <c r="M336" s="9"/>
      <c r="N336" s="2"/>
      <c r="V336" s="13"/>
    </row>
    <row r="337" spans="1:22" ht="13.5" thickBot="1" x14ac:dyDescent="0.25">
      <c r="A337" s="400"/>
      <c r="B337" s="25"/>
      <c r="C337" s="25"/>
      <c r="D337" s="8"/>
      <c r="E337" s="24" t="s">
        <v>1</v>
      </c>
      <c r="F337" s="23"/>
      <c r="G337" s="673"/>
      <c r="H337" s="674"/>
      <c r="I337" s="675"/>
      <c r="J337" s="11" t="s">
        <v>0</v>
      </c>
      <c r="K337" s="10"/>
      <c r="L337" s="10"/>
      <c r="M337" s="9"/>
      <c r="N337" s="2"/>
      <c r="V337" s="13"/>
    </row>
    <row r="338" spans="1:22" ht="24" thickTop="1" thickBot="1" x14ac:dyDescent="0.25">
      <c r="A338" s="398">
        <f t="shared" ref="A338" si="77">A334+1</f>
        <v>81</v>
      </c>
      <c r="B338" s="22" t="s">
        <v>12</v>
      </c>
      <c r="C338" s="22" t="s">
        <v>11</v>
      </c>
      <c r="D338" s="22" t="s">
        <v>10</v>
      </c>
      <c r="E338" s="401" t="s">
        <v>9</v>
      </c>
      <c r="F338" s="401"/>
      <c r="G338" s="401" t="s">
        <v>8</v>
      </c>
      <c r="H338" s="402"/>
      <c r="I338" s="21"/>
      <c r="J338" s="20" t="s">
        <v>7</v>
      </c>
      <c r="K338" s="19"/>
      <c r="L338" s="19"/>
      <c r="M338" s="18"/>
      <c r="N338" s="2"/>
      <c r="V338" s="13"/>
    </row>
    <row r="339" spans="1:22" ht="13.5" thickBot="1" x14ac:dyDescent="0.25">
      <c r="A339" s="399"/>
      <c r="B339" s="16"/>
      <c r="C339" s="16"/>
      <c r="D339" s="17"/>
      <c r="E339" s="16"/>
      <c r="F339" s="16"/>
      <c r="G339" s="670"/>
      <c r="H339" s="671"/>
      <c r="I339" s="672"/>
      <c r="J339" s="15" t="s">
        <v>7</v>
      </c>
      <c r="K339" s="15"/>
      <c r="L339" s="15"/>
      <c r="M339" s="14"/>
      <c r="N339" s="2"/>
      <c r="V339" s="13">
        <f>G339</f>
        <v>0</v>
      </c>
    </row>
    <row r="340" spans="1:22" ht="23.25" thickBot="1" x14ac:dyDescent="0.25">
      <c r="A340" s="399"/>
      <c r="B340" s="12" t="s">
        <v>6</v>
      </c>
      <c r="C340" s="12" t="s">
        <v>5</v>
      </c>
      <c r="D340" s="12" t="s">
        <v>4</v>
      </c>
      <c r="E340" s="406" t="s">
        <v>3</v>
      </c>
      <c r="F340" s="406"/>
      <c r="G340" s="407"/>
      <c r="H340" s="408"/>
      <c r="I340" s="409"/>
      <c r="J340" s="11" t="s">
        <v>2</v>
      </c>
      <c r="K340" s="10"/>
      <c r="L340" s="10"/>
      <c r="M340" s="9"/>
      <c r="N340" s="2"/>
      <c r="V340" s="13"/>
    </row>
    <row r="341" spans="1:22" ht="13.5" thickBot="1" x14ac:dyDescent="0.25">
      <c r="A341" s="400"/>
      <c r="B341" s="25"/>
      <c r="C341" s="25"/>
      <c r="D341" s="8"/>
      <c r="E341" s="24" t="s">
        <v>1</v>
      </c>
      <c r="F341" s="23"/>
      <c r="G341" s="673"/>
      <c r="H341" s="674"/>
      <c r="I341" s="675"/>
      <c r="J341" s="11" t="s">
        <v>0</v>
      </c>
      <c r="K341" s="10"/>
      <c r="L341" s="10"/>
      <c r="M341" s="9"/>
      <c r="N341" s="2"/>
      <c r="V341" s="13"/>
    </row>
    <row r="342" spans="1:22" ht="24" thickTop="1" thickBot="1" x14ac:dyDescent="0.25">
      <c r="A342" s="398">
        <f t="shared" ref="A342" si="78">A338+1</f>
        <v>82</v>
      </c>
      <c r="B342" s="22" t="s">
        <v>12</v>
      </c>
      <c r="C342" s="22" t="s">
        <v>11</v>
      </c>
      <c r="D342" s="22" t="s">
        <v>10</v>
      </c>
      <c r="E342" s="401" t="s">
        <v>9</v>
      </c>
      <c r="F342" s="401"/>
      <c r="G342" s="401" t="s">
        <v>8</v>
      </c>
      <c r="H342" s="402"/>
      <c r="I342" s="21"/>
      <c r="J342" s="20" t="s">
        <v>7</v>
      </c>
      <c r="K342" s="19"/>
      <c r="L342" s="19"/>
      <c r="M342" s="18"/>
      <c r="N342" s="2"/>
      <c r="V342" s="13"/>
    </row>
    <row r="343" spans="1:22" ht="13.5" thickBot="1" x14ac:dyDescent="0.25">
      <c r="A343" s="399"/>
      <c r="B343" s="16"/>
      <c r="C343" s="16"/>
      <c r="D343" s="17"/>
      <c r="E343" s="16"/>
      <c r="F343" s="16"/>
      <c r="G343" s="670"/>
      <c r="H343" s="671"/>
      <c r="I343" s="672"/>
      <c r="J343" s="15" t="s">
        <v>7</v>
      </c>
      <c r="K343" s="15"/>
      <c r="L343" s="15"/>
      <c r="M343" s="14"/>
      <c r="N343" s="2"/>
      <c r="V343" s="13">
        <f>G343</f>
        <v>0</v>
      </c>
    </row>
    <row r="344" spans="1:22" ht="23.25" thickBot="1" x14ac:dyDescent="0.25">
      <c r="A344" s="399"/>
      <c r="B344" s="12" t="s">
        <v>6</v>
      </c>
      <c r="C344" s="12" t="s">
        <v>5</v>
      </c>
      <c r="D344" s="12" t="s">
        <v>4</v>
      </c>
      <c r="E344" s="406" t="s">
        <v>3</v>
      </c>
      <c r="F344" s="406"/>
      <c r="G344" s="407"/>
      <c r="H344" s="408"/>
      <c r="I344" s="409"/>
      <c r="J344" s="11" t="s">
        <v>2</v>
      </c>
      <c r="K344" s="10"/>
      <c r="L344" s="10"/>
      <c r="M344" s="9"/>
      <c r="N344" s="2"/>
      <c r="V344" s="13"/>
    </row>
    <row r="345" spans="1:22" ht="13.5" thickBot="1" x14ac:dyDescent="0.25">
      <c r="A345" s="400"/>
      <c r="B345" s="25"/>
      <c r="C345" s="25"/>
      <c r="D345" s="8"/>
      <c r="E345" s="24" t="s">
        <v>1</v>
      </c>
      <c r="F345" s="23"/>
      <c r="G345" s="673"/>
      <c r="H345" s="674"/>
      <c r="I345" s="675"/>
      <c r="J345" s="11" t="s">
        <v>0</v>
      </c>
      <c r="K345" s="10"/>
      <c r="L345" s="10"/>
      <c r="M345" s="9"/>
      <c r="N345" s="2"/>
      <c r="V345" s="13"/>
    </row>
    <row r="346" spans="1:22" ht="24" thickTop="1" thickBot="1" x14ac:dyDescent="0.25">
      <c r="A346" s="398">
        <f t="shared" ref="A346" si="79">A342+1</f>
        <v>83</v>
      </c>
      <c r="B346" s="22" t="s">
        <v>12</v>
      </c>
      <c r="C346" s="22" t="s">
        <v>11</v>
      </c>
      <c r="D346" s="22" t="s">
        <v>10</v>
      </c>
      <c r="E346" s="401" t="s">
        <v>9</v>
      </c>
      <c r="F346" s="401"/>
      <c r="G346" s="401" t="s">
        <v>8</v>
      </c>
      <c r="H346" s="402"/>
      <c r="I346" s="21"/>
      <c r="J346" s="20" t="s">
        <v>7</v>
      </c>
      <c r="K346" s="19"/>
      <c r="L346" s="19"/>
      <c r="M346" s="18"/>
      <c r="N346" s="2"/>
      <c r="V346" s="13"/>
    </row>
    <row r="347" spans="1:22" ht="13.5" thickBot="1" x14ac:dyDescent="0.25">
      <c r="A347" s="399"/>
      <c r="B347" s="16"/>
      <c r="C347" s="16"/>
      <c r="D347" s="17"/>
      <c r="E347" s="16"/>
      <c r="F347" s="16"/>
      <c r="G347" s="670"/>
      <c r="H347" s="671"/>
      <c r="I347" s="672"/>
      <c r="J347" s="15" t="s">
        <v>7</v>
      </c>
      <c r="K347" s="15"/>
      <c r="L347" s="15"/>
      <c r="M347" s="14"/>
      <c r="N347" s="2"/>
      <c r="V347" s="13">
        <f>G347</f>
        <v>0</v>
      </c>
    </row>
    <row r="348" spans="1:22" ht="23.25" thickBot="1" x14ac:dyDescent="0.25">
      <c r="A348" s="399"/>
      <c r="B348" s="12" t="s">
        <v>6</v>
      </c>
      <c r="C348" s="12" t="s">
        <v>5</v>
      </c>
      <c r="D348" s="12" t="s">
        <v>4</v>
      </c>
      <c r="E348" s="406" t="s">
        <v>3</v>
      </c>
      <c r="F348" s="406"/>
      <c r="G348" s="407"/>
      <c r="H348" s="408"/>
      <c r="I348" s="409"/>
      <c r="J348" s="11" t="s">
        <v>2</v>
      </c>
      <c r="K348" s="10"/>
      <c r="L348" s="10"/>
      <c r="M348" s="9"/>
      <c r="N348" s="2"/>
      <c r="V348" s="13"/>
    </row>
    <row r="349" spans="1:22" ht="13.5" thickBot="1" x14ac:dyDescent="0.25">
      <c r="A349" s="400"/>
      <c r="B349" s="25"/>
      <c r="C349" s="25"/>
      <c r="D349" s="8"/>
      <c r="E349" s="24" t="s">
        <v>1</v>
      </c>
      <c r="F349" s="23"/>
      <c r="G349" s="673"/>
      <c r="H349" s="674"/>
      <c r="I349" s="675"/>
      <c r="J349" s="11" t="s">
        <v>0</v>
      </c>
      <c r="K349" s="10"/>
      <c r="L349" s="10"/>
      <c r="M349" s="9"/>
      <c r="N349" s="2"/>
      <c r="V349" s="13"/>
    </row>
    <row r="350" spans="1:22" ht="24" thickTop="1" thickBot="1" x14ac:dyDescent="0.25">
      <c r="A350" s="398">
        <f t="shared" ref="A350" si="80">A346+1</f>
        <v>84</v>
      </c>
      <c r="B350" s="22" t="s">
        <v>12</v>
      </c>
      <c r="C350" s="22" t="s">
        <v>11</v>
      </c>
      <c r="D350" s="22" t="s">
        <v>10</v>
      </c>
      <c r="E350" s="401" t="s">
        <v>9</v>
      </c>
      <c r="F350" s="401"/>
      <c r="G350" s="401" t="s">
        <v>8</v>
      </c>
      <c r="H350" s="402"/>
      <c r="I350" s="21"/>
      <c r="J350" s="20" t="s">
        <v>7</v>
      </c>
      <c r="K350" s="19"/>
      <c r="L350" s="19"/>
      <c r="M350" s="18"/>
      <c r="N350" s="2"/>
      <c r="V350" s="13"/>
    </row>
    <row r="351" spans="1:22" ht="13.5" thickBot="1" x14ac:dyDescent="0.25">
      <c r="A351" s="399"/>
      <c r="B351" s="16"/>
      <c r="C351" s="16"/>
      <c r="D351" s="17"/>
      <c r="E351" s="16"/>
      <c r="F351" s="16"/>
      <c r="G351" s="670"/>
      <c r="H351" s="671"/>
      <c r="I351" s="672"/>
      <c r="J351" s="15" t="s">
        <v>7</v>
      </c>
      <c r="K351" s="15"/>
      <c r="L351" s="15"/>
      <c r="M351" s="14"/>
      <c r="N351" s="2"/>
      <c r="V351" s="13">
        <f>G351</f>
        <v>0</v>
      </c>
    </row>
    <row r="352" spans="1:22" ht="23.25" thickBot="1" x14ac:dyDescent="0.25">
      <c r="A352" s="399"/>
      <c r="B352" s="12" t="s">
        <v>6</v>
      </c>
      <c r="C352" s="12" t="s">
        <v>5</v>
      </c>
      <c r="D352" s="12" t="s">
        <v>4</v>
      </c>
      <c r="E352" s="406" t="s">
        <v>3</v>
      </c>
      <c r="F352" s="406"/>
      <c r="G352" s="407"/>
      <c r="H352" s="408"/>
      <c r="I352" s="409"/>
      <c r="J352" s="11" t="s">
        <v>2</v>
      </c>
      <c r="K352" s="10"/>
      <c r="L352" s="10"/>
      <c r="M352" s="9"/>
      <c r="N352" s="2"/>
      <c r="V352" s="13"/>
    </row>
    <row r="353" spans="1:22" ht="13.5" thickBot="1" x14ac:dyDescent="0.25">
      <c r="A353" s="400"/>
      <c r="B353" s="25"/>
      <c r="C353" s="25"/>
      <c r="D353" s="8"/>
      <c r="E353" s="24" t="s">
        <v>1</v>
      </c>
      <c r="F353" s="23"/>
      <c r="G353" s="673"/>
      <c r="H353" s="674"/>
      <c r="I353" s="675"/>
      <c r="J353" s="11" t="s">
        <v>0</v>
      </c>
      <c r="K353" s="10"/>
      <c r="L353" s="10"/>
      <c r="M353" s="9"/>
      <c r="N353" s="2"/>
      <c r="V353" s="13"/>
    </row>
    <row r="354" spans="1:22" ht="24" thickTop="1" thickBot="1" x14ac:dyDescent="0.25">
      <c r="A354" s="398">
        <f t="shared" ref="A354" si="81">A350+1</f>
        <v>85</v>
      </c>
      <c r="B354" s="22" t="s">
        <v>12</v>
      </c>
      <c r="C354" s="22" t="s">
        <v>11</v>
      </c>
      <c r="D354" s="22" t="s">
        <v>10</v>
      </c>
      <c r="E354" s="401" t="s">
        <v>9</v>
      </c>
      <c r="F354" s="401"/>
      <c r="G354" s="401" t="s">
        <v>8</v>
      </c>
      <c r="H354" s="402"/>
      <c r="I354" s="21"/>
      <c r="J354" s="20" t="s">
        <v>7</v>
      </c>
      <c r="K354" s="19"/>
      <c r="L354" s="19"/>
      <c r="M354" s="18"/>
      <c r="N354" s="2"/>
      <c r="V354" s="13"/>
    </row>
    <row r="355" spans="1:22" ht="13.5" thickBot="1" x14ac:dyDescent="0.25">
      <c r="A355" s="399"/>
      <c r="B355" s="16"/>
      <c r="C355" s="16"/>
      <c r="D355" s="17"/>
      <c r="E355" s="16"/>
      <c r="F355" s="16"/>
      <c r="G355" s="670"/>
      <c r="H355" s="671"/>
      <c r="I355" s="672"/>
      <c r="J355" s="15" t="s">
        <v>7</v>
      </c>
      <c r="K355" s="15"/>
      <c r="L355" s="15"/>
      <c r="M355" s="14"/>
      <c r="N355" s="2"/>
      <c r="V355" s="13">
        <f>G355</f>
        <v>0</v>
      </c>
    </row>
    <row r="356" spans="1:22" ht="23.25" thickBot="1" x14ac:dyDescent="0.25">
      <c r="A356" s="399"/>
      <c r="B356" s="12" t="s">
        <v>6</v>
      </c>
      <c r="C356" s="12" t="s">
        <v>5</v>
      </c>
      <c r="D356" s="12" t="s">
        <v>4</v>
      </c>
      <c r="E356" s="406" t="s">
        <v>3</v>
      </c>
      <c r="F356" s="406"/>
      <c r="G356" s="407"/>
      <c r="H356" s="408"/>
      <c r="I356" s="409"/>
      <c r="J356" s="11" t="s">
        <v>2</v>
      </c>
      <c r="K356" s="10"/>
      <c r="L356" s="10"/>
      <c r="M356" s="9"/>
      <c r="N356" s="2"/>
      <c r="V356" s="13"/>
    </row>
    <row r="357" spans="1:22" ht="13.5" thickBot="1" x14ac:dyDescent="0.25">
      <c r="A357" s="400"/>
      <c r="B357" s="25"/>
      <c r="C357" s="25"/>
      <c r="D357" s="8"/>
      <c r="E357" s="24" t="s">
        <v>1</v>
      </c>
      <c r="F357" s="23"/>
      <c r="G357" s="673"/>
      <c r="H357" s="674"/>
      <c r="I357" s="675"/>
      <c r="J357" s="11" t="s">
        <v>0</v>
      </c>
      <c r="K357" s="10"/>
      <c r="L357" s="10"/>
      <c r="M357" s="9"/>
      <c r="N357" s="2"/>
      <c r="V357" s="13"/>
    </row>
    <row r="358" spans="1:22" ht="24" thickTop="1" thickBot="1" x14ac:dyDescent="0.25">
      <c r="A358" s="398">
        <f t="shared" ref="A358" si="82">A354+1</f>
        <v>86</v>
      </c>
      <c r="B358" s="22" t="s">
        <v>12</v>
      </c>
      <c r="C358" s="22" t="s">
        <v>11</v>
      </c>
      <c r="D358" s="22" t="s">
        <v>10</v>
      </c>
      <c r="E358" s="401" t="s">
        <v>9</v>
      </c>
      <c r="F358" s="401"/>
      <c r="G358" s="401" t="s">
        <v>8</v>
      </c>
      <c r="H358" s="402"/>
      <c r="I358" s="21"/>
      <c r="J358" s="20" t="s">
        <v>7</v>
      </c>
      <c r="K358" s="19"/>
      <c r="L358" s="19"/>
      <c r="M358" s="18"/>
      <c r="N358" s="2"/>
      <c r="V358" s="13"/>
    </row>
    <row r="359" spans="1:22" ht="13.5" thickBot="1" x14ac:dyDescent="0.25">
      <c r="A359" s="399"/>
      <c r="B359" s="16"/>
      <c r="C359" s="16"/>
      <c r="D359" s="17"/>
      <c r="E359" s="16"/>
      <c r="F359" s="16"/>
      <c r="G359" s="670"/>
      <c r="H359" s="671"/>
      <c r="I359" s="672"/>
      <c r="J359" s="15" t="s">
        <v>7</v>
      </c>
      <c r="K359" s="15"/>
      <c r="L359" s="15"/>
      <c r="M359" s="14"/>
      <c r="N359" s="2"/>
      <c r="V359" s="13">
        <f>G359</f>
        <v>0</v>
      </c>
    </row>
    <row r="360" spans="1:22" ht="23.25" thickBot="1" x14ac:dyDescent="0.25">
      <c r="A360" s="399"/>
      <c r="B360" s="12" t="s">
        <v>6</v>
      </c>
      <c r="C360" s="12" t="s">
        <v>5</v>
      </c>
      <c r="D360" s="12" t="s">
        <v>4</v>
      </c>
      <c r="E360" s="406" t="s">
        <v>3</v>
      </c>
      <c r="F360" s="406"/>
      <c r="G360" s="407"/>
      <c r="H360" s="408"/>
      <c r="I360" s="409"/>
      <c r="J360" s="11" t="s">
        <v>2</v>
      </c>
      <c r="K360" s="10"/>
      <c r="L360" s="10"/>
      <c r="M360" s="9"/>
      <c r="N360" s="2"/>
      <c r="V360" s="13"/>
    </row>
    <row r="361" spans="1:22" ht="13.5" thickBot="1" x14ac:dyDescent="0.25">
      <c r="A361" s="400"/>
      <c r="B361" s="25"/>
      <c r="C361" s="25"/>
      <c r="D361" s="8"/>
      <c r="E361" s="24" t="s">
        <v>1</v>
      </c>
      <c r="F361" s="23"/>
      <c r="G361" s="673"/>
      <c r="H361" s="674"/>
      <c r="I361" s="675"/>
      <c r="J361" s="11" t="s">
        <v>0</v>
      </c>
      <c r="K361" s="10"/>
      <c r="L361" s="10"/>
      <c r="M361" s="9"/>
      <c r="N361" s="2"/>
      <c r="V361" s="13"/>
    </row>
    <row r="362" spans="1:22" ht="24" thickTop="1" thickBot="1" x14ac:dyDescent="0.25">
      <c r="A362" s="398">
        <f t="shared" ref="A362" si="83">A358+1</f>
        <v>87</v>
      </c>
      <c r="B362" s="22" t="s">
        <v>12</v>
      </c>
      <c r="C362" s="22" t="s">
        <v>11</v>
      </c>
      <c r="D362" s="22" t="s">
        <v>10</v>
      </c>
      <c r="E362" s="401" t="s">
        <v>9</v>
      </c>
      <c r="F362" s="401"/>
      <c r="G362" s="401" t="s">
        <v>8</v>
      </c>
      <c r="H362" s="402"/>
      <c r="I362" s="21"/>
      <c r="J362" s="20" t="s">
        <v>7</v>
      </c>
      <c r="K362" s="19"/>
      <c r="L362" s="19"/>
      <c r="M362" s="18"/>
      <c r="N362" s="2"/>
      <c r="V362" s="13"/>
    </row>
    <row r="363" spans="1:22" ht="13.5" thickBot="1" x14ac:dyDescent="0.25">
      <c r="A363" s="399"/>
      <c r="B363" s="16"/>
      <c r="C363" s="16"/>
      <c r="D363" s="17"/>
      <c r="E363" s="16"/>
      <c r="F363" s="16"/>
      <c r="G363" s="670"/>
      <c r="H363" s="671"/>
      <c r="I363" s="672"/>
      <c r="J363" s="15" t="s">
        <v>7</v>
      </c>
      <c r="K363" s="15"/>
      <c r="L363" s="15"/>
      <c r="M363" s="14"/>
      <c r="N363" s="2"/>
      <c r="V363" s="13">
        <f>G363</f>
        <v>0</v>
      </c>
    </row>
    <row r="364" spans="1:22" ht="23.25" thickBot="1" x14ac:dyDescent="0.25">
      <c r="A364" s="399"/>
      <c r="B364" s="12" t="s">
        <v>6</v>
      </c>
      <c r="C364" s="12" t="s">
        <v>5</v>
      </c>
      <c r="D364" s="12" t="s">
        <v>4</v>
      </c>
      <c r="E364" s="406" t="s">
        <v>3</v>
      </c>
      <c r="F364" s="406"/>
      <c r="G364" s="407"/>
      <c r="H364" s="408"/>
      <c r="I364" s="409"/>
      <c r="J364" s="11" t="s">
        <v>2</v>
      </c>
      <c r="K364" s="10"/>
      <c r="L364" s="10"/>
      <c r="M364" s="9"/>
      <c r="N364" s="2"/>
      <c r="V364" s="13"/>
    </row>
    <row r="365" spans="1:22" ht="13.5" thickBot="1" x14ac:dyDescent="0.25">
      <c r="A365" s="400"/>
      <c r="B365" s="25"/>
      <c r="C365" s="25"/>
      <c r="D365" s="8"/>
      <c r="E365" s="24" t="s">
        <v>1</v>
      </c>
      <c r="F365" s="23"/>
      <c r="G365" s="673"/>
      <c r="H365" s="674"/>
      <c r="I365" s="675"/>
      <c r="J365" s="11" t="s">
        <v>0</v>
      </c>
      <c r="K365" s="10"/>
      <c r="L365" s="10"/>
      <c r="M365" s="9"/>
      <c r="N365" s="2"/>
      <c r="V365" s="13"/>
    </row>
    <row r="366" spans="1:22" ht="24" thickTop="1" thickBot="1" x14ac:dyDescent="0.25">
      <c r="A366" s="398">
        <f t="shared" ref="A366" si="84">A362+1</f>
        <v>88</v>
      </c>
      <c r="B366" s="22" t="s">
        <v>12</v>
      </c>
      <c r="C366" s="22" t="s">
        <v>11</v>
      </c>
      <c r="D366" s="22" t="s">
        <v>10</v>
      </c>
      <c r="E366" s="401" t="s">
        <v>9</v>
      </c>
      <c r="F366" s="401"/>
      <c r="G366" s="401" t="s">
        <v>8</v>
      </c>
      <c r="H366" s="402"/>
      <c r="I366" s="21"/>
      <c r="J366" s="20" t="s">
        <v>7</v>
      </c>
      <c r="K366" s="19"/>
      <c r="L366" s="19"/>
      <c r="M366" s="18"/>
      <c r="N366" s="2"/>
      <c r="V366" s="13"/>
    </row>
    <row r="367" spans="1:22" ht="13.5" thickBot="1" x14ac:dyDescent="0.25">
      <c r="A367" s="399"/>
      <c r="B367" s="16"/>
      <c r="C367" s="16"/>
      <c r="D367" s="17"/>
      <c r="E367" s="16"/>
      <c r="F367" s="16"/>
      <c r="G367" s="670"/>
      <c r="H367" s="671"/>
      <c r="I367" s="672"/>
      <c r="J367" s="15" t="s">
        <v>7</v>
      </c>
      <c r="K367" s="15"/>
      <c r="L367" s="15"/>
      <c r="M367" s="14"/>
      <c r="N367" s="2"/>
      <c r="V367" s="13">
        <f>G367</f>
        <v>0</v>
      </c>
    </row>
    <row r="368" spans="1:22" ht="23.25" thickBot="1" x14ac:dyDescent="0.25">
      <c r="A368" s="399"/>
      <c r="B368" s="12" t="s">
        <v>6</v>
      </c>
      <c r="C368" s="12" t="s">
        <v>5</v>
      </c>
      <c r="D368" s="12" t="s">
        <v>4</v>
      </c>
      <c r="E368" s="406" t="s">
        <v>3</v>
      </c>
      <c r="F368" s="406"/>
      <c r="G368" s="407"/>
      <c r="H368" s="408"/>
      <c r="I368" s="409"/>
      <c r="J368" s="11" t="s">
        <v>2</v>
      </c>
      <c r="K368" s="10"/>
      <c r="L368" s="10"/>
      <c r="M368" s="9"/>
      <c r="N368" s="2"/>
      <c r="V368" s="13"/>
    </row>
    <row r="369" spans="1:22" ht="13.5" thickBot="1" x14ac:dyDescent="0.25">
      <c r="A369" s="400"/>
      <c r="B369" s="25"/>
      <c r="C369" s="25"/>
      <c r="D369" s="8"/>
      <c r="E369" s="24" t="s">
        <v>1</v>
      </c>
      <c r="F369" s="23"/>
      <c r="G369" s="673"/>
      <c r="H369" s="674"/>
      <c r="I369" s="675"/>
      <c r="J369" s="11" t="s">
        <v>0</v>
      </c>
      <c r="K369" s="10"/>
      <c r="L369" s="10"/>
      <c r="M369" s="9"/>
      <c r="N369" s="2"/>
      <c r="V369" s="13"/>
    </row>
    <row r="370" spans="1:22" ht="24" thickTop="1" thickBot="1" x14ac:dyDescent="0.25">
      <c r="A370" s="398">
        <f t="shared" ref="A370" si="85">A366+1</f>
        <v>89</v>
      </c>
      <c r="B370" s="22" t="s">
        <v>12</v>
      </c>
      <c r="C370" s="22" t="s">
        <v>11</v>
      </c>
      <c r="D370" s="22" t="s">
        <v>10</v>
      </c>
      <c r="E370" s="401" t="s">
        <v>9</v>
      </c>
      <c r="F370" s="401"/>
      <c r="G370" s="401" t="s">
        <v>8</v>
      </c>
      <c r="H370" s="402"/>
      <c r="I370" s="21"/>
      <c r="J370" s="20" t="s">
        <v>7</v>
      </c>
      <c r="K370" s="19"/>
      <c r="L370" s="19"/>
      <c r="M370" s="18"/>
      <c r="N370" s="2"/>
      <c r="V370" s="13"/>
    </row>
    <row r="371" spans="1:22" ht="13.5" thickBot="1" x14ac:dyDescent="0.25">
      <c r="A371" s="399"/>
      <c r="B371" s="16"/>
      <c r="C371" s="16"/>
      <c r="D371" s="17"/>
      <c r="E371" s="16"/>
      <c r="F371" s="16"/>
      <c r="G371" s="670"/>
      <c r="H371" s="671"/>
      <c r="I371" s="672"/>
      <c r="J371" s="15" t="s">
        <v>7</v>
      </c>
      <c r="K371" s="15"/>
      <c r="L371" s="15"/>
      <c r="M371" s="14"/>
      <c r="N371" s="2"/>
      <c r="V371" s="13">
        <f>G371</f>
        <v>0</v>
      </c>
    </row>
    <row r="372" spans="1:22" ht="23.25" thickBot="1" x14ac:dyDescent="0.25">
      <c r="A372" s="399"/>
      <c r="B372" s="12" t="s">
        <v>6</v>
      </c>
      <c r="C372" s="12" t="s">
        <v>5</v>
      </c>
      <c r="D372" s="12" t="s">
        <v>4</v>
      </c>
      <c r="E372" s="406" t="s">
        <v>3</v>
      </c>
      <c r="F372" s="406"/>
      <c r="G372" s="407"/>
      <c r="H372" s="408"/>
      <c r="I372" s="409"/>
      <c r="J372" s="11" t="s">
        <v>2</v>
      </c>
      <c r="K372" s="10"/>
      <c r="L372" s="10"/>
      <c r="M372" s="9"/>
      <c r="N372" s="2"/>
      <c r="V372" s="13"/>
    </row>
    <row r="373" spans="1:22" ht="13.5" thickBot="1" x14ac:dyDescent="0.25">
      <c r="A373" s="400"/>
      <c r="B373" s="25"/>
      <c r="C373" s="25"/>
      <c r="D373" s="8"/>
      <c r="E373" s="24" t="s">
        <v>1</v>
      </c>
      <c r="F373" s="23"/>
      <c r="G373" s="673"/>
      <c r="H373" s="674"/>
      <c r="I373" s="675"/>
      <c r="J373" s="11" t="s">
        <v>0</v>
      </c>
      <c r="K373" s="10"/>
      <c r="L373" s="10"/>
      <c r="M373" s="9"/>
      <c r="N373" s="2"/>
      <c r="V373" s="13"/>
    </row>
    <row r="374" spans="1:22" ht="24" thickTop="1" thickBot="1" x14ac:dyDescent="0.25">
      <c r="A374" s="398">
        <f t="shared" ref="A374" si="86">A370+1</f>
        <v>90</v>
      </c>
      <c r="B374" s="22" t="s">
        <v>12</v>
      </c>
      <c r="C374" s="22" t="s">
        <v>11</v>
      </c>
      <c r="D374" s="22" t="s">
        <v>10</v>
      </c>
      <c r="E374" s="401" t="s">
        <v>9</v>
      </c>
      <c r="F374" s="401"/>
      <c r="G374" s="401" t="s">
        <v>8</v>
      </c>
      <c r="H374" s="402"/>
      <c r="I374" s="21"/>
      <c r="J374" s="20" t="s">
        <v>7</v>
      </c>
      <c r="K374" s="19"/>
      <c r="L374" s="19"/>
      <c r="M374" s="18"/>
      <c r="N374" s="2"/>
      <c r="V374" s="13"/>
    </row>
    <row r="375" spans="1:22" ht="13.5" thickBot="1" x14ac:dyDescent="0.25">
      <c r="A375" s="399"/>
      <c r="B375" s="16"/>
      <c r="C375" s="16"/>
      <c r="D375" s="17"/>
      <c r="E375" s="16"/>
      <c r="F375" s="16"/>
      <c r="G375" s="670"/>
      <c r="H375" s="671"/>
      <c r="I375" s="672"/>
      <c r="J375" s="15" t="s">
        <v>7</v>
      </c>
      <c r="K375" s="15"/>
      <c r="L375" s="15"/>
      <c r="M375" s="14"/>
      <c r="N375" s="2"/>
      <c r="V375" s="13">
        <f>G375</f>
        <v>0</v>
      </c>
    </row>
    <row r="376" spans="1:22" ht="23.25" thickBot="1" x14ac:dyDescent="0.25">
      <c r="A376" s="399"/>
      <c r="B376" s="12" t="s">
        <v>6</v>
      </c>
      <c r="C376" s="12" t="s">
        <v>5</v>
      </c>
      <c r="D376" s="12" t="s">
        <v>4</v>
      </c>
      <c r="E376" s="406" t="s">
        <v>3</v>
      </c>
      <c r="F376" s="406"/>
      <c r="G376" s="407"/>
      <c r="H376" s="408"/>
      <c r="I376" s="409"/>
      <c r="J376" s="11" t="s">
        <v>2</v>
      </c>
      <c r="K376" s="10"/>
      <c r="L376" s="10"/>
      <c r="M376" s="9"/>
      <c r="N376" s="2"/>
      <c r="V376" s="13"/>
    </row>
    <row r="377" spans="1:22" ht="13.5" thickBot="1" x14ac:dyDescent="0.25">
      <c r="A377" s="400"/>
      <c r="B377" s="25"/>
      <c r="C377" s="25"/>
      <c r="D377" s="8"/>
      <c r="E377" s="24" t="s">
        <v>1</v>
      </c>
      <c r="F377" s="23"/>
      <c r="G377" s="673"/>
      <c r="H377" s="674"/>
      <c r="I377" s="675"/>
      <c r="J377" s="11" t="s">
        <v>0</v>
      </c>
      <c r="K377" s="10"/>
      <c r="L377" s="10"/>
      <c r="M377" s="9"/>
      <c r="N377" s="2"/>
      <c r="V377" s="13"/>
    </row>
    <row r="378" spans="1:22" ht="24" thickTop="1" thickBot="1" x14ac:dyDescent="0.25">
      <c r="A378" s="398">
        <f t="shared" ref="A378" si="87">A374+1</f>
        <v>91</v>
      </c>
      <c r="B378" s="22" t="s">
        <v>12</v>
      </c>
      <c r="C378" s="22" t="s">
        <v>11</v>
      </c>
      <c r="D378" s="22" t="s">
        <v>10</v>
      </c>
      <c r="E378" s="401" t="s">
        <v>9</v>
      </c>
      <c r="F378" s="401"/>
      <c r="G378" s="401" t="s">
        <v>8</v>
      </c>
      <c r="H378" s="402"/>
      <c r="I378" s="21"/>
      <c r="J378" s="20" t="s">
        <v>7</v>
      </c>
      <c r="K378" s="19"/>
      <c r="L378" s="19"/>
      <c r="M378" s="18"/>
      <c r="N378" s="2"/>
      <c r="V378" s="13"/>
    </row>
    <row r="379" spans="1:22" ht="13.5" thickBot="1" x14ac:dyDescent="0.25">
      <c r="A379" s="399"/>
      <c r="B379" s="16"/>
      <c r="C379" s="16"/>
      <c r="D379" s="17"/>
      <c r="E379" s="16"/>
      <c r="F379" s="16"/>
      <c r="G379" s="670"/>
      <c r="H379" s="671"/>
      <c r="I379" s="672"/>
      <c r="J379" s="15" t="s">
        <v>7</v>
      </c>
      <c r="K379" s="15"/>
      <c r="L379" s="15"/>
      <c r="M379" s="14"/>
      <c r="N379" s="2"/>
      <c r="V379" s="13">
        <f>G379</f>
        <v>0</v>
      </c>
    </row>
    <row r="380" spans="1:22" ht="23.25" thickBot="1" x14ac:dyDescent="0.25">
      <c r="A380" s="399"/>
      <c r="B380" s="12" t="s">
        <v>6</v>
      </c>
      <c r="C380" s="12" t="s">
        <v>5</v>
      </c>
      <c r="D380" s="12" t="s">
        <v>4</v>
      </c>
      <c r="E380" s="406" t="s">
        <v>3</v>
      </c>
      <c r="F380" s="406"/>
      <c r="G380" s="407"/>
      <c r="H380" s="408"/>
      <c r="I380" s="409"/>
      <c r="J380" s="11" t="s">
        <v>2</v>
      </c>
      <c r="K380" s="10"/>
      <c r="L380" s="10"/>
      <c r="M380" s="9"/>
      <c r="N380" s="2"/>
      <c r="V380" s="13"/>
    </row>
    <row r="381" spans="1:22" ht="13.5" thickBot="1" x14ac:dyDescent="0.25">
      <c r="A381" s="400"/>
      <c r="B381" s="25"/>
      <c r="C381" s="25"/>
      <c r="D381" s="8"/>
      <c r="E381" s="24" t="s">
        <v>1</v>
      </c>
      <c r="F381" s="23"/>
      <c r="G381" s="673"/>
      <c r="H381" s="674"/>
      <c r="I381" s="675"/>
      <c r="J381" s="11" t="s">
        <v>0</v>
      </c>
      <c r="K381" s="10"/>
      <c r="L381" s="10"/>
      <c r="M381" s="9"/>
      <c r="N381" s="2"/>
      <c r="V381" s="13"/>
    </row>
    <row r="382" spans="1:22" ht="24" thickTop="1" thickBot="1" x14ac:dyDescent="0.25">
      <c r="A382" s="398">
        <f t="shared" ref="A382" si="88">A378+1</f>
        <v>92</v>
      </c>
      <c r="B382" s="22" t="s">
        <v>12</v>
      </c>
      <c r="C382" s="22" t="s">
        <v>11</v>
      </c>
      <c r="D382" s="22" t="s">
        <v>10</v>
      </c>
      <c r="E382" s="401" t="s">
        <v>9</v>
      </c>
      <c r="F382" s="401"/>
      <c r="G382" s="401" t="s">
        <v>8</v>
      </c>
      <c r="H382" s="402"/>
      <c r="I382" s="21"/>
      <c r="J382" s="20" t="s">
        <v>7</v>
      </c>
      <c r="K382" s="19"/>
      <c r="L382" s="19"/>
      <c r="M382" s="18"/>
      <c r="N382" s="2"/>
      <c r="V382" s="13"/>
    </row>
    <row r="383" spans="1:22" ht="13.5" thickBot="1" x14ac:dyDescent="0.25">
      <c r="A383" s="399"/>
      <c r="B383" s="16"/>
      <c r="C383" s="16"/>
      <c r="D383" s="17"/>
      <c r="E383" s="16"/>
      <c r="F383" s="16"/>
      <c r="G383" s="670"/>
      <c r="H383" s="671"/>
      <c r="I383" s="672"/>
      <c r="J383" s="15" t="s">
        <v>7</v>
      </c>
      <c r="K383" s="15"/>
      <c r="L383" s="15"/>
      <c r="M383" s="14"/>
      <c r="N383" s="2"/>
      <c r="V383" s="13">
        <f>G383</f>
        <v>0</v>
      </c>
    </row>
    <row r="384" spans="1:22" ht="23.25" thickBot="1" x14ac:dyDescent="0.25">
      <c r="A384" s="399"/>
      <c r="B384" s="12" t="s">
        <v>6</v>
      </c>
      <c r="C384" s="12" t="s">
        <v>5</v>
      </c>
      <c r="D384" s="12" t="s">
        <v>4</v>
      </c>
      <c r="E384" s="406" t="s">
        <v>3</v>
      </c>
      <c r="F384" s="406"/>
      <c r="G384" s="407"/>
      <c r="H384" s="408"/>
      <c r="I384" s="409"/>
      <c r="J384" s="11" t="s">
        <v>2</v>
      </c>
      <c r="K384" s="10"/>
      <c r="L384" s="10"/>
      <c r="M384" s="9"/>
      <c r="N384" s="2"/>
      <c r="V384" s="13"/>
    </row>
    <row r="385" spans="1:22" ht="13.5" thickBot="1" x14ac:dyDescent="0.25">
      <c r="A385" s="400"/>
      <c r="B385" s="25"/>
      <c r="C385" s="25"/>
      <c r="D385" s="8"/>
      <c r="E385" s="24" t="s">
        <v>1</v>
      </c>
      <c r="F385" s="23"/>
      <c r="G385" s="673"/>
      <c r="H385" s="674"/>
      <c r="I385" s="675"/>
      <c r="J385" s="11" t="s">
        <v>0</v>
      </c>
      <c r="K385" s="10"/>
      <c r="L385" s="10"/>
      <c r="M385" s="9"/>
      <c r="N385" s="2"/>
      <c r="V385" s="13"/>
    </row>
    <row r="386" spans="1:22" ht="24" thickTop="1" thickBot="1" x14ac:dyDescent="0.25">
      <c r="A386" s="398">
        <f t="shared" ref="A386" si="89">A382+1</f>
        <v>93</v>
      </c>
      <c r="B386" s="22" t="s">
        <v>12</v>
      </c>
      <c r="C386" s="22" t="s">
        <v>11</v>
      </c>
      <c r="D386" s="22" t="s">
        <v>10</v>
      </c>
      <c r="E386" s="401" t="s">
        <v>9</v>
      </c>
      <c r="F386" s="401"/>
      <c r="G386" s="401" t="s">
        <v>8</v>
      </c>
      <c r="H386" s="402"/>
      <c r="I386" s="21"/>
      <c r="J386" s="20" t="s">
        <v>7</v>
      </c>
      <c r="K386" s="19"/>
      <c r="L386" s="19"/>
      <c r="M386" s="18"/>
      <c r="N386" s="2"/>
      <c r="V386" s="13"/>
    </row>
    <row r="387" spans="1:22" ht="13.5" thickBot="1" x14ac:dyDescent="0.25">
      <c r="A387" s="399"/>
      <c r="B387" s="16"/>
      <c r="C387" s="16"/>
      <c r="D387" s="17"/>
      <c r="E387" s="16"/>
      <c r="F387" s="16"/>
      <c r="G387" s="670"/>
      <c r="H387" s="671"/>
      <c r="I387" s="672"/>
      <c r="J387" s="15" t="s">
        <v>7</v>
      </c>
      <c r="K387" s="15"/>
      <c r="L387" s="15"/>
      <c r="M387" s="14"/>
      <c r="N387" s="2"/>
      <c r="V387" s="13">
        <f>G387</f>
        <v>0</v>
      </c>
    </row>
    <row r="388" spans="1:22" ht="23.25" thickBot="1" x14ac:dyDescent="0.25">
      <c r="A388" s="399"/>
      <c r="B388" s="12" t="s">
        <v>6</v>
      </c>
      <c r="C388" s="12" t="s">
        <v>5</v>
      </c>
      <c r="D388" s="12" t="s">
        <v>4</v>
      </c>
      <c r="E388" s="406" t="s">
        <v>3</v>
      </c>
      <c r="F388" s="406"/>
      <c r="G388" s="407"/>
      <c r="H388" s="408"/>
      <c r="I388" s="409"/>
      <c r="J388" s="11" t="s">
        <v>2</v>
      </c>
      <c r="K388" s="10"/>
      <c r="L388" s="10"/>
      <c r="M388" s="9"/>
      <c r="N388" s="2"/>
      <c r="V388" s="13"/>
    </row>
    <row r="389" spans="1:22" ht="13.5" thickBot="1" x14ac:dyDescent="0.25">
      <c r="A389" s="400"/>
      <c r="B389" s="25"/>
      <c r="C389" s="25"/>
      <c r="D389" s="8"/>
      <c r="E389" s="24" t="s">
        <v>1</v>
      </c>
      <c r="F389" s="23"/>
      <c r="G389" s="673"/>
      <c r="H389" s="674"/>
      <c r="I389" s="675"/>
      <c r="J389" s="11" t="s">
        <v>0</v>
      </c>
      <c r="K389" s="10"/>
      <c r="L389" s="10"/>
      <c r="M389" s="9"/>
      <c r="N389" s="2"/>
      <c r="V389" s="13"/>
    </row>
    <row r="390" spans="1:22" ht="24" thickTop="1" thickBot="1" x14ac:dyDescent="0.25">
      <c r="A390" s="398">
        <f t="shared" ref="A390" si="90">A386+1</f>
        <v>94</v>
      </c>
      <c r="B390" s="22" t="s">
        <v>12</v>
      </c>
      <c r="C390" s="22" t="s">
        <v>11</v>
      </c>
      <c r="D390" s="22" t="s">
        <v>10</v>
      </c>
      <c r="E390" s="401" t="s">
        <v>9</v>
      </c>
      <c r="F390" s="401"/>
      <c r="G390" s="401" t="s">
        <v>8</v>
      </c>
      <c r="H390" s="402"/>
      <c r="I390" s="21"/>
      <c r="J390" s="20" t="s">
        <v>7</v>
      </c>
      <c r="K390" s="19"/>
      <c r="L390" s="19"/>
      <c r="M390" s="18"/>
      <c r="N390" s="2"/>
      <c r="V390" s="13"/>
    </row>
    <row r="391" spans="1:22" ht="13.5" thickBot="1" x14ac:dyDescent="0.25">
      <c r="A391" s="399"/>
      <c r="B391" s="16"/>
      <c r="C391" s="16"/>
      <c r="D391" s="17"/>
      <c r="E391" s="16"/>
      <c r="F391" s="16"/>
      <c r="G391" s="670"/>
      <c r="H391" s="671"/>
      <c r="I391" s="672"/>
      <c r="J391" s="15" t="s">
        <v>7</v>
      </c>
      <c r="K391" s="15"/>
      <c r="L391" s="15"/>
      <c r="M391" s="14"/>
      <c r="N391" s="2"/>
      <c r="V391" s="13">
        <f>G391</f>
        <v>0</v>
      </c>
    </row>
    <row r="392" spans="1:22" ht="23.25" thickBot="1" x14ac:dyDescent="0.25">
      <c r="A392" s="399"/>
      <c r="B392" s="12" t="s">
        <v>6</v>
      </c>
      <c r="C392" s="12" t="s">
        <v>5</v>
      </c>
      <c r="D392" s="12" t="s">
        <v>4</v>
      </c>
      <c r="E392" s="406" t="s">
        <v>3</v>
      </c>
      <c r="F392" s="406"/>
      <c r="G392" s="407"/>
      <c r="H392" s="408"/>
      <c r="I392" s="409"/>
      <c r="J392" s="11" t="s">
        <v>2</v>
      </c>
      <c r="K392" s="10"/>
      <c r="L392" s="10"/>
      <c r="M392" s="9"/>
      <c r="N392" s="2"/>
      <c r="V392" s="13"/>
    </row>
    <row r="393" spans="1:22" ht="13.5" thickBot="1" x14ac:dyDescent="0.25">
      <c r="A393" s="400"/>
      <c r="B393" s="25"/>
      <c r="C393" s="25"/>
      <c r="D393" s="8"/>
      <c r="E393" s="24" t="s">
        <v>1</v>
      </c>
      <c r="F393" s="23"/>
      <c r="G393" s="673"/>
      <c r="H393" s="674"/>
      <c r="I393" s="675"/>
      <c r="J393" s="11" t="s">
        <v>0</v>
      </c>
      <c r="K393" s="10"/>
      <c r="L393" s="10"/>
      <c r="M393" s="9"/>
      <c r="N393" s="2"/>
      <c r="V393" s="13"/>
    </row>
    <row r="394" spans="1:22" ht="24" thickTop="1" thickBot="1" x14ac:dyDescent="0.25">
      <c r="A394" s="398">
        <f t="shared" ref="A394" si="91">A390+1</f>
        <v>95</v>
      </c>
      <c r="B394" s="22" t="s">
        <v>12</v>
      </c>
      <c r="C394" s="22" t="s">
        <v>11</v>
      </c>
      <c r="D394" s="22" t="s">
        <v>10</v>
      </c>
      <c r="E394" s="401" t="s">
        <v>9</v>
      </c>
      <c r="F394" s="401"/>
      <c r="G394" s="401" t="s">
        <v>8</v>
      </c>
      <c r="H394" s="402"/>
      <c r="I394" s="21"/>
      <c r="J394" s="20" t="s">
        <v>7</v>
      </c>
      <c r="K394" s="19"/>
      <c r="L394" s="19"/>
      <c r="M394" s="18"/>
      <c r="N394" s="2"/>
      <c r="V394" s="13"/>
    </row>
    <row r="395" spans="1:22" ht="13.5" thickBot="1" x14ac:dyDescent="0.25">
      <c r="A395" s="399"/>
      <c r="B395" s="16"/>
      <c r="C395" s="16"/>
      <c r="D395" s="17"/>
      <c r="E395" s="16"/>
      <c r="F395" s="16"/>
      <c r="G395" s="670"/>
      <c r="H395" s="671"/>
      <c r="I395" s="672"/>
      <c r="J395" s="15" t="s">
        <v>7</v>
      </c>
      <c r="K395" s="15"/>
      <c r="L395" s="15"/>
      <c r="M395" s="14"/>
      <c r="N395" s="2"/>
      <c r="V395" s="13">
        <f>G395</f>
        <v>0</v>
      </c>
    </row>
    <row r="396" spans="1:22" ht="23.25" thickBot="1" x14ac:dyDescent="0.25">
      <c r="A396" s="399"/>
      <c r="B396" s="12" t="s">
        <v>6</v>
      </c>
      <c r="C396" s="12" t="s">
        <v>5</v>
      </c>
      <c r="D396" s="12" t="s">
        <v>4</v>
      </c>
      <c r="E396" s="406" t="s">
        <v>3</v>
      </c>
      <c r="F396" s="406"/>
      <c r="G396" s="407"/>
      <c r="H396" s="408"/>
      <c r="I396" s="409"/>
      <c r="J396" s="11" t="s">
        <v>2</v>
      </c>
      <c r="K396" s="10"/>
      <c r="L396" s="10"/>
      <c r="M396" s="9"/>
      <c r="N396" s="2"/>
      <c r="V396" s="13"/>
    </row>
    <row r="397" spans="1:22" ht="13.5" thickBot="1" x14ac:dyDescent="0.25">
      <c r="A397" s="400"/>
      <c r="B397" s="25"/>
      <c r="C397" s="25"/>
      <c r="D397" s="8"/>
      <c r="E397" s="24" t="s">
        <v>1</v>
      </c>
      <c r="F397" s="23"/>
      <c r="G397" s="673"/>
      <c r="H397" s="674"/>
      <c r="I397" s="675"/>
      <c r="J397" s="11" t="s">
        <v>0</v>
      </c>
      <c r="K397" s="10"/>
      <c r="L397" s="10"/>
      <c r="M397" s="9"/>
      <c r="N397" s="2"/>
      <c r="V397" s="13"/>
    </row>
    <row r="398" spans="1:22" ht="24" thickTop="1" thickBot="1" x14ac:dyDescent="0.25">
      <c r="A398" s="398">
        <f t="shared" ref="A398" si="92">A394+1</f>
        <v>96</v>
      </c>
      <c r="B398" s="22" t="s">
        <v>12</v>
      </c>
      <c r="C398" s="22" t="s">
        <v>11</v>
      </c>
      <c r="D398" s="22" t="s">
        <v>10</v>
      </c>
      <c r="E398" s="401" t="s">
        <v>9</v>
      </c>
      <c r="F398" s="401"/>
      <c r="G398" s="401" t="s">
        <v>8</v>
      </c>
      <c r="H398" s="402"/>
      <c r="I398" s="21"/>
      <c r="J398" s="20" t="s">
        <v>7</v>
      </c>
      <c r="K398" s="19"/>
      <c r="L398" s="19"/>
      <c r="M398" s="18"/>
      <c r="N398" s="2"/>
      <c r="V398" s="13"/>
    </row>
    <row r="399" spans="1:22" ht="13.5" thickBot="1" x14ac:dyDescent="0.25">
      <c r="A399" s="399"/>
      <c r="B399" s="16"/>
      <c r="C399" s="16"/>
      <c r="D399" s="17"/>
      <c r="E399" s="16"/>
      <c r="F399" s="16"/>
      <c r="G399" s="670"/>
      <c r="H399" s="671"/>
      <c r="I399" s="672"/>
      <c r="J399" s="15" t="s">
        <v>7</v>
      </c>
      <c r="K399" s="15"/>
      <c r="L399" s="15"/>
      <c r="M399" s="14"/>
      <c r="N399" s="2"/>
      <c r="V399" s="13">
        <f>G399</f>
        <v>0</v>
      </c>
    </row>
    <row r="400" spans="1:22" ht="23.25" thickBot="1" x14ac:dyDescent="0.25">
      <c r="A400" s="399"/>
      <c r="B400" s="12" t="s">
        <v>6</v>
      </c>
      <c r="C400" s="12" t="s">
        <v>5</v>
      </c>
      <c r="D400" s="12" t="s">
        <v>4</v>
      </c>
      <c r="E400" s="406" t="s">
        <v>3</v>
      </c>
      <c r="F400" s="406"/>
      <c r="G400" s="407"/>
      <c r="H400" s="408"/>
      <c r="I400" s="409"/>
      <c r="J400" s="11" t="s">
        <v>2</v>
      </c>
      <c r="K400" s="10"/>
      <c r="L400" s="10"/>
      <c r="M400" s="9"/>
      <c r="N400" s="2"/>
      <c r="V400" s="13"/>
    </row>
    <row r="401" spans="1:22" ht="13.5" thickBot="1" x14ac:dyDescent="0.25">
      <c r="A401" s="400"/>
      <c r="B401" s="25"/>
      <c r="C401" s="25"/>
      <c r="D401" s="8"/>
      <c r="E401" s="24" t="s">
        <v>1</v>
      </c>
      <c r="F401" s="23"/>
      <c r="G401" s="673"/>
      <c r="H401" s="674"/>
      <c r="I401" s="675"/>
      <c r="J401" s="11" t="s">
        <v>0</v>
      </c>
      <c r="K401" s="10"/>
      <c r="L401" s="10"/>
      <c r="M401" s="9"/>
      <c r="N401" s="2"/>
      <c r="V401" s="13"/>
    </row>
    <row r="402" spans="1:22" ht="24" thickTop="1" thickBot="1" x14ac:dyDescent="0.25">
      <c r="A402" s="398">
        <f t="shared" ref="A402" si="93">A398+1</f>
        <v>97</v>
      </c>
      <c r="B402" s="22" t="s">
        <v>12</v>
      </c>
      <c r="C402" s="22" t="s">
        <v>11</v>
      </c>
      <c r="D402" s="22" t="s">
        <v>10</v>
      </c>
      <c r="E402" s="401" t="s">
        <v>9</v>
      </c>
      <c r="F402" s="401"/>
      <c r="G402" s="401" t="s">
        <v>8</v>
      </c>
      <c r="H402" s="402"/>
      <c r="I402" s="21"/>
      <c r="J402" s="20" t="s">
        <v>7</v>
      </c>
      <c r="K402" s="19"/>
      <c r="L402" s="19"/>
      <c r="M402" s="18"/>
      <c r="N402" s="2"/>
      <c r="V402" s="13"/>
    </row>
    <row r="403" spans="1:22" ht="13.5" thickBot="1" x14ac:dyDescent="0.25">
      <c r="A403" s="399"/>
      <c r="B403" s="16"/>
      <c r="C403" s="16"/>
      <c r="D403" s="17"/>
      <c r="E403" s="16"/>
      <c r="F403" s="16"/>
      <c r="G403" s="670"/>
      <c r="H403" s="671"/>
      <c r="I403" s="672"/>
      <c r="J403" s="15" t="s">
        <v>7</v>
      </c>
      <c r="K403" s="15"/>
      <c r="L403" s="15"/>
      <c r="M403" s="14"/>
      <c r="N403" s="2"/>
      <c r="V403" s="13">
        <f>G403</f>
        <v>0</v>
      </c>
    </row>
    <row r="404" spans="1:22" ht="23.25" thickBot="1" x14ac:dyDescent="0.25">
      <c r="A404" s="399"/>
      <c r="B404" s="12" t="s">
        <v>6</v>
      </c>
      <c r="C404" s="12" t="s">
        <v>5</v>
      </c>
      <c r="D404" s="12" t="s">
        <v>4</v>
      </c>
      <c r="E404" s="406" t="s">
        <v>3</v>
      </c>
      <c r="F404" s="406"/>
      <c r="G404" s="407"/>
      <c r="H404" s="408"/>
      <c r="I404" s="409"/>
      <c r="J404" s="11" t="s">
        <v>2</v>
      </c>
      <c r="K404" s="10"/>
      <c r="L404" s="10"/>
      <c r="M404" s="9"/>
      <c r="N404" s="2"/>
      <c r="V404" s="13"/>
    </row>
    <row r="405" spans="1:22" ht="13.5" thickBot="1" x14ac:dyDescent="0.25">
      <c r="A405" s="400"/>
      <c r="B405" s="25"/>
      <c r="C405" s="25"/>
      <c r="D405" s="8"/>
      <c r="E405" s="24" t="s">
        <v>1</v>
      </c>
      <c r="F405" s="23"/>
      <c r="G405" s="673"/>
      <c r="H405" s="674"/>
      <c r="I405" s="675"/>
      <c r="J405" s="11" t="s">
        <v>0</v>
      </c>
      <c r="K405" s="10"/>
      <c r="L405" s="10"/>
      <c r="M405" s="9"/>
      <c r="N405" s="2"/>
      <c r="V405" s="13"/>
    </row>
    <row r="406" spans="1:22" ht="24" thickTop="1" thickBot="1" x14ac:dyDescent="0.25">
      <c r="A406" s="398">
        <f t="shared" ref="A406" si="94">A402+1</f>
        <v>98</v>
      </c>
      <c r="B406" s="22" t="s">
        <v>12</v>
      </c>
      <c r="C406" s="22" t="s">
        <v>11</v>
      </c>
      <c r="D406" s="22" t="s">
        <v>10</v>
      </c>
      <c r="E406" s="401" t="s">
        <v>9</v>
      </c>
      <c r="F406" s="401"/>
      <c r="G406" s="401" t="s">
        <v>8</v>
      </c>
      <c r="H406" s="402"/>
      <c r="I406" s="21"/>
      <c r="J406" s="20" t="s">
        <v>7</v>
      </c>
      <c r="K406" s="19"/>
      <c r="L406" s="19"/>
      <c r="M406" s="18"/>
      <c r="N406" s="2"/>
      <c r="V406" s="13"/>
    </row>
    <row r="407" spans="1:22" ht="13.5" thickBot="1" x14ac:dyDescent="0.25">
      <c r="A407" s="399"/>
      <c r="B407" s="16"/>
      <c r="C407" s="16"/>
      <c r="D407" s="17"/>
      <c r="E407" s="16"/>
      <c r="F407" s="16"/>
      <c r="G407" s="670"/>
      <c r="H407" s="671"/>
      <c r="I407" s="672"/>
      <c r="J407" s="15" t="s">
        <v>7</v>
      </c>
      <c r="K407" s="15"/>
      <c r="L407" s="15"/>
      <c r="M407" s="14"/>
      <c r="N407" s="2"/>
      <c r="V407" s="13">
        <f>G407</f>
        <v>0</v>
      </c>
    </row>
    <row r="408" spans="1:22" ht="23.25" thickBot="1" x14ac:dyDescent="0.25">
      <c r="A408" s="399"/>
      <c r="B408" s="12" t="s">
        <v>6</v>
      </c>
      <c r="C408" s="12" t="s">
        <v>5</v>
      </c>
      <c r="D408" s="12" t="s">
        <v>4</v>
      </c>
      <c r="E408" s="406" t="s">
        <v>3</v>
      </c>
      <c r="F408" s="406"/>
      <c r="G408" s="407"/>
      <c r="H408" s="408"/>
      <c r="I408" s="409"/>
      <c r="J408" s="11" t="s">
        <v>2</v>
      </c>
      <c r="K408" s="10"/>
      <c r="L408" s="10"/>
      <c r="M408" s="9"/>
      <c r="N408" s="2"/>
      <c r="V408" s="13"/>
    </row>
    <row r="409" spans="1:22" ht="13.5" thickBot="1" x14ac:dyDescent="0.25">
      <c r="A409" s="400"/>
      <c r="B409" s="25"/>
      <c r="C409" s="25"/>
      <c r="D409" s="8"/>
      <c r="E409" s="24" t="s">
        <v>1</v>
      </c>
      <c r="F409" s="23"/>
      <c r="G409" s="673"/>
      <c r="H409" s="674"/>
      <c r="I409" s="675"/>
      <c r="J409" s="11" t="s">
        <v>0</v>
      </c>
      <c r="K409" s="10"/>
      <c r="L409" s="10"/>
      <c r="M409" s="9"/>
      <c r="N409" s="2"/>
      <c r="V409" s="13"/>
    </row>
    <row r="410" spans="1:22" ht="24" thickTop="1" thickBot="1" x14ac:dyDescent="0.25">
      <c r="A410" s="398">
        <f t="shared" ref="A410" si="95">A406+1</f>
        <v>99</v>
      </c>
      <c r="B410" s="22" t="s">
        <v>12</v>
      </c>
      <c r="C410" s="22" t="s">
        <v>11</v>
      </c>
      <c r="D410" s="22" t="s">
        <v>10</v>
      </c>
      <c r="E410" s="401" t="s">
        <v>9</v>
      </c>
      <c r="F410" s="401"/>
      <c r="G410" s="401" t="s">
        <v>8</v>
      </c>
      <c r="H410" s="402"/>
      <c r="I410" s="21"/>
      <c r="J410" s="20" t="s">
        <v>7</v>
      </c>
      <c r="K410" s="19"/>
      <c r="L410" s="19"/>
      <c r="M410" s="18"/>
      <c r="N410" s="2"/>
      <c r="V410" s="13"/>
    </row>
    <row r="411" spans="1:22" ht="13.5" thickBot="1" x14ac:dyDescent="0.25">
      <c r="A411" s="399"/>
      <c r="B411" s="16"/>
      <c r="C411" s="16"/>
      <c r="D411" s="17"/>
      <c r="E411" s="16"/>
      <c r="F411" s="16"/>
      <c r="G411" s="670"/>
      <c r="H411" s="671"/>
      <c r="I411" s="672"/>
      <c r="J411" s="15" t="s">
        <v>7</v>
      </c>
      <c r="K411" s="15"/>
      <c r="L411" s="15"/>
      <c r="M411" s="14"/>
      <c r="N411" s="2"/>
      <c r="V411" s="13">
        <f>G411</f>
        <v>0</v>
      </c>
    </row>
    <row r="412" spans="1:22" ht="23.25" thickBot="1" x14ac:dyDescent="0.25">
      <c r="A412" s="399"/>
      <c r="B412" s="12" t="s">
        <v>6</v>
      </c>
      <c r="C412" s="12" t="s">
        <v>5</v>
      </c>
      <c r="D412" s="12" t="s">
        <v>4</v>
      </c>
      <c r="E412" s="406" t="s">
        <v>3</v>
      </c>
      <c r="F412" s="406"/>
      <c r="G412" s="407"/>
      <c r="H412" s="408"/>
      <c r="I412" s="409"/>
      <c r="J412" s="11" t="s">
        <v>2</v>
      </c>
      <c r="K412" s="10"/>
      <c r="L412" s="10"/>
      <c r="M412" s="9"/>
      <c r="N412" s="2"/>
      <c r="V412" s="13"/>
    </row>
    <row r="413" spans="1:22" ht="13.5" thickBot="1" x14ac:dyDescent="0.25">
      <c r="A413" s="400"/>
      <c r="B413" s="25"/>
      <c r="C413" s="25"/>
      <c r="D413" s="8"/>
      <c r="E413" s="24" t="s">
        <v>1</v>
      </c>
      <c r="F413" s="23"/>
      <c r="G413" s="673"/>
      <c r="H413" s="674"/>
      <c r="I413" s="675"/>
      <c r="J413" s="11" t="s">
        <v>0</v>
      </c>
      <c r="K413" s="10"/>
      <c r="L413" s="10"/>
      <c r="M413" s="9"/>
      <c r="N413" s="2"/>
      <c r="V413" s="13"/>
    </row>
    <row r="414" spans="1:22" ht="24" thickTop="1" thickBot="1" x14ac:dyDescent="0.25">
      <c r="A414" s="398">
        <f t="shared" ref="A414" si="96">A410+1</f>
        <v>100</v>
      </c>
      <c r="B414" s="22" t="s">
        <v>12</v>
      </c>
      <c r="C414" s="22" t="s">
        <v>11</v>
      </c>
      <c r="D414" s="22" t="s">
        <v>10</v>
      </c>
      <c r="E414" s="401" t="s">
        <v>9</v>
      </c>
      <c r="F414" s="401"/>
      <c r="G414" s="401" t="s">
        <v>8</v>
      </c>
      <c r="H414" s="402"/>
      <c r="I414" s="21"/>
      <c r="J414" s="20" t="s">
        <v>7</v>
      </c>
      <c r="K414" s="19"/>
      <c r="L414" s="19"/>
      <c r="M414" s="18"/>
      <c r="N414" s="2"/>
      <c r="V414" s="13"/>
    </row>
    <row r="415" spans="1:22" ht="13.5" thickBot="1" x14ac:dyDescent="0.25">
      <c r="A415" s="399"/>
      <c r="B415" s="16"/>
      <c r="C415" s="16"/>
      <c r="D415" s="17"/>
      <c r="E415" s="16"/>
      <c r="F415" s="16"/>
      <c r="G415" s="670"/>
      <c r="H415" s="671"/>
      <c r="I415" s="672"/>
      <c r="J415" s="15" t="s">
        <v>7</v>
      </c>
      <c r="K415" s="15"/>
      <c r="L415" s="15"/>
      <c r="M415" s="14"/>
      <c r="N415" s="2"/>
      <c r="V415" s="13">
        <f>G415</f>
        <v>0</v>
      </c>
    </row>
    <row r="416" spans="1:22" ht="23.25" thickBot="1" x14ac:dyDescent="0.25">
      <c r="A416" s="399"/>
      <c r="B416" s="12" t="s">
        <v>6</v>
      </c>
      <c r="C416" s="12" t="s">
        <v>5</v>
      </c>
      <c r="D416" s="12" t="s">
        <v>4</v>
      </c>
      <c r="E416" s="406" t="s">
        <v>3</v>
      </c>
      <c r="F416" s="406"/>
      <c r="G416" s="407"/>
      <c r="H416" s="408"/>
      <c r="I416" s="409"/>
      <c r="J416" s="11" t="s">
        <v>2</v>
      </c>
      <c r="K416" s="10"/>
      <c r="L416" s="10"/>
      <c r="M416" s="9"/>
      <c r="N416" s="2"/>
    </row>
    <row r="417" spans="1:14" ht="13.5" thickBot="1" x14ac:dyDescent="0.25">
      <c r="A417" s="400"/>
      <c r="B417" s="8"/>
      <c r="C417" s="8"/>
      <c r="D417" s="8"/>
      <c r="E417" s="7" t="s">
        <v>1</v>
      </c>
      <c r="F417" s="6"/>
      <c r="G417" s="673"/>
      <c r="H417" s="674"/>
      <c r="I417" s="675"/>
      <c r="J417" s="5" t="s">
        <v>0</v>
      </c>
      <c r="K417" s="4"/>
      <c r="L417" s="4"/>
      <c r="M417" s="3"/>
      <c r="N417" s="2"/>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218" customWidth="1"/>
    <col min="2" max="2" width="16.140625" style="218" customWidth="1"/>
    <col min="3" max="3" width="17.7109375" style="218" customWidth="1"/>
    <col min="4" max="4" width="14.42578125" style="218" customWidth="1"/>
    <col min="5" max="5" width="18.7109375" style="218" hidden="1" customWidth="1"/>
    <col min="6" max="6" width="14.85546875" style="218" customWidth="1"/>
    <col min="7" max="7" width="3" style="218" customWidth="1"/>
    <col min="8" max="8" width="11.28515625" style="218" customWidth="1"/>
    <col min="9" max="9" width="3" style="218" customWidth="1"/>
    <col min="10" max="10" width="12.28515625" style="218" customWidth="1"/>
    <col min="11" max="11" width="9.140625" style="218" customWidth="1"/>
    <col min="12" max="12" width="8.85546875" style="218" customWidth="1"/>
    <col min="13" max="13" width="8" style="218" customWidth="1"/>
    <col min="14" max="14" width="0.140625" style="218" customWidth="1"/>
    <col min="15" max="15" width="8.85546875" style="218"/>
    <col min="16" max="16" width="20.28515625" style="218" bestFit="1" customWidth="1"/>
    <col min="17" max="20" width="8.85546875" style="218"/>
    <col min="21" max="21" width="9.42578125" style="218" customWidth="1"/>
    <col min="22" max="22" width="13.7109375" style="1" customWidth="1"/>
    <col min="23" max="16384" width="8.85546875" style="218"/>
  </cols>
  <sheetData>
    <row r="1" spans="1:19" s="218" customFormat="1" hidden="1" x14ac:dyDescent="0.2"/>
    <row r="2" spans="1:19" s="218" customFormat="1" x14ac:dyDescent="0.2">
      <c r="J2" s="687" t="s">
        <v>51</v>
      </c>
      <c r="K2" s="688"/>
      <c r="L2" s="688"/>
      <c r="M2" s="688"/>
      <c r="P2" s="690"/>
      <c r="Q2" s="690"/>
      <c r="R2" s="690"/>
      <c r="S2" s="690"/>
    </row>
    <row r="3" spans="1:19" s="218" customFormat="1" x14ac:dyDescent="0.2">
      <c r="J3" s="688"/>
      <c r="K3" s="688"/>
      <c r="L3" s="688"/>
      <c r="M3" s="688"/>
      <c r="P3" s="691"/>
      <c r="Q3" s="691"/>
      <c r="R3" s="691"/>
      <c r="S3" s="691"/>
    </row>
    <row r="4" spans="1:19" s="218" customFormat="1" ht="13.5" thickBot="1" x14ac:dyDescent="0.25">
      <c r="A4" s="45"/>
      <c r="B4" s="45"/>
      <c r="C4" s="45"/>
      <c r="D4" s="45"/>
      <c r="E4" s="45"/>
      <c r="F4" s="45"/>
      <c r="G4" s="45"/>
      <c r="H4" s="45"/>
      <c r="I4" s="45"/>
      <c r="J4" s="689"/>
      <c r="K4" s="689"/>
      <c r="L4" s="689"/>
      <c r="M4" s="689"/>
      <c r="P4" s="692"/>
      <c r="Q4" s="692"/>
      <c r="R4" s="692"/>
      <c r="S4" s="692"/>
    </row>
    <row r="5" spans="1:19" s="218" customFormat="1" ht="30" customHeight="1" thickTop="1" thickBot="1" x14ac:dyDescent="0.25">
      <c r="A5" s="693" t="str">
        <f>"1353 Travel Report for "&amp;B9&amp;", "&amp;B10&amp;" for the reporting period "&amp;"Oct 18 - March19"</f>
        <v>1353 Travel Report for Health and Human Services, OS/ONC for the reporting period Oct 18 - March19</v>
      </c>
      <c r="B5" s="694"/>
      <c r="C5" s="694"/>
      <c r="D5" s="694"/>
      <c r="E5" s="694"/>
      <c r="F5" s="694"/>
      <c r="G5" s="694"/>
      <c r="H5" s="694"/>
      <c r="I5" s="694"/>
      <c r="J5" s="694"/>
      <c r="K5" s="694"/>
      <c r="L5" s="694"/>
      <c r="M5" s="694"/>
      <c r="N5" s="67"/>
      <c r="O5" s="45"/>
      <c r="Q5" s="66"/>
    </row>
    <row r="6" spans="1:19" s="218" customFormat="1" ht="13.5" customHeight="1" thickTop="1" x14ac:dyDescent="0.2">
      <c r="A6" s="695" t="s">
        <v>50</v>
      </c>
      <c r="B6" s="697" t="s">
        <v>49</v>
      </c>
      <c r="C6" s="698"/>
      <c r="D6" s="698"/>
      <c r="E6" s="698"/>
      <c r="F6" s="698"/>
      <c r="G6" s="698"/>
      <c r="H6" s="698"/>
      <c r="I6" s="698"/>
      <c r="J6" s="699"/>
      <c r="K6" s="65" t="s">
        <v>48</v>
      </c>
      <c r="L6" s="65" t="s">
        <v>47</v>
      </c>
      <c r="M6" s="65" t="s">
        <v>46</v>
      </c>
      <c r="N6" s="64"/>
      <c r="O6" s="45"/>
    </row>
    <row r="7" spans="1:19" s="218" customFormat="1" ht="20.25" customHeight="1" thickBot="1" x14ac:dyDescent="0.25">
      <c r="A7" s="695"/>
      <c r="B7" s="700"/>
      <c r="C7" s="701"/>
      <c r="D7" s="701"/>
      <c r="E7" s="701"/>
      <c r="F7" s="701"/>
      <c r="G7" s="701"/>
      <c r="H7" s="701"/>
      <c r="I7" s="701"/>
      <c r="J7" s="702"/>
      <c r="K7" s="63"/>
      <c r="L7" s="62"/>
      <c r="M7" s="61">
        <v>2019</v>
      </c>
      <c r="N7" s="60"/>
      <c r="O7" s="45"/>
    </row>
    <row r="8" spans="1:19" s="218" customFormat="1" ht="27.75" customHeight="1" thickTop="1" thickBot="1" x14ac:dyDescent="0.25">
      <c r="A8" s="695"/>
      <c r="B8" s="703" t="s">
        <v>45</v>
      </c>
      <c r="C8" s="704"/>
      <c r="D8" s="704"/>
      <c r="E8" s="704"/>
      <c r="F8" s="704"/>
      <c r="G8" s="705"/>
      <c r="H8" s="705"/>
      <c r="I8" s="705"/>
      <c r="J8" s="705"/>
      <c r="K8" s="705"/>
      <c r="L8" s="704"/>
      <c r="M8" s="704"/>
      <c r="N8" s="706"/>
      <c r="O8" s="45"/>
    </row>
    <row r="9" spans="1:19" s="218" customFormat="1" ht="18" customHeight="1" thickTop="1" x14ac:dyDescent="0.25">
      <c r="A9" s="695"/>
      <c r="B9" s="707" t="s">
        <v>44</v>
      </c>
      <c r="C9" s="685"/>
      <c r="D9" s="685"/>
      <c r="E9" s="685"/>
      <c r="F9" s="685"/>
      <c r="G9" s="500" t="s">
        <v>43</v>
      </c>
      <c r="H9" s="456" t="s">
        <v>42</v>
      </c>
      <c r="I9" s="459"/>
      <c r="J9" s="462" t="s">
        <v>41</v>
      </c>
      <c r="K9" s="465"/>
      <c r="L9" s="468" t="s">
        <v>40</v>
      </c>
      <c r="M9" s="469"/>
      <c r="N9" s="59"/>
      <c r="O9" s="55"/>
      <c r="P9" s="45"/>
    </row>
    <row r="10" spans="1:19" s="218" customFormat="1" ht="15.75" customHeight="1" x14ac:dyDescent="0.2">
      <c r="A10" s="695"/>
      <c r="B10" s="684" t="s">
        <v>7873</v>
      </c>
      <c r="C10" s="685"/>
      <c r="D10" s="685"/>
      <c r="E10" s="685"/>
      <c r="F10" s="686"/>
      <c r="G10" s="501"/>
      <c r="H10" s="457"/>
      <c r="I10" s="460"/>
      <c r="J10" s="463"/>
      <c r="K10" s="466"/>
      <c r="L10" s="470"/>
      <c r="M10" s="469"/>
      <c r="N10" s="59"/>
      <c r="O10" s="55"/>
      <c r="P10" s="45"/>
    </row>
    <row r="11" spans="1:19" s="218" customFormat="1" ht="26.25" thickBot="1" x14ac:dyDescent="0.25">
      <c r="A11" s="695"/>
      <c r="B11" s="58" t="s">
        <v>39</v>
      </c>
      <c r="C11" s="57" t="s">
        <v>7874</v>
      </c>
      <c r="D11" s="728" t="s">
        <v>7875</v>
      </c>
      <c r="E11" s="477"/>
      <c r="F11" s="478"/>
      <c r="G11" s="502"/>
      <c r="H11" s="458"/>
      <c r="I11" s="461"/>
      <c r="J11" s="464"/>
      <c r="K11" s="467"/>
      <c r="L11" s="471"/>
      <c r="M11" s="472"/>
      <c r="N11" s="56"/>
      <c r="O11" s="55"/>
      <c r="P11" s="45"/>
    </row>
    <row r="12" spans="1:19" s="218" customFormat="1" ht="13.5" thickTop="1" x14ac:dyDescent="0.2">
      <c r="A12" s="695"/>
      <c r="B12" s="440" t="s">
        <v>38</v>
      </c>
      <c r="C12" s="442" t="s">
        <v>37</v>
      </c>
      <c r="D12" s="444" t="s">
        <v>36</v>
      </c>
      <c r="E12" s="446" t="s">
        <v>35</v>
      </c>
      <c r="F12" s="447"/>
      <c r="G12" s="450" t="s">
        <v>8</v>
      </c>
      <c r="H12" s="451"/>
      <c r="I12" s="452"/>
      <c r="J12" s="442" t="s">
        <v>34</v>
      </c>
      <c r="K12" s="503" t="s">
        <v>33</v>
      </c>
      <c r="L12" s="505" t="s">
        <v>32</v>
      </c>
      <c r="M12" s="444" t="s">
        <v>31</v>
      </c>
      <c r="N12" s="39"/>
      <c r="O12" s="45"/>
    </row>
    <row r="13" spans="1:19" s="218" customFormat="1" ht="34.5" customHeight="1" thickBot="1" x14ac:dyDescent="0.25">
      <c r="A13" s="696"/>
      <c r="B13" s="441"/>
      <c r="C13" s="443"/>
      <c r="D13" s="445"/>
      <c r="E13" s="448"/>
      <c r="F13" s="449"/>
      <c r="G13" s="453"/>
      <c r="H13" s="454"/>
      <c r="I13" s="455"/>
      <c r="J13" s="713"/>
      <c r="K13" s="711"/>
      <c r="L13" s="712"/>
      <c r="M13" s="713"/>
      <c r="N13" s="54"/>
      <c r="O13" s="45"/>
    </row>
    <row r="14" spans="1:19" s="218" customFormat="1" ht="24" thickTop="1" thickBot="1" x14ac:dyDescent="0.25">
      <c r="A14" s="429" t="s">
        <v>30</v>
      </c>
      <c r="B14" s="216" t="s">
        <v>12</v>
      </c>
      <c r="C14" s="216" t="s">
        <v>11</v>
      </c>
      <c r="D14" s="216" t="s">
        <v>10</v>
      </c>
      <c r="E14" s="432" t="s">
        <v>9</v>
      </c>
      <c r="F14" s="432"/>
      <c r="G14" s="401" t="s">
        <v>8</v>
      </c>
      <c r="H14" s="402"/>
      <c r="I14" s="361"/>
      <c r="J14" s="73"/>
      <c r="K14" s="73"/>
      <c r="L14" s="73"/>
      <c r="M14" s="73"/>
      <c r="N14" s="2"/>
    </row>
    <row r="15" spans="1:19" s="218" customFormat="1" ht="23.25" thickBot="1" x14ac:dyDescent="0.25">
      <c r="A15" s="430"/>
      <c r="B15" s="74" t="s">
        <v>29</v>
      </c>
      <c r="C15" s="74" t="s">
        <v>28</v>
      </c>
      <c r="D15" s="75">
        <v>40766</v>
      </c>
      <c r="E15" s="76"/>
      <c r="F15" s="77" t="s">
        <v>27</v>
      </c>
      <c r="G15" s="678" t="s">
        <v>26</v>
      </c>
      <c r="H15" s="679"/>
      <c r="I15" s="680"/>
      <c r="J15" s="78" t="s">
        <v>17</v>
      </c>
      <c r="K15" s="79"/>
      <c r="L15" s="80" t="s">
        <v>16</v>
      </c>
      <c r="M15" s="81">
        <v>280</v>
      </c>
      <c r="N15" s="2"/>
      <c r="O15" s="45"/>
    </row>
    <row r="16" spans="1:19" s="218" customFormat="1" ht="23.25" thickBot="1" x14ac:dyDescent="0.25">
      <c r="A16" s="430"/>
      <c r="B16" s="217" t="s">
        <v>6</v>
      </c>
      <c r="C16" s="217" t="s">
        <v>5</v>
      </c>
      <c r="D16" s="217" t="s">
        <v>4</v>
      </c>
      <c r="E16" s="436" t="s">
        <v>3</v>
      </c>
      <c r="F16" s="436"/>
      <c r="G16" s="437"/>
      <c r="H16" s="438"/>
      <c r="I16" s="439"/>
      <c r="J16" s="84" t="s">
        <v>25</v>
      </c>
      <c r="K16" s="80" t="s">
        <v>16</v>
      </c>
      <c r="L16" s="85"/>
      <c r="M16" s="86">
        <v>825</v>
      </c>
      <c r="N16" s="39"/>
    </row>
    <row r="17" spans="1:22" ht="23.25" thickBot="1" x14ac:dyDescent="0.25">
      <c r="A17" s="431"/>
      <c r="B17" s="87" t="s">
        <v>24</v>
      </c>
      <c r="C17" s="87" t="s">
        <v>23</v>
      </c>
      <c r="D17" s="75">
        <v>40767</v>
      </c>
      <c r="E17" s="88" t="s">
        <v>1</v>
      </c>
      <c r="F17" s="77" t="s">
        <v>22</v>
      </c>
      <c r="G17" s="673"/>
      <c r="H17" s="674"/>
      <c r="I17" s="675"/>
      <c r="J17" s="89" t="s">
        <v>21</v>
      </c>
      <c r="K17" s="90"/>
      <c r="L17" s="90" t="s">
        <v>16</v>
      </c>
      <c r="M17" s="91">
        <v>120</v>
      </c>
      <c r="N17" s="2"/>
      <c r="V17" s="218"/>
    </row>
    <row r="18" spans="1:22" ht="23.25" customHeight="1" thickTop="1" x14ac:dyDescent="0.2">
      <c r="A18" s="398">
        <f>1</f>
        <v>1</v>
      </c>
      <c r="B18" s="214" t="s">
        <v>12</v>
      </c>
      <c r="C18" s="214" t="s">
        <v>11</v>
      </c>
      <c r="D18" s="214" t="s">
        <v>10</v>
      </c>
      <c r="E18" s="401" t="s">
        <v>9</v>
      </c>
      <c r="F18" s="401"/>
      <c r="G18" s="421" t="s">
        <v>8</v>
      </c>
      <c r="H18" s="422"/>
      <c r="I18" s="423"/>
      <c r="J18" s="20" t="s">
        <v>7</v>
      </c>
      <c r="K18" s="19"/>
      <c r="L18" s="19"/>
      <c r="M18" s="18"/>
      <c r="N18" s="2"/>
      <c r="V18" s="31"/>
    </row>
    <row r="19" spans="1:22" x14ac:dyDescent="0.2">
      <c r="A19" s="676"/>
      <c r="B19" s="16" t="s">
        <v>7876</v>
      </c>
      <c r="C19" s="16" t="s">
        <v>7877</v>
      </c>
      <c r="D19" s="17">
        <v>43408</v>
      </c>
      <c r="E19" s="16"/>
      <c r="F19" s="16" t="s">
        <v>7878</v>
      </c>
      <c r="G19" s="670" t="s">
        <v>7879</v>
      </c>
      <c r="H19" s="671"/>
      <c r="I19" s="672"/>
      <c r="J19" s="15" t="s">
        <v>73</v>
      </c>
      <c r="K19" s="15"/>
      <c r="L19" s="170" t="s">
        <v>16</v>
      </c>
      <c r="M19" s="81">
        <v>10486</v>
      </c>
      <c r="N19" s="2"/>
      <c r="V19" s="30"/>
    </row>
    <row r="20" spans="1:22" ht="22.5" x14ac:dyDescent="0.2">
      <c r="A20" s="676"/>
      <c r="B20" s="215" t="s">
        <v>6</v>
      </c>
      <c r="C20" s="215" t="s">
        <v>5</v>
      </c>
      <c r="D20" s="215" t="s">
        <v>4</v>
      </c>
      <c r="E20" s="406" t="s">
        <v>3</v>
      </c>
      <c r="F20" s="406"/>
      <c r="G20" s="407"/>
      <c r="H20" s="408"/>
      <c r="I20" s="409"/>
      <c r="J20" s="11" t="s">
        <v>2</v>
      </c>
      <c r="K20" s="10"/>
      <c r="L20" s="10"/>
      <c r="M20" s="9"/>
      <c r="N20" s="2"/>
      <c r="V20" s="13"/>
    </row>
    <row r="21" spans="1:22" ht="23.25" thickBot="1" x14ac:dyDescent="0.25">
      <c r="A21" s="677"/>
      <c r="B21" s="25" t="s">
        <v>7880</v>
      </c>
      <c r="C21" s="25" t="s">
        <v>7881</v>
      </c>
      <c r="D21" s="29">
        <v>43575</v>
      </c>
      <c r="E21" s="24" t="s">
        <v>1</v>
      </c>
      <c r="F21" s="23" t="s">
        <v>7882</v>
      </c>
      <c r="G21" s="426"/>
      <c r="H21" s="427"/>
      <c r="I21" s="428"/>
      <c r="J21" s="11" t="s">
        <v>0</v>
      </c>
      <c r="K21" s="10"/>
      <c r="L21" s="10"/>
      <c r="M21" s="9"/>
      <c r="N21" s="2"/>
      <c r="V21" s="13"/>
    </row>
    <row r="22" spans="1:22" ht="24" thickTop="1" thickBot="1" x14ac:dyDescent="0.25">
      <c r="A22" s="398">
        <f>A18+1</f>
        <v>2</v>
      </c>
      <c r="B22" s="214" t="s">
        <v>12</v>
      </c>
      <c r="C22" s="214" t="s">
        <v>11</v>
      </c>
      <c r="D22" s="214" t="s">
        <v>10</v>
      </c>
      <c r="E22" s="401" t="s">
        <v>9</v>
      </c>
      <c r="F22" s="401"/>
      <c r="G22" s="401" t="s">
        <v>8</v>
      </c>
      <c r="H22" s="402"/>
      <c r="I22" s="361"/>
      <c r="J22" s="20" t="s">
        <v>7</v>
      </c>
      <c r="K22" s="19"/>
      <c r="L22" s="19"/>
      <c r="M22" s="18"/>
      <c r="N22" s="2"/>
      <c r="V22" s="13"/>
    </row>
    <row r="23" spans="1:22" ht="13.5" thickBot="1" x14ac:dyDescent="0.25">
      <c r="A23" s="399"/>
      <c r="B23" s="16" t="s">
        <v>7883</v>
      </c>
      <c r="C23" s="16" t="s">
        <v>7884</v>
      </c>
      <c r="D23" s="17">
        <v>43381</v>
      </c>
      <c r="E23" s="16"/>
      <c r="F23" s="16" t="s">
        <v>90</v>
      </c>
      <c r="G23" s="670" t="s">
        <v>7885</v>
      </c>
      <c r="H23" s="671"/>
      <c r="I23" s="672"/>
      <c r="J23" s="15" t="s">
        <v>7863</v>
      </c>
      <c r="K23" s="15"/>
      <c r="L23" s="170" t="s">
        <v>16</v>
      </c>
      <c r="M23" s="81">
        <v>365</v>
      </c>
      <c r="N23" s="2"/>
      <c r="V23" s="13"/>
    </row>
    <row r="24" spans="1:22" ht="23.25" thickBot="1" x14ac:dyDescent="0.25">
      <c r="A24" s="399"/>
      <c r="B24" s="215" t="s">
        <v>6</v>
      </c>
      <c r="C24" s="215" t="s">
        <v>5</v>
      </c>
      <c r="D24" s="215" t="s">
        <v>4</v>
      </c>
      <c r="E24" s="406" t="s">
        <v>3</v>
      </c>
      <c r="F24" s="406"/>
      <c r="G24" s="407"/>
      <c r="H24" s="408"/>
      <c r="I24" s="409"/>
      <c r="J24" s="11" t="s">
        <v>73</v>
      </c>
      <c r="K24" s="10"/>
      <c r="L24" s="172" t="s">
        <v>16</v>
      </c>
      <c r="M24" s="86">
        <v>550</v>
      </c>
      <c r="N24" s="2"/>
      <c r="V24" s="13"/>
    </row>
    <row r="25" spans="1:22" ht="23.25" thickBot="1" x14ac:dyDescent="0.25">
      <c r="A25" s="400"/>
      <c r="B25" s="25" t="s">
        <v>7886</v>
      </c>
      <c r="C25" s="25" t="s">
        <v>7887</v>
      </c>
      <c r="D25" s="29">
        <v>43383</v>
      </c>
      <c r="E25" s="24" t="s">
        <v>1</v>
      </c>
      <c r="F25" s="23" t="s">
        <v>7888</v>
      </c>
      <c r="G25" s="673"/>
      <c r="H25" s="674"/>
      <c r="I25" s="675"/>
      <c r="J25" s="11" t="s">
        <v>290</v>
      </c>
      <c r="K25" s="10"/>
      <c r="L25" s="172" t="s">
        <v>16</v>
      </c>
      <c r="M25" s="91">
        <v>80</v>
      </c>
      <c r="N25" s="2"/>
      <c r="V25" s="13"/>
    </row>
    <row r="26" spans="1:22" ht="24" thickTop="1" thickBot="1" x14ac:dyDescent="0.25">
      <c r="A26" s="398">
        <f>A22+1</f>
        <v>3</v>
      </c>
      <c r="B26" s="214" t="s">
        <v>12</v>
      </c>
      <c r="C26" s="214" t="s">
        <v>11</v>
      </c>
      <c r="D26" s="214" t="s">
        <v>10</v>
      </c>
      <c r="E26" s="401" t="s">
        <v>9</v>
      </c>
      <c r="F26" s="401"/>
      <c r="G26" s="401" t="s">
        <v>8</v>
      </c>
      <c r="H26" s="402"/>
      <c r="I26" s="361"/>
      <c r="J26" s="20" t="s">
        <v>7</v>
      </c>
      <c r="K26" s="19"/>
      <c r="L26" s="19"/>
      <c r="M26" s="18"/>
      <c r="N26" s="2"/>
      <c r="V26" s="13"/>
    </row>
    <row r="27" spans="1:22" ht="13.5" thickBot="1" x14ac:dyDescent="0.25">
      <c r="A27" s="399"/>
      <c r="B27" s="16" t="s">
        <v>7889</v>
      </c>
      <c r="C27" s="16" t="s">
        <v>7884</v>
      </c>
      <c r="D27" s="17">
        <v>43381</v>
      </c>
      <c r="E27" s="16" t="s">
        <v>7890</v>
      </c>
      <c r="F27" s="16" t="s">
        <v>90</v>
      </c>
      <c r="G27" s="670" t="s">
        <v>7885</v>
      </c>
      <c r="H27" s="671"/>
      <c r="I27" s="672"/>
      <c r="J27" s="15" t="s">
        <v>7863</v>
      </c>
      <c r="K27" s="15"/>
      <c r="L27" s="170" t="s">
        <v>16</v>
      </c>
      <c r="M27" s="81">
        <v>365</v>
      </c>
      <c r="N27" s="2"/>
      <c r="V27" s="13"/>
    </row>
    <row r="28" spans="1:22" ht="23.25" thickBot="1" x14ac:dyDescent="0.25">
      <c r="A28" s="399"/>
      <c r="B28" s="215" t="s">
        <v>6</v>
      </c>
      <c r="C28" s="215" t="s">
        <v>5</v>
      </c>
      <c r="D28" s="215" t="s">
        <v>4</v>
      </c>
      <c r="E28" s="406" t="s">
        <v>3</v>
      </c>
      <c r="F28" s="406"/>
      <c r="G28" s="407"/>
      <c r="H28" s="408"/>
      <c r="I28" s="409"/>
      <c r="J28" s="11" t="s">
        <v>73</v>
      </c>
      <c r="K28" s="10"/>
      <c r="L28" s="172" t="s">
        <v>16</v>
      </c>
      <c r="M28" s="86">
        <v>550</v>
      </c>
      <c r="N28" s="2"/>
      <c r="V28" s="13"/>
    </row>
    <row r="29" spans="1:22" ht="23.25" thickBot="1" x14ac:dyDescent="0.25">
      <c r="A29" s="400"/>
      <c r="B29" s="25" t="s">
        <v>6631</v>
      </c>
      <c r="C29" s="25" t="s">
        <v>7887</v>
      </c>
      <c r="D29" s="29">
        <v>43383</v>
      </c>
      <c r="E29" s="24" t="s">
        <v>1</v>
      </c>
      <c r="F29" s="23" t="s">
        <v>7888</v>
      </c>
      <c r="G29" s="673"/>
      <c r="H29" s="674"/>
      <c r="I29" s="675"/>
      <c r="J29" s="11" t="s">
        <v>290</v>
      </c>
      <c r="K29" s="10"/>
      <c r="L29" s="172" t="s">
        <v>16</v>
      </c>
      <c r="M29" s="91">
        <v>80</v>
      </c>
      <c r="N29" s="2"/>
      <c r="V29" s="13"/>
    </row>
    <row r="30" spans="1:22" ht="24" thickTop="1" thickBot="1" x14ac:dyDescent="0.25">
      <c r="A30" s="398">
        <f t="shared" ref="A30" si="0">A26+1</f>
        <v>4</v>
      </c>
      <c r="B30" s="214" t="s">
        <v>12</v>
      </c>
      <c r="C30" s="214" t="s">
        <v>11</v>
      </c>
      <c r="D30" s="214" t="s">
        <v>10</v>
      </c>
      <c r="E30" s="401" t="s">
        <v>9</v>
      </c>
      <c r="F30" s="401"/>
      <c r="G30" s="401" t="s">
        <v>8</v>
      </c>
      <c r="H30" s="402"/>
      <c r="I30" s="361"/>
      <c r="J30" s="20" t="s">
        <v>7</v>
      </c>
      <c r="K30" s="19"/>
      <c r="L30" s="19"/>
      <c r="M30" s="18"/>
      <c r="N30" s="2"/>
      <c r="V30" s="13"/>
    </row>
    <row r="31" spans="1:22" ht="13.5" thickBot="1" x14ac:dyDescent="0.25">
      <c r="A31" s="399"/>
      <c r="B31" s="16"/>
      <c r="C31" s="16"/>
      <c r="D31" s="17"/>
      <c r="E31" s="16"/>
      <c r="F31" s="16"/>
      <c r="G31" s="670"/>
      <c r="H31" s="671"/>
      <c r="I31" s="672"/>
      <c r="J31" s="15" t="s">
        <v>7</v>
      </c>
      <c r="K31" s="15"/>
      <c r="L31" s="15"/>
      <c r="M31" s="14"/>
      <c r="N31" s="2"/>
      <c r="V31" s="13"/>
    </row>
    <row r="32" spans="1:22" ht="23.25" thickBot="1" x14ac:dyDescent="0.25">
      <c r="A32" s="399"/>
      <c r="B32" s="215" t="s">
        <v>6</v>
      </c>
      <c r="C32" s="215" t="s">
        <v>5</v>
      </c>
      <c r="D32" s="215" t="s">
        <v>4</v>
      </c>
      <c r="E32" s="406" t="s">
        <v>3</v>
      </c>
      <c r="F32" s="406"/>
      <c r="G32" s="407"/>
      <c r="H32" s="408"/>
      <c r="I32" s="409"/>
      <c r="J32" s="11" t="s">
        <v>2</v>
      </c>
      <c r="K32" s="10"/>
      <c r="L32" s="10"/>
      <c r="M32" s="9"/>
      <c r="N32" s="2"/>
      <c r="V32" s="13"/>
    </row>
    <row r="33" spans="1:22" ht="13.5" thickBot="1" x14ac:dyDescent="0.25">
      <c r="A33" s="400"/>
      <c r="B33" s="25"/>
      <c r="C33" s="25"/>
      <c r="D33" s="8"/>
      <c r="E33" s="24" t="s">
        <v>1</v>
      </c>
      <c r="F33" s="23"/>
      <c r="G33" s="673"/>
      <c r="H33" s="674"/>
      <c r="I33" s="675"/>
      <c r="J33" s="11" t="s">
        <v>0</v>
      </c>
      <c r="K33" s="10"/>
      <c r="L33" s="10"/>
      <c r="M33" s="9"/>
      <c r="N33" s="2"/>
      <c r="V33" s="13"/>
    </row>
    <row r="34" spans="1:22" ht="24" thickTop="1" thickBot="1" x14ac:dyDescent="0.25">
      <c r="A34" s="398">
        <f t="shared" ref="A34" si="1">A30+1</f>
        <v>5</v>
      </c>
      <c r="B34" s="214" t="s">
        <v>12</v>
      </c>
      <c r="C34" s="214" t="s">
        <v>11</v>
      </c>
      <c r="D34" s="214" t="s">
        <v>10</v>
      </c>
      <c r="E34" s="401" t="s">
        <v>9</v>
      </c>
      <c r="F34" s="401"/>
      <c r="G34" s="401" t="s">
        <v>8</v>
      </c>
      <c r="H34" s="402"/>
      <c r="I34" s="361"/>
      <c r="J34" s="20" t="s">
        <v>7</v>
      </c>
      <c r="K34" s="19"/>
      <c r="L34" s="19"/>
      <c r="M34" s="18"/>
      <c r="N34" s="2"/>
      <c r="V34" s="13"/>
    </row>
    <row r="35" spans="1:22" ht="13.5" thickBot="1" x14ac:dyDescent="0.25">
      <c r="A35" s="399"/>
      <c r="B35" s="16"/>
      <c r="C35" s="16"/>
      <c r="D35" s="17"/>
      <c r="E35" s="16"/>
      <c r="F35" s="16"/>
      <c r="G35" s="670"/>
      <c r="H35" s="671"/>
      <c r="I35" s="672"/>
      <c r="J35" s="15" t="s">
        <v>7</v>
      </c>
      <c r="K35" s="15"/>
      <c r="L35" s="15"/>
      <c r="M35" s="14"/>
      <c r="N35" s="2"/>
      <c r="V35" s="13"/>
    </row>
    <row r="36" spans="1:22" ht="23.25" thickBot="1" x14ac:dyDescent="0.25">
      <c r="A36" s="399"/>
      <c r="B36" s="215" t="s">
        <v>6</v>
      </c>
      <c r="C36" s="215" t="s">
        <v>5</v>
      </c>
      <c r="D36" s="215" t="s">
        <v>4</v>
      </c>
      <c r="E36" s="406" t="s">
        <v>3</v>
      </c>
      <c r="F36" s="406"/>
      <c r="G36" s="407"/>
      <c r="H36" s="408"/>
      <c r="I36" s="409"/>
      <c r="J36" s="11" t="s">
        <v>2</v>
      </c>
      <c r="K36" s="10"/>
      <c r="L36" s="10"/>
      <c r="M36" s="9"/>
      <c r="N36" s="2"/>
      <c r="V36" s="13"/>
    </row>
    <row r="37" spans="1:22" ht="13.5" thickBot="1" x14ac:dyDescent="0.25">
      <c r="A37" s="400"/>
      <c r="B37" s="25"/>
      <c r="C37" s="25"/>
      <c r="D37" s="8"/>
      <c r="E37" s="24" t="s">
        <v>1</v>
      </c>
      <c r="F37" s="23"/>
      <c r="G37" s="673"/>
      <c r="H37" s="674"/>
      <c r="I37" s="675"/>
      <c r="J37" s="11" t="s">
        <v>0</v>
      </c>
      <c r="K37" s="10"/>
      <c r="L37" s="10"/>
      <c r="M37" s="9"/>
      <c r="N37" s="2"/>
      <c r="V37" s="13"/>
    </row>
    <row r="38" spans="1:22" ht="24" thickTop="1" thickBot="1" x14ac:dyDescent="0.25">
      <c r="A38" s="398">
        <f t="shared" ref="A38" si="2">A34+1</f>
        <v>6</v>
      </c>
      <c r="B38" s="214" t="s">
        <v>12</v>
      </c>
      <c r="C38" s="214" t="s">
        <v>11</v>
      </c>
      <c r="D38" s="214" t="s">
        <v>10</v>
      </c>
      <c r="E38" s="401" t="s">
        <v>9</v>
      </c>
      <c r="F38" s="401"/>
      <c r="G38" s="401" t="s">
        <v>8</v>
      </c>
      <c r="H38" s="402"/>
      <c r="I38" s="361"/>
      <c r="J38" s="20" t="s">
        <v>7</v>
      </c>
      <c r="K38" s="19"/>
      <c r="L38" s="19"/>
      <c r="M38" s="18"/>
      <c r="N38" s="2"/>
      <c r="V38" s="13"/>
    </row>
    <row r="39" spans="1:22" ht="13.5" thickBot="1" x14ac:dyDescent="0.25">
      <c r="A39" s="399"/>
      <c r="B39" s="16"/>
      <c r="C39" s="16"/>
      <c r="D39" s="17"/>
      <c r="E39" s="16"/>
      <c r="F39" s="16"/>
      <c r="G39" s="670"/>
      <c r="H39" s="671"/>
      <c r="I39" s="672"/>
      <c r="J39" s="15" t="s">
        <v>7</v>
      </c>
      <c r="K39" s="15"/>
      <c r="L39" s="15"/>
      <c r="M39" s="14"/>
      <c r="N39" s="2"/>
      <c r="V39" s="13"/>
    </row>
    <row r="40" spans="1:22" ht="23.25" thickBot="1" x14ac:dyDescent="0.25">
      <c r="A40" s="399"/>
      <c r="B40" s="215" t="s">
        <v>6</v>
      </c>
      <c r="C40" s="215" t="s">
        <v>5</v>
      </c>
      <c r="D40" s="215" t="s">
        <v>4</v>
      </c>
      <c r="E40" s="406" t="s">
        <v>3</v>
      </c>
      <c r="F40" s="406"/>
      <c r="G40" s="407"/>
      <c r="H40" s="408"/>
      <c r="I40" s="409"/>
      <c r="J40" s="11" t="s">
        <v>2</v>
      </c>
      <c r="K40" s="10"/>
      <c r="L40" s="10"/>
      <c r="M40" s="9"/>
      <c r="N40" s="2"/>
      <c r="V40" s="13"/>
    </row>
    <row r="41" spans="1:22" ht="13.5" thickBot="1" x14ac:dyDescent="0.25">
      <c r="A41" s="400"/>
      <c r="B41" s="25"/>
      <c r="C41" s="25"/>
      <c r="D41" s="8"/>
      <c r="E41" s="24" t="s">
        <v>1</v>
      </c>
      <c r="F41" s="23"/>
      <c r="G41" s="673"/>
      <c r="H41" s="674"/>
      <c r="I41" s="675"/>
      <c r="J41" s="11" t="s">
        <v>0</v>
      </c>
      <c r="K41" s="10"/>
      <c r="L41" s="10"/>
      <c r="M41" s="9"/>
      <c r="N41" s="2"/>
      <c r="V41" s="13"/>
    </row>
    <row r="42" spans="1:22" ht="24" thickTop="1" thickBot="1" x14ac:dyDescent="0.25">
      <c r="A42" s="398">
        <f t="shared" ref="A42" si="3">A38+1</f>
        <v>7</v>
      </c>
      <c r="B42" s="214" t="s">
        <v>12</v>
      </c>
      <c r="C42" s="214" t="s">
        <v>11</v>
      </c>
      <c r="D42" s="214" t="s">
        <v>10</v>
      </c>
      <c r="E42" s="401" t="s">
        <v>9</v>
      </c>
      <c r="F42" s="401"/>
      <c r="G42" s="401" t="s">
        <v>8</v>
      </c>
      <c r="H42" s="402"/>
      <c r="I42" s="361"/>
      <c r="J42" s="20" t="s">
        <v>7</v>
      </c>
      <c r="K42" s="19"/>
      <c r="L42" s="19"/>
      <c r="M42" s="18"/>
      <c r="N42" s="2"/>
      <c r="V42" s="13"/>
    </row>
    <row r="43" spans="1:22" ht="13.5" thickBot="1" x14ac:dyDescent="0.25">
      <c r="A43" s="399"/>
      <c r="B43" s="16"/>
      <c r="C43" s="16"/>
      <c r="D43" s="17"/>
      <c r="E43" s="16"/>
      <c r="F43" s="16"/>
      <c r="G43" s="670"/>
      <c r="H43" s="671"/>
      <c r="I43" s="672"/>
      <c r="J43" s="15" t="s">
        <v>7</v>
      </c>
      <c r="K43" s="15"/>
      <c r="L43" s="15"/>
      <c r="M43" s="14"/>
      <c r="N43" s="2"/>
      <c r="V43" s="13"/>
    </row>
    <row r="44" spans="1:22" ht="23.25" thickBot="1" x14ac:dyDescent="0.25">
      <c r="A44" s="399"/>
      <c r="B44" s="215" t="s">
        <v>6</v>
      </c>
      <c r="C44" s="215" t="s">
        <v>5</v>
      </c>
      <c r="D44" s="215" t="s">
        <v>4</v>
      </c>
      <c r="E44" s="406" t="s">
        <v>3</v>
      </c>
      <c r="F44" s="406"/>
      <c r="G44" s="407"/>
      <c r="H44" s="408"/>
      <c r="I44" s="409"/>
      <c r="J44" s="11" t="s">
        <v>2</v>
      </c>
      <c r="K44" s="10"/>
      <c r="L44" s="10"/>
      <c r="M44" s="9"/>
      <c r="N44" s="2"/>
      <c r="V44" s="13"/>
    </row>
    <row r="45" spans="1:22" ht="13.5" thickBot="1" x14ac:dyDescent="0.25">
      <c r="A45" s="400"/>
      <c r="B45" s="25"/>
      <c r="C45" s="25"/>
      <c r="D45" s="8"/>
      <c r="E45" s="24" t="s">
        <v>1</v>
      </c>
      <c r="F45" s="23"/>
      <c r="G45" s="673"/>
      <c r="H45" s="674"/>
      <c r="I45" s="675"/>
      <c r="J45" s="11" t="s">
        <v>0</v>
      </c>
      <c r="K45" s="10"/>
      <c r="L45" s="10"/>
      <c r="M45" s="9"/>
      <c r="N45" s="2"/>
      <c r="V45" s="13"/>
    </row>
    <row r="46" spans="1:22" ht="24" thickTop="1" thickBot="1" x14ac:dyDescent="0.25">
      <c r="A46" s="398">
        <f t="shared" ref="A46" si="4">A42+1</f>
        <v>8</v>
      </c>
      <c r="B46" s="214" t="s">
        <v>12</v>
      </c>
      <c r="C46" s="214" t="s">
        <v>11</v>
      </c>
      <c r="D46" s="214" t="s">
        <v>10</v>
      </c>
      <c r="E46" s="401" t="s">
        <v>9</v>
      </c>
      <c r="F46" s="401"/>
      <c r="G46" s="401" t="s">
        <v>8</v>
      </c>
      <c r="H46" s="402"/>
      <c r="I46" s="361"/>
      <c r="J46" s="20" t="s">
        <v>7</v>
      </c>
      <c r="K46" s="19"/>
      <c r="L46" s="19"/>
      <c r="M46" s="18"/>
      <c r="N46" s="2"/>
      <c r="V46" s="13"/>
    </row>
    <row r="47" spans="1:22" ht="13.5" thickBot="1" x14ac:dyDescent="0.25">
      <c r="A47" s="399"/>
      <c r="B47" s="16"/>
      <c r="C47" s="16"/>
      <c r="D47" s="17"/>
      <c r="E47" s="16"/>
      <c r="F47" s="16"/>
      <c r="G47" s="670"/>
      <c r="H47" s="671"/>
      <c r="I47" s="672"/>
      <c r="J47" s="15" t="s">
        <v>7</v>
      </c>
      <c r="K47" s="15"/>
      <c r="L47" s="15"/>
      <c r="M47" s="14"/>
      <c r="N47" s="2"/>
      <c r="V47" s="13"/>
    </row>
    <row r="48" spans="1:22" ht="23.25" thickBot="1" x14ac:dyDescent="0.25">
      <c r="A48" s="399"/>
      <c r="B48" s="215" t="s">
        <v>6</v>
      </c>
      <c r="C48" s="215" t="s">
        <v>5</v>
      </c>
      <c r="D48" s="215" t="s">
        <v>4</v>
      </c>
      <c r="E48" s="406" t="s">
        <v>3</v>
      </c>
      <c r="F48" s="406"/>
      <c r="G48" s="407"/>
      <c r="H48" s="408"/>
      <c r="I48" s="409"/>
      <c r="J48" s="11" t="s">
        <v>2</v>
      </c>
      <c r="K48" s="10"/>
      <c r="L48" s="10"/>
      <c r="M48" s="9"/>
      <c r="N48" s="2"/>
      <c r="V48" s="13"/>
    </row>
    <row r="49" spans="1:22" ht="13.5" thickBot="1" x14ac:dyDescent="0.25">
      <c r="A49" s="400"/>
      <c r="B49" s="25"/>
      <c r="C49" s="25"/>
      <c r="D49" s="8"/>
      <c r="E49" s="24" t="s">
        <v>1</v>
      </c>
      <c r="F49" s="23"/>
      <c r="G49" s="673"/>
      <c r="H49" s="674"/>
      <c r="I49" s="675"/>
      <c r="J49" s="11" t="s">
        <v>0</v>
      </c>
      <c r="K49" s="10"/>
      <c r="L49" s="10"/>
      <c r="M49" s="9"/>
      <c r="N49" s="2"/>
      <c r="V49" s="13"/>
    </row>
    <row r="50" spans="1:22" ht="24" thickTop="1" thickBot="1" x14ac:dyDescent="0.25">
      <c r="A50" s="398">
        <f t="shared" ref="A50" si="5">A46+1</f>
        <v>9</v>
      </c>
      <c r="B50" s="214" t="s">
        <v>12</v>
      </c>
      <c r="C50" s="214" t="s">
        <v>11</v>
      </c>
      <c r="D50" s="214" t="s">
        <v>10</v>
      </c>
      <c r="E50" s="401" t="s">
        <v>9</v>
      </c>
      <c r="F50" s="401"/>
      <c r="G50" s="401" t="s">
        <v>8</v>
      </c>
      <c r="H50" s="402"/>
      <c r="I50" s="361"/>
      <c r="J50" s="20" t="s">
        <v>7</v>
      </c>
      <c r="K50" s="19"/>
      <c r="L50" s="19"/>
      <c r="M50" s="18"/>
      <c r="N50" s="2"/>
      <c r="V50" s="13"/>
    </row>
    <row r="51" spans="1:22" ht="13.5" thickBot="1" x14ac:dyDescent="0.25">
      <c r="A51" s="399"/>
      <c r="B51" s="16"/>
      <c r="C51" s="16"/>
      <c r="D51" s="17"/>
      <c r="E51" s="16"/>
      <c r="F51" s="16"/>
      <c r="G51" s="670"/>
      <c r="H51" s="671"/>
      <c r="I51" s="672"/>
      <c r="J51" s="15" t="s">
        <v>7</v>
      </c>
      <c r="K51" s="15"/>
      <c r="L51" s="15"/>
      <c r="M51" s="14"/>
      <c r="N51" s="2"/>
      <c r="V51" s="13"/>
    </row>
    <row r="52" spans="1:22" ht="23.25" thickBot="1" x14ac:dyDescent="0.25">
      <c r="A52" s="399"/>
      <c r="B52" s="215" t="s">
        <v>6</v>
      </c>
      <c r="C52" s="215" t="s">
        <v>5</v>
      </c>
      <c r="D52" s="215" t="s">
        <v>4</v>
      </c>
      <c r="E52" s="406" t="s">
        <v>3</v>
      </c>
      <c r="F52" s="406"/>
      <c r="G52" s="407"/>
      <c r="H52" s="408"/>
      <c r="I52" s="409"/>
      <c r="J52" s="11" t="s">
        <v>2</v>
      </c>
      <c r="K52" s="10"/>
      <c r="L52" s="10"/>
      <c r="M52" s="9"/>
      <c r="N52" s="2"/>
      <c r="V52" s="13"/>
    </row>
    <row r="53" spans="1:22" ht="13.5" thickBot="1" x14ac:dyDescent="0.25">
      <c r="A53" s="400"/>
      <c r="B53" s="25"/>
      <c r="C53" s="25"/>
      <c r="D53" s="8"/>
      <c r="E53" s="24" t="s">
        <v>1</v>
      </c>
      <c r="F53" s="23"/>
      <c r="G53" s="673"/>
      <c r="H53" s="674"/>
      <c r="I53" s="675"/>
      <c r="J53" s="11" t="s">
        <v>0</v>
      </c>
      <c r="K53" s="10"/>
      <c r="L53" s="10"/>
      <c r="M53" s="9"/>
      <c r="N53" s="2"/>
      <c r="V53" s="13"/>
    </row>
    <row r="54" spans="1:22" ht="24" thickTop="1" thickBot="1" x14ac:dyDescent="0.25">
      <c r="A54" s="398">
        <f t="shared" ref="A54" si="6">A50+1</f>
        <v>10</v>
      </c>
      <c r="B54" s="214" t="s">
        <v>12</v>
      </c>
      <c r="C54" s="214" t="s">
        <v>11</v>
      </c>
      <c r="D54" s="214" t="s">
        <v>10</v>
      </c>
      <c r="E54" s="401" t="s">
        <v>9</v>
      </c>
      <c r="F54" s="401"/>
      <c r="G54" s="401" t="s">
        <v>8</v>
      </c>
      <c r="H54" s="402"/>
      <c r="I54" s="361"/>
      <c r="J54" s="20" t="s">
        <v>7</v>
      </c>
      <c r="K54" s="19"/>
      <c r="L54" s="19"/>
      <c r="M54" s="18"/>
      <c r="N54" s="2"/>
      <c r="V54" s="13"/>
    </row>
    <row r="55" spans="1:22" ht="13.5" thickBot="1" x14ac:dyDescent="0.25">
      <c r="A55" s="399"/>
      <c r="B55" s="16"/>
      <c r="C55" s="16"/>
      <c r="D55" s="17"/>
      <c r="E55" s="16"/>
      <c r="F55" s="16"/>
      <c r="G55" s="670"/>
      <c r="H55" s="671"/>
      <c r="I55" s="672"/>
      <c r="J55" s="15" t="s">
        <v>7</v>
      </c>
      <c r="K55" s="15"/>
      <c r="L55" s="15"/>
      <c r="M55" s="14"/>
      <c r="N55" s="2"/>
      <c r="P55" s="27"/>
      <c r="V55" s="13"/>
    </row>
    <row r="56" spans="1:22" ht="23.25" thickBot="1" x14ac:dyDescent="0.25">
      <c r="A56" s="399"/>
      <c r="B56" s="215" t="s">
        <v>6</v>
      </c>
      <c r="C56" s="215" t="s">
        <v>5</v>
      </c>
      <c r="D56" s="215" t="s">
        <v>4</v>
      </c>
      <c r="E56" s="406" t="s">
        <v>3</v>
      </c>
      <c r="F56" s="406"/>
      <c r="G56" s="407"/>
      <c r="H56" s="408"/>
      <c r="I56" s="409"/>
      <c r="J56" s="11" t="s">
        <v>2</v>
      </c>
      <c r="K56" s="10"/>
      <c r="L56" s="10"/>
      <c r="M56" s="9"/>
      <c r="N56" s="2"/>
      <c r="V56" s="13"/>
    </row>
    <row r="57" spans="1:22" s="27" customFormat="1" ht="13.5" thickBot="1" x14ac:dyDescent="0.25">
      <c r="A57" s="400"/>
      <c r="B57" s="25"/>
      <c r="C57" s="25"/>
      <c r="D57" s="8"/>
      <c r="E57" s="24" t="s">
        <v>1</v>
      </c>
      <c r="F57" s="23"/>
      <c r="G57" s="673"/>
      <c r="H57" s="674"/>
      <c r="I57" s="675"/>
      <c r="J57" s="11" t="s">
        <v>0</v>
      </c>
      <c r="K57" s="10"/>
      <c r="L57" s="10"/>
      <c r="M57" s="9"/>
      <c r="N57" s="28"/>
      <c r="P57" s="218"/>
      <c r="Q57" s="218"/>
      <c r="V57" s="13"/>
    </row>
    <row r="58" spans="1:22" ht="24" thickTop="1" thickBot="1" x14ac:dyDescent="0.25">
      <c r="A58" s="398">
        <f t="shared" ref="A58" si="7">A54+1</f>
        <v>11</v>
      </c>
      <c r="B58" s="214" t="s">
        <v>12</v>
      </c>
      <c r="C58" s="214" t="s">
        <v>11</v>
      </c>
      <c r="D58" s="214" t="s">
        <v>10</v>
      </c>
      <c r="E58" s="401" t="s">
        <v>9</v>
      </c>
      <c r="F58" s="401"/>
      <c r="G58" s="401" t="s">
        <v>8</v>
      </c>
      <c r="H58" s="402"/>
      <c r="I58" s="361"/>
      <c r="J58" s="20" t="s">
        <v>7</v>
      </c>
      <c r="K58" s="19"/>
      <c r="L58" s="19"/>
      <c r="M58" s="18"/>
      <c r="N58" s="2"/>
      <c r="V58" s="13"/>
    </row>
    <row r="59" spans="1:22" ht="13.5" thickBot="1" x14ac:dyDescent="0.25">
      <c r="A59" s="399"/>
      <c r="B59" s="16"/>
      <c r="C59" s="16"/>
      <c r="D59" s="17"/>
      <c r="E59" s="16"/>
      <c r="F59" s="16"/>
      <c r="G59" s="670"/>
      <c r="H59" s="671"/>
      <c r="I59" s="672"/>
      <c r="J59" s="15" t="s">
        <v>7</v>
      </c>
      <c r="K59" s="15"/>
      <c r="L59" s="15"/>
      <c r="M59" s="14"/>
      <c r="N59" s="2"/>
      <c r="V59" s="13"/>
    </row>
    <row r="60" spans="1:22" ht="23.25" thickBot="1" x14ac:dyDescent="0.25">
      <c r="A60" s="399"/>
      <c r="B60" s="215" t="s">
        <v>6</v>
      </c>
      <c r="C60" s="215" t="s">
        <v>5</v>
      </c>
      <c r="D60" s="215" t="s">
        <v>4</v>
      </c>
      <c r="E60" s="406" t="s">
        <v>3</v>
      </c>
      <c r="F60" s="406"/>
      <c r="G60" s="407"/>
      <c r="H60" s="408"/>
      <c r="I60" s="409"/>
      <c r="J60" s="11" t="s">
        <v>2</v>
      </c>
      <c r="K60" s="10"/>
      <c r="L60" s="10"/>
      <c r="M60" s="9"/>
      <c r="N60" s="2"/>
      <c r="V60" s="13"/>
    </row>
    <row r="61" spans="1:22" ht="13.5" thickBot="1" x14ac:dyDescent="0.25">
      <c r="A61" s="400"/>
      <c r="B61" s="25"/>
      <c r="C61" s="25"/>
      <c r="D61" s="8"/>
      <c r="E61" s="24" t="s">
        <v>1</v>
      </c>
      <c r="F61" s="23"/>
      <c r="G61" s="673"/>
      <c r="H61" s="674"/>
      <c r="I61" s="675"/>
      <c r="J61" s="11" t="s">
        <v>0</v>
      </c>
      <c r="K61" s="10"/>
      <c r="L61" s="10"/>
      <c r="M61" s="9"/>
      <c r="N61" s="2"/>
      <c r="V61" s="13"/>
    </row>
    <row r="62" spans="1:22" ht="24" thickTop="1" thickBot="1" x14ac:dyDescent="0.25">
      <c r="A62" s="398">
        <f t="shared" ref="A62" si="8">A58+1</f>
        <v>12</v>
      </c>
      <c r="B62" s="214" t="s">
        <v>12</v>
      </c>
      <c r="C62" s="214" t="s">
        <v>11</v>
      </c>
      <c r="D62" s="214" t="s">
        <v>10</v>
      </c>
      <c r="E62" s="401" t="s">
        <v>9</v>
      </c>
      <c r="F62" s="401"/>
      <c r="G62" s="401" t="s">
        <v>8</v>
      </c>
      <c r="H62" s="402"/>
      <c r="I62" s="361"/>
      <c r="J62" s="20" t="s">
        <v>7</v>
      </c>
      <c r="K62" s="19"/>
      <c r="L62" s="19"/>
      <c r="M62" s="18"/>
      <c r="N62" s="2"/>
      <c r="V62" s="13"/>
    </row>
    <row r="63" spans="1:22" ht="13.5" thickBot="1" x14ac:dyDescent="0.25">
      <c r="A63" s="399"/>
      <c r="B63" s="16"/>
      <c r="C63" s="16"/>
      <c r="D63" s="17"/>
      <c r="E63" s="16"/>
      <c r="F63" s="16"/>
      <c r="G63" s="670"/>
      <c r="H63" s="671"/>
      <c r="I63" s="672"/>
      <c r="J63" s="15" t="s">
        <v>7</v>
      </c>
      <c r="K63" s="15"/>
      <c r="L63" s="15"/>
      <c r="M63" s="14"/>
      <c r="N63" s="2"/>
      <c r="V63" s="13"/>
    </row>
    <row r="64" spans="1:22" ht="23.25" thickBot="1" x14ac:dyDescent="0.25">
      <c r="A64" s="399"/>
      <c r="B64" s="215" t="s">
        <v>6</v>
      </c>
      <c r="C64" s="215" t="s">
        <v>5</v>
      </c>
      <c r="D64" s="215" t="s">
        <v>4</v>
      </c>
      <c r="E64" s="406" t="s">
        <v>3</v>
      </c>
      <c r="F64" s="406"/>
      <c r="G64" s="407"/>
      <c r="H64" s="408"/>
      <c r="I64" s="409"/>
      <c r="J64" s="11" t="s">
        <v>2</v>
      </c>
      <c r="K64" s="10"/>
      <c r="L64" s="10"/>
      <c r="M64" s="9"/>
      <c r="N64" s="2"/>
      <c r="V64" s="13"/>
    </row>
    <row r="65" spans="1:22" ht="13.5" thickBot="1" x14ac:dyDescent="0.25">
      <c r="A65" s="400"/>
      <c r="B65" s="25"/>
      <c r="C65" s="25"/>
      <c r="D65" s="8"/>
      <c r="E65" s="24" t="s">
        <v>1</v>
      </c>
      <c r="F65" s="23"/>
      <c r="G65" s="673"/>
      <c r="H65" s="674"/>
      <c r="I65" s="675"/>
      <c r="J65" s="11" t="s">
        <v>0</v>
      </c>
      <c r="K65" s="10"/>
      <c r="L65" s="10"/>
      <c r="M65" s="9"/>
      <c r="N65" s="2"/>
      <c r="V65" s="13"/>
    </row>
    <row r="66" spans="1:22" ht="24" thickTop="1" thickBot="1" x14ac:dyDescent="0.25">
      <c r="A66" s="398">
        <f t="shared" ref="A66" si="9">A62+1</f>
        <v>13</v>
      </c>
      <c r="B66" s="214" t="s">
        <v>12</v>
      </c>
      <c r="C66" s="214" t="s">
        <v>11</v>
      </c>
      <c r="D66" s="214" t="s">
        <v>10</v>
      </c>
      <c r="E66" s="401" t="s">
        <v>9</v>
      </c>
      <c r="F66" s="401"/>
      <c r="G66" s="401" t="s">
        <v>8</v>
      </c>
      <c r="H66" s="402"/>
      <c r="I66" s="361"/>
      <c r="J66" s="20" t="s">
        <v>7</v>
      </c>
      <c r="K66" s="19"/>
      <c r="L66" s="19"/>
      <c r="M66" s="18"/>
      <c r="N66" s="2"/>
      <c r="V66" s="13"/>
    </row>
    <row r="67" spans="1:22" ht="13.5" thickBot="1" x14ac:dyDescent="0.25">
      <c r="A67" s="399"/>
      <c r="B67" s="16"/>
      <c r="C67" s="16"/>
      <c r="D67" s="17"/>
      <c r="E67" s="16"/>
      <c r="F67" s="16"/>
      <c r="G67" s="670"/>
      <c r="H67" s="671"/>
      <c r="I67" s="672"/>
      <c r="J67" s="15" t="s">
        <v>7</v>
      </c>
      <c r="K67" s="15"/>
      <c r="L67" s="15"/>
      <c r="M67" s="14"/>
      <c r="N67" s="2"/>
      <c r="V67" s="13"/>
    </row>
    <row r="68" spans="1:22" ht="23.25" thickBot="1" x14ac:dyDescent="0.25">
      <c r="A68" s="399"/>
      <c r="B68" s="215" t="s">
        <v>6</v>
      </c>
      <c r="C68" s="215" t="s">
        <v>5</v>
      </c>
      <c r="D68" s="215" t="s">
        <v>4</v>
      </c>
      <c r="E68" s="406" t="s">
        <v>3</v>
      </c>
      <c r="F68" s="406"/>
      <c r="G68" s="407"/>
      <c r="H68" s="408"/>
      <c r="I68" s="409"/>
      <c r="J68" s="11" t="s">
        <v>2</v>
      </c>
      <c r="K68" s="10"/>
      <c r="L68" s="10"/>
      <c r="M68" s="9"/>
      <c r="N68" s="2"/>
      <c r="V68" s="13"/>
    </row>
    <row r="69" spans="1:22" ht="13.5" thickBot="1" x14ac:dyDescent="0.25">
      <c r="A69" s="400"/>
      <c r="B69" s="25"/>
      <c r="C69" s="25"/>
      <c r="D69" s="8"/>
      <c r="E69" s="24" t="s">
        <v>1</v>
      </c>
      <c r="F69" s="23"/>
      <c r="G69" s="673"/>
      <c r="H69" s="674"/>
      <c r="I69" s="675"/>
      <c r="J69" s="11" t="s">
        <v>0</v>
      </c>
      <c r="K69" s="10"/>
      <c r="L69" s="10"/>
      <c r="M69" s="9"/>
      <c r="N69" s="2"/>
      <c r="V69" s="13"/>
    </row>
    <row r="70" spans="1:22" ht="24" thickTop="1" thickBot="1" x14ac:dyDescent="0.25">
      <c r="A70" s="398">
        <f t="shared" ref="A70" si="10">A66+1</f>
        <v>14</v>
      </c>
      <c r="B70" s="214" t="s">
        <v>12</v>
      </c>
      <c r="C70" s="214" t="s">
        <v>11</v>
      </c>
      <c r="D70" s="214" t="s">
        <v>10</v>
      </c>
      <c r="E70" s="401" t="s">
        <v>9</v>
      </c>
      <c r="F70" s="401"/>
      <c r="G70" s="401" t="s">
        <v>8</v>
      </c>
      <c r="H70" s="402"/>
      <c r="I70" s="361"/>
      <c r="J70" s="20" t="s">
        <v>7</v>
      </c>
      <c r="K70" s="19"/>
      <c r="L70" s="19"/>
      <c r="M70" s="18"/>
      <c r="N70" s="2"/>
      <c r="V70" s="13"/>
    </row>
    <row r="71" spans="1:22" ht="13.5" thickBot="1" x14ac:dyDescent="0.25">
      <c r="A71" s="399"/>
      <c r="B71" s="16"/>
      <c r="C71" s="16"/>
      <c r="D71" s="17"/>
      <c r="E71" s="16"/>
      <c r="F71" s="16"/>
      <c r="G71" s="670"/>
      <c r="H71" s="671"/>
      <c r="I71" s="672"/>
      <c r="J71" s="15" t="s">
        <v>7</v>
      </c>
      <c r="K71" s="15"/>
      <c r="L71" s="15"/>
      <c r="M71" s="14"/>
      <c r="N71" s="2"/>
      <c r="V71" s="26"/>
    </row>
    <row r="72" spans="1:22" ht="23.25" thickBot="1" x14ac:dyDescent="0.25">
      <c r="A72" s="399"/>
      <c r="B72" s="215" t="s">
        <v>6</v>
      </c>
      <c r="C72" s="215" t="s">
        <v>5</v>
      </c>
      <c r="D72" s="215" t="s">
        <v>4</v>
      </c>
      <c r="E72" s="406" t="s">
        <v>3</v>
      </c>
      <c r="F72" s="406"/>
      <c r="G72" s="407"/>
      <c r="H72" s="408"/>
      <c r="I72" s="409"/>
      <c r="J72" s="11" t="s">
        <v>2</v>
      </c>
      <c r="K72" s="10"/>
      <c r="L72" s="10"/>
      <c r="M72" s="9"/>
      <c r="N72" s="2"/>
      <c r="V72" s="13"/>
    </row>
    <row r="73" spans="1:22" ht="13.5" thickBot="1" x14ac:dyDescent="0.25">
      <c r="A73" s="400"/>
      <c r="B73" s="25"/>
      <c r="C73" s="25"/>
      <c r="D73" s="8"/>
      <c r="E73" s="24" t="s">
        <v>1</v>
      </c>
      <c r="F73" s="23"/>
      <c r="G73" s="673"/>
      <c r="H73" s="674"/>
      <c r="I73" s="675"/>
      <c r="J73" s="11" t="s">
        <v>0</v>
      </c>
      <c r="K73" s="10"/>
      <c r="L73" s="10"/>
      <c r="M73" s="9"/>
      <c r="N73" s="2"/>
      <c r="V73" s="13"/>
    </row>
    <row r="74" spans="1:22" ht="24" thickTop="1" thickBot="1" x14ac:dyDescent="0.25">
      <c r="A74" s="398">
        <f t="shared" ref="A74" si="11">A70+1</f>
        <v>15</v>
      </c>
      <c r="B74" s="214" t="s">
        <v>12</v>
      </c>
      <c r="C74" s="214" t="s">
        <v>11</v>
      </c>
      <c r="D74" s="214" t="s">
        <v>10</v>
      </c>
      <c r="E74" s="401" t="s">
        <v>9</v>
      </c>
      <c r="F74" s="401"/>
      <c r="G74" s="401" t="s">
        <v>8</v>
      </c>
      <c r="H74" s="402"/>
      <c r="I74" s="361"/>
      <c r="J74" s="20" t="s">
        <v>7</v>
      </c>
      <c r="K74" s="19"/>
      <c r="L74" s="19"/>
      <c r="M74" s="18"/>
      <c r="N74" s="2"/>
      <c r="V74" s="13"/>
    </row>
    <row r="75" spans="1:22" ht="13.5" thickBot="1" x14ac:dyDescent="0.25">
      <c r="A75" s="399"/>
      <c r="B75" s="16"/>
      <c r="C75" s="16"/>
      <c r="D75" s="17"/>
      <c r="E75" s="16"/>
      <c r="F75" s="16"/>
      <c r="G75" s="670"/>
      <c r="H75" s="671"/>
      <c r="I75" s="672"/>
      <c r="J75" s="15" t="s">
        <v>7</v>
      </c>
      <c r="K75" s="15"/>
      <c r="L75" s="15"/>
      <c r="M75" s="14"/>
      <c r="N75" s="2"/>
      <c r="V75" s="13"/>
    </row>
    <row r="76" spans="1:22" ht="23.25" thickBot="1" x14ac:dyDescent="0.25">
      <c r="A76" s="399"/>
      <c r="B76" s="215" t="s">
        <v>6</v>
      </c>
      <c r="C76" s="215" t="s">
        <v>5</v>
      </c>
      <c r="D76" s="215" t="s">
        <v>4</v>
      </c>
      <c r="E76" s="406" t="s">
        <v>3</v>
      </c>
      <c r="F76" s="406"/>
      <c r="G76" s="407"/>
      <c r="H76" s="408"/>
      <c r="I76" s="409"/>
      <c r="J76" s="11" t="s">
        <v>2</v>
      </c>
      <c r="K76" s="10"/>
      <c r="L76" s="10"/>
      <c r="M76" s="9"/>
      <c r="N76" s="2"/>
      <c r="V76" s="13"/>
    </row>
    <row r="77" spans="1:22" ht="13.5" thickBot="1" x14ac:dyDescent="0.25">
      <c r="A77" s="400"/>
      <c r="B77" s="25"/>
      <c r="C77" s="25"/>
      <c r="D77" s="8"/>
      <c r="E77" s="24" t="s">
        <v>1</v>
      </c>
      <c r="F77" s="23"/>
      <c r="G77" s="673"/>
      <c r="H77" s="674"/>
      <c r="I77" s="675"/>
      <c r="J77" s="11" t="s">
        <v>0</v>
      </c>
      <c r="K77" s="10"/>
      <c r="L77" s="10"/>
      <c r="M77" s="9"/>
      <c r="N77" s="2"/>
      <c r="V77" s="13"/>
    </row>
    <row r="78" spans="1:22" ht="24" thickTop="1" thickBot="1" x14ac:dyDescent="0.25">
      <c r="A78" s="398">
        <f t="shared" ref="A78" si="12">A74+1</f>
        <v>16</v>
      </c>
      <c r="B78" s="214" t="s">
        <v>12</v>
      </c>
      <c r="C78" s="214" t="s">
        <v>11</v>
      </c>
      <c r="D78" s="214" t="s">
        <v>10</v>
      </c>
      <c r="E78" s="401" t="s">
        <v>9</v>
      </c>
      <c r="F78" s="401"/>
      <c r="G78" s="401" t="s">
        <v>8</v>
      </c>
      <c r="H78" s="402"/>
      <c r="I78" s="361"/>
      <c r="J78" s="20" t="s">
        <v>7</v>
      </c>
      <c r="K78" s="19"/>
      <c r="L78" s="19"/>
      <c r="M78" s="18"/>
      <c r="N78" s="2"/>
      <c r="V78" s="13"/>
    </row>
    <row r="79" spans="1:22" ht="13.5" thickBot="1" x14ac:dyDescent="0.25">
      <c r="A79" s="399"/>
      <c r="B79" s="16"/>
      <c r="C79" s="16"/>
      <c r="D79" s="17"/>
      <c r="E79" s="16"/>
      <c r="F79" s="16"/>
      <c r="G79" s="670"/>
      <c r="H79" s="671"/>
      <c r="I79" s="672"/>
      <c r="J79" s="15" t="s">
        <v>7</v>
      </c>
      <c r="K79" s="15"/>
      <c r="L79" s="15"/>
      <c r="M79" s="14"/>
      <c r="N79" s="2"/>
      <c r="V79" s="13"/>
    </row>
    <row r="80" spans="1:22" ht="23.25" thickBot="1" x14ac:dyDescent="0.25">
      <c r="A80" s="399"/>
      <c r="B80" s="215" t="s">
        <v>6</v>
      </c>
      <c r="C80" s="215" t="s">
        <v>5</v>
      </c>
      <c r="D80" s="215" t="s">
        <v>4</v>
      </c>
      <c r="E80" s="406" t="s">
        <v>3</v>
      </c>
      <c r="F80" s="406"/>
      <c r="G80" s="407"/>
      <c r="H80" s="408"/>
      <c r="I80" s="409"/>
      <c r="J80" s="11" t="s">
        <v>2</v>
      </c>
      <c r="K80" s="10"/>
      <c r="L80" s="10"/>
      <c r="M80" s="9"/>
      <c r="N80" s="2"/>
      <c r="V80" s="13"/>
    </row>
    <row r="81" spans="1:22" ht="13.5" thickBot="1" x14ac:dyDescent="0.25">
      <c r="A81" s="400"/>
      <c r="B81" s="25"/>
      <c r="C81" s="25"/>
      <c r="D81" s="8"/>
      <c r="E81" s="24" t="s">
        <v>1</v>
      </c>
      <c r="F81" s="23"/>
      <c r="G81" s="673"/>
      <c r="H81" s="674"/>
      <c r="I81" s="675"/>
      <c r="J81" s="11" t="s">
        <v>0</v>
      </c>
      <c r="K81" s="10"/>
      <c r="L81" s="10"/>
      <c r="M81" s="9"/>
      <c r="N81" s="2"/>
      <c r="V81" s="13"/>
    </row>
    <row r="82" spans="1:22" ht="24" thickTop="1" thickBot="1" x14ac:dyDescent="0.25">
      <c r="A82" s="398">
        <f t="shared" ref="A82" si="13">A78+1</f>
        <v>17</v>
      </c>
      <c r="B82" s="214" t="s">
        <v>12</v>
      </c>
      <c r="C82" s="214" t="s">
        <v>11</v>
      </c>
      <c r="D82" s="214" t="s">
        <v>10</v>
      </c>
      <c r="E82" s="401" t="s">
        <v>9</v>
      </c>
      <c r="F82" s="401"/>
      <c r="G82" s="401" t="s">
        <v>8</v>
      </c>
      <c r="H82" s="402"/>
      <c r="I82" s="361"/>
      <c r="J82" s="20" t="s">
        <v>7</v>
      </c>
      <c r="K82" s="19"/>
      <c r="L82" s="19"/>
      <c r="M82" s="18"/>
      <c r="N82" s="2"/>
      <c r="V82" s="13"/>
    </row>
    <row r="83" spans="1:22" ht="13.5" thickBot="1" x14ac:dyDescent="0.25">
      <c r="A83" s="399"/>
      <c r="B83" s="16"/>
      <c r="C83" s="16"/>
      <c r="D83" s="17"/>
      <c r="E83" s="16"/>
      <c r="F83" s="16"/>
      <c r="G83" s="670"/>
      <c r="H83" s="671"/>
      <c r="I83" s="672"/>
      <c r="J83" s="15" t="s">
        <v>7</v>
      </c>
      <c r="K83" s="15"/>
      <c r="L83" s="15"/>
      <c r="M83" s="14"/>
      <c r="N83" s="2"/>
      <c r="V83" s="13"/>
    </row>
    <row r="84" spans="1:22" ht="23.25" thickBot="1" x14ac:dyDescent="0.25">
      <c r="A84" s="399"/>
      <c r="B84" s="215" t="s">
        <v>6</v>
      </c>
      <c r="C84" s="215" t="s">
        <v>5</v>
      </c>
      <c r="D84" s="215" t="s">
        <v>4</v>
      </c>
      <c r="E84" s="406" t="s">
        <v>3</v>
      </c>
      <c r="F84" s="406"/>
      <c r="G84" s="407"/>
      <c r="H84" s="408"/>
      <c r="I84" s="409"/>
      <c r="J84" s="11" t="s">
        <v>2</v>
      </c>
      <c r="K84" s="10"/>
      <c r="L84" s="10"/>
      <c r="M84" s="9"/>
      <c r="N84" s="2"/>
      <c r="V84" s="13"/>
    </row>
    <row r="85" spans="1:22" ht="13.5" thickBot="1" x14ac:dyDescent="0.25">
      <c r="A85" s="400"/>
      <c r="B85" s="25"/>
      <c r="C85" s="25"/>
      <c r="D85" s="8"/>
      <c r="E85" s="24" t="s">
        <v>1</v>
      </c>
      <c r="F85" s="23"/>
      <c r="G85" s="673"/>
      <c r="H85" s="674"/>
      <c r="I85" s="675"/>
      <c r="J85" s="11" t="s">
        <v>0</v>
      </c>
      <c r="K85" s="10"/>
      <c r="L85" s="10"/>
      <c r="M85" s="9"/>
      <c r="N85" s="2"/>
      <c r="V85" s="13"/>
    </row>
    <row r="86" spans="1:22" ht="24" thickTop="1" thickBot="1" x14ac:dyDescent="0.25">
      <c r="A86" s="398">
        <f t="shared" ref="A86" si="14">A82+1</f>
        <v>18</v>
      </c>
      <c r="B86" s="214" t="s">
        <v>12</v>
      </c>
      <c r="C86" s="214" t="s">
        <v>11</v>
      </c>
      <c r="D86" s="214" t="s">
        <v>10</v>
      </c>
      <c r="E86" s="401" t="s">
        <v>9</v>
      </c>
      <c r="F86" s="401"/>
      <c r="G86" s="401" t="s">
        <v>8</v>
      </c>
      <c r="H86" s="402"/>
      <c r="I86" s="361"/>
      <c r="J86" s="20" t="s">
        <v>7</v>
      </c>
      <c r="K86" s="19"/>
      <c r="L86" s="19"/>
      <c r="M86" s="18"/>
      <c r="N86" s="2"/>
      <c r="V86" s="13"/>
    </row>
    <row r="87" spans="1:22" ht="13.5" thickBot="1" x14ac:dyDescent="0.25">
      <c r="A87" s="399"/>
      <c r="B87" s="16"/>
      <c r="C87" s="16"/>
      <c r="D87" s="17"/>
      <c r="E87" s="16"/>
      <c r="F87" s="16"/>
      <c r="G87" s="670"/>
      <c r="H87" s="671"/>
      <c r="I87" s="672"/>
      <c r="J87" s="15" t="s">
        <v>7</v>
      </c>
      <c r="K87" s="15"/>
      <c r="L87" s="15"/>
      <c r="M87" s="14"/>
      <c r="N87" s="2"/>
      <c r="V87" s="13"/>
    </row>
    <row r="88" spans="1:22" ht="23.25" thickBot="1" x14ac:dyDescent="0.25">
      <c r="A88" s="399"/>
      <c r="B88" s="215" t="s">
        <v>6</v>
      </c>
      <c r="C88" s="215" t="s">
        <v>5</v>
      </c>
      <c r="D88" s="215" t="s">
        <v>4</v>
      </c>
      <c r="E88" s="406" t="s">
        <v>3</v>
      </c>
      <c r="F88" s="406"/>
      <c r="G88" s="407"/>
      <c r="H88" s="408"/>
      <c r="I88" s="409"/>
      <c r="J88" s="11" t="s">
        <v>2</v>
      </c>
      <c r="K88" s="10"/>
      <c r="L88" s="10"/>
      <c r="M88" s="9"/>
      <c r="N88" s="2"/>
      <c r="V88" s="13"/>
    </row>
    <row r="89" spans="1:22" ht="13.5" thickBot="1" x14ac:dyDescent="0.25">
      <c r="A89" s="400"/>
      <c r="B89" s="25"/>
      <c r="C89" s="25"/>
      <c r="D89" s="8"/>
      <c r="E89" s="24" t="s">
        <v>1</v>
      </c>
      <c r="F89" s="23"/>
      <c r="G89" s="673"/>
      <c r="H89" s="674"/>
      <c r="I89" s="675"/>
      <c r="J89" s="11" t="s">
        <v>0</v>
      </c>
      <c r="K89" s="10"/>
      <c r="L89" s="10"/>
      <c r="M89" s="9"/>
      <c r="N89" s="2"/>
      <c r="V89" s="13"/>
    </row>
    <row r="90" spans="1:22" ht="24" thickTop="1" thickBot="1" x14ac:dyDescent="0.25">
      <c r="A90" s="398">
        <f t="shared" ref="A90" si="15">A86+1</f>
        <v>19</v>
      </c>
      <c r="B90" s="214" t="s">
        <v>12</v>
      </c>
      <c r="C90" s="214" t="s">
        <v>11</v>
      </c>
      <c r="D90" s="214" t="s">
        <v>10</v>
      </c>
      <c r="E90" s="401" t="s">
        <v>9</v>
      </c>
      <c r="F90" s="401"/>
      <c r="G90" s="401" t="s">
        <v>8</v>
      </c>
      <c r="H90" s="402"/>
      <c r="I90" s="361"/>
      <c r="J90" s="20" t="s">
        <v>7</v>
      </c>
      <c r="K90" s="19"/>
      <c r="L90" s="19"/>
      <c r="M90" s="18"/>
      <c r="N90" s="2"/>
      <c r="V90" s="13"/>
    </row>
    <row r="91" spans="1:22" ht="13.5" thickBot="1" x14ac:dyDescent="0.25">
      <c r="A91" s="399"/>
      <c r="B91" s="16"/>
      <c r="C91" s="16"/>
      <c r="D91" s="17"/>
      <c r="E91" s="16"/>
      <c r="F91" s="16"/>
      <c r="G91" s="670"/>
      <c r="H91" s="671"/>
      <c r="I91" s="672"/>
      <c r="J91" s="15" t="s">
        <v>7</v>
      </c>
      <c r="K91" s="15"/>
      <c r="L91" s="15"/>
      <c r="M91" s="14"/>
      <c r="N91" s="2"/>
      <c r="V91" s="13"/>
    </row>
    <row r="92" spans="1:22" ht="23.25" thickBot="1" x14ac:dyDescent="0.25">
      <c r="A92" s="399"/>
      <c r="B92" s="215" t="s">
        <v>6</v>
      </c>
      <c r="C92" s="215" t="s">
        <v>5</v>
      </c>
      <c r="D92" s="215" t="s">
        <v>4</v>
      </c>
      <c r="E92" s="406" t="s">
        <v>3</v>
      </c>
      <c r="F92" s="406"/>
      <c r="G92" s="407"/>
      <c r="H92" s="408"/>
      <c r="I92" s="409"/>
      <c r="J92" s="11" t="s">
        <v>2</v>
      </c>
      <c r="K92" s="10"/>
      <c r="L92" s="10"/>
      <c r="M92" s="9"/>
      <c r="N92" s="2"/>
      <c r="V92" s="13"/>
    </row>
    <row r="93" spans="1:22" ht="13.5" thickBot="1" x14ac:dyDescent="0.25">
      <c r="A93" s="400"/>
      <c r="B93" s="25"/>
      <c r="C93" s="25"/>
      <c r="D93" s="8"/>
      <c r="E93" s="24" t="s">
        <v>1</v>
      </c>
      <c r="F93" s="23"/>
      <c r="G93" s="673"/>
      <c r="H93" s="674"/>
      <c r="I93" s="675"/>
      <c r="J93" s="11" t="s">
        <v>0</v>
      </c>
      <c r="K93" s="10"/>
      <c r="L93" s="10"/>
      <c r="M93" s="9"/>
      <c r="N93" s="2"/>
      <c r="V93" s="13"/>
    </row>
    <row r="94" spans="1:22" ht="24" thickTop="1" thickBot="1" x14ac:dyDescent="0.25">
      <c r="A94" s="398">
        <f t="shared" ref="A94" si="16">A90+1</f>
        <v>20</v>
      </c>
      <c r="B94" s="214" t="s">
        <v>12</v>
      </c>
      <c r="C94" s="214" t="s">
        <v>11</v>
      </c>
      <c r="D94" s="214" t="s">
        <v>10</v>
      </c>
      <c r="E94" s="401" t="s">
        <v>9</v>
      </c>
      <c r="F94" s="401"/>
      <c r="G94" s="401" t="s">
        <v>8</v>
      </c>
      <c r="H94" s="402"/>
      <c r="I94" s="361"/>
      <c r="J94" s="20" t="s">
        <v>7</v>
      </c>
      <c r="K94" s="19"/>
      <c r="L94" s="19"/>
      <c r="M94" s="18"/>
      <c r="N94" s="2"/>
      <c r="V94" s="13"/>
    </row>
    <row r="95" spans="1:22" ht="13.5" thickBot="1" x14ac:dyDescent="0.25">
      <c r="A95" s="399"/>
      <c r="B95" s="16"/>
      <c r="C95" s="16"/>
      <c r="D95" s="17"/>
      <c r="E95" s="16"/>
      <c r="F95" s="16"/>
      <c r="G95" s="670"/>
      <c r="H95" s="671"/>
      <c r="I95" s="672"/>
      <c r="J95" s="15" t="s">
        <v>7</v>
      </c>
      <c r="K95" s="15"/>
      <c r="L95" s="15"/>
      <c r="M95" s="14"/>
      <c r="N95" s="2"/>
      <c r="V95" s="13"/>
    </row>
    <row r="96" spans="1:22" ht="23.25" thickBot="1" x14ac:dyDescent="0.25">
      <c r="A96" s="399"/>
      <c r="B96" s="215" t="s">
        <v>6</v>
      </c>
      <c r="C96" s="215" t="s">
        <v>5</v>
      </c>
      <c r="D96" s="215" t="s">
        <v>4</v>
      </c>
      <c r="E96" s="406" t="s">
        <v>3</v>
      </c>
      <c r="F96" s="406"/>
      <c r="G96" s="407"/>
      <c r="H96" s="408"/>
      <c r="I96" s="409"/>
      <c r="J96" s="11" t="s">
        <v>2</v>
      </c>
      <c r="K96" s="10"/>
      <c r="L96" s="10"/>
      <c r="M96" s="9"/>
      <c r="N96" s="2"/>
      <c r="V96" s="13"/>
    </row>
    <row r="97" spans="1:22" ht="13.5" thickBot="1" x14ac:dyDescent="0.25">
      <c r="A97" s="400"/>
      <c r="B97" s="25"/>
      <c r="C97" s="25"/>
      <c r="D97" s="8"/>
      <c r="E97" s="24" t="s">
        <v>1</v>
      </c>
      <c r="F97" s="23"/>
      <c r="G97" s="673"/>
      <c r="H97" s="674"/>
      <c r="I97" s="675"/>
      <c r="J97" s="11" t="s">
        <v>0</v>
      </c>
      <c r="K97" s="10"/>
      <c r="L97" s="10"/>
      <c r="M97" s="9"/>
      <c r="N97" s="2"/>
      <c r="V97" s="13"/>
    </row>
    <row r="98" spans="1:22" ht="24" thickTop="1" thickBot="1" x14ac:dyDescent="0.25">
      <c r="A98" s="398">
        <f t="shared" ref="A98" si="17">A94+1</f>
        <v>21</v>
      </c>
      <c r="B98" s="214" t="s">
        <v>12</v>
      </c>
      <c r="C98" s="214" t="s">
        <v>11</v>
      </c>
      <c r="D98" s="214" t="s">
        <v>10</v>
      </c>
      <c r="E98" s="401" t="s">
        <v>9</v>
      </c>
      <c r="F98" s="401"/>
      <c r="G98" s="401" t="s">
        <v>8</v>
      </c>
      <c r="H98" s="402"/>
      <c r="I98" s="361"/>
      <c r="J98" s="20" t="s">
        <v>7</v>
      </c>
      <c r="K98" s="19"/>
      <c r="L98" s="19"/>
      <c r="M98" s="18"/>
      <c r="N98" s="2"/>
      <c r="V98" s="13"/>
    </row>
    <row r="99" spans="1:22" ht="13.5" thickBot="1" x14ac:dyDescent="0.25">
      <c r="A99" s="399"/>
      <c r="B99" s="16"/>
      <c r="C99" s="16"/>
      <c r="D99" s="17"/>
      <c r="E99" s="16"/>
      <c r="F99" s="16"/>
      <c r="G99" s="670"/>
      <c r="H99" s="671"/>
      <c r="I99" s="672"/>
      <c r="J99" s="15" t="s">
        <v>7</v>
      </c>
      <c r="K99" s="15"/>
      <c r="L99" s="15"/>
      <c r="M99" s="14"/>
      <c r="N99" s="2"/>
      <c r="V99" s="13"/>
    </row>
    <row r="100" spans="1:22" ht="23.25" thickBot="1" x14ac:dyDescent="0.25">
      <c r="A100" s="399"/>
      <c r="B100" s="215" t="s">
        <v>6</v>
      </c>
      <c r="C100" s="215" t="s">
        <v>5</v>
      </c>
      <c r="D100" s="215" t="s">
        <v>4</v>
      </c>
      <c r="E100" s="406" t="s">
        <v>3</v>
      </c>
      <c r="F100" s="406"/>
      <c r="G100" s="407"/>
      <c r="H100" s="408"/>
      <c r="I100" s="409"/>
      <c r="J100" s="11" t="s">
        <v>2</v>
      </c>
      <c r="K100" s="10"/>
      <c r="L100" s="10"/>
      <c r="M100" s="9"/>
      <c r="N100" s="2"/>
      <c r="V100" s="13"/>
    </row>
    <row r="101" spans="1:22" ht="13.5" thickBot="1" x14ac:dyDescent="0.25">
      <c r="A101" s="400"/>
      <c r="B101" s="25"/>
      <c r="C101" s="25"/>
      <c r="D101" s="8"/>
      <c r="E101" s="24" t="s">
        <v>1</v>
      </c>
      <c r="F101" s="23"/>
      <c r="G101" s="673"/>
      <c r="H101" s="674"/>
      <c r="I101" s="675"/>
      <c r="J101" s="11" t="s">
        <v>0</v>
      </c>
      <c r="K101" s="10"/>
      <c r="L101" s="10"/>
      <c r="M101" s="9"/>
      <c r="N101" s="2"/>
      <c r="V101" s="13"/>
    </row>
    <row r="102" spans="1:22" ht="24" thickTop="1" thickBot="1" x14ac:dyDescent="0.25">
      <c r="A102" s="398">
        <f t="shared" ref="A102" si="18">A98+1</f>
        <v>22</v>
      </c>
      <c r="B102" s="214" t="s">
        <v>12</v>
      </c>
      <c r="C102" s="214" t="s">
        <v>11</v>
      </c>
      <c r="D102" s="214" t="s">
        <v>10</v>
      </c>
      <c r="E102" s="401" t="s">
        <v>9</v>
      </c>
      <c r="F102" s="401"/>
      <c r="G102" s="401" t="s">
        <v>8</v>
      </c>
      <c r="H102" s="402"/>
      <c r="I102" s="361"/>
      <c r="J102" s="20" t="s">
        <v>7</v>
      </c>
      <c r="K102" s="19"/>
      <c r="L102" s="19"/>
      <c r="M102" s="18"/>
      <c r="N102" s="2"/>
      <c r="V102" s="13"/>
    </row>
    <row r="103" spans="1:22" ht="13.5" thickBot="1" x14ac:dyDescent="0.25">
      <c r="A103" s="399"/>
      <c r="B103" s="16"/>
      <c r="C103" s="16"/>
      <c r="D103" s="17"/>
      <c r="E103" s="16"/>
      <c r="F103" s="16"/>
      <c r="G103" s="670"/>
      <c r="H103" s="671"/>
      <c r="I103" s="672"/>
      <c r="J103" s="15" t="s">
        <v>7</v>
      </c>
      <c r="K103" s="15"/>
      <c r="L103" s="15"/>
      <c r="M103" s="14"/>
      <c r="N103" s="2"/>
      <c r="V103" s="13"/>
    </row>
    <row r="104" spans="1:22" ht="23.25" thickBot="1" x14ac:dyDescent="0.25">
      <c r="A104" s="399"/>
      <c r="B104" s="215" t="s">
        <v>6</v>
      </c>
      <c r="C104" s="215" t="s">
        <v>5</v>
      </c>
      <c r="D104" s="215" t="s">
        <v>4</v>
      </c>
      <c r="E104" s="406" t="s">
        <v>3</v>
      </c>
      <c r="F104" s="406"/>
      <c r="G104" s="407"/>
      <c r="H104" s="408"/>
      <c r="I104" s="409"/>
      <c r="J104" s="11" t="s">
        <v>2</v>
      </c>
      <c r="K104" s="10"/>
      <c r="L104" s="10"/>
      <c r="M104" s="9"/>
      <c r="N104" s="2"/>
      <c r="V104" s="13"/>
    </row>
    <row r="105" spans="1:22" ht="13.5" thickBot="1" x14ac:dyDescent="0.25">
      <c r="A105" s="400"/>
      <c r="B105" s="25"/>
      <c r="C105" s="25"/>
      <c r="D105" s="8"/>
      <c r="E105" s="24" t="s">
        <v>1</v>
      </c>
      <c r="F105" s="23"/>
      <c r="G105" s="673"/>
      <c r="H105" s="674"/>
      <c r="I105" s="675"/>
      <c r="J105" s="11" t="s">
        <v>0</v>
      </c>
      <c r="K105" s="10"/>
      <c r="L105" s="10"/>
      <c r="M105" s="9"/>
      <c r="N105" s="2"/>
      <c r="V105" s="13"/>
    </row>
    <row r="106" spans="1:22" ht="24" thickTop="1" thickBot="1" x14ac:dyDescent="0.25">
      <c r="A106" s="398">
        <f t="shared" ref="A106" si="19">A102+1</f>
        <v>23</v>
      </c>
      <c r="B106" s="214" t="s">
        <v>12</v>
      </c>
      <c r="C106" s="214" t="s">
        <v>11</v>
      </c>
      <c r="D106" s="214" t="s">
        <v>10</v>
      </c>
      <c r="E106" s="401" t="s">
        <v>9</v>
      </c>
      <c r="F106" s="401"/>
      <c r="G106" s="401" t="s">
        <v>8</v>
      </c>
      <c r="H106" s="402"/>
      <c r="I106" s="361"/>
      <c r="J106" s="20" t="s">
        <v>7</v>
      </c>
      <c r="K106" s="19"/>
      <c r="L106" s="19"/>
      <c r="M106" s="18"/>
      <c r="N106" s="2"/>
      <c r="V106" s="13"/>
    </row>
    <row r="107" spans="1:22" ht="13.5" thickBot="1" x14ac:dyDescent="0.25">
      <c r="A107" s="399"/>
      <c r="B107" s="16"/>
      <c r="C107" s="16"/>
      <c r="D107" s="17"/>
      <c r="E107" s="16"/>
      <c r="F107" s="16"/>
      <c r="G107" s="670"/>
      <c r="H107" s="671"/>
      <c r="I107" s="672"/>
      <c r="J107" s="15" t="s">
        <v>7</v>
      </c>
      <c r="K107" s="15"/>
      <c r="L107" s="15"/>
      <c r="M107" s="14"/>
      <c r="N107" s="2"/>
      <c r="V107" s="13"/>
    </row>
    <row r="108" spans="1:22" ht="23.25" thickBot="1" x14ac:dyDescent="0.25">
      <c r="A108" s="399"/>
      <c r="B108" s="215" t="s">
        <v>6</v>
      </c>
      <c r="C108" s="215" t="s">
        <v>5</v>
      </c>
      <c r="D108" s="215" t="s">
        <v>4</v>
      </c>
      <c r="E108" s="406" t="s">
        <v>3</v>
      </c>
      <c r="F108" s="406"/>
      <c r="G108" s="407"/>
      <c r="H108" s="408"/>
      <c r="I108" s="409"/>
      <c r="J108" s="11" t="s">
        <v>2</v>
      </c>
      <c r="K108" s="10"/>
      <c r="L108" s="10"/>
      <c r="M108" s="9"/>
      <c r="N108" s="2"/>
      <c r="V108" s="13"/>
    </row>
    <row r="109" spans="1:22" ht="13.5" thickBot="1" x14ac:dyDescent="0.25">
      <c r="A109" s="400"/>
      <c r="B109" s="25"/>
      <c r="C109" s="25"/>
      <c r="D109" s="8"/>
      <c r="E109" s="24" t="s">
        <v>1</v>
      </c>
      <c r="F109" s="23"/>
      <c r="G109" s="673"/>
      <c r="H109" s="674"/>
      <c r="I109" s="675"/>
      <c r="J109" s="11" t="s">
        <v>0</v>
      </c>
      <c r="K109" s="10"/>
      <c r="L109" s="10"/>
      <c r="M109" s="9"/>
      <c r="N109" s="2"/>
      <c r="V109" s="13"/>
    </row>
    <row r="110" spans="1:22" ht="24" thickTop="1" thickBot="1" x14ac:dyDescent="0.25">
      <c r="A110" s="398">
        <f t="shared" ref="A110" si="20">A106+1</f>
        <v>24</v>
      </c>
      <c r="B110" s="214" t="s">
        <v>12</v>
      </c>
      <c r="C110" s="214" t="s">
        <v>11</v>
      </c>
      <c r="D110" s="214" t="s">
        <v>10</v>
      </c>
      <c r="E110" s="401" t="s">
        <v>9</v>
      </c>
      <c r="F110" s="401"/>
      <c r="G110" s="401" t="s">
        <v>8</v>
      </c>
      <c r="H110" s="402"/>
      <c r="I110" s="361"/>
      <c r="J110" s="20" t="s">
        <v>7</v>
      </c>
      <c r="K110" s="19"/>
      <c r="L110" s="19"/>
      <c r="M110" s="18"/>
      <c r="N110" s="2"/>
      <c r="V110" s="13"/>
    </row>
    <row r="111" spans="1:22" ht="13.5" thickBot="1" x14ac:dyDescent="0.25">
      <c r="A111" s="399"/>
      <c r="B111" s="16"/>
      <c r="C111" s="16"/>
      <c r="D111" s="17"/>
      <c r="E111" s="16"/>
      <c r="F111" s="16"/>
      <c r="G111" s="670"/>
      <c r="H111" s="671"/>
      <c r="I111" s="672"/>
      <c r="J111" s="15" t="s">
        <v>7</v>
      </c>
      <c r="K111" s="15"/>
      <c r="L111" s="15"/>
      <c r="M111" s="14"/>
      <c r="N111" s="2"/>
      <c r="V111" s="13"/>
    </row>
    <row r="112" spans="1:22" ht="23.25" thickBot="1" x14ac:dyDescent="0.25">
      <c r="A112" s="399"/>
      <c r="B112" s="215" t="s">
        <v>6</v>
      </c>
      <c r="C112" s="215" t="s">
        <v>5</v>
      </c>
      <c r="D112" s="215" t="s">
        <v>4</v>
      </c>
      <c r="E112" s="406" t="s">
        <v>3</v>
      </c>
      <c r="F112" s="406"/>
      <c r="G112" s="407"/>
      <c r="H112" s="408"/>
      <c r="I112" s="409"/>
      <c r="J112" s="11" t="s">
        <v>2</v>
      </c>
      <c r="K112" s="10"/>
      <c r="L112" s="10"/>
      <c r="M112" s="9"/>
      <c r="N112" s="2"/>
      <c r="V112" s="13"/>
    </row>
    <row r="113" spans="1:22" ht="13.5" thickBot="1" x14ac:dyDescent="0.25">
      <c r="A113" s="400"/>
      <c r="B113" s="25"/>
      <c r="C113" s="25"/>
      <c r="D113" s="8"/>
      <c r="E113" s="24" t="s">
        <v>1</v>
      </c>
      <c r="F113" s="23"/>
      <c r="G113" s="673"/>
      <c r="H113" s="674"/>
      <c r="I113" s="675"/>
      <c r="J113" s="11" t="s">
        <v>0</v>
      </c>
      <c r="K113" s="10"/>
      <c r="L113" s="10"/>
      <c r="M113" s="9"/>
      <c r="N113" s="2"/>
      <c r="V113" s="13"/>
    </row>
    <row r="114" spans="1:22" ht="24" thickTop="1" thickBot="1" x14ac:dyDescent="0.25">
      <c r="A114" s="398">
        <f t="shared" ref="A114" si="21">A110+1</f>
        <v>25</v>
      </c>
      <c r="B114" s="214" t="s">
        <v>12</v>
      </c>
      <c r="C114" s="214" t="s">
        <v>11</v>
      </c>
      <c r="D114" s="214" t="s">
        <v>10</v>
      </c>
      <c r="E114" s="401" t="s">
        <v>9</v>
      </c>
      <c r="F114" s="401"/>
      <c r="G114" s="401" t="s">
        <v>8</v>
      </c>
      <c r="H114" s="402"/>
      <c r="I114" s="361"/>
      <c r="J114" s="20" t="s">
        <v>7</v>
      </c>
      <c r="K114" s="19"/>
      <c r="L114" s="19"/>
      <c r="M114" s="18"/>
      <c r="N114" s="2"/>
      <c r="V114" s="13"/>
    </row>
    <row r="115" spans="1:22" ht="13.5" thickBot="1" x14ac:dyDescent="0.25">
      <c r="A115" s="399"/>
      <c r="B115" s="16"/>
      <c r="C115" s="16"/>
      <c r="D115" s="17"/>
      <c r="E115" s="16"/>
      <c r="F115" s="16"/>
      <c r="G115" s="670"/>
      <c r="H115" s="671"/>
      <c r="I115" s="672"/>
      <c r="J115" s="15" t="s">
        <v>7</v>
      </c>
      <c r="K115" s="15"/>
      <c r="L115" s="15"/>
      <c r="M115" s="14"/>
      <c r="N115" s="2"/>
      <c r="V115" s="13"/>
    </row>
    <row r="116" spans="1:22" ht="23.25" thickBot="1" x14ac:dyDescent="0.25">
      <c r="A116" s="399"/>
      <c r="B116" s="215" t="s">
        <v>6</v>
      </c>
      <c r="C116" s="215" t="s">
        <v>5</v>
      </c>
      <c r="D116" s="215" t="s">
        <v>4</v>
      </c>
      <c r="E116" s="406" t="s">
        <v>3</v>
      </c>
      <c r="F116" s="406"/>
      <c r="G116" s="407"/>
      <c r="H116" s="408"/>
      <c r="I116" s="409"/>
      <c r="J116" s="11" t="s">
        <v>2</v>
      </c>
      <c r="K116" s="10"/>
      <c r="L116" s="10"/>
      <c r="M116" s="9"/>
      <c r="N116" s="2"/>
      <c r="V116" s="13"/>
    </row>
    <row r="117" spans="1:22" ht="13.5" thickBot="1" x14ac:dyDescent="0.25">
      <c r="A117" s="400"/>
      <c r="B117" s="25"/>
      <c r="C117" s="25"/>
      <c r="D117" s="8"/>
      <c r="E117" s="24" t="s">
        <v>1</v>
      </c>
      <c r="F117" s="23"/>
      <c r="G117" s="673"/>
      <c r="H117" s="674"/>
      <c r="I117" s="675"/>
      <c r="J117" s="11" t="s">
        <v>0</v>
      </c>
      <c r="K117" s="10"/>
      <c r="L117" s="10"/>
      <c r="M117" s="9"/>
      <c r="N117" s="2"/>
      <c r="V117" s="13"/>
    </row>
    <row r="118" spans="1:22" ht="24" thickTop="1" thickBot="1" x14ac:dyDescent="0.25">
      <c r="A118" s="398">
        <f t="shared" ref="A118" si="22">A114+1</f>
        <v>26</v>
      </c>
      <c r="B118" s="214" t="s">
        <v>12</v>
      </c>
      <c r="C118" s="214" t="s">
        <v>11</v>
      </c>
      <c r="D118" s="214" t="s">
        <v>10</v>
      </c>
      <c r="E118" s="401" t="s">
        <v>9</v>
      </c>
      <c r="F118" s="401"/>
      <c r="G118" s="401" t="s">
        <v>8</v>
      </c>
      <c r="H118" s="402"/>
      <c r="I118" s="361"/>
      <c r="J118" s="20" t="s">
        <v>7</v>
      </c>
      <c r="K118" s="19"/>
      <c r="L118" s="19"/>
      <c r="M118" s="18"/>
      <c r="N118" s="2"/>
      <c r="V118" s="13"/>
    </row>
    <row r="119" spans="1:22" ht="13.5" thickBot="1" x14ac:dyDescent="0.25">
      <c r="A119" s="399"/>
      <c r="B119" s="16"/>
      <c r="C119" s="16"/>
      <c r="D119" s="17"/>
      <c r="E119" s="16"/>
      <c r="F119" s="16"/>
      <c r="G119" s="670"/>
      <c r="H119" s="671"/>
      <c r="I119" s="672"/>
      <c r="J119" s="15" t="s">
        <v>7</v>
      </c>
      <c r="K119" s="15"/>
      <c r="L119" s="15"/>
      <c r="M119" s="14"/>
      <c r="N119" s="2"/>
      <c r="V119" s="13"/>
    </row>
    <row r="120" spans="1:22" ht="23.25" thickBot="1" x14ac:dyDescent="0.25">
      <c r="A120" s="399"/>
      <c r="B120" s="215" t="s">
        <v>6</v>
      </c>
      <c r="C120" s="215" t="s">
        <v>5</v>
      </c>
      <c r="D120" s="215" t="s">
        <v>4</v>
      </c>
      <c r="E120" s="406" t="s">
        <v>3</v>
      </c>
      <c r="F120" s="406"/>
      <c r="G120" s="407"/>
      <c r="H120" s="408"/>
      <c r="I120" s="409"/>
      <c r="J120" s="11" t="s">
        <v>2</v>
      </c>
      <c r="K120" s="10"/>
      <c r="L120" s="10"/>
      <c r="M120" s="9"/>
      <c r="N120" s="2"/>
      <c r="V120" s="13"/>
    </row>
    <row r="121" spans="1:22" ht="13.5" thickBot="1" x14ac:dyDescent="0.25">
      <c r="A121" s="400"/>
      <c r="B121" s="25"/>
      <c r="C121" s="25"/>
      <c r="D121" s="8"/>
      <c r="E121" s="24" t="s">
        <v>1</v>
      </c>
      <c r="F121" s="23"/>
      <c r="G121" s="673"/>
      <c r="H121" s="674"/>
      <c r="I121" s="675"/>
      <c r="J121" s="11" t="s">
        <v>0</v>
      </c>
      <c r="K121" s="10"/>
      <c r="L121" s="10"/>
      <c r="M121" s="9"/>
      <c r="N121" s="2"/>
      <c r="V121" s="13"/>
    </row>
    <row r="122" spans="1:22" ht="24" thickTop="1" thickBot="1" x14ac:dyDescent="0.25">
      <c r="A122" s="398">
        <f t="shared" ref="A122" si="23">A118+1</f>
        <v>27</v>
      </c>
      <c r="B122" s="214" t="s">
        <v>12</v>
      </c>
      <c r="C122" s="214" t="s">
        <v>11</v>
      </c>
      <c r="D122" s="214" t="s">
        <v>10</v>
      </c>
      <c r="E122" s="401" t="s">
        <v>9</v>
      </c>
      <c r="F122" s="401"/>
      <c r="G122" s="401" t="s">
        <v>8</v>
      </c>
      <c r="H122" s="402"/>
      <c r="I122" s="361"/>
      <c r="J122" s="20" t="s">
        <v>7</v>
      </c>
      <c r="K122" s="19"/>
      <c r="L122" s="19"/>
      <c r="M122" s="18"/>
      <c r="N122" s="2"/>
      <c r="V122" s="13"/>
    </row>
    <row r="123" spans="1:22" ht="13.5" thickBot="1" x14ac:dyDescent="0.25">
      <c r="A123" s="399"/>
      <c r="B123" s="16"/>
      <c r="C123" s="16"/>
      <c r="D123" s="17"/>
      <c r="E123" s="16"/>
      <c r="F123" s="16"/>
      <c r="G123" s="670"/>
      <c r="H123" s="671"/>
      <c r="I123" s="672"/>
      <c r="J123" s="15" t="s">
        <v>7</v>
      </c>
      <c r="K123" s="15"/>
      <c r="L123" s="15"/>
      <c r="M123" s="14"/>
      <c r="N123" s="2"/>
      <c r="V123" s="13"/>
    </row>
    <row r="124" spans="1:22" ht="23.25" thickBot="1" x14ac:dyDescent="0.25">
      <c r="A124" s="399"/>
      <c r="B124" s="215" t="s">
        <v>6</v>
      </c>
      <c r="C124" s="215" t="s">
        <v>5</v>
      </c>
      <c r="D124" s="215" t="s">
        <v>4</v>
      </c>
      <c r="E124" s="406" t="s">
        <v>3</v>
      </c>
      <c r="F124" s="406"/>
      <c r="G124" s="407"/>
      <c r="H124" s="408"/>
      <c r="I124" s="409"/>
      <c r="J124" s="11" t="s">
        <v>2</v>
      </c>
      <c r="K124" s="10"/>
      <c r="L124" s="10"/>
      <c r="M124" s="9"/>
      <c r="N124" s="2"/>
      <c r="V124" s="13"/>
    </row>
    <row r="125" spans="1:22" ht="13.5" thickBot="1" x14ac:dyDescent="0.25">
      <c r="A125" s="400"/>
      <c r="B125" s="25"/>
      <c r="C125" s="25"/>
      <c r="D125" s="8"/>
      <c r="E125" s="24" t="s">
        <v>1</v>
      </c>
      <c r="F125" s="23"/>
      <c r="G125" s="673"/>
      <c r="H125" s="674"/>
      <c r="I125" s="675"/>
      <c r="J125" s="11" t="s">
        <v>0</v>
      </c>
      <c r="K125" s="10"/>
      <c r="L125" s="10"/>
      <c r="M125" s="9"/>
      <c r="N125" s="2"/>
      <c r="V125" s="13"/>
    </row>
    <row r="126" spans="1:22" ht="24" thickTop="1" thickBot="1" x14ac:dyDescent="0.25">
      <c r="A126" s="398">
        <f t="shared" ref="A126" si="24">A122+1</f>
        <v>28</v>
      </c>
      <c r="B126" s="214" t="s">
        <v>12</v>
      </c>
      <c r="C126" s="214" t="s">
        <v>11</v>
      </c>
      <c r="D126" s="214" t="s">
        <v>10</v>
      </c>
      <c r="E126" s="401" t="s">
        <v>9</v>
      </c>
      <c r="F126" s="401"/>
      <c r="G126" s="401" t="s">
        <v>8</v>
      </c>
      <c r="H126" s="402"/>
      <c r="I126" s="361"/>
      <c r="J126" s="20" t="s">
        <v>7</v>
      </c>
      <c r="K126" s="19"/>
      <c r="L126" s="19"/>
      <c r="M126" s="18"/>
      <c r="N126" s="2"/>
      <c r="V126" s="13"/>
    </row>
    <row r="127" spans="1:22" ht="13.5" thickBot="1" x14ac:dyDescent="0.25">
      <c r="A127" s="399"/>
      <c r="B127" s="16"/>
      <c r="C127" s="16"/>
      <c r="D127" s="17"/>
      <c r="E127" s="16"/>
      <c r="F127" s="16"/>
      <c r="G127" s="670"/>
      <c r="H127" s="671"/>
      <c r="I127" s="672"/>
      <c r="J127" s="15" t="s">
        <v>7</v>
      </c>
      <c r="K127" s="15"/>
      <c r="L127" s="15"/>
      <c r="M127" s="14"/>
      <c r="N127" s="2"/>
      <c r="V127" s="13"/>
    </row>
    <row r="128" spans="1:22" ht="23.25" thickBot="1" x14ac:dyDescent="0.25">
      <c r="A128" s="399"/>
      <c r="B128" s="215" t="s">
        <v>6</v>
      </c>
      <c r="C128" s="215" t="s">
        <v>5</v>
      </c>
      <c r="D128" s="215" t="s">
        <v>4</v>
      </c>
      <c r="E128" s="406" t="s">
        <v>3</v>
      </c>
      <c r="F128" s="406"/>
      <c r="G128" s="407"/>
      <c r="H128" s="408"/>
      <c r="I128" s="409"/>
      <c r="J128" s="11" t="s">
        <v>2</v>
      </c>
      <c r="K128" s="10"/>
      <c r="L128" s="10"/>
      <c r="M128" s="9"/>
      <c r="N128" s="2"/>
      <c r="V128" s="13"/>
    </row>
    <row r="129" spans="1:22" ht="13.5" thickBot="1" x14ac:dyDescent="0.25">
      <c r="A129" s="400"/>
      <c r="B129" s="25"/>
      <c r="C129" s="25"/>
      <c r="D129" s="8"/>
      <c r="E129" s="24" t="s">
        <v>1</v>
      </c>
      <c r="F129" s="23"/>
      <c r="G129" s="673"/>
      <c r="H129" s="674"/>
      <c r="I129" s="675"/>
      <c r="J129" s="11" t="s">
        <v>0</v>
      </c>
      <c r="K129" s="10"/>
      <c r="L129" s="10"/>
      <c r="M129" s="9"/>
      <c r="N129" s="2"/>
      <c r="V129" s="13"/>
    </row>
    <row r="130" spans="1:22" ht="24" thickTop="1" thickBot="1" x14ac:dyDescent="0.25">
      <c r="A130" s="398">
        <f t="shared" ref="A130" si="25">A126+1</f>
        <v>29</v>
      </c>
      <c r="B130" s="214" t="s">
        <v>12</v>
      </c>
      <c r="C130" s="214" t="s">
        <v>11</v>
      </c>
      <c r="D130" s="214" t="s">
        <v>10</v>
      </c>
      <c r="E130" s="401" t="s">
        <v>9</v>
      </c>
      <c r="F130" s="401"/>
      <c r="G130" s="401" t="s">
        <v>8</v>
      </c>
      <c r="H130" s="402"/>
      <c r="I130" s="361"/>
      <c r="J130" s="20" t="s">
        <v>7</v>
      </c>
      <c r="K130" s="19"/>
      <c r="L130" s="19"/>
      <c r="M130" s="18"/>
      <c r="N130" s="2"/>
      <c r="V130" s="13"/>
    </row>
    <row r="131" spans="1:22" ht="13.5" thickBot="1" x14ac:dyDescent="0.25">
      <c r="A131" s="399"/>
      <c r="B131" s="16"/>
      <c r="C131" s="16"/>
      <c r="D131" s="17"/>
      <c r="E131" s="16"/>
      <c r="F131" s="16"/>
      <c r="G131" s="670"/>
      <c r="H131" s="671"/>
      <c r="I131" s="672"/>
      <c r="J131" s="15" t="s">
        <v>7</v>
      </c>
      <c r="K131" s="15"/>
      <c r="L131" s="15"/>
      <c r="M131" s="14"/>
      <c r="N131" s="2"/>
      <c r="V131" s="13"/>
    </row>
    <row r="132" spans="1:22" ht="23.25" thickBot="1" x14ac:dyDescent="0.25">
      <c r="A132" s="399"/>
      <c r="B132" s="215" t="s">
        <v>6</v>
      </c>
      <c r="C132" s="215" t="s">
        <v>5</v>
      </c>
      <c r="D132" s="215" t="s">
        <v>4</v>
      </c>
      <c r="E132" s="406" t="s">
        <v>3</v>
      </c>
      <c r="F132" s="406"/>
      <c r="G132" s="407"/>
      <c r="H132" s="408"/>
      <c r="I132" s="409"/>
      <c r="J132" s="11" t="s">
        <v>2</v>
      </c>
      <c r="K132" s="10"/>
      <c r="L132" s="10"/>
      <c r="M132" s="9"/>
      <c r="N132" s="2"/>
      <c r="V132" s="13"/>
    </row>
    <row r="133" spans="1:22" ht="13.5" thickBot="1" x14ac:dyDescent="0.25">
      <c r="A133" s="400"/>
      <c r="B133" s="25"/>
      <c r="C133" s="25"/>
      <c r="D133" s="8"/>
      <c r="E133" s="24" t="s">
        <v>1</v>
      </c>
      <c r="F133" s="23"/>
      <c r="G133" s="673"/>
      <c r="H133" s="674"/>
      <c r="I133" s="675"/>
      <c r="J133" s="11" t="s">
        <v>0</v>
      </c>
      <c r="K133" s="10"/>
      <c r="L133" s="10"/>
      <c r="M133" s="9"/>
      <c r="N133" s="2"/>
      <c r="V133" s="13"/>
    </row>
    <row r="134" spans="1:22" ht="24" thickTop="1" thickBot="1" x14ac:dyDescent="0.25">
      <c r="A134" s="398">
        <f t="shared" ref="A134" si="26">A130+1</f>
        <v>30</v>
      </c>
      <c r="B134" s="214" t="s">
        <v>12</v>
      </c>
      <c r="C134" s="214" t="s">
        <v>11</v>
      </c>
      <c r="D134" s="214" t="s">
        <v>10</v>
      </c>
      <c r="E134" s="401" t="s">
        <v>9</v>
      </c>
      <c r="F134" s="401"/>
      <c r="G134" s="401" t="s">
        <v>8</v>
      </c>
      <c r="H134" s="402"/>
      <c r="I134" s="361"/>
      <c r="J134" s="20" t="s">
        <v>7</v>
      </c>
      <c r="K134" s="19"/>
      <c r="L134" s="19"/>
      <c r="M134" s="18"/>
      <c r="N134" s="2"/>
      <c r="V134" s="13"/>
    </row>
    <row r="135" spans="1:22" ht="13.5" thickBot="1" x14ac:dyDescent="0.25">
      <c r="A135" s="399"/>
      <c r="B135" s="16"/>
      <c r="C135" s="16"/>
      <c r="D135" s="17"/>
      <c r="E135" s="16"/>
      <c r="F135" s="16"/>
      <c r="G135" s="670"/>
      <c r="H135" s="671"/>
      <c r="I135" s="672"/>
      <c r="J135" s="15" t="s">
        <v>7</v>
      </c>
      <c r="K135" s="15"/>
      <c r="L135" s="15"/>
      <c r="M135" s="14"/>
      <c r="N135" s="2"/>
      <c r="V135" s="13"/>
    </row>
    <row r="136" spans="1:22" ht="23.25" thickBot="1" x14ac:dyDescent="0.25">
      <c r="A136" s="399"/>
      <c r="B136" s="215" t="s">
        <v>6</v>
      </c>
      <c r="C136" s="215" t="s">
        <v>5</v>
      </c>
      <c r="D136" s="215" t="s">
        <v>4</v>
      </c>
      <c r="E136" s="406" t="s">
        <v>3</v>
      </c>
      <c r="F136" s="406"/>
      <c r="G136" s="407"/>
      <c r="H136" s="408"/>
      <c r="I136" s="409"/>
      <c r="J136" s="11" t="s">
        <v>2</v>
      </c>
      <c r="K136" s="10"/>
      <c r="L136" s="10"/>
      <c r="M136" s="9"/>
      <c r="N136" s="2"/>
      <c r="V136" s="13"/>
    </row>
    <row r="137" spans="1:22" ht="13.5" thickBot="1" x14ac:dyDescent="0.25">
      <c r="A137" s="400"/>
      <c r="B137" s="25"/>
      <c r="C137" s="25"/>
      <c r="D137" s="8"/>
      <c r="E137" s="24" t="s">
        <v>1</v>
      </c>
      <c r="F137" s="23"/>
      <c r="G137" s="673"/>
      <c r="H137" s="674"/>
      <c r="I137" s="675"/>
      <c r="J137" s="11" t="s">
        <v>0</v>
      </c>
      <c r="K137" s="10"/>
      <c r="L137" s="10"/>
      <c r="M137" s="9"/>
      <c r="N137" s="2"/>
      <c r="V137" s="13"/>
    </row>
    <row r="138" spans="1:22" ht="24" thickTop="1" thickBot="1" x14ac:dyDescent="0.25">
      <c r="A138" s="398">
        <f t="shared" ref="A138" si="27">A134+1</f>
        <v>31</v>
      </c>
      <c r="B138" s="214" t="s">
        <v>12</v>
      </c>
      <c r="C138" s="214" t="s">
        <v>11</v>
      </c>
      <c r="D138" s="214" t="s">
        <v>10</v>
      </c>
      <c r="E138" s="401" t="s">
        <v>9</v>
      </c>
      <c r="F138" s="401"/>
      <c r="G138" s="401" t="s">
        <v>8</v>
      </c>
      <c r="H138" s="402"/>
      <c r="I138" s="361"/>
      <c r="J138" s="20" t="s">
        <v>7</v>
      </c>
      <c r="K138" s="19"/>
      <c r="L138" s="19"/>
      <c r="M138" s="18"/>
      <c r="N138" s="2"/>
      <c r="V138" s="13"/>
    </row>
    <row r="139" spans="1:22" ht="13.5" thickBot="1" x14ac:dyDescent="0.25">
      <c r="A139" s="399"/>
      <c r="B139" s="16"/>
      <c r="C139" s="16"/>
      <c r="D139" s="17"/>
      <c r="E139" s="16"/>
      <c r="F139" s="16"/>
      <c r="G139" s="670"/>
      <c r="H139" s="671"/>
      <c r="I139" s="672"/>
      <c r="J139" s="15" t="s">
        <v>7</v>
      </c>
      <c r="K139" s="15"/>
      <c r="L139" s="15"/>
      <c r="M139" s="14"/>
      <c r="N139" s="2"/>
      <c r="V139" s="13"/>
    </row>
    <row r="140" spans="1:22" ht="23.25" thickBot="1" x14ac:dyDescent="0.25">
      <c r="A140" s="399"/>
      <c r="B140" s="215" t="s">
        <v>6</v>
      </c>
      <c r="C140" s="215" t="s">
        <v>5</v>
      </c>
      <c r="D140" s="215" t="s">
        <v>4</v>
      </c>
      <c r="E140" s="406" t="s">
        <v>3</v>
      </c>
      <c r="F140" s="406"/>
      <c r="G140" s="407"/>
      <c r="H140" s="408"/>
      <c r="I140" s="409"/>
      <c r="J140" s="11" t="s">
        <v>2</v>
      </c>
      <c r="K140" s="10"/>
      <c r="L140" s="10"/>
      <c r="M140" s="9"/>
      <c r="N140" s="2"/>
      <c r="V140" s="13"/>
    </row>
    <row r="141" spans="1:22" ht="13.5" thickBot="1" x14ac:dyDescent="0.25">
      <c r="A141" s="400"/>
      <c r="B141" s="25"/>
      <c r="C141" s="25"/>
      <c r="D141" s="8"/>
      <c r="E141" s="24" t="s">
        <v>1</v>
      </c>
      <c r="F141" s="23"/>
      <c r="G141" s="673"/>
      <c r="H141" s="674"/>
      <c r="I141" s="675"/>
      <c r="J141" s="11" t="s">
        <v>0</v>
      </c>
      <c r="K141" s="10"/>
      <c r="L141" s="10"/>
      <c r="M141" s="9"/>
      <c r="N141" s="2"/>
      <c r="V141" s="13"/>
    </row>
    <row r="142" spans="1:22" ht="24" thickTop="1" thickBot="1" x14ac:dyDescent="0.25">
      <c r="A142" s="398">
        <f t="shared" ref="A142" si="28">A138+1</f>
        <v>32</v>
      </c>
      <c r="B142" s="214" t="s">
        <v>12</v>
      </c>
      <c r="C142" s="214" t="s">
        <v>11</v>
      </c>
      <c r="D142" s="214" t="s">
        <v>10</v>
      </c>
      <c r="E142" s="401" t="s">
        <v>9</v>
      </c>
      <c r="F142" s="401"/>
      <c r="G142" s="401" t="s">
        <v>8</v>
      </c>
      <c r="H142" s="402"/>
      <c r="I142" s="361"/>
      <c r="J142" s="20" t="s">
        <v>7</v>
      </c>
      <c r="K142" s="19"/>
      <c r="L142" s="19"/>
      <c r="M142" s="18"/>
      <c r="N142" s="2"/>
      <c r="V142" s="13"/>
    </row>
    <row r="143" spans="1:22" ht="13.5" thickBot="1" x14ac:dyDescent="0.25">
      <c r="A143" s="399"/>
      <c r="B143" s="16"/>
      <c r="C143" s="16"/>
      <c r="D143" s="17"/>
      <c r="E143" s="16"/>
      <c r="F143" s="16"/>
      <c r="G143" s="670"/>
      <c r="H143" s="671"/>
      <c r="I143" s="672"/>
      <c r="J143" s="15" t="s">
        <v>7</v>
      </c>
      <c r="K143" s="15"/>
      <c r="L143" s="15"/>
      <c r="M143" s="14"/>
      <c r="N143" s="2"/>
      <c r="V143" s="13"/>
    </row>
    <row r="144" spans="1:22" ht="23.25" thickBot="1" x14ac:dyDescent="0.25">
      <c r="A144" s="399"/>
      <c r="B144" s="215" t="s">
        <v>6</v>
      </c>
      <c r="C144" s="215" t="s">
        <v>5</v>
      </c>
      <c r="D144" s="215" t="s">
        <v>4</v>
      </c>
      <c r="E144" s="406" t="s">
        <v>3</v>
      </c>
      <c r="F144" s="406"/>
      <c r="G144" s="407"/>
      <c r="H144" s="408"/>
      <c r="I144" s="409"/>
      <c r="J144" s="11" t="s">
        <v>2</v>
      </c>
      <c r="K144" s="10"/>
      <c r="L144" s="10"/>
      <c r="M144" s="9"/>
      <c r="N144" s="2"/>
      <c r="V144" s="13"/>
    </row>
    <row r="145" spans="1:22" ht="13.5" thickBot="1" x14ac:dyDescent="0.25">
      <c r="A145" s="400"/>
      <c r="B145" s="25"/>
      <c r="C145" s="25"/>
      <c r="D145" s="8"/>
      <c r="E145" s="24" t="s">
        <v>1</v>
      </c>
      <c r="F145" s="23"/>
      <c r="G145" s="673"/>
      <c r="H145" s="674"/>
      <c r="I145" s="675"/>
      <c r="J145" s="11" t="s">
        <v>0</v>
      </c>
      <c r="K145" s="10"/>
      <c r="L145" s="10"/>
      <c r="M145" s="9"/>
      <c r="N145" s="2"/>
      <c r="V145" s="13"/>
    </row>
    <row r="146" spans="1:22" ht="24" thickTop="1" thickBot="1" x14ac:dyDescent="0.25">
      <c r="A146" s="398">
        <f t="shared" ref="A146" si="29">A142+1</f>
        <v>33</v>
      </c>
      <c r="B146" s="214" t="s">
        <v>12</v>
      </c>
      <c r="C146" s="214" t="s">
        <v>11</v>
      </c>
      <c r="D146" s="214" t="s">
        <v>10</v>
      </c>
      <c r="E146" s="401" t="s">
        <v>9</v>
      </c>
      <c r="F146" s="401"/>
      <c r="G146" s="401" t="s">
        <v>8</v>
      </c>
      <c r="H146" s="402"/>
      <c r="I146" s="361"/>
      <c r="J146" s="20" t="s">
        <v>7</v>
      </c>
      <c r="K146" s="19"/>
      <c r="L146" s="19"/>
      <c r="M146" s="18"/>
      <c r="N146" s="2"/>
      <c r="V146" s="13"/>
    </row>
    <row r="147" spans="1:22" ht="13.5" thickBot="1" x14ac:dyDescent="0.25">
      <c r="A147" s="399"/>
      <c r="B147" s="16"/>
      <c r="C147" s="16"/>
      <c r="D147" s="17"/>
      <c r="E147" s="16"/>
      <c r="F147" s="16"/>
      <c r="G147" s="670"/>
      <c r="H147" s="671"/>
      <c r="I147" s="672"/>
      <c r="J147" s="15" t="s">
        <v>7</v>
      </c>
      <c r="K147" s="15"/>
      <c r="L147" s="15"/>
      <c r="M147" s="14"/>
      <c r="N147" s="2"/>
      <c r="V147" s="13"/>
    </row>
    <row r="148" spans="1:22" ht="23.25" thickBot="1" x14ac:dyDescent="0.25">
      <c r="A148" s="399"/>
      <c r="B148" s="215" t="s">
        <v>6</v>
      </c>
      <c r="C148" s="215" t="s">
        <v>5</v>
      </c>
      <c r="D148" s="215" t="s">
        <v>4</v>
      </c>
      <c r="E148" s="406" t="s">
        <v>3</v>
      </c>
      <c r="F148" s="406"/>
      <c r="G148" s="407"/>
      <c r="H148" s="408"/>
      <c r="I148" s="409"/>
      <c r="J148" s="11" t="s">
        <v>2</v>
      </c>
      <c r="K148" s="10"/>
      <c r="L148" s="10"/>
      <c r="M148" s="9"/>
      <c r="N148" s="2"/>
      <c r="V148" s="13"/>
    </row>
    <row r="149" spans="1:22" ht="13.5" thickBot="1" x14ac:dyDescent="0.25">
      <c r="A149" s="400"/>
      <c r="B149" s="25"/>
      <c r="C149" s="25"/>
      <c r="D149" s="8"/>
      <c r="E149" s="24" t="s">
        <v>1</v>
      </c>
      <c r="F149" s="23"/>
      <c r="G149" s="673"/>
      <c r="H149" s="674"/>
      <c r="I149" s="675"/>
      <c r="J149" s="11" t="s">
        <v>0</v>
      </c>
      <c r="K149" s="10"/>
      <c r="L149" s="10"/>
      <c r="M149" s="9"/>
      <c r="N149" s="2"/>
      <c r="V149" s="13"/>
    </row>
    <row r="150" spans="1:22" ht="24" thickTop="1" thickBot="1" x14ac:dyDescent="0.25">
      <c r="A150" s="398">
        <f t="shared" ref="A150" si="30">A146+1</f>
        <v>34</v>
      </c>
      <c r="B150" s="214" t="s">
        <v>12</v>
      </c>
      <c r="C150" s="214" t="s">
        <v>11</v>
      </c>
      <c r="D150" s="214" t="s">
        <v>10</v>
      </c>
      <c r="E150" s="401" t="s">
        <v>9</v>
      </c>
      <c r="F150" s="401"/>
      <c r="G150" s="401" t="s">
        <v>8</v>
      </c>
      <c r="H150" s="402"/>
      <c r="I150" s="361"/>
      <c r="J150" s="20" t="s">
        <v>7</v>
      </c>
      <c r="K150" s="19"/>
      <c r="L150" s="19"/>
      <c r="M150" s="18"/>
      <c r="N150" s="2"/>
      <c r="V150" s="13"/>
    </row>
    <row r="151" spans="1:22" ht="13.5" thickBot="1" x14ac:dyDescent="0.25">
      <c r="A151" s="399"/>
      <c r="B151" s="16"/>
      <c r="C151" s="16"/>
      <c r="D151" s="17"/>
      <c r="E151" s="16"/>
      <c r="F151" s="16"/>
      <c r="G151" s="670"/>
      <c r="H151" s="671"/>
      <c r="I151" s="672"/>
      <c r="J151" s="15" t="s">
        <v>7</v>
      </c>
      <c r="K151" s="15"/>
      <c r="L151" s="15"/>
      <c r="M151" s="14"/>
      <c r="N151" s="2"/>
      <c r="V151" s="13"/>
    </row>
    <row r="152" spans="1:22" ht="23.25" thickBot="1" x14ac:dyDescent="0.25">
      <c r="A152" s="399"/>
      <c r="B152" s="215" t="s">
        <v>6</v>
      </c>
      <c r="C152" s="215" t="s">
        <v>5</v>
      </c>
      <c r="D152" s="215" t="s">
        <v>4</v>
      </c>
      <c r="E152" s="406" t="s">
        <v>3</v>
      </c>
      <c r="F152" s="406"/>
      <c r="G152" s="407"/>
      <c r="H152" s="408"/>
      <c r="I152" s="409"/>
      <c r="J152" s="11" t="s">
        <v>2</v>
      </c>
      <c r="K152" s="10"/>
      <c r="L152" s="10"/>
      <c r="M152" s="9"/>
      <c r="N152" s="2"/>
      <c r="V152" s="13"/>
    </row>
    <row r="153" spans="1:22" ht="13.5" thickBot="1" x14ac:dyDescent="0.25">
      <c r="A153" s="400"/>
      <c r="B153" s="25"/>
      <c r="C153" s="25"/>
      <c r="D153" s="8"/>
      <c r="E153" s="24" t="s">
        <v>1</v>
      </c>
      <c r="F153" s="23"/>
      <c r="G153" s="673"/>
      <c r="H153" s="674"/>
      <c r="I153" s="675"/>
      <c r="J153" s="11" t="s">
        <v>0</v>
      </c>
      <c r="K153" s="10"/>
      <c r="L153" s="10"/>
      <c r="M153" s="9"/>
      <c r="N153" s="2"/>
      <c r="V153" s="13"/>
    </row>
    <row r="154" spans="1:22" ht="24" thickTop="1" thickBot="1" x14ac:dyDescent="0.25">
      <c r="A154" s="398">
        <f t="shared" ref="A154" si="31">A150+1</f>
        <v>35</v>
      </c>
      <c r="B154" s="214" t="s">
        <v>12</v>
      </c>
      <c r="C154" s="214" t="s">
        <v>11</v>
      </c>
      <c r="D154" s="214" t="s">
        <v>10</v>
      </c>
      <c r="E154" s="401" t="s">
        <v>9</v>
      </c>
      <c r="F154" s="401"/>
      <c r="G154" s="401" t="s">
        <v>8</v>
      </c>
      <c r="H154" s="402"/>
      <c r="I154" s="361"/>
      <c r="J154" s="20" t="s">
        <v>7</v>
      </c>
      <c r="K154" s="19"/>
      <c r="L154" s="19"/>
      <c r="M154" s="18"/>
      <c r="N154" s="2"/>
      <c r="V154" s="13"/>
    </row>
    <row r="155" spans="1:22" ht="13.5" thickBot="1" x14ac:dyDescent="0.25">
      <c r="A155" s="399"/>
      <c r="B155" s="16"/>
      <c r="C155" s="16"/>
      <c r="D155" s="17"/>
      <c r="E155" s="16"/>
      <c r="F155" s="16"/>
      <c r="G155" s="670"/>
      <c r="H155" s="671"/>
      <c r="I155" s="672"/>
      <c r="J155" s="15" t="s">
        <v>7</v>
      </c>
      <c r="K155" s="15"/>
      <c r="L155" s="15"/>
      <c r="M155" s="14"/>
      <c r="N155" s="2"/>
      <c r="V155" s="13"/>
    </row>
    <row r="156" spans="1:22" ht="23.25" thickBot="1" x14ac:dyDescent="0.25">
      <c r="A156" s="399"/>
      <c r="B156" s="215" t="s">
        <v>6</v>
      </c>
      <c r="C156" s="215" t="s">
        <v>5</v>
      </c>
      <c r="D156" s="215" t="s">
        <v>4</v>
      </c>
      <c r="E156" s="406" t="s">
        <v>3</v>
      </c>
      <c r="F156" s="406"/>
      <c r="G156" s="407"/>
      <c r="H156" s="408"/>
      <c r="I156" s="409"/>
      <c r="J156" s="11" t="s">
        <v>2</v>
      </c>
      <c r="K156" s="10"/>
      <c r="L156" s="10"/>
      <c r="M156" s="9"/>
      <c r="N156" s="2"/>
      <c r="V156" s="13"/>
    </row>
    <row r="157" spans="1:22" ht="13.5" thickBot="1" x14ac:dyDescent="0.25">
      <c r="A157" s="400"/>
      <c r="B157" s="25"/>
      <c r="C157" s="25"/>
      <c r="D157" s="8"/>
      <c r="E157" s="24" t="s">
        <v>1</v>
      </c>
      <c r="F157" s="23"/>
      <c r="G157" s="673"/>
      <c r="H157" s="674"/>
      <c r="I157" s="675"/>
      <c r="J157" s="11" t="s">
        <v>0</v>
      </c>
      <c r="K157" s="10"/>
      <c r="L157" s="10"/>
      <c r="M157" s="9"/>
      <c r="N157" s="2"/>
      <c r="V157" s="13"/>
    </row>
    <row r="158" spans="1:22" ht="24" thickTop="1" thickBot="1" x14ac:dyDescent="0.25">
      <c r="A158" s="398">
        <f t="shared" ref="A158" si="32">A154+1</f>
        <v>36</v>
      </c>
      <c r="B158" s="214" t="s">
        <v>12</v>
      </c>
      <c r="C158" s="214" t="s">
        <v>11</v>
      </c>
      <c r="D158" s="214" t="s">
        <v>10</v>
      </c>
      <c r="E158" s="401" t="s">
        <v>9</v>
      </c>
      <c r="F158" s="401"/>
      <c r="G158" s="401" t="s">
        <v>8</v>
      </c>
      <c r="H158" s="402"/>
      <c r="I158" s="361"/>
      <c r="J158" s="20" t="s">
        <v>7</v>
      </c>
      <c r="K158" s="19"/>
      <c r="L158" s="19"/>
      <c r="M158" s="18"/>
      <c r="N158" s="2"/>
      <c r="V158" s="13"/>
    </row>
    <row r="159" spans="1:22" ht="13.5" thickBot="1" x14ac:dyDescent="0.25">
      <c r="A159" s="399"/>
      <c r="B159" s="16"/>
      <c r="C159" s="16"/>
      <c r="D159" s="17"/>
      <c r="E159" s="16"/>
      <c r="F159" s="16"/>
      <c r="G159" s="670"/>
      <c r="H159" s="671"/>
      <c r="I159" s="672"/>
      <c r="J159" s="15" t="s">
        <v>7</v>
      </c>
      <c r="K159" s="15"/>
      <c r="L159" s="15"/>
      <c r="M159" s="14"/>
      <c r="N159" s="2"/>
      <c r="V159" s="13"/>
    </row>
    <row r="160" spans="1:22" ht="23.25" thickBot="1" x14ac:dyDescent="0.25">
      <c r="A160" s="399"/>
      <c r="B160" s="215" t="s">
        <v>6</v>
      </c>
      <c r="C160" s="215" t="s">
        <v>5</v>
      </c>
      <c r="D160" s="215" t="s">
        <v>4</v>
      </c>
      <c r="E160" s="406" t="s">
        <v>3</v>
      </c>
      <c r="F160" s="406"/>
      <c r="G160" s="407"/>
      <c r="H160" s="408"/>
      <c r="I160" s="409"/>
      <c r="J160" s="11" t="s">
        <v>2</v>
      </c>
      <c r="K160" s="10"/>
      <c r="L160" s="10"/>
      <c r="M160" s="9"/>
      <c r="N160" s="2"/>
      <c r="V160" s="13"/>
    </row>
    <row r="161" spans="1:22" ht="13.5" thickBot="1" x14ac:dyDescent="0.25">
      <c r="A161" s="400"/>
      <c r="B161" s="25"/>
      <c r="C161" s="25"/>
      <c r="D161" s="8"/>
      <c r="E161" s="24" t="s">
        <v>1</v>
      </c>
      <c r="F161" s="23"/>
      <c r="G161" s="673"/>
      <c r="H161" s="674"/>
      <c r="I161" s="675"/>
      <c r="J161" s="11" t="s">
        <v>0</v>
      </c>
      <c r="K161" s="10"/>
      <c r="L161" s="10"/>
      <c r="M161" s="9"/>
      <c r="N161" s="2"/>
      <c r="V161" s="13"/>
    </row>
    <row r="162" spans="1:22" ht="24" thickTop="1" thickBot="1" x14ac:dyDescent="0.25">
      <c r="A162" s="398">
        <f t="shared" ref="A162" si="33">A158+1</f>
        <v>37</v>
      </c>
      <c r="B162" s="214" t="s">
        <v>12</v>
      </c>
      <c r="C162" s="214" t="s">
        <v>11</v>
      </c>
      <c r="D162" s="214" t="s">
        <v>10</v>
      </c>
      <c r="E162" s="401" t="s">
        <v>9</v>
      </c>
      <c r="F162" s="401"/>
      <c r="G162" s="401" t="s">
        <v>8</v>
      </c>
      <c r="H162" s="402"/>
      <c r="I162" s="361"/>
      <c r="J162" s="20" t="s">
        <v>7</v>
      </c>
      <c r="K162" s="19"/>
      <c r="L162" s="19"/>
      <c r="M162" s="18"/>
      <c r="N162" s="2"/>
      <c r="V162" s="13"/>
    </row>
    <row r="163" spans="1:22" ht="13.5" thickBot="1" x14ac:dyDescent="0.25">
      <c r="A163" s="399"/>
      <c r="B163" s="16"/>
      <c r="C163" s="16"/>
      <c r="D163" s="17"/>
      <c r="E163" s="16"/>
      <c r="F163" s="16"/>
      <c r="G163" s="670"/>
      <c r="H163" s="671"/>
      <c r="I163" s="672"/>
      <c r="J163" s="15" t="s">
        <v>7</v>
      </c>
      <c r="K163" s="15"/>
      <c r="L163" s="15"/>
      <c r="M163" s="14"/>
      <c r="N163" s="2"/>
      <c r="V163" s="13"/>
    </row>
    <row r="164" spans="1:22" ht="23.25" thickBot="1" x14ac:dyDescent="0.25">
      <c r="A164" s="399"/>
      <c r="B164" s="215" t="s">
        <v>6</v>
      </c>
      <c r="C164" s="215" t="s">
        <v>5</v>
      </c>
      <c r="D164" s="215" t="s">
        <v>4</v>
      </c>
      <c r="E164" s="406" t="s">
        <v>3</v>
      </c>
      <c r="F164" s="406"/>
      <c r="G164" s="407"/>
      <c r="H164" s="408"/>
      <c r="I164" s="409"/>
      <c r="J164" s="11" t="s">
        <v>2</v>
      </c>
      <c r="K164" s="10"/>
      <c r="L164" s="10"/>
      <c r="M164" s="9"/>
      <c r="N164" s="2"/>
      <c r="V164" s="13"/>
    </row>
    <row r="165" spans="1:22" ht="13.5" thickBot="1" x14ac:dyDescent="0.25">
      <c r="A165" s="400"/>
      <c r="B165" s="25"/>
      <c r="C165" s="25"/>
      <c r="D165" s="8"/>
      <c r="E165" s="24" t="s">
        <v>1</v>
      </c>
      <c r="F165" s="23"/>
      <c r="G165" s="673"/>
      <c r="H165" s="674"/>
      <c r="I165" s="675"/>
      <c r="J165" s="11" t="s">
        <v>0</v>
      </c>
      <c r="K165" s="10"/>
      <c r="L165" s="10"/>
      <c r="M165" s="9"/>
      <c r="N165" s="2"/>
      <c r="V165" s="13"/>
    </row>
    <row r="166" spans="1:22" ht="24" thickTop="1" thickBot="1" x14ac:dyDescent="0.25">
      <c r="A166" s="398">
        <f t="shared" ref="A166" si="34">A162+1</f>
        <v>38</v>
      </c>
      <c r="B166" s="214" t="s">
        <v>12</v>
      </c>
      <c r="C166" s="214" t="s">
        <v>11</v>
      </c>
      <c r="D166" s="214" t="s">
        <v>10</v>
      </c>
      <c r="E166" s="401" t="s">
        <v>9</v>
      </c>
      <c r="F166" s="401"/>
      <c r="G166" s="401" t="s">
        <v>8</v>
      </c>
      <c r="H166" s="402"/>
      <c r="I166" s="361"/>
      <c r="J166" s="20" t="s">
        <v>7</v>
      </c>
      <c r="K166" s="19"/>
      <c r="L166" s="19"/>
      <c r="M166" s="18"/>
      <c r="N166" s="2"/>
      <c r="V166" s="13"/>
    </row>
    <row r="167" spans="1:22" ht="13.5" thickBot="1" x14ac:dyDescent="0.25">
      <c r="A167" s="399"/>
      <c r="B167" s="16"/>
      <c r="C167" s="16"/>
      <c r="D167" s="17"/>
      <c r="E167" s="16"/>
      <c r="F167" s="16"/>
      <c r="G167" s="670"/>
      <c r="H167" s="671"/>
      <c r="I167" s="672"/>
      <c r="J167" s="15" t="s">
        <v>7</v>
      </c>
      <c r="K167" s="15"/>
      <c r="L167" s="15"/>
      <c r="M167" s="14"/>
      <c r="N167" s="2"/>
      <c r="V167" s="13"/>
    </row>
    <row r="168" spans="1:22" ht="23.25" thickBot="1" x14ac:dyDescent="0.25">
      <c r="A168" s="399"/>
      <c r="B168" s="215" t="s">
        <v>6</v>
      </c>
      <c r="C168" s="215" t="s">
        <v>5</v>
      </c>
      <c r="D168" s="215" t="s">
        <v>4</v>
      </c>
      <c r="E168" s="406" t="s">
        <v>3</v>
      </c>
      <c r="F168" s="406"/>
      <c r="G168" s="407"/>
      <c r="H168" s="408"/>
      <c r="I168" s="409"/>
      <c r="J168" s="11" t="s">
        <v>2</v>
      </c>
      <c r="K168" s="10"/>
      <c r="L168" s="10"/>
      <c r="M168" s="9"/>
      <c r="N168" s="2"/>
      <c r="V168" s="13"/>
    </row>
    <row r="169" spans="1:22" ht="13.5" thickBot="1" x14ac:dyDescent="0.25">
      <c r="A169" s="400"/>
      <c r="B169" s="25"/>
      <c r="C169" s="25"/>
      <c r="D169" s="8"/>
      <c r="E169" s="24" t="s">
        <v>1</v>
      </c>
      <c r="F169" s="23"/>
      <c r="G169" s="673"/>
      <c r="H169" s="674"/>
      <c r="I169" s="675"/>
      <c r="J169" s="11" t="s">
        <v>0</v>
      </c>
      <c r="K169" s="10"/>
      <c r="L169" s="10"/>
      <c r="M169" s="9"/>
      <c r="N169" s="2"/>
      <c r="V169" s="13"/>
    </row>
    <row r="170" spans="1:22" ht="24" thickTop="1" thickBot="1" x14ac:dyDescent="0.25">
      <c r="A170" s="398">
        <f t="shared" ref="A170" si="35">A166+1</f>
        <v>39</v>
      </c>
      <c r="B170" s="214" t="s">
        <v>12</v>
      </c>
      <c r="C170" s="214" t="s">
        <v>11</v>
      </c>
      <c r="D170" s="214" t="s">
        <v>10</v>
      </c>
      <c r="E170" s="401" t="s">
        <v>9</v>
      </c>
      <c r="F170" s="401"/>
      <c r="G170" s="401" t="s">
        <v>8</v>
      </c>
      <c r="H170" s="402"/>
      <c r="I170" s="361"/>
      <c r="J170" s="20" t="s">
        <v>7</v>
      </c>
      <c r="K170" s="19"/>
      <c r="L170" s="19"/>
      <c r="M170" s="18"/>
      <c r="N170" s="2"/>
      <c r="V170" s="13"/>
    </row>
    <row r="171" spans="1:22" ht="13.5" thickBot="1" x14ac:dyDescent="0.25">
      <c r="A171" s="399"/>
      <c r="B171" s="16"/>
      <c r="C171" s="16"/>
      <c r="D171" s="17"/>
      <c r="E171" s="16"/>
      <c r="F171" s="16"/>
      <c r="G171" s="670"/>
      <c r="H171" s="671"/>
      <c r="I171" s="672"/>
      <c r="J171" s="15" t="s">
        <v>7</v>
      </c>
      <c r="K171" s="15"/>
      <c r="L171" s="15"/>
      <c r="M171" s="14"/>
      <c r="N171" s="2"/>
      <c r="V171" s="13"/>
    </row>
    <row r="172" spans="1:22" ht="23.25" thickBot="1" x14ac:dyDescent="0.25">
      <c r="A172" s="399"/>
      <c r="B172" s="215" t="s">
        <v>6</v>
      </c>
      <c r="C172" s="215" t="s">
        <v>5</v>
      </c>
      <c r="D172" s="215" t="s">
        <v>4</v>
      </c>
      <c r="E172" s="406" t="s">
        <v>3</v>
      </c>
      <c r="F172" s="406"/>
      <c r="G172" s="407"/>
      <c r="H172" s="408"/>
      <c r="I172" s="409"/>
      <c r="J172" s="11" t="s">
        <v>2</v>
      </c>
      <c r="K172" s="10"/>
      <c r="L172" s="10"/>
      <c r="M172" s="9"/>
      <c r="N172" s="2"/>
      <c r="V172" s="13"/>
    </row>
    <row r="173" spans="1:22" ht="13.5" thickBot="1" x14ac:dyDescent="0.25">
      <c r="A173" s="400"/>
      <c r="B173" s="25"/>
      <c r="C173" s="25"/>
      <c r="D173" s="8"/>
      <c r="E173" s="24" t="s">
        <v>1</v>
      </c>
      <c r="F173" s="23"/>
      <c r="G173" s="673"/>
      <c r="H173" s="674"/>
      <c r="I173" s="675"/>
      <c r="J173" s="11" t="s">
        <v>0</v>
      </c>
      <c r="K173" s="10"/>
      <c r="L173" s="10"/>
      <c r="M173" s="9"/>
      <c r="N173" s="2"/>
      <c r="V173" s="13"/>
    </row>
    <row r="174" spans="1:22" ht="24" thickTop="1" thickBot="1" x14ac:dyDescent="0.25">
      <c r="A174" s="398">
        <f t="shared" ref="A174" si="36">A170+1</f>
        <v>40</v>
      </c>
      <c r="B174" s="214" t="s">
        <v>12</v>
      </c>
      <c r="C174" s="214" t="s">
        <v>11</v>
      </c>
      <c r="D174" s="214" t="s">
        <v>10</v>
      </c>
      <c r="E174" s="401" t="s">
        <v>9</v>
      </c>
      <c r="F174" s="401"/>
      <c r="G174" s="401" t="s">
        <v>8</v>
      </c>
      <c r="H174" s="402"/>
      <c r="I174" s="361"/>
      <c r="J174" s="20" t="s">
        <v>7</v>
      </c>
      <c r="K174" s="19"/>
      <c r="L174" s="19"/>
      <c r="M174" s="18"/>
      <c r="N174" s="2"/>
      <c r="V174" s="13"/>
    </row>
    <row r="175" spans="1:22" ht="13.5" thickBot="1" x14ac:dyDescent="0.25">
      <c r="A175" s="399"/>
      <c r="B175" s="16"/>
      <c r="C175" s="16"/>
      <c r="D175" s="17"/>
      <c r="E175" s="16"/>
      <c r="F175" s="16"/>
      <c r="G175" s="670"/>
      <c r="H175" s="671"/>
      <c r="I175" s="672"/>
      <c r="J175" s="15" t="s">
        <v>7</v>
      </c>
      <c r="K175" s="15"/>
      <c r="L175" s="15"/>
      <c r="M175" s="14"/>
      <c r="N175" s="2"/>
      <c r="V175" s="13"/>
    </row>
    <row r="176" spans="1:22" ht="23.25" thickBot="1" x14ac:dyDescent="0.25">
      <c r="A176" s="399"/>
      <c r="B176" s="215" t="s">
        <v>6</v>
      </c>
      <c r="C176" s="215" t="s">
        <v>5</v>
      </c>
      <c r="D176" s="215" t="s">
        <v>4</v>
      </c>
      <c r="E176" s="406" t="s">
        <v>3</v>
      </c>
      <c r="F176" s="406"/>
      <c r="G176" s="407"/>
      <c r="H176" s="408"/>
      <c r="I176" s="409"/>
      <c r="J176" s="11" t="s">
        <v>2</v>
      </c>
      <c r="K176" s="10"/>
      <c r="L176" s="10"/>
      <c r="M176" s="9"/>
      <c r="N176" s="2"/>
      <c r="V176" s="13"/>
    </row>
    <row r="177" spans="1:22" ht="13.5" thickBot="1" x14ac:dyDescent="0.25">
      <c r="A177" s="400"/>
      <c r="B177" s="25"/>
      <c r="C177" s="25"/>
      <c r="D177" s="8"/>
      <c r="E177" s="24" t="s">
        <v>1</v>
      </c>
      <c r="F177" s="23"/>
      <c r="G177" s="673"/>
      <c r="H177" s="674"/>
      <c r="I177" s="675"/>
      <c r="J177" s="11" t="s">
        <v>0</v>
      </c>
      <c r="K177" s="10"/>
      <c r="L177" s="10"/>
      <c r="M177" s="9"/>
      <c r="N177" s="2"/>
      <c r="V177" s="13"/>
    </row>
    <row r="178" spans="1:22" ht="24" thickTop="1" thickBot="1" x14ac:dyDescent="0.25">
      <c r="A178" s="398">
        <f t="shared" ref="A178" si="37">A174+1</f>
        <v>41</v>
      </c>
      <c r="B178" s="214" t="s">
        <v>12</v>
      </c>
      <c r="C178" s="214" t="s">
        <v>11</v>
      </c>
      <c r="D178" s="214" t="s">
        <v>10</v>
      </c>
      <c r="E178" s="401" t="s">
        <v>9</v>
      </c>
      <c r="F178" s="401"/>
      <c r="G178" s="401" t="s">
        <v>8</v>
      </c>
      <c r="H178" s="402"/>
      <c r="I178" s="361"/>
      <c r="J178" s="20" t="s">
        <v>7</v>
      </c>
      <c r="K178" s="19"/>
      <c r="L178" s="19"/>
      <c r="M178" s="18"/>
      <c r="N178" s="2"/>
      <c r="V178" s="13"/>
    </row>
    <row r="179" spans="1:22" ht="13.5" thickBot="1" x14ac:dyDescent="0.25">
      <c r="A179" s="399"/>
      <c r="B179" s="16"/>
      <c r="C179" s="16"/>
      <c r="D179" s="17"/>
      <c r="E179" s="16"/>
      <c r="F179" s="16"/>
      <c r="G179" s="670"/>
      <c r="H179" s="671"/>
      <c r="I179" s="672"/>
      <c r="J179" s="15" t="s">
        <v>7</v>
      </c>
      <c r="K179" s="15"/>
      <c r="L179" s="15"/>
      <c r="M179" s="14"/>
      <c r="N179" s="2"/>
      <c r="V179" s="13">
        <f>G179</f>
        <v>0</v>
      </c>
    </row>
    <row r="180" spans="1:22" ht="23.25" thickBot="1" x14ac:dyDescent="0.25">
      <c r="A180" s="399"/>
      <c r="B180" s="215" t="s">
        <v>6</v>
      </c>
      <c r="C180" s="215" t="s">
        <v>5</v>
      </c>
      <c r="D180" s="215" t="s">
        <v>4</v>
      </c>
      <c r="E180" s="406" t="s">
        <v>3</v>
      </c>
      <c r="F180" s="406"/>
      <c r="G180" s="407"/>
      <c r="H180" s="408"/>
      <c r="I180" s="409"/>
      <c r="J180" s="11" t="s">
        <v>2</v>
      </c>
      <c r="K180" s="10"/>
      <c r="L180" s="10"/>
      <c r="M180" s="9"/>
      <c r="N180" s="2"/>
      <c r="V180" s="13"/>
    </row>
    <row r="181" spans="1:22" ht="13.5" thickBot="1" x14ac:dyDescent="0.25">
      <c r="A181" s="400"/>
      <c r="B181" s="25"/>
      <c r="C181" s="25"/>
      <c r="D181" s="8"/>
      <c r="E181" s="24" t="s">
        <v>1</v>
      </c>
      <c r="F181" s="23"/>
      <c r="G181" s="673"/>
      <c r="H181" s="674"/>
      <c r="I181" s="675"/>
      <c r="J181" s="11" t="s">
        <v>0</v>
      </c>
      <c r="K181" s="10"/>
      <c r="L181" s="10"/>
      <c r="M181" s="9"/>
      <c r="N181" s="2"/>
      <c r="V181" s="13"/>
    </row>
    <row r="182" spans="1:22" ht="24" thickTop="1" thickBot="1" x14ac:dyDescent="0.25">
      <c r="A182" s="398">
        <f t="shared" ref="A182" si="38">A178+1</f>
        <v>42</v>
      </c>
      <c r="B182" s="214" t="s">
        <v>12</v>
      </c>
      <c r="C182" s="214" t="s">
        <v>11</v>
      </c>
      <c r="D182" s="214" t="s">
        <v>10</v>
      </c>
      <c r="E182" s="401" t="s">
        <v>9</v>
      </c>
      <c r="F182" s="401"/>
      <c r="G182" s="401" t="s">
        <v>8</v>
      </c>
      <c r="H182" s="402"/>
      <c r="I182" s="361"/>
      <c r="J182" s="20" t="s">
        <v>7</v>
      </c>
      <c r="K182" s="19"/>
      <c r="L182" s="19"/>
      <c r="M182" s="18"/>
      <c r="N182" s="2"/>
      <c r="V182" s="13"/>
    </row>
    <row r="183" spans="1:22" ht="13.5" thickBot="1" x14ac:dyDescent="0.25">
      <c r="A183" s="399"/>
      <c r="B183" s="16"/>
      <c r="C183" s="16"/>
      <c r="D183" s="17"/>
      <c r="E183" s="16"/>
      <c r="F183" s="16"/>
      <c r="G183" s="670"/>
      <c r="H183" s="671"/>
      <c r="I183" s="672"/>
      <c r="J183" s="15" t="s">
        <v>7</v>
      </c>
      <c r="K183" s="15"/>
      <c r="L183" s="15"/>
      <c r="M183" s="14"/>
      <c r="N183" s="2"/>
      <c r="V183" s="13">
        <f>G183</f>
        <v>0</v>
      </c>
    </row>
    <row r="184" spans="1:22" ht="23.25" thickBot="1" x14ac:dyDescent="0.25">
      <c r="A184" s="399"/>
      <c r="B184" s="215" t="s">
        <v>6</v>
      </c>
      <c r="C184" s="215" t="s">
        <v>5</v>
      </c>
      <c r="D184" s="215" t="s">
        <v>4</v>
      </c>
      <c r="E184" s="406" t="s">
        <v>3</v>
      </c>
      <c r="F184" s="406"/>
      <c r="G184" s="407"/>
      <c r="H184" s="408"/>
      <c r="I184" s="409"/>
      <c r="J184" s="11" t="s">
        <v>2</v>
      </c>
      <c r="K184" s="10"/>
      <c r="L184" s="10"/>
      <c r="M184" s="9"/>
      <c r="N184" s="2"/>
      <c r="V184" s="13"/>
    </row>
    <row r="185" spans="1:22" ht="13.5" thickBot="1" x14ac:dyDescent="0.25">
      <c r="A185" s="400"/>
      <c r="B185" s="25"/>
      <c r="C185" s="25"/>
      <c r="D185" s="8"/>
      <c r="E185" s="24" t="s">
        <v>1</v>
      </c>
      <c r="F185" s="23"/>
      <c r="G185" s="673"/>
      <c r="H185" s="674"/>
      <c r="I185" s="675"/>
      <c r="J185" s="11" t="s">
        <v>0</v>
      </c>
      <c r="K185" s="10"/>
      <c r="L185" s="10"/>
      <c r="M185" s="9"/>
      <c r="N185" s="2"/>
      <c r="V185" s="13"/>
    </row>
    <row r="186" spans="1:22" ht="24" thickTop="1" thickBot="1" x14ac:dyDescent="0.25">
      <c r="A186" s="398">
        <f t="shared" ref="A186" si="39">A182+1</f>
        <v>43</v>
      </c>
      <c r="B186" s="214" t="s">
        <v>12</v>
      </c>
      <c r="C186" s="214" t="s">
        <v>11</v>
      </c>
      <c r="D186" s="214" t="s">
        <v>10</v>
      </c>
      <c r="E186" s="401" t="s">
        <v>9</v>
      </c>
      <c r="F186" s="401"/>
      <c r="G186" s="401" t="s">
        <v>8</v>
      </c>
      <c r="H186" s="402"/>
      <c r="I186" s="361"/>
      <c r="J186" s="20" t="s">
        <v>7</v>
      </c>
      <c r="K186" s="19"/>
      <c r="L186" s="19"/>
      <c r="M186" s="18"/>
      <c r="N186" s="2"/>
      <c r="V186" s="13"/>
    </row>
    <row r="187" spans="1:22" ht="13.5" thickBot="1" x14ac:dyDescent="0.25">
      <c r="A187" s="399"/>
      <c r="B187" s="16"/>
      <c r="C187" s="16"/>
      <c r="D187" s="17"/>
      <c r="E187" s="16"/>
      <c r="F187" s="16"/>
      <c r="G187" s="670"/>
      <c r="H187" s="671"/>
      <c r="I187" s="672"/>
      <c r="J187" s="15" t="s">
        <v>7</v>
      </c>
      <c r="K187" s="15"/>
      <c r="L187" s="15"/>
      <c r="M187" s="14"/>
      <c r="N187" s="2"/>
      <c r="V187" s="13">
        <f>G187</f>
        <v>0</v>
      </c>
    </row>
    <row r="188" spans="1:22" ht="23.25" thickBot="1" x14ac:dyDescent="0.25">
      <c r="A188" s="399"/>
      <c r="B188" s="215" t="s">
        <v>6</v>
      </c>
      <c r="C188" s="215" t="s">
        <v>5</v>
      </c>
      <c r="D188" s="215" t="s">
        <v>4</v>
      </c>
      <c r="E188" s="406" t="s">
        <v>3</v>
      </c>
      <c r="F188" s="406"/>
      <c r="G188" s="407"/>
      <c r="H188" s="408"/>
      <c r="I188" s="409"/>
      <c r="J188" s="11" t="s">
        <v>2</v>
      </c>
      <c r="K188" s="10"/>
      <c r="L188" s="10"/>
      <c r="M188" s="9"/>
      <c r="N188" s="2"/>
      <c r="V188" s="13"/>
    </row>
    <row r="189" spans="1:22" ht="13.5" thickBot="1" x14ac:dyDescent="0.25">
      <c r="A189" s="400"/>
      <c r="B189" s="25"/>
      <c r="C189" s="25"/>
      <c r="D189" s="8"/>
      <c r="E189" s="24" t="s">
        <v>1</v>
      </c>
      <c r="F189" s="23"/>
      <c r="G189" s="673"/>
      <c r="H189" s="674"/>
      <c r="I189" s="675"/>
      <c r="J189" s="11" t="s">
        <v>0</v>
      </c>
      <c r="K189" s="10"/>
      <c r="L189" s="10"/>
      <c r="M189" s="9"/>
      <c r="N189" s="2"/>
      <c r="V189" s="13"/>
    </row>
    <row r="190" spans="1:22" ht="24" thickTop="1" thickBot="1" x14ac:dyDescent="0.25">
      <c r="A190" s="398">
        <f t="shared" ref="A190" si="40">A186+1</f>
        <v>44</v>
      </c>
      <c r="B190" s="214" t="s">
        <v>12</v>
      </c>
      <c r="C190" s="214" t="s">
        <v>11</v>
      </c>
      <c r="D190" s="214" t="s">
        <v>10</v>
      </c>
      <c r="E190" s="401" t="s">
        <v>9</v>
      </c>
      <c r="F190" s="401"/>
      <c r="G190" s="401" t="s">
        <v>8</v>
      </c>
      <c r="H190" s="402"/>
      <c r="I190" s="361"/>
      <c r="J190" s="20" t="s">
        <v>7</v>
      </c>
      <c r="K190" s="19"/>
      <c r="L190" s="19"/>
      <c r="M190" s="18"/>
      <c r="N190" s="2"/>
      <c r="V190" s="13"/>
    </row>
    <row r="191" spans="1:22" ht="13.5" thickBot="1" x14ac:dyDescent="0.25">
      <c r="A191" s="399"/>
      <c r="B191" s="16"/>
      <c r="C191" s="16"/>
      <c r="D191" s="17"/>
      <c r="E191" s="16"/>
      <c r="F191" s="16"/>
      <c r="G191" s="670"/>
      <c r="H191" s="671"/>
      <c r="I191" s="672"/>
      <c r="J191" s="15" t="s">
        <v>7</v>
      </c>
      <c r="K191" s="15"/>
      <c r="L191" s="15"/>
      <c r="M191" s="14"/>
      <c r="N191" s="2"/>
      <c r="V191" s="13">
        <f>G191</f>
        <v>0</v>
      </c>
    </row>
    <row r="192" spans="1:22" ht="23.25" thickBot="1" x14ac:dyDescent="0.25">
      <c r="A192" s="399"/>
      <c r="B192" s="215" t="s">
        <v>6</v>
      </c>
      <c r="C192" s="215" t="s">
        <v>5</v>
      </c>
      <c r="D192" s="215" t="s">
        <v>4</v>
      </c>
      <c r="E192" s="406" t="s">
        <v>3</v>
      </c>
      <c r="F192" s="406"/>
      <c r="G192" s="407"/>
      <c r="H192" s="408"/>
      <c r="I192" s="409"/>
      <c r="J192" s="11" t="s">
        <v>2</v>
      </c>
      <c r="K192" s="10"/>
      <c r="L192" s="10"/>
      <c r="M192" s="9"/>
      <c r="N192" s="2"/>
      <c r="V192" s="13"/>
    </row>
    <row r="193" spans="1:22" ht="13.5" thickBot="1" x14ac:dyDescent="0.25">
      <c r="A193" s="400"/>
      <c r="B193" s="25"/>
      <c r="C193" s="25"/>
      <c r="D193" s="8"/>
      <c r="E193" s="24" t="s">
        <v>1</v>
      </c>
      <c r="F193" s="23"/>
      <c r="G193" s="673"/>
      <c r="H193" s="674"/>
      <c r="I193" s="675"/>
      <c r="J193" s="11" t="s">
        <v>0</v>
      </c>
      <c r="K193" s="10"/>
      <c r="L193" s="10"/>
      <c r="M193" s="9"/>
      <c r="N193" s="2"/>
      <c r="V193" s="13"/>
    </row>
    <row r="194" spans="1:22" ht="24" thickTop="1" thickBot="1" x14ac:dyDescent="0.25">
      <c r="A194" s="398">
        <f t="shared" ref="A194" si="41">A190+1</f>
        <v>45</v>
      </c>
      <c r="B194" s="214" t="s">
        <v>12</v>
      </c>
      <c r="C194" s="214" t="s">
        <v>11</v>
      </c>
      <c r="D194" s="214" t="s">
        <v>10</v>
      </c>
      <c r="E194" s="401" t="s">
        <v>9</v>
      </c>
      <c r="F194" s="401"/>
      <c r="G194" s="401" t="s">
        <v>8</v>
      </c>
      <c r="H194" s="402"/>
      <c r="I194" s="361"/>
      <c r="J194" s="20" t="s">
        <v>7</v>
      </c>
      <c r="K194" s="19"/>
      <c r="L194" s="19"/>
      <c r="M194" s="18"/>
      <c r="N194" s="2"/>
      <c r="V194" s="13"/>
    </row>
    <row r="195" spans="1:22" ht="13.5" thickBot="1" x14ac:dyDescent="0.25">
      <c r="A195" s="399"/>
      <c r="B195" s="16"/>
      <c r="C195" s="16"/>
      <c r="D195" s="17"/>
      <c r="E195" s="16"/>
      <c r="F195" s="16"/>
      <c r="G195" s="670"/>
      <c r="H195" s="671"/>
      <c r="I195" s="672"/>
      <c r="J195" s="15" t="s">
        <v>7</v>
      </c>
      <c r="K195" s="15"/>
      <c r="L195" s="15"/>
      <c r="M195" s="14"/>
      <c r="N195" s="2"/>
      <c r="V195" s="13">
        <f>G195</f>
        <v>0</v>
      </c>
    </row>
    <row r="196" spans="1:22" ht="23.25" thickBot="1" x14ac:dyDescent="0.25">
      <c r="A196" s="399"/>
      <c r="B196" s="215" t="s">
        <v>6</v>
      </c>
      <c r="C196" s="215" t="s">
        <v>5</v>
      </c>
      <c r="D196" s="215" t="s">
        <v>4</v>
      </c>
      <c r="E196" s="406" t="s">
        <v>3</v>
      </c>
      <c r="F196" s="406"/>
      <c r="G196" s="407"/>
      <c r="H196" s="408"/>
      <c r="I196" s="409"/>
      <c r="J196" s="11" t="s">
        <v>2</v>
      </c>
      <c r="K196" s="10"/>
      <c r="L196" s="10"/>
      <c r="M196" s="9"/>
      <c r="N196" s="2"/>
      <c r="V196" s="13"/>
    </row>
    <row r="197" spans="1:22" ht="13.5" thickBot="1" x14ac:dyDescent="0.25">
      <c r="A197" s="400"/>
      <c r="B197" s="25"/>
      <c r="C197" s="25"/>
      <c r="D197" s="8"/>
      <c r="E197" s="24" t="s">
        <v>1</v>
      </c>
      <c r="F197" s="23"/>
      <c r="G197" s="673"/>
      <c r="H197" s="674"/>
      <c r="I197" s="675"/>
      <c r="J197" s="11" t="s">
        <v>0</v>
      </c>
      <c r="K197" s="10"/>
      <c r="L197" s="10"/>
      <c r="M197" s="9"/>
      <c r="N197" s="2"/>
      <c r="V197" s="13"/>
    </row>
    <row r="198" spans="1:22" ht="24" thickTop="1" thickBot="1" x14ac:dyDescent="0.25">
      <c r="A198" s="398">
        <f t="shared" ref="A198" si="42">A194+1</f>
        <v>46</v>
      </c>
      <c r="B198" s="214" t="s">
        <v>12</v>
      </c>
      <c r="C198" s="214" t="s">
        <v>11</v>
      </c>
      <c r="D198" s="214" t="s">
        <v>10</v>
      </c>
      <c r="E198" s="401" t="s">
        <v>9</v>
      </c>
      <c r="F198" s="401"/>
      <c r="G198" s="401" t="s">
        <v>8</v>
      </c>
      <c r="H198" s="402"/>
      <c r="I198" s="361"/>
      <c r="J198" s="20" t="s">
        <v>7</v>
      </c>
      <c r="K198" s="19"/>
      <c r="L198" s="19"/>
      <c r="M198" s="18"/>
      <c r="N198" s="2"/>
      <c r="V198" s="13"/>
    </row>
    <row r="199" spans="1:22" ht="13.5" thickBot="1" x14ac:dyDescent="0.25">
      <c r="A199" s="399"/>
      <c r="B199" s="16"/>
      <c r="C199" s="16"/>
      <c r="D199" s="17"/>
      <c r="E199" s="16"/>
      <c r="F199" s="16"/>
      <c r="G199" s="670"/>
      <c r="H199" s="671"/>
      <c r="I199" s="672"/>
      <c r="J199" s="15" t="s">
        <v>7</v>
      </c>
      <c r="K199" s="15"/>
      <c r="L199" s="15"/>
      <c r="M199" s="14"/>
      <c r="N199" s="2"/>
      <c r="V199" s="13">
        <f>G199</f>
        <v>0</v>
      </c>
    </row>
    <row r="200" spans="1:22" ht="23.25" thickBot="1" x14ac:dyDescent="0.25">
      <c r="A200" s="399"/>
      <c r="B200" s="215" t="s">
        <v>6</v>
      </c>
      <c r="C200" s="215" t="s">
        <v>5</v>
      </c>
      <c r="D200" s="215" t="s">
        <v>4</v>
      </c>
      <c r="E200" s="406" t="s">
        <v>3</v>
      </c>
      <c r="F200" s="406"/>
      <c r="G200" s="407"/>
      <c r="H200" s="408"/>
      <c r="I200" s="409"/>
      <c r="J200" s="11" t="s">
        <v>2</v>
      </c>
      <c r="K200" s="10"/>
      <c r="L200" s="10"/>
      <c r="M200" s="9"/>
      <c r="N200" s="2"/>
      <c r="V200" s="13"/>
    </row>
    <row r="201" spans="1:22" ht="13.5" thickBot="1" x14ac:dyDescent="0.25">
      <c r="A201" s="400"/>
      <c r="B201" s="25"/>
      <c r="C201" s="25"/>
      <c r="D201" s="8"/>
      <c r="E201" s="24" t="s">
        <v>1</v>
      </c>
      <c r="F201" s="23"/>
      <c r="G201" s="673"/>
      <c r="H201" s="674"/>
      <c r="I201" s="675"/>
      <c r="J201" s="11" t="s">
        <v>0</v>
      </c>
      <c r="K201" s="10"/>
      <c r="L201" s="10"/>
      <c r="M201" s="9"/>
      <c r="N201" s="2"/>
      <c r="V201" s="13"/>
    </row>
    <row r="202" spans="1:22" ht="24" thickTop="1" thickBot="1" x14ac:dyDescent="0.25">
      <c r="A202" s="398">
        <f t="shared" ref="A202" si="43">A198+1</f>
        <v>47</v>
      </c>
      <c r="B202" s="214" t="s">
        <v>12</v>
      </c>
      <c r="C202" s="214" t="s">
        <v>11</v>
      </c>
      <c r="D202" s="214" t="s">
        <v>10</v>
      </c>
      <c r="E202" s="401" t="s">
        <v>9</v>
      </c>
      <c r="F202" s="401"/>
      <c r="G202" s="401" t="s">
        <v>8</v>
      </c>
      <c r="H202" s="402"/>
      <c r="I202" s="361"/>
      <c r="J202" s="20" t="s">
        <v>7</v>
      </c>
      <c r="K202" s="19"/>
      <c r="L202" s="19"/>
      <c r="M202" s="18"/>
      <c r="N202" s="2"/>
      <c r="V202" s="13"/>
    </row>
    <row r="203" spans="1:22" ht="13.5" thickBot="1" x14ac:dyDescent="0.25">
      <c r="A203" s="399"/>
      <c r="B203" s="16"/>
      <c r="C203" s="16"/>
      <c r="D203" s="17"/>
      <c r="E203" s="16"/>
      <c r="F203" s="16"/>
      <c r="G203" s="670"/>
      <c r="H203" s="671"/>
      <c r="I203" s="672"/>
      <c r="J203" s="15" t="s">
        <v>7</v>
      </c>
      <c r="K203" s="15"/>
      <c r="L203" s="15"/>
      <c r="M203" s="14"/>
      <c r="N203" s="2"/>
      <c r="V203" s="13">
        <f>G203</f>
        <v>0</v>
      </c>
    </row>
    <row r="204" spans="1:22" ht="23.25" thickBot="1" x14ac:dyDescent="0.25">
      <c r="A204" s="399"/>
      <c r="B204" s="215" t="s">
        <v>6</v>
      </c>
      <c r="C204" s="215" t="s">
        <v>5</v>
      </c>
      <c r="D204" s="215" t="s">
        <v>4</v>
      </c>
      <c r="E204" s="406" t="s">
        <v>3</v>
      </c>
      <c r="F204" s="406"/>
      <c r="G204" s="407"/>
      <c r="H204" s="408"/>
      <c r="I204" s="409"/>
      <c r="J204" s="11" t="s">
        <v>2</v>
      </c>
      <c r="K204" s="10"/>
      <c r="L204" s="10"/>
      <c r="M204" s="9"/>
      <c r="N204" s="2"/>
      <c r="V204" s="13"/>
    </row>
    <row r="205" spans="1:22" ht="13.5" thickBot="1" x14ac:dyDescent="0.25">
      <c r="A205" s="400"/>
      <c r="B205" s="25"/>
      <c r="C205" s="25"/>
      <c r="D205" s="8"/>
      <c r="E205" s="24" t="s">
        <v>1</v>
      </c>
      <c r="F205" s="23"/>
      <c r="G205" s="673"/>
      <c r="H205" s="674"/>
      <c r="I205" s="675"/>
      <c r="J205" s="11" t="s">
        <v>0</v>
      </c>
      <c r="K205" s="10"/>
      <c r="L205" s="10"/>
      <c r="M205" s="9"/>
      <c r="N205" s="2"/>
      <c r="V205" s="13"/>
    </row>
    <row r="206" spans="1:22" ht="24" thickTop="1" thickBot="1" x14ac:dyDescent="0.25">
      <c r="A206" s="398">
        <f t="shared" ref="A206" si="44">A202+1</f>
        <v>48</v>
      </c>
      <c r="B206" s="214" t="s">
        <v>12</v>
      </c>
      <c r="C206" s="214" t="s">
        <v>11</v>
      </c>
      <c r="D206" s="214" t="s">
        <v>10</v>
      </c>
      <c r="E206" s="401" t="s">
        <v>9</v>
      </c>
      <c r="F206" s="401"/>
      <c r="G206" s="401" t="s">
        <v>8</v>
      </c>
      <c r="H206" s="402"/>
      <c r="I206" s="361"/>
      <c r="J206" s="20" t="s">
        <v>7</v>
      </c>
      <c r="K206" s="19"/>
      <c r="L206" s="19"/>
      <c r="M206" s="18"/>
      <c r="N206" s="2"/>
      <c r="V206" s="13"/>
    </row>
    <row r="207" spans="1:22" ht="13.5" thickBot="1" x14ac:dyDescent="0.25">
      <c r="A207" s="399"/>
      <c r="B207" s="16"/>
      <c r="C207" s="16"/>
      <c r="D207" s="17"/>
      <c r="E207" s="16"/>
      <c r="F207" s="16"/>
      <c r="G207" s="670"/>
      <c r="H207" s="671"/>
      <c r="I207" s="672"/>
      <c r="J207" s="15" t="s">
        <v>7</v>
      </c>
      <c r="K207" s="15"/>
      <c r="L207" s="15"/>
      <c r="M207" s="14"/>
      <c r="N207" s="2"/>
      <c r="V207" s="13">
        <f>G207</f>
        <v>0</v>
      </c>
    </row>
    <row r="208" spans="1:22" ht="23.25" thickBot="1" x14ac:dyDescent="0.25">
      <c r="A208" s="399"/>
      <c r="B208" s="215" t="s">
        <v>6</v>
      </c>
      <c r="C208" s="215" t="s">
        <v>5</v>
      </c>
      <c r="D208" s="215" t="s">
        <v>4</v>
      </c>
      <c r="E208" s="406" t="s">
        <v>3</v>
      </c>
      <c r="F208" s="406"/>
      <c r="G208" s="407"/>
      <c r="H208" s="408"/>
      <c r="I208" s="409"/>
      <c r="J208" s="11" t="s">
        <v>2</v>
      </c>
      <c r="K208" s="10"/>
      <c r="L208" s="10"/>
      <c r="M208" s="9"/>
      <c r="N208" s="2"/>
      <c r="V208" s="13"/>
    </row>
    <row r="209" spans="1:22" ht="13.5" thickBot="1" x14ac:dyDescent="0.25">
      <c r="A209" s="400"/>
      <c r="B209" s="25"/>
      <c r="C209" s="25"/>
      <c r="D209" s="8"/>
      <c r="E209" s="24" t="s">
        <v>1</v>
      </c>
      <c r="F209" s="23"/>
      <c r="G209" s="673"/>
      <c r="H209" s="674"/>
      <c r="I209" s="675"/>
      <c r="J209" s="11" t="s">
        <v>0</v>
      </c>
      <c r="K209" s="10"/>
      <c r="L209" s="10"/>
      <c r="M209" s="9"/>
      <c r="N209" s="2"/>
      <c r="V209" s="13"/>
    </row>
    <row r="210" spans="1:22" ht="24" thickTop="1" thickBot="1" x14ac:dyDescent="0.25">
      <c r="A210" s="398">
        <f t="shared" ref="A210" si="45">A206+1</f>
        <v>49</v>
      </c>
      <c r="B210" s="214" t="s">
        <v>12</v>
      </c>
      <c r="C210" s="214" t="s">
        <v>11</v>
      </c>
      <c r="D210" s="214" t="s">
        <v>10</v>
      </c>
      <c r="E210" s="401" t="s">
        <v>9</v>
      </c>
      <c r="F210" s="401"/>
      <c r="G210" s="401" t="s">
        <v>8</v>
      </c>
      <c r="H210" s="402"/>
      <c r="I210" s="361"/>
      <c r="J210" s="20" t="s">
        <v>7</v>
      </c>
      <c r="K210" s="19"/>
      <c r="L210" s="19"/>
      <c r="M210" s="18"/>
      <c r="N210" s="2"/>
      <c r="V210" s="13"/>
    </row>
    <row r="211" spans="1:22" ht="13.5" thickBot="1" x14ac:dyDescent="0.25">
      <c r="A211" s="399"/>
      <c r="B211" s="16"/>
      <c r="C211" s="16"/>
      <c r="D211" s="17"/>
      <c r="E211" s="16"/>
      <c r="F211" s="16"/>
      <c r="G211" s="670"/>
      <c r="H211" s="671"/>
      <c r="I211" s="672"/>
      <c r="J211" s="15" t="s">
        <v>7</v>
      </c>
      <c r="K211" s="15"/>
      <c r="L211" s="15"/>
      <c r="M211" s="14"/>
      <c r="N211" s="2"/>
      <c r="V211" s="13">
        <f>G211</f>
        <v>0</v>
      </c>
    </row>
    <row r="212" spans="1:22" ht="23.25" thickBot="1" x14ac:dyDescent="0.25">
      <c r="A212" s="399"/>
      <c r="B212" s="215" t="s">
        <v>6</v>
      </c>
      <c r="C212" s="215" t="s">
        <v>5</v>
      </c>
      <c r="D212" s="215" t="s">
        <v>4</v>
      </c>
      <c r="E212" s="406" t="s">
        <v>3</v>
      </c>
      <c r="F212" s="406"/>
      <c r="G212" s="407"/>
      <c r="H212" s="408"/>
      <c r="I212" s="409"/>
      <c r="J212" s="11" t="s">
        <v>2</v>
      </c>
      <c r="K212" s="10"/>
      <c r="L212" s="10"/>
      <c r="M212" s="9"/>
      <c r="N212" s="2"/>
      <c r="V212" s="13"/>
    </row>
    <row r="213" spans="1:22" ht="13.5" thickBot="1" x14ac:dyDescent="0.25">
      <c r="A213" s="400"/>
      <c r="B213" s="25"/>
      <c r="C213" s="25"/>
      <c r="D213" s="8"/>
      <c r="E213" s="24" t="s">
        <v>1</v>
      </c>
      <c r="F213" s="23"/>
      <c r="G213" s="673"/>
      <c r="H213" s="674"/>
      <c r="I213" s="675"/>
      <c r="J213" s="11" t="s">
        <v>0</v>
      </c>
      <c r="K213" s="10"/>
      <c r="L213" s="10"/>
      <c r="M213" s="9"/>
      <c r="N213" s="2"/>
      <c r="V213" s="13"/>
    </row>
    <row r="214" spans="1:22" ht="24" thickTop="1" thickBot="1" x14ac:dyDescent="0.25">
      <c r="A214" s="398">
        <f t="shared" ref="A214" si="46">A210+1</f>
        <v>50</v>
      </c>
      <c r="B214" s="214" t="s">
        <v>12</v>
      </c>
      <c r="C214" s="214" t="s">
        <v>11</v>
      </c>
      <c r="D214" s="214" t="s">
        <v>10</v>
      </c>
      <c r="E214" s="401" t="s">
        <v>9</v>
      </c>
      <c r="F214" s="401"/>
      <c r="G214" s="401" t="s">
        <v>8</v>
      </c>
      <c r="H214" s="402"/>
      <c r="I214" s="361"/>
      <c r="J214" s="20" t="s">
        <v>7</v>
      </c>
      <c r="K214" s="19"/>
      <c r="L214" s="19"/>
      <c r="M214" s="18"/>
      <c r="N214" s="2"/>
      <c r="V214" s="13"/>
    </row>
    <row r="215" spans="1:22" ht="13.5" thickBot="1" x14ac:dyDescent="0.25">
      <c r="A215" s="399"/>
      <c r="B215" s="16"/>
      <c r="C215" s="16"/>
      <c r="D215" s="17"/>
      <c r="E215" s="16"/>
      <c r="F215" s="16"/>
      <c r="G215" s="670"/>
      <c r="H215" s="671"/>
      <c r="I215" s="672"/>
      <c r="J215" s="15" t="s">
        <v>7</v>
      </c>
      <c r="K215" s="15"/>
      <c r="L215" s="15"/>
      <c r="M215" s="14"/>
      <c r="N215" s="2"/>
      <c r="V215" s="13">
        <f>G215</f>
        <v>0</v>
      </c>
    </row>
    <row r="216" spans="1:22" ht="23.25" thickBot="1" x14ac:dyDescent="0.25">
      <c r="A216" s="399"/>
      <c r="B216" s="215" t="s">
        <v>6</v>
      </c>
      <c r="C216" s="215" t="s">
        <v>5</v>
      </c>
      <c r="D216" s="215" t="s">
        <v>4</v>
      </c>
      <c r="E216" s="406" t="s">
        <v>3</v>
      </c>
      <c r="F216" s="406"/>
      <c r="G216" s="407"/>
      <c r="H216" s="408"/>
      <c r="I216" s="409"/>
      <c r="J216" s="11" t="s">
        <v>2</v>
      </c>
      <c r="K216" s="10"/>
      <c r="L216" s="10"/>
      <c r="M216" s="9"/>
      <c r="N216" s="2"/>
      <c r="V216" s="13"/>
    </row>
    <row r="217" spans="1:22" ht="13.5" thickBot="1" x14ac:dyDescent="0.25">
      <c r="A217" s="400"/>
      <c r="B217" s="25"/>
      <c r="C217" s="25"/>
      <c r="D217" s="8"/>
      <c r="E217" s="24" t="s">
        <v>1</v>
      </c>
      <c r="F217" s="23"/>
      <c r="G217" s="673"/>
      <c r="H217" s="674"/>
      <c r="I217" s="675"/>
      <c r="J217" s="11" t="s">
        <v>0</v>
      </c>
      <c r="K217" s="10"/>
      <c r="L217" s="10"/>
      <c r="M217" s="9"/>
      <c r="N217" s="2"/>
      <c r="V217" s="13"/>
    </row>
    <row r="218" spans="1:22" ht="24" thickTop="1" thickBot="1" x14ac:dyDescent="0.25">
      <c r="A218" s="398">
        <f t="shared" ref="A218" si="47">A214+1</f>
        <v>51</v>
      </c>
      <c r="B218" s="214" t="s">
        <v>12</v>
      </c>
      <c r="C218" s="214" t="s">
        <v>11</v>
      </c>
      <c r="D218" s="214" t="s">
        <v>10</v>
      </c>
      <c r="E218" s="401" t="s">
        <v>9</v>
      </c>
      <c r="F218" s="401"/>
      <c r="G218" s="401" t="s">
        <v>8</v>
      </c>
      <c r="H218" s="402"/>
      <c r="I218" s="361"/>
      <c r="J218" s="20" t="s">
        <v>7</v>
      </c>
      <c r="K218" s="19"/>
      <c r="L218" s="19"/>
      <c r="M218" s="18"/>
      <c r="N218" s="2"/>
      <c r="V218" s="13"/>
    </row>
    <row r="219" spans="1:22" ht="13.5" thickBot="1" x14ac:dyDescent="0.25">
      <c r="A219" s="399"/>
      <c r="B219" s="16"/>
      <c r="C219" s="16"/>
      <c r="D219" s="17"/>
      <c r="E219" s="16"/>
      <c r="F219" s="16"/>
      <c r="G219" s="670"/>
      <c r="H219" s="671"/>
      <c r="I219" s="672"/>
      <c r="J219" s="15" t="s">
        <v>7</v>
      </c>
      <c r="K219" s="15"/>
      <c r="L219" s="15"/>
      <c r="M219" s="14"/>
      <c r="N219" s="2"/>
      <c r="V219" s="13">
        <f>G219</f>
        <v>0</v>
      </c>
    </row>
    <row r="220" spans="1:22" ht="23.25" thickBot="1" x14ac:dyDescent="0.25">
      <c r="A220" s="399"/>
      <c r="B220" s="215" t="s">
        <v>6</v>
      </c>
      <c r="C220" s="215" t="s">
        <v>5</v>
      </c>
      <c r="D220" s="215" t="s">
        <v>4</v>
      </c>
      <c r="E220" s="406" t="s">
        <v>3</v>
      </c>
      <c r="F220" s="406"/>
      <c r="G220" s="407"/>
      <c r="H220" s="408"/>
      <c r="I220" s="409"/>
      <c r="J220" s="11" t="s">
        <v>2</v>
      </c>
      <c r="K220" s="10"/>
      <c r="L220" s="10"/>
      <c r="M220" s="9"/>
      <c r="N220" s="2"/>
      <c r="V220" s="13"/>
    </row>
    <row r="221" spans="1:22" ht="13.5" thickBot="1" x14ac:dyDescent="0.25">
      <c r="A221" s="400"/>
      <c r="B221" s="25"/>
      <c r="C221" s="25"/>
      <c r="D221" s="8"/>
      <c r="E221" s="24" t="s">
        <v>1</v>
      </c>
      <c r="F221" s="23"/>
      <c r="G221" s="673"/>
      <c r="H221" s="674"/>
      <c r="I221" s="675"/>
      <c r="J221" s="11" t="s">
        <v>0</v>
      </c>
      <c r="K221" s="10"/>
      <c r="L221" s="10"/>
      <c r="M221" s="9"/>
      <c r="N221" s="2"/>
      <c r="V221" s="13"/>
    </row>
    <row r="222" spans="1:22" ht="24" thickTop="1" thickBot="1" x14ac:dyDescent="0.25">
      <c r="A222" s="398">
        <f t="shared" ref="A222" si="48">A218+1</f>
        <v>52</v>
      </c>
      <c r="B222" s="214" t="s">
        <v>12</v>
      </c>
      <c r="C222" s="214" t="s">
        <v>11</v>
      </c>
      <c r="D222" s="214" t="s">
        <v>10</v>
      </c>
      <c r="E222" s="401" t="s">
        <v>9</v>
      </c>
      <c r="F222" s="401"/>
      <c r="G222" s="401" t="s">
        <v>8</v>
      </c>
      <c r="H222" s="402"/>
      <c r="I222" s="361"/>
      <c r="J222" s="20" t="s">
        <v>7</v>
      </c>
      <c r="K222" s="19"/>
      <c r="L222" s="19"/>
      <c r="M222" s="18"/>
      <c r="N222" s="2"/>
      <c r="V222" s="13"/>
    </row>
    <row r="223" spans="1:22" ht="13.5" thickBot="1" x14ac:dyDescent="0.25">
      <c r="A223" s="399"/>
      <c r="B223" s="16"/>
      <c r="C223" s="16"/>
      <c r="D223" s="17"/>
      <c r="E223" s="16"/>
      <c r="F223" s="16"/>
      <c r="G223" s="670"/>
      <c r="H223" s="671"/>
      <c r="I223" s="672"/>
      <c r="J223" s="15" t="s">
        <v>7</v>
      </c>
      <c r="K223" s="15"/>
      <c r="L223" s="15"/>
      <c r="M223" s="14"/>
      <c r="N223" s="2"/>
      <c r="V223" s="13">
        <f>G223</f>
        <v>0</v>
      </c>
    </row>
    <row r="224" spans="1:22" ht="23.25" thickBot="1" x14ac:dyDescent="0.25">
      <c r="A224" s="399"/>
      <c r="B224" s="215" t="s">
        <v>6</v>
      </c>
      <c r="C224" s="215" t="s">
        <v>5</v>
      </c>
      <c r="D224" s="215" t="s">
        <v>4</v>
      </c>
      <c r="E224" s="406" t="s">
        <v>3</v>
      </c>
      <c r="F224" s="406"/>
      <c r="G224" s="407"/>
      <c r="H224" s="408"/>
      <c r="I224" s="409"/>
      <c r="J224" s="11" t="s">
        <v>2</v>
      </c>
      <c r="K224" s="10"/>
      <c r="L224" s="10"/>
      <c r="M224" s="9"/>
      <c r="N224" s="2"/>
      <c r="V224" s="13"/>
    </row>
    <row r="225" spans="1:22" ht="13.5" thickBot="1" x14ac:dyDescent="0.25">
      <c r="A225" s="400"/>
      <c r="B225" s="25"/>
      <c r="C225" s="25"/>
      <c r="D225" s="8"/>
      <c r="E225" s="24" t="s">
        <v>1</v>
      </c>
      <c r="F225" s="23"/>
      <c r="G225" s="673"/>
      <c r="H225" s="674"/>
      <c r="I225" s="675"/>
      <c r="J225" s="11" t="s">
        <v>0</v>
      </c>
      <c r="K225" s="10"/>
      <c r="L225" s="10"/>
      <c r="M225" s="9"/>
      <c r="N225" s="2"/>
      <c r="V225" s="13"/>
    </row>
    <row r="226" spans="1:22" ht="24" thickTop="1" thickBot="1" x14ac:dyDescent="0.25">
      <c r="A226" s="398">
        <f t="shared" ref="A226" si="49">A222+1</f>
        <v>53</v>
      </c>
      <c r="B226" s="214" t="s">
        <v>12</v>
      </c>
      <c r="C226" s="214" t="s">
        <v>11</v>
      </c>
      <c r="D226" s="214" t="s">
        <v>10</v>
      </c>
      <c r="E226" s="401" t="s">
        <v>9</v>
      </c>
      <c r="F226" s="401"/>
      <c r="G226" s="401" t="s">
        <v>8</v>
      </c>
      <c r="H226" s="402"/>
      <c r="I226" s="361"/>
      <c r="J226" s="20" t="s">
        <v>7</v>
      </c>
      <c r="K226" s="19"/>
      <c r="L226" s="19"/>
      <c r="M226" s="18"/>
      <c r="N226" s="2"/>
      <c r="V226" s="13"/>
    </row>
    <row r="227" spans="1:22" ht="13.5" thickBot="1" x14ac:dyDescent="0.25">
      <c r="A227" s="399"/>
      <c r="B227" s="16"/>
      <c r="C227" s="16"/>
      <c r="D227" s="17"/>
      <c r="E227" s="16"/>
      <c r="F227" s="16"/>
      <c r="G227" s="670"/>
      <c r="H227" s="671"/>
      <c r="I227" s="672"/>
      <c r="J227" s="15" t="s">
        <v>7</v>
      </c>
      <c r="K227" s="15"/>
      <c r="L227" s="15"/>
      <c r="M227" s="14"/>
      <c r="N227" s="2"/>
      <c r="V227" s="13">
        <f>G227</f>
        <v>0</v>
      </c>
    </row>
    <row r="228" spans="1:22" ht="23.25" thickBot="1" x14ac:dyDescent="0.25">
      <c r="A228" s="399"/>
      <c r="B228" s="215" t="s">
        <v>6</v>
      </c>
      <c r="C228" s="215" t="s">
        <v>5</v>
      </c>
      <c r="D228" s="215" t="s">
        <v>4</v>
      </c>
      <c r="E228" s="406" t="s">
        <v>3</v>
      </c>
      <c r="F228" s="406"/>
      <c r="G228" s="407"/>
      <c r="H228" s="408"/>
      <c r="I228" s="409"/>
      <c r="J228" s="11" t="s">
        <v>2</v>
      </c>
      <c r="K228" s="10"/>
      <c r="L228" s="10"/>
      <c r="M228" s="9"/>
      <c r="N228" s="2"/>
      <c r="V228" s="13"/>
    </row>
    <row r="229" spans="1:22" ht="13.5" thickBot="1" x14ac:dyDescent="0.25">
      <c r="A229" s="400"/>
      <c r="B229" s="25"/>
      <c r="C229" s="25"/>
      <c r="D229" s="8"/>
      <c r="E229" s="24" t="s">
        <v>1</v>
      </c>
      <c r="F229" s="23"/>
      <c r="G229" s="673"/>
      <c r="H229" s="674"/>
      <c r="I229" s="675"/>
      <c r="J229" s="11" t="s">
        <v>0</v>
      </c>
      <c r="K229" s="10"/>
      <c r="L229" s="10"/>
      <c r="M229" s="9"/>
      <c r="N229" s="2"/>
      <c r="V229" s="13"/>
    </row>
    <row r="230" spans="1:22" ht="24" thickTop="1" thickBot="1" x14ac:dyDescent="0.25">
      <c r="A230" s="398">
        <f t="shared" ref="A230" si="50">A226+1</f>
        <v>54</v>
      </c>
      <c r="B230" s="214" t="s">
        <v>12</v>
      </c>
      <c r="C230" s="214" t="s">
        <v>11</v>
      </c>
      <c r="D230" s="214" t="s">
        <v>10</v>
      </c>
      <c r="E230" s="401" t="s">
        <v>9</v>
      </c>
      <c r="F230" s="401"/>
      <c r="G230" s="401" t="s">
        <v>8</v>
      </c>
      <c r="H230" s="402"/>
      <c r="I230" s="361"/>
      <c r="J230" s="20" t="s">
        <v>7</v>
      </c>
      <c r="K230" s="19"/>
      <c r="L230" s="19"/>
      <c r="M230" s="18"/>
      <c r="N230" s="2"/>
      <c r="V230" s="13"/>
    </row>
    <row r="231" spans="1:22" ht="13.5" thickBot="1" x14ac:dyDescent="0.25">
      <c r="A231" s="399"/>
      <c r="B231" s="16"/>
      <c r="C231" s="16"/>
      <c r="D231" s="17"/>
      <c r="E231" s="16"/>
      <c r="F231" s="16"/>
      <c r="G231" s="670"/>
      <c r="H231" s="671"/>
      <c r="I231" s="672"/>
      <c r="J231" s="15" t="s">
        <v>7</v>
      </c>
      <c r="K231" s="15"/>
      <c r="L231" s="15"/>
      <c r="M231" s="14"/>
      <c r="N231" s="2"/>
      <c r="V231" s="13">
        <f>G231</f>
        <v>0</v>
      </c>
    </row>
    <row r="232" spans="1:22" ht="23.25" thickBot="1" x14ac:dyDescent="0.25">
      <c r="A232" s="399"/>
      <c r="B232" s="215" t="s">
        <v>6</v>
      </c>
      <c r="C232" s="215" t="s">
        <v>5</v>
      </c>
      <c r="D232" s="215" t="s">
        <v>4</v>
      </c>
      <c r="E232" s="406" t="s">
        <v>3</v>
      </c>
      <c r="F232" s="406"/>
      <c r="G232" s="407"/>
      <c r="H232" s="408"/>
      <c r="I232" s="409"/>
      <c r="J232" s="11" t="s">
        <v>2</v>
      </c>
      <c r="K232" s="10"/>
      <c r="L232" s="10"/>
      <c r="M232" s="9"/>
      <c r="N232" s="2"/>
      <c r="V232" s="13"/>
    </row>
    <row r="233" spans="1:22" ht="13.5" thickBot="1" x14ac:dyDescent="0.25">
      <c r="A233" s="400"/>
      <c r="B233" s="25"/>
      <c r="C233" s="25"/>
      <c r="D233" s="8"/>
      <c r="E233" s="24" t="s">
        <v>1</v>
      </c>
      <c r="F233" s="23"/>
      <c r="G233" s="673"/>
      <c r="H233" s="674"/>
      <c r="I233" s="675"/>
      <c r="J233" s="11" t="s">
        <v>0</v>
      </c>
      <c r="K233" s="10"/>
      <c r="L233" s="10"/>
      <c r="M233" s="9"/>
      <c r="N233" s="2"/>
      <c r="V233" s="13"/>
    </row>
    <row r="234" spans="1:22" ht="24" thickTop="1" thickBot="1" x14ac:dyDescent="0.25">
      <c r="A234" s="398">
        <f t="shared" ref="A234" si="51">A230+1</f>
        <v>55</v>
      </c>
      <c r="B234" s="214" t="s">
        <v>12</v>
      </c>
      <c r="C234" s="214" t="s">
        <v>11</v>
      </c>
      <c r="D234" s="214" t="s">
        <v>10</v>
      </c>
      <c r="E234" s="401" t="s">
        <v>9</v>
      </c>
      <c r="F234" s="401"/>
      <c r="G234" s="401" t="s">
        <v>8</v>
      </c>
      <c r="H234" s="402"/>
      <c r="I234" s="361"/>
      <c r="J234" s="20" t="s">
        <v>7</v>
      </c>
      <c r="K234" s="19"/>
      <c r="L234" s="19"/>
      <c r="M234" s="18"/>
      <c r="N234" s="2"/>
      <c r="V234" s="13"/>
    </row>
    <row r="235" spans="1:22" ht="13.5" thickBot="1" x14ac:dyDescent="0.25">
      <c r="A235" s="399"/>
      <c r="B235" s="16"/>
      <c r="C235" s="16"/>
      <c r="D235" s="17"/>
      <c r="E235" s="16"/>
      <c r="F235" s="16"/>
      <c r="G235" s="670"/>
      <c r="H235" s="671"/>
      <c r="I235" s="672"/>
      <c r="J235" s="15" t="s">
        <v>7</v>
      </c>
      <c r="K235" s="15"/>
      <c r="L235" s="15"/>
      <c r="M235" s="14"/>
      <c r="N235" s="2"/>
      <c r="V235" s="13">
        <f>G235</f>
        <v>0</v>
      </c>
    </row>
    <row r="236" spans="1:22" ht="23.25" thickBot="1" x14ac:dyDescent="0.25">
      <c r="A236" s="399"/>
      <c r="B236" s="215" t="s">
        <v>6</v>
      </c>
      <c r="C236" s="215" t="s">
        <v>5</v>
      </c>
      <c r="D236" s="215" t="s">
        <v>4</v>
      </c>
      <c r="E236" s="406" t="s">
        <v>3</v>
      </c>
      <c r="F236" s="406"/>
      <c r="G236" s="407"/>
      <c r="H236" s="408"/>
      <c r="I236" s="409"/>
      <c r="J236" s="11" t="s">
        <v>2</v>
      </c>
      <c r="K236" s="10"/>
      <c r="L236" s="10"/>
      <c r="M236" s="9"/>
      <c r="N236" s="2"/>
      <c r="V236" s="13"/>
    </row>
    <row r="237" spans="1:22" ht="13.5" thickBot="1" x14ac:dyDescent="0.25">
      <c r="A237" s="400"/>
      <c r="B237" s="25"/>
      <c r="C237" s="25"/>
      <c r="D237" s="8"/>
      <c r="E237" s="24" t="s">
        <v>1</v>
      </c>
      <c r="F237" s="23"/>
      <c r="G237" s="673"/>
      <c r="H237" s="674"/>
      <c r="I237" s="675"/>
      <c r="J237" s="11" t="s">
        <v>0</v>
      </c>
      <c r="K237" s="10"/>
      <c r="L237" s="10"/>
      <c r="M237" s="9"/>
      <c r="N237" s="2"/>
      <c r="V237" s="13"/>
    </row>
    <row r="238" spans="1:22" ht="24" thickTop="1" thickBot="1" x14ac:dyDescent="0.25">
      <c r="A238" s="398">
        <f t="shared" ref="A238" si="52">A234+1</f>
        <v>56</v>
      </c>
      <c r="B238" s="214" t="s">
        <v>12</v>
      </c>
      <c r="C238" s="214" t="s">
        <v>11</v>
      </c>
      <c r="D238" s="214" t="s">
        <v>10</v>
      </c>
      <c r="E238" s="401" t="s">
        <v>9</v>
      </c>
      <c r="F238" s="401"/>
      <c r="G238" s="401" t="s">
        <v>8</v>
      </c>
      <c r="H238" s="402"/>
      <c r="I238" s="361"/>
      <c r="J238" s="20" t="s">
        <v>7</v>
      </c>
      <c r="K238" s="19"/>
      <c r="L238" s="19"/>
      <c r="M238" s="18"/>
      <c r="N238" s="2"/>
      <c r="V238" s="13"/>
    </row>
    <row r="239" spans="1:22" ht="13.5" thickBot="1" x14ac:dyDescent="0.25">
      <c r="A239" s="399"/>
      <c r="B239" s="16"/>
      <c r="C239" s="16"/>
      <c r="D239" s="17"/>
      <c r="E239" s="16"/>
      <c r="F239" s="16"/>
      <c r="G239" s="670"/>
      <c r="H239" s="671"/>
      <c r="I239" s="672"/>
      <c r="J239" s="15" t="s">
        <v>7</v>
      </c>
      <c r="K239" s="15"/>
      <c r="L239" s="15"/>
      <c r="M239" s="14"/>
      <c r="N239" s="2"/>
      <c r="V239" s="13">
        <f>G239</f>
        <v>0</v>
      </c>
    </row>
    <row r="240" spans="1:22" ht="23.25" thickBot="1" x14ac:dyDescent="0.25">
      <c r="A240" s="399"/>
      <c r="B240" s="215" t="s">
        <v>6</v>
      </c>
      <c r="C240" s="215" t="s">
        <v>5</v>
      </c>
      <c r="D240" s="215" t="s">
        <v>4</v>
      </c>
      <c r="E240" s="406" t="s">
        <v>3</v>
      </c>
      <c r="F240" s="406"/>
      <c r="G240" s="407"/>
      <c r="H240" s="408"/>
      <c r="I240" s="409"/>
      <c r="J240" s="11" t="s">
        <v>2</v>
      </c>
      <c r="K240" s="10"/>
      <c r="L240" s="10"/>
      <c r="M240" s="9"/>
      <c r="N240" s="2"/>
      <c r="V240" s="13"/>
    </row>
    <row r="241" spans="1:22" ht="13.5" thickBot="1" x14ac:dyDescent="0.25">
      <c r="A241" s="400"/>
      <c r="B241" s="25"/>
      <c r="C241" s="25"/>
      <c r="D241" s="8"/>
      <c r="E241" s="24" t="s">
        <v>1</v>
      </c>
      <c r="F241" s="23"/>
      <c r="G241" s="673"/>
      <c r="H241" s="674"/>
      <c r="I241" s="675"/>
      <c r="J241" s="11" t="s">
        <v>0</v>
      </c>
      <c r="K241" s="10"/>
      <c r="L241" s="10"/>
      <c r="M241" s="9"/>
      <c r="N241" s="2"/>
      <c r="V241" s="13"/>
    </row>
    <row r="242" spans="1:22" ht="24" thickTop="1" thickBot="1" x14ac:dyDescent="0.25">
      <c r="A242" s="398">
        <f t="shared" ref="A242" si="53">A238+1</f>
        <v>57</v>
      </c>
      <c r="B242" s="214" t="s">
        <v>12</v>
      </c>
      <c r="C242" s="214" t="s">
        <v>11</v>
      </c>
      <c r="D242" s="214" t="s">
        <v>10</v>
      </c>
      <c r="E242" s="401" t="s">
        <v>9</v>
      </c>
      <c r="F242" s="401"/>
      <c r="G242" s="401" t="s">
        <v>8</v>
      </c>
      <c r="H242" s="402"/>
      <c r="I242" s="361"/>
      <c r="J242" s="20" t="s">
        <v>7</v>
      </c>
      <c r="K242" s="19"/>
      <c r="L242" s="19"/>
      <c r="M242" s="18"/>
      <c r="N242" s="2"/>
      <c r="V242" s="13"/>
    </row>
    <row r="243" spans="1:22" ht="13.5" thickBot="1" x14ac:dyDescent="0.25">
      <c r="A243" s="399"/>
      <c r="B243" s="16"/>
      <c r="C243" s="16"/>
      <c r="D243" s="17"/>
      <c r="E243" s="16"/>
      <c r="F243" s="16"/>
      <c r="G243" s="670"/>
      <c r="H243" s="671"/>
      <c r="I243" s="672"/>
      <c r="J243" s="15" t="s">
        <v>7</v>
      </c>
      <c r="K243" s="15"/>
      <c r="L243" s="15"/>
      <c r="M243" s="14"/>
      <c r="N243" s="2"/>
      <c r="V243" s="13">
        <f>G243</f>
        <v>0</v>
      </c>
    </row>
    <row r="244" spans="1:22" ht="23.25" thickBot="1" x14ac:dyDescent="0.25">
      <c r="A244" s="399"/>
      <c r="B244" s="215" t="s">
        <v>6</v>
      </c>
      <c r="C244" s="215" t="s">
        <v>5</v>
      </c>
      <c r="D244" s="215" t="s">
        <v>4</v>
      </c>
      <c r="E244" s="406" t="s">
        <v>3</v>
      </c>
      <c r="F244" s="406"/>
      <c r="G244" s="407"/>
      <c r="H244" s="408"/>
      <c r="I244" s="409"/>
      <c r="J244" s="11" t="s">
        <v>2</v>
      </c>
      <c r="K244" s="10"/>
      <c r="L244" s="10"/>
      <c r="M244" s="9"/>
      <c r="N244" s="2"/>
      <c r="V244" s="13"/>
    </row>
    <row r="245" spans="1:22" ht="13.5" thickBot="1" x14ac:dyDescent="0.25">
      <c r="A245" s="400"/>
      <c r="B245" s="25"/>
      <c r="C245" s="25"/>
      <c r="D245" s="8"/>
      <c r="E245" s="24" t="s">
        <v>1</v>
      </c>
      <c r="F245" s="23"/>
      <c r="G245" s="673"/>
      <c r="H245" s="674"/>
      <c r="I245" s="675"/>
      <c r="J245" s="11" t="s">
        <v>0</v>
      </c>
      <c r="K245" s="10"/>
      <c r="L245" s="10"/>
      <c r="M245" s="9"/>
      <c r="N245" s="2"/>
      <c r="V245" s="13"/>
    </row>
    <row r="246" spans="1:22" ht="24" thickTop="1" thickBot="1" x14ac:dyDescent="0.25">
      <c r="A246" s="398">
        <f t="shared" ref="A246" si="54">A242+1</f>
        <v>58</v>
      </c>
      <c r="B246" s="214" t="s">
        <v>12</v>
      </c>
      <c r="C246" s="214" t="s">
        <v>11</v>
      </c>
      <c r="D246" s="214" t="s">
        <v>10</v>
      </c>
      <c r="E246" s="401" t="s">
        <v>9</v>
      </c>
      <c r="F246" s="401"/>
      <c r="G246" s="401" t="s">
        <v>8</v>
      </c>
      <c r="H246" s="402"/>
      <c r="I246" s="361"/>
      <c r="J246" s="20" t="s">
        <v>7</v>
      </c>
      <c r="K246" s="19"/>
      <c r="L246" s="19"/>
      <c r="M246" s="18"/>
      <c r="N246" s="2"/>
      <c r="V246" s="13"/>
    </row>
    <row r="247" spans="1:22" ht="13.5" thickBot="1" x14ac:dyDescent="0.25">
      <c r="A247" s="399"/>
      <c r="B247" s="16"/>
      <c r="C247" s="16"/>
      <c r="D247" s="17"/>
      <c r="E247" s="16"/>
      <c r="F247" s="16"/>
      <c r="G247" s="670"/>
      <c r="H247" s="671"/>
      <c r="I247" s="672"/>
      <c r="J247" s="15" t="s">
        <v>7</v>
      </c>
      <c r="K247" s="15"/>
      <c r="L247" s="15"/>
      <c r="M247" s="14"/>
      <c r="N247" s="2"/>
      <c r="V247" s="13">
        <f>G247</f>
        <v>0</v>
      </c>
    </row>
    <row r="248" spans="1:22" ht="23.25" thickBot="1" x14ac:dyDescent="0.25">
      <c r="A248" s="399"/>
      <c r="B248" s="215" t="s">
        <v>6</v>
      </c>
      <c r="C248" s="215" t="s">
        <v>5</v>
      </c>
      <c r="D248" s="215" t="s">
        <v>4</v>
      </c>
      <c r="E248" s="406" t="s">
        <v>3</v>
      </c>
      <c r="F248" s="406"/>
      <c r="G248" s="407"/>
      <c r="H248" s="408"/>
      <c r="I248" s="409"/>
      <c r="J248" s="11" t="s">
        <v>2</v>
      </c>
      <c r="K248" s="10"/>
      <c r="L248" s="10"/>
      <c r="M248" s="9"/>
      <c r="N248" s="2"/>
      <c r="V248" s="13"/>
    </row>
    <row r="249" spans="1:22" ht="13.5" thickBot="1" x14ac:dyDescent="0.25">
      <c r="A249" s="400"/>
      <c r="B249" s="25"/>
      <c r="C249" s="25"/>
      <c r="D249" s="8"/>
      <c r="E249" s="24" t="s">
        <v>1</v>
      </c>
      <c r="F249" s="23"/>
      <c r="G249" s="673"/>
      <c r="H249" s="674"/>
      <c r="I249" s="675"/>
      <c r="J249" s="11" t="s">
        <v>0</v>
      </c>
      <c r="K249" s="10"/>
      <c r="L249" s="10"/>
      <c r="M249" s="9"/>
      <c r="N249" s="2"/>
      <c r="V249" s="13"/>
    </row>
    <row r="250" spans="1:22" ht="24" thickTop="1" thickBot="1" x14ac:dyDescent="0.25">
      <c r="A250" s="398">
        <f t="shared" ref="A250" si="55">A246+1</f>
        <v>59</v>
      </c>
      <c r="B250" s="214" t="s">
        <v>12</v>
      </c>
      <c r="C250" s="214" t="s">
        <v>11</v>
      </c>
      <c r="D250" s="214" t="s">
        <v>10</v>
      </c>
      <c r="E250" s="401" t="s">
        <v>9</v>
      </c>
      <c r="F250" s="401"/>
      <c r="G250" s="401" t="s">
        <v>8</v>
      </c>
      <c r="H250" s="402"/>
      <c r="I250" s="361"/>
      <c r="J250" s="20" t="s">
        <v>7</v>
      </c>
      <c r="K250" s="19"/>
      <c r="L250" s="19"/>
      <c r="M250" s="18"/>
      <c r="N250" s="2"/>
      <c r="V250" s="13"/>
    </row>
    <row r="251" spans="1:22" ht="13.5" thickBot="1" x14ac:dyDescent="0.25">
      <c r="A251" s="399"/>
      <c r="B251" s="16"/>
      <c r="C251" s="16"/>
      <c r="D251" s="17"/>
      <c r="E251" s="16"/>
      <c r="F251" s="16"/>
      <c r="G251" s="670"/>
      <c r="H251" s="671"/>
      <c r="I251" s="672"/>
      <c r="J251" s="15" t="s">
        <v>7</v>
      </c>
      <c r="K251" s="15"/>
      <c r="L251" s="15"/>
      <c r="M251" s="14"/>
      <c r="N251" s="2"/>
      <c r="V251" s="13">
        <f>G251</f>
        <v>0</v>
      </c>
    </row>
    <row r="252" spans="1:22" ht="23.25" thickBot="1" x14ac:dyDescent="0.25">
      <c r="A252" s="399"/>
      <c r="B252" s="215" t="s">
        <v>6</v>
      </c>
      <c r="C252" s="215" t="s">
        <v>5</v>
      </c>
      <c r="D252" s="215" t="s">
        <v>4</v>
      </c>
      <c r="E252" s="406" t="s">
        <v>3</v>
      </c>
      <c r="F252" s="406"/>
      <c r="G252" s="407"/>
      <c r="H252" s="408"/>
      <c r="I252" s="409"/>
      <c r="J252" s="11" t="s">
        <v>2</v>
      </c>
      <c r="K252" s="10"/>
      <c r="L252" s="10"/>
      <c r="M252" s="9"/>
      <c r="N252" s="2"/>
      <c r="V252" s="13"/>
    </row>
    <row r="253" spans="1:22" ht="13.5" thickBot="1" x14ac:dyDescent="0.25">
      <c r="A253" s="400"/>
      <c r="B253" s="25"/>
      <c r="C253" s="25"/>
      <c r="D253" s="8"/>
      <c r="E253" s="24" t="s">
        <v>1</v>
      </c>
      <c r="F253" s="23"/>
      <c r="G253" s="673"/>
      <c r="H253" s="674"/>
      <c r="I253" s="675"/>
      <c r="J253" s="11" t="s">
        <v>0</v>
      </c>
      <c r="K253" s="10"/>
      <c r="L253" s="10"/>
      <c r="M253" s="9"/>
      <c r="N253" s="2"/>
      <c r="V253" s="13"/>
    </row>
    <row r="254" spans="1:22" ht="24" thickTop="1" thickBot="1" x14ac:dyDescent="0.25">
      <c r="A254" s="398">
        <f t="shared" ref="A254" si="56">A250+1</f>
        <v>60</v>
      </c>
      <c r="B254" s="214" t="s">
        <v>12</v>
      </c>
      <c r="C254" s="214" t="s">
        <v>11</v>
      </c>
      <c r="D254" s="214" t="s">
        <v>10</v>
      </c>
      <c r="E254" s="401" t="s">
        <v>9</v>
      </c>
      <c r="F254" s="401"/>
      <c r="G254" s="401" t="s">
        <v>8</v>
      </c>
      <c r="H254" s="402"/>
      <c r="I254" s="361"/>
      <c r="J254" s="20" t="s">
        <v>7</v>
      </c>
      <c r="K254" s="19"/>
      <c r="L254" s="19"/>
      <c r="M254" s="18"/>
      <c r="N254" s="2"/>
      <c r="V254" s="13"/>
    </row>
    <row r="255" spans="1:22" ht="13.5" thickBot="1" x14ac:dyDescent="0.25">
      <c r="A255" s="399"/>
      <c r="B255" s="16"/>
      <c r="C255" s="16"/>
      <c r="D255" s="17"/>
      <c r="E255" s="16"/>
      <c r="F255" s="16"/>
      <c r="G255" s="670"/>
      <c r="H255" s="671"/>
      <c r="I255" s="672"/>
      <c r="J255" s="15" t="s">
        <v>7</v>
      </c>
      <c r="K255" s="15"/>
      <c r="L255" s="15"/>
      <c r="M255" s="14"/>
      <c r="N255" s="2"/>
      <c r="V255" s="13">
        <f>G255</f>
        <v>0</v>
      </c>
    </row>
    <row r="256" spans="1:22" ht="23.25" thickBot="1" x14ac:dyDescent="0.25">
      <c r="A256" s="399"/>
      <c r="B256" s="215" t="s">
        <v>6</v>
      </c>
      <c r="C256" s="215" t="s">
        <v>5</v>
      </c>
      <c r="D256" s="215" t="s">
        <v>4</v>
      </c>
      <c r="E256" s="406" t="s">
        <v>3</v>
      </c>
      <c r="F256" s="406"/>
      <c r="G256" s="407"/>
      <c r="H256" s="408"/>
      <c r="I256" s="409"/>
      <c r="J256" s="11" t="s">
        <v>2</v>
      </c>
      <c r="K256" s="10"/>
      <c r="L256" s="10"/>
      <c r="M256" s="9"/>
      <c r="N256" s="2"/>
      <c r="V256" s="13"/>
    </row>
    <row r="257" spans="1:22" ht="13.5" thickBot="1" x14ac:dyDescent="0.25">
      <c r="A257" s="400"/>
      <c r="B257" s="25"/>
      <c r="C257" s="25"/>
      <c r="D257" s="8"/>
      <c r="E257" s="24" t="s">
        <v>1</v>
      </c>
      <c r="F257" s="23"/>
      <c r="G257" s="673"/>
      <c r="H257" s="674"/>
      <c r="I257" s="675"/>
      <c r="J257" s="11" t="s">
        <v>0</v>
      </c>
      <c r="K257" s="10"/>
      <c r="L257" s="10"/>
      <c r="M257" s="9"/>
      <c r="N257" s="2"/>
      <c r="V257" s="13"/>
    </row>
    <row r="258" spans="1:22" ht="24" thickTop="1" thickBot="1" x14ac:dyDescent="0.25">
      <c r="A258" s="398">
        <f t="shared" ref="A258" si="57">A254+1</f>
        <v>61</v>
      </c>
      <c r="B258" s="214" t="s">
        <v>12</v>
      </c>
      <c r="C258" s="214" t="s">
        <v>11</v>
      </c>
      <c r="D258" s="214" t="s">
        <v>10</v>
      </c>
      <c r="E258" s="401" t="s">
        <v>9</v>
      </c>
      <c r="F258" s="401"/>
      <c r="G258" s="401" t="s">
        <v>8</v>
      </c>
      <c r="H258" s="402"/>
      <c r="I258" s="361"/>
      <c r="J258" s="20" t="s">
        <v>7</v>
      </c>
      <c r="K258" s="19"/>
      <c r="L258" s="19"/>
      <c r="M258" s="18"/>
      <c r="N258" s="2"/>
      <c r="V258" s="13"/>
    </row>
    <row r="259" spans="1:22" ht="13.5" thickBot="1" x14ac:dyDescent="0.25">
      <c r="A259" s="399"/>
      <c r="B259" s="16"/>
      <c r="C259" s="16"/>
      <c r="D259" s="17"/>
      <c r="E259" s="16"/>
      <c r="F259" s="16"/>
      <c r="G259" s="670"/>
      <c r="H259" s="671"/>
      <c r="I259" s="672"/>
      <c r="J259" s="15" t="s">
        <v>7</v>
      </c>
      <c r="K259" s="15"/>
      <c r="L259" s="15"/>
      <c r="M259" s="14"/>
      <c r="N259" s="2"/>
      <c r="V259" s="13">
        <f>G259</f>
        <v>0</v>
      </c>
    </row>
    <row r="260" spans="1:22" ht="23.25" thickBot="1" x14ac:dyDescent="0.25">
      <c r="A260" s="399"/>
      <c r="B260" s="215" t="s">
        <v>6</v>
      </c>
      <c r="C260" s="215" t="s">
        <v>5</v>
      </c>
      <c r="D260" s="215" t="s">
        <v>4</v>
      </c>
      <c r="E260" s="406" t="s">
        <v>3</v>
      </c>
      <c r="F260" s="406"/>
      <c r="G260" s="407"/>
      <c r="H260" s="408"/>
      <c r="I260" s="409"/>
      <c r="J260" s="11" t="s">
        <v>2</v>
      </c>
      <c r="K260" s="10"/>
      <c r="L260" s="10"/>
      <c r="M260" s="9"/>
      <c r="N260" s="2"/>
      <c r="V260" s="13"/>
    </row>
    <row r="261" spans="1:22" ht="13.5" thickBot="1" x14ac:dyDescent="0.25">
      <c r="A261" s="400"/>
      <c r="B261" s="25"/>
      <c r="C261" s="25"/>
      <c r="D261" s="8"/>
      <c r="E261" s="24" t="s">
        <v>1</v>
      </c>
      <c r="F261" s="23"/>
      <c r="G261" s="673"/>
      <c r="H261" s="674"/>
      <c r="I261" s="675"/>
      <c r="J261" s="11" t="s">
        <v>0</v>
      </c>
      <c r="K261" s="10"/>
      <c r="L261" s="10"/>
      <c r="M261" s="9"/>
      <c r="N261" s="2"/>
      <c r="V261" s="13"/>
    </row>
    <row r="262" spans="1:22" ht="24" thickTop="1" thickBot="1" x14ac:dyDescent="0.25">
      <c r="A262" s="398">
        <f t="shared" ref="A262" si="58">A258+1</f>
        <v>62</v>
      </c>
      <c r="B262" s="214" t="s">
        <v>12</v>
      </c>
      <c r="C262" s="214" t="s">
        <v>11</v>
      </c>
      <c r="D262" s="214" t="s">
        <v>10</v>
      </c>
      <c r="E262" s="401" t="s">
        <v>9</v>
      </c>
      <c r="F262" s="401"/>
      <c r="G262" s="401" t="s">
        <v>8</v>
      </c>
      <c r="H262" s="402"/>
      <c r="I262" s="361"/>
      <c r="J262" s="20" t="s">
        <v>7</v>
      </c>
      <c r="K262" s="19"/>
      <c r="L262" s="19"/>
      <c r="M262" s="18"/>
      <c r="N262" s="2"/>
      <c r="V262" s="13"/>
    </row>
    <row r="263" spans="1:22" ht="13.5" thickBot="1" x14ac:dyDescent="0.25">
      <c r="A263" s="399"/>
      <c r="B263" s="16"/>
      <c r="C263" s="16"/>
      <c r="D263" s="17"/>
      <c r="E263" s="16"/>
      <c r="F263" s="16"/>
      <c r="G263" s="670"/>
      <c r="H263" s="671"/>
      <c r="I263" s="672"/>
      <c r="J263" s="15" t="s">
        <v>7</v>
      </c>
      <c r="K263" s="15"/>
      <c r="L263" s="15"/>
      <c r="M263" s="14"/>
      <c r="N263" s="2"/>
      <c r="V263" s="13">
        <f>G263</f>
        <v>0</v>
      </c>
    </row>
    <row r="264" spans="1:22" ht="23.25" thickBot="1" x14ac:dyDescent="0.25">
      <c r="A264" s="399"/>
      <c r="B264" s="215" t="s">
        <v>6</v>
      </c>
      <c r="C264" s="215" t="s">
        <v>5</v>
      </c>
      <c r="D264" s="215" t="s">
        <v>4</v>
      </c>
      <c r="E264" s="406" t="s">
        <v>3</v>
      </c>
      <c r="F264" s="406"/>
      <c r="G264" s="407"/>
      <c r="H264" s="408"/>
      <c r="I264" s="409"/>
      <c r="J264" s="11" t="s">
        <v>2</v>
      </c>
      <c r="K264" s="10"/>
      <c r="L264" s="10"/>
      <c r="M264" s="9"/>
      <c r="N264" s="2"/>
      <c r="V264" s="13"/>
    </row>
    <row r="265" spans="1:22" ht="13.5" thickBot="1" x14ac:dyDescent="0.25">
      <c r="A265" s="400"/>
      <c r="B265" s="25"/>
      <c r="C265" s="25"/>
      <c r="D265" s="8"/>
      <c r="E265" s="24" t="s">
        <v>1</v>
      </c>
      <c r="F265" s="23"/>
      <c r="G265" s="673"/>
      <c r="H265" s="674"/>
      <c r="I265" s="675"/>
      <c r="J265" s="11" t="s">
        <v>0</v>
      </c>
      <c r="K265" s="10"/>
      <c r="L265" s="10"/>
      <c r="M265" s="9"/>
      <c r="N265" s="2"/>
      <c r="V265" s="13"/>
    </row>
    <row r="266" spans="1:22" ht="24" thickTop="1" thickBot="1" x14ac:dyDescent="0.25">
      <c r="A266" s="398">
        <f t="shared" ref="A266" si="59">A262+1</f>
        <v>63</v>
      </c>
      <c r="B266" s="214" t="s">
        <v>12</v>
      </c>
      <c r="C266" s="214" t="s">
        <v>11</v>
      </c>
      <c r="D266" s="214" t="s">
        <v>10</v>
      </c>
      <c r="E266" s="401" t="s">
        <v>9</v>
      </c>
      <c r="F266" s="401"/>
      <c r="G266" s="401" t="s">
        <v>8</v>
      </c>
      <c r="H266" s="402"/>
      <c r="I266" s="361"/>
      <c r="J266" s="20" t="s">
        <v>7</v>
      </c>
      <c r="K266" s="19"/>
      <c r="L266" s="19"/>
      <c r="M266" s="18"/>
      <c r="N266" s="2"/>
      <c r="V266" s="13"/>
    </row>
    <row r="267" spans="1:22" ht="13.5" thickBot="1" x14ac:dyDescent="0.25">
      <c r="A267" s="399"/>
      <c r="B267" s="16"/>
      <c r="C267" s="16"/>
      <c r="D267" s="17"/>
      <c r="E267" s="16"/>
      <c r="F267" s="16"/>
      <c r="G267" s="670"/>
      <c r="H267" s="671"/>
      <c r="I267" s="672"/>
      <c r="J267" s="15" t="s">
        <v>7</v>
      </c>
      <c r="K267" s="15"/>
      <c r="L267" s="15"/>
      <c r="M267" s="14"/>
      <c r="N267" s="2"/>
      <c r="V267" s="13">
        <f>G267</f>
        <v>0</v>
      </c>
    </row>
    <row r="268" spans="1:22" ht="23.25" thickBot="1" x14ac:dyDescent="0.25">
      <c r="A268" s="399"/>
      <c r="B268" s="215" t="s">
        <v>6</v>
      </c>
      <c r="C268" s="215" t="s">
        <v>5</v>
      </c>
      <c r="D268" s="215" t="s">
        <v>4</v>
      </c>
      <c r="E268" s="406" t="s">
        <v>3</v>
      </c>
      <c r="F268" s="406"/>
      <c r="G268" s="407"/>
      <c r="H268" s="408"/>
      <c r="I268" s="409"/>
      <c r="J268" s="11" t="s">
        <v>2</v>
      </c>
      <c r="K268" s="10"/>
      <c r="L268" s="10"/>
      <c r="M268" s="9"/>
      <c r="N268" s="2"/>
      <c r="V268" s="13"/>
    </row>
    <row r="269" spans="1:22" ht="13.5" thickBot="1" x14ac:dyDescent="0.25">
      <c r="A269" s="400"/>
      <c r="B269" s="25"/>
      <c r="C269" s="25"/>
      <c r="D269" s="8"/>
      <c r="E269" s="24" t="s">
        <v>1</v>
      </c>
      <c r="F269" s="23"/>
      <c r="G269" s="673"/>
      <c r="H269" s="674"/>
      <c r="I269" s="675"/>
      <c r="J269" s="11" t="s">
        <v>0</v>
      </c>
      <c r="K269" s="10"/>
      <c r="L269" s="10"/>
      <c r="M269" s="9"/>
      <c r="N269" s="2"/>
      <c r="V269" s="13"/>
    </row>
    <row r="270" spans="1:22" ht="24" thickTop="1" thickBot="1" x14ac:dyDescent="0.25">
      <c r="A270" s="398">
        <f t="shared" ref="A270" si="60">A266+1</f>
        <v>64</v>
      </c>
      <c r="B270" s="214" t="s">
        <v>12</v>
      </c>
      <c r="C270" s="214" t="s">
        <v>11</v>
      </c>
      <c r="D270" s="214" t="s">
        <v>10</v>
      </c>
      <c r="E270" s="401" t="s">
        <v>9</v>
      </c>
      <c r="F270" s="401"/>
      <c r="G270" s="401" t="s">
        <v>8</v>
      </c>
      <c r="H270" s="402"/>
      <c r="I270" s="361"/>
      <c r="J270" s="20" t="s">
        <v>7</v>
      </c>
      <c r="K270" s="19"/>
      <c r="L270" s="19"/>
      <c r="M270" s="18"/>
      <c r="N270" s="2"/>
      <c r="V270" s="13"/>
    </row>
    <row r="271" spans="1:22" ht="13.5" thickBot="1" x14ac:dyDescent="0.25">
      <c r="A271" s="399"/>
      <c r="B271" s="16"/>
      <c r="C271" s="16"/>
      <c r="D271" s="17"/>
      <c r="E271" s="16"/>
      <c r="F271" s="16"/>
      <c r="G271" s="670"/>
      <c r="H271" s="671"/>
      <c r="I271" s="672"/>
      <c r="J271" s="15" t="s">
        <v>7</v>
      </c>
      <c r="K271" s="15"/>
      <c r="L271" s="15"/>
      <c r="M271" s="14"/>
      <c r="N271" s="2"/>
      <c r="V271" s="13">
        <f>G271</f>
        <v>0</v>
      </c>
    </row>
    <row r="272" spans="1:22" ht="23.25" thickBot="1" x14ac:dyDescent="0.25">
      <c r="A272" s="399"/>
      <c r="B272" s="215" t="s">
        <v>6</v>
      </c>
      <c r="C272" s="215" t="s">
        <v>5</v>
      </c>
      <c r="D272" s="215" t="s">
        <v>4</v>
      </c>
      <c r="E272" s="406" t="s">
        <v>3</v>
      </c>
      <c r="F272" s="406"/>
      <c r="G272" s="407"/>
      <c r="H272" s="408"/>
      <c r="I272" s="409"/>
      <c r="J272" s="11" t="s">
        <v>2</v>
      </c>
      <c r="K272" s="10"/>
      <c r="L272" s="10"/>
      <c r="M272" s="9"/>
      <c r="N272" s="2"/>
      <c r="V272" s="13"/>
    </row>
    <row r="273" spans="1:22" ht="13.5" thickBot="1" x14ac:dyDescent="0.25">
      <c r="A273" s="400"/>
      <c r="B273" s="25"/>
      <c r="C273" s="25"/>
      <c r="D273" s="8"/>
      <c r="E273" s="24" t="s">
        <v>1</v>
      </c>
      <c r="F273" s="23"/>
      <c r="G273" s="673"/>
      <c r="H273" s="674"/>
      <c r="I273" s="675"/>
      <c r="J273" s="11" t="s">
        <v>0</v>
      </c>
      <c r="K273" s="10"/>
      <c r="L273" s="10"/>
      <c r="M273" s="9"/>
      <c r="N273" s="2"/>
      <c r="V273" s="13"/>
    </row>
    <row r="274" spans="1:22" ht="24" thickTop="1" thickBot="1" x14ac:dyDescent="0.25">
      <c r="A274" s="398">
        <f t="shared" ref="A274" si="61">A270+1</f>
        <v>65</v>
      </c>
      <c r="B274" s="214" t="s">
        <v>12</v>
      </c>
      <c r="C274" s="214" t="s">
        <v>11</v>
      </c>
      <c r="D274" s="214" t="s">
        <v>10</v>
      </c>
      <c r="E274" s="401" t="s">
        <v>9</v>
      </c>
      <c r="F274" s="401"/>
      <c r="G274" s="401" t="s">
        <v>8</v>
      </c>
      <c r="H274" s="402"/>
      <c r="I274" s="361"/>
      <c r="J274" s="20" t="s">
        <v>7</v>
      </c>
      <c r="K274" s="19"/>
      <c r="L274" s="19"/>
      <c r="M274" s="18"/>
      <c r="N274" s="2"/>
      <c r="V274" s="13"/>
    </row>
    <row r="275" spans="1:22" ht="13.5" thickBot="1" x14ac:dyDescent="0.25">
      <c r="A275" s="399"/>
      <c r="B275" s="16"/>
      <c r="C275" s="16"/>
      <c r="D275" s="17"/>
      <c r="E275" s="16"/>
      <c r="F275" s="16"/>
      <c r="G275" s="670"/>
      <c r="H275" s="671"/>
      <c r="I275" s="672"/>
      <c r="J275" s="15" t="s">
        <v>7</v>
      </c>
      <c r="K275" s="15"/>
      <c r="L275" s="15"/>
      <c r="M275" s="14"/>
      <c r="N275" s="2"/>
      <c r="V275" s="13">
        <f>G275</f>
        <v>0</v>
      </c>
    </row>
    <row r="276" spans="1:22" ht="23.25" thickBot="1" x14ac:dyDescent="0.25">
      <c r="A276" s="399"/>
      <c r="B276" s="215" t="s">
        <v>6</v>
      </c>
      <c r="C276" s="215" t="s">
        <v>5</v>
      </c>
      <c r="D276" s="215" t="s">
        <v>4</v>
      </c>
      <c r="E276" s="406" t="s">
        <v>3</v>
      </c>
      <c r="F276" s="406"/>
      <c r="G276" s="407"/>
      <c r="H276" s="408"/>
      <c r="I276" s="409"/>
      <c r="J276" s="11" t="s">
        <v>2</v>
      </c>
      <c r="K276" s="10"/>
      <c r="L276" s="10"/>
      <c r="M276" s="9"/>
      <c r="N276" s="2"/>
      <c r="V276" s="13"/>
    </row>
    <row r="277" spans="1:22" ht="13.5" thickBot="1" x14ac:dyDescent="0.25">
      <c r="A277" s="400"/>
      <c r="B277" s="25"/>
      <c r="C277" s="25"/>
      <c r="D277" s="8"/>
      <c r="E277" s="24" t="s">
        <v>1</v>
      </c>
      <c r="F277" s="23"/>
      <c r="G277" s="673"/>
      <c r="H277" s="674"/>
      <c r="I277" s="675"/>
      <c r="J277" s="11" t="s">
        <v>0</v>
      </c>
      <c r="K277" s="10"/>
      <c r="L277" s="10"/>
      <c r="M277" s="9"/>
      <c r="N277" s="2"/>
      <c r="V277" s="13"/>
    </row>
    <row r="278" spans="1:22" ht="24" thickTop="1" thickBot="1" x14ac:dyDescent="0.25">
      <c r="A278" s="398">
        <f t="shared" ref="A278" si="62">A274+1</f>
        <v>66</v>
      </c>
      <c r="B278" s="214" t="s">
        <v>12</v>
      </c>
      <c r="C278" s="214" t="s">
        <v>11</v>
      </c>
      <c r="D278" s="214" t="s">
        <v>10</v>
      </c>
      <c r="E278" s="401" t="s">
        <v>9</v>
      </c>
      <c r="F278" s="401"/>
      <c r="G278" s="401" t="s">
        <v>8</v>
      </c>
      <c r="H278" s="402"/>
      <c r="I278" s="361"/>
      <c r="J278" s="20" t="s">
        <v>7</v>
      </c>
      <c r="K278" s="19"/>
      <c r="L278" s="19"/>
      <c r="M278" s="18"/>
      <c r="N278" s="2"/>
      <c r="V278" s="13"/>
    </row>
    <row r="279" spans="1:22" ht="13.5" thickBot="1" x14ac:dyDescent="0.25">
      <c r="A279" s="399"/>
      <c r="B279" s="16"/>
      <c r="C279" s="16"/>
      <c r="D279" s="17"/>
      <c r="E279" s="16"/>
      <c r="F279" s="16"/>
      <c r="G279" s="670"/>
      <c r="H279" s="671"/>
      <c r="I279" s="672"/>
      <c r="J279" s="15" t="s">
        <v>7</v>
      </c>
      <c r="K279" s="15"/>
      <c r="L279" s="15"/>
      <c r="M279" s="14"/>
      <c r="N279" s="2"/>
      <c r="V279" s="13">
        <f>G279</f>
        <v>0</v>
      </c>
    </row>
    <row r="280" spans="1:22" ht="23.25" thickBot="1" x14ac:dyDescent="0.25">
      <c r="A280" s="399"/>
      <c r="B280" s="215" t="s">
        <v>6</v>
      </c>
      <c r="C280" s="215" t="s">
        <v>5</v>
      </c>
      <c r="D280" s="215" t="s">
        <v>4</v>
      </c>
      <c r="E280" s="406" t="s">
        <v>3</v>
      </c>
      <c r="F280" s="406"/>
      <c r="G280" s="407"/>
      <c r="H280" s="408"/>
      <c r="I280" s="409"/>
      <c r="J280" s="11" t="s">
        <v>2</v>
      </c>
      <c r="K280" s="10"/>
      <c r="L280" s="10"/>
      <c r="M280" s="9"/>
      <c r="N280" s="2"/>
      <c r="V280" s="13"/>
    </row>
    <row r="281" spans="1:22" ht="13.5" thickBot="1" x14ac:dyDescent="0.25">
      <c r="A281" s="400"/>
      <c r="B281" s="25"/>
      <c r="C281" s="25"/>
      <c r="D281" s="8"/>
      <c r="E281" s="24" t="s">
        <v>1</v>
      </c>
      <c r="F281" s="23"/>
      <c r="G281" s="673"/>
      <c r="H281" s="674"/>
      <c r="I281" s="675"/>
      <c r="J281" s="11" t="s">
        <v>0</v>
      </c>
      <c r="K281" s="10"/>
      <c r="L281" s="10"/>
      <c r="M281" s="9"/>
      <c r="N281" s="2"/>
      <c r="V281" s="13"/>
    </row>
    <row r="282" spans="1:22" ht="24" thickTop="1" thickBot="1" x14ac:dyDescent="0.25">
      <c r="A282" s="398">
        <f t="shared" ref="A282" si="63">A278+1</f>
        <v>67</v>
      </c>
      <c r="B282" s="214" t="s">
        <v>12</v>
      </c>
      <c r="C282" s="214" t="s">
        <v>11</v>
      </c>
      <c r="D282" s="214" t="s">
        <v>10</v>
      </c>
      <c r="E282" s="401" t="s">
        <v>9</v>
      </c>
      <c r="F282" s="401"/>
      <c r="G282" s="401" t="s">
        <v>8</v>
      </c>
      <c r="H282" s="402"/>
      <c r="I282" s="361"/>
      <c r="J282" s="20" t="s">
        <v>7</v>
      </c>
      <c r="K282" s="19"/>
      <c r="L282" s="19"/>
      <c r="M282" s="18"/>
      <c r="N282" s="2"/>
      <c r="V282" s="13"/>
    </row>
    <row r="283" spans="1:22" ht="13.5" thickBot="1" x14ac:dyDescent="0.25">
      <c r="A283" s="399"/>
      <c r="B283" s="16"/>
      <c r="C283" s="16"/>
      <c r="D283" s="17"/>
      <c r="E283" s="16"/>
      <c r="F283" s="16"/>
      <c r="G283" s="670"/>
      <c r="H283" s="671"/>
      <c r="I283" s="672"/>
      <c r="J283" s="15" t="s">
        <v>7</v>
      </c>
      <c r="K283" s="15"/>
      <c r="L283" s="15"/>
      <c r="M283" s="14"/>
      <c r="N283" s="2"/>
      <c r="V283" s="13">
        <f>G283</f>
        <v>0</v>
      </c>
    </row>
    <row r="284" spans="1:22" ht="23.25" thickBot="1" x14ac:dyDescent="0.25">
      <c r="A284" s="399"/>
      <c r="B284" s="215" t="s">
        <v>6</v>
      </c>
      <c r="C284" s="215" t="s">
        <v>5</v>
      </c>
      <c r="D284" s="215" t="s">
        <v>4</v>
      </c>
      <c r="E284" s="406" t="s">
        <v>3</v>
      </c>
      <c r="F284" s="406"/>
      <c r="G284" s="407"/>
      <c r="H284" s="408"/>
      <c r="I284" s="409"/>
      <c r="J284" s="11" t="s">
        <v>2</v>
      </c>
      <c r="K284" s="10"/>
      <c r="L284" s="10"/>
      <c r="M284" s="9"/>
      <c r="N284" s="2"/>
      <c r="V284" s="13"/>
    </row>
    <row r="285" spans="1:22" ht="13.5" thickBot="1" x14ac:dyDescent="0.25">
      <c r="A285" s="400"/>
      <c r="B285" s="25"/>
      <c r="C285" s="25"/>
      <c r="D285" s="8"/>
      <c r="E285" s="24" t="s">
        <v>1</v>
      </c>
      <c r="F285" s="23"/>
      <c r="G285" s="673"/>
      <c r="H285" s="674"/>
      <c r="I285" s="675"/>
      <c r="J285" s="11" t="s">
        <v>0</v>
      </c>
      <c r="K285" s="10"/>
      <c r="L285" s="10"/>
      <c r="M285" s="9"/>
      <c r="N285" s="2"/>
      <c r="V285" s="13"/>
    </row>
    <row r="286" spans="1:22" ht="24" thickTop="1" thickBot="1" x14ac:dyDescent="0.25">
      <c r="A286" s="398">
        <f t="shared" ref="A286" si="64">A282+1</f>
        <v>68</v>
      </c>
      <c r="B286" s="214" t="s">
        <v>12</v>
      </c>
      <c r="C286" s="214" t="s">
        <v>11</v>
      </c>
      <c r="D286" s="214" t="s">
        <v>10</v>
      </c>
      <c r="E286" s="401" t="s">
        <v>9</v>
      </c>
      <c r="F286" s="401"/>
      <c r="G286" s="401" t="s">
        <v>8</v>
      </c>
      <c r="H286" s="402"/>
      <c r="I286" s="361"/>
      <c r="J286" s="20" t="s">
        <v>7</v>
      </c>
      <c r="K286" s="19"/>
      <c r="L286" s="19"/>
      <c r="M286" s="18"/>
      <c r="N286" s="2"/>
      <c r="V286" s="13"/>
    </row>
    <row r="287" spans="1:22" ht="13.5" thickBot="1" x14ac:dyDescent="0.25">
      <c r="A287" s="399"/>
      <c r="B287" s="16"/>
      <c r="C287" s="16"/>
      <c r="D287" s="17"/>
      <c r="E287" s="16"/>
      <c r="F287" s="16"/>
      <c r="G287" s="670"/>
      <c r="H287" s="671"/>
      <c r="I287" s="672"/>
      <c r="J287" s="15" t="s">
        <v>7</v>
      </c>
      <c r="K287" s="15"/>
      <c r="L287" s="15"/>
      <c r="M287" s="14"/>
      <c r="N287" s="2"/>
      <c r="V287" s="13">
        <f>G287</f>
        <v>0</v>
      </c>
    </row>
    <row r="288" spans="1:22" ht="23.25" thickBot="1" x14ac:dyDescent="0.25">
      <c r="A288" s="399"/>
      <c r="B288" s="215" t="s">
        <v>6</v>
      </c>
      <c r="C288" s="215" t="s">
        <v>5</v>
      </c>
      <c r="D288" s="215" t="s">
        <v>4</v>
      </c>
      <c r="E288" s="406" t="s">
        <v>3</v>
      </c>
      <c r="F288" s="406"/>
      <c r="G288" s="407"/>
      <c r="H288" s="408"/>
      <c r="I288" s="409"/>
      <c r="J288" s="11" t="s">
        <v>2</v>
      </c>
      <c r="K288" s="10"/>
      <c r="L288" s="10"/>
      <c r="M288" s="9"/>
      <c r="N288" s="2"/>
      <c r="V288" s="13"/>
    </row>
    <row r="289" spans="1:22" ht="13.5" thickBot="1" x14ac:dyDescent="0.25">
      <c r="A289" s="400"/>
      <c r="B289" s="25"/>
      <c r="C289" s="25"/>
      <c r="D289" s="8"/>
      <c r="E289" s="24" t="s">
        <v>1</v>
      </c>
      <c r="F289" s="23"/>
      <c r="G289" s="673"/>
      <c r="H289" s="674"/>
      <c r="I289" s="675"/>
      <c r="J289" s="11" t="s">
        <v>0</v>
      </c>
      <c r="K289" s="10"/>
      <c r="L289" s="10"/>
      <c r="M289" s="9"/>
      <c r="N289" s="2"/>
      <c r="V289" s="13"/>
    </row>
    <row r="290" spans="1:22" ht="24" thickTop="1" thickBot="1" x14ac:dyDescent="0.25">
      <c r="A290" s="398">
        <f t="shared" ref="A290" si="65">A286+1</f>
        <v>69</v>
      </c>
      <c r="B290" s="214" t="s">
        <v>12</v>
      </c>
      <c r="C290" s="214" t="s">
        <v>11</v>
      </c>
      <c r="D290" s="214" t="s">
        <v>10</v>
      </c>
      <c r="E290" s="401" t="s">
        <v>9</v>
      </c>
      <c r="F290" s="401"/>
      <c r="G290" s="401" t="s">
        <v>8</v>
      </c>
      <c r="H290" s="402"/>
      <c r="I290" s="361"/>
      <c r="J290" s="20" t="s">
        <v>7</v>
      </c>
      <c r="K290" s="19"/>
      <c r="L290" s="19"/>
      <c r="M290" s="18"/>
      <c r="N290" s="2"/>
      <c r="V290" s="13"/>
    </row>
    <row r="291" spans="1:22" ht="13.5" thickBot="1" x14ac:dyDescent="0.25">
      <c r="A291" s="399"/>
      <c r="B291" s="16"/>
      <c r="C291" s="16"/>
      <c r="D291" s="17"/>
      <c r="E291" s="16"/>
      <c r="F291" s="16"/>
      <c r="G291" s="670"/>
      <c r="H291" s="671"/>
      <c r="I291" s="672"/>
      <c r="J291" s="15" t="s">
        <v>7</v>
      </c>
      <c r="K291" s="15"/>
      <c r="L291" s="15"/>
      <c r="M291" s="14"/>
      <c r="N291" s="2"/>
      <c r="V291" s="13">
        <f>G291</f>
        <v>0</v>
      </c>
    </row>
    <row r="292" spans="1:22" ht="23.25" thickBot="1" x14ac:dyDescent="0.25">
      <c r="A292" s="399"/>
      <c r="B292" s="215" t="s">
        <v>6</v>
      </c>
      <c r="C292" s="215" t="s">
        <v>5</v>
      </c>
      <c r="D292" s="215" t="s">
        <v>4</v>
      </c>
      <c r="E292" s="406" t="s">
        <v>3</v>
      </c>
      <c r="F292" s="406"/>
      <c r="G292" s="407"/>
      <c r="H292" s="408"/>
      <c r="I292" s="409"/>
      <c r="J292" s="11" t="s">
        <v>2</v>
      </c>
      <c r="K292" s="10"/>
      <c r="L292" s="10"/>
      <c r="M292" s="9"/>
      <c r="N292" s="2"/>
      <c r="V292" s="13"/>
    </row>
    <row r="293" spans="1:22" ht="13.5" thickBot="1" x14ac:dyDescent="0.25">
      <c r="A293" s="400"/>
      <c r="B293" s="25"/>
      <c r="C293" s="25"/>
      <c r="D293" s="8"/>
      <c r="E293" s="24" t="s">
        <v>1</v>
      </c>
      <c r="F293" s="23"/>
      <c r="G293" s="673"/>
      <c r="H293" s="674"/>
      <c r="I293" s="675"/>
      <c r="J293" s="11" t="s">
        <v>0</v>
      </c>
      <c r="K293" s="10"/>
      <c r="L293" s="10"/>
      <c r="M293" s="9"/>
      <c r="N293" s="2"/>
      <c r="V293" s="13"/>
    </row>
    <row r="294" spans="1:22" ht="24" thickTop="1" thickBot="1" x14ac:dyDescent="0.25">
      <c r="A294" s="398">
        <f t="shared" ref="A294" si="66">A290+1</f>
        <v>70</v>
      </c>
      <c r="B294" s="214" t="s">
        <v>12</v>
      </c>
      <c r="C294" s="214" t="s">
        <v>11</v>
      </c>
      <c r="D294" s="214" t="s">
        <v>10</v>
      </c>
      <c r="E294" s="401" t="s">
        <v>9</v>
      </c>
      <c r="F294" s="401"/>
      <c r="G294" s="401" t="s">
        <v>8</v>
      </c>
      <c r="H294" s="402"/>
      <c r="I294" s="361"/>
      <c r="J294" s="20" t="s">
        <v>7</v>
      </c>
      <c r="K294" s="19"/>
      <c r="L294" s="19"/>
      <c r="M294" s="18"/>
      <c r="N294" s="2"/>
      <c r="V294" s="13"/>
    </row>
    <row r="295" spans="1:22" ht="13.5" thickBot="1" x14ac:dyDescent="0.25">
      <c r="A295" s="399"/>
      <c r="B295" s="16"/>
      <c r="C295" s="16"/>
      <c r="D295" s="17"/>
      <c r="E295" s="16"/>
      <c r="F295" s="16"/>
      <c r="G295" s="670"/>
      <c r="H295" s="671"/>
      <c r="I295" s="672"/>
      <c r="J295" s="15" t="s">
        <v>7</v>
      </c>
      <c r="K295" s="15"/>
      <c r="L295" s="15"/>
      <c r="M295" s="14"/>
      <c r="N295" s="2"/>
      <c r="V295" s="13">
        <f>G295</f>
        <v>0</v>
      </c>
    </row>
    <row r="296" spans="1:22" ht="23.25" thickBot="1" x14ac:dyDescent="0.25">
      <c r="A296" s="399"/>
      <c r="B296" s="215" t="s">
        <v>6</v>
      </c>
      <c r="C296" s="215" t="s">
        <v>5</v>
      </c>
      <c r="D296" s="215" t="s">
        <v>4</v>
      </c>
      <c r="E296" s="406" t="s">
        <v>3</v>
      </c>
      <c r="F296" s="406"/>
      <c r="G296" s="407"/>
      <c r="H296" s="408"/>
      <c r="I296" s="409"/>
      <c r="J296" s="11" t="s">
        <v>2</v>
      </c>
      <c r="K296" s="10"/>
      <c r="L296" s="10"/>
      <c r="M296" s="9"/>
      <c r="N296" s="2"/>
      <c r="V296" s="13"/>
    </row>
    <row r="297" spans="1:22" ht="13.5" thickBot="1" x14ac:dyDescent="0.25">
      <c r="A297" s="400"/>
      <c r="B297" s="25"/>
      <c r="C297" s="25"/>
      <c r="D297" s="8"/>
      <c r="E297" s="24" t="s">
        <v>1</v>
      </c>
      <c r="F297" s="23"/>
      <c r="G297" s="673"/>
      <c r="H297" s="674"/>
      <c r="I297" s="675"/>
      <c r="J297" s="11" t="s">
        <v>0</v>
      </c>
      <c r="K297" s="10"/>
      <c r="L297" s="10"/>
      <c r="M297" s="9"/>
      <c r="N297" s="2"/>
      <c r="V297" s="13"/>
    </row>
    <row r="298" spans="1:22" ht="24" thickTop="1" thickBot="1" x14ac:dyDescent="0.25">
      <c r="A298" s="398">
        <f t="shared" ref="A298" si="67">A294+1</f>
        <v>71</v>
      </c>
      <c r="B298" s="214" t="s">
        <v>12</v>
      </c>
      <c r="C298" s="214" t="s">
        <v>11</v>
      </c>
      <c r="D298" s="214" t="s">
        <v>10</v>
      </c>
      <c r="E298" s="401" t="s">
        <v>9</v>
      </c>
      <c r="F298" s="401"/>
      <c r="G298" s="401" t="s">
        <v>8</v>
      </c>
      <c r="H298" s="402"/>
      <c r="I298" s="361"/>
      <c r="J298" s="20" t="s">
        <v>7</v>
      </c>
      <c r="K298" s="19"/>
      <c r="L298" s="19"/>
      <c r="M298" s="18"/>
      <c r="N298" s="2"/>
      <c r="V298" s="13"/>
    </row>
    <row r="299" spans="1:22" ht="13.5" thickBot="1" x14ac:dyDescent="0.25">
      <c r="A299" s="399"/>
      <c r="B299" s="16"/>
      <c r="C299" s="16"/>
      <c r="D299" s="17"/>
      <c r="E299" s="16"/>
      <c r="F299" s="16"/>
      <c r="G299" s="670"/>
      <c r="H299" s="671"/>
      <c r="I299" s="672"/>
      <c r="J299" s="15" t="s">
        <v>7</v>
      </c>
      <c r="K299" s="15"/>
      <c r="L299" s="15"/>
      <c r="M299" s="14"/>
      <c r="N299" s="2"/>
      <c r="V299" s="13">
        <f>G299</f>
        <v>0</v>
      </c>
    </row>
    <row r="300" spans="1:22" ht="23.25" thickBot="1" x14ac:dyDescent="0.25">
      <c r="A300" s="399"/>
      <c r="B300" s="215" t="s">
        <v>6</v>
      </c>
      <c r="C300" s="215" t="s">
        <v>5</v>
      </c>
      <c r="D300" s="215" t="s">
        <v>4</v>
      </c>
      <c r="E300" s="406" t="s">
        <v>3</v>
      </c>
      <c r="F300" s="406"/>
      <c r="G300" s="407"/>
      <c r="H300" s="408"/>
      <c r="I300" s="409"/>
      <c r="J300" s="11" t="s">
        <v>2</v>
      </c>
      <c r="K300" s="10"/>
      <c r="L300" s="10"/>
      <c r="M300" s="9"/>
      <c r="N300" s="2"/>
      <c r="V300" s="13"/>
    </row>
    <row r="301" spans="1:22" ht="13.5" thickBot="1" x14ac:dyDescent="0.25">
      <c r="A301" s="400"/>
      <c r="B301" s="25"/>
      <c r="C301" s="25"/>
      <c r="D301" s="8"/>
      <c r="E301" s="24" t="s">
        <v>1</v>
      </c>
      <c r="F301" s="23"/>
      <c r="G301" s="673"/>
      <c r="H301" s="674"/>
      <c r="I301" s="675"/>
      <c r="J301" s="11" t="s">
        <v>0</v>
      </c>
      <c r="K301" s="10"/>
      <c r="L301" s="10"/>
      <c r="M301" s="9"/>
      <c r="N301" s="2"/>
      <c r="V301" s="13"/>
    </row>
    <row r="302" spans="1:22" ht="24" thickTop="1" thickBot="1" x14ac:dyDescent="0.25">
      <c r="A302" s="398">
        <f t="shared" ref="A302" si="68">A298+1</f>
        <v>72</v>
      </c>
      <c r="B302" s="214" t="s">
        <v>12</v>
      </c>
      <c r="C302" s="214" t="s">
        <v>11</v>
      </c>
      <c r="D302" s="214" t="s">
        <v>10</v>
      </c>
      <c r="E302" s="401" t="s">
        <v>9</v>
      </c>
      <c r="F302" s="401"/>
      <c r="G302" s="401" t="s">
        <v>8</v>
      </c>
      <c r="H302" s="402"/>
      <c r="I302" s="361"/>
      <c r="J302" s="20" t="s">
        <v>7</v>
      </c>
      <c r="K302" s="19"/>
      <c r="L302" s="19"/>
      <c r="M302" s="18"/>
      <c r="N302" s="2"/>
      <c r="V302" s="13"/>
    </row>
    <row r="303" spans="1:22" ht="13.5" thickBot="1" x14ac:dyDescent="0.25">
      <c r="A303" s="399"/>
      <c r="B303" s="16"/>
      <c r="C303" s="16"/>
      <c r="D303" s="17"/>
      <c r="E303" s="16"/>
      <c r="F303" s="16"/>
      <c r="G303" s="670"/>
      <c r="H303" s="671"/>
      <c r="I303" s="672"/>
      <c r="J303" s="15" t="s">
        <v>7</v>
      </c>
      <c r="K303" s="15"/>
      <c r="L303" s="15"/>
      <c r="M303" s="14"/>
      <c r="N303" s="2"/>
      <c r="V303" s="13">
        <f>G303</f>
        <v>0</v>
      </c>
    </row>
    <row r="304" spans="1:22" ht="23.25" thickBot="1" x14ac:dyDescent="0.25">
      <c r="A304" s="399"/>
      <c r="B304" s="215" t="s">
        <v>6</v>
      </c>
      <c r="C304" s="215" t="s">
        <v>5</v>
      </c>
      <c r="D304" s="215" t="s">
        <v>4</v>
      </c>
      <c r="E304" s="406" t="s">
        <v>3</v>
      </c>
      <c r="F304" s="406"/>
      <c r="G304" s="407"/>
      <c r="H304" s="408"/>
      <c r="I304" s="409"/>
      <c r="J304" s="11" t="s">
        <v>2</v>
      </c>
      <c r="K304" s="10"/>
      <c r="L304" s="10"/>
      <c r="M304" s="9"/>
      <c r="N304" s="2"/>
      <c r="V304" s="13"/>
    </row>
    <row r="305" spans="1:22" ht="13.5" thickBot="1" x14ac:dyDescent="0.25">
      <c r="A305" s="400"/>
      <c r="B305" s="25"/>
      <c r="C305" s="25"/>
      <c r="D305" s="8"/>
      <c r="E305" s="24" t="s">
        <v>1</v>
      </c>
      <c r="F305" s="23"/>
      <c r="G305" s="673"/>
      <c r="H305" s="674"/>
      <c r="I305" s="675"/>
      <c r="J305" s="11" t="s">
        <v>0</v>
      </c>
      <c r="K305" s="10"/>
      <c r="L305" s="10"/>
      <c r="M305" s="9"/>
      <c r="N305" s="2"/>
      <c r="V305" s="13"/>
    </row>
    <row r="306" spans="1:22" ht="24" thickTop="1" thickBot="1" x14ac:dyDescent="0.25">
      <c r="A306" s="398">
        <f t="shared" ref="A306" si="69">A302+1</f>
        <v>73</v>
      </c>
      <c r="B306" s="214" t="s">
        <v>12</v>
      </c>
      <c r="C306" s="214" t="s">
        <v>11</v>
      </c>
      <c r="D306" s="214" t="s">
        <v>10</v>
      </c>
      <c r="E306" s="401" t="s">
        <v>9</v>
      </c>
      <c r="F306" s="401"/>
      <c r="G306" s="401" t="s">
        <v>8</v>
      </c>
      <c r="H306" s="402"/>
      <c r="I306" s="361"/>
      <c r="J306" s="20" t="s">
        <v>7</v>
      </c>
      <c r="K306" s="19"/>
      <c r="L306" s="19"/>
      <c r="M306" s="18"/>
      <c r="N306" s="2"/>
      <c r="V306" s="13"/>
    </row>
    <row r="307" spans="1:22" ht="13.5" thickBot="1" x14ac:dyDescent="0.25">
      <c r="A307" s="399"/>
      <c r="B307" s="16"/>
      <c r="C307" s="16"/>
      <c r="D307" s="17"/>
      <c r="E307" s="16"/>
      <c r="F307" s="16"/>
      <c r="G307" s="670"/>
      <c r="H307" s="671"/>
      <c r="I307" s="672"/>
      <c r="J307" s="15" t="s">
        <v>7</v>
      </c>
      <c r="K307" s="15"/>
      <c r="L307" s="15"/>
      <c r="M307" s="14"/>
      <c r="N307" s="2"/>
      <c r="V307" s="13">
        <f>G307</f>
        <v>0</v>
      </c>
    </row>
    <row r="308" spans="1:22" ht="23.25" thickBot="1" x14ac:dyDescent="0.25">
      <c r="A308" s="399"/>
      <c r="B308" s="215" t="s">
        <v>6</v>
      </c>
      <c r="C308" s="215" t="s">
        <v>5</v>
      </c>
      <c r="D308" s="215" t="s">
        <v>4</v>
      </c>
      <c r="E308" s="406" t="s">
        <v>3</v>
      </c>
      <c r="F308" s="406"/>
      <c r="G308" s="407"/>
      <c r="H308" s="408"/>
      <c r="I308" s="409"/>
      <c r="J308" s="11" t="s">
        <v>2</v>
      </c>
      <c r="K308" s="10"/>
      <c r="L308" s="10"/>
      <c r="M308" s="9"/>
      <c r="N308" s="2"/>
      <c r="V308" s="13"/>
    </row>
    <row r="309" spans="1:22" ht="13.5" thickBot="1" x14ac:dyDescent="0.25">
      <c r="A309" s="400"/>
      <c r="B309" s="25"/>
      <c r="C309" s="25"/>
      <c r="D309" s="8"/>
      <c r="E309" s="24" t="s">
        <v>1</v>
      </c>
      <c r="F309" s="23"/>
      <c r="G309" s="673"/>
      <c r="H309" s="674"/>
      <c r="I309" s="675"/>
      <c r="J309" s="11" t="s">
        <v>0</v>
      </c>
      <c r="K309" s="10"/>
      <c r="L309" s="10"/>
      <c r="M309" s="9"/>
      <c r="N309" s="2"/>
      <c r="V309" s="13"/>
    </row>
    <row r="310" spans="1:22" ht="24" thickTop="1" thickBot="1" x14ac:dyDescent="0.25">
      <c r="A310" s="398">
        <f t="shared" ref="A310" si="70">A306+1</f>
        <v>74</v>
      </c>
      <c r="B310" s="214" t="s">
        <v>12</v>
      </c>
      <c r="C310" s="214" t="s">
        <v>11</v>
      </c>
      <c r="D310" s="214" t="s">
        <v>10</v>
      </c>
      <c r="E310" s="401" t="s">
        <v>9</v>
      </c>
      <c r="F310" s="401"/>
      <c r="G310" s="401" t="s">
        <v>8</v>
      </c>
      <c r="H310" s="402"/>
      <c r="I310" s="361"/>
      <c r="J310" s="20" t="s">
        <v>7</v>
      </c>
      <c r="K310" s="19"/>
      <c r="L310" s="19"/>
      <c r="M310" s="18"/>
      <c r="N310" s="2"/>
      <c r="V310" s="13"/>
    </row>
    <row r="311" spans="1:22" ht="13.5" thickBot="1" x14ac:dyDescent="0.25">
      <c r="A311" s="399"/>
      <c r="B311" s="16"/>
      <c r="C311" s="16"/>
      <c r="D311" s="17"/>
      <c r="E311" s="16"/>
      <c r="F311" s="16"/>
      <c r="G311" s="670"/>
      <c r="H311" s="671"/>
      <c r="I311" s="672"/>
      <c r="J311" s="15" t="s">
        <v>7</v>
      </c>
      <c r="K311" s="15"/>
      <c r="L311" s="15"/>
      <c r="M311" s="14"/>
      <c r="N311" s="2"/>
      <c r="V311" s="13">
        <f>G311</f>
        <v>0</v>
      </c>
    </row>
    <row r="312" spans="1:22" ht="23.25" thickBot="1" x14ac:dyDescent="0.25">
      <c r="A312" s="399"/>
      <c r="B312" s="215" t="s">
        <v>6</v>
      </c>
      <c r="C312" s="215" t="s">
        <v>5</v>
      </c>
      <c r="D312" s="215" t="s">
        <v>4</v>
      </c>
      <c r="E312" s="406" t="s">
        <v>3</v>
      </c>
      <c r="F312" s="406"/>
      <c r="G312" s="407"/>
      <c r="H312" s="408"/>
      <c r="I312" s="409"/>
      <c r="J312" s="11" t="s">
        <v>2</v>
      </c>
      <c r="K312" s="10"/>
      <c r="L312" s="10"/>
      <c r="M312" s="9"/>
      <c r="N312" s="2"/>
      <c r="V312" s="13"/>
    </row>
    <row r="313" spans="1:22" ht="13.5" thickBot="1" x14ac:dyDescent="0.25">
      <c r="A313" s="400"/>
      <c r="B313" s="25"/>
      <c r="C313" s="25"/>
      <c r="D313" s="8"/>
      <c r="E313" s="24" t="s">
        <v>1</v>
      </c>
      <c r="F313" s="23"/>
      <c r="G313" s="673"/>
      <c r="H313" s="674"/>
      <c r="I313" s="675"/>
      <c r="J313" s="11" t="s">
        <v>0</v>
      </c>
      <c r="K313" s="10"/>
      <c r="L313" s="10"/>
      <c r="M313" s="9"/>
      <c r="N313" s="2"/>
      <c r="V313" s="13"/>
    </row>
    <row r="314" spans="1:22" ht="24" thickTop="1" thickBot="1" x14ac:dyDescent="0.25">
      <c r="A314" s="398">
        <f t="shared" ref="A314" si="71">A310+1</f>
        <v>75</v>
      </c>
      <c r="B314" s="214" t="s">
        <v>12</v>
      </c>
      <c r="C314" s="214" t="s">
        <v>11</v>
      </c>
      <c r="D314" s="214" t="s">
        <v>10</v>
      </c>
      <c r="E314" s="401" t="s">
        <v>9</v>
      </c>
      <c r="F314" s="401"/>
      <c r="G314" s="401" t="s">
        <v>8</v>
      </c>
      <c r="H314" s="402"/>
      <c r="I314" s="361"/>
      <c r="J314" s="20" t="s">
        <v>7</v>
      </c>
      <c r="K314" s="19"/>
      <c r="L314" s="19"/>
      <c r="M314" s="18"/>
      <c r="N314" s="2"/>
      <c r="V314" s="13"/>
    </row>
    <row r="315" spans="1:22" ht="13.5" thickBot="1" x14ac:dyDescent="0.25">
      <c r="A315" s="399"/>
      <c r="B315" s="16"/>
      <c r="C315" s="16"/>
      <c r="D315" s="17"/>
      <c r="E315" s="16"/>
      <c r="F315" s="16"/>
      <c r="G315" s="670"/>
      <c r="H315" s="671"/>
      <c r="I315" s="672"/>
      <c r="J315" s="15" t="s">
        <v>7</v>
      </c>
      <c r="K315" s="15"/>
      <c r="L315" s="15"/>
      <c r="M315" s="14"/>
      <c r="N315" s="2"/>
      <c r="V315" s="13">
        <f>G315</f>
        <v>0</v>
      </c>
    </row>
    <row r="316" spans="1:22" ht="23.25" thickBot="1" x14ac:dyDescent="0.25">
      <c r="A316" s="399"/>
      <c r="B316" s="215" t="s">
        <v>6</v>
      </c>
      <c r="C316" s="215" t="s">
        <v>5</v>
      </c>
      <c r="D316" s="215" t="s">
        <v>4</v>
      </c>
      <c r="E316" s="406" t="s">
        <v>3</v>
      </c>
      <c r="F316" s="406"/>
      <c r="G316" s="407"/>
      <c r="H316" s="408"/>
      <c r="I316" s="409"/>
      <c r="J316" s="11" t="s">
        <v>2</v>
      </c>
      <c r="K316" s="10"/>
      <c r="L316" s="10"/>
      <c r="M316" s="9"/>
      <c r="N316" s="2"/>
      <c r="V316" s="13"/>
    </row>
    <row r="317" spans="1:22" ht="13.5" thickBot="1" x14ac:dyDescent="0.25">
      <c r="A317" s="400"/>
      <c r="B317" s="25"/>
      <c r="C317" s="25"/>
      <c r="D317" s="8"/>
      <c r="E317" s="24" t="s">
        <v>1</v>
      </c>
      <c r="F317" s="23"/>
      <c r="G317" s="673"/>
      <c r="H317" s="674"/>
      <c r="I317" s="675"/>
      <c r="J317" s="11" t="s">
        <v>0</v>
      </c>
      <c r="K317" s="10"/>
      <c r="L317" s="10"/>
      <c r="M317" s="9"/>
      <c r="N317" s="2"/>
      <c r="V317" s="13"/>
    </row>
    <row r="318" spans="1:22" ht="24" thickTop="1" thickBot="1" x14ac:dyDescent="0.25">
      <c r="A318" s="398">
        <f t="shared" ref="A318" si="72">A314+1</f>
        <v>76</v>
      </c>
      <c r="B318" s="214" t="s">
        <v>12</v>
      </c>
      <c r="C318" s="214" t="s">
        <v>11</v>
      </c>
      <c r="D318" s="214" t="s">
        <v>10</v>
      </c>
      <c r="E318" s="401" t="s">
        <v>9</v>
      </c>
      <c r="F318" s="401"/>
      <c r="G318" s="401" t="s">
        <v>8</v>
      </c>
      <c r="H318" s="402"/>
      <c r="I318" s="361"/>
      <c r="J318" s="20" t="s">
        <v>7</v>
      </c>
      <c r="K318" s="19"/>
      <c r="L318" s="19"/>
      <c r="M318" s="18"/>
      <c r="N318" s="2"/>
      <c r="V318" s="13"/>
    </row>
    <row r="319" spans="1:22" ht="13.5" thickBot="1" x14ac:dyDescent="0.25">
      <c r="A319" s="399"/>
      <c r="B319" s="16"/>
      <c r="C319" s="16"/>
      <c r="D319" s="17"/>
      <c r="E319" s="16"/>
      <c r="F319" s="16"/>
      <c r="G319" s="670"/>
      <c r="H319" s="671"/>
      <c r="I319" s="672"/>
      <c r="J319" s="15" t="s">
        <v>7</v>
      </c>
      <c r="K319" s="15"/>
      <c r="L319" s="15"/>
      <c r="M319" s="14"/>
      <c r="N319" s="2"/>
      <c r="V319" s="13">
        <f>G319</f>
        <v>0</v>
      </c>
    </row>
    <row r="320" spans="1:22" ht="23.25" thickBot="1" x14ac:dyDescent="0.25">
      <c r="A320" s="399"/>
      <c r="B320" s="215" t="s">
        <v>6</v>
      </c>
      <c r="C320" s="215" t="s">
        <v>5</v>
      </c>
      <c r="D320" s="215" t="s">
        <v>4</v>
      </c>
      <c r="E320" s="406" t="s">
        <v>3</v>
      </c>
      <c r="F320" s="406"/>
      <c r="G320" s="407"/>
      <c r="H320" s="408"/>
      <c r="I320" s="409"/>
      <c r="J320" s="11" t="s">
        <v>2</v>
      </c>
      <c r="K320" s="10"/>
      <c r="L320" s="10"/>
      <c r="M320" s="9"/>
      <c r="N320" s="2"/>
      <c r="V320" s="13"/>
    </row>
    <row r="321" spans="1:22" ht="13.5" thickBot="1" x14ac:dyDescent="0.25">
      <c r="A321" s="400"/>
      <c r="B321" s="25"/>
      <c r="C321" s="25"/>
      <c r="D321" s="8"/>
      <c r="E321" s="24" t="s">
        <v>1</v>
      </c>
      <c r="F321" s="23"/>
      <c r="G321" s="673"/>
      <c r="H321" s="674"/>
      <c r="I321" s="675"/>
      <c r="J321" s="11" t="s">
        <v>0</v>
      </c>
      <c r="K321" s="10"/>
      <c r="L321" s="10"/>
      <c r="M321" s="9"/>
      <c r="N321" s="2"/>
      <c r="V321" s="13"/>
    </row>
    <row r="322" spans="1:22" ht="24" thickTop="1" thickBot="1" x14ac:dyDescent="0.25">
      <c r="A322" s="398">
        <f t="shared" ref="A322" si="73">A318+1</f>
        <v>77</v>
      </c>
      <c r="B322" s="214" t="s">
        <v>12</v>
      </c>
      <c r="C322" s="214" t="s">
        <v>11</v>
      </c>
      <c r="D322" s="214" t="s">
        <v>10</v>
      </c>
      <c r="E322" s="401" t="s">
        <v>9</v>
      </c>
      <c r="F322" s="401"/>
      <c r="G322" s="401" t="s">
        <v>8</v>
      </c>
      <c r="H322" s="402"/>
      <c r="I322" s="361"/>
      <c r="J322" s="20" t="s">
        <v>7</v>
      </c>
      <c r="K322" s="19"/>
      <c r="L322" s="19"/>
      <c r="M322" s="18"/>
      <c r="N322" s="2"/>
      <c r="V322" s="13"/>
    </row>
    <row r="323" spans="1:22" ht="13.5" thickBot="1" x14ac:dyDescent="0.25">
      <c r="A323" s="399"/>
      <c r="B323" s="16"/>
      <c r="C323" s="16"/>
      <c r="D323" s="17"/>
      <c r="E323" s="16"/>
      <c r="F323" s="16"/>
      <c r="G323" s="670"/>
      <c r="H323" s="671"/>
      <c r="I323" s="672"/>
      <c r="J323" s="15" t="s">
        <v>7</v>
      </c>
      <c r="K323" s="15"/>
      <c r="L323" s="15"/>
      <c r="M323" s="14"/>
      <c r="N323" s="2"/>
      <c r="V323" s="13">
        <f>G323</f>
        <v>0</v>
      </c>
    </row>
    <row r="324" spans="1:22" ht="23.25" thickBot="1" x14ac:dyDescent="0.25">
      <c r="A324" s="399"/>
      <c r="B324" s="215" t="s">
        <v>6</v>
      </c>
      <c r="C324" s="215" t="s">
        <v>5</v>
      </c>
      <c r="D324" s="215" t="s">
        <v>4</v>
      </c>
      <c r="E324" s="406" t="s">
        <v>3</v>
      </c>
      <c r="F324" s="406"/>
      <c r="G324" s="407"/>
      <c r="H324" s="408"/>
      <c r="I324" s="409"/>
      <c r="J324" s="11" t="s">
        <v>2</v>
      </c>
      <c r="K324" s="10"/>
      <c r="L324" s="10"/>
      <c r="M324" s="9"/>
      <c r="N324" s="2"/>
      <c r="V324" s="13"/>
    </row>
    <row r="325" spans="1:22" ht="13.5" thickBot="1" x14ac:dyDescent="0.25">
      <c r="A325" s="400"/>
      <c r="B325" s="25"/>
      <c r="C325" s="25"/>
      <c r="D325" s="8"/>
      <c r="E325" s="24" t="s">
        <v>1</v>
      </c>
      <c r="F325" s="23"/>
      <c r="G325" s="673"/>
      <c r="H325" s="674"/>
      <c r="I325" s="675"/>
      <c r="J325" s="11" t="s">
        <v>0</v>
      </c>
      <c r="K325" s="10"/>
      <c r="L325" s="10"/>
      <c r="M325" s="9"/>
      <c r="N325" s="2"/>
      <c r="V325" s="13"/>
    </row>
    <row r="326" spans="1:22" ht="24" thickTop="1" thickBot="1" x14ac:dyDescent="0.25">
      <c r="A326" s="398">
        <f t="shared" ref="A326" si="74">A322+1</f>
        <v>78</v>
      </c>
      <c r="B326" s="214" t="s">
        <v>12</v>
      </c>
      <c r="C326" s="214" t="s">
        <v>11</v>
      </c>
      <c r="D326" s="214" t="s">
        <v>10</v>
      </c>
      <c r="E326" s="401" t="s">
        <v>9</v>
      </c>
      <c r="F326" s="401"/>
      <c r="G326" s="401" t="s">
        <v>8</v>
      </c>
      <c r="H326" s="402"/>
      <c r="I326" s="361"/>
      <c r="J326" s="20" t="s">
        <v>7</v>
      </c>
      <c r="K326" s="19"/>
      <c r="L326" s="19"/>
      <c r="M326" s="18"/>
      <c r="N326" s="2"/>
      <c r="V326" s="13"/>
    </row>
    <row r="327" spans="1:22" ht="13.5" thickBot="1" x14ac:dyDescent="0.25">
      <c r="A327" s="399"/>
      <c r="B327" s="16"/>
      <c r="C327" s="16"/>
      <c r="D327" s="17"/>
      <c r="E327" s="16"/>
      <c r="F327" s="16"/>
      <c r="G327" s="670"/>
      <c r="H327" s="671"/>
      <c r="I327" s="672"/>
      <c r="J327" s="15" t="s">
        <v>7</v>
      </c>
      <c r="K327" s="15"/>
      <c r="L327" s="15"/>
      <c r="M327" s="14"/>
      <c r="N327" s="2"/>
      <c r="V327" s="13">
        <f>G327</f>
        <v>0</v>
      </c>
    </row>
    <row r="328" spans="1:22" ht="23.25" thickBot="1" x14ac:dyDescent="0.25">
      <c r="A328" s="399"/>
      <c r="B328" s="215" t="s">
        <v>6</v>
      </c>
      <c r="C328" s="215" t="s">
        <v>5</v>
      </c>
      <c r="D328" s="215" t="s">
        <v>4</v>
      </c>
      <c r="E328" s="406" t="s">
        <v>3</v>
      </c>
      <c r="F328" s="406"/>
      <c r="G328" s="407"/>
      <c r="H328" s="408"/>
      <c r="I328" s="409"/>
      <c r="J328" s="11" t="s">
        <v>2</v>
      </c>
      <c r="K328" s="10"/>
      <c r="L328" s="10"/>
      <c r="M328" s="9"/>
      <c r="N328" s="2"/>
      <c r="V328" s="13"/>
    </row>
    <row r="329" spans="1:22" ht="13.5" thickBot="1" x14ac:dyDescent="0.25">
      <c r="A329" s="400"/>
      <c r="B329" s="25"/>
      <c r="C329" s="25"/>
      <c r="D329" s="8"/>
      <c r="E329" s="24" t="s">
        <v>1</v>
      </c>
      <c r="F329" s="23"/>
      <c r="G329" s="673"/>
      <c r="H329" s="674"/>
      <c r="I329" s="675"/>
      <c r="J329" s="11" t="s">
        <v>0</v>
      </c>
      <c r="K329" s="10"/>
      <c r="L329" s="10"/>
      <c r="M329" s="9"/>
      <c r="N329" s="2"/>
      <c r="V329" s="13"/>
    </row>
    <row r="330" spans="1:22" ht="24" thickTop="1" thickBot="1" x14ac:dyDescent="0.25">
      <c r="A330" s="398">
        <f t="shared" ref="A330" si="75">A326+1</f>
        <v>79</v>
      </c>
      <c r="B330" s="214" t="s">
        <v>12</v>
      </c>
      <c r="C330" s="214" t="s">
        <v>11</v>
      </c>
      <c r="D330" s="214" t="s">
        <v>10</v>
      </c>
      <c r="E330" s="401" t="s">
        <v>9</v>
      </c>
      <c r="F330" s="401"/>
      <c r="G330" s="401" t="s">
        <v>8</v>
      </c>
      <c r="H330" s="402"/>
      <c r="I330" s="361"/>
      <c r="J330" s="20" t="s">
        <v>7</v>
      </c>
      <c r="K330" s="19"/>
      <c r="L330" s="19"/>
      <c r="M330" s="18"/>
      <c r="N330" s="2"/>
      <c r="V330" s="13"/>
    </row>
    <row r="331" spans="1:22" ht="13.5" thickBot="1" x14ac:dyDescent="0.25">
      <c r="A331" s="399"/>
      <c r="B331" s="16"/>
      <c r="C331" s="16"/>
      <c r="D331" s="17"/>
      <c r="E331" s="16"/>
      <c r="F331" s="16"/>
      <c r="G331" s="670"/>
      <c r="H331" s="671"/>
      <c r="I331" s="672"/>
      <c r="J331" s="15" t="s">
        <v>7</v>
      </c>
      <c r="K331" s="15"/>
      <c r="L331" s="15"/>
      <c r="M331" s="14"/>
      <c r="N331" s="2"/>
      <c r="V331" s="13">
        <f>G331</f>
        <v>0</v>
      </c>
    </row>
    <row r="332" spans="1:22" ht="23.25" thickBot="1" x14ac:dyDescent="0.25">
      <c r="A332" s="399"/>
      <c r="B332" s="215" t="s">
        <v>6</v>
      </c>
      <c r="C332" s="215" t="s">
        <v>5</v>
      </c>
      <c r="D332" s="215" t="s">
        <v>4</v>
      </c>
      <c r="E332" s="406" t="s">
        <v>3</v>
      </c>
      <c r="F332" s="406"/>
      <c r="G332" s="407"/>
      <c r="H332" s="408"/>
      <c r="I332" s="409"/>
      <c r="J332" s="11" t="s">
        <v>2</v>
      </c>
      <c r="K332" s="10"/>
      <c r="L332" s="10"/>
      <c r="M332" s="9"/>
      <c r="N332" s="2"/>
      <c r="V332" s="13"/>
    </row>
    <row r="333" spans="1:22" ht="13.5" thickBot="1" x14ac:dyDescent="0.25">
      <c r="A333" s="400"/>
      <c r="B333" s="25"/>
      <c r="C333" s="25"/>
      <c r="D333" s="8"/>
      <c r="E333" s="24" t="s">
        <v>1</v>
      </c>
      <c r="F333" s="23"/>
      <c r="G333" s="673"/>
      <c r="H333" s="674"/>
      <c r="I333" s="675"/>
      <c r="J333" s="11" t="s">
        <v>0</v>
      </c>
      <c r="K333" s="10"/>
      <c r="L333" s="10"/>
      <c r="M333" s="9"/>
      <c r="N333" s="2"/>
      <c r="V333" s="13"/>
    </row>
    <row r="334" spans="1:22" ht="24" thickTop="1" thickBot="1" x14ac:dyDescent="0.25">
      <c r="A334" s="398">
        <f t="shared" ref="A334" si="76">A330+1</f>
        <v>80</v>
      </c>
      <c r="B334" s="214" t="s">
        <v>12</v>
      </c>
      <c r="C334" s="214" t="s">
        <v>11</v>
      </c>
      <c r="D334" s="214" t="s">
        <v>10</v>
      </c>
      <c r="E334" s="401" t="s">
        <v>9</v>
      </c>
      <c r="F334" s="401"/>
      <c r="G334" s="401" t="s">
        <v>8</v>
      </c>
      <c r="H334" s="402"/>
      <c r="I334" s="361"/>
      <c r="J334" s="20" t="s">
        <v>7</v>
      </c>
      <c r="K334" s="19"/>
      <c r="L334" s="19"/>
      <c r="M334" s="18"/>
      <c r="N334" s="2"/>
      <c r="V334" s="13"/>
    </row>
    <row r="335" spans="1:22" ht="13.5" thickBot="1" x14ac:dyDescent="0.25">
      <c r="A335" s="399"/>
      <c r="B335" s="16"/>
      <c r="C335" s="16"/>
      <c r="D335" s="17"/>
      <c r="E335" s="16"/>
      <c r="F335" s="16"/>
      <c r="G335" s="670"/>
      <c r="H335" s="671"/>
      <c r="I335" s="672"/>
      <c r="J335" s="15" t="s">
        <v>7</v>
      </c>
      <c r="K335" s="15"/>
      <c r="L335" s="15"/>
      <c r="M335" s="14"/>
      <c r="N335" s="2"/>
      <c r="V335" s="13">
        <f>G335</f>
        <v>0</v>
      </c>
    </row>
    <row r="336" spans="1:22" ht="23.25" thickBot="1" x14ac:dyDescent="0.25">
      <c r="A336" s="399"/>
      <c r="B336" s="215" t="s">
        <v>6</v>
      </c>
      <c r="C336" s="215" t="s">
        <v>5</v>
      </c>
      <c r="D336" s="215" t="s">
        <v>4</v>
      </c>
      <c r="E336" s="406" t="s">
        <v>3</v>
      </c>
      <c r="F336" s="406"/>
      <c r="G336" s="407"/>
      <c r="H336" s="408"/>
      <c r="I336" s="409"/>
      <c r="J336" s="11" t="s">
        <v>2</v>
      </c>
      <c r="K336" s="10"/>
      <c r="L336" s="10"/>
      <c r="M336" s="9"/>
      <c r="N336" s="2"/>
      <c r="V336" s="13"/>
    </row>
    <row r="337" spans="1:22" ht="13.5" thickBot="1" x14ac:dyDescent="0.25">
      <c r="A337" s="400"/>
      <c r="B337" s="25"/>
      <c r="C337" s="25"/>
      <c r="D337" s="8"/>
      <c r="E337" s="24" t="s">
        <v>1</v>
      </c>
      <c r="F337" s="23"/>
      <c r="G337" s="673"/>
      <c r="H337" s="674"/>
      <c r="I337" s="675"/>
      <c r="J337" s="11" t="s">
        <v>0</v>
      </c>
      <c r="K337" s="10"/>
      <c r="L337" s="10"/>
      <c r="M337" s="9"/>
      <c r="N337" s="2"/>
      <c r="V337" s="13"/>
    </row>
    <row r="338" spans="1:22" ht="24" thickTop="1" thickBot="1" x14ac:dyDescent="0.25">
      <c r="A338" s="398">
        <f t="shared" ref="A338" si="77">A334+1</f>
        <v>81</v>
      </c>
      <c r="B338" s="214" t="s">
        <v>12</v>
      </c>
      <c r="C338" s="214" t="s">
        <v>11</v>
      </c>
      <c r="D338" s="214" t="s">
        <v>10</v>
      </c>
      <c r="E338" s="401" t="s">
        <v>9</v>
      </c>
      <c r="F338" s="401"/>
      <c r="G338" s="401" t="s">
        <v>8</v>
      </c>
      <c r="H338" s="402"/>
      <c r="I338" s="361"/>
      <c r="J338" s="20" t="s">
        <v>7</v>
      </c>
      <c r="K338" s="19"/>
      <c r="L338" s="19"/>
      <c r="M338" s="18"/>
      <c r="N338" s="2"/>
      <c r="V338" s="13"/>
    </row>
    <row r="339" spans="1:22" ht="13.5" thickBot="1" x14ac:dyDescent="0.25">
      <c r="A339" s="399"/>
      <c r="B339" s="16"/>
      <c r="C339" s="16"/>
      <c r="D339" s="17"/>
      <c r="E339" s="16"/>
      <c r="F339" s="16"/>
      <c r="G339" s="670"/>
      <c r="H339" s="671"/>
      <c r="I339" s="672"/>
      <c r="J339" s="15" t="s">
        <v>7</v>
      </c>
      <c r="K339" s="15"/>
      <c r="L339" s="15"/>
      <c r="M339" s="14"/>
      <c r="N339" s="2"/>
      <c r="V339" s="13">
        <f>G339</f>
        <v>0</v>
      </c>
    </row>
    <row r="340" spans="1:22" ht="23.25" thickBot="1" x14ac:dyDescent="0.25">
      <c r="A340" s="399"/>
      <c r="B340" s="215" t="s">
        <v>6</v>
      </c>
      <c r="C340" s="215" t="s">
        <v>5</v>
      </c>
      <c r="D340" s="215" t="s">
        <v>4</v>
      </c>
      <c r="E340" s="406" t="s">
        <v>3</v>
      </c>
      <c r="F340" s="406"/>
      <c r="G340" s="407"/>
      <c r="H340" s="408"/>
      <c r="I340" s="409"/>
      <c r="J340" s="11" t="s">
        <v>2</v>
      </c>
      <c r="K340" s="10"/>
      <c r="L340" s="10"/>
      <c r="M340" s="9"/>
      <c r="N340" s="2"/>
      <c r="V340" s="13"/>
    </row>
    <row r="341" spans="1:22" ht="13.5" thickBot="1" x14ac:dyDescent="0.25">
      <c r="A341" s="400"/>
      <c r="B341" s="25"/>
      <c r="C341" s="25"/>
      <c r="D341" s="8"/>
      <c r="E341" s="24" t="s">
        <v>1</v>
      </c>
      <c r="F341" s="23"/>
      <c r="G341" s="673"/>
      <c r="H341" s="674"/>
      <c r="I341" s="675"/>
      <c r="J341" s="11" t="s">
        <v>0</v>
      </c>
      <c r="K341" s="10"/>
      <c r="L341" s="10"/>
      <c r="M341" s="9"/>
      <c r="N341" s="2"/>
      <c r="V341" s="13"/>
    </row>
    <row r="342" spans="1:22" ht="24" thickTop="1" thickBot="1" x14ac:dyDescent="0.25">
      <c r="A342" s="398">
        <f t="shared" ref="A342" si="78">A338+1</f>
        <v>82</v>
      </c>
      <c r="B342" s="214" t="s">
        <v>12</v>
      </c>
      <c r="C342" s="214" t="s">
        <v>11</v>
      </c>
      <c r="D342" s="214" t="s">
        <v>10</v>
      </c>
      <c r="E342" s="401" t="s">
        <v>9</v>
      </c>
      <c r="F342" s="401"/>
      <c r="G342" s="401" t="s">
        <v>8</v>
      </c>
      <c r="H342" s="402"/>
      <c r="I342" s="361"/>
      <c r="J342" s="20" t="s">
        <v>7</v>
      </c>
      <c r="K342" s="19"/>
      <c r="L342" s="19"/>
      <c r="M342" s="18"/>
      <c r="N342" s="2"/>
      <c r="V342" s="13"/>
    </row>
    <row r="343" spans="1:22" ht="13.5" thickBot="1" x14ac:dyDescent="0.25">
      <c r="A343" s="399"/>
      <c r="B343" s="16"/>
      <c r="C343" s="16"/>
      <c r="D343" s="17"/>
      <c r="E343" s="16"/>
      <c r="F343" s="16"/>
      <c r="G343" s="670"/>
      <c r="H343" s="671"/>
      <c r="I343" s="672"/>
      <c r="J343" s="15" t="s">
        <v>7</v>
      </c>
      <c r="K343" s="15"/>
      <c r="L343" s="15"/>
      <c r="M343" s="14"/>
      <c r="N343" s="2"/>
      <c r="V343" s="13">
        <f>G343</f>
        <v>0</v>
      </c>
    </row>
    <row r="344" spans="1:22" ht="23.25" thickBot="1" x14ac:dyDescent="0.25">
      <c r="A344" s="399"/>
      <c r="B344" s="215" t="s">
        <v>6</v>
      </c>
      <c r="C344" s="215" t="s">
        <v>5</v>
      </c>
      <c r="D344" s="215" t="s">
        <v>4</v>
      </c>
      <c r="E344" s="406" t="s">
        <v>3</v>
      </c>
      <c r="F344" s="406"/>
      <c r="G344" s="407"/>
      <c r="H344" s="408"/>
      <c r="I344" s="409"/>
      <c r="J344" s="11" t="s">
        <v>2</v>
      </c>
      <c r="K344" s="10"/>
      <c r="L344" s="10"/>
      <c r="M344" s="9"/>
      <c r="N344" s="2"/>
      <c r="V344" s="13"/>
    </row>
    <row r="345" spans="1:22" ht="13.5" thickBot="1" x14ac:dyDescent="0.25">
      <c r="A345" s="400"/>
      <c r="B345" s="25"/>
      <c r="C345" s="25"/>
      <c r="D345" s="8"/>
      <c r="E345" s="24" t="s">
        <v>1</v>
      </c>
      <c r="F345" s="23"/>
      <c r="G345" s="673"/>
      <c r="H345" s="674"/>
      <c r="I345" s="675"/>
      <c r="J345" s="11" t="s">
        <v>0</v>
      </c>
      <c r="K345" s="10"/>
      <c r="L345" s="10"/>
      <c r="M345" s="9"/>
      <c r="N345" s="2"/>
      <c r="V345" s="13"/>
    </row>
    <row r="346" spans="1:22" ht="24" thickTop="1" thickBot="1" x14ac:dyDescent="0.25">
      <c r="A346" s="398">
        <f t="shared" ref="A346" si="79">A342+1</f>
        <v>83</v>
      </c>
      <c r="B346" s="214" t="s">
        <v>12</v>
      </c>
      <c r="C346" s="214" t="s">
        <v>11</v>
      </c>
      <c r="D346" s="214" t="s">
        <v>10</v>
      </c>
      <c r="E346" s="401" t="s">
        <v>9</v>
      </c>
      <c r="F346" s="401"/>
      <c r="G346" s="401" t="s">
        <v>8</v>
      </c>
      <c r="H346" s="402"/>
      <c r="I346" s="361"/>
      <c r="J346" s="20" t="s">
        <v>7</v>
      </c>
      <c r="K346" s="19"/>
      <c r="L346" s="19"/>
      <c r="M346" s="18"/>
      <c r="N346" s="2"/>
      <c r="V346" s="13"/>
    </row>
    <row r="347" spans="1:22" ht="13.5" thickBot="1" x14ac:dyDescent="0.25">
      <c r="A347" s="399"/>
      <c r="B347" s="16"/>
      <c r="C347" s="16"/>
      <c r="D347" s="17"/>
      <c r="E347" s="16"/>
      <c r="F347" s="16"/>
      <c r="G347" s="670"/>
      <c r="H347" s="671"/>
      <c r="I347" s="672"/>
      <c r="J347" s="15" t="s">
        <v>7</v>
      </c>
      <c r="K347" s="15"/>
      <c r="L347" s="15"/>
      <c r="M347" s="14"/>
      <c r="N347" s="2"/>
      <c r="V347" s="13">
        <f>G347</f>
        <v>0</v>
      </c>
    </row>
    <row r="348" spans="1:22" ht="23.25" thickBot="1" x14ac:dyDescent="0.25">
      <c r="A348" s="399"/>
      <c r="B348" s="215" t="s">
        <v>6</v>
      </c>
      <c r="C348" s="215" t="s">
        <v>5</v>
      </c>
      <c r="D348" s="215" t="s">
        <v>4</v>
      </c>
      <c r="E348" s="406" t="s">
        <v>3</v>
      </c>
      <c r="F348" s="406"/>
      <c r="G348" s="407"/>
      <c r="H348" s="408"/>
      <c r="I348" s="409"/>
      <c r="J348" s="11" t="s">
        <v>2</v>
      </c>
      <c r="K348" s="10"/>
      <c r="L348" s="10"/>
      <c r="M348" s="9"/>
      <c r="N348" s="2"/>
      <c r="V348" s="13"/>
    </row>
    <row r="349" spans="1:22" ht="13.5" thickBot="1" x14ac:dyDescent="0.25">
      <c r="A349" s="400"/>
      <c r="B349" s="25"/>
      <c r="C349" s="25"/>
      <c r="D349" s="8"/>
      <c r="E349" s="24" t="s">
        <v>1</v>
      </c>
      <c r="F349" s="23"/>
      <c r="G349" s="673"/>
      <c r="H349" s="674"/>
      <c r="I349" s="675"/>
      <c r="J349" s="11" t="s">
        <v>0</v>
      </c>
      <c r="K349" s="10"/>
      <c r="L349" s="10"/>
      <c r="M349" s="9"/>
      <c r="N349" s="2"/>
      <c r="V349" s="13"/>
    </row>
    <row r="350" spans="1:22" ht="24" thickTop="1" thickBot="1" x14ac:dyDescent="0.25">
      <c r="A350" s="398">
        <f t="shared" ref="A350" si="80">A346+1</f>
        <v>84</v>
      </c>
      <c r="B350" s="214" t="s">
        <v>12</v>
      </c>
      <c r="C350" s="214" t="s">
        <v>11</v>
      </c>
      <c r="D350" s="214" t="s">
        <v>10</v>
      </c>
      <c r="E350" s="401" t="s">
        <v>9</v>
      </c>
      <c r="F350" s="401"/>
      <c r="G350" s="401" t="s">
        <v>8</v>
      </c>
      <c r="H350" s="402"/>
      <c r="I350" s="361"/>
      <c r="J350" s="20" t="s">
        <v>7</v>
      </c>
      <c r="K350" s="19"/>
      <c r="L350" s="19"/>
      <c r="M350" s="18"/>
      <c r="N350" s="2"/>
      <c r="V350" s="13"/>
    </row>
    <row r="351" spans="1:22" ht="13.5" thickBot="1" x14ac:dyDescent="0.25">
      <c r="A351" s="399"/>
      <c r="B351" s="16"/>
      <c r="C351" s="16"/>
      <c r="D351" s="17"/>
      <c r="E351" s="16"/>
      <c r="F351" s="16"/>
      <c r="G351" s="670"/>
      <c r="H351" s="671"/>
      <c r="I351" s="672"/>
      <c r="J351" s="15" t="s">
        <v>7</v>
      </c>
      <c r="K351" s="15"/>
      <c r="L351" s="15"/>
      <c r="M351" s="14"/>
      <c r="N351" s="2"/>
      <c r="V351" s="13">
        <f>G351</f>
        <v>0</v>
      </c>
    </row>
    <row r="352" spans="1:22" ht="23.25" thickBot="1" x14ac:dyDescent="0.25">
      <c r="A352" s="399"/>
      <c r="B352" s="215" t="s">
        <v>6</v>
      </c>
      <c r="C352" s="215" t="s">
        <v>5</v>
      </c>
      <c r="D352" s="215" t="s">
        <v>4</v>
      </c>
      <c r="E352" s="406" t="s">
        <v>3</v>
      </c>
      <c r="F352" s="406"/>
      <c r="G352" s="407"/>
      <c r="H352" s="408"/>
      <c r="I352" s="409"/>
      <c r="J352" s="11" t="s">
        <v>2</v>
      </c>
      <c r="K352" s="10"/>
      <c r="L352" s="10"/>
      <c r="M352" s="9"/>
      <c r="N352" s="2"/>
      <c r="V352" s="13"/>
    </row>
    <row r="353" spans="1:22" ht="13.5" thickBot="1" x14ac:dyDescent="0.25">
      <c r="A353" s="400"/>
      <c r="B353" s="25"/>
      <c r="C353" s="25"/>
      <c r="D353" s="8"/>
      <c r="E353" s="24" t="s">
        <v>1</v>
      </c>
      <c r="F353" s="23"/>
      <c r="G353" s="673"/>
      <c r="H353" s="674"/>
      <c r="I353" s="675"/>
      <c r="J353" s="11" t="s">
        <v>0</v>
      </c>
      <c r="K353" s="10"/>
      <c r="L353" s="10"/>
      <c r="M353" s="9"/>
      <c r="N353" s="2"/>
      <c r="V353" s="13"/>
    </row>
    <row r="354" spans="1:22" ht="24" thickTop="1" thickBot="1" x14ac:dyDescent="0.25">
      <c r="A354" s="398">
        <f t="shared" ref="A354" si="81">A350+1</f>
        <v>85</v>
      </c>
      <c r="B354" s="214" t="s">
        <v>12</v>
      </c>
      <c r="C354" s="214" t="s">
        <v>11</v>
      </c>
      <c r="D354" s="214" t="s">
        <v>10</v>
      </c>
      <c r="E354" s="401" t="s">
        <v>9</v>
      </c>
      <c r="F354" s="401"/>
      <c r="G354" s="401" t="s">
        <v>8</v>
      </c>
      <c r="H354" s="402"/>
      <c r="I354" s="361"/>
      <c r="J354" s="20" t="s">
        <v>7</v>
      </c>
      <c r="K354" s="19"/>
      <c r="L354" s="19"/>
      <c r="M354" s="18"/>
      <c r="N354" s="2"/>
      <c r="V354" s="13"/>
    </row>
    <row r="355" spans="1:22" ht="13.5" thickBot="1" x14ac:dyDescent="0.25">
      <c r="A355" s="399"/>
      <c r="B355" s="16"/>
      <c r="C355" s="16"/>
      <c r="D355" s="17"/>
      <c r="E355" s="16"/>
      <c r="F355" s="16"/>
      <c r="G355" s="670"/>
      <c r="H355" s="671"/>
      <c r="I355" s="672"/>
      <c r="J355" s="15" t="s">
        <v>7</v>
      </c>
      <c r="K355" s="15"/>
      <c r="L355" s="15"/>
      <c r="M355" s="14"/>
      <c r="N355" s="2"/>
      <c r="V355" s="13">
        <f>G355</f>
        <v>0</v>
      </c>
    </row>
    <row r="356" spans="1:22" ht="23.25" thickBot="1" x14ac:dyDescent="0.25">
      <c r="A356" s="399"/>
      <c r="B356" s="215" t="s">
        <v>6</v>
      </c>
      <c r="C356" s="215" t="s">
        <v>5</v>
      </c>
      <c r="D356" s="215" t="s">
        <v>4</v>
      </c>
      <c r="E356" s="406" t="s">
        <v>3</v>
      </c>
      <c r="F356" s="406"/>
      <c r="G356" s="407"/>
      <c r="H356" s="408"/>
      <c r="I356" s="409"/>
      <c r="J356" s="11" t="s">
        <v>2</v>
      </c>
      <c r="K356" s="10"/>
      <c r="L356" s="10"/>
      <c r="M356" s="9"/>
      <c r="N356" s="2"/>
      <c r="V356" s="13"/>
    </row>
    <row r="357" spans="1:22" ht="13.5" thickBot="1" x14ac:dyDescent="0.25">
      <c r="A357" s="400"/>
      <c r="B357" s="25"/>
      <c r="C357" s="25"/>
      <c r="D357" s="8"/>
      <c r="E357" s="24" t="s">
        <v>1</v>
      </c>
      <c r="F357" s="23"/>
      <c r="G357" s="673"/>
      <c r="H357" s="674"/>
      <c r="I357" s="675"/>
      <c r="J357" s="11" t="s">
        <v>0</v>
      </c>
      <c r="K357" s="10"/>
      <c r="L357" s="10"/>
      <c r="M357" s="9"/>
      <c r="N357" s="2"/>
      <c r="V357" s="13"/>
    </row>
    <row r="358" spans="1:22" ht="24" thickTop="1" thickBot="1" x14ac:dyDescent="0.25">
      <c r="A358" s="398">
        <f t="shared" ref="A358" si="82">A354+1</f>
        <v>86</v>
      </c>
      <c r="B358" s="214" t="s">
        <v>12</v>
      </c>
      <c r="C358" s="214" t="s">
        <v>11</v>
      </c>
      <c r="D358" s="214" t="s">
        <v>10</v>
      </c>
      <c r="E358" s="401" t="s">
        <v>9</v>
      </c>
      <c r="F358" s="401"/>
      <c r="G358" s="401" t="s">
        <v>8</v>
      </c>
      <c r="H358" s="402"/>
      <c r="I358" s="361"/>
      <c r="J358" s="20" t="s">
        <v>7</v>
      </c>
      <c r="K358" s="19"/>
      <c r="L358" s="19"/>
      <c r="M358" s="18"/>
      <c r="N358" s="2"/>
      <c r="V358" s="13"/>
    </row>
    <row r="359" spans="1:22" ht="13.5" thickBot="1" x14ac:dyDescent="0.25">
      <c r="A359" s="399"/>
      <c r="B359" s="16"/>
      <c r="C359" s="16"/>
      <c r="D359" s="17"/>
      <c r="E359" s="16"/>
      <c r="F359" s="16"/>
      <c r="G359" s="670"/>
      <c r="H359" s="671"/>
      <c r="I359" s="672"/>
      <c r="J359" s="15" t="s">
        <v>7</v>
      </c>
      <c r="K359" s="15"/>
      <c r="L359" s="15"/>
      <c r="M359" s="14"/>
      <c r="N359" s="2"/>
      <c r="V359" s="13">
        <f>G359</f>
        <v>0</v>
      </c>
    </row>
    <row r="360" spans="1:22" ht="23.25" thickBot="1" x14ac:dyDescent="0.25">
      <c r="A360" s="399"/>
      <c r="B360" s="215" t="s">
        <v>6</v>
      </c>
      <c r="C360" s="215" t="s">
        <v>5</v>
      </c>
      <c r="D360" s="215" t="s">
        <v>4</v>
      </c>
      <c r="E360" s="406" t="s">
        <v>3</v>
      </c>
      <c r="F360" s="406"/>
      <c r="G360" s="407"/>
      <c r="H360" s="408"/>
      <c r="I360" s="409"/>
      <c r="J360" s="11" t="s">
        <v>2</v>
      </c>
      <c r="K360" s="10"/>
      <c r="L360" s="10"/>
      <c r="M360" s="9"/>
      <c r="N360" s="2"/>
      <c r="V360" s="13"/>
    </row>
    <row r="361" spans="1:22" ht="13.5" thickBot="1" x14ac:dyDescent="0.25">
      <c r="A361" s="400"/>
      <c r="B361" s="25"/>
      <c r="C361" s="25"/>
      <c r="D361" s="8"/>
      <c r="E361" s="24" t="s">
        <v>1</v>
      </c>
      <c r="F361" s="23"/>
      <c r="G361" s="673"/>
      <c r="H361" s="674"/>
      <c r="I361" s="675"/>
      <c r="J361" s="11" t="s">
        <v>0</v>
      </c>
      <c r="K361" s="10"/>
      <c r="L361" s="10"/>
      <c r="M361" s="9"/>
      <c r="N361" s="2"/>
      <c r="V361" s="13"/>
    </row>
    <row r="362" spans="1:22" ht="24" thickTop="1" thickBot="1" x14ac:dyDescent="0.25">
      <c r="A362" s="398">
        <f t="shared" ref="A362" si="83">A358+1</f>
        <v>87</v>
      </c>
      <c r="B362" s="214" t="s">
        <v>12</v>
      </c>
      <c r="C362" s="214" t="s">
        <v>11</v>
      </c>
      <c r="D362" s="214" t="s">
        <v>10</v>
      </c>
      <c r="E362" s="401" t="s">
        <v>9</v>
      </c>
      <c r="F362" s="401"/>
      <c r="G362" s="401" t="s">
        <v>8</v>
      </c>
      <c r="H362" s="402"/>
      <c r="I362" s="361"/>
      <c r="J362" s="20" t="s">
        <v>7</v>
      </c>
      <c r="K362" s="19"/>
      <c r="L362" s="19"/>
      <c r="M362" s="18"/>
      <c r="N362" s="2"/>
      <c r="V362" s="13"/>
    </row>
    <row r="363" spans="1:22" ht="13.5" thickBot="1" x14ac:dyDescent="0.25">
      <c r="A363" s="399"/>
      <c r="B363" s="16"/>
      <c r="C363" s="16"/>
      <c r="D363" s="17"/>
      <c r="E363" s="16"/>
      <c r="F363" s="16"/>
      <c r="G363" s="670"/>
      <c r="H363" s="671"/>
      <c r="I363" s="672"/>
      <c r="J363" s="15" t="s">
        <v>7</v>
      </c>
      <c r="K363" s="15"/>
      <c r="L363" s="15"/>
      <c r="M363" s="14"/>
      <c r="N363" s="2"/>
      <c r="V363" s="13">
        <f>G363</f>
        <v>0</v>
      </c>
    </row>
    <row r="364" spans="1:22" ht="23.25" thickBot="1" x14ac:dyDescent="0.25">
      <c r="A364" s="399"/>
      <c r="B364" s="215" t="s">
        <v>6</v>
      </c>
      <c r="C364" s="215" t="s">
        <v>5</v>
      </c>
      <c r="D364" s="215" t="s">
        <v>4</v>
      </c>
      <c r="E364" s="406" t="s">
        <v>3</v>
      </c>
      <c r="F364" s="406"/>
      <c r="G364" s="407"/>
      <c r="H364" s="408"/>
      <c r="I364" s="409"/>
      <c r="J364" s="11" t="s">
        <v>2</v>
      </c>
      <c r="K364" s="10"/>
      <c r="L364" s="10"/>
      <c r="M364" s="9"/>
      <c r="N364" s="2"/>
      <c r="V364" s="13"/>
    </row>
    <row r="365" spans="1:22" ht="13.5" thickBot="1" x14ac:dyDescent="0.25">
      <c r="A365" s="400"/>
      <c r="B365" s="25"/>
      <c r="C365" s="25"/>
      <c r="D365" s="8"/>
      <c r="E365" s="24" t="s">
        <v>1</v>
      </c>
      <c r="F365" s="23"/>
      <c r="G365" s="673"/>
      <c r="H365" s="674"/>
      <c r="I365" s="675"/>
      <c r="J365" s="11" t="s">
        <v>0</v>
      </c>
      <c r="K365" s="10"/>
      <c r="L365" s="10"/>
      <c r="M365" s="9"/>
      <c r="N365" s="2"/>
      <c r="V365" s="13"/>
    </row>
    <row r="366" spans="1:22" ht="24" thickTop="1" thickBot="1" x14ac:dyDescent="0.25">
      <c r="A366" s="398">
        <f t="shared" ref="A366" si="84">A362+1</f>
        <v>88</v>
      </c>
      <c r="B366" s="214" t="s">
        <v>12</v>
      </c>
      <c r="C366" s="214" t="s">
        <v>11</v>
      </c>
      <c r="D366" s="214" t="s">
        <v>10</v>
      </c>
      <c r="E366" s="401" t="s">
        <v>9</v>
      </c>
      <c r="F366" s="401"/>
      <c r="G366" s="401" t="s">
        <v>8</v>
      </c>
      <c r="H366" s="402"/>
      <c r="I366" s="361"/>
      <c r="J366" s="20" t="s">
        <v>7</v>
      </c>
      <c r="K366" s="19"/>
      <c r="L366" s="19"/>
      <c r="M366" s="18"/>
      <c r="N366" s="2"/>
      <c r="V366" s="13"/>
    </row>
    <row r="367" spans="1:22" ht="13.5" thickBot="1" x14ac:dyDescent="0.25">
      <c r="A367" s="399"/>
      <c r="B367" s="16"/>
      <c r="C367" s="16"/>
      <c r="D367" s="17"/>
      <c r="E367" s="16"/>
      <c r="F367" s="16"/>
      <c r="G367" s="670"/>
      <c r="H367" s="671"/>
      <c r="I367" s="672"/>
      <c r="J367" s="15" t="s">
        <v>7</v>
      </c>
      <c r="K367" s="15"/>
      <c r="L367" s="15"/>
      <c r="M367" s="14"/>
      <c r="N367" s="2"/>
      <c r="V367" s="13">
        <f>G367</f>
        <v>0</v>
      </c>
    </row>
    <row r="368" spans="1:22" ht="23.25" thickBot="1" x14ac:dyDescent="0.25">
      <c r="A368" s="399"/>
      <c r="B368" s="215" t="s">
        <v>6</v>
      </c>
      <c r="C368" s="215" t="s">
        <v>5</v>
      </c>
      <c r="D368" s="215" t="s">
        <v>4</v>
      </c>
      <c r="E368" s="406" t="s">
        <v>3</v>
      </c>
      <c r="F368" s="406"/>
      <c r="G368" s="407"/>
      <c r="H368" s="408"/>
      <c r="I368" s="409"/>
      <c r="J368" s="11" t="s">
        <v>2</v>
      </c>
      <c r="K368" s="10"/>
      <c r="L368" s="10"/>
      <c r="M368" s="9"/>
      <c r="N368" s="2"/>
      <c r="V368" s="13"/>
    </row>
    <row r="369" spans="1:22" ht="13.5" thickBot="1" x14ac:dyDescent="0.25">
      <c r="A369" s="400"/>
      <c r="B369" s="25"/>
      <c r="C369" s="25"/>
      <c r="D369" s="8"/>
      <c r="E369" s="24" t="s">
        <v>1</v>
      </c>
      <c r="F369" s="23"/>
      <c r="G369" s="673"/>
      <c r="H369" s="674"/>
      <c r="I369" s="675"/>
      <c r="J369" s="11" t="s">
        <v>0</v>
      </c>
      <c r="K369" s="10"/>
      <c r="L369" s="10"/>
      <c r="M369" s="9"/>
      <c r="N369" s="2"/>
      <c r="V369" s="13"/>
    </row>
    <row r="370" spans="1:22" ht="24" thickTop="1" thickBot="1" x14ac:dyDescent="0.25">
      <c r="A370" s="398">
        <f t="shared" ref="A370" si="85">A366+1</f>
        <v>89</v>
      </c>
      <c r="B370" s="214" t="s">
        <v>12</v>
      </c>
      <c r="C370" s="214" t="s">
        <v>11</v>
      </c>
      <c r="D370" s="214" t="s">
        <v>10</v>
      </c>
      <c r="E370" s="401" t="s">
        <v>9</v>
      </c>
      <c r="F370" s="401"/>
      <c r="G370" s="401" t="s">
        <v>8</v>
      </c>
      <c r="H370" s="402"/>
      <c r="I370" s="361"/>
      <c r="J370" s="20" t="s">
        <v>7</v>
      </c>
      <c r="K370" s="19"/>
      <c r="L370" s="19"/>
      <c r="M370" s="18"/>
      <c r="N370" s="2"/>
      <c r="V370" s="13"/>
    </row>
    <row r="371" spans="1:22" ht="13.5" thickBot="1" x14ac:dyDescent="0.25">
      <c r="A371" s="399"/>
      <c r="B371" s="16"/>
      <c r="C371" s="16"/>
      <c r="D371" s="17"/>
      <c r="E371" s="16"/>
      <c r="F371" s="16"/>
      <c r="G371" s="670"/>
      <c r="H371" s="671"/>
      <c r="I371" s="672"/>
      <c r="J371" s="15" t="s">
        <v>7</v>
      </c>
      <c r="K371" s="15"/>
      <c r="L371" s="15"/>
      <c r="M371" s="14"/>
      <c r="N371" s="2"/>
      <c r="V371" s="13">
        <f>G371</f>
        <v>0</v>
      </c>
    </row>
    <row r="372" spans="1:22" ht="23.25" thickBot="1" x14ac:dyDescent="0.25">
      <c r="A372" s="399"/>
      <c r="B372" s="215" t="s">
        <v>6</v>
      </c>
      <c r="C372" s="215" t="s">
        <v>5</v>
      </c>
      <c r="D372" s="215" t="s">
        <v>4</v>
      </c>
      <c r="E372" s="406" t="s">
        <v>3</v>
      </c>
      <c r="F372" s="406"/>
      <c r="G372" s="407"/>
      <c r="H372" s="408"/>
      <c r="I372" s="409"/>
      <c r="J372" s="11" t="s">
        <v>2</v>
      </c>
      <c r="K372" s="10"/>
      <c r="L372" s="10"/>
      <c r="M372" s="9"/>
      <c r="N372" s="2"/>
      <c r="V372" s="13"/>
    </row>
    <row r="373" spans="1:22" ht="13.5" thickBot="1" x14ac:dyDescent="0.25">
      <c r="A373" s="400"/>
      <c r="B373" s="25"/>
      <c r="C373" s="25"/>
      <c r="D373" s="8"/>
      <c r="E373" s="24" t="s">
        <v>1</v>
      </c>
      <c r="F373" s="23"/>
      <c r="G373" s="673"/>
      <c r="H373" s="674"/>
      <c r="I373" s="675"/>
      <c r="J373" s="11" t="s">
        <v>0</v>
      </c>
      <c r="K373" s="10"/>
      <c r="L373" s="10"/>
      <c r="M373" s="9"/>
      <c r="N373" s="2"/>
      <c r="V373" s="13"/>
    </row>
    <row r="374" spans="1:22" ht="24" thickTop="1" thickBot="1" x14ac:dyDescent="0.25">
      <c r="A374" s="398">
        <f t="shared" ref="A374" si="86">A370+1</f>
        <v>90</v>
      </c>
      <c r="B374" s="214" t="s">
        <v>12</v>
      </c>
      <c r="C374" s="214" t="s">
        <v>11</v>
      </c>
      <c r="D374" s="214" t="s">
        <v>10</v>
      </c>
      <c r="E374" s="401" t="s">
        <v>9</v>
      </c>
      <c r="F374" s="401"/>
      <c r="G374" s="401" t="s">
        <v>8</v>
      </c>
      <c r="H374" s="402"/>
      <c r="I374" s="361"/>
      <c r="J374" s="20" t="s">
        <v>7</v>
      </c>
      <c r="K374" s="19"/>
      <c r="L374" s="19"/>
      <c r="M374" s="18"/>
      <c r="N374" s="2"/>
      <c r="V374" s="13"/>
    </row>
    <row r="375" spans="1:22" ht="13.5" thickBot="1" x14ac:dyDescent="0.25">
      <c r="A375" s="399"/>
      <c r="B375" s="16"/>
      <c r="C375" s="16"/>
      <c r="D375" s="17"/>
      <c r="E375" s="16"/>
      <c r="F375" s="16"/>
      <c r="G375" s="670"/>
      <c r="H375" s="671"/>
      <c r="I375" s="672"/>
      <c r="J375" s="15" t="s">
        <v>7</v>
      </c>
      <c r="K375" s="15"/>
      <c r="L375" s="15"/>
      <c r="M375" s="14"/>
      <c r="N375" s="2"/>
      <c r="V375" s="13">
        <f>G375</f>
        <v>0</v>
      </c>
    </row>
    <row r="376" spans="1:22" ht="23.25" thickBot="1" x14ac:dyDescent="0.25">
      <c r="A376" s="399"/>
      <c r="B376" s="215" t="s">
        <v>6</v>
      </c>
      <c r="C376" s="215" t="s">
        <v>5</v>
      </c>
      <c r="D376" s="215" t="s">
        <v>4</v>
      </c>
      <c r="E376" s="406" t="s">
        <v>3</v>
      </c>
      <c r="F376" s="406"/>
      <c r="G376" s="407"/>
      <c r="H376" s="408"/>
      <c r="I376" s="409"/>
      <c r="J376" s="11" t="s">
        <v>2</v>
      </c>
      <c r="K376" s="10"/>
      <c r="L376" s="10"/>
      <c r="M376" s="9"/>
      <c r="N376" s="2"/>
      <c r="V376" s="13"/>
    </row>
    <row r="377" spans="1:22" ht="13.5" thickBot="1" x14ac:dyDescent="0.25">
      <c r="A377" s="400"/>
      <c r="B377" s="25"/>
      <c r="C377" s="25"/>
      <c r="D377" s="8"/>
      <c r="E377" s="24" t="s">
        <v>1</v>
      </c>
      <c r="F377" s="23"/>
      <c r="G377" s="673"/>
      <c r="H377" s="674"/>
      <c r="I377" s="675"/>
      <c r="J377" s="11" t="s">
        <v>0</v>
      </c>
      <c r="K377" s="10"/>
      <c r="L377" s="10"/>
      <c r="M377" s="9"/>
      <c r="N377" s="2"/>
      <c r="V377" s="13"/>
    </row>
    <row r="378" spans="1:22" ht="24" thickTop="1" thickBot="1" x14ac:dyDescent="0.25">
      <c r="A378" s="398">
        <f t="shared" ref="A378" si="87">A374+1</f>
        <v>91</v>
      </c>
      <c r="B378" s="214" t="s">
        <v>12</v>
      </c>
      <c r="C378" s="214" t="s">
        <v>11</v>
      </c>
      <c r="D378" s="214" t="s">
        <v>10</v>
      </c>
      <c r="E378" s="401" t="s">
        <v>9</v>
      </c>
      <c r="F378" s="401"/>
      <c r="G378" s="401" t="s">
        <v>8</v>
      </c>
      <c r="H378" s="402"/>
      <c r="I378" s="361"/>
      <c r="J378" s="20" t="s">
        <v>7</v>
      </c>
      <c r="K378" s="19"/>
      <c r="L378" s="19"/>
      <c r="M378" s="18"/>
      <c r="N378" s="2"/>
      <c r="V378" s="13"/>
    </row>
    <row r="379" spans="1:22" ht="13.5" thickBot="1" x14ac:dyDescent="0.25">
      <c r="A379" s="399"/>
      <c r="B379" s="16"/>
      <c r="C379" s="16"/>
      <c r="D379" s="17"/>
      <c r="E379" s="16"/>
      <c r="F379" s="16"/>
      <c r="G379" s="670"/>
      <c r="H379" s="671"/>
      <c r="I379" s="672"/>
      <c r="J379" s="15" t="s">
        <v>7</v>
      </c>
      <c r="K379" s="15"/>
      <c r="L379" s="15"/>
      <c r="M379" s="14"/>
      <c r="N379" s="2"/>
      <c r="V379" s="13">
        <f>G379</f>
        <v>0</v>
      </c>
    </row>
    <row r="380" spans="1:22" ht="23.25" thickBot="1" x14ac:dyDescent="0.25">
      <c r="A380" s="399"/>
      <c r="B380" s="215" t="s">
        <v>6</v>
      </c>
      <c r="C380" s="215" t="s">
        <v>5</v>
      </c>
      <c r="D380" s="215" t="s">
        <v>4</v>
      </c>
      <c r="E380" s="406" t="s">
        <v>3</v>
      </c>
      <c r="F380" s="406"/>
      <c r="G380" s="407"/>
      <c r="H380" s="408"/>
      <c r="I380" s="409"/>
      <c r="J380" s="11" t="s">
        <v>2</v>
      </c>
      <c r="K380" s="10"/>
      <c r="L380" s="10"/>
      <c r="M380" s="9"/>
      <c r="N380" s="2"/>
      <c r="V380" s="13"/>
    </row>
    <row r="381" spans="1:22" ht="13.5" thickBot="1" x14ac:dyDescent="0.25">
      <c r="A381" s="400"/>
      <c r="B381" s="25"/>
      <c r="C381" s="25"/>
      <c r="D381" s="8"/>
      <c r="E381" s="24" t="s">
        <v>1</v>
      </c>
      <c r="F381" s="23"/>
      <c r="G381" s="673"/>
      <c r="H381" s="674"/>
      <c r="I381" s="675"/>
      <c r="J381" s="11" t="s">
        <v>0</v>
      </c>
      <c r="K381" s="10"/>
      <c r="L381" s="10"/>
      <c r="M381" s="9"/>
      <c r="N381" s="2"/>
      <c r="V381" s="13"/>
    </row>
    <row r="382" spans="1:22" ht="24" thickTop="1" thickBot="1" x14ac:dyDescent="0.25">
      <c r="A382" s="398">
        <f t="shared" ref="A382" si="88">A378+1</f>
        <v>92</v>
      </c>
      <c r="B382" s="214" t="s">
        <v>12</v>
      </c>
      <c r="C382" s="214" t="s">
        <v>11</v>
      </c>
      <c r="D382" s="214" t="s">
        <v>10</v>
      </c>
      <c r="E382" s="401" t="s">
        <v>9</v>
      </c>
      <c r="F382" s="401"/>
      <c r="G382" s="401" t="s">
        <v>8</v>
      </c>
      <c r="H382" s="402"/>
      <c r="I382" s="361"/>
      <c r="J382" s="20" t="s">
        <v>7</v>
      </c>
      <c r="K382" s="19"/>
      <c r="L382" s="19"/>
      <c r="M382" s="18"/>
      <c r="N382" s="2"/>
      <c r="V382" s="13"/>
    </row>
    <row r="383" spans="1:22" ht="13.5" thickBot="1" x14ac:dyDescent="0.25">
      <c r="A383" s="399"/>
      <c r="B383" s="16"/>
      <c r="C383" s="16"/>
      <c r="D383" s="17"/>
      <c r="E383" s="16"/>
      <c r="F383" s="16"/>
      <c r="G383" s="670"/>
      <c r="H383" s="671"/>
      <c r="I383" s="672"/>
      <c r="J383" s="15" t="s">
        <v>7</v>
      </c>
      <c r="K383" s="15"/>
      <c r="L383" s="15"/>
      <c r="M383" s="14"/>
      <c r="N383" s="2"/>
      <c r="V383" s="13">
        <f>G383</f>
        <v>0</v>
      </c>
    </row>
    <row r="384" spans="1:22" ht="23.25" thickBot="1" x14ac:dyDescent="0.25">
      <c r="A384" s="399"/>
      <c r="B384" s="215" t="s">
        <v>6</v>
      </c>
      <c r="C384" s="215" t="s">
        <v>5</v>
      </c>
      <c r="D384" s="215" t="s">
        <v>4</v>
      </c>
      <c r="E384" s="406" t="s">
        <v>3</v>
      </c>
      <c r="F384" s="406"/>
      <c r="G384" s="407"/>
      <c r="H384" s="408"/>
      <c r="I384" s="409"/>
      <c r="J384" s="11" t="s">
        <v>2</v>
      </c>
      <c r="K384" s="10"/>
      <c r="L384" s="10"/>
      <c r="M384" s="9"/>
      <c r="N384" s="2"/>
      <c r="V384" s="13"/>
    </row>
    <row r="385" spans="1:22" ht="13.5" thickBot="1" x14ac:dyDescent="0.25">
      <c r="A385" s="400"/>
      <c r="B385" s="25"/>
      <c r="C385" s="25"/>
      <c r="D385" s="8"/>
      <c r="E385" s="24" t="s">
        <v>1</v>
      </c>
      <c r="F385" s="23"/>
      <c r="G385" s="673"/>
      <c r="H385" s="674"/>
      <c r="I385" s="675"/>
      <c r="J385" s="11" t="s">
        <v>0</v>
      </c>
      <c r="K385" s="10"/>
      <c r="L385" s="10"/>
      <c r="M385" s="9"/>
      <c r="N385" s="2"/>
      <c r="V385" s="13"/>
    </row>
    <row r="386" spans="1:22" ht="24" thickTop="1" thickBot="1" x14ac:dyDescent="0.25">
      <c r="A386" s="398">
        <f t="shared" ref="A386" si="89">A382+1</f>
        <v>93</v>
      </c>
      <c r="B386" s="214" t="s">
        <v>12</v>
      </c>
      <c r="C386" s="214" t="s">
        <v>11</v>
      </c>
      <c r="D386" s="214" t="s">
        <v>10</v>
      </c>
      <c r="E386" s="401" t="s">
        <v>9</v>
      </c>
      <c r="F386" s="401"/>
      <c r="G386" s="401" t="s">
        <v>8</v>
      </c>
      <c r="H386" s="402"/>
      <c r="I386" s="361"/>
      <c r="J386" s="20" t="s">
        <v>7</v>
      </c>
      <c r="K386" s="19"/>
      <c r="L386" s="19"/>
      <c r="M386" s="18"/>
      <c r="N386" s="2"/>
      <c r="V386" s="13"/>
    </row>
    <row r="387" spans="1:22" ht="13.5" thickBot="1" x14ac:dyDescent="0.25">
      <c r="A387" s="399"/>
      <c r="B387" s="16"/>
      <c r="C387" s="16"/>
      <c r="D387" s="17"/>
      <c r="E387" s="16"/>
      <c r="F387" s="16"/>
      <c r="G387" s="670"/>
      <c r="H387" s="671"/>
      <c r="I387" s="672"/>
      <c r="J387" s="15" t="s">
        <v>7</v>
      </c>
      <c r="K387" s="15"/>
      <c r="L387" s="15"/>
      <c r="M387" s="14"/>
      <c r="N387" s="2"/>
      <c r="V387" s="13">
        <f>G387</f>
        <v>0</v>
      </c>
    </row>
    <row r="388" spans="1:22" ht="23.25" thickBot="1" x14ac:dyDescent="0.25">
      <c r="A388" s="399"/>
      <c r="B388" s="215" t="s">
        <v>6</v>
      </c>
      <c r="C388" s="215" t="s">
        <v>5</v>
      </c>
      <c r="D388" s="215" t="s">
        <v>4</v>
      </c>
      <c r="E388" s="406" t="s">
        <v>3</v>
      </c>
      <c r="F388" s="406"/>
      <c r="G388" s="407"/>
      <c r="H388" s="408"/>
      <c r="I388" s="409"/>
      <c r="J388" s="11" t="s">
        <v>2</v>
      </c>
      <c r="K388" s="10"/>
      <c r="L388" s="10"/>
      <c r="M388" s="9"/>
      <c r="N388" s="2"/>
      <c r="V388" s="13"/>
    </row>
    <row r="389" spans="1:22" ht="13.5" thickBot="1" x14ac:dyDescent="0.25">
      <c r="A389" s="400"/>
      <c r="B389" s="25"/>
      <c r="C389" s="25"/>
      <c r="D389" s="8"/>
      <c r="E389" s="24" t="s">
        <v>1</v>
      </c>
      <c r="F389" s="23"/>
      <c r="G389" s="673"/>
      <c r="H389" s="674"/>
      <c r="I389" s="675"/>
      <c r="J389" s="11" t="s">
        <v>0</v>
      </c>
      <c r="K389" s="10"/>
      <c r="L389" s="10"/>
      <c r="M389" s="9"/>
      <c r="N389" s="2"/>
      <c r="V389" s="13"/>
    </row>
    <row r="390" spans="1:22" ht="24" thickTop="1" thickBot="1" x14ac:dyDescent="0.25">
      <c r="A390" s="398">
        <f t="shared" ref="A390" si="90">A386+1</f>
        <v>94</v>
      </c>
      <c r="B390" s="214" t="s">
        <v>12</v>
      </c>
      <c r="C390" s="214" t="s">
        <v>11</v>
      </c>
      <c r="D390" s="214" t="s">
        <v>10</v>
      </c>
      <c r="E390" s="401" t="s">
        <v>9</v>
      </c>
      <c r="F390" s="401"/>
      <c r="G390" s="401" t="s">
        <v>8</v>
      </c>
      <c r="H390" s="402"/>
      <c r="I390" s="361"/>
      <c r="J390" s="20" t="s">
        <v>7</v>
      </c>
      <c r="K390" s="19"/>
      <c r="L390" s="19"/>
      <c r="M390" s="18"/>
      <c r="N390" s="2"/>
      <c r="V390" s="13"/>
    </row>
    <row r="391" spans="1:22" ht="13.5" thickBot="1" x14ac:dyDescent="0.25">
      <c r="A391" s="399"/>
      <c r="B391" s="16"/>
      <c r="C391" s="16"/>
      <c r="D391" s="17"/>
      <c r="E391" s="16"/>
      <c r="F391" s="16"/>
      <c r="G391" s="670"/>
      <c r="H391" s="671"/>
      <c r="I391" s="672"/>
      <c r="J391" s="15" t="s">
        <v>7</v>
      </c>
      <c r="K391" s="15"/>
      <c r="L391" s="15"/>
      <c r="M391" s="14"/>
      <c r="N391" s="2"/>
      <c r="V391" s="13">
        <f>G391</f>
        <v>0</v>
      </c>
    </row>
    <row r="392" spans="1:22" ht="23.25" thickBot="1" x14ac:dyDescent="0.25">
      <c r="A392" s="399"/>
      <c r="B392" s="215" t="s">
        <v>6</v>
      </c>
      <c r="C392" s="215" t="s">
        <v>5</v>
      </c>
      <c r="D392" s="215" t="s">
        <v>4</v>
      </c>
      <c r="E392" s="406" t="s">
        <v>3</v>
      </c>
      <c r="F392" s="406"/>
      <c r="G392" s="407"/>
      <c r="H392" s="408"/>
      <c r="I392" s="409"/>
      <c r="J392" s="11" t="s">
        <v>2</v>
      </c>
      <c r="K392" s="10"/>
      <c r="L392" s="10"/>
      <c r="M392" s="9"/>
      <c r="N392" s="2"/>
      <c r="V392" s="13"/>
    </row>
    <row r="393" spans="1:22" ht="13.5" thickBot="1" x14ac:dyDescent="0.25">
      <c r="A393" s="400"/>
      <c r="B393" s="25"/>
      <c r="C393" s="25"/>
      <c r="D393" s="8"/>
      <c r="E393" s="24" t="s">
        <v>1</v>
      </c>
      <c r="F393" s="23"/>
      <c r="G393" s="673"/>
      <c r="H393" s="674"/>
      <c r="I393" s="675"/>
      <c r="J393" s="11" t="s">
        <v>0</v>
      </c>
      <c r="K393" s="10"/>
      <c r="L393" s="10"/>
      <c r="M393" s="9"/>
      <c r="N393" s="2"/>
      <c r="V393" s="13"/>
    </row>
    <row r="394" spans="1:22" ht="24" thickTop="1" thickBot="1" x14ac:dyDescent="0.25">
      <c r="A394" s="398">
        <f t="shared" ref="A394" si="91">A390+1</f>
        <v>95</v>
      </c>
      <c r="B394" s="214" t="s">
        <v>12</v>
      </c>
      <c r="C394" s="214" t="s">
        <v>11</v>
      </c>
      <c r="D394" s="214" t="s">
        <v>10</v>
      </c>
      <c r="E394" s="401" t="s">
        <v>9</v>
      </c>
      <c r="F394" s="401"/>
      <c r="G394" s="401" t="s">
        <v>8</v>
      </c>
      <c r="H394" s="402"/>
      <c r="I394" s="361"/>
      <c r="J394" s="20" t="s">
        <v>7</v>
      </c>
      <c r="K394" s="19"/>
      <c r="L394" s="19"/>
      <c r="M394" s="18"/>
      <c r="N394" s="2"/>
      <c r="V394" s="13"/>
    </row>
    <row r="395" spans="1:22" ht="13.5" thickBot="1" x14ac:dyDescent="0.25">
      <c r="A395" s="399"/>
      <c r="B395" s="16"/>
      <c r="C395" s="16"/>
      <c r="D395" s="17"/>
      <c r="E395" s="16"/>
      <c r="F395" s="16"/>
      <c r="G395" s="670"/>
      <c r="H395" s="671"/>
      <c r="I395" s="672"/>
      <c r="J395" s="15" t="s">
        <v>7</v>
      </c>
      <c r="K395" s="15"/>
      <c r="L395" s="15"/>
      <c r="M395" s="14"/>
      <c r="N395" s="2"/>
      <c r="V395" s="13">
        <f>G395</f>
        <v>0</v>
      </c>
    </row>
    <row r="396" spans="1:22" ht="23.25" thickBot="1" x14ac:dyDescent="0.25">
      <c r="A396" s="399"/>
      <c r="B396" s="215" t="s">
        <v>6</v>
      </c>
      <c r="C396" s="215" t="s">
        <v>5</v>
      </c>
      <c r="D396" s="215" t="s">
        <v>4</v>
      </c>
      <c r="E396" s="406" t="s">
        <v>3</v>
      </c>
      <c r="F396" s="406"/>
      <c r="G396" s="407"/>
      <c r="H396" s="408"/>
      <c r="I396" s="409"/>
      <c r="J396" s="11" t="s">
        <v>2</v>
      </c>
      <c r="K396" s="10"/>
      <c r="L396" s="10"/>
      <c r="M396" s="9"/>
      <c r="N396" s="2"/>
      <c r="V396" s="13"/>
    </row>
    <row r="397" spans="1:22" ht="13.5" thickBot="1" x14ac:dyDescent="0.25">
      <c r="A397" s="400"/>
      <c r="B397" s="25"/>
      <c r="C397" s="25"/>
      <c r="D397" s="8"/>
      <c r="E397" s="24" t="s">
        <v>1</v>
      </c>
      <c r="F397" s="23"/>
      <c r="G397" s="673"/>
      <c r="H397" s="674"/>
      <c r="I397" s="675"/>
      <c r="J397" s="11" t="s">
        <v>0</v>
      </c>
      <c r="K397" s="10"/>
      <c r="L397" s="10"/>
      <c r="M397" s="9"/>
      <c r="N397" s="2"/>
      <c r="V397" s="13"/>
    </row>
    <row r="398" spans="1:22" ht="24" thickTop="1" thickBot="1" x14ac:dyDescent="0.25">
      <c r="A398" s="398">
        <f t="shared" ref="A398" si="92">A394+1</f>
        <v>96</v>
      </c>
      <c r="B398" s="214" t="s">
        <v>12</v>
      </c>
      <c r="C398" s="214" t="s">
        <v>11</v>
      </c>
      <c r="D398" s="214" t="s">
        <v>10</v>
      </c>
      <c r="E398" s="401" t="s">
        <v>9</v>
      </c>
      <c r="F398" s="401"/>
      <c r="G398" s="401" t="s">
        <v>8</v>
      </c>
      <c r="H398" s="402"/>
      <c r="I398" s="361"/>
      <c r="J398" s="20" t="s">
        <v>7</v>
      </c>
      <c r="K398" s="19"/>
      <c r="L398" s="19"/>
      <c r="M398" s="18"/>
      <c r="N398" s="2"/>
      <c r="V398" s="13"/>
    </row>
    <row r="399" spans="1:22" ht="13.5" thickBot="1" x14ac:dyDescent="0.25">
      <c r="A399" s="399"/>
      <c r="B399" s="16"/>
      <c r="C399" s="16"/>
      <c r="D399" s="17"/>
      <c r="E399" s="16"/>
      <c r="F399" s="16"/>
      <c r="G399" s="670"/>
      <c r="H399" s="671"/>
      <c r="I399" s="672"/>
      <c r="J399" s="15" t="s">
        <v>7</v>
      </c>
      <c r="K399" s="15"/>
      <c r="L399" s="15"/>
      <c r="M399" s="14"/>
      <c r="N399" s="2"/>
      <c r="V399" s="13">
        <f>G399</f>
        <v>0</v>
      </c>
    </row>
    <row r="400" spans="1:22" ht="23.25" thickBot="1" x14ac:dyDescent="0.25">
      <c r="A400" s="399"/>
      <c r="B400" s="215" t="s">
        <v>6</v>
      </c>
      <c r="C400" s="215" t="s">
        <v>5</v>
      </c>
      <c r="D400" s="215" t="s">
        <v>4</v>
      </c>
      <c r="E400" s="406" t="s">
        <v>3</v>
      </c>
      <c r="F400" s="406"/>
      <c r="G400" s="407"/>
      <c r="H400" s="408"/>
      <c r="I400" s="409"/>
      <c r="J400" s="11" t="s">
        <v>2</v>
      </c>
      <c r="K400" s="10"/>
      <c r="L400" s="10"/>
      <c r="M400" s="9"/>
      <c r="N400" s="2"/>
      <c r="V400" s="13"/>
    </row>
    <row r="401" spans="1:22" ht="13.5" thickBot="1" x14ac:dyDescent="0.25">
      <c r="A401" s="400"/>
      <c r="B401" s="25"/>
      <c r="C401" s="25"/>
      <c r="D401" s="8"/>
      <c r="E401" s="24" t="s">
        <v>1</v>
      </c>
      <c r="F401" s="23"/>
      <c r="G401" s="673"/>
      <c r="H401" s="674"/>
      <c r="I401" s="675"/>
      <c r="J401" s="11" t="s">
        <v>0</v>
      </c>
      <c r="K401" s="10"/>
      <c r="L401" s="10"/>
      <c r="M401" s="9"/>
      <c r="N401" s="2"/>
      <c r="V401" s="13"/>
    </row>
    <row r="402" spans="1:22" ht="24" thickTop="1" thickBot="1" x14ac:dyDescent="0.25">
      <c r="A402" s="398">
        <f t="shared" ref="A402" si="93">A398+1</f>
        <v>97</v>
      </c>
      <c r="B402" s="214" t="s">
        <v>12</v>
      </c>
      <c r="C402" s="214" t="s">
        <v>11</v>
      </c>
      <c r="D402" s="214" t="s">
        <v>10</v>
      </c>
      <c r="E402" s="401" t="s">
        <v>9</v>
      </c>
      <c r="F402" s="401"/>
      <c r="G402" s="401" t="s">
        <v>8</v>
      </c>
      <c r="H402" s="402"/>
      <c r="I402" s="361"/>
      <c r="J402" s="20" t="s">
        <v>7</v>
      </c>
      <c r="K402" s="19"/>
      <c r="L402" s="19"/>
      <c r="M402" s="18"/>
      <c r="N402" s="2"/>
      <c r="V402" s="13"/>
    </row>
    <row r="403" spans="1:22" ht="13.5" thickBot="1" x14ac:dyDescent="0.25">
      <c r="A403" s="399"/>
      <c r="B403" s="16"/>
      <c r="C403" s="16"/>
      <c r="D403" s="17"/>
      <c r="E403" s="16"/>
      <c r="F403" s="16"/>
      <c r="G403" s="670"/>
      <c r="H403" s="671"/>
      <c r="I403" s="672"/>
      <c r="J403" s="15" t="s">
        <v>7</v>
      </c>
      <c r="K403" s="15"/>
      <c r="L403" s="15"/>
      <c r="M403" s="14"/>
      <c r="N403" s="2"/>
      <c r="V403" s="13">
        <f>G403</f>
        <v>0</v>
      </c>
    </row>
    <row r="404" spans="1:22" ht="23.25" thickBot="1" x14ac:dyDescent="0.25">
      <c r="A404" s="399"/>
      <c r="B404" s="215" t="s">
        <v>6</v>
      </c>
      <c r="C404" s="215" t="s">
        <v>5</v>
      </c>
      <c r="D404" s="215" t="s">
        <v>4</v>
      </c>
      <c r="E404" s="406" t="s">
        <v>3</v>
      </c>
      <c r="F404" s="406"/>
      <c r="G404" s="407"/>
      <c r="H404" s="408"/>
      <c r="I404" s="409"/>
      <c r="J404" s="11" t="s">
        <v>2</v>
      </c>
      <c r="K404" s="10"/>
      <c r="L404" s="10"/>
      <c r="M404" s="9"/>
      <c r="N404" s="2"/>
      <c r="V404" s="13"/>
    </row>
    <row r="405" spans="1:22" ht="13.5" thickBot="1" x14ac:dyDescent="0.25">
      <c r="A405" s="400"/>
      <c r="B405" s="25"/>
      <c r="C405" s="25"/>
      <c r="D405" s="8"/>
      <c r="E405" s="24" t="s">
        <v>1</v>
      </c>
      <c r="F405" s="23"/>
      <c r="G405" s="673"/>
      <c r="H405" s="674"/>
      <c r="I405" s="675"/>
      <c r="J405" s="11" t="s">
        <v>0</v>
      </c>
      <c r="K405" s="10"/>
      <c r="L405" s="10"/>
      <c r="M405" s="9"/>
      <c r="N405" s="2"/>
      <c r="V405" s="13"/>
    </row>
    <row r="406" spans="1:22" ht="24" thickTop="1" thickBot="1" x14ac:dyDescent="0.25">
      <c r="A406" s="398">
        <f t="shared" ref="A406" si="94">A402+1</f>
        <v>98</v>
      </c>
      <c r="B406" s="214" t="s">
        <v>12</v>
      </c>
      <c r="C406" s="214" t="s">
        <v>11</v>
      </c>
      <c r="D406" s="214" t="s">
        <v>10</v>
      </c>
      <c r="E406" s="401" t="s">
        <v>9</v>
      </c>
      <c r="F406" s="401"/>
      <c r="G406" s="401" t="s">
        <v>8</v>
      </c>
      <c r="H406" s="402"/>
      <c r="I406" s="361"/>
      <c r="J406" s="20" t="s">
        <v>7</v>
      </c>
      <c r="K406" s="19"/>
      <c r="L406" s="19"/>
      <c r="M406" s="18"/>
      <c r="N406" s="2"/>
      <c r="V406" s="13"/>
    </row>
    <row r="407" spans="1:22" ht="13.5" thickBot="1" x14ac:dyDescent="0.25">
      <c r="A407" s="399"/>
      <c r="B407" s="16"/>
      <c r="C407" s="16"/>
      <c r="D407" s="17"/>
      <c r="E407" s="16"/>
      <c r="F407" s="16"/>
      <c r="G407" s="670"/>
      <c r="H407" s="671"/>
      <c r="I407" s="672"/>
      <c r="J407" s="15" t="s">
        <v>7</v>
      </c>
      <c r="K407" s="15"/>
      <c r="L407" s="15"/>
      <c r="M407" s="14"/>
      <c r="N407" s="2"/>
      <c r="V407" s="13">
        <f>G407</f>
        <v>0</v>
      </c>
    </row>
    <row r="408" spans="1:22" ht="23.25" thickBot="1" x14ac:dyDescent="0.25">
      <c r="A408" s="399"/>
      <c r="B408" s="215" t="s">
        <v>6</v>
      </c>
      <c r="C408" s="215" t="s">
        <v>5</v>
      </c>
      <c r="D408" s="215" t="s">
        <v>4</v>
      </c>
      <c r="E408" s="406" t="s">
        <v>3</v>
      </c>
      <c r="F408" s="406"/>
      <c r="G408" s="407"/>
      <c r="H408" s="408"/>
      <c r="I408" s="409"/>
      <c r="J408" s="11" t="s">
        <v>2</v>
      </c>
      <c r="K408" s="10"/>
      <c r="L408" s="10"/>
      <c r="M408" s="9"/>
      <c r="N408" s="2"/>
      <c r="V408" s="13"/>
    </row>
    <row r="409" spans="1:22" ht="13.5" thickBot="1" x14ac:dyDescent="0.25">
      <c r="A409" s="400"/>
      <c r="B409" s="25"/>
      <c r="C409" s="25"/>
      <c r="D409" s="8"/>
      <c r="E409" s="24" t="s">
        <v>1</v>
      </c>
      <c r="F409" s="23"/>
      <c r="G409" s="673"/>
      <c r="H409" s="674"/>
      <c r="I409" s="675"/>
      <c r="J409" s="11" t="s">
        <v>0</v>
      </c>
      <c r="K409" s="10"/>
      <c r="L409" s="10"/>
      <c r="M409" s="9"/>
      <c r="N409" s="2"/>
      <c r="V409" s="13"/>
    </row>
    <row r="410" spans="1:22" ht="24" thickTop="1" thickBot="1" x14ac:dyDescent="0.25">
      <c r="A410" s="398">
        <f t="shared" ref="A410" si="95">A406+1</f>
        <v>99</v>
      </c>
      <c r="B410" s="214" t="s">
        <v>12</v>
      </c>
      <c r="C410" s="214" t="s">
        <v>11</v>
      </c>
      <c r="D410" s="214" t="s">
        <v>10</v>
      </c>
      <c r="E410" s="401" t="s">
        <v>9</v>
      </c>
      <c r="F410" s="401"/>
      <c r="G410" s="401" t="s">
        <v>8</v>
      </c>
      <c r="H410" s="402"/>
      <c r="I410" s="361"/>
      <c r="J410" s="20" t="s">
        <v>7</v>
      </c>
      <c r="K410" s="19"/>
      <c r="L410" s="19"/>
      <c r="M410" s="18"/>
      <c r="N410" s="2"/>
      <c r="V410" s="13"/>
    </row>
    <row r="411" spans="1:22" ht="13.5" thickBot="1" x14ac:dyDescent="0.25">
      <c r="A411" s="399"/>
      <c r="B411" s="16"/>
      <c r="C411" s="16"/>
      <c r="D411" s="17"/>
      <c r="E411" s="16"/>
      <c r="F411" s="16"/>
      <c r="G411" s="670"/>
      <c r="H411" s="671"/>
      <c r="I411" s="672"/>
      <c r="J411" s="15" t="s">
        <v>7</v>
      </c>
      <c r="K411" s="15"/>
      <c r="L411" s="15"/>
      <c r="M411" s="14"/>
      <c r="N411" s="2"/>
      <c r="V411" s="13">
        <f>G411</f>
        <v>0</v>
      </c>
    </row>
    <row r="412" spans="1:22" ht="23.25" thickBot="1" x14ac:dyDescent="0.25">
      <c r="A412" s="399"/>
      <c r="B412" s="215" t="s">
        <v>6</v>
      </c>
      <c r="C412" s="215" t="s">
        <v>5</v>
      </c>
      <c r="D412" s="215" t="s">
        <v>4</v>
      </c>
      <c r="E412" s="406" t="s">
        <v>3</v>
      </c>
      <c r="F412" s="406"/>
      <c r="G412" s="407"/>
      <c r="H412" s="408"/>
      <c r="I412" s="409"/>
      <c r="J412" s="11" t="s">
        <v>2</v>
      </c>
      <c r="K412" s="10"/>
      <c r="L412" s="10"/>
      <c r="M412" s="9"/>
      <c r="N412" s="2"/>
      <c r="V412" s="13"/>
    </row>
    <row r="413" spans="1:22" ht="13.5" thickBot="1" x14ac:dyDescent="0.25">
      <c r="A413" s="400"/>
      <c r="B413" s="25"/>
      <c r="C413" s="25"/>
      <c r="D413" s="8"/>
      <c r="E413" s="24" t="s">
        <v>1</v>
      </c>
      <c r="F413" s="23"/>
      <c r="G413" s="673"/>
      <c r="H413" s="674"/>
      <c r="I413" s="675"/>
      <c r="J413" s="11" t="s">
        <v>0</v>
      </c>
      <c r="K413" s="10"/>
      <c r="L413" s="10"/>
      <c r="M413" s="9"/>
      <c r="N413" s="2"/>
      <c r="V413" s="13"/>
    </row>
    <row r="414" spans="1:22" ht="24" thickTop="1" thickBot="1" x14ac:dyDescent="0.25">
      <c r="A414" s="398">
        <f t="shared" ref="A414" si="96">A410+1</f>
        <v>100</v>
      </c>
      <c r="B414" s="214" t="s">
        <v>12</v>
      </c>
      <c r="C414" s="214" t="s">
        <v>11</v>
      </c>
      <c r="D414" s="214" t="s">
        <v>10</v>
      </c>
      <c r="E414" s="401" t="s">
        <v>9</v>
      </c>
      <c r="F414" s="401"/>
      <c r="G414" s="401" t="s">
        <v>8</v>
      </c>
      <c r="H414" s="402"/>
      <c r="I414" s="361"/>
      <c r="J414" s="20" t="s">
        <v>7</v>
      </c>
      <c r="K414" s="19"/>
      <c r="L414" s="19"/>
      <c r="M414" s="18"/>
      <c r="N414" s="2"/>
      <c r="V414" s="13"/>
    </row>
    <row r="415" spans="1:22" ht="13.5" thickBot="1" x14ac:dyDescent="0.25">
      <c r="A415" s="399"/>
      <c r="B415" s="16"/>
      <c r="C415" s="16"/>
      <c r="D415" s="17"/>
      <c r="E415" s="16"/>
      <c r="F415" s="16"/>
      <c r="G415" s="670"/>
      <c r="H415" s="671"/>
      <c r="I415" s="672"/>
      <c r="J415" s="15" t="s">
        <v>7</v>
      </c>
      <c r="K415" s="15"/>
      <c r="L415" s="15"/>
      <c r="M415" s="14"/>
      <c r="N415" s="2"/>
      <c r="V415" s="13">
        <f>G415</f>
        <v>0</v>
      </c>
    </row>
    <row r="416" spans="1:22" ht="23.25" thickBot="1" x14ac:dyDescent="0.25">
      <c r="A416" s="399"/>
      <c r="B416" s="215" t="s">
        <v>6</v>
      </c>
      <c r="C416" s="215" t="s">
        <v>5</v>
      </c>
      <c r="D416" s="215" t="s">
        <v>4</v>
      </c>
      <c r="E416" s="406" t="s">
        <v>3</v>
      </c>
      <c r="F416" s="406"/>
      <c r="G416" s="407"/>
      <c r="H416" s="408"/>
      <c r="I416" s="409"/>
      <c r="J416" s="11" t="s">
        <v>2</v>
      </c>
      <c r="K416" s="10"/>
      <c r="L416" s="10"/>
      <c r="M416" s="9"/>
      <c r="N416" s="2"/>
    </row>
    <row r="417" spans="1:14" ht="13.5" thickBot="1" x14ac:dyDescent="0.25">
      <c r="A417" s="400"/>
      <c r="B417" s="8"/>
      <c r="C417" s="8"/>
      <c r="D417" s="8"/>
      <c r="E417" s="7" t="s">
        <v>1</v>
      </c>
      <c r="F417" s="6"/>
      <c r="G417" s="673"/>
      <c r="H417" s="674"/>
      <c r="I417" s="675"/>
      <c r="J417" s="5" t="s">
        <v>0</v>
      </c>
      <c r="K417" s="4"/>
      <c r="L417" s="4"/>
      <c r="M417" s="3"/>
      <c r="N417" s="2"/>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417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9"/>
    <dataValidation allowBlank="1" showInputMessage="1" showErrorMessage="1" promptTitle="Benefit #2- Payment in-kind" prompt="If there is a benefit #2 and it was paid in-kind, mark this box with an  x._x000a_" sqref="L20 L24 L416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8"/>
    <dataValidation allowBlank="1" showInputMessage="1" showErrorMessage="1" promptTitle="Benefit #1- Payment in-kind" prompt="If there is a benefit #1 and it was paid in-kind, mark this box with an  x._x000a_" sqref="L18:L19 L22:L23 L414:L415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L27"/>
    <dataValidation allowBlank="1" showInputMessage="1" showErrorMessage="1" promptTitle="Benefit #3--Payment by Check" prompt="If there is a benefit #3 and it was paid by check, mark an x in this cell._x000a_" sqref="K21 K25 K417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9"/>
    <dataValidation allowBlank="1" showInputMessage="1" showErrorMessage="1" promptTitle="Benefit #2--Payment by Check" prompt="If there is a benefit #2 and it was paid by check, mark an x in this cell._x000a_" sqref="K20 K24 K416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8"/>
    <dataValidation allowBlank="1" showInputMessage="1" showErrorMessage="1" promptTitle="Benefit #1--Payment by Check" prompt="If there is a benefit #1 and it was paid by check, mark an x in this cell._x000a_" sqref="K18:K19 K22:K23 K414:K415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26:K27"/>
    <dataValidation allowBlank="1" showInputMessage="1" showErrorMessage="1" promptTitle="Benefit #3 Description" prompt="Benefit #3 description is listed here" sqref="J21 J25 J417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29"/>
    <dataValidation allowBlank="1" showInputMessage="1" showErrorMessage="1" promptTitle="Benefit #3 Total Amount" prompt="The total amount of Benefit #3 is entered here." sqref="M21 M25 M417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9"/>
    <dataValidation allowBlank="1" showInputMessage="1" showErrorMessage="1" promptTitle="Benefit #2 Total Amount" prompt="The total amount of Benefit #2 is entered here." sqref="M20 M24 M416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8"/>
    <dataValidation allowBlank="1" showInputMessage="1" showErrorMessage="1" promptTitle="Benefit #2 Description" prompt="Benefit #2 description is listed here" sqref="J20 J24 J416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28"/>
    <dataValidation allowBlank="1" showInputMessage="1" showErrorMessage="1" promptTitle="Benefit #1 Total Amount" prompt="The total amount of Benefit #1 is entered here." sqref="M18:M19 M22:M23 M414:M415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M27"/>
    <dataValidation allowBlank="1" showInputMessage="1" showErrorMessage="1" promptTitle="Benefit#1 Description" prompt="Benefit Description for Entry #1 is listed here." sqref="J18:J19 J22:J23 J414:J415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26:J27"/>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6" sqref="D26"/>
    </sheetView>
  </sheetViews>
  <sheetFormatPr defaultRowHeight="12.75" x14ac:dyDescent="0.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644"/>
  <sheetViews>
    <sheetView zoomScaleNormal="100" workbookViewId="0">
      <selection activeCell="B3" sqref="B3"/>
    </sheetView>
  </sheetViews>
  <sheetFormatPr defaultColWidth="9.140625" defaultRowHeight="12.75" x14ac:dyDescent="0.2"/>
  <cols>
    <col min="1" max="1" width="4" style="112" customWidth="1"/>
    <col min="2" max="2" width="15.85546875" style="112" customWidth="1"/>
    <col min="3" max="3" width="31.5703125" style="112" customWidth="1"/>
    <col min="4" max="4" width="23.28515625" style="112" customWidth="1"/>
    <col min="5" max="5" width="9.85546875" style="112" hidden="1" customWidth="1"/>
    <col min="6" max="6" width="11.7109375" style="112" customWidth="1"/>
    <col min="7" max="9" width="9.140625" style="112"/>
    <col min="10" max="10" width="11.5703125" style="221" customWidth="1"/>
    <col min="11" max="11" width="9.140625" style="221"/>
    <col min="12" max="12" width="11.7109375" style="221" bestFit="1" customWidth="1"/>
    <col min="13" max="13" width="14.140625" style="221" bestFit="1" customWidth="1"/>
    <col min="14" max="14" width="4.140625" style="112" customWidth="1"/>
    <col min="15" max="15" width="14.85546875" style="220" bestFit="1" customWidth="1"/>
    <col min="16" max="16" width="9.140625" style="219"/>
    <col min="17" max="17" width="9.140625" style="112"/>
    <col min="18" max="18" width="9.140625" style="219"/>
    <col min="19" max="16384" width="9.140625" style="112"/>
  </cols>
  <sheetData>
    <row r="1" spans="1:21" x14ac:dyDescent="0.2">
      <c r="A1" s="112" t="s">
        <v>16</v>
      </c>
      <c r="J1" s="562" t="s">
        <v>55</v>
      </c>
      <c r="K1" s="563"/>
      <c r="L1" s="563"/>
      <c r="M1" s="563"/>
      <c r="P1" s="482"/>
      <c r="Q1" s="482"/>
      <c r="R1" s="482"/>
      <c r="U1" s="99"/>
    </row>
    <row r="2" spans="1:21" x14ac:dyDescent="0.2">
      <c r="J2" s="563"/>
      <c r="K2" s="563"/>
      <c r="L2" s="563"/>
      <c r="M2" s="563"/>
      <c r="P2" s="483"/>
      <c r="Q2" s="483"/>
      <c r="R2" s="483"/>
      <c r="U2" s="99"/>
    </row>
    <row r="3" spans="1:21" ht="13.5" thickBot="1" x14ac:dyDescent="0.25">
      <c r="A3" s="152"/>
      <c r="B3" s="152"/>
      <c r="C3" s="152"/>
      <c r="D3" s="152"/>
      <c r="E3" s="152"/>
      <c r="F3" s="152"/>
      <c r="G3" s="152"/>
      <c r="H3" s="152"/>
      <c r="I3" s="152"/>
      <c r="J3" s="564"/>
      <c r="K3" s="564"/>
      <c r="L3" s="564"/>
      <c r="M3" s="564"/>
      <c r="P3" s="484"/>
      <c r="Q3" s="484"/>
      <c r="R3" s="484"/>
      <c r="U3" s="99"/>
    </row>
    <row r="4" spans="1:21" ht="30" customHeight="1" thickTop="1" thickBot="1" x14ac:dyDescent="0.25">
      <c r="A4" s="485" t="s">
        <v>7855</v>
      </c>
      <c r="B4" s="486"/>
      <c r="C4" s="486"/>
      <c r="D4" s="486"/>
      <c r="E4" s="486"/>
      <c r="F4" s="486"/>
      <c r="G4" s="486"/>
      <c r="H4" s="486"/>
      <c r="I4" s="486"/>
      <c r="J4" s="486"/>
      <c r="K4" s="486"/>
      <c r="L4" s="486"/>
      <c r="M4" s="486"/>
      <c r="N4" s="354"/>
      <c r="U4" s="99"/>
    </row>
    <row r="5" spans="1:21" ht="13.5" customHeight="1" thickTop="1" x14ac:dyDescent="0.2">
      <c r="A5" s="557" t="s">
        <v>50</v>
      </c>
      <c r="B5" s="489" t="s">
        <v>49</v>
      </c>
      <c r="C5" s="490"/>
      <c r="D5" s="490"/>
      <c r="E5" s="490"/>
      <c r="F5" s="490"/>
      <c r="G5" s="490"/>
      <c r="H5" s="490"/>
      <c r="I5" s="490"/>
      <c r="J5" s="491"/>
      <c r="K5" s="353" t="s">
        <v>48</v>
      </c>
      <c r="L5" s="353" t="s">
        <v>47</v>
      </c>
      <c r="M5" s="353" t="s">
        <v>46</v>
      </c>
      <c r="N5" s="352"/>
      <c r="U5" s="99"/>
    </row>
    <row r="6" spans="1:21" ht="20.25" customHeight="1" thickBot="1" x14ac:dyDescent="0.25">
      <c r="A6" s="557"/>
      <c r="B6" s="492"/>
      <c r="C6" s="493"/>
      <c r="D6" s="493"/>
      <c r="E6" s="493"/>
      <c r="F6" s="493"/>
      <c r="G6" s="493"/>
      <c r="H6" s="493"/>
      <c r="I6" s="493"/>
      <c r="J6" s="494"/>
      <c r="K6" s="351"/>
      <c r="L6" s="350"/>
      <c r="M6" s="349">
        <v>2019</v>
      </c>
      <c r="N6" s="348"/>
      <c r="U6" s="99"/>
    </row>
    <row r="7" spans="1:21" ht="27.75" customHeight="1" thickTop="1" thickBot="1" x14ac:dyDescent="0.25">
      <c r="A7" s="557"/>
      <c r="B7" s="495" t="s">
        <v>45</v>
      </c>
      <c r="C7" s="496"/>
      <c r="D7" s="496"/>
      <c r="E7" s="496"/>
      <c r="F7" s="496"/>
      <c r="G7" s="497"/>
      <c r="H7" s="497"/>
      <c r="I7" s="497"/>
      <c r="J7" s="497"/>
      <c r="K7" s="497"/>
      <c r="L7" s="496"/>
      <c r="M7" s="496"/>
      <c r="N7" s="498"/>
      <c r="U7" s="99"/>
    </row>
    <row r="8" spans="1:21" ht="18" customHeight="1" thickTop="1" x14ac:dyDescent="0.25">
      <c r="A8" s="557"/>
      <c r="B8" s="558" t="s">
        <v>7854</v>
      </c>
      <c r="C8" s="559"/>
      <c r="D8" s="559"/>
      <c r="E8" s="559"/>
      <c r="F8" s="559"/>
      <c r="G8" s="459" t="s">
        <v>16</v>
      </c>
      <c r="H8" s="456" t="s">
        <v>7853</v>
      </c>
      <c r="I8" s="459"/>
      <c r="J8" s="565" t="s">
        <v>41</v>
      </c>
      <c r="K8" s="465"/>
      <c r="L8" s="568" t="s">
        <v>172</v>
      </c>
      <c r="M8" s="569"/>
      <c r="N8" s="347"/>
      <c r="O8" s="345"/>
      <c r="U8" s="99"/>
    </row>
    <row r="9" spans="1:21" ht="15.75" customHeight="1" x14ac:dyDescent="0.2">
      <c r="A9" s="557"/>
      <c r="B9" s="572" t="s">
        <v>7852</v>
      </c>
      <c r="C9" s="559"/>
      <c r="D9" s="559"/>
      <c r="E9" s="559"/>
      <c r="F9" s="573"/>
      <c r="G9" s="460"/>
      <c r="H9" s="457"/>
      <c r="I9" s="460"/>
      <c r="J9" s="566"/>
      <c r="K9" s="466"/>
      <c r="L9" s="568"/>
      <c r="M9" s="569"/>
      <c r="N9" s="347"/>
      <c r="O9" s="345"/>
      <c r="U9" s="99"/>
    </row>
    <row r="10" spans="1:21" ht="14.25" thickBot="1" x14ac:dyDescent="0.3">
      <c r="A10" s="557"/>
      <c r="B10" s="150" t="s">
        <v>39</v>
      </c>
      <c r="C10" s="149" t="s">
        <v>7851</v>
      </c>
      <c r="D10" s="508" t="s">
        <v>7850</v>
      </c>
      <c r="E10" s="574"/>
      <c r="F10" s="575"/>
      <c r="G10" s="461"/>
      <c r="H10" s="458"/>
      <c r="I10" s="461"/>
      <c r="J10" s="567"/>
      <c r="K10" s="467"/>
      <c r="L10" s="570"/>
      <c r="M10" s="571"/>
      <c r="N10" s="346"/>
      <c r="O10" s="345"/>
      <c r="U10" s="99"/>
    </row>
    <row r="11" spans="1:21" ht="13.5" customHeight="1" thickTop="1" x14ac:dyDescent="0.2">
      <c r="A11" s="557"/>
      <c r="B11" s="440" t="s">
        <v>38</v>
      </c>
      <c r="C11" s="442" t="s">
        <v>37</v>
      </c>
      <c r="D11" s="444" t="s">
        <v>36</v>
      </c>
      <c r="E11" s="446" t="s">
        <v>35</v>
      </c>
      <c r="F11" s="447"/>
      <c r="G11" s="450" t="s">
        <v>8</v>
      </c>
      <c r="H11" s="451"/>
      <c r="I11" s="452"/>
      <c r="J11" s="580" t="s">
        <v>34</v>
      </c>
      <c r="K11" s="560" t="s">
        <v>33</v>
      </c>
      <c r="L11" s="576" t="s">
        <v>32</v>
      </c>
      <c r="M11" s="578" t="s">
        <v>31</v>
      </c>
      <c r="N11" s="152"/>
      <c r="U11" s="99"/>
    </row>
    <row r="12" spans="1:21" ht="50.25" customHeight="1" thickBot="1" x14ac:dyDescent="0.25">
      <c r="A12" s="557"/>
      <c r="B12" s="440"/>
      <c r="C12" s="442"/>
      <c r="D12" s="444"/>
      <c r="E12" s="446"/>
      <c r="F12" s="447"/>
      <c r="G12" s="450"/>
      <c r="H12" s="451"/>
      <c r="I12" s="452"/>
      <c r="J12" s="579"/>
      <c r="K12" s="561"/>
      <c r="L12" s="577"/>
      <c r="M12" s="579"/>
      <c r="N12" s="344"/>
      <c r="U12" s="99"/>
    </row>
    <row r="13" spans="1:21" ht="23.25" thickTop="1" x14ac:dyDescent="0.2">
      <c r="A13" s="546">
        <v>1</v>
      </c>
      <c r="B13" s="251" t="s">
        <v>12</v>
      </c>
      <c r="C13" s="251" t="s">
        <v>11</v>
      </c>
      <c r="D13" s="251" t="s">
        <v>10</v>
      </c>
      <c r="E13" s="549" t="s">
        <v>9</v>
      </c>
      <c r="F13" s="549"/>
      <c r="G13" s="549" t="s">
        <v>8</v>
      </c>
      <c r="H13" s="550"/>
      <c r="I13" s="250"/>
      <c r="J13" s="265"/>
      <c r="K13" s="265"/>
      <c r="L13" s="265"/>
      <c r="M13" s="264"/>
      <c r="O13" s="269" t="s">
        <v>7849</v>
      </c>
      <c r="R13" s="112"/>
    </row>
    <row r="14" spans="1:21" ht="56.25" x14ac:dyDescent="0.2">
      <c r="A14" s="547"/>
      <c r="B14" s="144" t="s">
        <v>7840</v>
      </c>
      <c r="C14" s="144" t="s">
        <v>7848</v>
      </c>
      <c r="D14" s="132">
        <v>43380</v>
      </c>
      <c r="E14" s="247"/>
      <c r="F14" s="246" t="s">
        <v>6349</v>
      </c>
      <c r="G14" s="433" t="s">
        <v>7847</v>
      </c>
      <c r="H14" s="434"/>
      <c r="I14" s="435"/>
      <c r="J14" s="279" t="s">
        <v>17</v>
      </c>
      <c r="K14" s="278"/>
      <c r="L14" s="275" t="s">
        <v>16</v>
      </c>
      <c r="M14" s="277">
        <v>180</v>
      </c>
      <c r="O14" s="269">
        <v>3</v>
      </c>
      <c r="R14" s="112"/>
    </row>
    <row r="15" spans="1:21" ht="22.5" x14ac:dyDescent="0.2">
      <c r="A15" s="547"/>
      <c r="B15" s="243" t="s">
        <v>6</v>
      </c>
      <c r="C15" s="243" t="s">
        <v>5</v>
      </c>
      <c r="D15" s="243" t="s">
        <v>4</v>
      </c>
      <c r="E15" s="551" t="s">
        <v>3</v>
      </c>
      <c r="F15" s="551"/>
      <c r="G15" s="552"/>
      <c r="H15" s="553"/>
      <c r="I15" s="554"/>
      <c r="J15" s="276" t="s">
        <v>25</v>
      </c>
      <c r="K15" s="275"/>
      <c r="L15" s="271" t="s">
        <v>16</v>
      </c>
      <c r="M15" s="274">
        <v>256.95999999999998</v>
      </c>
      <c r="O15" s="269">
        <v>2</v>
      </c>
      <c r="R15" s="112"/>
    </row>
    <row r="16" spans="1:21" x14ac:dyDescent="0.2">
      <c r="A16" s="547"/>
      <c r="B16" s="243"/>
      <c r="C16" s="243"/>
      <c r="D16" s="243"/>
      <c r="E16" s="243"/>
      <c r="F16" s="243"/>
      <c r="G16" s="242"/>
      <c r="H16" s="241"/>
      <c r="I16" s="240"/>
      <c r="J16" s="273" t="s">
        <v>21</v>
      </c>
      <c r="K16" s="271"/>
      <c r="L16" s="271"/>
      <c r="M16" s="270"/>
      <c r="O16" s="269"/>
      <c r="R16" s="112"/>
    </row>
    <row r="17" spans="1:18" ht="23.25" thickBot="1" x14ac:dyDescent="0.25">
      <c r="A17" s="548"/>
      <c r="B17" s="263" t="s">
        <v>7337</v>
      </c>
      <c r="C17" s="262" t="s">
        <v>7847</v>
      </c>
      <c r="D17" s="261">
        <v>43381</v>
      </c>
      <c r="E17" s="260" t="s">
        <v>1</v>
      </c>
      <c r="F17" s="259" t="s">
        <v>7846</v>
      </c>
      <c r="G17" s="258"/>
      <c r="H17" s="257"/>
      <c r="I17" s="256"/>
      <c r="J17" s="228" t="s">
        <v>5498</v>
      </c>
      <c r="K17" s="227"/>
      <c r="L17" s="226"/>
      <c r="M17" s="225"/>
      <c r="O17" s="269">
        <v>4</v>
      </c>
      <c r="R17" s="112"/>
    </row>
    <row r="18" spans="1:18" ht="22.5" x14ac:dyDescent="0.2">
      <c r="A18" s="546">
        <v>2</v>
      </c>
      <c r="B18" s="251" t="s">
        <v>12</v>
      </c>
      <c r="C18" s="251" t="s">
        <v>11</v>
      </c>
      <c r="D18" s="251" t="s">
        <v>10</v>
      </c>
      <c r="E18" s="549" t="s">
        <v>9</v>
      </c>
      <c r="F18" s="549"/>
      <c r="G18" s="549" t="s">
        <v>8</v>
      </c>
      <c r="H18" s="550"/>
      <c r="I18" s="250"/>
      <c r="J18" s="265"/>
      <c r="K18" s="265"/>
      <c r="L18" s="265"/>
      <c r="M18" s="264"/>
      <c r="O18" s="269" t="s">
        <v>7845</v>
      </c>
      <c r="R18" s="112"/>
    </row>
    <row r="19" spans="1:18" ht="56.25" x14ac:dyDescent="0.2">
      <c r="A19" s="547"/>
      <c r="B19" s="144" t="s">
        <v>7840</v>
      </c>
      <c r="C19" s="144" t="s">
        <v>7844</v>
      </c>
      <c r="D19" s="132">
        <v>43506</v>
      </c>
      <c r="E19" s="247"/>
      <c r="F19" s="246" t="s">
        <v>6349</v>
      </c>
      <c r="G19" s="433" t="s">
        <v>7843</v>
      </c>
      <c r="H19" s="434"/>
      <c r="I19" s="435"/>
      <c r="J19" s="279" t="s">
        <v>17</v>
      </c>
      <c r="K19" s="278"/>
      <c r="L19" s="275" t="s">
        <v>16</v>
      </c>
      <c r="M19" s="277">
        <v>106.2</v>
      </c>
      <c r="O19" s="269">
        <v>6</v>
      </c>
      <c r="R19" s="112"/>
    </row>
    <row r="20" spans="1:18" ht="22.5" x14ac:dyDescent="0.2">
      <c r="A20" s="547"/>
      <c r="B20" s="243" t="s">
        <v>6</v>
      </c>
      <c r="C20" s="243" t="s">
        <v>5</v>
      </c>
      <c r="D20" s="243" t="s">
        <v>4</v>
      </c>
      <c r="E20" s="551" t="s">
        <v>3</v>
      </c>
      <c r="F20" s="551"/>
      <c r="G20" s="552"/>
      <c r="H20" s="553"/>
      <c r="I20" s="554"/>
      <c r="J20" s="276" t="s">
        <v>25</v>
      </c>
      <c r="K20" s="275"/>
      <c r="L20" s="271" t="s">
        <v>16</v>
      </c>
      <c r="M20" s="274">
        <v>231.96</v>
      </c>
      <c r="O20" s="269">
        <v>5</v>
      </c>
      <c r="R20" s="112"/>
    </row>
    <row r="21" spans="1:18" x14ac:dyDescent="0.2">
      <c r="A21" s="547"/>
      <c r="B21" s="243"/>
      <c r="C21" s="243"/>
      <c r="D21" s="243"/>
      <c r="E21" s="243"/>
      <c r="F21" s="243"/>
      <c r="G21" s="242"/>
      <c r="H21" s="241"/>
      <c r="I21" s="240"/>
      <c r="J21" s="273" t="s">
        <v>21</v>
      </c>
      <c r="K21" s="271"/>
      <c r="L21" s="271" t="s">
        <v>43</v>
      </c>
      <c r="M21" s="270">
        <v>35</v>
      </c>
      <c r="O21" s="269"/>
      <c r="R21" s="112"/>
    </row>
    <row r="22" spans="1:18" ht="31.15" customHeight="1" thickBot="1" x14ac:dyDescent="0.25">
      <c r="A22" s="548"/>
      <c r="B22" s="263" t="s">
        <v>7337</v>
      </c>
      <c r="C22" s="262" t="s">
        <v>7843</v>
      </c>
      <c r="D22" s="261">
        <v>43507</v>
      </c>
      <c r="E22" s="260" t="s">
        <v>1</v>
      </c>
      <c r="F22" s="259" t="s">
        <v>7842</v>
      </c>
      <c r="G22" s="258"/>
      <c r="H22" s="257"/>
      <c r="I22" s="256"/>
      <c r="J22" s="228" t="s">
        <v>5498</v>
      </c>
      <c r="K22" s="227"/>
      <c r="L22" s="226" t="s">
        <v>16</v>
      </c>
      <c r="M22" s="225">
        <v>80</v>
      </c>
      <c r="O22" s="269">
        <v>8</v>
      </c>
      <c r="R22" s="112"/>
    </row>
    <row r="23" spans="1:18" ht="22.5" x14ac:dyDescent="0.2">
      <c r="A23" s="546">
        <v>3</v>
      </c>
      <c r="B23" s="251" t="s">
        <v>12</v>
      </c>
      <c r="C23" s="251" t="s">
        <v>11</v>
      </c>
      <c r="D23" s="251" t="s">
        <v>10</v>
      </c>
      <c r="E23" s="549" t="s">
        <v>9</v>
      </c>
      <c r="F23" s="549"/>
      <c r="G23" s="549" t="s">
        <v>8</v>
      </c>
      <c r="H23" s="550"/>
      <c r="I23" s="250"/>
      <c r="J23" s="265"/>
      <c r="K23" s="265"/>
      <c r="L23" s="265"/>
      <c r="M23" s="264"/>
      <c r="O23" s="269" t="s">
        <v>7841</v>
      </c>
      <c r="R23" s="112"/>
    </row>
    <row r="24" spans="1:18" ht="101.25" x14ac:dyDescent="0.2">
      <c r="A24" s="547"/>
      <c r="B24" s="144" t="s">
        <v>7840</v>
      </c>
      <c r="C24" s="144" t="s">
        <v>7839</v>
      </c>
      <c r="D24" s="132">
        <v>43541</v>
      </c>
      <c r="E24" s="247"/>
      <c r="F24" s="246" t="s">
        <v>5584</v>
      </c>
      <c r="G24" s="433" t="s">
        <v>7838</v>
      </c>
      <c r="H24" s="434"/>
      <c r="I24" s="435"/>
      <c r="J24" s="279" t="s">
        <v>17</v>
      </c>
      <c r="K24" s="278"/>
      <c r="L24" s="275" t="s">
        <v>16</v>
      </c>
      <c r="M24" s="277">
        <v>286</v>
      </c>
      <c r="O24" s="269">
        <v>10</v>
      </c>
      <c r="R24" s="112"/>
    </row>
    <row r="25" spans="1:18" ht="22.5" x14ac:dyDescent="0.2">
      <c r="A25" s="547"/>
      <c r="B25" s="243" t="s">
        <v>6</v>
      </c>
      <c r="C25" s="243" t="s">
        <v>5</v>
      </c>
      <c r="D25" s="243" t="s">
        <v>4</v>
      </c>
      <c r="E25" s="551" t="s">
        <v>3</v>
      </c>
      <c r="F25" s="551"/>
      <c r="G25" s="552"/>
      <c r="H25" s="553"/>
      <c r="I25" s="554"/>
      <c r="J25" s="276" t="s">
        <v>25</v>
      </c>
      <c r="K25" s="275"/>
      <c r="L25" s="271" t="s">
        <v>16</v>
      </c>
      <c r="M25" s="274">
        <v>324</v>
      </c>
      <c r="O25" s="269">
        <v>9</v>
      </c>
      <c r="R25" s="112"/>
    </row>
    <row r="26" spans="1:18" x14ac:dyDescent="0.2">
      <c r="A26" s="547"/>
      <c r="B26" s="243"/>
      <c r="C26" s="243"/>
      <c r="D26" s="243"/>
      <c r="E26" s="243"/>
      <c r="F26" s="243"/>
      <c r="G26" s="242"/>
      <c r="H26" s="241"/>
      <c r="I26" s="240"/>
      <c r="J26" s="273" t="s">
        <v>21</v>
      </c>
      <c r="K26" s="271"/>
      <c r="L26" s="271" t="s">
        <v>16</v>
      </c>
      <c r="M26" s="270">
        <v>10</v>
      </c>
      <c r="O26" s="269">
        <v>12</v>
      </c>
      <c r="R26" s="112"/>
    </row>
    <row r="27" spans="1:18" ht="23.25" thickBot="1" x14ac:dyDescent="0.25">
      <c r="A27" s="548"/>
      <c r="B27" s="263" t="s">
        <v>7337</v>
      </c>
      <c r="C27" s="262" t="s">
        <v>7838</v>
      </c>
      <c r="D27" s="261">
        <v>43542</v>
      </c>
      <c r="E27" s="260" t="s">
        <v>1</v>
      </c>
      <c r="F27" s="259" t="s">
        <v>7837</v>
      </c>
      <c r="G27" s="258"/>
      <c r="H27" s="257"/>
      <c r="I27" s="256"/>
      <c r="J27" s="228" t="s">
        <v>5498</v>
      </c>
      <c r="K27" s="227"/>
      <c r="L27" s="226" t="s">
        <v>16</v>
      </c>
      <c r="M27" s="225">
        <v>80</v>
      </c>
      <c r="O27" s="269">
        <v>13</v>
      </c>
      <c r="R27" s="112"/>
    </row>
    <row r="28" spans="1:18" ht="22.5" x14ac:dyDescent="0.2">
      <c r="A28" s="546">
        <v>4</v>
      </c>
      <c r="B28" s="251" t="s">
        <v>12</v>
      </c>
      <c r="C28" s="251" t="s">
        <v>11</v>
      </c>
      <c r="D28" s="251" t="s">
        <v>10</v>
      </c>
      <c r="E28" s="549" t="s">
        <v>9</v>
      </c>
      <c r="F28" s="549"/>
      <c r="G28" s="549" t="s">
        <v>8</v>
      </c>
      <c r="H28" s="550"/>
      <c r="I28" s="250"/>
      <c r="J28" s="265"/>
      <c r="K28" s="265"/>
      <c r="L28" s="265"/>
      <c r="M28" s="264"/>
      <c r="O28" s="269" t="s">
        <v>7836</v>
      </c>
      <c r="R28" s="112"/>
    </row>
    <row r="29" spans="1:18" ht="20.45" customHeight="1" x14ac:dyDescent="0.2">
      <c r="A29" s="547"/>
      <c r="B29" s="144" t="s">
        <v>7835</v>
      </c>
      <c r="C29" s="144" t="s">
        <v>7834</v>
      </c>
      <c r="D29" s="132">
        <v>43546</v>
      </c>
      <c r="E29" s="247"/>
      <c r="F29" s="246" t="s">
        <v>5518</v>
      </c>
      <c r="G29" s="433" t="s">
        <v>187</v>
      </c>
      <c r="H29" s="434"/>
      <c r="I29" s="435"/>
      <c r="J29" s="279" t="s">
        <v>17</v>
      </c>
      <c r="K29" s="278"/>
      <c r="L29" s="275" t="s">
        <v>16</v>
      </c>
      <c r="M29" s="277">
        <v>2184</v>
      </c>
      <c r="O29" s="269">
        <v>19</v>
      </c>
      <c r="R29" s="112"/>
    </row>
    <row r="30" spans="1:18" ht="22.5" x14ac:dyDescent="0.2">
      <c r="A30" s="547"/>
      <c r="B30" s="243" t="s">
        <v>6</v>
      </c>
      <c r="C30" s="243" t="s">
        <v>5</v>
      </c>
      <c r="D30" s="243" t="s">
        <v>4</v>
      </c>
      <c r="E30" s="551" t="s">
        <v>3</v>
      </c>
      <c r="F30" s="551"/>
      <c r="G30" s="552"/>
      <c r="H30" s="553"/>
      <c r="I30" s="554"/>
      <c r="J30" s="276" t="s">
        <v>25</v>
      </c>
      <c r="K30" s="275"/>
      <c r="L30" s="271" t="s">
        <v>16</v>
      </c>
      <c r="M30" s="274">
        <v>2953</v>
      </c>
      <c r="O30" s="269">
        <v>18</v>
      </c>
      <c r="R30" s="112"/>
    </row>
    <row r="31" spans="1:18" x14ac:dyDescent="0.2">
      <c r="A31" s="547"/>
      <c r="B31" s="243"/>
      <c r="C31" s="243"/>
      <c r="D31" s="243"/>
      <c r="E31" s="243"/>
      <c r="F31" s="243"/>
      <c r="G31" s="242"/>
      <c r="H31" s="241"/>
      <c r="I31" s="240"/>
      <c r="J31" s="273" t="s">
        <v>21</v>
      </c>
      <c r="K31" s="271"/>
      <c r="L31" s="271" t="s">
        <v>43</v>
      </c>
      <c r="M31" s="270">
        <v>903</v>
      </c>
      <c r="O31" s="269"/>
      <c r="R31" s="112"/>
    </row>
    <row r="32" spans="1:18" ht="23.25" thickBot="1" x14ac:dyDescent="0.25">
      <c r="A32" s="548"/>
      <c r="B32" s="263" t="s">
        <v>2799</v>
      </c>
      <c r="C32" s="262" t="s">
        <v>187</v>
      </c>
      <c r="D32" s="261">
        <v>43554</v>
      </c>
      <c r="E32" s="260" t="s">
        <v>1</v>
      </c>
      <c r="F32" s="259" t="s">
        <v>7144</v>
      </c>
      <c r="G32" s="258"/>
      <c r="H32" s="257"/>
      <c r="I32" s="256"/>
      <c r="J32" s="228" t="s">
        <v>5498</v>
      </c>
      <c r="K32" s="227"/>
      <c r="L32" s="226" t="s">
        <v>16</v>
      </c>
      <c r="M32" s="225">
        <v>75</v>
      </c>
      <c r="O32" s="269">
        <v>20</v>
      </c>
      <c r="R32" s="112"/>
    </row>
    <row r="33" spans="1:18" ht="22.5" x14ac:dyDescent="0.2">
      <c r="A33" s="546">
        <v>5</v>
      </c>
      <c r="B33" s="251" t="s">
        <v>12</v>
      </c>
      <c r="C33" s="251" t="s">
        <v>11</v>
      </c>
      <c r="D33" s="251" t="s">
        <v>10</v>
      </c>
      <c r="E33" s="549" t="s">
        <v>9</v>
      </c>
      <c r="F33" s="549"/>
      <c r="G33" s="549" t="s">
        <v>8</v>
      </c>
      <c r="H33" s="550"/>
      <c r="I33" s="250"/>
      <c r="J33" s="265"/>
      <c r="K33" s="265"/>
      <c r="L33" s="265"/>
      <c r="M33" s="264"/>
      <c r="O33" s="269" t="s">
        <v>7833</v>
      </c>
      <c r="R33" s="112"/>
    </row>
    <row r="34" spans="1:18" ht="157.5" x14ac:dyDescent="0.2">
      <c r="A34" s="547"/>
      <c r="B34" s="144" t="s">
        <v>7830</v>
      </c>
      <c r="C34" s="144" t="s">
        <v>7832</v>
      </c>
      <c r="D34" s="132">
        <v>43384</v>
      </c>
      <c r="E34" s="247"/>
      <c r="F34" s="246" t="s">
        <v>6220</v>
      </c>
      <c r="G34" s="433" t="s">
        <v>378</v>
      </c>
      <c r="H34" s="434"/>
      <c r="I34" s="435"/>
      <c r="J34" s="279" t="s">
        <v>17</v>
      </c>
      <c r="K34" s="278"/>
      <c r="L34" s="275" t="s">
        <v>16</v>
      </c>
      <c r="M34" s="277">
        <v>588</v>
      </c>
      <c r="O34" s="269">
        <v>23</v>
      </c>
      <c r="R34" s="112"/>
    </row>
    <row r="35" spans="1:18" ht="22.5" x14ac:dyDescent="0.2">
      <c r="A35" s="547"/>
      <c r="B35" s="243" t="s">
        <v>6</v>
      </c>
      <c r="C35" s="243" t="s">
        <v>5</v>
      </c>
      <c r="D35" s="243" t="s">
        <v>4</v>
      </c>
      <c r="E35" s="551" t="s">
        <v>3</v>
      </c>
      <c r="F35" s="551"/>
      <c r="G35" s="552"/>
      <c r="H35" s="553"/>
      <c r="I35" s="554"/>
      <c r="J35" s="276" t="s">
        <v>25</v>
      </c>
      <c r="K35" s="275"/>
      <c r="L35" s="271" t="s">
        <v>16</v>
      </c>
      <c r="M35" s="274">
        <v>288.39999999999998</v>
      </c>
      <c r="O35" s="269">
        <v>22</v>
      </c>
      <c r="R35" s="112"/>
    </row>
    <row r="36" spans="1:18" x14ac:dyDescent="0.2">
      <c r="A36" s="547"/>
      <c r="B36" s="243"/>
      <c r="C36" s="243"/>
      <c r="D36" s="243"/>
      <c r="E36" s="243"/>
      <c r="F36" s="243"/>
      <c r="G36" s="242"/>
      <c r="H36" s="241"/>
      <c r="I36" s="240"/>
      <c r="J36" s="273" t="s">
        <v>21</v>
      </c>
      <c r="K36" s="271"/>
      <c r="L36" s="271"/>
      <c r="M36" s="270"/>
      <c r="O36" s="269"/>
      <c r="R36" s="112"/>
    </row>
    <row r="37" spans="1:18" ht="23.25" thickBot="1" x14ac:dyDescent="0.25">
      <c r="A37" s="548"/>
      <c r="B37" s="263" t="s">
        <v>7506</v>
      </c>
      <c r="C37" s="262" t="s">
        <v>378</v>
      </c>
      <c r="D37" s="261">
        <v>43386</v>
      </c>
      <c r="E37" s="260" t="s">
        <v>1</v>
      </c>
      <c r="F37" s="259" t="s">
        <v>5556</v>
      </c>
      <c r="G37" s="258"/>
      <c r="H37" s="257"/>
      <c r="I37" s="256"/>
      <c r="J37" s="228" t="s">
        <v>5498</v>
      </c>
      <c r="K37" s="227"/>
      <c r="L37" s="226"/>
      <c r="M37" s="225"/>
      <c r="O37" s="269"/>
      <c r="R37" s="112"/>
    </row>
    <row r="38" spans="1:18" ht="22.5" x14ac:dyDescent="0.2">
      <c r="A38" s="546">
        <v>6</v>
      </c>
      <c r="B38" s="251" t="s">
        <v>12</v>
      </c>
      <c r="C38" s="251" t="s">
        <v>11</v>
      </c>
      <c r="D38" s="251" t="s">
        <v>10</v>
      </c>
      <c r="E38" s="549" t="s">
        <v>9</v>
      </c>
      <c r="F38" s="549"/>
      <c r="G38" s="549" t="s">
        <v>8</v>
      </c>
      <c r="H38" s="550"/>
      <c r="I38" s="250"/>
      <c r="J38" s="265"/>
      <c r="K38" s="265"/>
      <c r="L38" s="265"/>
      <c r="M38" s="264"/>
      <c r="O38" s="269" t="s">
        <v>7831</v>
      </c>
      <c r="R38" s="112"/>
    </row>
    <row r="39" spans="1:18" ht="45" x14ac:dyDescent="0.2">
      <c r="A39" s="547"/>
      <c r="B39" s="144" t="s">
        <v>7830</v>
      </c>
      <c r="C39" s="144" t="s">
        <v>7829</v>
      </c>
      <c r="D39" s="132">
        <v>43437</v>
      </c>
      <c r="E39" s="247"/>
      <c r="F39" s="246" t="s">
        <v>7828</v>
      </c>
      <c r="G39" s="433" t="s">
        <v>7156</v>
      </c>
      <c r="H39" s="434"/>
      <c r="I39" s="435"/>
      <c r="J39" s="279" t="s">
        <v>17</v>
      </c>
      <c r="K39" s="278"/>
      <c r="L39" s="275" t="s">
        <v>16</v>
      </c>
      <c r="M39" s="277">
        <v>188</v>
      </c>
      <c r="O39" s="269">
        <v>25</v>
      </c>
      <c r="R39" s="112"/>
    </row>
    <row r="40" spans="1:18" ht="22.5" x14ac:dyDescent="0.2">
      <c r="A40" s="547"/>
      <c r="B40" s="243" t="s">
        <v>6</v>
      </c>
      <c r="C40" s="243" t="s">
        <v>5</v>
      </c>
      <c r="D40" s="243" t="s">
        <v>4</v>
      </c>
      <c r="E40" s="551" t="s">
        <v>3</v>
      </c>
      <c r="F40" s="551"/>
      <c r="G40" s="552"/>
      <c r="H40" s="553"/>
      <c r="I40" s="554"/>
      <c r="J40" s="276" t="s">
        <v>25</v>
      </c>
      <c r="K40" s="275"/>
      <c r="L40" s="271" t="s">
        <v>16</v>
      </c>
      <c r="M40" s="274">
        <v>378.6</v>
      </c>
      <c r="O40" s="269">
        <v>24</v>
      </c>
      <c r="R40" s="112"/>
    </row>
    <row r="41" spans="1:18" x14ac:dyDescent="0.2">
      <c r="A41" s="547"/>
      <c r="B41" s="243"/>
      <c r="C41" s="243"/>
      <c r="D41" s="243"/>
      <c r="E41" s="243"/>
      <c r="F41" s="243"/>
      <c r="G41" s="242"/>
      <c r="H41" s="241"/>
      <c r="I41" s="240"/>
      <c r="J41" s="273" t="s">
        <v>21</v>
      </c>
      <c r="K41" s="271"/>
      <c r="L41" s="271"/>
      <c r="M41" s="270"/>
      <c r="O41" s="269"/>
      <c r="R41" s="112"/>
    </row>
    <row r="42" spans="1:18" ht="23.25" thickBot="1" x14ac:dyDescent="0.25">
      <c r="A42" s="548"/>
      <c r="B42" s="263" t="s">
        <v>7506</v>
      </c>
      <c r="C42" s="262" t="s">
        <v>7156</v>
      </c>
      <c r="D42" s="261">
        <v>43439</v>
      </c>
      <c r="E42" s="260" t="s">
        <v>1</v>
      </c>
      <c r="F42" s="259" t="s">
        <v>7655</v>
      </c>
      <c r="G42" s="258"/>
      <c r="H42" s="257"/>
      <c r="I42" s="256"/>
      <c r="J42" s="228" t="s">
        <v>5498</v>
      </c>
      <c r="K42" s="227"/>
      <c r="L42" s="226"/>
      <c r="M42" s="225"/>
      <c r="O42" s="269"/>
      <c r="R42" s="112"/>
    </row>
    <row r="43" spans="1:18" ht="22.5" x14ac:dyDescent="0.2">
      <c r="A43" s="546">
        <v>7</v>
      </c>
      <c r="B43" s="251" t="s">
        <v>12</v>
      </c>
      <c r="C43" s="251" t="s">
        <v>11</v>
      </c>
      <c r="D43" s="251" t="s">
        <v>10</v>
      </c>
      <c r="E43" s="549" t="s">
        <v>9</v>
      </c>
      <c r="F43" s="549"/>
      <c r="G43" s="549" t="s">
        <v>8</v>
      </c>
      <c r="H43" s="550"/>
      <c r="I43" s="250"/>
      <c r="J43" s="265"/>
      <c r="K43" s="265"/>
      <c r="L43" s="265"/>
      <c r="M43" s="264"/>
      <c r="O43" s="269" t="s">
        <v>7827</v>
      </c>
      <c r="R43" s="112"/>
    </row>
    <row r="44" spans="1:18" ht="30.6" customHeight="1" x14ac:dyDescent="0.2">
      <c r="A44" s="547"/>
      <c r="B44" s="144" t="s">
        <v>7826</v>
      </c>
      <c r="C44" s="144" t="s">
        <v>7825</v>
      </c>
      <c r="D44" s="132">
        <v>43544</v>
      </c>
      <c r="E44" s="247"/>
      <c r="F44" s="246" t="s">
        <v>6012</v>
      </c>
      <c r="G44" s="433" t="s">
        <v>6006</v>
      </c>
      <c r="H44" s="434"/>
      <c r="I44" s="435"/>
      <c r="J44" s="279" t="s">
        <v>17</v>
      </c>
      <c r="K44" s="278"/>
      <c r="L44" s="275"/>
      <c r="M44" s="277"/>
      <c r="O44" s="269"/>
      <c r="R44" s="112"/>
    </row>
    <row r="45" spans="1:18" ht="22.5" x14ac:dyDescent="0.2">
      <c r="A45" s="547"/>
      <c r="B45" s="243" t="s">
        <v>6</v>
      </c>
      <c r="C45" s="243" t="s">
        <v>5</v>
      </c>
      <c r="D45" s="243" t="s">
        <v>4</v>
      </c>
      <c r="E45" s="551" t="s">
        <v>3</v>
      </c>
      <c r="F45" s="551"/>
      <c r="G45" s="552"/>
      <c r="H45" s="553"/>
      <c r="I45" s="554"/>
      <c r="J45" s="276" t="s">
        <v>25</v>
      </c>
      <c r="K45" s="275"/>
      <c r="L45" s="271" t="s">
        <v>16</v>
      </c>
      <c r="M45" s="274">
        <v>576</v>
      </c>
      <c r="O45" s="269">
        <v>26</v>
      </c>
      <c r="R45" s="112"/>
    </row>
    <row r="46" spans="1:18" x14ac:dyDescent="0.2">
      <c r="A46" s="547"/>
      <c r="B46" s="243"/>
      <c r="C46" s="243"/>
      <c r="D46" s="243"/>
      <c r="E46" s="243"/>
      <c r="F46" s="243"/>
      <c r="G46" s="242"/>
      <c r="H46" s="241"/>
      <c r="I46" s="240"/>
      <c r="J46" s="273" t="s">
        <v>21</v>
      </c>
      <c r="K46" s="271"/>
      <c r="L46" s="271"/>
      <c r="M46" s="270"/>
      <c r="O46" s="269"/>
      <c r="R46" s="112"/>
    </row>
    <row r="47" spans="1:18" ht="23.25" thickBot="1" x14ac:dyDescent="0.25">
      <c r="A47" s="548"/>
      <c r="B47" s="263" t="s">
        <v>5507</v>
      </c>
      <c r="C47" s="262" t="s">
        <v>6006</v>
      </c>
      <c r="D47" s="261">
        <v>43544</v>
      </c>
      <c r="E47" s="260" t="s">
        <v>1</v>
      </c>
      <c r="F47" s="259" t="s">
        <v>7815</v>
      </c>
      <c r="G47" s="258"/>
      <c r="H47" s="257"/>
      <c r="I47" s="256"/>
      <c r="J47" s="228" t="s">
        <v>5498</v>
      </c>
      <c r="K47" s="227"/>
      <c r="L47" s="226"/>
      <c r="M47" s="225"/>
      <c r="O47" s="269"/>
      <c r="R47" s="112"/>
    </row>
    <row r="48" spans="1:18" ht="22.5" x14ac:dyDescent="0.2">
      <c r="A48" s="546">
        <v>8</v>
      </c>
      <c r="B48" s="251" t="s">
        <v>12</v>
      </c>
      <c r="C48" s="251" t="s">
        <v>11</v>
      </c>
      <c r="D48" s="251" t="s">
        <v>10</v>
      </c>
      <c r="E48" s="549" t="s">
        <v>9</v>
      </c>
      <c r="F48" s="549"/>
      <c r="G48" s="549" t="s">
        <v>8</v>
      </c>
      <c r="H48" s="550"/>
      <c r="I48" s="250"/>
      <c r="J48" s="265"/>
      <c r="K48" s="265"/>
      <c r="L48" s="265"/>
      <c r="M48" s="264"/>
      <c r="O48" s="269" t="s">
        <v>7824</v>
      </c>
      <c r="R48" s="112"/>
    </row>
    <row r="49" spans="1:18" ht="30.6" customHeight="1" x14ac:dyDescent="0.2">
      <c r="A49" s="547"/>
      <c r="B49" s="144" t="s">
        <v>7823</v>
      </c>
      <c r="C49" s="144" t="s">
        <v>7822</v>
      </c>
      <c r="D49" s="132">
        <v>43541</v>
      </c>
      <c r="E49" s="247"/>
      <c r="F49" s="246" t="s">
        <v>7821</v>
      </c>
      <c r="G49" s="433" t="s">
        <v>7820</v>
      </c>
      <c r="H49" s="434"/>
      <c r="I49" s="435"/>
      <c r="J49" s="279" t="s">
        <v>17</v>
      </c>
      <c r="K49" s="278"/>
      <c r="L49" s="275" t="s">
        <v>16</v>
      </c>
      <c r="M49" s="277">
        <v>700</v>
      </c>
      <c r="O49" s="269">
        <v>28</v>
      </c>
      <c r="R49" s="112"/>
    </row>
    <row r="50" spans="1:18" ht="22.5" x14ac:dyDescent="0.2">
      <c r="A50" s="547"/>
      <c r="B50" s="243" t="s">
        <v>6</v>
      </c>
      <c r="C50" s="243" t="s">
        <v>5</v>
      </c>
      <c r="D50" s="243" t="s">
        <v>4</v>
      </c>
      <c r="E50" s="551" t="s">
        <v>3</v>
      </c>
      <c r="F50" s="551"/>
      <c r="G50" s="552"/>
      <c r="H50" s="553"/>
      <c r="I50" s="554"/>
      <c r="J50" s="276" t="s">
        <v>25</v>
      </c>
      <c r="K50" s="275"/>
      <c r="L50" s="271" t="s">
        <v>16</v>
      </c>
      <c r="M50" s="274">
        <v>1072</v>
      </c>
      <c r="O50" s="269">
        <v>27</v>
      </c>
      <c r="R50" s="112"/>
    </row>
    <row r="51" spans="1:18" x14ac:dyDescent="0.2">
      <c r="A51" s="547"/>
      <c r="B51" s="243"/>
      <c r="C51" s="243"/>
      <c r="D51" s="243"/>
      <c r="E51" s="243"/>
      <c r="F51" s="243"/>
      <c r="G51" s="242"/>
      <c r="H51" s="241"/>
      <c r="I51" s="240"/>
      <c r="J51" s="273" t="s">
        <v>21</v>
      </c>
      <c r="K51" s="271"/>
      <c r="L51" s="271"/>
      <c r="M51" s="270"/>
      <c r="O51" s="269"/>
      <c r="R51" s="112"/>
    </row>
    <row r="52" spans="1:18" ht="23.25" thickBot="1" x14ac:dyDescent="0.25">
      <c r="A52" s="548"/>
      <c r="B52" s="263" t="s">
        <v>5507</v>
      </c>
      <c r="C52" s="262" t="s">
        <v>7820</v>
      </c>
      <c r="D52" s="261">
        <v>43547</v>
      </c>
      <c r="E52" s="260" t="s">
        <v>1</v>
      </c>
      <c r="F52" s="259" t="s">
        <v>7819</v>
      </c>
      <c r="G52" s="258"/>
      <c r="H52" s="257"/>
      <c r="I52" s="256"/>
      <c r="J52" s="228" t="s">
        <v>5498</v>
      </c>
      <c r="K52" s="227"/>
      <c r="L52" s="226"/>
      <c r="M52" s="225"/>
      <c r="O52" s="269"/>
      <c r="R52" s="112"/>
    </row>
    <row r="53" spans="1:18" ht="22.5" x14ac:dyDescent="0.2">
      <c r="A53" s="546">
        <v>9</v>
      </c>
      <c r="B53" s="251" t="s">
        <v>12</v>
      </c>
      <c r="C53" s="251" t="s">
        <v>11</v>
      </c>
      <c r="D53" s="251" t="s">
        <v>10</v>
      </c>
      <c r="E53" s="549" t="s">
        <v>9</v>
      </c>
      <c r="F53" s="549"/>
      <c r="G53" s="549" t="s">
        <v>8</v>
      </c>
      <c r="H53" s="550"/>
      <c r="I53" s="250"/>
      <c r="J53" s="265"/>
      <c r="K53" s="265"/>
      <c r="L53" s="265"/>
      <c r="M53" s="264"/>
      <c r="O53" s="269" t="s">
        <v>7818</v>
      </c>
      <c r="R53" s="112"/>
    </row>
    <row r="54" spans="1:18" ht="33.75" x14ac:dyDescent="0.2">
      <c r="A54" s="547"/>
      <c r="B54" s="144" t="s">
        <v>7817</v>
      </c>
      <c r="C54" s="144" t="s">
        <v>7816</v>
      </c>
      <c r="D54" s="132">
        <v>43544</v>
      </c>
      <c r="E54" s="247"/>
      <c r="F54" s="246" t="s">
        <v>6012</v>
      </c>
      <c r="G54" s="433" t="s">
        <v>6006</v>
      </c>
      <c r="H54" s="434"/>
      <c r="I54" s="435"/>
      <c r="J54" s="279" t="s">
        <v>17</v>
      </c>
      <c r="K54" s="278"/>
      <c r="L54" s="275"/>
      <c r="M54" s="277"/>
      <c r="O54" s="269"/>
      <c r="R54" s="112"/>
    </row>
    <row r="55" spans="1:18" ht="22.5" x14ac:dyDescent="0.2">
      <c r="A55" s="547"/>
      <c r="B55" s="243" t="s">
        <v>6</v>
      </c>
      <c r="C55" s="243" t="s">
        <v>5</v>
      </c>
      <c r="D55" s="243" t="s">
        <v>4</v>
      </c>
      <c r="E55" s="551" t="s">
        <v>3</v>
      </c>
      <c r="F55" s="551"/>
      <c r="G55" s="552"/>
      <c r="H55" s="553"/>
      <c r="I55" s="554"/>
      <c r="J55" s="276" t="s">
        <v>25</v>
      </c>
      <c r="K55" s="275"/>
      <c r="L55" s="271" t="s">
        <v>16</v>
      </c>
      <c r="M55" s="274">
        <v>416.6</v>
      </c>
      <c r="O55" s="269">
        <v>29</v>
      </c>
      <c r="R55" s="112"/>
    </row>
    <row r="56" spans="1:18" x14ac:dyDescent="0.2">
      <c r="A56" s="547"/>
      <c r="B56" s="243"/>
      <c r="C56" s="243"/>
      <c r="D56" s="243"/>
      <c r="E56" s="243"/>
      <c r="F56" s="243"/>
      <c r="G56" s="242"/>
      <c r="H56" s="241"/>
      <c r="I56" s="240"/>
      <c r="J56" s="273" t="s">
        <v>21</v>
      </c>
      <c r="K56" s="271"/>
      <c r="L56" s="271"/>
      <c r="M56" s="270"/>
      <c r="O56" s="269"/>
      <c r="R56" s="112"/>
    </row>
    <row r="57" spans="1:18" ht="23.25" thickBot="1" x14ac:dyDescent="0.25">
      <c r="A57" s="548"/>
      <c r="B57" s="236" t="s">
        <v>2610</v>
      </c>
      <c r="C57" s="262" t="s">
        <v>6006</v>
      </c>
      <c r="D57" s="261">
        <v>43544</v>
      </c>
      <c r="E57" s="260" t="s">
        <v>1</v>
      </c>
      <c r="F57" s="259" t="s">
        <v>7815</v>
      </c>
      <c r="G57" s="258"/>
      <c r="H57" s="257"/>
      <c r="I57" s="256"/>
      <c r="J57" s="228" t="s">
        <v>5498</v>
      </c>
      <c r="K57" s="227"/>
      <c r="L57" s="226"/>
      <c r="M57" s="225"/>
      <c r="O57" s="269"/>
      <c r="R57" s="112"/>
    </row>
    <row r="58" spans="1:18" ht="22.5" x14ac:dyDescent="0.2">
      <c r="A58" s="546">
        <v>10</v>
      </c>
      <c r="B58" s="251" t="s">
        <v>12</v>
      </c>
      <c r="C58" s="251" t="s">
        <v>11</v>
      </c>
      <c r="D58" s="251" t="s">
        <v>10</v>
      </c>
      <c r="E58" s="549" t="s">
        <v>9</v>
      </c>
      <c r="F58" s="549"/>
      <c r="G58" s="549" t="s">
        <v>8</v>
      </c>
      <c r="H58" s="550"/>
      <c r="I58" s="250"/>
      <c r="J58" s="265"/>
      <c r="K58" s="265"/>
      <c r="L58" s="265"/>
      <c r="M58" s="264"/>
      <c r="O58" s="269" t="s">
        <v>7814</v>
      </c>
      <c r="R58" s="112"/>
    </row>
    <row r="59" spans="1:18" ht="40.9" customHeight="1" x14ac:dyDescent="0.2">
      <c r="A59" s="547"/>
      <c r="B59" s="144" t="s">
        <v>7813</v>
      </c>
      <c r="C59" s="144" t="s">
        <v>7812</v>
      </c>
      <c r="D59" s="132">
        <v>43493</v>
      </c>
      <c r="E59" s="247"/>
      <c r="F59" s="246" t="s">
        <v>7811</v>
      </c>
      <c r="G59" s="433" t="s">
        <v>7810</v>
      </c>
      <c r="H59" s="434"/>
      <c r="I59" s="435"/>
      <c r="J59" s="279" t="s">
        <v>17</v>
      </c>
      <c r="K59" s="278"/>
      <c r="L59" s="275" t="s">
        <v>16</v>
      </c>
      <c r="M59" s="277">
        <v>310</v>
      </c>
      <c r="O59" s="269">
        <v>36</v>
      </c>
      <c r="R59" s="112"/>
    </row>
    <row r="60" spans="1:18" ht="22.5" x14ac:dyDescent="0.2">
      <c r="A60" s="547"/>
      <c r="B60" s="243" t="s">
        <v>6</v>
      </c>
      <c r="C60" s="243" t="s">
        <v>5</v>
      </c>
      <c r="D60" s="243" t="s">
        <v>4</v>
      </c>
      <c r="E60" s="551" t="s">
        <v>3</v>
      </c>
      <c r="F60" s="551"/>
      <c r="G60" s="552"/>
      <c r="H60" s="553"/>
      <c r="I60" s="554"/>
      <c r="J60" s="276" t="s">
        <v>25</v>
      </c>
      <c r="K60" s="275"/>
      <c r="L60" s="271" t="s">
        <v>16</v>
      </c>
      <c r="M60" s="274">
        <v>230.96</v>
      </c>
      <c r="O60" s="269">
        <v>35</v>
      </c>
      <c r="R60" s="112"/>
    </row>
    <row r="61" spans="1:18" x14ac:dyDescent="0.2">
      <c r="A61" s="547"/>
      <c r="B61" s="243"/>
      <c r="C61" s="243"/>
      <c r="D61" s="243"/>
      <c r="E61" s="243"/>
      <c r="F61" s="243"/>
      <c r="G61" s="242"/>
      <c r="H61" s="241"/>
      <c r="I61" s="240"/>
      <c r="J61" s="273" t="s">
        <v>21</v>
      </c>
      <c r="K61" s="271"/>
      <c r="L61" s="271"/>
      <c r="M61" s="270"/>
      <c r="O61" s="269"/>
      <c r="R61" s="112"/>
    </row>
    <row r="62" spans="1:18" ht="31.15" customHeight="1" thickBot="1" x14ac:dyDescent="0.25">
      <c r="A62" s="548"/>
      <c r="B62" s="263" t="s">
        <v>6658</v>
      </c>
      <c r="C62" s="262" t="s">
        <v>7810</v>
      </c>
      <c r="D62" s="261">
        <v>43495</v>
      </c>
      <c r="E62" s="260" t="s">
        <v>1</v>
      </c>
      <c r="F62" s="259" t="s">
        <v>7809</v>
      </c>
      <c r="G62" s="258"/>
      <c r="H62" s="257"/>
      <c r="I62" s="256"/>
      <c r="J62" s="228" t="s">
        <v>5498</v>
      </c>
      <c r="K62" s="227"/>
      <c r="L62" s="226"/>
      <c r="M62" s="225"/>
      <c r="O62" s="269"/>
      <c r="R62" s="112"/>
    </row>
    <row r="63" spans="1:18" ht="22.5" x14ac:dyDescent="0.2">
      <c r="A63" s="546">
        <v>11</v>
      </c>
      <c r="B63" s="251" t="s">
        <v>12</v>
      </c>
      <c r="C63" s="251" t="s">
        <v>11</v>
      </c>
      <c r="D63" s="251" t="s">
        <v>10</v>
      </c>
      <c r="E63" s="549" t="s">
        <v>9</v>
      </c>
      <c r="F63" s="549"/>
      <c r="G63" s="549" t="s">
        <v>8</v>
      </c>
      <c r="H63" s="550"/>
      <c r="I63" s="250"/>
      <c r="J63" s="265"/>
      <c r="K63" s="265"/>
      <c r="L63" s="265"/>
      <c r="M63" s="264"/>
      <c r="O63" s="269" t="s">
        <v>7808</v>
      </c>
      <c r="R63" s="112"/>
    </row>
    <row r="64" spans="1:18" ht="247.5" x14ac:dyDescent="0.2">
      <c r="A64" s="547"/>
      <c r="B64" s="144" t="s">
        <v>7807</v>
      </c>
      <c r="C64" s="144" t="s">
        <v>7806</v>
      </c>
      <c r="D64" s="132">
        <v>43402</v>
      </c>
      <c r="E64" s="247"/>
      <c r="F64" s="246" t="s">
        <v>6387</v>
      </c>
      <c r="G64" s="433" t="s">
        <v>7805</v>
      </c>
      <c r="H64" s="434"/>
      <c r="I64" s="435"/>
      <c r="J64" s="279" t="s">
        <v>17</v>
      </c>
      <c r="K64" s="278"/>
      <c r="L64" s="275" t="s">
        <v>16</v>
      </c>
      <c r="M64" s="277">
        <v>696</v>
      </c>
      <c r="O64" s="269">
        <v>42</v>
      </c>
      <c r="R64" s="112"/>
    </row>
    <row r="65" spans="1:18" ht="22.5" x14ac:dyDescent="0.2">
      <c r="A65" s="547"/>
      <c r="B65" s="243" t="s">
        <v>6</v>
      </c>
      <c r="C65" s="243" t="s">
        <v>5</v>
      </c>
      <c r="D65" s="243" t="s">
        <v>4</v>
      </c>
      <c r="E65" s="551" t="s">
        <v>3</v>
      </c>
      <c r="F65" s="551"/>
      <c r="G65" s="552"/>
      <c r="H65" s="553"/>
      <c r="I65" s="554"/>
      <c r="J65" s="276" t="s">
        <v>25</v>
      </c>
      <c r="K65" s="275"/>
      <c r="L65" s="271" t="s">
        <v>16</v>
      </c>
      <c r="M65" s="274">
        <v>6441</v>
      </c>
      <c r="O65" s="269">
        <v>41</v>
      </c>
      <c r="R65" s="112"/>
    </row>
    <row r="66" spans="1:18" x14ac:dyDescent="0.2">
      <c r="A66" s="547"/>
      <c r="B66" s="243"/>
      <c r="C66" s="243"/>
      <c r="D66" s="243"/>
      <c r="E66" s="243"/>
      <c r="F66" s="243"/>
      <c r="G66" s="242"/>
      <c r="H66" s="241"/>
      <c r="I66" s="240"/>
      <c r="J66" s="273" t="s">
        <v>21</v>
      </c>
      <c r="K66" s="271"/>
      <c r="L66" s="271" t="s">
        <v>16</v>
      </c>
      <c r="M66" s="270">
        <v>84</v>
      </c>
      <c r="O66" s="269">
        <v>43</v>
      </c>
      <c r="R66" s="112"/>
    </row>
    <row r="67" spans="1:18" ht="23.25" thickBot="1" x14ac:dyDescent="0.25">
      <c r="A67" s="548"/>
      <c r="B67" s="263" t="s">
        <v>5885</v>
      </c>
      <c r="C67" s="262" t="s">
        <v>7805</v>
      </c>
      <c r="D67" s="261">
        <v>43407</v>
      </c>
      <c r="E67" s="260" t="s">
        <v>1</v>
      </c>
      <c r="F67" s="259" t="s">
        <v>7804</v>
      </c>
      <c r="G67" s="258"/>
      <c r="H67" s="257"/>
      <c r="I67" s="256"/>
      <c r="J67" s="228" t="s">
        <v>5498</v>
      </c>
      <c r="K67" s="227"/>
      <c r="L67" s="226" t="s">
        <v>16</v>
      </c>
      <c r="M67" s="225">
        <v>500</v>
      </c>
      <c r="O67" s="269">
        <v>44</v>
      </c>
      <c r="R67" s="112"/>
    </row>
    <row r="68" spans="1:18" ht="22.5" x14ac:dyDescent="0.2">
      <c r="A68" s="546">
        <v>12</v>
      </c>
      <c r="B68" s="251" t="s">
        <v>12</v>
      </c>
      <c r="C68" s="251" t="s">
        <v>11</v>
      </c>
      <c r="D68" s="251" t="s">
        <v>10</v>
      </c>
      <c r="E68" s="549" t="s">
        <v>9</v>
      </c>
      <c r="F68" s="549"/>
      <c r="G68" s="549" t="s">
        <v>8</v>
      </c>
      <c r="H68" s="550"/>
      <c r="I68" s="250"/>
      <c r="J68" s="265"/>
      <c r="K68" s="265"/>
      <c r="L68" s="265"/>
      <c r="M68" s="264"/>
      <c r="O68" s="269" t="s">
        <v>7803</v>
      </c>
      <c r="R68" s="112"/>
    </row>
    <row r="69" spans="1:18" ht="90" x14ac:dyDescent="0.2">
      <c r="A69" s="547"/>
      <c r="B69" s="144" t="s">
        <v>7802</v>
      </c>
      <c r="C69" s="144" t="s">
        <v>7801</v>
      </c>
      <c r="D69" s="132">
        <v>43531</v>
      </c>
      <c r="E69" s="247"/>
      <c r="F69" s="246" t="s">
        <v>7800</v>
      </c>
      <c r="G69" s="433" t="s">
        <v>7741</v>
      </c>
      <c r="H69" s="434"/>
      <c r="I69" s="435"/>
      <c r="J69" s="279" t="s">
        <v>17</v>
      </c>
      <c r="K69" s="278"/>
      <c r="L69" s="275"/>
      <c r="M69" s="277">
        <v>188.8</v>
      </c>
      <c r="O69" s="269">
        <v>46</v>
      </c>
      <c r="R69" s="112"/>
    </row>
    <row r="70" spans="1:18" ht="22.5" x14ac:dyDescent="0.2">
      <c r="A70" s="547"/>
      <c r="B70" s="243" t="s">
        <v>6</v>
      </c>
      <c r="C70" s="243" t="s">
        <v>5</v>
      </c>
      <c r="D70" s="243" t="s">
        <v>4</v>
      </c>
      <c r="E70" s="551" t="s">
        <v>3</v>
      </c>
      <c r="F70" s="551"/>
      <c r="G70" s="552"/>
      <c r="H70" s="553"/>
      <c r="I70" s="554"/>
      <c r="J70" s="276" t="s">
        <v>25</v>
      </c>
      <c r="K70" s="275"/>
      <c r="L70" s="271" t="s">
        <v>16</v>
      </c>
      <c r="M70" s="274">
        <v>283.89999999999998</v>
      </c>
      <c r="O70" s="269">
        <v>45</v>
      </c>
      <c r="R70" s="112"/>
    </row>
    <row r="71" spans="1:18" x14ac:dyDescent="0.2">
      <c r="A71" s="547"/>
      <c r="B71" s="243"/>
      <c r="C71" s="243"/>
      <c r="D71" s="243"/>
      <c r="E71" s="243"/>
      <c r="F71" s="243"/>
      <c r="G71" s="242"/>
      <c r="H71" s="241"/>
      <c r="I71" s="240"/>
      <c r="J71" s="273" t="s">
        <v>21</v>
      </c>
      <c r="K71" s="271"/>
      <c r="L71" s="271"/>
      <c r="M71" s="270"/>
      <c r="O71" s="269"/>
      <c r="R71" s="112"/>
    </row>
    <row r="72" spans="1:18" ht="23.25" thickBot="1" x14ac:dyDescent="0.25">
      <c r="A72" s="548"/>
      <c r="B72" s="263" t="s">
        <v>5885</v>
      </c>
      <c r="C72" s="262" t="s">
        <v>7741</v>
      </c>
      <c r="D72" s="261">
        <v>43533</v>
      </c>
      <c r="E72" s="260" t="s">
        <v>1</v>
      </c>
      <c r="F72" s="259" t="s">
        <v>7799</v>
      </c>
      <c r="G72" s="258"/>
      <c r="H72" s="257"/>
      <c r="I72" s="256"/>
      <c r="J72" s="228" t="s">
        <v>5498</v>
      </c>
      <c r="K72" s="227"/>
      <c r="L72" s="226"/>
      <c r="M72" s="225"/>
      <c r="O72" s="269"/>
      <c r="R72" s="112"/>
    </row>
    <row r="73" spans="1:18" ht="22.5" x14ac:dyDescent="0.2">
      <c r="A73" s="546">
        <v>13</v>
      </c>
      <c r="B73" s="251" t="s">
        <v>12</v>
      </c>
      <c r="C73" s="251" t="s">
        <v>11</v>
      </c>
      <c r="D73" s="251" t="s">
        <v>10</v>
      </c>
      <c r="E73" s="549" t="s">
        <v>9</v>
      </c>
      <c r="F73" s="549"/>
      <c r="G73" s="549" t="s">
        <v>8</v>
      </c>
      <c r="H73" s="550"/>
      <c r="I73" s="250"/>
      <c r="J73" s="265"/>
      <c r="K73" s="265"/>
      <c r="L73" s="265"/>
      <c r="M73" s="264"/>
      <c r="O73" s="269" t="s">
        <v>7798</v>
      </c>
      <c r="R73" s="112"/>
    </row>
    <row r="74" spans="1:18" ht="112.5" x14ac:dyDescent="0.2">
      <c r="A74" s="547"/>
      <c r="B74" s="144" t="s">
        <v>7793</v>
      </c>
      <c r="C74" s="144" t="s">
        <v>7797</v>
      </c>
      <c r="D74" s="132">
        <v>43413</v>
      </c>
      <c r="E74" s="247"/>
      <c r="F74" s="246" t="s">
        <v>6612</v>
      </c>
      <c r="G74" s="433" t="s">
        <v>7796</v>
      </c>
      <c r="H74" s="434"/>
      <c r="I74" s="435"/>
      <c r="J74" s="279" t="s">
        <v>17</v>
      </c>
      <c r="K74" s="278"/>
      <c r="L74" s="275" t="s">
        <v>16</v>
      </c>
      <c r="M74" s="277">
        <v>1302</v>
      </c>
      <c r="O74" s="269">
        <v>48</v>
      </c>
      <c r="R74" s="112"/>
    </row>
    <row r="75" spans="1:18" ht="22.5" x14ac:dyDescent="0.2">
      <c r="A75" s="547"/>
      <c r="B75" s="243" t="s">
        <v>6</v>
      </c>
      <c r="C75" s="243" t="s">
        <v>5</v>
      </c>
      <c r="D75" s="243" t="s">
        <v>4</v>
      </c>
      <c r="E75" s="551" t="s">
        <v>3</v>
      </c>
      <c r="F75" s="551"/>
      <c r="G75" s="552"/>
      <c r="H75" s="553"/>
      <c r="I75" s="554"/>
      <c r="J75" s="276" t="s">
        <v>25</v>
      </c>
      <c r="K75" s="275"/>
      <c r="L75" s="271" t="s">
        <v>16</v>
      </c>
      <c r="M75" s="274">
        <v>5384.84</v>
      </c>
      <c r="O75" s="269">
        <v>47</v>
      </c>
      <c r="R75" s="112"/>
    </row>
    <row r="76" spans="1:18" x14ac:dyDescent="0.2">
      <c r="A76" s="547"/>
      <c r="B76" s="243"/>
      <c r="C76" s="243"/>
      <c r="D76" s="243"/>
      <c r="E76" s="243"/>
      <c r="F76" s="243"/>
      <c r="G76" s="242"/>
      <c r="H76" s="241"/>
      <c r="I76" s="240"/>
      <c r="J76" s="273" t="s">
        <v>21</v>
      </c>
      <c r="K76" s="271"/>
      <c r="L76" s="271"/>
      <c r="M76" s="270"/>
      <c r="O76" s="269"/>
      <c r="R76" s="112"/>
    </row>
    <row r="77" spans="1:18" ht="23.25" thickBot="1" x14ac:dyDescent="0.25">
      <c r="A77" s="548"/>
      <c r="B77" s="263" t="s">
        <v>7790</v>
      </c>
      <c r="C77" s="262" t="s">
        <v>7796</v>
      </c>
      <c r="D77" s="261">
        <v>43422</v>
      </c>
      <c r="E77" s="260" t="s">
        <v>1</v>
      </c>
      <c r="F77" s="259" t="s">
        <v>7795</v>
      </c>
      <c r="G77" s="258"/>
      <c r="H77" s="257"/>
      <c r="I77" s="256"/>
      <c r="J77" s="228" t="s">
        <v>5498</v>
      </c>
      <c r="K77" s="227"/>
      <c r="L77" s="226"/>
      <c r="M77" s="225"/>
      <c r="O77" s="269"/>
      <c r="R77" s="112"/>
    </row>
    <row r="78" spans="1:18" ht="22.5" x14ac:dyDescent="0.2">
      <c r="A78" s="546">
        <v>14</v>
      </c>
      <c r="B78" s="251" t="s">
        <v>12</v>
      </c>
      <c r="C78" s="251" t="s">
        <v>11</v>
      </c>
      <c r="D78" s="251" t="s">
        <v>10</v>
      </c>
      <c r="E78" s="549" t="s">
        <v>9</v>
      </c>
      <c r="F78" s="549"/>
      <c r="G78" s="549" t="s">
        <v>8</v>
      </c>
      <c r="H78" s="550"/>
      <c r="I78" s="250"/>
      <c r="J78" s="265"/>
      <c r="K78" s="265"/>
      <c r="L78" s="265"/>
      <c r="M78" s="264"/>
      <c r="O78" s="269" t="s">
        <v>7794</v>
      </c>
      <c r="R78" s="112"/>
    </row>
    <row r="79" spans="1:18" ht="30.6" customHeight="1" x14ac:dyDescent="0.2">
      <c r="A79" s="547"/>
      <c r="B79" s="144" t="s">
        <v>7793</v>
      </c>
      <c r="C79" s="144" t="s">
        <v>7792</v>
      </c>
      <c r="D79" s="132">
        <v>43436</v>
      </c>
      <c r="E79" s="247"/>
      <c r="F79" s="246" t="s">
        <v>7791</v>
      </c>
      <c r="G79" s="433" t="s">
        <v>7789</v>
      </c>
      <c r="H79" s="434"/>
      <c r="I79" s="435"/>
      <c r="J79" s="279" t="s">
        <v>17</v>
      </c>
      <c r="K79" s="278"/>
      <c r="L79" s="275" t="s">
        <v>16</v>
      </c>
      <c r="M79" s="277">
        <v>456</v>
      </c>
      <c r="O79" s="269">
        <v>50</v>
      </c>
      <c r="R79" s="112"/>
    </row>
    <row r="80" spans="1:18" ht="22.5" x14ac:dyDescent="0.2">
      <c r="A80" s="547"/>
      <c r="B80" s="243" t="s">
        <v>6</v>
      </c>
      <c r="C80" s="243" t="s">
        <v>5</v>
      </c>
      <c r="D80" s="243" t="s">
        <v>4</v>
      </c>
      <c r="E80" s="551" t="s">
        <v>3</v>
      </c>
      <c r="F80" s="551"/>
      <c r="G80" s="552"/>
      <c r="H80" s="553"/>
      <c r="I80" s="554"/>
      <c r="J80" s="276" t="s">
        <v>25</v>
      </c>
      <c r="K80" s="275"/>
      <c r="L80" s="271" t="s">
        <v>16</v>
      </c>
      <c r="M80" s="274">
        <v>1575.75</v>
      </c>
      <c r="O80" s="269">
        <v>49</v>
      </c>
      <c r="R80" s="112"/>
    </row>
    <row r="81" spans="1:18" x14ac:dyDescent="0.2">
      <c r="A81" s="547"/>
      <c r="B81" s="243"/>
      <c r="C81" s="243"/>
      <c r="D81" s="243"/>
      <c r="E81" s="243"/>
      <c r="F81" s="243"/>
      <c r="G81" s="242"/>
      <c r="H81" s="241"/>
      <c r="I81" s="240"/>
      <c r="J81" s="273" t="s">
        <v>21</v>
      </c>
      <c r="K81" s="271"/>
      <c r="L81" s="271"/>
      <c r="M81" s="270"/>
      <c r="O81" s="269"/>
      <c r="R81" s="112"/>
    </row>
    <row r="82" spans="1:18" ht="23.25" thickBot="1" x14ac:dyDescent="0.25">
      <c r="A82" s="548"/>
      <c r="B82" s="263" t="s">
        <v>7790</v>
      </c>
      <c r="C82" s="262" t="s">
        <v>7789</v>
      </c>
      <c r="D82" s="261">
        <v>43439</v>
      </c>
      <c r="E82" s="260" t="s">
        <v>1</v>
      </c>
      <c r="F82" s="259" t="s">
        <v>7788</v>
      </c>
      <c r="G82" s="258"/>
      <c r="H82" s="257"/>
      <c r="I82" s="256"/>
      <c r="J82" s="228" t="s">
        <v>5498</v>
      </c>
      <c r="K82" s="227"/>
      <c r="L82" s="226"/>
      <c r="M82" s="225"/>
      <c r="O82" s="269"/>
      <c r="R82" s="112"/>
    </row>
    <row r="83" spans="1:18" ht="22.5" x14ac:dyDescent="0.2">
      <c r="A83" s="546">
        <v>15</v>
      </c>
      <c r="B83" s="251" t="s">
        <v>12</v>
      </c>
      <c r="C83" s="251" t="s">
        <v>11</v>
      </c>
      <c r="D83" s="251" t="s">
        <v>10</v>
      </c>
      <c r="E83" s="549" t="s">
        <v>9</v>
      </c>
      <c r="F83" s="549"/>
      <c r="G83" s="549" t="s">
        <v>8</v>
      </c>
      <c r="H83" s="550"/>
      <c r="I83" s="250"/>
      <c r="J83" s="265"/>
      <c r="K83" s="265"/>
      <c r="L83" s="265"/>
      <c r="M83" s="264"/>
      <c r="O83" s="269" t="s">
        <v>7787</v>
      </c>
      <c r="R83" s="112"/>
    </row>
    <row r="84" spans="1:18" ht="191.25" x14ac:dyDescent="0.2">
      <c r="A84" s="547"/>
      <c r="B84" s="144" t="s">
        <v>7786</v>
      </c>
      <c r="C84" s="144" t="s">
        <v>7785</v>
      </c>
      <c r="D84" s="132">
        <v>43416</v>
      </c>
      <c r="E84" s="247"/>
      <c r="F84" s="246" t="s">
        <v>5940</v>
      </c>
      <c r="G84" s="433" t="s">
        <v>7784</v>
      </c>
      <c r="H84" s="434"/>
      <c r="I84" s="435"/>
      <c r="J84" s="279" t="s">
        <v>17</v>
      </c>
      <c r="K84" s="278"/>
      <c r="L84" s="275" t="s">
        <v>16</v>
      </c>
      <c r="M84" s="277">
        <v>841</v>
      </c>
      <c r="O84" s="269">
        <v>52</v>
      </c>
      <c r="R84" s="112"/>
    </row>
    <row r="85" spans="1:18" ht="22.5" x14ac:dyDescent="0.2">
      <c r="A85" s="547"/>
      <c r="B85" s="243" t="s">
        <v>6</v>
      </c>
      <c r="C85" s="243" t="s">
        <v>5</v>
      </c>
      <c r="D85" s="243" t="s">
        <v>4</v>
      </c>
      <c r="E85" s="551" t="s">
        <v>3</v>
      </c>
      <c r="F85" s="551"/>
      <c r="G85" s="552"/>
      <c r="H85" s="553"/>
      <c r="I85" s="554"/>
      <c r="J85" s="276" t="s">
        <v>25</v>
      </c>
      <c r="K85" s="275"/>
      <c r="L85" s="271" t="s">
        <v>16</v>
      </c>
      <c r="M85" s="274">
        <v>797.4</v>
      </c>
      <c r="O85" s="269">
        <v>51</v>
      </c>
      <c r="R85" s="112"/>
    </row>
    <row r="86" spans="1:18" x14ac:dyDescent="0.2">
      <c r="A86" s="547"/>
      <c r="B86" s="243"/>
      <c r="C86" s="243"/>
      <c r="D86" s="243"/>
      <c r="E86" s="243"/>
      <c r="F86" s="243"/>
      <c r="G86" s="242"/>
      <c r="H86" s="241"/>
      <c r="I86" s="240"/>
      <c r="J86" s="273" t="s">
        <v>21</v>
      </c>
      <c r="K86" s="271"/>
      <c r="L86" s="271" t="s">
        <v>16</v>
      </c>
      <c r="M86" s="270">
        <v>209</v>
      </c>
      <c r="O86" s="269">
        <v>54</v>
      </c>
      <c r="R86" s="112"/>
    </row>
    <row r="87" spans="1:18" ht="31.15" customHeight="1" thickBot="1" x14ac:dyDescent="0.25">
      <c r="A87" s="548"/>
      <c r="B87" s="263" t="s">
        <v>511</v>
      </c>
      <c r="C87" s="262" t="s">
        <v>7784</v>
      </c>
      <c r="D87" s="261">
        <v>43419</v>
      </c>
      <c r="E87" s="260" t="s">
        <v>1</v>
      </c>
      <c r="F87" s="259" t="s">
        <v>6442</v>
      </c>
      <c r="G87" s="258"/>
      <c r="H87" s="257"/>
      <c r="I87" s="256"/>
      <c r="J87" s="228" t="s">
        <v>5498</v>
      </c>
      <c r="K87" s="227"/>
      <c r="L87" s="226"/>
      <c r="M87" s="225"/>
      <c r="O87" s="269">
        <v>53</v>
      </c>
      <c r="R87" s="112"/>
    </row>
    <row r="88" spans="1:18" ht="22.5" x14ac:dyDescent="0.2">
      <c r="A88" s="546">
        <v>16</v>
      </c>
      <c r="B88" s="251" t="s">
        <v>12</v>
      </c>
      <c r="C88" s="251" t="s">
        <v>11</v>
      </c>
      <c r="D88" s="251" t="s">
        <v>10</v>
      </c>
      <c r="E88" s="549" t="s">
        <v>9</v>
      </c>
      <c r="F88" s="549"/>
      <c r="G88" s="549" t="s">
        <v>8</v>
      </c>
      <c r="H88" s="550"/>
      <c r="I88" s="250"/>
      <c r="J88" s="265"/>
      <c r="K88" s="265"/>
      <c r="L88" s="265"/>
      <c r="M88" s="264"/>
      <c r="O88" s="269" t="s">
        <v>7783</v>
      </c>
      <c r="R88" s="112"/>
    </row>
    <row r="89" spans="1:18" ht="191.25" x14ac:dyDescent="0.2">
      <c r="A89" s="547"/>
      <c r="B89" s="144" t="s">
        <v>7782</v>
      </c>
      <c r="C89" s="144" t="s">
        <v>7781</v>
      </c>
      <c r="D89" s="132">
        <v>43405</v>
      </c>
      <c r="E89" s="247"/>
      <c r="F89" s="246" t="s">
        <v>7780</v>
      </c>
      <c r="G89" s="433" t="s">
        <v>7779</v>
      </c>
      <c r="H89" s="434"/>
      <c r="I89" s="435"/>
      <c r="J89" s="279" t="s">
        <v>17</v>
      </c>
      <c r="K89" s="278"/>
      <c r="L89" s="275"/>
      <c r="M89" s="277"/>
      <c r="O89" s="269"/>
      <c r="R89" s="112"/>
    </row>
    <row r="90" spans="1:18" ht="22.5" x14ac:dyDescent="0.2">
      <c r="A90" s="547"/>
      <c r="B90" s="243" t="s">
        <v>6</v>
      </c>
      <c r="C90" s="243" t="s">
        <v>5</v>
      </c>
      <c r="D90" s="243" t="s">
        <v>4</v>
      </c>
      <c r="E90" s="551" t="s">
        <v>3</v>
      </c>
      <c r="F90" s="551"/>
      <c r="G90" s="552"/>
      <c r="H90" s="553"/>
      <c r="I90" s="554"/>
      <c r="J90" s="276" t="s">
        <v>25</v>
      </c>
      <c r="K90" s="275"/>
      <c r="L90" s="271" t="s">
        <v>16</v>
      </c>
      <c r="M90" s="274">
        <v>620.6</v>
      </c>
      <c r="O90" s="269">
        <v>58</v>
      </c>
      <c r="R90" s="112"/>
    </row>
    <row r="91" spans="1:18" x14ac:dyDescent="0.2">
      <c r="A91" s="547"/>
      <c r="B91" s="243"/>
      <c r="C91" s="243"/>
      <c r="D91" s="243"/>
      <c r="E91" s="243"/>
      <c r="F91" s="243"/>
      <c r="G91" s="242"/>
      <c r="H91" s="241"/>
      <c r="I91" s="240"/>
      <c r="J91" s="273" t="s">
        <v>21</v>
      </c>
      <c r="K91" s="271"/>
      <c r="L91" s="271"/>
      <c r="M91" s="270"/>
      <c r="O91" s="269"/>
      <c r="R91" s="112"/>
    </row>
    <row r="92" spans="1:18" ht="23.25" thickBot="1" x14ac:dyDescent="0.25">
      <c r="A92" s="548"/>
      <c r="B92" s="263" t="s">
        <v>5691</v>
      </c>
      <c r="C92" s="262" t="s">
        <v>7779</v>
      </c>
      <c r="D92" s="261">
        <v>43412</v>
      </c>
      <c r="E92" s="260" t="s">
        <v>1</v>
      </c>
      <c r="F92" s="259" t="s">
        <v>7778</v>
      </c>
      <c r="G92" s="258"/>
      <c r="H92" s="257"/>
      <c r="I92" s="256"/>
      <c r="J92" s="228" t="s">
        <v>5498</v>
      </c>
      <c r="K92" s="227"/>
      <c r="L92" s="226" t="s">
        <v>16</v>
      </c>
      <c r="M92" s="225">
        <v>50</v>
      </c>
      <c r="O92" s="269">
        <v>56</v>
      </c>
      <c r="R92" s="112"/>
    </row>
    <row r="93" spans="1:18" ht="22.5" x14ac:dyDescent="0.2">
      <c r="A93" s="546">
        <v>17</v>
      </c>
      <c r="B93" s="251" t="s">
        <v>12</v>
      </c>
      <c r="C93" s="251" t="s">
        <v>11</v>
      </c>
      <c r="D93" s="251" t="s">
        <v>10</v>
      </c>
      <c r="E93" s="549" t="s">
        <v>9</v>
      </c>
      <c r="F93" s="549"/>
      <c r="G93" s="549" t="s">
        <v>8</v>
      </c>
      <c r="H93" s="550"/>
      <c r="I93" s="250"/>
      <c r="J93" s="265"/>
      <c r="K93" s="265"/>
      <c r="L93" s="265"/>
      <c r="M93" s="264"/>
      <c r="O93" s="269" t="s">
        <v>7777</v>
      </c>
      <c r="R93" s="112"/>
    </row>
    <row r="94" spans="1:18" ht="225" x14ac:dyDescent="0.2">
      <c r="A94" s="547"/>
      <c r="B94" s="144" t="s">
        <v>7776</v>
      </c>
      <c r="C94" s="144" t="s">
        <v>7775</v>
      </c>
      <c r="D94" s="132">
        <v>43390</v>
      </c>
      <c r="E94" s="247"/>
      <c r="F94" s="246" t="s">
        <v>6659</v>
      </c>
      <c r="G94" s="433" t="s">
        <v>629</v>
      </c>
      <c r="H94" s="434"/>
      <c r="I94" s="435"/>
      <c r="J94" s="279" t="s">
        <v>17</v>
      </c>
      <c r="K94" s="278"/>
      <c r="L94" s="275" t="s">
        <v>16</v>
      </c>
      <c r="M94" s="277">
        <v>698.49</v>
      </c>
      <c r="O94" s="269">
        <v>60</v>
      </c>
      <c r="R94" s="112"/>
    </row>
    <row r="95" spans="1:18" ht="22.5" x14ac:dyDescent="0.2">
      <c r="A95" s="547"/>
      <c r="B95" s="243" t="s">
        <v>6</v>
      </c>
      <c r="C95" s="243" t="s">
        <v>5</v>
      </c>
      <c r="D95" s="243" t="s">
        <v>4</v>
      </c>
      <c r="E95" s="551" t="s">
        <v>3</v>
      </c>
      <c r="F95" s="551"/>
      <c r="G95" s="552"/>
      <c r="H95" s="553"/>
      <c r="I95" s="554"/>
      <c r="J95" s="276" t="s">
        <v>25</v>
      </c>
      <c r="K95" s="275"/>
      <c r="L95" s="271" t="s">
        <v>16</v>
      </c>
      <c r="M95" s="274">
        <v>332.6</v>
      </c>
      <c r="O95" s="269">
        <v>59</v>
      </c>
      <c r="R95" s="112"/>
    </row>
    <row r="96" spans="1:18" x14ac:dyDescent="0.2">
      <c r="A96" s="547"/>
      <c r="B96" s="243"/>
      <c r="C96" s="243"/>
      <c r="D96" s="243"/>
      <c r="E96" s="243"/>
      <c r="F96" s="243"/>
      <c r="G96" s="242"/>
      <c r="H96" s="241"/>
      <c r="I96" s="240"/>
      <c r="J96" s="273" t="s">
        <v>21</v>
      </c>
      <c r="K96" s="271"/>
      <c r="L96" s="271" t="s">
        <v>16</v>
      </c>
      <c r="M96" s="270">
        <v>56</v>
      </c>
      <c r="O96" s="269">
        <v>62</v>
      </c>
      <c r="R96" s="112"/>
    </row>
    <row r="97" spans="1:18" ht="23.25" thickBot="1" x14ac:dyDescent="0.25">
      <c r="A97" s="548"/>
      <c r="B97" s="263" t="s">
        <v>7774</v>
      </c>
      <c r="C97" s="262" t="s">
        <v>629</v>
      </c>
      <c r="D97" s="261">
        <v>43393</v>
      </c>
      <c r="E97" s="260" t="s">
        <v>1</v>
      </c>
      <c r="F97" s="259" t="s">
        <v>7773</v>
      </c>
      <c r="G97" s="258"/>
      <c r="H97" s="257"/>
      <c r="I97" s="256"/>
      <c r="J97" s="228" t="s">
        <v>5498</v>
      </c>
      <c r="K97" s="227"/>
      <c r="L97" s="226"/>
      <c r="M97" s="225"/>
      <c r="O97" s="269">
        <v>63</v>
      </c>
      <c r="R97" s="112"/>
    </row>
    <row r="98" spans="1:18" ht="22.5" x14ac:dyDescent="0.2">
      <c r="A98" s="546">
        <v>18</v>
      </c>
      <c r="B98" s="251" t="s">
        <v>12</v>
      </c>
      <c r="C98" s="251" t="s">
        <v>11</v>
      </c>
      <c r="D98" s="251" t="s">
        <v>10</v>
      </c>
      <c r="E98" s="549" t="s">
        <v>9</v>
      </c>
      <c r="F98" s="549"/>
      <c r="G98" s="549" t="s">
        <v>8</v>
      </c>
      <c r="H98" s="550"/>
      <c r="I98" s="250"/>
      <c r="J98" s="265"/>
      <c r="K98" s="265"/>
      <c r="L98" s="265"/>
      <c r="M98" s="264"/>
      <c r="O98" s="269" t="s">
        <v>7772</v>
      </c>
      <c r="R98" s="112"/>
    </row>
    <row r="99" spans="1:18" ht="67.5" x14ac:dyDescent="0.2">
      <c r="A99" s="547"/>
      <c r="B99" s="144" t="s">
        <v>7771</v>
      </c>
      <c r="C99" s="144" t="s">
        <v>7770</v>
      </c>
      <c r="D99" s="132">
        <v>43396</v>
      </c>
      <c r="E99" s="247"/>
      <c r="F99" s="246" t="s">
        <v>7769</v>
      </c>
      <c r="G99" s="433" t="s">
        <v>7768</v>
      </c>
      <c r="H99" s="434"/>
      <c r="I99" s="435"/>
      <c r="J99" s="279" t="s">
        <v>17</v>
      </c>
      <c r="K99" s="278"/>
      <c r="L99" s="275" t="s">
        <v>16</v>
      </c>
      <c r="M99" s="277">
        <v>453</v>
      </c>
      <c r="O99" s="269">
        <v>64</v>
      </c>
      <c r="R99" s="112"/>
    </row>
    <row r="100" spans="1:18" ht="22.5" x14ac:dyDescent="0.2">
      <c r="A100" s="547"/>
      <c r="B100" s="243" t="s">
        <v>6</v>
      </c>
      <c r="C100" s="243" t="s">
        <v>5</v>
      </c>
      <c r="D100" s="243" t="s">
        <v>4</v>
      </c>
      <c r="E100" s="551" t="s">
        <v>3</v>
      </c>
      <c r="F100" s="551"/>
      <c r="G100" s="552"/>
      <c r="H100" s="553"/>
      <c r="I100" s="554"/>
      <c r="J100" s="276" t="s">
        <v>25</v>
      </c>
      <c r="K100" s="275"/>
      <c r="L100" s="271"/>
      <c r="M100" s="274"/>
      <c r="O100" s="269"/>
      <c r="R100" s="112"/>
    </row>
    <row r="101" spans="1:18" x14ac:dyDescent="0.2">
      <c r="A101" s="547"/>
      <c r="B101" s="243"/>
      <c r="C101" s="243"/>
      <c r="D101" s="243"/>
      <c r="E101" s="243"/>
      <c r="F101" s="243"/>
      <c r="G101" s="242"/>
      <c r="H101" s="241"/>
      <c r="I101" s="240"/>
      <c r="J101" s="273" t="s">
        <v>21</v>
      </c>
      <c r="K101" s="271"/>
      <c r="L101" s="271"/>
      <c r="M101" s="270"/>
      <c r="O101" s="269"/>
      <c r="R101" s="112"/>
    </row>
    <row r="102" spans="1:18" ht="23.25" thickBot="1" x14ac:dyDescent="0.25">
      <c r="A102" s="548"/>
      <c r="B102" s="263" t="s">
        <v>6328</v>
      </c>
      <c r="C102" s="262" t="s">
        <v>7768</v>
      </c>
      <c r="D102" s="261">
        <v>43400</v>
      </c>
      <c r="E102" s="260" t="s">
        <v>1</v>
      </c>
      <c r="F102" s="259" t="s">
        <v>7767</v>
      </c>
      <c r="G102" s="258"/>
      <c r="H102" s="257"/>
      <c r="I102" s="256"/>
      <c r="J102" s="228" t="s">
        <v>5498</v>
      </c>
      <c r="K102" s="227"/>
      <c r="L102" s="226" t="s">
        <v>16</v>
      </c>
      <c r="M102" s="225">
        <v>90</v>
      </c>
      <c r="O102" s="269">
        <v>66</v>
      </c>
      <c r="R102" s="112"/>
    </row>
    <row r="103" spans="1:18" ht="22.5" x14ac:dyDescent="0.2">
      <c r="A103" s="546">
        <v>19</v>
      </c>
      <c r="B103" s="251" t="s">
        <v>12</v>
      </c>
      <c r="C103" s="251" t="s">
        <v>11</v>
      </c>
      <c r="D103" s="251" t="s">
        <v>10</v>
      </c>
      <c r="E103" s="549" t="s">
        <v>9</v>
      </c>
      <c r="F103" s="549"/>
      <c r="G103" s="549" t="s">
        <v>8</v>
      </c>
      <c r="H103" s="550"/>
      <c r="I103" s="250"/>
      <c r="J103" s="265"/>
      <c r="K103" s="265"/>
      <c r="L103" s="265"/>
      <c r="M103" s="264"/>
      <c r="O103" s="269" t="s">
        <v>7766</v>
      </c>
      <c r="R103" s="112"/>
    </row>
    <row r="104" spans="1:18" ht="146.25" x14ac:dyDescent="0.2">
      <c r="A104" s="547"/>
      <c r="B104" s="144" t="s">
        <v>7765</v>
      </c>
      <c r="C104" s="144" t="s">
        <v>7764</v>
      </c>
      <c r="D104" s="132">
        <v>43375</v>
      </c>
      <c r="E104" s="247"/>
      <c r="F104" s="246" t="s">
        <v>5953</v>
      </c>
      <c r="G104" s="433" t="s">
        <v>7763</v>
      </c>
      <c r="H104" s="434"/>
      <c r="I104" s="435"/>
      <c r="J104" s="279" t="s">
        <v>17</v>
      </c>
      <c r="K104" s="278"/>
      <c r="L104" s="275"/>
      <c r="M104" s="277"/>
      <c r="O104" s="269"/>
      <c r="R104" s="112"/>
    </row>
    <row r="105" spans="1:18" ht="22.5" x14ac:dyDescent="0.2">
      <c r="A105" s="547"/>
      <c r="B105" s="243" t="s">
        <v>6</v>
      </c>
      <c r="C105" s="243" t="s">
        <v>5</v>
      </c>
      <c r="D105" s="243" t="s">
        <v>4</v>
      </c>
      <c r="E105" s="551" t="s">
        <v>3</v>
      </c>
      <c r="F105" s="551"/>
      <c r="G105" s="552"/>
      <c r="H105" s="553"/>
      <c r="I105" s="554"/>
      <c r="J105" s="276" t="s">
        <v>25</v>
      </c>
      <c r="K105" s="275"/>
      <c r="L105" s="271" t="s">
        <v>16</v>
      </c>
      <c r="M105" s="274">
        <v>878.6</v>
      </c>
      <c r="O105" s="269">
        <v>67</v>
      </c>
      <c r="R105" s="112"/>
    </row>
    <row r="106" spans="1:18" x14ac:dyDescent="0.2">
      <c r="A106" s="547"/>
      <c r="B106" s="243"/>
      <c r="C106" s="243"/>
      <c r="D106" s="243"/>
      <c r="E106" s="243"/>
      <c r="F106" s="243"/>
      <c r="G106" s="242"/>
      <c r="H106" s="241"/>
      <c r="I106" s="240"/>
      <c r="J106" s="273" t="s">
        <v>21</v>
      </c>
      <c r="K106" s="271"/>
      <c r="L106" s="271"/>
      <c r="M106" s="270"/>
      <c r="O106" s="269"/>
      <c r="R106" s="112"/>
    </row>
    <row r="107" spans="1:18" ht="13.5" thickBot="1" x14ac:dyDescent="0.25">
      <c r="A107" s="548"/>
      <c r="B107" s="322"/>
      <c r="C107" s="322"/>
      <c r="D107" s="322"/>
      <c r="E107" s="321"/>
      <c r="F107" s="320"/>
      <c r="G107" s="242"/>
      <c r="H107" s="241"/>
      <c r="I107" s="240"/>
      <c r="J107" s="273" t="s">
        <v>7501</v>
      </c>
      <c r="K107" s="271"/>
      <c r="L107" s="271" t="s">
        <v>43</v>
      </c>
      <c r="M107" s="270">
        <v>141.43</v>
      </c>
      <c r="O107" s="269"/>
      <c r="R107" s="112"/>
    </row>
    <row r="108" spans="1:18" ht="23.25" thickBot="1" x14ac:dyDescent="0.25">
      <c r="A108" s="343"/>
      <c r="B108" s="263" t="s">
        <v>5691</v>
      </c>
      <c r="C108" s="262" t="s">
        <v>7763</v>
      </c>
      <c r="D108" s="261">
        <v>43378</v>
      </c>
      <c r="E108" s="260" t="s">
        <v>1</v>
      </c>
      <c r="F108" s="259" t="s">
        <v>6874</v>
      </c>
      <c r="G108" s="258"/>
      <c r="H108" s="257"/>
      <c r="I108" s="256"/>
      <c r="J108" s="228" t="s">
        <v>5498</v>
      </c>
      <c r="K108" s="227"/>
      <c r="L108" s="226"/>
      <c r="M108" s="225"/>
      <c r="O108" s="269">
        <v>68</v>
      </c>
      <c r="R108" s="112"/>
    </row>
    <row r="109" spans="1:18" ht="22.5" x14ac:dyDescent="0.2">
      <c r="A109" s="546">
        <v>20</v>
      </c>
      <c r="B109" s="251" t="s">
        <v>12</v>
      </c>
      <c r="C109" s="251" t="s">
        <v>11</v>
      </c>
      <c r="D109" s="251" t="s">
        <v>10</v>
      </c>
      <c r="E109" s="549" t="s">
        <v>9</v>
      </c>
      <c r="F109" s="549"/>
      <c r="G109" s="549" t="s">
        <v>8</v>
      </c>
      <c r="H109" s="550"/>
      <c r="I109" s="250"/>
      <c r="J109" s="265"/>
      <c r="K109" s="265"/>
      <c r="L109" s="265"/>
      <c r="M109" s="264"/>
      <c r="O109" s="269" t="s">
        <v>7762</v>
      </c>
      <c r="R109" s="112"/>
    </row>
    <row r="110" spans="1:18" ht="90" x14ac:dyDescent="0.2">
      <c r="A110" s="547"/>
      <c r="B110" s="144" t="s">
        <v>7757</v>
      </c>
      <c r="C110" s="144" t="s">
        <v>7761</v>
      </c>
      <c r="D110" s="132">
        <v>43440</v>
      </c>
      <c r="E110" s="247"/>
      <c r="F110" s="246" t="s">
        <v>7760</v>
      </c>
      <c r="G110" s="433" t="s">
        <v>7759</v>
      </c>
      <c r="H110" s="434"/>
      <c r="I110" s="435"/>
      <c r="J110" s="279" t="s">
        <v>17</v>
      </c>
      <c r="K110" s="278"/>
      <c r="L110" s="275" t="s">
        <v>16</v>
      </c>
      <c r="M110" s="277">
        <v>155.01</v>
      </c>
      <c r="O110" s="269">
        <v>70</v>
      </c>
      <c r="R110" s="112"/>
    </row>
    <row r="111" spans="1:18" ht="22.5" x14ac:dyDescent="0.2">
      <c r="A111" s="547"/>
      <c r="B111" s="243" t="s">
        <v>6</v>
      </c>
      <c r="C111" s="243" t="s">
        <v>5</v>
      </c>
      <c r="D111" s="243" t="s">
        <v>4</v>
      </c>
      <c r="E111" s="551" t="s">
        <v>3</v>
      </c>
      <c r="F111" s="551"/>
      <c r="G111" s="552"/>
      <c r="H111" s="553"/>
      <c r="I111" s="554"/>
      <c r="J111" s="276" t="s">
        <v>25</v>
      </c>
      <c r="K111" s="275"/>
      <c r="L111" s="271" t="s">
        <v>16</v>
      </c>
      <c r="M111" s="274">
        <v>586</v>
      </c>
      <c r="O111" s="269">
        <v>69</v>
      </c>
      <c r="R111" s="112"/>
    </row>
    <row r="112" spans="1:18" x14ac:dyDescent="0.2">
      <c r="A112" s="547"/>
      <c r="B112" s="243"/>
      <c r="C112" s="243"/>
      <c r="D112" s="243"/>
      <c r="E112" s="243"/>
      <c r="F112" s="243"/>
      <c r="G112" s="242"/>
      <c r="H112" s="241"/>
      <c r="I112" s="240"/>
      <c r="J112" s="273" t="s">
        <v>21</v>
      </c>
      <c r="K112" s="271"/>
      <c r="L112" s="271" t="s">
        <v>43</v>
      </c>
      <c r="M112" s="270">
        <v>28</v>
      </c>
      <c r="O112" s="269"/>
      <c r="R112" s="112"/>
    </row>
    <row r="113" spans="1:18" ht="23.25" thickBot="1" x14ac:dyDescent="0.25">
      <c r="A113" s="548"/>
      <c r="B113" s="263" t="s">
        <v>2799</v>
      </c>
      <c r="C113" s="262" t="s">
        <v>7759</v>
      </c>
      <c r="D113" s="261">
        <v>43441</v>
      </c>
      <c r="E113" s="260" t="s">
        <v>1</v>
      </c>
      <c r="F113" s="259" t="s">
        <v>6015</v>
      </c>
      <c r="G113" s="258"/>
      <c r="H113" s="257"/>
      <c r="I113" s="256"/>
      <c r="J113" s="228" t="s">
        <v>5498</v>
      </c>
      <c r="K113" s="227"/>
      <c r="L113" s="226"/>
      <c r="M113" s="225"/>
      <c r="O113" s="269">
        <v>72</v>
      </c>
      <c r="R113" s="112"/>
    </row>
    <row r="114" spans="1:18" ht="22.5" x14ac:dyDescent="0.2">
      <c r="A114" s="546">
        <v>21</v>
      </c>
      <c r="B114" s="251" t="s">
        <v>12</v>
      </c>
      <c r="C114" s="251" t="s">
        <v>11</v>
      </c>
      <c r="D114" s="251" t="s">
        <v>10</v>
      </c>
      <c r="E114" s="549" t="s">
        <v>9</v>
      </c>
      <c r="F114" s="549"/>
      <c r="G114" s="549" t="s">
        <v>8</v>
      </c>
      <c r="H114" s="550"/>
      <c r="I114" s="250"/>
      <c r="J114" s="265"/>
      <c r="K114" s="265"/>
      <c r="L114" s="265"/>
      <c r="M114" s="264"/>
      <c r="O114" s="269" t="s">
        <v>7758</v>
      </c>
      <c r="R114" s="112"/>
    </row>
    <row r="115" spans="1:18" ht="30.6" customHeight="1" x14ac:dyDescent="0.2">
      <c r="A115" s="547"/>
      <c r="B115" s="144" t="s">
        <v>7757</v>
      </c>
      <c r="C115" s="144" t="s">
        <v>7756</v>
      </c>
      <c r="D115" s="132">
        <v>43547</v>
      </c>
      <c r="E115" s="247"/>
      <c r="F115" s="246" t="s">
        <v>6587</v>
      </c>
      <c r="G115" s="433" t="s">
        <v>187</v>
      </c>
      <c r="H115" s="434"/>
      <c r="I115" s="435"/>
      <c r="J115" s="279" t="s">
        <v>17</v>
      </c>
      <c r="K115" s="278"/>
      <c r="L115" s="275" t="s">
        <v>16</v>
      </c>
      <c r="M115" s="277">
        <v>876</v>
      </c>
      <c r="O115" s="269">
        <v>74</v>
      </c>
      <c r="R115" s="112"/>
    </row>
    <row r="116" spans="1:18" ht="22.5" x14ac:dyDescent="0.2">
      <c r="A116" s="547"/>
      <c r="B116" s="243" t="s">
        <v>6</v>
      </c>
      <c r="C116" s="243" t="s">
        <v>5</v>
      </c>
      <c r="D116" s="243" t="s">
        <v>4</v>
      </c>
      <c r="E116" s="551" t="s">
        <v>3</v>
      </c>
      <c r="F116" s="551"/>
      <c r="G116" s="552"/>
      <c r="H116" s="553"/>
      <c r="I116" s="554"/>
      <c r="J116" s="276" t="s">
        <v>25</v>
      </c>
      <c r="K116" s="275"/>
      <c r="L116" s="271" t="s">
        <v>16</v>
      </c>
      <c r="M116" s="274">
        <v>3924.22</v>
      </c>
      <c r="O116" s="269">
        <v>73</v>
      </c>
      <c r="R116" s="112"/>
    </row>
    <row r="117" spans="1:18" x14ac:dyDescent="0.2">
      <c r="A117" s="547"/>
      <c r="B117" s="243"/>
      <c r="C117" s="243"/>
      <c r="D117" s="243"/>
      <c r="E117" s="243"/>
      <c r="F117" s="243"/>
      <c r="G117" s="242"/>
      <c r="H117" s="241"/>
      <c r="I117" s="240"/>
      <c r="J117" s="273" t="s">
        <v>21</v>
      </c>
      <c r="K117" s="271"/>
      <c r="L117" s="271" t="s">
        <v>16</v>
      </c>
      <c r="M117" s="270">
        <v>496</v>
      </c>
      <c r="O117" s="269">
        <v>75</v>
      </c>
      <c r="R117" s="112"/>
    </row>
    <row r="118" spans="1:18" ht="23.25" thickBot="1" x14ac:dyDescent="0.25">
      <c r="A118" s="548"/>
      <c r="B118" s="263" t="s">
        <v>2799</v>
      </c>
      <c r="C118" s="262" t="s">
        <v>187</v>
      </c>
      <c r="D118" s="261">
        <v>43552</v>
      </c>
      <c r="E118" s="260" t="s">
        <v>1</v>
      </c>
      <c r="F118" s="259" t="s">
        <v>7472</v>
      </c>
      <c r="G118" s="258"/>
      <c r="H118" s="257"/>
      <c r="I118" s="256"/>
      <c r="J118" s="228" t="s">
        <v>5498</v>
      </c>
      <c r="K118" s="227"/>
      <c r="L118" s="226"/>
      <c r="M118" s="225"/>
      <c r="O118" s="269"/>
      <c r="R118" s="112"/>
    </row>
    <row r="119" spans="1:18" ht="22.5" x14ac:dyDescent="0.2">
      <c r="A119" s="546">
        <v>22</v>
      </c>
      <c r="B119" s="251" t="s">
        <v>12</v>
      </c>
      <c r="C119" s="251" t="s">
        <v>11</v>
      </c>
      <c r="D119" s="251" t="s">
        <v>10</v>
      </c>
      <c r="E119" s="549" t="s">
        <v>9</v>
      </c>
      <c r="F119" s="549"/>
      <c r="G119" s="549" t="s">
        <v>8</v>
      </c>
      <c r="H119" s="550"/>
      <c r="I119" s="250"/>
      <c r="J119" s="265"/>
      <c r="K119" s="265"/>
      <c r="L119" s="265"/>
      <c r="M119" s="264"/>
      <c r="O119" s="269" t="s">
        <v>7755</v>
      </c>
      <c r="R119" s="112"/>
    </row>
    <row r="120" spans="1:18" ht="20.45" customHeight="1" x14ac:dyDescent="0.2">
      <c r="A120" s="547"/>
      <c r="B120" s="144" t="s">
        <v>7754</v>
      </c>
      <c r="C120" s="144" t="s">
        <v>7753</v>
      </c>
      <c r="D120" s="132">
        <v>43547</v>
      </c>
      <c r="E120" s="247"/>
      <c r="F120" s="246" t="s">
        <v>5518</v>
      </c>
      <c r="G120" s="433" t="s">
        <v>187</v>
      </c>
      <c r="H120" s="434"/>
      <c r="I120" s="435"/>
      <c r="J120" s="279" t="s">
        <v>17</v>
      </c>
      <c r="K120" s="278"/>
      <c r="L120" s="275" t="s">
        <v>16</v>
      </c>
      <c r="M120" s="277">
        <v>1872</v>
      </c>
      <c r="O120" s="269">
        <v>77</v>
      </c>
      <c r="R120" s="112"/>
    </row>
    <row r="121" spans="1:18" ht="22.5" x14ac:dyDescent="0.2">
      <c r="A121" s="547"/>
      <c r="B121" s="243" t="s">
        <v>6</v>
      </c>
      <c r="C121" s="243" t="s">
        <v>5</v>
      </c>
      <c r="D121" s="243" t="s">
        <v>4</v>
      </c>
      <c r="E121" s="551" t="s">
        <v>3</v>
      </c>
      <c r="F121" s="551"/>
      <c r="G121" s="552"/>
      <c r="H121" s="553"/>
      <c r="I121" s="554"/>
      <c r="J121" s="276" t="s">
        <v>25</v>
      </c>
      <c r="K121" s="275"/>
      <c r="L121" s="271" t="s">
        <v>16</v>
      </c>
      <c r="M121" s="274">
        <v>1359.24</v>
      </c>
      <c r="O121" s="269">
        <v>76</v>
      </c>
      <c r="R121" s="112"/>
    </row>
    <row r="122" spans="1:18" x14ac:dyDescent="0.2">
      <c r="A122" s="547"/>
      <c r="B122" s="243"/>
      <c r="C122" s="243"/>
      <c r="D122" s="243"/>
      <c r="E122" s="243"/>
      <c r="F122" s="243"/>
      <c r="G122" s="242"/>
      <c r="H122" s="241"/>
      <c r="I122" s="240"/>
      <c r="J122" s="273" t="s">
        <v>21</v>
      </c>
      <c r="K122" s="271"/>
      <c r="L122" s="271" t="s">
        <v>16</v>
      </c>
      <c r="M122" s="270">
        <v>224</v>
      </c>
      <c r="O122" s="269">
        <v>78</v>
      </c>
      <c r="R122" s="112"/>
    </row>
    <row r="123" spans="1:18" ht="23.25" thickBot="1" x14ac:dyDescent="0.25">
      <c r="A123" s="548"/>
      <c r="B123" s="263" t="s">
        <v>6807</v>
      </c>
      <c r="C123" s="262" t="s">
        <v>187</v>
      </c>
      <c r="D123" s="261">
        <v>43554</v>
      </c>
      <c r="E123" s="260" t="s">
        <v>1</v>
      </c>
      <c r="F123" s="259" t="s">
        <v>7752</v>
      </c>
      <c r="G123" s="258"/>
      <c r="H123" s="257"/>
      <c r="I123" s="256"/>
      <c r="J123" s="228" t="s">
        <v>5498</v>
      </c>
      <c r="K123" s="227"/>
      <c r="L123" s="226"/>
      <c r="M123" s="225"/>
      <c r="O123" s="269"/>
      <c r="R123" s="112"/>
    </row>
    <row r="124" spans="1:18" ht="22.5" x14ac:dyDescent="0.2">
      <c r="A124" s="546">
        <v>23</v>
      </c>
      <c r="B124" s="251" t="s">
        <v>12</v>
      </c>
      <c r="C124" s="251" t="s">
        <v>11</v>
      </c>
      <c r="D124" s="251" t="s">
        <v>10</v>
      </c>
      <c r="E124" s="549" t="s">
        <v>9</v>
      </c>
      <c r="F124" s="549"/>
      <c r="G124" s="549" t="s">
        <v>8</v>
      </c>
      <c r="H124" s="550"/>
      <c r="I124" s="250"/>
      <c r="J124" s="265"/>
      <c r="K124" s="265"/>
      <c r="L124" s="265"/>
      <c r="M124" s="264"/>
      <c r="O124" s="269" t="s">
        <v>7751</v>
      </c>
      <c r="R124" s="112"/>
    </row>
    <row r="125" spans="1:18" ht="202.5" x14ac:dyDescent="0.2">
      <c r="A125" s="547"/>
      <c r="B125" s="144" t="s">
        <v>7750</v>
      </c>
      <c r="C125" s="144" t="s">
        <v>7749</v>
      </c>
      <c r="D125" s="132">
        <v>43529</v>
      </c>
      <c r="E125" s="247"/>
      <c r="F125" s="246" t="s">
        <v>7748</v>
      </c>
      <c r="G125" s="433" t="s">
        <v>7747</v>
      </c>
      <c r="H125" s="434"/>
      <c r="I125" s="435"/>
      <c r="J125" s="279" t="s">
        <v>17</v>
      </c>
      <c r="K125" s="278"/>
      <c r="L125" s="275" t="s">
        <v>16</v>
      </c>
      <c r="M125" s="277">
        <v>584.64</v>
      </c>
      <c r="O125" s="269">
        <v>79</v>
      </c>
      <c r="R125" s="112"/>
    </row>
    <row r="126" spans="1:18" ht="22.5" x14ac:dyDescent="0.2">
      <c r="A126" s="547"/>
      <c r="B126" s="243" t="s">
        <v>6</v>
      </c>
      <c r="C126" s="243" t="s">
        <v>5</v>
      </c>
      <c r="D126" s="243" t="s">
        <v>4</v>
      </c>
      <c r="E126" s="551" t="s">
        <v>3</v>
      </c>
      <c r="F126" s="551"/>
      <c r="G126" s="552"/>
      <c r="H126" s="553"/>
      <c r="I126" s="554"/>
      <c r="J126" s="276" t="s">
        <v>25</v>
      </c>
      <c r="K126" s="275"/>
      <c r="L126" s="271" t="s">
        <v>16</v>
      </c>
      <c r="M126" s="274">
        <v>311.60000000000002</v>
      </c>
      <c r="O126" s="269"/>
      <c r="R126" s="112"/>
    </row>
    <row r="127" spans="1:18" x14ac:dyDescent="0.2">
      <c r="A127" s="547"/>
      <c r="B127" s="243"/>
      <c r="C127" s="243"/>
      <c r="D127" s="243"/>
      <c r="E127" s="243"/>
      <c r="F127" s="243"/>
      <c r="G127" s="242"/>
      <c r="H127" s="241"/>
      <c r="I127" s="240"/>
      <c r="J127" s="273" t="s">
        <v>21</v>
      </c>
      <c r="K127" s="271"/>
      <c r="L127" s="271" t="s">
        <v>16</v>
      </c>
      <c r="M127" s="270">
        <v>82.82</v>
      </c>
      <c r="O127" s="269">
        <v>80</v>
      </c>
      <c r="R127" s="112"/>
    </row>
    <row r="128" spans="1:18" ht="23.25" thickBot="1" x14ac:dyDescent="0.25">
      <c r="A128" s="548"/>
      <c r="B128" s="263" t="s">
        <v>5583</v>
      </c>
      <c r="C128" s="262" t="s">
        <v>7747</v>
      </c>
      <c r="D128" s="261">
        <v>43532</v>
      </c>
      <c r="E128" s="260" t="s">
        <v>1</v>
      </c>
      <c r="F128" s="259" t="s">
        <v>7746</v>
      </c>
      <c r="G128" s="258"/>
      <c r="H128" s="257"/>
      <c r="I128" s="256"/>
      <c r="J128" s="228" t="s">
        <v>5498</v>
      </c>
      <c r="K128" s="227"/>
      <c r="L128" s="226" t="s">
        <v>16</v>
      </c>
      <c r="M128" s="225">
        <v>176.82</v>
      </c>
      <c r="O128" s="269"/>
      <c r="R128" s="112"/>
    </row>
    <row r="129" spans="1:18" ht="22.5" x14ac:dyDescent="0.2">
      <c r="A129" s="546">
        <v>24</v>
      </c>
      <c r="B129" s="251" t="s">
        <v>12</v>
      </c>
      <c r="C129" s="251" t="s">
        <v>11</v>
      </c>
      <c r="D129" s="251" t="s">
        <v>10</v>
      </c>
      <c r="E129" s="549" t="s">
        <v>9</v>
      </c>
      <c r="F129" s="549"/>
      <c r="G129" s="549" t="s">
        <v>8</v>
      </c>
      <c r="H129" s="550"/>
      <c r="I129" s="250"/>
      <c r="J129" s="265"/>
      <c r="K129" s="265"/>
      <c r="L129" s="265"/>
      <c r="M129" s="264"/>
      <c r="O129" s="269" t="s">
        <v>7745</v>
      </c>
      <c r="R129" s="112"/>
    </row>
    <row r="130" spans="1:18" ht="180" x14ac:dyDescent="0.2">
      <c r="A130" s="547"/>
      <c r="B130" s="144" t="s">
        <v>7744</v>
      </c>
      <c r="C130" s="144" t="s">
        <v>7743</v>
      </c>
      <c r="D130" s="132">
        <v>43383</v>
      </c>
      <c r="E130" s="247"/>
      <c r="F130" s="246" t="s">
        <v>7742</v>
      </c>
      <c r="G130" s="433" t="s">
        <v>7741</v>
      </c>
      <c r="H130" s="434"/>
      <c r="I130" s="435"/>
      <c r="J130" s="279" t="s">
        <v>17</v>
      </c>
      <c r="K130" s="278"/>
      <c r="L130" s="275" t="s">
        <v>16</v>
      </c>
      <c r="M130" s="277">
        <v>282</v>
      </c>
      <c r="O130" s="269">
        <v>82</v>
      </c>
      <c r="R130" s="112"/>
    </row>
    <row r="131" spans="1:18" ht="22.5" x14ac:dyDescent="0.2">
      <c r="A131" s="547"/>
      <c r="B131" s="243" t="s">
        <v>6</v>
      </c>
      <c r="C131" s="243" t="s">
        <v>5</v>
      </c>
      <c r="D131" s="243" t="s">
        <v>4</v>
      </c>
      <c r="E131" s="551" t="s">
        <v>3</v>
      </c>
      <c r="F131" s="551"/>
      <c r="G131" s="552"/>
      <c r="H131" s="553"/>
      <c r="I131" s="554"/>
      <c r="J131" s="276" t="s">
        <v>25</v>
      </c>
      <c r="K131" s="275"/>
      <c r="L131" s="271" t="s">
        <v>16</v>
      </c>
      <c r="M131" s="274">
        <v>324.10000000000002</v>
      </c>
      <c r="O131" s="269">
        <v>81</v>
      </c>
      <c r="R131" s="112"/>
    </row>
    <row r="132" spans="1:18" x14ac:dyDescent="0.2">
      <c r="A132" s="547"/>
      <c r="B132" s="243"/>
      <c r="C132" s="243"/>
      <c r="D132" s="243"/>
      <c r="E132" s="243"/>
      <c r="F132" s="243"/>
      <c r="G132" s="242"/>
      <c r="H132" s="241"/>
      <c r="I132" s="240"/>
      <c r="J132" s="273" t="s">
        <v>21</v>
      </c>
      <c r="K132" s="271"/>
      <c r="L132" s="271" t="s">
        <v>16</v>
      </c>
      <c r="M132" s="270">
        <v>50</v>
      </c>
      <c r="O132" s="269">
        <v>83</v>
      </c>
      <c r="R132" s="112"/>
    </row>
    <row r="133" spans="1:18" ht="23.25" thickBot="1" x14ac:dyDescent="0.25">
      <c r="A133" s="548"/>
      <c r="B133" s="263" t="s">
        <v>5545</v>
      </c>
      <c r="C133" s="262" t="s">
        <v>7741</v>
      </c>
      <c r="D133" s="261">
        <v>43386</v>
      </c>
      <c r="E133" s="260" t="s">
        <v>1</v>
      </c>
      <c r="F133" s="259" t="s">
        <v>6922</v>
      </c>
      <c r="G133" s="258"/>
      <c r="H133" s="257"/>
      <c r="I133" s="256"/>
      <c r="J133" s="228" t="s">
        <v>5498</v>
      </c>
      <c r="K133" s="227"/>
      <c r="L133" s="226" t="s">
        <v>16</v>
      </c>
      <c r="M133" s="225">
        <v>54</v>
      </c>
      <c r="O133" s="269">
        <v>84</v>
      </c>
      <c r="R133" s="112"/>
    </row>
    <row r="134" spans="1:18" ht="22.5" x14ac:dyDescent="0.2">
      <c r="A134" s="546">
        <v>25</v>
      </c>
      <c r="B134" s="251" t="s">
        <v>12</v>
      </c>
      <c r="C134" s="251" t="s">
        <v>11</v>
      </c>
      <c r="D134" s="251" t="s">
        <v>10</v>
      </c>
      <c r="E134" s="549" t="s">
        <v>9</v>
      </c>
      <c r="F134" s="549"/>
      <c r="G134" s="549" t="s">
        <v>8</v>
      </c>
      <c r="H134" s="550"/>
      <c r="I134" s="250"/>
      <c r="J134" s="265"/>
      <c r="K134" s="265"/>
      <c r="L134" s="265"/>
      <c r="M134" s="264"/>
      <c r="O134" s="269" t="s">
        <v>7740</v>
      </c>
      <c r="R134" s="112"/>
    </row>
    <row r="135" spans="1:18" ht="101.25" x14ac:dyDescent="0.2">
      <c r="A135" s="547"/>
      <c r="B135" s="144" t="s">
        <v>7739</v>
      </c>
      <c r="C135" s="144" t="s">
        <v>7738</v>
      </c>
      <c r="D135" s="132">
        <v>43385</v>
      </c>
      <c r="E135" s="247"/>
      <c r="F135" s="246" t="s">
        <v>5773</v>
      </c>
      <c r="G135" s="433" t="s">
        <v>7730</v>
      </c>
      <c r="H135" s="434"/>
      <c r="I135" s="435"/>
      <c r="J135" s="279" t="s">
        <v>17</v>
      </c>
      <c r="K135" s="278"/>
      <c r="L135" s="275" t="s">
        <v>16</v>
      </c>
      <c r="M135" s="277">
        <v>1361</v>
      </c>
      <c r="O135" s="269">
        <v>88</v>
      </c>
      <c r="R135" s="112"/>
    </row>
    <row r="136" spans="1:18" ht="22.5" x14ac:dyDescent="0.2">
      <c r="A136" s="547"/>
      <c r="B136" s="243" t="s">
        <v>6</v>
      </c>
      <c r="C136" s="243" t="s">
        <v>5</v>
      </c>
      <c r="D136" s="243" t="s">
        <v>4</v>
      </c>
      <c r="E136" s="551" t="s">
        <v>3</v>
      </c>
      <c r="F136" s="551"/>
      <c r="G136" s="552"/>
      <c r="H136" s="553"/>
      <c r="I136" s="554"/>
      <c r="J136" s="276" t="s">
        <v>25</v>
      </c>
      <c r="K136" s="275"/>
      <c r="L136" s="271" t="s">
        <v>16</v>
      </c>
      <c r="M136" s="274">
        <v>1008.47</v>
      </c>
      <c r="O136" s="269">
        <v>86</v>
      </c>
      <c r="R136" s="112"/>
    </row>
    <row r="137" spans="1:18" x14ac:dyDescent="0.2">
      <c r="A137" s="547"/>
      <c r="B137" s="243"/>
      <c r="C137" s="243"/>
      <c r="D137" s="243"/>
      <c r="E137" s="243"/>
      <c r="F137" s="243"/>
      <c r="G137" s="242"/>
      <c r="H137" s="241"/>
      <c r="I137" s="240"/>
      <c r="J137" s="273" t="s">
        <v>21</v>
      </c>
      <c r="K137" s="271"/>
      <c r="L137" s="271"/>
      <c r="M137" s="270"/>
      <c r="O137" s="269"/>
      <c r="R137" s="112"/>
    </row>
    <row r="138" spans="1:18" ht="23.25" thickBot="1" x14ac:dyDescent="0.25">
      <c r="A138" s="548"/>
      <c r="B138" s="263" t="s">
        <v>7737</v>
      </c>
      <c r="C138" s="262" t="s">
        <v>7730</v>
      </c>
      <c r="D138" s="261">
        <v>43393</v>
      </c>
      <c r="E138" s="260" t="s">
        <v>1</v>
      </c>
      <c r="F138" s="259" t="s">
        <v>6369</v>
      </c>
      <c r="G138" s="258"/>
      <c r="H138" s="257"/>
      <c r="I138" s="256"/>
      <c r="J138" s="228" t="s">
        <v>5498</v>
      </c>
      <c r="K138" s="227"/>
      <c r="L138" s="226" t="s">
        <v>16</v>
      </c>
      <c r="M138" s="225">
        <v>150</v>
      </c>
      <c r="O138" s="269">
        <v>90</v>
      </c>
      <c r="R138" s="112"/>
    </row>
    <row r="139" spans="1:18" ht="22.5" x14ac:dyDescent="0.2">
      <c r="A139" s="546">
        <v>26</v>
      </c>
      <c r="B139" s="251" t="s">
        <v>12</v>
      </c>
      <c r="C139" s="251" t="s">
        <v>11</v>
      </c>
      <c r="D139" s="251" t="s">
        <v>10</v>
      </c>
      <c r="E139" s="549" t="s">
        <v>9</v>
      </c>
      <c r="F139" s="549"/>
      <c r="G139" s="549" t="s">
        <v>8</v>
      </c>
      <c r="H139" s="550"/>
      <c r="I139" s="250"/>
      <c r="J139" s="265"/>
      <c r="K139" s="265"/>
      <c r="L139" s="265"/>
      <c r="M139" s="264"/>
      <c r="O139" s="269" t="s">
        <v>7736</v>
      </c>
      <c r="R139" s="112"/>
    </row>
    <row r="140" spans="1:18" ht="168.75" x14ac:dyDescent="0.2">
      <c r="A140" s="547"/>
      <c r="B140" s="144" t="s">
        <v>7735</v>
      </c>
      <c r="C140" s="144" t="s">
        <v>7734</v>
      </c>
      <c r="D140" s="132">
        <v>43385</v>
      </c>
      <c r="E140" s="247"/>
      <c r="F140" s="246" t="s">
        <v>5773</v>
      </c>
      <c r="G140" s="433" t="s">
        <v>7730</v>
      </c>
      <c r="H140" s="434"/>
      <c r="I140" s="435"/>
      <c r="J140" s="279" t="s">
        <v>17</v>
      </c>
      <c r="K140" s="278"/>
      <c r="L140" s="275" t="s">
        <v>16</v>
      </c>
      <c r="M140" s="277">
        <v>1361</v>
      </c>
      <c r="O140" s="269">
        <v>94</v>
      </c>
      <c r="R140" s="112"/>
    </row>
    <row r="141" spans="1:18" ht="22.5" x14ac:dyDescent="0.2">
      <c r="A141" s="547"/>
      <c r="B141" s="243" t="s">
        <v>6</v>
      </c>
      <c r="C141" s="243" t="s">
        <v>5</v>
      </c>
      <c r="D141" s="243" t="s">
        <v>4</v>
      </c>
      <c r="E141" s="551" t="s">
        <v>3</v>
      </c>
      <c r="F141" s="551"/>
      <c r="G141" s="552"/>
      <c r="H141" s="553"/>
      <c r="I141" s="554"/>
      <c r="J141" s="276" t="s">
        <v>25</v>
      </c>
      <c r="K141" s="275"/>
      <c r="L141" s="271" t="s">
        <v>16</v>
      </c>
      <c r="M141" s="274">
        <v>1809.28</v>
      </c>
      <c r="O141" s="269">
        <v>92</v>
      </c>
      <c r="R141" s="112"/>
    </row>
    <row r="142" spans="1:18" x14ac:dyDescent="0.2">
      <c r="A142" s="547"/>
      <c r="B142" s="243"/>
      <c r="C142" s="243"/>
      <c r="D142" s="243"/>
      <c r="E142" s="243"/>
      <c r="F142" s="243"/>
      <c r="G142" s="242"/>
      <c r="H142" s="241"/>
      <c r="I142" s="240"/>
      <c r="J142" s="273" t="s">
        <v>21</v>
      </c>
      <c r="K142" s="271"/>
      <c r="L142" s="271"/>
      <c r="M142" s="270"/>
      <c r="O142" s="269"/>
      <c r="R142" s="112"/>
    </row>
    <row r="143" spans="1:18" ht="22.5" x14ac:dyDescent="0.2">
      <c r="A143" s="547"/>
      <c r="B143" s="322"/>
      <c r="C143" s="322"/>
      <c r="D143" s="322"/>
      <c r="E143" s="321"/>
      <c r="F143" s="320"/>
      <c r="G143" s="242"/>
      <c r="H143" s="241"/>
      <c r="I143" s="240"/>
      <c r="J143" s="273" t="s">
        <v>6194</v>
      </c>
      <c r="K143" s="271"/>
      <c r="L143" s="271" t="s">
        <v>43</v>
      </c>
      <c r="M143" s="270">
        <v>400</v>
      </c>
      <c r="O143" s="269"/>
      <c r="R143" s="112"/>
    </row>
    <row r="144" spans="1:18" ht="23.25" thickBot="1" x14ac:dyDescent="0.25">
      <c r="A144" s="548"/>
      <c r="B144" s="263" t="s">
        <v>7733</v>
      </c>
      <c r="C144" s="262" t="s">
        <v>7730</v>
      </c>
      <c r="D144" s="261">
        <v>43393</v>
      </c>
      <c r="E144" s="260" t="s">
        <v>1</v>
      </c>
      <c r="F144" s="259" t="s">
        <v>6369</v>
      </c>
      <c r="G144" s="258"/>
      <c r="H144" s="257"/>
      <c r="I144" s="256"/>
      <c r="J144" s="228" t="s">
        <v>5498</v>
      </c>
      <c r="K144" s="227"/>
      <c r="L144" s="226"/>
      <c r="M144" s="225"/>
      <c r="O144" s="269">
        <v>96</v>
      </c>
      <c r="R144" s="112"/>
    </row>
    <row r="145" spans="1:18" ht="22.5" x14ac:dyDescent="0.2">
      <c r="A145" s="546">
        <v>27</v>
      </c>
      <c r="B145" s="251" t="s">
        <v>12</v>
      </c>
      <c r="C145" s="251" t="s">
        <v>11</v>
      </c>
      <c r="D145" s="251" t="s">
        <v>10</v>
      </c>
      <c r="E145" s="549" t="s">
        <v>9</v>
      </c>
      <c r="F145" s="549"/>
      <c r="G145" s="549" t="s">
        <v>8</v>
      </c>
      <c r="H145" s="550"/>
      <c r="I145" s="250"/>
      <c r="J145" s="265"/>
      <c r="K145" s="265"/>
      <c r="L145" s="265"/>
      <c r="M145" s="264"/>
      <c r="O145" s="269" t="s">
        <v>7732</v>
      </c>
      <c r="R145" s="112"/>
    </row>
    <row r="146" spans="1:18" ht="168.75" x14ac:dyDescent="0.2">
      <c r="A146" s="547"/>
      <c r="B146" s="144" t="s">
        <v>7728</v>
      </c>
      <c r="C146" s="144" t="s">
        <v>7731</v>
      </c>
      <c r="D146" s="132">
        <v>43385</v>
      </c>
      <c r="E146" s="247"/>
      <c r="F146" s="246" t="s">
        <v>5773</v>
      </c>
      <c r="G146" s="433" t="s">
        <v>7730</v>
      </c>
      <c r="H146" s="434"/>
      <c r="I146" s="435"/>
      <c r="J146" s="279" t="s">
        <v>17</v>
      </c>
      <c r="K146" s="278"/>
      <c r="L146" s="275" t="s">
        <v>16</v>
      </c>
      <c r="M146" s="277">
        <v>1450</v>
      </c>
      <c r="O146" s="269">
        <v>100</v>
      </c>
      <c r="R146" s="112"/>
    </row>
    <row r="147" spans="1:18" ht="22.5" x14ac:dyDescent="0.2">
      <c r="A147" s="547"/>
      <c r="B147" s="243" t="s">
        <v>6</v>
      </c>
      <c r="C147" s="243" t="s">
        <v>5</v>
      </c>
      <c r="D147" s="243" t="s">
        <v>4</v>
      </c>
      <c r="E147" s="551" t="s">
        <v>3</v>
      </c>
      <c r="F147" s="551"/>
      <c r="G147" s="552"/>
      <c r="H147" s="553"/>
      <c r="I147" s="554"/>
      <c r="J147" s="276" t="s">
        <v>25</v>
      </c>
      <c r="K147" s="275"/>
      <c r="L147" s="271" t="s">
        <v>16</v>
      </c>
      <c r="M147" s="274">
        <v>1035.72</v>
      </c>
      <c r="O147" s="269">
        <v>98</v>
      </c>
      <c r="R147" s="112"/>
    </row>
    <row r="148" spans="1:18" x14ac:dyDescent="0.2">
      <c r="A148" s="547"/>
      <c r="B148" s="243"/>
      <c r="C148" s="243"/>
      <c r="D148" s="243"/>
      <c r="E148" s="243"/>
      <c r="F148" s="243"/>
      <c r="G148" s="242"/>
      <c r="H148" s="241"/>
      <c r="I148" s="240"/>
      <c r="J148" s="273" t="s">
        <v>21</v>
      </c>
      <c r="K148" s="271"/>
      <c r="L148" s="271"/>
      <c r="M148" s="270"/>
      <c r="O148" s="269"/>
      <c r="R148" s="112"/>
    </row>
    <row r="149" spans="1:18" ht="22.5" x14ac:dyDescent="0.2">
      <c r="A149" s="547"/>
      <c r="B149" s="322"/>
      <c r="C149" s="322"/>
      <c r="D149" s="322"/>
      <c r="E149" s="321"/>
      <c r="F149" s="320"/>
      <c r="G149" s="242"/>
      <c r="H149" s="241"/>
      <c r="I149" s="240"/>
      <c r="J149" s="273" t="s">
        <v>6194</v>
      </c>
      <c r="K149" s="271"/>
      <c r="L149" s="271" t="s">
        <v>43</v>
      </c>
      <c r="M149" s="270">
        <v>400</v>
      </c>
      <c r="O149" s="269"/>
      <c r="R149" s="112"/>
    </row>
    <row r="150" spans="1:18" ht="23.25" thickBot="1" x14ac:dyDescent="0.25">
      <c r="A150" s="548"/>
      <c r="B150" s="263" t="s">
        <v>7685</v>
      </c>
      <c r="C150" s="262" t="s">
        <v>7730</v>
      </c>
      <c r="D150" s="261">
        <v>43393</v>
      </c>
      <c r="E150" s="260" t="s">
        <v>1</v>
      </c>
      <c r="F150" s="259" t="s">
        <v>6369</v>
      </c>
      <c r="G150" s="258"/>
      <c r="H150" s="257"/>
      <c r="I150" s="256"/>
      <c r="J150" s="228" t="s">
        <v>5498</v>
      </c>
      <c r="K150" s="227"/>
      <c r="L150" s="226"/>
      <c r="M150" s="225"/>
      <c r="O150" s="269">
        <v>102</v>
      </c>
      <c r="R150" s="112"/>
    </row>
    <row r="151" spans="1:18" ht="22.5" x14ac:dyDescent="0.2">
      <c r="A151" s="546">
        <v>28</v>
      </c>
      <c r="B151" s="251" t="s">
        <v>12</v>
      </c>
      <c r="C151" s="251" t="s">
        <v>11</v>
      </c>
      <c r="D151" s="251" t="s">
        <v>10</v>
      </c>
      <c r="E151" s="549" t="s">
        <v>9</v>
      </c>
      <c r="F151" s="549"/>
      <c r="G151" s="549" t="s">
        <v>8</v>
      </c>
      <c r="H151" s="550"/>
      <c r="I151" s="250"/>
      <c r="J151" s="265"/>
      <c r="K151" s="265"/>
      <c r="L151" s="265"/>
      <c r="M151" s="264"/>
      <c r="O151" s="269" t="s">
        <v>7729</v>
      </c>
      <c r="R151" s="112"/>
    </row>
    <row r="152" spans="1:18" ht="112.5" x14ac:dyDescent="0.2">
      <c r="A152" s="547"/>
      <c r="B152" s="144" t="s">
        <v>7728</v>
      </c>
      <c r="C152" s="144" t="s">
        <v>7727</v>
      </c>
      <c r="D152" s="132">
        <v>43517</v>
      </c>
      <c r="E152" s="247"/>
      <c r="F152" s="246" t="s">
        <v>7726</v>
      </c>
      <c r="G152" s="433" t="s">
        <v>209</v>
      </c>
      <c r="H152" s="434"/>
      <c r="I152" s="435"/>
      <c r="J152" s="279" t="s">
        <v>17</v>
      </c>
      <c r="K152" s="278"/>
      <c r="L152" s="275" t="s">
        <v>16</v>
      </c>
      <c r="M152" s="277">
        <v>358.74</v>
      </c>
      <c r="O152" s="269">
        <v>104</v>
      </c>
      <c r="R152" s="112"/>
    </row>
    <row r="153" spans="1:18" ht="22.5" x14ac:dyDescent="0.2">
      <c r="A153" s="547"/>
      <c r="B153" s="243" t="s">
        <v>6</v>
      </c>
      <c r="C153" s="243" t="s">
        <v>5</v>
      </c>
      <c r="D153" s="243" t="s">
        <v>4</v>
      </c>
      <c r="E153" s="551" t="s">
        <v>3</v>
      </c>
      <c r="F153" s="551"/>
      <c r="G153" s="552"/>
      <c r="H153" s="553"/>
      <c r="I153" s="554"/>
      <c r="J153" s="276" t="s">
        <v>25</v>
      </c>
      <c r="K153" s="275"/>
      <c r="L153" s="271" t="s">
        <v>16</v>
      </c>
      <c r="M153" s="274">
        <v>629.6</v>
      </c>
      <c r="O153" s="269">
        <v>103</v>
      </c>
      <c r="R153" s="112"/>
    </row>
    <row r="154" spans="1:18" x14ac:dyDescent="0.2">
      <c r="A154" s="547"/>
      <c r="B154" s="243"/>
      <c r="C154" s="243"/>
      <c r="D154" s="243"/>
      <c r="E154" s="243"/>
      <c r="F154" s="243"/>
      <c r="G154" s="242"/>
      <c r="H154" s="241"/>
      <c r="I154" s="240"/>
      <c r="J154" s="273" t="s">
        <v>21</v>
      </c>
      <c r="K154" s="271"/>
      <c r="L154" s="271"/>
      <c r="M154" s="270"/>
      <c r="O154" s="269"/>
      <c r="R154" s="112"/>
    </row>
    <row r="155" spans="1:18" ht="23.25" thickBot="1" x14ac:dyDescent="0.25">
      <c r="A155" s="548"/>
      <c r="B155" s="263" t="s">
        <v>7685</v>
      </c>
      <c r="C155" s="262" t="s">
        <v>209</v>
      </c>
      <c r="D155" s="261">
        <v>43519</v>
      </c>
      <c r="E155" s="260" t="s">
        <v>1</v>
      </c>
      <c r="F155" s="259" t="s">
        <v>7232</v>
      </c>
      <c r="G155" s="258"/>
      <c r="H155" s="257"/>
      <c r="I155" s="256"/>
      <c r="J155" s="228" t="s">
        <v>5498</v>
      </c>
      <c r="K155" s="227"/>
      <c r="L155" s="226"/>
      <c r="M155" s="225"/>
      <c r="O155" s="269">
        <v>105</v>
      </c>
      <c r="R155" s="112"/>
    </row>
    <row r="156" spans="1:18" ht="22.5" x14ac:dyDescent="0.2">
      <c r="A156" s="546">
        <v>29</v>
      </c>
      <c r="B156" s="251" t="s">
        <v>12</v>
      </c>
      <c r="C156" s="251" t="s">
        <v>11</v>
      </c>
      <c r="D156" s="251" t="s">
        <v>10</v>
      </c>
      <c r="E156" s="549" t="s">
        <v>9</v>
      </c>
      <c r="F156" s="549"/>
      <c r="G156" s="549" t="s">
        <v>8</v>
      </c>
      <c r="H156" s="550"/>
      <c r="I156" s="250"/>
      <c r="J156" s="265"/>
      <c r="K156" s="265"/>
      <c r="L156" s="265"/>
      <c r="M156" s="264"/>
      <c r="O156" s="269" t="s">
        <v>7725</v>
      </c>
      <c r="R156" s="112"/>
    </row>
    <row r="157" spans="1:18" ht="279" customHeight="1" x14ac:dyDescent="0.2">
      <c r="A157" s="547"/>
      <c r="B157" s="144" t="s">
        <v>7724</v>
      </c>
      <c r="C157" s="144" t="s">
        <v>7723</v>
      </c>
      <c r="D157" s="132">
        <v>43444</v>
      </c>
      <c r="E157" s="247"/>
      <c r="F157" s="246" t="s">
        <v>7722</v>
      </c>
      <c r="G157" s="433" t="s">
        <v>209</v>
      </c>
      <c r="H157" s="434"/>
      <c r="I157" s="435"/>
      <c r="J157" s="279" t="s">
        <v>17</v>
      </c>
      <c r="K157" s="278"/>
      <c r="L157" s="275" t="s">
        <v>16</v>
      </c>
      <c r="M157" s="277">
        <v>324</v>
      </c>
      <c r="O157" s="269">
        <v>107</v>
      </c>
      <c r="R157" s="112"/>
    </row>
    <row r="158" spans="1:18" ht="22.5" x14ac:dyDescent="0.2">
      <c r="A158" s="547"/>
      <c r="B158" s="243" t="s">
        <v>6</v>
      </c>
      <c r="C158" s="243" t="s">
        <v>5</v>
      </c>
      <c r="D158" s="243" t="s">
        <v>4</v>
      </c>
      <c r="E158" s="551" t="s">
        <v>3</v>
      </c>
      <c r="F158" s="551"/>
      <c r="G158" s="552"/>
      <c r="H158" s="553"/>
      <c r="I158" s="554"/>
      <c r="J158" s="276" t="s">
        <v>25</v>
      </c>
      <c r="K158" s="275"/>
      <c r="L158" s="271" t="s">
        <v>16</v>
      </c>
      <c r="M158" s="274">
        <v>517.4</v>
      </c>
      <c r="O158" s="269">
        <v>106</v>
      </c>
      <c r="R158" s="112"/>
    </row>
    <row r="159" spans="1:18" x14ac:dyDescent="0.2">
      <c r="A159" s="547"/>
      <c r="B159" s="243"/>
      <c r="C159" s="243"/>
      <c r="D159" s="243"/>
      <c r="E159" s="243"/>
      <c r="F159" s="243"/>
      <c r="G159" s="242"/>
      <c r="H159" s="241"/>
      <c r="I159" s="240"/>
      <c r="J159" s="273" t="s">
        <v>21</v>
      </c>
      <c r="K159" s="271"/>
      <c r="L159" s="271" t="s">
        <v>16</v>
      </c>
      <c r="M159" s="270">
        <v>49</v>
      </c>
      <c r="O159" s="269">
        <v>109</v>
      </c>
      <c r="R159" s="112"/>
    </row>
    <row r="160" spans="1:18" ht="23.25" thickBot="1" x14ac:dyDescent="0.25">
      <c r="A160" s="548"/>
      <c r="B160" s="263" t="s">
        <v>7685</v>
      </c>
      <c r="C160" s="262" t="s">
        <v>209</v>
      </c>
      <c r="D160" s="261">
        <v>43446</v>
      </c>
      <c r="E160" s="260" t="s">
        <v>1</v>
      </c>
      <c r="F160" s="259" t="s">
        <v>5952</v>
      </c>
      <c r="G160" s="258"/>
      <c r="H160" s="257"/>
      <c r="I160" s="256"/>
      <c r="J160" s="228" t="s">
        <v>5498</v>
      </c>
      <c r="K160" s="227"/>
      <c r="L160" s="226" t="s">
        <v>16</v>
      </c>
      <c r="M160" s="225">
        <f>197.6-26</f>
        <v>171.6</v>
      </c>
      <c r="O160" s="269">
        <v>110</v>
      </c>
      <c r="R160" s="112"/>
    </row>
    <row r="161" spans="1:18" ht="22.5" x14ac:dyDescent="0.2">
      <c r="A161" s="546">
        <v>30</v>
      </c>
      <c r="B161" s="251" t="s">
        <v>12</v>
      </c>
      <c r="C161" s="251" t="s">
        <v>11</v>
      </c>
      <c r="D161" s="251" t="s">
        <v>10</v>
      </c>
      <c r="E161" s="549" t="s">
        <v>9</v>
      </c>
      <c r="F161" s="549"/>
      <c r="G161" s="549" t="s">
        <v>8</v>
      </c>
      <c r="H161" s="550"/>
      <c r="I161" s="250"/>
      <c r="J161" s="265"/>
      <c r="K161" s="265"/>
      <c r="L161" s="265"/>
      <c r="M161" s="264"/>
      <c r="O161" s="269" t="s">
        <v>7721</v>
      </c>
      <c r="R161" s="112"/>
    </row>
    <row r="162" spans="1:18" ht="123.75" x14ac:dyDescent="0.2">
      <c r="A162" s="547"/>
      <c r="B162" s="144" t="s">
        <v>7720</v>
      </c>
      <c r="C162" s="144" t="s">
        <v>7696</v>
      </c>
      <c r="D162" s="132">
        <v>43406</v>
      </c>
      <c r="E162" s="247"/>
      <c r="F162" s="246" t="s">
        <v>7695</v>
      </c>
      <c r="G162" s="433" t="s">
        <v>7694</v>
      </c>
      <c r="H162" s="434"/>
      <c r="I162" s="435"/>
      <c r="J162" s="279" t="s">
        <v>17</v>
      </c>
      <c r="K162" s="278"/>
      <c r="L162" s="275" t="s">
        <v>16</v>
      </c>
      <c r="M162" s="277">
        <v>923</v>
      </c>
      <c r="O162" s="269">
        <v>114</v>
      </c>
      <c r="R162" s="112"/>
    </row>
    <row r="163" spans="1:18" ht="22.5" x14ac:dyDescent="0.2">
      <c r="A163" s="547"/>
      <c r="B163" s="243" t="s">
        <v>6</v>
      </c>
      <c r="C163" s="243" t="s">
        <v>5</v>
      </c>
      <c r="D163" s="243" t="s">
        <v>4</v>
      </c>
      <c r="E163" s="551" t="s">
        <v>3</v>
      </c>
      <c r="F163" s="551"/>
      <c r="G163" s="552"/>
      <c r="H163" s="553"/>
      <c r="I163" s="554"/>
      <c r="J163" s="276" t="s">
        <v>25</v>
      </c>
      <c r="K163" s="275"/>
      <c r="L163" s="271" t="s">
        <v>16</v>
      </c>
      <c r="M163" s="274">
        <v>14364.6</v>
      </c>
      <c r="O163" s="269">
        <v>112</v>
      </c>
      <c r="R163" s="112"/>
    </row>
    <row r="164" spans="1:18" x14ac:dyDescent="0.2">
      <c r="A164" s="547"/>
      <c r="B164" s="243"/>
      <c r="C164" s="243"/>
      <c r="D164" s="243"/>
      <c r="E164" s="243"/>
      <c r="F164" s="243"/>
      <c r="G164" s="242"/>
      <c r="H164" s="241"/>
      <c r="I164" s="240"/>
      <c r="J164" s="273" t="s">
        <v>21</v>
      </c>
      <c r="K164" s="271"/>
      <c r="L164" s="271" t="s">
        <v>16</v>
      </c>
      <c r="M164" s="270">
        <v>624</v>
      </c>
      <c r="O164" s="269">
        <v>116</v>
      </c>
      <c r="R164" s="112"/>
    </row>
    <row r="165" spans="1:18" ht="23.25" thickBot="1" x14ac:dyDescent="0.25">
      <c r="A165" s="548"/>
      <c r="B165" s="263" t="s">
        <v>7719</v>
      </c>
      <c r="C165" s="262" t="s">
        <v>7694</v>
      </c>
      <c r="D165" s="261">
        <v>43416</v>
      </c>
      <c r="E165" s="260" t="s">
        <v>1</v>
      </c>
      <c r="F165" s="259" t="s">
        <v>7693</v>
      </c>
      <c r="G165" s="258"/>
      <c r="H165" s="257"/>
      <c r="I165" s="256"/>
      <c r="J165" s="228" t="s">
        <v>5498</v>
      </c>
      <c r="K165" s="227"/>
      <c r="L165" s="226"/>
      <c r="M165" s="225"/>
      <c r="O165" s="269">
        <v>118</v>
      </c>
      <c r="R165" s="112"/>
    </row>
    <row r="166" spans="1:18" ht="22.5" x14ac:dyDescent="0.2">
      <c r="A166" s="546">
        <v>31</v>
      </c>
      <c r="B166" s="251" t="s">
        <v>12</v>
      </c>
      <c r="C166" s="251" t="s">
        <v>11</v>
      </c>
      <c r="D166" s="251" t="s">
        <v>10</v>
      </c>
      <c r="E166" s="549" t="s">
        <v>9</v>
      </c>
      <c r="F166" s="549"/>
      <c r="G166" s="549" t="s">
        <v>8</v>
      </c>
      <c r="H166" s="550"/>
      <c r="I166" s="250"/>
      <c r="J166" s="265"/>
      <c r="K166" s="265"/>
      <c r="L166" s="265"/>
      <c r="M166" s="264"/>
      <c r="O166" s="269" t="s">
        <v>7718</v>
      </c>
      <c r="R166" s="112"/>
    </row>
    <row r="167" spans="1:18" ht="135" x14ac:dyDescent="0.2">
      <c r="A167" s="547"/>
      <c r="B167" s="144" t="s">
        <v>7717</v>
      </c>
      <c r="C167" s="144" t="s">
        <v>7716</v>
      </c>
      <c r="D167" s="132">
        <v>43537</v>
      </c>
      <c r="E167" s="247"/>
      <c r="F167" s="246" t="s">
        <v>5873</v>
      </c>
      <c r="G167" s="433" t="s">
        <v>5871</v>
      </c>
      <c r="H167" s="434"/>
      <c r="I167" s="435"/>
      <c r="J167" s="279" t="s">
        <v>17</v>
      </c>
      <c r="K167" s="278"/>
      <c r="L167" s="275" t="s">
        <v>16</v>
      </c>
      <c r="M167" s="277">
        <v>280</v>
      </c>
      <c r="O167" s="269">
        <v>119</v>
      </c>
      <c r="R167" s="112"/>
    </row>
    <row r="168" spans="1:18" ht="22.5" x14ac:dyDescent="0.2">
      <c r="A168" s="547"/>
      <c r="B168" s="243" t="s">
        <v>6</v>
      </c>
      <c r="C168" s="243" t="s">
        <v>5</v>
      </c>
      <c r="D168" s="243" t="s">
        <v>4</v>
      </c>
      <c r="E168" s="551" t="s">
        <v>3</v>
      </c>
      <c r="F168" s="551"/>
      <c r="G168" s="552"/>
      <c r="H168" s="553"/>
      <c r="I168" s="554"/>
      <c r="J168" s="276" t="s">
        <v>25</v>
      </c>
      <c r="K168" s="275"/>
      <c r="L168" s="271"/>
      <c r="M168" s="274"/>
      <c r="O168" s="269"/>
      <c r="R168" s="112"/>
    </row>
    <row r="169" spans="1:18" x14ac:dyDescent="0.2">
      <c r="A169" s="547"/>
      <c r="B169" s="243"/>
      <c r="C169" s="243"/>
      <c r="D169" s="243"/>
      <c r="E169" s="243"/>
      <c r="F169" s="243"/>
      <c r="G169" s="242"/>
      <c r="H169" s="241"/>
      <c r="I169" s="240"/>
      <c r="J169" s="273" t="s">
        <v>21</v>
      </c>
      <c r="K169" s="271"/>
      <c r="L169" s="271"/>
      <c r="M169" s="270"/>
      <c r="O169" s="269"/>
      <c r="R169" s="112"/>
    </row>
    <row r="170" spans="1:18" ht="23.25" thickBot="1" x14ac:dyDescent="0.25">
      <c r="A170" s="548"/>
      <c r="B170" s="263" t="s">
        <v>7715</v>
      </c>
      <c r="C170" s="262" t="s">
        <v>5871</v>
      </c>
      <c r="D170" s="261">
        <v>43539</v>
      </c>
      <c r="E170" s="260" t="s">
        <v>1</v>
      </c>
      <c r="F170" s="259" t="s">
        <v>7714</v>
      </c>
      <c r="G170" s="258"/>
      <c r="H170" s="257"/>
      <c r="I170" s="256"/>
      <c r="J170" s="228" t="s">
        <v>5498</v>
      </c>
      <c r="K170" s="227"/>
      <c r="L170" s="226"/>
      <c r="M170" s="225"/>
      <c r="O170" s="269">
        <v>120</v>
      </c>
      <c r="R170" s="112"/>
    </row>
    <row r="171" spans="1:18" ht="22.5" x14ac:dyDescent="0.2">
      <c r="A171" s="546">
        <v>32</v>
      </c>
      <c r="B171" s="251" t="s">
        <v>12</v>
      </c>
      <c r="C171" s="251" t="s">
        <v>11</v>
      </c>
      <c r="D171" s="251" t="s">
        <v>10</v>
      </c>
      <c r="E171" s="549" t="s">
        <v>9</v>
      </c>
      <c r="F171" s="549"/>
      <c r="G171" s="549" t="s">
        <v>8</v>
      </c>
      <c r="H171" s="550"/>
      <c r="I171" s="250"/>
      <c r="J171" s="265"/>
      <c r="K171" s="265"/>
      <c r="L171" s="265"/>
      <c r="M171" s="264"/>
      <c r="O171" s="269" t="s">
        <v>7713</v>
      </c>
      <c r="R171" s="112"/>
    </row>
    <row r="172" spans="1:18" ht="56.25" x14ac:dyDescent="0.2">
      <c r="A172" s="547"/>
      <c r="B172" s="144" t="s">
        <v>7712</v>
      </c>
      <c r="C172" s="144" t="s">
        <v>7711</v>
      </c>
      <c r="D172" s="132">
        <v>43379</v>
      </c>
      <c r="E172" s="247"/>
      <c r="F172" s="246" t="s">
        <v>6259</v>
      </c>
      <c r="G172" s="433" t="s">
        <v>7700</v>
      </c>
      <c r="H172" s="434"/>
      <c r="I172" s="435"/>
      <c r="J172" s="279" t="s">
        <v>17</v>
      </c>
      <c r="K172" s="278"/>
      <c r="L172" s="275" t="s">
        <v>16</v>
      </c>
      <c r="M172" s="277">
        <v>2898</v>
      </c>
      <c r="O172" s="269">
        <v>122</v>
      </c>
      <c r="R172" s="112"/>
    </row>
    <row r="173" spans="1:18" ht="22.5" x14ac:dyDescent="0.2">
      <c r="A173" s="547"/>
      <c r="B173" s="243" t="s">
        <v>6</v>
      </c>
      <c r="C173" s="243" t="s">
        <v>5</v>
      </c>
      <c r="D173" s="243" t="s">
        <v>4</v>
      </c>
      <c r="E173" s="551" t="s">
        <v>3</v>
      </c>
      <c r="F173" s="551"/>
      <c r="G173" s="552"/>
      <c r="H173" s="553"/>
      <c r="I173" s="554"/>
      <c r="J173" s="276" t="s">
        <v>25</v>
      </c>
      <c r="K173" s="275"/>
      <c r="L173" s="271" t="s">
        <v>16</v>
      </c>
      <c r="M173" s="274">
        <v>3056.8</v>
      </c>
      <c r="O173" s="269">
        <v>121</v>
      </c>
      <c r="R173" s="112"/>
    </row>
    <row r="174" spans="1:18" x14ac:dyDescent="0.2">
      <c r="A174" s="547"/>
      <c r="B174" s="243"/>
      <c r="C174" s="243"/>
      <c r="D174" s="243"/>
      <c r="E174" s="243"/>
      <c r="F174" s="243"/>
      <c r="G174" s="242"/>
      <c r="H174" s="241"/>
      <c r="I174" s="240"/>
      <c r="J174" s="273" t="s">
        <v>21</v>
      </c>
      <c r="K174" s="271"/>
      <c r="L174" s="271" t="s">
        <v>16</v>
      </c>
      <c r="M174" s="270">
        <v>1599</v>
      </c>
      <c r="O174" s="269">
        <v>123</v>
      </c>
      <c r="R174" s="112"/>
    </row>
    <row r="175" spans="1:18" ht="23.25" thickBot="1" x14ac:dyDescent="0.25">
      <c r="A175" s="548"/>
      <c r="B175" s="263" t="s">
        <v>7710</v>
      </c>
      <c r="C175" s="262" t="s">
        <v>7700</v>
      </c>
      <c r="D175" s="261">
        <v>43394</v>
      </c>
      <c r="E175" s="260" t="s">
        <v>1</v>
      </c>
      <c r="F175" s="259" t="s">
        <v>7699</v>
      </c>
      <c r="G175" s="258"/>
      <c r="H175" s="257"/>
      <c r="I175" s="256"/>
      <c r="J175" s="228" t="s">
        <v>5498</v>
      </c>
      <c r="K175" s="227"/>
      <c r="L175" s="226"/>
      <c r="M175" s="225"/>
      <c r="O175" s="269"/>
      <c r="R175" s="112"/>
    </row>
    <row r="176" spans="1:18" ht="22.5" x14ac:dyDescent="0.2">
      <c r="A176" s="546">
        <v>33</v>
      </c>
      <c r="B176" s="251" t="s">
        <v>12</v>
      </c>
      <c r="C176" s="251" t="s">
        <v>11</v>
      </c>
      <c r="D176" s="251" t="s">
        <v>10</v>
      </c>
      <c r="E176" s="549" t="s">
        <v>9</v>
      </c>
      <c r="F176" s="549"/>
      <c r="G176" s="549" t="s">
        <v>8</v>
      </c>
      <c r="H176" s="550"/>
      <c r="I176" s="250"/>
      <c r="J176" s="265"/>
      <c r="K176" s="265"/>
      <c r="L176" s="265"/>
      <c r="M176" s="264"/>
      <c r="O176" s="269" t="s">
        <v>7709</v>
      </c>
      <c r="R176" s="112"/>
    </row>
    <row r="177" spans="1:18" ht="67.5" x14ac:dyDescent="0.2">
      <c r="A177" s="547"/>
      <c r="B177" s="144" t="s">
        <v>7708</v>
      </c>
      <c r="C177" s="144" t="s">
        <v>7707</v>
      </c>
      <c r="D177" s="132">
        <v>43437</v>
      </c>
      <c r="E177" s="247"/>
      <c r="F177" s="246" t="s">
        <v>7657</v>
      </c>
      <c r="G177" s="433" t="s">
        <v>7656</v>
      </c>
      <c r="H177" s="434"/>
      <c r="I177" s="435"/>
      <c r="J177" s="279" t="s">
        <v>17</v>
      </c>
      <c r="K177" s="278"/>
      <c r="L177" s="275" t="s">
        <v>16</v>
      </c>
      <c r="M177" s="277">
        <v>176</v>
      </c>
      <c r="O177" s="269">
        <v>125</v>
      </c>
      <c r="R177" s="112"/>
    </row>
    <row r="178" spans="1:18" ht="22.5" x14ac:dyDescent="0.2">
      <c r="A178" s="547"/>
      <c r="B178" s="243" t="s">
        <v>6</v>
      </c>
      <c r="C178" s="243" t="s">
        <v>5</v>
      </c>
      <c r="D178" s="243" t="s">
        <v>4</v>
      </c>
      <c r="E178" s="551" t="s">
        <v>3</v>
      </c>
      <c r="F178" s="551"/>
      <c r="G178" s="552"/>
      <c r="H178" s="553"/>
      <c r="I178" s="554"/>
      <c r="J178" s="276" t="s">
        <v>25</v>
      </c>
      <c r="K178" s="275"/>
      <c r="L178" s="271" t="s">
        <v>16</v>
      </c>
      <c r="M178" s="274">
        <v>757.86</v>
      </c>
      <c r="O178" s="269">
        <v>124</v>
      </c>
      <c r="R178" s="112"/>
    </row>
    <row r="179" spans="1:18" x14ac:dyDescent="0.2">
      <c r="A179" s="547"/>
      <c r="B179" s="243"/>
      <c r="C179" s="243"/>
      <c r="D179" s="243"/>
      <c r="E179" s="243"/>
      <c r="F179" s="243"/>
      <c r="G179" s="242"/>
      <c r="H179" s="241"/>
      <c r="I179" s="240"/>
      <c r="J179" s="273" t="s">
        <v>21</v>
      </c>
      <c r="K179" s="271"/>
      <c r="L179" s="271" t="s">
        <v>16</v>
      </c>
      <c r="M179" s="270">
        <v>22</v>
      </c>
      <c r="O179" s="269">
        <v>126</v>
      </c>
      <c r="R179" s="112"/>
    </row>
    <row r="180" spans="1:18" ht="23.25" thickBot="1" x14ac:dyDescent="0.25">
      <c r="A180" s="548"/>
      <c r="B180" s="263" t="s">
        <v>7706</v>
      </c>
      <c r="C180" s="262" t="s">
        <v>7656</v>
      </c>
      <c r="D180" s="261">
        <v>43439</v>
      </c>
      <c r="E180" s="260" t="s">
        <v>1</v>
      </c>
      <c r="F180" s="259" t="s">
        <v>7655</v>
      </c>
      <c r="G180" s="258"/>
      <c r="H180" s="257"/>
      <c r="I180" s="256"/>
      <c r="J180" s="228" t="s">
        <v>5498</v>
      </c>
      <c r="K180" s="227"/>
      <c r="L180" s="226"/>
      <c r="M180" s="225"/>
      <c r="O180" s="269"/>
      <c r="R180" s="112"/>
    </row>
    <row r="181" spans="1:18" ht="22.5" x14ac:dyDescent="0.2">
      <c r="A181" s="546">
        <v>34</v>
      </c>
      <c r="B181" s="251" t="s">
        <v>12</v>
      </c>
      <c r="C181" s="251" t="s">
        <v>11</v>
      </c>
      <c r="D181" s="251" t="s">
        <v>10</v>
      </c>
      <c r="E181" s="549" t="s">
        <v>9</v>
      </c>
      <c r="F181" s="549"/>
      <c r="G181" s="549" t="s">
        <v>8</v>
      </c>
      <c r="H181" s="550"/>
      <c r="I181" s="250"/>
      <c r="J181" s="265"/>
      <c r="K181" s="265"/>
      <c r="L181" s="265"/>
      <c r="M181" s="264"/>
      <c r="O181" s="269" t="s">
        <v>7705</v>
      </c>
      <c r="R181" s="112"/>
    </row>
    <row r="182" spans="1:18" ht="123.75" x14ac:dyDescent="0.2">
      <c r="A182" s="547"/>
      <c r="B182" s="144" t="s">
        <v>7704</v>
      </c>
      <c r="C182" s="144" t="s">
        <v>7703</v>
      </c>
      <c r="D182" s="132">
        <v>43406</v>
      </c>
      <c r="E182" s="247"/>
      <c r="F182" s="246" t="s">
        <v>7695</v>
      </c>
      <c r="G182" s="433" t="s">
        <v>7694</v>
      </c>
      <c r="H182" s="434"/>
      <c r="I182" s="435"/>
      <c r="J182" s="279" t="s">
        <v>17</v>
      </c>
      <c r="K182" s="278"/>
      <c r="L182" s="275" t="s">
        <v>16</v>
      </c>
      <c r="M182" s="277">
        <v>1018</v>
      </c>
      <c r="O182" s="269">
        <v>130</v>
      </c>
      <c r="R182" s="112"/>
    </row>
    <row r="183" spans="1:18" ht="22.5" x14ac:dyDescent="0.2">
      <c r="A183" s="547"/>
      <c r="B183" s="243" t="s">
        <v>6</v>
      </c>
      <c r="C183" s="243" t="s">
        <v>5</v>
      </c>
      <c r="D183" s="243" t="s">
        <v>4</v>
      </c>
      <c r="E183" s="551" t="s">
        <v>3</v>
      </c>
      <c r="F183" s="551"/>
      <c r="G183" s="552"/>
      <c r="H183" s="553"/>
      <c r="I183" s="554"/>
      <c r="J183" s="276" t="s">
        <v>25</v>
      </c>
      <c r="K183" s="275"/>
      <c r="L183" s="271" t="s">
        <v>16</v>
      </c>
      <c r="M183" s="274">
        <v>1197</v>
      </c>
      <c r="O183" s="269">
        <v>128</v>
      </c>
      <c r="R183" s="112"/>
    </row>
    <row r="184" spans="1:18" x14ac:dyDescent="0.2">
      <c r="A184" s="547"/>
      <c r="B184" s="243"/>
      <c r="C184" s="243"/>
      <c r="D184" s="243"/>
      <c r="E184" s="243"/>
      <c r="F184" s="243"/>
      <c r="G184" s="242"/>
      <c r="H184" s="241"/>
      <c r="I184" s="240"/>
      <c r="J184" s="273" t="s">
        <v>21</v>
      </c>
      <c r="K184" s="271"/>
      <c r="L184" s="271" t="s">
        <v>16</v>
      </c>
      <c r="M184" s="270">
        <v>992.75</v>
      </c>
      <c r="O184" s="269">
        <v>132</v>
      </c>
      <c r="R184" s="112"/>
    </row>
    <row r="185" spans="1:18" ht="23.25" thickBot="1" x14ac:dyDescent="0.25">
      <c r="A185" s="548"/>
      <c r="B185" s="263" t="s">
        <v>7554</v>
      </c>
      <c r="C185" s="262" t="s">
        <v>7694</v>
      </c>
      <c r="D185" s="261">
        <v>43416</v>
      </c>
      <c r="E185" s="260" t="s">
        <v>1</v>
      </c>
      <c r="F185" s="259" t="s">
        <v>7693</v>
      </c>
      <c r="G185" s="258"/>
      <c r="H185" s="257"/>
      <c r="I185" s="256"/>
      <c r="J185" s="228" t="s">
        <v>5498</v>
      </c>
      <c r="K185" s="227"/>
      <c r="L185" s="226"/>
      <c r="M185" s="225"/>
      <c r="O185" s="269">
        <v>134</v>
      </c>
      <c r="R185" s="112"/>
    </row>
    <row r="186" spans="1:18" ht="22.5" x14ac:dyDescent="0.2">
      <c r="A186" s="546">
        <v>35</v>
      </c>
      <c r="B186" s="251" t="s">
        <v>12</v>
      </c>
      <c r="C186" s="251" t="s">
        <v>11</v>
      </c>
      <c r="D186" s="251" t="s">
        <v>10</v>
      </c>
      <c r="E186" s="549" t="s">
        <v>9</v>
      </c>
      <c r="F186" s="549"/>
      <c r="G186" s="549" t="s">
        <v>8</v>
      </c>
      <c r="H186" s="550"/>
      <c r="I186" s="250"/>
      <c r="J186" s="265"/>
      <c r="K186" s="265"/>
      <c r="L186" s="265"/>
      <c r="M186" s="264"/>
      <c r="O186" s="269" t="s">
        <v>7702</v>
      </c>
      <c r="R186" s="112"/>
    </row>
    <row r="187" spans="1:18" ht="20.45" customHeight="1" x14ac:dyDescent="0.2">
      <c r="A187" s="547"/>
      <c r="B187" s="144" t="s">
        <v>7697</v>
      </c>
      <c r="C187" s="144" t="s">
        <v>7701</v>
      </c>
      <c r="D187" s="132">
        <v>43379</v>
      </c>
      <c r="E187" s="247"/>
      <c r="F187" s="246" t="s">
        <v>6259</v>
      </c>
      <c r="G187" s="433" t="s">
        <v>7700</v>
      </c>
      <c r="H187" s="434"/>
      <c r="I187" s="435"/>
      <c r="J187" s="279" t="s">
        <v>17</v>
      </c>
      <c r="K187" s="278"/>
      <c r="L187" s="275" t="s">
        <v>16</v>
      </c>
      <c r="M187" s="277">
        <v>2898</v>
      </c>
      <c r="O187" s="269">
        <v>136</v>
      </c>
      <c r="R187" s="112"/>
    </row>
    <row r="188" spans="1:18" ht="22.5" x14ac:dyDescent="0.2">
      <c r="A188" s="547"/>
      <c r="B188" s="243" t="s">
        <v>6</v>
      </c>
      <c r="C188" s="243" t="s">
        <v>5</v>
      </c>
      <c r="D188" s="243" t="s">
        <v>4</v>
      </c>
      <c r="E188" s="551" t="s">
        <v>3</v>
      </c>
      <c r="F188" s="551"/>
      <c r="G188" s="552"/>
      <c r="H188" s="553"/>
      <c r="I188" s="554"/>
      <c r="J188" s="276" t="s">
        <v>25</v>
      </c>
      <c r="K188" s="275"/>
      <c r="L188" s="271" t="s">
        <v>16</v>
      </c>
      <c r="M188" s="274">
        <v>3052.57</v>
      </c>
      <c r="O188" s="269">
        <v>135</v>
      </c>
      <c r="R188" s="112"/>
    </row>
    <row r="189" spans="1:18" x14ac:dyDescent="0.2">
      <c r="A189" s="547"/>
      <c r="B189" s="243"/>
      <c r="C189" s="243"/>
      <c r="D189" s="243"/>
      <c r="E189" s="243"/>
      <c r="F189" s="243"/>
      <c r="G189" s="242"/>
      <c r="H189" s="241"/>
      <c r="I189" s="240"/>
      <c r="J189" s="273" t="s">
        <v>21</v>
      </c>
      <c r="K189" s="271"/>
      <c r="L189" s="271" t="s">
        <v>16</v>
      </c>
      <c r="M189" s="270">
        <v>1691.25</v>
      </c>
      <c r="O189" s="269">
        <v>137</v>
      </c>
      <c r="R189" s="112"/>
    </row>
    <row r="190" spans="1:18" ht="23.25" thickBot="1" x14ac:dyDescent="0.25">
      <c r="A190" s="548"/>
      <c r="B190" s="263" t="s">
        <v>6658</v>
      </c>
      <c r="C190" s="262" t="s">
        <v>7700</v>
      </c>
      <c r="D190" s="261">
        <v>43394</v>
      </c>
      <c r="E190" s="260" t="s">
        <v>1</v>
      </c>
      <c r="F190" s="259" t="s">
        <v>7699</v>
      </c>
      <c r="G190" s="258"/>
      <c r="H190" s="257"/>
      <c r="I190" s="256"/>
      <c r="J190" s="228" t="s">
        <v>5498</v>
      </c>
      <c r="K190" s="227"/>
      <c r="L190" s="226"/>
      <c r="M190" s="225"/>
      <c r="O190" s="269"/>
      <c r="R190" s="112"/>
    </row>
    <row r="191" spans="1:18" ht="22.5" x14ac:dyDescent="0.2">
      <c r="A191" s="546">
        <v>36</v>
      </c>
      <c r="B191" s="251" t="s">
        <v>12</v>
      </c>
      <c r="C191" s="251" t="s">
        <v>11</v>
      </c>
      <c r="D191" s="251" t="s">
        <v>10</v>
      </c>
      <c r="E191" s="549" t="s">
        <v>9</v>
      </c>
      <c r="F191" s="549"/>
      <c r="G191" s="549" t="s">
        <v>8</v>
      </c>
      <c r="H191" s="550"/>
      <c r="I191" s="250"/>
      <c r="J191" s="265"/>
      <c r="K191" s="265"/>
      <c r="L191" s="265"/>
      <c r="M191" s="264"/>
      <c r="O191" s="269" t="s">
        <v>7698</v>
      </c>
      <c r="R191" s="112"/>
    </row>
    <row r="192" spans="1:18" ht="123.75" x14ac:dyDescent="0.2">
      <c r="A192" s="547"/>
      <c r="B192" s="144" t="s">
        <v>7697</v>
      </c>
      <c r="C192" s="144" t="s">
        <v>7696</v>
      </c>
      <c r="D192" s="132">
        <v>43406</v>
      </c>
      <c r="E192" s="247"/>
      <c r="F192" s="246" t="s">
        <v>7695</v>
      </c>
      <c r="G192" s="433" t="s">
        <v>7694</v>
      </c>
      <c r="H192" s="434"/>
      <c r="I192" s="435"/>
      <c r="J192" s="279" t="s">
        <v>17</v>
      </c>
      <c r="K192" s="278"/>
      <c r="L192" s="275" t="s">
        <v>16</v>
      </c>
      <c r="M192" s="277">
        <v>923</v>
      </c>
      <c r="O192" s="269">
        <v>141</v>
      </c>
      <c r="R192" s="112"/>
    </row>
    <row r="193" spans="1:18" ht="22.5" x14ac:dyDescent="0.2">
      <c r="A193" s="547"/>
      <c r="B193" s="243" t="s">
        <v>6</v>
      </c>
      <c r="C193" s="243" t="s">
        <v>5</v>
      </c>
      <c r="D193" s="243" t="s">
        <v>4</v>
      </c>
      <c r="E193" s="551" t="s">
        <v>3</v>
      </c>
      <c r="F193" s="551"/>
      <c r="G193" s="552"/>
      <c r="H193" s="553"/>
      <c r="I193" s="554"/>
      <c r="J193" s="276" t="s">
        <v>25</v>
      </c>
      <c r="K193" s="275"/>
      <c r="L193" s="271" t="s">
        <v>16</v>
      </c>
      <c r="M193" s="274">
        <v>14364.6</v>
      </c>
      <c r="O193" s="269">
        <v>139</v>
      </c>
      <c r="R193" s="112"/>
    </row>
    <row r="194" spans="1:18" x14ac:dyDescent="0.2">
      <c r="A194" s="547"/>
      <c r="B194" s="243"/>
      <c r="C194" s="243"/>
      <c r="D194" s="243"/>
      <c r="E194" s="243"/>
      <c r="F194" s="243"/>
      <c r="G194" s="242"/>
      <c r="H194" s="241"/>
      <c r="I194" s="240"/>
      <c r="J194" s="273" t="s">
        <v>21</v>
      </c>
      <c r="K194" s="271"/>
      <c r="L194" s="271" t="s">
        <v>16</v>
      </c>
      <c r="M194" s="270">
        <v>624</v>
      </c>
      <c r="O194" s="269">
        <v>143</v>
      </c>
      <c r="R194" s="112"/>
    </row>
    <row r="195" spans="1:18" ht="23.25" thickBot="1" x14ac:dyDescent="0.25">
      <c r="A195" s="548"/>
      <c r="B195" s="263" t="s">
        <v>6658</v>
      </c>
      <c r="C195" s="262" t="s">
        <v>7694</v>
      </c>
      <c r="D195" s="261">
        <v>43416</v>
      </c>
      <c r="E195" s="260" t="s">
        <v>1</v>
      </c>
      <c r="F195" s="259" t="s">
        <v>7693</v>
      </c>
      <c r="G195" s="258"/>
      <c r="H195" s="257"/>
      <c r="I195" s="256"/>
      <c r="J195" s="228" t="s">
        <v>5498</v>
      </c>
      <c r="K195" s="227"/>
      <c r="L195" s="226"/>
      <c r="M195" s="225"/>
      <c r="O195" s="269">
        <v>145</v>
      </c>
      <c r="R195" s="112"/>
    </row>
    <row r="196" spans="1:18" ht="22.5" x14ac:dyDescent="0.2">
      <c r="A196" s="546">
        <v>37</v>
      </c>
      <c r="B196" s="251" t="s">
        <v>12</v>
      </c>
      <c r="C196" s="251" t="s">
        <v>11</v>
      </c>
      <c r="D196" s="251" t="s">
        <v>10</v>
      </c>
      <c r="E196" s="549" t="s">
        <v>9</v>
      </c>
      <c r="F196" s="549"/>
      <c r="G196" s="549" t="s">
        <v>8</v>
      </c>
      <c r="H196" s="550"/>
      <c r="I196" s="250"/>
      <c r="J196" s="265"/>
      <c r="K196" s="265"/>
      <c r="L196" s="265"/>
      <c r="M196" s="264"/>
      <c r="O196" s="269" t="s">
        <v>7692</v>
      </c>
      <c r="R196" s="112"/>
    </row>
    <row r="197" spans="1:18" ht="123.75" x14ac:dyDescent="0.2">
      <c r="A197" s="547"/>
      <c r="B197" s="144" t="s">
        <v>7691</v>
      </c>
      <c r="C197" s="144" t="s">
        <v>7690</v>
      </c>
      <c r="D197" s="132">
        <v>43549</v>
      </c>
      <c r="E197" s="247"/>
      <c r="F197" s="246" t="s">
        <v>5973</v>
      </c>
      <c r="G197" s="433" t="s">
        <v>7689</v>
      </c>
      <c r="H197" s="434"/>
      <c r="I197" s="435"/>
      <c r="J197" s="279" t="s">
        <v>17</v>
      </c>
      <c r="K197" s="278"/>
      <c r="L197" s="275" t="s">
        <v>16</v>
      </c>
      <c r="M197" s="277">
        <v>155</v>
      </c>
      <c r="O197" s="269">
        <v>147</v>
      </c>
      <c r="R197" s="112"/>
    </row>
    <row r="198" spans="1:18" ht="22.5" x14ac:dyDescent="0.2">
      <c r="A198" s="547"/>
      <c r="B198" s="243" t="s">
        <v>6</v>
      </c>
      <c r="C198" s="243" t="s">
        <v>5</v>
      </c>
      <c r="D198" s="243" t="s">
        <v>4</v>
      </c>
      <c r="E198" s="551" t="s">
        <v>3</v>
      </c>
      <c r="F198" s="551"/>
      <c r="G198" s="552"/>
      <c r="H198" s="553"/>
      <c r="I198" s="554"/>
      <c r="J198" s="276" t="s">
        <v>25</v>
      </c>
      <c r="K198" s="275"/>
      <c r="L198" s="271" t="s">
        <v>16</v>
      </c>
      <c r="M198" s="274">
        <v>512</v>
      </c>
      <c r="O198" s="269">
        <v>146</v>
      </c>
      <c r="R198" s="112"/>
    </row>
    <row r="199" spans="1:18" x14ac:dyDescent="0.2">
      <c r="A199" s="547"/>
      <c r="B199" s="243"/>
      <c r="C199" s="243"/>
      <c r="D199" s="243"/>
      <c r="E199" s="243"/>
      <c r="F199" s="243"/>
      <c r="G199" s="242"/>
      <c r="H199" s="241"/>
      <c r="I199" s="240"/>
      <c r="J199" s="273" t="s">
        <v>21</v>
      </c>
      <c r="K199" s="271"/>
      <c r="L199" s="271"/>
      <c r="M199" s="270"/>
      <c r="O199" s="269"/>
      <c r="R199" s="112"/>
    </row>
    <row r="200" spans="1:18" ht="23.25" thickBot="1" x14ac:dyDescent="0.25">
      <c r="A200" s="548"/>
      <c r="B200" s="263" t="s">
        <v>5733</v>
      </c>
      <c r="C200" s="262" t="s">
        <v>7689</v>
      </c>
      <c r="D200" s="261">
        <v>43550</v>
      </c>
      <c r="E200" s="260" t="s">
        <v>1</v>
      </c>
      <c r="F200" s="259" t="s">
        <v>6418</v>
      </c>
      <c r="G200" s="258"/>
      <c r="H200" s="257"/>
      <c r="I200" s="256"/>
      <c r="J200" s="228" t="s">
        <v>5498</v>
      </c>
      <c r="K200" s="227"/>
      <c r="L200" s="226" t="s">
        <v>16</v>
      </c>
      <c r="M200" s="225">
        <v>22</v>
      </c>
      <c r="O200" s="269">
        <v>148</v>
      </c>
      <c r="R200" s="112"/>
    </row>
    <row r="201" spans="1:18" ht="22.5" x14ac:dyDescent="0.2">
      <c r="A201" s="546">
        <v>38</v>
      </c>
      <c r="B201" s="251" t="s">
        <v>12</v>
      </c>
      <c r="C201" s="251" t="s">
        <v>11</v>
      </c>
      <c r="D201" s="251" t="s">
        <v>10</v>
      </c>
      <c r="E201" s="549" t="s">
        <v>9</v>
      </c>
      <c r="F201" s="549"/>
      <c r="G201" s="549" t="s">
        <v>8</v>
      </c>
      <c r="H201" s="550"/>
      <c r="I201" s="250"/>
      <c r="J201" s="265"/>
      <c r="K201" s="265"/>
      <c r="L201" s="265"/>
      <c r="M201" s="264"/>
      <c r="O201" s="269" t="s">
        <v>7688</v>
      </c>
      <c r="R201" s="112"/>
    </row>
    <row r="202" spans="1:18" ht="135" x14ac:dyDescent="0.2">
      <c r="A202" s="547"/>
      <c r="B202" s="144" t="s">
        <v>7687</v>
      </c>
      <c r="C202" s="144" t="s">
        <v>7686</v>
      </c>
      <c r="D202" s="132">
        <v>43544</v>
      </c>
      <c r="E202" s="247"/>
      <c r="F202" s="246" t="s">
        <v>6526</v>
      </c>
      <c r="G202" s="433" t="s">
        <v>7684</v>
      </c>
      <c r="H202" s="434"/>
      <c r="I202" s="435"/>
      <c r="J202" s="279" t="s">
        <v>17</v>
      </c>
      <c r="K202" s="278"/>
      <c r="L202" s="275" t="s">
        <v>16</v>
      </c>
      <c r="M202" s="277">
        <v>196.94</v>
      </c>
      <c r="O202" s="269">
        <v>150</v>
      </c>
      <c r="R202" s="112"/>
    </row>
    <row r="203" spans="1:18" ht="22.5" x14ac:dyDescent="0.2">
      <c r="A203" s="547"/>
      <c r="B203" s="243" t="s">
        <v>6</v>
      </c>
      <c r="C203" s="243" t="s">
        <v>5</v>
      </c>
      <c r="D203" s="243" t="s">
        <v>4</v>
      </c>
      <c r="E203" s="551" t="s">
        <v>3</v>
      </c>
      <c r="F203" s="551"/>
      <c r="G203" s="552"/>
      <c r="H203" s="553"/>
      <c r="I203" s="554"/>
      <c r="J203" s="276" t="s">
        <v>25</v>
      </c>
      <c r="K203" s="275"/>
      <c r="L203" s="271" t="s">
        <v>16</v>
      </c>
      <c r="M203" s="274">
        <v>456.96</v>
      </c>
      <c r="O203" s="269">
        <v>149</v>
      </c>
      <c r="R203" s="112"/>
    </row>
    <row r="204" spans="1:18" x14ac:dyDescent="0.2">
      <c r="A204" s="547"/>
      <c r="B204" s="243"/>
      <c r="C204" s="243"/>
      <c r="D204" s="243"/>
      <c r="E204" s="243"/>
      <c r="F204" s="243"/>
      <c r="G204" s="242"/>
      <c r="H204" s="241"/>
      <c r="I204" s="240"/>
      <c r="J204" s="273" t="s">
        <v>21</v>
      </c>
      <c r="K204" s="271"/>
      <c r="L204" s="271"/>
      <c r="M204" s="270"/>
      <c r="O204" s="269"/>
      <c r="R204" s="112"/>
    </row>
    <row r="205" spans="1:18" ht="23.25" thickBot="1" x14ac:dyDescent="0.25">
      <c r="A205" s="548"/>
      <c r="B205" s="263" t="s">
        <v>7685</v>
      </c>
      <c r="C205" s="262" t="s">
        <v>7684</v>
      </c>
      <c r="D205" s="261">
        <v>43545</v>
      </c>
      <c r="E205" s="260" t="s">
        <v>1</v>
      </c>
      <c r="F205" s="259" t="s">
        <v>7683</v>
      </c>
      <c r="G205" s="258"/>
      <c r="H205" s="257"/>
      <c r="I205" s="256"/>
      <c r="J205" s="228" t="s">
        <v>5498</v>
      </c>
      <c r="K205" s="227"/>
      <c r="L205" s="226"/>
      <c r="M205" s="225"/>
      <c r="O205" s="269">
        <v>151</v>
      </c>
      <c r="R205" s="112"/>
    </row>
    <row r="206" spans="1:18" ht="22.5" x14ac:dyDescent="0.2">
      <c r="A206" s="546">
        <v>39</v>
      </c>
      <c r="B206" s="251" t="s">
        <v>12</v>
      </c>
      <c r="C206" s="251" t="s">
        <v>11</v>
      </c>
      <c r="D206" s="251" t="s">
        <v>10</v>
      </c>
      <c r="E206" s="549" t="s">
        <v>9</v>
      </c>
      <c r="F206" s="549"/>
      <c r="G206" s="549" t="s">
        <v>8</v>
      </c>
      <c r="H206" s="550"/>
      <c r="I206" s="250"/>
      <c r="J206" s="265"/>
      <c r="K206" s="265"/>
      <c r="L206" s="265"/>
      <c r="M206" s="264"/>
      <c r="O206" s="269" t="s">
        <v>7682</v>
      </c>
      <c r="R206" s="112"/>
    </row>
    <row r="207" spans="1:18" ht="101.25" x14ac:dyDescent="0.2">
      <c r="A207" s="547"/>
      <c r="B207" s="144" t="s">
        <v>7681</v>
      </c>
      <c r="C207" s="144" t="s">
        <v>7680</v>
      </c>
      <c r="D207" s="132">
        <v>43442</v>
      </c>
      <c r="E207" s="247"/>
      <c r="F207" s="246" t="s">
        <v>7679</v>
      </c>
      <c r="G207" s="433" t="s">
        <v>7677</v>
      </c>
      <c r="H207" s="434"/>
      <c r="I207" s="435"/>
      <c r="J207" s="279" t="s">
        <v>17</v>
      </c>
      <c r="K207" s="278"/>
      <c r="L207" s="275" t="s">
        <v>16</v>
      </c>
      <c r="M207" s="277">
        <v>711</v>
      </c>
      <c r="O207" s="269">
        <v>153</v>
      </c>
      <c r="R207" s="112"/>
    </row>
    <row r="208" spans="1:18" ht="22.5" x14ac:dyDescent="0.2">
      <c r="A208" s="547"/>
      <c r="B208" s="243" t="s">
        <v>6</v>
      </c>
      <c r="C208" s="243" t="s">
        <v>5</v>
      </c>
      <c r="D208" s="243" t="s">
        <v>4</v>
      </c>
      <c r="E208" s="551" t="s">
        <v>3</v>
      </c>
      <c r="F208" s="551"/>
      <c r="G208" s="552"/>
      <c r="H208" s="553"/>
      <c r="I208" s="554"/>
      <c r="J208" s="276" t="s">
        <v>25</v>
      </c>
      <c r="K208" s="275"/>
      <c r="L208" s="271" t="s">
        <v>16</v>
      </c>
      <c r="M208" s="274">
        <v>2739.09</v>
      </c>
      <c r="O208" s="269">
        <v>152</v>
      </c>
      <c r="R208" s="112"/>
    </row>
    <row r="209" spans="1:18" x14ac:dyDescent="0.2">
      <c r="A209" s="547"/>
      <c r="B209" s="243"/>
      <c r="C209" s="243"/>
      <c r="D209" s="243"/>
      <c r="E209" s="243"/>
      <c r="F209" s="243"/>
      <c r="G209" s="242"/>
      <c r="H209" s="241"/>
      <c r="I209" s="240"/>
      <c r="J209" s="273" t="s">
        <v>21</v>
      </c>
      <c r="K209" s="271"/>
      <c r="L209" s="271" t="s">
        <v>16</v>
      </c>
      <c r="M209" s="270">
        <v>60</v>
      </c>
      <c r="O209" s="269"/>
      <c r="R209" s="112"/>
    </row>
    <row r="210" spans="1:18" ht="23.25" thickBot="1" x14ac:dyDescent="0.25">
      <c r="A210" s="548"/>
      <c r="B210" s="263" t="s">
        <v>7678</v>
      </c>
      <c r="C210" s="262" t="s">
        <v>7677</v>
      </c>
      <c r="D210" s="261">
        <v>43446</v>
      </c>
      <c r="E210" s="260" t="s">
        <v>1</v>
      </c>
      <c r="F210" s="259" t="s">
        <v>7676</v>
      </c>
      <c r="G210" s="258"/>
      <c r="H210" s="257"/>
      <c r="I210" s="256"/>
      <c r="J210" s="228" t="s">
        <v>5498</v>
      </c>
      <c r="K210" s="227"/>
      <c r="L210" s="226"/>
      <c r="M210" s="225"/>
      <c r="O210" s="269">
        <v>154</v>
      </c>
      <c r="R210" s="112"/>
    </row>
    <row r="211" spans="1:18" ht="22.5" x14ac:dyDescent="0.2">
      <c r="A211" s="546">
        <v>40</v>
      </c>
      <c r="B211" s="251" t="s">
        <v>12</v>
      </c>
      <c r="C211" s="251" t="s">
        <v>11</v>
      </c>
      <c r="D211" s="251" t="s">
        <v>10</v>
      </c>
      <c r="E211" s="549" t="s">
        <v>9</v>
      </c>
      <c r="F211" s="549"/>
      <c r="G211" s="549" t="s">
        <v>8</v>
      </c>
      <c r="H211" s="550"/>
      <c r="I211" s="250"/>
      <c r="J211" s="265"/>
      <c r="K211" s="265"/>
      <c r="L211" s="265"/>
      <c r="M211" s="264"/>
      <c r="O211" s="269" t="s">
        <v>7675</v>
      </c>
      <c r="R211" s="112"/>
    </row>
    <row r="212" spans="1:18" ht="30.6" customHeight="1" x14ac:dyDescent="0.2">
      <c r="A212" s="547"/>
      <c r="B212" s="144" t="s">
        <v>7674</v>
      </c>
      <c r="C212" s="144" t="s">
        <v>7673</v>
      </c>
      <c r="D212" s="132">
        <v>43486</v>
      </c>
      <c r="E212" s="247"/>
      <c r="F212" s="246" t="s">
        <v>5831</v>
      </c>
      <c r="G212" s="433" t="s">
        <v>7672</v>
      </c>
      <c r="H212" s="434"/>
      <c r="I212" s="435"/>
      <c r="J212" s="279" t="s">
        <v>17</v>
      </c>
      <c r="K212" s="278"/>
      <c r="L212" s="275" t="s">
        <v>16</v>
      </c>
      <c r="M212" s="277">
        <v>360</v>
      </c>
      <c r="O212" s="269">
        <v>156</v>
      </c>
      <c r="R212" s="112"/>
    </row>
    <row r="213" spans="1:18" ht="22.5" x14ac:dyDescent="0.2">
      <c r="A213" s="547"/>
      <c r="B213" s="243" t="s">
        <v>6</v>
      </c>
      <c r="C213" s="243" t="s">
        <v>5</v>
      </c>
      <c r="D213" s="243" t="s">
        <v>4</v>
      </c>
      <c r="E213" s="551" t="s">
        <v>3</v>
      </c>
      <c r="F213" s="551"/>
      <c r="G213" s="552"/>
      <c r="H213" s="553"/>
      <c r="I213" s="554"/>
      <c r="J213" s="276" t="s">
        <v>25</v>
      </c>
      <c r="K213" s="275"/>
      <c r="L213" s="271"/>
      <c r="M213" s="274"/>
      <c r="O213" s="269"/>
      <c r="R213" s="112"/>
    </row>
    <row r="214" spans="1:18" x14ac:dyDescent="0.2">
      <c r="A214" s="547"/>
      <c r="B214" s="243"/>
      <c r="C214" s="243"/>
      <c r="D214" s="243"/>
      <c r="E214" s="243"/>
      <c r="F214" s="243"/>
      <c r="G214" s="242"/>
      <c r="H214" s="241"/>
      <c r="I214" s="240"/>
      <c r="J214" s="273" t="s">
        <v>21</v>
      </c>
      <c r="K214" s="271"/>
      <c r="L214" s="271"/>
      <c r="M214" s="270"/>
      <c r="O214" s="269"/>
      <c r="R214" s="112"/>
    </row>
    <row r="215" spans="1:18" ht="23.25" thickBot="1" x14ac:dyDescent="0.25">
      <c r="A215" s="548"/>
      <c r="B215" s="263" t="s">
        <v>5854</v>
      </c>
      <c r="C215" s="262" t="s">
        <v>7672</v>
      </c>
      <c r="D215" s="261">
        <v>43488</v>
      </c>
      <c r="E215" s="260" t="s">
        <v>1</v>
      </c>
      <c r="F215" s="259" t="s">
        <v>7671</v>
      </c>
      <c r="G215" s="258"/>
      <c r="H215" s="257"/>
      <c r="I215" s="256"/>
      <c r="J215" s="228" t="s">
        <v>5498</v>
      </c>
      <c r="K215" s="227"/>
      <c r="L215" s="226"/>
      <c r="M215" s="225"/>
      <c r="O215" s="269"/>
      <c r="R215" s="112"/>
    </row>
    <row r="216" spans="1:18" ht="22.5" x14ac:dyDescent="0.2">
      <c r="A216" s="546">
        <v>41</v>
      </c>
      <c r="B216" s="251" t="s">
        <v>12</v>
      </c>
      <c r="C216" s="251" t="s">
        <v>11</v>
      </c>
      <c r="D216" s="251" t="s">
        <v>10</v>
      </c>
      <c r="E216" s="549" t="s">
        <v>9</v>
      </c>
      <c r="F216" s="549"/>
      <c r="G216" s="549" t="s">
        <v>8</v>
      </c>
      <c r="H216" s="550"/>
      <c r="I216" s="250"/>
      <c r="J216" s="265"/>
      <c r="K216" s="265"/>
      <c r="L216" s="265"/>
      <c r="M216" s="264"/>
      <c r="O216" s="269" t="s">
        <v>7670</v>
      </c>
      <c r="R216" s="112"/>
    </row>
    <row r="217" spans="1:18" ht="180" x14ac:dyDescent="0.2">
      <c r="A217" s="547"/>
      <c r="B217" s="144" t="s">
        <v>7669</v>
      </c>
      <c r="C217" s="144" t="s">
        <v>7665</v>
      </c>
      <c r="D217" s="132">
        <v>43388</v>
      </c>
      <c r="E217" s="247"/>
      <c r="F217" s="246" t="s">
        <v>7664</v>
      </c>
      <c r="G217" s="433" t="s">
        <v>7662</v>
      </c>
      <c r="H217" s="434"/>
      <c r="I217" s="435"/>
      <c r="J217" s="279" t="s">
        <v>17</v>
      </c>
      <c r="K217" s="278"/>
      <c r="L217" s="275" t="s">
        <v>16</v>
      </c>
      <c r="M217" s="277">
        <v>324.85000000000002</v>
      </c>
      <c r="O217" s="269">
        <v>160</v>
      </c>
      <c r="R217" s="112"/>
    </row>
    <row r="218" spans="1:18" ht="22.5" x14ac:dyDescent="0.2">
      <c r="A218" s="547"/>
      <c r="B218" s="243" t="s">
        <v>6</v>
      </c>
      <c r="C218" s="243" t="s">
        <v>5</v>
      </c>
      <c r="D218" s="243" t="s">
        <v>4</v>
      </c>
      <c r="E218" s="551" t="s">
        <v>3</v>
      </c>
      <c r="F218" s="551"/>
      <c r="G218" s="552"/>
      <c r="H218" s="553"/>
      <c r="I218" s="554"/>
      <c r="J218" s="276" t="s">
        <v>25</v>
      </c>
      <c r="K218" s="275"/>
      <c r="L218" s="271" t="s">
        <v>16</v>
      </c>
      <c r="M218" s="274">
        <v>456</v>
      </c>
      <c r="O218" s="269">
        <v>158</v>
      </c>
      <c r="R218" s="112"/>
    </row>
    <row r="219" spans="1:18" x14ac:dyDescent="0.2">
      <c r="A219" s="547"/>
      <c r="B219" s="243"/>
      <c r="C219" s="243"/>
      <c r="D219" s="243"/>
      <c r="E219" s="243"/>
      <c r="F219" s="243"/>
      <c r="G219" s="242"/>
      <c r="H219" s="241"/>
      <c r="I219" s="240"/>
      <c r="J219" s="273" t="s">
        <v>21</v>
      </c>
      <c r="K219" s="271"/>
      <c r="L219" s="271"/>
      <c r="M219" s="270"/>
      <c r="O219" s="269"/>
      <c r="R219" s="112"/>
    </row>
    <row r="220" spans="1:18" ht="23.25" thickBot="1" x14ac:dyDescent="0.25">
      <c r="A220" s="548"/>
      <c r="B220" s="263" t="s">
        <v>7668</v>
      </c>
      <c r="C220" s="262" t="s">
        <v>7662</v>
      </c>
      <c r="D220" s="261">
        <v>43392</v>
      </c>
      <c r="E220" s="260" t="s">
        <v>1</v>
      </c>
      <c r="F220" s="259" t="s">
        <v>7661</v>
      </c>
      <c r="G220" s="258"/>
      <c r="H220" s="257"/>
      <c r="I220" s="256"/>
      <c r="J220" s="228" t="s">
        <v>5498</v>
      </c>
      <c r="K220" s="227"/>
      <c r="L220" s="226"/>
      <c r="M220" s="225"/>
      <c r="O220" s="269">
        <v>162</v>
      </c>
      <c r="R220" s="112"/>
    </row>
    <row r="221" spans="1:18" ht="22.5" x14ac:dyDescent="0.2">
      <c r="A221" s="546">
        <v>42</v>
      </c>
      <c r="B221" s="251" t="s">
        <v>12</v>
      </c>
      <c r="C221" s="251" t="s">
        <v>11</v>
      </c>
      <c r="D221" s="251" t="s">
        <v>10</v>
      </c>
      <c r="E221" s="549" t="s">
        <v>9</v>
      </c>
      <c r="F221" s="549"/>
      <c r="G221" s="549" t="s">
        <v>8</v>
      </c>
      <c r="H221" s="550"/>
      <c r="I221" s="250"/>
      <c r="J221" s="265"/>
      <c r="K221" s="265"/>
      <c r="L221" s="265"/>
      <c r="M221" s="264"/>
      <c r="O221" s="269" t="s">
        <v>7667</v>
      </c>
      <c r="R221" s="112"/>
    </row>
    <row r="222" spans="1:18" ht="180" x14ac:dyDescent="0.2">
      <c r="A222" s="547"/>
      <c r="B222" s="144" t="s">
        <v>7666</v>
      </c>
      <c r="C222" s="144" t="s">
        <v>7665</v>
      </c>
      <c r="D222" s="132">
        <v>43388</v>
      </c>
      <c r="E222" s="247"/>
      <c r="F222" s="246" t="s">
        <v>7664</v>
      </c>
      <c r="G222" s="433" t="s">
        <v>7662</v>
      </c>
      <c r="H222" s="434"/>
      <c r="I222" s="435"/>
      <c r="J222" s="279" t="s">
        <v>17</v>
      </c>
      <c r="K222" s="278"/>
      <c r="L222" s="275" t="s">
        <v>16</v>
      </c>
      <c r="M222" s="277">
        <v>465</v>
      </c>
      <c r="O222" s="269">
        <v>166</v>
      </c>
      <c r="R222" s="112"/>
    </row>
    <row r="223" spans="1:18" ht="22.5" x14ac:dyDescent="0.2">
      <c r="A223" s="547"/>
      <c r="B223" s="243" t="s">
        <v>6</v>
      </c>
      <c r="C223" s="243" t="s">
        <v>5</v>
      </c>
      <c r="D223" s="243" t="s">
        <v>4</v>
      </c>
      <c r="E223" s="551" t="s">
        <v>3</v>
      </c>
      <c r="F223" s="551"/>
      <c r="G223" s="552"/>
      <c r="H223" s="553"/>
      <c r="I223" s="554"/>
      <c r="J223" s="276" t="s">
        <v>25</v>
      </c>
      <c r="K223" s="275"/>
      <c r="L223" s="271" t="s">
        <v>16</v>
      </c>
      <c r="M223" s="274">
        <v>503</v>
      </c>
      <c r="O223" s="269">
        <v>164</v>
      </c>
      <c r="R223" s="112"/>
    </row>
    <row r="224" spans="1:18" x14ac:dyDescent="0.2">
      <c r="A224" s="547"/>
      <c r="B224" s="243"/>
      <c r="C224" s="243"/>
      <c r="D224" s="243"/>
      <c r="E224" s="243"/>
      <c r="F224" s="243"/>
      <c r="G224" s="242"/>
      <c r="H224" s="241"/>
      <c r="I224" s="240"/>
      <c r="J224" s="273" t="s">
        <v>21</v>
      </c>
      <c r="K224" s="271"/>
      <c r="L224" s="271"/>
      <c r="M224" s="270"/>
      <c r="O224" s="269"/>
      <c r="R224" s="112"/>
    </row>
    <row r="225" spans="1:18" ht="23.25" thickBot="1" x14ac:dyDescent="0.25">
      <c r="A225" s="548"/>
      <c r="B225" s="263" t="s">
        <v>7663</v>
      </c>
      <c r="C225" s="262" t="s">
        <v>7662</v>
      </c>
      <c r="D225" s="261">
        <v>43392</v>
      </c>
      <c r="E225" s="260" t="s">
        <v>1</v>
      </c>
      <c r="F225" s="259" t="s">
        <v>7661</v>
      </c>
      <c r="G225" s="258"/>
      <c r="H225" s="257"/>
      <c r="I225" s="256"/>
      <c r="J225" s="228" t="s">
        <v>5498</v>
      </c>
      <c r="K225" s="227"/>
      <c r="L225" s="226"/>
      <c r="M225" s="225"/>
      <c r="O225" s="269">
        <v>168</v>
      </c>
      <c r="R225" s="112"/>
    </row>
    <row r="226" spans="1:18" ht="22.5" x14ac:dyDescent="0.2">
      <c r="A226" s="546">
        <v>43</v>
      </c>
      <c r="B226" s="251" t="s">
        <v>12</v>
      </c>
      <c r="C226" s="251" t="s">
        <v>11</v>
      </c>
      <c r="D226" s="251" t="s">
        <v>10</v>
      </c>
      <c r="E226" s="549" t="s">
        <v>9</v>
      </c>
      <c r="F226" s="549"/>
      <c r="G226" s="549" t="s">
        <v>8</v>
      </c>
      <c r="H226" s="550"/>
      <c r="I226" s="250"/>
      <c r="J226" s="265"/>
      <c r="K226" s="265"/>
      <c r="L226" s="265"/>
      <c r="M226" s="264"/>
      <c r="O226" s="269" t="s">
        <v>7660</v>
      </c>
      <c r="R226" s="112"/>
    </row>
    <row r="227" spans="1:18" ht="112.5" x14ac:dyDescent="0.2">
      <c r="A227" s="547"/>
      <c r="B227" s="144" t="s">
        <v>7659</v>
      </c>
      <c r="C227" s="144" t="s">
        <v>7658</v>
      </c>
      <c r="D227" s="132">
        <v>43437</v>
      </c>
      <c r="E227" s="247"/>
      <c r="F227" s="246" t="s">
        <v>7657</v>
      </c>
      <c r="G227" s="433" t="s">
        <v>7656</v>
      </c>
      <c r="H227" s="434"/>
      <c r="I227" s="435"/>
      <c r="J227" s="279" t="s">
        <v>17</v>
      </c>
      <c r="K227" s="278"/>
      <c r="L227" s="275" t="s">
        <v>16</v>
      </c>
      <c r="M227" s="277">
        <v>352</v>
      </c>
      <c r="O227" s="269">
        <v>170</v>
      </c>
      <c r="R227" s="112"/>
    </row>
    <row r="228" spans="1:18" ht="22.5" x14ac:dyDescent="0.2">
      <c r="A228" s="547"/>
      <c r="B228" s="243" t="s">
        <v>6</v>
      </c>
      <c r="C228" s="243" t="s">
        <v>5</v>
      </c>
      <c r="D228" s="243" t="s">
        <v>4</v>
      </c>
      <c r="E228" s="551" t="s">
        <v>3</v>
      </c>
      <c r="F228" s="551"/>
      <c r="G228" s="552"/>
      <c r="H228" s="553"/>
      <c r="I228" s="554"/>
      <c r="J228" s="276" t="s">
        <v>25</v>
      </c>
      <c r="K228" s="275"/>
      <c r="L228" s="271" t="s">
        <v>16</v>
      </c>
      <c r="M228" s="274">
        <v>564.29999999999995</v>
      </c>
      <c r="O228" s="269">
        <v>169</v>
      </c>
      <c r="R228" s="112"/>
    </row>
    <row r="229" spans="1:18" x14ac:dyDescent="0.2">
      <c r="A229" s="547"/>
      <c r="B229" s="243"/>
      <c r="C229" s="243"/>
      <c r="D229" s="243"/>
      <c r="E229" s="243"/>
      <c r="F229" s="243"/>
      <c r="G229" s="242"/>
      <c r="H229" s="241"/>
      <c r="I229" s="240"/>
      <c r="J229" s="273" t="s">
        <v>21</v>
      </c>
      <c r="K229" s="271"/>
      <c r="L229" s="271"/>
      <c r="M229" s="270"/>
      <c r="O229" s="269"/>
      <c r="R229" s="112"/>
    </row>
    <row r="230" spans="1:18" ht="31.15" customHeight="1" thickBot="1" x14ac:dyDescent="0.25">
      <c r="A230" s="548"/>
      <c r="B230" s="263" t="s">
        <v>5507</v>
      </c>
      <c r="C230" s="262" t="s">
        <v>7656</v>
      </c>
      <c r="D230" s="261">
        <v>43439</v>
      </c>
      <c r="E230" s="260" t="s">
        <v>1</v>
      </c>
      <c r="F230" s="259" t="s">
        <v>7655</v>
      </c>
      <c r="G230" s="258"/>
      <c r="H230" s="257"/>
      <c r="I230" s="256"/>
      <c r="J230" s="228" t="s">
        <v>5498</v>
      </c>
      <c r="K230" s="227"/>
      <c r="L230" s="226"/>
      <c r="M230" s="225"/>
      <c r="O230" s="269"/>
      <c r="R230" s="112"/>
    </row>
    <row r="231" spans="1:18" ht="22.5" x14ac:dyDescent="0.2">
      <c r="A231" s="546">
        <v>44</v>
      </c>
      <c r="B231" s="251" t="s">
        <v>12</v>
      </c>
      <c r="C231" s="251" t="s">
        <v>11</v>
      </c>
      <c r="D231" s="251" t="s">
        <v>10</v>
      </c>
      <c r="E231" s="549" t="s">
        <v>9</v>
      </c>
      <c r="F231" s="549"/>
      <c r="G231" s="549" t="s">
        <v>8</v>
      </c>
      <c r="H231" s="550"/>
      <c r="I231" s="250"/>
      <c r="J231" s="265"/>
      <c r="K231" s="265"/>
      <c r="L231" s="265"/>
      <c r="M231" s="264"/>
      <c r="O231" s="269" t="s">
        <v>7654</v>
      </c>
      <c r="R231" s="112"/>
    </row>
    <row r="232" spans="1:18" ht="112.5" x14ac:dyDescent="0.2">
      <c r="A232" s="547"/>
      <c r="B232" s="144" t="s">
        <v>7653</v>
      </c>
      <c r="C232" s="144" t="s">
        <v>7652</v>
      </c>
      <c r="D232" s="132">
        <v>43506</v>
      </c>
      <c r="E232" s="247"/>
      <c r="F232" s="246" t="s">
        <v>5518</v>
      </c>
      <c r="G232" s="433" t="s">
        <v>187</v>
      </c>
      <c r="H232" s="434"/>
      <c r="I232" s="435"/>
      <c r="J232" s="279" t="s">
        <v>17</v>
      </c>
      <c r="K232" s="278"/>
      <c r="L232" s="275" t="s">
        <v>16</v>
      </c>
      <c r="M232" s="277">
        <v>1248</v>
      </c>
      <c r="O232" s="269">
        <v>172</v>
      </c>
      <c r="R232" s="112"/>
    </row>
    <row r="233" spans="1:18" ht="22.5" x14ac:dyDescent="0.2">
      <c r="A233" s="547"/>
      <c r="B233" s="243" t="s">
        <v>6</v>
      </c>
      <c r="C233" s="243" t="s">
        <v>5</v>
      </c>
      <c r="D233" s="243" t="s">
        <v>4</v>
      </c>
      <c r="E233" s="551" t="s">
        <v>3</v>
      </c>
      <c r="F233" s="551"/>
      <c r="G233" s="552"/>
      <c r="H233" s="553"/>
      <c r="I233" s="554"/>
      <c r="J233" s="276" t="s">
        <v>25</v>
      </c>
      <c r="K233" s="275"/>
      <c r="L233" s="271" t="s">
        <v>16</v>
      </c>
      <c r="M233" s="274">
        <v>2934.71</v>
      </c>
      <c r="O233" s="269">
        <v>171</v>
      </c>
      <c r="R233" s="112"/>
    </row>
    <row r="234" spans="1:18" x14ac:dyDescent="0.2">
      <c r="A234" s="547"/>
      <c r="B234" s="243"/>
      <c r="C234" s="243"/>
      <c r="D234" s="243"/>
      <c r="E234" s="243"/>
      <c r="F234" s="243"/>
      <c r="G234" s="242"/>
      <c r="H234" s="241"/>
      <c r="I234" s="240"/>
      <c r="J234" s="273" t="s">
        <v>21</v>
      </c>
      <c r="K234" s="271"/>
      <c r="L234" s="271"/>
      <c r="M234" s="270"/>
      <c r="O234" s="269"/>
      <c r="R234" s="112"/>
    </row>
    <row r="235" spans="1:18" ht="23.25" thickBot="1" x14ac:dyDescent="0.25">
      <c r="A235" s="548"/>
      <c r="B235" s="263" t="s">
        <v>7642</v>
      </c>
      <c r="C235" s="262" t="s">
        <v>187</v>
      </c>
      <c r="D235" s="261">
        <v>43511</v>
      </c>
      <c r="E235" s="260" t="s">
        <v>1</v>
      </c>
      <c r="F235" s="259" t="s">
        <v>7651</v>
      </c>
      <c r="G235" s="258"/>
      <c r="H235" s="257"/>
      <c r="I235" s="256"/>
      <c r="J235" s="228" t="s">
        <v>5498</v>
      </c>
      <c r="K235" s="227"/>
      <c r="L235" s="226" t="s">
        <v>16</v>
      </c>
      <c r="M235" s="225">
        <v>160</v>
      </c>
      <c r="O235" s="269">
        <v>173</v>
      </c>
      <c r="R235" s="112"/>
    </row>
    <row r="236" spans="1:18" ht="22.5" x14ac:dyDescent="0.2">
      <c r="A236" s="546">
        <v>45</v>
      </c>
      <c r="B236" s="251" t="s">
        <v>12</v>
      </c>
      <c r="C236" s="251" t="s">
        <v>11</v>
      </c>
      <c r="D236" s="251" t="s">
        <v>10</v>
      </c>
      <c r="E236" s="549" t="s">
        <v>9</v>
      </c>
      <c r="F236" s="549"/>
      <c r="G236" s="549" t="s">
        <v>8</v>
      </c>
      <c r="H236" s="550"/>
      <c r="I236" s="250"/>
      <c r="J236" s="265"/>
      <c r="K236" s="265"/>
      <c r="L236" s="265"/>
      <c r="M236" s="264"/>
      <c r="O236" s="269" t="s">
        <v>7650</v>
      </c>
      <c r="R236" s="112"/>
    </row>
    <row r="237" spans="1:18" ht="78.75" x14ac:dyDescent="0.2">
      <c r="A237" s="547"/>
      <c r="B237" s="144" t="s">
        <v>7649</v>
      </c>
      <c r="C237" s="144" t="s">
        <v>7648</v>
      </c>
      <c r="D237" s="132">
        <v>43501</v>
      </c>
      <c r="E237" s="247"/>
      <c r="F237" s="246" t="s">
        <v>5584</v>
      </c>
      <c r="G237" s="433" t="s">
        <v>7646</v>
      </c>
      <c r="H237" s="434"/>
      <c r="I237" s="435"/>
      <c r="J237" s="279" t="s">
        <v>17</v>
      </c>
      <c r="K237" s="278"/>
      <c r="L237" s="275" t="s">
        <v>16</v>
      </c>
      <c r="M237" s="277">
        <v>362</v>
      </c>
      <c r="O237" s="269">
        <v>174</v>
      </c>
      <c r="R237" s="112"/>
    </row>
    <row r="238" spans="1:18" ht="22.5" x14ac:dyDescent="0.2">
      <c r="A238" s="547"/>
      <c r="B238" s="243" t="s">
        <v>6</v>
      </c>
      <c r="C238" s="243" t="s">
        <v>5</v>
      </c>
      <c r="D238" s="243" t="s">
        <v>4</v>
      </c>
      <c r="E238" s="551" t="s">
        <v>3</v>
      </c>
      <c r="F238" s="551"/>
      <c r="G238" s="552"/>
      <c r="H238" s="553"/>
      <c r="I238" s="554"/>
      <c r="J238" s="276" t="s">
        <v>25</v>
      </c>
      <c r="K238" s="275"/>
      <c r="L238" s="271"/>
      <c r="M238" s="274"/>
      <c r="O238" s="269"/>
      <c r="R238" s="112"/>
    </row>
    <row r="239" spans="1:18" x14ac:dyDescent="0.2">
      <c r="A239" s="547"/>
      <c r="B239" s="243"/>
      <c r="C239" s="243"/>
      <c r="D239" s="243"/>
      <c r="E239" s="243"/>
      <c r="F239" s="243"/>
      <c r="G239" s="242"/>
      <c r="H239" s="241"/>
      <c r="I239" s="240"/>
      <c r="J239" s="273" t="s">
        <v>21</v>
      </c>
      <c r="K239" s="271"/>
      <c r="L239" s="271"/>
      <c r="M239" s="270"/>
      <c r="O239" s="269"/>
      <c r="R239" s="112"/>
    </row>
    <row r="240" spans="1:18" x14ac:dyDescent="0.2">
      <c r="A240" s="547"/>
      <c r="B240" s="322"/>
      <c r="C240" s="322"/>
      <c r="D240" s="322"/>
      <c r="E240" s="321"/>
      <c r="F240" s="320"/>
      <c r="G240" s="242"/>
      <c r="H240" s="241"/>
      <c r="I240" s="240"/>
      <c r="J240" s="273" t="s">
        <v>7501</v>
      </c>
      <c r="K240" s="271"/>
      <c r="L240" s="271" t="s">
        <v>43</v>
      </c>
      <c r="M240" s="270">
        <v>138.78</v>
      </c>
      <c r="O240" s="269"/>
      <c r="R240" s="112"/>
    </row>
    <row r="241" spans="1:18" ht="23.25" thickBot="1" x14ac:dyDescent="0.25">
      <c r="A241" s="548"/>
      <c r="B241" s="263" t="s">
        <v>7647</v>
      </c>
      <c r="C241" s="262" t="s">
        <v>7646</v>
      </c>
      <c r="D241" s="261">
        <v>43503</v>
      </c>
      <c r="E241" s="260" t="s">
        <v>1</v>
      </c>
      <c r="F241" s="259" t="s">
        <v>7226</v>
      </c>
      <c r="G241" s="258"/>
      <c r="H241" s="257"/>
      <c r="I241" s="256"/>
      <c r="J241" s="228" t="s">
        <v>5498</v>
      </c>
      <c r="K241" s="227"/>
      <c r="L241" s="226"/>
      <c r="M241" s="225"/>
      <c r="O241" s="269">
        <v>175</v>
      </c>
      <c r="R241" s="112"/>
    </row>
    <row r="242" spans="1:18" ht="22.5" x14ac:dyDescent="0.2">
      <c r="A242" s="546">
        <v>46</v>
      </c>
      <c r="B242" s="251" t="s">
        <v>12</v>
      </c>
      <c r="C242" s="251" t="s">
        <v>11</v>
      </c>
      <c r="D242" s="251" t="s">
        <v>10</v>
      </c>
      <c r="E242" s="549" t="s">
        <v>9</v>
      </c>
      <c r="F242" s="549"/>
      <c r="G242" s="549" t="s">
        <v>8</v>
      </c>
      <c r="H242" s="550"/>
      <c r="I242" s="250"/>
      <c r="J242" s="265"/>
      <c r="K242" s="265"/>
      <c r="L242" s="265"/>
      <c r="M242" s="264"/>
      <c r="O242" s="269" t="s">
        <v>7645</v>
      </c>
      <c r="R242" s="112"/>
    </row>
    <row r="243" spans="1:18" ht="30.6" customHeight="1" x14ac:dyDescent="0.2">
      <c r="A243" s="547"/>
      <c r="B243" s="144" t="s">
        <v>7644</v>
      </c>
      <c r="C243" s="144" t="s">
        <v>7643</v>
      </c>
      <c r="D243" s="132">
        <v>43432</v>
      </c>
      <c r="E243" s="247"/>
      <c r="F243" s="246" t="s">
        <v>7626</v>
      </c>
      <c r="G243" s="433" t="s">
        <v>7624</v>
      </c>
      <c r="H243" s="434"/>
      <c r="I243" s="435"/>
      <c r="J243" s="279" t="s">
        <v>17</v>
      </c>
      <c r="K243" s="278"/>
      <c r="L243" s="275" t="s">
        <v>16</v>
      </c>
      <c r="M243" s="277">
        <v>1196</v>
      </c>
      <c r="O243" s="269">
        <v>181</v>
      </c>
      <c r="R243" s="112"/>
    </row>
    <row r="244" spans="1:18" ht="22.5" x14ac:dyDescent="0.2">
      <c r="A244" s="547"/>
      <c r="B244" s="243" t="s">
        <v>6</v>
      </c>
      <c r="C244" s="243" t="s">
        <v>5</v>
      </c>
      <c r="D244" s="243" t="s">
        <v>4</v>
      </c>
      <c r="E244" s="551" t="s">
        <v>3</v>
      </c>
      <c r="F244" s="551"/>
      <c r="G244" s="552"/>
      <c r="H244" s="553"/>
      <c r="I244" s="554"/>
      <c r="J244" s="276" t="s">
        <v>25</v>
      </c>
      <c r="K244" s="275"/>
      <c r="L244" s="271" t="s">
        <v>16</v>
      </c>
      <c r="M244" s="274">
        <v>1536.82</v>
      </c>
      <c r="O244" s="269">
        <v>178</v>
      </c>
      <c r="R244" s="112"/>
    </row>
    <row r="245" spans="1:18" x14ac:dyDescent="0.2">
      <c r="A245" s="547"/>
      <c r="B245" s="243"/>
      <c r="C245" s="243"/>
      <c r="D245" s="243"/>
      <c r="E245" s="243"/>
      <c r="F245" s="243"/>
      <c r="G245" s="242"/>
      <c r="H245" s="241"/>
      <c r="I245" s="240"/>
      <c r="J245" s="273" t="s">
        <v>21</v>
      </c>
      <c r="K245" s="271"/>
      <c r="L245" s="271" t="s">
        <v>16</v>
      </c>
      <c r="M245" s="270">
        <v>655</v>
      </c>
      <c r="O245" s="269">
        <v>184</v>
      </c>
      <c r="R245" s="112"/>
    </row>
    <row r="246" spans="1:18" ht="23.25" thickBot="1" x14ac:dyDescent="0.25">
      <c r="A246" s="548"/>
      <c r="B246" s="263" t="s">
        <v>7642</v>
      </c>
      <c r="C246" s="262" t="s">
        <v>7624</v>
      </c>
      <c r="D246" s="261">
        <v>43439</v>
      </c>
      <c r="E246" s="260" t="s">
        <v>1</v>
      </c>
      <c r="F246" s="259" t="s">
        <v>7641</v>
      </c>
      <c r="G246" s="258"/>
      <c r="H246" s="257"/>
      <c r="I246" s="256"/>
      <c r="J246" s="228" t="s">
        <v>5498</v>
      </c>
      <c r="K246" s="227"/>
      <c r="L246" s="226"/>
      <c r="M246" s="225"/>
      <c r="O246" s="269"/>
      <c r="R246" s="112"/>
    </row>
    <row r="247" spans="1:18" ht="22.5" x14ac:dyDescent="0.2">
      <c r="A247" s="546">
        <v>47</v>
      </c>
      <c r="B247" s="251" t="s">
        <v>12</v>
      </c>
      <c r="C247" s="251" t="s">
        <v>11</v>
      </c>
      <c r="D247" s="251" t="s">
        <v>10</v>
      </c>
      <c r="E247" s="549" t="s">
        <v>9</v>
      </c>
      <c r="F247" s="549"/>
      <c r="G247" s="549" t="s">
        <v>8</v>
      </c>
      <c r="H247" s="550"/>
      <c r="I247" s="250"/>
      <c r="J247" s="265"/>
      <c r="K247" s="265"/>
      <c r="L247" s="265"/>
      <c r="M247" s="264"/>
      <c r="O247" s="269" t="s">
        <v>7640</v>
      </c>
      <c r="R247" s="112"/>
    </row>
    <row r="248" spans="1:18" ht="30.6" customHeight="1" x14ac:dyDescent="0.2">
      <c r="A248" s="547"/>
      <c r="B248" s="144" t="s">
        <v>7639</v>
      </c>
      <c r="C248" s="144" t="s">
        <v>7638</v>
      </c>
      <c r="D248" s="132">
        <v>43543</v>
      </c>
      <c r="E248" s="247"/>
      <c r="F248" s="246" t="s">
        <v>7637</v>
      </c>
      <c r="G248" s="433" t="s">
        <v>7636</v>
      </c>
      <c r="H248" s="434"/>
      <c r="I248" s="435"/>
      <c r="J248" s="279" t="s">
        <v>17</v>
      </c>
      <c r="K248" s="278"/>
      <c r="L248" s="275" t="s">
        <v>16</v>
      </c>
      <c r="M248" s="277">
        <v>346</v>
      </c>
      <c r="O248" s="269">
        <v>188</v>
      </c>
      <c r="R248" s="112"/>
    </row>
    <row r="249" spans="1:18" ht="22.5" x14ac:dyDescent="0.2">
      <c r="A249" s="547"/>
      <c r="B249" s="243" t="s">
        <v>6</v>
      </c>
      <c r="C249" s="243" t="s">
        <v>5</v>
      </c>
      <c r="D249" s="243" t="s">
        <v>4</v>
      </c>
      <c r="E249" s="551" t="s">
        <v>3</v>
      </c>
      <c r="F249" s="551"/>
      <c r="G249" s="552"/>
      <c r="H249" s="553"/>
      <c r="I249" s="554"/>
      <c r="J249" s="276" t="s">
        <v>25</v>
      </c>
      <c r="K249" s="275"/>
      <c r="L249" s="271" t="s">
        <v>16</v>
      </c>
      <c r="M249" s="274">
        <v>1413.83</v>
      </c>
      <c r="O249" s="269">
        <v>186</v>
      </c>
      <c r="R249" s="112"/>
    </row>
    <row r="250" spans="1:18" x14ac:dyDescent="0.2">
      <c r="A250" s="547"/>
      <c r="B250" s="243"/>
      <c r="C250" s="243"/>
      <c r="D250" s="243"/>
      <c r="E250" s="243"/>
      <c r="F250" s="243"/>
      <c r="G250" s="242"/>
      <c r="H250" s="241"/>
      <c r="I250" s="240"/>
      <c r="J250" s="273" t="s">
        <v>21</v>
      </c>
      <c r="K250" s="271"/>
      <c r="L250" s="271"/>
      <c r="M250" s="270"/>
      <c r="O250" s="269"/>
      <c r="R250" s="112"/>
    </row>
    <row r="251" spans="1:18" ht="23.25" thickBot="1" x14ac:dyDescent="0.25">
      <c r="A251" s="548"/>
      <c r="B251" s="263" t="s">
        <v>5583</v>
      </c>
      <c r="C251" s="262" t="s">
        <v>7636</v>
      </c>
      <c r="D251" s="261">
        <v>43547</v>
      </c>
      <c r="E251" s="260" t="s">
        <v>1</v>
      </c>
      <c r="F251" s="259" t="s">
        <v>7635</v>
      </c>
      <c r="G251" s="258"/>
      <c r="H251" s="257"/>
      <c r="I251" s="256"/>
      <c r="J251" s="228" t="s">
        <v>5498</v>
      </c>
      <c r="K251" s="227"/>
      <c r="L251" s="226"/>
      <c r="M251" s="225"/>
      <c r="O251" s="269"/>
      <c r="R251" s="112"/>
    </row>
    <row r="252" spans="1:18" ht="22.5" x14ac:dyDescent="0.2">
      <c r="A252" s="546">
        <v>48</v>
      </c>
      <c r="B252" s="251" t="s">
        <v>12</v>
      </c>
      <c r="C252" s="251" t="s">
        <v>11</v>
      </c>
      <c r="D252" s="251" t="s">
        <v>10</v>
      </c>
      <c r="E252" s="549" t="s">
        <v>9</v>
      </c>
      <c r="F252" s="549"/>
      <c r="G252" s="549" t="s">
        <v>8</v>
      </c>
      <c r="H252" s="550"/>
      <c r="I252" s="250"/>
      <c r="J252" s="265"/>
      <c r="K252" s="265"/>
      <c r="L252" s="265"/>
      <c r="M252" s="264"/>
      <c r="O252" s="269" t="s">
        <v>7634</v>
      </c>
      <c r="R252" s="112"/>
    </row>
    <row r="253" spans="1:18" ht="30.6" customHeight="1" x14ac:dyDescent="0.2">
      <c r="A253" s="547"/>
      <c r="B253" s="144" t="s">
        <v>7633</v>
      </c>
      <c r="C253" s="144" t="s">
        <v>7632</v>
      </c>
      <c r="D253" s="132">
        <v>43403</v>
      </c>
      <c r="E253" s="247"/>
      <c r="F253" s="246" t="s">
        <v>7631</v>
      </c>
      <c r="G253" s="433" t="s">
        <v>7630</v>
      </c>
      <c r="H253" s="434"/>
      <c r="I253" s="435"/>
      <c r="J253" s="279" t="s">
        <v>17</v>
      </c>
      <c r="K253" s="278"/>
      <c r="L253" s="275" t="s">
        <v>16</v>
      </c>
      <c r="M253" s="277">
        <v>284.35000000000002</v>
      </c>
      <c r="O253" s="269">
        <v>189</v>
      </c>
      <c r="R253" s="112"/>
    </row>
    <row r="254" spans="1:18" ht="22.5" x14ac:dyDescent="0.2">
      <c r="A254" s="547"/>
      <c r="B254" s="243" t="s">
        <v>6</v>
      </c>
      <c r="C254" s="243" t="s">
        <v>5</v>
      </c>
      <c r="D254" s="243" t="s">
        <v>4</v>
      </c>
      <c r="E254" s="551" t="s">
        <v>3</v>
      </c>
      <c r="F254" s="551"/>
      <c r="G254" s="552"/>
      <c r="H254" s="553"/>
      <c r="I254" s="554"/>
      <c r="J254" s="276" t="s">
        <v>25</v>
      </c>
      <c r="K254" s="275"/>
      <c r="L254" s="271"/>
      <c r="M254" s="274">
        <v>279.41000000000003</v>
      </c>
      <c r="O254" s="269"/>
      <c r="R254" s="112"/>
    </row>
    <row r="255" spans="1:18" x14ac:dyDescent="0.2">
      <c r="A255" s="547"/>
      <c r="B255" s="243"/>
      <c r="C255" s="243"/>
      <c r="D255" s="243"/>
      <c r="E255" s="243"/>
      <c r="F255" s="243"/>
      <c r="G255" s="242"/>
      <c r="H255" s="241"/>
      <c r="I255" s="240"/>
      <c r="J255" s="273" t="s">
        <v>21</v>
      </c>
      <c r="K255" s="271"/>
      <c r="L255" s="271"/>
      <c r="M255" s="270"/>
      <c r="O255" s="269"/>
      <c r="R255" s="112"/>
    </row>
    <row r="256" spans="1:18" ht="23.25" thickBot="1" x14ac:dyDescent="0.25">
      <c r="A256" s="548"/>
      <c r="B256" s="263" t="s">
        <v>5545</v>
      </c>
      <c r="C256" s="262" t="s">
        <v>7630</v>
      </c>
      <c r="D256" s="261">
        <v>43405</v>
      </c>
      <c r="E256" s="260" t="s">
        <v>1</v>
      </c>
      <c r="F256" s="259" t="s">
        <v>6741</v>
      </c>
      <c r="G256" s="258"/>
      <c r="H256" s="257"/>
      <c r="I256" s="256"/>
      <c r="J256" s="228" t="s">
        <v>5498</v>
      </c>
      <c r="K256" s="227"/>
      <c r="L256" s="226"/>
      <c r="M256" s="225"/>
      <c r="O256" s="269">
        <v>191</v>
      </c>
      <c r="R256" s="112"/>
    </row>
    <row r="257" spans="1:18" ht="22.5" x14ac:dyDescent="0.2">
      <c r="A257" s="546">
        <v>49</v>
      </c>
      <c r="B257" s="251" t="s">
        <v>12</v>
      </c>
      <c r="C257" s="251" t="s">
        <v>11</v>
      </c>
      <c r="D257" s="251" t="s">
        <v>10</v>
      </c>
      <c r="E257" s="549" t="s">
        <v>9</v>
      </c>
      <c r="F257" s="549"/>
      <c r="G257" s="549" t="s">
        <v>8</v>
      </c>
      <c r="H257" s="550"/>
      <c r="I257" s="250"/>
      <c r="J257" s="265"/>
      <c r="K257" s="265"/>
      <c r="L257" s="265"/>
      <c r="M257" s="264"/>
      <c r="O257" s="269" t="s">
        <v>7629</v>
      </c>
      <c r="R257" s="112"/>
    </row>
    <row r="258" spans="1:18" ht="20.45" customHeight="1" x14ac:dyDescent="0.2">
      <c r="A258" s="547"/>
      <c r="B258" s="144" t="s">
        <v>7628</v>
      </c>
      <c r="C258" s="144" t="s">
        <v>7627</v>
      </c>
      <c r="D258" s="132">
        <v>43434</v>
      </c>
      <c r="E258" s="247"/>
      <c r="F258" s="246" t="s">
        <v>7626</v>
      </c>
      <c r="G258" s="433" t="s">
        <v>7624</v>
      </c>
      <c r="H258" s="434"/>
      <c r="I258" s="435"/>
      <c r="J258" s="279" t="s">
        <v>17</v>
      </c>
      <c r="K258" s="278"/>
      <c r="L258" s="275" t="s">
        <v>16</v>
      </c>
      <c r="M258" s="277">
        <v>1495</v>
      </c>
      <c r="O258" s="269">
        <v>193</v>
      </c>
      <c r="R258" s="112"/>
    </row>
    <row r="259" spans="1:18" ht="22.5" x14ac:dyDescent="0.2">
      <c r="A259" s="547"/>
      <c r="B259" s="243" t="s">
        <v>6</v>
      </c>
      <c r="C259" s="243" t="s">
        <v>5</v>
      </c>
      <c r="D259" s="243" t="s">
        <v>4</v>
      </c>
      <c r="E259" s="551" t="s">
        <v>3</v>
      </c>
      <c r="F259" s="551"/>
      <c r="G259" s="552"/>
      <c r="H259" s="553"/>
      <c r="I259" s="554"/>
      <c r="J259" s="276" t="s">
        <v>25</v>
      </c>
      <c r="K259" s="275"/>
      <c r="L259" s="271" t="s">
        <v>16</v>
      </c>
      <c r="M259" s="274">
        <v>1309</v>
      </c>
      <c r="O259" s="269">
        <v>192</v>
      </c>
      <c r="R259" s="112"/>
    </row>
    <row r="260" spans="1:18" x14ac:dyDescent="0.2">
      <c r="A260" s="547"/>
      <c r="B260" s="243"/>
      <c r="C260" s="243"/>
      <c r="D260" s="243"/>
      <c r="E260" s="243"/>
      <c r="F260" s="243"/>
      <c r="G260" s="242"/>
      <c r="H260" s="241"/>
      <c r="I260" s="240"/>
      <c r="J260" s="273" t="s">
        <v>21</v>
      </c>
      <c r="K260" s="271"/>
      <c r="L260" s="271" t="s">
        <v>43</v>
      </c>
      <c r="M260" s="270">
        <v>420</v>
      </c>
      <c r="O260" s="269"/>
      <c r="R260" s="112"/>
    </row>
    <row r="261" spans="1:18" ht="23.25" thickBot="1" x14ac:dyDescent="0.25">
      <c r="A261" s="548"/>
      <c r="B261" s="263" t="s">
        <v>7625</v>
      </c>
      <c r="C261" s="262" t="s">
        <v>7624</v>
      </c>
      <c r="D261" s="261">
        <v>43439</v>
      </c>
      <c r="E261" s="260" t="s">
        <v>1</v>
      </c>
      <c r="F261" s="259" t="s">
        <v>7623</v>
      </c>
      <c r="G261" s="258"/>
      <c r="H261" s="257"/>
      <c r="I261" s="256"/>
      <c r="J261" s="228" t="s">
        <v>5498</v>
      </c>
      <c r="K261" s="227"/>
      <c r="L261" s="226"/>
      <c r="M261" s="225"/>
      <c r="O261" s="269">
        <v>194</v>
      </c>
      <c r="R261" s="112"/>
    </row>
    <row r="262" spans="1:18" ht="22.5" x14ac:dyDescent="0.2">
      <c r="A262" s="546">
        <v>50</v>
      </c>
      <c r="B262" s="251" t="s">
        <v>12</v>
      </c>
      <c r="C262" s="251" t="s">
        <v>11</v>
      </c>
      <c r="D262" s="251" t="s">
        <v>10</v>
      </c>
      <c r="E262" s="549" t="s">
        <v>9</v>
      </c>
      <c r="F262" s="549"/>
      <c r="G262" s="549" t="s">
        <v>8</v>
      </c>
      <c r="H262" s="550"/>
      <c r="I262" s="250"/>
      <c r="J262" s="265"/>
      <c r="K262" s="265"/>
      <c r="L262" s="265"/>
      <c r="M262" s="264"/>
      <c r="O262" s="269" t="s">
        <v>7622</v>
      </c>
      <c r="R262" s="112"/>
    </row>
    <row r="263" spans="1:18" ht="157.5" x14ac:dyDescent="0.2">
      <c r="A263" s="547"/>
      <c r="B263" s="144" t="s">
        <v>7621</v>
      </c>
      <c r="C263" s="144" t="s">
        <v>7620</v>
      </c>
      <c r="D263" s="132">
        <v>43482</v>
      </c>
      <c r="E263" s="247"/>
      <c r="F263" s="246" t="s">
        <v>5584</v>
      </c>
      <c r="G263" s="433" t="s">
        <v>7618</v>
      </c>
      <c r="H263" s="434"/>
      <c r="I263" s="435"/>
      <c r="J263" s="279" t="s">
        <v>17</v>
      </c>
      <c r="K263" s="278"/>
      <c r="L263" s="275" t="s">
        <v>16</v>
      </c>
      <c r="M263" s="277">
        <v>342.56</v>
      </c>
      <c r="O263" s="269">
        <v>197</v>
      </c>
      <c r="R263" s="112"/>
    </row>
    <row r="264" spans="1:18" ht="22.5" x14ac:dyDescent="0.2">
      <c r="A264" s="547"/>
      <c r="B264" s="243" t="s">
        <v>6</v>
      </c>
      <c r="C264" s="243" t="s">
        <v>5</v>
      </c>
      <c r="D264" s="243" t="s">
        <v>4</v>
      </c>
      <c r="E264" s="551" t="s">
        <v>3</v>
      </c>
      <c r="F264" s="551"/>
      <c r="G264" s="552"/>
      <c r="H264" s="553"/>
      <c r="I264" s="554"/>
      <c r="J264" s="276" t="s">
        <v>25</v>
      </c>
      <c r="K264" s="275"/>
      <c r="L264" s="271" t="s">
        <v>16</v>
      </c>
      <c r="M264" s="274">
        <v>246.95</v>
      </c>
      <c r="O264" s="269">
        <v>196</v>
      </c>
      <c r="R264" s="112"/>
    </row>
    <row r="265" spans="1:18" x14ac:dyDescent="0.2">
      <c r="A265" s="547"/>
      <c r="B265" s="243"/>
      <c r="C265" s="243"/>
      <c r="D265" s="243"/>
      <c r="E265" s="243"/>
      <c r="F265" s="243"/>
      <c r="G265" s="242"/>
      <c r="H265" s="241"/>
      <c r="I265" s="240"/>
      <c r="J265" s="273" t="s">
        <v>21</v>
      </c>
      <c r="K265" s="271"/>
      <c r="L265" s="271"/>
      <c r="M265" s="270"/>
      <c r="O265" s="269"/>
      <c r="R265" s="112"/>
    </row>
    <row r="266" spans="1:18" ht="23.25" thickBot="1" x14ac:dyDescent="0.25">
      <c r="A266" s="548"/>
      <c r="B266" s="263" t="s">
        <v>7619</v>
      </c>
      <c r="C266" s="262" t="s">
        <v>7618</v>
      </c>
      <c r="D266" s="261">
        <v>43484</v>
      </c>
      <c r="E266" s="260" t="s">
        <v>1</v>
      </c>
      <c r="F266" s="259" t="s">
        <v>7617</v>
      </c>
      <c r="G266" s="258"/>
      <c r="H266" s="257"/>
      <c r="I266" s="256"/>
      <c r="J266" s="228" t="s">
        <v>5498</v>
      </c>
      <c r="K266" s="227"/>
      <c r="L266" s="226" t="s">
        <v>16</v>
      </c>
      <c r="M266" s="225">
        <v>122</v>
      </c>
      <c r="O266" s="269">
        <v>199</v>
      </c>
      <c r="R266" s="112"/>
    </row>
    <row r="267" spans="1:18" ht="22.5" x14ac:dyDescent="0.2">
      <c r="A267" s="546">
        <v>51</v>
      </c>
      <c r="B267" s="251" t="s">
        <v>12</v>
      </c>
      <c r="C267" s="251" t="s">
        <v>11</v>
      </c>
      <c r="D267" s="251" t="s">
        <v>10</v>
      </c>
      <c r="E267" s="549" t="s">
        <v>9</v>
      </c>
      <c r="F267" s="549"/>
      <c r="G267" s="549" t="s">
        <v>8</v>
      </c>
      <c r="H267" s="550"/>
      <c r="I267" s="250"/>
      <c r="J267" s="265"/>
      <c r="K267" s="265"/>
      <c r="L267" s="265"/>
      <c r="M267" s="264"/>
      <c r="O267" s="269" t="s">
        <v>7616</v>
      </c>
      <c r="R267" s="112"/>
    </row>
    <row r="268" spans="1:18" ht="281.25" x14ac:dyDescent="0.2">
      <c r="A268" s="547"/>
      <c r="B268" s="144" t="s">
        <v>7615</v>
      </c>
      <c r="C268" s="144" t="s">
        <v>7614</v>
      </c>
      <c r="D268" s="132">
        <v>43487</v>
      </c>
      <c r="E268" s="247"/>
      <c r="F268" s="246" t="s">
        <v>7172</v>
      </c>
      <c r="G268" s="433" t="s">
        <v>7171</v>
      </c>
      <c r="H268" s="434"/>
      <c r="I268" s="435"/>
      <c r="J268" s="279" t="s">
        <v>17</v>
      </c>
      <c r="K268" s="278"/>
      <c r="L268" s="275" t="s">
        <v>16</v>
      </c>
      <c r="M268" s="277">
        <v>567</v>
      </c>
      <c r="O268" s="269">
        <v>201</v>
      </c>
      <c r="R268" s="112"/>
    </row>
    <row r="269" spans="1:18" ht="22.5" x14ac:dyDescent="0.2">
      <c r="A269" s="547"/>
      <c r="B269" s="243" t="s">
        <v>6</v>
      </c>
      <c r="C269" s="243" t="s">
        <v>5</v>
      </c>
      <c r="D269" s="243" t="s">
        <v>4</v>
      </c>
      <c r="E269" s="551" t="s">
        <v>3</v>
      </c>
      <c r="F269" s="551"/>
      <c r="G269" s="552"/>
      <c r="H269" s="553"/>
      <c r="I269" s="554"/>
      <c r="J269" s="276" t="s">
        <v>25</v>
      </c>
      <c r="K269" s="275"/>
      <c r="L269" s="271" t="s">
        <v>16</v>
      </c>
      <c r="M269" s="274">
        <v>266.41000000000003</v>
      </c>
      <c r="O269" s="269">
        <v>200</v>
      </c>
      <c r="R269" s="112"/>
    </row>
    <row r="270" spans="1:18" x14ac:dyDescent="0.2">
      <c r="A270" s="547"/>
      <c r="B270" s="243"/>
      <c r="C270" s="243"/>
      <c r="D270" s="243"/>
      <c r="E270" s="243"/>
      <c r="F270" s="243"/>
      <c r="G270" s="242"/>
      <c r="H270" s="241"/>
      <c r="I270" s="240"/>
      <c r="J270" s="273" t="s">
        <v>21</v>
      </c>
      <c r="K270" s="271"/>
      <c r="L270" s="271" t="s">
        <v>43</v>
      </c>
      <c r="M270" s="270">
        <v>36</v>
      </c>
      <c r="O270" s="269"/>
      <c r="R270" s="112"/>
    </row>
    <row r="271" spans="1:18" ht="23.25" thickBot="1" x14ac:dyDescent="0.25">
      <c r="A271" s="548"/>
      <c r="B271" s="236" t="s">
        <v>7554</v>
      </c>
      <c r="C271" s="262" t="s">
        <v>7171</v>
      </c>
      <c r="D271" s="261">
        <v>43490</v>
      </c>
      <c r="E271" s="260" t="s">
        <v>1</v>
      </c>
      <c r="F271" s="259" t="s">
        <v>7613</v>
      </c>
      <c r="G271" s="258"/>
      <c r="H271" s="257"/>
      <c r="I271" s="256"/>
      <c r="J271" s="228" t="s">
        <v>5498</v>
      </c>
      <c r="K271" s="227"/>
      <c r="L271" s="226"/>
      <c r="M271" s="225"/>
      <c r="O271" s="269">
        <v>203</v>
      </c>
      <c r="R271" s="112"/>
    </row>
    <row r="272" spans="1:18" ht="22.5" x14ac:dyDescent="0.2">
      <c r="A272" s="546">
        <v>52</v>
      </c>
      <c r="B272" s="251" t="s">
        <v>12</v>
      </c>
      <c r="C272" s="251" t="s">
        <v>11</v>
      </c>
      <c r="D272" s="251" t="s">
        <v>10</v>
      </c>
      <c r="E272" s="549" t="s">
        <v>9</v>
      </c>
      <c r="F272" s="549"/>
      <c r="G272" s="549" t="s">
        <v>8</v>
      </c>
      <c r="H272" s="550"/>
      <c r="I272" s="250"/>
      <c r="J272" s="265"/>
      <c r="K272" s="265"/>
      <c r="L272" s="265"/>
      <c r="M272" s="264"/>
      <c r="O272" s="269" t="s">
        <v>7612</v>
      </c>
      <c r="R272" s="112"/>
    </row>
    <row r="273" spans="1:18" ht="157.5" x14ac:dyDescent="0.2">
      <c r="A273" s="547"/>
      <c r="B273" s="144" t="s">
        <v>7611</v>
      </c>
      <c r="C273" s="144" t="s">
        <v>7610</v>
      </c>
      <c r="D273" s="132">
        <v>43419</v>
      </c>
      <c r="E273" s="247"/>
      <c r="F273" s="246" t="s">
        <v>6522</v>
      </c>
      <c r="G273" s="433" t="s">
        <v>7609</v>
      </c>
      <c r="H273" s="434"/>
      <c r="I273" s="435"/>
      <c r="J273" s="279" t="s">
        <v>17</v>
      </c>
      <c r="K273" s="278"/>
      <c r="L273" s="275" t="s">
        <v>16</v>
      </c>
      <c r="M273" s="277">
        <v>288</v>
      </c>
      <c r="O273" s="269">
        <v>206</v>
      </c>
      <c r="R273" s="112"/>
    </row>
    <row r="274" spans="1:18" ht="22.5" x14ac:dyDescent="0.2">
      <c r="A274" s="547"/>
      <c r="B274" s="243" t="s">
        <v>6</v>
      </c>
      <c r="C274" s="243" t="s">
        <v>5</v>
      </c>
      <c r="D274" s="243" t="s">
        <v>4</v>
      </c>
      <c r="E274" s="551" t="s">
        <v>3</v>
      </c>
      <c r="F274" s="551"/>
      <c r="G274" s="552"/>
      <c r="H274" s="553"/>
      <c r="I274" s="554"/>
      <c r="J274" s="276" t="s">
        <v>25</v>
      </c>
      <c r="K274" s="275"/>
      <c r="L274" s="271" t="s">
        <v>16</v>
      </c>
      <c r="M274" s="274">
        <v>358.4</v>
      </c>
      <c r="O274" s="269">
        <v>205</v>
      </c>
      <c r="R274" s="112"/>
    </row>
    <row r="275" spans="1:18" x14ac:dyDescent="0.2">
      <c r="A275" s="547"/>
      <c r="B275" s="243"/>
      <c r="C275" s="243"/>
      <c r="D275" s="243"/>
      <c r="E275" s="243"/>
      <c r="F275" s="243"/>
      <c r="G275" s="242"/>
      <c r="H275" s="241"/>
      <c r="I275" s="240"/>
      <c r="J275" s="273" t="s">
        <v>21</v>
      </c>
      <c r="K275" s="271"/>
      <c r="L275" s="271" t="s">
        <v>43</v>
      </c>
      <c r="M275" s="270">
        <v>142</v>
      </c>
      <c r="O275" s="269"/>
      <c r="R275" s="112"/>
    </row>
    <row r="276" spans="1:18" ht="23.25" thickBot="1" x14ac:dyDescent="0.25">
      <c r="A276" s="548"/>
      <c r="B276" s="263" t="s">
        <v>2799</v>
      </c>
      <c r="C276" s="262" t="s">
        <v>7609</v>
      </c>
      <c r="D276" s="261">
        <v>43421</v>
      </c>
      <c r="E276" s="260" t="s">
        <v>1</v>
      </c>
      <c r="F276" s="259" t="s">
        <v>6021</v>
      </c>
      <c r="G276" s="258"/>
      <c r="H276" s="257"/>
      <c r="I276" s="256"/>
      <c r="J276" s="228" t="s">
        <v>5498</v>
      </c>
      <c r="K276" s="227"/>
      <c r="L276" s="226" t="s">
        <v>16</v>
      </c>
      <c r="M276" s="225">
        <v>60</v>
      </c>
      <c r="O276" s="269">
        <v>208</v>
      </c>
      <c r="R276" s="112"/>
    </row>
    <row r="277" spans="1:18" ht="22.5" x14ac:dyDescent="0.2">
      <c r="A277" s="546">
        <v>53</v>
      </c>
      <c r="B277" s="251" t="s">
        <v>12</v>
      </c>
      <c r="C277" s="251" t="s">
        <v>11</v>
      </c>
      <c r="D277" s="251" t="s">
        <v>10</v>
      </c>
      <c r="E277" s="549" t="s">
        <v>9</v>
      </c>
      <c r="F277" s="549"/>
      <c r="G277" s="549" t="s">
        <v>8</v>
      </c>
      <c r="H277" s="550"/>
      <c r="I277" s="250"/>
      <c r="J277" s="265"/>
      <c r="K277" s="265"/>
      <c r="L277" s="265"/>
      <c r="M277" s="264"/>
      <c r="O277" s="269" t="s">
        <v>7608</v>
      </c>
      <c r="R277" s="112"/>
    </row>
    <row r="278" spans="1:18" ht="20.45" customHeight="1" x14ac:dyDescent="0.2">
      <c r="A278" s="547"/>
      <c r="B278" s="144" t="s">
        <v>7607</v>
      </c>
      <c r="C278" s="144" t="s">
        <v>7606</v>
      </c>
      <c r="D278" s="132">
        <v>43435</v>
      </c>
      <c r="E278" s="247"/>
      <c r="F278" s="246" t="s">
        <v>6882</v>
      </c>
      <c r="G278" s="433" t="s">
        <v>187</v>
      </c>
      <c r="H278" s="434"/>
      <c r="I278" s="435"/>
      <c r="J278" s="279" t="s">
        <v>17</v>
      </c>
      <c r="K278" s="278"/>
      <c r="L278" s="275" t="s">
        <v>16</v>
      </c>
      <c r="M278" s="277">
        <v>1050</v>
      </c>
      <c r="O278" s="269">
        <v>210</v>
      </c>
      <c r="R278" s="112"/>
    </row>
    <row r="279" spans="1:18" ht="22.5" x14ac:dyDescent="0.2">
      <c r="A279" s="547"/>
      <c r="B279" s="243" t="s">
        <v>6</v>
      </c>
      <c r="C279" s="243" t="s">
        <v>5</v>
      </c>
      <c r="D279" s="243" t="s">
        <v>4</v>
      </c>
      <c r="E279" s="551" t="s">
        <v>3</v>
      </c>
      <c r="F279" s="551"/>
      <c r="G279" s="552"/>
      <c r="H279" s="553"/>
      <c r="I279" s="554"/>
      <c r="J279" s="276" t="s">
        <v>25</v>
      </c>
      <c r="K279" s="275"/>
      <c r="L279" s="271" t="s">
        <v>16</v>
      </c>
      <c r="M279" s="274">
        <v>1031</v>
      </c>
      <c r="O279" s="269">
        <v>209</v>
      </c>
      <c r="R279" s="112"/>
    </row>
    <row r="280" spans="1:18" x14ac:dyDescent="0.2">
      <c r="A280" s="547"/>
      <c r="B280" s="243"/>
      <c r="C280" s="243"/>
      <c r="D280" s="243"/>
      <c r="E280" s="243"/>
      <c r="F280" s="243"/>
      <c r="G280" s="242"/>
      <c r="H280" s="241"/>
      <c r="I280" s="240"/>
      <c r="J280" s="273" t="s">
        <v>21</v>
      </c>
      <c r="K280" s="271"/>
      <c r="L280" s="271"/>
      <c r="M280" s="270"/>
      <c r="O280" s="269"/>
      <c r="R280" s="112"/>
    </row>
    <row r="281" spans="1:18" ht="23.25" thickBot="1" x14ac:dyDescent="0.25">
      <c r="A281" s="548"/>
      <c r="B281" s="263" t="s">
        <v>7605</v>
      </c>
      <c r="C281" s="262" t="s">
        <v>187</v>
      </c>
      <c r="D281" s="261">
        <v>43442</v>
      </c>
      <c r="E281" s="260" t="s">
        <v>1</v>
      </c>
      <c r="F281" s="259" t="s">
        <v>7604</v>
      </c>
      <c r="G281" s="258"/>
      <c r="H281" s="257"/>
      <c r="I281" s="256"/>
      <c r="J281" s="228" t="s">
        <v>5498</v>
      </c>
      <c r="K281" s="227"/>
      <c r="L281" s="226"/>
      <c r="M281" s="225"/>
      <c r="O281" s="269"/>
      <c r="R281" s="112"/>
    </row>
    <row r="282" spans="1:18" ht="22.5" x14ac:dyDescent="0.2">
      <c r="A282" s="546">
        <v>54</v>
      </c>
      <c r="B282" s="251" t="s">
        <v>12</v>
      </c>
      <c r="C282" s="251" t="s">
        <v>11</v>
      </c>
      <c r="D282" s="251" t="s">
        <v>10</v>
      </c>
      <c r="E282" s="549" t="s">
        <v>9</v>
      </c>
      <c r="F282" s="549"/>
      <c r="G282" s="549" t="s">
        <v>8</v>
      </c>
      <c r="H282" s="550"/>
      <c r="I282" s="250"/>
      <c r="J282" s="265"/>
      <c r="K282" s="265"/>
      <c r="L282" s="265"/>
      <c r="M282" s="264"/>
      <c r="O282" s="269" t="s">
        <v>7603</v>
      </c>
      <c r="R282" s="112"/>
    </row>
    <row r="283" spans="1:18" ht="20.45" customHeight="1" x14ac:dyDescent="0.2">
      <c r="A283" s="547"/>
      <c r="B283" s="144" t="s">
        <v>7602</v>
      </c>
      <c r="C283" s="144" t="s">
        <v>7601</v>
      </c>
      <c r="D283" s="132">
        <v>43471</v>
      </c>
      <c r="E283" s="247"/>
      <c r="F283" s="246" t="s">
        <v>6526</v>
      </c>
      <c r="G283" s="433" t="s">
        <v>7600</v>
      </c>
      <c r="H283" s="434"/>
      <c r="I283" s="435"/>
      <c r="J283" s="279" t="s">
        <v>17</v>
      </c>
      <c r="K283" s="278"/>
      <c r="L283" s="275" t="s">
        <v>16</v>
      </c>
      <c r="M283" s="277">
        <v>172</v>
      </c>
      <c r="O283" s="269">
        <v>212</v>
      </c>
      <c r="R283" s="112"/>
    </row>
    <row r="284" spans="1:18" ht="22.5" x14ac:dyDescent="0.2">
      <c r="A284" s="547"/>
      <c r="B284" s="243" t="s">
        <v>6</v>
      </c>
      <c r="C284" s="243" t="s">
        <v>5</v>
      </c>
      <c r="D284" s="243" t="s">
        <v>4</v>
      </c>
      <c r="E284" s="551" t="s">
        <v>3</v>
      </c>
      <c r="F284" s="551"/>
      <c r="G284" s="552"/>
      <c r="H284" s="553"/>
      <c r="I284" s="554"/>
      <c r="J284" s="276" t="s">
        <v>25</v>
      </c>
      <c r="K284" s="275"/>
      <c r="L284" s="271" t="s">
        <v>16</v>
      </c>
      <c r="M284" s="274">
        <v>387.4</v>
      </c>
      <c r="O284" s="269">
        <v>211</v>
      </c>
      <c r="R284" s="112"/>
    </row>
    <row r="285" spans="1:18" x14ac:dyDescent="0.2">
      <c r="A285" s="547"/>
      <c r="B285" s="243"/>
      <c r="C285" s="243"/>
      <c r="D285" s="243"/>
      <c r="E285" s="243"/>
      <c r="F285" s="243"/>
      <c r="G285" s="242"/>
      <c r="H285" s="241"/>
      <c r="I285" s="240"/>
      <c r="J285" s="273" t="s">
        <v>21</v>
      </c>
      <c r="K285" s="271"/>
      <c r="L285" s="271" t="s">
        <v>16</v>
      </c>
      <c r="M285" s="270">
        <v>52</v>
      </c>
      <c r="O285" s="269">
        <v>213</v>
      </c>
      <c r="R285" s="112"/>
    </row>
    <row r="286" spans="1:18" ht="23.25" thickBot="1" x14ac:dyDescent="0.25">
      <c r="A286" s="548"/>
      <c r="B286" s="263" t="s">
        <v>6044</v>
      </c>
      <c r="C286" s="262" t="s">
        <v>7600</v>
      </c>
      <c r="D286" s="261">
        <v>43474</v>
      </c>
      <c r="E286" s="260" t="s">
        <v>1</v>
      </c>
      <c r="F286" s="259" t="s">
        <v>7599</v>
      </c>
      <c r="G286" s="258"/>
      <c r="H286" s="257"/>
      <c r="I286" s="256"/>
      <c r="J286" s="228" t="s">
        <v>5498</v>
      </c>
      <c r="K286" s="227"/>
      <c r="L286" s="226"/>
      <c r="M286" s="225"/>
      <c r="O286" s="269"/>
      <c r="R286" s="112"/>
    </row>
    <row r="287" spans="1:18" ht="22.5" x14ac:dyDescent="0.2">
      <c r="A287" s="546">
        <v>55</v>
      </c>
      <c r="B287" s="251" t="s">
        <v>12</v>
      </c>
      <c r="C287" s="251" t="s">
        <v>11</v>
      </c>
      <c r="D287" s="251" t="s">
        <v>10</v>
      </c>
      <c r="E287" s="549" t="s">
        <v>9</v>
      </c>
      <c r="F287" s="549"/>
      <c r="G287" s="549" t="s">
        <v>8</v>
      </c>
      <c r="H287" s="550"/>
      <c r="I287" s="250"/>
      <c r="J287" s="265"/>
      <c r="K287" s="265"/>
      <c r="L287" s="265"/>
      <c r="M287" s="264"/>
      <c r="O287" s="269" t="s">
        <v>7598</v>
      </c>
      <c r="R287" s="112"/>
    </row>
    <row r="288" spans="1:18" ht="112.5" x14ac:dyDescent="0.2">
      <c r="A288" s="547"/>
      <c r="B288" s="144" t="s">
        <v>7594</v>
      </c>
      <c r="C288" s="144" t="s">
        <v>7597</v>
      </c>
      <c r="D288" s="132">
        <v>43392</v>
      </c>
      <c r="E288" s="247"/>
      <c r="F288" s="246" t="s">
        <v>7398</v>
      </c>
      <c r="G288" s="433" t="s">
        <v>187</v>
      </c>
      <c r="H288" s="434"/>
      <c r="I288" s="435"/>
      <c r="J288" s="279" t="s">
        <v>17</v>
      </c>
      <c r="K288" s="278"/>
      <c r="L288" s="275" t="s">
        <v>16</v>
      </c>
      <c r="M288" s="277">
        <v>2216</v>
      </c>
      <c r="O288" s="269">
        <v>215</v>
      </c>
      <c r="R288" s="112"/>
    </row>
    <row r="289" spans="1:18" ht="22.5" x14ac:dyDescent="0.2">
      <c r="A289" s="547"/>
      <c r="B289" s="243" t="s">
        <v>6</v>
      </c>
      <c r="C289" s="243" t="s">
        <v>5</v>
      </c>
      <c r="D289" s="243" t="s">
        <v>4</v>
      </c>
      <c r="E289" s="551" t="s">
        <v>3</v>
      </c>
      <c r="F289" s="551"/>
      <c r="G289" s="552"/>
      <c r="H289" s="553"/>
      <c r="I289" s="554"/>
      <c r="J289" s="276" t="s">
        <v>25</v>
      </c>
      <c r="K289" s="275"/>
      <c r="L289" s="271" t="s">
        <v>16</v>
      </c>
      <c r="M289" s="274">
        <v>2060</v>
      </c>
      <c r="O289" s="269">
        <v>214</v>
      </c>
      <c r="R289" s="112"/>
    </row>
    <row r="290" spans="1:18" x14ac:dyDescent="0.2">
      <c r="A290" s="547"/>
      <c r="B290" s="243"/>
      <c r="C290" s="243"/>
      <c r="D290" s="243"/>
      <c r="E290" s="243"/>
      <c r="F290" s="243"/>
      <c r="G290" s="242"/>
      <c r="H290" s="241"/>
      <c r="I290" s="240"/>
      <c r="J290" s="273" t="s">
        <v>21</v>
      </c>
      <c r="K290" s="271"/>
      <c r="L290" s="271" t="s">
        <v>16</v>
      </c>
      <c r="M290" s="270">
        <v>744</v>
      </c>
      <c r="O290" s="269"/>
      <c r="R290" s="112"/>
    </row>
    <row r="291" spans="1:18" ht="23.25" thickBot="1" x14ac:dyDescent="0.25">
      <c r="A291" s="548"/>
      <c r="B291" s="263" t="s">
        <v>6658</v>
      </c>
      <c r="C291" s="262" t="s">
        <v>187</v>
      </c>
      <c r="D291" s="261">
        <v>43401</v>
      </c>
      <c r="E291" s="260" t="s">
        <v>1</v>
      </c>
      <c r="F291" s="259" t="s">
        <v>7596</v>
      </c>
      <c r="G291" s="258"/>
      <c r="H291" s="257"/>
      <c r="I291" s="256"/>
      <c r="J291" s="228" t="s">
        <v>5498</v>
      </c>
      <c r="K291" s="227"/>
      <c r="L291" s="226"/>
      <c r="M291" s="225"/>
      <c r="O291" s="269">
        <v>216</v>
      </c>
      <c r="R291" s="112"/>
    </row>
    <row r="292" spans="1:18" ht="22.5" x14ac:dyDescent="0.2">
      <c r="A292" s="546">
        <v>56</v>
      </c>
      <c r="B292" s="251" t="s">
        <v>12</v>
      </c>
      <c r="C292" s="251" t="s">
        <v>11</v>
      </c>
      <c r="D292" s="251" t="s">
        <v>10</v>
      </c>
      <c r="E292" s="549" t="s">
        <v>9</v>
      </c>
      <c r="F292" s="549"/>
      <c r="G292" s="549" t="s">
        <v>8</v>
      </c>
      <c r="H292" s="550"/>
      <c r="I292" s="250"/>
      <c r="J292" s="265"/>
      <c r="K292" s="265"/>
      <c r="L292" s="265"/>
      <c r="M292" s="264"/>
      <c r="O292" s="269" t="s">
        <v>7595</v>
      </c>
      <c r="R292" s="112"/>
    </row>
    <row r="293" spans="1:18" ht="146.25" x14ac:dyDescent="0.2">
      <c r="A293" s="547"/>
      <c r="B293" s="144" t="s">
        <v>7594</v>
      </c>
      <c r="C293" s="144" t="s">
        <v>7593</v>
      </c>
      <c r="D293" s="132">
        <v>43417</v>
      </c>
      <c r="E293" s="247"/>
      <c r="F293" s="246" t="s">
        <v>7333</v>
      </c>
      <c r="G293" s="433" t="s">
        <v>187</v>
      </c>
      <c r="H293" s="434"/>
      <c r="I293" s="435"/>
      <c r="J293" s="279" t="s">
        <v>17</v>
      </c>
      <c r="K293" s="278"/>
      <c r="L293" s="275" t="s">
        <v>16</v>
      </c>
      <c r="M293" s="277">
        <v>870</v>
      </c>
      <c r="O293" s="269">
        <v>218</v>
      </c>
      <c r="R293" s="112"/>
    </row>
    <row r="294" spans="1:18" ht="22.5" x14ac:dyDescent="0.2">
      <c r="A294" s="547"/>
      <c r="B294" s="243" t="s">
        <v>6</v>
      </c>
      <c r="C294" s="243" t="s">
        <v>5</v>
      </c>
      <c r="D294" s="243" t="s">
        <v>4</v>
      </c>
      <c r="E294" s="551" t="s">
        <v>3</v>
      </c>
      <c r="F294" s="551"/>
      <c r="G294" s="552"/>
      <c r="H294" s="553"/>
      <c r="I294" s="554"/>
      <c r="J294" s="276" t="s">
        <v>25</v>
      </c>
      <c r="K294" s="275"/>
      <c r="L294" s="271" t="s">
        <v>16</v>
      </c>
      <c r="M294" s="274">
        <v>2984.1</v>
      </c>
      <c r="O294" s="269">
        <v>217</v>
      </c>
      <c r="R294" s="112"/>
    </row>
    <row r="295" spans="1:18" x14ac:dyDescent="0.2">
      <c r="A295" s="547"/>
      <c r="B295" s="243"/>
      <c r="C295" s="243"/>
      <c r="D295" s="243"/>
      <c r="E295" s="243"/>
      <c r="F295" s="243"/>
      <c r="G295" s="242"/>
      <c r="H295" s="241"/>
      <c r="I295" s="240"/>
      <c r="J295" s="273" t="s">
        <v>21</v>
      </c>
      <c r="K295" s="271"/>
      <c r="L295" s="271" t="s">
        <v>43</v>
      </c>
      <c r="M295" s="270">
        <v>288</v>
      </c>
      <c r="O295" s="269"/>
      <c r="R295" s="112"/>
    </row>
    <row r="296" spans="1:18" ht="23.25" thickBot="1" x14ac:dyDescent="0.25">
      <c r="A296" s="548"/>
      <c r="B296" s="263" t="s">
        <v>6658</v>
      </c>
      <c r="C296" s="262" t="s">
        <v>187</v>
      </c>
      <c r="D296" s="261">
        <v>43421</v>
      </c>
      <c r="E296" s="260" t="s">
        <v>1</v>
      </c>
      <c r="F296" s="259" t="s">
        <v>6053</v>
      </c>
      <c r="G296" s="258"/>
      <c r="H296" s="257"/>
      <c r="I296" s="256"/>
      <c r="J296" s="228" t="s">
        <v>5498</v>
      </c>
      <c r="K296" s="227"/>
      <c r="L296" s="226"/>
      <c r="M296" s="225"/>
      <c r="O296" s="269">
        <v>219</v>
      </c>
      <c r="R296" s="112"/>
    </row>
    <row r="297" spans="1:18" ht="22.5" x14ac:dyDescent="0.2">
      <c r="A297" s="546">
        <v>57</v>
      </c>
      <c r="B297" s="251" t="s">
        <v>12</v>
      </c>
      <c r="C297" s="251" t="s">
        <v>11</v>
      </c>
      <c r="D297" s="251" t="s">
        <v>10</v>
      </c>
      <c r="E297" s="549" t="s">
        <v>9</v>
      </c>
      <c r="F297" s="549"/>
      <c r="G297" s="549" t="s">
        <v>8</v>
      </c>
      <c r="H297" s="550"/>
      <c r="I297" s="250"/>
      <c r="J297" s="265"/>
      <c r="K297" s="265"/>
      <c r="L297" s="265"/>
      <c r="M297" s="264"/>
      <c r="O297" s="269" t="s">
        <v>7592</v>
      </c>
      <c r="R297" s="112"/>
    </row>
    <row r="298" spans="1:18" ht="20.45" customHeight="1" x14ac:dyDescent="0.2">
      <c r="A298" s="547"/>
      <c r="B298" s="144" t="s">
        <v>7591</v>
      </c>
      <c r="C298" s="144" t="s">
        <v>7590</v>
      </c>
      <c r="D298" s="132">
        <v>43509</v>
      </c>
      <c r="E298" s="247"/>
      <c r="F298" s="246" t="s">
        <v>6357</v>
      </c>
      <c r="G298" s="433" t="s">
        <v>7589</v>
      </c>
      <c r="H298" s="434"/>
      <c r="I298" s="435"/>
      <c r="J298" s="279" t="s">
        <v>17</v>
      </c>
      <c r="K298" s="278"/>
      <c r="L298" s="275" t="s">
        <v>16</v>
      </c>
      <c r="M298" s="277">
        <v>131</v>
      </c>
      <c r="O298" s="269">
        <v>221</v>
      </c>
      <c r="R298" s="112"/>
    </row>
    <row r="299" spans="1:18" ht="22.5" x14ac:dyDescent="0.2">
      <c r="A299" s="547"/>
      <c r="B299" s="243" t="s">
        <v>6</v>
      </c>
      <c r="C299" s="243" t="s">
        <v>5</v>
      </c>
      <c r="D299" s="243" t="s">
        <v>4</v>
      </c>
      <c r="E299" s="551" t="s">
        <v>3</v>
      </c>
      <c r="F299" s="551"/>
      <c r="G299" s="552"/>
      <c r="H299" s="553"/>
      <c r="I299" s="554"/>
      <c r="J299" s="276" t="s">
        <v>25</v>
      </c>
      <c r="K299" s="275"/>
      <c r="L299" s="271" t="s">
        <v>16</v>
      </c>
      <c r="M299" s="274">
        <v>269.60000000000002</v>
      </c>
      <c r="O299" s="269">
        <v>220</v>
      </c>
      <c r="R299" s="112"/>
    </row>
    <row r="300" spans="1:18" x14ac:dyDescent="0.2">
      <c r="A300" s="547"/>
      <c r="B300" s="243"/>
      <c r="C300" s="243"/>
      <c r="D300" s="243"/>
      <c r="E300" s="243"/>
      <c r="F300" s="243"/>
      <c r="G300" s="242"/>
      <c r="H300" s="241"/>
      <c r="I300" s="240"/>
      <c r="J300" s="273" t="s">
        <v>21</v>
      </c>
      <c r="K300" s="271"/>
      <c r="L300" s="271" t="s">
        <v>16</v>
      </c>
      <c r="M300" s="270">
        <v>114</v>
      </c>
      <c r="O300" s="269">
        <v>222</v>
      </c>
      <c r="R300" s="112"/>
    </row>
    <row r="301" spans="1:18" ht="23.25" thickBot="1" x14ac:dyDescent="0.25">
      <c r="A301" s="548"/>
      <c r="B301" s="263" t="s">
        <v>7152</v>
      </c>
      <c r="C301" s="262" t="s">
        <v>7589</v>
      </c>
      <c r="D301" s="261">
        <v>43510</v>
      </c>
      <c r="E301" s="260" t="s">
        <v>1</v>
      </c>
      <c r="F301" s="259" t="s">
        <v>6223</v>
      </c>
      <c r="G301" s="258"/>
      <c r="H301" s="257"/>
      <c r="I301" s="256"/>
      <c r="J301" s="228" t="s">
        <v>5498</v>
      </c>
      <c r="K301" s="227"/>
      <c r="L301" s="226"/>
      <c r="M301" s="225"/>
      <c r="O301" s="269"/>
      <c r="R301" s="112"/>
    </row>
    <row r="302" spans="1:18" ht="22.5" x14ac:dyDescent="0.2">
      <c r="A302" s="546">
        <v>58</v>
      </c>
      <c r="B302" s="251" t="s">
        <v>12</v>
      </c>
      <c r="C302" s="251" t="s">
        <v>11</v>
      </c>
      <c r="D302" s="251" t="s">
        <v>10</v>
      </c>
      <c r="E302" s="549" t="s">
        <v>9</v>
      </c>
      <c r="F302" s="549"/>
      <c r="G302" s="549" t="s">
        <v>8</v>
      </c>
      <c r="H302" s="550"/>
      <c r="I302" s="250"/>
      <c r="J302" s="265"/>
      <c r="K302" s="265"/>
      <c r="L302" s="265"/>
      <c r="M302" s="264"/>
      <c r="O302" s="269" t="s">
        <v>7588</v>
      </c>
      <c r="R302" s="112"/>
    </row>
    <row r="303" spans="1:18" ht="112.5" x14ac:dyDescent="0.2">
      <c r="A303" s="547"/>
      <c r="B303" s="144" t="s">
        <v>7587</v>
      </c>
      <c r="C303" s="144" t="s">
        <v>7586</v>
      </c>
      <c r="D303" s="132">
        <v>43480</v>
      </c>
      <c r="E303" s="247"/>
      <c r="F303" s="246" t="s">
        <v>7585</v>
      </c>
      <c r="G303" s="433" t="s">
        <v>7583</v>
      </c>
      <c r="H303" s="434"/>
      <c r="I303" s="435"/>
      <c r="J303" s="279" t="s">
        <v>17</v>
      </c>
      <c r="K303" s="278"/>
      <c r="L303" s="275" t="s">
        <v>16</v>
      </c>
      <c r="M303" s="277">
        <v>1177</v>
      </c>
      <c r="O303" s="269">
        <v>226</v>
      </c>
      <c r="R303" s="112"/>
    </row>
    <row r="304" spans="1:18" ht="22.5" x14ac:dyDescent="0.2">
      <c r="A304" s="547"/>
      <c r="B304" s="243" t="s">
        <v>6</v>
      </c>
      <c r="C304" s="243" t="s">
        <v>5</v>
      </c>
      <c r="D304" s="243" t="s">
        <v>4</v>
      </c>
      <c r="E304" s="551" t="s">
        <v>3</v>
      </c>
      <c r="F304" s="551"/>
      <c r="G304" s="552"/>
      <c r="H304" s="553"/>
      <c r="I304" s="554"/>
      <c r="J304" s="276" t="s">
        <v>25</v>
      </c>
      <c r="K304" s="275"/>
      <c r="L304" s="271" t="s">
        <v>16</v>
      </c>
      <c r="M304" s="274">
        <v>1980</v>
      </c>
      <c r="O304" s="269">
        <v>224</v>
      </c>
      <c r="R304" s="112"/>
    </row>
    <row r="305" spans="1:18" x14ac:dyDescent="0.2">
      <c r="A305" s="547"/>
      <c r="B305" s="243"/>
      <c r="C305" s="243"/>
      <c r="D305" s="243"/>
      <c r="E305" s="243"/>
      <c r="F305" s="243"/>
      <c r="G305" s="242"/>
      <c r="H305" s="241"/>
      <c r="I305" s="240"/>
      <c r="J305" s="273" t="s">
        <v>21</v>
      </c>
      <c r="K305" s="271"/>
      <c r="L305" s="271" t="s">
        <v>16</v>
      </c>
      <c r="M305" s="270">
        <v>560</v>
      </c>
      <c r="O305" s="269"/>
      <c r="R305" s="112"/>
    </row>
    <row r="306" spans="1:18" ht="23.25" thickBot="1" x14ac:dyDescent="0.25">
      <c r="A306" s="548"/>
      <c r="B306" s="263" t="s">
        <v>7584</v>
      </c>
      <c r="C306" s="262" t="s">
        <v>7583</v>
      </c>
      <c r="D306" s="261">
        <v>43498</v>
      </c>
      <c r="E306" s="260" t="s">
        <v>1</v>
      </c>
      <c r="F306" s="259" t="s">
        <v>7582</v>
      </c>
      <c r="G306" s="258"/>
      <c r="H306" s="257"/>
      <c r="I306" s="256"/>
      <c r="J306" s="228" t="s">
        <v>5498</v>
      </c>
      <c r="K306" s="227"/>
      <c r="L306" s="226"/>
      <c r="M306" s="225"/>
      <c r="O306" s="269">
        <v>228</v>
      </c>
      <c r="R306" s="112"/>
    </row>
    <row r="307" spans="1:18" ht="22.5" x14ac:dyDescent="0.2">
      <c r="A307" s="546">
        <v>59</v>
      </c>
      <c r="B307" s="251" t="s">
        <v>12</v>
      </c>
      <c r="C307" s="251" t="s">
        <v>11</v>
      </c>
      <c r="D307" s="251" t="s">
        <v>10</v>
      </c>
      <c r="E307" s="549" t="s">
        <v>9</v>
      </c>
      <c r="F307" s="549"/>
      <c r="G307" s="549" t="s">
        <v>8</v>
      </c>
      <c r="H307" s="550"/>
      <c r="I307" s="250"/>
      <c r="J307" s="265"/>
      <c r="K307" s="265"/>
      <c r="L307" s="265"/>
      <c r="M307" s="264"/>
      <c r="O307" s="269" t="s">
        <v>7581</v>
      </c>
      <c r="R307" s="112"/>
    </row>
    <row r="308" spans="1:18" ht="112.5" x14ac:dyDescent="0.2">
      <c r="A308" s="547"/>
      <c r="B308" s="144" t="s">
        <v>7577</v>
      </c>
      <c r="C308" s="144" t="s">
        <v>7580</v>
      </c>
      <c r="D308" s="132">
        <v>43507</v>
      </c>
      <c r="E308" s="247"/>
      <c r="F308" s="246" t="s">
        <v>5513</v>
      </c>
      <c r="G308" s="433" t="s">
        <v>7573</v>
      </c>
      <c r="H308" s="434"/>
      <c r="I308" s="435"/>
      <c r="J308" s="279" t="s">
        <v>17</v>
      </c>
      <c r="K308" s="278"/>
      <c r="L308" s="275" t="s">
        <v>16</v>
      </c>
      <c r="M308" s="277">
        <v>1035</v>
      </c>
      <c r="O308" s="269">
        <v>230</v>
      </c>
      <c r="R308" s="112"/>
    </row>
    <row r="309" spans="1:18" ht="22.5" x14ac:dyDescent="0.2">
      <c r="A309" s="547"/>
      <c r="B309" s="243" t="s">
        <v>6</v>
      </c>
      <c r="C309" s="243" t="s">
        <v>5</v>
      </c>
      <c r="D309" s="243" t="s">
        <v>4</v>
      </c>
      <c r="E309" s="551" t="s">
        <v>3</v>
      </c>
      <c r="F309" s="551"/>
      <c r="G309" s="552"/>
      <c r="H309" s="553"/>
      <c r="I309" s="554"/>
      <c r="J309" s="276" t="s">
        <v>25</v>
      </c>
      <c r="K309" s="275"/>
      <c r="L309" s="271" t="s">
        <v>16</v>
      </c>
      <c r="M309" s="274">
        <v>1217.6300000000001</v>
      </c>
      <c r="O309" s="269">
        <v>229</v>
      </c>
      <c r="R309" s="112"/>
    </row>
    <row r="310" spans="1:18" x14ac:dyDescent="0.2">
      <c r="A310" s="547"/>
      <c r="B310" s="243"/>
      <c r="C310" s="243"/>
      <c r="D310" s="243"/>
      <c r="E310" s="243"/>
      <c r="F310" s="243"/>
      <c r="G310" s="242"/>
      <c r="H310" s="241"/>
      <c r="I310" s="240"/>
      <c r="J310" s="273" t="s">
        <v>21</v>
      </c>
      <c r="K310" s="271"/>
      <c r="L310" s="271" t="s">
        <v>16</v>
      </c>
      <c r="M310" s="270">
        <v>676.5</v>
      </c>
      <c r="O310" s="269">
        <v>231</v>
      </c>
      <c r="R310" s="112"/>
    </row>
    <row r="311" spans="1:18" ht="23.25" thickBot="1" x14ac:dyDescent="0.25">
      <c r="A311" s="548"/>
      <c r="B311" s="263" t="s">
        <v>7574</v>
      </c>
      <c r="C311" s="262" t="s">
        <v>7573</v>
      </c>
      <c r="D311" s="261">
        <v>43512</v>
      </c>
      <c r="E311" s="260" t="s">
        <v>1</v>
      </c>
      <c r="F311" s="259" t="s">
        <v>7579</v>
      </c>
      <c r="G311" s="258"/>
      <c r="H311" s="257"/>
      <c r="I311" s="256"/>
      <c r="J311" s="228" t="s">
        <v>5498</v>
      </c>
      <c r="K311" s="227"/>
      <c r="L311" s="226" t="s">
        <v>16</v>
      </c>
      <c r="M311" s="225">
        <v>400</v>
      </c>
      <c r="O311" s="269">
        <v>232</v>
      </c>
      <c r="R311" s="112"/>
    </row>
    <row r="312" spans="1:18" ht="22.5" x14ac:dyDescent="0.2">
      <c r="A312" s="546">
        <v>60</v>
      </c>
      <c r="B312" s="251" t="s">
        <v>12</v>
      </c>
      <c r="C312" s="251" t="s">
        <v>11</v>
      </c>
      <c r="D312" s="251" t="s">
        <v>10</v>
      </c>
      <c r="E312" s="549" t="s">
        <v>9</v>
      </c>
      <c r="F312" s="549"/>
      <c r="G312" s="549" t="s">
        <v>8</v>
      </c>
      <c r="H312" s="550"/>
      <c r="I312" s="250"/>
      <c r="J312" s="265"/>
      <c r="K312" s="265"/>
      <c r="L312" s="265"/>
      <c r="M312" s="264"/>
      <c r="O312" s="269" t="s">
        <v>7578</v>
      </c>
      <c r="R312" s="112"/>
    </row>
    <row r="313" spans="1:18" ht="20.45" customHeight="1" x14ac:dyDescent="0.2">
      <c r="A313" s="547"/>
      <c r="B313" s="144" t="s">
        <v>7577</v>
      </c>
      <c r="C313" s="144" t="s">
        <v>7576</v>
      </c>
      <c r="D313" s="132">
        <v>43515</v>
      </c>
      <c r="E313" s="247"/>
      <c r="F313" s="246" t="s">
        <v>7575</v>
      </c>
      <c r="G313" s="433" t="s">
        <v>7573</v>
      </c>
      <c r="H313" s="434"/>
      <c r="I313" s="435"/>
      <c r="J313" s="279" t="s">
        <v>17</v>
      </c>
      <c r="K313" s="278"/>
      <c r="L313" s="275" t="s">
        <v>16</v>
      </c>
      <c r="M313" s="277">
        <v>426</v>
      </c>
      <c r="O313" s="269">
        <v>235</v>
      </c>
      <c r="R313" s="112"/>
    </row>
    <row r="314" spans="1:18" ht="22.5" x14ac:dyDescent="0.2">
      <c r="A314" s="547"/>
      <c r="B314" s="243" t="s">
        <v>6</v>
      </c>
      <c r="C314" s="243" t="s">
        <v>5</v>
      </c>
      <c r="D314" s="243" t="s">
        <v>4</v>
      </c>
      <c r="E314" s="551" t="s">
        <v>3</v>
      </c>
      <c r="F314" s="551"/>
      <c r="G314" s="552"/>
      <c r="H314" s="553"/>
      <c r="I314" s="554"/>
      <c r="J314" s="276" t="s">
        <v>25</v>
      </c>
      <c r="K314" s="275"/>
      <c r="L314" s="271" t="s">
        <v>16</v>
      </c>
      <c r="M314" s="274">
        <v>323.29000000000002</v>
      </c>
      <c r="O314" s="269">
        <v>234</v>
      </c>
      <c r="R314" s="112"/>
    </row>
    <row r="315" spans="1:18" x14ac:dyDescent="0.2">
      <c r="A315" s="547"/>
      <c r="B315" s="243"/>
      <c r="C315" s="243"/>
      <c r="D315" s="243"/>
      <c r="E315" s="243"/>
      <c r="F315" s="243"/>
      <c r="G315" s="242"/>
      <c r="H315" s="241"/>
      <c r="I315" s="240"/>
      <c r="J315" s="273" t="s">
        <v>21</v>
      </c>
      <c r="K315" s="271"/>
      <c r="L315" s="271" t="s">
        <v>16</v>
      </c>
      <c r="M315" s="270">
        <v>266</v>
      </c>
      <c r="O315" s="269">
        <v>236</v>
      </c>
      <c r="R315" s="112"/>
    </row>
    <row r="316" spans="1:18" ht="23.25" thickBot="1" x14ac:dyDescent="0.25">
      <c r="A316" s="548"/>
      <c r="B316" s="263" t="s">
        <v>7574</v>
      </c>
      <c r="C316" s="262" t="s">
        <v>7573</v>
      </c>
      <c r="D316" s="261">
        <v>43518</v>
      </c>
      <c r="E316" s="260" t="s">
        <v>1</v>
      </c>
      <c r="F316" s="259" t="s">
        <v>7572</v>
      </c>
      <c r="G316" s="258"/>
      <c r="H316" s="257"/>
      <c r="I316" s="256"/>
      <c r="J316" s="228" t="s">
        <v>5498</v>
      </c>
      <c r="K316" s="227"/>
      <c r="L316" s="226" t="s">
        <v>16</v>
      </c>
      <c r="M316" s="225">
        <v>140</v>
      </c>
      <c r="O316" s="269">
        <v>238</v>
      </c>
      <c r="R316" s="112"/>
    </row>
    <row r="317" spans="1:18" ht="22.5" x14ac:dyDescent="0.2">
      <c r="A317" s="546">
        <v>61</v>
      </c>
      <c r="B317" s="251" t="s">
        <v>12</v>
      </c>
      <c r="C317" s="251" t="s">
        <v>11</v>
      </c>
      <c r="D317" s="251" t="s">
        <v>10</v>
      </c>
      <c r="E317" s="549" t="s">
        <v>9</v>
      </c>
      <c r="F317" s="549"/>
      <c r="G317" s="549" t="s">
        <v>8</v>
      </c>
      <c r="H317" s="550"/>
      <c r="I317" s="250"/>
      <c r="J317" s="265"/>
      <c r="K317" s="265"/>
      <c r="L317" s="265"/>
      <c r="M317" s="264"/>
      <c r="O317" s="269" t="s">
        <v>7571</v>
      </c>
      <c r="R317" s="112"/>
    </row>
    <row r="318" spans="1:18" ht="45" x14ac:dyDescent="0.2">
      <c r="A318" s="547"/>
      <c r="B318" s="144" t="s">
        <v>7556</v>
      </c>
      <c r="C318" s="144" t="s">
        <v>7570</v>
      </c>
      <c r="D318" s="132">
        <v>43386</v>
      </c>
      <c r="E318" s="247"/>
      <c r="F318" s="246" t="s">
        <v>7081</v>
      </c>
      <c r="G318" s="433" t="s">
        <v>5506</v>
      </c>
      <c r="H318" s="434"/>
      <c r="I318" s="435"/>
      <c r="J318" s="279" t="s">
        <v>17</v>
      </c>
      <c r="K318" s="278"/>
      <c r="L318" s="275" t="s">
        <v>16</v>
      </c>
      <c r="M318" s="277">
        <v>3260</v>
      </c>
      <c r="O318" s="269">
        <v>242</v>
      </c>
      <c r="R318" s="112"/>
    </row>
    <row r="319" spans="1:18" ht="22.5" x14ac:dyDescent="0.2">
      <c r="A319" s="547"/>
      <c r="B319" s="243" t="s">
        <v>6</v>
      </c>
      <c r="C319" s="243" t="s">
        <v>5</v>
      </c>
      <c r="D319" s="243" t="s">
        <v>4</v>
      </c>
      <c r="E319" s="551" t="s">
        <v>3</v>
      </c>
      <c r="F319" s="551"/>
      <c r="G319" s="552"/>
      <c r="H319" s="553"/>
      <c r="I319" s="554"/>
      <c r="J319" s="276" t="s">
        <v>25</v>
      </c>
      <c r="K319" s="275"/>
      <c r="L319" s="271" t="s">
        <v>16</v>
      </c>
      <c r="M319" s="274">
        <v>3375</v>
      </c>
      <c r="O319" s="269">
        <v>240</v>
      </c>
      <c r="R319" s="112"/>
    </row>
    <row r="320" spans="1:18" x14ac:dyDescent="0.2">
      <c r="A320" s="547"/>
      <c r="B320" s="243"/>
      <c r="C320" s="243"/>
      <c r="D320" s="243"/>
      <c r="E320" s="243"/>
      <c r="F320" s="243"/>
      <c r="G320" s="242"/>
      <c r="H320" s="241"/>
      <c r="I320" s="240"/>
      <c r="J320" s="273" t="s">
        <v>21</v>
      </c>
      <c r="K320" s="271"/>
      <c r="L320" s="271"/>
      <c r="M320" s="270"/>
      <c r="O320" s="269"/>
      <c r="R320" s="112"/>
    </row>
    <row r="321" spans="1:18" ht="23.25" thickBot="1" x14ac:dyDescent="0.25">
      <c r="A321" s="548"/>
      <c r="B321" s="236" t="s">
        <v>7554</v>
      </c>
      <c r="C321" s="262" t="s">
        <v>5506</v>
      </c>
      <c r="D321" s="261">
        <v>43399</v>
      </c>
      <c r="E321" s="260" t="s">
        <v>1</v>
      </c>
      <c r="F321" s="259" t="s">
        <v>7569</v>
      </c>
      <c r="G321" s="258"/>
      <c r="H321" s="257"/>
      <c r="I321" s="256"/>
      <c r="J321" s="228" t="s">
        <v>5498</v>
      </c>
      <c r="K321" s="227"/>
      <c r="L321" s="226"/>
      <c r="M321" s="225"/>
      <c r="O321" s="269"/>
      <c r="R321" s="112"/>
    </row>
    <row r="322" spans="1:18" ht="22.5" x14ac:dyDescent="0.2">
      <c r="A322" s="546">
        <v>62</v>
      </c>
      <c r="B322" s="251" t="s">
        <v>12</v>
      </c>
      <c r="C322" s="251" t="s">
        <v>11</v>
      </c>
      <c r="D322" s="251" t="s">
        <v>10</v>
      </c>
      <c r="E322" s="549" t="s">
        <v>9</v>
      </c>
      <c r="F322" s="549"/>
      <c r="G322" s="549" t="s">
        <v>8</v>
      </c>
      <c r="H322" s="550"/>
      <c r="I322" s="250"/>
      <c r="J322" s="265"/>
      <c r="K322" s="265"/>
      <c r="L322" s="265"/>
      <c r="M322" s="264"/>
      <c r="O322" s="269" t="s">
        <v>7568</v>
      </c>
      <c r="R322" s="112"/>
    </row>
    <row r="323" spans="1:18" ht="45" x14ac:dyDescent="0.2">
      <c r="A323" s="547"/>
      <c r="B323" s="144" t="s">
        <v>7556</v>
      </c>
      <c r="C323" s="144" t="s">
        <v>7567</v>
      </c>
      <c r="D323" s="132">
        <v>43415</v>
      </c>
      <c r="E323" s="247"/>
      <c r="F323" s="246" t="s">
        <v>7566</v>
      </c>
      <c r="G323" s="433" t="s">
        <v>5506</v>
      </c>
      <c r="H323" s="434"/>
      <c r="I323" s="435"/>
      <c r="J323" s="279" t="s">
        <v>17</v>
      </c>
      <c r="K323" s="278"/>
      <c r="L323" s="275" t="s">
        <v>16</v>
      </c>
      <c r="M323" s="277">
        <v>640</v>
      </c>
      <c r="O323" s="269">
        <v>246</v>
      </c>
      <c r="R323" s="112"/>
    </row>
    <row r="324" spans="1:18" ht="22.5" x14ac:dyDescent="0.2">
      <c r="A324" s="547"/>
      <c r="B324" s="243" t="s">
        <v>6</v>
      </c>
      <c r="C324" s="243" t="s">
        <v>5</v>
      </c>
      <c r="D324" s="243" t="s">
        <v>4</v>
      </c>
      <c r="E324" s="551" t="s">
        <v>3</v>
      </c>
      <c r="F324" s="551"/>
      <c r="G324" s="552"/>
      <c r="H324" s="553"/>
      <c r="I324" s="554"/>
      <c r="J324" s="276" t="s">
        <v>25</v>
      </c>
      <c r="K324" s="275"/>
      <c r="L324" s="271" t="s">
        <v>16</v>
      </c>
      <c r="M324" s="274">
        <v>2692</v>
      </c>
      <c r="O324" s="269">
        <v>244</v>
      </c>
      <c r="R324" s="112"/>
    </row>
    <row r="325" spans="1:18" x14ac:dyDescent="0.2">
      <c r="A325" s="547"/>
      <c r="B325" s="243"/>
      <c r="C325" s="243"/>
      <c r="D325" s="243"/>
      <c r="E325" s="243"/>
      <c r="F325" s="243"/>
      <c r="G325" s="242"/>
      <c r="H325" s="241"/>
      <c r="I325" s="240"/>
      <c r="J325" s="273" t="s">
        <v>21</v>
      </c>
      <c r="K325" s="271"/>
      <c r="L325" s="271"/>
      <c r="M325" s="270"/>
      <c r="O325" s="269"/>
      <c r="R325" s="112"/>
    </row>
    <row r="326" spans="1:18" ht="23.25" thickBot="1" x14ac:dyDescent="0.25">
      <c r="A326" s="548"/>
      <c r="B326" s="236" t="s">
        <v>7554</v>
      </c>
      <c r="C326" s="262" t="s">
        <v>5506</v>
      </c>
      <c r="D326" s="261">
        <v>43420</v>
      </c>
      <c r="E326" s="260" t="s">
        <v>1</v>
      </c>
      <c r="F326" s="259" t="s">
        <v>7565</v>
      </c>
      <c r="G326" s="258"/>
      <c r="H326" s="257"/>
      <c r="I326" s="256"/>
      <c r="J326" s="228" t="s">
        <v>5498</v>
      </c>
      <c r="K326" s="227"/>
      <c r="L326" s="226"/>
      <c r="M326" s="225"/>
      <c r="O326" s="269"/>
      <c r="R326" s="112"/>
    </row>
    <row r="327" spans="1:18" ht="22.5" x14ac:dyDescent="0.2">
      <c r="A327" s="546">
        <v>63</v>
      </c>
      <c r="B327" s="251" t="s">
        <v>12</v>
      </c>
      <c r="C327" s="251" t="s">
        <v>11</v>
      </c>
      <c r="D327" s="251" t="s">
        <v>10</v>
      </c>
      <c r="E327" s="549" t="s">
        <v>9</v>
      </c>
      <c r="F327" s="549"/>
      <c r="G327" s="549" t="s">
        <v>8</v>
      </c>
      <c r="H327" s="550"/>
      <c r="I327" s="250"/>
      <c r="J327" s="265"/>
      <c r="K327" s="265"/>
      <c r="L327" s="265"/>
      <c r="M327" s="264"/>
      <c r="O327" s="269" t="s">
        <v>7564</v>
      </c>
      <c r="R327" s="112"/>
    </row>
    <row r="328" spans="1:18" ht="33.75" x14ac:dyDescent="0.2">
      <c r="A328" s="547"/>
      <c r="B328" s="144" t="s">
        <v>7556</v>
      </c>
      <c r="C328" s="144" t="s">
        <v>7563</v>
      </c>
      <c r="D328" s="132">
        <v>43442</v>
      </c>
      <c r="E328" s="247"/>
      <c r="F328" s="246" t="s">
        <v>6775</v>
      </c>
      <c r="G328" s="433" t="s">
        <v>5506</v>
      </c>
      <c r="H328" s="434"/>
      <c r="I328" s="435"/>
      <c r="J328" s="279" t="s">
        <v>17</v>
      </c>
      <c r="K328" s="278"/>
      <c r="L328" s="275" t="s">
        <v>16</v>
      </c>
      <c r="M328" s="277">
        <v>1140</v>
      </c>
      <c r="O328" s="269">
        <v>248</v>
      </c>
      <c r="R328" s="112"/>
    </row>
    <row r="329" spans="1:18" ht="22.5" x14ac:dyDescent="0.2">
      <c r="A329" s="547"/>
      <c r="B329" s="243" t="s">
        <v>6</v>
      </c>
      <c r="C329" s="243" t="s">
        <v>5</v>
      </c>
      <c r="D329" s="243" t="s">
        <v>4</v>
      </c>
      <c r="E329" s="551" t="s">
        <v>3</v>
      </c>
      <c r="F329" s="551"/>
      <c r="G329" s="552"/>
      <c r="H329" s="553"/>
      <c r="I329" s="554"/>
      <c r="J329" s="276" t="s">
        <v>25</v>
      </c>
      <c r="K329" s="275"/>
      <c r="L329" s="271" t="s">
        <v>16</v>
      </c>
      <c r="M329" s="274">
        <v>2316.94</v>
      </c>
      <c r="O329" s="269">
        <v>247</v>
      </c>
      <c r="R329" s="112"/>
    </row>
    <row r="330" spans="1:18" x14ac:dyDescent="0.2">
      <c r="A330" s="547"/>
      <c r="B330" s="243"/>
      <c r="C330" s="243"/>
      <c r="D330" s="243"/>
      <c r="E330" s="243"/>
      <c r="F330" s="243"/>
      <c r="G330" s="242"/>
      <c r="H330" s="241"/>
      <c r="I330" s="240"/>
      <c r="J330" s="273" t="s">
        <v>21</v>
      </c>
      <c r="K330" s="271"/>
      <c r="L330" s="271"/>
      <c r="M330" s="270"/>
      <c r="O330" s="269"/>
      <c r="R330" s="112"/>
    </row>
    <row r="331" spans="1:18" ht="23.25" thickBot="1" x14ac:dyDescent="0.25">
      <c r="A331" s="548"/>
      <c r="B331" s="236" t="s">
        <v>7554</v>
      </c>
      <c r="C331" s="262" t="s">
        <v>5506</v>
      </c>
      <c r="D331" s="261">
        <v>43449</v>
      </c>
      <c r="E331" s="260" t="s">
        <v>1</v>
      </c>
      <c r="F331" s="259" t="s">
        <v>7489</v>
      </c>
      <c r="G331" s="258"/>
      <c r="H331" s="257"/>
      <c r="I331" s="256"/>
      <c r="J331" s="228" t="s">
        <v>5498</v>
      </c>
      <c r="K331" s="227"/>
      <c r="L331" s="226"/>
      <c r="M331" s="225"/>
      <c r="O331" s="269"/>
      <c r="R331" s="112"/>
    </row>
    <row r="332" spans="1:18" ht="22.5" x14ac:dyDescent="0.2">
      <c r="A332" s="546">
        <v>64</v>
      </c>
      <c r="B332" s="251" t="s">
        <v>12</v>
      </c>
      <c r="C332" s="251" t="s">
        <v>11</v>
      </c>
      <c r="D332" s="251" t="s">
        <v>10</v>
      </c>
      <c r="E332" s="549" t="s">
        <v>9</v>
      </c>
      <c r="F332" s="549"/>
      <c r="G332" s="549" t="s">
        <v>8</v>
      </c>
      <c r="H332" s="550"/>
      <c r="I332" s="250"/>
      <c r="J332" s="265"/>
      <c r="K332" s="265"/>
      <c r="L332" s="265"/>
      <c r="M332" s="264"/>
      <c r="O332" s="269" t="s">
        <v>7562</v>
      </c>
      <c r="R332" s="112"/>
    </row>
    <row r="333" spans="1:18" ht="135" x14ac:dyDescent="0.2">
      <c r="A333" s="547"/>
      <c r="B333" s="144" t="s">
        <v>7556</v>
      </c>
      <c r="C333" s="144" t="s">
        <v>7561</v>
      </c>
      <c r="D333" s="132">
        <v>43477</v>
      </c>
      <c r="E333" s="247"/>
      <c r="F333" s="246" t="s">
        <v>6760</v>
      </c>
      <c r="G333" s="433" t="s">
        <v>5506</v>
      </c>
      <c r="H333" s="434"/>
      <c r="I333" s="435"/>
      <c r="J333" s="279" t="s">
        <v>17</v>
      </c>
      <c r="K333" s="278"/>
      <c r="L333" s="275" t="s">
        <v>16</v>
      </c>
      <c r="M333" s="277">
        <v>3520</v>
      </c>
      <c r="O333" s="269">
        <v>252</v>
      </c>
      <c r="R333" s="112"/>
    </row>
    <row r="334" spans="1:18" ht="22.5" x14ac:dyDescent="0.2">
      <c r="A334" s="547"/>
      <c r="B334" s="243" t="s">
        <v>6</v>
      </c>
      <c r="C334" s="243" t="s">
        <v>5</v>
      </c>
      <c r="D334" s="243" t="s">
        <v>4</v>
      </c>
      <c r="E334" s="551" t="s">
        <v>3</v>
      </c>
      <c r="F334" s="551"/>
      <c r="G334" s="552"/>
      <c r="H334" s="553"/>
      <c r="I334" s="554"/>
      <c r="J334" s="276" t="s">
        <v>25</v>
      </c>
      <c r="K334" s="275"/>
      <c r="L334" s="271" t="s">
        <v>16</v>
      </c>
      <c r="M334" s="274">
        <v>1875</v>
      </c>
      <c r="O334" s="269">
        <v>250</v>
      </c>
      <c r="R334" s="112"/>
    </row>
    <row r="335" spans="1:18" x14ac:dyDescent="0.2">
      <c r="A335" s="547"/>
      <c r="B335" s="243"/>
      <c r="C335" s="243"/>
      <c r="D335" s="243"/>
      <c r="E335" s="243"/>
      <c r="F335" s="243"/>
      <c r="G335" s="242"/>
      <c r="H335" s="241"/>
      <c r="I335" s="240"/>
      <c r="J335" s="273" t="s">
        <v>21</v>
      </c>
      <c r="K335" s="271"/>
      <c r="L335" s="271" t="s">
        <v>16</v>
      </c>
      <c r="M335" s="270">
        <v>1896.25</v>
      </c>
      <c r="O335" s="269">
        <v>254</v>
      </c>
      <c r="R335" s="112"/>
    </row>
    <row r="336" spans="1:18" ht="23.25" thickBot="1" x14ac:dyDescent="0.25">
      <c r="A336" s="548"/>
      <c r="B336" s="236" t="s">
        <v>7554</v>
      </c>
      <c r="C336" s="262" t="s">
        <v>5506</v>
      </c>
      <c r="D336" s="261">
        <v>43496</v>
      </c>
      <c r="E336" s="260" t="s">
        <v>1</v>
      </c>
      <c r="F336" s="259" t="s">
        <v>7560</v>
      </c>
      <c r="G336" s="258"/>
      <c r="H336" s="257"/>
      <c r="I336" s="256"/>
      <c r="J336" s="228" t="s">
        <v>5498</v>
      </c>
      <c r="K336" s="227"/>
      <c r="L336" s="226" t="s">
        <v>16</v>
      </c>
      <c r="M336" s="225">
        <v>100</v>
      </c>
      <c r="O336" s="269">
        <v>256</v>
      </c>
      <c r="R336" s="112"/>
    </row>
    <row r="337" spans="1:18" ht="22.5" x14ac:dyDescent="0.2">
      <c r="A337" s="546">
        <v>65</v>
      </c>
      <c r="B337" s="251" t="s">
        <v>12</v>
      </c>
      <c r="C337" s="251" t="s">
        <v>11</v>
      </c>
      <c r="D337" s="251" t="s">
        <v>10</v>
      </c>
      <c r="E337" s="549" t="s">
        <v>9</v>
      </c>
      <c r="F337" s="549"/>
      <c r="G337" s="549" t="s">
        <v>8</v>
      </c>
      <c r="H337" s="550"/>
      <c r="I337" s="250"/>
      <c r="J337" s="265"/>
      <c r="K337" s="265"/>
      <c r="L337" s="265"/>
      <c r="M337" s="264"/>
      <c r="O337" s="269" t="s">
        <v>7559</v>
      </c>
      <c r="R337" s="112"/>
    </row>
    <row r="338" spans="1:18" ht="56.25" x14ac:dyDescent="0.2">
      <c r="A338" s="547"/>
      <c r="B338" s="144" t="s">
        <v>7556</v>
      </c>
      <c r="C338" s="144" t="s">
        <v>7558</v>
      </c>
      <c r="D338" s="132">
        <v>43520</v>
      </c>
      <c r="E338" s="247"/>
      <c r="F338" s="246" t="s">
        <v>7532</v>
      </c>
      <c r="G338" s="433" t="s">
        <v>5506</v>
      </c>
      <c r="H338" s="434"/>
      <c r="I338" s="435"/>
      <c r="J338" s="279" t="s">
        <v>17</v>
      </c>
      <c r="K338" s="278"/>
      <c r="L338" s="275" t="s">
        <v>16</v>
      </c>
      <c r="M338" s="277">
        <v>1260</v>
      </c>
      <c r="O338" s="269">
        <v>258</v>
      </c>
      <c r="R338" s="112"/>
    </row>
    <row r="339" spans="1:18" ht="22.5" x14ac:dyDescent="0.2">
      <c r="A339" s="547"/>
      <c r="B339" s="243" t="s">
        <v>6</v>
      </c>
      <c r="C339" s="243" t="s">
        <v>5</v>
      </c>
      <c r="D339" s="243" t="s">
        <v>4</v>
      </c>
      <c r="E339" s="551" t="s">
        <v>3</v>
      </c>
      <c r="F339" s="551"/>
      <c r="G339" s="552"/>
      <c r="H339" s="553"/>
      <c r="I339" s="554"/>
      <c r="J339" s="276" t="s">
        <v>25</v>
      </c>
      <c r="K339" s="275"/>
      <c r="L339" s="271" t="s">
        <v>16</v>
      </c>
      <c r="M339" s="274">
        <v>1095</v>
      </c>
      <c r="O339" s="269">
        <v>257</v>
      </c>
      <c r="R339" s="112"/>
    </row>
    <row r="340" spans="1:18" x14ac:dyDescent="0.2">
      <c r="A340" s="547"/>
      <c r="B340" s="243"/>
      <c r="C340" s="243"/>
      <c r="D340" s="243"/>
      <c r="E340" s="243"/>
      <c r="F340" s="243"/>
      <c r="G340" s="242"/>
      <c r="H340" s="241"/>
      <c r="I340" s="240"/>
      <c r="J340" s="273" t="s">
        <v>21</v>
      </c>
      <c r="K340" s="271"/>
      <c r="L340" s="271"/>
      <c r="M340" s="270"/>
      <c r="O340" s="269"/>
      <c r="R340" s="112"/>
    </row>
    <row r="341" spans="1:18" ht="23.25" thickBot="1" x14ac:dyDescent="0.25">
      <c r="A341" s="548"/>
      <c r="B341" s="236" t="s">
        <v>7554</v>
      </c>
      <c r="C341" s="262" t="s">
        <v>5506</v>
      </c>
      <c r="D341" s="261">
        <v>43525</v>
      </c>
      <c r="E341" s="260" t="s">
        <v>1</v>
      </c>
      <c r="F341" s="259" t="s">
        <v>7477</v>
      </c>
      <c r="G341" s="258"/>
      <c r="H341" s="257"/>
      <c r="I341" s="256"/>
      <c r="J341" s="228" t="s">
        <v>5498</v>
      </c>
      <c r="K341" s="227"/>
      <c r="L341" s="226"/>
      <c r="M341" s="225"/>
      <c r="O341" s="269"/>
      <c r="R341" s="112"/>
    </row>
    <row r="342" spans="1:18" ht="22.5" x14ac:dyDescent="0.2">
      <c r="A342" s="546">
        <v>66</v>
      </c>
      <c r="B342" s="251" t="s">
        <v>12</v>
      </c>
      <c r="C342" s="251" t="s">
        <v>11</v>
      </c>
      <c r="D342" s="251" t="s">
        <v>10</v>
      </c>
      <c r="E342" s="549" t="s">
        <v>9</v>
      </c>
      <c r="F342" s="549"/>
      <c r="G342" s="549" t="s">
        <v>8</v>
      </c>
      <c r="H342" s="550"/>
      <c r="I342" s="250"/>
      <c r="J342" s="265"/>
      <c r="K342" s="265"/>
      <c r="L342" s="265"/>
      <c r="M342" s="264"/>
      <c r="O342" s="269" t="s">
        <v>7557</v>
      </c>
      <c r="R342" s="112"/>
    </row>
    <row r="343" spans="1:18" ht="101.25" x14ac:dyDescent="0.2">
      <c r="A343" s="547"/>
      <c r="B343" s="144" t="s">
        <v>7556</v>
      </c>
      <c r="C343" s="144" t="s">
        <v>7555</v>
      </c>
      <c r="D343" s="132">
        <v>43554</v>
      </c>
      <c r="E343" s="247"/>
      <c r="F343" s="246" t="s">
        <v>6760</v>
      </c>
      <c r="G343" s="433" t="s">
        <v>5506</v>
      </c>
      <c r="H343" s="434"/>
      <c r="I343" s="435"/>
      <c r="J343" s="279" t="s">
        <v>17</v>
      </c>
      <c r="K343" s="278"/>
      <c r="L343" s="275" t="s">
        <v>16</v>
      </c>
      <c r="M343" s="277">
        <v>2280</v>
      </c>
      <c r="O343" s="269">
        <v>262</v>
      </c>
      <c r="R343" s="112"/>
    </row>
    <row r="344" spans="1:18" ht="22.5" x14ac:dyDescent="0.2">
      <c r="A344" s="547"/>
      <c r="B344" s="243" t="s">
        <v>6</v>
      </c>
      <c r="C344" s="243" t="s">
        <v>5</v>
      </c>
      <c r="D344" s="243" t="s">
        <v>4</v>
      </c>
      <c r="E344" s="551" t="s">
        <v>3</v>
      </c>
      <c r="F344" s="551"/>
      <c r="G344" s="552"/>
      <c r="H344" s="553"/>
      <c r="I344" s="554"/>
      <c r="J344" s="276" t="s">
        <v>25</v>
      </c>
      <c r="K344" s="275"/>
      <c r="L344" s="271" t="s">
        <v>16</v>
      </c>
      <c r="M344" s="274">
        <v>2375</v>
      </c>
      <c r="O344" s="269">
        <v>260</v>
      </c>
      <c r="R344" s="112"/>
    </row>
    <row r="345" spans="1:18" x14ac:dyDescent="0.2">
      <c r="A345" s="547"/>
      <c r="B345" s="243"/>
      <c r="C345" s="243"/>
      <c r="D345" s="243"/>
      <c r="E345" s="243"/>
      <c r="F345" s="243"/>
      <c r="G345" s="242"/>
      <c r="H345" s="241"/>
      <c r="I345" s="240"/>
      <c r="J345" s="273" t="s">
        <v>21</v>
      </c>
      <c r="K345" s="271"/>
      <c r="L345" s="271" t="s">
        <v>16</v>
      </c>
      <c r="M345" s="270">
        <v>1377.5</v>
      </c>
      <c r="O345" s="269">
        <v>263</v>
      </c>
      <c r="R345" s="112"/>
    </row>
    <row r="346" spans="1:18" ht="23.25" thickBot="1" x14ac:dyDescent="0.25">
      <c r="A346" s="548"/>
      <c r="B346" s="236" t="s">
        <v>7554</v>
      </c>
      <c r="C346" s="262" t="s">
        <v>5506</v>
      </c>
      <c r="D346" s="261">
        <v>43568</v>
      </c>
      <c r="E346" s="260" t="s">
        <v>1</v>
      </c>
      <c r="F346" s="259" t="s">
        <v>7553</v>
      </c>
      <c r="G346" s="258"/>
      <c r="H346" s="257"/>
      <c r="I346" s="256"/>
      <c r="J346" s="228" t="s">
        <v>5498</v>
      </c>
      <c r="K346" s="227"/>
      <c r="L346" s="226" t="s">
        <v>16</v>
      </c>
      <c r="M346" s="225">
        <v>490</v>
      </c>
      <c r="O346" s="269">
        <v>265</v>
      </c>
      <c r="R346" s="112"/>
    </row>
    <row r="347" spans="1:18" ht="22.5" x14ac:dyDescent="0.2">
      <c r="A347" s="546">
        <v>67</v>
      </c>
      <c r="B347" s="251" t="s">
        <v>12</v>
      </c>
      <c r="C347" s="251" t="s">
        <v>11</v>
      </c>
      <c r="D347" s="251" t="s">
        <v>10</v>
      </c>
      <c r="E347" s="549" t="s">
        <v>9</v>
      </c>
      <c r="F347" s="549"/>
      <c r="G347" s="549" t="s">
        <v>8</v>
      </c>
      <c r="H347" s="550"/>
      <c r="I347" s="250"/>
      <c r="J347" s="265"/>
      <c r="K347" s="265"/>
      <c r="L347" s="265"/>
      <c r="M347" s="264"/>
      <c r="O347" s="269" t="s">
        <v>7552</v>
      </c>
      <c r="R347" s="112"/>
    </row>
    <row r="348" spans="1:18" ht="20.45" customHeight="1" x14ac:dyDescent="0.2">
      <c r="A348" s="547"/>
      <c r="B348" s="144" t="s">
        <v>7541</v>
      </c>
      <c r="C348" s="144" t="s">
        <v>7551</v>
      </c>
      <c r="D348" s="132">
        <v>43393</v>
      </c>
      <c r="E348" s="247"/>
      <c r="F348" s="246" t="s">
        <v>6832</v>
      </c>
      <c r="G348" s="433" t="s">
        <v>5506</v>
      </c>
      <c r="H348" s="434"/>
      <c r="I348" s="435"/>
      <c r="J348" s="279" t="s">
        <v>17</v>
      </c>
      <c r="K348" s="278"/>
      <c r="L348" s="275" t="s">
        <v>16</v>
      </c>
      <c r="M348" s="277">
        <v>1380</v>
      </c>
      <c r="O348" s="269">
        <v>267</v>
      </c>
      <c r="R348" s="112"/>
    </row>
    <row r="349" spans="1:18" ht="22.5" x14ac:dyDescent="0.2">
      <c r="A349" s="547"/>
      <c r="B349" s="243" t="s">
        <v>6</v>
      </c>
      <c r="C349" s="243" t="s">
        <v>5</v>
      </c>
      <c r="D349" s="243" t="s">
        <v>4</v>
      </c>
      <c r="E349" s="551" t="s">
        <v>3</v>
      </c>
      <c r="F349" s="551"/>
      <c r="G349" s="552"/>
      <c r="H349" s="553"/>
      <c r="I349" s="554"/>
      <c r="J349" s="276" t="s">
        <v>25</v>
      </c>
      <c r="K349" s="275"/>
      <c r="L349" s="271" t="s">
        <v>16</v>
      </c>
      <c r="M349" s="274">
        <v>2805</v>
      </c>
      <c r="O349" s="269">
        <v>266</v>
      </c>
      <c r="R349" s="112"/>
    </row>
    <row r="350" spans="1:18" x14ac:dyDescent="0.2">
      <c r="A350" s="547"/>
      <c r="B350" s="243"/>
      <c r="C350" s="243"/>
      <c r="D350" s="243"/>
      <c r="E350" s="243"/>
      <c r="F350" s="243"/>
      <c r="G350" s="242"/>
      <c r="H350" s="241"/>
      <c r="I350" s="240"/>
      <c r="J350" s="273" t="s">
        <v>21</v>
      </c>
      <c r="K350" s="271"/>
      <c r="L350" s="271"/>
      <c r="M350" s="270"/>
      <c r="O350" s="269"/>
      <c r="R350" s="112"/>
    </row>
    <row r="351" spans="1:18" ht="23.25" thickBot="1" x14ac:dyDescent="0.25">
      <c r="A351" s="548"/>
      <c r="B351" s="263" t="s">
        <v>5711</v>
      </c>
      <c r="C351" s="262" t="s">
        <v>5506</v>
      </c>
      <c r="D351" s="261">
        <v>43400</v>
      </c>
      <c r="E351" s="260" t="s">
        <v>1</v>
      </c>
      <c r="F351" s="259" t="s">
        <v>7550</v>
      </c>
      <c r="G351" s="258"/>
      <c r="H351" s="257"/>
      <c r="I351" s="256"/>
      <c r="J351" s="228" t="s">
        <v>5498</v>
      </c>
      <c r="K351" s="227"/>
      <c r="L351" s="226"/>
      <c r="M351" s="225"/>
      <c r="O351" s="269"/>
      <c r="R351" s="112"/>
    </row>
    <row r="352" spans="1:18" ht="22.5" x14ac:dyDescent="0.2">
      <c r="A352" s="546">
        <v>68</v>
      </c>
      <c r="B352" s="251" t="s">
        <v>12</v>
      </c>
      <c r="C352" s="251" t="s">
        <v>11</v>
      </c>
      <c r="D352" s="251" t="s">
        <v>10</v>
      </c>
      <c r="E352" s="549" t="s">
        <v>9</v>
      </c>
      <c r="F352" s="549"/>
      <c r="G352" s="549" t="s">
        <v>8</v>
      </c>
      <c r="H352" s="550"/>
      <c r="I352" s="250"/>
      <c r="J352" s="265"/>
      <c r="K352" s="265"/>
      <c r="L352" s="265"/>
      <c r="M352" s="264"/>
      <c r="O352" s="269" t="s">
        <v>7549</v>
      </c>
      <c r="R352" s="112"/>
    </row>
    <row r="353" spans="1:18" ht="20.45" customHeight="1" x14ac:dyDescent="0.2">
      <c r="A353" s="547"/>
      <c r="B353" s="144" t="s">
        <v>7541</v>
      </c>
      <c r="C353" s="144" t="s">
        <v>7548</v>
      </c>
      <c r="D353" s="132">
        <v>43442</v>
      </c>
      <c r="E353" s="247"/>
      <c r="F353" s="246" t="s">
        <v>6775</v>
      </c>
      <c r="G353" s="433" t="s">
        <v>5506</v>
      </c>
      <c r="H353" s="434"/>
      <c r="I353" s="435"/>
      <c r="J353" s="279" t="s">
        <v>17</v>
      </c>
      <c r="K353" s="278"/>
      <c r="L353" s="275" t="s">
        <v>16</v>
      </c>
      <c r="M353" s="277">
        <v>760</v>
      </c>
      <c r="O353" s="269">
        <v>269</v>
      </c>
      <c r="R353" s="112"/>
    </row>
    <row r="354" spans="1:18" ht="22.5" x14ac:dyDescent="0.2">
      <c r="A354" s="547"/>
      <c r="B354" s="243" t="s">
        <v>6</v>
      </c>
      <c r="C354" s="243" t="s">
        <v>5</v>
      </c>
      <c r="D354" s="243" t="s">
        <v>4</v>
      </c>
      <c r="E354" s="551" t="s">
        <v>3</v>
      </c>
      <c r="F354" s="551"/>
      <c r="G354" s="552"/>
      <c r="H354" s="553"/>
      <c r="I354" s="554"/>
      <c r="J354" s="276" t="s">
        <v>25</v>
      </c>
      <c r="K354" s="275"/>
      <c r="L354" s="271" t="s">
        <v>16</v>
      </c>
      <c r="M354" s="274">
        <v>1317.5</v>
      </c>
      <c r="O354" s="269">
        <v>268</v>
      </c>
      <c r="R354" s="112"/>
    </row>
    <row r="355" spans="1:18" x14ac:dyDescent="0.2">
      <c r="A355" s="547"/>
      <c r="B355" s="243"/>
      <c r="C355" s="243"/>
      <c r="D355" s="243"/>
      <c r="E355" s="243"/>
      <c r="F355" s="243"/>
      <c r="G355" s="242"/>
      <c r="H355" s="241"/>
      <c r="I355" s="240"/>
      <c r="J355" s="273" t="s">
        <v>21</v>
      </c>
      <c r="K355" s="271"/>
      <c r="L355" s="271"/>
      <c r="M355" s="270"/>
      <c r="O355" s="269"/>
      <c r="R355" s="112"/>
    </row>
    <row r="356" spans="1:18" ht="23.25" thickBot="1" x14ac:dyDescent="0.25">
      <c r="A356" s="548"/>
      <c r="B356" s="263" t="s">
        <v>5711</v>
      </c>
      <c r="C356" s="262" t="s">
        <v>5506</v>
      </c>
      <c r="D356" s="261">
        <v>43449</v>
      </c>
      <c r="E356" s="260" t="s">
        <v>1</v>
      </c>
      <c r="F356" s="259" t="s">
        <v>7489</v>
      </c>
      <c r="G356" s="258"/>
      <c r="H356" s="257"/>
      <c r="I356" s="256"/>
      <c r="J356" s="228" t="s">
        <v>5498</v>
      </c>
      <c r="K356" s="227"/>
      <c r="L356" s="226"/>
      <c r="M356" s="225"/>
      <c r="O356" s="269"/>
      <c r="R356" s="112"/>
    </row>
    <row r="357" spans="1:18" ht="22.5" x14ac:dyDescent="0.2">
      <c r="A357" s="546">
        <v>69</v>
      </c>
      <c r="B357" s="251" t="s">
        <v>12</v>
      </c>
      <c r="C357" s="251" t="s">
        <v>11</v>
      </c>
      <c r="D357" s="251" t="s">
        <v>10</v>
      </c>
      <c r="E357" s="549" t="s">
        <v>9</v>
      </c>
      <c r="F357" s="549"/>
      <c r="G357" s="549" t="s">
        <v>8</v>
      </c>
      <c r="H357" s="550"/>
      <c r="I357" s="250"/>
      <c r="J357" s="265"/>
      <c r="K357" s="265"/>
      <c r="L357" s="265"/>
      <c r="M357" s="264"/>
      <c r="O357" s="269" t="s">
        <v>7547</v>
      </c>
      <c r="R357" s="112"/>
    </row>
    <row r="358" spans="1:18" ht="33.75" x14ac:dyDescent="0.2">
      <c r="A358" s="547"/>
      <c r="B358" s="144" t="s">
        <v>7541</v>
      </c>
      <c r="C358" s="144" t="s">
        <v>7546</v>
      </c>
      <c r="D358" s="132">
        <v>43469</v>
      </c>
      <c r="E358" s="247"/>
      <c r="F358" s="246" t="s">
        <v>5518</v>
      </c>
      <c r="G358" s="433" t="s">
        <v>5506</v>
      </c>
      <c r="H358" s="434"/>
      <c r="I358" s="435"/>
      <c r="J358" s="279" t="s">
        <v>17</v>
      </c>
      <c r="K358" s="278"/>
      <c r="L358" s="275" t="s">
        <v>16</v>
      </c>
      <c r="M358" s="277">
        <v>8424</v>
      </c>
      <c r="O358" s="269">
        <v>272</v>
      </c>
      <c r="R358" s="112"/>
    </row>
    <row r="359" spans="1:18" ht="22.5" x14ac:dyDescent="0.2">
      <c r="A359" s="547"/>
      <c r="B359" s="243" t="s">
        <v>6</v>
      </c>
      <c r="C359" s="243" t="s">
        <v>5</v>
      </c>
      <c r="D359" s="243" t="s">
        <v>4</v>
      </c>
      <c r="E359" s="551" t="s">
        <v>3</v>
      </c>
      <c r="F359" s="551"/>
      <c r="G359" s="552"/>
      <c r="H359" s="553"/>
      <c r="I359" s="554"/>
      <c r="J359" s="276" t="s">
        <v>25</v>
      </c>
      <c r="K359" s="275"/>
      <c r="L359" s="271" t="s">
        <v>16</v>
      </c>
      <c r="M359" s="274">
        <v>1835.03</v>
      </c>
      <c r="O359" s="269">
        <v>270</v>
      </c>
      <c r="R359" s="112"/>
    </row>
    <row r="360" spans="1:18" x14ac:dyDescent="0.2">
      <c r="A360" s="547"/>
      <c r="B360" s="243"/>
      <c r="C360" s="243"/>
      <c r="D360" s="243"/>
      <c r="E360" s="243"/>
      <c r="F360" s="243"/>
      <c r="G360" s="242"/>
      <c r="H360" s="241"/>
      <c r="I360" s="240"/>
      <c r="J360" s="273" t="s">
        <v>21</v>
      </c>
      <c r="K360" s="271"/>
      <c r="L360" s="271"/>
      <c r="M360" s="270"/>
      <c r="O360" s="269"/>
      <c r="R360" s="112"/>
    </row>
    <row r="361" spans="1:18" ht="23.25" thickBot="1" x14ac:dyDescent="0.25">
      <c r="A361" s="548"/>
      <c r="B361" s="263" t="s">
        <v>5711</v>
      </c>
      <c r="C361" s="262" t="s">
        <v>5506</v>
      </c>
      <c r="D361" s="261">
        <v>43497</v>
      </c>
      <c r="E361" s="260" t="s">
        <v>1</v>
      </c>
      <c r="F361" s="259" t="s">
        <v>7545</v>
      </c>
      <c r="G361" s="258"/>
      <c r="H361" s="257"/>
      <c r="I361" s="256"/>
      <c r="J361" s="228" t="s">
        <v>5498</v>
      </c>
      <c r="K361" s="227"/>
      <c r="L361" s="226" t="s">
        <v>16</v>
      </c>
      <c r="M361" s="225">
        <v>300</v>
      </c>
      <c r="O361" s="269">
        <v>274</v>
      </c>
      <c r="R361" s="112"/>
    </row>
    <row r="362" spans="1:18" ht="22.5" x14ac:dyDescent="0.2">
      <c r="A362" s="546">
        <v>70</v>
      </c>
      <c r="B362" s="251" t="s">
        <v>12</v>
      </c>
      <c r="C362" s="251" t="s">
        <v>11</v>
      </c>
      <c r="D362" s="251" t="s">
        <v>10</v>
      </c>
      <c r="E362" s="549" t="s">
        <v>9</v>
      </c>
      <c r="F362" s="549"/>
      <c r="G362" s="549" t="s">
        <v>8</v>
      </c>
      <c r="H362" s="550"/>
      <c r="I362" s="250"/>
      <c r="J362" s="265"/>
      <c r="K362" s="265"/>
      <c r="L362" s="265"/>
      <c r="M362" s="264"/>
      <c r="O362" s="269" t="s">
        <v>7544</v>
      </c>
      <c r="R362" s="112"/>
    </row>
    <row r="363" spans="1:18" ht="90" x14ac:dyDescent="0.2">
      <c r="A363" s="547"/>
      <c r="B363" s="144" t="s">
        <v>7541</v>
      </c>
      <c r="C363" s="144" t="s">
        <v>7543</v>
      </c>
      <c r="D363" s="132">
        <v>43520</v>
      </c>
      <c r="E363" s="247"/>
      <c r="F363" s="246" t="s">
        <v>7532</v>
      </c>
      <c r="G363" s="433" t="s">
        <v>5506</v>
      </c>
      <c r="H363" s="434"/>
      <c r="I363" s="435"/>
      <c r="J363" s="279" t="s">
        <v>17</v>
      </c>
      <c r="K363" s="278"/>
      <c r="L363" s="275"/>
      <c r="M363" s="277"/>
      <c r="O363" s="269"/>
      <c r="R363" s="112"/>
    </row>
    <row r="364" spans="1:18" ht="22.5" x14ac:dyDescent="0.2">
      <c r="A364" s="547"/>
      <c r="B364" s="243" t="s">
        <v>6</v>
      </c>
      <c r="C364" s="243" t="s">
        <v>5</v>
      </c>
      <c r="D364" s="243" t="s">
        <v>4</v>
      </c>
      <c r="E364" s="551" t="s">
        <v>3</v>
      </c>
      <c r="F364" s="551"/>
      <c r="G364" s="552"/>
      <c r="H364" s="553"/>
      <c r="I364" s="554"/>
      <c r="J364" s="276" t="s">
        <v>25</v>
      </c>
      <c r="K364" s="275"/>
      <c r="L364" s="271" t="s">
        <v>16</v>
      </c>
      <c r="M364" s="274">
        <v>1240.6500000000001</v>
      </c>
      <c r="O364" s="269">
        <v>275</v>
      </c>
      <c r="R364" s="112"/>
    </row>
    <row r="365" spans="1:18" x14ac:dyDescent="0.2">
      <c r="A365" s="547"/>
      <c r="B365" s="243"/>
      <c r="C365" s="243"/>
      <c r="D365" s="243"/>
      <c r="E365" s="243"/>
      <c r="F365" s="243"/>
      <c r="G365" s="242"/>
      <c r="H365" s="241"/>
      <c r="I365" s="240"/>
      <c r="J365" s="273" t="s">
        <v>21</v>
      </c>
      <c r="K365" s="271"/>
      <c r="L365" s="271"/>
      <c r="M365" s="270"/>
      <c r="O365" s="269"/>
      <c r="R365" s="112"/>
    </row>
    <row r="366" spans="1:18" ht="23.25" thickBot="1" x14ac:dyDescent="0.25">
      <c r="A366" s="548"/>
      <c r="B366" s="263" t="s">
        <v>5711</v>
      </c>
      <c r="C366" s="262" t="s">
        <v>5506</v>
      </c>
      <c r="D366" s="261">
        <v>43526</v>
      </c>
      <c r="E366" s="260" t="s">
        <v>1</v>
      </c>
      <c r="F366" s="259" t="s">
        <v>7460</v>
      </c>
      <c r="G366" s="258"/>
      <c r="H366" s="257"/>
      <c r="I366" s="256"/>
      <c r="J366" s="228" t="s">
        <v>5498</v>
      </c>
      <c r="K366" s="227"/>
      <c r="L366" s="226"/>
      <c r="M366" s="225"/>
      <c r="O366" s="269"/>
      <c r="R366" s="112"/>
    </row>
    <row r="367" spans="1:18" ht="22.5" x14ac:dyDescent="0.2">
      <c r="A367" s="546">
        <v>71</v>
      </c>
      <c r="B367" s="251" t="s">
        <v>12</v>
      </c>
      <c r="C367" s="251" t="s">
        <v>11</v>
      </c>
      <c r="D367" s="251" t="s">
        <v>10</v>
      </c>
      <c r="E367" s="549" t="s">
        <v>9</v>
      </c>
      <c r="F367" s="549"/>
      <c r="G367" s="549" t="s">
        <v>8</v>
      </c>
      <c r="H367" s="550"/>
      <c r="I367" s="250"/>
      <c r="J367" s="265"/>
      <c r="K367" s="265"/>
      <c r="L367" s="265"/>
      <c r="M367" s="264"/>
      <c r="O367" s="269" t="s">
        <v>7542</v>
      </c>
      <c r="R367" s="112"/>
    </row>
    <row r="368" spans="1:18" ht="20.45" customHeight="1" x14ac:dyDescent="0.2">
      <c r="A368" s="547"/>
      <c r="B368" s="144" t="s">
        <v>7541</v>
      </c>
      <c r="C368" s="144" t="s">
        <v>7540</v>
      </c>
      <c r="D368" s="132">
        <v>43542</v>
      </c>
      <c r="E368" s="247"/>
      <c r="F368" s="246" t="s">
        <v>5518</v>
      </c>
      <c r="G368" s="433" t="s">
        <v>5506</v>
      </c>
      <c r="H368" s="434"/>
      <c r="I368" s="435"/>
      <c r="J368" s="279" t="s">
        <v>17</v>
      </c>
      <c r="K368" s="278"/>
      <c r="L368" s="275" t="s">
        <v>16</v>
      </c>
      <c r="M368" s="277">
        <v>1248</v>
      </c>
      <c r="O368" s="269">
        <v>277</v>
      </c>
      <c r="R368" s="112"/>
    </row>
    <row r="369" spans="1:18" ht="22.5" x14ac:dyDescent="0.2">
      <c r="A369" s="547"/>
      <c r="B369" s="243" t="s">
        <v>6</v>
      </c>
      <c r="C369" s="243" t="s">
        <v>5</v>
      </c>
      <c r="D369" s="243" t="s">
        <v>4</v>
      </c>
      <c r="E369" s="551" t="s">
        <v>3</v>
      </c>
      <c r="F369" s="551"/>
      <c r="G369" s="552"/>
      <c r="H369" s="553"/>
      <c r="I369" s="554"/>
      <c r="J369" s="276" t="s">
        <v>25</v>
      </c>
      <c r="K369" s="275"/>
      <c r="L369" s="271" t="s">
        <v>16</v>
      </c>
      <c r="M369" s="274">
        <v>2735</v>
      </c>
      <c r="O369" s="269">
        <v>276</v>
      </c>
      <c r="R369" s="112"/>
    </row>
    <row r="370" spans="1:18" x14ac:dyDescent="0.2">
      <c r="A370" s="547"/>
      <c r="B370" s="243"/>
      <c r="C370" s="243"/>
      <c r="D370" s="243"/>
      <c r="E370" s="243"/>
      <c r="F370" s="243"/>
      <c r="G370" s="242"/>
      <c r="H370" s="241"/>
      <c r="I370" s="240"/>
      <c r="J370" s="273" t="s">
        <v>21</v>
      </c>
      <c r="K370" s="271"/>
      <c r="L370" s="271" t="s">
        <v>16</v>
      </c>
      <c r="M370" s="270">
        <v>885.5</v>
      </c>
      <c r="O370" s="269">
        <v>278</v>
      </c>
      <c r="R370" s="112"/>
    </row>
    <row r="371" spans="1:18" ht="23.25" thickBot="1" x14ac:dyDescent="0.25">
      <c r="A371" s="548"/>
      <c r="B371" s="263" t="s">
        <v>5711</v>
      </c>
      <c r="C371" s="262" t="s">
        <v>5506</v>
      </c>
      <c r="D371" s="261">
        <v>43547</v>
      </c>
      <c r="E371" s="260" t="s">
        <v>1</v>
      </c>
      <c r="F371" s="259" t="s">
        <v>7539</v>
      </c>
      <c r="G371" s="258"/>
      <c r="H371" s="257"/>
      <c r="I371" s="256"/>
      <c r="J371" s="228" t="s">
        <v>5498</v>
      </c>
      <c r="K371" s="227"/>
      <c r="L371" s="226" t="s">
        <v>16</v>
      </c>
      <c r="M371" s="225">
        <v>100</v>
      </c>
      <c r="O371" s="269">
        <v>279</v>
      </c>
      <c r="R371" s="112"/>
    </row>
    <row r="372" spans="1:18" ht="23.25" thickBot="1" x14ac:dyDescent="0.25">
      <c r="A372" s="342"/>
      <c r="B372" s="251" t="s">
        <v>12</v>
      </c>
      <c r="C372" s="251" t="s">
        <v>11</v>
      </c>
      <c r="D372" s="251" t="s">
        <v>10</v>
      </c>
      <c r="E372" s="550" t="s">
        <v>9</v>
      </c>
      <c r="F372" s="581"/>
      <c r="G372" s="550" t="s">
        <v>8</v>
      </c>
      <c r="H372" s="582"/>
      <c r="I372" s="250"/>
      <c r="J372" s="265"/>
      <c r="K372" s="265"/>
      <c r="L372" s="265"/>
      <c r="M372" s="264"/>
      <c r="O372" s="269" t="s">
        <v>6826</v>
      </c>
      <c r="R372" s="112"/>
    </row>
    <row r="373" spans="1:18" ht="20.45" customHeight="1" x14ac:dyDescent="0.2">
      <c r="A373" s="546">
        <v>72</v>
      </c>
      <c r="B373" s="144" t="s">
        <v>6809</v>
      </c>
      <c r="C373" s="144" t="s">
        <v>6825</v>
      </c>
      <c r="D373" s="132">
        <v>43386</v>
      </c>
      <c r="E373" s="247"/>
      <c r="F373" s="246" t="s">
        <v>6764</v>
      </c>
      <c r="G373" s="433" t="s">
        <v>5506</v>
      </c>
      <c r="H373" s="434"/>
      <c r="I373" s="435"/>
      <c r="J373" s="279" t="s">
        <v>17</v>
      </c>
      <c r="K373" s="278"/>
      <c r="L373" s="275" t="s">
        <v>16</v>
      </c>
      <c r="M373" s="277">
        <v>2640</v>
      </c>
      <c r="O373" s="269">
        <v>283</v>
      </c>
      <c r="R373" s="112"/>
    </row>
    <row r="374" spans="1:18" ht="22.5" x14ac:dyDescent="0.2">
      <c r="A374" s="547"/>
      <c r="B374" s="243" t="s">
        <v>6</v>
      </c>
      <c r="C374" s="243" t="s">
        <v>5</v>
      </c>
      <c r="D374" s="243" t="s">
        <v>4</v>
      </c>
      <c r="E374" s="604" t="s">
        <v>3</v>
      </c>
      <c r="F374" s="605"/>
      <c r="G374" s="552"/>
      <c r="H374" s="553"/>
      <c r="I374" s="554"/>
      <c r="J374" s="276" t="s">
        <v>25</v>
      </c>
      <c r="K374" s="275"/>
      <c r="L374" s="271" t="s">
        <v>16</v>
      </c>
      <c r="M374" s="274">
        <v>5735</v>
      </c>
      <c r="O374" s="269">
        <v>281</v>
      </c>
      <c r="R374" s="112"/>
    </row>
    <row r="375" spans="1:18" x14ac:dyDescent="0.2">
      <c r="A375" s="547"/>
      <c r="B375" s="243"/>
      <c r="C375" s="243"/>
      <c r="D375" s="243"/>
      <c r="E375" s="243"/>
      <c r="F375" s="243"/>
      <c r="G375" s="242"/>
      <c r="H375" s="241"/>
      <c r="I375" s="240"/>
      <c r="J375" s="273" t="s">
        <v>21</v>
      </c>
      <c r="K375" s="271"/>
      <c r="L375" s="271"/>
      <c r="M375" s="270"/>
      <c r="O375" s="269"/>
      <c r="R375" s="112"/>
    </row>
    <row r="376" spans="1:18" ht="23.25" thickBot="1" x14ac:dyDescent="0.25">
      <c r="A376" s="547"/>
      <c r="B376" s="263" t="s">
        <v>6807</v>
      </c>
      <c r="C376" s="262" t="s">
        <v>5506</v>
      </c>
      <c r="D376" s="261">
        <v>43400</v>
      </c>
      <c r="E376" s="260" t="s">
        <v>1</v>
      </c>
      <c r="F376" s="259" t="s">
        <v>6824</v>
      </c>
      <c r="G376" s="258"/>
      <c r="H376" s="257"/>
      <c r="I376" s="256"/>
      <c r="J376" s="228" t="s">
        <v>5498</v>
      </c>
      <c r="K376" s="227"/>
      <c r="L376" s="226"/>
      <c r="M376" s="225"/>
      <c r="O376" s="269"/>
      <c r="R376" s="112"/>
    </row>
    <row r="377" spans="1:18" ht="23.25" thickBot="1" x14ac:dyDescent="0.25">
      <c r="A377" s="548"/>
      <c r="B377" s="263" t="s">
        <v>5507</v>
      </c>
      <c r="C377" s="262" t="s">
        <v>5506</v>
      </c>
      <c r="D377" s="261">
        <v>43421</v>
      </c>
      <c r="E377" s="260" t="s">
        <v>1</v>
      </c>
      <c r="F377" s="259" t="s">
        <v>7341</v>
      </c>
      <c r="G377" s="258"/>
      <c r="H377" s="257"/>
      <c r="I377" s="256"/>
      <c r="J377" s="228" t="s">
        <v>5498</v>
      </c>
      <c r="K377" s="227"/>
      <c r="L377" s="226"/>
      <c r="M377" s="225"/>
      <c r="O377" s="269"/>
    </row>
    <row r="378" spans="1:18" ht="22.5" x14ac:dyDescent="0.2">
      <c r="A378" s="546">
        <v>73</v>
      </c>
      <c r="B378" s="251" t="s">
        <v>12</v>
      </c>
      <c r="C378" s="251" t="s">
        <v>11</v>
      </c>
      <c r="D378" s="251" t="s">
        <v>10</v>
      </c>
      <c r="E378" s="550" t="s">
        <v>9</v>
      </c>
      <c r="F378" s="581"/>
      <c r="G378" s="550" t="s">
        <v>8</v>
      </c>
      <c r="H378" s="582"/>
      <c r="I378" s="250"/>
      <c r="J378" s="265"/>
      <c r="K378" s="265"/>
      <c r="L378" s="265"/>
      <c r="M378" s="264"/>
      <c r="O378" s="269" t="s">
        <v>7538</v>
      </c>
    </row>
    <row r="379" spans="1:18" ht="33.75" x14ac:dyDescent="0.2">
      <c r="A379" s="547"/>
      <c r="B379" s="144" t="s">
        <v>7534</v>
      </c>
      <c r="C379" s="144" t="s">
        <v>7537</v>
      </c>
      <c r="D379" s="132">
        <v>43436</v>
      </c>
      <c r="E379" s="247"/>
      <c r="F379" s="246" t="s">
        <v>5518</v>
      </c>
      <c r="G379" s="433" t="s">
        <v>5506</v>
      </c>
      <c r="H379" s="434"/>
      <c r="I379" s="435"/>
      <c r="J379" s="279" t="s">
        <v>17</v>
      </c>
      <c r="K379" s="278"/>
      <c r="L379" s="275" t="s">
        <v>16</v>
      </c>
      <c r="M379" s="277">
        <v>2415</v>
      </c>
      <c r="O379" s="269">
        <v>1588</v>
      </c>
    </row>
    <row r="380" spans="1:18" ht="22.5" x14ac:dyDescent="0.2">
      <c r="A380" s="547"/>
      <c r="B380" s="243" t="s">
        <v>6</v>
      </c>
      <c r="C380" s="243" t="s">
        <v>5</v>
      </c>
      <c r="D380" s="243" t="s">
        <v>4</v>
      </c>
      <c r="E380" s="604" t="s">
        <v>3</v>
      </c>
      <c r="F380" s="605"/>
      <c r="G380" s="552"/>
      <c r="H380" s="553"/>
      <c r="I380" s="554"/>
      <c r="J380" s="276" t="s">
        <v>25</v>
      </c>
      <c r="K380" s="275"/>
      <c r="L380" s="271" t="s">
        <v>16</v>
      </c>
      <c r="M380" s="274">
        <v>2125.21</v>
      </c>
      <c r="O380" s="269">
        <v>1586</v>
      </c>
    </row>
    <row r="381" spans="1:18" x14ac:dyDescent="0.2">
      <c r="A381" s="547"/>
      <c r="B381" s="243"/>
      <c r="C381" s="243"/>
      <c r="D381" s="243"/>
      <c r="E381" s="243"/>
      <c r="F381" s="243"/>
      <c r="G381" s="242"/>
      <c r="H381" s="241"/>
      <c r="I381" s="240"/>
      <c r="J381" s="273" t="s">
        <v>21</v>
      </c>
      <c r="K381" s="271"/>
      <c r="L381" s="271"/>
      <c r="M381" s="270"/>
      <c r="O381" s="269"/>
    </row>
    <row r="382" spans="1:18" ht="23.25" thickBot="1" x14ac:dyDescent="0.25">
      <c r="A382" s="548"/>
      <c r="B382" s="263" t="s">
        <v>5507</v>
      </c>
      <c r="C382" s="262" t="s">
        <v>5506</v>
      </c>
      <c r="D382" s="261">
        <v>43445</v>
      </c>
      <c r="E382" s="260" t="s">
        <v>1</v>
      </c>
      <c r="F382" s="259" t="s">
        <v>7536</v>
      </c>
      <c r="G382" s="258"/>
      <c r="H382" s="257"/>
      <c r="I382" s="256"/>
      <c r="J382" s="228" t="s">
        <v>5498</v>
      </c>
      <c r="K382" s="227"/>
      <c r="L382" s="226"/>
      <c r="M382" s="225"/>
      <c r="O382" s="269"/>
    </row>
    <row r="383" spans="1:18" ht="22.5" x14ac:dyDescent="0.2">
      <c r="A383" s="546">
        <v>74</v>
      </c>
      <c r="B383" s="251" t="s">
        <v>12</v>
      </c>
      <c r="C383" s="251" t="s">
        <v>11</v>
      </c>
      <c r="D383" s="251" t="s">
        <v>10</v>
      </c>
      <c r="E383" s="550" t="s">
        <v>9</v>
      </c>
      <c r="F383" s="581"/>
      <c r="G383" s="550" t="s">
        <v>8</v>
      </c>
      <c r="H383" s="582"/>
      <c r="I383" s="250"/>
      <c r="J383" s="265"/>
      <c r="K383" s="265"/>
      <c r="L383" s="265"/>
      <c r="M383" s="264"/>
      <c r="O383" s="269" t="s">
        <v>7535</v>
      </c>
    </row>
    <row r="384" spans="1:18" ht="33.75" x14ac:dyDescent="0.2">
      <c r="A384" s="547"/>
      <c r="B384" s="144" t="s">
        <v>7534</v>
      </c>
      <c r="C384" s="144" t="s">
        <v>7533</v>
      </c>
      <c r="D384" s="132">
        <v>43534</v>
      </c>
      <c r="E384" s="247"/>
      <c r="F384" s="246" t="s">
        <v>7532</v>
      </c>
      <c r="G384" s="433" t="s">
        <v>5506</v>
      </c>
      <c r="H384" s="434"/>
      <c r="I384" s="435"/>
      <c r="J384" s="279" t="s">
        <v>17</v>
      </c>
      <c r="K384" s="278"/>
      <c r="L384" s="275" t="s">
        <v>16</v>
      </c>
      <c r="M384" s="277">
        <v>1260</v>
      </c>
      <c r="O384" s="269">
        <v>1590</v>
      </c>
    </row>
    <row r="385" spans="1:15" ht="22.5" x14ac:dyDescent="0.2">
      <c r="A385" s="547"/>
      <c r="B385" s="243" t="s">
        <v>6</v>
      </c>
      <c r="C385" s="243" t="s">
        <v>5</v>
      </c>
      <c r="D385" s="243" t="s">
        <v>4</v>
      </c>
      <c r="E385" s="604" t="s">
        <v>3</v>
      </c>
      <c r="F385" s="605"/>
      <c r="G385" s="552"/>
      <c r="H385" s="553"/>
      <c r="I385" s="554"/>
      <c r="J385" s="276" t="s">
        <v>25</v>
      </c>
      <c r="K385" s="275"/>
      <c r="L385" s="271" t="s">
        <v>16</v>
      </c>
      <c r="M385" s="274">
        <v>2845</v>
      </c>
      <c r="O385" s="269">
        <v>1589</v>
      </c>
    </row>
    <row r="386" spans="1:15" x14ac:dyDescent="0.2">
      <c r="A386" s="547"/>
      <c r="B386" s="243"/>
      <c r="C386" s="243"/>
      <c r="D386" s="243"/>
      <c r="E386" s="243"/>
      <c r="F386" s="243"/>
      <c r="G386" s="242"/>
      <c r="H386" s="241"/>
      <c r="I386" s="240"/>
      <c r="J386" s="273" t="s">
        <v>21</v>
      </c>
      <c r="K386" s="271"/>
      <c r="L386" s="271"/>
      <c r="M386" s="270"/>
      <c r="O386" s="269"/>
    </row>
    <row r="387" spans="1:15" ht="23.25" thickBot="1" x14ac:dyDescent="0.25">
      <c r="A387" s="548"/>
      <c r="B387" s="263" t="s">
        <v>5507</v>
      </c>
      <c r="C387" s="262" t="s">
        <v>5506</v>
      </c>
      <c r="D387" s="261">
        <v>43539</v>
      </c>
      <c r="E387" s="260" t="s">
        <v>1</v>
      </c>
      <c r="F387" s="259" t="s">
        <v>7022</v>
      </c>
      <c r="G387" s="258"/>
      <c r="H387" s="257"/>
      <c r="I387" s="256"/>
      <c r="J387" s="228" t="s">
        <v>5498</v>
      </c>
      <c r="K387" s="227"/>
      <c r="L387" s="226"/>
      <c r="M387" s="225"/>
      <c r="O387" s="269"/>
    </row>
    <row r="388" spans="1:15" ht="22.5" x14ac:dyDescent="0.2">
      <c r="A388" s="546">
        <v>75</v>
      </c>
      <c r="B388" s="251" t="s">
        <v>12</v>
      </c>
      <c r="C388" s="251" t="s">
        <v>11</v>
      </c>
      <c r="D388" s="251" t="s">
        <v>10</v>
      </c>
      <c r="E388" s="550" t="s">
        <v>9</v>
      </c>
      <c r="F388" s="581"/>
      <c r="G388" s="550" t="s">
        <v>8</v>
      </c>
      <c r="H388" s="582"/>
      <c r="I388" s="250"/>
      <c r="J388" s="265"/>
      <c r="K388" s="265"/>
      <c r="L388" s="265"/>
      <c r="M388" s="264"/>
      <c r="O388" s="269" t="s">
        <v>7531</v>
      </c>
    </row>
    <row r="389" spans="1:15" ht="123.75" x14ac:dyDescent="0.2">
      <c r="A389" s="547"/>
      <c r="B389" s="144" t="s">
        <v>7524</v>
      </c>
      <c r="C389" s="144" t="s">
        <v>7530</v>
      </c>
      <c r="D389" s="132">
        <v>43401</v>
      </c>
      <c r="E389" s="247"/>
      <c r="F389" s="246" t="s">
        <v>6349</v>
      </c>
      <c r="G389" s="433" t="s">
        <v>5506</v>
      </c>
      <c r="H389" s="434"/>
      <c r="I389" s="435"/>
      <c r="J389" s="279" t="s">
        <v>17</v>
      </c>
      <c r="K389" s="278"/>
      <c r="L389" s="275" t="s">
        <v>16</v>
      </c>
      <c r="M389" s="277">
        <v>600</v>
      </c>
      <c r="O389" s="269">
        <v>1592</v>
      </c>
    </row>
    <row r="390" spans="1:15" ht="22.5" x14ac:dyDescent="0.2">
      <c r="A390" s="547"/>
      <c r="B390" s="243" t="s">
        <v>6</v>
      </c>
      <c r="C390" s="243" t="s">
        <v>5</v>
      </c>
      <c r="D390" s="243" t="s">
        <v>4</v>
      </c>
      <c r="E390" s="604" t="s">
        <v>3</v>
      </c>
      <c r="F390" s="605"/>
      <c r="G390" s="552"/>
      <c r="H390" s="553"/>
      <c r="I390" s="554"/>
      <c r="J390" s="276" t="s">
        <v>25</v>
      </c>
      <c r="K390" s="275"/>
      <c r="L390" s="271" t="s">
        <v>16</v>
      </c>
      <c r="M390" s="274">
        <v>380.4</v>
      </c>
      <c r="O390" s="269">
        <v>1591</v>
      </c>
    </row>
    <row r="391" spans="1:15" x14ac:dyDescent="0.2">
      <c r="A391" s="547"/>
      <c r="B391" s="243"/>
      <c r="C391" s="243"/>
      <c r="D391" s="243"/>
      <c r="E391" s="243"/>
      <c r="F391" s="243"/>
      <c r="G391" s="242"/>
      <c r="H391" s="241"/>
      <c r="I391" s="240"/>
      <c r="J391" s="273" t="s">
        <v>21</v>
      </c>
      <c r="K391" s="271"/>
      <c r="L391" s="271"/>
      <c r="M391" s="270"/>
      <c r="O391" s="269"/>
    </row>
    <row r="392" spans="1:15" ht="23.25" thickBot="1" x14ac:dyDescent="0.25">
      <c r="A392" s="548"/>
      <c r="B392" s="263" t="s">
        <v>5507</v>
      </c>
      <c r="C392" s="262" t="s">
        <v>5506</v>
      </c>
      <c r="D392" s="261">
        <v>43405</v>
      </c>
      <c r="E392" s="260" t="s">
        <v>1</v>
      </c>
      <c r="F392" s="259" t="s">
        <v>7529</v>
      </c>
      <c r="G392" s="258"/>
      <c r="H392" s="257"/>
      <c r="I392" s="256"/>
      <c r="J392" s="228" t="s">
        <v>5498</v>
      </c>
      <c r="K392" s="227"/>
      <c r="L392" s="226"/>
      <c r="M392" s="225"/>
      <c r="O392" s="269"/>
    </row>
    <row r="393" spans="1:15" ht="22.5" x14ac:dyDescent="0.2">
      <c r="A393" s="546">
        <v>76</v>
      </c>
      <c r="B393" s="251" t="s">
        <v>12</v>
      </c>
      <c r="C393" s="251" t="s">
        <v>11</v>
      </c>
      <c r="D393" s="251" t="s">
        <v>10</v>
      </c>
      <c r="E393" s="550" t="s">
        <v>9</v>
      </c>
      <c r="F393" s="581"/>
      <c r="G393" s="550" t="s">
        <v>8</v>
      </c>
      <c r="H393" s="582"/>
      <c r="I393" s="250"/>
      <c r="J393" s="265"/>
      <c r="K393" s="265"/>
      <c r="L393" s="265"/>
      <c r="M393" s="264"/>
      <c r="O393" s="269" t="s">
        <v>7528</v>
      </c>
    </row>
    <row r="394" spans="1:15" ht="45" x14ac:dyDescent="0.2">
      <c r="A394" s="547"/>
      <c r="B394" s="144" t="s">
        <v>7524</v>
      </c>
      <c r="C394" s="144" t="s">
        <v>7527</v>
      </c>
      <c r="D394" s="132">
        <v>43524</v>
      </c>
      <c r="E394" s="247"/>
      <c r="F394" s="246" t="s">
        <v>5584</v>
      </c>
      <c r="G394" s="433" t="s">
        <v>7526</v>
      </c>
      <c r="H394" s="434"/>
      <c r="I394" s="435"/>
      <c r="J394" s="279" t="s">
        <v>17</v>
      </c>
      <c r="K394" s="278"/>
      <c r="L394" s="275" t="s">
        <v>16</v>
      </c>
      <c r="M394" s="277">
        <v>251</v>
      </c>
      <c r="O394" s="269">
        <v>1594</v>
      </c>
    </row>
    <row r="395" spans="1:15" ht="22.5" x14ac:dyDescent="0.2">
      <c r="A395" s="547"/>
      <c r="B395" s="243" t="s">
        <v>6</v>
      </c>
      <c r="C395" s="243" t="s">
        <v>5</v>
      </c>
      <c r="D395" s="243" t="s">
        <v>4</v>
      </c>
      <c r="E395" s="604" t="s">
        <v>3</v>
      </c>
      <c r="F395" s="605"/>
      <c r="G395" s="552"/>
      <c r="H395" s="553"/>
      <c r="I395" s="554"/>
      <c r="J395" s="276" t="s">
        <v>25</v>
      </c>
      <c r="K395" s="275"/>
      <c r="L395" s="271" t="s">
        <v>16</v>
      </c>
      <c r="M395" s="274">
        <v>412.75</v>
      </c>
      <c r="O395" s="269">
        <v>1593</v>
      </c>
    </row>
    <row r="396" spans="1:15" x14ac:dyDescent="0.2">
      <c r="A396" s="547"/>
      <c r="B396" s="243"/>
      <c r="C396" s="243"/>
      <c r="D396" s="243"/>
      <c r="E396" s="243"/>
      <c r="F396" s="243"/>
      <c r="G396" s="242"/>
      <c r="H396" s="241"/>
      <c r="I396" s="240"/>
      <c r="J396" s="273" t="s">
        <v>21</v>
      </c>
      <c r="K396" s="271"/>
      <c r="L396" s="271" t="s">
        <v>16</v>
      </c>
      <c r="M396" s="270">
        <v>123</v>
      </c>
      <c r="O396" s="269">
        <v>1595</v>
      </c>
    </row>
    <row r="397" spans="1:15" ht="23.25" thickBot="1" x14ac:dyDescent="0.25">
      <c r="A397" s="548"/>
      <c r="B397" s="263" t="s">
        <v>5507</v>
      </c>
      <c r="C397" s="262" t="s">
        <v>7526</v>
      </c>
      <c r="D397" s="261">
        <v>43526</v>
      </c>
      <c r="E397" s="260" t="s">
        <v>1</v>
      </c>
      <c r="F397" s="259" t="s">
        <v>5818</v>
      </c>
      <c r="G397" s="258"/>
      <c r="H397" s="257"/>
      <c r="I397" s="256"/>
      <c r="J397" s="228" t="s">
        <v>5498</v>
      </c>
      <c r="K397" s="227"/>
      <c r="L397" s="226"/>
      <c r="M397" s="225"/>
      <c r="O397" s="269"/>
    </row>
    <row r="398" spans="1:15" ht="22.5" x14ac:dyDescent="0.2">
      <c r="A398" s="546">
        <v>77</v>
      </c>
      <c r="B398" s="251" t="s">
        <v>12</v>
      </c>
      <c r="C398" s="251" t="s">
        <v>11</v>
      </c>
      <c r="D398" s="251" t="s">
        <v>10</v>
      </c>
      <c r="E398" s="550" t="s">
        <v>9</v>
      </c>
      <c r="F398" s="581"/>
      <c r="G398" s="550" t="s">
        <v>8</v>
      </c>
      <c r="H398" s="582"/>
      <c r="I398" s="250"/>
      <c r="J398" s="265"/>
      <c r="K398" s="265"/>
      <c r="L398" s="265"/>
      <c r="M398" s="264"/>
      <c r="O398" s="269" t="s">
        <v>7525</v>
      </c>
    </row>
    <row r="399" spans="1:15" ht="33.75" x14ac:dyDescent="0.2">
      <c r="A399" s="547"/>
      <c r="B399" s="144" t="s">
        <v>7524</v>
      </c>
      <c r="C399" s="144" t="s">
        <v>7523</v>
      </c>
      <c r="D399" s="132">
        <v>43551</v>
      </c>
      <c r="E399" s="247"/>
      <c r="F399" s="246" t="s">
        <v>7522</v>
      </c>
      <c r="G399" s="433" t="s">
        <v>7521</v>
      </c>
      <c r="H399" s="434"/>
      <c r="I399" s="435"/>
      <c r="J399" s="279" t="s">
        <v>17</v>
      </c>
      <c r="K399" s="278"/>
      <c r="L399" s="275" t="s">
        <v>16</v>
      </c>
      <c r="M399" s="277">
        <v>232</v>
      </c>
      <c r="O399" s="269">
        <v>1597</v>
      </c>
    </row>
    <row r="400" spans="1:15" ht="22.5" x14ac:dyDescent="0.2">
      <c r="A400" s="547"/>
      <c r="B400" s="243" t="s">
        <v>6</v>
      </c>
      <c r="C400" s="243" t="s">
        <v>5</v>
      </c>
      <c r="D400" s="243" t="s">
        <v>4</v>
      </c>
      <c r="E400" s="604" t="s">
        <v>3</v>
      </c>
      <c r="F400" s="605"/>
      <c r="G400" s="552"/>
      <c r="H400" s="553"/>
      <c r="I400" s="554"/>
      <c r="J400" s="276" t="s">
        <v>25</v>
      </c>
      <c r="K400" s="275"/>
      <c r="L400" s="271" t="s">
        <v>16</v>
      </c>
      <c r="M400" s="274">
        <v>320.60000000000002</v>
      </c>
      <c r="O400" s="269">
        <v>1596</v>
      </c>
    </row>
    <row r="401" spans="1:15" x14ac:dyDescent="0.2">
      <c r="A401" s="547"/>
      <c r="B401" s="243"/>
      <c r="C401" s="243"/>
      <c r="D401" s="243"/>
      <c r="E401" s="243"/>
      <c r="F401" s="243"/>
      <c r="G401" s="242"/>
      <c r="H401" s="241"/>
      <c r="I401" s="240"/>
      <c r="J401" s="273" t="s">
        <v>21</v>
      </c>
      <c r="K401" s="271"/>
      <c r="L401" s="271" t="s">
        <v>16</v>
      </c>
      <c r="M401" s="270">
        <v>77</v>
      </c>
      <c r="O401" s="269">
        <v>1598</v>
      </c>
    </row>
    <row r="402" spans="1:15" ht="23.25" thickBot="1" x14ac:dyDescent="0.25">
      <c r="A402" s="548"/>
      <c r="B402" s="263" t="s">
        <v>5507</v>
      </c>
      <c r="C402" s="262" t="s">
        <v>7521</v>
      </c>
      <c r="D402" s="261">
        <v>43553</v>
      </c>
      <c r="E402" s="260" t="s">
        <v>1</v>
      </c>
      <c r="F402" s="259" t="s">
        <v>7520</v>
      </c>
      <c r="G402" s="258"/>
      <c r="H402" s="257"/>
      <c r="I402" s="256"/>
      <c r="J402" s="228" t="s">
        <v>5498</v>
      </c>
      <c r="K402" s="227"/>
      <c r="L402" s="226"/>
      <c r="M402" s="225"/>
      <c r="O402" s="269"/>
    </row>
    <row r="403" spans="1:15" ht="20.45" customHeight="1" x14ac:dyDescent="0.2">
      <c r="A403" s="546">
        <v>78</v>
      </c>
      <c r="B403" s="251" t="s">
        <v>12</v>
      </c>
      <c r="C403" s="251" t="s">
        <v>11</v>
      </c>
      <c r="D403" s="251" t="s">
        <v>10</v>
      </c>
      <c r="E403" s="550" t="s">
        <v>9</v>
      </c>
      <c r="F403" s="581"/>
      <c r="G403" s="550" t="s">
        <v>8</v>
      </c>
      <c r="H403" s="582"/>
      <c r="I403" s="250"/>
      <c r="J403" s="265"/>
      <c r="K403" s="265"/>
      <c r="L403" s="265"/>
      <c r="M403" s="264"/>
      <c r="O403" s="269" t="s">
        <v>7519</v>
      </c>
    </row>
    <row r="404" spans="1:15" ht="45" x14ac:dyDescent="0.2">
      <c r="A404" s="547"/>
      <c r="B404" s="144" t="s">
        <v>7518</v>
      </c>
      <c r="C404" s="144" t="s">
        <v>7517</v>
      </c>
      <c r="D404" s="132">
        <v>43492</v>
      </c>
      <c r="E404" s="247"/>
      <c r="F404" s="246" t="s">
        <v>5584</v>
      </c>
      <c r="G404" s="433" t="s">
        <v>5778</v>
      </c>
      <c r="H404" s="434"/>
      <c r="I404" s="435"/>
      <c r="J404" s="279" t="s">
        <v>17</v>
      </c>
      <c r="K404" s="278"/>
      <c r="L404" s="275" t="s">
        <v>16</v>
      </c>
      <c r="M404" s="277">
        <v>181</v>
      </c>
      <c r="O404" s="269">
        <v>1600</v>
      </c>
    </row>
    <row r="405" spans="1:15" ht="22.5" x14ac:dyDescent="0.2">
      <c r="A405" s="547"/>
      <c r="B405" s="243" t="s">
        <v>6</v>
      </c>
      <c r="C405" s="243" t="s">
        <v>5</v>
      </c>
      <c r="D405" s="243" t="s">
        <v>4</v>
      </c>
      <c r="E405" s="604" t="s">
        <v>3</v>
      </c>
      <c r="F405" s="605"/>
      <c r="G405" s="552"/>
      <c r="H405" s="553"/>
      <c r="I405" s="554"/>
      <c r="J405" s="276" t="s">
        <v>25</v>
      </c>
      <c r="K405" s="275"/>
      <c r="L405" s="271" t="s">
        <v>16</v>
      </c>
      <c r="M405" s="274">
        <v>369.6</v>
      </c>
      <c r="O405" s="269">
        <v>1599</v>
      </c>
    </row>
    <row r="406" spans="1:15" x14ac:dyDescent="0.2">
      <c r="A406" s="547"/>
      <c r="B406" s="243"/>
      <c r="C406" s="243"/>
      <c r="D406" s="243"/>
      <c r="E406" s="243"/>
      <c r="F406" s="243"/>
      <c r="G406" s="242"/>
      <c r="H406" s="241"/>
      <c r="I406" s="240"/>
      <c r="J406" s="273" t="s">
        <v>21</v>
      </c>
      <c r="K406" s="271"/>
      <c r="L406" s="271" t="s">
        <v>16</v>
      </c>
      <c r="M406" s="270">
        <v>71</v>
      </c>
      <c r="O406" s="269">
        <v>1601</v>
      </c>
    </row>
    <row r="407" spans="1:15" ht="23.25" thickBot="1" x14ac:dyDescent="0.25">
      <c r="A407" s="548"/>
      <c r="B407" s="263" t="s">
        <v>5532</v>
      </c>
      <c r="C407" s="262" t="s">
        <v>5778</v>
      </c>
      <c r="D407" s="261">
        <v>43493</v>
      </c>
      <c r="E407" s="260" t="s">
        <v>1</v>
      </c>
      <c r="F407" s="259" t="s">
        <v>7516</v>
      </c>
      <c r="G407" s="258"/>
      <c r="H407" s="257"/>
      <c r="I407" s="256"/>
      <c r="J407" s="228" t="s">
        <v>5498</v>
      </c>
      <c r="K407" s="227"/>
      <c r="L407" s="226" t="s">
        <v>16</v>
      </c>
      <c r="M407" s="225">
        <v>100</v>
      </c>
      <c r="O407" s="269">
        <v>1602</v>
      </c>
    </row>
    <row r="408" spans="1:15" ht="22.5" x14ac:dyDescent="0.2">
      <c r="A408" s="546">
        <v>79</v>
      </c>
      <c r="B408" s="251" t="s">
        <v>12</v>
      </c>
      <c r="C408" s="251" t="s">
        <v>11</v>
      </c>
      <c r="D408" s="251" t="s">
        <v>10</v>
      </c>
      <c r="E408" s="550" t="s">
        <v>9</v>
      </c>
      <c r="F408" s="581"/>
      <c r="G408" s="550" t="s">
        <v>8</v>
      </c>
      <c r="H408" s="582"/>
      <c r="I408" s="250"/>
      <c r="J408" s="265"/>
      <c r="K408" s="265"/>
      <c r="L408" s="265"/>
      <c r="M408" s="264"/>
      <c r="O408" s="269" t="s">
        <v>7515</v>
      </c>
    </row>
    <row r="409" spans="1:15" ht="22.5" x14ac:dyDescent="0.2">
      <c r="A409" s="547"/>
      <c r="B409" s="144" t="s">
        <v>7514</v>
      </c>
      <c r="C409" s="144" t="s">
        <v>7513</v>
      </c>
      <c r="D409" s="132">
        <v>43536</v>
      </c>
      <c r="E409" s="247"/>
      <c r="F409" s="246" t="s">
        <v>5866</v>
      </c>
      <c r="G409" s="433" t="s">
        <v>7512</v>
      </c>
      <c r="H409" s="434"/>
      <c r="I409" s="435"/>
      <c r="J409" s="279" t="s">
        <v>17</v>
      </c>
      <c r="K409" s="278"/>
      <c r="L409" s="275" t="s">
        <v>16</v>
      </c>
      <c r="M409" s="277">
        <v>750</v>
      </c>
      <c r="O409" s="269">
        <v>1604</v>
      </c>
    </row>
    <row r="410" spans="1:15" ht="22.5" x14ac:dyDescent="0.2">
      <c r="A410" s="547"/>
      <c r="B410" s="243" t="s">
        <v>6</v>
      </c>
      <c r="C410" s="243" t="s">
        <v>5</v>
      </c>
      <c r="D410" s="243" t="s">
        <v>4</v>
      </c>
      <c r="E410" s="604" t="s">
        <v>3</v>
      </c>
      <c r="F410" s="605"/>
      <c r="G410" s="552"/>
      <c r="H410" s="553"/>
      <c r="I410" s="554"/>
      <c r="J410" s="276" t="s">
        <v>25</v>
      </c>
      <c r="K410" s="275"/>
      <c r="L410" s="271" t="s">
        <v>16</v>
      </c>
      <c r="M410" s="274">
        <v>2769.63</v>
      </c>
      <c r="O410" s="269">
        <v>1603</v>
      </c>
    </row>
    <row r="411" spans="1:15" x14ac:dyDescent="0.2">
      <c r="A411" s="547"/>
      <c r="B411" s="243"/>
      <c r="C411" s="243"/>
      <c r="D411" s="243"/>
      <c r="E411" s="243"/>
      <c r="F411" s="243"/>
      <c r="G411" s="242"/>
      <c r="H411" s="241"/>
      <c r="I411" s="240"/>
      <c r="J411" s="273" t="s">
        <v>21</v>
      </c>
      <c r="K411" s="271"/>
      <c r="L411" s="271" t="s">
        <v>16</v>
      </c>
      <c r="M411" s="270">
        <v>216</v>
      </c>
      <c r="O411" s="269"/>
    </row>
    <row r="412" spans="1:15" ht="23.25" thickBot="1" x14ac:dyDescent="0.25">
      <c r="A412" s="548"/>
      <c r="B412" s="263" t="s">
        <v>5532</v>
      </c>
      <c r="C412" s="262" t="s">
        <v>7512</v>
      </c>
      <c r="D412" s="261">
        <v>43540</v>
      </c>
      <c r="E412" s="260" t="s">
        <v>1</v>
      </c>
      <c r="F412" s="259" t="s">
        <v>7511</v>
      </c>
      <c r="G412" s="258"/>
      <c r="H412" s="257"/>
      <c r="I412" s="256"/>
      <c r="J412" s="228" t="s">
        <v>5498</v>
      </c>
      <c r="K412" s="227"/>
      <c r="L412" s="226"/>
      <c r="M412" s="225"/>
      <c r="O412" s="269">
        <v>1605</v>
      </c>
    </row>
    <row r="413" spans="1:15" ht="22.5" x14ac:dyDescent="0.2">
      <c r="A413" s="546">
        <v>80</v>
      </c>
      <c r="B413" s="251" t="s">
        <v>12</v>
      </c>
      <c r="C413" s="251" t="s">
        <v>11</v>
      </c>
      <c r="D413" s="251" t="s">
        <v>10</v>
      </c>
      <c r="E413" s="550" t="s">
        <v>9</v>
      </c>
      <c r="F413" s="581"/>
      <c r="G413" s="550" t="s">
        <v>8</v>
      </c>
      <c r="H413" s="582"/>
      <c r="I413" s="250"/>
      <c r="J413" s="265"/>
      <c r="K413" s="265"/>
      <c r="L413" s="265"/>
      <c r="M413" s="264"/>
      <c r="O413" s="269" t="s">
        <v>7510</v>
      </c>
    </row>
    <row r="414" spans="1:15" ht="123.75" x14ac:dyDescent="0.2">
      <c r="A414" s="547"/>
      <c r="B414" s="144" t="s">
        <v>7509</v>
      </c>
      <c r="C414" s="144" t="s">
        <v>7508</v>
      </c>
      <c r="D414" s="132">
        <v>43382</v>
      </c>
      <c r="E414" s="247"/>
      <c r="F414" s="246" t="s">
        <v>7507</v>
      </c>
      <c r="G414" s="433" t="s">
        <v>7505</v>
      </c>
      <c r="H414" s="434"/>
      <c r="I414" s="435"/>
      <c r="J414" s="279" t="s">
        <v>17</v>
      </c>
      <c r="K414" s="278"/>
      <c r="L414" s="275" t="s">
        <v>16</v>
      </c>
      <c r="M414" s="277">
        <v>1520</v>
      </c>
      <c r="O414" s="269">
        <v>1607</v>
      </c>
    </row>
    <row r="415" spans="1:15" ht="22.5" x14ac:dyDescent="0.2">
      <c r="A415" s="547"/>
      <c r="B415" s="243" t="s">
        <v>6</v>
      </c>
      <c r="C415" s="243" t="s">
        <v>5</v>
      </c>
      <c r="D415" s="243" t="s">
        <v>4</v>
      </c>
      <c r="E415" s="604" t="s">
        <v>3</v>
      </c>
      <c r="F415" s="605"/>
      <c r="G415" s="552"/>
      <c r="H415" s="553"/>
      <c r="I415" s="554"/>
      <c r="J415" s="276" t="s">
        <v>25</v>
      </c>
      <c r="K415" s="275"/>
      <c r="L415" s="271" t="s">
        <v>16</v>
      </c>
      <c r="M415" s="274">
        <v>606.88</v>
      </c>
      <c r="O415" s="269">
        <v>1606</v>
      </c>
    </row>
    <row r="416" spans="1:15" x14ac:dyDescent="0.2">
      <c r="A416" s="547"/>
      <c r="B416" s="243"/>
      <c r="C416" s="243"/>
      <c r="D416" s="243"/>
      <c r="E416" s="243"/>
      <c r="F416" s="243"/>
      <c r="G416" s="242"/>
      <c r="H416" s="241"/>
      <c r="I416" s="240"/>
      <c r="J416" s="273" t="s">
        <v>21</v>
      </c>
      <c r="K416" s="271"/>
      <c r="L416" s="271" t="s">
        <v>16</v>
      </c>
      <c r="M416" s="270">
        <v>909.5</v>
      </c>
      <c r="O416" s="269">
        <v>1608</v>
      </c>
    </row>
    <row r="417" spans="1:15" ht="23.25" thickBot="1" x14ac:dyDescent="0.25">
      <c r="A417" s="548"/>
      <c r="B417" s="263" t="s">
        <v>7506</v>
      </c>
      <c r="C417" s="262" t="s">
        <v>7505</v>
      </c>
      <c r="D417" s="261">
        <v>43390</v>
      </c>
      <c r="E417" s="260" t="s">
        <v>1</v>
      </c>
      <c r="F417" s="259" t="s">
        <v>7504</v>
      </c>
      <c r="G417" s="258"/>
      <c r="H417" s="257"/>
      <c r="I417" s="256"/>
      <c r="J417" s="228" t="s">
        <v>5498</v>
      </c>
      <c r="K417" s="227"/>
      <c r="L417" s="226"/>
      <c r="M417" s="225"/>
      <c r="O417" s="269"/>
    </row>
    <row r="418" spans="1:15" ht="22.5" x14ac:dyDescent="0.2">
      <c r="A418" s="546">
        <v>81</v>
      </c>
      <c r="B418" s="251" t="s">
        <v>12</v>
      </c>
      <c r="C418" s="251" t="s">
        <v>11</v>
      </c>
      <c r="D418" s="251" t="s">
        <v>10</v>
      </c>
      <c r="E418" s="550" t="s">
        <v>9</v>
      </c>
      <c r="F418" s="581"/>
      <c r="G418" s="550" t="s">
        <v>8</v>
      </c>
      <c r="H418" s="582"/>
      <c r="I418" s="250"/>
      <c r="J418" s="265"/>
      <c r="K418" s="265"/>
      <c r="L418" s="265"/>
      <c r="M418" s="264"/>
      <c r="O418" s="269" t="s">
        <v>7503</v>
      </c>
    </row>
    <row r="419" spans="1:15" ht="22.5" x14ac:dyDescent="0.2">
      <c r="A419" s="547"/>
      <c r="B419" s="144" t="s">
        <v>7502</v>
      </c>
      <c r="C419" s="144" t="s">
        <v>7486</v>
      </c>
      <c r="D419" s="132">
        <v>43502</v>
      </c>
      <c r="E419" s="247"/>
      <c r="F419" s="246" t="s">
        <v>5820</v>
      </c>
      <c r="G419" s="433" t="s">
        <v>5785</v>
      </c>
      <c r="H419" s="434"/>
      <c r="I419" s="435"/>
      <c r="J419" s="279" t="s">
        <v>17</v>
      </c>
      <c r="K419" s="278"/>
      <c r="L419" s="275" t="s">
        <v>16</v>
      </c>
      <c r="M419" s="277">
        <v>3009</v>
      </c>
      <c r="O419" s="269">
        <v>1612</v>
      </c>
    </row>
    <row r="420" spans="1:15" ht="22.5" x14ac:dyDescent="0.2">
      <c r="A420" s="547"/>
      <c r="B420" s="243" t="s">
        <v>6</v>
      </c>
      <c r="C420" s="243" t="s">
        <v>5</v>
      </c>
      <c r="D420" s="243" t="s">
        <v>4</v>
      </c>
      <c r="E420" s="604" t="s">
        <v>3</v>
      </c>
      <c r="F420" s="605"/>
      <c r="G420" s="552"/>
      <c r="H420" s="553"/>
      <c r="I420" s="554"/>
      <c r="J420" s="276" t="s">
        <v>25</v>
      </c>
      <c r="K420" s="275"/>
      <c r="L420" s="271" t="s">
        <v>16</v>
      </c>
      <c r="M420" s="274">
        <v>1600</v>
      </c>
      <c r="O420" s="269">
        <v>1610</v>
      </c>
    </row>
    <row r="421" spans="1:15" ht="13.5" thickBot="1" x14ac:dyDescent="0.25">
      <c r="A421" s="547"/>
      <c r="B421" s="243"/>
      <c r="C421" s="243"/>
      <c r="D421" s="243"/>
      <c r="E421" s="243"/>
      <c r="F421" s="243"/>
      <c r="G421" s="242"/>
      <c r="H421" s="241"/>
      <c r="I421" s="240"/>
      <c r="J421" s="228" t="s">
        <v>7501</v>
      </c>
      <c r="K421" s="227"/>
      <c r="L421" s="226" t="s">
        <v>16</v>
      </c>
      <c r="M421" s="225">
        <v>700</v>
      </c>
      <c r="O421" s="269"/>
    </row>
    <row r="422" spans="1:15" x14ac:dyDescent="0.2">
      <c r="A422" s="547"/>
      <c r="B422" s="243"/>
      <c r="C422" s="243"/>
      <c r="D422" s="243"/>
      <c r="E422" s="243"/>
      <c r="F422" s="243"/>
      <c r="G422" s="242"/>
      <c r="H422" s="241"/>
      <c r="I422" s="240"/>
      <c r="J422" s="273" t="s">
        <v>21</v>
      </c>
      <c r="K422" s="271"/>
      <c r="L422" s="271" t="s">
        <v>16</v>
      </c>
      <c r="M422" s="270">
        <v>318</v>
      </c>
      <c r="O422" s="269">
        <v>1614</v>
      </c>
    </row>
    <row r="423" spans="1:15" ht="30.6" customHeight="1" thickBot="1" x14ac:dyDescent="0.25">
      <c r="A423" s="548"/>
      <c r="B423" s="263" t="s">
        <v>2610</v>
      </c>
      <c r="C423" s="262" t="s">
        <v>5785</v>
      </c>
      <c r="D423" s="261">
        <v>43519</v>
      </c>
      <c r="E423" s="260" t="s">
        <v>1</v>
      </c>
      <c r="F423" s="259" t="s">
        <v>7500</v>
      </c>
      <c r="G423" s="258"/>
      <c r="H423" s="257"/>
      <c r="I423" s="256"/>
      <c r="J423" s="228"/>
      <c r="K423" s="227"/>
      <c r="L423" s="226"/>
      <c r="M423" s="225"/>
      <c r="O423" s="269">
        <v>1620</v>
      </c>
    </row>
    <row r="424" spans="1:15" ht="22.5" x14ac:dyDescent="0.2">
      <c r="A424" s="546">
        <v>82</v>
      </c>
      <c r="B424" s="251" t="s">
        <v>12</v>
      </c>
      <c r="C424" s="251" t="s">
        <v>11</v>
      </c>
      <c r="D424" s="251" t="s">
        <v>10</v>
      </c>
      <c r="E424" s="550" t="s">
        <v>9</v>
      </c>
      <c r="F424" s="581"/>
      <c r="G424" s="550" t="s">
        <v>8</v>
      </c>
      <c r="H424" s="582"/>
      <c r="I424" s="250"/>
      <c r="J424" s="265"/>
      <c r="K424" s="265"/>
      <c r="L424" s="265"/>
      <c r="M424" s="264"/>
      <c r="O424" s="269" t="s">
        <v>7499</v>
      </c>
    </row>
    <row r="425" spans="1:15" ht="56.25" x14ac:dyDescent="0.2">
      <c r="A425" s="547"/>
      <c r="B425" s="144" t="s">
        <v>7492</v>
      </c>
      <c r="C425" s="144" t="s">
        <v>7498</v>
      </c>
      <c r="D425" s="132">
        <v>43416</v>
      </c>
      <c r="E425" s="247"/>
      <c r="F425" s="246" t="s">
        <v>5866</v>
      </c>
      <c r="G425" s="433" t="s">
        <v>2992</v>
      </c>
      <c r="H425" s="434"/>
      <c r="I425" s="435"/>
      <c r="J425" s="279" t="s">
        <v>17</v>
      </c>
      <c r="K425" s="278"/>
      <c r="L425" s="275" t="s">
        <v>16</v>
      </c>
      <c r="M425" s="277">
        <v>750</v>
      </c>
      <c r="O425" s="269">
        <v>1622</v>
      </c>
    </row>
    <row r="426" spans="1:15" ht="22.5" x14ac:dyDescent="0.2">
      <c r="A426" s="547"/>
      <c r="B426" s="243" t="s">
        <v>6</v>
      </c>
      <c r="C426" s="243" t="s">
        <v>5</v>
      </c>
      <c r="D426" s="243" t="s">
        <v>4</v>
      </c>
      <c r="E426" s="604" t="s">
        <v>3</v>
      </c>
      <c r="F426" s="605"/>
      <c r="G426" s="552"/>
      <c r="H426" s="553"/>
      <c r="I426" s="554"/>
      <c r="J426" s="276" t="s">
        <v>25</v>
      </c>
      <c r="K426" s="275"/>
      <c r="L426" s="271" t="s">
        <v>16</v>
      </c>
      <c r="M426" s="274">
        <v>2869.43</v>
      </c>
      <c r="O426" s="269">
        <v>1621</v>
      </c>
    </row>
    <row r="427" spans="1:15" x14ac:dyDescent="0.2">
      <c r="A427" s="547"/>
      <c r="B427" s="243"/>
      <c r="C427" s="243"/>
      <c r="D427" s="243"/>
      <c r="E427" s="243"/>
      <c r="F427" s="243"/>
      <c r="G427" s="242"/>
      <c r="H427" s="241"/>
      <c r="I427" s="240"/>
      <c r="J427" s="273" t="s">
        <v>21</v>
      </c>
      <c r="K427" s="271"/>
      <c r="L427" s="271" t="s">
        <v>16</v>
      </c>
      <c r="M427" s="270">
        <v>86</v>
      </c>
      <c r="O427" s="269"/>
    </row>
    <row r="428" spans="1:15" ht="23.25" thickBot="1" x14ac:dyDescent="0.25">
      <c r="A428" s="548"/>
      <c r="B428" s="263" t="s">
        <v>5557</v>
      </c>
      <c r="C428" s="262" t="s">
        <v>2992</v>
      </c>
      <c r="D428" s="261">
        <v>43421</v>
      </c>
      <c r="E428" s="260" t="s">
        <v>1</v>
      </c>
      <c r="F428" s="259" t="s">
        <v>6280</v>
      </c>
      <c r="G428" s="258"/>
      <c r="H428" s="257"/>
      <c r="I428" s="256"/>
      <c r="J428" s="228" t="s">
        <v>5498</v>
      </c>
      <c r="K428" s="227"/>
      <c r="L428" s="226"/>
      <c r="M428" s="225"/>
      <c r="O428" s="269">
        <v>1623</v>
      </c>
    </row>
    <row r="429" spans="1:15" ht="22.5" x14ac:dyDescent="0.2">
      <c r="A429" s="546">
        <v>83</v>
      </c>
      <c r="B429" s="251" t="s">
        <v>12</v>
      </c>
      <c r="C429" s="251" t="s">
        <v>11</v>
      </c>
      <c r="D429" s="251" t="s">
        <v>10</v>
      </c>
      <c r="E429" s="550" t="s">
        <v>9</v>
      </c>
      <c r="F429" s="581"/>
      <c r="G429" s="550" t="s">
        <v>8</v>
      </c>
      <c r="H429" s="582"/>
      <c r="I429" s="250"/>
      <c r="J429" s="265"/>
      <c r="K429" s="265"/>
      <c r="L429" s="265"/>
      <c r="M429" s="264"/>
      <c r="O429" s="269" t="s">
        <v>7497</v>
      </c>
    </row>
    <row r="430" spans="1:15" ht="56.25" x14ac:dyDescent="0.2">
      <c r="A430" s="547"/>
      <c r="B430" s="144" t="s">
        <v>7492</v>
      </c>
      <c r="C430" s="144" t="s">
        <v>7496</v>
      </c>
      <c r="D430" s="132">
        <v>43409</v>
      </c>
      <c r="E430" s="247"/>
      <c r="F430" s="246" t="s">
        <v>7495</v>
      </c>
      <c r="G430" s="433" t="s">
        <v>7494</v>
      </c>
      <c r="H430" s="434"/>
      <c r="I430" s="435"/>
      <c r="J430" s="279" t="s">
        <v>17</v>
      </c>
      <c r="K430" s="278"/>
      <c r="L430" s="275" t="s">
        <v>16</v>
      </c>
      <c r="M430" s="277">
        <v>424</v>
      </c>
      <c r="O430" s="269">
        <v>1625</v>
      </c>
    </row>
    <row r="431" spans="1:15" ht="22.5" x14ac:dyDescent="0.2">
      <c r="A431" s="547"/>
      <c r="B431" s="243" t="s">
        <v>6</v>
      </c>
      <c r="C431" s="243" t="s">
        <v>5</v>
      </c>
      <c r="D431" s="243" t="s">
        <v>4</v>
      </c>
      <c r="E431" s="604" t="s">
        <v>3</v>
      </c>
      <c r="F431" s="605"/>
      <c r="G431" s="552"/>
      <c r="H431" s="553"/>
      <c r="I431" s="554"/>
      <c r="J431" s="276" t="s">
        <v>25</v>
      </c>
      <c r="K431" s="275"/>
      <c r="L431" s="271" t="s">
        <v>16</v>
      </c>
      <c r="M431" s="274">
        <v>988.6</v>
      </c>
      <c r="O431" s="269">
        <v>1624</v>
      </c>
    </row>
    <row r="432" spans="1:15" x14ac:dyDescent="0.2">
      <c r="A432" s="547"/>
      <c r="B432" s="243"/>
      <c r="C432" s="243"/>
      <c r="D432" s="243"/>
      <c r="E432" s="243"/>
      <c r="F432" s="243"/>
      <c r="G432" s="242"/>
      <c r="H432" s="241"/>
      <c r="I432" s="240"/>
      <c r="J432" s="273" t="s">
        <v>21</v>
      </c>
      <c r="K432" s="271"/>
      <c r="L432" s="271" t="s">
        <v>16</v>
      </c>
      <c r="M432" s="270">
        <v>342</v>
      </c>
      <c r="O432" s="269">
        <v>1626</v>
      </c>
    </row>
    <row r="433" spans="1:15" ht="23.25" thickBot="1" x14ac:dyDescent="0.25">
      <c r="A433" s="548"/>
      <c r="B433" s="263" t="s">
        <v>5557</v>
      </c>
      <c r="C433" s="262" t="s">
        <v>7494</v>
      </c>
      <c r="D433" s="261">
        <v>43413</v>
      </c>
      <c r="E433" s="260" t="s">
        <v>1</v>
      </c>
      <c r="F433" s="259" t="s">
        <v>6267</v>
      </c>
      <c r="G433" s="258"/>
      <c r="H433" s="257"/>
      <c r="I433" s="256"/>
      <c r="J433" s="228" t="s">
        <v>5498</v>
      </c>
      <c r="K433" s="227"/>
      <c r="L433" s="226"/>
      <c r="M433" s="225"/>
      <c r="O433" s="269"/>
    </row>
    <row r="434" spans="1:15" ht="22.5" x14ac:dyDescent="0.2">
      <c r="A434" s="546">
        <v>84</v>
      </c>
      <c r="B434" s="251" t="s">
        <v>12</v>
      </c>
      <c r="C434" s="251" t="s">
        <v>11</v>
      </c>
      <c r="D434" s="251" t="s">
        <v>10</v>
      </c>
      <c r="E434" s="550" t="s">
        <v>9</v>
      </c>
      <c r="F434" s="581"/>
      <c r="G434" s="550" t="s">
        <v>8</v>
      </c>
      <c r="H434" s="582"/>
      <c r="I434" s="250"/>
      <c r="J434" s="265"/>
      <c r="K434" s="265"/>
      <c r="L434" s="265"/>
      <c r="M434" s="264"/>
      <c r="O434" s="269" t="s">
        <v>7493</v>
      </c>
    </row>
    <row r="435" spans="1:15" ht="56.25" x14ac:dyDescent="0.2">
      <c r="A435" s="547"/>
      <c r="B435" s="144" t="s">
        <v>7492</v>
      </c>
      <c r="C435" s="144" t="s">
        <v>7491</v>
      </c>
      <c r="D435" s="132">
        <v>43442</v>
      </c>
      <c r="E435" s="247"/>
      <c r="F435" s="246" t="s">
        <v>5527</v>
      </c>
      <c r="G435" s="433" t="s">
        <v>7490</v>
      </c>
      <c r="H435" s="434"/>
      <c r="I435" s="435"/>
      <c r="J435" s="279" t="s">
        <v>17</v>
      </c>
      <c r="K435" s="278"/>
      <c r="L435" s="275" t="s">
        <v>16</v>
      </c>
      <c r="M435" s="277">
        <v>2544</v>
      </c>
      <c r="O435" s="269">
        <v>1628</v>
      </c>
    </row>
    <row r="436" spans="1:15" ht="22.5" x14ac:dyDescent="0.2">
      <c r="A436" s="547"/>
      <c r="B436" s="243" t="s">
        <v>6</v>
      </c>
      <c r="C436" s="243" t="s">
        <v>5</v>
      </c>
      <c r="D436" s="243" t="s">
        <v>4</v>
      </c>
      <c r="E436" s="604" t="s">
        <v>3</v>
      </c>
      <c r="F436" s="605"/>
      <c r="G436" s="552"/>
      <c r="H436" s="553"/>
      <c r="I436" s="554"/>
      <c r="J436" s="276" t="s">
        <v>25</v>
      </c>
      <c r="K436" s="275"/>
      <c r="L436" s="271" t="s">
        <v>16</v>
      </c>
      <c r="M436" s="274">
        <v>5767.31</v>
      </c>
      <c r="O436" s="269">
        <v>1627</v>
      </c>
    </row>
    <row r="437" spans="1:15" x14ac:dyDescent="0.2">
      <c r="A437" s="547"/>
      <c r="B437" s="243"/>
      <c r="C437" s="243"/>
      <c r="D437" s="243"/>
      <c r="E437" s="243"/>
      <c r="F437" s="243"/>
      <c r="G437" s="242"/>
      <c r="H437" s="241"/>
      <c r="I437" s="240"/>
      <c r="J437" s="273" t="s">
        <v>21</v>
      </c>
      <c r="K437" s="271"/>
      <c r="L437" s="271" t="s">
        <v>16</v>
      </c>
      <c r="M437" s="270">
        <v>992.25</v>
      </c>
      <c r="O437" s="269">
        <v>1629</v>
      </c>
    </row>
    <row r="438" spans="1:15" ht="23.25" thickBot="1" x14ac:dyDescent="0.25">
      <c r="A438" s="548"/>
      <c r="B438" s="263" t="s">
        <v>5557</v>
      </c>
      <c r="C438" s="262" t="s">
        <v>7490</v>
      </c>
      <c r="D438" s="261">
        <v>43449</v>
      </c>
      <c r="E438" s="260" t="s">
        <v>1</v>
      </c>
      <c r="F438" s="259" t="s">
        <v>7489</v>
      </c>
      <c r="G438" s="258"/>
      <c r="H438" s="257"/>
      <c r="I438" s="256"/>
      <c r="J438" s="228" t="s">
        <v>5498</v>
      </c>
      <c r="K438" s="227"/>
      <c r="L438" s="226"/>
      <c r="M438" s="225"/>
      <c r="O438" s="269"/>
    </row>
    <row r="439" spans="1:15" ht="22.5" x14ac:dyDescent="0.2">
      <c r="A439" s="546">
        <v>85</v>
      </c>
      <c r="B439" s="251" t="s">
        <v>12</v>
      </c>
      <c r="C439" s="251" t="s">
        <v>11</v>
      </c>
      <c r="D439" s="251" t="s">
        <v>10</v>
      </c>
      <c r="E439" s="550" t="s">
        <v>9</v>
      </c>
      <c r="F439" s="581"/>
      <c r="G439" s="550" t="s">
        <v>8</v>
      </c>
      <c r="H439" s="582"/>
      <c r="I439" s="250"/>
      <c r="J439" s="265"/>
      <c r="K439" s="265"/>
      <c r="L439" s="265"/>
      <c r="M439" s="264"/>
      <c r="O439" s="269" t="s">
        <v>7488</v>
      </c>
    </row>
    <row r="440" spans="1:15" ht="22.5" x14ac:dyDescent="0.2">
      <c r="A440" s="547"/>
      <c r="B440" s="144" t="s">
        <v>7487</v>
      </c>
      <c r="C440" s="144" t="s">
        <v>7486</v>
      </c>
      <c r="D440" s="132">
        <v>43502</v>
      </c>
      <c r="E440" s="247"/>
      <c r="F440" s="246" t="s">
        <v>5820</v>
      </c>
      <c r="G440" s="433" t="s">
        <v>5785</v>
      </c>
      <c r="H440" s="434"/>
      <c r="I440" s="435"/>
      <c r="J440" s="279" t="s">
        <v>17</v>
      </c>
      <c r="K440" s="278"/>
      <c r="L440" s="275" t="s">
        <v>16</v>
      </c>
      <c r="M440" s="277">
        <v>3450</v>
      </c>
      <c r="O440" s="269">
        <v>1633</v>
      </c>
    </row>
    <row r="441" spans="1:15" ht="22.5" x14ac:dyDescent="0.2">
      <c r="A441" s="547"/>
      <c r="B441" s="243" t="s">
        <v>6</v>
      </c>
      <c r="C441" s="243" t="s">
        <v>5</v>
      </c>
      <c r="D441" s="243" t="s">
        <v>4</v>
      </c>
      <c r="E441" s="604" t="s">
        <v>3</v>
      </c>
      <c r="F441" s="605"/>
      <c r="G441" s="552"/>
      <c r="H441" s="553"/>
      <c r="I441" s="554"/>
      <c r="J441" s="276" t="s">
        <v>25</v>
      </c>
      <c r="K441" s="275"/>
      <c r="L441" s="271" t="s">
        <v>16</v>
      </c>
      <c r="M441" s="274">
        <v>1600</v>
      </c>
      <c r="O441" s="269">
        <v>1631</v>
      </c>
    </row>
    <row r="442" spans="1:15" x14ac:dyDescent="0.2">
      <c r="A442" s="547"/>
      <c r="B442" s="243"/>
      <c r="C442" s="243"/>
      <c r="D442" s="243"/>
      <c r="E442" s="243"/>
      <c r="F442" s="243"/>
      <c r="G442" s="242"/>
      <c r="H442" s="241"/>
      <c r="I442" s="240"/>
      <c r="J442" s="273" t="s">
        <v>21</v>
      </c>
      <c r="K442" s="271"/>
      <c r="L442" s="271" t="s">
        <v>16</v>
      </c>
      <c r="M442" s="270">
        <v>1050</v>
      </c>
      <c r="O442" s="269">
        <v>1635</v>
      </c>
    </row>
    <row r="443" spans="1:15" ht="23.25" thickBot="1" x14ac:dyDescent="0.25">
      <c r="A443" s="548"/>
      <c r="B443" s="263" t="s">
        <v>5593</v>
      </c>
      <c r="C443" s="262" t="s">
        <v>5785</v>
      </c>
      <c r="D443" s="261">
        <v>43526</v>
      </c>
      <c r="E443" s="260" t="s">
        <v>1</v>
      </c>
      <c r="F443" s="259" t="s">
        <v>7485</v>
      </c>
      <c r="G443" s="258"/>
      <c r="H443" s="257"/>
      <c r="I443" s="256"/>
      <c r="J443" s="228" t="s">
        <v>5498</v>
      </c>
      <c r="K443" s="227"/>
      <c r="L443" s="226"/>
      <c r="M443" s="225"/>
      <c r="O443" s="269">
        <v>1641</v>
      </c>
    </row>
    <row r="444" spans="1:15" ht="22.5" x14ac:dyDescent="0.2">
      <c r="A444" s="546">
        <v>86</v>
      </c>
      <c r="B444" s="251" t="s">
        <v>12</v>
      </c>
      <c r="C444" s="251" t="s">
        <v>11</v>
      </c>
      <c r="D444" s="251" t="s">
        <v>10</v>
      </c>
      <c r="E444" s="550" t="s">
        <v>9</v>
      </c>
      <c r="F444" s="581"/>
      <c r="G444" s="550" t="s">
        <v>8</v>
      </c>
      <c r="H444" s="582"/>
      <c r="I444" s="250"/>
      <c r="J444" s="265"/>
      <c r="K444" s="265"/>
      <c r="L444" s="265"/>
      <c r="M444" s="264"/>
      <c r="O444" s="269" t="s">
        <v>7484</v>
      </c>
    </row>
    <row r="445" spans="1:15" ht="67.5" x14ac:dyDescent="0.2">
      <c r="A445" s="547"/>
      <c r="B445" s="144" t="s">
        <v>7483</v>
      </c>
      <c r="C445" s="144" t="s">
        <v>7482</v>
      </c>
      <c r="D445" s="132">
        <v>43423</v>
      </c>
      <c r="E445" s="247"/>
      <c r="F445" s="246" t="s">
        <v>7481</v>
      </c>
      <c r="G445" s="433" t="s">
        <v>5582</v>
      </c>
      <c r="H445" s="434"/>
      <c r="I445" s="435"/>
      <c r="J445" s="279" t="s">
        <v>17</v>
      </c>
      <c r="K445" s="278"/>
      <c r="L445" s="275" t="s">
        <v>16</v>
      </c>
      <c r="M445" s="277">
        <v>181</v>
      </c>
      <c r="O445" s="269">
        <v>1643</v>
      </c>
    </row>
    <row r="446" spans="1:15" ht="22.5" x14ac:dyDescent="0.2">
      <c r="A446" s="547"/>
      <c r="B446" s="243" t="s">
        <v>6</v>
      </c>
      <c r="C446" s="243" t="s">
        <v>5</v>
      </c>
      <c r="D446" s="243" t="s">
        <v>4</v>
      </c>
      <c r="E446" s="604" t="s">
        <v>3</v>
      </c>
      <c r="F446" s="605"/>
      <c r="G446" s="552"/>
      <c r="H446" s="553"/>
      <c r="I446" s="554"/>
      <c r="J446" s="276" t="s">
        <v>25</v>
      </c>
      <c r="K446" s="275"/>
      <c r="L446" s="271" t="s">
        <v>16</v>
      </c>
      <c r="M446" s="274">
        <v>394.4</v>
      </c>
      <c r="O446" s="269">
        <v>1642</v>
      </c>
    </row>
    <row r="447" spans="1:15" x14ac:dyDescent="0.2">
      <c r="A447" s="547"/>
      <c r="B447" s="243"/>
      <c r="C447" s="243"/>
      <c r="D447" s="243"/>
      <c r="E447" s="243"/>
      <c r="F447" s="243"/>
      <c r="G447" s="242"/>
      <c r="H447" s="241"/>
      <c r="I447" s="240"/>
      <c r="J447" s="273" t="s">
        <v>21</v>
      </c>
      <c r="K447" s="271"/>
      <c r="L447" s="271" t="s">
        <v>16</v>
      </c>
      <c r="M447" s="270">
        <v>24</v>
      </c>
      <c r="O447" s="269">
        <v>1644</v>
      </c>
    </row>
    <row r="448" spans="1:15" ht="23.25" thickBot="1" x14ac:dyDescent="0.25">
      <c r="A448" s="548"/>
      <c r="B448" s="263" t="s">
        <v>796</v>
      </c>
      <c r="C448" s="262" t="s">
        <v>5582</v>
      </c>
      <c r="D448" s="261">
        <v>43424</v>
      </c>
      <c r="E448" s="260" t="s">
        <v>1</v>
      </c>
      <c r="F448" s="259" t="s">
        <v>7480</v>
      </c>
      <c r="G448" s="258"/>
      <c r="H448" s="257"/>
      <c r="I448" s="256"/>
      <c r="J448" s="228" t="s">
        <v>5498</v>
      </c>
      <c r="K448" s="227"/>
      <c r="L448" s="226"/>
      <c r="M448" s="225"/>
      <c r="O448" s="269"/>
    </row>
    <row r="449" spans="1:15" ht="22.5" x14ac:dyDescent="0.2">
      <c r="A449" s="546">
        <v>87</v>
      </c>
      <c r="B449" s="251" t="s">
        <v>12</v>
      </c>
      <c r="C449" s="251" t="s">
        <v>11</v>
      </c>
      <c r="D449" s="251" t="s">
        <v>10</v>
      </c>
      <c r="E449" s="550" t="s">
        <v>9</v>
      </c>
      <c r="F449" s="581"/>
      <c r="G449" s="550" t="s">
        <v>8</v>
      </c>
      <c r="H449" s="582"/>
      <c r="I449" s="250"/>
      <c r="J449" s="265"/>
      <c r="K449" s="265"/>
      <c r="L449" s="265"/>
      <c r="M449" s="264"/>
      <c r="O449" s="269" t="s">
        <v>7479</v>
      </c>
    </row>
    <row r="450" spans="1:15" ht="33.75" x14ac:dyDescent="0.2">
      <c r="A450" s="547"/>
      <c r="B450" s="144" t="s">
        <v>7475</v>
      </c>
      <c r="C450" s="144" t="s">
        <v>7478</v>
      </c>
      <c r="D450" s="132">
        <v>43520</v>
      </c>
      <c r="E450" s="247"/>
      <c r="F450" s="246" t="s">
        <v>6749</v>
      </c>
      <c r="G450" s="433" t="s">
        <v>7473</v>
      </c>
      <c r="H450" s="434"/>
      <c r="I450" s="435"/>
      <c r="J450" s="279" t="s">
        <v>17</v>
      </c>
      <c r="K450" s="278"/>
      <c r="L450" s="275" t="s">
        <v>16</v>
      </c>
      <c r="M450" s="277">
        <v>665</v>
      </c>
      <c r="O450" s="269">
        <v>1648</v>
      </c>
    </row>
    <row r="451" spans="1:15" ht="22.5" x14ac:dyDescent="0.2">
      <c r="A451" s="547"/>
      <c r="B451" s="243" t="s">
        <v>6</v>
      </c>
      <c r="C451" s="243" t="s">
        <v>5</v>
      </c>
      <c r="D451" s="243" t="s">
        <v>4</v>
      </c>
      <c r="E451" s="604" t="s">
        <v>3</v>
      </c>
      <c r="F451" s="605"/>
      <c r="G451" s="552"/>
      <c r="H451" s="553"/>
      <c r="I451" s="554"/>
      <c r="J451" s="276" t="s">
        <v>25</v>
      </c>
      <c r="K451" s="275"/>
      <c r="L451" s="271" t="s">
        <v>16</v>
      </c>
      <c r="M451" s="274">
        <v>406.6</v>
      </c>
      <c r="O451" s="269">
        <v>1646</v>
      </c>
    </row>
    <row r="452" spans="1:15" x14ac:dyDescent="0.2">
      <c r="A452" s="547"/>
      <c r="B452" s="243"/>
      <c r="C452" s="243"/>
      <c r="D452" s="243"/>
      <c r="E452" s="243"/>
      <c r="F452" s="243"/>
      <c r="G452" s="242"/>
      <c r="H452" s="241"/>
      <c r="I452" s="240"/>
      <c r="J452" s="273" t="s">
        <v>21</v>
      </c>
      <c r="K452" s="271"/>
      <c r="L452" s="271" t="s">
        <v>16</v>
      </c>
      <c r="M452" s="270">
        <v>379.5</v>
      </c>
      <c r="O452" s="269">
        <v>1649</v>
      </c>
    </row>
    <row r="453" spans="1:15" ht="23.25" thickBot="1" x14ac:dyDescent="0.25">
      <c r="A453" s="548"/>
      <c r="B453" s="263" t="s">
        <v>5583</v>
      </c>
      <c r="C453" s="262" t="s">
        <v>7473</v>
      </c>
      <c r="D453" s="261">
        <v>43525</v>
      </c>
      <c r="E453" s="260" t="s">
        <v>1</v>
      </c>
      <c r="F453" s="259" t="s">
        <v>7477</v>
      </c>
      <c r="G453" s="258"/>
      <c r="H453" s="257"/>
      <c r="I453" s="256"/>
      <c r="J453" s="228" t="s">
        <v>5498</v>
      </c>
      <c r="K453" s="227"/>
      <c r="L453" s="226" t="s">
        <v>16</v>
      </c>
      <c r="M453" s="225">
        <v>240</v>
      </c>
      <c r="O453" s="269">
        <v>1650</v>
      </c>
    </row>
    <row r="454" spans="1:15" ht="22.5" x14ac:dyDescent="0.2">
      <c r="A454" s="546">
        <v>88</v>
      </c>
      <c r="B454" s="251" t="s">
        <v>12</v>
      </c>
      <c r="C454" s="251" t="s">
        <v>11</v>
      </c>
      <c r="D454" s="251" t="s">
        <v>10</v>
      </c>
      <c r="E454" s="550" t="s">
        <v>9</v>
      </c>
      <c r="F454" s="581"/>
      <c r="G454" s="550" t="s">
        <v>8</v>
      </c>
      <c r="H454" s="582"/>
      <c r="I454" s="250"/>
      <c r="J454" s="265"/>
      <c r="K454" s="265"/>
      <c r="L454" s="265"/>
      <c r="M454" s="264"/>
      <c r="O454" s="269" t="s">
        <v>7476</v>
      </c>
    </row>
    <row r="455" spans="1:15" ht="33.75" x14ac:dyDescent="0.2">
      <c r="A455" s="547"/>
      <c r="B455" s="144" t="s">
        <v>7475</v>
      </c>
      <c r="C455" s="144" t="s">
        <v>7474</v>
      </c>
      <c r="D455" s="132">
        <v>43547</v>
      </c>
      <c r="E455" s="247"/>
      <c r="F455" s="246" t="s">
        <v>6846</v>
      </c>
      <c r="G455" s="433" t="s">
        <v>7473</v>
      </c>
      <c r="H455" s="434"/>
      <c r="I455" s="435"/>
      <c r="J455" s="279" t="s">
        <v>17</v>
      </c>
      <c r="K455" s="278"/>
      <c r="L455" s="275" t="s">
        <v>16</v>
      </c>
      <c r="M455" s="277">
        <v>1160</v>
      </c>
      <c r="O455" s="269">
        <v>1653</v>
      </c>
    </row>
    <row r="456" spans="1:15" ht="22.5" x14ac:dyDescent="0.2">
      <c r="A456" s="547"/>
      <c r="B456" s="243" t="s">
        <v>6</v>
      </c>
      <c r="C456" s="243" t="s">
        <v>5</v>
      </c>
      <c r="D456" s="243" t="s">
        <v>4</v>
      </c>
      <c r="E456" s="604" t="s">
        <v>3</v>
      </c>
      <c r="F456" s="605"/>
      <c r="G456" s="552"/>
      <c r="H456" s="553"/>
      <c r="I456" s="554"/>
      <c r="J456" s="276" t="s">
        <v>25</v>
      </c>
      <c r="K456" s="275"/>
      <c r="L456" s="271" t="s">
        <v>16</v>
      </c>
      <c r="M456" s="274">
        <v>2047.63</v>
      </c>
      <c r="O456" s="269">
        <v>1651</v>
      </c>
    </row>
    <row r="457" spans="1:15" x14ac:dyDescent="0.2">
      <c r="A457" s="547"/>
      <c r="B457" s="243"/>
      <c r="C457" s="243"/>
      <c r="D457" s="243"/>
      <c r="E457" s="243"/>
      <c r="F457" s="243"/>
      <c r="G457" s="242"/>
      <c r="H457" s="241"/>
      <c r="I457" s="240"/>
      <c r="J457" s="273" t="s">
        <v>21</v>
      </c>
      <c r="K457" s="271"/>
      <c r="L457" s="271" t="s">
        <v>16</v>
      </c>
      <c r="M457" s="270">
        <v>544.5</v>
      </c>
      <c r="O457" s="269">
        <v>1654</v>
      </c>
    </row>
    <row r="458" spans="1:15" ht="30.6" customHeight="1" thickBot="1" x14ac:dyDescent="0.25">
      <c r="A458" s="548"/>
      <c r="B458" s="263" t="s">
        <v>5583</v>
      </c>
      <c r="C458" s="262" t="s">
        <v>7473</v>
      </c>
      <c r="D458" s="261">
        <v>43552</v>
      </c>
      <c r="E458" s="260" t="s">
        <v>1</v>
      </c>
      <c r="F458" s="259" t="s">
        <v>7472</v>
      </c>
      <c r="G458" s="258"/>
      <c r="H458" s="257"/>
      <c r="I458" s="256"/>
      <c r="J458" s="228" t="s">
        <v>5498</v>
      </c>
      <c r="K458" s="227"/>
      <c r="L458" s="226" t="s">
        <v>16</v>
      </c>
      <c r="M458" s="225">
        <v>245</v>
      </c>
      <c r="O458" s="269">
        <v>1656</v>
      </c>
    </row>
    <row r="459" spans="1:15" ht="22.5" x14ac:dyDescent="0.2">
      <c r="A459" s="546">
        <v>89</v>
      </c>
      <c r="B459" s="251" t="s">
        <v>12</v>
      </c>
      <c r="C459" s="251" t="s">
        <v>11</v>
      </c>
      <c r="D459" s="251" t="s">
        <v>10</v>
      </c>
      <c r="E459" s="550" t="s">
        <v>9</v>
      </c>
      <c r="F459" s="581"/>
      <c r="G459" s="550" t="s">
        <v>8</v>
      </c>
      <c r="H459" s="582"/>
      <c r="I459" s="250"/>
      <c r="J459" s="265"/>
      <c r="K459" s="265"/>
      <c r="L459" s="265"/>
      <c r="M459" s="264"/>
      <c r="O459" s="269" t="s">
        <v>7471</v>
      </c>
    </row>
    <row r="460" spans="1:15" ht="112.5" x14ac:dyDescent="0.2">
      <c r="A460" s="547"/>
      <c r="B460" s="144" t="s">
        <v>7470</v>
      </c>
      <c r="C460" s="144" t="s">
        <v>7469</v>
      </c>
      <c r="D460" s="132">
        <v>43436</v>
      </c>
      <c r="E460" s="247"/>
      <c r="F460" s="246" t="s">
        <v>5508</v>
      </c>
      <c r="G460" s="433" t="s">
        <v>968</v>
      </c>
      <c r="H460" s="434"/>
      <c r="I460" s="435"/>
      <c r="J460" s="279" t="s">
        <v>17</v>
      </c>
      <c r="K460" s="278"/>
      <c r="L460" s="275" t="s">
        <v>16</v>
      </c>
      <c r="M460" s="277">
        <v>378</v>
      </c>
      <c r="O460" s="269">
        <v>1658</v>
      </c>
    </row>
    <row r="461" spans="1:15" ht="22.5" x14ac:dyDescent="0.2">
      <c r="A461" s="547"/>
      <c r="B461" s="243" t="s">
        <v>6</v>
      </c>
      <c r="C461" s="243" t="s">
        <v>5</v>
      </c>
      <c r="D461" s="243" t="s">
        <v>4</v>
      </c>
      <c r="E461" s="604" t="s">
        <v>3</v>
      </c>
      <c r="F461" s="605"/>
      <c r="G461" s="552"/>
      <c r="H461" s="553"/>
      <c r="I461" s="554"/>
      <c r="J461" s="276" t="s">
        <v>25</v>
      </c>
      <c r="K461" s="275"/>
      <c r="L461" s="271" t="s">
        <v>16</v>
      </c>
      <c r="M461" s="274">
        <v>740</v>
      </c>
      <c r="O461" s="269">
        <v>1657</v>
      </c>
    </row>
    <row r="462" spans="1:15" x14ac:dyDescent="0.2">
      <c r="A462" s="547"/>
      <c r="B462" s="243"/>
      <c r="C462" s="243"/>
      <c r="D462" s="243"/>
      <c r="E462" s="243"/>
      <c r="F462" s="243"/>
      <c r="G462" s="242"/>
      <c r="H462" s="241"/>
      <c r="I462" s="240"/>
      <c r="J462" s="273" t="s">
        <v>21</v>
      </c>
      <c r="K462" s="271"/>
      <c r="L462" s="271" t="s">
        <v>16</v>
      </c>
      <c r="M462" s="270">
        <v>84</v>
      </c>
      <c r="O462" s="269"/>
    </row>
    <row r="463" spans="1:15" ht="20.45" customHeight="1" thickBot="1" x14ac:dyDescent="0.25">
      <c r="A463" s="548"/>
      <c r="B463" s="263" t="s">
        <v>5583</v>
      </c>
      <c r="C463" s="262" t="s">
        <v>968</v>
      </c>
      <c r="D463" s="261">
        <v>43438</v>
      </c>
      <c r="E463" s="260" t="s">
        <v>1</v>
      </c>
      <c r="F463" s="259" t="s">
        <v>7468</v>
      </c>
      <c r="G463" s="258"/>
      <c r="H463" s="257"/>
      <c r="I463" s="256"/>
      <c r="J463" s="228" t="s">
        <v>5498</v>
      </c>
      <c r="K463" s="227"/>
      <c r="L463" s="226"/>
      <c r="M463" s="225"/>
      <c r="O463" s="269">
        <v>1659</v>
      </c>
    </row>
    <row r="464" spans="1:15" ht="22.5" x14ac:dyDescent="0.2">
      <c r="A464" s="546">
        <v>90</v>
      </c>
      <c r="B464" s="251" t="s">
        <v>12</v>
      </c>
      <c r="C464" s="251" t="s">
        <v>11</v>
      </c>
      <c r="D464" s="251" t="s">
        <v>10</v>
      </c>
      <c r="E464" s="550" t="s">
        <v>9</v>
      </c>
      <c r="F464" s="581"/>
      <c r="G464" s="550" t="s">
        <v>8</v>
      </c>
      <c r="H464" s="582"/>
      <c r="I464" s="250"/>
      <c r="J464" s="265"/>
      <c r="K464" s="265"/>
      <c r="L464" s="265"/>
      <c r="M464" s="264"/>
      <c r="O464" s="269" t="s">
        <v>7467</v>
      </c>
    </row>
    <row r="465" spans="1:15" ht="33.75" x14ac:dyDescent="0.2">
      <c r="A465" s="547"/>
      <c r="B465" s="144" t="s">
        <v>7466</v>
      </c>
      <c r="C465" s="144" t="s">
        <v>7465</v>
      </c>
      <c r="D465" s="132">
        <v>43399</v>
      </c>
      <c r="E465" s="247"/>
      <c r="F465" s="246" t="s">
        <v>6349</v>
      </c>
      <c r="G465" s="433" t="s">
        <v>5639</v>
      </c>
      <c r="H465" s="434"/>
      <c r="I465" s="435"/>
      <c r="J465" s="279" t="s">
        <v>17</v>
      </c>
      <c r="K465" s="278"/>
      <c r="L465" s="275" t="s">
        <v>16</v>
      </c>
      <c r="M465" s="277">
        <v>750</v>
      </c>
      <c r="O465" s="269">
        <v>1661</v>
      </c>
    </row>
    <row r="466" spans="1:15" ht="22.5" x14ac:dyDescent="0.2">
      <c r="A466" s="547"/>
      <c r="B466" s="243" t="s">
        <v>6</v>
      </c>
      <c r="C466" s="243" t="s">
        <v>5</v>
      </c>
      <c r="D466" s="243" t="s">
        <v>4</v>
      </c>
      <c r="E466" s="604" t="s">
        <v>3</v>
      </c>
      <c r="F466" s="605"/>
      <c r="G466" s="552"/>
      <c r="H466" s="553"/>
      <c r="I466" s="554"/>
      <c r="J466" s="276" t="s">
        <v>25</v>
      </c>
      <c r="K466" s="275"/>
      <c r="L466" s="271" t="s">
        <v>16</v>
      </c>
      <c r="M466" s="274">
        <v>309.97000000000003</v>
      </c>
      <c r="O466" s="269">
        <v>1660</v>
      </c>
    </row>
    <row r="467" spans="1:15" x14ac:dyDescent="0.2">
      <c r="A467" s="547"/>
      <c r="B467" s="243"/>
      <c r="C467" s="243"/>
      <c r="D467" s="243"/>
      <c r="E467" s="243"/>
      <c r="F467" s="243"/>
      <c r="G467" s="242"/>
      <c r="H467" s="241"/>
      <c r="I467" s="240"/>
      <c r="J467" s="273" t="s">
        <v>21</v>
      </c>
      <c r="K467" s="271"/>
      <c r="L467" s="271"/>
      <c r="M467" s="270"/>
      <c r="O467" s="269"/>
    </row>
    <row r="468" spans="1:15" ht="23.25" thickBot="1" x14ac:dyDescent="0.25">
      <c r="A468" s="548"/>
      <c r="B468" s="263" t="s">
        <v>5593</v>
      </c>
      <c r="C468" s="262" t="s">
        <v>5639</v>
      </c>
      <c r="D468" s="261">
        <v>43405</v>
      </c>
      <c r="E468" s="260" t="s">
        <v>1</v>
      </c>
      <c r="F468" s="259" t="s">
        <v>7464</v>
      </c>
      <c r="G468" s="258"/>
      <c r="H468" s="257"/>
      <c r="I468" s="256"/>
      <c r="J468" s="228" t="s">
        <v>5498</v>
      </c>
      <c r="K468" s="227"/>
      <c r="L468" s="226"/>
      <c r="M468" s="225"/>
      <c r="O468" s="269"/>
    </row>
    <row r="469" spans="1:15" ht="22.5" x14ac:dyDescent="0.2">
      <c r="A469" s="546">
        <v>91</v>
      </c>
      <c r="B469" s="251" t="s">
        <v>12</v>
      </c>
      <c r="C469" s="251" t="s">
        <v>11</v>
      </c>
      <c r="D469" s="251" t="s">
        <v>10</v>
      </c>
      <c r="E469" s="550" t="s">
        <v>9</v>
      </c>
      <c r="F469" s="581"/>
      <c r="G469" s="550" t="s">
        <v>8</v>
      </c>
      <c r="H469" s="582"/>
      <c r="I469" s="250"/>
      <c r="J469" s="265"/>
      <c r="K469" s="265"/>
      <c r="L469" s="265"/>
      <c r="M469" s="264"/>
      <c r="O469" s="269" t="s">
        <v>7463</v>
      </c>
    </row>
    <row r="470" spans="1:15" ht="112.5" x14ac:dyDescent="0.2">
      <c r="A470" s="547"/>
      <c r="B470" s="144" t="s">
        <v>7462</v>
      </c>
      <c r="C470" s="144" t="s">
        <v>7461</v>
      </c>
      <c r="D470" s="132">
        <v>43520</v>
      </c>
      <c r="E470" s="247"/>
      <c r="F470" s="246" t="s">
        <v>5518</v>
      </c>
      <c r="G470" s="433" t="s">
        <v>187</v>
      </c>
      <c r="H470" s="434"/>
      <c r="I470" s="435"/>
      <c r="J470" s="279" t="s">
        <v>17</v>
      </c>
      <c r="K470" s="278"/>
      <c r="L470" s="275" t="s">
        <v>16</v>
      </c>
      <c r="M470" s="277">
        <v>624</v>
      </c>
      <c r="O470" s="269">
        <v>1663</v>
      </c>
    </row>
    <row r="471" spans="1:15" ht="22.5" x14ac:dyDescent="0.2">
      <c r="A471" s="547"/>
      <c r="B471" s="243" t="s">
        <v>6</v>
      </c>
      <c r="C471" s="243" t="s">
        <v>5</v>
      </c>
      <c r="D471" s="243" t="s">
        <v>4</v>
      </c>
      <c r="E471" s="604" t="s">
        <v>3</v>
      </c>
      <c r="F471" s="605"/>
      <c r="G471" s="552"/>
      <c r="H471" s="553"/>
      <c r="I471" s="554"/>
      <c r="J471" s="276" t="s">
        <v>25</v>
      </c>
      <c r="K471" s="275"/>
      <c r="L471" s="271" t="s">
        <v>16</v>
      </c>
      <c r="M471" s="274">
        <v>1359.43</v>
      </c>
      <c r="O471" s="269">
        <v>1662</v>
      </c>
    </row>
    <row r="472" spans="1:15" x14ac:dyDescent="0.2">
      <c r="A472" s="547"/>
      <c r="B472" s="243"/>
      <c r="C472" s="243"/>
      <c r="D472" s="243"/>
      <c r="E472" s="243"/>
      <c r="F472" s="243"/>
      <c r="G472" s="242"/>
      <c r="H472" s="241"/>
      <c r="I472" s="240"/>
      <c r="J472" s="273" t="s">
        <v>21</v>
      </c>
      <c r="K472" s="271"/>
      <c r="L472" s="271" t="s">
        <v>16</v>
      </c>
      <c r="M472" s="270">
        <v>645</v>
      </c>
      <c r="O472" s="269"/>
    </row>
    <row r="473" spans="1:15" ht="23.25" thickBot="1" x14ac:dyDescent="0.25">
      <c r="A473" s="548"/>
      <c r="B473" s="263" t="s">
        <v>2799</v>
      </c>
      <c r="C473" s="262" t="s">
        <v>187</v>
      </c>
      <c r="D473" s="261">
        <v>43526</v>
      </c>
      <c r="E473" s="260" t="s">
        <v>1</v>
      </c>
      <c r="F473" s="259" t="s">
        <v>7460</v>
      </c>
      <c r="G473" s="258"/>
      <c r="H473" s="257"/>
      <c r="I473" s="256"/>
      <c r="J473" s="228" t="s">
        <v>5498</v>
      </c>
      <c r="K473" s="227"/>
      <c r="L473" s="226"/>
      <c r="M473" s="225"/>
      <c r="O473" s="269">
        <v>1664</v>
      </c>
    </row>
    <row r="474" spans="1:15" ht="22.5" x14ac:dyDescent="0.2">
      <c r="A474" s="546">
        <v>92</v>
      </c>
      <c r="B474" s="251" t="s">
        <v>12</v>
      </c>
      <c r="C474" s="251" t="s">
        <v>11</v>
      </c>
      <c r="D474" s="251" t="s">
        <v>10</v>
      </c>
      <c r="E474" s="550" t="s">
        <v>9</v>
      </c>
      <c r="F474" s="581"/>
      <c r="G474" s="550" t="s">
        <v>8</v>
      </c>
      <c r="H474" s="582"/>
      <c r="I474" s="250"/>
      <c r="J474" s="265"/>
      <c r="K474" s="265"/>
      <c r="L474" s="265"/>
      <c r="M474" s="264"/>
      <c r="O474" s="269" t="s">
        <v>7459</v>
      </c>
    </row>
    <row r="475" spans="1:15" ht="78.75" x14ac:dyDescent="0.2">
      <c r="A475" s="547"/>
      <c r="B475" s="144" t="s">
        <v>7458</v>
      </c>
      <c r="C475" s="144" t="s">
        <v>7457</v>
      </c>
      <c r="D475" s="132">
        <v>43507</v>
      </c>
      <c r="E475" s="247"/>
      <c r="F475" s="246" t="s">
        <v>6846</v>
      </c>
      <c r="G475" s="433" t="s">
        <v>5506</v>
      </c>
      <c r="H475" s="434"/>
      <c r="I475" s="435"/>
      <c r="J475" s="279" t="s">
        <v>17</v>
      </c>
      <c r="K475" s="278"/>
      <c r="L475" s="275" t="s">
        <v>16</v>
      </c>
      <c r="M475" s="277">
        <v>1160</v>
      </c>
      <c r="O475" s="269">
        <v>1666</v>
      </c>
    </row>
    <row r="476" spans="1:15" ht="22.5" x14ac:dyDescent="0.2">
      <c r="A476" s="547"/>
      <c r="B476" s="243" t="s">
        <v>6</v>
      </c>
      <c r="C476" s="243" t="s">
        <v>5</v>
      </c>
      <c r="D476" s="243" t="s">
        <v>4</v>
      </c>
      <c r="E476" s="604" t="s">
        <v>3</v>
      </c>
      <c r="F476" s="605"/>
      <c r="G476" s="552"/>
      <c r="H476" s="553"/>
      <c r="I476" s="554"/>
      <c r="J476" s="276" t="s">
        <v>25</v>
      </c>
      <c r="K476" s="275"/>
      <c r="L476" s="271" t="s">
        <v>16</v>
      </c>
      <c r="M476" s="274">
        <v>1252.8499999999999</v>
      </c>
      <c r="O476" s="269">
        <v>1665</v>
      </c>
    </row>
    <row r="477" spans="1:15" x14ac:dyDescent="0.2">
      <c r="A477" s="547"/>
      <c r="B477" s="243"/>
      <c r="C477" s="243"/>
      <c r="D477" s="243"/>
      <c r="E477" s="243"/>
      <c r="F477" s="243"/>
      <c r="G477" s="242"/>
      <c r="H477" s="241"/>
      <c r="I477" s="240"/>
      <c r="J477" s="273" t="s">
        <v>21</v>
      </c>
      <c r="K477" s="271"/>
      <c r="L477" s="271"/>
      <c r="M477" s="270"/>
      <c r="O477" s="269"/>
    </row>
    <row r="478" spans="1:15" ht="30.6" customHeight="1" thickBot="1" x14ac:dyDescent="0.25">
      <c r="A478" s="548"/>
      <c r="B478" s="263" t="s">
        <v>7430</v>
      </c>
      <c r="C478" s="262" t="s">
        <v>5506</v>
      </c>
      <c r="D478" s="261">
        <v>43514</v>
      </c>
      <c r="E478" s="260" t="s">
        <v>1</v>
      </c>
      <c r="F478" s="259" t="s">
        <v>7456</v>
      </c>
      <c r="G478" s="258"/>
      <c r="H478" s="257"/>
      <c r="I478" s="256"/>
      <c r="J478" s="228" t="s">
        <v>5498</v>
      </c>
      <c r="K478" s="227"/>
      <c r="L478" s="226"/>
      <c r="M478" s="225"/>
      <c r="O478" s="269"/>
    </row>
    <row r="479" spans="1:15" ht="22.5" x14ac:dyDescent="0.2">
      <c r="A479" s="546">
        <v>93</v>
      </c>
      <c r="B479" s="251" t="s">
        <v>12</v>
      </c>
      <c r="C479" s="251" t="s">
        <v>11</v>
      </c>
      <c r="D479" s="251" t="s">
        <v>10</v>
      </c>
      <c r="E479" s="550" t="s">
        <v>9</v>
      </c>
      <c r="F479" s="581"/>
      <c r="G479" s="550" t="s">
        <v>8</v>
      </c>
      <c r="H479" s="582"/>
      <c r="I479" s="250"/>
      <c r="J479" s="265"/>
      <c r="K479" s="265"/>
      <c r="L479" s="265"/>
      <c r="M479" s="264"/>
      <c r="O479" s="269" t="s">
        <v>7455</v>
      </c>
    </row>
    <row r="480" spans="1:15" ht="56.25" x14ac:dyDescent="0.2">
      <c r="A480" s="547"/>
      <c r="B480" s="144" t="s">
        <v>7454</v>
      </c>
      <c r="C480" s="144" t="s">
        <v>7453</v>
      </c>
      <c r="D480" s="132">
        <v>43430</v>
      </c>
      <c r="E480" s="247"/>
      <c r="F480" s="246" t="s">
        <v>7452</v>
      </c>
      <c r="G480" s="433" t="s">
        <v>7451</v>
      </c>
      <c r="H480" s="434"/>
      <c r="I480" s="435"/>
      <c r="J480" s="279" t="s">
        <v>17</v>
      </c>
      <c r="K480" s="278"/>
      <c r="L480" s="275" t="s">
        <v>16</v>
      </c>
      <c r="M480" s="277">
        <v>690</v>
      </c>
      <c r="O480" s="269">
        <v>1670</v>
      </c>
    </row>
    <row r="481" spans="1:15" ht="22.5" x14ac:dyDescent="0.2">
      <c r="A481" s="547"/>
      <c r="B481" s="243" t="s">
        <v>6</v>
      </c>
      <c r="C481" s="243" t="s">
        <v>5</v>
      </c>
      <c r="D481" s="243" t="s">
        <v>4</v>
      </c>
      <c r="E481" s="604" t="s">
        <v>3</v>
      </c>
      <c r="F481" s="605"/>
      <c r="G481" s="552"/>
      <c r="H481" s="553"/>
      <c r="I481" s="554"/>
      <c r="J481" s="276" t="s">
        <v>25</v>
      </c>
      <c r="K481" s="275"/>
      <c r="L481" s="271"/>
      <c r="M481" s="274"/>
      <c r="O481" s="269"/>
    </row>
    <row r="482" spans="1:15" x14ac:dyDescent="0.2">
      <c r="A482" s="547"/>
      <c r="B482" s="243"/>
      <c r="C482" s="243"/>
      <c r="D482" s="243"/>
      <c r="E482" s="243"/>
      <c r="F482" s="243"/>
      <c r="G482" s="242"/>
      <c r="H482" s="241"/>
      <c r="I482" s="240"/>
      <c r="J482" s="273" t="s">
        <v>21</v>
      </c>
      <c r="K482" s="271"/>
      <c r="L482" s="271" t="s">
        <v>16</v>
      </c>
      <c r="M482" s="270">
        <v>390</v>
      </c>
      <c r="O482" s="269"/>
    </row>
    <row r="483" spans="1:15" ht="23.25" thickBot="1" x14ac:dyDescent="0.25">
      <c r="A483" s="548"/>
      <c r="B483" s="263" t="s">
        <v>7430</v>
      </c>
      <c r="C483" s="262" t="s">
        <v>7451</v>
      </c>
      <c r="D483" s="261">
        <v>43449</v>
      </c>
      <c r="E483" s="260" t="s">
        <v>1</v>
      </c>
      <c r="F483" s="259" t="s">
        <v>7450</v>
      </c>
      <c r="G483" s="258"/>
      <c r="H483" s="257"/>
      <c r="I483" s="256"/>
      <c r="J483" s="228" t="s">
        <v>5498</v>
      </c>
      <c r="K483" s="227"/>
      <c r="L483" s="226"/>
      <c r="M483" s="225"/>
      <c r="O483" s="269">
        <v>1674</v>
      </c>
    </row>
    <row r="484" spans="1:15" ht="22.5" x14ac:dyDescent="0.2">
      <c r="A484" s="546">
        <v>94</v>
      </c>
      <c r="B484" s="251" t="s">
        <v>12</v>
      </c>
      <c r="C484" s="251" t="s">
        <v>11</v>
      </c>
      <c r="D484" s="251" t="s">
        <v>10</v>
      </c>
      <c r="E484" s="550" t="s">
        <v>9</v>
      </c>
      <c r="F484" s="581"/>
      <c r="G484" s="550" t="s">
        <v>8</v>
      </c>
      <c r="H484" s="582"/>
      <c r="I484" s="250"/>
      <c r="J484" s="265"/>
      <c r="K484" s="265"/>
      <c r="L484" s="265"/>
      <c r="M484" s="264"/>
      <c r="O484" s="269" t="s">
        <v>7449</v>
      </c>
    </row>
    <row r="485" spans="1:15" ht="33.75" x14ac:dyDescent="0.2">
      <c r="A485" s="547"/>
      <c r="B485" s="144" t="s">
        <v>7448</v>
      </c>
      <c r="C485" s="144" t="s">
        <v>7447</v>
      </c>
      <c r="D485" s="132">
        <v>43374</v>
      </c>
      <c r="E485" s="247"/>
      <c r="F485" s="246" t="s">
        <v>5518</v>
      </c>
      <c r="G485" s="433" t="s">
        <v>187</v>
      </c>
      <c r="H485" s="434"/>
      <c r="I485" s="435"/>
      <c r="J485" s="279" t="s">
        <v>17</v>
      </c>
      <c r="K485" s="278"/>
      <c r="L485" s="275" t="s">
        <v>16</v>
      </c>
      <c r="M485" s="277">
        <v>966</v>
      </c>
      <c r="O485" s="269">
        <v>1676</v>
      </c>
    </row>
    <row r="486" spans="1:15" ht="22.5" x14ac:dyDescent="0.2">
      <c r="A486" s="547"/>
      <c r="B486" s="243" t="s">
        <v>6</v>
      </c>
      <c r="C486" s="243" t="s">
        <v>5</v>
      </c>
      <c r="D486" s="243" t="s">
        <v>4</v>
      </c>
      <c r="E486" s="604" t="s">
        <v>3</v>
      </c>
      <c r="F486" s="605"/>
      <c r="G486" s="552"/>
      <c r="H486" s="553"/>
      <c r="I486" s="554"/>
      <c r="J486" s="276" t="s">
        <v>25</v>
      </c>
      <c r="K486" s="275"/>
      <c r="L486" s="271" t="s">
        <v>16</v>
      </c>
      <c r="M486" s="274">
        <v>2902.62</v>
      </c>
      <c r="O486" s="269">
        <v>1675</v>
      </c>
    </row>
    <row r="487" spans="1:15" x14ac:dyDescent="0.2">
      <c r="A487" s="547"/>
      <c r="B487" s="243"/>
      <c r="C487" s="243"/>
      <c r="D487" s="243"/>
      <c r="E487" s="243"/>
      <c r="F487" s="243"/>
      <c r="G487" s="242"/>
      <c r="H487" s="241"/>
      <c r="I487" s="240"/>
      <c r="J487" s="273" t="s">
        <v>21</v>
      </c>
      <c r="K487" s="271"/>
      <c r="L487" s="271" t="s">
        <v>16</v>
      </c>
      <c r="M487" s="270">
        <v>396</v>
      </c>
      <c r="O487" s="269"/>
    </row>
    <row r="488" spans="1:15" ht="23.25" thickBot="1" x14ac:dyDescent="0.25">
      <c r="A488" s="548"/>
      <c r="B488" s="263" t="s">
        <v>7446</v>
      </c>
      <c r="C488" s="262" t="s">
        <v>187</v>
      </c>
      <c r="D488" s="261">
        <v>43378</v>
      </c>
      <c r="E488" s="260" t="s">
        <v>1</v>
      </c>
      <c r="F488" s="259" t="s">
        <v>7445</v>
      </c>
      <c r="G488" s="258"/>
      <c r="H488" s="257"/>
      <c r="I488" s="256"/>
      <c r="J488" s="228" t="s">
        <v>5498</v>
      </c>
      <c r="K488" s="227"/>
      <c r="L488" s="226"/>
      <c r="M488" s="225"/>
      <c r="O488" s="269">
        <v>1677</v>
      </c>
    </row>
    <row r="489" spans="1:15" ht="22.5" x14ac:dyDescent="0.2">
      <c r="A489" s="546">
        <v>95</v>
      </c>
      <c r="B489" s="251" t="s">
        <v>12</v>
      </c>
      <c r="C489" s="251" t="s">
        <v>11</v>
      </c>
      <c r="D489" s="251" t="s">
        <v>10</v>
      </c>
      <c r="E489" s="550" t="s">
        <v>9</v>
      </c>
      <c r="F489" s="581"/>
      <c r="G489" s="550" t="s">
        <v>8</v>
      </c>
      <c r="H489" s="582"/>
      <c r="I489" s="250"/>
      <c r="J489" s="265"/>
      <c r="K489" s="265"/>
      <c r="L489" s="265"/>
      <c r="M489" s="264"/>
      <c r="O489" s="269" t="s">
        <v>7444</v>
      </c>
    </row>
    <row r="490" spans="1:15" ht="78.75" x14ac:dyDescent="0.2">
      <c r="A490" s="547"/>
      <c r="B490" s="144" t="s">
        <v>7443</v>
      </c>
      <c r="C490" s="144" t="s">
        <v>7442</v>
      </c>
      <c r="D490" s="132">
        <v>43387</v>
      </c>
      <c r="E490" s="247"/>
      <c r="F490" s="246" t="s">
        <v>5790</v>
      </c>
      <c r="G490" s="433" t="s">
        <v>6849</v>
      </c>
      <c r="H490" s="434"/>
      <c r="I490" s="435"/>
      <c r="J490" s="279" t="s">
        <v>17</v>
      </c>
      <c r="K490" s="278"/>
      <c r="L490" s="275" t="s">
        <v>16</v>
      </c>
      <c r="M490" s="277">
        <v>952</v>
      </c>
      <c r="O490" s="269">
        <v>1679</v>
      </c>
    </row>
    <row r="491" spans="1:15" ht="22.5" x14ac:dyDescent="0.2">
      <c r="A491" s="547"/>
      <c r="B491" s="243" t="s">
        <v>6</v>
      </c>
      <c r="C491" s="243" t="s">
        <v>5</v>
      </c>
      <c r="D491" s="243" t="s">
        <v>4</v>
      </c>
      <c r="E491" s="604" t="s">
        <v>3</v>
      </c>
      <c r="F491" s="605"/>
      <c r="G491" s="552"/>
      <c r="H491" s="553"/>
      <c r="I491" s="554"/>
      <c r="J491" s="276" t="s">
        <v>25</v>
      </c>
      <c r="K491" s="275"/>
      <c r="L491" s="271" t="s">
        <v>16</v>
      </c>
      <c r="M491" s="274">
        <v>1500</v>
      </c>
      <c r="O491" s="269">
        <v>1678</v>
      </c>
    </row>
    <row r="492" spans="1:15" x14ac:dyDescent="0.2">
      <c r="A492" s="547"/>
      <c r="B492" s="243"/>
      <c r="C492" s="243"/>
      <c r="D492" s="243"/>
      <c r="E492" s="243"/>
      <c r="F492" s="243"/>
      <c r="G492" s="242"/>
      <c r="H492" s="241"/>
      <c r="I492" s="240"/>
      <c r="J492" s="273" t="s">
        <v>21</v>
      </c>
      <c r="K492" s="271"/>
      <c r="L492" s="271"/>
      <c r="M492" s="270"/>
      <c r="O492" s="269"/>
    </row>
    <row r="493" spans="1:15" ht="40.9" customHeight="1" thickBot="1" x14ac:dyDescent="0.25">
      <c r="A493" s="548"/>
      <c r="B493" s="263" t="s">
        <v>822</v>
      </c>
      <c r="C493" s="262" t="s">
        <v>6849</v>
      </c>
      <c r="D493" s="261">
        <v>43392</v>
      </c>
      <c r="E493" s="260" t="s">
        <v>1</v>
      </c>
      <c r="F493" s="259" t="s">
        <v>5567</v>
      </c>
      <c r="G493" s="258"/>
      <c r="H493" s="257"/>
      <c r="I493" s="256"/>
      <c r="J493" s="228" t="s">
        <v>5498</v>
      </c>
      <c r="K493" s="227"/>
      <c r="L493" s="226" t="s">
        <v>16</v>
      </c>
      <c r="M493" s="225">
        <v>372</v>
      </c>
      <c r="O493" s="269">
        <v>1680</v>
      </c>
    </row>
    <row r="494" spans="1:15" ht="22.5" x14ac:dyDescent="0.2">
      <c r="A494" s="546">
        <v>96</v>
      </c>
      <c r="B494" s="251" t="s">
        <v>12</v>
      </c>
      <c r="C494" s="251" t="s">
        <v>11</v>
      </c>
      <c r="D494" s="251" t="s">
        <v>10</v>
      </c>
      <c r="E494" s="550" t="s">
        <v>9</v>
      </c>
      <c r="F494" s="581"/>
      <c r="G494" s="550" t="s">
        <v>8</v>
      </c>
      <c r="H494" s="582"/>
      <c r="I494" s="250"/>
      <c r="J494" s="265"/>
      <c r="K494" s="265"/>
      <c r="L494" s="265"/>
      <c r="M494" s="264"/>
      <c r="O494" s="269" t="s">
        <v>7441</v>
      </c>
    </row>
    <row r="495" spans="1:15" ht="67.5" x14ac:dyDescent="0.2">
      <c r="A495" s="547"/>
      <c r="B495" s="144" t="s">
        <v>7432</v>
      </c>
      <c r="C495" s="144" t="s">
        <v>7440</v>
      </c>
      <c r="D495" s="132">
        <v>43507</v>
      </c>
      <c r="E495" s="247"/>
      <c r="F495" s="246" t="s">
        <v>7439</v>
      </c>
      <c r="G495" s="433" t="s">
        <v>7438</v>
      </c>
      <c r="H495" s="434"/>
      <c r="I495" s="435"/>
      <c r="J495" s="279" t="s">
        <v>17</v>
      </c>
      <c r="K495" s="278"/>
      <c r="L495" s="275" t="s">
        <v>16</v>
      </c>
      <c r="M495" s="277">
        <v>188</v>
      </c>
      <c r="O495" s="269">
        <v>1682</v>
      </c>
    </row>
    <row r="496" spans="1:15" ht="22.5" x14ac:dyDescent="0.2">
      <c r="A496" s="547"/>
      <c r="B496" s="243" t="s">
        <v>6</v>
      </c>
      <c r="C496" s="243" t="s">
        <v>5</v>
      </c>
      <c r="D496" s="243" t="s">
        <v>4</v>
      </c>
      <c r="E496" s="604" t="s">
        <v>3</v>
      </c>
      <c r="F496" s="605"/>
      <c r="G496" s="552"/>
      <c r="H496" s="553"/>
      <c r="I496" s="554"/>
      <c r="J496" s="276" t="s">
        <v>25</v>
      </c>
      <c r="K496" s="275"/>
      <c r="L496" s="271" t="s">
        <v>16</v>
      </c>
      <c r="M496" s="274">
        <v>244.6</v>
      </c>
      <c r="O496" s="269">
        <v>1681</v>
      </c>
    </row>
    <row r="497" spans="1:15" x14ac:dyDescent="0.2">
      <c r="A497" s="547"/>
      <c r="B497" s="243"/>
      <c r="C497" s="243"/>
      <c r="D497" s="243"/>
      <c r="E497" s="243"/>
      <c r="F497" s="243"/>
      <c r="G497" s="242"/>
      <c r="H497" s="241"/>
      <c r="I497" s="240"/>
      <c r="J497" s="273" t="s">
        <v>21</v>
      </c>
      <c r="K497" s="271"/>
      <c r="L497" s="271" t="s">
        <v>16</v>
      </c>
      <c r="M497" s="270">
        <v>250</v>
      </c>
      <c r="O497" s="269"/>
    </row>
    <row r="498" spans="1:15" ht="30.6" customHeight="1" thickBot="1" x14ac:dyDescent="0.25">
      <c r="A498" s="548"/>
      <c r="B498" s="263" t="s">
        <v>7430</v>
      </c>
      <c r="C498" s="262" t="s">
        <v>7438</v>
      </c>
      <c r="D498" s="261">
        <v>43509</v>
      </c>
      <c r="E498" s="260" t="s">
        <v>1</v>
      </c>
      <c r="F498" s="259" t="s">
        <v>7437</v>
      </c>
      <c r="G498" s="258"/>
      <c r="H498" s="257"/>
      <c r="I498" s="256"/>
      <c r="J498" s="228" t="s">
        <v>5498</v>
      </c>
      <c r="K498" s="227"/>
      <c r="L498" s="226"/>
      <c r="M498" s="225"/>
      <c r="O498" s="269">
        <v>1683</v>
      </c>
    </row>
    <row r="499" spans="1:15" ht="22.5" x14ac:dyDescent="0.2">
      <c r="A499" s="546">
        <v>97</v>
      </c>
      <c r="B499" s="251" t="s">
        <v>12</v>
      </c>
      <c r="C499" s="251" t="s">
        <v>11</v>
      </c>
      <c r="D499" s="251" t="s">
        <v>10</v>
      </c>
      <c r="E499" s="550" t="s">
        <v>9</v>
      </c>
      <c r="F499" s="581"/>
      <c r="G499" s="550" t="s">
        <v>8</v>
      </c>
      <c r="H499" s="582"/>
      <c r="I499" s="250"/>
      <c r="J499" s="265"/>
      <c r="K499" s="265"/>
      <c r="L499" s="265"/>
      <c r="M499" s="264"/>
      <c r="O499" s="269" t="s">
        <v>7436</v>
      </c>
    </row>
    <row r="500" spans="1:15" ht="67.5" x14ac:dyDescent="0.2">
      <c r="A500" s="547"/>
      <c r="B500" s="144" t="s">
        <v>7432</v>
      </c>
      <c r="C500" s="144" t="s">
        <v>7435</v>
      </c>
      <c r="D500" s="132">
        <v>43530</v>
      </c>
      <c r="E500" s="247"/>
      <c r="F500" s="246" t="s">
        <v>5508</v>
      </c>
      <c r="G500" s="433" t="s">
        <v>4900</v>
      </c>
      <c r="H500" s="434"/>
      <c r="I500" s="435"/>
      <c r="J500" s="279" t="s">
        <v>17</v>
      </c>
      <c r="K500" s="278"/>
      <c r="L500" s="275" t="s">
        <v>16</v>
      </c>
      <c r="M500" s="277">
        <v>378</v>
      </c>
      <c r="O500" s="269">
        <v>1685</v>
      </c>
    </row>
    <row r="501" spans="1:15" ht="22.5" x14ac:dyDescent="0.2">
      <c r="A501" s="547"/>
      <c r="B501" s="243" t="s">
        <v>6</v>
      </c>
      <c r="C501" s="243" t="s">
        <v>5</v>
      </c>
      <c r="D501" s="243" t="s">
        <v>4</v>
      </c>
      <c r="E501" s="604" t="s">
        <v>3</v>
      </c>
      <c r="F501" s="605"/>
      <c r="G501" s="552"/>
      <c r="H501" s="553"/>
      <c r="I501" s="554"/>
      <c r="J501" s="276" t="s">
        <v>25</v>
      </c>
      <c r="K501" s="275"/>
      <c r="L501" s="271" t="s">
        <v>16</v>
      </c>
      <c r="M501" s="274">
        <v>487.24</v>
      </c>
      <c r="O501" s="269">
        <v>1684</v>
      </c>
    </row>
    <row r="502" spans="1:15" x14ac:dyDescent="0.2">
      <c r="A502" s="547"/>
      <c r="B502" s="243"/>
      <c r="C502" s="243"/>
      <c r="D502" s="243"/>
      <c r="E502" s="243"/>
      <c r="F502" s="243"/>
      <c r="G502" s="242"/>
      <c r="H502" s="241"/>
      <c r="I502" s="240"/>
      <c r="J502" s="273" t="s">
        <v>21</v>
      </c>
      <c r="K502" s="271"/>
      <c r="L502" s="271" t="s">
        <v>16</v>
      </c>
      <c r="M502" s="270">
        <v>156</v>
      </c>
      <c r="O502" s="269"/>
    </row>
    <row r="503" spans="1:15" ht="40.9" customHeight="1" thickBot="1" x14ac:dyDescent="0.25">
      <c r="A503" s="548"/>
      <c r="B503" s="263" t="s">
        <v>7430</v>
      </c>
      <c r="C503" s="262" t="s">
        <v>4900</v>
      </c>
      <c r="D503" s="261">
        <v>43532</v>
      </c>
      <c r="E503" s="260" t="s">
        <v>1</v>
      </c>
      <c r="F503" s="259" t="s">
        <v>7434</v>
      </c>
      <c r="G503" s="258"/>
      <c r="H503" s="257"/>
      <c r="I503" s="256"/>
      <c r="J503" s="228" t="s">
        <v>5498</v>
      </c>
      <c r="K503" s="227"/>
      <c r="L503" s="226"/>
      <c r="M503" s="225"/>
      <c r="O503" s="269">
        <v>1686</v>
      </c>
    </row>
    <row r="504" spans="1:15" ht="22.5" x14ac:dyDescent="0.2">
      <c r="A504" s="546">
        <v>98</v>
      </c>
      <c r="B504" s="251" t="s">
        <v>12</v>
      </c>
      <c r="C504" s="251" t="s">
        <v>11</v>
      </c>
      <c r="D504" s="251" t="s">
        <v>10</v>
      </c>
      <c r="E504" s="550" t="s">
        <v>9</v>
      </c>
      <c r="F504" s="581"/>
      <c r="G504" s="550" t="s">
        <v>8</v>
      </c>
      <c r="H504" s="582"/>
      <c r="I504" s="250"/>
      <c r="J504" s="265"/>
      <c r="K504" s="265"/>
      <c r="L504" s="265"/>
      <c r="M504" s="264"/>
      <c r="O504" s="269" t="s">
        <v>7433</v>
      </c>
    </row>
    <row r="505" spans="1:15" ht="45" x14ac:dyDescent="0.2">
      <c r="A505" s="547"/>
      <c r="B505" s="144" t="s">
        <v>7432</v>
      </c>
      <c r="C505" s="144" t="s">
        <v>7431</v>
      </c>
      <c r="D505" s="132">
        <v>43548</v>
      </c>
      <c r="E505" s="247"/>
      <c r="F505" s="246" t="s">
        <v>5640</v>
      </c>
      <c r="G505" s="433" t="s">
        <v>7429</v>
      </c>
      <c r="H505" s="434"/>
      <c r="I505" s="435"/>
      <c r="J505" s="279" t="s">
        <v>17</v>
      </c>
      <c r="K505" s="278"/>
      <c r="L505" s="275" t="s">
        <v>16</v>
      </c>
      <c r="M505" s="277">
        <v>369</v>
      </c>
      <c r="O505" s="269">
        <v>1690</v>
      </c>
    </row>
    <row r="506" spans="1:15" ht="22.5" x14ac:dyDescent="0.2">
      <c r="A506" s="547"/>
      <c r="B506" s="243" t="s">
        <v>6</v>
      </c>
      <c r="C506" s="243" t="s">
        <v>5</v>
      </c>
      <c r="D506" s="243" t="s">
        <v>4</v>
      </c>
      <c r="E506" s="604" t="s">
        <v>3</v>
      </c>
      <c r="F506" s="605"/>
      <c r="G506" s="552"/>
      <c r="H506" s="553"/>
      <c r="I506" s="554"/>
      <c r="J506" s="276" t="s">
        <v>25</v>
      </c>
      <c r="K506" s="275"/>
      <c r="L506" s="271" t="s">
        <v>16</v>
      </c>
      <c r="M506" s="274">
        <v>1724.67</v>
      </c>
      <c r="O506" s="269">
        <v>1688</v>
      </c>
    </row>
    <row r="507" spans="1:15" x14ac:dyDescent="0.2">
      <c r="A507" s="547"/>
      <c r="B507" s="243"/>
      <c r="C507" s="243"/>
      <c r="D507" s="243"/>
      <c r="E507" s="243"/>
      <c r="F507" s="243"/>
      <c r="G507" s="242"/>
      <c r="H507" s="241"/>
      <c r="I507" s="240"/>
      <c r="J507" s="273" t="s">
        <v>21</v>
      </c>
      <c r="K507" s="271"/>
      <c r="L507" s="271" t="s">
        <v>16</v>
      </c>
      <c r="M507" s="270">
        <v>22</v>
      </c>
      <c r="O507" s="269"/>
    </row>
    <row r="508" spans="1:15" ht="40.9" customHeight="1" thickBot="1" x14ac:dyDescent="0.25">
      <c r="A508" s="548"/>
      <c r="B508" s="263" t="s">
        <v>7430</v>
      </c>
      <c r="C508" s="262" t="s">
        <v>7429</v>
      </c>
      <c r="D508" s="261">
        <v>43566</v>
      </c>
      <c r="E508" s="260" t="s">
        <v>1</v>
      </c>
      <c r="F508" s="259" t="s">
        <v>7428</v>
      </c>
      <c r="G508" s="258"/>
      <c r="H508" s="257"/>
      <c r="I508" s="256"/>
      <c r="J508" s="228" t="s">
        <v>5498</v>
      </c>
      <c r="K508" s="227"/>
      <c r="L508" s="226"/>
      <c r="M508" s="225"/>
      <c r="O508" s="269">
        <v>1692</v>
      </c>
    </row>
    <row r="509" spans="1:15" ht="22.5" x14ac:dyDescent="0.2">
      <c r="A509" s="546">
        <v>99</v>
      </c>
      <c r="B509" s="251" t="s">
        <v>12</v>
      </c>
      <c r="C509" s="251" t="s">
        <v>11</v>
      </c>
      <c r="D509" s="251" t="s">
        <v>10</v>
      </c>
      <c r="E509" s="550" t="s">
        <v>9</v>
      </c>
      <c r="F509" s="581"/>
      <c r="G509" s="550" t="s">
        <v>8</v>
      </c>
      <c r="H509" s="582"/>
      <c r="I509" s="250"/>
      <c r="J509" s="265"/>
      <c r="K509" s="265"/>
      <c r="L509" s="265"/>
      <c r="M509" s="264"/>
      <c r="O509" s="269" t="s">
        <v>7427</v>
      </c>
    </row>
    <row r="510" spans="1:15" ht="90" x14ac:dyDescent="0.2">
      <c r="A510" s="547"/>
      <c r="B510" s="144" t="s">
        <v>7426</v>
      </c>
      <c r="C510" s="144" t="s">
        <v>7425</v>
      </c>
      <c r="D510" s="132">
        <v>43428</v>
      </c>
      <c r="E510" s="247"/>
      <c r="F510" s="246" t="s">
        <v>7303</v>
      </c>
      <c r="G510" s="433" t="s">
        <v>187</v>
      </c>
      <c r="H510" s="434"/>
      <c r="I510" s="435"/>
      <c r="J510" s="279" t="s">
        <v>17</v>
      </c>
      <c r="K510" s="278"/>
      <c r="L510" s="275" t="s">
        <v>16</v>
      </c>
      <c r="M510" s="277">
        <v>2310</v>
      </c>
      <c r="O510" s="269">
        <v>1694</v>
      </c>
    </row>
    <row r="511" spans="1:15" ht="22.5" x14ac:dyDescent="0.2">
      <c r="A511" s="547"/>
      <c r="B511" s="243" t="s">
        <v>6</v>
      </c>
      <c r="C511" s="243" t="s">
        <v>5</v>
      </c>
      <c r="D511" s="243" t="s">
        <v>4</v>
      </c>
      <c r="E511" s="604" t="s">
        <v>3</v>
      </c>
      <c r="F511" s="605"/>
      <c r="G511" s="552"/>
      <c r="H511" s="553"/>
      <c r="I511" s="554"/>
      <c r="J511" s="276" t="s">
        <v>25</v>
      </c>
      <c r="K511" s="275"/>
      <c r="L511" s="271" t="s">
        <v>16</v>
      </c>
      <c r="M511" s="274">
        <v>3421.9</v>
      </c>
      <c r="O511" s="269">
        <v>1693</v>
      </c>
    </row>
    <row r="512" spans="1:15" x14ac:dyDescent="0.2">
      <c r="A512" s="547"/>
      <c r="B512" s="243"/>
      <c r="C512" s="243"/>
      <c r="D512" s="243"/>
      <c r="E512" s="243"/>
      <c r="F512" s="243"/>
      <c r="G512" s="242"/>
      <c r="H512" s="241"/>
      <c r="I512" s="240"/>
      <c r="J512" s="273" t="s">
        <v>21</v>
      </c>
      <c r="K512" s="271"/>
      <c r="L512" s="271" t="s">
        <v>16</v>
      </c>
      <c r="M512" s="270">
        <v>684</v>
      </c>
      <c r="O512" s="269"/>
    </row>
    <row r="513" spans="1:15" ht="40.9" customHeight="1" thickBot="1" x14ac:dyDescent="0.25">
      <c r="A513" s="548"/>
      <c r="B513" s="263" t="s">
        <v>1091</v>
      </c>
      <c r="C513" s="262" t="s">
        <v>187</v>
      </c>
      <c r="D513" s="261">
        <v>43435</v>
      </c>
      <c r="E513" s="260" t="s">
        <v>1</v>
      </c>
      <c r="F513" s="259" t="s">
        <v>7424</v>
      </c>
      <c r="G513" s="258"/>
      <c r="H513" s="257"/>
      <c r="I513" s="256"/>
      <c r="J513" s="228" t="s">
        <v>5498</v>
      </c>
      <c r="K513" s="227"/>
      <c r="L513" s="226"/>
      <c r="M513" s="225"/>
      <c r="O513" s="269">
        <v>1695</v>
      </c>
    </row>
    <row r="514" spans="1:15" ht="22.5" x14ac:dyDescent="0.2">
      <c r="A514" s="546">
        <v>100</v>
      </c>
      <c r="B514" s="251" t="s">
        <v>12</v>
      </c>
      <c r="C514" s="251" t="s">
        <v>11</v>
      </c>
      <c r="D514" s="251" t="s">
        <v>10</v>
      </c>
      <c r="E514" s="550" t="s">
        <v>9</v>
      </c>
      <c r="F514" s="581"/>
      <c r="G514" s="550" t="s">
        <v>8</v>
      </c>
      <c r="H514" s="582"/>
      <c r="I514" s="250"/>
      <c r="J514" s="265"/>
      <c r="K514" s="265"/>
      <c r="L514" s="265"/>
      <c r="M514" s="264"/>
      <c r="O514" s="269" t="s">
        <v>7423</v>
      </c>
    </row>
    <row r="515" spans="1:15" ht="101.25" x14ac:dyDescent="0.2">
      <c r="A515" s="547"/>
      <c r="B515" s="144" t="s">
        <v>7422</v>
      </c>
      <c r="C515" s="144" t="s">
        <v>7421</v>
      </c>
      <c r="D515" s="132">
        <v>43548</v>
      </c>
      <c r="E515" s="247"/>
      <c r="F515" s="246" t="s">
        <v>7032</v>
      </c>
      <c r="G515" s="433" t="s">
        <v>5506</v>
      </c>
      <c r="H515" s="434"/>
      <c r="I515" s="435"/>
      <c r="J515" s="279" t="s">
        <v>17</v>
      </c>
      <c r="K515" s="278"/>
      <c r="L515" s="275" t="s">
        <v>16</v>
      </c>
      <c r="M515" s="277">
        <v>1140</v>
      </c>
      <c r="O515" s="269">
        <v>1697</v>
      </c>
    </row>
    <row r="516" spans="1:15" ht="22.5" x14ac:dyDescent="0.2">
      <c r="A516" s="547"/>
      <c r="B516" s="243" t="s">
        <v>6</v>
      </c>
      <c r="C516" s="243" t="s">
        <v>5</v>
      </c>
      <c r="D516" s="243" t="s">
        <v>4</v>
      </c>
      <c r="E516" s="604" t="s">
        <v>3</v>
      </c>
      <c r="F516" s="605"/>
      <c r="G516" s="552"/>
      <c r="H516" s="553"/>
      <c r="I516" s="554"/>
      <c r="J516" s="276" t="s">
        <v>25</v>
      </c>
      <c r="K516" s="275"/>
      <c r="L516" s="271" t="s">
        <v>16</v>
      </c>
      <c r="M516" s="274">
        <v>2048.85</v>
      </c>
      <c r="O516" s="269">
        <v>1696</v>
      </c>
    </row>
    <row r="517" spans="1:15" x14ac:dyDescent="0.2">
      <c r="A517" s="547"/>
      <c r="B517" s="243"/>
      <c r="C517" s="243"/>
      <c r="D517" s="243"/>
      <c r="E517" s="243"/>
      <c r="F517" s="243"/>
      <c r="G517" s="242"/>
      <c r="H517" s="241"/>
      <c r="I517" s="240"/>
      <c r="J517" s="273" t="s">
        <v>21</v>
      </c>
      <c r="K517" s="271"/>
      <c r="L517" s="271"/>
      <c r="M517" s="270"/>
      <c r="O517" s="269"/>
    </row>
    <row r="518" spans="1:15" ht="23.25" thickBot="1" x14ac:dyDescent="0.25">
      <c r="A518" s="548"/>
      <c r="B518" s="263" t="s">
        <v>7420</v>
      </c>
      <c r="C518" s="262" t="s">
        <v>5506</v>
      </c>
      <c r="D518" s="261">
        <v>43554</v>
      </c>
      <c r="E518" s="260" t="s">
        <v>1</v>
      </c>
      <c r="F518" s="259" t="s">
        <v>7419</v>
      </c>
      <c r="G518" s="258"/>
      <c r="H518" s="257"/>
      <c r="I518" s="256"/>
      <c r="J518" s="228" t="s">
        <v>5498</v>
      </c>
      <c r="K518" s="227"/>
      <c r="L518" s="226"/>
      <c r="M518" s="225"/>
      <c r="O518" s="269"/>
    </row>
    <row r="519" spans="1:15" ht="22.5" x14ac:dyDescent="0.2">
      <c r="A519" s="546">
        <v>101</v>
      </c>
      <c r="B519" s="251" t="s">
        <v>12</v>
      </c>
      <c r="C519" s="251" t="s">
        <v>11</v>
      </c>
      <c r="D519" s="251" t="s">
        <v>10</v>
      </c>
      <c r="E519" s="550" t="s">
        <v>9</v>
      </c>
      <c r="F519" s="581"/>
      <c r="G519" s="550" t="s">
        <v>8</v>
      </c>
      <c r="H519" s="582"/>
      <c r="I519" s="250"/>
      <c r="J519" s="265"/>
      <c r="K519" s="265"/>
      <c r="L519" s="265"/>
      <c r="M519" s="264"/>
      <c r="O519" s="269" t="s">
        <v>7418</v>
      </c>
    </row>
    <row r="520" spans="1:15" ht="45" x14ac:dyDescent="0.2">
      <c r="A520" s="547"/>
      <c r="B520" s="144" t="s">
        <v>7413</v>
      </c>
      <c r="C520" s="144" t="s">
        <v>7415</v>
      </c>
      <c r="D520" s="132">
        <v>43477</v>
      </c>
      <c r="E520" s="247"/>
      <c r="F520" s="246" t="s">
        <v>6467</v>
      </c>
      <c r="G520" s="433" t="s">
        <v>5506</v>
      </c>
      <c r="H520" s="434"/>
      <c r="I520" s="435"/>
      <c r="J520" s="279" t="s">
        <v>17</v>
      </c>
      <c r="K520" s="278"/>
      <c r="L520" s="275"/>
      <c r="M520" s="277"/>
      <c r="O520" s="269"/>
    </row>
    <row r="521" spans="1:15" ht="22.5" x14ac:dyDescent="0.2">
      <c r="A521" s="547"/>
      <c r="B521" s="243" t="s">
        <v>6</v>
      </c>
      <c r="C521" s="243" t="s">
        <v>5</v>
      </c>
      <c r="D521" s="243" t="s">
        <v>4</v>
      </c>
      <c r="E521" s="604" t="s">
        <v>3</v>
      </c>
      <c r="F521" s="605"/>
      <c r="G521" s="552"/>
      <c r="H521" s="553"/>
      <c r="I521" s="554"/>
      <c r="J521" s="276" t="s">
        <v>25</v>
      </c>
      <c r="K521" s="275"/>
      <c r="L521" s="271" t="s">
        <v>16</v>
      </c>
      <c r="M521" s="274">
        <v>2625</v>
      </c>
      <c r="O521" s="269">
        <v>1698</v>
      </c>
    </row>
    <row r="522" spans="1:15" x14ac:dyDescent="0.2">
      <c r="A522" s="547"/>
      <c r="B522" s="243"/>
      <c r="C522" s="243"/>
      <c r="D522" s="243"/>
      <c r="E522" s="243"/>
      <c r="F522" s="243"/>
      <c r="G522" s="242"/>
      <c r="H522" s="241"/>
      <c r="I522" s="240"/>
      <c r="J522" s="273" t="s">
        <v>21</v>
      </c>
      <c r="K522" s="271"/>
      <c r="L522" s="271"/>
      <c r="M522" s="270"/>
      <c r="O522" s="269"/>
    </row>
    <row r="523" spans="1:15" ht="23.25" thickBot="1" x14ac:dyDescent="0.25">
      <c r="A523" s="548"/>
      <c r="B523" s="263" t="s">
        <v>5840</v>
      </c>
      <c r="C523" s="262" t="s">
        <v>5506</v>
      </c>
      <c r="D523" s="261">
        <v>43484</v>
      </c>
      <c r="E523" s="260" t="s">
        <v>1</v>
      </c>
      <c r="F523" s="259" t="s">
        <v>7417</v>
      </c>
      <c r="G523" s="258"/>
      <c r="H523" s="257"/>
      <c r="I523" s="256"/>
      <c r="J523" s="228" t="s">
        <v>5498</v>
      </c>
      <c r="K523" s="227"/>
      <c r="L523" s="226"/>
      <c r="M523" s="225"/>
      <c r="O523" s="269"/>
    </row>
    <row r="524" spans="1:15" ht="22.5" x14ac:dyDescent="0.2">
      <c r="A524" s="546">
        <v>102</v>
      </c>
      <c r="B524" s="251" t="s">
        <v>12</v>
      </c>
      <c r="C524" s="251" t="s">
        <v>11</v>
      </c>
      <c r="D524" s="251" t="s">
        <v>10</v>
      </c>
      <c r="E524" s="550" t="s">
        <v>9</v>
      </c>
      <c r="F524" s="581"/>
      <c r="G524" s="550" t="s">
        <v>8</v>
      </c>
      <c r="H524" s="582"/>
      <c r="I524" s="250"/>
      <c r="J524" s="265"/>
      <c r="K524" s="265"/>
      <c r="L524" s="265"/>
      <c r="M524" s="264"/>
      <c r="O524" s="269" t="s">
        <v>7416</v>
      </c>
    </row>
    <row r="525" spans="1:15" ht="45" x14ac:dyDescent="0.2">
      <c r="A525" s="547"/>
      <c r="B525" s="144" t="s">
        <v>7413</v>
      </c>
      <c r="C525" s="144" t="s">
        <v>7415</v>
      </c>
      <c r="D525" s="132">
        <v>43484</v>
      </c>
      <c r="E525" s="247"/>
      <c r="F525" s="246" t="s">
        <v>6467</v>
      </c>
      <c r="G525" s="433" t="s">
        <v>5506</v>
      </c>
      <c r="H525" s="434"/>
      <c r="I525" s="435"/>
      <c r="J525" s="279" t="s">
        <v>17</v>
      </c>
      <c r="K525" s="278"/>
      <c r="L525" s="275"/>
      <c r="M525" s="277"/>
      <c r="O525" s="269"/>
    </row>
    <row r="526" spans="1:15" ht="22.5" x14ac:dyDescent="0.2">
      <c r="A526" s="547"/>
      <c r="B526" s="243" t="s">
        <v>6</v>
      </c>
      <c r="C526" s="243" t="s">
        <v>5</v>
      </c>
      <c r="D526" s="243" t="s">
        <v>4</v>
      </c>
      <c r="E526" s="604" t="s">
        <v>3</v>
      </c>
      <c r="F526" s="605"/>
      <c r="G526" s="552"/>
      <c r="H526" s="553"/>
      <c r="I526" s="554"/>
      <c r="J526" s="276" t="s">
        <v>25</v>
      </c>
      <c r="K526" s="275"/>
      <c r="L526" s="271" t="s">
        <v>16</v>
      </c>
      <c r="M526" s="274">
        <v>2545</v>
      </c>
      <c r="O526" s="269">
        <v>1699</v>
      </c>
    </row>
    <row r="527" spans="1:15" x14ac:dyDescent="0.2">
      <c r="A527" s="547"/>
      <c r="B527" s="243"/>
      <c r="C527" s="243"/>
      <c r="D527" s="243"/>
      <c r="E527" s="243"/>
      <c r="F527" s="243"/>
      <c r="G527" s="242"/>
      <c r="H527" s="241"/>
      <c r="I527" s="240"/>
      <c r="J527" s="273" t="s">
        <v>21</v>
      </c>
      <c r="K527" s="271"/>
      <c r="L527" s="271"/>
      <c r="M527" s="270"/>
      <c r="O527" s="269"/>
    </row>
    <row r="528" spans="1:15" ht="23.25" thickBot="1" x14ac:dyDescent="0.25">
      <c r="A528" s="548"/>
      <c r="B528" s="263" t="s">
        <v>5840</v>
      </c>
      <c r="C528" s="262" t="s">
        <v>5506</v>
      </c>
      <c r="D528" s="261">
        <v>43491</v>
      </c>
      <c r="E528" s="260" t="s">
        <v>1</v>
      </c>
      <c r="F528" s="259" t="s">
        <v>6768</v>
      </c>
      <c r="G528" s="258"/>
      <c r="H528" s="257"/>
      <c r="I528" s="256"/>
      <c r="J528" s="228" t="s">
        <v>5498</v>
      </c>
      <c r="K528" s="227"/>
      <c r="L528" s="226"/>
      <c r="M528" s="225"/>
      <c r="O528" s="269"/>
    </row>
    <row r="529" spans="1:15" ht="22.5" x14ac:dyDescent="0.2">
      <c r="A529" s="546">
        <v>103</v>
      </c>
      <c r="B529" s="251" t="s">
        <v>12</v>
      </c>
      <c r="C529" s="251" t="s">
        <v>11</v>
      </c>
      <c r="D529" s="251" t="s">
        <v>10</v>
      </c>
      <c r="E529" s="550" t="s">
        <v>9</v>
      </c>
      <c r="F529" s="581"/>
      <c r="G529" s="550" t="s">
        <v>8</v>
      </c>
      <c r="H529" s="582"/>
      <c r="I529" s="250"/>
      <c r="J529" s="265"/>
      <c r="K529" s="265"/>
      <c r="L529" s="265"/>
      <c r="M529" s="264"/>
      <c r="O529" s="269" t="s">
        <v>7414</v>
      </c>
    </row>
    <row r="530" spans="1:15" ht="56.25" x14ac:dyDescent="0.2">
      <c r="A530" s="547"/>
      <c r="B530" s="144" t="s">
        <v>7413</v>
      </c>
      <c r="C530" s="144" t="s">
        <v>7412</v>
      </c>
      <c r="D530" s="132">
        <v>43526</v>
      </c>
      <c r="E530" s="247"/>
      <c r="F530" s="246" t="s">
        <v>5522</v>
      </c>
      <c r="G530" s="433" t="s">
        <v>5506</v>
      </c>
      <c r="H530" s="434"/>
      <c r="I530" s="435"/>
      <c r="J530" s="279" t="s">
        <v>17</v>
      </c>
      <c r="K530" s="278"/>
      <c r="L530" s="275" t="s">
        <v>16</v>
      </c>
      <c r="M530" s="277">
        <v>1002</v>
      </c>
      <c r="O530" s="269">
        <v>1701</v>
      </c>
    </row>
    <row r="531" spans="1:15" ht="22.5" x14ac:dyDescent="0.2">
      <c r="A531" s="547"/>
      <c r="B531" s="243" t="s">
        <v>6</v>
      </c>
      <c r="C531" s="243" t="s">
        <v>5</v>
      </c>
      <c r="D531" s="243" t="s">
        <v>4</v>
      </c>
      <c r="E531" s="604" t="s">
        <v>3</v>
      </c>
      <c r="F531" s="605"/>
      <c r="G531" s="552"/>
      <c r="H531" s="553"/>
      <c r="I531" s="554"/>
      <c r="J531" s="276" t="s">
        <v>25</v>
      </c>
      <c r="K531" s="275"/>
      <c r="L531" s="271" t="s">
        <v>16</v>
      </c>
      <c r="M531" s="274">
        <v>2920</v>
      </c>
      <c r="O531" s="269">
        <v>1700</v>
      </c>
    </row>
    <row r="532" spans="1:15" x14ac:dyDescent="0.2">
      <c r="A532" s="547"/>
      <c r="B532" s="243"/>
      <c r="C532" s="243"/>
      <c r="D532" s="243"/>
      <c r="E532" s="243"/>
      <c r="F532" s="243"/>
      <c r="G532" s="242"/>
      <c r="H532" s="241"/>
      <c r="I532" s="240"/>
      <c r="J532" s="273" t="s">
        <v>21</v>
      </c>
      <c r="K532" s="271"/>
      <c r="L532" s="271"/>
      <c r="M532" s="270"/>
      <c r="O532" s="269"/>
    </row>
    <row r="533" spans="1:15" ht="23.25" thickBot="1" x14ac:dyDescent="0.25">
      <c r="A533" s="548"/>
      <c r="B533" s="263" t="s">
        <v>5840</v>
      </c>
      <c r="C533" s="262" t="s">
        <v>5506</v>
      </c>
      <c r="D533" s="261">
        <v>43533</v>
      </c>
      <c r="E533" s="260" t="s">
        <v>1</v>
      </c>
      <c r="F533" s="259" t="s">
        <v>7380</v>
      </c>
      <c r="G533" s="258"/>
      <c r="H533" s="257"/>
      <c r="I533" s="256"/>
      <c r="J533" s="228" t="s">
        <v>5498</v>
      </c>
      <c r="K533" s="227"/>
      <c r="L533" s="226"/>
      <c r="M533" s="225"/>
      <c r="O533" s="269"/>
    </row>
    <row r="534" spans="1:15" ht="22.5" x14ac:dyDescent="0.2">
      <c r="A534" s="546">
        <v>104</v>
      </c>
      <c r="B534" s="251" t="s">
        <v>12</v>
      </c>
      <c r="C534" s="251" t="s">
        <v>11</v>
      </c>
      <c r="D534" s="251" t="s">
        <v>10</v>
      </c>
      <c r="E534" s="550" t="s">
        <v>9</v>
      </c>
      <c r="F534" s="581"/>
      <c r="G534" s="550" t="s">
        <v>8</v>
      </c>
      <c r="H534" s="582"/>
      <c r="I534" s="250"/>
      <c r="J534" s="265"/>
      <c r="K534" s="265"/>
      <c r="L534" s="265"/>
      <c r="M534" s="264"/>
      <c r="O534" s="269" t="s">
        <v>7411</v>
      </c>
    </row>
    <row r="535" spans="1:15" ht="78.75" x14ac:dyDescent="0.2">
      <c r="A535" s="547"/>
      <c r="B535" s="144" t="s">
        <v>7410</v>
      </c>
      <c r="C535" s="144" t="s">
        <v>7409</v>
      </c>
      <c r="D535" s="132">
        <v>43386</v>
      </c>
      <c r="E535" s="247"/>
      <c r="F535" s="246" t="s">
        <v>5522</v>
      </c>
      <c r="G535" s="433" t="s">
        <v>5506</v>
      </c>
      <c r="H535" s="434"/>
      <c r="I535" s="435"/>
      <c r="J535" s="279" t="s">
        <v>17</v>
      </c>
      <c r="K535" s="278"/>
      <c r="L535" s="275" t="s">
        <v>16</v>
      </c>
      <c r="M535" s="277">
        <v>835</v>
      </c>
      <c r="O535" s="269">
        <v>1703</v>
      </c>
    </row>
    <row r="536" spans="1:15" ht="22.5" x14ac:dyDescent="0.2">
      <c r="A536" s="547"/>
      <c r="B536" s="243" t="s">
        <v>6</v>
      </c>
      <c r="C536" s="243" t="s">
        <v>5</v>
      </c>
      <c r="D536" s="243" t="s">
        <v>4</v>
      </c>
      <c r="E536" s="604" t="s">
        <v>3</v>
      </c>
      <c r="F536" s="605"/>
      <c r="G536" s="552"/>
      <c r="H536" s="553"/>
      <c r="I536" s="554"/>
      <c r="J536" s="276" t="s">
        <v>25</v>
      </c>
      <c r="K536" s="275"/>
      <c r="L536" s="271" t="s">
        <v>16</v>
      </c>
      <c r="M536" s="274">
        <v>1675</v>
      </c>
      <c r="O536" s="269">
        <v>1702</v>
      </c>
    </row>
    <row r="537" spans="1:15" x14ac:dyDescent="0.2">
      <c r="A537" s="547"/>
      <c r="B537" s="243"/>
      <c r="C537" s="243"/>
      <c r="D537" s="243"/>
      <c r="E537" s="243"/>
      <c r="F537" s="243"/>
      <c r="G537" s="242"/>
      <c r="H537" s="241"/>
      <c r="I537" s="240"/>
      <c r="J537" s="273" t="s">
        <v>21</v>
      </c>
      <c r="K537" s="271"/>
      <c r="L537" s="271" t="s">
        <v>16</v>
      </c>
      <c r="M537" s="270">
        <v>708.5</v>
      </c>
      <c r="O537" s="269">
        <v>1704</v>
      </c>
    </row>
    <row r="538" spans="1:15" ht="20.45" customHeight="1" thickBot="1" x14ac:dyDescent="0.25">
      <c r="A538" s="548"/>
      <c r="B538" s="263" t="s">
        <v>832</v>
      </c>
      <c r="C538" s="262" t="s">
        <v>5506</v>
      </c>
      <c r="D538" s="261">
        <v>43393</v>
      </c>
      <c r="E538" s="260" t="s">
        <v>1</v>
      </c>
      <c r="F538" s="259" t="s">
        <v>5521</v>
      </c>
      <c r="G538" s="258"/>
      <c r="H538" s="257"/>
      <c r="I538" s="256"/>
      <c r="J538" s="228" t="s">
        <v>7408</v>
      </c>
      <c r="K538" s="227"/>
      <c r="L538" s="226" t="s">
        <v>16</v>
      </c>
      <c r="M538" s="225">
        <v>500</v>
      </c>
      <c r="O538" s="269">
        <v>1705</v>
      </c>
    </row>
    <row r="539" spans="1:15" ht="22.5" x14ac:dyDescent="0.2">
      <c r="A539" s="546">
        <v>105</v>
      </c>
      <c r="B539" s="251" t="s">
        <v>12</v>
      </c>
      <c r="C539" s="251" t="s">
        <v>11</v>
      </c>
      <c r="D539" s="251" t="s">
        <v>10</v>
      </c>
      <c r="E539" s="550" t="s">
        <v>9</v>
      </c>
      <c r="F539" s="581"/>
      <c r="G539" s="550" t="s">
        <v>8</v>
      </c>
      <c r="H539" s="582"/>
      <c r="I539" s="250"/>
      <c r="J539" s="265"/>
      <c r="K539" s="265"/>
      <c r="L539" s="265"/>
      <c r="M539" s="264"/>
      <c r="O539" s="269" t="s">
        <v>7407</v>
      </c>
    </row>
    <row r="540" spans="1:15" ht="33.75" x14ac:dyDescent="0.2">
      <c r="A540" s="547"/>
      <c r="B540" s="144" t="s">
        <v>7406</v>
      </c>
      <c r="C540" s="144" t="s">
        <v>7405</v>
      </c>
      <c r="D540" s="132">
        <v>43527</v>
      </c>
      <c r="E540" s="247"/>
      <c r="F540" s="246" t="s">
        <v>5513</v>
      </c>
      <c r="G540" s="433" t="s">
        <v>7403</v>
      </c>
      <c r="H540" s="434"/>
      <c r="I540" s="435"/>
      <c r="J540" s="279" t="s">
        <v>17</v>
      </c>
      <c r="K540" s="278"/>
      <c r="L540" s="275" t="s">
        <v>16</v>
      </c>
      <c r="M540" s="277">
        <v>828</v>
      </c>
      <c r="O540" s="269">
        <v>1707</v>
      </c>
    </row>
    <row r="541" spans="1:15" ht="22.5" x14ac:dyDescent="0.2">
      <c r="A541" s="547"/>
      <c r="B541" s="243" t="s">
        <v>6</v>
      </c>
      <c r="C541" s="243" t="s">
        <v>5</v>
      </c>
      <c r="D541" s="243" t="s">
        <v>4</v>
      </c>
      <c r="E541" s="604" t="s">
        <v>3</v>
      </c>
      <c r="F541" s="605"/>
      <c r="G541" s="552"/>
      <c r="H541" s="553"/>
      <c r="I541" s="554"/>
      <c r="J541" s="276" t="s">
        <v>25</v>
      </c>
      <c r="K541" s="275"/>
      <c r="L541" s="271" t="s">
        <v>16</v>
      </c>
      <c r="M541" s="274">
        <v>1168.03</v>
      </c>
      <c r="O541" s="269">
        <v>1706</v>
      </c>
    </row>
    <row r="542" spans="1:15" x14ac:dyDescent="0.2">
      <c r="A542" s="547"/>
      <c r="B542" s="243"/>
      <c r="C542" s="243"/>
      <c r="D542" s="243"/>
      <c r="E542" s="243"/>
      <c r="F542" s="243"/>
      <c r="G542" s="242"/>
      <c r="H542" s="241"/>
      <c r="I542" s="240"/>
      <c r="J542" s="273" t="s">
        <v>21</v>
      </c>
      <c r="K542" s="271"/>
      <c r="L542" s="271" t="s">
        <v>16</v>
      </c>
      <c r="M542" s="270">
        <v>392</v>
      </c>
      <c r="O542" s="269"/>
    </row>
    <row r="543" spans="1:15" ht="40.9" customHeight="1" thickBot="1" x14ac:dyDescent="0.25">
      <c r="A543" s="548"/>
      <c r="B543" s="263" t="s">
        <v>7404</v>
      </c>
      <c r="C543" s="262" t="s">
        <v>7403</v>
      </c>
      <c r="D543" s="261">
        <v>43532</v>
      </c>
      <c r="E543" s="260" t="s">
        <v>1</v>
      </c>
      <c r="F543" s="259" t="s">
        <v>7402</v>
      </c>
      <c r="G543" s="258"/>
      <c r="H543" s="257"/>
      <c r="I543" s="256"/>
      <c r="J543" s="228" t="s">
        <v>5498</v>
      </c>
      <c r="K543" s="227"/>
      <c r="L543" s="226"/>
      <c r="M543" s="225"/>
      <c r="O543" s="269">
        <v>1708</v>
      </c>
    </row>
    <row r="544" spans="1:15" ht="22.5" x14ac:dyDescent="0.2">
      <c r="A544" s="546">
        <v>106</v>
      </c>
      <c r="B544" s="251" t="s">
        <v>12</v>
      </c>
      <c r="C544" s="251" t="s">
        <v>11</v>
      </c>
      <c r="D544" s="251" t="s">
        <v>10</v>
      </c>
      <c r="E544" s="550" t="s">
        <v>9</v>
      </c>
      <c r="F544" s="581"/>
      <c r="G544" s="550" t="s">
        <v>8</v>
      </c>
      <c r="H544" s="582"/>
      <c r="I544" s="250"/>
      <c r="J544" s="265"/>
      <c r="K544" s="265"/>
      <c r="L544" s="265"/>
      <c r="M544" s="264"/>
      <c r="O544" s="269" t="s">
        <v>7401</v>
      </c>
    </row>
    <row r="545" spans="1:15" ht="101.25" x14ac:dyDescent="0.2">
      <c r="A545" s="547"/>
      <c r="B545" s="144" t="s">
        <v>7400</v>
      </c>
      <c r="C545" s="144" t="s">
        <v>7399</v>
      </c>
      <c r="D545" s="132">
        <v>43478</v>
      </c>
      <c r="E545" s="247"/>
      <c r="F545" s="246" t="s">
        <v>7398</v>
      </c>
      <c r="G545" s="433" t="s">
        <v>187</v>
      </c>
      <c r="H545" s="434"/>
      <c r="I545" s="435"/>
      <c r="J545" s="279" t="s">
        <v>17</v>
      </c>
      <c r="K545" s="278"/>
      <c r="L545" s="275" t="s">
        <v>16</v>
      </c>
      <c r="M545" s="277">
        <v>1064</v>
      </c>
      <c r="O545" s="269">
        <v>1710</v>
      </c>
    </row>
    <row r="546" spans="1:15" ht="31.15" customHeight="1" x14ac:dyDescent="0.2">
      <c r="A546" s="547"/>
      <c r="B546" s="243" t="s">
        <v>6</v>
      </c>
      <c r="C546" s="243" t="s">
        <v>5</v>
      </c>
      <c r="D546" s="243" t="s">
        <v>4</v>
      </c>
      <c r="E546" s="604" t="s">
        <v>3</v>
      </c>
      <c r="F546" s="605"/>
      <c r="G546" s="552"/>
      <c r="H546" s="553"/>
      <c r="I546" s="554"/>
      <c r="J546" s="276" t="s">
        <v>25</v>
      </c>
      <c r="K546" s="275"/>
      <c r="L546" s="271" t="s">
        <v>16</v>
      </c>
      <c r="M546" s="274">
        <v>4502.3</v>
      </c>
      <c r="O546" s="269">
        <v>1709</v>
      </c>
    </row>
    <row r="547" spans="1:15" x14ac:dyDescent="0.2">
      <c r="A547" s="547"/>
      <c r="B547" s="243"/>
      <c r="C547" s="243"/>
      <c r="D547" s="243"/>
      <c r="E547" s="243"/>
      <c r="F547" s="243"/>
      <c r="G547" s="242"/>
      <c r="H547" s="241"/>
      <c r="I547" s="240"/>
      <c r="J547" s="273" t="s">
        <v>21</v>
      </c>
      <c r="K547" s="271"/>
      <c r="L547" s="271" t="s">
        <v>16</v>
      </c>
      <c r="M547" s="270">
        <v>440</v>
      </c>
      <c r="O547" s="269"/>
    </row>
    <row r="548" spans="1:15" ht="20.45" customHeight="1" thickBot="1" x14ac:dyDescent="0.25">
      <c r="A548" s="548"/>
      <c r="B548" s="263" t="s">
        <v>5711</v>
      </c>
      <c r="C548" s="262" t="s">
        <v>187</v>
      </c>
      <c r="D548" s="261">
        <v>43484</v>
      </c>
      <c r="E548" s="260" t="s">
        <v>1</v>
      </c>
      <c r="F548" s="259" t="s">
        <v>7397</v>
      </c>
      <c r="G548" s="258"/>
      <c r="H548" s="257"/>
      <c r="I548" s="256"/>
      <c r="J548" s="228" t="s">
        <v>5498</v>
      </c>
      <c r="K548" s="227"/>
      <c r="L548" s="226"/>
      <c r="M548" s="225"/>
      <c r="O548" s="269">
        <v>1711</v>
      </c>
    </row>
    <row r="549" spans="1:15" ht="22.5" x14ac:dyDescent="0.2">
      <c r="A549" s="546">
        <v>107</v>
      </c>
      <c r="B549" s="251" t="s">
        <v>12</v>
      </c>
      <c r="C549" s="251" t="s">
        <v>11</v>
      </c>
      <c r="D549" s="251" t="s">
        <v>10</v>
      </c>
      <c r="E549" s="550" t="s">
        <v>9</v>
      </c>
      <c r="F549" s="581"/>
      <c r="G549" s="550" t="s">
        <v>8</v>
      </c>
      <c r="H549" s="582"/>
      <c r="I549" s="250"/>
      <c r="J549" s="265"/>
      <c r="K549" s="265"/>
      <c r="L549" s="265"/>
      <c r="M549" s="264"/>
      <c r="O549" s="341" t="s">
        <v>7396</v>
      </c>
    </row>
    <row r="550" spans="1:15" ht="22.5" x14ac:dyDescent="0.2">
      <c r="A550" s="547"/>
      <c r="B550" s="144" t="s">
        <v>7395</v>
      </c>
      <c r="C550" s="144" t="s">
        <v>7394</v>
      </c>
      <c r="D550" s="132">
        <v>43379</v>
      </c>
      <c r="E550" s="247"/>
      <c r="F550" s="246" t="s">
        <v>7393</v>
      </c>
      <c r="G550" s="433" t="s">
        <v>187</v>
      </c>
      <c r="H550" s="434"/>
      <c r="I550" s="435"/>
      <c r="J550" s="279" t="s">
        <v>17</v>
      </c>
      <c r="K550" s="278"/>
      <c r="L550" s="275" t="s">
        <v>16</v>
      </c>
      <c r="M550" s="277">
        <v>1140</v>
      </c>
      <c r="O550" s="269">
        <v>1713</v>
      </c>
    </row>
    <row r="551" spans="1:15" ht="22.5" x14ac:dyDescent="0.2">
      <c r="A551" s="547"/>
      <c r="B551" s="243" t="s">
        <v>6</v>
      </c>
      <c r="C551" s="243" t="s">
        <v>5</v>
      </c>
      <c r="D551" s="243" t="s">
        <v>4</v>
      </c>
      <c r="E551" s="604" t="s">
        <v>3</v>
      </c>
      <c r="F551" s="605"/>
      <c r="G551" s="552"/>
      <c r="H551" s="553"/>
      <c r="I551" s="554"/>
      <c r="J551" s="276" t="s">
        <v>25</v>
      </c>
      <c r="K551" s="275"/>
      <c r="L551" s="271" t="s">
        <v>16</v>
      </c>
      <c r="M551" s="274">
        <v>1195.8900000000001</v>
      </c>
      <c r="O551" s="269">
        <v>1712</v>
      </c>
    </row>
    <row r="552" spans="1:15" x14ac:dyDescent="0.2">
      <c r="A552" s="547"/>
      <c r="B552" s="243"/>
      <c r="C552" s="243"/>
      <c r="D552" s="243"/>
      <c r="E552" s="243"/>
      <c r="F552" s="243"/>
      <c r="G552" s="242"/>
      <c r="H552" s="241"/>
      <c r="I552" s="240"/>
      <c r="J552" s="273" t="s">
        <v>21</v>
      </c>
      <c r="K552" s="271"/>
      <c r="L552" s="271" t="s">
        <v>16</v>
      </c>
      <c r="M552" s="270">
        <v>246</v>
      </c>
      <c r="O552" s="269"/>
    </row>
    <row r="553" spans="1:15" ht="30.6" customHeight="1" thickBot="1" x14ac:dyDescent="0.25">
      <c r="A553" s="548"/>
      <c r="B553" s="263" t="s">
        <v>5622</v>
      </c>
      <c r="C553" s="262" t="s">
        <v>187</v>
      </c>
      <c r="D553" s="261">
        <v>43386</v>
      </c>
      <c r="E553" s="260" t="s">
        <v>1</v>
      </c>
      <c r="F553" s="259" t="s">
        <v>7392</v>
      </c>
      <c r="G553" s="258"/>
      <c r="H553" s="257"/>
      <c r="I553" s="256"/>
      <c r="J553" s="228" t="s">
        <v>5498</v>
      </c>
      <c r="K553" s="227"/>
      <c r="L553" s="226"/>
      <c r="M553" s="225"/>
      <c r="O553" s="269">
        <v>1714</v>
      </c>
    </row>
    <row r="554" spans="1:15" ht="22.5" x14ac:dyDescent="0.2">
      <c r="A554" s="546">
        <v>108</v>
      </c>
      <c r="B554" s="251" t="s">
        <v>12</v>
      </c>
      <c r="C554" s="251" t="s">
        <v>11</v>
      </c>
      <c r="D554" s="251" t="s">
        <v>10</v>
      </c>
      <c r="E554" s="550" t="s">
        <v>9</v>
      </c>
      <c r="F554" s="581"/>
      <c r="G554" s="550" t="s">
        <v>8</v>
      </c>
      <c r="H554" s="582"/>
      <c r="I554" s="250"/>
      <c r="J554" s="265"/>
      <c r="K554" s="265"/>
      <c r="L554" s="265"/>
      <c r="M554" s="264"/>
      <c r="O554" s="269" t="s">
        <v>7391</v>
      </c>
    </row>
    <row r="555" spans="1:15" ht="22.5" x14ac:dyDescent="0.2">
      <c r="A555" s="547"/>
      <c r="B555" s="144" t="s">
        <v>7390</v>
      </c>
      <c r="C555" s="144" t="s">
        <v>7389</v>
      </c>
      <c r="D555" s="132">
        <v>43532</v>
      </c>
      <c r="E555" s="247"/>
      <c r="F555" s="246" t="s">
        <v>7388</v>
      </c>
      <c r="G555" s="433" t="s">
        <v>6547</v>
      </c>
      <c r="H555" s="434"/>
      <c r="I555" s="435"/>
      <c r="J555" s="279" t="s">
        <v>17</v>
      </c>
      <c r="K555" s="278"/>
      <c r="L555" s="275" t="s">
        <v>16</v>
      </c>
      <c r="M555" s="277">
        <v>1036</v>
      </c>
      <c r="O555" s="269">
        <v>1716</v>
      </c>
    </row>
    <row r="556" spans="1:15" ht="22.5" x14ac:dyDescent="0.2">
      <c r="A556" s="547"/>
      <c r="B556" s="243" t="s">
        <v>6</v>
      </c>
      <c r="C556" s="243" t="s">
        <v>5</v>
      </c>
      <c r="D556" s="243" t="s">
        <v>4</v>
      </c>
      <c r="E556" s="604" t="s">
        <v>3</v>
      </c>
      <c r="F556" s="605"/>
      <c r="G556" s="552"/>
      <c r="H556" s="553"/>
      <c r="I556" s="554"/>
      <c r="J556" s="276" t="s">
        <v>25</v>
      </c>
      <c r="K556" s="275"/>
      <c r="L556" s="271" t="s">
        <v>16</v>
      </c>
      <c r="M556" s="274">
        <v>1704.73</v>
      </c>
      <c r="O556" s="269">
        <v>1715</v>
      </c>
    </row>
    <row r="557" spans="1:15" x14ac:dyDescent="0.2">
      <c r="A557" s="547"/>
      <c r="B557" s="243"/>
      <c r="C557" s="243"/>
      <c r="D557" s="243"/>
      <c r="E557" s="243"/>
      <c r="F557" s="243"/>
      <c r="G557" s="242"/>
      <c r="H557" s="241"/>
      <c r="I557" s="240"/>
      <c r="J557" s="273" t="s">
        <v>21</v>
      </c>
      <c r="K557" s="271"/>
      <c r="L557" s="271"/>
      <c r="M557" s="270"/>
      <c r="O557" s="269"/>
    </row>
    <row r="558" spans="1:15" ht="30.6" customHeight="1" thickBot="1" x14ac:dyDescent="0.25">
      <c r="A558" s="548"/>
      <c r="B558" s="263" t="s">
        <v>5507</v>
      </c>
      <c r="C558" s="262" t="s">
        <v>6547</v>
      </c>
      <c r="D558" s="261">
        <v>43540</v>
      </c>
      <c r="E558" s="260" t="s">
        <v>1</v>
      </c>
      <c r="F558" s="259" t="s">
        <v>7387</v>
      </c>
      <c r="G558" s="258"/>
      <c r="H558" s="257"/>
      <c r="I558" s="256"/>
      <c r="J558" s="228" t="s">
        <v>5498</v>
      </c>
      <c r="K558" s="227"/>
      <c r="L558" s="226"/>
      <c r="M558" s="225"/>
      <c r="O558" s="269"/>
    </row>
    <row r="559" spans="1:15" ht="22.5" x14ac:dyDescent="0.2">
      <c r="A559" s="546">
        <v>109</v>
      </c>
      <c r="B559" s="251" t="s">
        <v>12</v>
      </c>
      <c r="C559" s="251" t="s">
        <v>11</v>
      </c>
      <c r="D559" s="251" t="s">
        <v>10</v>
      </c>
      <c r="E559" s="550" t="s">
        <v>9</v>
      </c>
      <c r="F559" s="581"/>
      <c r="G559" s="550" t="s">
        <v>8</v>
      </c>
      <c r="H559" s="582"/>
      <c r="I559" s="250"/>
      <c r="J559" s="265"/>
      <c r="K559" s="265"/>
      <c r="L559" s="265"/>
      <c r="M559" s="264"/>
      <c r="O559" s="269" t="s">
        <v>7386</v>
      </c>
    </row>
    <row r="560" spans="1:15" ht="33.75" x14ac:dyDescent="0.2">
      <c r="A560" s="547"/>
      <c r="B560" s="144" t="s">
        <v>7382</v>
      </c>
      <c r="C560" s="144" t="s">
        <v>7385</v>
      </c>
      <c r="D560" s="132">
        <v>43413</v>
      </c>
      <c r="E560" s="247"/>
      <c r="F560" s="246" t="s">
        <v>7177</v>
      </c>
      <c r="G560" s="433" t="s">
        <v>187</v>
      </c>
      <c r="H560" s="434"/>
      <c r="I560" s="435"/>
      <c r="J560" s="279" t="s">
        <v>17</v>
      </c>
      <c r="K560" s="278"/>
      <c r="L560" s="275"/>
      <c r="M560" s="277"/>
      <c r="O560" s="269"/>
    </row>
    <row r="561" spans="1:15" ht="22.5" x14ac:dyDescent="0.2">
      <c r="A561" s="547"/>
      <c r="B561" s="243" t="s">
        <v>6</v>
      </c>
      <c r="C561" s="243" t="s">
        <v>5</v>
      </c>
      <c r="D561" s="243" t="s">
        <v>4</v>
      </c>
      <c r="E561" s="604" t="s">
        <v>3</v>
      </c>
      <c r="F561" s="605"/>
      <c r="G561" s="552"/>
      <c r="H561" s="553"/>
      <c r="I561" s="554"/>
      <c r="J561" s="276" t="s">
        <v>25</v>
      </c>
      <c r="K561" s="275"/>
      <c r="L561" s="271" t="s">
        <v>16</v>
      </c>
      <c r="M561" s="274">
        <v>2276.8000000000002</v>
      </c>
      <c r="O561" s="269">
        <v>1717</v>
      </c>
    </row>
    <row r="562" spans="1:15" x14ac:dyDescent="0.2">
      <c r="A562" s="547"/>
      <c r="B562" s="243"/>
      <c r="C562" s="243"/>
      <c r="D562" s="243"/>
      <c r="E562" s="243"/>
      <c r="F562" s="243"/>
      <c r="G562" s="242"/>
      <c r="H562" s="241"/>
      <c r="I562" s="240"/>
      <c r="J562" s="273" t="s">
        <v>21</v>
      </c>
      <c r="K562" s="271"/>
      <c r="L562" s="271"/>
      <c r="M562" s="270"/>
      <c r="O562" s="269"/>
    </row>
    <row r="563" spans="1:15" ht="23.25" thickBot="1" x14ac:dyDescent="0.25">
      <c r="A563" s="548"/>
      <c r="B563" s="263" t="s">
        <v>5593</v>
      </c>
      <c r="C563" s="262" t="s">
        <v>187</v>
      </c>
      <c r="D563" s="261">
        <v>43421</v>
      </c>
      <c r="E563" s="260" t="s">
        <v>1</v>
      </c>
      <c r="F563" s="259" t="s">
        <v>7384</v>
      </c>
      <c r="G563" s="258"/>
      <c r="H563" s="257"/>
      <c r="I563" s="256"/>
      <c r="J563" s="228" t="s">
        <v>5498</v>
      </c>
      <c r="K563" s="227"/>
      <c r="L563" s="226"/>
      <c r="M563" s="225"/>
      <c r="O563" s="269"/>
    </row>
    <row r="564" spans="1:15" ht="22.5" x14ac:dyDescent="0.2">
      <c r="A564" s="546">
        <v>110</v>
      </c>
      <c r="B564" s="251" t="s">
        <v>12</v>
      </c>
      <c r="C564" s="251" t="s">
        <v>11</v>
      </c>
      <c r="D564" s="251" t="s">
        <v>10</v>
      </c>
      <c r="E564" s="550" t="s">
        <v>9</v>
      </c>
      <c r="F564" s="581"/>
      <c r="G564" s="550" t="s">
        <v>8</v>
      </c>
      <c r="H564" s="582"/>
      <c r="I564" s="250"/>
      <c r="J564" s="265"/>
      <c r="K564" s="265"/>
      <c r="L564" s="265"/>
      <c r="M564" s="264"/>
      <c r="O564" s="269" t="s">
        <v>7383</v>
      </c>
    </row>
    <row r="565" spans="1:15" ht="22.5" x14ac:dyDescent="0.2">
      <c r="A565" s="547"/>
      <c r="B565" s="144" t="s">
        <v>7382</v>
      </c>
      <c r="C565" s="144" t="s">
        <v>7381</v>
      </c>
      <c r="D565" s="132">
        <v>43526</v>
      </c>
      <c r="E565" s="247"/>
      <c r="F565" s="246" t="s">
        <v>5522</v>
      </c>
      <c r="G565" s="433" t="s">
        <v>5506</v>
      </c>
      <c r="H565" s="434"/>
      <c r="I565" s="435"/>
      <c r="J565" s="279" t="s">
        <v>17</v>
      </c>
      <c r="K565" s="278"/>
      <c r="L565" s="275" t="s">
        <v>16</v>
      </c>
      <c r="M565" s="277">
        <v>835</v>
      </c>
      <c r="O565" s="269">
        <v>1719</v>
      </c>
    </row>
    <row r="566" spans="1:15" ht="22.5" x14ac:dyDescent="0.2">
      <c r="A566" s="547"/>
      <c r="B566" s="243" t="s">
        <v>6</v>
      </c>
      <c r="C566" s="243" t="s">
        <v>5</v>
      </c>
      <c r="D566" s="243" t="s">
        <v>4</v>
      </c>
      <c r="E566" s="604" t="s">
        <v>3</v>
      </c>
      <c r="F566" s="605"/>
      <c r="G566" s="552"/>
      <c r="H566" s="553"/>
      <c r="I566" s="554"/>
      <c r="J566" s="276" t="s">
        <v>25</v>
      </c>
      <c r="K566" s="275"/>
      <c r="L566" s="271" t="s">
        <v>16</v>
      </c>
      <c r="M566" s="274">
        <v>3320</v>
      </c>
      <c r="O566" s="269">
        <v>1718</v>
      </c>
    </row>
    <row r="567" spans="1:15" x14ac:dyDescent="0.2">
      <c r="A567" s="547"/>
      <c r="B567" s="243"/>
      <c r="C567" s="243"/>
      <c r="D567" s="243"/>
      <c r="E567" s="243"/>
      <c r="F567" s="243"/>
      <c r="G567" s="242"/>
      <c r="H567" s="241"/>
      <c r="I567" s="240"/>
      <c r="J567" s="273" t="s">
        <v>21</v>
      </c>
      <c r="K567" s="271"/>
      <c r="L567" s="271"/>
      <c r="M567" s="270"/>
      <c r="O567" s="269"/>
    </row>
    <row r="568" spans="1:15" ht="23.25" thickBot="1" x14ac:dyDescent="0.25">
      <c r="A568" s="548"/>
      <c r="B568" s="263" t="s">
        <v>5593</v>
      </c>
      <c r="C568" s="262" t="s">
        <v>5506</v>
      </c>
      <c r="D568" s="261">
        <v>43533</v>
      </c>
      <c r="E568" s="260" t="s">
        <v>1</v>
      </c>
      <c r="F568" s="259" t="s">
        <v>7380</v>
      </c>
      <c r="G568" s="258"/>
      <c r="H568" s="257"/>
      <c r="I568" s="256"/>
      <c r="J568" s="228" t="s">
        <v>5498</v>
      </c>
      <c r="K568" s="227"/>
      <c r="L568" s="226"/>
      <c r="M568" s="225"/>
      <c r="O568" s="269"/>
    </row>
    <row r="569" spans="1:15" ht="22.5" x14ac:dyDescent="0.2">
      <c r="A569" s="546">
        <v>111</v>
      </c>
      <c r="B569" s="251" t="s">
        <v>12</v>
      </c>
      <c r="C569" s="251" t="s">
        <v>11</v>
      </c>
      <c r="D569" s="251" t="s">
        <v>10</v>
      </c>
      <c r="E569" s="550" t="s">
        <v>9</v>
      </c>
      <c r="F569" s="581"/>
      <c r="G569" s="550" t="s">
        <v>8</v>
      </c>
      <c r="H569" s="582"/>
      <c r="I569" s="250"/>
      <c r="J569" s="265"/>
      <c r="K569" s="265"/>
      <c r="L569" s="265"/>
      <c r="M569" s="264"/>
      <c r="O569" s="269" t="s">
        <v>7379</v>
      </c>
    </row>
    <row r="570" spans="1:15" ht="33.75" x14ac:dyDescent="0.2">
      <c r="A570" s="547"/>
      <c r="B570" s="144" t="s">
        <v>7367</v>
      </c>
      <c r="C570" s="144" t="s">
        <v>7378</v>
      </c>
      <c r="D570" s="132">
        <v>43380</v>
      </c>
      <c r="E570" s="247"/>
      <c r="F570" s="246" t="s">
        <v>7251</v>
      </c>
      <c r="G570" s="433" t="s">
        <v>5506</v>
      </c>
      <c r="H570" s="434"/>
      <c r="I570" s="435"/>
      <c r="J570" s="279" t="s">
        <v>17</v>
      </c>
      <c r="K570" s="278"/>
      <c r="L570" s="275"/>
      <c r="M570" s="277"/>
      <c r="O570" s="269"/>
    </row>
    <row r="571" spans="1:15" ht="22.5" x14ac:dyDescent="0.2">
      <c r="A571" s="547"/>
      <c r="B571" s="243" t="s">
        <v>6</v>
      </c>
      <c r="C571" s="243" t="s">
        <v>5</v>
      </c>
      <c r="D571" s="243" t="s">
        <v>4</v>
      </c>
      <c r="E571" s="604" t="s">
        <v>3</v>
      </c>
      <c r="F571" s="605"/>
      <c r="G571" s="552"/>
      <c r="H571" s="553"/>
      <c r="I571" s="554"/>
      <c r="J571" s="276" t="s">
        <v>25</v>
      </c>
      <c r="K571" s="275"/>
      <c r="L571" s="271" t="s">
        <v>16</v>
      </c>
      <c r="M571" s="274">
        <v>2050</v>
      </c>
      <c r="O571" s="269">
        <v>1721</v>
      </c>
    </row>
    <row r="572" spans="1:15" x14ac:dyDescent="0.2">
      <c r="A572" s="547"/>
      <c r="B572" s="243"/>
      <c r="C572" s="243"/>
      <c r="D572" s="243"/>
      <c r="E572" s="243"/>
      <c r="F572" s="243"/>
      <c r="G572" s="242"/>
      <c r="H572" s="241"/>
      <c r="I572" s="240"/>
      <c r="J572" s="273" t="s">
        <v>21</v>
      </c>
      <c r="K572" s="271"/>
      <c r="L572" s="271"/>
      <c r="M572" s="270"/>
      <c r="O572" s="269"/>
    </row>
    <row r="573" spans="1:15" ht="20.45" customHeight="1" thickBot="1" x14ac:dyDescent="0.25">
      <c r="A573" s="548"/>
      <c r="B573" s="263" t="s">
        <v>5583</v>
      </c>
      <c r="C573" s="262" t="s">
        <v>5506</v>
      </c>
      <c r="D573" s="261">
        <v>43391</v>
      </c>
      <c r="E573" s="260" t="s">
        <v>1</v>
      </c>
      <c r="F573" s="259" t="s">
        <v>7377</v>
      </c>
      <c r="G573" s="258"/>
      <c r="H573" s="257"/>
      <c r="I573" s="256"/>
      <c r="J573" s="228" t="s">
        <v>5498</v>
      </c>
      <c r="K573" s="227"/>
      <c r="L573" s="226"/>
      <c r="M573" s="225"/>
      <c r="O573" s="269"/>
    </row>
    <row r="574" spans="1:15" ht="22.5" x14ac:dyDescent="0.2">
      <c r="A574" s="546">
        <v>112</v>
      </c>
      <c r="B574" s="251" t="s">
        <v>12</v>
      </c>
      <c r="C574" s="251" t="s">
        <v>11</v>
      </c>
      <c r="D574" s="251" t="s">
        <v>10</v>
      </c>
      <c r="E574" s="550" t="s">
        <v>9</v>
      </c>
      <c r="F574" s="581"/>
      <c r="G574" s="550" t="s">
        <v>8</v>
      </c>
      <c r="H574" s="582"/>
      <c r="I574" s="250"/>
      <c r="J574" s="265"/>
      <c r="K574" s="265"/>
      <c r="L574" s="265"/>
      <c r="M574" s="264"/>
      <c r="O574" s="269" t="s">
        <v>7376</v>
      </c>
    </row>
    <row r="575" spans="1:15" ht="56.25" x14ac:dyDescent="0.2">
      <c r="A575" s="547"/>
      <c r="B575" s="144" t="s">
        <v>7367</v>
      </c>
      <c r="C575" s="144" t="s">
        <v>7375</v>
      </c>
      <c r="D575" s="132">
        <v>43436</v>
      </c>
      <c r="E575" s="247"/>
      <c r="F575" s="246" t="s">
        <v>6296</v>
      </c>
      <c r="G575" s="433" t="s">
        <v>7372</v>
      </c>
      <c r="H575" s="434"/>
      <c r="I575" s="435"/>
      <c r="J575" s="279" t="s">
        <v>17</v>
      </c>
      <c r="K575" s="278"/>
      <c r="L575" s="275" t="s">
        <v>16</v>
      </c>
      <c r="M575" s="277">
        <v>892</v>
      </c>
      <c r="O575" s="269">
        <v>1723</v>
      </c>
    </row>
    <row r="576" spans="1:15" ht="22.5" x14ac:dyDescent="0.2">
      <c r="A576" s="547"/>
      <c r="B576" s="243" t="s">
        <v>6</v>
      </c>
      <c r="C576" s="243" t="s">
        <v>5</v>
      </c>
      <c r="D576" s="243" t="s">
        <v>4</v>
      </c>
      <c r="E576" s="604" t="s">
        <v>3</v>
      </c>
      <c r="F576" s="605"/>
      <c r="G576" s="552"/>
      <c r="H576" s="553"/>
      <c r="I576" s="554"/>
      <c r="J576" s="276" t="s">
        <v>25</v>
      </c>
      <c r="K576" s="275"/>
      <c r="L576" s="271" t="s">
        <v>16</v>
      </c>
      <c r="M576" s="274">
        <v>2837.99</v>
      </c>
      <c r="O576" s="269">
        <v>1722</v>
      </c>
    </row>
    <row r="577" spans="1:15" x14ac:dyDescent="0.2">
      <c r="A577" s="547"/>
      <c r="B577" s="243"/>
      <c r="C577" s="243"/>
      <c r="D577" s="243"/>
      <c r="E577" s="243"/>
      <c r="F577" s="243"/>
      <c r="G577" s="242"/>
      <c r="H577" s="241"/>
      <c r="I577" s="240"/>
      <c r="J577" s="273" t="s">
        <v>21</v>
      </c>
      <c r="K577" s="271"/>
      <c r="L577" s="271"/>
      <c r="M577" s="270"/>
      <c r="O577" s="269"/>
    </row>
    <row r="578" spans="1:15" ht="30.6" customHeight="1" thickBot="1" x14ac:dyDescent="0.25">
      <c r="A578" s="548"/>
      <c r="B578" s="263" t="s">
        <v>5583</v>
      </c>
      <c r="C578" s="262" t="s">
        <v>7372</v>
      </c>
      <c r="D578" s="261">
        <v>43441</v>
      </c>
      <c r="E578" s="260" t="s">
        <v>1</v>
      </c>
      <c r="F578" s="259" t="s">
        <v>5865</v>
      </c>
      <c r="G578" s="258"/>
      <c r="H578" s="257"/>
      <c r="I578" s="256"/>
      <c r="J578" s="228" t="s">
        <v>5498</v>
      </c>
      <c r="K578" s="227"/>
      <c r="L578" s="226" t="s">
        <v>16</v>
      </c>
      <c r="M578" s="225">
        <v>130</v>
      </c>
      <c r="O578" s="269">
        <v>1724</v>
      </c>
    </row>
    <row r="579" spans="1:15" ht="22.5" x14ac:dyDescent="0.2">
      <c r="A579" s="546">
        <v>113</v>
      </c>
      <c r="B579" s="251" t="s">
        <v>12</v>
      </c>
      <c r="C579" s="251" t="s">
        <v>11</v>
      </c>
      <c r="D579" s="251" t="s">
        <v>10</v>
      </c>
      <c r="E579" s="550" t="s">
        <v>9</v>
      </c>
      <c r="F579" s="581"/>
      <c r="G579" s="550" t="s">
        <v>8</v>
      </c>
      <c r="H579" s="582"/>
      <c r="I579" s="250"/>
      <c r="J579" s="265"/>
      <c r="K579" s="265"/>
      <c r="L579" s="265"/>
      <c r="M579" s="264"/>
      <c r="O579" s="269" t="s">
        <v>7374</v>
      </c>
    </row>
    <row r="580" spans="1:15" ht="33.75" x14ac:dyDescent="0.2">
      <c r="A580" s="547"/>
      <c r="B580" s="144" t="s">
        <v>7367</v>
      </c>
      <c r="C580" s="144" t="s">
        <v>7373</v>
      </c>
      <c r="D580" s="132">
        <v>43507</v>
      </c>
      <c r="E580" s="247"/>
      <c r="F580" s="246" t="s">
        <v>6296</v>
      </c>
      <c r="G580" s="433" t="s">
        <v>7372</v>
      </c>
      <c r="H580" s="434"/>
      <c r="I580" s="435"/>
      <c r="J580" s="279" t="s">
        <v>17</v>
      </c>
      <c r="K580" s="278"/>
      <c r="L580" s="275" t="s">
        <v>16</v>
      </c>
      <c r="M580" s="277">
        <v>426</v>
      </c>
      <c r="O580" s="269">
        <v>1726</v>
      </c>
    </row>
    <row r="581" spans="1:15" ht="22.5" x14ac:dyDescent="0.2">
      <c r="A581" s="547"/>
      <c r="B581" s="243" t="s">
        <v>6</v>
      </c>
      <c r="C581" s="243" t="s">
        <v>5</v>
      </c>
      <c r="D581" s="243" t="s">
        <v>4</v>
      </c>
      <c r="E581" s="604" t="s">
        <v>3</v>
      </c>
      <c r="F581" s="605"/>
      <c r="G581" s="552"/>
      <c r="H581" s="553"/>
      <c r="I581" s="554"/>
      <c r="J581" s="276" t="s">
        <v>25</v>
      </c>
      <c r="K581" s="275"/>
      <c r="L581" s="271" t="s">
        <v>16</v>
      </c>
      <c r="M581" s="274">
        <v>3051.33</v>
      </c>
      <c r="O581" s="269">
        <v>1725</v>
      </c>
    </row>
    <row r="582" spans="1:15" x14ac:dyDescent="0.2">
      <c r="A582" s="547"/>
      <c r="B582" s="243"/>
      <c r="C582" s="243"/>
      <c r="D582" s="243"/>
      <c r="E582" s="243"/>
      <c r="F582" s="243"/>
      <c r="G582" s="242"/>
      <c r="H582" s="241"/>
      <c r="I582" s="240"/>
      <c r="J582" s="273" t="s">
        <v>21</v>
      </c>
      <c r="K582" s="271"/>
      <c r="L582" s="271"/>
      <c r="M582" s="270"/>
      <c r="O582" s="269"/>
    </row>
    <row r="583" spans="1:15" ht="30.6" customHeight="1" thickBot="1" x14ac:dyDescent="0.25">
      <c r="A583" s="548"/>
      <c r="B583" s="263" t="s">
        <v>5583</v>
      </c>
      <c r="C583" s="262" t="s">
        <v>7372</v>
      </c>
      <c r="D583" s="261">
        <v>43510</v>
      </c>
      <c r="E583" s="260" t="s">
        <v>1</v>
      </c>
      <c r="F583" s="259" t="s">
        <v>7371</v>
      </c>
      <c r="G583" s="258"/>
      <c r="H583" s="257"/>
      <c r="I583" s="256"/>
      <c r="J583" s="228" t="s">
        <v>5498</v>
      </c>
      <c r="K583" s="227"/>
      <c r="L583" s="226" t="s">
        <v>16</v>
      </c>
      <c r="M583" s="225">
        <v>130</v>
      </c>
      <c r="O583" s="269">
        <v>1727</v>
      </c>
    </row>
    <row r="584" spans="1:15" ht="22.5" x14ac:dyDescent="0.2">
      <c r="A584" s="546">
        <v>114</v>
      </c>
      <c r="B584" s="251" t="s">
        <v>12</v>
      </c>
      <c r="C584" s="251" t="s">
        <v>11</v>
      </c>
      <c r="D584" s="251" t="s">
        <v>10</v>
      </c>
      <c r="E584" s="550" t="s">
        <v>9</v>
      </c>
      <c r="F584" s="581"/>
      <c r="G584" s="550" t="s">
        <v>8</v>
      </c>
      <c r="H584" s="582"/>
      <c r="I584" s="250"/>
      <c r="J584" s="265"/>
      <c r="K584" s="265"/>
      <c r="L584" s="265"/>
      <c r="M584" s="264"/>
      <c r="O584" s="269" t="s">
        <v>7370</v>
      </c>
    </row>
    <row r="585" spans="1:15" ht="67.5" x14ac:dyDescent="0.2">
      <c r="A585" s="547"/>
      <c r="B585" s="144" t="s">
        <v>7367</v>
      </c>
      <c r="C585" s="144" t="s">
        <v>7369</v>
      </c>
      <c r="D585" s="132">
        <v>43522</v>
      </c>
      <c r="E585" s="247"/>
      <c r="F585" s="246" t="s">
        <v>7032</v>
      </c>
      <c r="G585" s="433" t="s">
        <v>2217</v>
      </c>
      <c r="H585" s="434"/>
      <c r="I585" s="435"/>
      <c r="J585" s="279" t="s">
        <v>17</v>
      </c>
      <c r="K585" s="278"/>
      <c r="L585" s="275" t="s">
        <v>16</v>
      </c>
      <c r="M585" s="277">
        <v>360</v>
      </c>
      <c r="O585" s="269">
        <v>1729</v>
      </c>
    </row>
    <row r="586" spans="1:15" ht="22.5" x14ac:dyDescent="0.2">
      <c r="A586" s="547"/>
      <c r="B586" s="243" t="s">
        <v>6</v>
      </c>
      <c r="C586" s="243" t="s">
        <v>5</v>
      </c>
      <c r="D586" s="243" t="s">
        <v>4</v>
      </c>
      <c r="E586" s="604" t="s">
        <v>3</v>
      </c>
      <c r="F586" s="605"/>
      <c r="G586" s="552"/>
      <c r="H586" s="553"/>
      <c r="I586" s="554"/>
      <c r="J586" s="276" t="s">
        <v>25</v>
      </c>
      <c r="K586" s="275"/>
      <c r="L586" s="271" t="s">
        <v>16</v>
      </c>
      <c r="M586" s="274">
        <v>2480.4</v>
      </c>
      <c r="O586" s="269">
        <v>1728</v>
      </c>
    </row>
    <row r="587" spans="1:15" x14ac:dyDescent="0.2">
      <c r="A587" s="547"/>
      <c r="B587" s="243"/>
      <c r="C587" s="243"/>
      <c r="D587" s="243"/>
      <c r="E587" s="243"/>
      <c r="F587" s="243"/>
      <c r="G587" s="242"/>
      <c r="H587" s="241"/>
      <c r="I587" s="240"/>
      <c r="J587" s="273" t="s">
        <v>21</v>
      </c>
      <c r="K587" s="271"/>
      <c r="L587" s="271"/>
      <c r="M587" s="270"/>
      <c r="O587" s="269"/>
    </row>
    <row r="588" spans="1:15" ht="23.25" thickBot="1" x14ac:dyDescent="0.25">
      <c r="A588" s="548"/>
      <c r="B588" s="263" t="s">
        <v>5583</v>
      </c>
      <c r="C588" s="262" t="s">
        <v>2217</v>
      </c>
      <c r="D588" s="261">
        <v>43526</v>
      </c>
      <c r="E588" s="260" t="s">
        <v>1</v>
      </c>
      <c r="F588" s="259" t="s">
        <v>5512</v>
      </c>
      <c r="G588" s="258"/>
      <c r="H588" s="257"/>
      <c r="I588" s="256"/>
      <c r="J588" s="228" t="s">
        <v>5498</v>
      </c>
      <c r="K588" s="227"/>
      <c r="L588" s="226" t="s">
        <v>16</v>
      </c>
      <c r="M588" s="225">
        <v>112</v>
      </c>
      <c r="O588" s="269">
        <v>1730</v>
      </c>
    </row>
    <row r="589" spans="1:15" ht="22.5" x14ac:dyDescent="0.2">
      <c r="A589" s="546">
        <v>115</v>
      </c>
      <c r="B589" s="251" t="s">
        <v>12</v>
      </c>
      <c r="C589" s="251" t="s">
        <v>11</v>
      </c>
      <c r="D589" s="251" t="s">
        <v>10</v>
      </c>
      <c r="E589" s="550" t="s">
        <v>9</v>
      </c>
      <c r="F589" s="581"/>
      <c r="G589" s="550" t="s">
        <v>8</v>
      </c>
      <c r="H589" s="582"/>
      <c r="I589" s="250"/>
      <c r="J589" s="265"/>
      <c r="K589" s="265"/>
      <c r="L589" s="265"/>
      <c r="M589" s="264"/>
      <c r="O589" s="269" t="s">
        <v>7368</v>
      </c>
    </row>
    <row r="590" spans="1:15" ht="22.5" x14ac:dyDescent="0.2">
      <c r="A590" s="547"/>
      <c r="B590" s="144" t="s">
        <v>7367</v>
      </c>
      <c r="C590" s="144" t="s">
        <v>7366</v>
      </c>
      <c r="D590" s="132">
        <v>43540</v>
      </c>
      <c r="E590" s="247"/>
      <c r="F590" s="246" t="s">
        <v>7032</v>
      </c>
      <c r="G590" s="433" t="s">
        <v>5506</v>
      </c>
      <c r="H590" s="434"/>
      <c r="I590" s="435"/>
      <c r="J590" s="279" t="s">
        <v>17</v>
      </c>
      <c r="K590" s="278"/>
      <c r="L590" s="275"/>
      <c r="M590" s="277"/>
      <c r="O590" s="269"/>
    </row>
    <row r="591" spans="1:15" ht="22.5" x14ac:dyDescent="0.2">
      <c r="A591" s="547"/>
      <c r="B591" s="243" t="s">
        <v>6</v>
      </c>
      <c r="C591" s="243" t="s">
        <v>5</v>
      </c>
      <c r="D591" s="243" t="s">
        <v>4</v>
      </c>
      <c r="E591" s="604" t="s">
        <v>3</v>
      </c>
      <c r="F591" s="605"/>
      <c r="G591" s="552"/>
      <c r="H591" s="553"/>
      <c r="I591" s="554"/>
      <c r="J591" s="276" t="s">
        <v>25</v>
      </c>
      <c r="K591" s="275"/>
      <c r="L591" s="271" t="s">
        <v>16</v>
      </c>
      <c r="M591" s="274">
        <v>2725</v>
      </c>
      <c r="O591" s="269">
        <v>1734</v>
      </c>
    </row>
    <row r="592" spans="1:15" x14ac:dyDescent="0.2">
      <c r="A592" s="547"/>
      <c r="B592" s="243"/>
      <c r="C592" s="243"/>
      <c r="D592" s="243"/>
      <c r="E592" s="243"/>
      <c r="F592" s="243"/>
      <c r="G592" s="242"/>
      <c r="H592" s="241"/>
      <c r="I592" s="240"/>
      <c r="J592" s="273" t="s">
        <v>21</v>
      </c>
      <c r="K592" s="271"/>
      <c r="L592" s="271"/>
      <c r="M592" s="270"/>
      <c r="O592" s="269"/>
    </row>
    <row r="593" spans="1:15" ht="20.45" customHeight="1" thickBot="1" x14ac:dyDescent="0.25">
      <c r="A593" s="548"/>
      <c r="B593" s="263" t="s">
        <v>5583</v>
      </c>
      <c r="C593" s="262" t="s">
        <v>5506</v>
      </c>
      <c r="D593" s="261">
        <v>43553</v>
      </c>
      <c r="E593" s="260" t="s">
        <v>1</v>
      </c>
      <c r="F593" s="259" t="s">
        <v>7365</v>
      </c>
      <c r="G593" s="258"/>
      <c r="H593" s="257"/>
      <c r="I593" s="256"/>
      <c r="J593" s="228" t="s">
        <v>5498</v>
      </c>
      <c r="K593" s="227"/>
      <c r="L593" s="226"/>
      <c r="M593" s="225"/>
      <c r="O593" s="269"/>
    </row>
    <row r="594" spans="1:15" ht="22.5" x14ac:dyDescent="0.2">
      <c r="A594" s="546">
        <v>116</v>
      </c>
      <c r="B594" s="251" t="s">
        <v>12</v>
      </c>
      <c r="C594" s="251" t="s">
        <v>11</v>
      </c>
      <c r="D594" s="251" t="s">
        <v>10</v>
      </c>
      <c r="E594" s="550" t="s">
        <v>9</v>
      </c>
      <c r="F594" s="581"/>
      <c r="G594" s="550" t="s">
        <v>8</v>
      </c>
      <c r="H594" s="582"/>
      <c r="I594" s="250"/>
      <c r="J594" s="265"/>
      <c r="K594" s="265"/>
      <c r="L594" s="265"/>
      <c r="M594" s="264"/>
      <c r="O594" s="269" t="s">
        <v>7364</v>
      </c>
    </row>
    <row r="595" spans="1:15" ht="22.5" x14ac:dyDescent="0.2">
      <c r="A595" s="547"/>
      <c r="B595" s="144" t="s">
        <v>7363</v>
      </c>
      <c r="C595" s="144" t="s">
        <v>7362</v>
      </c>
      <c r="D595" s="132">
        <v>43491</v>
      </c>
      <c r="E595" s="247"/>
      <c r="F595" s="246" t="s">
        <v>7361</v>
      </c>
      <c r="G595" s="433" t="s">
        <v>5506</v>
      </c>
      <c r="H595" s="434"/>
      <c r="I595" s="435"/>
      <c r="J595" s="279" t="s">
        <v>17</v>
      </c>
      <c r="K595" s="278"/>
      <c r="L595" s="275"/>
      <c r="M595" s="277"/>
      <c r="O595" s="269"/>
    </row>
    <row r="596" spans="1:15" ht="22.5" x14ac:dyDescent="0.2">
      <c r="A596" s="547"/>
      <c r="B596" s="243" t="s">
        <v>6</v>
      </c>
      <c r="C596" s="243" t="s">
        <v>5</v>
      </c>
      <c r="D596" s="243" t="s">
        <v>4</v>
      </c>
      <c r="E596" s="604" t="s">
        <v>3</v>
      </c>
      <c r="F596" s="605"/>
      <c r="G596" s="552"/>
      <c r="H596" s="553"/>
      <c r="I596" s="554"/>
      <c r="J596" s="276" t="s">
        <v>25</v>
      </c>
      <c r="K596" s="275"/>
      <c r="L596" s="271" t="s">
        <v>16</v>
      </c>
      <c r="M596" s="274">
        <v>2700</v>
      </c>
      <c r="O596" s="269">
        <v>1735</v>
      </c>
    </row>
    <row r="597" spans="1:15" x14ac:dyDescent="0.2">
      <c r="A597" s="547"/>
      <c r="B597" s="243"/>
      <c r="C597" s="243"/>
      <c r="D597" s="243"/>
      <c r="E597" s="243"/>
      <c r="F597" s="243"/>
      <c r="G597" s="242"/>
      <c r="H597" s="241"/>
      <c r="I597" s="240"/>
      <c r="J597" s="273" t="s">
        <v>21</v>
      </c>
      <c r="K597" s="271"/>
      <c r="L597" s="271"/>
      <c r="M597" s="270"/>
      <c r="O597" s="269"/>
    </row>
    <row r="598" spans="1:15" ht="23.25" thickBot="1" x14ac:dyDescent="0.25">
      <c r="A598" s="548"/>
      <c r="B598" s="263" t="s">
        <v>832</v>
      </c>
      <c r="C598" s="262" t="s">
        <v>5506</v>
      </c>
      <c r="D598" s="261">
        <v>43498</v>
      </c>
      <c r="E598" s="260" t="s">
        <v>1</v>
      </c>
      <c r="F598" s="259" t="s">
        <v>5562</v>
      </c>
      <c r="G598" s="258"/>
      <c r="H598" s="257"/>
      <c r="I598" s="256"/>
      <c r="J598" s="228" t="s">
        <v>5498</v>
      </c>
      <c r="K598" s="227"/>
      <c r="L598" s="226"/>
      <c r="M598" s="225"/>
      <c r="O598" s="269"/>
    </row>
    <row r="599" spans="1:15" ht="22.5" x14ac:dyDescent="0.2">
      <c r="A599" s="546">
        <v>117</v>
      </c>
      <c r="B599" s="251" t="s">
        <v>12</v>
      </c>
      <c r="C599" s="251" t="s">
        <v>11</v>
      </c>
      <c r="D599" s="251" t="s">
        <v>10</v>
      </c>
      <c r="E599" s="550" t="s">
        <v>9</v>
      </c>
      <c r="F599" s="581"/>
      <c r="G599" s="550" t="s">
        <v>8</v>
      </c>
      <c r="H599" s="582"/>
      <c r="I599" s="250"/>
      <c r="J599" s="265"/>
      <c r="K599" s="265"/>
      <c r="L599" s="265"/>
      <c r="M599" s="264"/>
      <c r="O599" s="269" t="s">
        <v>7360</v>
      </c>
    </row>
    <row r="600" spans="1:15" ht="22.5" x14ac:dyDescent="0.2">
      <c r="A600" s="547"/>
      <c r="B600" s="144" t="s">
        <v>7350</v>
      </c>
      <c r="C600" s="144" t="s">
        <v>7359</v>
      </c>
      <c r="D600" s="132">
        <v>43401</v>
      </c>
      <c r="E600" s="247"/>
      <c r="F600" s="246" t="s">
        <v>7043</v>
      </c>
      <c r="G600" s="433" t="s">
        <v>5506</v>
      </c>
      <c r="H600" s="434"/>
      <c r="I600" s="435"/>
      <c r="J600" s="279" t="s">
        <v>17</v>
      </c>
      <c r="K600" s="278"/>
      <c r="L600" s="275"/>
      <c r="M600" s="277"/>
      <c r="O600" s="269"/>
    </row>
    <row r="601" spans="1:15" ht="22.5" x14ac:dyDescent="0.2">
      <c r="A601" s="547"/>
      <c r="B601" s="243" t="s">
        <v>6</v>
      </c>
      <c r="C601" s="243" t="s">
        <v>5</v>
      </c>
      <c r="D601" s="243" t="s">
        <v>4</v>
      </c>
      <c r="E601" s="604" t="s">
        <v>3</v>
      </c>
      <c r="F601" s="605"/>
      <c r="G601" s="552"/>
      <c r="H601" s="553"/>
      <c r="I601" s="554"/>
      <c r="J601" s="276" t="s">
        <v>25</v>
      </c>
      <c r="K601" s="275"/>
      <c r="L601" s="271" t="s">
        <v>16</v>
      </c>
      <c r="M601" s="274">
        <v>2525</v>
      </c>
      <c r="O601" s="269">
        <v>1736</v>
      </c>
    </row>
    <row r="602" spans="1:15" x14ac:dyDescent="0.2">
      <c r="A602" s="547"/>
      <c r="B602" s="243"/>
      <c r="C602" s="243"/>
      <c r="D602" s="243"/>
      <c r="E602" s="243"/>
      <c r="F602" s="243"/>
      <c r="G602" s="242"/>
      <c r="H602" s="241"/>
      <c r="I602" s="240"/>
      <c r="J602" s="273" t="s">
        <v>21</v>
      </c>
      <c r="K602" s="271"/>
      <c r="L602" s="271"/>
      <c r="M602" s="270"/>
      <c r="O602" s="269"/>
    </row>
    <row r="603" spans="1:15" ht="23.25" thickBot="1" x14ac:dyDescent="0.25">
      <c r="A603" s="548"/>
      <c r="B603" s="263" t="s">
        <v>5583</v>
      </c>
      <c r="C603" s="262" t="s">
        <v>5506</v>
      </c>
      <c r="D603" s="261">
        <v>43413</v>
      </c>
      <c r="E603" s="260" t="s">
        <v>1</v>
      </c>
      <c r="F603" s="259" t="s">
        <v>7358</v>
      </c>
      <c r="G603" s="258"/>
      <c r="H603" s="257"/>
      <c r="I603" s="256"/>
      <c r="J603" s="228" t="s">
        <v>5498</v>
      </c>
      <c r="K603" s="227"/>
      <c r="L603" s="226"/>
      <c r="M603" s="225"/>
      <c r="O603" s="269"/>
    </row>
    <row r="604" spans="1:15" ht="22.5" x14ac:dyDescent="0.2">
      <c r="A604" s="546">
        <v>118</v>
      </c>
      <c r="B604" s="251" t="s">
        <v>12</v>
      </c>
      <c r="C604" s="251" t="s">
        <v>11</v>
      </c>
      <c r="D604" s="251" t="s">
        <v>10</v>
      </c>
      <c r="E604" s="550" t="s">
        <v>9</v>
      </c>
      <c r="F604" s="581"/>
      <c r="G604" s="550" t="s">
        <v>8</v>
      </c>
      <c r="H604" s="582"/>
      <c r="I604" s="250"/>
      <c r="J604" s="265"/>
      <c r="K604" s="265"/>
      <c r="L604" s="265"/>
      <c r="M604" s="264"/>
      <c r="O604" s="269" t="s">
        <v>7357</v>
      </c>
    </row>
    <row r="605" spans="1:15" ht="22.5" x14ac:dyDescent="0.2">
      <c r="A605" s="547"/>
      <c r="B605" s="144" t="s">
        <v>7350</v>
      </c>
      <c r="C605" s="144" t="s">
        <v>7356</v>
      </c>
      <c r="D605" s="132">
        <v>43487</v>
      </c>
      <c r="E605" s="247"/>
      <c r="F605" s="246" t="s">
        <v>7043</v>
      </c>
      <c r="G605" s="433" t="s">
        <v>5506</v>
      </c>
      <c r="H605" s="434"/>
      <c r="I605" s="435"/>
      <c r="J605" s="279" t="s">
        <v>17</v>
      </c>
      <c r="K605" s="278"/>
      <c r="L605" s="275"/>
      <c r="M605" s="277"/>
      <c r="O605" s="269"/>
    </row>
    <row r="606" spans="1:15" ht="22.5" x14ac:dyDescent="0.2">
      <c r="A606" s="547"/>
      <c r="B606" s="243" t="s">
        <v>6</v>
      </c>
      <c r="C606" s="243" t="s">
        <v>5</v>
      </c>
      <c r="D606" s="243" t="s">
        <v>4</v>
      </c>
      <c r="E606" s="604" t="s">
        <v>3</v>
      </c>
      <c r="F606" s="605"/>
      <c r="G606" s="552"/>
      <c r="H606" s="553"/>
      <c r="I606" s="554"/>
      <c r="J606" s="276" t="s">
        <v>25</v>
      </c>
      <c r="K606" s="275"/>
      <c r="L606" s="271" t="s">
        <v>16</v>
      </c>
      <c r="M606" s="274">
        <v>2325</v>
      </c>
      <c r="O606" s="269">
        <v>1737</v>
      </c>
    </row>
    <row r="607" spans="1:15" x14ac:dyDescent="0.2">
      <c r="A607" s="547"/>
      <c r="B607" s="243"/>
      <c r="C607" s="243"/>
      <c r="D607" s="243"/>
      <c r="E607" s="243"/>
      <c r="F607" s="243"/>
      <c r="G607" s="242"/>
      <c r="H607" s="241"/>
      <c r="I607" s="240"/>
      <c r="J607" s="273" t="s">
        <v>21</v>
      </c>
      <c r="K607" s="271"/>
      <c r="L607" s="271"/>
      <c r="M607" s="270"/>
      <c r="O607" s="269"/>
    </row>
    <row r="608" spans="1:15" ht="23.25" thickBot="1" x14ac:dyDescent="0.25">
      <c r="A608" s="548"/>
      <c r="B608" s="263" t="s">
        <v>5583</v>
      </c>
      <c r="C608" s="262" t="s">
        <v>5506</v>
      </c>
      <c r="D608" s="261">
        <v>43503</v>
      </c>
      <c r="E608" s="260" t="s">
        <v>1</v>
      </c>
      <c r="F608" s="259" t="s">
        <v>7355</v>
      </c>
      <c r="G608" s="258"/>
      <c r="H608" s="257"/>
      <c r="I608" s="256"/>
      <c r="J608" s="228" t="s">
        <v>5498</v>
      </c>
      <c r="K608" s="227"/>
      <c r="L608" s="226"/>
      <c r="M608" s="225"/>
      <c r="O608" s="269"/>
    </row>
    <row r="609" spans="1:15" ht="22.5" x14ac:dyDescent="0.2">
      <c r="A609" s="546">
        <v>119</v>
      </c>
      <c r="B609" s="251" t="s">
        <v>12</v>
      </c>
      <c r="C609" s="251" t="s">
        <v>11</v>
      </c>
      <c r="D609" s="251" t="s">
        <v>10</v>
      </c>
      <c r="E609" s="550" t="s">
        <v>9</v>
      </c>
      <c r="F609" s="581"/>
      <c r="G609" s="550" t="s">
        <v>8</v>
      </c>
      <c r="H609" s="582"/>
      <c r="I609" s="250"/>
      <c r="J609" s="265"/>
      <c r="K609" s="265"/>
      <c r="L609" s="265"/>
      <c r="M609" s="264"/>
      <c r="O609" s="269" t="s">
        <v>7354</v>
      </c>
    </row>
    <row r="610" spans="1:15" ht="22.5" x14ac:dyDescent="0.2">
      <c r="A610" s="547"/>
      <c r="B610" s="144" t="s">
        <v>7350</v>
      </c>
      <c r="C610" s="144" t="s">
        <v>7353</v>
      </c>
      <c r="D610" s="132">
        <v>43505</v>
      </c>
      <c r="E610" s="247"/>
      <c r="F610" s="246" t="s">
        <v>7043</v>
      </c>
      <c r="G610" s="433" t="s">
        <v>5506</v>
      </c>
      <c r="H610" s="434"/>
      <c r="I610" s="435"/>
      <c r="J610" s="279" t="s">
        <v>17</v>
      </c>
      <c r="K610" s="278"/>
      <c r="L610" s="275"/>
      <c r="M610" s="277"/>
      <c r="O610" s="269"/>
    </row>
    <row r="611" spans="1:15" ht="22.5" x14ac:dyDescent="0.2">
      <c r="A611" s="547"/>
      <c r="B611" s="243" t="s">
        <v>6</v>
      </c>
      <c r="C611" s="243" t="s">
        <v>5</v>
      </c>
      <c r="D611" s="243" t="s">
        <v>4</v>
      </c>
      <c r="E611" s="604" t="s">
        <v>3</v>
      </c>
      <c r="F611" s="605"/>
      <c r="G611" s="552"/>
      <c r="H611" s="553"/>
      <c r="I611" s="554"/>
      <c r="J611" s="276" t="s">
        <v>25</v>
      </c>
      <c r="K611" s="275"/>
      <c r="L611" s="271" t="s">
        <v>16</v>
      </c>
      <c r="M611" s="274">
        <v>2625</v>
      </c>
      <c r="O611" s="269">
        <v>1738</v>
      </c>
    </row>
    <row r="612" spans="1:15" x14ac:dyDescent="0.2">
      <c r="A612" s="547"/>
      <c r="B612" s="243"/>
      <c r="C612" s="243"/>
      <c r="D612" s="243"/>
      <c r="E612" s="243"/>
      <c r="F612" s="243"/>
      <c r="G612" s="242"/>
      <c r="H612" s="241"/>
      <c r="I612" s="240"/>
      <c r="J612" s="273" t="s">
        <v>21</v>
      </c>
      <c r="K612" s="271"/>
      <c r="L612" s="271"/>
      <c r="M612" s="270"/>
      <c r="O612" s="269"/>
    </row>
    <row r="613" spans="1:15" ht="23.25" thickBot="1" x14ac:dyDescent="0.25">
      <c r="A613" s="548"/>
      <c r="B613" s="263" t="s">
        <v>5583</v>
      </c>
      <c r="C613" s="262" t="s">
        <v>5506</v>
      </c>
      <c r="D613" s="261">
        <v>43512</v>
      </c>
      <c r="E613" s="260" t="s">
        <v>1</v>
      </c>
      <c r="F613" s="259" t="s">
        <v>7352</v>
      </c>
      <c r="G613" s="258"/>
      <c r="H613" s="257"/>
      <c r="I613" s="256"/>
      <c r="J613" s="228" t="s">
        <v>5498</v>
      </c>
      <c r="K613" s="227"/>
      <c r="L613" s="226"/>
      <c r="M613" s="225"/>
      <c r="O613" s="269"/>
    </row>
    <row r="614" spans="1:15" ht="22.5" x14ac:dyDescent="0.2">
      <c r="A614" s="546">
        <v>120</v>
      </c>
      <c r="B614" s="251" t="s">
        <v>12</v>
      </c>
      <c r="C614" s="251" t="s">
        <v>11</v>
      </c>
      <c r="D614" s="251" t="s">
        <v>10</v>
      </c>
      <c r="E614" s="550" t="s">
        <v>9</v>
      </c>
      <c r="F614" s="581"/>
      <c r="G614" s="550" t="s">
        <v>8</v>
      </c>
      <c r="H614" s="582"/>
      <c r="I614" s="250"/>
      <c r="J614" s="265"/>
      <c r="K614" s="265"/>
      <c r="L614" s="265"/>
      <c r="M614" s="264"/>
      <c r="O614" s="269" t="s">
        <v>7351</v>
      </c>
    </row>
    <row r="615" spans="1:15" ht="22.5" x14ac:dyDescent="0.2">
      <c r="A615" s="547"/>
      <c r="B615" s="144" t="s">
        <v>7350</v>
      </c>
      <c r="C615" s="144" t="s">
        <v>7349</v>
      </c>
      <c r="D615" s="132">
        <v>43549</v>
      </c>
      <c r="E615" s="247"/>
      <c r="F615" s="246" t="s">
        <v>7043</v>
      </c>
      <c r="G615" s="433" t="s">
        <v>5506</v>
      </c>
      <c r="H615" s="434"/>
      <c r="I615" s="435"/>
      <c r="J615" s="279" t="s">
        <v>17</v>
      </c>
      <c r="K615" s="278"/>
      <c r="L615" s="275"/>
      <c r="M615" s="277"/>
      <c r="O615" s="269"/>
    </row>
    <row r="616" spans="1:15" ht="22.5" x14ac:dyDescent="0.2">
      <c r="A616" s="547"/>
      <c r="B616" s="243" t="s">
        <v>6</v>
      </c>
      <c r="C616" s="243" t="s">
        <v>5</v>
      </c>
      <c r="D616" s="243" t="s">
        <v>4</v>
      </c>
      <c r="E616" s="604" t="s">
        <v>3</v>
      </c>
      <c r="F616" s="605"/>
      <c r="G616" s="552"/>
      <c r="H616" s="553"/>
      <c r="I616" s="554"/>
      <c r="J616" s="276" t="s">
        <v>25</v>
      </c>
      <c r="K616" s="275"/>
      <c r="L616" s="271" t="s">
        <v>16</v>
      </c>
      <c r="M616" s="274">
        <v>2330</v>
      </c>
      <c r="O616" s="269">
        <v>1739</v>
      </c>
    </row>
    <row r="617" spans="1:15" x14ac:dyDescent="0.2">
      <c r="A617" s="547"/>
      <c r="B617" s="243"/>
      <c r="C617" s="243"/>
      <c r="D617" s="243"/>
      <c r="E617" s="243"/>
      <c r="F617" s="243"/>
      <c r="G617" s="242"/>
      <c r="H617" s="241"/>
      <c r="I617" s="240"/>
      <c r="J617" s="273" t="s">
        <v>21</v>
      </c>
      <c r="K617" s="271"/>
      <c r="L617" s="271"/>
      <c r="M617" s="270"/>
      <c r="O617" s="269"/>
    </row>
    <row r="618" spans="1:15" ht="20.45" customHeight="1" thickBot="1" x14ac:dyDescent="0.25">
      <c r="A618" s="548"/>
      <c r="B618" s="263" t="s">
        <v>5583</v>
      </c>
      <c r="C618" s="262" t="s">
        <v>5506</v>
      </c>
      <c r="D618" s="261">
        <v>43575</v>
      </c>
      <c r="E618" s="260" t="s">
        <v>1</v>
      </c>
      <c r="F618" s="259" t="s">
        <v>7348</v>
      </c>
      <c r="G618" s="258"/>
      <c r="H618" s="257"/>
      <c r="I618" s="256"/>
      <c r="J618" s="228" t="s">
        <v>5498</v>
      </c>
      <c r="K618" s="227"/>
      <c r="L618" s="226"/>
      <c r="M618" s="225"/>
      <c r="O618" s="269"/>
    </row>
    <row r="619" spans="1:15" ht="22.5" x14ac:dyDescent="0.2">
      <c r="A619" s="546">
        <v>121</v>
      </c>
      <c r="B619" s="251" t="s">
        <v>12</v>
      </c>
      <c r="C619" s="251" t="s">
        <v>11</v>
      </c>
      <c r="D619" s="251" t="s">
        <v>10</v>
      </c>
      <c r="E619" s="550" t="s">
        <v>9</v>
      </c>
      <c r="F619" s="581"/>
      <c r="G619" s="550" t="s">
        <v>8</v>
      </c>
      <c r="H619" s="582"/>
      <c r="I619" s="250"/>
      <c r="J619" s="265"/>
      <c r="K619" s="265"/>
      <c r="L619" s="265"/>
      <c r="M619" s="264"/>
      <c r="O619" s="269" t="s">
        <v>7347</v>
      </c>
    </row>
    <row r="620" spans="1:15" ht="56.25" x14ac:dyDescent="0.2">
      <c r="A620" s="547"/>
      <c r="B620" s="144" t="s">
        <v>7346</v>
      </c>
      <c r="C620" s="144" t="s">
        <v>7345</v>
      </c>
      <c r="D620" s="132">
        <v>43387</v>
      </c>
      <c r="E620" s="247"/>
      <c r="F620" s="246" t="s">
        <v>5522</v>
      </c>
      <c r="G620" s="433" t="s">
        <v>5506</v>
      </c>
      <c r="H620" s="434"/>
      <c r="I620" s="435"/>
      <c r="J620" s="279" t="s">
        <v>17</v>
      </c>
      <c r="K620" s="278"/>
      <c r="L620" s="275" t="s">
        <v>16</v>
      </c>
      <c r="M620" s="277">
        <v>668</v>
      </c>
      <c r="O620" s="269">
        <v>1741</v>
      </c>
    </row>
    <row r="621" spans="1:15" ht="22.5" x14ac:dyDescent="0.2">
      <c r="A621" s="547"/>
      <c r="B621" s="243" t="s">
        <v>6</v>
      </c>
      <c r="C621" s="243" t="s">
        <v>5</v>
      </c>
      <c r="D621" s="243" t="s">
        <v>4</v>
      </c>
      <c r="E621" s="604" t="s">
        <v>3</v>
      </c>
      <c r="F621" s="605"/>
      <c r="G621" s="552"/>
      <c r="H621" s="553"/>
      <c r="I621" s="554"/>
      <c r="J621" s="276" t="s">
        <v>25</v>
      </c>
      <c r="K621" s="275"/>
      <c r="L621" s="271" t="s">
        <v>16</v>
      </c>
      <c r="M621" s="274">
        <v>1600</v>
      </c>
      <c r="O621" s="269">
        <v>1740</v>
      </c>
    </row>
    <row r="622" spans="1:15" x14ac:dyDescent="0.2">
      <c r="A622" s="547"/>
      <c r="B622" s="243"/>
      <c r="C622" s="243"/>
      <c r="D622" s="243"/>
      <c r="E622" s="243"/>
      <c r="F622" s="243"/>
      <c r="G622" s="242"/>
      <c r="H622" s="241"/>
      <c r="I622" s="240"/>
      <c r="J622" s="273" t="s">
        <v>21</v>
      </c>
      <c r="K622" s="271"/>
      <c r="L622" s="271"/>
      <c r="M622" s="270"/>
      <c r="O622" s="269"/>
    </row>
    <row r="623" spans="1:15" ht="23.25" thickBot="1" x14ac:dyDescent="0.25">
      <c r="A623" s="548"/>
      <c r="B623" s="263" t="s">
        <v>832</v>
      </c>
      <c r="C623" s="262" t="s">
        <v>5506</v>
      </c>
      <c r="D623" s="261">
        <v>43392</v>
      </c>
      <c r="E623" s="260" t="s">
        <v>1</v>
      </c>
      <c r="F623" s="259" t="s">
        <v>5567</v>
      </c>
      <c r="G623" s="258"/>
      <c r="H623" s="257"/>
      <c r="I623" s="256"/>
      <c r="J623" s="228" t="s">
        <v>5498</v>
      </c>
      <c r="K623" s="227"/>
      <c r="L623" s="226"/>
      <c r="M623" s="225"/>
      <c r="O623" s="269"/>
    </row>
    <row r="624" spans="1:15" ht="22.5" x14ac:dyDescent="0.2">
      <c r="A624" s="546">
        <v>122</v>
      </c>
      <c r="B624" s="251" t="s">
        <v>12</v>
      </c>
      <c r="C624" s="251" t="s">
        <v>11</v>
      </c>
      <c r="D624" s="251" t="s">
        <v>10</v>
      </c>
      <c r="E624" s="550" t="s">
        <v>9</v>
      </c>
      <c r="F624" s="581"/>
      <c r="G624" s="550" t="s">
        <v>8</v>
      </c>
      <c r="H624" s="582"/>
      <c r="I624" s="250"/>
      <c r="J624" s="265"/>
      <c r="K624" s="265"/>
      <c r="L624" s="265"/>
      <c r="M624" s="264"/>
      <c r="O624" s="269" t="s">
        <v>7344</v>
      </c>
    </row>
    <row r="625" spans="1:15" ht="33.75" x14ac:dyDescent="0.2">
      <c r="A625" s="547"/>
      <c r="B625" s="144" t="s">
        <v>7343</v>
      </c>
      <c r="C625" s="144" t="s">
        <v>7342</v>
      </c>
      <c r="D625" s="132">
        <v>43414</v>
      </c>
      <c r="E625" s="247"/>
      <c r="F625" s="246" t="s">
        <v>7043</v>
      </c>
      <c r="G625" s="433" t="s">
        <v>5506</v>
      </c>
      <c r="H625" s="434"/>
      <c r="I625" s="435"/>
      <c r="J625" s="279" t="s">
        <v>17</v>
      </c>
      <c r="K625" s="278"/>
      <c r="L625" s="275"/>
      <c r="M625" s="277"/>
      <c r="O625" s="269"/>
    </row>
    <row r="626" spans="1:15" ht="22.5" x14ac:dyDescent="0.2">
      <c r="A626" s="547"/>
      <c r="B626" s="243" t="s">
        <v>6</v>
      </c>
      <c r="C626" s="243" t="s">
        <v>5</v>
      </c>
      <c r="D626" s="243" t="s">
        <v>4</v>
      </c>
      <c r="E626" s="604" t="s">
        <v>3</v>
      </c>
      <c r="F626" s="605"/>
      <c r="G626" s="552"/>
      <c r="H626" s="553"/>
      <c r="I626" s="554"/>
      <c r="J626" s="276" t="s">
        <v>25</v>
      </c>
      <c r="K626" s="275"/>
      <c r="L626" s="271" t="s">
        <v>16</v>
      </c>
      <c r="M626" s="274">
        <v>2360</v>
      </c>
      <c r="O626" s="269">
        <v>1742</v>
      </c>
    </row>
    <row r="627" spans="1:15" x14ac:dyDescent="0.2">
      <c r="A627" s="547"/>
      <c r="B627" s="243"/>
      <c r="C627" s="243"/>
      <c r="D627" s="243"/>
      <c r="E627" s="243"/>
      <c r="F627" s="243"/>
      <c r="G627" s="242"/>
      <c r="H627" s="241"/>
      <c r="I627" s="240"/>
      <c r="J627" s="273" t="s">
        <v>21</v>
      </c>
      <c r="K627" s="271"/>
      <c r="L627" s="271"/>
      <c r="M627" s="270"/>
      <c r="O627" s="269"/>
    </row>
    <row r="628" spans="1:15" ht="23.25" thickBot="1" x14ac:dyDescent="0.25">
      <c r="A628" s="548"/>
      <c r="B628" s="263" t="s">
        <v>6965</v>
      </c>
      <c r="C628" s="262" t="s">
        <v>5506</v>
      </c>
      <c r="D628" s="261">
        <v>43421</v>
      </c>
      <c r="E628" s="260" t="s">
        <v>1</v>
      </c>
      <c r="F628" s="259" t="s">
        <v>7341</v>
      </c>
      <c r="G628" s="258"/>
      <c r="H628" s="257"/>
      <c r="I628" s="256"/>
      <c r="J628" s="228" t="s">
        <v>5498</v>
      </c>
      <c r="K628" s="227"/>
      <c r="L628" s="226"/>
      <c r="M628" s="225"/>
      <c r="O628" s="269"/>
    </row>
    <row r="629" spans="1:15" ht="22.5" x14ac:dyDescent="0.2">
      <c r="A629" s="546">
        <v>123</v>
      </c>
      <c r="B629" s="251" t="s">
        <v>12</v>
      </c>
      <c r="C629" s="251" t="s">
        <v>11</v>
      </c>
      <c r="D629" s="251" t="s">
        <v>10</v>
      </c>
      <c r="E629" s="550" t="s">
        <v>9</v>
      </c>
      <c r="F629" s="581"/>
      <c r="G629" s="550" t="s">
        <v>8</v>
      </c>
      <c r="H629" s="582"/>
      <c r="I629" s="250"/>
      <c r="J629" s="265"/>
      <c r="K629" s="265"/>
      <c r="L629" s="265"/>
      <c r="M629" s="264"/>
      <c r="O629" s="269" t="s">
        <v>7340</v>
      </c>
    </row>
    <row r="630" spans="1:15" ht="101.25" x14ac:dyDescent="0.2">
      <c r="A630" s="547"/>
      <c r="B630" s="144" t="s">
        <v>7339</v>
      </c>
      <c r="C630" s="144" t="s">
        <v>7338</v>
      </c>
      <c r="D630" s="132">
        <v>43404</v>
      </c>
      <c r="E630" s="247"/>
      <c r="F630" s="246" t="s">
        <v>5518</v>
      </c>
      <c r="G630" s="433" t="s">
        <v>7322</v>
      </c>
      <c r="H630" s="434"/>
      <c r="I630" s="435"/>
      <c r="J630" s="279" t="s">
        <v>17</v>
      </c>
      <c r="K630" s="278"/>
      <c r="L630" s="275" t="s">
        <v>16</v>
      </c>
      <c r="M630" s="277">
        <v>904</v>
      </c>
      <c r="O630" s="269">
        <v>1744</v>
      </c>
    </row>
    <row r="631" spans="1:15" ht="22.5" x14ac:dyDescent="0.2">
      <c r="A631" s="547"/>
      <c r="B631" s="243" t="s">
        <v>6</v>
      </c>
      <c r="C631" s="243" t="s">
        <v>5</v>
      </c>
      <c r="D631" s="243" t="s">
        <v>4</v>
      </c>
      <c r="E631" s="604" t="s">
        <v>3</v>
      </c>
      <c r="F631" s="605"/>
      <c r="G631" s="552"/>
      <c r="H631" s="553"/>
      <c r="I631" s="554"/>
      <c r="J631" s="276" t="s">
        <v>25</v>
      </c>
      <c r="K631" s="275"/>
      <c r="L631" s="271"/>
      <c r="M631" s="274"/>
      <c r="O631" s="269"/>
    </row>
    <row r="632" spans="1:15" x14ac:dyDescent="0.2">
      <c r="A632" s="547"/>
      <c r="B632" s="243"/>
      <c r="C632" s="243"/>
      <c r="D632" s="243"/>
      <c r="E632" s="243"/>
      <c r="F632" s="243"/>
      <c r="G632" s="242"/>
      <c r="H632" s="241"/>
      <c r="I632" s="240"/>
      <c r="J632" s="273" t="s">
        <v>21</v>
      </c>
      <c r="K632" s="271"/>
      <c r="L632" s="271" t="s">
        <v>16</v>
      </c>
      <c r="M632" s="270">
        <v>461</v>
      </c>
      <c r="O632" s="269"/>
    </row>
    <row r="633" spans="1:15" ht="20.45" customHeight="1" thickBot="1" x14ac:dyDescent="0.25">
      <c r="A633" s="548"/>
      <c r="B633" s="263" t="s">
        <v>7337</v>
      </c>
      <c r="C633" s="262" t="s">
        <v>7322</v>
      </c>
      <c r="D633" s="261">
        <v>43412</v>
      </c>
      <c r="E633" s="260" t="s">
        <v>1</v>
      </c>
      <c r="F633" s="259" t="s">
        <v>6167</v>
      </c>
      <c r="G633" s="258"/>
      <c r="H633" s="257"/>
      <c r="I633" s="256"/>
      <c r="J633" s="228" t="s">
        <v>5498</v>
      </c>
      <c r="K633" s="227"/>
      <c r="L633" s="226"/>
      <c r="M633" s="225"/>
      <c r="O633" s="269">
        <v>1746</v>
      </c>
    </row>
    <row r="634" spans="1:15" ht="22.5" x14ac:dyDescent="0.2">
      <c r="A634" s="546">
        <v>124</v>
      </c>
      <c r="B634" s="251" t="s">
        <v>12</v>
      </c>
      <c r="C634" s="251" t="s">
        <v>11</v>
      </c>
      <c r="D634" s="251" t="s">
        <v>10</v>
      </c>
      <c r="E634" s="550" t="s">
        <v>9</v>
      </c>
      <c r="F634" s="581"/>
      <c r="G634" s="550" t="s">
        <v>8</v>
      </c>
      <c r="H634" s="582"/>
      <c r="I634" s="250"/>
      <c r="J634" s="265"/>
      <c r="K634" s="265"/>
      <c r="L634" s="265"/>
      <c r="M634" s="264"/>
      <c r="O634" s="269" t="s">
        <v>7336</v>
      </c>
    </row>
    <row r="635" spans="1:15" ht="56.25" x14ac:dyDescent="0.2">
      <c r="A635" s="547"/>
      <c r="B635" s="144" t="s">
        <v>7335</v>
      </c>
      <c r="C635" s="144" t="s">
        <v>7334</v>
      </c>
      <c r="D635" s="132">
        <v>43415</v>
      </c>
      <c r="E635" s="247"/>
      <c r="F635" s="246" t="s">
        <v>7333</v>
      </c>
      <c r="G635" s="433" t="s">
        <v>5506</v>
      </c>
      <c r="H635" s="434"/>
      <c r="I635" s="435"/>
      <c r="J635" s="279" t="s">
        <v>17</v>
      </c>
      <c r="K635" s="278"/>
      <c r="L635" s="275" t="s">
        <v>16</v>
      </c>
      <c r="M635" s="277">
        <v>1450</v>
      </c>
      <c r="O635" s="269">
        <v>1748</v>
      </c>
    </row>
    <row r="636" spans="1:15" ht="22.5" x14ac:dyDescent="0.2">
      <c r="A636" s="547"/>
      <c r="B636" s="243" t="s">
        <v>6</v>
      </c>
      <c r="C636" s="243" t="s">
        <v>5</v>
      </c>
      <c r="D636" s="243" t="s">
        <v>4</v>
      </c>
      <c r="E636" s="604" t="s">
        <v>3</v>
      </c>
      <c r="F636" s="605"/>
      <c r="G636" s="552"/>
      <c r="H636" s="553"/>
      <c r="I636" s="554"/>
      <c r="J636" s="276" t="s">
        <v>25</v>
      </c>
      <c r="K636" s="275"/>
      <c r="L636" s="271" t="s">
        <v>16</v>
      </c>
      <c r="M636" s="274">
        <v>3488.11</v>
      </c>
      <c r="O636" s="269">
        <v>1747</v>
      </c>
    </row>
    <row r="637" spans="1:15" x14ac:dyDescent="0.2">
      <c r="A637" s="547"/>
      <c r="B637" s="243"/>
      <c r="C637" s="243"/>
      <c r="D637" s="243"/>
      <c r="E637" s="243"/>
      <c r="F637" s="243"/>
      <c r="G637" s="242"/>
      <c r="H637" s="241"/>
      <c r="I637" s="240"/>
      <c r="J637" s="273" t="s">
        <v>21</v>
      </c>
      <c r="K637" s="271"/>
      <c r="L637" s="271"/>
      <c r="M637" s="270"/>
      <c r="O637" s="269"/>
    </row>
    <row r="638" spans="1:15" ht="23.25" thickBot="1" x14ac:dyDescent="0.25">
      <c r="A638" s="548"/>
      <c r="B638" s="263" t="s">
        <v>5545</v>
      </c>
      <c r="C638" s="262" t="s">
        <v>5506</v>
      </c>
      <c r="D638" s="261">
        <v>43422</v>
      </c>
      <c r="E638" s="260" t="s">
        <v>1</v>
      </c>
      <c r="F638" s="259" t="s">
        <v>7332</v>
      </c>
      <c r="G638" s="258"/>
      <c r="H638" s="257"/>
      <c r="I638" s="256"/>
      <c r="J638" s="228" t="s">
        <v>5498</v>
      </c>
      <c r="K638" s="227"/>
      <c r="L638" s="226"/>
      <c r="M638" s="225"/>
      <c r="O638" s="269"/>
    </row>
    <row r="639" spans="1:15" ht="22.5" x14ac:dyDescent="0.2">
      <c r="A639" s="546">
        <v>125</v>
      </c>
      <c r="B639" s="251" t="s">
        <v>12</v>
      </c>
      <c r="C639" s="251" t="s">
        <v>11</v>
      </c>
      <c r="D639" s="251" t="s">
        <v>10</v>
      </c>
      <c r="E639" s="550" t="s">
        <v>9</v>
      </c>
      <c r="F639" s="581"/>
      <c r="G639" s="550" t="s">
        <v>8</v>
      </c>
      <c r="H639" s="582"/>
      <c r="I639" s="250"/>
      <c r="J639" s="265"/>
      <c r="K639" s="265"/>
      <c r="L639" s="265"/>
      <c r="M639" s="264"/>
      <c r="O639" s="269" t="s">
        <v>7331</v>
      </c>
    </row>
    <row r="640" spans="1:15" ht="33.75" x14ac:dyDescent="0.2">
      <c r="A640" s="547"/>
      <c r="B640" s="144" t="s">
        <v>7330</v>
      </c>
      <c r="C640" s="144" t="s">
        <v>7329</v>
      </c>
      <c r="D640" s="132">
        <v>43384</v>
      </c>
      <c r="E640" s="247"/>
      <c r="F640" s="246" t="s">
        <v>7328</v>
      </c>
      <c r="G640" s="433" t="s">
        <v>1961</v>
      </c>
      <c r="H640" s="434"/>
      <c r="I640" s="435"/>
      <c r="J640" s="279" t="s">
        <v>17</v>
      </c>
      <c r="K640" s="278"/>
      <c r="L640" s="275" t="s">
        <v>16</v>
      </c>
      <c r="M640" s="277">
        <v>750</v>
      </c>
      <c r="O640" s="269">
        <v>1750</v>
      </c>
    </row>
    <row r="641" spans="1:15" ht="22.5" x14ac:dyDescent="0.2">
      <c r="A641" s="547"/>
      <c r="B641" s="243" t="s">
        <v>6</v>
      </c>
      <c r="C641" s="243" t="s">
        <v>5</v>
      </c>
      <c r="D641" s="243" t="s">
        <v>4</v>
      </c>
      <c r="E641" s="604" t="s">
        <v>3</v>
      </c>
      <c r="F641" s="605"/>
      <c r="G641" s="552"/>
      <c r="H641" s="553"/>
      <c r="I641" s="554"/>
      <c r="J641" s="276" t="s">
        <v>25</v>
      </c>
      <c r="K641" s="275"/>
      <c r="L641" s="271" t="s">
        <v>16</v>
      </c>
      <c r="M641" s="274">
        <v>3684.91</v>
      </c>
      <c r="O641" s="269">
        <v>1749</v>
      </c>
    </row>
    <row r="642" spans="1:15" x14ac:dyDescent="0.2">
      <c r="A642" s="547"/>
      <c r="B642" s="243"/>
      <c r="C642" s="243"/>
      <c r="D642" s="243"/>
      <c r="E642" s="243"/>
      <c r="F642" s="243"/>
      <c r="G642" s="242"/>
      <c r="H642" s="241"/>
      <c r="I642" s="240"/>
      <c r="J642" s="273" t="s">
        <v>21</v>
      </c>
      <c r="K642" s="271"/>
      <c r="L642" s="271"/>
      <c r="M642" s="270"/>
      <c r="O642" s="269"/>
    </row>
    <row r="643" spans="1:15" ht="23.25" thickBot="1" x14ac:dyDescent="0.25">
      <c r="A643" s="548"/>
      <c r="B643" s="263" t="s">
        <v>2610</v>
      </c>
      <c r="C643" s="262" t="s">
        <v>1961</v>
      </c>
      <c r="D643" s="261">
        <v>43390</v>
      </c>
      <c r="E643" s="260" t="s">
        <v>1</v>
      </c>
      <c r="F643" s="259" t="s">
        <v>7327</v>
      </c>
      <c r="G643" s="258"/>
      <c r="H643" s="257"/>
      <c r="I643" s="256"/>
      <c r="J643" s="228" t="s">
        <v>5498</v>
      </c>
      <c r="K643" s="227"/>
      <c r="L643" s="226"/>
      <c r="M643" s="225"/>
      <c r="O643" s="269"/>
    </row>
    <row r="644" spans="1:15" ht="22.5" x14ac:dyDescent="0.2">
      <c r="A644" s="546">
        <v>126</v>
      </c>
      <c r="B644" s="251" t="s">
        <v>12</v>
      </c>
      <c r="C644" s="251" t="s">
        <v>11</v>
      </c>
      <c r="D644" s="251" t="s">
        <v>10</v>
      </c>
      <c r="E644" s="550" t="s">
        <v>9</v>
      </c>
      <c r="F644" s="581"/>
      <c r="G644" s="550" t="s">
        <v>8</v>
      </c>
      <c r="H644" s="582"/>
      <c r="I644" s="250"/>
      <c r="J644" s="265"/>
      <c r="K644" s="265"/>
      <c r="L644" s="265"/>
      <c r="M644" s="264"/>
      <c r="O644" s="269" t="s">
        <v>7326</v>
      </c>
    </row>
    <row r="645" spans="1:15" ht="45" x14ac:dyDescent="0.2">
      <c r="A645" s="547"/>
      <c r="B645" s="144" t="s">
        <v>7325</v>
      </c>
      <c r="C645" s="144" t="s">
        <v>7324</v>
      </c>
      <c r="D645" s="132">
        <v>43407</v>
      </c>
      <c r="E645" s="247"/>
      <c r="F645" s="246" t="s">
        <v>7323</v>
      </c>
      <c r="G645" s="433" t="s">
        <v>7322</v>
      </c>
      <c r="H645" s="434"/>
      <c r="I645" s="435"/>
      <c r="J645" s="279" t="s">
        <v>17</v>
      </c>
      <c r="K645" s="278"/>
      <c r="L645" s="275" t="s">
        <v>16</v>
      </c>
      <c r="M645" s="277">
        <v>904</v>
      </c>
      <c r="O645" s="269">
        <v>1751</v>
      </c>
    </row>
    <row r="646" spans="1:15" ht="31.15" customHeight="1" x14ac:dyDescent="0.2">
      <c r="A646" s="547"/>
      <c r="B646" s="243" t="s">
        <v>6</v>
      </c>
      <c r="C646" s="243" t="s">
        <v>5</v>
      </c>
      <c r="D646" s="243" t="s">
        <v>4</v>
      </c>
      <c r="E646" s="604" t="s">
        <v>3</v>
      </c>
      <c r="F646" s="605"/>
      <c r="G646" s="552"/>
      <c r="H646" s="553"/>
      <c r="I646" s="554"/>
      <c r="J646" s="276" t="s">
        <v>25</v>
      </c>
      <c r="K646" s="275"/>
      <c r="L646" s="271"/>
      <c r="M646" s="274"/>
      <c r="O646" s="269"/>
    </row>
    <row r="647" spans="1:15" x14ac:dyDescent="0.2">
      <c r="A647" s="547"/>
      <c r="B647" s="243"/>
      <c r="C647" s="243"/>
      <c r="D647" s="243"/>
      <c r="E647" s="243"/>
      <c r="F647" s="243"/>
      <c r="G647" s="242"/>
      <c r="H647" s="241"/>
      <c r="I647" s="240"/>
      <c r="J647" s="273" t="s">
        <v>21</v>
      </c>
      <c r="K647" s="271"/>
      <c r="L647" s="271" t="s">
        <v>16</v>
      </c>
      <c r="M647" s="270">
        <v>461</v>
      </c>
      <c r="O647" s="269"/>
    </row>
    <row r="648" spans="1:15" ht="30.6" customHeight="1" thickBot="1" x14ac:dyDescent="0.25">
      <c r="A648" s="548"/>
      <c r="B648" s="263" t="s">
        <v>2799</v>
      </c>
      <c r="C648" s="262" t="s">
        <v>7322</v>
      </c>
      <c r="D648" s="261">
        <v>43412</v>
      </c>
      <c r="E648" s="260" t="s">
        <v>1</v>
      </c>
      <c r="F648" s="259" t="s">
        <v>7321</v>
      </c>
      <c r="G648" s="258"/>
      <c r="H648" s="257"/>
      <c r="I648" s="256"/>
      <c r="J648" s="228" t="s">
        <v>5498</v>
      </c>
      <c r="K648" s="227"/>
      <c r="L648" s="226"/>
      <c r="M648" s="225"/>
      <c r="O648" s="269">
        <v>1752</v>
      </c>
    </row>
    <row r="649" spans="1:15" ht="22.5" x14ac:dyDescent="0.2">
      <c r="A649" s="546">
        <v>127</v>
      </c>
      <c r="B649" s="251" t="s">
        <v>12</v>
      </c>
      <c r="C649" s="251" t="s">
        <v>11</v>
      </c>
      <c r="D649" s="251" t="s">
        <v>10</v>
      </c>
      <c r="E649" s="550" t="s">
        <v>9</v>
      </c>
      <c r="F649" s="581"/>
      <c r="G649" s="550" t="s">
        <v>8</v>
      </c>
      <c r="H649" s="582"/>
      <c r="I649" s="250"/>
      <c r="J649" s="265"/>
      <c r="K649" s="265"/>
      <c r="L649" s="265"/>
      <c r="M649" s="264"/>
      <c r="O649" s="269" t="s">
        <v>7320</v>
      </c>
    </row>
    <row r="650" spans="1:15" ht="45" x14ac:dyDescent="0.2">
      <c r="A650" s="547"/>
      <c r="B650" s="144" t="s">
        <v>7319</v>
      </c>
      <c r="C650" s="144" t="s">
        <v>7318</v>
      </c>
      <c r="D650" s="132">
        <v>43482</v>
      </c>
      <c r="E650" s="247"/>
      <c r="F650" s="246" t="s">
        <v>7317</v>
      </c>
      <c r="G650" s="433" t="s">
        <v>7316</v>
      </c>
      <c r="H650" s="434"/>
      <c r="I650" s="435"/>
      <c r="J650" s="279" t="s">
        <v>17</v>
      </c>
      <c r="K650" s="278"/>
      <c r="L650" s="275" t="s">
        <v>16</v>
      </c>
      <c r="M650" s="277">
        <v>9213</v>
      </c>
      <c r="O650" s="269">
        <v>1754</v>
      </c>
    </row>
    <row r="651" spans="1:15" ht="22.5" x14ac:dyDescent="0.2">
      <c r="A651" s="547"/>
      <c r="B651" s="243" t="s">
        <v>6</v>
      </c>
      <c r="C651" s="243" t="s">
        <v>5</v>
      </c>
      <c r="D651" s="243" t="s">
        <v>4</v>
      </c>
      <c r="E651" s="604" t="s">
        <v>3</v>
      </c>
      <c r="F651" s="605"/>
      <c r="G651" s="552"/>
      <c r="H651" s="553"/>
      <c r="I651" s="554"/>
      <c r="J651" s="276" t="s">
        <v>25</v>
      </c>
      <c r="K651" s="275"/>
      <c r="L651" s="271" t="s">
        <v>16</v>
      </c>
      <c r="M651" s="274">
        <v>2073.92</v>
      </c>
      <c r="O651" s="269">
        <v>1753</v>
      </c>
    </row>
    <row r="652" spans="1:15" x14ac:dyDescent="0.2">
      <c r="A652" s="547"/>
      <c r="B652" s="243"/>
      <c r="C652" s="243"/>
      <c r="D652" s="243"/>
      <c r="E652" s="243"/>
      <c r="F652" s="243"/>
      <c r="G652" s="242"/>
      <c r="H652" s="241"/>
      <c r="I652" s="240"/>
      <c r="J652" s="273" t="s">
        <v>21</v>
      </c>
      <c r="K652" s="271"/>
      <c r="L652" s="271"/>
      <c r="M652" s="270"/>
      <c r="O652" s="269"/>
    </row>
    <row r="653" spans="1:15" ht="23.25" thickBot="1" x14ac:dyDescent="0.25">
      <c r="A653" s="548"/>
      <c r="B653" s="263" t="s">
        <v>5593</v>
      </c>
      <c r="C653" s="262" t="s">
        <v>7316</v>
      </c>
      <c r="D653" s="261">
        <v>43519</v>
      </c>
      <c r="E653" s="260" t="s">
        <v>1</v>
      </c>
      <c r="F653" s="259" t="s">
        <v>7315</v>
      </c>
      <c r="G653" s="258"/>
      <c r="H653" s="257"/>
      <c r="I653" s="256"/>
      <c r="J653" s="228" t="s">
        <v>5498</v>
      </c>
      <c r="K653" s="227"/>
      <c r="L653" s="226" t="s">
        <v>16</v>
      </c>
      <c r="M653" s="225">
        <v>100</v>
      </c>
      <c r="O653" s="269">
        <v>1755</v>
      </c>
    </row>
    <row r="654" spans="1:15" ht="22.5" x14ac:dyDescent="0.2">
      <c r="A654" s="546">
        <v>128</v>
      </c>
      <c r="B654" s="251" t="s">
        <v>12</v>
      </c>
      <c r="C654" s="251" t="s">
        <v>11</v>
      </c>
      <c r="D654" s="251" t="s">
        <v>10</v>
      </c>
      <c r="E654" s="550" t="s">
        <v>9</v>
      </c>
      <c r="F654" s="581"/>
      <c r="G654" s="550" t="s">
        <v>8</v>
      </c>
      <c r="H654" s="582"/>
      <c r="I654" s="250"/>
      <c r="J654" s="265"/>
      <c r="K654" s="265"/>
      <c r="L654" s="265"/>
      <c r="M654" s="264"/>
      <c r="O654" s="341" t="s">
        <v>7314</v>
      </c>
    </row>
    <row r="655" spans="1:15" ht="67.5" x14ac:dyDescent="0.2">
      <c r="A655" s="547"/>
      <c r="B655" s="144" t="s">
        <v>7305</v>
      </c>
      <c r="C655" s="144" t="s">
        <v>7313</v>
      </c>
      <c r="D655" s="132">
        <v>43432</v>
      </c>
      <c r="E655" s="247"/>
      <c r="F655" s="246" t="s">
        <v>7272</v>
      </c>
      <c r="G655" s="433" t="s">
        <v>7308</v>
      </c>
      <c r="H655" s="434"/>
      <c r="I655" s="435"/>
      <c r="J655" s="279" t="s">
        <v>17</v>
      </c>
      <c r="K655" s="278"/>
      <c r="L655" s="275"/>
      <c r="M655" s="277"/>
      <c r="O655" s="269"/>
    </row>
    <row r="656" spans="1:15" ht="22.5" x14ac:dyDescent="0.2">
      <c r="A656" s="547"/>
      <c r="B656" s="243" t="s">
        <v>6</v>
      </c>
      <c r="C656" s="243" t="s">
        <v>5</v>
      </c>
      <c r="D656" s="243" t="s">
        <v>4</v>
      </c>
      <c r="E656" s="604" t="s">
        <v>3</v>
      </c>
      <c r="F656" s="605"/>
      <c r="G656" s="552"/>
      <c r="H656" s="553"/>
      <c r="I656" s="554"/>
      <c r="J656" s="276" t="s">
        <v>25</v>
      </c>
      <c r="K656" s="275"/>
      <c r="L656" s="271" t="s">
        <v>16</v>
      </c>
      <c r="M656" s="274">
        <v>2034.83</v>
      </c>
      <c r="O656" s="269">
        <v>1758</v>
      </c>
    </row>
    <row r="657" spans="1:15" x14ac:dyDescent="0.2">
      <c r="A657" s="547"/>
      <c r="B657" s="243"/>
      <c r="C657" s="243"/>
      <c r="D657" s="243"/>
      <c r="E657" s="243"/>
      <c r="F657" s="243"/>
      <c r="G657" s="242"/>
      <c r="H657" s="241"/>
      <c r="I657" s="240"/>
      <c r="J657" s="273" t="s">
        <v>21</v>
      </c>
      <c r="K657" s="271"/>
      <c r="L657" s="271"/>
      <c r="M657" s="270"/>
      <c r="O657" s="269"/>
    </row>
    <row r="658" spans="1:15" ht="23.25" thickBot="1" x14ac:dyDescent="0.25">
      <c r="A658" s="548"/>
      <c r="B658" s="263" t="s">
        <v>2610</v>
      </c>
      <c r="C658" s="262" t="s">
        <v>7308</v>
      </c>
      <c r="D658" s="261">
        <v>43444</v>
      </c>
      <c r="E658" s="260" t="s">
        <v>1</v>
      </c>
      <c r="F658" s="259" t="s">
        <v>7312</v>
      </c>
      <c r="G658" s="258"/>
      <c r="H658" s="257"/>
      <c r="I658" s="256"/>
      <c r="J658" s="228" t="s">
        <v>5498</v>
      </c>
      <c r="K658" s="227"/>
      <c r="L658" s="226"/>
      <c r="M658" s="225"/>
      <c r="O658" s="269"/>
    </row>
    <row r="659" spans="1:15" ht="22.5" x14ac:dyDescent="0.2">
      <c r="A659" s="546">
        <v>129</v>
      </c>
      <c r="B659" s="251" t="s">
        <v>12</v>
      </c>
      <c r="C659" s="251" t="s">
        <v>11</v>
      </c>
      <c r="D659" s="251" t="s">
        <v>10</v>
      </c>
      <c r="E659" s="550" t="s">
        <v>9</v>
      </c>
      <c r="F659" s="581"/>
      <c r="G659" s="550" t="s">
        <v>8</v>
      </c>
      <c r="H659" s="582"/>
      <c r="I659" s="250"/>
      <c r="J659" s="265"/>
      <c r="K659" s="265"/>
      <c r="L659" s="265"/>
      <c r="M659" s="264"/>
      <c r="O659" s="269" t="s">
        <v>7311</v>
      </c>
    </row>
    <row r="660" spans="1:15" ht="45" x14ac:dyDescent="0.2">
      <c r="A660" s="547"/>
      <c r="B660" s="144" t="s">
        <v>7305</v>
      </c>
      <c r="C660" s="144" t="s">
        <v>7310</v>
      </c>
      <c r="D660" s="132">
        <v>43508</v>
      </c>
      <c r="E660" s="247"/>
      <c r="F660" s="246" t="s">
        <v>7309</v>
      </c>
      <c r="G660" s="433" t="s">
        <v>7308</v>
      </c>
      <c r="H660" s="434"/>
      <c r="I660" s="435"/>
      <c r="J660" s="279" t="s">
        <v>17</v>
      </c>
      <c r="K660" s="278"/>
      <c r="L660" s="275"/>
      <c r="M660" s="277"/>
      <c r="O660" s="269"/>
    </row>
    <row r="661" spans="1:15" ht="22.5" x14ac:dyDescent="0.2">
      <c r="A661" s="547"/>
      <c r="B661" s="243" t="s">
        <v>6</v>
      </c>
      <c r="C661" s="243" t="s">
        <v>5</v>
      </c>
      <c r="D661" s="243" t="s">
        <v>4</v>
      </c>
      <c r="E661" s="604" t="s">
        <v>3</v>
      </c>
      <c r="F661" s="605"/>
      <c r="G661" s="552"/>
      <c r="H661" s="553"/>
      <c r="I661" s="554"/>
      <c r="J661" s="276" t="s">
        <v>25</v>
      </c>
      <c r="K661" s="275"/>
      <c r="L661" s="271" t="s">
        <v>16</v>
      </c>
      <c r="M661" s="274">
        <v>2537.1799999999998</v>
      </c>
      <c r="O661" s="269">
        <v>1760</v>
      </c>
    </row>
    <row r="662" spans="1:15" x14ac:dyDescent="0.2">
      <c r="A662" s="547"/>
      <c r="B662" s="243"/>
      <c r="C662" s="243"/>
      <c r="D662" s="243"/>
      <c r="E662" s="243"/>
      <c r="F662" s="243"/>
      <c r="G662" s="242"/>
      <c r="H662" s="241"/>
      <c r="I662" s="240"/>
      <c r="J662" s="273" t="s">
        <v>21</v>
      </c>
      <c r="K662" s="271"/>
      <c r="L662" s="271"/>
      <c r="M662" s="270"/>
      <c r="O662" s="269"/>
    </row>
    <row r="663" spans="1:15" ht="23.25" thickBot="1" x14ac:dyDescent="0.25">
      <c r="A663" s="548"/>
      <c r="B663" s="263" t="s">
        <v>2610</v>
      </c>
      <c r="C663" s="262" t="s">
        <v>7308</v>
      </c>
      <c r="D663" s="261">
        <v>43519</v>
      </c>
      <c r="E663" s="260" t="s">
        <v>1</v>
      </c>
      <c r="F663" s="259" t="s">
        <v>7307</v>
      </c>
      <c r="G663" s="258"/>
      <c r="H663" s="257"/>
      <c r="I663" s="256"/>
      <c r="J663" s="228" t="s">
        <v>5498</v>
      </c>
      <c r="K663" s="227"/>
      <c r="L663" s="226"/>
      <c r="M663" s="225"/>
      <c r="O663" s="269"/>
    </row>
    <row r="664" spans="1:15" ht="22.5" x14ac:dyDescent="0.2">
      <c r="A664" s="546">
        <v>130</v>
      </c>
      <c r="B664" s="251" t="s">
        <v>12</v>
      </c>
      <c r="C664" s="251" t="s">
        <v>11</v>
      </c>
      <c r="D664" s="251" t="s">
        <v>10</v>
      </c>
      <c r="E664" s="550" t="s">
        <v>9</v>
      </c>
      <c r="F664" s="581"/>
      <c r="G664" s="550" t="s">
        <v>8</v>
      </c>
      <c r="H664" s="582"/>
      <c r="I664" s="250"/>
      <c r="J664" s="265"/>
      <c r="K664" s="265"/>
      <c r="L664" s="265"/>
      <c r="M664" s="264"/>
      <c r="O664" s="269" t="s">
        <v>7306</v>
      </c>
    </row>
    <row r="665" spans="1:15" ht="90" x14ac:dyDescent="0.2">
      <c r="A665" s="547"/>
      <c r="B665" s="144" t="s">
        <v>7305</v>
      </c>
      <c r="C665" s="144" t="s">
        <v>7304</v>
      </c>
      <c r="D665" s="132">
        <v>43540</v>
      </c>
      <c r="E665" s="247"/>
      <c r="F665" s="246" t="s">
        <v>7303</v>
      </c>
      <c r="G665" s="433" t="s">
        <v>7302</v>
      </c>
      <c r="H665" s="434"/>
      <c r="I665" s="435"/>
      <c r="J665" s="279" t="s">
        <v>17</v>
      </c>
      <c r="K665" s="278"/>
      <c r="L665" s="275"/>
      <c r="M665" s="277"/>
      <c r="O665" s="269"/>
    </row>
    <row r="666" spans="1:15" ht="22.5" x14ac:dyDescent="0.2">
      <c r="A666" s="547"/>
      <c r="B666" s="243" t="s">
        <v>6</v>
      </c>
      <c r="C666" s="243" t="s">
        <v>5</v>
      </c>
      <c r="D666" s="243" t="s">
        <v>4</v>
      </c>
      <c r="E666" s="604" t="s">
        <v>3</v>
      </c>
      <c r="F666" s="605"/>
      <c r="G666" s="552"/>
      <c r="H666" s="553"/>
      <c r="I666" s="554"/>
      <c r="J666" s="276" t="s">
        <v>25</v>
      </c>
      <c r="K666" s="275"/>
      <c r="L666" s="271" t="s">
        <v>16</v>
      </c>
      <c r="M666" s="274">
        <v>3973.59</v>
      </c>
      <c r="O666" s="269">
        <v>1761</v>
      </c>
    </row>
    <row r="667" spans="1:15" x14ac:dyDescent="0.2">
      <c r="A667" s="547"/>
      <c r="B667" s="243"/>
      <c r="C667" s="243"/>
      <c r="D667" s="243"/>
      <c r="E667" s="243"/>
      <c r="F667" s="243"/>
      <c r="G667" s="242"/>
      <c r="H667" s="241"/>
      <c r="I667" s="240"/>
      <c r="J667" s="273" t="s">
        <v>21</v>
      </c>
      <c r="K667" s="271"/>
      <c r="L667" s="271"/>
      <c r="M667" s="270"/>
      <c r="O667" s="269"/>
    </row>
    <row r="668" spans="1:15" ht="23.25" thickBot="1" x14ac:dyDescent="0.25">
      <c r="A668" s="548"/>
      <c r="B668" s="263" t="s">
        <v>2610</v>
      </c>
      <c r="C668" s="262" t="s">
        <v>7302</v>
      </c>
      <c r="D668" s="261">
        <v>43545</v>
      </c>
      <c r="E668" s="260" t="s">
        <v>1</v>
      </c>
      <c r="F668" s="259" t="s">
        <v>7301</v>
      </c>
      <c r="G668" s="258"/>
      <c r="H668" s="257"/>
      <c r="I668" s="256"/>
      <c r="J668" s="228" t="s">
        <v>5498</v>
      </c>
      <c r="K668" s="227"/>
      <c r="L668" s="226"/>
      <c r="M668" s="225"/>
      <c r="O668" s="269"/>
    </row>
    <row r="669" spans="1:15" ht="22.5" x14ac:dyDescent="0.2">
      <c r="A669" s="546">
        <v>131</v>
      </c>
      <c r="B669" s="251" t="s">
        <v>12</v>
      </c>
      <c r="C669" s="251" t="s">
        <v>11</v>
      </c>
      <c r="D669" s="251" t="s">
        <v>10</v>
      </c>
      <c r="E669" s="550" t="s">
        <v>9</v>
      </c>
      <c r="F669" s="581"/>
      <c r="G669" s="550" t="s">
        <v>8</v>
      </c>
      <c r="H669" s="582"/>
      <c r="I669" s="250"/>
      <c r="J669" s="265"/>
      <c r="K669" s="265"/>
      <c r="L669" s="265"/>
      <c r="M669" s="264"/>
      <c r="O669" s="269" t="s">
        <v>7300</v>
      </c>
    </row>
    <row r="670" spans="1:15" ht="22.5" x14ac:dyDescent="0.2">
      <c r="A670" s="547"/>
      <c r="B670" s="144" t="s">
        <v>7299</v>
      </c>
      <c r="C670" s="144" t="s">
        <v>7298</v>
      </c>
      <c r="D670" s="132">
        <v>43442</v>
      </c>
      <c r="E670" s="247"/>
      <c r="F670" s="246" t="s">
        <v>5527</v>
      </c>
      <c r="G670" s="433" t="s">
        <v>5506</v>
      </c>
      <c r="H670" s="434"/>
      <c r="I670" s="435"/>
      <c r="J670" s="279" t="s">
        <v>17</v>
      </c>
      <c r="K670" s="278"/>
      <c r="L670" s="275"/>
      <c r="M670" s="277"/>
      <c r="O670" s="269"/>
    </row>
    <row r="671" spans="1:15" ht="22.5" x14ac:dyDescent="0.2">
      <c r="A671" s="547"/>
      <c r="B671" s="243" t="s">
        <v>6</v>
      </c>
      <c r="C671" s="243" t="s">
        <v>5</v>
      </c>
      <c r="D671" s="243" t="s">
        <v>4</v>
      </c>
      <c r="E671" s="604" t="s">
        <v>3</v>
      </c>
      <c r="F671" s="605"/>
      <c r="G671" s="552"/>
      <c r="H671" s="553"/>
      <c r="I671" s="554"/>
      <c r="J671" s="276" t="s">
        <v>25</v>
      </c>
      <c r="K671" s="275"/>
      <c r="L671" s="271" t="s">
        <v>16</v>
      </c>
      <c r="M671" s="274">
        <v>3145</v>
      </c>
      <c r="O671" s="269">
        <v>1763</v>
      </c>
    </row>
    <row r="672" spans="1:15" x14ac:dyDescent="0.2">
      <c r="A672" s="547"/>
      <c r="B672" s="243"/>
      <c r="C672" s="243"/>
      <c r="D672" s="243"/>
      <c r="E672" s="243"/>
      <c r="F672" s="243"/>
      <c r="G672" s="242"/>
      <c r="H672" s="241"/>
      <c r="I672" s="240"/>
      <c r="J672" s="273" t="s">
        <v>21</v>
      </c>
      <c r="K672" s="271"/>
      <c r="L672" s="271"/>
      <c r="M672" s="270"/>
      <c r="O672" s="269"/>
    </row>
    <row r="673" spans="1:15" ht="23.25" thickBot="1" x14ac:dyDescent="0.25">
      <c r="A673" s="548"/>
      <c r="B673" s="263" t="s">
        <v>2610</v>
      </c>
      <c r="C673" s="262" t="s">
        <v>5506</v>
      </c>
      <c r="D673" s="261">
        <v>43453</v>
      </c>
      <c r="E673" s="260" t="s">
        <v>1</v>
      </c>
      <c r="F673" s="259" t="s">
        <v>7297</v>
      </c>
      <c r="G673" s="258"/>
      <c r="H673" s="257"/>
      <c r="I673" s="256"/>
      <c r="J673" s="228" t="s">
        <v>5498</v>
      </c>
      <c r="K673" s="227"/>
      <c r="L673" s="226"/>
      <c r="M673" s="225"/>
      <c r="O673" s="269"/>
    </row>
    <row r="674" spans="1:15" ht="22.5" x14ac:dyDescent="0.2">
      <c r="A674" s="546">
        <v>132</v>
      </c>
      <c r="B674" s="251" t="s">
        <v>12</v>
      </c>
      <c r="C674" s="251" t="s">
        <v>11</v>
      </c>
      <c r="D674" s="251" t="s">
        <v>10</v>
      </c>
      <c r="E674" s="550" t="s">
        <v>9</v>
      </c>
      <c r="F674" s="581"/>
      <c r="G674" s="550" t="s">
        <v>8</v>
      </c>
      <c r="H674" s="582"/>
      <c r="I674" s="250"/>
      <c r="J674" s="265"/>
      <c r="K674" s="265"/>
      <c r="L674" s="265"/>
      <c r="M674" s="264"/>
      <c r="O674" s="269" t="s">
        <v>7296</v>
      </c>
    </row>
    <row r="675" spans="1:15" ht="45" x14ac:dyDescent="0.2">
      <c r="A675" s="547"/>
      <c r="B675" s="144" t="s">
        <v>7295</v>
      </c>
      <c r="C675" s="144" t="s">
        <v>7294</v>
      </c>
      <c r="D675" s="132">
        <v>43539</v>
      </c>
      <c r="E675" s="247"/>
      <c r="F675" s="246" t="s">
        <v>5518</v>
      </c>
      <c r="G675" s="433" t="s">
        <v>187</v>
      </c>
      <c r="H675" s="434"/>
      <c r="I675" s="435"/>
      <c r="J675" s="279" t="s">
        <v>17</v>
      </c>
      <c r="K675" s="278"/>
      <c r="L675" s="275" t="s">
        <v>16</v>
      </c>
      <c r="M675" s="277">
        <v>9240</v>
      </c>
      <c r="O675" s="269">
        <v>1767</v>
      </c>
    </row>
    <row r="676" spans="1:15" ht="22.5" x14ac:dyDescent="0.2">
      <c r="A676" s="547"/>
      <c r="B676" s="243" t="s">
        <v>6</v>
      </c>
      <c r="C676" s="243" t="s">
        <v>5</v>
      </c>
      <c r="D676" s="243" t="s">
        <v>4</v>
      </c>
      <c r="E676" s="604" t="s">
        <v>3</v>
      </c>
      <c r="F676" s="605"/>
      <c r="G676" s="552"/>
      <c r="H676" s="553"/>
      <c r="I676" s="554"/>
      <c r="J676" s="276" t="s">
        <v>25</v>
      </c>
      <c r="K676" s="275"/>
      <c r="L676" s="271" t="s">
        <v>16</v>
      </c>
      <c r="M676" s="274">
        <f>701.35+2286.78</f>
        <v>2988.13</v>
      </c>
      <c r="O676" s="269">
        <v>1765</v>
      </c>
    </row>
    <row r="677" spans="1:15" x14ac:dyDescent="0.2">
      <c r="A677" s="547"/>
      <c r="B677" s="243"/>
      <c r="C677" s="243"/>
      <c r="D677" s="243"/>
      <c r="E677" s="243"/>
      <c r="F677" s="243"/>
      <c r="G677" s="242"/>
      <c r="H677" s="241"/>
      <c r="I677" s="240"/>
      <c r="J677" s="273" t="s">
        <v>21</v>
      </c>
      <c r="K677" s="271"/>
      <c r="L677" s="271" t="s">
        <v>16</v>
      </c>
      <c r="M677" s="270">
        <v>4741.75</v>
      </c>
      <c r="O677" s="269">
        <v>1769</v>
      </c>
    </row>
    <row r="678" spans="1:15" ht="23.25" thickBot="1" x14ac:dyDescent="0.25">
      <c r="A678" s="548"/>
      <c r="B678" s="263" t="s">
        <v>5593</v>
      </c>
      <c r="C678" s="262" t="s">
        <v>187</v>
      </c>
      <c r="D678" s="261">
        <v>43570</v>
      </c>
      <c r="E678" s="260" t="s">
        <v>1</v>
      </c>
      <c r="F678" s="259" t="s">
        <v>7293</v>
      </c>
      <c r="G678" s="258"/>
      <c r="H678" s="257"/>
      <c r="I678" s="256"/>
      <c r="J678" s="228" t="s">
        <v>5498</v>
      </c>
      <c r="K678" s="227"/>
      <c r="L678" s="226"/>
      <c r="M678" s="225"/>
      <c r="O678" s="269"/>
    </row>
    <row r="679" spans="1:15" ht="22.5" x14ac:dyDescent="0.2">
      <c r="A679" s="546">
        <v>133</v>
      </c>
      <c r="B679" s="251" t="s">
        <v>12</v>
      </c>
      <c r="C679" s="251" t="s">
        <v>11</v>
      </c>
      <c r="D679" s="251" t="s">
        <v>10</v>
      </c>
      <c r="E679" s="550" t="s">
        <v>9</v>
      </c>
      <c r="F679" s="581"/>
      <c r="G679" s="550" t="s">
        <v>8</v>
      </c>
      <c r="H679" s="582"/>
      <c r="I679" s="250"/>
      <c r="J679" s="265"/>
      <c r="K679" s="265"/>
      <c r="L679" s="265"/>
      <c r="M679" s="264"/>
      <c r="O679" s="269" t="s">
        <v>7292</v>
      </c>
    </row>
    <row r="680" spans="1:15" ht="45" x14ac:dyDescent="0.2">
      <c r="A680" s="547"/>
      <c r="B680" s="144" t="s">
        <v>7288</v>
      </c>
      <c r="C680" s="144" t="s">
        <v>7291</v>
      </c>
      <c r="D680" s="132">
        <v>43410</v>
      </c>
      <c r="E680" s="247"/>
      <c r="F680" s="246" t="s">
        <v>7272</v>
      </c>
      <c r="G680" s="433" t="s">
        <v>7271</v>
      </c>
      <c r="H680" s="434"/>
      <c r="I680" s="435"/>
      <c r="J680" s="279" t="s">
        <v>17</v>
      </c>
      <c r="K680" s="278"/>
      <c r="L680" s="275" t="s">
        <v>16</v>
      </c>
      <c r="M680" s="277">
        <v>1457</v>
      </c>
      <c r="O680" s="269">
        <v>1773</v>
      </c>
    </row>
    <row r="681" spans="1:15" ht="22.5" x14ac:dyDescent="0.2">
      <c r="A681" s="547"/>
      <c r="B681" s="243" t="s">
        <v>6</v>
      </c>
      <c r="C681" s="243" t="s">
        <v>5</v>
      </c>
      <c r="D681" s="243" t="s">
        <v>4</v>
      </c>
      <c r="E681" s="604" t="s">
        <v>3</v>
      </c>
      <c r="F681" s="605"/>
      <c r="G681" s="552"/>
      <c r="H681" s="553"/>
      <c r="I681" s="554"/>
      <c r="J681" s="276" t="s">
        <v>25</v>
      </c>
      <c r="K681" s="275"/>
      <c r="L681" s="271" t="s">
        <v>16</v>
      </c>
      <c r="M681" s="274">
        <v>2363.13</v>
      </c>
      <c r="O681" s="269">
        <v>1771</v>
      </c>
    </row>
    <row r="682" spans="1:15" x14ac:dyDescent="0.2">
      <c r="A682" s="547"/>
      <c r="B682" s="243"/>
      <c r="C682" s="243"/>
      <c r="D682" s="243"/>
      <c r="E682" s="243"/>
      <c r="F682" s="243"/>
      <c r="G682" s="242"/>
      <c r="H682" s="241"/>
      <c r="I682" s="240"/>
      <c r="J682" s="273" t="s">
        <v>21</v>
      </c>
      <c r="K682" s="271"/>
      <c r="L682" s="271"/>
      <c r="M682" s="270"/>
      <c r="O682" s="269"/>
    </row>
    <row r="683" spans="1:15" ht="30.6" customHeight="1" thickBot="1" x14ac:dyDescent="0.25">
      <c r="A683" s="548"/>
      <c r="B683" s="263" t="s">
        <v>5583</v>
      </c>
      <c r="C683" s="262" t="s">
        <v>7271</v>
      </c>
      <c r="D683" s="261">
        <v>43424</v>
      </c>
      <c r="E683" s="260" t="s">
        <v>1</v>
      </c>
      <c r="F683" s="259" t="s">
        <v>7290</v>
      </c>
      <c r="G683" s="258"/>
      <c r="H683" s="257"/>
      <c r="I683" s="256"/>
      <c r="J683" s="228" t="s">
        <v>5498</v>
      </c>
      <c r="K683" s="227"/>
      <c r="L683" s="226"/>
      <c r="M683" s="225"/>
      <c r="O683" s="269"/>
    </row>
    <row r="684" spans="1:15" ht="22.5" x14ac:dyDescent="0.2">
      <c r="A684" s="546">
        <v>134</v>
      </c>
      <c r="B684" s="251" t="s">
        <v>12</v>
      </c>
      <c r="C684" s="251" t="s">
        <v>11</v>
      </c>
      <c r="D684" s="251" t="s">
        <v>10</v>
      </c>
      <c r="E684" s="550" t="s">
        <v>9</v>
      </c>
      <c r="F684" s="581"/>
      <c r="G684" s="550" t="s">
        <v>8</v>
      </c>
      <c r="H684" s="582"/>
      <c r="I684" s="250"/>
      <c r="J684" s="265"/>
      <c r="K684" s="265"/>
      <c r="L684" s="265"/>
      <c r="M684" s="264"/>
      <c r="O684" s="269" t="s">
        <v>7289</v>
      </c>
    </row>
    <row r="685" spans="1:15" ht="33.75" x14ac:dyDescent="0.2">
      <c r="A685" s="547"/>
      <c r="B685" s="144" t="s">
        <v>7288</v>
      </c>
      <c r="C685" s="144" t="s">
        <v>7287</v>
      </c>
      <c r="D685" s="132">
        <v>43545</v>
      </c>
      <c r="E685" s="247"/>
      <c r="F685" s="246" t="s">
        <v>7272</v>
      </c>
      <c r="G685" s="433" t="s">
        <v>7271</v>
      </c>
      <c r="H685" s="434"/>
      <c r="I685" s="435"/>
      <c r="J685" s="279" t="s">
        <v>17</v>
      </c>
      <c r="K685" s="278"/>
      <c r="L685" s="275" t="s">
        <v>16</v>
      </c>
      <c r="M685" s="277">
        <v>1733</v>
      </c>
      <c r="O685" s="269">
        <v>1777</v>
      </c>
    </row>
    <row r="686" spans="1:15" ht="22.5" x14ac:dyDescent="0.2">
      <c r="A686" s="547"/>
      <c r="B686" s="243" t="s">
        <v>6</v>
      </c>
      <c r="C686" s="243" t="s">
        <v>5</v>
      </c>
      <c r="D686" s="243" t="s">
        <v>4</v>
      </c>
      <c r="E686" s="604" t="s">
        <v>3</v>
      </c>
      <c r="F686" s="605"/>
      <c r="G686" s="552"/>
      <c r="H686" s="553"/>
      <c r="I686" s="554"/>
      <c r="J686" s="276" t="s">
        <v>25</v>
      </c>
      <c r="K686" s="275"/>
      <c r="L686" s="271" t="s">
        <v>16</v>
      </c>
      <c r="M686" s="274">
        <v>2599.83</v>
      </c>
      <c r="O686" s="269">
        <v>1775</v>
      </c>
    </row>
    <row r="687" spans="1:15" x14ac:dyDescent="0.2">
      <c r="A687" s="547"/>
      <c r="B687" s="243"/>
      <c r="C687" s="243"/>
      <c r="D687" s="243"/>
      <c r="E687" s="243"/>
      <c r="F687" s="243"/>
      <c r="G687" s="242"/>
      <c r="H687" s="241"/>
      <c r="I687" s="240"/>
      <c r="J687" s="273" t="s">
        <v>21</v>
      </c>
      <c r="K687" s="271"/>
      <c r="L687" s="271"/>
      <c r="M687" s="270"/>
      <c r="O687" s="269"/>
    </row>
    <row r="688" spans="1:15" ht="30.6" customHeight="1" thickBot="1" x14ac:dyDescent="0.25">
      <c r="A688" s="548"/>
      <c r="B688" s="263" t="s">
        <v>5583</v>
      </c>
      <c r="C688" s="262" t="s">
        <v>7271</v>
      </c>
      <c r="D688" s="261">
        <v>43568</v>
      </c>
      <c r="E688" s="260" t="s">
        <v>1</v>
      </c>
      <c r="F688" s="259" t="s">
        <v>7286</v>
      </c>
      <c r="G688" s="258"/>
      <c r="H688" s="257"/>
      <c r="I688" s="256"/>
      <c r="J688" s="228" t="s">
        <v>5498</v>
      </c>
      <c r="K688" s="227"/>
      <c r="L688" s="226"/>
      <c r="M688" s="225"/>
      <c r="O688" s="269"/>
    </row>
    <row r="689" spans="1:15" ht="22.5" x14ac:dyDescent="0.2">
      <c r="A689" s="546">
        <v>135</v>
      </c>
      <c r="B689" s="251" t="s">
        <v>12</v>
      </c>
      <c r="C689" s="251" t="s">
        <v>11</v>
      </c>
      <c r="D689" s="251" t="s">
        <v>10</v>
      </c>
      <c r="E689" s="550" t="s">
        <v>9</v>
      </c>
      <c r="F689" s="581"/>
      <c r="G689" s="550" t="s">
        <v>8</v>
      </c>
      <c r="H689" s="582"/>
      <c r="I689" s="250"/>
      <c r="J689" s="265"/>
      <c r="K689" s="265"/>
      <c r="L689" s="265"/>
      <c r="M689" s="264"/>
      <c r="O689" s="269" t="s">
        <v>7285</v>
      </c>
    </row>
    <row r="690" spans="1:15" ht="22.5" x14ac:dyDescent="0.2">
      <c r="A690" s="547"/>
      <c r="B690" s="144" t="s">
        <v>7284</v>
      </c>
      <c r="C690" s="144" t="s">
        <v>7283</v>
      </c>
      <c r="D690" s="132">
        <v>43408</v>
      </c>
      <c r="E690" s="247"/>
      <c r="F690" s="246" t="s">
        <v>5773</v>
      </c>
      <c r="G690" s="433" t="s">
        <v>968</v>
      </c>
      <c r="H690" s="434"/>
      <c r="I690" s="435"/>
      <c r="J690" s="279" t="s">
        <v>17</v>
      </c>
      <c r="K690" s="278"/>
      <c r="L690" s="275" t="s">
        <v>16</v>
      </c>
      <c r="M690" s="277">
        <v>1032</v>
      </c>
      <c r="O690" s="269">
        <v>1779</v>
      </c>
    </row>
    <row r="691" spans="1:15" ht="22.5" x14ac:dyDescent="0.2">
      <c r="A691" s="547"/>
      <c r="B691" s="243" t="s">
        <v>6</v>
      </c>
      <c r="C691" s="243" t="s">
        <v>5</v>
      </c>
      <c r="D691" s="243" t="s">
        <v>4</v>
      </c>
      <c r="E691" s="604" t="s">
        <v>3</v>
      </c>
      <c r="F691" s="605"/>
      <c r="G691" s="552"/>
      <c r="H691" s="553"/>
      <c r="I691" s="554"/>
      <c r="J691" s="276" t="s">
        <v>25</v>
      </c>
      <c r="K691" s="275"/>
      <c r="L691" s="271" t="s">
        <v>16</v>
      </c>
      <c r="M691" s="274">
        <v>11672.03</v>
      </c>
      <c r="O691" s="269">
        <v>1778</v>
      </c>
    </row>
    <row r="692" spans="1:15" x14ac:dyDescent="0.2">
      <c r="A692" s="547"/>
      <c r="B692" s="243"/>
      <c r="C692" s="243"/>
      <c r="D692" s="243"/>
      <c r="E692" s="243"/>
      <c r="F692" s="243"/>
      <c r="G692" s="242"/>
      <c r="H692" s="241"/>
      <c r="I692" s="240"/>
      <c r="J692" s="273" t="s">
        <v>21</v>
      </c>
      <c r="K692" s="271"/>
      <c r="L692" s="271" t="s">
        <v>16</v>
      </c>
      <c r="M692" s="270">
        <v>773.5</v>
      </c>
      <c r="O692" s="269">
        <v>1780</v>
      </c>
    </row>
    <row r="693" spans="1:15" ht="23.25" thickBot="1" x14ac:dyDescent="0.25">
      <c r="A693" s="548"/>
      <c r="B693" s="263" t="s">
        <v>2610</v>
      </c>
      <c r="C693" s="262" t="s">
        <v>968</v>
      </c>
      <c r="D693" s="261">
        <v>43414</v>
      </c>
      <c r="E693" s="260" t="s">
        <v>1</v>
      </c>
      <c r="F693" s="259" t="s">
        <v>6574</v>
      </c>
      <c r="G693" s="258"/>
      <c r="H693" s="257"/>
      <c r="I693" s="256"/>
      <c r="J693" s="228" t="s">
        <v>5498</v>
      </c>
      <c r="K693" s="227"/>
      <c r="L693" s="226"/>
      <c r="M693" s="225"/>
      <c r="O693" s="269"/>
    </row>
    <row r="694" spans="1:15" ht="22.5" x14ac:dyDescent="0.2">
      <c r="A694" s="546">
        <v>136</v>
      </c>
      <c r="B694" s="251" t="s">
        <v>12</v>
      </c>
      <c r="C694" s="251" t="s">
        <v>11</v>
      </c>
      <c r="D694" s="251" t="s">
        <v>10</v>
      </c>
      <c r="E694" s="550" t="s">
        <v>9</v>
      </c>
      <c r="F694" s="581"/>
      <c r="G694" s="550" t="s">
        <v>8</v>
      </c>
      <c r="H694" s="582"/>
      <c r="I694" s="250"/>
      <c r="J694" s="265"/>
      <c r="K694" s="265"/>
      <c r="L694" s="265"/>
      <c r="M694" s="264"/>
      <c r="O694" s="269" t="s">
        <v>7282</v>
      </c>
    </row>
    <row r="695" spans="1:15" ht="90" x14ac:dyDescent="0.2">
      <c r="A695" s="547"/>
      <c r="B695" s="144" t="s">
        <v>7278</v>
      </c>
      <c r="C695" s="144" t="s">
        <v>7281</v>
      </c>
      <c r="D695" s="132">
        <v>43437</v>
      </c>
      <c r="E695" s="247"/>
      <c r="F695" s="246" t="s">
        <v>5518</v>
      </c>
      <c r="G695" s="433" t="s">
        <v>187</v>
      </c>
      <c r="H695" s="434"/>
      <c r="I695" s="435"/>
      <c r="J695" s="279" t="s">
        <v>17</v>
      </c>
      <c r="K695" s="278"/>
      <c r="L695" s="275" t="s">
        <v>16</v>
      </c>
      <c r="M695" s="277">
        <v>1248</v>
      </c>
      <c r="O695" s="269">
        <v>1782</v>
      </c>
    </row>
    <row r="696" spans="1:15" ht="22.5" x14ac:dyDescent="0.2">
      <c r="A696" s="547"/>
      <c r="B696" s="243" t="s">
        <v>6</v>
      </c>
      <c r="C696" s="243" t="s">
        <v>5</v>
      </c>
      <c r="D696" s="243" t="s">
        <v>4</v>
      </c>
      <c r="E696" s="604" t="s">
        <v>3</v>
      </c>
      <c r="F696" s="605"/>
      <c r="G696" s="552"/>
      <c r="H696" s="553"/>
      <c r="I696" s="554"/>
      <c r="J696" s="276" t="s">
        <v>25</v>
      </c>
      <c r="K696" s="275"/>
      <c r="L696" s="271" t="s">
        <v>16</v>
      </c>
      <c r="M696" s="274">
        <v>1272.9000000000001</v>
      </c>
      <c r="O696" s="269">
        <v>1781</v>
      </c>
    </row>
    <row r="697" spans="1:15" x14ac:dyDescent="0.2">
      <c r="A697" s="547"/>
      <c r="B697" s="243"/>
      <c r="C697" s="243"/>
      <c r="D697" s="243"/>
      <c r="E697" s="243"/>
      <c r="F697" s="243"/>
      <c r="G697" s="242"/>
      <c r="H697" s="241"/>
      <c r="I697" s="240"/>
      <c r="J697" s="273" t="s">
        <v>21</v>
      </c>
      <c r="K697" s="271"/>
      <c r="L697" s="271" t="s">
        <v>16</v>
      </c>
      <c r="M697" s="270">
        <v>516</v>
      </c>
      <c r="O697" s="269"/>
    </row>
    <row r="698" spans="1:15" ht="23.25" thickBot="1" x14ac:dyDescent="0.25">
      <c r="A698" s="548"/>
      <c r="B698" s="263" t="s">
        <v>2610</v>
      </c>
      <c r="C698" s="262" t="s">
        <v>187</v>
      </c>
      <c r="D698" s="261">
        <v>43448</v>
      </c>
      <c r="E698" s="260" t="s">
        <v>1</v>
      </c>
      <c r="F698" s="259" t="s">
        <v>7280</v>
      </c>
      <c r="G698" s="258"/>
      <c r="H698" s="257"/>
      <c r="I698" s="256"/>
      <c r="J698" s="228" t="s">
        <v>5498</v>
      </c>
      <c r="K698" s="227"/>
      <c r="L698" s="226"/>
      <c r="M698" s="225"/>
      <c r="O698" s="269">
        <v>1783</v>
      </c>
    </row>
    <row r="699" spans="1:15" ht="22.5" x14ac:dyDescent="0.2">
      <c r="A699" s="546">
        <v>137</v>
      </c>
      <c r="B699" s="251" t="s">
        <v>12</v>
      </c>
      <c r="C699" s="251" t="s">
        <v>11</v>
      </c>
      <c r="D699" s="251" t="s">
        <v>10</v>
      </c>
      <c r="E699" s="550" t="s">
        <v>9</v>
      </c>
      <c r="F699" s="581"/>
      <c r="G699" s="550" t="s">
        <v>8</v>
      </c>
      <c r="H699" s="582"/>
      <c r="I699" s="250"/>
      <c r="J699" s="265"/>
      <c r="K699" s="265"/>
      <c r="L699" s="265"/>
      <c r="M699" s="264"/>
      <c r="O699" s="269" t="s">
        <v>7279</v>
      </c>
    </row>
    <row r="700" spans="1:15" ht="101.25" x14ac:dyDescent="0.2">
      <c r="A700" s="547"/>
      <c r="B700" s="144" t="s">
        <v>7278</v>
      </c>
      <c r="C700" s="144" t="s">
        <v>7277</v>
      </c>
      <c r="D700" s="132">
        <v>43528</v>
      </c>
      <c r="E700" s="247"/>
      <c r="F700" s="246" t="s">
        <v>5540</v>
      </c>
      <c r="G700" s="433" t="s">
        <v>6849</v>
      </c>
      <c r="H700" s="434"/>
      <c r="I700" s="435"/>
      <c r="J700" s="279" t="s">
        <v>17</v>
      </c>
      <c r="K700" s="278"/>
      <c r="L700" s="275" t="s">
        <v>16</v>
      </c>
      <c r="M700" s="277">
        <v>1495</v>
      </c>
      <c r="O700" s="269">
        <v>1785</v>
      </c>
    </row>
    <row r="701" spans="1:15" ht="22.5" x14ac:dyDescent="0.2">
      <c r="A701" s="547"/>
      <c r="B701" s="243" t="s">
        <v>6</v>
      </c>
      <c r="C701" s="243" t="s">
        <v>5</v>
      </c>
      <c r="D701" s="243" t="s">
        <v>4</v>
      </c>
      <c r="E701" s="604" t="s">
        <v>3</v>
      </c>
      <c r="F701" s="605"/>
      <c r="G701" s="552"/>
      <c r="H701" s="553"/>
      <c r="I701" s="554"/>
      <c r="J701" s="276" t="s">
        <v>25</v>
      </c>
      <c r="K701" s="275"/>
      <c r="L701" s="271" t="s">
        <v>16</v>
      </c>
      <c r="M701" s="274">
        <v>809.12</v>
      </c>
      <c r="O701" s="269">
        <v>1784</v>
      </c>
    </row>
    <row r="702" spans="1:15" x14ac:dyDescent="0.2">
      <c r="A702" s="547"/>
      <c r="B702" s="243"/>
      <c r="C702" s="243"/>
      <c r="D702" s="243"/>
      <c r="E702" s="243"/>
      <c r="F702" s="243"/>
      <c r="G702" s="242"/>
      <c r="H702" s="241"/>
      <c r="I702" s="240"/>
      <c r="J702" s="273" t="s">
        <v>21</v>
      </c>
      <c r="K702" s="271"/>
      <c r="L702" s="271"/>
      <c r="M702" s="270"/>
      <c r="O702" s="269"/>
    </row>
    <row r="703" spans="1:15" ht="23.25" thickBot="1" x14ac:dyDescent="0.25">
      <c r="A703" s="548"/>
      <c r="B703" s="263" t="s">
        <v>2610</v>
      </c>
      <c r="C703" s="262" t="s">
        <v>6849</v>
      </c>
      <c r="D703" s="261">
        <v>43534</v>
      </c>
      <c r="E703" s="260" t="s">
        <v>1</v>
      </c>
      <c r="F703" s="259" t="s">
        <v>7276</v>
      </c>
      <c r="G703" s="258"/>
      <c r="H703" s="257"/>
      <c r="I703" s="256"/>
      <c r="J703" s="228" t="s">
        <v>5498</v>
      </c>
      <c r="K703" s="227"/>
      <c r="L703" s="226"/>
      <c r="M703" s="225"/>
      <c r="O703" s="269"/>
    </row>
    <row r="704" spans="1:15" ht="22.5" x14ac:dyDescent="0.2">
      <c r="A704" s="546">
        <v>138</v>
      </c>
      <c r="B704" s="251" t="s">
        <v>12</v>
      </c>
      <c r="C704" s="251" t="s">
        <v>11</v>
      </c>
      <c r="D704" s="251" t="s">
        <v>10</v>
      </c>
      <c r="E704" s="550" t="s">
        <v>9</v>
      </c>
      <c r="F704" s="581"/>
      <c r="G704" s="550" t="s">
        <v>8</v>
      </c>
      <c r="H704" s="582"/>
      <c r="I704" s="250"/>
      <c r="J704" s="265"/>
      <c r="K704" s="265"/>
      <c r="L704" s="265"/>
      <c r="M704" s="264"/>
      <c r="O704" s="269" t="s">
        <v>7275</v>
      </c>
    </row>
    <row r="705" spans="1:15" ht="78.75" x14ac:dyDescent="0.2">
      <c r="A705" s="547"/>
      <c r="B705" s="144" t="s">
        <v>7274</v>
      </c>
      <c r="C705" s="144" t="s">
        <v>7273</v>
      </c>
      <c r="D705" s="132">
        <v>43543</v>
      </c>
      <c r="E705" s="247"/>
      <c r="F705" s="246" t="s">
        <v>7272</v>
      </c>
      <c r="G705" s="433" t="s">
        <v>7271</v>
      </c>
      <c r="H705" s="434"/>
      <c r="I705" s="435"/>
      <c r="J705" s="279" t="s">
        <v>17</v>
      </c>
      <c r="K705" s="278"/>
      <c r="L705" s="275" t="s">
        <v>16</v>
      </c>
      <c r="M705" s="277">
        <v>1130</v>
      </c>
      <c r="O705" s="269">
        <v>1789</v>
      </c>
    </row>
    <row r="706" spans="1:15" ht="22.5" x14ac:dyDescent="0.2">
      <c r="A706" s="547"/>
      <c r="B706" s="243" t="s">
        <v>6</v>
      </c>
      <c r="C706" s="243" t="s">
        <v>5</v>
      </c>
      <c r="D706" s="243" t="s">
        <v>4</v>
      </c>
      <c r="E706" s="604" t="s">
        <v>3</v>
      </c>
      <c r="F706" s="605"/>
      <c r="G706" s="552"/>
      <c r="H706" s="553"/>
      <c r="I706" s="554"/>
      <c r="J706" s="276" t="s">
        <v>25</v>
      </c>
      <c r="K706" s="275"/>
      <c r="L706" s="271" t="s">
        <v>16</v>
      </c>
      <c r="M706" s="274">
        <v>1418.15</v>
      </c>
      <c r="O706" s="269">
        <v>1787</v>
      </c>
    </row>
    <row r="707" spans="1:15" x14ac:dyDescent="0.2">
      <c r="A707" s="547"/>
      <c r="B707" s="243"/>
      <c r="C707" s="243"/>
      <c r="D707" s="243"/>
      <c r="E707" s="243"/>
      <c r="F707" s="243"/>
      <c r="G707" s="242"/>
      <c r="H707" s="241"/>
      <c r="I707" s="240"/>
      <c r="J707" s="273" t="s">
        <v>21</v>
      </c>
      <c r="K707" s="271"/>
      <c r="L707" s="271"/>
      <c r="M707" s="270"/>
      <c r="O707" s="269"/>
    </row>
    <row r="708" spans="1:15" ht="23.25" thickBot="1" x14ac:dyDescent="0.25">
      <c r="A708" s="548"/>
      <c r="B708" s="263" t="s">
        <v>7152</v>
      </c>
      <c r="C708" s="262" t="s">
        <v>7271</v>
      </c>
      <c r="D708" s="261">
        <v>43558</v>
      </c>
      <c r="E708" s="260" t="s">
        <v>1</v>
      </c>
      <c r="F708" s="259" t="s">
        <v>7270</v>
      </c>
      <c r="G708" s="258"/>
      <c r="H708" s="257"/>
      <c r="I708" s="256"/>
      <c r="J708" s="228" t="s">
        <v>5498</v>
      </c>
      <c r="K708" s="227"/>
      <c r="L708" s="226"/>
      <c r="M708" s="225"/>
      <c r="O708" s="269"/>
    </row>
    <row r="709" spans="1:15" ht="22.5" x14ac:dyDescent="0.2">
      <c r="A709" s="546">
        <v>139</v>
      </c>
      <c r="B709" s="251" t="s">
        <v>12</v>
      </c>
      <c r="C709" s="251" t="s">
        <v>11</v>
      </c>
      <c r="D709" s="251" t="s">
        <v>10</v>
      </c>
      <c r="E709" s="550" t="s">
        <v>9</v>
      </c>
      <c r="F709" s="581"/>
      <c r="G709" s="550" t="s">
        <v>8</v>
      </c>
      <c r="H709" s="582"/>
      <c r="I709" s="250"/>
      <c r="J709" s="265"/>
      <c r="K709" s="265"/>
      <c r="L709" s="265"/>
      <c r="M709" s="264"/>
      <c r="O709" s="269" t="s">
        <v>7269</v>
      </c>
    </row>
    <row r="710" spans="1:15" ht="191.25" x14ac:dyDescent="0.2">
      <c r="A710" s="547"/>
      <c r="B710" s="144" t="s">
        <v>7268</v>
      </c>
      <c r="C710" s="144" t="s">
        <v>7267</v>
      </c>
      <c r="D710" s="132">
        <v>43434</v>
      </c>
      <c r="E710" s="247"/>
      <c r="F710" s="246" t="s">
        <v>6760</v>
      </c>
      <c r="G710" s="433" t="s">
        <v>5506</v>
      </c>
      <c r="H710" s="434"/>
      <c r="I710" s="435"/>
      <c r="J710" s="279" t="s">
        <v>17</v>
      </c>
      <c r="K710" s="278"/>
      <c r="L710" s="275" t="s">
        <v>16</v>
      </c>
      <c r="M710" s="277">
        <v>950</v>
      </c>
      <c r="O710" s="269">
        <v>1791</v>
      </c>
    </row>
    <row r="711" spans="1:15" ht="22.5" x14ac:dyDescent="0.2">
      <c r="A711" s="547"/>
      <c r="B711" s="243" t="s">
        <v>6</v>
      </c>
      <c r="C711" s="243" t="s">
        <v>5</v>
      </c>
      <c r="D711" s="243" t="s">
        <v>4</v>
      </c>
      <c r="E711" s="604" t="s">
        <v>3</v>
      </c>
      <c r="F711" s="605"/>
      <c r="G711" s="552"/>
      <c r="H711" s="553"/>
      <c r="I711" s="554"/>
      <c r="J711" s="276" t="s">
        <v>25</v>
      </c>
      <c r="K711" s="275"/>
      <c r="L711" s="271" t="s">
        <v>16</v>
      </c>
      <c r="M711" s="274">
        <v>2799.45</v>
      </c>
      <c r="O711" s="269">
        <v>1790</v>
      </c>
    </row>
    <row r="712" spans="1:15" x14ac:dyDescent="0.2">
      <c r="A712" s="547"/>
      <c r="B712" s="243"/>
      <c r="C712" s="243"/>
      <c r="D712" s="243"/>
      <c r="E712" s="243"/>
      <c r="F712" s="243"/>
      <c r="G712" s="242"/>
      <c r="H712" s="241"/>
      <c r="I712" s="240"/>
      <c r="J712" s="273" t="s">
        <v>21</v>
      </c>
      <c r="K712" s="271"/>
      <c r="L712" s="271"/>
      <c r="M712" s="270"/>
      <c r="O712" s="269"/>
    </row>
    <row r="713" spans="1:15" ht="23.25" thickBot="1" x14ac:dyDescent="0.25">
      <c r="A713" s="548"/>
      <c r="B713" s="263" t="s">
        <v>6658</v>
      </c>
      <c r="C713" s="262" t="s">
        <v>5506</v>
      </c>
      <c r="D713" s="261">
        <v>43440</v>
      </c>
      <c r="E713" s="260" t="s">
        <v>1</v>
      </c>
      <c r="F713" s="259" t="s">
        <v>7266</v>
      </c>
      <c r="G713" s="258"/>
      <c r="H713" s="257"/>
      <c r="I713" s="256"/>
      <c r="J713" s="228" t="s">
        <v>5498</v>
      </c>
      <c r="K713" s="227"/>
      <c r="L713" s="226"/>
      <c r="M713" s="225"/>
      <c r="O713" s="269"/>
    </row>
    <row r="714" spans="1:15" ht="22.5" x14ac:dyDescent="0.2">
      <c r="A714" s="546">
        <v>140</v>
      </c>
      <c r="B714" s="251" t="s">
        <v>12</v>
      </c>
      <c r="C714" s="251" t="s">
        <v>11</v>
      </c>
      <c r="D714" s="251" t="s">
        <v>10</v>
      </c>
      <c r="E714" s="550" t="s">
        <v>9</v>
      </c>
      <c r="F714" s="581"/>
      <c r="G714" s="550" t="s">
        <v>8</v>
      </c>
      <c r="H714" s="582"/>
      <c r="I714" s="250"/>
      <c r="J714" s="265"/>
      <c r="K714" s="265"/>
      <c r="L714" s="265"/>
      <c r="M714" s="264"/>
      <c r="O714" s="269" t="s">
        <v>7265</v>
      </c>
    </row>
    <row r="715" spans="1:15" ht="22.5" x14ac:dyDescent="0.2">
      <c r="A715" s="547"/>
      <c r="B715" s="144" t="s">
        <v>7264</v>
      </c>
      <c r="C715" s="144" t="s">
        <v>7263</v>
      </c>
      <c r="D715" s="132">
        <v>43387</v>
      </c>
      <c r="E715" s="247"/>
      <c r="F715" s="246" t="s">
        <v>7262</v>
      </c>
      <c r="G715" s="433" t="s">
        <v>5506</v>
      </c>
      <c r="H715" s="434"/>
      <c r="I715" s="435"/>
      <c r="J715" s="279" t="s">
        <v>17</v>
      </c>
      <c r="K715" s="278"/>
      <c r="L715" s="275" t="s">
        <v>16</v>
      </c>
      <c r="M715" s="277">
        <v>955</v>
      </c>
      <c r="O715" s="269">
        <v>1795</v>
      </c>
    </row>
    <row r="716" spans="1:15" ht="22.5" x14ac:dyDescent="0.2">
      <c r="A716" s="547"/>
      <c r="B716" s="243" t="s">
        <v>6</v>
      </c>
      <c r="C716" s="243" t="s">
        <v>5</v>
      </c>
      <c r="D716" s="243" t="s">
        <v>4</v>
      </c>
      <c r="E716" s="604" t="s">
        <v>3</v>
      </c>
      <c r="F716" s="605"/>
      <c r="G716" s="552"/>
      <c r="H716" s="553"/>
      <c r="I716" s="554"/>
      <c r="J716" s="276" t="s">
        <v>25</v>
      </c>
      <c r="K716" s="275"/>
      <c r="L716" s="271" t="s">
        <v>16</v>
      </c>
      <c r="M716" s="274">
        <v>2185</v>
      </c>
      <c r="O716" s="269">
        <v>1793</v>
      </c>
    </row>
    <row r="717" spans="1:15" x14ac:dyDescent="0.2">
      <c r="A717" s="547"/>
      <c r="B717" s="243"/>
      <c r="C717" s="243"/>
      <c r="D717" s="243"/>
      <c r="E717" s="243"/>
      <c r="F717" s="243"/>
      <c r="G717" s="242"/>
      <c r="H717" s="241"/>
      <c r="I717" s="240"/>
      <c r="J717" s="273" t="s">
        <v>21</v>
      </c>
      <c r="K717" s="271"/>
      <c r="L717" s="271" t="s">
        <v>16</v>
      </c>
      <c r="M717" s="270">
        <v>545.75</v>
      </c>
      <c r="O717" s="269">
        <v>1797</v>
      </c>
    </row>
    <row r="718" spans="1:15" ht="23.25" thickBot="1" x14ac:dyDescent="0.25">
      <c r="A718" s="548"/>
      <c r="B718" s="263" t="s">
        <v>2610</v>
      </c>
      <c r="C718" s="262" t="s">
        <v>5506</v>
      </c>
      <c r="D718" s="261">
        <v>43406</v>
      </c>
      <c r="E718" s="260" t="s">
        <v>1</v>
      </c>
      <c r="F718" s="259" t="s">
        <v>7261</v>
      </c>
      <c r="G718" s="258"/>
      <c r="H718" s="257"/>
      <c r="I718" s="256"/>
      <c r="J718" s="228" t="s">
        <v>5498</v>
      </c>
      <c r="K718" s="227"/>
      <c r="L718" s="226" t="s">
        <v>16</v>
      </c>
      <c r="M718" s="225">
        <v>100</v>
      </c>
      <c r="O718" s="269">
        <v>1799</v>
      </c>
    </row>
    <row r="719" spans="1:15" ht="22.5" x14ac:dyDescent="0.2">
      <c r="A719" s="546">
        <v>141</v>
      </c>
      <c r="B719" s="251" t="s">
        <v>12</v>
      </c>
      <c r="C719" s="251" t="s">
        <v>11</v>
      </c>
      <c r="D719" s="251" t="s">
        <v>10</v>
      </c>
      <c r="E719" s="550" t="s">
        <v>9</v>
      </c>
      <c r="F719" s="581"/>
      <c r="G719" s="550" t="s">
        <v>8</v>
      </c>
      <c r="H719" s="582"/>
      <c r="I719" s="250"/>
      <c r="J719" s="265"/>
      <c r="K719" s="265"/>
      <c r="L719" s="265"/>
      <c r="M719" s="264"/>
      <c r="O719" s="269" t="s">
        <v>7260</v>
      </c>
    </row>
    <row r="720" spans="1:15" ht="56.25" x14ac:dyDescent="0.2">
      <c r="A720" s="547"/>
      <c r="B720" s="144" t="s">
        <v>7259</v>
      </c>
      <c r="C720" s="144" t="s">
        <v>7258</v>
      </c>
      <c r="D720" s="132">
        <v>43489</v>
      </c>
      <c r="E720" s="247"/>
      <c r="F720" s="246" t="s">
        <v>7251</v>
      </c>
      <c r="G720" s="433" t="s">
        <v>5506</v>
      </c>
      <c r="H720" s="434"/>
      <c r="I720" s="435"/>
      <c r="J720" s="279" t="s">
        <v>17</v>
      </c>
      <c r="K720" s="278"/>
      <c r="L720" s="275" t="s">
        <v>16</v>
      </c>
      <c r="M720" s="277">
        <v>1400</v>
      </c>
      <c r="O720" s="269">
        <v>1801</v>
      </c>
    </row>
    <row r="721" spans="1:15" ht="22.5" x14ac:dyDescent="0.2">
      <c r="A721" s="547"/>
      <c r="B721" s="243" t="s">
        <v>6</v>
      </c>
      <c r="C721" s="243" t="s">
        <v>5</v>
      </c>
      <c r="D721" s="243" t="s">
        <v>4</v>
      </c>
      <c r="E721" s="604" t="s">
        <v>3</v>
      </c>
      <c r="F721" s="605"/>
      <c r="G721" s="552"/>
      <c r="H721" s="553"/>
      <c r="I721" s="554"/>
      <c r="J721" s="276" t="s">
        <v>25</v>
      </c>
      <c r="K721" s="275"/>
      <c r="L721" s="271" t="s">
        <v>16</v>
      </c>
      <c r="M721" s="274">
        <v>1625</v>
      </c>
      <c r="O721" s="269">
        <v>1800</v>
      </c>
    </row>
    <row r="722" spans="1:15" x14ac:dyDescent="0.2">
      <c r="A722" s="547"/>
      <c r="B722" s="243"/>
      <c r="C722" s="243"/>
      <c r="D722" s="243"/>
      <c r="E722" s="243"/>
      <c r="F722" s="243"/>
      <c r="G722" s="242"/>
      <c r="H722" s="241"/>
      <c r="I722" s="240"/>
      <c r="J722" s="273" t="s">
        <v>21</v>
      </c>
      <c r="K722" s="271"/>
      <c r="L722" s="271"/>
      <c r="M722" s="270"/>
      <c r="O722" s="269"/>
    </row>
    <row r="723" spans="1:15" ht="30.6" customHeight="1" thickBot="1" x14ac:dyDescent="0.25">
      <c r="A723" s="548"/>
      <c r="B723" s="263" t="s">
        <v>2610</v>
      </c>
      <c r="C723" s="262" t="s">
        <v>5506</v>
      </c>
      <c r="D723" s="261">
        <v>43496</v>
      </c>
      <c r="E723" s="260" t="s">
        <v>1</v>
      </c>
      <c r="F723" s="259" t="s">
        <v>7257</v>
      </c>
      <c r="G723" s="258"/>
      <c r="H723" s="257"/>
      <c r="I723" s="256"/>
      <c r="J723" s="228" t="s">
        <v>5498</v>
      </c>
      <c r="K723" s="227"/>
      <c r="L723" s="226"/>
      <c r="M723" s="225"/>
      <c r="O723" s="269"/>
    </row>
    <row r="724" spans="1:15" ht="22.5" x14ac:dyDescent="0.2">
      <c r="A724" s="546">
        <v>142</v>
      </c>
      <c r="B724" s="251" t="s">
        <v>12</v>
      </c>
      <c r="C724" s="251" t="s">
        <v>11</v>
      </c>
      <c r="D724" s="251" t="s">
        <v>10</v>
      </c>
      <c r="E724" s="550" t="s">
        <v>9</v>
      </c>
      <c r="F724" s="581"/>
      <c r="G724" s="550" t="s">
        <v>8</v>
      </c>
      <c r="H724" s="582"/>
      <c r="I724" s="250"/>
      <c r="J724" s="265"/>
      <c r="K724" s="265"/>
      <c r="L724" s="265"/>
      <c r="M724" s="264"/>
      <c r="O724" s="269" t="s">
        <v>7256</v>
      </c>
    </row>
    <row r="725" spans="1:15" ht="56.25" x14ac:dyDescent="0.2">
      <c r="A725" s="547"/>
      <c r="B725" s="144" t="s">
        <v>7248</v>
      </c>
      <c r="C725" s="144" t="s">
        <v>7255</v>
      </c>
      <c r="D725" s="132">
        <v>43433</v>
      </c>
      <c r="E725" s="247"/>
      <c r="F725" s="246" t="s">
        <v>7251</v>
      </c>
      <c r="G725" s="433" t="s">
        <v>5506</v>
      </c>
      <c r="H725" s="434"/>
      <c r="I725" s="435"/>
      <c r="J725" s="279" t="s">
        <v>17</v>
      </c>
      <c r="K725" s="278"/>
      <c r="L725" s="275" t="s">
        <v>16</v>
      </c>
      <c r="M725" s="277">
        <v>2800</v>
      </c>
      <c r="O725" s="269">
        <v>1803</v>
      </c>
    </row>
    <row r="726" spans="1:15" ht="22.5" x14ac:dyDescent="0.2">
      <c r="A726" s="547"/>
      <c r="B726" s="243" t="s">
        <v>6</v>
      </c>
      <c r="C726" s="243" t="s">
        <v>5</v>
      </c>
      <c r="D726" s="243" t="s">
        <v>4</v>
      </c>
      <c r="E726" s="604" t="s">
        <v>3</v>
      </c>
      <c r="F726" s="605"/>
      <c r="G726" s="552"/>
      <c r="H726" s="553"/>
      <c r="I726" s="554"/>
      <c r="J726" s="276" t="s">
        <v>25</v>
      </c>
      <c r="K726" s="275"/>
      <c r="L726" s="271" t="s">
        <v>16</v>
      </c>
      <c r="M726" s="274">
        <v>13345</v>
      </c>
      <c r="O726" s="269">
        <v>1802</v>
      </c>
    </row>
    <row r="727" spans="1:15" x14ac:dyDescent="0.2">
      <c r="A727" s="547"/>
      <c r="B727" s="243"/>
      <c r="C727" s="243"/>
      <c r="D727" s="243"/>
      <c r="E727" s="243"/>
      <c r="F727" s="243"/>
      <c r="G727" s="242"/>
      <c r="H727" s="241"/>
      <c r="I727" s="240"/>
      <c r="J727" s="273" t="s">
        <v>21</v>
      </c>
      <c r="K727" s="271"/>
      <c r="L727" s="271"/>
      <c r="M727" s="270"/>
      <c r="O727" s="269"/>
    </row>
    <row r="728" spans="1:15" ht="30.6" customHeight="1" thickBot="1" x14ac:dyDescent="0.25">
      <c r="A728" s="548"/>
      <c r="B728" s="263" t="s">
        <v>7152</v>
      </c>
      <c r="C728" s="262" t="s">
        <v>5506</v>
      </c>
      <c r="D728" s="261">
        <v>43449</v>
      </c>
      <c r="E728" s="260" t="s">
        <v>1</v>
      </c>
      <c r="F728" s="259" t="s">
        <v>7254</v>
      </c>
      <c r="G728" s="258"/>
      <c r="H728" s="257"/>
      <c r="I728" s="256"/>
      <c r="J728" s="228" t="s">
        <v>5498</v>
      </c>
      <c r="K728" s="227"/>
      <c r="L728" s="226"/>
      <c r="M728" s="225"/>
      <c r="O728" s="269"/>
    </row>
    <row r="729" spans="1:15" ht="22.5" x14ac:dyDescent="0.2">
      <c r="A729" s="546">
        <v>143</v>
      </c>
      <c r="B729" s="251" t="s">
        <v>12</v>
      </c>
      <c r="C729" s="251" t="s">
        <v>11</v>
      </c>
      <c r="D729" s="251" t="s">
        <v>10</v>
      </c>
      <c r="E729" s="550" t="s">
        <v>9</v>
      </c>
      <c r="F729" s="581"/>
      <c r="G729" s="550" t="s">
        <v>8</v>
      </c>
      <c r="H729" s="582"/>
      <c r="I729" s="250"/>
      <c r="J729" s="265"/>
      <c r="K729" s="265"/>
      <c r="L729" s="265"/>
      <c r="M729" s="264"/>
      <c r="O729" s="269" t="s">
        <v>7253</v>
      </c>
    </row>
    <row r="730" spans="1:15" ht="33.75" x14ac:dyDescent="0.2">
      <c r="A730" s="547"/>
      <c r="B730" s="144" t="s">
        <v>7248</v>
      </c>
      <c r="C730" s="144" t="s">
        <v>7252</v>
      </c>
      <c r="D730" s="132">
        <v>43524</v>
      </c>
      <c r="E730" s="247"/>
      <c r="F730" s="246" t="s">
        <v>7251</v>
      </c>
      <c r="G730" s="433" t="s">
        <v>5506</v>
      </c>
      <c r="H730" s="434"/>
      <c r="I730" s="435"/>
      <c r="J730" s="279" t="s">
        <v>17</v>
      </c>
      <c r="K730" s="278"/>
      <c r="L730" s="275" t="s">
        <v>16</v>
      </c>
      <c r="M730" s="277">
        <v>1600</v>
      </c>
      <c r="O730" s="269">
        <v>1805</v>
      </c>
    </row>
    <row r="731" spans="1:15" ht="22.5" x14ac:dyDescent="0.2">
      <c r="A731" s="547"/>
      <c r="B731" s="243" t="s">
        <v>6</v>
      </c>
      <c r="C731" s="243" t="s">
        <v>5</v>
      </c>
      <c r="D731" s="243" t="s">
        <v>4</v>
      </c>
      <c r="E731" s="604" t="s">
        <v>3</v>
      </c>
      <c r="F731" s="605"/>
      <c r="G731" s="552"/>
      <c r="H731" s="553"/>
      <c r="I731" s="554"/>
      <c r="J731" s="276" t="s">
        <v>25</v>
      </c>
      <c r="K731" s="275"/>
      <c r="L731" s="271" t="s">
        <v>16</v>
      </c>
      <c r="M731" s="274">
        <v>2325</v>
      </c>
      <c r="O731" s="269">
        <v>1804</v>
      </c>
    </row>
    <row r="732" spans="1:15" x14ac:dyDescent="0.2">
      <c r="A732" s="547"/>
      <c r="B732" s="243"/>
      <c r="C732" s="243"/>
      <c r="D732" s="243"/>
      <c r="E732" s="243"/>
      <c r="F732" s="243"/>
      <c r="G732" s="242"/>
      <c r="H732" s="241"/>
      <c r="I732" s="240"/>
      <c r="J732" s="273" t="s">
        <v>21</v>
      </c>
      <c r="K732" s="271"/>
      <c r="L732" s="271"/>
      <c r="M732" s="270"/>
      <c r="O732" s="269"/>
    </row>
    <row r="733" spans="1:15" ht="30.6" customHeight="1" thickBot="1" x14ac:dyDescent="0.25">
      <c r="A733" s="548"/>
      <c r="B733" s="263" t="s">
        <v>7152</v>
      </c>
      <c r="C733" s="262" t="s">
        <v>5506</v>
      </c>
      <c r="D733" s="261">
        <v>43533</v>
      </c>
      <c r="E733" s="260" t="s">
        <v>1</v>
      </c>
      <c r="F733" s="259" t="s">
        <v>7250</v>
      </c>
      <c r="G733" s="258"/>
      <c r="H733" s="257"/>
      <c r="I733" s="256"/>
      <c r="J733" s="228" t="s">
        <v>5498</v>
      </c>
      <c r="K733" s="227"/>
      <c r="L733" s="226"/>
      <c r="M733" s="225"/>
      <c r="O733" s="269"/>
    </row>
    <row r="734" spans="1:15" ht="22.5" x14ac:dyDescent="0.2">
      <c r="A734" s="546">
        <v>144</v>
      </c>
      <c r="B734" s="251" t="s">
        <v>12</v>
      </c>
      <c r="C734" s="251" t="s">
        <v>11</v>
      </c>
      <c r="D734" s="251" t="s">
        <v>10</v>
      </c>
      <c r="E734" s="550" t="s">
        <v>9</v>
      </c>
      <c r="F734" s="581"/>
      <c r="G734" s="550" t="s">
        <v>8</v>
      </c>
      <c r="H734" s="582"/>
      <c r="I734" s="250"/>
      <c r="J734" s="265"/>
      <c r="K734" s="265"/>
      <c r="L734" s="265"/>
      <c r="M734" s="264"/>
      <c r="O734" s="269" t="s">
        <v>7249</v>
      </c>
    </row>
    <row r="735" spans="1:15" ht="45" x14ac:dyDescent="0.2">
      <c r="A735" s="547"/>
      <c r="B735" s="144" t="s">
        <v>7248</v>
      </c>
      <c r="C735" s="144" t="s">
        <v>7247</v>
      </c>
      <c r="D735" s="132">
        <v>43542</v>
      </c>
      <c r="E735" s="247"/>
      <c r="F735" s="246" t="s">
        <v>7012</v>
      </c>
      <c r="G735" s="433" t="s">
        <v>5506</v>
      </c>
      <c r="H735" s="434"/>
      <c r="I735" s="435"/>
      <c r="J735" s="279" t="s">
        <v>17</v>
      </c>
      <c r="K735" s="278"/>
      <c r="L735" s="275" t="s">
        <v>16</v>
      </c>
      <c r="M735" s="277">
        <v>2216</v>
      </c>
      <c r="O735" s="269">
        <v>1807</v>
      </c>
    </row>
    <row r="736" spans="1:15" ht="22.5" x14ac:dyDescent="0.2">
      <c r="A736" s="547"/>
      <c r="B736" s="243" t="s">
        <v>6</v>
      </c>
      <c r="C736" s="243" t="s">
        <v>5</v>
      </c>
      <c r="D736" s="243" t="s">
        <v>4</v>
      </c>
      <c r="E736" s="604" t="s">
        <v>3</v>
      </c>
      <c r="F736" s="605"/>
      <c r="G736" s="552"/>
      <c r="H736" s="553"/>
      <c r="I736" s="554"/>
      <c r="J736" s="276" t="s">
        <v>25</v>
      </c>
      <c r="K736" s="275"/>
      <c r="L736" s="271" t="s">
        <v>16</v>
      </c>
      <c r="M736" s="274">
        <v>675</v>
      </c>
      <c r="O736" s="269">
        <v>1806</v>
      </c>
    </row>
    <row r="737" spans="1:15" x14ac:dyDescent="0.2">
      <c r="A737" s="547"/>
      <c r="B737" s="243"/>
      <c r="C737" s="243"/>
      <c r="D737" s="243"/>
      <c r="E737" s="243"/>
      <c r="F737" s="243"/>
      <c r="G737" s="242"/>
      <c r="H737" s="241"/>
      <c r="I737" s="240"/>
      <c r="J737" s="273" t="s">
        <v>21</v>
      </c>
      <c r="K737" s="271"/>
      <c r="L737" s="271"/>
      <c r="M737" s="270"/>
      <c r="O737" s="269"/>
    </row>
    <row r="738" spans="1:15" ht="23.25" thickBot="1" x14ac:dyDescent="0.25">
      <c r="A738" s="548"/>
      <c r="B738" s="263" t="s">
        <v>7152</v>
      </c>
      <c r="C738" s="262" t="s">
        <v>5506</v>
      </c>
      <c r="D738" s="261">
        <v>43551</v>
      </c>
      <c r="E738" s="260" t="s">
        <v>1</v>
      </c>
      <c r="F738" s="259" t="s">
        <v>7246</v>
      </c>
      <c r="G738" s="258"/>
      <c r="H738" s="257"/>
      <c r="I738" s="256"/>
      <c r="J738" s="228" t="s">
        <v>5498</v>
      </c>
      <c r="K738" s="227"/>
      <c r="L738" s="226"/>
      <c r="M738" s="225"/>
      <c r="O738" s="269"/>
    </row>
    <row r="739" spans="1:15" ht="22.5" x14ac:dyDescent="0.2">
      <c r="A739" s="546">
        <v>145</v>
      </c>
      <c r="B739" s="251" t="s">
        <v>12</v>
      </c>
      <c r="C739" s="251" t="s">
        <v>11</v>
      </c>
      <c r="D739" s="251" t="s">
        <v>10</v>
      </c>
      <c r="E739" s="550" t="s">
        <v>9</v>
      </c>
      <c r="F739" s="581"/>
      <c r="G739" s="550" t="s">
        <v>8</v>
      </c>
      <c r="H739" s="582"/>
      <c r="I739" s="250"/>
      <c r="J739" s="265"/>
      <c r="K739" s="265"/>
      <c r="L739" s="265"/>
      <c r="M739" s="264"/>
      <c r="O739" s="269" t="s">
        <v>7245</v>
      </c>
    </row>
    <row r="740" spans="1:15" ht="112.5" x14ac:dyDescent="0.2">
      <c r="A740" s="547"/>
      <c r="B740" s="144" t="s">
        <v>7244</v>
      </c>
      <c r="C740" s="144" t="s">
        <v>7243</v>
      </c>
      <c r="D740" s="132">
        <v>43400</v>
      </c>
      <c r="E740" s="247"/>
      <c r="F740" s="246" t="s">
        <v>6467</v>
      </c>
      <c r="G740" s="433" t="s">
        <v>5506</v>
      </c>
      <c r="H740" s="434"/>
      <c r="I740" s="435"/>
      <c r="J740" s="279" t="s">
        <v>17</v>
      </c>
      <c r="K740" s="278"/>
      <c r="L740" s="275" t="s">
        <v>16</v>
      </c>
      <c r="M740" s="277">
        <v>575</v>
      </c>
      <c r="O740" s="269">
        <v>1809</v>
      </c>
    </row>
    <row r="741" spans="1:15" ht="22.5" x14ac:dyDescent="0.2">
      <c r="A741" s="547"/>
      <c r="B741" s="243" t="s">
        <v>6</v>
      </c>
      <c r="C741" s="243" t="s">
        <v>5</v>
      </c>
      <c r="D741" s="243" t="s">
        <v>4</v>
      </c>
      <c r="E741" s="604" t="s">
        <v>3</v>
      </c>
      <c r="F741" s="605"/>
      <c r="G741" s="552"/>
      <c r="H741" s="553"/>
      <c r="I741" s="554"/>
      <c r="J741" s="276" t="s">
        <v>25</v>
      </c>
      <c r="K741" s="275"/>
      <c r="L741" s="271" t="s">
        <v>16</v>
      </c>
      <c r="M741" s="274">
        <v>1740</v>
      </c>
      <c r="O741" s="269">
        <v>1808</v>
      </c>
    </row>
    <row r="742" spans="1:15" x14ac:dyDescent="0.2">
      <c r="A742" s="547"/>
      <c r="B742" s="243"/>
      <c r="C742" s="243"/>
      <c r="D742" s="243"/>
      <c r="E742" s="243"/>
      <c r="F742" s="243"/>
      <c r="G742" s="242"/>
      <c r="H742" s="241"/>
      <c r="I742" s="240"/>
      <c r="J742" s="273" t="s">
        <v>21</v>
      </c>
      <c r="K742" s="271"/>
      <c r="L742" s="271"/>
      <c r="M742" s="270"/>
      <c r="O742" s="269"/>
    </row>
    <row r="743" spans="1:15" ht="20.45" customHeight="1" thickBot="1" x14ac:dyDescent="0.25">
      <c r="A743" s="548"/>
      <c r="B743" s="263" t="s">
        <v>2610</v>
      </c>
      <c r="C743" s="262" t="s">
        <v>5506</v>
      </c>
      <c r="D743" s="261">
        <v>43405</v>
      </c>
      <c r="E743" s="260" t="s">
        <v>1</v>
      </c>
      <c r="F743" s="259" t="s">
        <v>7079</v>
      </c>
      <c r="G743" s="258"/>
      <c r="H743" s="257"/>
      <c r="I743" s="256"/>
      <c r="J743" s="228" t="s">
        <v>5498</v>
      </c>
      <c r="K743" s="227"/>
      <c r="L743" s="226"/>
      <c r="M743" s="225"/>
      <c r="O743" s="269"/>
    </row>
    <row r="744" spans="1:15" ht="22.5" x14ac:dyDescent="0.2">
      <c r="A744" s="546">
        <v>146</v>
      </c>
      <c r="B744" s="251" t="s">
        <v>12</v>
      </c>
      <c r="C744" s="251" t="s">
        <v>11</v>
      </c>
      <c r="D744" s="251" t="s">
        <v>10</v>
      </c>
      <c r="E744" s="549" t="s">
        <v>9</v>
      </c>
      <c r="F744" s="549"/>
      <c r="G744" s="549" t="s">
        <v>8</v>
      </c>
      <c r="H744" s="550"/>
      <c r="I744" s="250"/>
      <c r="J744" s="265"/>
      <c r="K744" s="265"/>
      <c r="L744" s="265"/>
      <c r="M744" s="264"/>
      <c r="O744" s="269" t="s">
        <v>7242</v>
      </c>
    </row>
    <row r="745" spans="1:15" ht="20.45" customHeight="1" x14ac:dyDescent="0.2">
      <c r="A745" s="547"/>
      <c r="B745" s="144" t="s">
        <v>7241</v>
      </c>
      <c r="C745" s="144" t="s">
        <v>7240</v>
      </c>
      <c r="D745" s="132">
        <v>43452</v>
      </c>
      <c r="E745" s="247"/>
      <c r="F745" s="246" t="s">
        <v>7187</v>
      </c>
      <c r="G745" s="433" t="s">
        <v>6686</v>
      </c>
      <c r="H745" s="434"/>
      <c r="I745" s="435"/>
      <c r="J745" s="279" t="s">
        <v>17</v>
      </c>
      <c r="K745" s="278"/>
      <c r="L745" s="275" t="s">
        <v>16</v>
      </c>
      <c r="M745" s="277">
        <v>232</v>
      </c>
      <c r="O745" s="269">
        <v>1108</v>
      </c>
    </row>
    <row r="746" spans="1:15" ht="22.5" x14ac:dyDescent="0.2">
      <c r="A746" s="547"/>
      <c r="B746" s="243" t="s">
        <v>6</v>
      </c>
      <c r="C746" s="243" t="s">
        <v>5</v>
      </c>
      <c r="D746" s="243" t="s">
        <v>4</v>
      </c>
      <c r="E746" s="551" t="s">
        <v>3</v>
      </c>
      <c r="F746" s="551"/>
      <c r="G746" s="552"/>
      <c r="H746" s="553"/>
      <c r="I746" s="554"/>
      <c r="J746" s="276" t="s">
        <v>25</v>
      </c>
      <c r="K746" s="275"/>
      <c r="L746" s="271"/>
      <c r="M746" s="274"/>
      <c r="O746" s="269"/>
    </row>
    <row r="747" spans="1:15" x14ac:dyDescent="0.2">
      <c r="A747" s="547"/>
      <c r="B747" s="243"/>
      <c r="C747" s="243"/>
      <c r="D747" s="243"/>
      <c r="E747" s="243"/>
      <c r="F747" s="243"/>
      <c r="G747" s="242"/>
      <c r="H747" s="241"/>
      <c r="I747" s="240"/>
      <c r="J747" s="273" t="s">
        <v>21</v>
      </c>
      <c r="K747" s="271"/>
      <c r="L747" s="271" t="s">
        <v>16</v>
      </c>
      <c r="M747" s="270">
        <v>30</v>
      </c>
      <c r="O747" s="269"/>
    </row>
    <row r="748" spans="1:15" ht="23.25" thickBot="1" x14ac:dyDescent="0.25">
      <c r="A748" s="548"/>
      <c r="B748" s="263" t="s">
        <v>5885</v>
      </c>
      <c r="C748" s="262" t="s">
        <v>6686</v>
      </c>
      <c r="D748" s="261">
        <v>43454</v>
      </c>
      <c r="E748" s="260" t="s">
        <v>1</v>
      </c>
      <c r="F748" s="259" t="s">
        <v>7239</v>
      </c>
      <c r="G748" s="258"/>
      <c r="H748" s="257"/>
      <c r="I748" s="256"/>
      <c r="J748" s="228" t="s">
        <v>5498</v>
      </c>
      <c r="K748" s="227"/>
      <c r="L748" s="226" t="s">
        <v>16</v>
      </c>
      <c r="M748" s="225">
        <v>345.76</v>
      </c>
      <c r="O748" s="269">
        <v>1109</v>
      </c>
    </row>
    <row r="749" spans="1:15" ht="22.5" x14ac:dyDescent="0.2">
      <c r="A749" s="546">
        <v>147</v>
      </c>
      <c r="B749" s="251" t="s">
        <v>12</v>
      </c>
      <c r="C749" s="251" t="s">
        <v>11</v>
      </c>
      <c r="D749" s="251" t="s">
        <v>10</v>
      </c>
      <c r="E749" s="549" t="s">
        <v>9</v>
      </c>
      <c r="F749" s="549"/>
      <c r="G749" s="549" t="s">
        <v>8</v>
      </c>
      <c r="H749" s="550"/>
      <c r="I749" s="250"/>
      <c r="J749" s="265"/>
      <c r="K749" s="265"/>
      <c r="L749" s="265"/>
      <c r="M749" s="264"/>
      <c r="O749" s="269" t="s">
        <v>7238</v>
      </c>
    </row>
    <row r="750" spans="1:15" ht="191.25" x14ac:dyDescent="0.2">
      <c r="A750" s="547"/>
      <c r="B750" s="144" t="s">
        <v>7237</v>
      </c>
      <c r="C750" s="144" t="s">
        <v>7236</v>
      </c>
      <c r="D750" s="132">
        <v>43517</v>
      </c>
      <c r="E750" s="247"/>
      <c r="F750" s="246" t="s">
        <v>7235</v>
      </c>
      <c r="G750" s="433" t="s">
        <v>7233</v>
      </c>
      <c r="H750" s="434"/>
      <c r="I750" s="435"/>
      <c r="J750" s="279" t="s">
        <v>17</v>
      </c>
      <c r="K750" s="278"/>
      <c r="L750" s="275" t="s">
        <v>16</v>
      </c>
      <c r="M750" s="277">
        <v>358</v>
      </c>
      <c r="O750" s="269">
        <v>1111</v>
      </c>
    </row>
    <row r="751" spans="1:15" ht="22.5" x14ac:dyDescent="0.2">
      <c r="A751" s="547"/>
      <c r="B751" s="243" t="s">
        <v>6</v>
      </c>
      <c r="C751" s="243" t="s">
        <v>5</v>
      </c>
      <c r="D751" s="243" t="s">
        <v>4</v>
      </c>
      <c r="E751" s="551" t="s">
        <v>3</v>
      </c>
      <c r="F751" s="551"/>
      <c r="G751" s="552"/>
      <c r="H751" s="553"/>
      <c r="I751" s="554"/>
      <c r="J751" s="276" t="s">
        <v>25</v>
      </c>
      <c r="K751" s="275"/>
      <c r="L751" s="271" t="s">
        <v>16</v>
      </c>
      <c r="M751" s="274">
        <v>550</v>
      </c>
      <c r="O751" s="269">
        <v>1110</v>
      </c>
    </row>
    <row r="752" spans="1:15" x14ac:dyDescent="0.2">
      <c r="A752" s="547"/>
      <c r="B752" s="243"/>
      <c r="C752" s="243"/>
      <c r="D752" s="243"/>
      <c r="E752" s="243"/>
      <c r="F752" s="243"/>
      <c r="G752" s="242"/>
      <c r="H752" s="241"/>
      <c r="I752" s="240"/>
      <c r="J752" s="273" t="s">
        <v>21</v>
      </c>
      <c r="K752" s="271"/>
      <c r="L752" s="271" t="s">
        <v>16</v>
      </c>
      <c r="M752" s="270">
        <v>44</v>
      </c>
      <c r="O752" s="269">
        <v>1112</v>
      </c>
    </row>
    <row r="753" spans="1:15" ht="23.25" thickBot="1" x14ac:dyDescent="0.25">
      <c r="A753" s="548"/>
      <c r="B753" s="263" t="s">
        <v>7234</v>
      </c>
      <c r="C753" s="262" t="s">
        <v>7233</v>
      </c>
      <c r="D753" s="261">
        <v>43519</v>
      </c>
      <c r="E753" s="260" t="s">
        <v>1</v>
      </c>
      <c r="F753" s="259" t="s">
        <v>7232</v>
      </c>
      <c r="G753" s="258"/>
      <c r="H753" s="257"/>
      <c r="I753" s="256"/>
      <c r="J753" s="228" t="s">
        <v>5498</v>
      </c>
      <c r="K753" s="227"/>
      <c r="L753" s="226"/>
      <c r="M753" s="225"/>
      <c r="O753" s="269"/>
    </row>
    <row r="754" spans="1:15" ht="22.5" x14ac:dyDescent="0.2">
      <c r="A754" s="546">
        <v>148</v>
      </c>
      <c r="B754" s="251" t="s">
        <v>12</v>
      </c>
      <c r="C754" s="251" t="s">
        <v>11</v>
      </c>
      <c r="D754" s="251" t="s">
        <v>10</v>
      </c>
      <c r="E754" s="549" t="s">
        <v>9</v>
      </c>
      <c r="F754" s="549"/>
      <c r="G754" s="549" t="s">
        <v>8</v>
      </c>
      <c r="H754" s="550"/>
      <c r="I754" s="250"/>
      <c r="J754" s="265"/>
      <c r="K754" s="265"/>
      <c r="L754" s="265"/>
      <c r="M754" s="264"/>
      <c r="O754" s="269" t="s">
        <v>7231</v>
      </c>
    </row>
    <row r="755" spans="1:15" ht="202.5" x14ac:dyDescent="0.2">
      <c r="A755" s="547"/>
      <c r="B755" s="144" t="s">
        <v>7230</v>
      </c>
      <c r="C755" s="144" t="s">
        <v>7229</v>
      </c>
      <c r="D755" s="132">
        <v>43501</v>
      </c>
      <c r="E755" s="247"/>
      <c r="F755" s="246" t="s">
        <v>7228</v>
      </c>
      <c r="G755" s="433" t="s">
        <v>7227</v>
      </c>
      <c r="H755" s="434"/>
      <c r="I755" s="435"/>
      <c r="J755" s="279" t="s">
        <v>17</v>
      </c>
      <c r="K755" s="278"/>
      <c r="L755" s="275" t="s">
        <v>16</v>
      </c>
      <c r="M755" s="277">
        <v>638</v>
      </c>
      <c r="O755" s="269">
        <v>1115</v>
      </c>
    </row>
    <row r="756" spans="1:15" ht="22.5" x14ac:dyDescent="0.2">
      <c r="A756" s="547"/>
      <c r="B756" s="243" t="s">
        <v>6</v>
      </c>
      <c r="C756" s="243" t="s">
        <v>5</v>
      </c>
      <c r="D756" s="243" t="s">
        <v>4</v>
      </c>
      <c r="E756" s="551" t="s">
        <v>3</v>
      </c>
      <c r="F756" s="551"/>
      <c r="G756" s="552"/>
      <c r="H756" s="553"/>
      <c r="I756" s="554"/>
      <c r="J756" s="276" t="s">
        <v>25</v>
      </c>
      <c r="K756" s="275"/>
      <c r="L756" s="271" t="s">
        <v>16</v>
      </c>
      <c r="M756" s="274">
        <v>200.19</v>
      </c>
      <c r="O756" s="269">
        <v>1114</v>
      </c>
    </row>
    <row r="757" spans="1:15" x14ac:dyDescent="0.2">
      <c r="A757" s="547"/>
      <c r="B757" s="243"/>
      <c r="C757" s="243"/>
      <c r="D757" s="243"/>
      <c r="E757" s="243"/>
      <c r="F757" s="243"/>
      <c r="G757" s="242"/>
      <c r="H757" s="241"/>
      <c r="I757" s="240"/>
      <c r="J757" s="273" t="s">
        <v>21</v>
      </c>
      <c r="K757" s="271"/>
      <c r="L757" s="271" t="s">
        <v>16</v>
      </c>
      <c r="M757" s="270">
        <v>141</v>
      </c>
      <c r="O757" s="269"/>
    </row>
    <row r="758" spans="1:15" ht="23.25" thickBot="1" x14ac:dyDescent="0.25">
      <c r="A758" s="548"/>
      <c r="B758" s="263" t="s">
        <v>5507</v>
      </c>
      <c r="C758" s="262" t="s">
        <v>7227</v>
      </c>
      <c r="D758" s="261">
        <v>43503</v>
      </c>
      <c r="E758" s="260" t="s">
        <v>1</v>
      </c>
      <c r="F758" s="259" t="s">
        <v>7226</v>
      </c>
      <c r="G758" s="258"/>
      <c r="H758" s="257"/>
      <c r="I758" s="256"/>
      <c r="J758" s="228" t="s">
        <v>5498</v>
      </c>
      <c r="K758" s="227"/>
      <c r="L758" s="226" t="s">
        <v>16</v>
      </c>
      <c r="M758" s="225">
        <f>344.63-141</f>
        <v>203.63</v>
      </c>
      <c r="O758" s="269">
        <v>1117</v>
      </c>
    </row>
    <row r="759" spans="1:15" ht="22.5" x14ac:dyDescent="0.2">
      <c r="A759" s="546">
        <v>149</v>
      </c>
      <c r="B759" s="251" t="s">
        <v>12</v>
      </c>
      <c r="C759" s="251" t="s">
        <v>11</v>
      </c>
      <c r="D759" s="251" t="s">
        <v>10</v>
      </c>
      <c r="E759" s="549" t="s">
        <v>9</v>
      </c>
      <c r="F759" s="549"/>
      <c r="G759" s="549" t="s">
        <v>8</v>
      </c>
      <c r="H759" s="550"/>
      <c r="I759" s="250"/>
      <c r="J759" s="265"/>
      <c r="K759" s="265"/>
      <c r="L759" s="265"/>
      <c r="M759" s="264"/>
      <c r="O759" s="269" t="s">
        <v>7225</v>
      </c>
    </row>
    <row r="760" spans="1:15" ht="157.5" x14ac:dyDescent="0.2">
      <c r="A760" s="547"/>
      <c r="B760" s="144" t="s">
        <v>7224</v>
      </c>
      <c r="C760" s="144" t="s">
        <v>7223</v>
      </c>
      <c r="D760" s="132">
        <v>43535</v>
      </c>
      <c r="E760" s="247"/>
      <c r="F760" s="246" t="s">
        <v>5831</v>
      </c>
      <c r="G760" s="433" t="s">
        <v>7222</v>
      </c>
      <c r="H760" s="434"/>
      <c r="I760" s="435"/>
      <c r="J760" s="279" t="s">
        <v>17</v>
      </c>
      <c r="K760" s="278"/>
      <c r="L760" s="275"/>
      <c r="M760" s="277"/>
      <c r="O760" s="269"/>
    </row>
    <row r="761" spans="1:15" ht="22.5" x14ac:dyDescent="0.2">
      <c r="A761" s="547"/>
      <c r="B761" s="243" t="s">
        <v>6</v>
      </c>
      <c r="C761" s="243" t="s">
        <v>5</v>
      </c>
      <c r="D761" s="243" t="s">
        <v>4</v>
      </c>
      <c r="E761" s="551" t="s">
        <v>3</v>
      </c>
      <c r="F761" s="551"/>
      <c r="G761" s="552"/>
      <c r="H761" s="553"/>
      <c r="I761" s="554"/>
      <c r="J761" s="276" t="s">
        <v>25</v>
      </c>
      <c r="K761" s="275"/>
      <c r="L761" s="271" t="s">
        <v>16</v>
      </c>
      <c r="M761" s="274">
        <v>369.6</v>
      </c>
      <c r="O761" s="269">
        <v>1118</v>
      </c>
    </row>
    <row r="762" spans="1:15" x14ac:dyDescent="0.2">
      <c r="A762" s="547"/>
      <c r="B762" s="243"/>
      <c r="C762" s="243"/>
      <c r="D762" s="243"/>
      <c r="E762" s="243"/>
      <c r="F762" s="243"/>
      <c r="G762" s="242"/>
      <c r="H762" s="241"/>
      <c r="I762" s="240"/>
      <c r="J762" s="273" t="s">
        <v>21</v>
      </c>
      <c r="K762" s="271"/>
      <c r="L762" s="271"/>
      <c r="M762" s="270"/>
      <c r="O762" s="269"/>
    </row>
    <row r="763" spans="1:15" ht="23.25" thickBot="1" x14ac:dyDescent="0.25">
      <c r="A763" s="548"/>
      <c r="B763" s="263" t="s">
        <v>5885</v>
      </c>
      <c r="C763" s="262" t="s">
        <v>7222</v>
      </c>
      <c r="D763" s="261">
        <v>43537</v>
      </c>
      <c r="E763" s="260" t="s">
        <v>1</v>
      </c>
      <c r="F763" s="259" t="s">
        <v>5927</v>
      </c>
      <c r="G763" s="258"/>
      <c r="H763" s="257"/>
      <c r="I763" s="256"/>
      <c r="J763" s="228" t="s">
        <v>5498</v>
      </c>
      <c r="K763" s="227"/>
      <c r="L763" s="226"/>
      <c r="M763" s="225"/>
      <c r="O763" s="269"/>
    </row>
    <row r="764" spans="1:15" ht="22.5" x14ac:dyDescent="0.2">
      <c r="A764" s="546">
        <v>150</v>
      </c>
      <c r="B764" s="251" t="s">
        <v>12</v>
      </c>
      <c r="C764" s="251" t="s">
        <v>11</v>
      </c>
      <c r="D764" s="251" t="s">
        <v>10</v>
      </c>
      <c r="E764" s="549" t="s">
        <v>9</v>
      </c>
      <c r="F764" s="549"/>
      <c r="G764" s="549" t="s">
        <v>8</v>
      </c>
      <c r="H764" s="550"/>
      <c r="I764" s="250"/>
      <c r="J764" s="265"/>
      <c r="K764" s="265"/>
      <c r="L764" s="265"/>
      <c r="M764" s="264"/>
      <c r="O764" s="269" t="s">
        <v>7221</v>
      </c>
    </row>
    <row r="765" spans="1:15" ht="213.75" x14ac:dyDescent="0.2">
      <c r="A765" s="547"/>
      <c r="B765" s="144" t="s">
        <v>7220</v>
      </c>
      <c r="C765" s="144" t="s">
        <v>7219</v>
      </c>
      <c r="D765" s="132">
        <v>43450</v>
      </c>
      <c r="E765" s="247"/>
      <c r="F765" s="246" t="s">
        <v>7187</v>
      </c>
      <c r="G765" s="433" t="s">
        <v>6686</v>
      </c>
      <c r="H765" s="434"/>
      <c r="I765" s="435"/>
      <c r="J765" s="279" t="s">
        <v>17</v>
      </c>
      <c r="K765" s="278"/>
      <c r="L765" s="275" t="s">
        <v>16</v>
      </c>
      <c r="M765" s="277">
        <v>232</v>
      </c>
      <c r="O765" s="269">
        <v>1119</v>
      </c>
    </row>
    <row r="766" spans="1:15" ht="22.5" x14ac:dyDescent="0.2">
      <c r="A766" s="547"/>
      <c r="B766" s="243" t="s">
        <v>6</v>
      </c>
      <c r="C766" s="243" t="s">
        <v>5</v>
      </c>
      <c r="D766" s="243" t="s">
        <v>4</v>
      </c>
      <c r="E766" s="551" t="s">
        <v>3</v>
      </c>
      <c r="F766" s="551"/>
      <c r="G766" s="552"/>
      <c r="H766" s="553"/>
      <c r="I766" s="554"/>
      <c r="J766" s="276" t="s">
        <v>25</v>
      </c>
      <c r="K766" s="275"/>
      <c r="L766" s="271"/>
      <c r="M766" s="274"/>
      <c r="O766" s="269"/>
    </row>
    <row r="767" spans="1:15" x14ac:dyDescent="0.2">
      <c r="A767" s="547"/>
      <c r="B767" s="243"/>
      <c r="C767" s="243"/>
      <c r="D767" s="243"/>
      <c r="E767" s="243"/>
      <c r="F767" s="243"/>
      <c r="G767" s="242"/>
      <c r="H767" s="241"/>
      <c r="I767" s="240"/>
      <c r="J767" s="273" t="s">
        <v>21</v>
      </c>
      <c r="K767" s="271"/>
      <c r="L767" s="271" t="s">
        <v>16</v>
      </c>
      <c r="M767" s="270">
        <v>46.75</v>
      </c>
      <c r="O767" s="269">
        <v>1120</v>
      </c>
    </row>
    <row r="768" spans="1:15" ht="23.25" thickBot="1" x14ac:dyDescent="0.25">
      <c r="A768" s="548"/>
      <c r="B768" s="263" t="s">
        <v>5879</v>
      </c>
      <c r="C768" s="262" t="s">
        <v>6686</v>
      </c>
      <c r="D768" s="261">
        <v>43452</v>
      </c>
      <c r="E768" s="260" t="s">
        <v>1</v>
      </c>
      <c r="F768" s="259" t="s">
        <v>7186</v>
      </c>
      <c r="G768" s="258"/>
      <c r="H768" s="257"/>
      <c r="I768" s="256"/>
      <c r="J768" s="228" t="s">
        <v>5498</v>
      </c>
      <c r="K768" s="227"/>
      <c r="L768" s="226" t="s">
        <v>16</v>
      </c>
      <c r="M768" s="225">
        <v>180</v>
      </c>
      <c r="O768" s="269">
        <v>1121</v>
      </c>
    </row>
    <row r="769" spans="1:15" ht="22.5" x14ac:dyDescent="0.2">
      <c r="A769" s="546">
        <v>151</v>
      </c>
      <c r="B769" s="251" t="s">
        <v>12</v>
      </c>
      <c r="C769" s="251" t="s">
        <v>11</v>
      </c>
      <c r="D769" s="251" t="s">
        <v>10</v>
      </c>
      <c r="E769" s="549" t="s">
        <v>9</v>
      </c>
      <c r="F769" s="549"/>
      <c r="G769" s="549" t="s">
        <v>8</v>
      </c>
      <c r="H769" s="550"/>
      <c r="I769" s="250"/>
      <c r="J769" s="265"/>
      <c r="K769" s="265"/>
      <c r="L769" s="265"/>
      <c r="M769" s="264"/>
      <c r="O769" s="269" t="s">
        <v>7218</v>
      </c>
    </row>
    <row r="770" spans="1:15" ht="67.5" x14ac:dyDescent="0.2">
      <c r="A770" s="547"/>
      <c r="B770" s="144" t="s">
        <v>7217</v>
      </c>
      <c r="C770" s="144" t="s">
        <v>7216</v>
      </c>
      <c r="D770" s="132">
        <v>43395</v>
      </c>
      <c r="E770" s="247"/>
      <c r="F770" s="246" t="s">
        <v>7215</v>
      </c>
      <c r="G770" s="433" t="s">
        <v>7214</v>
      </c>
      <c r="H770" s="434"/>
      <c r="I770" s="435"/>
      <c r="J770" s="279" t="s">
        <v>17</v>
      </c>
      <c r="K770" s="278"/>
      <c r="L770" s="275" t="s">
        <v>16</v>
      </c>
      <c r="M770" s="277">
        <v>1035</v>
      </c>
      <c r="O770" s="269">
        <v>1123</v>
      </c>
    </row>
    <row r="771" spans="1:15" ht="22.5" x14ac:dyDescent="0.2">
      <c r="A771" s="547"/>
      <c r="B771" s="243" t="s">
        <v>6</v>
      </c>
      <c r="C771" s="243" t="s">
        <v>5</v>
      </c>
      <c r="D771" s="243" t="s">
        <v>4</v>
      </c>
      <c r="E771" s="551" t="s">
        <v>3</v>
      </c>
      <c r="F771" s="551"/>
      <c r="G771" s="552"/>
      <c r="H771" s="553"/>
      <c r="I771" s="554"/>
      <c r="J771" s="276" t="s">
        <v>25</v>
      </c>
      <c r="K771" s="275"/>
      <c r="L771" s="271" t="s">
        <v>16</v>
      </c>
      <c r="M771" s="274">
        <v>737</v>
      </c>
      <c r="O771" s="269">
        <v>1122</v>
      </c>
    </row>
    <row r="772" spans="1:15" x14ac:dyDescent="0.2">
      <c r="A772" s="547"/>
      <c r="B772" s="243"/>
      <c r="C772" s="243"/>
      <c r="D772" s="243"/>
      <c r="E772" s="243"/>
      <c r="F772" s="243"/>
      <c r="G772" s="242"/>
      <c r="H772" s="241"/>
      <c r="I772" s="240"/>
      <c r="J772" s="273" t="s">
        <v>21</v>
      </c>
      <c r="K772" s="271"/>
      <c r="L772" s="271"/>
      <c r="M772" s="270"/>
      <c r="O772" s="269"/>
    </row>
    <row r="773" spans="1:15" ht="23.25" thickBot="1" x14ac:dyDescent="0.25">
      <c r="A773" s="548"/>
      <c r="B773" s="263" t="s">
        <v>5885</v>
      </c>
      <c r="C773" s="262" t="s">
        <v>7214</v>
      </c>
      <c r="D773" s="261">
        <v>43401</v>
      </c>
      <c r="E773" s="260" t="s">
        <v>1</v>
      </c>
      <c r="F773" s="259" t="s">
        <v>7084</v>
      </c>
      <c r="G773" s="258"/>
      <c r="H773" s="257"/>
      <c r="I773" s="256"/>
      <c r="J773" s="228" t="s">
        <v>5498</v>
      </c>
      <c r="K773" s="227"/>
      <c r="L773" s="226"/>
      <c r="M773" s="225"/>
      <c r="O773" s="269"/>
    </row>
    <row r="774" spans="1:15" ht="22.5" x14ac:dyDescent="0.2">
      <c r="A774" s="546">
        <v>152</v>
      </c>
      <c r="B774" s="251" t="s">
        <v>12</v>
      </c>
      <c r="C774" s="251" t="s">
        <v>11</v>
      </c>
      <c r="D774" s="251" t="s">
        <v>10</v>
      </c>
      <c r="E774" s="549" t="s">
        <v>9</v>
      </c>
      <c r="F774" s="549"/>
      <c r="G774" s="549" t="s">
        <v>8</v>
      </c>
      <c r="H774" s="550"/>
      <c r="I774" s="250"/>
      <c r="J774" s="265"/>
      <c r="K774" s="265"/>
      <c r="L774" s="265"/>
      <c r="M774" s="264"/>
      <c r="O774" s="269" t="s">
        <v>7213</v>
      </c>
    </row>
    <row r="775" spans="1:15" ht="20.45" customHeight="1" x14ac:dyDescent="0.2">
      <c r="A775" s="547"/>
      <c r="B775" s="144" t="s">
        <v>7212</v>
      </c>
      <c r="C775" s="144" t="s">
        <v>7211</v>
      </c>
      <c r="D775" s="132">
        <v>43450</v>
      </c>
      <c r="E775" s="247"/>
      <c r="F775" s="246" t="s">
        <v>7187</v>
      </c>
      <c r="G775" s="433" t="s">
        <v>6686</v>
      </c>
      <c r="H775" s="434"/>
      <c r="I775" s="435"/>
      <c r="J775" s="279" t="s">
        <v>17</v>
      </c>
      <c r="K775" s="278"/>
      <c r="L775" s="275" t="s">
        <v>16</v>
      </c>
      <c r="M775" s="277">
        <v>232</v>
      </c>
      <c r="O775" s="269">
        <v>1124</v>
      </c>
    </row>
    <row r="776" spans="1:15" ht="22.5" x14ac:dyDescent="0.2">
      <c r="A776" s="547"/>
      <c r="B776" s="243" t="s">
        <v>6</v>
      </c>
      <c r="C776" s="243" t="s">
        <v>5</v>
      </c>
      <c r="D776" s="243" t="s">
        <v>4</v>
      </c>
      <c r="E776" s="551" t="s">
        <v>3</v>
      </c>
      <c r="F776" s="551"/>
      <c r="G776" s="552"/>
      <c r="H776" s="553"/>
      <c r="I776" s="554"/>
      <c r="J776" s="276" t="s">
        <v>25</v>
      </c>
      <c r="K776" s="275"/>
      <c r="L776" s="271"/>
      <c r="M776" s="274"/>
      <c r="O776" s="269"/>
    </row>
    <row r="777" spans="1:15" x14ac:dyDescent="0.2">
      <c r="A777" s="547"/>
      <c r="B777" s="243"/>
      <c r="C777" s="243"/>
      <c r="D777" s="243"/>
      <c r="E777" s="243"/>
      <c r="F777" s="243"/>
      <c r="G777" s="242"/>
      <c r="H777" s="241"/>
      <c r="I777" s="240"/>
      <c r="J777" s="273" t="s">
        <v>21</v>
      </c>
      <c r="K777" s="271"/>
      <c r="L777" s="271"/>
      <c r="M777" s="270"/>
      <c r="O777" s="269"/>
    </row>
    <row r="778" spans="1:15" ht="23.25" thickBot="1" x14ac:dyDescent="0.25">
      <c r="A778" s="548"/>
      <c r="B778" s="263" t="s">
        <v>5885</v>
      </c>
      <c r="C778" s="262" t="s">
        <v>6686</v>
      </c>
      <c r="D778" s="261">
        <v>43452</v>
      </c>
      <c r="E778" s="260" t="s">
        <v>1</v>
      </c>
      <c r="F778" s="259" t="s">
        <v>7186</v>
      </c>
      <c r="G778" s="258"/>
      <c r="H778" s="257"/>
      <c r="I778" s="256"/>
      <c r="J778" s="228" t="s">
        <v>5498</v>
      </c>
      <c r="K778" s="227"/>
      <c r="L778" s="226" t="s">
        <v>16</v>
      </c>
      <c r="M778" s="225">
        <v>101.25</v>
      </c>
      <c r="O778" s="269">
        <v>1125</v>
      </c>
    </row>
    <row r="779" spans="1:15" ht="22.5" x14ac:dyDescent="0.2">
      <c r="A779" s="546">
        <v>153</v>
      </c>
      <c r="B779" s="251" t="s">
        <v>12</v>
      </c>
      <c r="C779" s="251" t="s">
        <v>11</v>
      </c>
      <c r="D779" s="251" t="s">
        <v>10</v>
      </c>
      <c r="E779" s="549" t="s">
        <v>9</v>
      </c>
      <c r="F779" s="549"/>
      <c r="G779" s="549" t="s">
        <v>8</v>
      </c>
      <c r="H779" s="550"/>
      <c r="I779" s="250"/>
      <c r="J779" s="265"/>
      <c r="K779" s="265"/>
      <c r="L779" s="265"/>
      <c r="M779" s="264"/>
      <c r="O779" s="269" t="s">
        <v>7210</v>
      </c>
    </row>
    <row r="780" spans="1:15" ht="262.14999999999998" customHeight="1" x14ac:dyDescent="0.2">
      <c r="A780" s="547"/>
      <c r="B780" s="144" t="s">
        <v>7209</v>
      </c>
      <c r="C780" s="144" t="s">
        <v>7208</v>
      </c>
      <c r="D780" s="132">
        <v>43535</v>
      </c>
      <c r="E780" s="247"/>
      <c r="F780" s="246" t="s">
        <v>5940</v>
      </c>
      <c r="G780" s="433" t="s">
        <v>7207</v>
      </c>
      <c r="H780" s="434"/>
      <c r="I780" s="435"/>
      <c r="J780" s="279" t="s">
        <v>17</v>
      </c>
      <c r="K780" s="278"/>
      <c r="L780" s="275"/>
      <c r="M780" s="277"/>
      <c r="O780" s="269"/>
    </row>
    <row r="781" spans="1:15" ht="22.5" x14ac:dyDescent="0.2">
      <c r="A781" s="547"/>
      <c r="B781" s="243" t="s">
        <v>6</v>
      </c>
      <c r="C781" s="243" t="s">
        <v>5</v>
      </c>
      <c r="D781" s="243" t="s">
        <v>4</v>
      </c>
      <c r="E781" s="551" t="s">
        <v>3</v>
      </c>
      <c r="F781" s="551"/>
      <c r="G781" s="552"/>
      <c r="H781" s="553"/>
      <c r="I781" s="554"/>
      <c r="J781" s="276" t="s">
        <v>25</v>
      </c>
      <c r="K781" s="275"/>
      <c r="L781" s="271" t="s">
        <v>16</v>
      </c>
      <c r="M781" s="274">
        <v>267.60000000000002</v>
      </c>
      <c r="O781" s="269">
        <v>1126</v>
      </c>
    </row>
    <row r="782" spans="1:15" x14ac:dyDescent="0.2">
      <c r="A782" s="547"/>
      <c r="B782" s="243"/>
      <c r="C782" s="243"/>
      <c r="D782" s="243"/>
      <c r="E782" s="243"/>
      <c r="F782" s="243"/>
      <c r="G782" s="242"/>
      <c r="H782" s="241"/>
      <c r="I782" s="240"/>
      <c r="J782" s="273" t="s">
        <v>21</v>
      </c>
      <c r="K782" s="271"/>
      <c r="L782" s="271"/>
      <c r="M782" s="270"/>
      <c r="O782" s="269"/>
    </row>
    <row r="783" spans="1:15" ht="23.25" thickBot="1" x14ac:dyDescent="0.25">
      <c r="A783" s="548"/>
      <c r="B783" s="263" t="s">
        <v>5752</v>
      </c>
      <c r="C783" s="262" t="s">
        <v>7207</v>
      </c>
      <c r="D783" s="261">
        <v>43537</v>
      </c>
      <c r="E783" s="260" t="s">
        <v>1</v>
      </c>
      <c r="F783" s="259" t="s">
        <v>5927</v>
      </c>
      <c r="G783" s="258"/>
      <c r="H783" s="257"/>
      <c r="I783" s="256"/>
      <c r="J783" s="228" t="s">
        <v>5498</v>
      </c>
      <c r="K783" s="227"/>
      <c r="L783" s="226"/>
      <c r="M783" s="225"/>
      <c r="O783" s="269"/>
    </row>
    <row r="784" spans="1:15" ht="22.5" x14ac:dyDescent="0.2">
      <c r="A784" s="546">
        <v>154</v>
      </c>
      <c r="B784" s="251" t="s">
        <v>12</v>
      </c>
      <c r="C784" s="251" t="s">
        <v>11</v>
      </c>
      <c r="D784" s="251" t="s">
        <v>10</v>
      </c>
      <c r="E784" s="549" t="s">
        <v>9</v>
      </c>
      <c r="F784" s="549"/>
      <c r="G784" s="549" t="s">
        <v>8</v>
      </c>
      <c r="H784" s="550"/>
      <c r="I784" s="250"/>
      <c r="J784" s="265"/>
      <c r="K784" s="265"/>
      <c r="L784" s="265"/>
      <c r="M784" s="264"/>
      <c r="O784" s="269" t="s">
        <v>7206</v>
      </c>
    </row>
    <row r="785" spans="1:15" ht="112.5" x14ac:dyDescent="0.2">
      <c r="A785" s="547"/>
      <c r="B785" s="144" t="s">
        <v>7205</v>
      </c>
      <c r="C785" s="144" t="s">
        <v>7204</v>
      </c>
      <c r="D785" s="132">
        <v>43535</v>
      </c>
      <c r="E785" s="247"/>
      <c r="F785" s="246" t="s">
        <v>7203</v>
      </c>
      <c r="G785" s="433" t="s">
        <v>7202</v>
      </c>
      <c r="H785" s="434"/>
      <c r="I785" s="435"/>
      <c r="J785" s="279" t="s">
        <v>17</v>
      </c>
      <c r="K785" s="278"/>
      <c r="L785" s="275"/>
      <c r="M785" s="277"/>
      <c r="O785" s="269"/>
    </row>
    <row r="786" spans="1:15" ht="22.5" x14ac:dyDescent="0.2">
      <c r="A786" s="547"/>
      <c r="B786" s="243" t="s">
        <v>6</v>
      </c>
      <c r="C786" s="243" t="s">
        <v>5</v>
      </c>
      <c r="D786" s="243" t="s">
        <v>4</v>
      </c>
      <c r="E786" s="551" t="s">
        <v>3</v>
      </c>
      <c r="F786" s="551"/>
      <c r="G786" s="552"/>
      <c r="H786" s="553"/>
      <c r="I786" s="554"/>
      <c r="J786" s="276" t="s">
        <v>25</v>
      </c>
      <c r="K786" s="275"/>
      <c r="L786" s="271" t="s">
        <v>16</v>
      </c>
      <c r="M786" s="274">
        <v>282.60000000000002</v>
      </c>
      <c r="O786" s="269">
        <v>1128</v>
      </c>
    </row>
    <row r="787" spans="1:15" x14ac:dyDescent="0.2">
      <c r="A787" s="547"/>
      <c r="B787" s="243"/>
      <c r="C787" s="243"/>
      <c r="D787" s="243"/>
      <c r="E787" s="243"/>
      <c r="F787" s="243"/>
      <c r="G787" s="242"/>
      <c r="H787" s="241"/>
      <c r="I787" s="240"/>
      <c r="J787" s="273" t="s">
        <v>21</v>
      </c>
      <c r="K787" s="271"/>
      <c r="L787" s="271"/>
      <c r="M787" s="270"/>
      <c r="O787" s="269"/>
    </row>
    <row r="788" spans="1:15" ht="23.25" thickBot="1" x14ac:dyDescent="0.25">
      <c r="A788" s="548"/>
      <c r="B788" s="263" t="s">
        <v>5885</v>
      </c>
      <c r="C788" s="262" t="s">
        <v>7202</v>
      </c>
      <c r="D788" s="261">
        <v>43536</v>
      </c>
      <c r="E788" s="260" t="s">
        <v>1</v>
      </c>
      <c r="F788" s="259" t="s">
        <v>6219</v>
      </c>
      <c r="G788" s="258"/>
      <c r="H788" s="257"/>
      <c r="I788" s="256"/>
      <c r="J788" s="228" t="s">
        <v>5498</v>
      </c>
      <c r="K788" s="227"/>
      <c r="L788" s="226"/>
      <c r="M788" s="225"/>
      <c r="O788" s="269"/>
    </row>
    <row r="789" spans="1:15" ht="22.5" x14ac:dyDescent="0.2">
      <c r="A789" s="546">
        <v>155</v>
      </c>
      <c r="B789" s="251" t="s">
        <v>12</v>
      </c>
      <c r="C789" s="251" t="s">
        <v>11</v>
      </c>
      <c r="D789" s="251" t="s">
        <v>10</v>
      </c>
      <c r="E789" s="549" t="s">
        <v>9</v>
      </c>
      <c r="F789" s="549"/>
      <c r="G789" s="549" t="s">
        <v>8</v>
      </c>
      <c r="H789" s="550"/>
      <c r="I789" s="250"/>
      <c r="J789" s="265"/>
      <c r="K789" s="265"/>
      <c r="L789" s="265"/>
      <c r="M789" s="264"/>
      <c r="O789" s="269" t="s">
        <v>7201</v>
      </c>
    </row>
    <row r="790" spans="1:15" ht="30.6" customHeight="1" x14ac:dyDescent="0.2">
      <c r="A790" s="547"/>
      <c r="B790" s="144" t="s">
        <v>7200</v>
      </c>
      <c r="C790" s="144" t="s">
        <v>7199</v>
      </c>
      <c r="D790" s="132">
        <v>43430</v>
      </c>
      <c r="E790" s="247"/>
      <c r="F790" s="246" t="s">
        <v>6478</v>
      </c>
      <c r="G790" s="433" t="s">
        <v>5928</v>
      </c>
      <c r="H790" s="434"/>
      <c r="I790" s="435"/>
      <c r="J790" s="279" t="s">
        <v>17</v>
      </c>
      <c r="K790" s="278"/>
      <c r="L790" s="275" t="s">
        <v>16</v>
      </c>
      <c r="M790" s="277">
        <v>366</v>
      </c>
      <c r="O790" s="269">
        <v>1129</v>
      </c>
    </row>
    <row r="791" spans="1:15" ht="22.5" x14ac:dyDescent="0.2">
      <c r="A791" s="547"/>
      <c r="B791" s="243" t="s">
        <v>6</v>
      </c>
      <c r="C791" s="243" t="s">
        <v>5</v>
      </c>
      <c r="D791" s="243" t="s">
        <v>4</v>
      </c>
      <c r="E791" s="551" t="s">
        <v>3</v>
      </c>
      <c r="F791" s="551"/>
      <c r="G791" s="552"/>
      <c r="H791" s="553"/>
      <c r="I791" s="554"/>
      <c r="J791" s="276" t="s">
        <v>25</v>
      </c>
      <c r="K791" s="275"/>
      <c r="L791" s="271"/>
      <c r="M791" s="274"/>
      <c r="O791" s="269"/>
    </row>
    <row r="792" spans="1:15" x14ac:dyDescent="0.2">
      <c r="A792" s="547"/>
      <c r="B792" s="243"/>
      <c r="C792" s="243"/>
      <c r="D792" s="243"/>
      <c r="E792" s="243"/>
      <c r="F792" s="243"/>
      <c r="G792" s="242"/>
      <c r="H792" s="241"/>
      <c r="I792" s="240"/>
      <c r="J792" s="273" t="s">
        <v>21</v>
      </c>
      <c r="K792" s="271"/>
      <c r="L792" s="271" t="s">
        <v>16</v>
      </c>
      <c r="M792" s="270">
        <v>231</v>
      </c>
      <c r="O792" s="269">
        <v>1130</v>
      </c>
    </row>
    <row r="793" spans="1:15" ht="23.25" thickBot="1" x14ac:dyDescent="0.25">
      <c r="A793" s="548"/>
      <c r="B793" s="263" t="s">
        <v>5885</v>
      </c>
      <c r="C793" s="262" t="s">
        <v>5928</v>
      </c>
      <c r="D793" s="261">
        <v>43433</v>
      </c>
      <c r="E793" s="260" t="s">
        <v>1</v>
      </c>
      <c r="F793" s="259" t="s">
        <v>7198</v>
      </c>
      <c r="G793" s="258"/>
      <c r="H793" s="257"/>
      <c r="I793" s="256"/>
      <c r="J793" s="228" t="s">
        <v>5498</v>
      </c>
      <c r="K793" s="227"/>
      <c r="L793" s="226"/>
      <c r="M793" s="225"/>
      <c r="O793" s="269"/>
    </row>
    <row r="794" spans="1:15" ht="22.5" x14ac:dyDescent="0.2">
      <c r="A794" s="546">
        <v>156</v>
      </c>
      <c r="B794" s="251" t="s">
        <v>12</v>
      </c>
      <c r="C794" s="251" t="s">
        <v>11</v>
      </c>
      <c r="D794" s="251" t="s">
        <v>10</v>
      </c>
      <c r="E794" s="549" t="s">
        <v>9</v>
      </c>
      <c r="F794" s="549"/>
      <c r="G794" s="549" t="s">
        <v>8</v>
      </c>
      <c r="H794" s="550"/>
      <c r="I794" s="250"/>
      <c r="J794" s="265"/>
      <c r="K794" s="265"/>
      <c r="L794" s="265"/>
      <c r="M794" s="264"/>
      <c r="O794" s="269" t="s">
        <v>7197</v>
      </c>
    </row>
    <row r="795" spans="1:15" ht="90" x14ac:dyDescent="0.2">
      <c r="A795" s="547"/>
      <c r="B795" s="144" t="s">
        <v>7192</v>
      </c>
      <c r="C795" s="144" t="s">
        <v>7196</v>
      </c>
      <c r="D795" s="132">
        <v>43383</v>
      </c>
      <c r="E795" s="247"/>
      <c r="F795" s="246" t="s">
        <v>7195</v>
      </c>
      <c r="G795" s="433" t="s">
        <v>5947</v>
      </c>
      <c r="H795" s="434"/>
      <c r="I795" s="435"/>
      <c r="J795" s="279" t="s">
        <v>17</v>
      </c>
      <c r="K795" s="278"/>
      <c r="L795" s="275" t="s">
        <v>16</v>
      </c>
      <c r="M795" s="277">
        <f>120+20.63</f>
        <v>140.63</v>
      </c>
      <c r="O795" s="269">
        <v>1132</v>
      </c>
    </row>
    <row r="796" spans="1:15" ht="22.5" x14ac:dyDescent="0.2">
      <c r="A796" s="547"/>
      <c r="B796" s="243" t="s">
        <v>6</v>
      </c>
      <c r="C796" s="243" t="s">
        <v>5</v>
      </c>
      <c r="D796" s="243" t="s">
        <v>4</v>
      </c>
      <c r="E796" s="551" t="s">
        <v>3</v>
      </c>
      <c r="F796" s="551"/>
      <c r="G796" s="552"/>
      <c r="H796" s="553"/>
      <c r="I796" s="554"/>
      <c r="J796" s="276" t="s">
        <v>25</v>
      </c>
      <c r="K796" s="275"/>
      <c r="L796" s="271" t="s">
        <v>16</v>
      </c>
      <c r="M796" s="274">
        <v>492.32</v>
      </c>
      <c r="O796" s="269">
        <v>1131</v>
      </c>
    </row>
    <row r="797" spans="1:15" x14ac:dyDescent="0.2">
      <c r="A797" s="547"/>
      <c r="B797" s="243"/>
      <c r="C797" s="243"/>
      <c r="D797" s="243"/>
      <c r="E797" s="243"/>
      <c r="F797" s="243"/>
      <c r="G797" s="242"/>
      <c r="H797" s="241"/>
      <c r="I797" s="240"/>
      <c r="J797" s="273" t="s">
        <v>21</v>
      </c>
      <c r="K797" s="271"/>
      <c r="L797" s="271" t="s">
        <v>16</v>
      </c>
      <c r="M797" s="270">
        <v>82</v>
      </c>
      <c r="O797" s="269"/>
    </row>
    <row r="798" spans="1:15" ht="23.25" thickBot="1" x14ac:dyDescent="0.25">
      <c r="A798" s="548"/>
      <c r="B798" s="263" t="s">
        <v>5605</v>
      </c>
      <c r="C798" s="262" t="s">
        <v>5947</v>
      </c>
      <c r="D798" s="261">
        <v>43384</v>
      </c>
      <c r="E798" s="260" t="s">
        <v>1</v>
      </c>
      <c r="F798" s="259" t="s">
        <v>7194</v>
      </c>
      <c r="G798" s="258"/>
      <c r="H798" s="257"/>
      <c r="I798" s="256"/>
      <c r="J798" s="228" t="s">
        <v>5498</v>
      </c>
      <c r="K798" s="227"/>
      <c r="L798" s="226" t="s">
        <v>16</v>
      </c>
      <c r="M798" s="225">
        <v>75</v>
      </c>
      <c r="O798" s="269">
        <v>1134</v>
      </c>
    </row>
    <row r="799" spans="1:15" ht="22.5" x14ac:dyDescent="0.2">
      <c r="A799" s="546">
        <v>157</v>
      </c>
      <c r="B799" s="251" t="s">
        <v>12</v>
      </c>
      <c r="C799" s="251" t="s">
        <v>11</v>
      </c>
      <c r="D799" s="251" t="s">
        <v>10</v>
      </c>
      <c r="E799" s="549" t="s">
        <v>9</v>
      </c>
      <c r="F799" s="549"/>
      <c r="G799" s="549" t="s">
        <v>8</v>
      </c>
      <c r="H799" s="550"/>
      <c r="I799" s="250"/>
      <c r="J799" s="265"/>
      <c r="K799" s="265"/>
      <c r="L799" s="265"/>
      <c r="M799" s="264"/>
      <c r="O799" s="269" t="s">
        <v>7193</v>
      </c>
    </row>
    <row r="800" spans="1:15" ht="168.75" x14ac:dyDescent="0.2">
      <c r="A800" s="547"/>
      <c r="B800" s="144" t="s">
        <v>7192</v>
      </c>
      <c r="C800" s="144" t="s">
        <v>7191</v>
      </c>
      <c r="D800" s="132">
        <v>43391</v>
      </c>
      <c r="E800" s="247"/>
      <c r="F800" s="246" t="s">
        <v>6022</v>
      </c>
      <c r="G800" s="433" t="s">
        <v>5947</v>
      </c>
      <c r="H800" s="434"/>
      <c r="I800" s="435"/>
      <c r="J800" s="279" t="s">
        <v>17</v>
      </c>
      <c r="K800" s="278"/>
      <c r="L800" s="275" t="s">
        <v>16</v>
      </c>
      <c r="M800" s="277">
        <v>94</v>
      </c>
      <c r="O800" s="269">
        <v>1136</v>
      </c>
    </row>
    <row r="801" spans="1:15" ht="22.5" x14ac:dyDescent="0.2">
      <c r="A801" s="547"/>
      <c r="B801" s="243" t="s">
        <v>6</v>
      </c>
      <c r="C801" s="243" t="s">
        <v>5</v>
      </c>
      <c r="D801" s="243" t="s">
        <v>4</v>
      </c>
      <c r="E801" s="551" t="s">
        <v>3</v>
      </c>
      <c r="F801" s="551"/>
      <c r="G801" s="552"/>
      <c r="H801" s="553"/>
      <c r="I801" s="554"/>
      <c r="J801" s="276" t="s">
        <v>25</v>
      </c>
      <c r="K801" s="275"/>
      <c r="L801" s="271" t="s">
        <v>16</v>
      </c>
      <c r="M801" s="274">
        <v>450</v>
      </c>
      <c r="O801" s="269">
        <v>1135</v>
      </c>
    </row>
    <row r="802" spans="1:15" x14ac:dyDescent="0.2">
      <c r="A802" s="547"/>
      <c r="B802" s="243"/>
      <c r="C802" s="243"/>
      <c r="D802" s="243"/>
      <c r="E802" s="243"/>
      <c r="F802" s="243"/>
      <c r="G802" s="242"/>
      <c r="H802" s="241"/>
      <c r="I802" s="240"/>
      <c r="J802" s="273" t="s">
        <v>21</v>
      </c>
      <c r="K802" s="271"/>
      <c r="L802" s="271"/>
      <c r="M802" s="270"/>
      <c r="O802" s="269"/>
    </row>
    <row r="803" spans="1:15" ht="23.25" thickBot="1" x14ac:dyDescent="0.25">
      <c r="A803" s="548"/>
      <c r="B803" s="263" t="s">
        <v>5605</v>
      </c>
      <c r="C803" s="262" t="s">
        <v>5947</v>
      </c>
      <c r="D803" s="261">
        <v>43392</v>
      </c>
      <c r="E803" s="260" t="s">
        <v>1</v>
      </c>
      <c r="F803" s="259" t="s">
        <v>6932</v>
      </c>
      <c r="G803" s="258"/>
      <c r="H803" s="257"/>
      <c r="I803" s="256"/>
      <c r="J803" s="228" t="s">
        <v>5498</v>
      </c>
      <c r="K803" s="227"/>
      <c r="L803" s="226"/>
      <c r="M803" s="225"/>
      <c r="O803" s="269"/>
    </row>
    <row r="804" spans="1:15" ht="22.5" x14ac:dyDescent="0.2">
      <c r="A804" s="546">
        <v>158</v>
      </c>
      <c r="B804" s="251" t="s">
        <v>12</v>
      </c>
      <c r="C804" s="251" t="s">
        <v>11</v>
      </c>
      <c r="D804" s="251" t="s">
        <v>10</v>
      </c>
      <c r="E804" s="549" t="s">
        <v>9</v>
      </c>
      <c r="F804" s="549"/>
      <c r="G804" s="549" t="s">
        <v>8</v>
      </c>
      <c r="H804" s="550"/>
      <c r="I804" s="250"/>
      <c r="J804" s="265"/>
      <c r="K804" s="265"/>
      <c r="L804" s="265"/>
      <c r="M804" s="264"/>
      <c r="O804" s="269" t="s">
        <v>7190</v>
      </c>
    </row>
    <row r="805" spans="1:15" ht="225" x14ac:dyDescent="0.2">
      <c r="A805" s="547"/>
      <c r="B805" s="144" t="s">
        <v>7189</v>
      </c>
      <c r="C805" s="144" t="s">
        <v>7188</v>
      </c>
      <c r="D805" s="132">
        <v>43450</v>
      </c>
      <c r="E805" s="247"/>
      <c r="F805" s="246" t="s">
        <v>7187</v>
      </c>
      <c r="G805" s="433" t="s">
        <v>6686</v>
      </c>
      <c r="H805" s="434"/>
      <c r="I805" s="435"/>
      <c r="J805" s="279" t="s">
        <v>17</v>
      </c>
      <c r="K805" s="278"/>
      <c r="L805" s="275" t="s">
        <v>16</v>
      </c>
      <c r="M805" s="277">
        <v>232</v>
      </c>
      <c r="O805" s="269">
        <v>1137</v>
      </c>
    </row>
    <row r="806" spans="1:15" ht="22.5" x14ac:dyDescent="0.2">
      <c r="A806" s="547"/>
      <c r="B806" s="243" t="s">
        <v>6</v>
      </c>
      <c r="C806" s="243" t="s">
        <v>5</v>
      </c>
      <c r="D806" s="243" t="s">
        <v>4</v>
      </c>
      <c r="E806" s="551" t="s">
        <v>3</v>
      </c>
      <c r="F806" s="551"/>
      <c r="G806" s="552"/>
      <c r="H806" s="553"/>
      <c r="I806" s="554"/>
      <c r="J806" s="276" t="s">
        <v>25</v>
      </c>
      <c r="K806" s="275"/>
      <c r="L806" s="271"/>
      <c r="M806" s="274"/>
      <c r="O806" s="269"/>
    </row>
    <row r="807" spans="1:15" x14ac:dyDescent="0.2">
      <c r="A807" s="547"/>
      <c r="B807" s="243"/>
      <c r="C807" s="243"/>
      <c r="D807" s="243"/>
      <c r="E807" s="243"/>
      <c r="F807" s="243"/>
      <c r="G807" s="242"/>
      <c r="H807" s="241"/>
      <c r="I807" s="240"/>
      <c r="J807" s="273" t="s">
        <v>21</v>
      </c>
      <c r="K807" s="271"/>
      <c r="L807" s="271"/>
      <c r="M807" s="270"/>
      <c r="O807" s="269"/>
    </row>
    <row r="808" spans="1:15" ht="23.25" thickBot="1" x14ac:dyDescent="0.25">
      <c r="A808" s="548"/>
      <c r="B808" s="263" t="s">
        <v>5885</v>
      </c>
      <c r="C808" s="262" t="s">
        <v>6686</v>
      </c>
      <c r="D808" s="261">
        <v>43452</v>
      </c>
      <c r="E808" s="260" t="s">
        <v>1</v>
      </c>
      <c r="F808" s="259" t="s">
        <v>7186</v>
      </c>
      <c r="G808" s="258"/>
      <c r="H808" s="257"/>
      <c r="I808" s="256"/>
      <c r="J808" s="228" t="s">
        <v>5498</v>
      </c>
      <c r="K808" s="227"/>
      <c r="L808" s="226" t="s">
        <v>16</v>
      </c>
      <c r="M808" s="225">
        <v>110</v>
      </c>
      <c r="O808" s="269">
        <v>1138</v>
      </c>
    </row>
    <row r="809" spans="1:15" ht="22.5" x14ac:dyDescent="0.2">
      <c r="A809" s="546">
        <v>159</v>
      </c>
      <c r="B809" s="251" t="s">
        <v>12</v>
      </c>
      <c r="C809" s="251" t="s">
        <v>11</v>
      </c>
      <c r="D809" s="251" t="s">
        <v>10</v>
      </c>
      <c r="E809" s="549" t="s">
        <v>9</v>
      </c>
      <c r="F809" s="549"/>
      <c r="G809" s="549" t="s">
        <v>8</v>
      </c>
      <c r="H809" s="550"/>
      <c r="I809" s="250"/>
      <c r="J809" s="265"/>
      <c r="K809" s="265"/>
      <c r="L809" s="265"/>
      <c r="M809" s="264"/>
      <c r="O809" s="269" t="s">
        <v>7185</v>
      </c>
    </row>
    <row r="810" spans="1:15" ht="112.5" x14ac:dyDescent="0.2">
      <c r="A810" s="547"/>
      <c r="B810" s="144" t="s">
        <v>7184</v>
      </c>
      <c r="C810" s="144" t="s">
        <v>7183</v>
      </c>
      <c r="D810" s="132">
        <v>43414</v>
      </c>
      <c r="E810" s="247"/>
      <c r="F810" s="246" t="s">
        <v>5540</v>
      </c>
      <c r="G810" s="433" t="s">
        <v>7182</v>
      </c>
      <c r="H810" s="434"/>
      <c r="I810" s="435"/>
      <c r="J810" s="279" t="s">
        <v>17</v>
      </c>
      <c r="K810" s="278"/>
      <c r="L810" s="275" t="s">
        <v>16</v>
      </c>
      <c r="M810" s="277">
        <v>897</v>
      </c>
      <c r="O810" s="269">
        <v>1140</v>
      </c>
    </row>
    <row r="811" spans="1:15" ht="22.5" x14ac:dyDescent="0.2">
      <c r="A811" s="547"/>
      <c r="B811" s="243" t="s">
        <v>6</v>
      </c>
      <c r="C811" s="243" t="s">
        <v>5</v>
      </c>
      <c r="D811" s="243" t="s">
        <v>4</v>
      </c>
      <c r="E811" s="551" t="s">
        <v>3</v>
      </c>
      <c r="F811" s="551"/>
      <c r="G811" s="552"/>
      <c r="H811" s="553"/>
      <c r="I811" s="554"/>
      <c r="J811" s="276" t="s">
        <v>25</v>
      </c>
      <c r="K811" s="275"/>
      <c r="L811" s="271" t="s">
        <v>16</v>
      </c>
      <c r="M811" s="274">
        <v>2932.36</v>
      </c>
      <c r="O811" s="269">
        <v>1139</v>
      </c>
    </row>
    <row r="812" spans="1:15" x14ac:dyDescent="0.2">
      <c r="A812" s="547"/>
      <c r="B812" s="243"/>
      <c r="C812" s="243"/>
      <c r="D812" s="243"/>
      <c r="E812" s="243"/>
      <c r="F812" s="243"/>
      <c r="G812" s="242"/>
      <c r="H812" s="241"/>
      <c r="I812" s="240"/>
      <c r="J812" s="273" t="s">
        <v>21</v>
      </c>
      <c r="K812" s="271"/>
      <c r="L812" s="271"/>
      <c r="M812" s="270"/>
      <c r="O812" s="269"/>
    </row>
    <row r="813" spans="1:15" ht="23.25" thickBot="1" x14ac:dyDescent="0.25">
      <c r="A813" s="548"/>
      <c r="B813" s="263" t="s">
        <v>6626</v>
      </c>
      <c r="C813" s="262" t="s">
        <v>7182</v>
      </c>
      <c r="D813" s="261">
        <v>43418</v>
      </c>
      <c r="E813" s="260" t="s">
        <v>1</v>
      </c>
      <c r="F813" s="259" t="s">
        <v>7181</v>
      </c>
      <c r="G813" s="258"/>
      <c r="H813" s="257"/>
      <c r="I813" s="256"/>
      <c r="J813" s="228" t="s">
        <v>5498</v>
      </c>
      <c r="K813" s="227"/>
      <c r="L813" s="226" t="s">
        <v>16</v>
      </c>
      <c r="M813" s="225">
        <v>438</v>
      </c>
      <c r="O813" s="269">
        <v>1141</v>
      </c>
    </row>
    <row r="814" spans="1:15" ht="22.5" x14ac:dyDescent="0.2">
      <c r="A814" s="546">
        <v>160</v>
      </c>
      <c r="B814" s="251" t="s">
        <v>12</v>
      </c>
      <c r="C814" s="251" t="s">
        <v>11</v>
      </c>
      <c r="D814" s="251" t="s">
        <v>10</v>
      </c>
      <c r="E814" s="549" t="s">
        <v>9</v>
      </c>
      <c r="F814" s="549"/>
      <c r="G814" s="549" t="s">
        <v>8</v>
      </c>
      <c r="H814" s="550"/>
      <c r="I814" s="250"/>
      <c r="J814" s="265"/>
      <c r="K814" s="265"/>
      <c r="L814" s="265"/>
      <c r="M814" s="264"/>
      <c r="O814" s="269" t="s">
        <v>7180</v>
      </c>
    </row>
    <row r="815" spans="1:15" ht="45" x14ac:dyDescent="0.2">
      <c r="A815" s="547"/>
      <c r="B815" s="144" t="s">
        <v>7179</v>
      </c>
      <c r="C815" s="144" t="s">
        <v>7178</v>
      </c>
      <c r="D815" s="132">
        <v>43429</v>
      </c>
      <c r="E815" s="247"/>
      <c r="F815" s="246" t="s">
        <v>7177</v>
      </c>
      <c r="G815" s="433" t="s">
        <v>7176</v>
      </c>
      <c r="H815" s="434"/>
      <c r="I815" s="435"/>
      <c r="J815" s="279" t="s">
        <v>17</v>
      </c>
      <c r="K815" s="278"/>
      <c r="L815" s="275" t="s">
        <v>16</v>
      </c>
      <c r="M815" s="277">
        <v>944</v>
      </c>
      <c r="O815" s="269">
        <v>1142</v>
      </c>
    </row>
    <row r="816" spans="1:15" ht="22.5" x14ac:dyDescent="0.2">
      <c r="A816" s="547"/>
      <c r="B816" s="243" t="s">
        <v>6</v>
      </c>
      <c r="C816" s="243" t="s">
        <v>5</v>
      </c>
      <c r="D816" s="243" t="s">
        <v>4</v>
      </c>
      <c r="E816" s="551" t="s">
        <v>3</v>
      </c>
      <c r="F816" s="551"/>
      <c r="G816" s="552"/>
      <c r="H816" s="553"/>
      <c r="I816" s="554"/>
      <c r="J816" s="276" t="s">
        <v>25</v>
      </c>
      <c r="K816" s="275"/>
      <c r="L816" s="271"/>
      <c r="M816" s="274"/>
      <c r="O816" s="269"/>
    </row>
    <row r="817" spans="1:15" x14ac:dyDescent="0.2">
      <c r="A817" s="547"/>
      <c r="B817" s="243"/>
      <c r="C817" s="243"/>
      <c r="D817" s="243"/>
      <c r="E817" s="243"/>
      <c r="F817" s="243"/>
      <c r="G817" s="242"/>
      <c r="H817" s="241"/>
      <c r="I817" s="240"/>
      <c r="J817" s="273" t="s">
        <v>21</v>
      </c>
      <c r="K817" s="271"/>
      <c r="L817" s="271"/>
      <c r="M817" s="270"/>
      <c r="O817" s="269"/>
    </row>
    <row r="818" spans="1:15" ht="23.25" thickBot="1" x14ac:dyDescent="0.25">
      <c r="A818" s="548"/>
      <c r="B818" s="263" t="s">
        <v>6681</v>
      </c>
      <c r="C818" s="262" t="s">
        <v>7176</v>
      </c>
      <c r="D818" s="261">
        <v>43441</v>
      </c>
      <c r="E818" s="260" t="s">
        <v>1</v>
      </c>
      <c r="F818" s="259" t="s">
        <v>7175</v>
      </c>
      <c r="G818" s="258"/>
      <c r="H818" s="257"/>
      <c r="I818" s="256"/>
      <c r="J818" s="228" t="s">
        <v>5498</v>
      </c>
      <c r="K818" s="227"/>
      <c r="L818" s="226"/>
      <c r="M818" s="225"/>
      <c r="O818" s="269"/>
    </row>
    <row r="819" spans="1:15" ht="22.5" x14ac:dyDescent="0.2">
      <c r="A819" s="546">
        <v>161</v>
      </c>
      <c r="B819" s="251" t="s">
        <v>12</v>
      </c>
      <c r="C819" s="251" t="s">
        <v>11</v>
      </c>
      <c r="D819" s="251" t="s">
        <v>10</v>
      </c>
      <c r="E819" s="549" t="s">
        <v>9</v>
      </c>
      <c r="F819" s="549"/>
      <c r="G819" s="549" t="s">
        <v>8</v>
      </c>
      <c r="H819" s="550"/>
      <c r="I819" s="250"/>
      <c r="J819" s="265"/>
      <c r="K819" s="265"/>
      <c r="L819" s="265"/>
      <c r="M819" s="264"/>
      <c r="O819" s="269" t="s">
        <v>7174</v>
      </c>
    </row>
    <row r="820" spans="1:15" ht="90" x14ac:dyDescent="0.2">
      <c r="A820" s="547"/>
      <c r="B820" s="144" t="s">
        <v>7168</v>
      </c>
      <c r="C820" s="144" t="s">
        <v>7173</v>
      </c>
      <c r="D820" s="132">
        <v>43396</v>
      </c>
      <c r="E820" s="247"/>
      <c r="F820" s="246" t="s">
        <v>7172</v>
      </c>
      <c r="G820" s="433" t="s">
        <v>7171</v>
      </c>
      <c r="H820" s="434"/>
      <c r="I820" s="435"/>
      <c r="J820" s="279" t="s">
        <v>17</v>
      </c>
      <c r="K820" s="278"/>
      <c r="L820" s="275" t="s">
        <v>16</v>
      </c>
      <c r="M820" s="277">
        <v>358</v>
      </c>
      <c r="O820" s="269">
        <v>1144</v>
      </c>
    </row>
    <row r="821" spans="1:15" ht="22.5" x14ac:dyDescent="0.2">
      <c r="A821" s="547"/>
      <c r="B821" s="243" t="s">
        <v>6</v>
      </c>
      <c r="C821" s="243" t="s">
        <v>5</v>
      </c>
      <c r="D821" s="243" t="s">
        <v>4</v>
      </c>
      <c r="E821" s="551" t="s">
        <v>3</v>
      </c>
      <c r="F821" s="551"/>
      <c r="G821" s="552"/>
      <c r="H821" s="553"/>
      <c r="I821" s="554"/>
      <c r="J821" s="276" t="s">
        <v>25</v>
      </c>
      <c r="K821" s="275"/>
      <c r="L821" s="271" t="s">
        <v>16</v>
      </c>
      <c r="M821" s="274">
        <v>673.25</v>
      </c>
      <c r="O821" s="269">
        <v>1143</v>
      </c>
    </row>
    <row r="822" spans="1:15" x14ac:dyDescent="0.2">
      <c r="A822" s="547"/>
      <c r="B822" s="243"/>
      <c r="C822" s="243"/>
      <c r="D822" s="243"/>
      <c r="E822" s="243"/>
      <c r="F822" s="243"/>
      <c r="G822" s="242"/>
      <c r="H822" s="241"/>
      <c r="I822" s="240"/>
      <c r="J822" s="273" t="s">
        <v>21</v>
      </c>
      <c r="K822" s="271"/>
      <c r="L822" s="271"/>
      <c r="M822" s="270"/>
      <c r="O822" s="269"/>
    </row>
    <row r="823" spans="1:15" ht="23.25" thickBot="1" x14ac:dyDescent="0.25">
      <c r="A823" s="548"/>
      <c r="B823" s="263" t="s">
        <v>5605</v>
      </c>
      <c r="C823" s="262" t="s">
        <v>7171</v>
      </c>
      <c r="D823" s="261">
        <v>43398</v>
      </c>
      <c r="E823" s="260" t="s">
        <v>1</v>
      </c>
      <c r="F823" s="259" t="s">
        <v>7170</v>
      </c>
      <c r="G823" s="258"/>
      <c r="H823" s="257"/>
      <c r="I823" s="256"/>
      <c r="J823" s="228" t="s">
        <v>5498</v>
      </c>
      <c r="K823" s="227"/>
      <c r="L823" s="226" t="s">
        <v>16</v>
      </c>
      <c r="M823" s="225">
        <v>66</v>
      </c>
      <c r="O823" s="269">
        <v>1145</v>
      </c>
    </row>
    <row r="824" spans="1:15" ht="22.5" x14ac:dyDescent="0.2">
      <c r="A824" s="546">
        <v>162</v>
      </c>
      <c r="B824" s="251" t="s">
        <v>12</v>
      </c>
      <c r="C824" s="251" t="s">
        <v>11</v>
      </c>
      <c r="D824" s="251" t="s">
        <v>10</v>
      </c>
      <c r="E824" s="549" t="s">
        <v>9</v>
      </c>
      <c r="F824" s="549"/>
      <c r="G824" s="549" t="s">
        <v>8</v>
      </c>
      <c r="H824" s="550"/>
      <c r="I824" s="250"/>
      <c r="J824" s="265"/>
      <c r="K824" s="265"/>
      <c r="L824" s="265"/>
      <c r="M824" s="264"/>
      <c r="O824" s="269" t="s">
        <v>7169</v>
      </c>
    </row>
    <row r="825" spans="1:15" ht="30.6" customHeight="1" x14ac:dyDescent="0.2">
      <c r="A825" s="547"/>
      <c r="B825" s="144" t="s">
        <v>7168</v>
      </c>
      <c r="C825" s="144" t="s">
        <v>7167</v>
      </c>
      <c r="D825" s="132">
        <v>43412</v>
      </c>
      <c r="E825" s="247"/>
      <c r="F825" s="246" t="s">
        <v>5825</v>
      </c>
      <c r="G825" s="433" t="s">
        <v>5824</v>
      </c>
      <c r="H825" s="434"/>
      <c r="I825" s="435"/>
      <c r="J825" s="279" t="s">
        <v>17</v>
      </c>
      <c r="K825" s="278"/>
      <c r="L825" s="275" t="s">
        <v>16</v>
      </c>
      <c r="M825" s="277">
        <v>190</v>
      </c>
      <c r="O825" s="269">
        <v>1147</v>
      </c>
    </row>
    <row r="826" spans="1:15" ht="22.5" x14ac:dyDescent="0.2">
      <c r="A826" s="547"/>
      <c r="B826" s="243" t="s">
        <v>6</v>
      </c>
      <c r="C826" s="243" t="s">
        <v>5</v>
      </c>
      <c r="D826" s="243" t="s">
        <v>4</v>
      </c>
      <c r="E826" s="551" t="s">
        <v>3</v>
      </c>
      <c r="F826" s="551"/>
      <c r="G826" s="552"/>
      <c r="H826" s="553"/>
      <c r="I826" s="554"/>
      <c r="J826" s="276" t="s">
        <v>25</v>
      </c>
      <c r="K826" s="275"/>
      <c r="L826" s="271" t="s">
        <v>16</v>
      </c>
      <c r="M826" s="274">
        <v>254.4</v>
      </c>
      <c r="O826" s="269">
        <v>1146</v>
      </c>
    </row>
    <row r="827" spans="1:15" x14ac:dyDescent="0.2">
      <c r="A827" s="547"/>
      <c r="B827" s="243"/>
      <c r="C827" s="243"/>
      <c r="D827" s="243"/>
      <c r="E827" s="243"/>
      <c r="F827" s="243"/>
      <c r="G827" s="242"/>
      <c r="H827" s="241"/>
      <c r="I827" s="240"/>
      <c r="J827" s="273" t="s">
        <v>21</v>
      </c>
      <c r="K827" s="271"/>
      <c r="L827" s="271"/>
      <c r="M827" s="270"/>
      <c r="O827" s="269"/>
    </row>
    <row r="828" spans="1:15" ht="23.25" thickBot="1" x14ac:dyDescent="0.25">
      <c r="A828" s="548"/>
      <c r="B828" s="263" t="s">
        <v>5605</v>
      </c>
      <c r="C828" s="262" t="s">
        <v>5824</v>
      </c>
      <c r="D828" s="261">
        <v>43414</v>
      </c>
      <c r="E828" s="260" t="s">
        <v>1</v>
      </c>
      <c r="F828" s="259" t="s">
        <v>7166</v>
      </c>
      <c r="G828" s="258"/>
      <c r="H828" s="257"/>
      <c r="I828" s="256"/>
      <c r="J828" s="228" t="s">
        <v>5498</v>
      </c>
      <c r="K828" s="227"/>
      <c r="L828" s="226" t="s">
        <v>16</v>
      </c>
      <c r="M828" s="225">
        <v>36</v>
      </c>
      <c r="O828" s="269">
        <v>1148</v>
      </c>
    </row>
    <row r="829" spans="1:15" ht="22.5" x14ac:dyDescent="0.2">
      <c r="A829" s="546">
        <v>163</v>
      </c>
      <c r="B829" s="251" t="s">
        <v>12</v>
      </c>
      <c r="C829" s="251" t="s">
        <v>11</v>
      </c>
      <c r="D829" s="251" t="s">
        <v>10</v>
      </c>
      <c r="E829" s="549" t="s">
        <v>9</v>
      </c>
      <c r="F829" s="549"/>
      <c r="G829" s="549" t="s">
        <v>8</v>
      </c>
      <c r="H829" s="550"/>
      <c r="I829" s="250"/>
      <c r="J829" s="265"/>
      <c r="K829" s="265"/>
      <c r="L829" s="265"/>
      <c r="M829" s="264"/>
      <c r="O829" s="269" t="s">
        <v>7165</v>
      </c>
    </row>
    <row r="830" spans="1:15" ht="20.45" customHeight="1" x14ac:dyDescent="0.2">
      <c r="A830" s="547"/>
      <c r="B830" s="144" t="s">
        <v>7164</v>
      </c>
      <c r="C830" s="144" t="s">
        <v>7163</v>
      </c>
      <c r="D830" s="132">
        <v>43399</v>
      </c>
      <c r="E830" s="247"/>
      <c r="F830" s="246" t="s">
        <v>5518</v>
      </c>
      <c r="G830" s="433" t="s">
        <v>187</v>
      </c>
      <c r="H830" s="434"/>
      <c r="I830" s="435"/>
      <c r="J830" s="279" t="s">
        <v>17</v>
      </c>
      <c r="K830" s="278"/>
      <c r="L830" s="275" t="s">
        <v>16</v>
      </c>
      <c r="M830" s="277">
        <v>618</v>
      </c>
      <c r="O830" s="269">
        <v>1150</v>
      </c>
    </row>
    <row r="831" spans="1:15" ht="22.5" x14ac:dyDescent="0.2">
      <c r="A831" s="547"/>
      <c r="B831" s="243" t="s">
        <v>6</v>
      </c>
      <c r="C831" s="243" t="s">
        <v>5</v>
      </c>
      <c r="D831" s="243" t="s">
        <v>4</v>
      </c>
      <c r="E831" s="551" t="s">
        <v>3</v>
      </c>
      <c r="F831" s="551"/>
      <c r="G831" s="552"/>
      <c r="H831" s="553"/>
      <c r="I831" s="554"/>
      <c r="J831" s="276" t="s">
        <v>25</v>
      </c>
      <c r="K831" s="275"/>
      <c r="L831" s="271" t="s">
        <v>16</v>
      </c>
      <c r="M831" s="274">
        <v>1498.31</v>
      </c>
      <c r="O831" s="269">
        <v>1149</v>
      </c>
    </row>
    <row r="832" spans="1:15" x14ac:dyDescent="0.2">
      <c r="A832" s="547"/>
      <c r="B832" s="243"/>
      <c r="C832" s="243"/>
      <c r="D832" s="243"/>
      <c r="E832" s="243"/>
      <c r="F832" s="243"/>
      <c r="G832" s="242"/>
      <c r="H832" s="241"/>
      <c r="I832" s="240"/>
      <c r="J832" s="273" t="s">
        <v>21</v>
      </c>
      <c r="K832" s="271"/>
      <c r="L832" s="271"/>
      <c r="M832" s="270"/>
      <c r="O832" s="269"/>
    </row>
    <row r="833" spans="1:15" ht="23.25" thickBot="1" x14ac:dyDescent="0.25">
      <c r="A833" s="548"/>
      <c r="B833" s="263" t="s">
        <v>511</v>
      </c>
      <c r="C833" s="262" t="s">
        <v>187</v>
      </c>
      <c r="D833" s="261">
        <v>43404</v>
      </c>
      <c r="E833" s="260" t="s">
        <v>1</v>
      </c>
      <c r="F833" s="259" t="s">
        <v>7162</v>
      </c>
      <c r="G833" s="258"/>
      <c r="H833" s="257"/>
      <c r="I833" s="256"/>
      <c r="J833" s="228" t="s">
        <v>5498</v>
      </c>
      <c r="K833" s="227"/>
      <c r="L833" s="226"/>
      <c r="M833" s="225"/>
      <c r="O833" s="269"/>
    </row>
    <row r="834" spans="1:15" ht="22.5" x14ac:dyDescent="0.2">
      <c r="A834" s="546">
        <v>164</v>
      </c>
      <c r="B834" s="251" t="s">
        <v>12</v>
      </c>
      <c r="C834" s="251" t="s">
        <v>11</v>
      </c>
      <c r="D834" s="251" t="s">
        <v>10</v>
      </c>
      <c r="E834" s="549" t="s">
        <v>9</v>
      </c>
      <c r="F834" s="549"/>
      <c r="G834" s="549" t="s">
        <v>8</v>
      </c>
      <c r="H834" s="550"/>
      <c r="I834" s="250"/>
      <c r="J834" s="265"/>
      <c r="K834" s="265"/>
      <c r="L834" s="265"/>
      <c r="M834" s="264"/>
      <c r="O834" s="269" t="s">
        <v>7161</v>
      </c>
    </row>
    <row r="835" spans="1:15" ht="112.5" x14ac:dyDescent="0.2">
      <c r="A835" s="547"/>
      <c r="B835" s="144" t="s">
        <v>7160</v>
      </c>
      <c r="C835" s="144" t="s">
        <v>7159</v>
      </c>
      <c r="D835" s="132">
        <v>43389</v>
      </c>
      <c r="E835" s="247"/>
      <c r="F835" s="246" t="s">
        <v>7158</v>
      </c>
      <c r="G835" s="433" t="s">
        <v>7156</v>
      </c>
      <c r="H835" s="434"/>
      <c r="I835" s="435"/>
      <c r="J835" s="279" t="s">
        <v>17</v>
      </c>
      <c r="K835" s="278"/>
      <c r="L835" s="275" t="s">
        <v>16</v>
      </c>
      <c r="M835" s="277">
        <v>188</v>
      </c>
      <c r="O835" s="269">
        <v>1153</v>
      </c>
    </row>
    <row r="836" spans="1:15" ht="22.5" x14ac:dyDescent="0.2">
      <c r="A836" s="547"/>
      <c r="B836" s="243" t="s">
        <v>6</v>
      </c>
      <c r="C836" s="243" t="s">
        <v>5</v>
      </c>
      <c r="D836" s="243" t="s">
        <v>4</v>
      </c>
      <c r="E836" s="551" t="s">
        <v>3</v>
      </c>
      <c r="F836" s="551"/>
      <c r="G836" s="552"/>
      <c r="H836" s="553"/>
      <c r="I836" s="554"/>
      <c r="J836" s="276" t="s">
        <v>25</v>
      </c>
      <c r="K836" s="275"/>
      <c r="L836" s="271" t="s">
        <v>16</v>
      </c>
      <c r="M836" s="274">
        <v>534.4</v>
      </c>
      <c r="O836" s="269">
        <v>1152</v>
      </c>
    </row>
    <row r="837" spans="1:15" x14ac:dyDescent="0.2">
      <c r="A837" s="547"/>
      <c r="B837" s="243"/>
      <c r="C837" s="243"/>
      <c r="D837" s="243"/>
      <c r="E837" s="243"/>
      <c r="F837" s="243"/>
      <c r="G837" s="242"/>
      <c r="H837" s="241"/>
      <c r="I837" s="240"/>
      <c r="J837" s="273" t="s">
        <v>21</v>
      </c>
      <c r="K837" s="271"/>
      <c r="L837" s="271"/>
      <c r="M837" s="270"/>
      <c r="O837" s="269"/>
    </row>
    <row r="838" spans="1:15" ht="23.25" thickBot="1" x14ac:dyDescent="0.25">
      <c r="A838" s="548"/>
      <c r="B838" s="263" t="s">
        <v>7157</v>
      </c>
      <c r="C838" s="262" t="s">
        <v>7156</v>
      </c>
      <c r="D838" s="261">
        <v>43391</v>
      </c>
      <c r="E838" s="260" t="s">
        <v>1</v>
      </c>
      <c r="F838" s="259" t="s">
        <v>5972</v>
      </c>
      <c r="G838" s="258"/>
      <c r="H838" s="257"/>
      <c r="I838" s="256"/>
      <c r="J838" s="228" t="s">
        <v>5498</v>
      </c>
      <c r="K838" s="227"/>
      <c r="L838" s="226" t="s">
        <v>16</v>
      </c>
      <c r="M838" s="225">
        <v>50</v>
      </c>
      <c r="O838" s="269">
        <v>1151</v>
      </c>
    </row>
    <row r="839" spans="1:15" ht="22.5" x14ac:dyDescent="0.2">
      <c r="A839" s="546">
        <v>165</v>
      </c>
      <c r="B839" s="251" t="s">
        <v>12</v>
      </c>
      <c r="C839" s="251" t="s">
        <v>11</v>
      </c>
      <c r="D839" s="251" t="s">
        <v>10</v>
      </c>
      <c r="E839" s="549" t="s">
        <v>9</v>
      </c>
      <c r="F839" s="549"/>
      <c r="G839" s="549" t="s">
        <v>8</v>
      </c>
      <c r="H839" s="550"/>
      <c r="I839" s="250"/>
      <c r="J839" s="265"/>
      <c r="K839" s="265"/>
      <c r="L839" s="265"/>
      <c r="M839" s="264"/>
      <c r="O839" s="269" t="s">
        <v>7155</v>
      </c>
    </row>
    <row r="840" spans="1:15" ht="56.25" x14ac:dyDescent="0.2">
      <c r="A840" s="547"/>
      <c r="B840" s="144" t="s">
        <v>7154</v>
      </c>
      <c r="C840" s="144" t="s">
        <v>7153</v>
      </c>
      <c r="D840" s="132">
        <v>43555</v>
      </c>
      <c r="E840" s="247"/>
      <c r="F840" s="246" t="s">
        <v>5973</v>
      </c>
      <c r="G840" s="433" t="s">
        <v>7151</v>
      </c>
      <c r="H840" s="434"/>
      <c r="I840" s="435"/>
      <c r="J840" s="279" t="s">
        <v>17</v>
      </c>
      <c r="K840" s="278"/>
      <c r="L840" s="275" t="s">
        <v>16</v>
      </c>
      <c r="M840" s="277">
        <v>620</v>
      </c>
      <c r="O840" s="269">
        <v>1154</v>
      </c>
    </row>
    <row r="841" spans="1:15" ht="22.5" x14ac:dyDescent="0.2">
      <c r="A841" s="547"/>
      <c r="B841" s="243" t="s">
        <v>6</v>
      </c>
      <c r="C841" s="243" t="s">
        <v>5</v>
      </c>
      <c r="D841" s="243" t="s">
        <v>4</v>
      </c>
      <c r="E841" s="551" t="s">
        <v>3</v>
      </c>
      <c r="F841" s="551"/>
      <c r="G841" s="552"/>
      <c r="H841" s="553"/>
      <c r="I841" s="554"/>
      <c r="J841" s="276" t="s">
        <v>25</v>
      </c>
      <c r="K841" s="275"/>
      <c r="L841" s="271"/>
      <c r="M841" s="274"/>
      <c r="O841" s="269"/>
    </row>
    <row r="842" spans="1:15" x14ac:dyDescent="0.2">
      <c r="A842" s="547"/>
      <c r="B842" s="243"/>
      <c r="C842" s="243"/>
      <c r="D842" s="243"/>
      <c r="E842" s="243"/>
      <c r="F842" s="243"/>
      <c r="G842" s="242"/>
      <c r="H842" s="241"/>
      <c r="I842" s="240"/>
      <c r="J842" s="273" t="s">
        <v>21</v>
      </c>
      <c r="K842" s="271"/>
      <c r="L842" s="271"/>
      <c r="M842" s="270"/>
      <c r="O842" s="269"/>
    </row>
    <row r="843" spans="1:15" ht="23.25" thickBot="1" x14ac:dyDescent="0.25">
      <c r="A843" s="548"/>
      <c r="B843" s="263" t="s">
        <v>7152</v>
      </c>
      <c r="C843" s="262" t="s">
        <v>7151</v>
      </c>
      <c r="D843" s="261">
        <v>43559</v>
      </c>
      <c r="E843" s="260" t="s">
        <v>1</v>
      </c>
      <c r="F843" s="259" t="s">
        <v>7150</v>
      </c>
      <c r="G843" s="258"/>
      <c r="H843" s="257"/>
      <c r="I843" s="256"/>
      <c r="J843" s="228" t="s">
        <v>5498</v>
      </c>
      <c r="K843" s="227"/>
      <c r="L843" s="226" t="s">
        <v>16</v>
      </c>
      <c r="M843" s="225">
        <v>168</v>
      </c>
      <c r="O843" s="269">
        <v>1155</v>
      </c>
    </row>
    <row r="844" spans="1:15" ht="22.5" x14ac:dyDescent="0.2">
      <c r="A844" s="546">
        <v>166</v>
      </c>
      <c r="B844" s="251" t="s">
        <v>12</v>
      </c>
      <c r="C844" s="251" t="s">
        <v>11</v>
      </c>
      <c r="D844" s="251" t="s">
        <v>10</v>
      </c>
      <c r="E844" s="549" t="s">
        <v>9</v>
      </c>
      <c r="F844" s="549"/>
      <c r="G844" s="549" t="s">
        <v>8</v>
      </c>
      <c r="H844" s="550"/>
      <c r="I844" s="250"/>
      <c r="J844" s="265"/>
      <c r="K844" s="265"/>
      <c r="L844" s="265"/>
      <c r="M844" s="264"/>
      <c r="O844" s="269" t="s">
        <v>7149</v>
      </c>
    </row>
    <row r="845" spans="1:15" ht="30.6" customHeight="1" x14ac:dyDescent="0.2">
      <c r="A845" s="547"/>
      <c r="B845" s="144" t="s">
        <v>7148</v>
      </c>
      <c r="C845" s="144" t="s">
        <v>7147</v>
      </c>
      <c r="D845" s="132">
        <v>43546</v>
      </c>
      <c r="E845" s="247"/>
      <c r="F845" s="246" t="s">
        <v>5722</v>
      </c>
      <c r="G845" s="433" t="s">
        <v>7145</v>
      </c>
      <c r="H845" s="434"/>
      <c r="I845" s="435"/>
      <c r="J845" s="279" t="s">
        <v>17</v>
      </c>
      <c r="K845" s="278"/>
      <c r="L845" s="275"/>
      <c r="M845" s="277"/>
      <c r="O845" s="269"/>
    </row>
    <row r="846" spans="1:15" ht="22.5" x14ac:dyDescent="0.2">
      <c r="A846" s="547"/>
      <c r="B846" s="243" t="s">
        <v>6</v>
      </c>
      <c r="C846" s="243" t="s">
        <v>5</v>
      </c>
      <c r="D846" s="243" t="s">
        <v>4</v>
      </c>
      <c r="E846" s="551" t="s">
        <v>3</v>
      </c>
      <c r="F846" s="551"/>
      <c r="G846" s="552"/>
      <c r="H846" s="553"/>
      <c r="I846" s="554"/>
      <c r="J846" s="276" t="s">
        <v>25</v>
      </c>
      <c r="K846" s="275"/>
      <c r="L846" s="271" t="s">
        <v>16</v>
      </c>
      <c r="M846" s="274">
        <v>1171.01</v>
      </c>
      <c r="O846" s="269">
        <v>1156</v>
      </c>
    </row>
    <row r="847" spans="1:15" x14ac:dyDescent="0.2">
      <c r="A847" s="547"/>
      <c r="B847" s="243"/>
      <c r="C847" s="243"/>
      <c r="D847" s="243"/>
      <c r="E847" s="243"/>
      <c r="F847" s="243"/>
      <c r="G847" s="242"/>
      <c r="H847" s="241"/>
      <c r="I847" s="240"/>
      <c r="J847" s="273" t="s">
        <v>21</v>
      </c>
      <c r="K847" s="271"/>
      <c r="L847" s="271"/>
      <c r="M847" s="270"/>
      <c r="O847" s="269"/>
    </row>
    <row r="848" spans="1:15" ht="23.25" thickBot="1" x14ac:dyDescent="0.25">
      <c r="A848" s="548"/>
      <c r="B848" s="263" t="s">
        <v>7146</v>
      </c>
      <c r="C848" s="262" t="s">
        <v>7145</v>
      </c>
      <c r="D848" s="261">
        <v>43554</v>
      </c>
      <c r="E848" s="260" t="s">
        <v>1</v>
      </c>
      <c r="F848" s="259" t="s">
        <v>7144</v>
      </c>
      <c r="G848" s="258"/>
      <c r="H848" s="257"/>
      <c r="I848" s="256"/>
      <c r="J848" s="228" t="s">
        <v>5498</v>
      </c>
      <c r="K848" s="227"/>
      <c r="L848" s="226"/>
      <c r="M848" s="225"/>
      <c r="O848" s="269"/>
    </row>
    <row r="849" spans="1:15" ht="22.5" x14ac:dyDescent="0.2">
      <c r="A849" s="546">
        <v>167</v>
      </c>
      <c r="B849" s="251" t="s">
        <v>12</v>
      </c>
      <c r="C849" s="251" t="s">
        <v>11</v>
      </c>
      <c r="D849" s="251" t="s">
        <v>10</v>
      </c>
      <c r="E849" s="549" t="s">
        <v>9</v>
      </c>
      <c r="F849" s="549"/>
      <c r="G849" s="549" t="s">
        <v>8</v>
      </c>
      <c r="H849" s="550"/>
      <c r="I849" s="250"/>
      <c r="J849" s="265"/>
      <c r="K849" s="265"/>
      <c r="L849" s="265"/>
      <c r="M849" s="264"/>
      <c r="O849" s="269" t="s">
        <v>7143</v>
      </c>
    </row>
    <row r="850" spans="1:15" ht="90" x14ac:dyDescent="0.2">
      <c r="A850" s="547"/>
      <c r="B850" s="144" t="s">
        <v>7139</v>
      </c>
      <c r="C850" s="144" t="s">
        <v>7142</v>
      </c>
      <c r="D850" s="132">
        <v>43399</v>
      </c>
      <c r="E850" s="247"/>
      <c r="F850" s="246" t="s">
        <v>7081</v>
      </c>
      <c r="G850" s="433" t="s">
        <v>7016</v>
      </c>
      <c r="H850" s="434"/>
      <c r="I850" s="435"/>
      <c r="J850" s="279" t="s">
        <v>17</v>
      </c>
      <c r="K850" s="278"/>
      <c r="L850" s="275" t="s">
        <v>16</v>
      </c>
      <c r="M850" s="277">
        <v>2310</v>
      </c>
      <c r="O850" s="269">
        <v>1158</v>
      </c>
    </row>
    <row r="851" spans="1:15" ht="22.5" x14ac:dyDescent="0.2">
      <c r="A851" s="547"/>
      <c r="B851" s="243" t="s">
        <v>6</v>
      </c>
      <c r="C851" s="243" t="s">
        <v>5</v>
      </c>
      <c r="D851" s="243" t="s">
        <v>4</v>
      </c>
      <c r="E851" s="551" t="s">
        <v>3</v>
      </c>
      <c r="F851" s="551"/>
      <c r="G851" s="552"/>
      <c r="H851" s="553"/>
      <c r="I851" s="554"/>
      <c r="J851" s="276" t="s">
        <v>25</v>
      </c>
      <c r="K851" s="275"/>
      <c r="L851" s="271" t="s">
        <v>16</v>
      </c>
      <c r="M851" s="274">
        <v>1344.73</v>
      </c>
      <c r="O851" s="269">
        <v>1157</v>
      </c>
    </row>
    <row r="852" spans="1:15" x14ac:dyDescent="0.2">
      <c r="A852" s="547"/>
      <c r="B852" s="243"/>
      <c r="C852" s="243"/>
      <c r="D852" s="243"/>
      <c r="E852" s="243"/>
      <c r="F852" s="243"/>
      <c r="G852" s="242"/>
      <c r="H852" s="241"/>
      <c r="I852" s="240"/>
      <c r="J852" s="273" t="s">
        <v>21</v>
      </c>
      <c r="K852" s="271"/>
      <c r="L852" s="271" t="s">
        <v>16</v>
      </c>
      <c r="M852" s="270">
        <v>1008</v>
      </c>
      <c r="O852" s="269">
        <v>1159</v>
      </c>
    </row>
    <row r="853" spans="1:15" ht="23.25" thickBot="1" x14ac:dyDescent="0.25">
      <c r="A853" s="548"/>
      <c r="B853" s="263" t="s">
        <v>7141</v>
      </c>
      <c r="C853" s="262" t="s">
        <v>7016</v>
      </c>
      <c r="D853" s="261">
        <v>43406</v>
      </c>
      <c r="E853" s="260" t="s">
        <v>1</v>
      </c>
      <c r="F853" s="259" t="s">
        <v>5746</v>
      </c>
      <c r="G853" s="258"/>
      <c r="H853" s="257"/>
      <c r="I853" s="256"/>
      <c r="J853" s="228" t="s">
        <v>5498</v>
      </c>
      <c r="K853" s="227"/>
      <c r="L853" s="226"/>
      <c r="M853" s="225"/>
      <c r="O853" s="269"/>
    </row>
    <row r="854" spans="1:15" ht="22.5" x14ac:dyDescent="0.2">
      <c r="A854" s="546">
        <v>168</v>
      </c>
      <c r="B854" s="251" t="s">
        <v>12</v>
      </c>
      <c r="C854" s="251" t="s">
        <v>11</v>
      </c>
      <c r="D854" s="251" t="s">
        <v>10</v>
      </c>
      <c r="E854" s="549" t="s">
        <v>9</v>
      </c>
      <c r="F854" s="549"/>
      <c r="G854" s="549" t="s">
        <v>8</v>
      </c>
      <c r="H854" s="550"/>
      <c r="I854" s="250"/>
      <c r="J854" s="265"/>
      <c r="K854" s="265"/>
      <c r="L854" s="265"/>
      <c r="M854" s="264"/>
      <c r="O854" s="269" t="s">
        <v>7140</v>
      </c>
    </row>
    <row r="855" spans="1:15" ht="56.25" x14ac:dyDescent="0.2">
      <c r="A855" s="547"/>
      <c r="B855" s="144" t="s">
        <v>7139</v>
      </c>
      <c r="C855" s="144" t="s">
        <v>7138</v>
      </c>
      <c r="D855" s="132">
        <v>43410</v>
      </c>
      <c r="E855" s="247"/>
      <c r="F855" s="246" t="s">
        <v>7076</v>
      </c>
      <c r="G855" s="433" t="s">
        <v>5582</v>
      </c>
      <c r="H855" s="434"/>
      <c r="I855" s="435"/>
      <c r="J855" s="279" t="s">
        <v>17</v>
      </c>
      <c r="K855" s="278"/>
      <c r="L855" s="275" t="s">
        <v>16</v>
      </c>
      <c r="M855" s="277">
        <v>204</v>
      </c>
      <c r="O855" s="269">
        <v>1163</v>
      </c>
    </row>
    <row r="856" spans="1:15" ht="22.5" x14ac:dyDescent="0.2">
      <c r="A856" s="547"/>
      <c r="B856" s="243" t="s">
        <v>6</v>
      </c>
      <c r="C856" s="243" t="s">
        <v>5</v>
      </c>
      <c r="D856" s="243" t="s">
        <v>4</v>
      </c>
      <c r="E856" s="551" t="s">
        <v>3</v>
      </c>
      <c r="F856" s="551"/>
      <c r="G856" s="552"/>
      <c r="H856" s="553"/>
      <c r="I856" s="554"/>
      <c r="J856" s="276" t="s">
        <v>25</v>
      </c>
      <c r="K856" s="275"/>
      <c r="L856" s="271" t="s">
        <v>16</v>
      </c>
      <c r="M856" s="274">
        <v>581.65</v>
      </c>
      <c r="O856" s="269">
        <v>1161</v>
      </c>
    </row>
    <row r="857" spans="1:15" x14ac:dyDescent="0.2">
      <c r="A857" s="547"/>
      <c r="B857" s="243"/>
      <c r="C857" s="243"/>
      <c r="D857" s="243"/>
      <c r="E857" s="243"/>
      <c r="F857" s="243"/>
      <c r="G857" s="242"/>
      <c r="H857" s="241"/>
      <c r="I857" s="240"/>
      <c r="J857" s="273" t="s">
        <v>21</v>
      </c>
      <c r="K857" s="271"/>
      <c r="L857" s="271" t="s">
        <v>16</v>
      </c>
      <c r="M857" s="270">
        <f>43+52+43+52</f>
        <v>190</v>
      </c>
      <c r="O857" s="269"/>
    </row>
    <row r="858" spans="1:15" ht="23.25" thickBot="1" x14ac:dyDescent="0.25">
      <c r="A858" s="548"/>
      <c r="B858" s="263" t="s">
        <v>6658</v>
      </c>
      <c r="C858" s="262" t="s">
        <v>5582</v>
      </c>
      <c r="D858" s="261">
        <v>43420</v>
      </c>
      <c r="E858" s="260" t="s">
        <v>1</v>
      </c>
      <c r="F858" s="259" t="s">
        <v>7137</v>
      </c>
      <c r="G858" s="258"/>
      <c r="H858" s="257"/>
      <c r="I858" s="256"/>
      <c r="J858" s="228" t="s">
        <v>5498</v>
      </c>
      <c r="K858" s="227"/>
      <c r="L858" s="226"/>
      <c r="M858" s="225"/>
      <c r="O858" s="269">
        <v>1165</v>
      </c>
    </row>
    <row r="859" spans="1:15" ht="22.5" x14ac:dyDescent="0.2">
      <c r="A859" s="546">
        <v>169</v>
      </c>
      <c r="B859" s="251" t="s">
        <v>12</v>
      </c>
      <c r="C859" s="251" t="s">
        <v>11</v>
      </c>
      <c r="D859" s="251" t="s">
        <v>10</v>
      </c>
      <c r="E859" s="549" t="s">
        <v>9</v>
      </c>
      <c r="F859" s="549"/>
      <c r="G859" s="549" t="s">
        <v>8</v>
      </c>
      <c r="H859" s="550"/>
      <c r="I859" s="250"/>
      <c r="J859" s="265"/>
      <c r="K859" s="265"/>
      <c r="L859" s="265"/>
      <c r="M859" s="264"/>
      <c r="O859" s="269" t="s">
        <v>7136</v>
      </c>
    </row>
    <row r="860" spans="1:15" ht="40.9" customHeight="1" x14ac:dyDescent="0.2">
      <c r="A860" s="547"/>
      <c r="B860" s="144" t="s">
        <v>7135</v>
      </c>
      <c r="C860" s="144" t="s">
        <v>7134</v>
      </c>
      <c r="D860" s="132">
        <v>43393</v>
      </c>
      <c r="E860" s="247"/>
      <c r="F860" s="246" t="s">
        <v>7133</v>
      </c>
      <c r="G860" s="433" t="s">
        <v>7132</v>
      </c>
      <c r="H860" s="434"/>
      <c r="I860" s="435"/>
      <c r="J860" s="279" t="s">
        <v>17</v>
      </c>
      <c r="K860" s="278"/>
      <c r="L860" s="275"/>
      <c r="M860" s="277"/>
      <c r="O860" s="269"/>
    </row>
    <row r="861" spans="1:15" ht="22.5" x14ac:dyDescent="0.2">
      <c r="A861" s="547"/>
      <c r="B861" s="243" t="s">
        <v>6</v>
      </c>
      <c r="C861" s="243" t="s">
        <v>5</v>
      </c>
      <c r="D861" s="243" t="s">
        <v>4</v>
      </c>
      <c r="E861" s="551" t="s">
        <v>3</v>
      </c>
      <c r="F861" s="551"/>
      <c r="G861" s="552"/>
      <c r="H861" s="553"/>
      <c r="I861" s="554"/>
      <c r="J861" s="276" t="s">
        <v>25</v>
      </c>
      <c r="K861" s="275"/>
      <c r="L861" s="271" t="s">
        <v>16</v>
      </c>
      <c r="M861" s="274">
        <v>3694.38</v>
      </c>
      <c r="O861" s="269">
        <v>1170</v>
      </c>
    </row>
    <row r="862" spans="1:15" x14ac:dyDescent="0.2">
      <c r="A862" s="547"/>
      <c r="B862" s="243"/>
      <c r="C862" s="243"/>
      <c r="D862" s="243"/>
      <c r="E862" s="243"/>
      <c r="F862" s="243"/>
      <c r="G862" s="242"/>
      <c r="H862" s="241"/>
      <c r="I862" s="240"/>
      <c r="J862" s="273" t="s">
        <v>21</v>
      </c>
      <c r="K862" s="271"/>
      <c r="L862" s="271"/>
      <c r="M862" s="270"/>
      <c r="O862" s="269"/>
    </row>
    <row r="863" spans="1:15" ht="23.25" thickBot="1" x14ac:dyDescent="0.25">
      <c r="A863" s="548"/>
      <c r="B863" s="263" t="s">
        <v>6066</v>
      </c>
      <c r="C863" s="262" t="s">
        <v>7132</v>
      </c>
      <c r="D863" s="261">
        <v>43408</v>
      </c>
      <c r="E863" s="260" t="s">
        <v>1</v>
      </c>
      <c r="F863" s="259" t="s">
        <v>7131</v>
      </c>
      <c r="G863" s="258"/>
      <c r="H863" s="257"/>
      <c r="I863" s="256"/>
      <c r="J863" s="228" t="s">
        <v>5498</v>
      </c>
      <c r="K863" s="227"/>
      <c r="L863" s="226"/>
      <c r="M863" s="225"/>
      <c r="O863" s="269"/>
    </row>
    <row r="864" spans="1:15" ht="22.5" x14ac:dyDescent="0.2">
      <c r="A864" s="546">
        <v>170</v>
      </c>
      <c r="B864" s="251" t="s">
        <v>12</v>
      </c>
      <c r="C864" s="251" t="s">
        <v>11</v>
      </c>
      <c r="D864" s="251" t="s">
        <v>10</v>
      </c>
      <c r="E864" s="549" t="s">
        <v>9</v>
      </c>
      <c r="F864" s="549"/>
      <c r="G864" s="549" t="s">
        <v>8</v>
      </c>
      <c r="H864" s="550"/>
      <c r="I864" s="250"/>
      <c r="J864" s="265"/>
      <c r="K864" s="265"/>
      <c r="L864" s="265"/>
      <c r="M864" s="264"/>
      <c r="O864" s="269" t="s">
        <v>7130</v>
      </c>
    </row>
    <row r="865" spans="1:15" ht="30.6" customHeight="1" x14ac:dyDescent="0.2">
      <c r="A865" s="547"/>
      <c r="B865" s="144" t="s">
        <v>7129</v>
      </c>
      <c r="C865" s="144" t="s">
        <v>7128</v>
      </c>
      <c r="D865" s="132">
        <v>43376</v>
      </c>
      <c r="E865" s="247"/>
      <c r="F865" s="246" t="s">
        <v>5940</v>
      </c>
      <c r="G865" s="433" t="s">
        <v>3256</v>
      </c>
      <c r="H865" s="434"/>
      <c r="I865" s="435"/>
      <c r="J865" s="279" t="s">
        <v>17</v>
      </c>
      <c r="K865" s="278"/>
      <c r="L865" s="275" t="s">
        <v>16</v>
      </c>
      <c r="M865" s="277">
        <v>598</v>
      </c>
      <c r="O865" s="269">
        <v>1172</v>
      </c>
    </row>
    <row r="866" spans="1:15" ht="22.5" x14ac:dyDescent="0.2">
      <c r="A866" s="547"/>
      <c r="B866" s="243" t="s">
        <v>6</v>
      </c>
      <c r="C866" s="243" t="s">
        <v>5</v>
      </c>
      <c r="D866" s="243" t="s">
        <v>4</v>
      </c>
      <c r="E866" s="551" t="s">
        <v>3</v>
      </c>
      <c r="F866" s="551"/>
      <c r="G866" s="552"/>
      <c r="H866" s="553"/>
      <c r="I866" s="554"/>
      <c r="J866" s="276" t="s">
        <v>25</v>
      </c>
      <c r="K866" s="275"/>
      <c r="L866" s="271" t="s">
        <v>16</v>
      </c>
      <c r="M866" s="274">
        <v>986.4</v>
      </c>
      <c r="O866" s="269">
        <v>1171</v>
      </c>
    </row>
    <row r="867" spans="1:15" x14ac:dyDescent="0.2">
      <c r="A867" s="547"/>
      <c r="B867" s="243"/>
      <c r="C867" s="243"/>
      <c r="D867" s="243"/>
      <c r="E867" s="243"/>
      <c r="F867" s="243"/>
      <c r="G867" s="242"/>
      <c r="H867" s="241"/>
      <c r="I867" s="240"/>
      <c r="J867" s="273" t="s">
        <v>21</v>
      </c>
      <c r="K867" s="271"/>
      <c r="L867" s="271"/>
      <c r="M867" s="270"/>
      <c r="O867" s="269"/>
    </row>
    <row r="868" spans="1:15" ht="23.25" thickBot="1" x14ac:dyDescent="0.25">
      <c r="A868" s="548"/>
      <c r="B868" s="263" t="s">
        <v>6066</v>
      </c>
      <c r="C868" s="262" t="s">
        <v>3256</v>
      </c>
      <c r="D868" s="261">
        <v>43380</v>
      </c>
      <c r="E868" s="260" t="s">
        <v>1</v>
      </c>
      <c r="F868" s="259" t="s">
        <v>6886</v>
      </c>
      <c r="G868" s="258"/>
      <c r="H868" s="257"/>
      <c r="I868" s="256"/>
      <c r="J868" s="228" t="s">
        <v>5498</v>
      </c>
      <c r="K868" s="227"/>
      <c r="L868" s="226"/>
      <c r="M868" s="225"/>
      <c r="O868" s="269"/>
    </row>
    <row r="869" spans="1:15" ht="22.5" x14ac:dyDescent="0.2">
      <c r="A869" s="546">
        <v>171</v>
      </c>
      <c r="B869" s="251" t="s">
        <v>12</v>
      </c>
      <c r="C869" s="251" t="s">
        <v>11</v>
      </c>
      <c r="D869" s="251" t="s">
        <v>10</v>
      </c>
      <c r="E869" s="549" t="s">
        <v>9</v>
      </c>
      <c r="F869" s="549"/>
      <c r="G869" s="549" t="s">
        <v>8</v>
      </c>
      <c r="H869" s="550"/>
      <c r="I869" s="250"/>
      <c r="J869" s="265"/>
      <c r="K869" s="265"/>
      <c r="L869" s="265"/>
      <c r="M869" s="264"/>
      <c r="O869" s="269" t="s">
        <v>7127</v>
      </c>
    </row>
    <row r="870" spans="1:15" ht="40.9" customHeight="1" x14ac:dyDescent="0.2">
      <c r="A870" s="547"/>
      <c r="B870" s="144" t="s">
        <v>7126</v>
      </c>
      <c r="C870" s="144" t="s">
        <v>7125</v>
      </c>
      <c r="D870" s="132">
        <v>43377</v>
      </c>
      <c r="E870" s="247"/>
      <c r="F870" s="246" t="s">
        <v>5940</v>
      </c>
      <c r="G870" s="433" t="s">
        <v>3256</v>
      </c>
      <c r="H870" s="434"/>
      <c r="I870" s="435"/>
      <c r="J870" s="279" t="s">
        <v>17</v>
      </c>
      <c r="K870" s="278"/>
      <c r="L870" s="275" t="s">
        <v>16</v>
      </c>
      <c r="M870" s="277">
        <v>347.58</v>
      </c>
      <c r="O870" s="269">
        <v>1173</v>
      </c>
    </row>
    <row r="871" spans="1:15" ht="22.5" x14ac:dyDescent="0.2">
      <c r="A871" s="547"/>
      <c r="B871" s="243" t="s">
        <v>6</v>
      </c>
      <c r="C871" s="243" t="s">
        <v>5</v>
      </c>
      <c r="D871" s="243" t="s">
        <v>4</v>
      </c>
      <c r="E871" s="551" t="s">
        <v>3</v>
      </c>
      <c r="F871" s="551"/>
      <c r="G871" s="552"/>
      <c r="H871" s="553"/>
      <c r="I871" s="554"/>
      <c r="J871" s="276" t="s">
        <v>25</v>
      </c>
      <c r="K871" s="275"/>
      <c r="L871" s="271"/>
      <c r="M871" s="274"/>
      <c r="O871" s="269"/>
    </row>
    <row r="872" spans="1:15" x14ac:dyDescent="0.2">
      <c r="A872" s="547"/>
      <c r="B872" s="243"/>
      <c r="C872" s="243"/>
      <c r="D872" s="243"/>
      <c r="E872" s="243"/>
      <c r="F872" s="243"/>
      <c r="G872" s="242"/>
      <c r="H872" s="241"/>
      <c r="I872" s="240"/>
      <c r="J872" s="273" t="s">
        <v>21</v>
      </c>
      <c r="K872" s="271"/>
      <c r="L872" s="271"/>
      <c r="M872" s="270"/>
      <c r="O872" s="269"/>
    </row>
    <row r="873" spans="1:15" ht="23.25" thickBot="1" x14ac:dyDescent="0.25">
      <c r="A873" s="548"/>
      <c r="B873" s="263" t="s">
        <v>6696</v>
      </c>
      <c r="C873" s="262" t="s">
        <v>3256</v>
      </c>
      <c r="D873" s="261">
        <v>43379</v>
      </c>
      <c r="E873" s="260" t="s">
        <v>1</v>
      </c>
      <c r="F873" s="259" t="s">
        <v>5835</v>
      </c>
      <c r="G873" s="258"/>
      <c r="H873" s="257"/>
      <c r="I873" s="256"/>
      <c r="J873" s="228" t="s">
        <v>7124</v>
      </c>
      <c r="K873" s="227"/>
      <c r="L873" s="226" t="s">
        <v>16</v>
      </c>
      <c r="M873" s="225">
        <v>530</v>
      </c>
      <c r="O873" s="269">
        <v>1175</v>
      </c>
    </row>
    <row r="874" spans="1:15" ht="22.5" x14ac:dyDescent="0.2">
      <c r="A874" s="546">
        <v>172</v>
      </c>
      <c r="B874" s="251" t="s">
        <v>12</v>
      </c>
      <c r="C874" s="251" t="s">
        <v>11</v>
      </c>
      <c r="D874" s="251" t="s">
        <v>10</v>
      </c>
      <c r="E874" s="549" t="s">
        <v>9</v>
      </c>
      <c r="F874" s="549"/>
      <c r="G874" s="549" t="s">
        <v>8</v>
      </c>
      <c r="H874" s="550"/>
      <c r="I874" s="250"/>
      <c r="J874" s="265"/>
      <c r="K874" s="265"/>
      <c r="L874" s="265"/>
      <c r="M874" s="264"/>
      <c r="O874" s="269" t="s">
        <v>7123</v>
      </c>
    </row>
    <row r="875" spans="1:15" ht="40.9" customHeight="1" x14ac:dyDescent="0.2">
      <c r="A875" s="547"/>
      <c r="B875" s="144" t="s">
        <v>7120</v>
      </c>
      <c r="C875" s="144" t="s">
        <v>7122</v>
      </c>
      <c r="D875" s="132">
        <v>43376</v>
      </c>
      <c r="E875" s="247"/>
      <c r="F875" s="246" t="s">
        <v>5940</v>
      </c>
      <c r="G875" s="433" t="s">
        <v>3256</v>
      </c>
      <c r="H875" s="434"/>
      <c r="I875" s="435"/>
      <c r="J875" s="279" t="s">
        <v>17</v>
      </c>
      <c r="K875" s="278"/>
      <c r="L875" s="275" t="s">
        <v>16</v>
      </c>
      <c r="M875" s="277">
        <v>695.16</v>
      </c>
      <c r="O875" s="269">
        <v>1177</v>
      </c>
    </row>
    <row r="876" spans="1:15" ht="22.5" x14ac:dyDescent="0.2">
      <c r="A876" s="547"/>
      <c r="B876" s="243" t="s">
        <v>6</v>
      </c>
      <c r="C876" s="243" t="s">
        <v>5</v>
      </c>
      <c r="D876" s="243" t="s">
        <v>4</v>
      </c>
      <c r="E876" s="551" t="s">
        <v>3</v>
      </c>
      <c r="F876" s="551"/>
      <c r="G876" s="552"/>
      <c r="H876" s="553"/>
      <c r="I876" s="554"/>
      <c r="J876" s="276" t="s">
        <v>25</v>
      </c>
      <c r="K876" s="275"/>
      <c r="L876" s="271" t="s">
        <v>16</v>
      </c>
      <c r="M876" s="274">
        <v>617.4</v>
      </c>
      <c r="O876" s="269">
        <v>1176</v>
      </c>
    </row>
    <row r="877" spans="1:15" x14ac:dyDescent="0.2">
      <c r="A877" s="547"/>
      <c r="B877" s="243"/>
      <c r="C877" s="243"/>
      <c r="D877" s="243"/>
      <c r="E877" s="243"/>
      <c r="F877" s="243"/>
      <c r="G877" s="242"/>
      <c r="H877" s="241"/>
      <c r="I877" s="240"/>
      <c r="J877" s="273" t="s">
        <v>21</v>
      </c>
      <c r="K877" s="271"/>
      <c r="L877" s="271"/>
      <c r="M877" s="270"/>
      <c r="O877" s="269"/>
    </row>
    <row r="878" spans="1:15" ht="23.25" thickBot="1" x14ac:dyDescent="0.25">
      <c r="A878" s="548"/>
      <c r="B878" s="263" t="s">
        <v>832</v>
      </c>
      <c r="C878" s="262" t="s">
        <v>3256</v>
      </c>
      <c r="D878" s="261">
        <v>43379</v>
      </c>
      <c r="E878" s="260" t="s">
        <v>1</v>
      </c>
      <c r="F878" s="259" t="s">
        <v>6974</v>
      </c>
      <c r="G878" s="258"/>
      <c r="H878" s="257"/>
      <c r="I878" s="256"/>
      <c r="J878" s="228" t="s">
        <v>5498</v>
      </c>
      <c r="K878" s="227"/>
      <c r="L878" s="226"/>
      <c r="M878" s="225"/>
      <c r="O878" s="269">
        <v>1178</v>
      </c>
    </row>
    <row r="879" spans="1:15" ht="22.5" x14ac:dyDescent="0.2">
      <c r="A879" s="546">
        <v>173</v>
      </c>
      <c r="B879" s="251" t="s">
        <v>12</v>
      </c>
      <c r="C879" s="251" t="s">
        <v>11</v>
      </c>
      <c r="D879" s="251" t="s">
        <v>10</v>
      </c>
      <c r="E879" s="549" t="s">
        <v>9</v>
      </c>
      <c r="F879" s="549"/>
      <c r="G879" s="549" t="s">
        <v>8</v>
      </c>
      <c r="H879" s="550"/>
      <c r="I879" s="250"/>
      <c r="J879" s="265"/>
      <c r="K879" s="265"/>
      <c r="L879" s="265"/>
      <c r="M879" s="264"/>
      <c r="O879" s="269" t="s">
        <v>7121</v>
      </c>
    </row>
    <row r="880" spans="1:15" ht="40.9" customHeight="1" x14ac:dyDescent="0.2">
      <c r="A880" s="547"/>
      <c r="B880" s="144" t="s">
        <v>7120</v>
      </c>
      <c r="C880" s="144" t="s">
        <v>7119</v>
      </c>
      <c r="D880" s="132">
        <v>43418</v>
      </c>
      <c r="E880" s="247"/>
      <c r="F880" s="246" t="s">
        <v>6659</v>
      </c>
      <c r="G880" s="433" t="s">
        <v>7118</v>
      </c>
      <c r="H880" s="434"/>
      <c r="I880" s="435"/>
      <c r="J880" s="279" t="s">
        <v>17</v>
      </c>
      <c r="K880" s="278"/>
      <c r="L880" s="275" t="s">
        <v>16</v>
      </c>
      <c r="M880" s="277">
        <v>143.75</v>
      </c>
      <c r="O880" s="269">
        <v>1180</v>
      </c>
    </row>
    <row r="881" spans="1:15" ht="22.5" x14ac:dyDescent="0.2">
      <c r="A881" s="547"/>
      <c r="B881" s="243" t="s">
        <v>6</v>
      </c>
      <c r="C881" s="243" t="s">
        <v>5</v>
      </c>
      <c r="D881" s="243" t="s">
        <v>4</v>
      </c>
      <c r="E881" s="551" t="s">
        <v>3</v>
      </c>
      <c r="F881" s="551"/>
      <c r="G881" s="552"/>
      <c r="H881" s="553"/>
      <c r="I881" s="554"/>
      <c r="J881" s="276" t="s">
        <v>25</v>
      </c>
      <c r="K881" s="275"/>
      <c r="L881" s="271" t="s">
        <v>16</v>
      </c>
      <c r="M881" s="274">
        <v>538.33000000000004</v>
      </c>
      <c r="O881" s="269">
        <v>1179</v>
      </c>
    </row>
    <row r="882" spans="1:15" x14ac:dyDescent="0.2">
      <c r="A882" s="547"/>
      <c r="B882" s="243"/>
      <c r="C882" s="243"/>
      <c r="D882" s="243"/>
      <c r="E882" s="243"/>
      <c r="F882" s="243"/>
      <c r="G882" s="242"/>
      <c r="H882" s="241"/>
      <c r="I882" s="240"/>
      <c r="J882" s="273" t="s">
        <v>21</v>
      </c>
      <c r="K882" s="271"/>
      <c r="L882" s="271" t="s">
        <v>43</v>
      </c>
      <c r="M882" s="270">
        <v>15</v>
      </c>
      <c r="O882" s="269"/>
    </row>
    <row r="883" spans="1:15" ht="23.25" thickBot="1" x14ac:dyDescent="0.25">
      <c r="A883" s="548"/>
      <c r="B883" s="263" t="s">
        <v>832</v>
      </c>
      <c r="C883" s="262" t="s">
        <v>7118</v>
      </c>
      <c r="D883" s="261">
        <v>43419</v>
      </c>
      <c r="E883" s="260" t="s">
        <v>1</v>
      </c>
      <c r="F883" s="259" t="s">
        <v>6228</v>
      </c>
      <c r="G883" s="258"/>
      <c r="H883" s="257"/>
      <c r="I883" s="256"/>
      <c r="J883" s="228" t="s">
        <v>5498</v>
      </c>
      <c r="K883" s="227"/>
      <c r="L883" s="226" t="s">
        <v>16</v>
      </c>
      <c r="M883" s="225">
        <f>187.53-18.75-15</f>
        <v>153.78</v>
      </c>
      <c r="O883" s="269">
        <v>1182</v>
      </c>
    </row>
    <row r="884" spans="1:15" ht="22.5" x14ac:dyDescent="0.2">
      <c r="A884" s="546">
        <v>174</v>
      </c>
      <c r="B884" s="251" t="s">
        <v>12</v>
      </c>
      <c r="C884" s="251" t="s">
        <v>11</v>
      </c>
      <c r="D884" s="251" t="s">
        <v>10</v>
      </c>
      <c r="E884" s="549" t="s">
        <v>9</v>
      </c>
      <c r="F884" s="549"/>
      <c r="G884" s="549" t="s">
        <v>8</v>
      </c>
      <c r="H884" s="550"/>
      <c r="I884" s="250"/>
      <c r="J884" s="265"/>
      <c r="K884" s="265"/>
      <c r="L884" s="265"/>
      <c r="M884" s="264"/>
      <c r="O884" s="269" t="s">
        <v>7117</v>
      </c>
    </row>
    <row r="885" spans="1:15" ht="78.75" x14ac:dyDescent="0.2">
      <c r="A885" s="547"/>
      <c r="B885" s="144" t="s">
        <v>7110</v>
      </c>
      <c r="C885" s="144" t="s">
        <v>7116</v>
      </c>
      <c r="D885" s="132">
        <v>43376</v>
      </c>
      <c r="E885" s="247"/>
      <c r="F885" s="246" t="s">
        <v>5940</v>
      </c>
      <c r="G885" s="433" t="s">
        <v>3256</v>
      </c>
      <c r="H885" s="434"/>
      <c r="I885" s="435"/>
      <c r="J885" s="279" t="s">
        <v>17</v>
      </c>
      <c r="K885" s="278"/>
      <c r="L885" s="275" t="s">
        <v>16</v>
      </c>
      <c r="M885" s="277">
        <v>636.96</v>
      </c>
      <c r="O885" s="269">
        <v>1184</v>
      </c>
    </row>
    <row r="886" spans="1:15" ht="22.5" x14ac:dyDescent="0.2">
      <c r="A886" s="547"/>
      <c r="B886" s="243" t="s">
        <v>6</v>
      </c>
      <c r="C886" s="243" t="s">
        <v>5</v>
      </c>
      <c r="D886" s="243" t="s">
        <v>4</v>
      </c>
      <c r="E886" s="551" t="s">
        <v>3</v>
      </c>
      <c r="F886" s="551"/>
      <c r="G886" s="552"/>
      <c r="H886" s="553"/>
      <c r="I886" s="554"/>
      <c r="J886" s="276" t="s">
        <v>25</v>
      </c>
      <c r="K886" s="275"/>
      <c r="L886" s="271" t="s">
        <v>16</v>
      </c>
      <c r="M886" s="274">
        <v>1016.4</v>
      </c>
      <c r="O886" s="269">
        <v>1183</v>
      </c>
    </row>
    <row r="887" spans="1:15" x14ac:dyDescent="0.2">
      <c r="A887" s="547"/>
      <c r="B887" s="243"/>
      <c r="C887" s="243"/>
      <c r="D887" s="243"/>
      <c r="E887" s="243"/>
      <c r="F887" s="243"/>
      <c r="G887" s="242"/>
      <c r="H887" s="241"/>
      <c r="I887" s="240"/>
      <c r="J887" s="273" t="s">
        <v>21</v>
      </c>
      <c r="K887" s="271"/>
      <c r="L887" s="271"/>
      <c r="M887" s="270"/>
      <c r="O887" s="269"/>
    </row>
    <row r="888" spans="1:15" ht="23.25" thickBot="1" x14ac:dyDescent="0.25">
      <c r="A888" s="548"/>
      <c r="B888" s="263" t="s">
        <v>6066</v>
      </c>
      <c r="C888" s="262" t="s">
        <v>3256</v>
      </c>
      <c r="D888" s="261">
        <v>43380</v>
      </c>
      <c r="E888" s="260" t="s">
        <v>1</v>
      </c>
      <c r="F888" s="259" t="s">
        <v>6886</v>
      </c>
      <c r="G888" s="258"/>
      <c r="H888" s="257"/>
      <c r="I888" s="256"/>
      <c r="J888" s="228" t="s">
        <v>5498</v>
      </c>
      <c r="K888" s="227"/>
      <c r="L888" s="226" t="s">
        <v>16</v>
      </c>
      <c r="M888" s="225"/>
      <c r="O888" s="269">
        <v>1185</v>
      </c>
    </row>
    <row r="889" spans="1:15" ht="22.5" x14ac:dyDescent="0.2">
      <c r="A889" s="546">
        <v>175</v>
      </c>
      <c r="B889" s="251" t="s">
        <v>12</v>
      </c>
      <c r="C889" s="251" t="s">
        <v>11</v>
      </c>
      <c r="D889" s="251" t="s">
        <v>10</v>
      </c>
      <c r="E889" s="549" t="s">
        <v>9</v>
      </c>
      <c r="F889" s="549"/>
      <c r="G889" s="549" t="s">
        <v>8</v>
      </c>
      <c r="H889" s="550"/>
      <c r="I889" s="250"/>
      <c r="J889" s="265"/>
      <c r="K889" s="265"/>
      <c r="L889" s="265"/>
      <c r="M889" s="264"/>
      <c r="O889" s="269" t="s">
        <v>7115</v>
      </c>
    </row>
    <row r="890" spans="1:15" ht="56.25" x14ac:dyDescent="0.2">
      <c r="A890" s="547"/>
      <c r="B890" s="144" t="s">
        <v>7110</v>
      </c>
      <c r="C890" s="144" t="s">
        <v>7114</v>
      </c>
      <c r="D890" s="132">
        <v>43398</v>
      </c>
      <c r="E890" s="247"/>
      <c r="F890" s="246" t="s">
        <v>5676</v>
      </c>
      <c r="G890" s="433" t="s">
        <v>7113</v>
      </c>
      <c r="H890" s="434"/>
      <c r="I890" s="435"/>
      <c r="J890" s="279" t="s">
        <v>17</v>
      </c>
      <c r="K890" s="278"/>
      <c r="L890" s="275"/>
      <c r="M890" s="277"/>
      <c r="O890" s="269"/>
    </row>
    <row r="891" spans="1:15" ht="22.5" x14ac:dyDescent="0.2">
      <c r="A891" s="547"/>
      <c r="B891" s="243" t="s">
        <v>6</v>
      </c>
      <c r="C891" s="243" t="s">
        <v>5</v>
      </c>
      <c r="D891" s="243" t="s">
        <v>4</v>
      </c>
      <c r="E891" s="551" t="s">
        <v>3</v>
      </c>
      <c r="F891" s="551"/>
      <c r="G891" s="552"/>
      <c r="H891" s="553"/>
      <c r="I891" s="554"/>
      <c r="J891" s="276" t="s">
        <v>25</v>
      </c>
      <c r="K891" s="275"/>
      <c r="L891" s="271" t="s">
        <v>16</v>
      </c>
      <c r="M891" s="274">
        <v>298.42</v>
      </c>
      <c r="O891" s="269">
        <v>1186</v>
      </c>
    </row>
    <row r="892" spans="1:15" x14ac:dyDescent="0.2">
      <c r="A892" s="547"/>
      <c r="B892" s="243"/>
      <c r="C892" s="243"/>
      <c r="D892" s="243"/>
      <c r="E892" s="243"/>
      <c r="F892" s="243"/>
      <c r="G892" s="242"/>
      <c r="H892" s="241"/>
      <c r="I892" s="240"/>
      <c r="J892" s="273" t="s">
        <v>21</v>
      </c>
      <c r="K892" s="271"/>
      <c r="L892" s="271" t="s">
        <v>16</v>
      </c>
      <c r="M892" s="270">
        <v>16</v>
      </c>
      <c r="O892" s="269"/>
    </row>
    <row r="893" spans="1:15" ht="23.25" thickBot="1" x14ac:dyDescent="0.25">
      <c r="A893" s="548"/>
      <c r="B893" s="263" t="s">
        <v>6066</v>
      </c>
      <c r="C893" s="262" t="s">
        <v>7113</v>
      </c>
      <c r="D893" s="261">
        <v>43401</v>
      </c>
      <c r="E893" s="260" t="s">
        <v>1</v>
      </c>
      <c r="F893" s="259" t="s">
        <v>7112</v>
      </c>
      <c r="G893" s="258"/>
      <c r="H893" s="257"/>
      <c r="I893" s="256"/>
      <c r="J893" s="228" t="s">
        <v>5498</v>
      </c>
      <c r="K893" s="227"/>
      <c r="L893" s="226" t="s">
        <v>16</v>
      </c>
      <c r="M893" s="225">
        <v>50</v>
      </c>
      <c r="O893" s="269">
        <v>1187</v>
      </c>
    </row>
    <row r="894" spans="1:15" ht="22.5" x14ac:dyDescent="0.2">
      <c r="A894" s="546">
        <v>176</v>
      </c>
      <c r="B894" s="251" t="s">
        <v>12</v>
      </c>
      <c r="C894" s="251" t="s">
        <v>11</v>
      </c>
      <c r="D894" s="251" t="s">
        <v>10</v>
      </c>
      <c r="E894" s="549" t="s">
        <v>9</v>
      </c>
      <c r="F894" s="549"/>
      <c r="G894" s="549" t="s">
        <v>8</v>
      </c>
      <c r="H894" s="550"/>
      <c r="I894" s="250"/>
      <c r="J894" s="265"/>
      <c r="K894" s="265"/>
      <c r="L894" s="265"/>
      <c r="M894" s="264"/>
      <c r="O894" s="269" t="s">
        <v>7111</v>
      </c>
    </row>
    <row r="895" spans="1:15" ht="56.25" x14ac:dyDescent="0.2">
      <c r="A895" s="547"/>
      <c r="B895" s="144" t="s">
        <v>7110</v>
      </c>
      <c r="C895" s="144" t="s">
        <v>7109</v>
      </c>
      <c r="D895" s="132">
        <v>43440</v>
      </c>
      <c r="E895" s="247"/>
      <c r="F895" s="246" t="s">
        <v>6216</v>
      </c>
      <c r="G895" s="433" t="s">
        <v>3256</v>
      </c>
      <c r="H895" s="434"/>
      <c r="I895" s="435"/>
      <c r="J895" s="279" t="s">
        <v>17</v>
      </c>
      <c r="K895" s="278"/>
      <c r="L895" s="275" t="s">
        <v>16</v>
      </c>
      <c r="M895" s="277">
        <f>362+23.53+23.53</f>
        <v>409.05999999999995</v>
      </c>
      <c r="O895" s="269">
        <v>1189</v>
      </c>
    </row>
    <row r="896" spans="1:15" ht="22.5" x14ac:dyDescent="0.2">
      <c r="A896" s="547"/>
      <c r="B896" s="243" t="s">
        <v>6</v>
      </c>
      <c r="C896" s="243" t="s">
        <v>5</v>
      </c>
      <c r="D896" s="243" t="s">
        <v>4</v>
      </c>
      <c r="E896" s="551" t="s">
        <v>3</v>
      </c>
      <c r="F896" s="551"/>
      <c r="G896" s="552"/>
      <c r="H896" s="553"/>
      <c r="I896" s="554"/>
      <c r="J896" s="276" t="s">
        <v>25</v>
      </c>
      <c r="K896" s="275"/>
      <c r="L896" s="271" t="s">
        <v>16</v>
      </c>
      <c r="M896" s="274">
        <v>320.39999999999998</v>
      </c>
      <c r="O896" s="269">
        <v>1188</v>
      </c>
    </row>
    <row r="897" spans="1:15" x14ac:dyDescent="0.2">
      <c r="A897" s="547"/>
      <c r="B897" s="243"/>
      <c r="C897" s="243"/>
      <c r="D897" s="243"/>
      <c r="E897" s="243"/>
      <c r="F897" s="243"/>
      <c r="G897" s="242"/>
      <c r="H897" s="241"/>
      <c r="I897" s="240"/>
      <c r="J897" s="273" t="s">
        <v>21</v>
      </c>
      <c r="K897" s="271"/>
      <c r="L897" s="271" t="s">
        <v>16</v>
      </c>
      <c r="M897" s="270">
        <v>108</v>
      </c>
      <c r="O897" s="269"/>
    </row>
    <row r="898" spans="1:15" ht="23.25" thickBot="1" x14ac:dyDescent="0.25">
      <c r="A898" s="548"/>
      <c r="B898" s="263" t="s">
        <v>6066</v>
      </c>
      <c r="C898" s="262" t="s">
        <v>3256</v>
      </c>
      <c r="D898" s="261">
        <v>43442</v>
      </c>
      <c r="E898" s="260" t="s">
        <v>1</v>
      </c>
      <c r="F898" s="259" t="s">
        <v>7108</v>
      </c>
      <c r="G898" s="258"/>
      <c r="H898" s="257"/>
      <c r="I898" s="256"/>
      <c r="J898" s="228" t="s">
        <v>5498</v>
      </c>
      <c r="K898" s="227"/>
      <c r="L898" s="226"/>
      <c r="M898" s="225"/>
      <c r="O898" s="269">
        <v>1191</v>
      </c>
    </row>
    <row r="899" spans="1:15" ht="22.5" x14ac:dyDescent="0.2">
      <c r="A899" s="546">
        <v>177</v>
      </c>
      <c r="B899" s="251" t="s">
        <v>12</v>
      </c>
      <c r="C899" s="251" t="s">
        <v>11</v>
      </c>
      <c r="D899" s="251" t="s">
        <v>10</v>
      </c>
      <c r="E899" s="549" t="s">
        <v>9</v>
      </c>
      <c r="F899" s="549"/>
      <c r="G899" s="549" t="s">
        <v>8</v>
      </c>
      <c r="H899" s="550"/>
      <c r="I899" s="250"/>
      <c r="J899" s="265"/>
      <c r="K899" s="265"/>
      <c r="L899" s="265"/>
      <c r="M899" s="264"/>
      <c r="O899" s="269" t="s">
        <v>7107</v>
      </c>
    </row>
    <row r="900" spans="1:15" ht="67.5" x14ac:dyDescent="0.2">
      <c r="A900" s="547"/>
      <c r="B900" s="144" t="s">
        <v>7106</v>
      </c>
      <c r="C900" s="144" t="s">
        <v>7105</v>
      </c>
      <c r="D900" s="132">
        <v>43377</v>
      </c>
      <c r="E900" s="247"/>
      <c r="F900" s="246" t="s">
        <v>5940</v>
      </c>
      <c r="G900" s="433" t="s">
        <v>3256</v>
      </c>
      <c r="H900" s="434"/>
      <c r="I900" s="435"/>
      <c r="J900" s="279" t="s">
        <v>17</v>
      </c>
      <c r="K900" s="278"/>
      <c r="L900" s="275" t="s">
        <v>16</v>
      </c>
      <c r="M900" s="277">
        <v>695.16</v>
      </c>
      <c r="O900" s="269">
        <v>1193</v>
      </c>
    </row>
    <row r="901" spans="1:15" ht="22.5" x14ac:dyDescent="0.2">
      <c r="A901" s="547"/>
      <c r="B901" s="243" t="s">
        <v>6</v>
      </c>
      <c r="C901" s="243" t="s">
        <v>5</v>
      </c>
      <c r="D901" s="243" t="s">
        <v>4</v>
      </c>
      <c r="E901" s="551" t="s">
        <v>3</v>
      </c>
      <c r="F901" s="551"/>
      <c r="G901" s="552"/>
      <c r="H901" s="553"/>
      <c r="I901" s="554"/>
      <c r="J901" s="276" t="s">
        <v>25</v>
      </c>
      <c r="K901" s="275"/>
      <c r="L901" s="271" t="s">
        <v>16</v>
      </c>
      <c r="M901" s="274">
        <v>489.4</v>
      </c>
      <c r="O901" s="269">
        <v>1192</v>
      </c>
    </row>
    <row r="902" spans="1:15" x14ac:dyDescent="0.2">
      <c r="A902" s="547"/>
      <c r="B902" s="243"/>
      <c r="C902" s="243"/>
      <c r="D902" s="243"/>
      <c r="E902" s="243"/>
      <c r="F902" s="243"/>
      <c r="G902" s="242"/>
      <c r="H902" s="241"/>
      <c r="I902" s="240"/>
      <c r="J902" s="273" t="s">
        <v>21</v>
      </c>
      <c r="K902" s="271"/>
      <c r="L902" s="271"/>
      <c r="M902" s="270"/>
      <c r="O902" s="269"/>
    </row>
    <row r="903" spans="1:15" ht="23.25" thickBot="1" x14ac:dyDescent="0.25">
      <c r="A903" s="548"/>
      <c r="B903" s="263" t="s">
        <v>6696</v>
      </c>
      <c r="C903" s="262" t="s">
        <v>3256</v>
      </c>
      <c r="D903" s="261">
        <v>43379</v>
      </c>
      <c r="E903" s="260" t="s">
        <v>1</v>
      </c>
      <c r="F903" s="259" t="s">
        <v>5835</v>
      </c>
      <c r="G903" s="258"/>
      <c r="H903" s="257"/>
      <c r="I903" s="256"/>
      <c r="J903" s="228" t="s">
        <v>5498</v>
      </c>
      <c r="K903" s="227"/>
      <c r="L903" s="226"/>
      <c r="M903" s="225"/>
      <c r="O903" s="269">
        <v>1194</v>
      </c>
    </row>
    <row r="904" spans="1:15" ht="22.5" x14ac:dyDescent="0.2">
      <c r="A904" s="546">
        <v>178</v>
      </c>
      <c r="B904" s="251" t="s">
        <v>12</v>
      </c>
      <c r="C904" s="251" t="s">
        <v>11</v>
      </c>
      <c r="D904" s="251" t="s">
        <v>10</v>
      </c>
      <c r="E904" s="549" t="s">
        <v>9</v>
      </c>
      <c r="F904" s="549"/>
      <c r="G904" s="549" t="s">
        <v>8</v>
      </c>
      <c r="H904" s="550"/>
      <c r="I904" s="250"/>
      <c r="J904" s="265"/>
      <c r="K904" s="265"/>
      <c r="L904" s="265"/>
      <c r="M904" s="264"/>
      <c r="O904" s="269" t="s">
        <v>7104</v>
      </c>
    </row>
    <row r="905" spans="1:15" ht="20.45" customHeight="1" x14ac:dyDescent="0.2">
      <c r="A905" s="547"/>
      <c r="B905" s="144" t="s">
        <v>7103</v>
      </c>
      <c r="C905" s="144" t="s">
        <v>7102</v>
      </c>
      <c r="D905" s="132">
        <v>43524</v>
      </c>
      <c r="E905" s="247"/>
      <c r="F905" s="246" t="s">
        <v>7101</v>
      </c>
      <c r="G905" s="433" t="s">
        <v>5506</v>
      </c>
      <c r="H905" s="434"/>
      <c r="I905" s="435"/>
      <c r="J905" s="279" t="s">
        <v>17</v>
      </c>
      <c r="K905" s="278"/>
      <c r="L905" s="275" t="s">
        <v>16</v>
      </c>
      <c r="M905" s="277">
        <v>2842</v>
      </c>
      <c r="O905" s="269">
        <v>1196</v>
      </c>
    </row>
    <row r="906" spans="1:15" ht="22.5" x14ac:dyDescent="0.2">
      <c r="A906" s="547"/>
      <c r="B906" s="243" t="s">
        <v>6</v>
      </c>
      <c r="C906" s="243" t="s">
        <v>5</v>
      </c>
      <c r="D906" s="243" t="s">
        <v>4</v>
      </c>
      <c r="E906" s="551" t="s">
        <v>3</v>
      </c>
      <c r="F906" s="551"/>
      <c r="G906" s="552"/>
      <c r="H906" s="553"/>
      <c r="I906" s="554"/>
      <c r="J906" s="276" t="s">
        <v>25</v>
      </c>
      <c r="K906" s="275"/>
      <c r="L906" s="271" t="s">
        <v>16</v>
      </c>
      <c r="M906" s="274">
        <v>5867.71</v>
      </c>
      <c r="O906" s="269">
        <v>1195</v>
      </c>
    </row>
    <row r="907" spans="1:15" x14ac:dyDescent="0.2">
      <c r="A907" s="547"/>
      <c r="B907" s="243"/>
      <c r="C907" s="243"/>
      <c r="D907" s="243"/>
      <c r="E907" s="243"/>
      <c r="F907" s="243"/>
      <c r="G907" s="242"/>
      <c r="H907" s="241"/>
      <c r="I907" s="240"/>
      <c r="J907" s="273" t="s">
        <v>21</v>
      </c>
      <c r="K907" s="271"/>
      <c r="L907" s="271"/>
      <c r="M907" s="270"/>
      <c r="O907" s="269"/>
    </row>
    <row r="908" spans="1:15" ht="23.25" thickBot="1" x14ac:dyDescent="0.25">
      <c r="A908" s="548"/>
      <c r="B908" s="263" t="s">
        <v>6853</v>
      </c>
      <c r="C908" s="262" t="s">
        <v>5506</v>
      </c>
      <c r="D908" s="261">
        <v>43540</v>
      </c>
      <c r="E908" s="260" t="s">
        <v>1</v>
      </c>
      <c r="F908" s="259" t="s">
        <v>7100</v>
      </c>
      <c r="G908" s="258"/>
      <c r="H908" s="257"/>
      <c r="I908" s="256"/>
      <c r="J908" s="228" t="s">
        <v>5498</v>
      </c>
      <c r="K908" s="227"/>
      <c r="L908" s="226"/>
      <c r="M908" s="225"/>
      <c r="O908" s="269"/>
    </row>
    <row r="909" spans="1:15" ht="22.5" x14ac:dyDescent="0.2">
      <c r="A909" s="546">
        <v>179</v>
      </c>
      <c r="B909" s="251" t="s">
        <v>12</v>
      </c>
      <c r="C909" s="251" t="s">
        <v>11</v>
      </c>
      <c r="D909" s="251" t="s">
        <v>10</v>
      </c>
      <c r="E909" s="549" t="s">
        <v>9</v>
      </c>
      <c r="F909" s="549"/>
      <c r="G909" s="549" t="s">
        <v>8</v>
      </c>
      <c r="H909" s="550"/>
      <c r="I909" s="250"/>
      <c r="J909" s="265"/>
      <c r="K909" s="265"/>
      <c r="L909" s="265"/>
      <c r="M909" s="264"/>
      <c r="O909" s="269" t="s">
        <v>7099</v>
      </c>
    </row>
    <row r="910" spans="1:15" ht="40.9" customHeight="1" x14ac:dyDescent="0.2">
      <c r="A910" s="547"/>
      <c r="B910" s="144" t="s">
        <v>7096</v>
      </c>
      <c r="C910" s="144" t="s">
        <v>7098</v>
      </c>
      <c r="D910" s="132">
        <v>43376</v>
      </c>
      <c r="E910" s="247"/>
      <c r="F910" s="246" t="s">
        <v>5940</v>
      </c>
      <c r="G910" s="433" t="s">
        <v>3256</v>
      </c>
      <c r="H910" s="434"/>
      <c r="I910" s="435"/>
      <c r="J910" s="279" t="s">
        <v>17</v>
      </c>
      <c r="K910" s="278"/>
      <c r="L910" s="275" t="s">
        <v>16</v>
      </c>
      <c r="M910" s="277">
        <v>673.08</v>
      </c>
      <c r="O910" s="269">
        <v>1198</v>
      </c>
    </row>
    <row r="911" spans="1:15" ht="22.5" x14ac:dyDescent="0.2">
      <c r="A911" s="547"/>
      <c r="B911" s="243" t="s">
        <v>6</v>
      </c>
      <c r="C911" s="243" t="s">
        <v>5</v>
      </c>
      <c r="D911" s="243" t="s">
        <v>4</v>
      </c>
      <c r="E911" s="551" t="s">
        <v>3</v>
      </c>
      <c r="F911" s="551"/>
      <c r="G911" s="552"/>
      <c r="H911" s="553"/>
      <c r="I911" s="554"/>
      <c r="J911" s="276" t="s">
        <v>25</v>
      </c>
      <c r="K911" s="275"/>
      <c r="L911" s="271" t="s">
        <v>16</v>
      </c>
      <c r="M911" s="274">
        <v>896.4</v>
      </c>
      <c r="O911" s="269">
        <v>1197</v>
      </c>
    </row>
    <row r="912" spans="1:15" x14ac:dyDescent="0.2">
      <c r="A912" s="547"/>
      <c r="B912" s="243"/>
      <c r="C912" s="243"/>
      <c r="D912" s="243"/>
      <c r="E912" s="243"/>
      <c r="F912" s="243"/>
      <c r="G912" s="242"/>
      <c r="H912" s="241"/>
      <c r="I912" s="240"/>
      <c r="J912" s="273" t="s">
        <v>21</v>
      </c>
      <c r="K912" s="271"/>
      <c r="L912" s="271"/>
      <c r="M912" s="270"/>
      <c r="O912" s="269"/>
    </row>
    <row r="913" spans="1:15" ht="31.15" customHeight="1" thickBot="1" x14ac:dyDescent="0.25">
      <c r="A913" s="548"/>
      <c r="B913" s="263" t="s">
        <v>5583</v>
      </c>
      <c r="C913" s="262" t="s">
        <v>3256</v>
      </c>
      <c r="D913" s="261">
        <v>43380</v>
      </c>
      <c r="E913" s="260" t="s">
        <v>1</v>
      </c>
      <c r="F913" s="259" t="s">
        <v>6886</v>
      </c>
      <c r="G913" s="258"/>
      <c r="H913" s="257"/>
      <c r="I913" s="256"/>
      <c r="J913" s="228" t="s">
        <v>5498</v>
      </c>
      <c r="K913" s="227"/>
      <c r="L913" s="226"/>
      <c r="M913" s="225"/>
      <c r="O913" s="269">
        <v>1199</v>
      </c>
    </row>
    <row r="914" spans="1:15" ht="22.5" x14ac:dyDescent="0.2">
      <c r="A914" s="546">
        <v>180</v>
      </c>
      <c r="B914" s="251" t="s">
        <v>12</v>
      </c>
      <c r="C914" s="251" t="s">
        <v>11</v>
      </c>
      <c r="D914" s="251" t="s">
        <v>10</v>
      </c>
      <c r="E914" s="549" t="s">
        <v>9</v>
      </c>
      <c r="F914" s="549"/>
      <c r="G914" s="549" t="s">
        <v>8</v>
      </c>
      <c r="H914" s="550"/>
      <c r="I914" s="250"/>
      <c r="J914" s="265"/>
      <c r="K914" s="265"/>
      <c r="L914" s="265"/>
      <c r="M914" s="264"/>
      <c r="O914" s="269" t="s">
        <v>7097</v>
      </c>
    </row>
    <row r="915" spans="1:15" ht="20.45" customHeight="1" x14ac:dyDescent="0.2">
      <c r="A915" s="547"/>
      <c r="B915" s="144" t="s">
        <v>7096</v>
      </c>
      <c r="C915" s="144" t="s">
        <v>7095</v>
      </c>
      <c r="D915" s="132">
        <v>43417</v>
      </c>
      <c r="E915" s="247"/>
      <c r="F915" s="246" t="s">
        <v>7094</v>
      </c>
      <c r="G915" s="433" t="s">
        <v>7093</v>
      </c>
      <c r="H915" s="434"/>
      <c r="I915" s="435"/>
      <c r="J915" s="279" t="s">
        <v>17</v>
      </c>
      <c r="K915" s="278"/>
      <c r="L915" s="275" t="s">
        <v>16</v>
      </c>
      <c r="M915" s="277">
        <v>223</v>
      </c>
      <c r="O915" s="269">
        <v>1201</v>
      </c>
    </row>
    <row r="916" spans="1:15" ht="22.5" x14ac:dyDescent="0.2">
      <c r="A916" s="547"/>
      <c r="B916" s="243" t="s">
        <v>6</v>
      </c>
      <c r="C916" s="243" t="s">
        <v>5</v>
      </c>
      <c r="D916" s="243" t="s">
        <v>4</v>
      </c>
      <c r="E916" s="551" t="s">
        <v>3</v>
      </c>
      <c r="F916" s="551"/>
      <c r="G916" s="552"/>
      <c r="H916" s="553"/>
      <c r="I916" s="554"/>
      <c r="J916" s="276" t="s">
        <v>25</v>
      </c>
      <c r="K916" s="275"/>
      <c r="L916" s="271" t="s">
        <v>16</v>
      </c>
      <c r="M916" s="274">
        <v>333.4</v>
      </c>
      <c r="O916" s="269">
        <v>1200</v>
      </c>
    </row>
    <row r="917" spans="1:15" x14ac:dyDescent="0.2">
      <c r="A917" s="547"/>
      <c r="B917" s="243"/>
      <c r="C917" s="243"/>
      <c r="D917" s="243"/>
      <c r="E917" s="243"/>
      <c r="F917" s="243"/>
      <c r="G917" s="242"/>
      <c r="H917" s="241"/>
      <c r="I917" s="240"/>
      <c r="J917" s="273" t="s">
        <v>21</v>
      </c>
      <c r="K917" s="271"/>
      <c r="L917" s="271"/>
      <c r="M917" s="270"/>
      <c r="O917" s="269"/>
    </row>
    <row r="918" spans="1:15" ht="23.25" thickBot="1" x14ac:dyDescent="0.25">
      <c r="A918" s="548"/>
      <c r="B918" s="263" t="s">
        <v>5583</v>
      </c>
      <c r="C918" s="262" t="s">
        <v>7093</v>
      </c>
      <c r="D918" s="261">
        <v>43418</v>
      </c>
      <c r="E918" s="260" t="s">
        <v>1</v>
      </c>
      <c r="F918" s="259" t="s">
        <v>5870</v>
      </c>
      <c r="G918" s="258"/>
      <c r="H918" s="257"/>
      <c r="I918" s="256"/>
      <c r="J918" s="228" t="s">
        <v>5498</v>
      </c>
      <c r="K918" s="227"/>
      <c r="L918" s="226"/>
      <c r="M918" s="225"/>
      <c r="O918" s="269"/>
    </row>
    <row r="919" spans="1:15" ht="22.5" x14ac:dyDescent="0.2">
      <c r="A919" s="546">
        <v>181</v>
      </c>
      <c r="B919" s="251" t="s">
        <v>12</v>
      </c>
      <c r="C919" s="251" t="s">
        <v>11</v>
      </c>
      <c r="D919" s="251" t="s">
        <v>10</v>
      </c>
      <c r="E919" s="549" t="s">
        <v>9</v>
      </c>
      <c r="F919" s="549"/>
      <c r="G919" s="549" t="s">
        <v>8</v>
      </c>
      <c r="H919" s="550"/>
      <c r="I919" s="250"/>
      <c r="J919" s="265"/>
      <c r="K919" s="265"/>
      <c r="L919" s="265"/>
      <c r="M919" s="264"/>
      <c r="O919" s="269" t="s">
        <v>7092</v>
      </c>
    </row>
    <row r="920" spans="1:15" ht="30.6" customHeight="1" x14ac:dyDescent="0.2">
      <c r="A920" s="547"/>
      <c r="B920" s="144" t="s">
        <v>7091</v>
      </c>
      <c r="C920" s="144" t="s">
        <v>7090</v>
      </c>
      <c r="D920" s="132">
        <v>43552</v>
      </c>
      <c r="E920" s="247"/>
      <c r="F920" s="246" t="s">
        <v>5994</v>
      </c>
      <c r="G920" s="433" t="s">
        <v>7089</v>
      </c>
      <c r="H920" s="434"/>
      <c r="I920" s="435"/>
      <c r="J920" s="279" t="s">
        <v>17</v>
      </c>
      <c r="K920" s="278"/>
      <c r="L920" s="275" t="s">
        <v>16</v>
      </c>
      <c r="M920" s="277">
        <v>214</v>
      </c>
      <c r="O920" s="269">
        <v>1203</v>
      </c>
    </row>
    <row r="921" spans="1:15" ht="22.5" x14ac:dyDescent="0.2">
      <c r="A921" s="547"/>
      <c r="B921" s="243" t="s">
        <v>6</v>
      </c>
      <c r="C921" s="243" t="s">
        <v>5</v>
      </c>
      <c r="D921" s="243" t="s">
        <v>4</v>
      </c>
      <c r="E921" s="551" t="s">
        <v>3</v>
      </c>
      <c r="F921" s="551"/>
      <c r="G921" s="552"/>
      <c r="H921" s="553"/>
      <c r="I921" s="554"/>
      <c r="J921" s="276" t="s">
        <v>25</v>
      </c>
      <c r="K921" s="275"/>
      <c r="L921" s="271" t="s">
        <v>16</v>
      </c>
      <c r="M921" s="274">
        <v>1078</v>
      </c>
      <c r="O921" s="269">
        <v>1202</v>
      </c>
    </row>
    <row r="922" spans="1:15" x14ac:dyDescent="0.2">
      <c r="A922" s="547"/>
      <c r="B922" s="243"/>
      <c r="C922" s="243"/>
      <c r="D922" s="243"/>
      <c r="E922" s="243"/>
      <c r="F922" s="243"/>
      <c r="G922" s="242"/>
      <c r="H922" s="241"/>
      <c r="I922" s="240"/>
      <c r="J922" s="273" t="s">
        <v>21</v>
      </c>
      <c r="K922" s="271"/>
      <c r="L922" s="271"/>
      <c r="M922" s="270"/>
      <c r="O922" s="269"/>
    </row>
    <row r="923" spans="1:15" ht="23.25" thickBot="1" x14ac:dyDescent="0.25">
      <c r="A923" s="548"/>
      <c r="B923" s="263" t="s">
        <v>5545</v>
      </c>
      <c r="C923" s="262" t="s">
        <v>7089</v>
      </c>
      <c r="D923" s="261">
        <v>43554</v>
      </c>
      <c r="E923" s="260" t="s">
        <v>1</v>
      </c>
      <c r="F923" s="259" t="s">
        <v>7088</v>
      </c>
      <c r="G923" s="258"/>
      <c r="H923" s="257"/>
      <c r="I923" s="256"/>
      <c r="J923" s="228" t="s">
        <v>5498</v>
      </c>
      <c r="K923" s="227"/>
      <c r="L923" s="226"/>
      <c r="M923" s="225"/>
      <c r="O923" s="269"/>
    </row>
    <row r="924" spans="1:15" ht="22.5" x14ac:dyDescent="0.2">
      <c r="A924" s="546">
        <v>182</v>
      </c>
      <c r="B924" s="251" t="s">
        <v>12</v>
      </c>
      <c r="C924" s="251" t="s">
        <v>11</v>
      </c>
      <c r="D924" s="251" t="s">
        <v>10</v>
      </c>
      <c r="E924" s="549" t="s">
        <v>9</v>
      </c>
      <c r="F924" s="549"/>
      <c r="G924" s="549" t="s">
        <v>8</v>
      </c>
      <c r="H924" s="550"/>
      <c r="I924" s="250"/>
      <c r="J924" s="265"/>
      <c r="K924" s="265"/>
      <c r="L924" s="265"/>
      <c r="M924" s="264"/>
      <c r="O924" s="269" t="s">
        <v>7087</v>
      </c>
    </row>
    <row r="925" spans="1:15" ht="30.6" customHeight="1" x14ac:dyDescent="0.2">
      <c r="A925" s="547"/>
      <c r="B925" s="144" t="s">
        <v>7067</v>
      </c>
      <c r="C925" s="144" t="s">
        <v>7086</v>
      </c>
      <c r="D925" s="132">
        <v>43395</v>
      </c>
      <c r="E925" s="247"/>
      <c r="F925" s="246" t="s">
        <v>6467</v>
      </c>
      <c r="G925" s="433" t="s">
        <v>7085</v>
      </c>
      <c r="H925" s="434"/>
      <c r="I925" s="435"/>
      <c r="J925" s="279" t="s">
        <v>17</v>
      </c>
      <c r="K925" s="278"/>
      <c r="L925" s="275" t="s">
        <v>16</v>
      </c>
      <c r="M925" s="277">
        <v>1170</v>
      </c>
      <c r="O925" s="269">
        <v>1205</v>
      </c>
    </row>
    <row r="926" spans="1:15" ht="22.5" x14ac:dyDescent="0.2">
      <c r="A926" s="547"/>
      <c r="B926" s="243" t="s">
        <v>6</v>
      </c>
      <c r="C926" s="243" t="s">
        <v>5</v>
      </c>
      <c r="D926" s="243" t="s">
        <v>4</v>
      </c>
      <c r="E926" s="551" t="s">
        <v>3</v>
      </c>
      <c r="F926" s="551"/>
      <c r="G926" s="552"/>
      <c r="H926" s="553"/>
      <c r="I926" s="554"/>
      <c r="J926" s="276" t="s">
        <v>25</v>
      </c>
      <c r="K926" s="275"/>
      <c r="L926" s="271" t="s">
        <v>16</v>
      </c>
      <c r="M926" s="274">
        <v>1024.01</v>
      </c>
      <c r="O926" s="269">
        <v>1204</v>
      </c>
    </row>
    <row r="927" spans="1:15" x14ac:dyDescent="0.2">
      <c r="A927" s="547"/>
      <c r="B927" s="243"/>
      <c r="C927" s="243"/>
      <c r="D927" s="243"/>
      <c r="E927" s="243"/>
      <c r="F927" s="243"/>
      <c r="G927" s="242"/>
      <c r="H927" s="241"/>
      <c r="I927" s="240"/>
      <c r="J927" s="273" t="s">
        <v>21</v>
      </c>
      <c r="K927" s="271"/>
      <c r="L927" s="271"/>
      <c r="M927" s="270"/>
      <c r="O927" s="269"/>
    </row>
    <row r="928" spans="1:15" ht="23.25" thickBot="1" x14ac:dyDescent="0.25">
      <c r="A928" s="548"/>
      <c r="B928" s="263" t="s">
        <v>5583</v>
      </c>
      <c r="C928" s="262" t="s">
        <v>7085</v>
      </c>
      <c r="D928" s="261">
        <v>43401</v>
      </c>
      <c r="E928" s="260" t="s">
        <v>1</v>
      </c>
      <c r="F928" s="259" t="s">
        <v>7084</v>
      </c>
      <c r="G928" s="258"/>
      <c r="H928" s="257"/>
      <c r="I928" s="256"/>
      <c r="J928" s="228" t="s">
        <v>5498</v>
      </c>
      <c r="K928" s="227"/>
      <c r="L928" s="226"/>
      <c r="M928" s="225"/>
      <c r="O928" s="269"/>
    </row>
    <row r="929" spans="1:15" ht="22.5" x14ac:dyDescent="0.2">
      <c r="A929" s="546">
        <v>183</v>
      </c>
      <c r="B929" s="251" t="s">
        <v>12</v>
      </c>
      <c r="C929" s="251" t="s">
        <v>11</v>
      </c>
      <c r="D929" s="251" t="s">
        <v>10</v>
      </c>
      <c r="E929" s="549" t="s">
        <v>9</v>
      </c>
      <c r="F929" s="549"/>
      <c r="G929" s="549" t="s">
        <v>8</v>
      </c>
      <c r="H929" s="550"/>
      <c r="I929" s="250"/>
      <c r="J929" s="265"/>
      <c r="K929" s="265"/>
      <c r="L929" s="265"/>
      <c r="M929" s="264"/>
      <c r="O929" s="269" t="s">
        <v>7083</v>
      </c>
    </row>
    <row r="930" spans="1:15" ht="67.5" x14ac:dyDescent="0.2">
      <c r="A930" s="547"/>
      <c r="B930" s="144" t="s">
        <v>7067</v>
      </c>
      <c r="C930" s="144" t="s">
        <v>7082</v>
      </c>
      <c r="D930" s="132">
        <v>43400</v>
      </c>
      <c r="E930" s="247"/>
      <c r="F930" s="246" t="s">
        <v>7081</v>
      </c>
      <c r="G930" s="433" t="s">
        <v>7080</v>
      </c>
      <c r="H930" s="434"/>
      <c r="I930" s="435"/>
      <c r="J930" s="279" t="s">
        <v>17</v>
      </c>
      <c r="K930" s="278"/>
      <c r="L930" s="275" t="s">
        <v>16</v>
      </c>
      <c r="M930" s="277">
        <v>1925</v>
      </c>
      <c r="O930" s="269">
        <v>1209</v>
      </c>
    </row>
    <row r="931" spans="1:15" ht="22.5" x14ac:dyDescent="0.2">
      <c r="A931" s="547"/>
      <c r="B931" s="243" t="s">
        <v>6</v>
      </c>
      <c r="C931" s="243" t="s">
        <v>5</v>
      </c>
      <c r="D931" s="243" t="s">
        <v>4</v>
      </c>
      <c r="E931" s="551" t="s">
        <v>3</v>
      </c>
      <c r="F931" s="551"/>
      <c r="G931" s="552"/>
      <c r="H931" s="553"/>
      <c r="I931" s="554"/>
      <c r="J931" s="276" t="s">
        <v>25</v>
      </c>
      <c r="K931" s="275"/>
      <c r="L931" s="271" t="s">
        <v>16</v>
      </c>
      <c r="M931" s="274">
        <v>1500</v>
      </c>
      <c r="O931" s="269">
        <v>1207</v>
      </c>
    </row>
    <row r="932" spans="1:15" x14ac:dyDescent="0.2">
      <c r="A932" s="547"/>
      <c r="B932" s="243"/>
      <c r="C932" s="243"/>
      <c r="D932" s="243"/>
      <c r="E932" s="243"/>
      <c r="F932" s="243"/>
      <c r="G932" s="242"/>
      <c r="H932" s="241"/>
      <c r="I932" s="240"/>
      <c r="J932" s="273" t="s">
        <v>21</v>
      </c>
      <c r="K932" s="271"/>
      <c r="L932" s="271" t="s">
        <v>16</v>
      </c>
      <c r="M932" s="270">
        <v>924</v>
      </c>
      <c r="O932" s="269">
        <v>1210</v>
      </c>
    </row>
    <row r="933" spans="1:15" ht="23.25" thickBot="1" x14ac:dyDescent="0.25">
      <c r="A933" s="548"/>
      <c r="B933" s="263" t="s">
        <v>5583</v>
      </c>
      <c r="C933" s="262" t="s">
        <v>7080</v>
      </c>
      <c r="D933" s="261">
        <v>43405</v>
      </c>
      <c r="E933" s="260" t="s">
        <v>1</v>
      </c>
      <c r="F933" s="259" t="s">
        <v>7079</v>
      </c>
      <c r="G933" s="258"/>
      <c r="H933" s="257"/>
      <c r="I933" s="256"/>
      <c r="J933" s="228" t="s">
        <v>5498</v>
      </c>
      <c r="K933" s="227"/>
      <c r="L933" s="226" t="s">
        <v>16</v>
      </c>
      <c r="M933" s="225">
        <v>490</v>
      </c>
      <c r="O933" s="269">
        <v>1212</v>
      </c>
    </row>
    <row r="934" spans="1:15" ht="22.5" x14ac:dyDescent="0.2">
      <c r="A934" s="546">
        <v>184</v>
      </c>
      <c r="B934" s="251" t="s">
        <v>12</v>
      </c>
      <c r="C934" s="251" t="s">
        <v>11</v>
      </c>
      <c r="D934" s="251" t="s">
        <v>10</v>
      </c>
      <c r="E934" s="549" t="s">
        <v>9</v>
      </c>
      <c r="F934" s="549"/>
      <c r="G934" s="549" t="s">
        <v>8</v>
      </c>
      <c r="H934" s="550"/>
      <c r="I934" s="250"/>
      <c r="J934" s="265"/>
      <c r="K934" s="265"/>
      <c r="L934" s="265"/>
      <c r="M934" s="264"/>
      <c r="O934" s="269" t="s">
        <v>7078</v>
      </c>
    </row>
    <row r="935" spans="1:15" ht="67.5" x14ac:dyDescent="0.2">
      <c r="A935" s="547"/>
      <c r="B935" s="144" t="s">
        <v>7067</v>
      </c>
      <c r="C935" s="144" t="s">
        <v>7077</v>
      </c>
      <c r="D935" s="132">
        <v>43410</v>
      </c>
      <c r="E935" s="247"/>
      <c r="F935" s="246" t="s">
        <v>7076</v>
      </c>
      <c r="G935" s="433" t="s">
        <v>5582</v>
      </c>
      <c r="H935" s="434"/>
      <c r="I935" s="435"/>
      <c r="J935" s="279" t="s">
        <v>17</v>
      </c>
      <c r="K935" s="278"/>
      <c r="L935" s="275" t="s">
        <v>16</v>
      </c>
      <c r="M935" s="277">
        <v>306</v>
      </c>
      <c r="O935" s="269">
        <v>1214</v>
      </c>
    </row>
    <row r="936" spans="1:15" ht="22.5" x14ac:dyDescent="0.2">
      <c r="A936" s="547"/>
      <c r="B936" s="243" t="s">
        <v>6</v>
      </c>
      <c r="C936" s="243" t="s">
        <v>5</v>
      </c>
      <c r="D936" s="243" t="s">
        <v>4</v>
      </c>
      <c r="E936" s="551" t="s">
        <v>3</v>
      </c>
      <c r="F936" s="551"/>
      <c r="G936" s="552"/>
      <c r="H936" s="553"/>
      <c r="I936" s="554"/>
      <c r="J936" s="276" t="s">
        <v>25</v>
      </c>
      <c r="K936" s="275"/>
      <c r="L936" s="271" t="s">
        <v>16</v>
      </c>
      <c r="M936" s="274">
        <v>581.65</v>
      </c>
      <c r="O936" s="269">
        <v>1213</v>
      </c>
    </row>
    <row r="937" spans="1:15" x14ac:dyDescent="0.2">
      <c r="A937" s="547"/>
      <c r="B937" s="243"/>
      <c r="C937" s="243"/>
      <c r="D937" s="243"/>
      <c r="E937" s="243"/>
      <c r="F937" s="243"/>
      <c r="G937" s="242"/>
      <c r="H937" s="241"/>
      <c r="I937" s="240"/>
      <c r="J937" s="273" t="s">
        <v>21</v>
      </c>
      <c r="K937" s="271"/>
      <c r="L937" s="271" t="s">
        <v>16</v>
      </c>
      <c r="M937" s="270">
        <v>104</v>
      </c>
      <c r="O937" s="269"/>
    </row>
    <row r="938" spans="1:15" ht="23.25" thickBot="1" x14ac:dyDescent="0.25">
      <c r="A938" s="548"/>
      <c r="B938" s="263" t="s">
        <v>5583</v>
      </c>
      <c r="C938" s="262" t="s">
        <v>5582</v>
      </c>
      <c r="D938" s="261">
        <v>43413</v>
      </c>
      <c r="E938" s="260" t="s">
        <v>1</v>
      </c>
      <c r="F938" s="259" t="s">
        <v>7075</v>
      </c>
      <c r="G938" s="258"/>
      <c r="H938" s="257"/>
      <c r="I938" s="256"/>
      <c r="J938" s="228" t="s">
        <v>5498</v>
      </c>
      <c r="K938" s="227"/>
      <c r="L938" s="226"/>
      <c r="M938" s="225"/>
      <c r="O938" s="269">
        <v>1215</v>
      </c>
    </row>
    <row r="939" spans="1:15" ht="22.5" x14ac:dyDescent="0.2">
      <c r="A939" s="546">
        <v>185</v>
      </c>
      <c r="B939" s="251" t="s">
        <v>12</v>
      </c>
      <c r="C939" s="251" t="s">
        <v>11</v>
      </c>
      <c r="D939" s="251" t="s">
        <v>10</v>
      </c>
      <c r="E939" s="549" t="s">
        <v>9</v>
      </c>
      <c r="F939" s="549"/>
      <c r="G939" s="549" t="s">
        <v>8</v>
      </c>
      <c r="H939" s="550"/>
      <c r="I939" s="250"/>
      <c r="J939" s="265"/>
      <c r="K939" s="265"/>
      <c r="L939" s="265"/>
      <c r="M939" s="264"/>
      <c r="O939" s="269" t="s">
        <v>7074</v>
      </c>
    </row>
    <row r="940" spans="1:15" ht="20.45" customHeight="1" x14ac:dyDescent="0.2">
      <c r="A940" s="547"/>
      <c r="B940" s="144" t="s">
        <v>7067</v>
      </c>
      <c r="C940" s="144" t="s">
        <v>7073</v>
      </c>
      <c r="D940" s="132">
        <v>43474</v>
      </c>
      <c r="E940" s="247"/>
      <c r="F940" s="246" t="s">
        <v>5973</v>
      </c>
      <c r="G940" s="433" t="s">
        <v>7065</v>
      </c>
      <c r="H940" s="434"/>
      <c r="I940" s="435"/>
      <c r="J940" s="279" t="s">
        <v>17</v>
      </c>
      <c r="K940" s="278"/>
      <c r="L940" s="275" t="s">
        <v>16</v>
      </c>
      <c r="M940" s="277">
        <v>310</v>
      </c>
      <c r="O940" s="269">
        <v>1218</v>
      </c>
    </row>
    <row r="941" spans="1:15" ht="22.5" x14ac:dyDescent="0.2">
      <c r="A941" s="547"/>
      <c r="B941" s="243" t="s">
        <v>6</v>
      </c>
      <c r="C941" s="243" t="s">
        <v>5</v>
      </c>
      <c r="D941" s="243" t="s">
        <v>4</v>
      </c>
      <c r="E941" s="551" t="s">
        <v>3</v>
      </c>
      <c r="F941" s="551"/>
      <c r="G941" s="552"/>
      <c r="H941" s="553"/>
      <c r="I941" s="554"/>
      <c r="J941" s="276" t="s">
        <v>25</v>
      </c>
      <c r="K941" s="275"/>
      <c r="L941" s="271" t="s">
        <v>16</v>
      </c>
      <c r="M941" s="274">
        <v>258.39999999999998</v>
      </c>
      <c r="O941" s="269">
        <v>1217</v>
      </c>
    </row>
    <row r="942" spans="1:15" x14ac:dyDescent="0.2">
      <c r="A942" s="547"/>
      <c r="B942" s="243"/>
      <c r="C942" s="243"/>
      <c r="D942" s="243"/>
      <c r="E942" s="243"/>
      <c r="F942" s="243"/>
      <c r="G942" s="242"/>
      <c r="H942" s="241"/>
      <c r="I942" s="240"/>
      <c r="J942" s="273" t="s">
        <v>21</v>
      </c>
      <c r="K942" s="271"/>
      <c r="L942" s="271" t="s">
        <v>16</v>
      </c>
      <c r="M942" s="270">
        <v>176</v>
      </c>
      <c r="O942" s="269"/>
    </row>
    <row r="943" spans="1:15" ht="23.25" thickBot="1" x14ac:dyDescent="0.25">
      <c r="A943" s="548"/>
      <c r="B943" s="263" t="s">
        <v>5583</v>
      </c>
      <c r="C943" s="262" t="s">
        <v>7065</v>
      </c>
      <c r="D943" s="261">
        <v>43476</v>
      </c>
      <c r="E943" s="260" t="s">
        <v>1</v>
      </c>
      <c r="F943" s="259" t="s">
        <v>7072</v>
      </c>
      <c r="G943" s="258"/>
      <c r="H943" s="257"/>
      <c r="I943" s="256"/>
      <c r="J943" s="228" t="s">
        <v>5498</v>
      </c>
      <c r="K943" s="227"/>
      <c r="L943" s="226" t="s">
        <v>16</v>
      </c>
      <c r="M943" s="225">
        <v>30</v>
      </c>
      <c r="O943" s="269">
        <v>1219</v>
      </c>
    </row>
    <row r="944" spans="1:15" ht="22.5" x14ac:dyDescent="0.2">
      <c r="A944" s="546">
        <v>186</v>
      </c>
      <c r="B944" s="251" t="s">
        <v>12</v>
      </c>
      <c r="C944" s="251" t="s">
        <v>11</v>
      </c>
      <c r="D944" s="251" t="s">
        <v>10</v>
      </c>
      <c r="E944" s="549" t="s">
        <v>9</v>
      </c>
      <c r="F944" s="549"/>
      <c r="G944" s="549" t="s">
        <v>8</v>
      </c>
      <c r="H944" s="550"/>
      <c r="I944" s="340"/>
      <c r="J944" s="339"/>
      <c r="K944" s="265"/>
      <c r="L944" s="265"/>
      <c r="M944" s="264"/>
      <c r="O944" s="269" t="s">
        <v>7071</v>
      </c>
    </row>
    <row r="945" spans="1:15" ht="30.6" customHeight="1" x14ac:dyDescent="0.2">
      <c r="A945" s="547"/>
      <c r="B945" s="144" t="s">
        <v>7067</v>
      </c>
      <c r="C945" s="144" t="s">
        <v>7070</v>
      </c>
      <c r="D945" s="132">
        <v>43501</v>
      </c>
      <c r="E945" s="247"/>
      <c r="F945" s="246" t="s">
        <v>5698</v>
      </c>
      <c r="G945" s="433" t="s">
        <v>5697</v>
      </c>
      <c r="H945" s="434"/>
      <c r="I945" s="434"/>
      <c r="J945" s="338" t="s">
        <v>17</v>
      </c>
      <c r="K945" s="278"/>
      <c r="L945" s="275" t="s">
        <v>16</v>
      </c>
      <c r="M945" s="277">
        <v>633</v>
      </c>
      <c r="O945" s="269">
        <v>1221</v>
      </c>
    </row>
    <row r="946" spans="1:15" ht="22.5" x14ac:dyDescent="0.2">
      <c r="A946" s="547"/>
      <c r="B946" s="243" t="s">
        <v>6</v>
      </c>
      <c r="C946" s="243" t="s">
        <v>5</v>
      </c>
      <c r="D946" s="243" t="s">
        <v>4</v>
      </c>
      <c r="E946" s="551" t="s">
        <v>3</v>
      </c>
      <c r="F946" s="551"/>
      <c r="G946" s="552"/>
      <c r="H946" s="553"/>
      <c r="I946" s="553"/>
      <c r="J946" s="337" t="s">
        <v>25</v>
      </c>
      <c r="K946" s="275"/>
      <c r="L946" s="271" t="s">
        <v>16</v>
      </c>
      <c r="M946" s="274">
        <v>2542.6</v>
      </c>
      <c r="O946" s="269">
        <v>1220</v>
      </c>
    </row>
    <row r="947" spans="1:15" x14ac:dyDescent="0.2">
      <c r="A947" s="547"/>
      <c r="B947" s="243"/>
      <c r="C947" s="243"/>
      <c r="D947" s="243"/>
      <c r="E947" s="243"/>
      <c r="F947" s="243"/>
      <c r="G947" s="242"/>
      <c r="H947" s="241"/>
      <c r="I947" s="241"/>
      <c r="J947" s="336" t="s">
        <v>21</v>
      </c>
      <c r="K947" s="335"/>
      <c r="L947" s="335" t="s">
        <v>16</v>
      </c>
      <c r="M947" s="334">
        <v>248</v>
      </c>
      <c r="O947" s="269"/>
    </row>
    <row r="948" spans="1:15" ht="23.25" thickBot="1" x14ac:dyDescent="0.25">
      <c r="A948" s="548"/>
      <c r="B948" s="263" t="s">
        <v>5583</v>
      </c>
      <c r="C948" s="262" t="s">
        <v>5697</v>
      </c>
      <c r="D948" s="261">
        <v>43505</v>
      </c>
      <c r="E948" s="260" t="s">
        <v>1</v>
      </c>
      <c r="F948" s="259" t="s">
        <v>7069</v>
      </c>
      <c r="G948" s="258"/>
      <c r="H948" s="257"/>
      <c r="I948" s="257"/>
      <c r="J948" s="333" t="s">
        <v>5498</v>
      </c>
      <c r="K948" s="227"/>
      <c r="L948" s="226"/>
      <c r="M948" s="332"/>
      <c r="O948" s="269">
        <v>1222</v>
      </c>
    </row>
    <row r="949" spans="1:15" ht="22.5" x14ac:dyDescent="0.2">
      <c r="A949" s="546">
        <v>187</v>
      </c>
      <c r="B949" s="251" t="s">
        <v>12</v>
      </c>
      <c r="C949" s="251" t="s">
        <v>11</v>
      </c>
      <c r="D949" s="251" t="s">
        <v>10</v>
      </c>
      <c r="E949" s="549" t="s">
        <v>9</v>
      </c>
      <c r="F949" s="549"/>
      <c r="G949" s="549" t="s">
        <v>8</v>
      </c>
      <c r="H949" s="550"/>
      <c r="I949" s="250"/>
      <c r="J949" s="301"/>
      <c r="K949" s="301"/>
      <c r="L949" s="301"/>
      <c r="M949" s="331"/>
      <c r="O949" s="269" t="s">
        <v>7068</v>
      </c>
    </row>
    <row r="950" spans="1:15" ht="30.6" customHeight="1" x14ac:dyDescent="0.2">
      <c r="A950" s="547"/>
      <c r="B950" s="144" t="s">
        <v>7067</v>
      </c>
      <c r="C950" s="144" t="s">
        <v>7066</v>
      </c>
      <c r="D950" s="132">
        <v>43528</v>
      </c>
      <c r="E950" s="247"/>
      <c r="F950" s="246" t="s">
        <v>5584</v>
      </c>
      <c r="G950" s="433" t="s">
        <v>7065</v>
      </c>
      <c r="H950" s="434"/>
      <c r="I950" s="435"/>
      <c r="J950" s="279" t="s">
        <v>17</v>
      </c>
      <c r="K950" s="278"/>
      <c r="L950" s="275" t="s">
        <v>16</v>
      </c>
      <c r="M950" s="277">
        <v>251</v>
      </c>
      <c r="O950" s="269">
        <v>1224</v>
      </c>
    </row>
    <row r="951" spans="1:15" ht="22.5" x14ac:dyDescent="0.2">
      <c r="A951" s="547"/>
      <c r="B951" s="243" t="s">
        <v>6</v>
      </c>
      <c r="C951" s="243" t="s">
        <v>5</v>
      </c>
      <c r="D951" s="243" t="s">
        <v>4</v>
      </c>
      <c r="E951" s="551" t="s">
        <v>3</v>
      </c>
      <c r="F951" s="551"/>
      <c r="G951" s="552"/>
      <c r="H951" s="553"/>
      <c r="I951" s="554"/>
      <c r="J951" s="276" t="s">
        <v>25</v>
      </c>
      <c r="K951" s="275"/>
      <c r="L951" s="271" t="s">
        <v>16</v>
      </c>
      <c r="M951" s="274">
        <v>327.60000000000002</v>
      </c>
      <c r="O951" s="269">
        <v>1223</v>
      </c>
    </row>
    <row r="952" spans="1:15" x14ac:dyDescent="0.2">
      <c r="A952" s="547"/>
      <c r="B952" s="243"/>
      <c r="C952" s="243"/>
      <c r="D952" s="243"/>
      <c r="E952" s="243"/>
      <c r="F952" s="243"/>
      <c r="G952" s="242"/>
      <c r="H952" s="241"/>
      <c r="I952" s="240"/>
      <c r="J952" s="273" t="s">
        <v>21</v>
      </c>
      <c r="K952" s="271"/>
      <c r="L952" s="271" t="s">
        <v>16</v>
      </c>
      <c r="M952" s="270">
        <v>37</v>
      </c>
      <c r="O952" s="269"/>
    </row>
    <row r="953" spans="1:15" ht="23.25" thickBot="1" x14ac:dyDescent="0.25">
      <c r="A953" s="548"/>
      <c r="B953" s="263" t="s">
        <v>5583</v>
      </c>
      <c r="C953" s="262" t="s">
        <v>7065</v>
      </c>
      <c r="D953" s="261">
        <v>43529</v>
      </c>
      <c r="E953" s="260" t="s">
        <v>1</v>
      </c>
      <c r="F953" s="259" t="s">
        <v>7064</v>
      </c>
      <c r="G953" s="258"/>
      <c r="H953" s="257"/>
      <c r="I953" s="256"/>
      <c r="J953" s="228" t="s">
        <v>5498</v>
      </c>
      <c r="K953" s="227"/>
      <c r="L953" s="226"/>
      <c r="M953" s="225"/>
      <c r="O953" s="269">
        <v>1225</v>
      </c>
    </row>
    <row r="954" spans="1:15" ht="22.5" x14ac:dyDescent="0.2">
      <c r="A954" s="546">
        <v>188</v>
      </c>
      <c r="B954" s="251" t="s">
        <v>12</v>
      </c>
      <c r="C954" s="251" t="s">
        <v>11</v>
      </c>
      <c r="D954" s="251" t="s">
        <v>10</v>
      </c>
      <c r="E954" s="549" t="s">
        <v>9</v>
      </c>
      <c r="F954" s="549"/>
      <c r="G954" s="549" t="s">
        <v>8</v>
      </c>
      <c r="H954" s="550"/>
      <c r="I954" s="250"/>
      <c r="J954" s="265"/>
      <c r="K954" s="265"/>
      <c r="L954" s="265"/>
      <c r="M954" s="264"/>
      <c r="O954" s="269" t="s">
        <v>7063</v>
      </c>
    </row>
    <row r="955" spans="1:15" ht="20.45" customHeight="1" x14ac:dyDescent="0.2">
      <c r="A955" s="547"/>
      <c r="B955" s="144" t="s">
        <v>7058</v>
      </c>
      <c r="C955" s="144" t="s">
        <v>7062</v>
      </c>
      <c r="D955" s="132">
        <v>43485</v>
      </c>
      <c r="E955" s="247"/>
      <c r="F955" s="246" t="s">
        <v>7043</v>
      </c>
      <c r="G955" s="433" t="s">
        <v>7048</v>
      </c>
      <c r="H955" s="434"/>
      <c r="I955" s="435"/>
      <c r="J955" s="279" t="s">
        <v>17</v>
      </c>
      <c r="K955" s="278"/>
      <c r="L955" s="275" t="s">
        <v>16</v>
      </c>
      <c r="M955" s="277">
        <v>576</v>
      </c>
      <c r="O955" s="269">
        <v>1228</v>
      </c>
    </row>
    <row r="956" spans="1:15" ht="22.5" x14ac:dyDescent="0.2">
      <c r="A956" s="547"/>
      <c r="B956" s="243" t="s">
        <v>6</v>
      </c>
      <c r="C956" s="243" t="s">
        <v>5</v>
      </c>
      <c r="D956" s="243" t="s">
        <v>4</v>
      </c>
      <c r="E956" s="551" t="s">
        <v>3</v>
      </c>
      <c r="F956" s="551"/>
      <c r="G956" s="552"/>
      <c r="H956" s="553"/>
      <c r="I956" s="554"/>
      <c r="J956" s="276" t="s">
        <v>25</v>
      </c>
      <c r="K956" s="275"/>
      <c r="L956" s="271" t="s">
        <v>16</v>
      </c>
      <c r="M956" s="274">
        <v>3015.11</v>
      </c>
      <c r="O956" s="269">
        <v>1227</v>
      </c>
    </row>
    <row r="957" spans="1:15" x14ac:dyDescent="0.2">
      <c r="A957" s="547"/>
      <c r="B957" s="243"/>
      <c r="C957" s="243"/>
      <c r="D957" s="243"/>
      <c r="E957" s="243"/>
      <c r="F957" s="243"/>
      <c r="G957" s="242"/>
      <c r="H957" s="241"/>
      <c r="I957" s="240"/>
      <c r="J957" s="273" t="s">
        <v>21</v>
      </c>
      <c r="K957" s="271"/>
      <c r="L957" s="271" t="s">
        <v>16</v>
      </c>
      <c r="M957" s="270">
        <v>180</v>
      </c>
      <c r="O957" s="269"/>
    </row>
    <row r="958" spans="1:15" ht="23.25" thickBot="1" x14ac:dyDescent="0.25">
      <c r="A958" s="548"/>
      <c r="B958" s="263" t="s">
        <v>6853</v>
      </c>
      <c r="C958" s="262" t="s">
        <v>7048</v>
      </c>
      <c r="D958" s="261">
        <v>43490</v>
      </c>
      <c r="E958" s="260" t="s">
        <v>1</v>
      </c>
      <c r="F958" s="259" t="s">
        <v>6890</v>
      </c>
      <c r="G958" s="258"/>
      <c r="H958" s="257"/>
      <c r="I958" s="256"/>
      <c r="J958" s="228" t="s">
        <v>5498</v>
      </c>
      <c r="K958" s="227"/>
      <c r="L958" s="226"/>
      <c r="M958" s="225"/>
      <c r="O958" s="269">
        <v>1229</v>
      </c>
    </row>
    <row r="959" spans="1:15" ht="22.5" x14ac:dyDescent="0.2">
      <c r="A959" s="546">
        <v>189</v>
      </c>
      <c r="B959" s="251" t="s">
        <v>12</v>
      </c>
      <c r="C959" s="251" t="s">
        <v>11</v>
      </c>
      <c r="D959" s="251" t="s">
        <v>10</v>
      </c>
      <c r="E959" s="549" t="s">
        <v>9</v>
      </c>
      <c r="F959" s="549"/>
      <c r="G959" s="549" t="s">
        <v>8</v>
      </c>
      <c r="H959" s="550"/>
      <c r="I959" s="250"/>
      <c r="J959" s="265"/>
      <c r="K959" s="265"/>
      <c r="L959" s="265"/>
      <c r="M959" s="264"/>
      <c r="O959" s="269" t="s">
        <v>7061</v>
      </c>
    </row>
    <row r="960" spans="1:15" ht="45" x14ac:dyDescent="0.2">
      <c r="A960" s="547"/>
      <c r="B960" s="144" t="s">
        <v>7058</v>
      </c>
      <c r="C960" s="144" t="s">
        <v>7060</v>
      </c>
      <c r="D960" s="132">
        <v>43514</v>
      </c>
      <c r="E960" s="247"/>
      <c r="F960" s="246" t="s">
        <v>7028</v>
      </c>
      <c r="G960" s="433" t="s">
        <v>5506</v>
      </c>
      <c r="H960" s="434"/>
      <c r="I960" s="435"/>
      <c r="J960" s="279" t="s">
        <v>17</v>
      </c>
      <c r="K960" s="278"/>
      <c r="L960" s="275"/>
      <c r="M960" s="277"/>
      <c r="O960" s="269"/>
    </row>
    <row r="961" spans="1:15" ht="22.5" x14ac:dyDescent="0.2">
      <c r="A961" s="547"/>
      <c r="B961" s="243" t="s">
        <v>6</v>
      </c>
      <c r="C961" s="243" t="s">
        <v>5</v>
      </c>
      <c r="D961" s="243" t="s">
        <v>4</v>
      </c>
      <c r="E961" s="551" t="s">
        <v>3</v>
      </c>
      <c r="F961" s="551"/>
      <c r="G961" s="552"/>
      <c r="H961" s="553"/>
      <c r="I961" s="554"/>
      <c r="J961" s="276" t="s">
        <v>25</v>
      </c>
      <c r="K961" s="275"/>
      <c r="L961" s="271" t="s">
        <v>16</v>
      </c>
      <c r="M961" s="274">
        <v>1910</v>
      </c>
      <c r="O961" s="269">
        <v>1231</v>
      </c>
    </row>
    <row r="962" spans="1:15" x14ac:dyDescent="0.2">
      <c r="A962" s="547"/>
      <c r="B962" s="243"/>
      <c r="C962" s="243"/>
      <c r="D962" s="243"/>
      <c r="E962" s="243"/>
      <c r="F962" s="243"/>
      <c r="G962" s="242"/>
      <c r="H962" s="241"/>
      <c r="I962" s="240"/>
      <c r="J962" s="273" t="s">
        <v>21</v>
      </c>
      <c r="K962" s="271"/>
      <c r="L962" s="271"/>
      <c r="M962" s="270"/>
      <c r="O962" s="269"/>
    </row>
    <row r="963" spans="1:15" ht="23.25" thickBot="1" x14ac:dyDescent="0.25">
      <c r="A963" s="548"/>
      <c r="B963" s="263" t="s">
        <v>6853</v>
      </c>
      <c r="C963" s="262" t="s">
        <v>5506</v>
      </c>
      <c r="D963" s="261">
        <v>43524</v>
      </c>
      <c r="E963" s="260" t="s">
        <v>1</v>
      </c>
      <c r="F963" s="259" t="s">
        <v>7027</v>
      </c>
      <c r="G963" s="258"/>
      <c r="H963" s="257"/>
      <c r="I963" s="256"/>
      <c r="J963" s="228" t="s">
        <v>5498</v>
      </c>
      <c r="K963" s="227"/>
      <c r="L963" s="226"/>
      <c r="M963" s="225"/>
      <c r="O963" s="269"/>
    </row>
    <row r="964" spans="1:15" ht="22.5" x14ac:dyDescent="0.2">
      <c r="A964" s="546">
        <v>190</v>
      </c>
      <c r="B964" s="251" t="s">
        <v>12</v>
      </c>
      <c r="C964" s="251" t="s">
        <v>11</v>
      </c>
      <c r="D964" s="251" t="s">
        <v>10</v>
      </c>
      <c r="E964" s="549" t="s">
        <v>9</v>
      </c>
      <c r="F964" s="549"/>
      <c r="G964" s="549" t="s">
        <v>8</v>
      </c>
      <c r="H964" s="550"/>
      <c r="I964" s="250"/>
      <c r="J964" s="265"/>
      <c r="K964" s="265"/>
      <c r="L964" s="265"/>
      <c r="M964" s="264"/>
      <c r="O964" s="269" t="s">
        <v>7059</v>
      </c>
    </row>
    <row r="965" spans="1:15" ht="112.5" x14ac:dyDescent="0.2">
      <c r="A965" s="547"/>
      <c r="B965" s="144" t="s">
        <v>7058</v>
      </c>
      <c r="C965" s="144" t="s">
        <v>7057</v>
      </c>
      <c r="D965" s="132">
        <v>43554</v>
      </c>
      <c r="E965" s="247"/>
      <c r="F965" s="246" t="s">
        <v>6045</v>
      </c>
      <c r="G965" s="433" t="s">
        <v>5506</v>
      </c>
      <c r="H965" s="434"/>
      <c r="I965" s="435"/>
      <c r="J965" s="279" t="s">
        <v>17</v>
      </c>
      <c r="K965" s="278"/>
      <c r="L965" s="275"/>
      <c r="M965" s="277"/>
      <c r="O965" s="269"/>
    </row>
    <row r="966" spans="1:15" ht="22.5" x14ac:dyDescent="0.2">
      <c r="A966" s="547"/>
      <c r="B966" s="243" t="s">
        <v>6</v>
      </c>
      <c r="C966" s="243" t="s">
        <v>5</v>
      </c>
      <c r="D966" s="243" t="s">
        <v>4</v>
      </c>
      <c r="E966" s="551" t="s">
        <v>3</v>
      </c>
      <c r="F966" s="551"/>
      <c r="G966" s="552"/>
      <c r="H966" s="553"/>
      <c r="I966" s="554"/>
      <c r="J966" s="276" t="s">
        <v>25</v>
      </c>
      <c r="K966" s="275"/>
      <c r="L966" s="271" t="s">
        <v>16</v>
      </c>
      <c r="M966" s="274">
        <v>1750</v>
      </c>
      <c r="O966" s="269">
        <v>1233</v>
      </c>
    </row>
    <row r="967" spans="1:15" x14ac:dyDescent="0.2">
      <c r="A967" s="547"/>
      <c r="B967" s="243"/>
      <c r="C967" s="243"/>
      <c r="D967" s="243"/>
      <c r="E967" s="243"/>
      <c r="F967" s="243"/>
      <c r="G967" s="242"/>
      <c r="H967" s="241"/>
      <c r="I967" s="240"/>
      <c r="J967" s="273" t="s">
        <v>21</v>
      </c>
      <c r="K967" s="271"/>
      <c r="L967" s="271"/>
      <c r="M967" s="270"/>
      <c r="O967" s="269"/>
    </row>
    <row r="968" spans="1:15" ht="23.25" thickBot="1" x14ac:dyDescent="0.25">
      <c r="A968" s="548"/>
      <c r="B968" s="263" t="s">
        <v>6853</v>
      </c>
      <c r="C968" s="262" t="s">
        <v>5506</v>
      </c>
      <c r="D968" s="261">
        <v>43569</v>
      </c>
      <c r="E968" s="260" t="s">
        <v>1</v>
      </c>
      <c r="F968" s="259" t="s">
        <v>7056</v>
      </c>
      <c r="G968" s="258"/>
      <c r="H968" s="257"/>
      <c r="I968" s="256"/>
      <c r="J968" s="228" t="s">
        <v>5498</v>
      </c>
      <c r="K968" s="227"/>
      <c r="L968" s="226"/>
      <c r="M968" s="225"/>
      <c r="O968" s="269"/>
    </row>
    <row r="969" spans="1:15" ht="22.5" x14ac:dyDescent="0.2">
      <c r="A969" s="546">
        <v>191</v>
      </c>
      <c r="B969" s="251" t="s">
        <v>12</v>
      </c>
      <c r="C969" s="251" t="s">
        <v>11</v>
      </c>
      <c r="D969" s="251" t="s">
        <v>10</v>
      </c>
      <c r="E969" s="549" t="s">
        <v>9</v>
      </c>
      <c r="F969" s="549"/>
      <c r="G969" s="549" t="s">
        <v>8</v>
      </c>
      <c r="H969" s="550"/>
      <c r="I969" s="250"/>
      <c r="J969" s="265"/>
      <c r="K969" s="265"/>
      <c r="L969" s="265"/>
      <c r="M969" s="264"/>
      <c r="O969" s="269" t="s">
        <v>7055</v>
      </c>
    </row>
    <row r="970" spans="1:15" ht="67.5" x14ac:dyDescent="0.2">
      <c r="A970" s="547"/>
      <c r="B970" s="144" t="s">
        <v>7054</v>
      </c>
      <c r="C970" s="144" t="s">
        <v>7053</v>
      </c>
      <c r="D970" s="132">
        <v>43477</v>
      </c>
      <c r="E970" s="247"/>
      <c r="F970" s="246" t="s">
        <v>6467</v>
      </c>
      <c r="G970" s="433" t="s">
        <v>5506</v>
      </c>
      <c r="H970" s="434"/>
      <c r="I970" s="435"/>
      <c r="J970" s="279" t="s">
        <v>17</v>
      </c>
      <c r="K970" s="278"/>
      <c r="L970" s="275"/>
      <c r="M970" s="277"/>
      <c r="O970" s="269"/>
    </row>
    <row r="971" spans="1:15" ht="22.5" x14ac:dyDescent="0.2">
      <c r="A971" s="547"/>
      <c r="B971" s="243" t="s">
        <v>6</v>
      </c>
      <c r="C971" s="243" t="s">
        <v>5</v>
      </c>
      <c r="D971" s="243" t="s">
        <v>4</v>
      </c>
      <c r="E971" s="551" t="s">
        <v>3</v>
      </c>
      <c r="F971" s="551"/>
      <c r="G971" s="552"/>
      <c r="H971" s="553"/>
      <c r="I971" s="554"/>
      <c r="J971" s="276" t="s">
        <v>25</v>
      </c>
      <c r="K971" s="275"/>
      <c r="L971" s="271" t="s">
        <v>16</v>
      </c>
      <c r="M971" s="274">
        <v>1495</v>
      </c>
      <c r="O971" s="269">
        <v>1234</v>
      </c>
    </row>
    <row r="972" spans="1:15" x14ac:dyDescent="0.2">
      <c r="A972" s="547"/>
      <c r="B972" s="243"/>
      <c r="C972" s="243"/>
      <c r="D972" s="243"/>
      <c r="E972" s="243"/>
      <c r="F972" s="243"/>
      <c r="G972" s="242"/>
      <c r="H972" s="241"/>
      <c r="I972" s="240"/>
      <c r="J972" s="273" t="s">
        <v>21</v>
      </c>
      <c r="K972" s="271"/>
      <c r="L972" s="271"/>
      <c r="M972" s="270"/>
      <c r="O972" s="269"/>
    </row>
    <row r="973" spans="1:15" ht="23.25" thickBot="1" x14ac:dyDescent="0.25">
      <c r="A973" s="548"/>
      <c r="B973" s="263" t="s">
        <v>7052</v>
      </c>
      <c r="C973" s="262" t="s">
        <v>5506</v>
      </c>
      <c r="D973" s="261">
        <v>43491</v>
      </c>
      <c r="E973" s="260" t="s">
        <v>1</v>
      </c>
      <c r="F973" s="259" t="s">
        <v>7051</v>
      </c>
      <c r="G973" s="258"/>
      <c r="H973" s="257"/>
      <c r="I973" s="256"/>
      <c r="J973" s="228" t="s">
        <v>5498</v>
      </c>
      <c r="K973" s="227"/>
      <c r="L973" s="226"/>
      <c r="M973" s="225"/>
      <c r="O973" s="269"/>
    </row>
    <row r="974" spans="1:15" ht="22.5" x14ac:dyDescent="0.2">
      <c r="A974" s="546">
        <v>192</v>
      </c>
      <c r="B974" s="251" t="s">
        <v>12</v>
      </c>
      <c r="C974" s="251" t="s">
        <v>11</v>
      </c>
      <c r="D974" s="251" t="s">
        <v>10</v>
      </c>
      <c r="E974" s="549" t="s">
        <v>9</v>
      </c>
      <c r="F974" s="549"/>
      <c r="G974" s="549" t="s">
        <v>8</v>
      </c>
      <c r="H974" s="550"/>
      <c r="I974" s="250"/>
      <c r="J974" s="265"/>
      <c r="K974" s="265"/>
      <c r="L974" s="265"/>
      <c r="M974" s="264"/>
      <c r="O974" s="269" t="s">
        <v>7050</v>
      </c>
    </row>
    <row r="975" spans="1:15" ht="112.5" x14ac:dyDescent="0.2">
      <c r="A975" s="547"/>
      <c r="B975" s="144" t="s">
        <v>7045</v>
      </c>
      <c r="C975" s="144" t="s">
        <v>7049</v>
      </c>
      <c r="D975" s="132">
        <v>43485</v>
      </c>
      <c r="E975" s="247"/>
      <c r="F975" s="246" t="s">
        <v>7043</v>
      </c>
      <c r="G975" s="433" t="s">
        <v>7048</v>
      </c>
      <c r="H975" s="434"/>
      <c r="I975" s="435"/>
      <c r="J975" s="279" t="s">
        <v>17</v>
      </c>
      <c r="K975" s="278"/>
      <c r="L975" s="275" t="s">
        <v>16</v>
      </c>
      <c r="M975" s="277">
        <v>576</v>
      </c>
      <c r="O975" s="269">
        <v>1236</v>
      </c>
    </row>
    <row r="976" spans="1:15" ht="22.5" x14ac:dyDescent="0.2">
      <c r="A976" s="547"/>
      <c r="B976" s="243" t="s">
        <v>6</v>
      </c>
      <c r="C976" s="243" t="s">
        <v>5</v>
      </c>
      <c r="D976" s="243" t="s">
        <v>4</v>
      </c>
      <c r="E976" s="551" t="s">
        <v>3</v>
      </c>
      <c r="F976" s="551"/>
      <c r="G976" s="552"/>
      <c r="H976" s="553"/>
      <c r="I976" s="554"/>
      <c r="J976" s="276" t="s">
        <v>25</v>
      </c>
      <c r="K976" s="275"/>
      <c r="L976" s="271" t="s">
        <v>16</v>
      </c>
      <c r="M976" s="274">
        <v>2393.8000000000002</v>
      </c>
      <c r="O976" s="269">
        <v>1235</v>
      </c>
    </row>
    <row r="977" spans="1:15" x14ac:dyDescent="0.2">
      <c r="A977" s="547"/>
      <c r="B977" s="243"/>
      <c r="C977" s="243"/>
      <c r="D977" s="243"/>
      <c r="E977" s="243"/>
      <c r="F977" s="243"/>
      <c r="G977" s="242"/>
      <c r="H977" s="241"/>
      <c r="I977" s="240"/>
      <c r="J977" s="273" t="s">
        <v>21</v>
      </c>
      <c r="K977" s="271"/>
      <c r="L977" s="271" t="s">
        <v>16</v>
      </c>
      <c r="M977" s="270">
        <v>269</v>
      </c>
      <c r="O977" s="269">
        <v>1237</v>
      </c>
    </row>
    <row r="978" spans="1:15" ht="23.25" thickBot="1" x14ac:dyDescent="0.25">
      <c r="A978" s="548"/>
      <c r="B978" s="263" t="s">
        <v>6696</v>
      </c>
      <c r="C978" s="262" t="s">
        <v>7048</v>
      </c>
      <c r="D978" s="261">
        <v>43489</v>
      </c>
      <c r="E978" s="260" t="s">
        <v>1</v>
      </c>
      <c r="F978" s="259" t="s">
        <v>7047</v>
      </c>
      <c r="G978" s="258"/>
      <c r="H978" s="257"/>
      <c r="I978" s="256"/>
      <c r="J978" s="228" t="s">
        <v>5498</v>
      </c>
      <c r="K978" s="227"/>
      <c r="L978" s="226"/>
      <c r="M978" s="225"/>
      <c r="O978" s="269">
        <v>1238</v>
      </c>
    </row>
    <row r="979" spans="1:15" ht="22.5" x14ac:dyDescent="0.2">
      <c r="A979" s="546">
        <v>193</v>
      </c>
      <c r="B979" s="251" t="s">
        <v>12</v>
      </c>
      <c r="C979" s="251" t="s">
        <v>11</v>
      </c>
      <c r="D979" s="251" t="s">
        <v>10</v>
      </c>
      <c r="E979" s="549" t="s">
        <v>9</v>
      </c>
      <c r="F979" s="549"/>
      <c r="G979" s="549" t="s">
        <v>8</v>
      </c>
      <c r="H979" s="550"/>
      <c r="I979" s="250"/>
      <c r="J979" s="265"/>
      <c r="K979" s="265"/>
      <c r="L979" s="265"/>
      <c r="M979" s="264"/>
      <c r="O979" s="269" t="s">
        <v>7046</v>
      </c>
    </row>
    <row r="980" spans="1:15" ht="20.45" customHeight="1" x14ac:dyDescent="0.2">
      <c r="A980" s="547"/>
      <c r="B980" s="144" t="s">
        <v>7045</v>
      </c>
      <c r="C980" s="144" t="s">
        <v>7044</v>
      </c>
      <c r="D980" s="132">
        <v>43554</v>
      </c>
      <c r="E980" s="247"/>
      <c r="F980" s="246" t="s">
        <v>7043</v>
      </c>
      <c r="G980" s="433" t="s">
        <v>5506</v>
      </c>
      <c r="H980" s="434"/>
      <c r="I980" s="435"/>
      <c r="J980" s="279" t="s">
        <v>17</v>
      </c>
      <c r="K980" s="278"/>
      <c r="L980" s="275"/>
      <c r="M980" s="277"/>
      <c r="O980" s="269"/>
    </row>
    <row r="981" spans="1:15" ht="22.5" x14ac:dyDescent="0.2">
      <c r="A981" s="547"/>
      <c r="B981" s="243" t="s">
        <v>6</v>
      </c>
      <c r="C981" s="243" t="s">
        <v>5</v>
      </c>
      <c r="D981" s="243" t="s">
        <v>4</v>
      </c>
      <c r="E981" s="551" t="s">
        <v>3</v>
      </c>
      <c r="F981" s="551"/>
      <c r="G981" s="552"/>
      <c r="H981" s="553"/>
      <c r="I981" s="554"/>
      <c r="J981" s="276" t="s">
        <v>25</v>
      </c>
      <c r="K981" s="275"/>
      <c r="L981" s="271" t="s">
        <v>16</v>
      </c>
      <c r="M981" s="274">
        <v>2150</v>
      </c>
      <c r="O981" s="269">
        <v>1239</v>
      </c>
    </row>
    <row r="982" spans="1:15" x14ac:dyDescent="0.2">
      <c r="A982" s="547"/>
      <c r="B982" s="243"/>
      <c r="C982" s="243"/>
      <c r="D982" s="243"/>
      <c r="E982" s="243"/>
      <c r="F982" s="243"/>
      <c r="G982" s="242"/>
      <c r="H982" s="241"/>
      <c r="I982" s="240"/>
      <c r="J982" s="273" t="s">
        <v>21</v>
      </c>
      <c r="K982" s="271"/>
      <c r="L982" s="271"/>
      <c r="M982" s="270"/>
      <c r="O982" s="269"/>
    </row>
    <row r="983" spans="1:15" ht="23.25" thickBot="1" x14ac:dyDescent="0.25">
      <c r="A983" s="548"/>
      <c r="B983" s="263" t="s">
        <v>7042</v>
      </c>
      <c r="C983" s="262" t="s">
        <v>5506</v>
      </c>
      <c r="D983" s="261">
        <v>43572</v>
      </c>
      <c r="E983" s="260" t="s">
        <v>1</v>
      </c>
      <c r="F983" s="259" t="s">
        <v>7041</v>
      </c>
      <c r="G983" s="258"/>
      <c r="H983" s="257"/>
      <c r="I983" s="256"/>
      <c r="J983" s="228" t="s">
        <v>5498</v>
      </c>
      <c r="K983" s="227"/>
      <c r="L983" s="226"/>
      <c r="M983" s="225"/>
      <c r="O983" s="269"/>
    </row>
    <row r="984" spans="1:15" ht="22.5" x14ac:dyDescent="0.2">
      <c r="A984" s="546">
        <v>194</v>
      </c>
      <c r="B984" s="251" t="s">
        <v>12</v>
      </c>
      <c r="C984" s="251" t="s">
        <v>11</v>
      </c>
      <c r="D984" s="251" t="s">
        <v>10</v>
      </c>
      <c r="E984" s="549" t="s">
        <v>9</v>
      </c>
      <c r="F984" s="549"/>
      <c r="G984" s="549" t="s">
        <v>8</v>
      </c>
      <c r="H984" s="550"/>
      <c r="I984" s="250"/>
      <c r="J984" s="265"/>
      <c r="K984" s="265"/>
      <c r="L984" s="265"/>
      <c r="M984" s="264"/>
      <c r="O984" s="269" t="s">
        <v>7040</v>
      </c>
    </row>
    <row r="985" spans="1:15" ht="101.25" x14ac:dyDescent="0.2">
      <c r="A985" s="547"/>
      <c r="B985" s="144" t="s">
        <v>7039</v>
      </c>
      <c r="C985" s="144" t="s">
        <v>7038</v>
      </c>
      <c r="D985" s="132">
        <v>43514</v>
      </c>
      <c r="E985" s="247"/>
      <c r="F985" s="246" t="s">
        <v>5540</v>
      </c>
      <c r="G985" s="433" t="s">
        <v>968</v>
      </c>
      <c r="H985" s="434"/>
      <c r="I985" s="435"/>
      <c r="J985" s="279" t="s">
        <v>17</v>
      </c>
      <c r="K985" s="278"/>
      <c r="L985" s="275" t="s">
        <v>16</v>
      </c>
      <c r="M985" s="277">
        <v>598</v>
      </c>
      <c r="O985" s="269">
        <v>1241</v>
      </c>
    </row>
    <row r="986" spans="1:15" ht="22.5" x14ac:dyDescent="0.2">
      <c r="A986" s="547"/>
      <c r="B986" s="243" t="s">
        <v>6</v>
      </c>
      <c r="C986" s="243" t="s">
        <v>5</v>
      </c>
      <c r="D986" s="243" t="s">
        <v>4</v>
      </c>
      <c r="E986" s="551" t="s">
        <v>3</v>
      </c>
      <c r="F986" s="551"/>
      <c r="G986" s="552"/>
      <c r="H986" s="553"/>
      <c r="I986" s="554"/>
      <c r="J986" s="276" t="s">
        <v>25</v>
      </c>
      <c r="K986" s="275"/>
      <c r="L986" s="271" t="s">
        <v>16</v>
      </c>
      <c r="M986" s="274">
        <v>8530.93</v>
      </c>
      <c r="O986" s="269">
        <v>1240</v>
      </c>
    </row>
    <row r="987" spans="1:15" x14ac:dyDescent="0.2">
      <c r="A987" s="547"/>
      <c r="B987" s="243"/>
      <c r="C987" s="243"/>
      <c r="D987" s="243"/>
      <c r="E987" s="243"/>
      <c r="F987" s="243"/>
      <c r="G987" s="242"/>
      <c r="H987" s="241"/>
      <c r="I987" s="240"/>
      <c r="J987" s="273" t="s">
        <v>21</v>
      </c>
      <c r="K987" s="271"/>
      <c r="L987" s="271"/>
      <c r="M987" s="270"/>
      <c r="O987" s="269"/>
    </row>
    <row r="988" spans="1:15" ht="23.25" thickBot="1" x14ac:dyDescent="0.25">
      <c r="A988" s="548"/>
      <c r="B988" s="263" t="s">
        <v>7037</v>
      </c>
      <c r="C988" s="262" t="s">
        <v>968</v>
      </c>
      <c r="D988" s="261">
        <v>43516</v>
      </c>
      <c r="E988" s="260" t="s">
        <v>1</v>
      </c>
      <c r="F988" s="259" t="s">
        <v>7036</v>
      </c>
      <c r="G988" s="258"/>
      <c r="H988" s="257"/>
      <c r="I988" s="256"/>
      <c r="J988" s="228" t="s">
        <v>5498</v>
      </c>
      <c r="K988" s="227"/>
      <c r="L988" s="226" t="s">
        <v>16</v>
      </c>
      <c r="M988" s="225">
        <v>146</v>
      </c>
      <c r="O988" s="269">
        <v>1242</v>
      </c>
    </row>
    <row r="989" spans="1:15" ht="22.5" x14ac:dyDescent="0.2">
      <c r="A989" s="546">
        <v>195</v>
      </c>
      <c r="B989" s="251" t="s">
        <v>12</v>
      </c>
      <c r="C989" s="251" t="s">
        <v>11</v>
      </c>
      <c r="D989" s="251" t="s">
        <v>10</v>
      </c>
      <c r="E989" s="549" t="s">
        <v>9</v>
      </c>
      <c r="F989" s="549"/>
      <c r="G989" s="549" t="s">
        <v>8</v>
      </c>
      <c r="H989" s="550"/>
      <c r="I989" s="250"/>
      <c r="J989" s="265"/>
      <c r="K989" s="265"/>
      <c r="L989" s="265"/>
      <c r="M989" s="264"/>
      <c r="O989" s="269" t="s">
        <v>7035</v>
      </c>
    </row>
    <row r="990" spans="1:15" ht="67.5" x14ac:dyDescent="0.2">
      <c r="A990" s="547"/>
      <c r="B990" s="144" t="s">
        <v>7034</v>
      </c>
      <c r="C990" s="144" t="s">
        <v>7033</v>
      </c>
      <c r="D990" s="132">
        <v>43546</v>
      </c>
      <c r="E990" s="247"/>
      <c r="F990" s="246" t="s">
        <v>7032</v>
      </c>
      <c r="G990" s="433" t="s">
        <v>771</v>
      </c>
      <c r="H990" s="434"/>
      <c r="I990" s="435"/>
      <c r="J990" s="279" t="s">
        <v>17</v>
      </c>
      <c r="K990" s="278"/>
      <c r="L990" s="275" t="s">
        <v>16</v>
      </c>
      <c r="M990" s="277">
        <v>1080</v>
      </c>
      <c r="O990" s="269">
        <v>1247</v>
      </c>
    </row>
    <row r="991" spans="1:15" ht="22.5" x14ac:dyDescent="0.2">
      <c r="A991" s="547"/>
      <c r="B991" s="243" t="s">
        <v>6</v>
      </c>
      <c r="C991" s="243" t="s">
        <v>5</v>
      </c>
      <c r="D991" s="243" t="s">
        <v>4</v>
      </c>
      <c r="E991" s="551" t="s">
        <v>3</v>
      </c>
      <c r="F991" s="551"/>
      <c r="G991" s="552"/>
      <c r="H991" s="553"/>
      <c r="I991" s="554"/>
      <c r="J991" s="276" t="s">
        <v>25</v>
      </c>
      <c r="K991" s="275"/>
      <c r="L991" s="271" t="s">
        <v>16</v>
      </c>
      <c r="M991" s="274">
        <v>2322.63</v>
      </c>
      <c r="O991" s="269">
        <v>1246</v>
      </c>
    </row>
    <row r="992" spans="1:15" x14ac:dyDescent="0.2">
      <c r="A992" s="547"/>
      <c r="B992" s="243"/>
      <c r="C992" s="243"/>
      <c r="D992" s="243"/>
      <c r="E992" s="243"/>
      <c r="F992" s="243"/>
      <c r="G992" s="242"/>
      <c r="H992" s="241"/>
      <c r="I992" s="240"/>
      <c r="J992" s="273" t="s">
        <v>21</v>
      </c>
      <c r="K992" s="271"/>
      <c r="L992" s="271" t="s">
        <v>16</v>
      </c>
      <c r="M992" s="270">
        <v>175</v>
      </c>
      <c r="O992" s="269"/>
    </row>
    <row r="993" spans="1:15" ht="23.25" thickBot="1" x14ac:dyDescent="0.25">
      <c r="A993" s="548"/>
      <c r="B993" s="263" t="s">
        <v>5532</v>
      </c>
      <c r="C993" s="262" t="s">
        <v>771</v>
      </c>
      <c r="D993" s="261">
        <v>43553</v>
      </c>
      <c r="E993" s="260" t="s">
        <v>1</v>
      </c>
      <c r="F993" s="259" t="s">
        <v>7031</v>
      </c>
      <c r="G993" s="258"/>
      <c r="H993" s="257"/>
      <c r="I993" s="256"/>
      <c r="J993" s="228" t="s">
        <v>5498</v>
      </c>
      <c r="K993" s="227"/>
      <c r="L993" s="226"/>
      <c r="M993" s="225"/>
      <c r="O993" s="269">
        <v>1248</v>
      </c>
    </row>
    <row r="994" spans="1:15" ht="22.5" x14ac:dyDescent="0.2">
      <c r="A994" s="546">
        <v>196</v>
      </c>
      <c r="B994" s="251" t="s">
        <v>12</v>
      </c>
      <c r="C994" s="251" t="s">
        <v>11</v>
      </c>
      <c r="D994" s="251" t="s">
        <v>10</v>
      </c>
      <c r="E994" s="549" t="s">
        <v>9</v>
      </c>
      <c r="F994" s="549"/>
      <c r="G994" s="549" t="s">
        <v>8</v>
      </c>
      <c r="H994" s="550"/>
      <c r="I994" s="250"/>
      <c r="J994" s="265"/>
      <c r="K994" s="265"/>
      <c r="L994" s="265"/>
      <c r="M994" s="264"/>
      <c r="O994" s="269" t="s">
        <v>7030</v>
      </c>
    </row>
    <row r="995" spans="1:15" ht="20.45" customHeight="1" x14ac:dyDescent="0.2">
      <c r="A995" s="547"/>
      <c r="B995" s="144" t="s">
        <v>7025</v>
      </c>
      <c r="C995" s="144" t="s">
        <v>7029</v>
      </c>
      <c r="D995" s="132">
        <v>43514</v>
      </c>
      <c r="E995" s="247"/>
      <c r="F995" s="246" t="s">
        <v>7028</v>
      </c>
      <c r="G995" s="433" t="s">
        <v>5506</v>
      </c>
      <c r="H995" s="434"/>
      <c r="I995" s="435"/>
      <c r="J995" s="279" t="s">
        <v>17</v>
      </c>
      <c r="K995" s="278"/>
      <c r="L995" s="275"/>
      <c r="M995" s="277"/>
      <c r="O995" s="269"/>
    </row>
    <row r="996" spans="1:15" ht="22.5" x14ac:dyDescent="0.2">
      <c r="A996" s="547"/>
      <c r="B996" s="243" t="s">
        <v>6</v>
      </c>
      <c r="C996" s="243" t="s">
        <v>5</v>
      </c>
      <c r="D996" s="243" t="s">
        <v>4</v>
      </c>
      <c r="E996" s="551" t="s">
        <v>3</v>
      </c>
      <c r="F996" s="551"/>
      <c r="G996" s="552"/>
      <c r="H996" s="553"/>
      <c r="I996" s="554"/>
      <c r="J996" s="276" t="s">
        <v>25</v>
      </c>
      <c r="K996" s="275"/>
      <c r="L996" s="271" t="s">
        <v>16</v>
      </c>
      <c r="M996" s="274">
        <v>1545</v>
      </c>
      <c r="O996" s="269">
        <v>1250</v>
      </c>
    </row>
    <row r="997" spans="1:15" x14ac:dyDescent="0.2">
      <c r="A997" s="547"/>
      <c r="B997" s="243"/>
      <c r="C997" s="243"/>
      <c r="D997" s="243"/>
      <c r="E997" s="243"/>
      <c r="F997" s="243"/>
      <c r="G997" s="242"/>
      <c r="H997" s="241"/>
      <c r="I997" s="240"/>
      <c r="J997" s="273" t="s">
        <v>21</v>
      </c>
      <c r="K997" s="271"/>
      <c r="L997" s="271"/>
      <c r="M997" s="270"/>
      <c r="O997" s="269"/>
    </row>
    <row r="998" spans="1:15" ht="23.25" thickBot="1" x14ac:dyDescent="0.25">
      <c r="A998" s="548"/>
      <c r="B998" s="263" t="s">
        <v>7023</v>
      </c>
      <c r="C998" s="262" t="s">
        <v>5506</v>
      </c>
      <c r="D998" s="261">
        <v>43524</v>
      </c>
      <c r="E998" s="260" t="s">
        <v>1</v>
      </c>
      <c r="F998" s="259" t="s">
        <v>7027</v>
      </c>
      <c r="G998" s="258"/>
      <c r="H998" s="257"/>
      <c r="I998" s="256"/>
      <c r="J998" s="228" t="s">
        <v>5498</v>
      </c>
      <c r="K998" s="227"/>
      <c r="L998" s="226"/>
      <c r="M998" s="225"/>
      <c r="O998" s="269"/>
    </row>
    <row r="999" spans="1:15" ht="22.5" x14ac:dyDescent="0.2">
      <c r="A999" s="546">
        <v>197</v>
      </c>
      <c r="B999" s="251" t="s">
        <v>12</v>
      </c>
      <c r="C999" s="251" t="s">
        <v>11</v>
      </c>
      <c r="D999" s="251" t="s">
        <v>10</v>
      </c>
      <c r="E999" s="549" t="s">
        <v>9</v>
      </c>
      <c r="F999" s="549"/>
      <c r="G999" s="549" t="s">
        <v>8</v>
      </c>
      <c r="H999" s="550"/>
      <c r="I999" s="250"/>
      <c r="J999" s="265"/>
      <c r="K999" s="265"/>
      <c r="L999" s="265"/>
      <c r="M999" s="264"/>
      <c r="O999" s="269" t="s">
        <v>7026</v>
      </c>
    </row>
    <row r="1000" spans="1:15" ht="33.75" x14ac:dyDescent="0.2">
      <c r="A1000" s="547"/>
      <c r="B1000" s="144" t="s">
        <v>7025</v>
      </c>
      <c r="C1000" s="144" t="s">
        <v>7024</v>
      </c>
      <c r="D1000" s="132">
        <v>43534</v>
      </c>
      <c r="E1000" s="247"/>
      <c r="F1000" s="246" t="s">
        <v>6084</v>
      </c>
      <c r="G1000" s="433" t="s">
        <v>5506</v>
      </c>
      <c r="H1000" s="434"/>
      <c r="I1000" s="435"/>
      <c r="J1000" s="279" t="s">
        <v>17</v>
      </c>
      <c r="K1000" s="278"/>
      <c r="L1000" s="275" t="s">
        <v>16</v>
      </c>
      <c r="M1000" s="277">
        <v>594</v>
      </c>
      <c r="O1000" s="269">
        <v>1254</v>
      </c>
    </row>
    <row r="1001" spans="1:15" ht="22.5" x14ac:dyDescent="0.2">
      <c r="A1001" s="547"/>
      <c r="B1001" s="243" t="s">
        <v>6</v>
      </c>
      <c r="C1001" s="243" t="s">
        <v>5</v>
      </c>
      <c r="D1001" s="243" t="s">
        <v>4</v>
      </c>
      <c r="E1001" s="551" t="s">
        <v>3</v>
      </c>
      <c r="F1001" s="551"/>
      <c r="G1001" s="552"/>
      <c r="H1001" s="553"/>
      <c r="I1001" s="554"/>
      <c r="J1001" s="276" t="s">
        <v>25</v>
      </c>
      <c r="K1001" s="275"/>
      <c r="L1001" s="271" t="s">
        <v>16</v>
      </c>
      <c r="M1001" s="274">
        <v>3635</v>
      </c>
      <c r="O1001" s="269">
        <v>1252</v>
      </c>
    </row>
    <row r="1002" spans="1:15" x14ac:dyDescent="0.2">
      <c r="A1002" s="547"/>
      <c r="B1002" s="243"/>
      <c r="C1002" s="243"/>
      <c r="D1002" s="243"/>
      <c r="E1002" s="243"/>
      <c r="F1002" s="243"/>
      <c r="G1002" s="242"/>
      <c r="H1002" s="241"/>
      <c r="I1002" s="240"/>
      <c r="J1002" s="273" t="s">
        <v>21</v>
      </c>
      <c r="K1002" s="271"/>
      <c r="L1002" s="271"/>
      <c r="M1002" s="270"/>
      <c r="O1002" s="269"/>
    </row>
    <row r="1003" spans="1:15" ht="23.25" thickBot="1" x14ac:dyDescent="0.25">
      <c r="A1003" s="548"/>
      <c r="B1003" s="263" t="s">
        <v>7023</v>
      </c>
      <c r="C1003" s="262" t="s">
        <v>5506</v>
      </c>
      <c r="D1003" s="261">
        <v>43539</v>
      </c>
      <c r="E1003" s="260" t="s">
        <v>1</v>
      </c>
      <c r="F1003" s="259" t="s">
        <v>7022</v>
      </c>
      <c r="G1003" s="258"/>
      <c r="H1003" s="257"/>
      <c r="I1003" s="256"/>
      <c r="J1003" s="228" t="s">
        <v>5498</v>
      </c>
      <c r="K1003" s="227"/>
      <c r="L1003" s="226"/>
      <c r="M1003" s="225"/>
      <c r="O1003" s="269"/>
    </row>
    <row r="1004" spans="1:15" ht="22.5" x14ac:dyDescent="0.2">
      <c r="A1004" s="546">
        <v>198</v>
      </c>
      <c r="B1004" s="251" t="s">
        <v>12</v>
      </c>
      <c r="C1004" s="251" t="s">
        <v>11</v>
      </c>
      <c r="D1004" s="251" t="s">
        <v>10</v>
      </c>
      <c r="E1004" s="549" t="s">
        <v>9</v>
      </c>
      <c r="F1004" s="549"/>
      <c r="G1004" s="549" t="s">
        <v>8</v>
      </c>
      <c r="H1004" s="550"/>
      <c r="I1004" s="250"/>
      <c r="J1004" s="265"/>
      <c r="K1004" s="265"/>
      <c r="L1004" s="265"/>
      <c r="M1004" s="264"/>
      <c r="O1004" s="269" t="s">
        <v>7021</v>
      </c>
    </row>
    <row r="1005" spans="1:15" ht="56.25" x14ac:dyDescent="0.2">
      <c r="A1005" s="547"/>
      <c r="B1005" s="144" t="s">
        <v>7020</v>
      </c>
      <c r="C1005" s="144" t="s">
        <v>7019</v>
      </c>
      <c r="D1005" s="132">
        <v>43546</v>
      </c>
      <c r="E1005" s="247"/>
      <c r="F1005" s="246" t="s">
        <v>7018</v>
      </c>
      <c r="G1005" s="433" t="s">
        <v>7016</v>
      </c>
      <c r="H1005" s="434"/>
      <c r="I1005" s="435"/>
      <c r="J1005" s="279" t="s">
        <v>17</v>
      </c>
      <c r="K1005" s="278"/>
      <c r="L1005" s="275" t="s">
        <v>16</v>
      </c>
      <c r="M1005" s="277">
        <v>3276</v>
      </c>
      <c r="O1005" s="269">
        <v>1256</v>
      </c>
    </row>
    <row r="1006" spans="1:15" ht="22.5" x14ac:dyDescent="0.2">
      <c r="A1006" s="547"/>
      <c r="B1006" s="243" t="s">
        <v>6</v>
      </c>
      <c r="C1006" s="243" t="s">
        <v>5</v>
      </c>
      <c r="D1006" s="243" t="s">
        <v>4</v>
      </c>
      <c r="E1006" s="551" t="s">
        <v>3</v>
      </c>
      <c r="F1006" s="551"/>
      <c r="G1006" s="552"/>
      <c r="H1006" s="553"/>
      <c r="I1006" s="554"/>
      <c r="J1006" s="276" t="s">
        <v>25</v>
      </c>
      <c r="K1006" s="275"/>
      <c r="L1006" s="271" t="s">
        <v>16</v>
      </c>
      <c r="M1006" s="274">
        <v>1081.95</v>
      </c>
      <c r="O1006" s="269">
        <v>1255</v>
      </c>
    </row>
    <row r="1007" spans="1:15" x14ac:dyDescent="0.2">
      <c r="A1007" s="547"/>
      <c r="B1007" s="243"/>
      <c r="C1007" s="243"/>
      <c r="D1007" s="243"/>
      <c r="E1007" s="243"/>
      <c r="F1007" s="243"/>
      <c r="G1007" s="242"/>
      <c r="H1007" s="241"/>
      <c r="I1007" s="240"/>
      <c r="J1007" s="273" t="s">
        <v>21</v>
      </c>
      <c r="K1007" s="271"/>
      <c r="L1007" s="271"/>
      <c r="M1007" s="270"/>
      <c r="O1007" s="269"/>
    </row>
    <row r="1008" spans="1:15" ht="31.15" customHeight="1" thickBot="1" x14ac:dyDescent="0.25">
      <c r="A1008" s="548"/>
      <c r="B1008" s="263" t="s">
        <v>7017</v>
      </c>
      <c r="C1008" s="262" t="s">
        <v>7016</v>
      </c>
      <c r="D1008" s="261">
        <v>43561</v>
      </c>
      <c r="E1008" s="260" t="s">
        <v>1</v>
      </c>
      <c r="F1008" s="259" t="s">
        <v>7015</v>
      </c>
      <c r="G1008" s="258"/>
      <c r="H1008" s="257"/>
      <c r="I1008" s="256"/>
      <c r="J1008" s="228" t="s">
        <v>5498</v>
      </c>
      <c r="K1008" s="227"/>
      <c r="L1008" s="226"/>
      <c r="M1008" s="225"/>
      <c r="O1008" s="269"/>
    </row>
    <row r="1009" spans="1:15" ht="22.5" x14ac:dyDescent="0.2">
      <c r="A1009" s="546">
        <v>199</v>
      </c>
      <c r="B1009" s="251" t="s">
        <v>12</v>
      </c>
      <c r="C1009" s="251" t="s">
        <v>11</v>
      </c>
      <c r="D1009" s="251" t="s">
        <v>10</v>
      </c>
      <c r="E1009" s="549" t="s">
        <v>9</v>
      </c>
      <c r="F1009" s="549"/>
      <c r="G1009" s="549" t="s">
        <v>8</v>
      </c>
      <c r="H1009" s="550"/>
      <c r="I1009" s="250"/>
      <c r="J1009" s="265"/>
      <c r="K1009" s="265"/>
      <c r="L1009" s="265"/>
      <c r="M1009" s="264"/>
      <c r="O1009" s="269" t="s">
        <v>7014</v>
      </c>
    </row>
    <row r="1010" spans="1:15" ht="30.6" customHeight="1" x14ac:dyDescent="0.2">
      <c r="A1010" s="547"/>
      <c r="B1010" s="144" t="s">
        <v>6999</v>
      </c>
      <c r="C1010" s="144" t="s">
        <v>7013</v>
      </c>
      <c r="D1010" s="132">
        <v>43417</v>
      </c>
      <c r="E1010" s="247"/>
      <c r="F1010" s="246" t="s">
        <v>7012</v>
      </c>
      <c r="G1010" s="433" t="s">
        <v>7011</v>
      </c>
      <c r="H1010" s="434"/>
      <c r="I1010" s="435"/>
      <c r="J1010" s="279" t="s">
        <v>17</v>
      </c>
      <c r="K1010" s="278"/>
      <c r="L1010" s="275" t="s">
        <v>16</v>
      </c>
      <c r="M1010" s="277">
        <v>719</v>
      </c>
      <c r="O1010" s="269">
        <v>1258</v>
      </c>
    </row>
    <row r="1011" spans="1:15" ht="22.5" x14ac:dyDescent="0.2">
      <c r="A1011" s="547"/>
      <c r="B1011" s="243" t="s">
        <v>6</v>
      </c>
      <c r="C1011" s="243" t="s">
        <v>5</v>
      </c>
      <c r="D1011" s="243" t="s">
        <v>4</v>
      </c>
      <c r="E1011" s="551" t="s">
        <v>3</v>
      </c>
      <c r="F1011" s="551"/>
      <c r="G1011" s="552"/>
      <c r="H1011" s="553"/>
      <c r="I1011" s="554"/>
      <c r="J1011" s="276" t="s">
        <v>25</v>
      </c>
      <c r="K1011" s="275"/>
      <c r="L1011" s="271"/>
      <c r="M1011" s="274"/>
      <c r="O1011" s="269"/>
    </row>
    <row r="1012" spans="1:15" x14ac:dyDescent="0.2">
      <c r="A1012" s="547"/>
      <c r="B1012" s="243"/>
      <c r="C1012" s="243"/>
      <c r="D1012" s="243"/>
      <c r="E1012" s="243"/>
      <c r="F1012" s="243"/>
      <c r="G1012" s="242"/>
      <c r="H1012" s="241"/>
      <c r="I1012" s="240"/>
      <c r="J1012" s="273" t="s">
        <v>21</v>
      </c>
      <c r="K1012" s="271"/>
      <c r="L1012" s="271" t="s">
        <v>43</v>
      </c>
      <c r="M1012" s="270">
        <v>204</v>
      </c>
      <c r="O1012" s="269"/>
    </row>
    <row r="1013" spans="1:15" ht="23.25" thickBot="1" x14ac:dyDescent="0.25">
      <c r="A1013" s="548"/>
      <c r="B1013" s="263" t="s">
        <v>5507</v>
      </c>
      <c r="C1013" s="262" t="s">
        <v>7011</v>
      </c>
      <c r="D1013" s="261">
        <v>43421</v>
      </c>
      <c r="E1013" s="260" t="s">
        <v>1</v>
      </c>
      <c r="F1013" s="259" t="s">
        <v>6053</v>
      </c>
      <c r="G1013" s="258"/>
      <c r="H1013" s="257"/>
      <c r="I1013" s="256"/>
      <c r="J1013" s="228" t="s">
        <v>5498</v>
      </c>
      <c r="K1013" s="227"/>
      <c r="L1013" s="226"/>
      <c r="M1013" s="225"/>
      <c r="O1013" s="269">
        <v>1260</v>
      </c>
    </row>
    <row r="1014" spans="1:15" ht="22.5" x14ac:dyDescent="0.2">
      <c r="A1014" s="546">
        <v>200</v>
      </c>
      <c r="B1014" s="251" t="s">
        <v>12</v>
      </c>
      <c r="C1014" s="251" t="s">
        <v>11</v>
      </c>
      <c r="D1014" s="251" t="s">
        <v>10</v>
      </c>
      <c r="E1014" s="549" t="s">
        <v>9</v>
      </c>
      <c r="F1014" s="549"/>
      <c r="G1014" s="549" t="s">
        <v>8</v>
      </c>
      <c r="H1014" s="550"/>
      <c r="I1014" s="250"/>
      <c r="J1014" s="265"/>
      <c r="K1014" s="265"/>
      <c r="L1014" s="265"/>
      <c r="M1014" s="264"/>
      <c r="O1014" s="269" t="s">
        <v>7010</v>
      </c>
    </row>
    <row r="1015" spans="1:15" ht="56.25" x14ac:dyDescent="0.2">
      <c r="A1015" s="547"/>
      <c r="B1015" s="144" t="s">
        <v>6999</v>
      </c>
      <c r="C1015" s="144" t="s">
        <v>7009</v>
      </c>
      <c r="D1015" s="132">
        <v>43514</v>
      </c>
      <c r="E1015" s="247"/>
      <c r="F1015" s="246" t="s">
        <v>7008</v>
      </c>
      <c r="G1015" s="433" t="s">
        <v>7007</v>
      </c>
      <c r="H1015" s="434"/>
      <c r="I1015" s="435"/>
      <c r="J1015" s="279" t="s">
        <v>17</v>
      </c>
      <c r="K1015" s="278"/>
      <c r="L1015" s="275" t="s">
        <v>16</v>
      </c>
      <c r="M1015" s="277">
        <v>1900</v>
      </c>
      <c r="O1015" s="269">
        <v>1267</v>
      </c>
    </row>
    <row r="1016" spans="1:15" ht="22.5" x14ac:dyDescent="0.2">
      <c r="A1016" s="547"/>
      <c r="B1016" s="243" t="s">
        <v>6</v>
      </c>
      <c r="C1016" s="243" t="s">
        <v>5</v>
      </c>
      <c r="D1016" s="243" t="s">
        <v>4</v>
      </c>
      <c r="E1016" s="551" t="s">
        <v>3</v>
      </c>
      <c r="F1016" s="551"/>
      <c r="G1016" s="552"/>
      <c r="H1016" s="553"/>
      <c r="I1016" s="554"/>
      <c r="J1016" s="276" t="s">
        <v>25</v>
      </c>
      <c r="K1016" s="275"/>
      <c r="L1016" s="271" t="s">
        <v>16</v>
      </c>
      <c r="M1016" s="274">
        <v>1964.18</v>
      </c>
      <c r="O1016" s="269">
        <v>1264</v>
      </c>
    </row>
    <row r="1017" spans="1:15" x14ac:dyDescent="0.2">
      <c r="A1017" s="547"/>
      <c r="B1017" s="243"/>
      <c r="C1017" s="243"/>
      <c r="D1017" s="243"/>
      <c r="E1017" s="243"/>
      <c r="F1017" s="243"/>
      <c r="G1017" s="242"/>
      <c r="H1017" s="241"/>
      <c r="I1017" s="240"/>
      <c r="J1017" s="273" t="s">
        <v>21</v>
      </c>
      <c r="K1017" s="271"/>
      <c r="L1017" s="271"/>
      <c r="M1017" s="270"/>
      <c r="O1017" s="269"/>
    </row>
    <row r="1018" spans="1:15" ht="23.25" thickBot="1" x14ac:dyDescent="0.25">
      <c r="A1018" s="548"/>
      <c r="B1018" s="263" t="s">
        <v>5507</v>
      </c>
      <c r="C1018" s="262" t="s">
        <v>7007</v>
      </c>
      <c r="D1018" s="261">
        <v>43526</v>
      </c>
      <c r="E1018" s="260" t="s">
        <v>1</v>
      </c>
      <c r="F1018" s="259" t="s">
        <v>7006</v>
      </c>
      <c r="G1018" s="258"/>
      <c r="H1018" s="257"/>
      <c r="I1018" s="256"/>
      <c r="J1018" s="228" t="s">
        <v>5498</v>
      </c>
      <c r="K1018" s="227"/>
      <c r="L1018" s="226"/>
      <c r="M1018" s="225"/>
      <c r="O1018" s="269"/>
    </row>
    <row r="1019" spans="1:15" ht="22.5" x14ac:dyDescent="0.2">
      <c r="A1019" s="546">
        <v>201</v>
      </c>
      <c r="B1019" s="251" t="s">
        <v>12</v>
      </c>
      <c r="C1019" s="251" t="s">
        <v>11</v>
      </c>
      <c r="D1019" s="251" t="s">
        <v>10</v>
      </c>
      <c r="E1019" s="549" t="s">
        <v>9</v>
      </c>
      <c r="F1019" s="549"/>
      <c r="G1019" s="549" t="s">
        <v>8</v>
      </c>
      <c r="H1019" s="550"/>
      <c r="I1019" s="250"/>
      <c r="J1019" s="265"/>
      <c r="K1019" s="265"/>
      <c r="L1019" s="265"/>
      <c r="M1019" s="264"/>
      <c r="O1019" s="269" t="s">
        <v>7005</v>
      </c>
    </row>
    <row r="1020" spans="1:15" ht="67.5" x14ac:dyDescent="0.2">
      <c r="A1020" s="547"/>
      <c r="B1020" s="144" t="s">
        <v>6999</v>
      </c>
      <c r="C1020" s="144" t="s">
        <v>7004</v>
      </c>
      <c r="D1020" s="132">
        <v>43538</v>
      </c>
      <c r="E1020" s="247"/>
      <c r="F1020" s="246" t="s">
        <v>7003</v>
      </c>
      <c r="G1020" s="433" t="s">
        <v>7002</v>
      </c>
      <c r="H1020" s="434"/>
      <c r="I1020" s="435"/>
      <c r="J1020" s="279" t="s">
        <v>17</v>
      </c>
      <c r="K1020" s="278"/>
      <c r="L1020" s="275" t="s">
        <v>16</v>
      </c>
      <c r="M1020" s="277">
        <v>598</v>
      </c>
      <c r="O1020" s="269">
        <v>1268</v>
      </c>
    </row>
    <row r="1021" spans="1:15" ht="22.5" x14ac:dyDescent="0.2">
      <c r="A1021" s="547"/>
      <c r="B1021" s="243" t="s">
        <v>6</v>
      </c>
      <c r="C1021" s="243" t="s">
        <v>5</v>
      </c>
      <c r="D1021" s="243" t="s">
        <v>4</v>
      </c>
      <c r="E1021" s="551" t="s">
        <v>3</v>
      </c>
      <c r="F1021" s="551"/>
      <c r="G1021" s="552"/>
      <c r="H1021" s="553"/>
      <c r="I1021" s="554"/>
      <c r="J1021" s="276" t="s">
        <v>25</v>
      </c>
      <c r="K1021" s="275"/>
      <c r="L1021" s="271"/>
      <c r="M1021" s="274"/>
      <c r="O1021" s="269"/>
    </row>
    <row r="1022" spans="1:15" x14ac:dyDescent="0.2">
      <c r="A1022" s="547"/>
      <c r="B1022" s="243"/>
      <c r="C1022" s="243"/>
      <c r="D1022" s="243"/>
      <c r="E1022" s="243"/>
      <c r="F1022" s="243"/>
      <c r="G1022" s="242"/>
      <c r="H1022" s="241"/>
      <c r="I1022" s="240"/>
      <c r="J1022" s="273" t="s">
        <v>21</v>
      </c>
      <c r="K1022" s="271"/>
      <c r="L1022" s="271"/>
      <c r="M1022" s="270"/>
      <c r="O1022" s="269"/>
    </row>
    <row r="1023" spans="1:15" ht="23.25" thickBot="1" x14ac:dyDescent="0.25">
      <c r="A1023" s="548"/>
      <c r="B1023" s="263" t="s">
        <v>5507</v>
      </c>
      <c r="C1023" s="262" t="s">
        <v>7002</v>
      </c>
      <c r="D1023" s="261">
        <v>43541</v>
      </c>
      <c r="E1023" s="260" t="s">
        <v>1</v>
      </c>
      <c r="F1023" s="259" t="s">
        <v>7001</v>
      </c>
      <c r="G1023" s="258"/>
      <c r="H1023" s="257"/>
      <c r="I1023" s="256"/>
      <c r="J1023" s="228" t="s">
        <v>5498</v>
      </c>
      <c r="K1023" s="227"/>
      <c r="L1023" s="226"/>
      <c r="M1023" s="225"/>
      <c r="O1023" s="269"/>
    </row>
    <row r="1024" spans="1:15" ht="22.5" x14ac:dyDescent="0.2">
      <c r="A1024" s="546">
        <v>202</v>
      </c>
      <c r="B1024" s="251" t="s">
        <v>12</v>
      </c>
      <c r="C1024" s="251" t="s">
        <v>11</v>
      </c>
      <c r="D1024" s="251" t="s">
        <v>10</v>
      </c>
      <c r="E1024" s="549" t="s">
        <v>9</v>
      </c>
      <c r="F1024" s="549"/>
      <c r="G1024" s="549" t="s">
        <v>8</v>
      </c>
      <c r="H1024" s="550"/>
      <c r="I1024" s="250"/>
      <c r="J1024" s="265"/>
      <c r="K1024" s="265"/>
      <c r="L1024" s="265"/>
      <c r="M1024" s="264"/>
      <c r="O1024" s="269" t="s">
        <v>7000</v>
      </c>
    </row>
    <row r="1025" spans="1:15" ht="67.5" x14ac:dyDescent="0.2">
      <c r="A1025" s="547"/>
      <c r="B1025" s="144" t="s">
        <v>6999</v>
      </c>
      <c r="C1025" s="144" t="s">
        <v>6998</v>
      </c>
      <c r="D1025" s="132">
        <v>43551</v>
      </c>
      <c r="E1025" s="247"/>
      <c r="F1025" s="246" t="s">
        <v>5761</v>
      </c>
      <c r="G1025" s="433" t="s">
        <v>6970</v>
      </c>
      <c r="H1025" s="434"/>
      <c r="I1025" s="435"/>
      <c r="J1025" s="279" t="s">
        <v>17</v>
      </c>
      <c r="K1025" s="278"/>
      <c r="L1025" s="275" t="s">
        <v>16</v>
      </c>
      <c r="M1025" s="277">
        <v>834</v>
      </c>
      <c r="O1025" s="269">
        <v>1270</v>
      </c>
    </row>
    <row r="1026" spans="1:15" ht="22.5" x14ac:dyDescent="0.2">
      <c r="A1026" s="547"/>
      <c r="B1026" s="243" t="s">
        <v>6</v>
      </c>
      <c r="C1026" s="243" t="s">
        <v>5</v>
      </c>
      <c r="D1026" s="243" t="s">
        <v>4</v>
      </c>
      <c r="E1026" s="551" t="s">
        <v>3</v>
      </c>
      <c r="F1026" s="551"/>
      <c r="G1026" s="552"/>
      <c r="H1026" s="553"/>
      <c r="I1026" s="554"/>
      <c r="J1026" s="276" t="s">
        <v>25</v>
      </c>
      <c r="K1026" s="275"/>
      <c r="L1026" s="271" t="s">
        <v>16</v>
      </c>
      <c r="M1026" s="274">
        <v>13969</v>
      </c>
      <c r="O1026" s="269">
        <v>1269</v>
      </c>
    </row>
    <row r="1027" spans="1:15" x14ac:dyDescent="0.2">
      <c r="A1027" s="547"/>
      <c r="B1027" s="243"/>
      <c r="C1027" s="243"/>
      <c r="D1027" s="243"/>
      <c r="E1027" s="243"/>
      <c r="F1027" s="243"/>
      <c r="G1027" s="242"/>
      <c r="H1027" s="241"/>
      <c r="I1027" s="240"/>
      <c r="J1027" s="273" t="s">
        <v>21</v>
      </c>
      <c r="K1027" s="271"/>
      <c r="L1027" s="271"/>
      <c r="M1027" s="270"/>
      <c r="O1027" s="269"/>
    </row>
    <row r="1028" spans="1:15" ht="23.25" thickBot="1" x14ac:dyDescent="0.25">
      <c r="A1028" s="548"/>
      <c r="B1028" s="263" t="s">
        <v>5507</v>
      </c>
      <c r="C1028" s="262" t="s">
        <v>6970</v>
      </c>
      <c r="D1028" s="261">
        <v>43555</v>
      </c>
      <c r="E1028" s="260" t="s">
        <v>1</v>
      </c>
      <c r="F1028" s="259" t="s">
        <v>6969</v>
      </c>
      <c r="G1028" s="258"/>
      <c r="H1028" s="257"/>
      <c r="I1028" s="256"/>
      <c r="J1028" s="228" t="s">
        <v>5498</v>
      </c>
      <c r="K1028" s="227"/>
      <c r="L1028" s="226"/>
      <c r="M1028" s="225"/>
      <c r="O1028" s="269"/>
    </row>
    <row r="1029" spans="1:15" ht="22.5" x14ac:dyDescent="0.2">
      <c r="A1029" s="546">
        <v>203</v>
      </c>
      <c r="B1029" s="267" t="s">
        <v>12</v>
      </c>
      <c r="C1029" s="267" t="s">
        <v>11</v>
      </c>
      <c r="D1029" s="267" t="s">
        <v>10</v>
      </c>
      <c r="E1029" s="555" t="s">
        <v>9</v>
      </c>
      <c r="F1029" s="555"/>
      <c r="G1029" s="555" t="s">
        <v>8</v>
      </c>
      <c r="H1029" s="556"/>
      <c r="I1029" s="266"/>
      <c r="J1029" s="265"/>
      <c r="K1029" s="265"/>
      <c r="L1029" s="265"/>
      <c r="M1029" s="264"/>
      <c r="O1029" s="269" t="s">
        <v>6997</v>
      </c>
    </row>
    <row r="1030" spans="1:15" ht="101.25" x14ac:dyDescent="0.2">
      <c r="A1030" s="547"/>
      <c r="B1030" s="330" t="s">
        <v>6996</v>
      </c>
      <c r="C1030" s="330" t="s">
        <v>6995</v>
      </c>
      <c r="D1030" s="329">
        <v>43412</v>
      </c>
      <c r="E1030" s="328"/>
      <c r="F1030" s="327" t="s">
        <v>6979</v>
      </c>
      <c r="G1030" s="587" t="s">
        <v>6978</v>
      </c>
      <c r="H1030" s="588"/>
      <c r="I1030" s="589"/>
      <c r="J1030" s="279" t="s">
        <v>17</v>
      </c>
      <c r="K1030" s="278"/>
      <c r="L1030" s="275" t="s">
        <v>16</v>
      </c>
      <c r="M1030" s="277">
        <v>282</v>
      </c>
      <c r="O1030" s="269">
        <v>1271</v>
      </c>
    </row>
    <row r="1031" spans="1:15" ht="22.5" x14ac:dyDescent="0.2">
      <c r="A1031" s="547"/>
      <c r="B1031" s="326" t="s">
        <v>6</v>
      </c>
      <c r="C1031" s="326" t="s">
        <v>5</v>
      </c>
      <c r="D1031" s="326" t="s">
        <v>4</v>
      </c>
      <c r="E1031" s="583" t="s">
        <v>3</v>
      </c>
      <c r="F1031" s="583"/>
      <c r="G1031" s="584"/>
      <c r="H1031" s="585"/>
      <c r="I1031" s="586"/>
      <c r="J1031" s="276" t="s">
        <v>25</v>
      </c>
      <c r="K1031" s="275"/>
      <c r="L1031" s="271"/>
      <c r="M1031" s="274"/>
      <c r="O1031" s="269"/>
    </row>
    <row r="1032" spans="1:15" x14ac:dyDescent="0.2">
      <c r="A1032" s="547"/>
      <c r="B1032" s="326"/>
      <c r="C1032" s="326"/>
      <c r="D1032" s="326"/>
      <c r="E1032" s="326"/>
      <c r="F1032" s="326"/>
      <c r="G1032" s="325"/>
      <c r="H1032" s="324"/>
      <c r="I1032" s="323"/>
      <c r="J1032" s="273" t="s">
        <v>21</v>
      </c>
      <c r="K1032" s="271"/>
      <c r="L1032" s="271"/>
      <c r="M1032" s="270"/>
      <c r="O1032" s="269"/>
    </row>
    <row r="1033" spans="1:15" ht="23.25" thickBot="1" x14ac:dyDescent="0.25">
      <c r="A1033" s="548"/>
      <c r="B1033" s="236" t="s">
        <v>6994</v>
      </c>
      <c r="C1033" s="235" t="s">
        <v>6978</v>
      </c>
      <c r="D1033" s="234">
        <v>43415</v>
      </c>
      <c r="E1033" s="233" t="s">
        <v>1</v>
      </c>
      <c r="F1033" s="232" t="s">
        <v>6977</v>
      </c>
      <c r="G1033" s="231"/>
      <c r="H1033" s="230"/>
      <c r="I1033" s="229"/>
      <c r="J1033" s="228" t="s">
        <v>5498</v>
      </c>
      <c r="K1033" s="227"/>
      <c r="L1033" s="226"/>
      <c r="M1033" s="225"/>
      <c r="O1033" s="269"/>
    </row>
    <row r="1034" spans="1:15" ht="22.5" x14ac:dyDescent="0.2">
      <c r="A1034" s="546">
        <v>204</v>
      </c>
      <c r="B1034" s="267" t="s">
        <v>12</v>
      </c>
      <c r="C1034" s="267" t="s">
        <v>11</v>
      </c>
      <c r="D1034" s="267" t="s">
        <v>10</v>
      </c>
      <c r="E1034" s="555" t="s">
        <v>9</v>
      </c>
      <c r="F1034" s="555"/>
      <c r="G1034" s="555" t="s">
        <v>8</v>
      </c>
      <c r="H1034" s="556"/>
      <c r="I1034" s="266"/>
      <c r="J1034" s="265"/>
      <c r="K1034" s="265"/>
      <c r="L1034" s="265"/>
      <c r="M1034" s="264"/>
      <c r="O1034" s="269" t="s">
        <v>6993</v>
      </c>
    </row>
    <row r="1035" spans="1:15" ht="90" x14ac:dyDescent="0.2">
      <c r="A1035" s="547"/>
      <c r="B1035" s="330" t="s">
        <v>6992</v>
      </c>
      <c r="C1035" s="330" t="s">
        <v>6991</v>
      </c>
      <c r="D1035" s="329">
        <v>43412</v>
      </c>
      <c r="E1035" s="328"/>
      <c r="F1035" s="327" t="s">
        <v>6979</v>
      </c>
      <c r="G1035" s="587" t="s">
        <v>6978</v>
      </c>
      <c r="H1035" s="588"/>
      <c r="I1035" s="589"/>
      <c r="J1035" s="279" t="s">
        <v>17</v>
      </c>
      <c r="K1035" s="278"/>
      <c r="L1035" s="275" t="s">
        <v>16</v>
      </c>
      <c r="M1035" s="277">
        <v>282</v>
      </c>
      <c r="O1035" s="269">
        <v>1272</v>
      </c>
    </row>
    <row r="1036" spans="1:15" ht="22.5" x14ac:dyDescent="0.2">
      <c r="A1036" s="547"/>
      <c r="B1036" s="326" t="s">
        <v>6</v>
      </c>
      <c r="C1036" s="326" t="s">
        <v>5</v>
      </c>
      <c r="D1036" s="326" t="s">
        <v>4</v>
      </c>
      <c r="E1036" s="583" t="s">
        <v>3</v>
      </c>
      <c r="F1036" s="583"/>
      <c r="G1036" s="584"/>
      <c r="H1036" s="585"/>
      <c r="I1036" s="586"/>
      <c r="J1036" s="276" t="s">
        <v>25</v>
      </c>
      <c r="K1036" s="275"/>
      <c r="L1036" s="271"/>
      <c r="M1036" s="274"/>
      <c r="O1036" s="269"/>
    </row>
    <row r="1037" spans="1:15" x14ac:dyDescent="0.2">
      <c r="A1037" s="547"/>
      <c r="B1037" s="326"/>
      <c r="C1037" s="326"/>
      <c r="D1037" s="326"/>
      <c r="E1037" s="326"/>
      <c r="F1037" s="326"/>
      <c r="G1037" s="325"/>
      <c r="H1037" s="324"/>
      <c r="I1037" s="323"/>
      <c r="J1037" s="273" t="s">
        <v>21</v>
      </c>
      <c r="K1037" s="271"/>
      <c r="L1037" s="271"/>
      <c r="M1037" s="270"/>
      <c r="O1037" s="269"/>
    </row>
    <row r="1038" spans="1:15" ht="23.25" thickBot="1" x14ac:dyDescent="0.25">
      <c r="A1038" s="548"/>
      <c r="B1038" s="236" t="s">
        <v>796</v>
      </c>
      <c r="C1038" s="235" t="s">
        <v>6978</v>
      </c>
      <c r="D1038" s="234">
        <v>43415</v>
      </c>
      <c r="E1038" s="233" t="s">
        <v>1</v>
      </c>
      <c r="F1038" s="232" t="s">
        <v>6977</v>
      </c>
      <c r="G1038" s="231"/>
      <c r="H1038" s="230"/>
      <c r="I1038" s="229"/>
      <c r="J1038" s="228" t="s">
        <v>5498</v>
      </c>
      <c r="K1038" s="227"/>
      <c r="L1038" s="226"/>
      <c r="M1038" s="225"/>
      <c r="O1038" s="269"/>
    </row>
    <row r="1039" spans="1:15" ht="22.5" x14ac:dyDescent="0.2">
      <c r="A1039" s="546">
        <v>205</v>
      </c>
      <c r="B1039" s="251" t="s">
        <v>12</v>
      </c>
      <c r="C1039" s="251" t="s">
        <v>11</v>
      </c>
      <c r="D1039" s="251" t="s">
        <v>10</v>
      </c>
      <c r="E1039" s="549" t="s">
        <v>9</v>
      </c>
      <c r="F1039" s="549"/>
      <c r="G1039" s="549" t="s">
        <v>8</v>
      </c>
      <c r="H1039" s="550"/>
      <c r="I1039" s="250"/>
      <c r="J1039" s="265"/>
      <c r="K1039" s="265"/>
      <c r="L1039" s="265"/>
      <c r="M1039" s="264"/>
      <c r="O1039" s="269" t="s">
        <v>6990</v>
      </c>
    </row>
    <row r="1040" spans="1:15" ht="30.6" customHeight="1" x14ac:dyDescent="0.2">
      <c r="A1040" s="547"/>
      <c r="B1040" s="144" t="s">
        <v>6986</v>
      </c>
      <c r="C1040" s="144" t="s">
        <v>6989</v>
      </c>
      <c r="D1040" s="132">
        <v>43377</v>
      </c>
      <c r="E1040" s="247"/>
      <c r="F1040" s="246" t="s">
        <v>5940</v>
      </c>
      <c r="G1040" s="433" t="s">
        <v>3256</v>
      </c>
      <c r="H1040" s="434"/>
      <c r="I1040" s="435"/>
      <c r="J1040" s="279" t="s">
        <v>17</v>
      </c>
      <c r="K1040" s="278"/>
      <c r="L1040" s="275" t="s">
        <v>16</v>
      </c>
      <c r="M1040" s="277">
        <v>299</v>
      </c>
      <c r="O1040" s="269">
        <v>1274</v>
      </c>
    </row>
    <row r="1041" spans="1:15" ht="22.5" x14ac:dyDescent="0.2">
      <c r="A1041" s="547"/>
      <c r="B1041" s="243" t="s">
        <v>6</v>
      </c>
      <c r="C1041" s="243" t="s">
        <v>5</v>
      </c>
      <c r="D1041" s="243" t="s">
        <v>4</v>
      </c>
      <c r="E1041" s="551" t="s">
        <v>3</v>
      </c>
      <c r="F1041" s="551"/>
      <c r="G1041" s="552"/>
      <c r="H1041" s="553"/>
      <c r="I1041" s="554"/>
      <c r="J1041" s="276" t="s">
        <v>25</v>
      </c>
      <c r="K1041" s="275"/>
      <c r="L1041" s="271" t="s">
        <v>16</v>
      </c>
      <c r="M1041" s="274">
        <v>776.4</v>
      </c>
      <c r="O1041" s="269">
        <v>1273</v>
      </c>
    </row>
    <row r="1042" spans="1:15" x14ac:dyDescent="0.2">
      <c r="A1042" s="547"/>
      <c r="B1042" s="243"/>
      <c r="C1042" s="243"/>
      <c r="D1042" s="243"/>
      <c r="E1042" s="243"/>
      <c r="F1042" s="243"/>
      <c r="G1042" s="242"/>
      <c r="H1042" s="241"/>
      <c r="I1042" s="240"/>
      <c r="J1042" s="273" t="s">
        <v>21</v>
      </c>
      <c r="K1042" s="271"/>
      <c r="L1042" s="271"/>
      <c r="M1042" s="270"/>
      <c r="O1042" s="269"/>
    </row>
    <row r="1043" spans="1:15" ht="23.25" thickBot="1" x14ac:dyDescent="0.25">
      <c r="A1043" s="548"/>
      <c r="B1043" s="263" t="s">
        <v>511</v>
      </c>
      <c r="C1043" s="262" t="s">
        <v>3256</v>
      </c>
      <c r="D1043" s="261">
        <v>43378</v>
      </c>
      <c r="E1043" s="260" t="s">
        <v>1</v>
      </c>
      <c r="F1043" s="259" t="s">
        <v>6988</v>
      </c>
      <c r="G1043" s="258"/>
      <c r="H1043" s="257"/>
      <c r="I1043" s="256"/>
      <c r="J1043" s="228" t="s">
        <v>5498</v>
      </c>
      <c r="K1043" s="227"/>
      <c r="L1043" s="226"/>
      <c r="M1043" s="225"/>
      <c r="O1043" s="269"/>
    </row>
    <row r="1044" spans="1:15" ht="22.5" x14ac:dyDescent="0.2">
      <c r="A1044" s="546">
        <v>206</v>
      </c>
      <c r="B1044" s="251" t="s">
        <v>12</v>
      </c>
      <c r="C1044" s="251" t="s">
        <v>11</v>
      </c>
      <c r="D1044" s="251" t="s">
        <v>10</v>
      </c>
      <c r="E1044" s="549" t="s">
        <v>9</v>
      </c>
      <c r="F1044" s="549"/>
      <c r="G1044" s="549" t="s">
        <v>8</v>
      </c>
      <c r="H1044" s="550"/>
      <c r="I1044" s="250"/>
      <c r="J1044" s="265"/>
      <c r="K1044" s="265"/>
      <c r="L1044" s="265"/>
      <c r="M1044" s="264"/>
      <c r="O1044" s="269" t="s">
        <v>6987</v>
      </c>
    </row>
    <row r="1045" spans="1:15" ht="30.6" customHeight="1" x14ac:dyDescent="0.2">
      <c r="A1045" s="547"/>
      <c r="B1045" s="144" t="s">
        <v>6986</v>
      </c>
      <c r="C1045" s="144" t="s">
        <v>6985</v>
      </c>
      <c r="D1045" s="132">
        <v>43490</v>
      </c>
      <c r="E1045" s="247"/>
      <c r="F1045" s="246" t="s">
        <v>6984</v>
      </c>
      <c r="G1045" s="433" t="s">
        <v>5429</v>
      </c>
      <c r="H1045" s="434"/>
      <c r="I1045" s="435"/>
      <c r="J1045" s="279" t="s">
        <v>17</v>
      </c>
      <c r="K1045" s="278"/>
      <c r="L1045" s="275" t="s">
        <v>16</v>
      </c>
      <c r="M1045" s="277">
        <v>250</v>
      </c>
      <c r="O1045" s="269">
        <v>1276</v>
      </c>
    </row>
    <row r="1046" spans="1:15" ht="22.5" x14ac:dyDescent="0.2">
      <c r="A1046" s="547"/>
      <c r="B1046" s="243" t="s">
        <v>6</v>
      </c>
      <c r="C1046" s="243" t="s">
        <v>5</v>
      </c>
      <c r="D1046" s="243" t="s">
        <v>4</v>
      </c>
      <c r="E1046" s="551" t="s">
        <v>3</v>
      </c>
      <c r="F1046" s="551"/>
      <c r="G1046" s="552"/>
      <c r="H1046" s="553"/>
      <c r="I1046" s="554"/>
      <c r="J1046" s="276" t="s">
        <v>25</v>
      </c>
      <c r="K1046" s="275"/>
      <c r="L1046" s="271" t="s">
        <v>16</v>
      </c>
      <c r="M1046" s="274">
        <v>297.39999999999998</v>
      </c>
      <c r="O1046" s="269">
        <v>1275</v>
      </c>
    </row>
    <row r="1047" spans="1:15" x14ac:dyDescent="0.2">
      <c r="A1047" s="547"/>
      <c r="B1047" s="243"/>
      <c r="C1047" s="243"/>
      <c r="D1047" s="243"/>
      <c r="E1047" s="243"/>
      <c r="F1047" s="243"/>
      <c r="G1047" s="242"/>
      <c r="H1047" s="241"/>
      <c r="I1047" s="240"/>
      <c r="J1047" s="273" t="s">
        <v>21</v>
      </c>
      <c r="K1047" s="271"/>
      <c r="L1047" s="271" t="s">
        <v>16</v>
      </c>
      <c r="M1047" s="270">
        <v>44</v>
      </c>
      <c r="O1047" s="269"/>
    </row>
    <row r="1048" spans="1:15" ht="23.25" thickBot="1" x14ac:dyDescent="0.25">
      <c r="A1048" s="548"/>
      <c r="B1048" s="263" t="s">
        <v>511</v>
      </c>
      <c r="C1048" s="262" t="s">
        <v>5429</v>
      </c>
      <c r="D1048" s="261">
        <v>43492</v>
      </c>
      <c r="E1048" s="260" t="s">
        <v>1</v>
      </c>
      <c r="F1048" s="259" t="s">
        <v>6983</v>
      </c>
      <c r="G1048" s="258"/>
      <c r="H1048" s="257"/>
      <c r="I1048" s="256"/>
      <c r="J1048" s="228" t="s">
        <v>5498</v>
      </c>
      <c r="K1048" s="227"/>
      <c r="L1048" s="226"/>
      <c r="M1048" s="225"/>
      <c r="O1048" s="269">
        <v>1277</v>
      </c>
    </row>
    <row r="1049" spans="1:15" ht="22.5" x14ac:dyDescent="0.2">
      <c r="A1049" s="546">
        <v>207</v>
      </c>
      <c r="B1049" s="267" t="s">
        <v>12</v>
      </c>
      <c r="C1049" s="267" t="s">
        <v>11</v>
      </c>
      <c r="D1049" s="267" t="s">
        <v>10</v>
      </c>
      <c r="E1049" s="555" t="s">
        <v>9</v>
      </c>
      <c r="F1049" s="555"/>
      <c r="G1049" s="555" t="s">
        <v>8</v>
      </c>
      <c r="H1049" s="556"/>
      <c r="I1049" s="266"/>
      <c r="J1049" s="265"/>
      <c r="K1049" s="265"/>
      <c r="L1049" s="265"/>
      <c r="M1049" s="264"/>
      <c r="O1049" s="269" t="s">
        <v>6982</v>
      </c>
    </row>
    <row r="1050" spans="1:15" ht="78.75" x14ac:dyDescent="0.2">
      <c r="A1050" s="547"/>
      <c r="B1050" s="330" t="s">
        <v>6981</v>
      </c>
      <c r="C1050" s="330" t="s">
        <v>6980</v>
      </c>
      <c r="D1050" s="329">
        <v>43412</v>
      </c>
      <c r="E1050" s="328"/>
      <c r="F1050" s="327" t="s">
        <v>6979</v>
      </c>
      <c r="G1050" s="587" t="s">
        <v>6978</v>
      </c>
      <c r="H1050" s="588"/>
      <c r="I1050" s="589"/>
      <c r="J1050" s="279" t="s">
        <v>17</v>
      </c>
      <c r="K1050" s="278"/>
      <c r="L1050" s="275" t="s">
        <v>16</v>
      </c>
      <c r="M1050" s="277">
        <v>282</v>
      </c>
      <c r="O1050" s="269">
        <v>1278</v>
      </c>
    </row>
    <row r="1051" spans="1:15" ht="22.5" x14ac:dyDescent="0.2">
      <c r="A1051" s="547"/>
      <c r="B1051" s="326" t="s">
        <v>6</v>
      </c>
      <c r="C1051" s="326" t="s">
        <v>5</v>
      </c>
      <c r="D1051" s="326" t="s">
        <v>4</v>
      </c>
      <c r="E1051" s="583" t="s">
        <v>3</v>
      </c>
      <c r="F1051" s="583"/>
      <c r="G1051" s="584"/>
      <c r="H1051" s="585"/>
      <c r="I1051" s="586"/>
      <c r="J1051" s="276" t="s">
        <v>25</v>
      </c>
      <c r="K1051" s="275"/>
      <c r="L1051" s="271"/>
      <c r="M1051" s="274"/>
      <c r="O1051" s="269"/>
    </row>
    <row r="1052" spans="1:15" x14ac:dyDescent="0.2">
      <c r="A1052" s="547"/>
      <c r="B1052" s="326"/>
      <c r="C1052" s="326"/>
      <c r="D1052" s="326"/>
      <c r="E1052" s="326"/>
      <c r="F1052" s="326"/>
      <c r="G1052" s="325"/>
      <c r="H1052" s="324"/>
      <c r="I1052" s="323"/>
      <c r="J1052" s="273" t="s">
        <v>21</v>
      </c>
      <c r="K1052" s="271"/>
      <c r="L1052" s="271"/>
      <c r="M1052" s="270"/>
      <c r="O1052" s="269"/>
    </row>
    <row r="1053" spans="1:15" ht="23.25" thickBot="1" x14ac:dyDescent="0.25">
      <c r="A1053" s="548"/>
      <c r="B1053" s="236" t="s">
        <v>2610</v>
      </c>
      <c r="C1053" s="235" t="s">
        <v>6978</v>
      </c>
      <c r="D1053" s="234">
        <v>43415</v>
      </c>
      <c r="E1053" s="233" t="s">
        <v>1</v>
      </c>
      <c r="F1053" s="232" t="s">
        <v>6977</v>
      </c>
      <c r="G1053" s="231"/>
      <c r="H1053" s="230"/>
      <c r="I1053" s="229"/>
      <c r="J1053" s="228" t="s">
        <v>5498</v>
      </c>
      <c r="K1053" s="227"/>
      <c r="L1053" s="226"/>
      <c r="M1053" s="225"/>
      <c r="O1053" s="269"/>
    </row>
    <row r="1054" spans="1:15" ht="22.5" x14ac:dyDescent="0.2">
      <c r="A1054" s="546">
        <v>208</v>
      </c>
      <c r="B1054" s="251" t="s">
        <v>12</v>
      </c>
      <c r="C1054" s="251" t="s">
        <v>11</v>
      </c>
      <c r="D1054" s="251" t="s">
        <v>10</v>
      </c>
      <c r="E1054" s="549" t="s">
        <v>9</v>
      </c>
      <c r="F1054" s="549"/>
      <c r="G1054" s="549" t="s">
        <v>8</v>
      </c>
      <c r="H1054" s="550"/>
      <c r="I1054" s="250"/>
      <c r="J1054" s="265"/>
      <c r="K1054" s="265"/>
      <c r="L1054" s="265"/>
      <c r="M1054" s="264"/>
      <c r="O1054" s="269" t="s">
        <v>6976</v>
      </c>
    </row>
    <row r="1055" spans="1:15" ht="101.25" x14ac:dyDescent="0.2">
      <c r="A1055" s="547"/>
      <c r="B1055" s="144" t="s">
        <v>6972</v>
      </c>
      <c r="C1055" s="144" t="s">
        <v>6975</v>
      </c>
      <c r="D1055" s="132">
        <v>43376</v>
      </c>
      <c r="E1055" s="247"/>
      <c r="F1055" s="246" t="s">
        <v>5940</v>
      </c>
      <c r="G1055" s="433" t="s">
        <v>3256</v>
      </c>
      <c r="H1055" s="434"/>
      <c r="I1055" s="435"/>
      <c r="J1055" s="279" t="s">
        <v>17</v>
      </c>
      <c r="K1055" s="278"/>
      <c r="L1055" s="275" t="s">
        <v>16</v>
      </c>
      <c r="M1055" s="277">
        <v>276</v>
      </c>
      <c r="O1055" s="269">
        <v>1279</v>
      </c>
    </row>
    <row r="1056" spans="1:15" ht="22.5" x14ac:dyDescent="0.2">
      <c r="A1056" s="547"/>
      <c r="B1056" s="243" t="s">
        <v>6</v>
      </c>
      <c r="C1056" s="243" t="s">
        <v>5</v>
      </c>
      <c r="D1056" s="243" t="s">
        <v>4</v>
      </c>
      <c r="E1056" s="551" t="s">
        <v>3</v>
      </c>
      <c r="F1056" s="551"/>
      <c r="G1056" s="552"/>
      <c r="H1056" s="553"/>
      <c r="I1056" s="554"/>
      <c r="J1056" s="276" t="s">
        <v>25</v>
      </c>
      <c r="K1056" s="275"/>
      <c r="L1056" s="271"/>
      <c r="M1056" s="274"/>
      <c r="O1056" s="269"/>
    </row>
    <row r="1057" spans="1:15" x14ac:dyDescent="0.2">
      <c r="A1057" s="547"/>
      <c r="B1057" s="243"/>
      <c r="C1057" s="243"/>
      <c r="D1057" s="243"/>
      <c r="E1057" s="243"/>
      <c r="F1057" s="243"/>
      <c r="G1057" s="242"/>
      <c r="H1057" s="241"/>
      <c r="I1057" s="240"/>
      <c r="J1057" s="273" t="s">
        <v>21</v>
      </c>
      <c r="K1057" s="271"/>
      <c r="L1057" s="271"/>
      <c r="M1057" s="270"/>
      <c r="O1057" s="269"/>
    </row>
    <row r="1058" spans="1:15" ht="23.25" thickBot="1" x14ac:dyDescent="0.25">
      <c r="A1058" s="548"/>
      <c r="B1058" s="263" t="s">
        <v>6696</v>
      </c>
      <c r="C1058" s="262" t="s">
        <v>3256</v>
      </c>
      <c r="D1058" s="261">
        <v>43379</v>
      </c>
      <c r="E1058" s="260" t="s">
        <v>1</v>
      </c>
      <c r="F1058" s="259" t="s">
        <v>6974</v>
      </c>
      <c r="G1058" s="258"/>
      <c r="H1058" s="257"/>
      <c r="I1058" s="256"/>
      <c r="J1058" s="228" t="s">
        <v>6563</v>
      </c>
      <c r="K1058" s="227"/>
      <c r="L1058" s="226" t="s">
        <v>16</v>
      </c>
      <c r="M1058" s="225">
        <v>530</v>
      </c>
      <c r="O1058" s="269">
        <v>1280</v>
      </c>
    </row>
    <row r="1059" spans="1:15" ht="22.5" x14ac:dyDescent="0.2">
      <c r="A1059" s="546">
        <v>209</v>
      </c>
      <c r="B1059" s="251" t="s">
        <v>12</v>
      </c>
      <c r="C1059" s="251" t="s">
        <v>11</v>
      </c>
      <c r="D1059" s="251" t="s">
        <v>10</v>
      </c>
      <c r="E1059" s="549" t="s">
        <v>9</v>
      </c>
      <c r="F1059" s="549"/>
      <c r="G1059" s="549" t="s">
        <v>8</v>
      </c>
      <c r="H1059" s="550"/>
      <c r="I1059" s="250"/>
      <c r="J1059" s="265"/>
      <c r="K1059" s="265"/>
      <c r="L1059" s="265"/>
      <c r="M1059" s="264"/>
      <c r="O1059" s="269" t="s">
        <v>6973</v>
      </c>
    </row>
    <row r="1060" spans="1:15" ht="236.25" x14ac:dyDescent="0.2">
      <c r="A1060" s="547"/>
      <c r="B1060" s="144" t="s">
        <v>6972</v>
      </c>
      <c r="C1060" s="144" t="s">
        <v>6971</v>
      </c>
      <c r="D1060" s="132">
        <v>43551</v>
      </c>
      <c r="E1060" s="247"/>
      <c r="F1060" s="246" t="s">
        <v>5761</v>
      </c>
      <c r="G1060" s="433" t="s">
        <v>6970</v>
      </c>
      <c r="H1060" s="434"/>
      <c r="I1060" s="435"/>
      <c r="J1060" s="279" t="s">
        <v>17</v>
      </c>
      <c r="K1060" s="278"/>
      <c r="L1060" s="275" t="s">
        <v>16</v>
      </c>
      <c r="M1060" s="277">
        <v>834</v>
      </c>
      <c r="O1060" s="269">
        <v>1282</v>
      </c>
    </row>
    <row r="1061" spans="1:15" ht="22.5" x14ac:dyDescent="0.2">
      <c r="A1061" s="547"/>
      <c r="B1061" s="243" t="s">
        <v>6</v>
      </c>
      <c r="C1061" s="243" t="s">
        <v>5</v>
      </c>
      <c r="D1061" s="243" t="s">
        <v>4</v>
      </c>
      <c r="E1061" s="551" t="s">
        <v>3</v>
      </c>
      <c r="F1061" s="551"/>
      <c r="G1061" s="552"/>
      <c r="H1061" s="553"/>
      <c r="I1061" s="554"/>
      <c r="J1061" s="276" t="s">
        <v>25</v>
      </c>
      <c r="K1061" s="275"/>
      <c r="L1061" s="271" t="s">
        <v>16</v>
      </c>
      <c r="M1061" s="274">
        <v>2181</v>
      </c>
      <c r="O1061" s="269">
        <v>1281</v>
      </c>
    </row>
    <row r="1062" spans="1:15" x14ac:dyDescent="0.2">
      <c r="A1062" s="547"/>
      <c r="B1062" s="243"/>
      <c r="C1062" s="243"/>
      <c r="D1062" s="243"/>
      <c r="E1062" s="243"/>
      <c r="F1062" s="243"/>
      <c r="G1062" s="242"/>
      <c r="H1062" s="241"/>
      <c r="I1062" s="240"/>
      <c r="J1062" s="273" t="s">
        <v>21</v>
      </c>
      <c r="K1062" s="271"/>
      <c r="L1062" s="271"/>
      <c r="M1062" s="270"/>
      <c r="O1062" s="269"/>
    </row>
    <row r="1063" spans="1:15" ht="23.25" thickBot="1" x14ac:dyDescent="0.25">
      <c r="A1063" s="548"/>
      <c r="B1063" s="263" t="s">
        <v>6696</v>
      </c>
      <c r="C1063" s="262" t="s">
        <v>6970</v>
      </c>
      <c r="D1063" s="261">
        <v>43555</v>
      </c>
      <c r="E1063" s="260" t="s">
        <v>1</v>
      </c>
      <c r="F1063" s="259" t="s">
        <v>6969</v>
      </c>
      <c r="G1063" s="258"/>
      <c r="H1063" s="257"/>
      <c r="I1063" s="256"/>
      <c r="J1063" s="228" t="s">
        <v>5498</v>
      </c>
      <c r="K1063" s="227"/>
      <c r="L1063" s="226"/>
      <c r="M1063" s="225"/>
      <c r="O1063" s="269"/>
    </row>
    <row r="1064" spans="1:15" ht="22.5" x14ac:dyDescent="0.2">
      <c r="A1064" s="546">
        <v>210</v>
      </c>
      <c r="B1064" s="251" t="s">
        <v>12</v>
      </c>
      <c r="C1064" s="251" t="s">
        <v>11</v>
      </c>
      <c r="D1064" s="251" t="s">
        <v>10</v>
      </c>
      <c r="E1064" s="549" t="s">
        <v>9</v>
      </c>
      <c r="F1064" s="549"/>
      <c r="G1064" s="549" t="s">
        <v>8</v>
      </c>
      <c r="H1064" s="550"/>
      <c r="I1064" s="250"/>
      <c r="J1064" s="265"/>
      <c r="K1064" s="265"/>
      <c r="L1064" s="265"/>
      <c r="M1064" s="264"/>
      <c r="O1064" s="269" t="s">
        <v>6968</v>
      </c>
    </row>
    <row r="1065" spans="1:15" ht="101.25" x14ac:dyDescent="0.2">
      <c r="A1065" s="547"/>
      <c r="B1065" s="144" t="s">
        <v>6967</v>
      </c>
      <c r="C1065" s="144" t="s">
        <v>6966</v>
      </c>
      <c r="D1065" s="132">
        <v>43538</v>
      </c>
      <c r="E1065" s="247"/>
      <c r="F1065" s="246" t="s">
        <v>6034</v>
      </c>
      <c r="G1065" s="433" t="s">
        <v>6964</v>
      </c>
      <c r="H1065" s="434"/>
      <c r="I1065" s="435"/>
      <c r="J1065" s="279" t="s">
        <v>17</v>
      </c>
      <c r="K1065" s="278"/>
      <c r="L1065" s="275" t="s">
        <v>16</v>
      </c>
      <c r="M1065" s="277">
        <v>181</v>
      </c>
      <c r="O1065" s="269">
        <v>1284</v>
      </c>
    </row>
    <row r="1066" spans="1:15" ht="22.5" x14ac:dyDescent="0.2">
      <c r="A1066" s="547"/>
      <c r="B1066" s="243" t="s">
        <v>6</v>
      </c>
      <c r="C1066" s="243" t="s">
        <v>5</v>
      </c>
      <c r="D1066" s="243" t="s">
        <v>4</v>
      </c>
      <c r="E1066" s="551" t="s">
        <v>3</v>
      </c>
      <c r="F1066" s="551"/>
      <c r="G1066" s="552"/>
      <c r="H1066" s="553"/>
      <c r="I1066" s="554"/>
      <c r="J1066" s="276" t="s">
        <v>25</v>
      </c>
      <c r="K1066" s="275"/>
      <c r="L1066" s="271" t="s">
        <v>16</v>
      </c>
      <c r="M1066" s="274">
        <v>380.07</v>
      </c>
      <c r="O1066" s="269">
        <v>1283</v>
      </c>
    </row>
    <row r="1067" spans="1:15" x14ac:dyDescent="0.2">
      <c r="A1067" s="547"/>
      <c r="B1067" s="243"/>
      <c r="C1067" s="243"/>
      <c r="D1067" s="243"/>
      <c r="E1067" s="243"/>
      <c r="F1067" s="243"/>
      <c r="G1067" s="242"/>
      <c r="H1067" s="241"/>
      <c r="I1067" s="240"/>
      <c r="J1067" s="273" t="s">
        <v>21</v>
      </c>
      <c r="K1067" s="271"/>
      <c r="L1067" s="271"/>
      <c r="M1067" s="270"/>
      <c r="O1067" s="269"/>
    </row>
    <row r="1068" spans="1:15" ht="23.25" thickBot="1" x14ac:dyDescent="0.25">
      <c r="A1068" s="548"/>
      <c r="B1068" s="263" t="s">
        <v>6965</v>
      </c>
      <c r="C1068" s="262" t="s">
        <v>6964</v>
      </c>
      <c r="D1068" s="261">
        <v>43539</v>
      </c>
      <c r="E1068" s="260" t="s">
        <v>1</v>
      </c>
      <c r="F1068" s="259" t="s">
        <v>6963</v>
      </c>
      <c r="G1068" s="258"/>
      <c r="H1068" s="257"/>
      <c r="I1068" s="256"/>
      <c r="J1068" s="228" t="s">
        <v>5498</v>
      </c>
      <c r="K1068" s="227"/>
      <c r="L1068" s="226"/>
      <c r="M1068" s="225"/>
      <c r="O1068" s="269"/>
    </row>
    <row r="1069" spans="1:15" ht="22.5" x14ac:dyDescent="0.2">
      <c r="A1069" s="546">
        <v>211</v>
      </c>
      <c r="B1069" s="251" t="s">
        <v>12</v>
      </c>
      <c r="C1069" s="251" t="s">
        <v>11</v>
      </c>
      <c r="D1069" s="251" t="s">
        <v>10</v>
      </c>
      <c r="E1069" s="549" t="s">
        <v>9</v>
      </c>
      <c r="F1069" s="549"/>
      <c r="G1069" s="549" t="s">
        <v>8</v>
      </c>
      <c r="H1069" s="550"/>
      <c r="I1069" s="250"/>
      <c r="J1069" s="265"/>
      <c r="K1069" s="265"/>
      <c r="L1069" s="265"/>
      <c r="M1069" s="264"/>
      <c r="O1069" s="269" t="s">
        <v>6962</v>
      </c>
    </row>
    <row r="1070" spans="1:15" ht="56.25" x14ac:dyDescent="0.2">
      <c r="A1070" s="547"/>
      <c r="B1070" s="144" t="s">
        <v>6961</v>
      </c>
      <c r="C1070" s="144" t="s">
        <v>6960</v>
      </c>
      <c r="D1070" s="132">
        <v>43492</v>
      </c>
      <c r="E1070" s="247"/>
      <c r="F1070" s="246" t="s">
        <v>6959</v>
      </c>
      <c r="G1070" s="433" t="s">
        <v>6957</v>
      </c>
      <c r="H1070" s="434"/>
      <c r="I1070" s="435"/>
      <c r="J1070" s="279" t="s">
        <v>17</v>
      </c>
      <c r="K1070" s="278"/>
      <c r="L1070" s="275" t="s">
        <v>16</v>
      </c>
      <c r="M1070" s="277">
        <v>1116</v>
      </c>
      <c r="O1070" s="269">
        <v>1286</v>
      </c>
    </row>
    <row r="1071" spans="1:15" ht="22.5" x14ac:dyDescent="0.2">
      <c r="A1071" s="547"/>
      <c r="B1071" s="243" t="s">
        <v>6</v>
      </c>
      <c r="C1071" s="243" t="s">
        <v>5</v>
      </c>
      <c r="D1071" s="243" t="s">
        <v>4</v>
      </c>
      <c r="E1071" s="551" t="s">
        <v>3</v>
      </c>
      <c r="F1071" s="551"/>
      <c r="G1071" s="552"/>
      <c r="H1071" s="553"/>
      <c r="I1071" s="554"/>
      <c r="J1071" s="276" t="s">
        <v>25</v>
      </c>
      <c r="K1071" s="275"/>
      <c r="L1071" s="271" t="s">
        <v>16</v>
      </c>
      <c r="M1071" s="274">
        <v>2815.61</v>
      </c>
      <c r="O1071" s="269">
        <v>1285</v>
      </c>
    </row>
    <row r="1072" spans="1:15" x14ac:dyDescent="0.2">
      <c r="A1072" s="547"/>
      <c r="B1072" s="243"/>
      <c r="C1072" s="243"/>
      <c r="D1072" s="243"/>
      <c r="E1072" s="243"/>
      <c r="F1072" s="243"/>
      <c r="G1072" s="242"/>
      <c r="H1072" s="241"/>
      <c r="I1072" s="240"/>
      <c r="J1072" s="273" t="s">
        <v>21</v>
      </c>
      <c r="K1072" s="271"/>
      <c r="L1072" s="271" t="s">
        <v>16</v>
      </c>
      <c r="M1072" s="270">
        <v>400</v>
      </c>
      <c r="O1072" s="269"/>
    </row>
    <row r="1073" spans="1:15" ht="23.25" thickBot="1" x14ac:dyDescent="0.25">
      <c r="A1073" s="548"/>
      <c r="B1073" s="263" t="s">
        <v>6958</v>
      </c>
      <c r="C1073" s="262" t="s">
        <v>6957</v>
      </c>
      <c r="D1073" s="261">
        <v>43497</v>
      </c>
      <c r="E1073" s="260" t="s">
        <v>1</v>
      </c>
      <c r="F1073" s="259" t="s">
        <v>6277</v>
      </c>
      <c r="G1073" s="258"/>
      <c r="H1073" s="257"/>
      <c r="I1073" s="256"/>
      <c r="J1073" s="228" t="s">
        <v>5498</v>
      </c>
      <c r="K1073" s="227"/>
      <c r="L1073" s="226"/>
      <c r="M1073" s="225"/>
      <c r="O1073" s="269">
        <v>1287</v>
      </c>
    </row>
    <row r="1074" spans="1:15" ht="22.5" x14ac:dyDescent="0.2">
      <c r="A1074" s="546">
        <v>212</v>
      </c>
      <c r="B1074" s="251" t="s">
        <v>12</v>
      </c>
      <c r="C1074" s="251" t="s">
        <v>11</v>
      </c>
      <c r="D1074" s="251" t="s">
        <v>10</v>
      </c>
      <c r="E1074" s="549" t="s">
        <v>9</v>
      </c>
      <c r="F1074" s="549"/>
      <c r="G1074" s="549" t="s">
        <v>8</v>
      </c>
      <c r="H1074" s="550"/>
      <c r="I1074" s="250"/>
      <c r="J1074" s="265"/>
      <c r="K1074" s="265"/>
      <c r="L1074" s="265"/>
      <c r="M1074" s="264"/>
      <c r="O1074" s="269" t="s">
        <v>6956</v>
      </c>
    </row>
    <row r="1075" spans="1:15" ht="67.5" x14ac:dyDescent="0.2">
      <c r="A1075" s="547"/>
      <c r="B1075" s="144" t="s">
        <v>6955</v>
      </c>
      <c r="C1075" s="144" t="s">
        <v>6954</v>
      </c>
      <c r="D1075" s="132">
        <v>43394</v>
      </c>
      <c r="E1075" s="247"/>
      <c r="F1075" s="246" t="s">
        <v>6587</v>
      </c>
      <c r="G1075" s="433" t="s">
        <v>187</v>
      </c>
      <c r="H1075" s="434"/>
      <c r="I1075" s="435"/>
      <c r="J1075" s="279" t="s">
        <v>17</v>
      </c>
      <c r="K1075" s="278"/>
      <c r="L1075" s="275"/>
      <c r="M1075" s="277"/>
      <c r="O1075" s="269"/>
    </row>
    <row r="1076" spans="1:15" ht="22.5" x14ac:dyDescent="0.2">
      <c r="A1076" s="547"/>
      <c r="B1076" s="243" t="s">
        <v>6</v>
      </c>
      <c r="C1076" s="243" t="s">
        <v>5</v>
      </c>
      <c r="D1076" s="243" t="s">
        <v>4</v>
      </c>
      <c r="E1076" s="551" t="s">
        <v>3</v>
      </c>
      <c r="F1076" s="551"/>
      <c r="G1076" s="552"/>
      <c r="H1076" s="553"/>
      <c r="I1076" s="554"/>
      <c r="J1076" s="276" t="s">
        <v>25</v>
      </c>
      <c r="K1076" s="275"/>
      <c r="L1076" s="271" t="s">
        <v>16</v>
      </c>
      <c r="M1076" s="274">
        <v>3378.82</v>
      </c>
      <c r="O1076" s="269">
        <v>1288</v>
      </c>
    </row>
    <row r="1077" spans="1:15" x14ac:dyDescent="0.2">
      <c r="A1077" s="547"/>
      <c r="B1077" s="243"/>
      <c r="C1077" s="243"/>
      <c r="D1077" s="243"/>
      <c r="E1077" s="243"/>
      <c r="F1077" s="243"/>
      <c r="G1077" s="242"/>
      <c r="H1077" s="241"/>
      <c r="I1077" s="240"/>
      <c r="J1077" s="273" t="s">
        <v>21</v>
      </c>
      <c r="K1077" s="271"/>
      <c r="L1077" s="271"/>
      <c r="M1077" s="270"/>
      <c r="O1077" s="269"/>
    </row>
    <row r="1078" spans="1:15" ht="23.25" thickBot="1" x14ac:dyDescent="0.25">
      <c r="A1078" s="548"/>
      <c r="B1078" s="263" t="s">
        <v>2610</v>
      </c>
      <c r="C1078" s="262" t="s">
        <v>187</v>
      </c>
      <c r="D1078" s="261">
        <v>43399</v>
      </c>
      <c r="E1078" s="260" t="s">
        <v>1</v>
      </c>
      <c r="F1078" s="259" t="s">
        <v>5666</v>
      </c>
      <c r="G1078" s="258"/>
      <c r="H1078" s="257"/>
      <c r="I1078" s="256"/>
      <c r="J1078" s="228" t="s">
        <v>5498</v>
      </c>
      <c r="K1078" s="227"/>
      <c r="L1078" s="226"/>
      <c r="M1078" s="225"/>
      <c r="O1078" s="269"/>
    </row>
    <row r="1079" spans="1:15" ht="22.5" x14ac:dyDescent="0.2">
      <c r="A1079" s="546">
        <v>213</v>
      </c>
      <c r="B1079" s="251" t="s">
        <v>12</v>
      </c>
      <c r="C1079" s="251" t="s">
        <v>11</v>
      </c>
      <c r="D1079" s="251" t="s">
        <v>10</v>
      </c>
      <c r="E1079" s="549" t="s">
        <v>9</v>
      </c>
      <c r="F1079" s="549"/>
      <c r="G1079" s="549" t="s">
        <v>8</v>
      </c>
      <c r="H1079" s="550"/>
      <c r="I1079" s="250"/>
      <c r="J1079" s="265"/>
      <c r="K1079" s="265"/>
      <c r="L1079" s="265"/>
      <c r="M1079" s="264"/>
      <c r="O1079" s="269" t="s">
        <v>6953</v>
      </c>
    </row>
    <row r="1080" spans="1:15" ht="30.6" customHeight="1" x14ac:dyDescent="0.2">
      <c r="A1080" s="547"/>
      <c r="B1080" s="144" t="s">
        <v>6952</v>
      </c>
      <c r="C1080" s="144" t="s">
        <v>6951</v>
      </c>
      <c r="D1080" s="132">
        <v>43394</v>
      </c>
      <c r="E1080" s="247"/>
      <c r="F1080" s="246" t="s">
        <v>6587</v>
      </c>
      <c r="G1080" s="433" t="s">
        <v>187</v>
      </c>
      <c r="H1080" s="434"/>
      <c r="I1080" s="435"/>
      <c r="J1080" s="279" t="s">
        <v>17</v>
      </c>
      <c r="K1080" s="278"/>
      <c r="L1080" s="275"/>
      <c r="M1080" s="277"/>
      <c r="O1080" s="269"/>
    </row>
    <row r="1081" spans="1:15" ht="22.5" x14ac:dyDescent="0.2">
      <c r="A1081" s="547"/>
      <c r="B1081" s="243" t="s">
        <v>6</v>
      </c>
      <c r="C1081" s="243" t="s">
        <v>5</v>
      </c>
      <c r="D1081" s="243" t="s">
        <v>4</v>
      </c>
      <c r="E1081" s="551" t="s">
        <v>3</v>
      </c>
      <c r="F1081" s="551"/>
      <c r="G1081" s="552"/>
      <c r="H1081" s="553"/>
      <c r="I1081" s="554"/>
      <c r="J1081" s="276" t="s">
        <v>25</v>
      </c>
      <c r="K1081" s="275"/>
      <c r="L1081" s="271" t="s">
        <v>16</v>
      </c>
      <c r="M1081" s="274">
        <v>3102.82</v>
      </c>
      <c r="O1081" s="269">
        <v>1289</v>
      </c>
    </row>
    <row r="1082" spans="1:15" x14ac:dyDescent="0.2">
      <c r="A1082" s="547"/>
      <c r="B1082" s="243"/>
      <c r="C1082" s="243"/>
      <c r="D1082" s="243"/>
      <c r="E1082" s="243"/>
      <c r="F1082" s="243"/>
      <c r="G1082" s="242"/>
      <c r="H1082" s="241"/>
      <c r="I1082" s="240"/>
      <c r="J1082" s="273" t="s">
        <v>21</v>
      </c>
      <c r="K1082" s="271"/>
      <c r="L1082" s="271"/>
      <c r="M1082" s="270"/>
      <c r="O1082" s="269"/>
    </row>
    <row r="1083" spans="1:15" ht="23.25" thickBot="1" x14ac:dyDescent="0.25">
      <c r="A1083" s="548"/>
      <c r="B1083" s="263" t="s">
        <v>6112</v>
      </c>
      <c r="C1083" s="262" t="s">
        <v>187</v>
      </c>
      <c r="D1083" s="261">
        <v>43399</v>
      </c>
      <c r="E1083" s="260" t="s">
        <v>1</v>
      </c>
      <c r="F1083" s="259" t="s">
        <v>5666</v>
      </c>
      <c r="G1083" s="258"/>
      <c r="H1083" s="257"/>
      <c r="I1083" s="256"/>
      <c r="J1083" s="228" t="s">
        <v>5498</v>
      </c>
      <c r="K1083" s="227"/>
      <c r="L1083" s="226"/>
      <c r="M1083" s="225"/>
      <c r="O1083" s="269"/>
    </row>
    <row r="1084" spans="1:15" ht="22.5" x14ac:dyDescent="0.2">
      <c r="A1084" s="546">
        <v>214</v>
      </c>
      <c r="B1084" s="251" t="s">
        <v>12</v>
      </c>
      <c r="C1084" s="251" t="s">
        <v>11</v>
      </c>
      <c r="D1084" s="251" t="s">
        <v>10</v>
      </c>
      <c r="E1084" s="549" t="s">
        <v>9</v>
      </c>
      <c r="F1084" s="549"/>
      <c r="G1084" s="549" t="s">
        <v>8</v>
      </c>
      <c r="H1084" s="550"/>
      <c r="I1084" s="250"/>
      <c r="J1084" s="265"/>
      <c r="K1084" s="265"/>
      <c r="L1084" s="265"/>
      <c r="M1084" s="264"/>
      <c r="O1084" s="269" t="s">
        <v>6950</v>
      </c>
    </row>
    <row r="1085" spans="1:15" ht="30.6" customHeight="1" x14ac:dyDescent="0.2">
      <c r="A1085" s="547"/>
      <c r="B1085" s="144" t="s">
        <v>6949</v>
      </c>
      <c r="C1085" s="144" t="s">
        <v>6948</v>
      </c>
      <c r="D1085" s="132">
        <v>43397</v>
      </c>
      <c r="E1085" s="247"/>
      <c r="F1085" s="246" t="s">
        <v>6621</v>
      </c>
      <c r="G1085" s="433" t="s">
        <v>6947</v>
      </c>
      <c r="H1085" s="434"/>
      <c r="I1085" s="435"/>
      <c r="J1085" s="279" t="s">
        <v>17</v>
      </c>
      <c r="K1085" s="278"/>
      <c r="L1085" s="275" t="s">
        <v>16</v>
      </c>
      <c r="M1085" s="277">
        <v>471</v>
      </c>
      <c r="O1085" s="269">
        <v>1290</v>
      </c>
    </row>
    <row r="1086" spans="1:15" ht="22.5" x14ac:dyDescent="0.2">
      <c r="A1086" s="547"/>
      <c r="B1086" s="243" t="s">
        <v>6</v>
      </c>
      <c r="C1086" s="243" t="s">
        <v>5</v>
      </c>
      <c r="D1086" s="243" t="s">
        <v>4</v>
      </c>
      <c r="E1086" s="551" t="s">
        <v>3</v>
      </c>
      <c r="F1086" s="551"/>
      <c r="G1086" s="552"/>
      <c r="H1086" s="553"/>
      <c r="I1086" s="554"/>
      <c r="J1086" s="276" t="s">
        <v>25</v>
      </c>
      <c r="K1086" s="275"/>
      <c r="L1086" s="271"/>
      <c r="M1086" s="274"/>
      <c r="O1086" s="269"/>
    </row>
    <row r="1087" spans="1:15" x14ac:dyDescent="0.2">
      <c r="A1087" s="547"/>
      <c r="B1087" s="243"/>
      <c r="C1087" s="243"/>
      <c r="D1087" s="243"/>
      <c r="E1087" s="243"/>
      <c r="F1087" s="243"/>
      <c r="G1087" s="242"/>
      <c r="H1087" s="241"/>
      <c r="I1087" s="240"/>
      <c r="J1087" s="273" t="s">
        <v>21</v>
      </c>
      <c r="K1087" s="271"/>
      <c r="L1087" s="271" t="s">
        <v>43</v>
      </c>
      <c r="M1087" s="270">
        <v>149</v>
      </c>
      <c r="O1087" s="269"/>
    </row>
    <row r="1088" spans="1:15" ht="23.25" thickBot="1" x14ac:dyDescent="0.25">
      <c r="A1088" s="548"/>
      <c r="B1088" s="263" t="s">
        <v>5532</v>
      </c>
      <c r="C1088" s="262" t="s">
        <v>6947</v>
      </c>
      <c r="D1088" s="261">
        <v>43400</v>
      </c>
      <c r="E1088" s="260" t="s">
        <v>1</v>
      </c>
      <c r="F1088" s="259" t="s">
        <v>6946</v>
      </c>
      <c r="G1088" s="258"/>
      <c r="H1088" s="257"/>
      <c r="I1088" s="256"/>
      <c r="J1088" s="228" t="s">
        <v>6563</v>
      </c>
      <c r="K1088" s="227"/>
      <c r="L1088" s="226" t="s">
        <v>16</v>
      </c>
      <c r="M1088" s="225">
        <v>450</v>
      </c>
      <c r="O1088" s="269">
        <v>1291</v>
      </c>
    </row>
    <row r="1089" spans="1:15" ht="22.5" x14ac:dyDescent="0.2">
      <c r="A1089" s="546">
        <v>215</v>
      </c>
      <c r="B1089" s="251" t="s">
        <v>12</v>
      </c>
      <c r="C1089" s="251" t="s">
        <v>11</v>
      </c>
      <c r="D1089" s="251" t="s">
        <v>10</v>
      </c>
      <c r="E1089" s="549" t="s">
        <v>9</v>
      </c>
      <c r="F1089" s="549"/>
      <c r="G1089" s="549" t="s">
        <v>8</v>
      </c>
      <c r="H1089" s="550"/>
      <c r="I1089" s="250"/>
      <c r="J1089" s="265"/>
      <c r="K1089" s="265"/>
      <c r="L1089" s="265"/>
      <c r="M1089" s="264"/>
      <c r="O1089" s="269" t="s">
        <v>6945</v>
      </c>
    </row>
    <row r="1090" spans="1:15" ht="30.6" customHeight="1" x14ac:dyDescent="0.2">
      <c r="A1090" s="547"/>
      <c r="B1090" s="144" t="s">
        <v>6944</v>
      </c>
      <c r="C1090" s="144" t="s">
        <v>6943</v>
      </c>
      <c r="D1090" s="132">
        <v>43479</v>
      </c>
      <c r="E1090" s="247"/>
      <c r="F1090" s="246" t="s">
        <v>6136</v>
      </c>
      <c r="G1090" s="433" t="s">
        <v>6942</v>
      </c>
      <c r="H1090" s="434"/>
      <c r="I1090" s="435"/>
      <c r="J1090" s="279" t="s">
        <v>17</v>
      </c>
      <c r="K1090" s="278"/>
      <c r="L1090" s="275" t="s">
        <v>16</v>
      </c>
      <c r="M1090" s="277">
        <v>672</v>
      </c>
      <c r="O1090" s="269">
        <v>1293</v>
      </c>
    </row>
    <row r="1091" spans="1:15" ht="22.5" x14ac:dyDescent="0.2">
      <c r="A1091" s="547"/>
      <c r="B1091" s="243" t="s">
        <v>6</v>
      </c>
      <c r="C1091" s="243" t="s">
        <v>5</v>
      </c>
      <c r="D1091" s="243" t="s">
        <v>4</v>
      </c>
      <c r="E1091" s="551" t="s">
        <v>3</v>
      </c>
      <c r="F1091" s="551"/>
      <c r="G1091" s="552"/>
      <c r="H1091" s="553"/>
      <c r="I1091" s="554"/>
      <c r="J1091" s="276" t="s">
        <v>25</v>
      </c>
      <c r="K1091" s="275"/>
      <c r="L1091" s="271" t="s">
        <v>16</v>
      </c>
      <c r="M1091" s="274">
        <v>2536.9899999999998</v>
      </c>
      <c r="O1091" s="269">
        <v>1292</v>
      </c>
    </row>
    <row r="1092" spans="1:15" x14ac:dyDescent="0.2">
      <c r="A1092" s="547"/>
      <c r="B1092" s="243"/>
      <c r="C1092" s="243"/>
      <c r="D1092" s="243"/>
      <c r="E1092" s="243"/>
      <c r="F1092" s="243"/>
      <c r="G1092" s="242"/>
      <c r="H1092" s="241"/>
      <c r="I1092" s="240"/>
      <c r="J1092" s="273" t="s">
        <v>21</v>
      </c>
      <c r="K1092" s="271"/>
      <c r="L1092" s="271"/>
      <c r="M1092" s="270"/>
      <c r="O1092" s="269"/>
    </row>
    <row r="1093" spans="1:15" ht="23.25" thickBot="1" x14ac:dyDescent="0.25">
      <c r="A1093" s="548"/>
      <c r="B1093" s="263" t="s">
        <v>5545</v>
      </c>
      <c r="C1093" s="262" t="s">
        <v>6942</v>
      </c>
      <c r="D1093" s="261">
        <v>43486</v>
      </c>
      <c r="E1093" s="260" t="s">
        <v>1</v>
      </c>
      <c r="F1093" s="259" t="s">
        <v>5789</v>
      </c>
      <c r="G1093" s="258"/>
      <c r="H1093" s="257"/>
      <c r="I1093" s="256"/>
      <c r="J1093" s="228" t="s">
        <v>5498</v>
      </c>
      <c r="K1093" s="227"/>
      <c r="L1093" s="226"/>
      <c r="M1093" s="225"/>
      <c r="O1093" s="269"/>
    </row>
    <row r="1094" spans="1:15" ht="22.5" x14ac:dyDescent="0.2">
      <c r="A1094" s="546">
        <v>216</v>
      </c>
      <c r="B1094" s="251" t="s">
        <v>12</v>
      </c>
      <c r="C1094" s="251" t="s">
        <v>11</v>
      </c>
      <c r="D1094" s="251" t="s">
        <v>10</v>
      </c>
      <c r="E1094" s="549" t="s">
        <v>9</v>
      </c>
      <c r="F1094" s="549"/>
      <c r="G1094" s="549" t="s">
        <v>8</v>
      </c>
      <c r="H1094" s="550"/>
      <c r="I1094" s="250"/>
      <c r="J1094" s="265"/>
      <c r="K1094" s="265"/>
      <c r="L1094" s="265"/>
      <c r="M1094" s="264"/>
      <c r="O1094" s="269" t="s">
        <v>6941</v>
      </c>
    </row>
    <row r="1095" spans="1:15" ht="45" x14ac:dyDescent="0.2">
      <c r="A1095" s="547"/>
      <c r="B1095" s="144" t="s">
        <v>6940</v>
      </c>
      <c r="C1095" s="144" t="s">
        <v>6939</v>
      </c>
      <c r="D1095" s="132">
        <v>43520</v>
      </c>
      <c r="E1095" s="247"/>
      <c r="F1095" s="246" t="s">
        <v>5518</v>
      </c>
      <c r="G1095" s="433" t="s">
        <v>187</v>
      </c>
      <c r="H1095" s="434"/>
      <c r="I1095" s="435"/>
      <c r="J1095" s="279" t="s">
        <v>17</v>
      </c>
      <c r="K1095" s="278"/>
      <c r="L1095" s="275" t="s">
        <v>16</v>
      </c>
      <c r="M1095" s="277">
        <v>624</v>
      </c>
      <c r="O1095" s="269">
        <v>1295</v>
      </c>
    </row>
    <row r="1096" spans="1:15" ht="22.5" x14ac:dyDescent="0.2">
      <c r="A1096" s="547"/>
      <c r="B1096" s="243" t="s">
        <v>6</v>
      </c>
      <c r="C1096" s="243" t="s">
        <v>5</v>
      </c>
      <c r="D1096" s="243" t="s">
        <v>4</v>
      </c>
      <c r="E1096" s="551" t="s">
        <v>3</v>
      </c>
      <c r="F1096" s="551"/>
      <c r="G1096" s="552"/>
      <c r="H1096" s="553"/>
      <c r="I1096" s="554"/>
      <c r="J1096" s="276" t="s">
        <v>25</v>
      </c>
      <c r="K1096" s="275"/>
      <c r="L1096" s="271" t="s">
        <v>16</v>
      </c>
      <c r="M1096" s="274">
        <v>2500.4699999999998</v>
      </c>
      <c r="O1096" s="269">
        <v>1294</v>
      </c>
    </row>
    <row r="1097" spans="1:15" x14ac:dyDescent="0.2">
      <c r="A1097" s="547"/>
      <c r="B1097" s="243"/>
      <c r="C1097" s="243"/>
      <c r="D1097" s="243"/>
      <c r="E1097" s="243"/>
      <c r="F1097" s="243"/>
      <c r="G1097" s="242"/>
      <c r="H1097" s="241"/>
      <c r="I1097" s="240"/>
      <c r="J1097" s="273" t="s">
        <v>21</v>
      </c>
      <c r="K1097" s="271"/>
      <c r="L1097" s="271" t="s">
        <v>16</v>
      </c>
      <c r="M1097" s="270">
        <v>210</v>
      </c>
      <c r="O1097" s="269"/>
    </row>
    <row r="1098" spans="1:15" ht="23.25" thickBot="1" x14ac:dyDescent="0.25">
      <c r="A1098" s="548"/>
      <c r="B1098" s="263" t="s">
        <v>5507</v>
      </c>
      <c r="C1098" s="262" t="s">
        <v>187</v>
      </c>
      <c r="D1098" s="261">
        <v>43524</v>
      </c>
      <c r="E1098" s="260" t="s">
        <v>1</v>
      </c>
      <c r="F1098" s="259" t="s">
        <v>6938</v>
      </c>
      <c r="G1098" s="258"/>
      <c r="H1098" s="257"/>
      <c r="I1098" s="256"/>
      <c r="J1098" s="228" t="s">
        <v>5498</v>
      </c>
      <c r="K1098" s="227"/>
      <c r="L1098" s="226"/>
      <c r="M1098" s="225"/>
      <c r="O1098" s="269">
        <v>1296</v>
      </c>
    </row>
    <row r="1099" spans="1:15" ht="22.5" x14ac:dyDescent="0.2">
      <c r="A1099" s="546">
        <v>217</v>
      </c>
      <c r="B1099" s="251" t="s">
        <v>12</v>
      </c>
      <c r="C1099" s="251" t="s">
        <v>11</v>
      </c>
      <c r="D1099" s="251" t="s">
        <v>10</v>
      </c>
      <c r="E1099" s="549" t="s">
        <v>9</v>
      </c>
      <c r="F1099" s="549"/>
      <c r="G1099" s="549" t="s">
        <v>8</v>
      </c>
      <c r="H1099" s="550"/>
      <c r="I1099" s="250"/>
      <c r="J1099" s="265"/>
      <c r="K1099" s="265"/>
      <c r="L1099" s="265"/>
      <c r="M1099" s="264"/>
      <c r="O1099" s="269" t="s">
        <v>6937</v>
      </c>
    </row>
    <row r="1100" spans="1:15" ht="20.45" customHeight="1" x14ac:dyDescent="0.2">
      <c r="A1100" s="547"/>
      <c r="B1100" s="144" t="s">
        <v>6936</v>
      </c>
      <c r="C1100" s="144" t="s">
        <v>6935</v>
      </c>
      <c r="D1100" s="132">
        <v>43391</v>
      </c>
      <c r="E1100" s="247"/>
      <c r="F1100" s="246" t="s">
        <v>6934</v>
      </c>
      <c r="G1100" s="433" t="s">
        <v>6933</v>
      </c>
      <c r="H1100" s="434"/>
      <c r="I1100" s="435"/>
      <c r="J1100" s="279" t="s">
        <v>17</v>
      </c>
      <c r="K1100" s="278"/>
      <c r="L1100" s="275" t="s">
        <v>16</v>
      </c>
      <c r="M1100" s="277">
        <v>125</v>
      </c>
      <c r="O1100" s="269">
        <v>1298</v>
      </c>
    </row>
    <row r="1101" spans="1:15" ht="22.5" x14ac:dyDescent="0.2">
      <c r="A1101" s="547"/>
      <c r="B1101" s="243" t="s">
        <v>6</v>
      </c>
      <c r="C1101" s="243" t="s">
        <v>5</v>
      </c>
      <c r="D1101" s="243" t="s">
        <v>4</v>
      </c>
      <c r="E1101" s="551" t="s">
        <v>3</v>
      </c>
      <c r="F1101" s="551"/>
      <c r="G1101" s="552"/>
      <c r="H1101" s="553"/>
      <c r="I1101" s="554"/>
      <c r="J1101" s="276" t="s">
        <v>25</v>
      </c>
      <c r="K1101" s="275"/>
      <c r="L1101" s="271" t="s">
        <v>16</v>
      </c>
      <c r="M1101" s="274">
        <v>210.4</v>
      </c>
      <c r="O1101" s="269">
        <v>1297</v>
      </c>
    </row>
    <row r="1102" spans="1:15" x14ac:dyDescent="0.2">
      <c r="A1102" s="547"/>
      <c r="B1102" s="243"/>
      <c r="C1102" s="243"/>
      <c r="D1102" s="243"/>
      <c r="E1102" s="243"/>
      <c r="F1102" s="243"/>
      <c r="G1102" s="242"/>
      <c r="H1102" s="241"/>
      <c r="I1102" s="240"/>
      <c r="J1102" s="273" t="s">
        <v>21</v>
      </c>
      <c r="K1102" s="271"/>
      <c r="L1102" s="271" t="s">
        <v>16</v>
      </c>
      <c r="M1102" s="270">
        <v>45</v>
      </c>
      <c r="O1102" s="269"/>
    </row>
    <row r="1103" spans="1:15" ht="23.25" thickBot="1" x14ac:dyDescent="0.25">
      <c r="A1103" s="548"/>
      <c r="B1103" s="263" t="s">
        <v>5539</v>
      </c>
      <c r="C1103" s="262" t="s">
        <v>6933</v>
      </c>
      <c r="D1103" s="261">
        <v>43392</v>
      </c>
      <c r="E1103" s="260" t="s">
        <v>1</v>
      </c>
      <c r="F1103" s="259" t="s">
        <v>6932</v>
      </c>
      <c r="G1103" s="258"/>
      <c r="H1103" s="257"/>
      <c r="I1103" s="256"/>
      <c r="J1103" s="228" t="s">
        <v>5498</v>
      </c>
      <c r="K1103" s="227"/>
      <c r="L1103" s="226"/>
      <c r="M1103" s="225"/>
      <c r="O1103" s="269">
        <v>1299</v>
      </c>
    </row>
    <row r="1104" spans="1:15" ht="22.5" x14ac:dyDescent="0.2">
      <c r="A1104" s="546">
        <v>218</v>
      </c>
      <c r="B1104" s="251" t="s">
        <v>12</v>
      </c>
      <c r="C1104" s="251" t="s">
        <v>11</v>
      </c>
      <c r="D1104" s="251" t="s">
        <v>10</v>
      </c>
      <c r="E1104" s="549" t="s">
        <v>9</v>
      </c>
      <c r="F1104" s="549"/>
      <c r="G1104" s="549" t="s">
        <v>8</v>
      </c>
      <c r="H1104" s="550"/>
      <c r="I1104" s="250"/>
      <c r="J1104" s="265"/>
      <c r="K1104" s="265"/>
      <c r="L1104" s="265"/>
      <c r="M1104" s="264"/>
      <c r="O1104" s="269" t="s">
        <v>6931</v>
      </c>
    </row>
    <row r="1105" spans="1:15" ht="78.75" x14ac:dyDescent="0.2">
      <c r="A1105" s="547"/>
      <c r="B1105" s="144" t="s">
        <v>6930</v>
      </c>
      <c r="C1105" s="144" t="s">
        <v>6929</v>
      </c>
      <c r="D1105" s="132">
        <v>43523</v>
      </c>
      <c r="E1105" s="247"/>
      <c r="F1105" s="246" t="s">
        <v>6928</v>
      </c>
      <c r="G1105" s="433" t="s">
        <v>6927</v>
      </c>
      <c r="H1105" s="434"/>
      <c r="I1105" s="435"/>
      <c r="J1105" s="279" t="s">
        <v>17</v>
      </c>
      <c r="K1105" s="278"/>
      <c r="L1105" s="275"/>
      <c r="M1105" s="277"/>
      <c r="O1105" s="269"/>
    </row>
    <row r="1106" spans="1:15" ht="22.5" x14ac:dyDescent="0.2">
      <c r="A1106" s="547"/>
      <c r="B1106" s="243" t="s">
        <v>6</v>
      </c>
      <c r="C1106" s="243" t="s">
        <v>5</v>
      </c>
      <c r="D1106" s="243" t="s">
        <v>4</v>
      </c>
      <c r="E1106" s="551" t="s">
        <v>3</v>
      </c>
      <c r="F1106" s="551"/>
      <c r="G1106" s="552"/>
      <c r="H1106" s="553"/>
      <c r="I1106" s="554"/>
      <c r="J1106" s="276" t="s">
        <v>25</v>
      </c>
      <c r="K1106" s="275"/>
      <c r="L1106" s="271" t="s">
        <v>16</v>
      </c>
      <c r="M1106" s="274">
        <v>676.57</v>
      </c>
      <c r="O1106" s="269">
        <v>1300</v>
      </c>
    </row>
    <row r="1107" spans="1:15" x14ac:dyDescent="0.2">
      <c r="A1107" s="547"/>
      <c r="B1107" s="243"/>
      <c r="C1107" s="243"/>
      <c r="D1107" s="243"/>
      <c r="E1107" s="243"/>
      <c r="F1107" s="243"/>
      <c r="G1107" s="242"/>
      <c r="H1107" s="241"/>
      <c r="I1107" s="240"/>
      <c r="J1107" s="273" t="s">
        <v>21</v>
      </c>
      <c r="K1107" s="271"/>
      <c r="L1107" s="271"/>
      <c r="M1107" s="270"/>
      <c r="O1107" s="269"/>
    </row>
    <row r="1108" spans="1:15" ht="23.25" thickBot="1" x14ac:dyDescent="0.25">
      <c r="A1108" s="548"/>
      <c r="B1108" s="263" t="s">
        <v>5798</v>
      </c>
      <c r="C1108" s="262" t="s">
        <v>6927</v>
      </c>
      <c r="D1108" s="261">
        <v>43523</v>
      </c>
      <c r="E1108" s="260" t="s">
        <v>1</v>
      </c>
      <c r="F1108" s="259" t="s">
        <v>6926</v>
      </c>
      <c r="G1108" s="258"/>
      <c r="H1108" s="257"/>
      <c r="I1108" s="256"/>
      <c r="J1108" s="228" t="s">
        <v>6563</v>
      </c>
      <c r="K1108" s="227"/>
      <c r="L1108" s="226" t="s">
        <v>16</v>
      </c>
      <c r="M1108" s="225">
        <v>50</v>
      </c>
      <c r="O1108" s="269">
        <v>1301</v>
      </c>
    </row>
    <row r="1109" spans="1:15" ht="22.5" x14ac:dyDescent="0.2">
      <c r="A1109" s="546">
        <v>219</v>
      </c>
      <c r="B1109" s="251" t="s">
        <v>12</v>
      </c>
      <c r="C1109" s="251" t="s">
        <v>11</v>
      </c>
      <c r="D1109" s="251" t="s">
        <v>10</v>
      </c>
      <c r="E1109" s="549" t="s">
        <v>9</v>
      </c>
      <c r="F1109" s="549"/>
      <c r="G1109" s="549" t="s">
        <v>8</v>
      </c>
      <c r="H1109" s="550"/>
      <c r="I1109" s="250"/>
      <c r="J1109" s="265"/>
      <c r="K1109" s="265"/>
      <c r="L1109" s="265"/>
      <c r="M1109" s="264"/>
      <c r="O1109" s="269" t="s">
        <v>6925</v>
      </c>
    </row>
    <row r="1110" spans="1:15" ht="33.75" x14ac:dyDescent="0.2">
      <c r="A1110" s="547"/>
      <c r="B1110" s="144" t="s">
        <v>6924</v>
      </c>
      <c r="C1110" s="144" t="s">
        <v>6923</v>
      </c>
      <c r="D1110" s="132">
        <v>43383</v>
      </c>
      <c r="E1110" s="247"/>
      <c r="F1110" s="246" t="s">
        <v>6026</v>
      </c>
      <c r="G1110" s="433" t="s">
        <v>3138</v>
      </c>
      <c r="H1110" s="434"/>
      <c r="I1110" s="435"/>
      <c r="J1110" s="279" t="s">
        <v>17</v>
      </c>
      <c r="K1110" s="278"/>
      <c r="L1110" s="275" t="s">
        <v>16</v>
      </c>
      <c r="M1110" s="277">
        <f>578+92.88</f>
        <v>670.88</v>
      </c>
      <c r="O1110" s="269">
        <v>1303</v>
      </c>
    </row>
    <row r="1111" spans="1:15" ht="22.5" x14ac:dyDescent="0.2">
      <c r="A1111" s="547"/>
      <c r="B1111" s="243" t="s">
        <v>6</v>
      </c>
      <c r="C1111" s="243" t="s">
        <v>5</v>
      </c>
      <c r="D1111" s="243" t="s">
        <v>4</v>
      </c>
      <c r="E1111" s="551" t="s">
        <v>3</v>
      </c>
      <c r="F1111" s="551"/>
      <c r="G1111" s="552"/>
      <c r="H1111" s="553"/>
      <c r="I1111" s="554"/>
      <c r="J1111" s="276" t="s">
        <v>25</v>
      </c>
      <c r="K1111" s="275"/>
      <c r="L1111" s="271" t="s">
        <v>16</v>
      </c>
      <c r="M1111" s="274">
        <v>373.35</v>
      </c>
      <c r="O1111" s="269">
        <v>1302</v>
      </c>
    </row>
    <row r="1112" spans="1:15" x14ac:dyDescent="0.2">
      <c r="A1112" s="547"/>
      <c r="B1112" s="243"/>
      <c r="C1112" s="243"/>
      <c r="D1112" s="243"/>
      <c r="E1112" s="243"/>
      <c r="F1112" s="243"/>
      <c r="G1112" s="242"/>
      <c r="H1112" s="241"/>
      <c r="I1112" s="240"/>
      <c r="J1112" s="273" t="s">
        <v>21</v>
      </c>
      <c r="K1112" s="271"/>
      <c r="L1112" s="271"/>
      <c r="M1112" s="270"/>
      <c r="O1112" s="269"/>
    </row>
    <row r="1113" spans="1:15" ht="23.25" thickBot="1" x14ac:dyDescent="0.25">
      <c r="A1113" s="548"/>
      <c r="B1113" s="263" t="s">
        <v>6658</v>
      </c>
      <c r="C1113" s="262" t="s">
        <v>3138</v>
      </c>
      <c r="D1113" s="261">
        <v>43386</v>
      </c>
      <c r="E1113" s="260" t="s">
        <v>1</v>
      </c>
      <c r="F1113" s="259" t="s">
        <v>6922</v>
      </c>
      <c r="G1113" s="258"/>
      <c r="H1113" s="257"/>
      <c r="I1113" s="256"/>
      <c r="J1113" s="228" t="s">
        <v>5498</v>
      </c>
      <c r="K1113" s="227"/>
      <c r="L1113" s="226" t="s">
        <v>16</v>
      </c>
      <c r="M1113" s="225">
        <v>56</v>
      </c>
      <c r="O1113" s="269">
        <v>1305</v>
      </c>
    </row>
    <row r="1114" spans="1:15" ht="22.5" x14ac:dyDescent="0.2">
      <c r="A1114" s="546">
        <v>220</v>
      </c>
      <c r="B1114" s="251" t="s">
        <v>12</v>
      </c>
      <c r="C1114" s="251" t="s">
        <v>11</v>
      </c>
      <c r="D1114" s="251" t="s">
        <v>10</v>
      </c>
      <c r="E1114" s="549" t="s">
        <v>9</v>
      </c>
      <c r="F1114" s="549"/>
      <c r="G1114" s="549" t="s">
        <v>8</v>
      </c>
      <c r="H1114" s="550"/>
      <c r="I1114" s="250"/>
      <c r="J1114" s="265"/>
      <c r="K1114" s="265"/>
      <c r="L1114" s="265"/>
      <c r="M1114" s="264"/>
      <c r="O1114" s="269" t="s">
        <v>6921</v>
      </c>
    </row>
    <row r="1115" spans="1:15" ht="90" x14ac:dyDescent="0.2">
      <c r="A1115" s="547"/>
      <c r="B1115" s="144" t="s">
        <v>6912</v>
      </c>
      <c r="C1115" s="144" t="s">
        <v>6920</v>
      </c>
      <c r="D1115" s="132">
        <v>43430</v>
      </c>
      <c r="E1115" s="247"/>
      <c r="F1115" s="246" t="s">
        <v>5845</v>
      </c>
      <c r="G1115" s="433" t="s">
        <v>6919</v>
      </c>
      <c r="H1115" s="434"/>
      <c r="I1115" s="435"/>
      <c r="J1115" s="279" t="s">
        <v>17</v>
      </c>
      <c r="K1115" s="278"/>
      <c r="L1115" s="275" t="s">
        <v>16</v>
      </c>
      <c r="M1115" s="277">
        <v>334.9</v>
      </c>
      <c r="O1115" s="269">
        <v>1307</v>
      </c>
    </row>
    <row r="1116" spans="1:15" ht="22.5" x14ac:dyDescent="0.2">
      <c r="A1116" s="547"/>
      <c r="B1116" s="243" t="s">
        <v>6</v>
      </c>
      <c r="C1116" s="243" t="s">
        <v>5</v>
      </c>
      <c r="D1116" s="243" t="s">
        <v>4</v>
      </c>
      <c r="E1116" s="551" t="s">
        <v>3</v>
      </c>
      <c r="F1116" s="551"/>
      <c r="G1116" s="552"/>
      <c r="H1116" s="553"/>
      <c r="I1116" s="554"/>
      <c r="J1116" s="276" t="s">
        <v>25</v>
      </c>
      <c r="K1116" s="275"/>
      <c r="L1116" s="271" t="s">
        <v>16</v>
      </c>
      <c r="M1116" s="274">
        <v>955.43</v>
      </c>
      <c r="O1116" s="269">
        <v>1306</v>
      </c>
    </row>
    <row r="1117" spans="1:15" x14ac:dyDescent="0.2">
      <c r="A1117" s="547"/>
      <c r="B1117" s="243"/>
      <c r="C1117" s="243"/>
      <c r="D1117" s="243"/>
      <c r="E1117" s="243"/>
      <c r="F1117" s="243"/>
      <c r="G1117" s="242"/>
      <c r="H1117" s="241"/>
      <c r="I1117" s="240"/>
      <c r="J1117" s="273" t="s">
        <v>21</v>
      </c>
      <c r="K1117" s="271"/>
      <c r="L1117" s="271" t="s">
        <v>16</v>
      </c>
      <c r="M1117" s="270">
        <v>190</v>
      </c>
      <c r="O1117" s="269"/>
    </row>
    <row r="1118" spans="1:15" ht="23.25" thickBot="1" x14ac:dyDescent="0.25">
      <c r="A1118" s="548"/>
      <c r="B1118" s="263" t="s">
        <v>6910</v>
      </c>
      <c r="C1118" s="262" t="s">
        <v>6919</v>
      </c>
      <c r="D1118" s="261">
        <v>43432</v>
      </c>
      <c r="E1118" s="260" t="s">
        <v>1</v>
      </c>
      <c r="F1118" s="259" t="s">
        <v>6058</v>
      </c>
      <c r="G1118" s="258"/>
      <c r="H1118" s="257"/>
      <c r="I1118" s="256"/>
      <c r="J1118" s="228" t="s">
        <v>5498</v>
      </c>
      <c r="K1118" s="227"/>
      <c r="L1118" s="226"/>
      <c r="M1118" s="225"/>
      <c r="O1118" s="269">
        <v>1308</v>
      </c>
    </row>
    <row r="1119" spans="1:15" ht="22.5" x14ac:dyDescent="0.2">
      <c r="A1119" s="546">
        <v>221</v>
      </c>
      <c r="B1119" s="251" t="s">
        <v>12</v>
      </c>
      <c r="C1119" s="251" t="s">
        <v>11</v>
      </c>
      <c r="D1119" s="251" t="s">
        <v>10</v>
      </c>
      <c r="E1119" s="549" t="s">
        <v>9</v>
      </c>
      <c r="F1119" s="549"/>
      <c r="G1119" s="549" t="s">
        <v>8</v>
      </c>
      <c r="H1119" s="550"/>
      <c r="I1119" s="250"/>
      <c r="J1119" s="265"/>
      <c r="K1119" s="265"/>
      <c r="L1119" s="265"/>
      <c r="M1119" s="264"/>
      <c r="O1119" s="269" t="s">
        <v>6918</v>
      </c>
    </row>
    <row r="1120" spans="1:15" ht="67.5" x14ac:dyDescent="0.2">
      <c r="A1120" s="547"/>
      <c r="B1120" s="144" t="s">
        <v>6912</v>
      </c>
      <c r="C1120" s="144" t="s">
        <v>6917</v>
      </c>
      <c r="D1120" s="132">
        <v>43410</v>
      </c>
      <c r="E1120" s="247"/>
      <c r="F1120" s="246" t="s">
        <v>6916</v>
      </c>
      <c r="G1120" s="433" t="s">
        <v>6915</v>
      </c>
      <c r="H1120" s="434"/>
      <c r="I1120" s="435"/>
      <c r="J1120" s="279" t="s">
        <v>17</v>
      </c>
      <c r="K1120" s="278"/>
      <c r="L1120" s="275" t="s">
        <v>16</v>
      </c>
      <c r="M1120" s="277">
        <v>288</v>
      </c>
      <c r="O1120" s="269">
        <v>1310</v>
      </c>
    </row>
    <row r="1121" spans="1:15" ht="22.5" x14ac:dyDescent="0.2">
      <c r="A1121" s="547"/>
      <c r="B1121" s="243" t="s">
        <v>6</v>
      </c>
      <c r="C1121" s="243" t="s">
        <v>5</v>
      </c>
      <c r="D1121" s="243" t="s">
        <v>4</v>
      </c>
      <c r="E1121" s="551" t="s">
        <v>3</v>
      </c>
      <c r="F1121" s="551"/>
      <c r="G1121" s="552"/>
      <c r="H1121" s="553"/>
      <c r="I1121" s="554"/>
      <c r="J1121" s="276" t="s">
        <v>25</v>
      </c>
      <c r="K1121" s="275"/>
      <c r="L1121" s="271" t="s">
        <v>16</v>
      </c>
      <c r="M1121" s="274">
        <v>694.76</v>
      </c>
      <c r="O1121" s="269">
        <v>1309</v>
      </c>
    </row>
    <row r="1122" spans="1:15" x14ac:dyDescent="0.2">
      <c r="A1122" s="547"/>
      <c r="B1122" s="243"/>
      <c r="C1122" s="243"/>
      <c r="D1122" s="243"/>
      <c r="E1122" s="243"/>
      <c r="F1122" s="243"/>
      <c r="G1122" s="242"/>
      <c r="H1122" s="241"/>
      <c r="I1122" s="240"/>
      <c r="J1122" s="273" t="s">
        <v>21</v>
      </c>
      <c r="K1122" s="271"/>
      <c r="L1122" s="271"/>
      <c r="M1122" s="270"/>
      <c r="O1122" s="269"/>
    </row>
    <row r="1123" spans="1:15" ht="31.15" customHeight="1" thickBot="1" x14ac:dyDescent="0.25">
      <c r="A1123" s="548"/>
      <c r="B1123" s="263" t="s">
        <v>6910</v>
      </c>
      <c r="C1123" s="262" t="s">
        <v>6915</v>
      </c>
      <c r="D1123" s="261">
        <v>43414</v>
      </c>
      <c r="E1123" s="260" t="s">
        <v>1</v>
      </c>
      <c r="F1123" s="259" t="s">
        <v>6914</v>
      </c>
      <c r="G1123" s="258"/>
      <c r="H1123" s="257"/>
      <c r="I1123" s="256"/>
      <c r="J1123" s="228" t="s">
        <v>5498</v>
      </c>
      <c r="K1123" s="227"/>
      <c r="L1123" s="226"/>
      <c r="M1123" s="225"/>
      <c r="O1123" s="269"/>
    </row>
    <row r="1124" spans="1:15" ht="22.5" x14ac:dyDescent="0.2">
      <c r="A1124" s="546">
        <v>222</v>
      </c>
      <c r="B1124" s="251" t="s">
        <v>12</v>
      </c>
      <c r="C1124" s="251" t="s">
        <v>11</v>
      </c>
      <c r="D1124" s="251" t="s">
        <v>10</v>
      </c>
      <c r="E1124" s="549" t="s">
        <v>9</v>
      </c>
      <c r="F1124" s="549"/>
      <c r="G1124" s="549" t="s">
        <v>8</v>
      </c>
      <c r="H1124" s="550"/>
      <c r="I1124" s="250"/>
      <c r="J1124" s="265"/>
      <c r="K1124" s="265"/>
      <c r="L1124" s="265"/>
      <c r="M1124" s="264"/>
      <c r="O1124" s="269" t="s">
        <v>6913</v>
      </c>
    </row>
    <row r="1125" spans="1:15" ht="180" x14ac:dyDescent="0.2">
      <c r="A1125" s="547"/>
      <c r="B1125" s="144" t="s">
        <v>6912</v>
      </c>
      <c r="C1125" s="144" t="s">
        <v>6911</v>
      </c>
      <c r="D1125" s="132">
        <v>43542</v>
      </c>
      <c r="E1125" s="247"/>
      <c r="F1125" s="246" t="s">
        <v>5540</v>
      </c>
      <c r="G1125" s="433" t="s">
        <v>6909</v>
      </c>
      <c r="H1125" s="434"/>
      <c r="I1125" s="435"/>
      <c r="J1125" s="279" t="s">
        <v>17</v>
      </c>
      <c r="K1125" s="278"/>
      <c r="L1125" s="275" t="s">
        <v>16</v>
      </c>
      <c r="M1125" s="277">
        <v>299</v>
      </c>
      <c r="O1125" s="269">
        <v>1312</v>
      </c>
    </row>
    <row r="1126" spans="1:15" ht="22.5" x14ac:dyDescent="0.2">
      <c r="A1126" s="547"/>
      <c r="B1126" s="243" t="s">
        <v>6</v>
      </c>
      <c r="C1126" s="243" t="s">
        <v>5</v>
      </c>
      <c r="D1126" s="243" t="s">
        <v>4</v>
      </c>
      <c r="E1126" s="551" t="s">
        <v>3</v>
      </c>
      <c r="F1126" s="551"/>
      <c r="G1126" s="552"/>
      <c r="H1126" s="553"/>
      <c r="I1126" s="554"/>
      <c r="J1126" s="276" t="s">
        <v>25</v>
      </c>
      <c r="K1126" s="275"/>
      <c r="L1126" s="271" t="s">
        <v>16</v>
      </c>
      <c r="M1126" s="274">
        <v>1095.67</v>
      </c>
      <c r="O1126" s="269">
        <v>1311</v>
      </c>
    </row>
    <row r="1127" spans="1:15" x14ac:dyDescent="0.2">
      <c r="A1127" s="547"/>
      <c r="B1127" s="243"/>
      <c r="C1127" s="243"/>
      <c r="D1127" s="243"/>
      <c r="E1127" s="243"/>
      <c r="F1127" s="243"/>
      <c r="G1127" s="242"/>
      <c r="H1127" s="241"/>
      <c r="I1127" s="240"/>
      <c r="J1127" s="273" t="s">
        <v>21</v>
      </c>
      <c r="K1127" s="271"/>
      <c r="L1127" s="271" t="s">
        <v>16</v>
      </c>
      <c r="M1127" s="270">
        <v>46</v>
      </c>
      <c r="O1127" s="269"/>
    </row>
    <row r="1128" spans="1:15" ht="23.25" thickBot="1" x14ac:dyDescent="0.25">
      <c r="A1128" s="548"/>
      <c r="B1128" s="263" t="s">
        <v>6910</v>
      </c>
      <c r="C1128" s="262" t="s">
        <v>6909</v>
      </c>
      <c r="D1128" s="261">
        <v>43544</v>
      </c>
      <c r="E1128" s="260" t="s">
        <v>1</v>
      </c>
      <c r="F1128" s="259" t="s">
        <v>6908</v>
      </c>
      <c r="G1128" s="258"/>
      <c r="H1128" s="257"/>
      <c r="I1128" s="256"/>
      <c r="J1128" s="228" t="s">
        <v>5498</v>
      </c>
      <c r="K1128" s="227"/>
      <c r="L1128" s="226"/>
      <c r="M1128" s="225"/>
      <c r="O1128" s="269">
        <v>1313</v>
      </c>
    </row>
    <row r="1129" spans="1:15" ht="22.5" x14ac:dyDescent="0.2">
      <c r="A1129" s="546">
        <v>223</v>
      </c>
      <c r="B1129" s="251" t="s">
        <v>12</v>
      </c>
      <c r="C1129" s="251" t="s">
        <v>11</v>
      </c>
      <c r="D1129" s="251" t="s">
        <v>10</v>
      </c>
      <c r="E1129" s="549" t="s">
        <v>9</v>
      </c>
      <c r="F1129" s="549"/>
      <c r="G1129" s="549" t="s">
        <v>8</v>
      </c>
      <c r="H1129" s="550"/>
      <c r="I1129" s="250"/>
      <c r="J1129" s="265"/>
      <c r="K1129" s="265"/>
      <c r="L1129" s="265"/>
      <c r="M1129" s="264"/>
      <c r="O1129" s="269" t="s">
        <v>6907</v>
      </c>
    </row>
    <row r="1130" spans="1:15" ht="30.6" customHeight="1" x14ac:dyDescent="0.2">
      <c r="A1130" s="547"/>
      <c r="B1130" s="144" t="s">
        <v>6906</v>
      </c>
      <c r="C1130" s="144" t="s">
        <v>6905</v>
      </c>
      <c r="D1130" s="132">
        <v>43430</v>
      </c>
      <c r="E1130" s="247"/>
      <c r="F1130" s="246" t="s">
        <v>5640</v>
      </c>
      <c r="G1130" s="433" t="s">
        <v>6904</v>
      </c>
      <c r="H1130" s="434"/>
      <c r="I1130" s="435"/>
      <c r="J1130" s="279" t="s">
        <v>17</v>
      </c>
      <c r="K1130" s="278"/>
      <c r="L1130" s="275" t="s">
        <v>16</v>
      </c>
      <c r="M1130" s="277">
        <v>438</v>
      </c>
      <c r="O1130" s="269">
        <v>1315</v>
      </c>
    </row>
    <row r="1131" spans="1:15" ht="22.5" x14ac:dyDescent="0.2">
      <c r="A1131" s="547"/>
      <c r="B1131" s="243" t="s">
        <v>6</v>
      </c>
      <c r="C1131" s="243" t="s">
        <v>5</v>
      </c>
      <c r="D1131" s="243" t="s">
        <v>4</v>
      </c>
      <c r="E1131" s="551" t="s">
        <v>3</v>
      </c>
      <c r="F1131" s="551"/>
      <c r="G1131" s="552"/>
      <c r="H1131" s="553"/>
      <c r="I1131" s="554"/>
      <c r="J1131" s="276" t="s">
        <v>25</v>
      </c>
      <c r="K1131" s="275"/>
      <c r="L1131" s="271" t="s">
        <v>16</v>
      </c>
      <c r="M1131" s="274">
        <v>1440</v>
      </c>
      <c r="O1131" s="269">
        <v>1314</v>
      </c>
    </row>
    <row r="1132" spans="1:15" x14ac:dyDescent="0.2">
      <c r="A1132" s="547"/>
      <c r="B1132" s="243"/>
      <c r="C1132" s="243"/>
      <c r="D1132" s="243"/>
      <c r="E1132" s="243"/>
      <c r="F1132" s="243"/>
      <c r="G1132" s="242"/>
      <c r="H1132" s="241"/>
      <c r="I1132" s="240"/>
      <c r="J1132" s="273" t="s">
        <v>21</v>
      </c>
      <c r="K1132" s="271"/>
      <c r="L1132" s="271" t="s">
        <v>16</v>
      </c>
      <c r="M1132" s="270">
        <v>228</v>
      </c>
      <c r="O1132" s="269"/>
    </row>
    <row r="1133" spans="1:15" ht="23.25" thickBot="1" x14ac:dyDescent="0.25">
      <c r="A1133" s="548"/>
      <c r="B1133" s="263" t="s">
        <v>832</v>
      </c>
      <c r="C1133" s="262" t="s">
        <v>6904</v>
      </c>
      <c r="D1133" s="261">
        <v>43435</v>
      </c>
      <c r="E1133" s="260" t="s">
        <v>1</v>
      </c>
      <c r="F1133" s="259" t="s">
        <v>5794</v>
      </c>
      <c r="G1133" s="258"/>
      <c r="H1133" s="257"/>
      <c r="I1133" s="256"/>
      <c r="J1133" s="228" t="s">
        <v>5498</v>
      </c>
      <c r="K1133" s="227"/>
      <c r="L1133" s="226"/>
      <c r="M1133" s="225"/>
      <c r="O1133" s="269">
        <v>1316</v>
      </c>
    </row>
    <row r="1134" spans="1:15" ht="22.5" x14ac:dyDescent="0.2">
      <c r="A1134" s="546">
        <v>224</v>
      </c>
      <c r="B1134" s="251" t="s">
        <v>12</v>
      </c>
      <c r="C1134" s="251" t="s">
        <v>11</v>
      </c>
      <c r="D1134" s="251" t="s">
        <v>10</v>
      </c>
      <c r="E1134" s="549" t="s">
        <v>9</v>
      </c>
      <c r="F1134" s="549"/>
      <c r="G1134" s="549" t="s">
        <v>8</v>
      </c>
      <c r="H1134" s="550"/>
      <c r="I1134" s="250"/>
      <c r="J1134" s="265"/>
      <c r="K1134" s="265"/>
      <c r="L1134" s="265"/>
      <c r="M1134" s="264"/>
      <c r="O1134" s="269" t="s">
        <v>6903</v>
      </c>
    </row>
    <row r="1135" spans="1:15" ht="30.6" customHeight="1" x14ac:dyDescent="0.2">
      <c r="A1135" s="547"/>
      <c r="B1135" s="144" t="s">
        <v>6902</v>
      </c>
      <c r="C1135" s="144" t="s">
        <v>6901</v>
      </c>
      <c r="D1135" s="132">
        <v>43535</v>
      </c>
      <c r="E1135" s="247"/>
      <c r="F1135" s="246" t="s">
        <v>5940</v>
      </c>
      <c r="G1135" s="433" t="s">
        <v>6899</v>
      </c>
      <c r="H1135" s="434"/>
      <c r="I1135" s="435"/>
      <c r="J1135" s="279" t="s">
        <v>17</v>
      </c>
      <c r="K1135" s="278"/>
      <c r="L1135" s="275" t="s">
        <v>16</v>
      </c>
      <c r="M1135" s="277">
        <v>540</v>
      </c>
      <c r="O1135" s="269">
        <v>1318</v>
      </c>
    </row>
    <row r="1136" spans="1:15" ht="22.5" x14ac:dyDescent="0.2">
      <c r="A1136" s="547"/>
      <c r="B1136" s="243" t="s">
        <v>6</v>
      </c>
      <c r="C1136" s="243" t="s">
        <v>5</v>
      </c>
      <c r="D1136" s="243" t="s">
        <v>4</v>
      </c>
      <c r="E1136" s="551" t="s">
        <v>3</v>
      </c>
      <c r="F1136" s="551"/>
      <c r="G1136" s="552"/>
      <c r="H1136" s="553"/>
      <c r="I1136" s="554"/>
      <c r="J1136" s="276" t="s">
        <v>25</v>
      </c>
      <c r="K1136" s="275"/>
      <c r="L1136" s="271" t="s">
        <v>16</v>
      </c>
      <c r="M1136" s="274">
        <v>400</v>
      </c>
      <c r="O1136" s="269">
        <v>1317</v>
      </c>
    </row>
    <row r="1137" spans="1:15" x14ac:dyDescent="0.2">
      <c r="A1137" s="547"/>
      <c r="B1137" s="243"/>
      <c r="C1137" s="243"/>
      <c r="D1137" s="243"/>
      <c r="E1137" s="243"/>
      <c r="F1137" s="243"/>
      <c r="G1137" s="242"/>
      <c r="H1137" s="241"/>
      <c r="I1137" s="240"/>
      <c r="J1137" s="273" t="s">
        <v>21</v>
      </c>
      <c r="K1137" s="271"/>
      <c r="L1137" s="271" t="s">
        <v>16</v>
      </c>
      <c r="M1137" s="270">
        <v>74</v>
      </c>
      <c r="O1137" s="269"/>
    </row>
    <row r="1138" spans="1:15" x14ac:dyDescent="0.2">
      <c r="A1138" s="547"/>
      <c r="B1138" s="322"/>
      <c r="C1138" s="322"/>
      <c r="D1138" s="322"/>
      <c r="E1138" s="321"/>
      <c r="F1138" s="320"/>
      <c r="G1138" s="242"/>
      <c r="H1138" s="241"/>
      <c r="I1138" s="240"/>
      <c r="J1138" s="273" t="s">
        <v>5498</v>
      </c>
      <c r="K1138" s="271"/>
      <c r="L1138" s="271" t="s">
        <v>16</v>
      </c>
      <c r="M1138" s="270">
        <v>100</v>
      </c>
      <c r="O1138" s="269"/>
    </row>
    <row r="1139" spans="1:15" ht="23.25" thickBot="1" x14ac:dyDescent="0.25">
      <c r="A1139" s="548"/>
      <c r="B1139" s="263" t="s">
        <v>6900</v>
      </c>
      <c r="C1139" s="262" t="s">
        <v>6899</v>
      </c>
      <c r="D1139" s="261">
        <v>43537</v>
      </c>
      <c r="E1139" s="260" t="s">
        <v>1</v>
      </c>
      <c r="F1139" s="259" t="s">
        <v>5927</v>
      </c>
      <c r="G1139" s="258"/>
      <c r="H1139" s="257"/>
      <c r="I1139" s="256"/>
      <c r="J1139" s="228" t="s">
        <v>6563</v>
      </c>
      <c r="K1139" s="227"/>
      <c r="L1139" s="226" t="s">
        <v>16</v>
      </c>
      <c r="M1139" s="225">
        <v>250</v>
      </c>
      <c r="O1139" s="269">
        <v>1320</v>
      </c>
    </row>
    <row r="1140" spans="1:15" ht="22.5" x14ac:dyDescent="0.2">
      <c r="A1140" s="546">
        <v>225</v>
      </c>
      <c r="B1140" s="251" t="s">
        <v>12</v>
      </c>
      <c r="C1140" s="251" t="s">
        <v>11</v>
      </c>
      <c r="D1140" s="251" t="s">
        <v>10</v>
      </c>
      <c r="E1140" s="549" t="s">
        <v>9</v>
      </c>
      <c r="F1140" s="549"/>
      <c r="G1140" s="549" t="s">
        <v>8</v>
      </c>
      <c r="H1140" s="550"/>
      <c r="I1140" s="250"/>
      <c r="J1140" s="265"/>
      <c r="K1140" s="265"/>
      <c r="L1140" s="265"/>
      <c r="M1140" s="264"/>
      <c r="O1140" s="269" t="s">
        <v>6898</v>
      </c>
    </row>
    <row r="1141" spans="1:15" ht="135" x14ac:dyDescent="0.2">
      <c r="A1141" s="547"/>
      <c r="B1141" s="144" t="s">
        <v>6893</v>
      </c>
      <c r="C1141" s="144" t="s">
        <v>6897</v>
      </c>
      <c r="D1141" s="132">
        <v>43393</v>
      </c>
      <c r="E1141" s="247"/>
      <c r="F1141" s="246" t="s">
        <v>6896</v>
      </c>
      <c r="G1141" s="433" t="s">
        <v>3212</v>
      </c>
      <c r="H1141" s="434"/>
      <c r="I1141" s="435"/>
      <c r="J1141" s="279" t="s">
        <v>17</v>
      </c>
      <c r="K1141" s="278"/>
      <c r="L1141" s="275" t="s">
        <v>16</v>
      </c>
      <c r="M1141" s="277">
        <v>484</v>
      </c>
      <c r="O1141" s="269">
        <v>1322</v>
      </c>
    </row>
    <row r="1142" spans="1:15" ht="22.5" x14ac:dyDescent="0.2">
      <c r="A1142" s="547"/>
      <c r="B1142" s="243" t="s">
        <v>6</v>
      </c>
      <c r="C1142" s="243" t="s">
        <v>5</v>
      </c>
      <c r="D1142" s="243" t="s">
        <v>4</v>
      </c>
      <c r="E1142" s="551" t="s">
        <v>3</v>
      </c>
      <c r="F1142" s="551"/>
      <c r="G1142" s="552"/>
      <c r="H1142" s="553"/>
      <c r="I1142" s="554"/>
      <c r="J1142" s="276" t="s">
        <v>25</v>
      </c>
      <c r="K1142" s="275"/>
      <c r="L1142" s="271" t="s">
        <v>16</v>
      </c>
      <c r="M1142" s="274">
        <v>1124</v>
      </c>
      <c r="O1142" s="269">
        <v>1321</v>
      </c>
    </row>
    <row r="1143" spans="1:15" x14ac:dyDescent="0.2">
      <c r="A1143" s="547"/>
      <c r="B1143" s="243"/>
      <c r="C1143" s="243"/>
      <c r="D1143" s="243"/>
      <c r="E1143" s="243"/>
      <c r="F1143" s="243"/>
      <c r="G1143" s="242"/>
      <c r="H1143" s="241"/>
      <c r="I1143" s="240"/>
      <c r="J1143" s="273" t="s">
        <v>21</v>
      </c>
      <c r="K1143" s="271"/>
      <c r="L1143" s="271"/>
      <c r="M1143" s="270"/>
      <c r="O1143" s="269"/>
    </row>
    <row r="1144" spans="1:15" ht="23.25" thickBot="1" x14ac:dyDescent="0.25">
      <c r="A1144" s="548"/>
      <c r="B1144" s="263" t="s">
        <v>5798</v>
      </c>
      <c r="C1144" s="262" t="s">
        <v>3212</v>
      </c>
      <c r="D1144" s="261">
        <v>43398</v>
      </c>
      <c r="E1144" s="260" t="s">
        <v>1</v>
      </c>
      <c r="F1144" s="259" t="s">
        <v>6895</v>
      </c>
      <c r="G1144" s="258"/>
      <c r="H1144" s="257"/>
      <c r="I1144" s="256"/>
      <c r="J1144" s="228" t="s">
        <v>5498</v>
      </c>
      <c r="K1144" s="227"/>
      <c r="L1144" s="226"/>
      <c r="M1144" s="225"/>
      <c r="O1144" s="269"/>
    </row>
    <row r="1145" spans="1:15" ht="22.5" x14ac:dyDescent="0.2">
      <c r="A1145" s="546">
        <v>226</v>
      </c>
      <c r="B1145" s="251" t="s">
        <v>12</v>
      </c>
      <c r="C1145" s="251" t="s">
        <v>11</v>
      </c>
      <c r="D1145" s="251" t="s">
        <v>10</v>
      </c>
      <c r="E1145" s="549" t="s">
        <v>9</v>
      </c>
      <c r="F1145" s="549"/>
      <c r="G1145" s="549" t="s">
        <v>8</v>
      </c>
      <c r="H1145" s="550"/>
      <c r="I1145" s="250"/>
      <c r="J1145" s="265"/>
      <c r="K1145" s="265"/>
      <c r="L1145" s="265"/>
      <c r="M1145" s="264"/>
      <c r="O1145" s="269" t="s">
        <v>6894</v>
      </c>
    </row>
    <row r="1146" spans="1:15" ht="112.5" x14ac:dyDescent="0.2">
      <c r="A1146" s="547"/>
      <c r="B1146" s="144" t="s">
        <v>6893</v>
      </c>
      <c r="C1146" s="144" t="s">
        <v>6892</v>
      </c>
      <c r="D1146" s="132">
        <v>43485</v>
      </c>
      <c r="E1146" s="247"/>
      <c r="F1146" s="246" t="s">
        <v>6891</v>
      </c>
      <c r="G1146" s="433" t="s">
        <v>316</v>
      </c>
      <c r="H1146" s="434"/>
      <c r="I1146" s="435"/>
      <c r="J1146" s="279" t="s">
        <v>17</v>
      </c>
      <c r="K1146" s="278"/>
      <c r="L1146" s="275"/>
      <c r="M1146" s="277"/>
      <c r="O1146" s="269"/>
    </row>
    <row r="1147" spans="1:15" ht="22.5" x14ac:dyDescent="0.2">
      <c r="A1147" s="547"/>
      <c r="B1147" s="243" t="s">
        <v>6</v>
      </c>
      <c r="C1147" s="243" t="s">
        <v>5</v>
      </c>
      <c r="D1147" s="243" t="s">
        <v>4</v>
      </c>
      <c r="E1147" s="551" t="s">
        <v>3</v>
      </c>
      <c r="F1147" s="551"/>
      <c r="G1147" s="552"/>
      <c r="H1147" s="553"/>
      <c r="I1147" s="554"/>
      <c r="J1147" s="276" t="s">
        <v>25</v>
      </c>
      <c r="K1147" s="275"/>
      <c r="L1147" s="271" t="s">
        <v>16</v>
      </c>
      <c r="M1147" s="274">
        <v>2194</v>
      </c>
      <c r="O1147" s="269">
        <v>1323</v>
      </c>
    </row>
    <row r="1148" spans="1:15" x14ac:dyDescent="0.2">
      <c r="A1148" s="547"/>
      <c r="B1148" s="243"/>
      <c r="C1148" s="243"/>
      <c r="D1148" s="243"/>
      <c r="E1148" s="243"/>
      <c r="F1148" s="243"/>
      <c r="G1148" s="242"/>
      <c r="H1148" s="241"/>
      <c r="I1148" s="240"/>
      <c r="J1148" s="273" t="s">
        <v>21</v>
      </c>
      <c r="K1148" s="271"/>
      <c r="L1148" s="271"/>
      <c r="M1148" s="270"/>
      <c r="O1148" s="269"/>
    </row>
    <row r="1149" spans="1:15" ht="23.25" thickBot="1" x14ac:dyDescent="0.25">
      <c r="A1149" s="548"/>
      <c r="B1149" s="263" t="s">
        <v>5798</v>
      </c>
      <c r="C1149" s="262" t="s">
        <v>316</v>
      </c>
      <c r="D1149" s="261">
        <v>43490</v>
      </c>
      <c r="E1149" s="260" t="s">
        <v>1</v>
      </c>
      <c r="F1149" s="259" t="s">
        <v>6890</v>
      </c>
      <c r="G1149" s="258"/>
      <c r="H1149" s="257"/>
      <c r="I1149" s="256"/>
      <c r="J1149" s="228" t="s">
        <v>5498</v>
      </c>
      <c r="K1149" s="227"/>
      <c r="L1149" s="226"/>
      <c r="M1149" s="225"/>
      <c r="O1149" s="269"/>
    </row>
    <row r="1150" spans="1:15" ht="22.5" x14ac:dyDescent="0.2">
      <c r="A1150" s="546">
        <v>227</v>
      </c>
      <c r="B1150" s="251" t="s">
        <v>12</v>
      </c>
      <c r="C1150" s="251" t="s">
        <v>11</v>
      </c>
      <c r="D1150" s="251" t="s">
        <v>10</v>
      </c>
      <c r="E1150" s="549" t="s">
        <v>9</v>
      </c>
      <c r="F1150" s="549"/>
      <c r="G1150" s="549" t="s">
        <v>8</v>
      </c>
      <c r="H1150" s="550"/>
      <c r="I1150" s="250"/>
      <c r="J1150" s="265"/>
      <c r="K1150" s="265"/>
      <c r="L1150" s="265"/>
      <c r="M1150" s="264"/>
      <c r="O1150" s="269" t="s">
        <v>6889</v>
      </c>
    </row>
    <row r="1151" spans="1:15" ht="30.6" customHeight="1" x14ac:dyDescent="0.2">
      <c r="A1151" s="547"/>
      <c r="B1151" s="144" t="s">
        <v>6888</v>
      </c>
      <c r="C1151" s="144" t="s">
        <v>6887</v>
      </c>
      <c r="D1151" s="132">
        <v>43376</v>
      </c>
      <c r="E1151" s="247"/>
      <c r="F1151" s="246" t="s">
        <v>5940</v>
      </c>
      <c r="G1151" s="433" t="s">
        <v>3256</v>
      </c>
      <c r="H1151" s="434"/>
      <c r="I1151" s="435"/>
      <c r="J1151" s="279" t="s">
        <v>17</v>
      </c>
      <c r="K1151" s="278"/>
      <c r="L1151" s="275" t="s">
        <v>16</v>
      </c>
      <c r="M1151" s="277">
        <v>750</v>
      </c>
      <c r="O1151" s="269">
        <v>1324</v>
      </c>
    </row>
    <row r="1152" spans="1:15" ht="22.5" x14ac:dyDescent="0.2">
      <c r="A1152" s="547"/>
      <c r="B1152" s="243" t="s">
        <v>6</v>
      </c>
      <c r="C1152" s="243" t="s">
        <v>5</v>
      </c>
      <c r="D1152" s="243" t="s">
        <v>4</v>
      </c>
      <c r="E1152" s="551" t="s">
        <v>3</v>
      </c>
      <c r="F1152" s="551"/>
      <c r="G1152" s="552"/>
      <c r="H1152" s="553"/>
      <c r="I1152" s="554"/>
      <c r="J1152" s="276" t="s">
        <v>25</v>
      </c>
      <c r="K1152" s="275"/>
      <c r="L1152" s="271"/>
      <c r="M1152" s="274"/>
      <c r="O1152" s="269"/>
    </row>
    <row r="1153" spans="1:15" x14ac:dyDescent="0.2">
      <c r="A1153" s="547"/>
      <c r="B1153" s="243"/>
      <c r="C1153" s="243"/>
      <c r="D1153" s="243"/>
      <c r="E1153" s="243"/>
      <c r="F1153" s="243"/>
      <c r="G1153" s="242"/>
      <c r="H1153" s="241"/>
      <c r="I1153" s="240"/>
      <c r="J1153" s="273" t="s">
        <v>21</v>
      </c>
      <c r="K1153" s="271"/>
      <c r="L1153" s="271"/>
      <c r="M1153" s="270"/>
      <c r="O1153" s="269"/>
    </row>
    <row r="1154" spans="1:15" ht="23.25" thickBot="1" x14ac:dyDescent="0.25">
      <c r="A1154" s="548"/>
      <c r="B1154" s="263" t="s">
        <v>5798</v>
      </c>
      <c r="C1154" s="262" t="s">
        <v>3256</v>
      </c>
      <c r="D1154" s="261">
        <v>43380</v>
      </c>
      <c r="E1154" s="260" t="s">
        <v>1</v>
      </c>
      <c r="F1154" s="259" t="s">
        <v>6886</v>
      </c>
      <c r="G1154" s="258"/>
      <c r="H1154" s="257"/>
      <c r="I1154" s="256"/>
      <c r="J1154" s="228" t="s">
        <v>5498</v>
      </c>
      <c r="K1154" s="227"/>
      <c r="L1154" s="226"/>
      <c r="M1154" s="225"/>
      <c r="O1154" s="269"/>
    </row>
    <row r="1155" spans="1:15" ht="22.5" x14ac:dyDescent="0.2">
      <c r="A1155" s="546">
        <v>228</v>
      </c>
      <c r="B1155" s="251" t="s">
        <v>12</v>
      </c>
      <c r="C1155" s="251" t="s">
        <v>11</v>
      </c>
      <c r="D1155" s="251" t="s">
        <v>10</v>
      </c>
      <c r="E1155" s="549" t="s">
        <v>9</v>
      </c>
      <c r="F1155" s="549"/>
      <c r="G1155" s="549" t="s">
        <v>8</v>
      </c>
      <c r="H1155" s="550"/>
      <c r="I1155" s="250"/>
      <c r="J1155" s="265"/>
      <c r="K1155" s="265"/>
      <c r="L1155" s="265"/>
      <c r="M1155" s="264"/>
      <c r="O1155" s="269" t="s">
        <v>6885</v>
      </c>
    </row>
    <row r="1156" spans="1:15" ht="30.6" customHeight="1" x14ac:dyDescent="0.2">
      <c r="A1156" s="547"/>
      <c r="B1156" s="144" t="s">
        <v>6884</v>
      </c>
      <c r="C1156" s="144" t="s">
        <v>6883</v>
      </c>
      <c r="D1156" s="132">
        <v>43511</v>
      </c>
      <c r="E1156" s="247"/>
      <c r="F1156" s="246" t="s">
        <v>6882</v>
      </c>
      <c r="G1156" s="433" t="s">
        <v>187</v>
      </c>
      <c r="H1156" s="434"/>
      <c r="I1156" s="435"/>
      <c r="J1156" s="279" t="s">
        <v>17</v>
      </c>
      <c r="K1156" s="278"/>
      <c r="L1156" s="275" t="s">
        <v>16</v>
      </c>
      <c r="M1156" s="277">
        <v>1050</v>
      </c>
      <c r="O1156" s="269">
        <v>1326</v>
      </c>
    </row>
    <row r="1157" spans="1:15" ht="22.5" x14ac:dyDescent="0.2">
      <c r="A1157" s="547"/>
      <c r="B1157" s="243" t="s">
        <v>6</v>
      </c>
      <c r="C1157" s="243" t="s">
        <v>5</v>
      </c>
      <c r="D1157" s="243" t="s">
        <v>4</v>
      </c>
      <c r="E1157" s="551" t="s">
        <v>3</v>
      </c>
      <c r="F1157" s="551"/>
      <c r="G1157" s="552"/>
      <c r="H1157" s="553"/>
      <c r="I1157" s="554"/>
      <c r="J1157" s="276" t="s">
        <v>25</v>
      </c>
      <c r="K1157" s="275"/>
      <c r="L1157" s="271" t="s">
        <v>16</v>
      </c>
      <c r="M1157" s="274">
        <v>1934.02</v>
      </c>
      <c r="O1157" s="269">
        <v>1325</v>
      </c>
    </row>
    <row r="1158" spans="1:15" x14ac:dyDescent="0.2">
      <c r="A1158" s="547"/>
      <c r="B1158" s="243"/>
      <c r="C1158" s="243"/>
      <c r="D1158" s="243"/>
      <c r="E1158" s="243"/>
      <c r="F1158" s="243"/>
      <c r="G1158" s="242"/>
      <c r="H1158" s="241"/>
      <c r="I1158" s="240"/>
      <c r="J1158" s="273" t="s">
        <v>21</v>
      </c>
      <c r="K1158" s="271"/>
      <c r="L1158" s="271"/>
      <c r="M1158" s="270"/>
      <c r="O1158" s="269"/>
    </row>
    <row r="1159" spans="1:15" ht="23.25" thickBot="1" x14ac:dyDescent="0.25">
      <c r="A1159" s="548"/>
      <c r="B1159" s="263" t="s">
        <v>6681</v>
      </c>
      <c r="C1159" s="262" t="s">
        <v>187</v>
      </c>
      <c r="D1159" s="261">
        <v>43518</v>
      </c>
      <c r="E1159" s="260" t="s">
        <v>1</v>
      </c>
      <c r="F1159" s="259" t="s">
        <v>6881</v>
      </c>
      <c r="G1159" s="258"/>
      <c r="H1159" s="257"/>
      <c r="I1159" s="256"/>
      <c r="J1159" s="228" t="s">
        <v>5498</v>
      </c>
      <c r="K1159" s="227"/>
      <c r="L1159" s="226"/>
      <c r="M1159" s="225"/>
      <c r="O1159" s="269"/>
    </row>
    <row r="1160" spans="1:15" ht="22.5" x14ac:dyDescent="0.2">
      <c r="A1160" s="546">
        <v>229</v>
      </c>
      <c r="B1160" s="251" t="s">
        <v>12</v>
      </c>
      <c r="C1160" s="251" t="s">
        <v>11</v>
      </c>
      <c r="D1160" s="251" t="s">
        <v>10</v>
      </c>
      <c r="E1160" s="549" t="s">
        <v>9</v>
      </c>
      <c r="F1160" s="549"/>
      <c r="G1160" s="549" t="s">
        <v>8</v>
      </c>
      <c r="H1160" s="550"/>
      <c r="I1160" s="250"/>
      <c r="J1160" s="265"/>
      <c r="K1160" s="265"/>
      <c r="L1160" s="265"/>
      <c r="M1160" s="264"/>
      <c r="O1160" s="269" t="s">
        <v>6880</v>
      </c>
    </row>
    <row r="1161" spans="1:15" ht="20.45" customHeight="1" x14ac:dyDescent="0.2">
      <c r="A1161" s="547"/>
      <c r="B1161" s="144" t="s">
        <v>6861</v>
      </c>
      <c r="C1161" s="144" t="s">
        <v>6879</v>
      </c>
      <c r="D1161" s="132">
        <v>43397</v>
      </c>
      <c r="E1161" s="247"/>
      <c r="F1161" s="246" t="s">
        <v>5546</v>
      </c>
      <c r="G1161" s="433" t="s">
        <v>6878</v>
      </c>
      <c r="H1161" s="434"/>
      <c r="I1161" s="435"/>
      <c r="J1161" s="279" t="s">
        <v>17</v>
      </c>
      <c r="K1161" s="278"/>
      <c r="L1161" s="275" t="s">
        <v>16</v>
      </c>
      <c r="M1161" s="277">
        <v>784</v>
      </c>
      <c r="O1161" s="269">
        <v>1328</v>
      </c>
    </row>
    <row r="1162" spans="1:15" ht="22.5" x14ac:dyDescent="0.2">
      <c r="A1162" s="547"/>
      <c r="B1162" s="243" t="s">
        <v>6</v>
      </c>
      <c r="C1162" s="243" t="s">
        <v>5</v>
      </c>
      <c r="D1162" s="243" t="s">
        <v>4</v>
      </c>
      <c r="E1162" s="551" t="s">
        <v>3</v>
      </c>
      <c r="F1162" s="551"/>
      <c r="G1162" s="552"/>
      <c r="H1162" s="553"/>
      <c r="I1162" s="554"/>
      <c r="J1162" s="276" t="s">
        <v>25</v>
      </c>
      <c r="K1162" s="275"/>
      <c r="L1162" s="271" t="s">
        <v>16</v>
      </c>
      <c r="M1162" s="274">
        <v>2303.96</v>
      </c>
      <c r="O1162" s="269">
        <v>1327</v>
      </c>
    </row>
    <row r="1163" spans="1:15" x14ac:dyDescent="0.2">
      <c r="A1163" s="547"/>
      <c r="B1163" s="243"/>
      <c r="C1163" s="243"/>
      <c r="D1163" s="243"/>
      <c r="E1163" s="243"/>
      <c r="F1163" s="243"/>
      <c r="G1163" s="242"/>
      <c r="H1163" s="241"/>
      <c r="I1163" s="240"/>
      <c r="J1163" s="273" t="s">
        <v>21</v>
      </c>
      <c r="K1163" s="271"/>
      <c r="L1163" s="271"/>
      <c r="M1163" s="270"/>
      <c r="O1163" s="269"/>
    </row>
    <row r="1164" spans="1:15" ht="23.25" thickBot="1" x14ac:dyDescent="0.25">
      <c r="A1164" s="548"/>
      <c r="B1164" s="263" t="s">
        <v>5507</v>
      </c>
      <c r="C1164" s="262" t="s">
        <v>6878</v>
      </c>
      <c r="D1164" s="261">
        <v>43402</v>
      </c>
      <c r="E1164" s="260" t="s">
        <v>1</v>
      </c>
      <c r="F1164" s="259" t="s">
        <v>6877</v>
      </c>
      <c r="G1164" s="258"/>
      <c r="H1164" s="257"/>
      <c r="I1164" s="256"/>
      <c r="J1164" s="228" t="s">
        <v>5498</v>
      </c>
      <c r="K1164" s="227"/>
      <c r="L1164" s="226"/>
      <c r="M1164" s="225"/>
      <c r="O1164" s="269"/>
    </row>
    <row r="1165" spans="1:15" ht="22.5" x14ac:dyDescent="0.2">
      <c r="A1165" s="546">
        <v>230</v>
      </c>
      <c r="B1165" s="251" t="s">
        <v>12</v>
      </c>
      <c r="C1165" s="251" t="s">
        <v>11</v>
      </c>
      <c r="D1165" s="251" t="s">
        <v>10</v>
      </c>
      <c r="E1165" s="549" t="s">
        <v>9</v>
      </c>
      <c r="F1165" s="549"/>
      <c r="G1165" s="549" t="s">
        <v>8</v>
      </c>
      <c r="H1165" s="550"/>
      <c r="I1165" s="250"/>
      <c r="J1165" s="265"/>
      <c r="K1165" s="265"/>
      <c r="L1165" s="265"/>
      <c r="M1165" s="264"/>
      <c r="O1165" s="269" t="s">
        <v>6876</v>
      </c>
    </row>
    <row r="1166" spans="1:15" ht="30.6" customHeight="1" x14ac:dyDescent="0.2">
      <c r="A1166" s="547"/>
      <c r="B1166" s="144" t="s">
        <v>6861</v>
      </c>
      <c r="C1166" s="144" t="s">
        <v>6875</v>
      </c>
      <c r="D1166" s="132">
        <v>43375</v>
      </c>
      <c r="E1166" s="247"/>
      <c r="F1166" s="246" t="s">
        <v>5940</v>
      </c>
      <c r="G1166" s="433" t="s">
        <v>3256</v>
      </c>
      <c r="H1166" s="434"/>
      <c r="I1166" s="435"/>
      <c r="J1166" s="279" t="s">
        <v>17</v>
      </c>
      <c r="K1166" s="278"/>
      <c r="L1166" s="275" t="s">
        <v>16</v>
      </c>
      <c r="M1166" s="277">
        <v>897</v>
      </c>
      <c r="O1166" s="269">
        <v>1330</v>
      </c>
    </row>
    <row r="1167" spans="1:15" ht="22.5" x14ac:dyDescent="0.2">
      <c r="A1167" s="547"/>
      <c r="B1167" s="243" t="s">
        <v>6</v>
      </c>
      <c r="C1167" s="243" t="s">
        <v>5</v>
      </c>
      <c r="D1167" s="243" t="s">
        <v>4</v>
      </c>
      <c r="E1167" s="551" t="s">
        <v>3</v>
      </c>
      <c r="F1167" s="551"/>
      <c r="G1167" s="552"/>
      <c r="H1167" s="553"/>
      <c r="I1167" s="554"/>
      <c r="J1167" s="276" t="s">
        <v>25</v>
      </c>
      <c r="K1167" s="275"/>
      <c r="L1167" s="271" t="s">
        <v>16</v>
      </c>
      <c r="M1167" s="274">
        <v>652.4</v>
      </c>
      <c r="O1167" s="269">
        <v>1329</v>
      </c>
    </row>
    <row r="1168" spans="1:15" x14ac:dyDescent="0.2">
      <c r="A1168" s="547"/>
      <c r="B1168" s="243"/>
      <c r="C1168" s="243"/>
      <c r="D1168" s="243"/>
      <c r="E1168" s="243"/>
      <c r="F1168" s="243"/>
      <c r="G1168" s="242"/>
      <c r="H1168" s="241"/>
      <c r="I1168" s="240"/>
      <c r="J1168" s="273" t="s">
        <v>21</v>
      </c>
      <c r="K1168" s="271"/>
      <c r="L1168" s="271"/>
      <c r="M1168" s="270"/>
      <c r="O1168" s="269"/>
    </row>
    <row r="1169" spans="1:15" ht="31.15" customHeight="1" thickBot="1" x14ac:dyDescent="0.25">
      <c r="A1169" s="548"/>
      <c r="B1169" s="263" t="s">
        <v>5507</v>
      </c>
      <c r="C1169" s="262" t="s">
        <v>3256</v>
      </c>
      <c r="D1169" s="261">
        <v>43378</v>
      </c>
      <c r="E1169" s="260" t="s">
        <v>1</v>
      </c>
      <c r="F1169" s="259" t="s">
        <v>6874</v>
      </c>
      <c r="G1169" s="258"/>
      <c r="H1169" s="257"/>
      <c r="I1169" s="256"/>
      <c r="J1169" s="228" t="s">
        <v>5498</v>
      </c>
      <c r="K1169" s="227"/>
      <c r="L1169" s="226"/>
      <c r="M1169" s="225"/>
      <c r="O1169" s="269"/>
    </row>
    <row r="1170" spans="1:15" ht="22.5" x14ac:dyDescent="0.2">
      <c r="A1170" s="546">
        <v>231</v>
      </c>
      <c r="B1170" s="251" t="s">
        <v>12</v>
      </c>
      <c r="C1170" s="251" t="s">
        <v>11</v>
      </c>
      <c r="D1170" s="251" t="s">
        <v>10</v>
      </c>
      <c r="E1170" s="549" t="s">
        <v>9</v>
      </c>
      <c r="F1170" s="549"/>
      <c r="G1170" s="549" t="s">
        <v>8</v>
      </c>
      <c r="H1170" s="550"/>
      <c r="I1170" s="250"/>
      <c r="J1170" s="265"/>
      <c r="K1170" s="265"/>
      <c r="L1170" s="265"/>
      <c r="M1170" s="264"/>
      <c r="O1170" s="269" t="s">
        <v>6873</v>
      </c>
    </row>
    <row r="1171" spans="1:15" ht="45" x14ac:dyDescent="0.2">
      <c r="A1171" s="547"/>
      <c r="B1171" s="144" t="s">
        <v>6861</v>
      </c>
      <c r="C1171" s="144" t="s">
        <v>6872</v>
      </c>
      <c r="D1171" s="132">
        <v>43415</v>
      </c>
      <c r="E1171" s="247"/>
      <c r="F1171" s="246" t="s">
        <v>6216</v>
      </c>
      <c r="G1171" s="433" t="s">
        <v>6871</v>
      </c>
      <c r="H1171" s="434"/>
      <c r="I1171" s="435"/>
      <c r="J1171" s="279" t="s">
        <v>17</v>
      </c>
      <c r="K1171" s="278"/>
      <c r="L1171" s="275"/>
      <c r="M1171" s="277"/>
      <c r="O1171" s="269"/>
    </row>
    <row r="1172" spans="1:15" ht="22.5" x14ac:dyDescent="0.2">
      <c r="A1172" s="547"/>
      <c r="B1172" s="243" t="s">
        <v>6</v>
      </c>
      <c r="C1172" s="243" t="s">
        <v>5</v>
      </c>
      <c r="D1172" s="243" t="s">
        <v>4</v>
      </c>
      <c r="E1172" s="551" t="s">
        <v>3</v>
      </c>
      <c r="F1172" s="551"/>
      <c r="G1172" s="552"/>
      <c r="H1172" s="553"/>
      <c r="I1172" s="554"/>
      <c r="J1172" s="276" t="s">
        <v>25</v>
      </c>
      <c r="K1172" s="275"/>
      <c r="L1172" s="271" t="s">
        <v>16</v>
      </c>
      <c r="M1172" s="274">
        <v>415.4</v>
      </c>
      <c r="O1172" s="269">
        <v>1331</v>
      </c>
    </row>
    <row r="1173" spans="1:15" x14ac:dyDescent="0.2">
      <c r="A1173" s="547"/>
      <c r="B1173" s="243"/>
      <c r="C1173" s="243"/>
      <c r="D1173" s="243"/>
      <c r="E1173" s="243"/>
      <c r="F1173" s="243"/>
      <c r="G1173" s="242"/>
      <c r="H1173" s="241"/>
      <c r="I1173" s="240"/>
      <c r="J1173" s="273" t="s">
        <v>21</v>
      </c>
      <c r="K1173" s="271"/>
      <c r="L1173" s="271"/>
      <c r="M1173" s="270"/>
      <c r="O1173" s="269"/>
    </row>
    <row r="1174" spans="1:15" ht="23.25" thickBot="1" x14ac:dyDescent="0.25">
      <c r="A1174" s="548"/>
      <c r="B1174" s="263" t="s">
        <v>5507</v>
      </c>
      <c r="C1174" s="262" t="s">
        <v>6871</v>
      </c>
      <c r="D1174" s="261">
        <v>43418</v>
      </c>
      <c r="E1174" s="260" t="s">
        <v>1</v>
      </c>
      <c r="F1174" s="259" t="s">
        <v>6870</v>
      </c>
      <c r="G1174" s="258"/>
      <c r="H1174" s="257"/>
      <c r="I1174" s="256"/>
      <c r="J1174" s="228" t="s">
        <v>5498</v>
      </c>
      <c r="K1174" s="227"/>
      <c r="L1174" s="226"/>
      <c r="M1174" s="225"/>
      <c r="O1174" s="269"/>
    </row>
    <row r="1175" spans="1:15" ht="22.5" x14ac:dyDescent="0.2">
      <c r="A1175" s="546">
        <v>232</v>
      </c>
      <c r="B1175" s="251" t="s">
        <v>12</v>
      </c>
      <c r="C1175" s="251" t="s">
        <v>11</v>
      </c>
      <c r="D1175" s="251" t="s">
        <v>10</v>
      </c>
      <c r="E1175" s="549" t="s">
        <v>9</v>
      </c>
      <c r="F1175" s="549"/>
      <c r="G1175" s="549" t="s">
        <v>8</v>
      </c>
      <c r="H1175" s="550"/>
      <c r="I1175" s="250"/>
      <c r="J1175" s="265"/>
      <c r="K1175" s="265"/>
      <c r="L1175" s="265"/>
      <c r="M1175" s="264"/>
      <c r="O1175" s="269" t="s">
        <v>6869</v>
      </c>
    </row>
    <row r="1176" spans="1:15" ht="168.75" x14ac:dyDescent="0.2">
      <c r="A1176" s="547"/>
      <c r="B1176" s="144" t="s">
        <v>6861</v>
      </c>
      <c r="C1176" s="144" t="s">
        <v>6868</v>
      </c>
      <c r="D1176" s="132">
        <v>43440</v>
      </c>
      <c r="E1176" s="247"/>
      <c r="F1176" s="246" t="s">
        <v>6067</v>
      </c>
      <c r="G1176" s="433" t="s">
        <v>6867</v>
      </c>
      <c r="H1176" s="434"/>
      <c r="I1176" s="435"/>
      <c r="J1176" s="279" t="s">
        <v>17</v>
      </c>
      <c r="K1176" s="278"/>
      <c r="L1176" s="275" t="s">
        <v>16</v>
      </c>
      <c r="M1176" s="277">
        <v>192</v>
      </c>
      <c r="O1176" s="269">
        <v>1333</v>
      </c>
    </row>
    <row r="1177" spans="1:15" ht="22.5" x14ac:dyDescent="0.2">
      <c r="A1177" s="547"/>
      <c r="B1177" s="243" t="s">
        <v>6</v>
      </c>
      <c r="C1177" s="243" t="s">
        <v>5</v>
      </c>
      <c r="D1177" s="243" t="s">
        <v>4</v>
      </c>
      <c r="E1177" s="551" t="s">
        <v>3</v>
      </c>
      <c r="F1177" s="551"/>
      <c r="G1177" s="552"/>
      <c r="H1177" s="553"/>
      <c r="I1177" s="554"/>
      <c r="J1177" s="276" t="s">
        <v>25</v>
      </c>
      <c r="K1177" s="275"/>
      <c r="L1177" s="271" t="s">
        <v>16</v>
      </c>
      <c r="M1177" s="274">
        <v>379.75</v>
      </c>
      <c r="O1177" s="269">
        <v>1332</v>
      </c>
    </row>
    <row r="1178" spans="1:15" x14ac:dyDescent="0.2">
      <c r="A1178" s="547"/>
      <c r="B1178" s="243"/>
      <c r="C1178" s="243"/>
      <c r="D1178" s="243"/>
      <c r="E1178" s="243"/>
      <c r="F1178" s="243"/>
      <c r="G1178" s="242"/>
      <c r="H1178" s="241"/>
      <c r="I1178" s="240"/>
      <c r="J1178" s="273" t="s">
        <v>21</v>
      </c>
      <c r="K1178" s="271"/>
      <c r="L1178" s="271"/>
      <c r="M1178" s="270"/>
      <c r="O1178" s="269"/>
    </row>
    <row r="1179" spans="1:15" ht="23.25" thickBot="1" x14ac:dyDescent="0.25">
      <c r="A1179" s="548"/>
      <c r="B1179" s="263" t="s">
        <v>5507</v>
      </c>
      <c r="C1179" s="262" t="s">
        <v>6867</v>
      </c>
      <c r="D1179" s="261">
        <v>43441</v>
      </c>
      <c r="E1179" s="260" t="s">
        <v>1</v>
      </c>
      <c r="F1179" s="259" t="s">
        <v>6015</v>
      </c>
      <c r="G1179" s="258"/>
      <c r="H1179" s="257"/>
      <c r="I1179" s="256"/>
      <c r="J1179" s="228" t="s">
        <v>5498</v>
      </c>
      <c r="K1179" s="227"/>
      <c r="L1179" s="226"/>
      <c r="M1179" s="225"/>
      <c r="O1179" s="269"/>
    </row>
    <row r="1180" spans="1:15" ht="22.5" x14ac:dyDescent="0.2">
      <c r="A1180" s="546">
        <v>233</v>
      </c>
      <c r="B1180" s="251" t="s">
        <v>12</v>
      </c>
      <c r="C1180" s="251" t="s">
        <v>11</v>
      </c>
      <c r="D1180" s="251" t="s">
        <v>10</v>
      </c>
      <c r="E1180" s="549" t="s">
        <v>9</v>
      </c>
      <c r="F1180" s="549"/>
      <c r="G1180" s="549" t="s">
        <v>8</v>
      </c>
      <c r="H1180" s="550"/>
      <c r="I1180" s="250"/>
      <c r="J1180" s="265"/>
      <c r="K1180" s="265"/>
      <c r="L1180" s="265"/>
      <c r="M1180" s="264"/>
      <c r="O1180" s="269" t="s">
        <v>6866</v>
      </c>
    </row>
    <row r="1181" spans="1:15" ht="90" x14ac:dyDescent="0.2">
      <c r="A1181" s="547"/>
      <c r="B1181" s="144" t="s">
        <v>6861</v>
      </c>
      <c r="C1181" s="144" t="s">
        <v>6865</v>
      </c>
      <c r="D1181" s="132">
        <v>43430</v>
      </c>
      <c r="E1181" s="247"/>
      <c r="F1181" s="246" t="s">
        <v>6864</v>
      </c>
      <c r="G1181" s="433" t="s">
        <v>6863</v>
      </c>
      <c r="H1181" s="434"/>
      <c r="I1181" s="435"/>
      <c r="J1181" s="279" t="s">
        <v>17</v>
      </c>
      <c r="K1181" s="278"/>
      <c r="L1181" s="275" t="s">
        <v>16</v>
      </c>
      <c r="M1181" s="277">
        <v>314</v>
      </c>
      <c r="O1181" s="269">
        <v>1335</v>
      </c>
    </row>
    <row r="1182" spans="1:15" ht="22.5" x14ac:dyDescent="0.2">
      <c r="A1182" s="547"/>
      <c r="B1182" s="243" t="s">
        <v>6</v>
      </c>
      <c r="C1182" s="243" t="s">
        <v>5</v>
      </c>
      <c r="D1182" s="243" t="s">
        <v>4</v>
      </c>
      <c r="E1182" s="551" t="s">
        <v>3</v>
      </c>
      <c r="F1182" s="551"/>
      <c r="G1182" s="552"/>
      <c r="H1182" s="553"/>
      <c r="I1182" s="554"/>
      <c r="J1182" s="276" t="s">
        <v>25</v>
      </c>
      <c r="K1182" s="275"/>
      <c r="L1182" s="271" t="s">
        <v>16</v>
      </c>
      <c r="M1182" s="274">
        <v>415.4</v>
      </c>
      <c r="O1182" s="269">
        <v>1334</v>
      </c>
    </row>
    <row r="1183" spans="1:15" x14ac:dyDescent="0.2">
      <c r="A1183" s="547"/>
      <c r="B1183" s="243"/>
      <c r="C1183" s="243"/>
      <c r="D1183" s="243"/>
      <c r="E1183" s="243"/>
      <c r="F1183" s="243"/>
      <c r="G1183" s="242"/>
      <c r="H1183" s="241"/>
      <c r="I1183" s="240"/>
      <c r="J1183" s="273" t="s">
        <v>21</v>
      </c>
      <c r="K1183" s="271"/>
      <c r="L1183" s="271"/>
      <c r="M1183" s="270"/>
      <c r="O1183" s="269"/>
    </row>
    <row r="1184" spans="1:15" ht="23.25" thickBot="1" x14ac:dyDescent="0.25">
      <c r="A1184" s="548"/>
      <c r="B1184" s="263" t="s">
        <v>5507</v>
      </c>
      <c r="C1184" s="262" t="s">
        <v>6863</v>
      </c>
      <c r="D1184" s="261">
        <v>43432</v>
      </c>
      <c r="E1184" s="260" t="s">
        <v>1</v>
      </c>
      <c r="F1184" s="259" t="s">
        <v>6058</v>
      </c>
      <c r="G1184" s="258"/>
      <c r="H1184" s="257"/>
      <c r="I1184" s="256"/>
      <c r="J1184" s="228" t="s">
        <v>5498</v>
      </c>
      <c r="K1184" s="227"/>
      <c r="L1184" s="226"/>
      <c r="M1184" s="225"/>
      <c r="O1184" s="269"/>
    </row>
    <row r="1185" spans="1:15" ht="22.5" x14ac:dyDescent="0.2">
      <c r="A1185" s="546">
        <v>234</v>
      </c>
      <c r="B1185" s="251" t="s">
        <v>12</v>
      </c>
      <c r="C1185" s="251" t="s">
        <v>11</v>
      </c>
      <c r="D1185" s="251" t="s">
        <v>10</v>
      </c>
      <c r="E1185" s="549" t="s">
        <v>9</v>
      </c>
      <c r="F1185" s="549"/>
      <c r="G1185" s="549" t="s">
        <v>8</v>
      </c>
      <c r="H1185" s="550"/>
      <c r="I1185" s="250"/>
      <c r="J1185" s="265"/>
      <c r="K1185" s="265"/>
      <c r="L1185" s="265"/>
      <c r="M1185" s="264"/>
      <c r="O1185" s="269" t="s">
        <v>6862</v>
      </c>
    </row>
    <row r="1186" spans="1:15" ht="90" x14ac:dyDescent="0.2">
      <c r="A1186" s="547"/>
      <c r="B1186" s="144" t="s">
        <v>6861</v>
      </c>
      <c r="C1186" s="144" t="s">
        <v>6860</v>
      </c>
      <c r="D1186" s="132">
        <v>43450</v>
      </c>
      <c r="E1186" s="247"/>
      <c r="F1186" s="246" t="s">
        <v>6239</v>
      </c>
      <c r="G1186" s="433" t="s">
        <v>6859</v>
      </c>
      <c r="H1186" s="434"/>
      <c r="I1186" s="435"/>
      <c r="J1186" s="279" t="s">
        <v>17</v>
      </c>
      <c r="K1186" s="278"/>
      <c r="L1186" s="275" t="s">
        <v>16</v>
      </c>
      <c r="M1186" s="277">
        <v>162</v>
      </c>
      <c r="O1186" s="269">
        <v>1337</v>
      </c>
    </row>
    <row r="1187" spans="1:15" ht="22.5" x14ac:dyDescent="0.2">
      <c r="A1187" s="547"/>
      <c r="B1187" s="243" t="s">
        <v>6</v>
      </c>
      <c r="C1187" s="243" t="s">
        <v>5</v>
      </c>
      <c r="D1187" s="243" t="s">
        <v>4</v>
      </c>
      <c r="E1187" s="551" t="s">
        <v>3</v>
      </c>
      <c r="F1187" s="551"/>
      <c r="G1187" s="552"/>
      <c r="H1187" s="553"/>
      <c r="I1187" s="554"/>
      <c r="J1187" s="276" t="s">
        <v>25</v>
      </c>
      <c r="K1187" s="275"/>
      <c r="L1187" s="271" t="s">
        <v>16</v>
      </c>
      <c r="M1187" s="274">
        <v>338.4</v>
      </c>
      <c r="O1187" s="269">
        <v>1336</v>
      </c>
    </row>
    <row r="1188" spans="1:15" x14ac:dyDescent="0.2">
      <c r="A1188" s="547"/>
      <c r="B1188" s="243"/>
      <c r="C1188" s="243"/>
      <c r="D1188" s="243"/>
      <c r="E1188" s="243"/>
      <c r="F1188" s="243"/>
      <c r="G1188" s="242"/>
      <c r="H1188" s="241"/>
      <c r="I1188" s="240"/>
      <c r="J1188" s="273" t="s">
        <v>21</v>
      </c>
      <c r="K1188" s="271"/>
      <c r="L1188" s="271"/>
      <c r="M1188" s="270"/>
      <c r="O1188" s="269"/>
    </row>
    <row r="1189" spans="1:15" ht="23.25" thickBot="1" x14ac:dyDescent="0.25">
      <c r="A1189" s="548"/>
      <c r="B1189" s="263" t="s">
        <v>5507</v>
      </c>
      <c r="C1189" s="262" t="s">
        <v>6859</v>
      </c>
      <c r="D1189" s="261">
        <v>43451</v>
      </c>
      <c r="E1189" s="260" t="s">
        <v>1</v>
      </c>
      <c r="F1189" s="259" t="s">
        <v>6858</v>
      </c>
      <c r="G1189" s="258"/>
      <c r="H1189" s="257"/>
      <c r="I1189" s="256"/>
      <c r="J1189" s="228" t="s">
        <v>5498</v>
      </c>
      <c r="K1189" s="227"/>
      <c r="L1189" s="226"/>
      <c r="M1189" s="225"/>
      <c r="O1189" s="269"/>
    </row>
    <row r="1190" spans="1:15" ht="22.5" x14ac:dyDescent="0.2">
      <c r="A1190" s="546">
        <v>235</v>
      </c>
      <c r="B1190" s="251" t="s">
        <v>12</v>
      </c>
      <c r="C1190" s="251" t="s">
        <v>11</v>
      </c>
      <c r="D1190" s="251" t="s">
        <v>10</v>
      </c>
      <c r="E1190" s="549" t="s">
        <v>9</v>
      </c>
      <c r="F1190" s="549"/>
      <c r="G1190" s="549" t="s">
        <v>8</v>
      </c>
      <c r="H1190" s="550"/>
      <c r="I1190" s="250"/>
      <c r="J1190" s="265"/>
      <c r="K1190" s="265"/>
      <c r="L1190" s="265"/>
      <c r="M1190" s="264"/>
      <c r="O1190" s="269" t="s">
        <v>6857</v>
      </c>
    </row>
    <row r="1191" spans="1:15" ht="30.6" customHeight="1" x14ac:dyDescent="0.2">
      <c r="A1191" s="547"/>
      <c r="B1191" s="144" t="s">
        <v>6856</v>
      </c>
      <c r="C1191" s="144" t="s">
        <v>6855</v>
      </c>
      <c r="D1191" s="132">
        <v>43519</v>
      </c>
      <c r="E1191" s="247"/>
      <c r="F1191" s="246" t="s">
        <v>6854</v>
      </c>
      <c r="G1191" s="433" t="s">
        <v>187</v>
      </c>
      <c r="H1191" s="434"/>
      <c r="I1191" s="435"/>
      <c r="J1191" s="279" t="s">
        <v>17</v>
      </c>
      <c r="K1191" s="278"/>
      <c r="L1191" s="275" t="s">
        <v>16</v>
      </c>
      <c r="M1191" s="277">
        <v>1000</v>
      </c>
      <c r="O1191" s="269">
        <v>1340</v>
      </c>
    </row>
    <row r="1192" spans="1:15" ht="22.5" x14ac:dyDescent="0.2">
      <c r="A1192" s="547"/>
      <c r="B1192" s="243" t="s">
        <v>6</v>
      </c>
      <c r="C1192" s="243" t="s">
        <v>5</v>
      </c>
      <c r="D1192" s="243" t="s">
        <v>4</v>
      </c>
      <c r="E1192" s="551" t="s">
        <v>3</v>
      </c>
      <c r="F1192" s="551"/>
      <c r="G1192" s="552"/>
      <c r="H1192" s="553"/>
      <c r="I1192" s="554"/>
      <c r="J1192" s="276" t="s">
        <v>25</v>
      </c>
      <c r="K1192" s="275"/>
      <c r="L1192" s="271" t="s">
        <v>16</v>
      </c>
      <c r="M1192" s="274">
        <v>2550</v>
      </c>
      <c r="O1192" s="269">
        <v>1339</v>
      </c>
    </row>
    <row r="1193" spans="1:15" x14ac:dyDescent="0.2">
      <c r="A1193" s="547"/>
      <c r="B1193" s="243"/>
      <c r="C1193" s="243"/>
      <c r="D1193" s="243"/>
      <c r="E1193" s="243"/>
      <c r="F1193" s="243"/>
      <c r="G1193" s="242"/>
      <c r="H1193" s="241"/>
      <c r="I1193" s="240"/>
      <c r="J1193" s="273" t="s">
        <v>21</v>
      </c>
      <c r="K1193" s="271"/>
      <c r="L1193" s="271"/>
      <c r="M1193" s="270"/>
      <c r="O1193" s="269"/>
    </row>
    <row r="1194" spans="1:15" ht="23.25" thickBot="1" x14ac:dyDescent="0.25">
      <c r="A1194" s="548"/>
      <c r="B1194" s="263" t="s">
        <v>6853</v>
      </c>
      <c r="C1194" s="262" t="s">
        <v>187</v>
      </c>
      <c r="D1194" s="261">
        <v>43525</v>
      </c>
      <c r="E1194" s="260" t="s">
        <v>1</v>
      </c>
      <c r="F1194" s="259" t="s">
        <v>6852</v>
      </c>
      <c r="G1194" s="258"/>
      <c r="H1194" s="257"/>
      <c r="I1194" s="256"/>
      <c r="J1194" s="228" t="s">
        <v>5498</v>
      </c>
      <c r="K1194" s="227"/>
      <c r="L1194" s="226"/>
      <c r="M1194" s="225"/>
      <c r="O1194" s="269"/>
    </row>
    <row r="1195" spans="1:15" ht="22.5" x14ac:dyDescent="0.2">
      <c r="A1195" s="546">
        <v>236</v>
      </c>
      <c r="B1195" s="251" t="s">
        <v>12</v>
      </c>
      <c r="C1195" s="251" t="s">
        <v>11</v>
      </c>
      <c r="D1195" s="251" t="s">
        <v>10</v>
      </c>
      <c r="E1195" s="549" t="s">
        <v>9</v>
      </c>
      <c r="F1195" s="549"/>
      <c r="G1195" s="549" t="s">
        <v>8</v>
      </c>
      <c r="H1195" s="550"/>
      <c r="I1195" s="250"/>
      <c r="J1195" s="265"/>
      <c r="K1195" s="265"/>
      <c r="L1195" s="265"/>
      <c r="M1195" s="264"/>
      <c r="O1195" s="269" t="s">
        <v>6851</v>
      </c>
    </row>
    <row r="1196" spans="1:15" ht="135" x14ac:dyDescent="0.2">
      <c r="A1196" s="547"/>
      <c r="B1196" s="144" t="s">
        <v>6842</v>
      </c>
      <c r="C1196" s="144" t="s">
        <v>6850</v>
      </c>
      <c r="D1196" s="132">
        <v>43409</v>
      </c>
      <c r="E1196" s="247"/>
      <c r="F1196" s="246" t="s">
        <v>5540</v>
      </c>
      <c r="G1196" s="433" t="s">
        <v>6849</v>
      </c>
      <c r="H1196" s="434"/>
      <c r="I1196" s="435"/>
      <c r="J1196" s="279" t="s">
        <v>17</v>
      </c>
      <c r="K1196" s="278"/>
      <c r="L1196" s="275" t="s">
        <v>16</v>
      </c>
      <c r="M1196" s="277">
        <v>299</v>
      </c>
      <c r="O1196" s="269">
        <v>1342</v>
      </c>
    </row>
    <row r="1197" spans="1:15" ht="22.5" x14ac:dyDescent="0.2">
      <c r="A1197" s="547"/>
      <c r="B1197" s="243" t="s">
        <v>6</v>
      </c>
      <c r="C1197" s="243" t="s">
        <v>5</v>
      </c>
      <c r="D1197" s="243" t="s">
        <v>4</v>
      </c>
      <c r="E1197" s="551" t="s">
        <v>3</v>
      </c>
      <c r="F1197" s="551"/>
      <c r="G1197" s="552"/>
      <c r="H1197" s="553"/>
      <c r="I1197" s="554"/>
      <c r="J1197" s="276" t="s">
        <v>25</v>
      </c>
      <c r="K1197" s="275"/>
      <c r="L1197" s="271" t="s">
        <v>16</v>
      </c>
      <c r="M1197" s="274">
        <v>333</v>
      </c>
      <c r="O1197" s="269">
        <v>1341</v>
      </c>
    </row>
    <row r="1198" spans="1:15" x14ac:dyDescent="0.2">
      <c r="A1198" s="547"/>
      <c r="B1198" s="243"/>
      <c r="C1198" s="243"/>
      <c r="D1198" s="243"/>
      <c r="E1198" s="243"/>
      <c r="F1198" s="243"/>
      <c r="G1198" s="242"/>
      <c r="H1198" s="241"/>
      <c r="I1198" s="240"/>
      <c r="J1198" s="273" t="s">
        <v>21</v>
      </c>
      <c r="K1198" s="271"/>
      <c r="L1198" s="271"/>
      <c r="M1198" s="270"/>
      <c r="O1198" s="269"/>
    </row>
    <row r="1199" spans="1:15" ht="23.25" thickBot="1" x14ac:dyDescent="0.25">
      <c r="A1199" s="548"/>
      <c r="B1199" s="263" t="s">
        <v>2799</v>
      </c>
      <c r="C1199" s="262" t="s">
        <v>6849</v>
      </c>
      <c r="D1199" s="261">
        <v>43411</v>
      </c>
      <c r="E1199" s="260" t="s">
        <v>1</v>
      </c>
      <c r="F1199" s="259" t="s">
        <v>6025</v>
      </c>
      <c r="G1199" s="258"/>
      <c r="H1199" s="257"/>
      <c r="I1199" s="256"/>
      <c r="J1199" s="228" t="s">
        <v>5498</v>
      </c>
      <c r="K1199" s="227"/>
      <c r="L1199" s="226"/>
      <c r="M1199" s="225"/>
      <c r="O1199" s="269"/>
    </row>
    <row r="1200" spans="1:15" ht="22.5" x14ac:dyDescent="0.2">
      <c r="A1200" s="546">
        <v>237</v>
      </c>
      <c r="B1200" s="251" t="s">
        <v>12</v>
      </c>
      <c r="C1200" s="251" t="s">
        <v>11</v>
      </c>
      <c r="D1200" s="251" t="s">
        <v>10</v>
      </c>
      <c r="E1200" s="549" t="s">
        <v>9</v>
      </c>
      <c r="F1200" s="549"/>
      <c r="G1200" s="549" t="s">
        <v>8</v>
      </c>
      <c r="H1200" s="550"/>
      <c r="I1200" s="250"/>
      <c r="J1200" s="265"/>
      <c r="K1200" s="265"/>
      <c r="L1200" s="265"/>
      <c r="M1200" s="264"/>
      <c r="O1200" s="269" t="s">
        <v>6848</v>
      </c>
    </row>
    <row r="1201" spans="1:15" ht="146.25" x14ac:dyDescent="0.2">
      <c r="A1201" s="547"/>
      <c r="B1201" s="144" t="s">
        <v>6842</v>
      </c>
      <c r="C1201" s="144" t="s">
        <v>6847</v>
      </c>
      <c r="D1201" s="132">
        <v>43420</v>
      </c>
      <c r="E1201" s="247"/>
      <c r="F1201" s="246" t="s">
        <v>6846</v>
      </c>
      <c r="G1201" s="433" t="s">
        <v>6845</v>
      </c>
      <c r="H1201" s="434"/>
      <c r="I1201" s="435"/>
      <c r="J1201" s="279" t="s">
        <v>17</v>
      </c>
      <c r="K1201" s="278"/>
      <c r="L1201" s="275" t="s">
        <v>16</v>
      </c>
      <c r="M1201" s="277">
        <v>696</v>
      </c>
      <c r="O1201" s="269">
        <v>1344</v>
      </c>
    </row>
    <row r="1202" spans="1:15" ht="22.5" x14ac:dyDescent="0.2">
      <c r="A1202" s="547"/>
      <c r="B1202" s="243" t="s">
        <v>6</v>
      </c>
      <c r="C1202" s="243" t="s">
        <v>5</v>
      </c>
      <c r="D1202" s="243" t="s">
        <v>4</v>
      </c>
      <c r="E1202" s="551" t="s">
        <v>3</v>
      </c>
      <c r="F1202" s="551"/>
      <c r="G1202" s="552"/>
      <c r="H1202" s="553"/>
      <c r="I1202" s="554"/>
      <c r="J1202" s="276" t="s">
        <v>25</v>
      </c>
      <c r="K1202" s="275"/>
      <c r="L1202" s="271" t="s">
        <v>16</v>
      </c>
      <c r="M1202" s="274">
        <v>1488.36</v>
      </c>
      <c r="O1202" s="269">
        <v>1343</v>
      </c>
    </row>
    <row r="1203" spans="1:15" x14ac:dyDescent="0.2">
      <c r="A1203" s="547"/>
      <c r="B1203" s="243"/>
      <c r="C1203" s="243"/>
      <c r="D1203" s="243"/>
      <c r="E1203" s="243"/>
      <c r="F1203" s="243"/>
      <c r="G1203" s="242"/>
      <c r="H1203" s="241"/>
      <c r="I1203" s="240"/>
      <c r="J1203" s="273" t="s">
        <v>21</v>
      </c>
      <c r="K1203" s="271"/>
      <c r="L1203" s="271"/>
      <c r="M1203" s="270"/>
      <c r="O1203" s="269"/>
    </row>
    <row r="1204" spans="1:15" ht="23.25" thickBot="1" x14ac:dyDescent="0.25">
      <c r="A1204" s="548"/>
      <c r="B1204" s="263" t="s">
        <v>2799</v>
      </c>
      <c r="C1204" s="262" t="s">
        <v>6845</v>
      </c>
      <c r="D1204" s="261">
        <v>43425</v>
      </c>
      <c r="E1204" s="260" t="s">
        <v>1</v>
      </c>
      <c r="F1204" s="259" t="s">
        <v>6844</v>
      </c>
      <c r="G1204" s="258"/>
      <c r="H1204" s="257"/>
      <c r="I1204" s="256"/>
      <c r="J1204" s="228" t="s">
        <v>5498</v>
      </c>
      <c r="K1204" s="227"/>
      <c r="L1204" s="226"/>
      <c r="M1204" s="225"/>
      <c r="O1204" s="269"/>
    </row>
    <row r="1205" spans="1:15" ht="22.5" x14ac:dyDescent="0.2">
      <c r="A1205" s="546">
        <v>238</v>
      </c>
      <c r="B1205" s="251" t="s">
        <v>12</v>
      </c>
      <c r="C1205" s="251" t="s">
        <v>11</v>
      </c>
      <c r="D1205" s="251" t="s">
        <v>10</v>
      </c>
      <c r="E1205" s="549" t="s">
        <v>9</v>
      </c>
      <c r="F1205" s="549"/>
      <c r="G1205" s="549" t="s">
        <v>8</v>
      </c>
      <c r="H1205" s="550"/>
      <c r="I1205" s="250"/>
      <c r="J1205" s="265"/>
      <c r="K1205" s="265"/>
      <c r="L1205" s="265"/>
      <c r="M1205" s="264"/>
      <c r="O1205" s="269" t="s">
        <v>6843</v>
      </c>
    </row>
    <row r="1206" spans="1:15" ht="112.5" x14ac:dyDescent="0.2">
      <c r="A1206" s="547"/>
      <c r="B1206" s="144" t="s">
        <v>6842</v>
      </c>
      <c r="C1206" s="144" t="s">
        <v>6841</v>
      </c>
      <c r="D1206" s="132">
        <v>43548</v>
      </c>
      <c r="E1206" s="247"/>
      <c r="F1206" s="246" t="s">
        <v>5518</v>
      </c>
      <c r="G1206" s="433" t="s">
        <v>187</v>
      </c>
      <c r="H1206" s="434"/>
      <c r="I1206" s="435"/>
      <c r="J1206" s="279" t="s">
        <v>17</v>
      </c>
      <c r="K1206" s="278"/>
      <c r="L1206" s="275" t="s">
        <v>16</v>
      </c>
      <c r="M1206" s="277">
        <v>936</v>
      </c>
      <c r="O1206" s="269">
        <v>1348</v>
      </c>
    </row>
    <row r="1207" spans="1:15" ht="22.5" x14ac:dyDescent="0.2">
      <c r="A1207" s="547"/>
      <c r="B1207" s="243" t="s">
        <v>6</v>
      </c>
      <c r="C1207" s="243" t="s">
        <v>5</v>
      </c>
      <c r="D1207" s="243" t="s">
        <v>4</v>
      </c>
      <c r="E1207" s="551" t="s">
        <v>3</v>
      </c>
      <c r="F1207" s="551"/>
      <c r="G1207" s="552"/>
      <c r="H1207" s="553"/>
      <c r="I1207" s="554"/>
      <c r="J1207" s="276" t="s">
        <v>25</v>
      </c>
      <c r="K1207" s="275"/>
      <c r="L1207" s="271" t="s">
        <v>16</v>
      </c>
      <c r="M1207" s="274">
        <v>1507.07</v>
      </c>
      <c r="O1207" s="269">
        <v>1346</v>
      </c>
    </row>
    <row r="1208" spans="1:15" x14ac:dyDescent="0.2">
      <c r="A1208" s="547"/>
      <c r="B1208" s="243"/>
      <c r="C1208" s="243"/>
      <c r="D1208" s="243"/>
      <c r="E1208" s="243"/>
      <c r="F1208" s="243"/>
      <c r="G1208" s="242"/>
      <c r="H1208" s="241"/>
      <c r="I1208" s="240"/>
      <c r="J1208" s="273" t="s">
        <v>21</v>
      </c>
      <c r="K1208" s="271"/>
      <c r="L1208" s="271"/>
      <c r="M1208" s="270"/>
      <c r="O1208" s="269"/>
    </row>
    <row r="1209" spans="1:15" ht="23.25" thickBot="1" x14ac:dyDescent="0.25">
      <c r="A1209" s="548"/>
      <c r="B1209" s="263" t="s">
        <v>2799</v>
      </c>
      <c r="C1209" s="262" t="s">
        <v>187</v>
      </c>
      <c r="D1209" s="261">
        <v>43553</v>
      </c>
      <c r="E1209" s="260" t="s">
        <v>1</v>
      </c>
      <c r="F1209" s="259" t="s">
        <v>6071</v>
      </c>
      <c r="G1209" s="258"/>
      <c r="H1209" s="257"/>
      <c r="I1209" s="256"/>
      <c r="J1209" s="228" t="s">
        <v>5498</v>
      </c>
      <c r="K1209" s="227"/>
      <c r="L1209" s="226"/>
      <c r="M1209" s="225"/>
      <c r="O1209" s="269"/>
    </row>
    <row r="1210" spans="1:15" ht="22.5" x14ac:dyDescent="0.2">
      <c r="A1210" s="546">
        <v>239</v>
      </c>
      <c r="B1210" s="251" t="s">
        <v>12</v>
      </c>
      <c r="C1210" s="251" t="s">
        <v>11</v>
      </c>
      <c r="D1210" s="251" t="s">
        <v>10</v>
      </c>
      <c r="E1210" s="549" t="s">
        <v>9</v>
      </c>
      <c r="F1210" s="549"/>
      <c r="G1210" s="549" t="s">
        <v>8</v>
      </c>
      <c r="H1210" s="550"/>
      <c r="I1210" s="250"/>
      <c r="J1210" s="265"/>
      <c r="K1210" s="265"/>
      <c r="L1210" s="265"/>
      <c r="M1210" s="264"/>
      <c r="O1210" s="269" t="s">
        <v>6840</v>
      </c>
    </row>
    <row r="1211" spans="1:15" ht="40.9" customHeight="1" x14ac:dyDescent="0.2">
      <c r="A1211" s="547"/>
      <c r="B1211" s="144" t="s">
        <v>6839</v>
      </c>
      <c r="C1211" s="144" t="s">
        <v>6838</v>
      </c>
      <c r="D1211" s="132">
        <v>43377</v>
      </c>
      <c r="E1211" s="247"/>
      <c r="F1211" s="246" t="s">
        <v>5940</v>
      </c>
      <c r="G1211" s="433" t="s">
        <v>3256</v>
      </c>
      <c r="H1211" s="434"/>
      <c r="I1211" s="435"/>
      <c r="J1211" s="279" t="s">
        <v>17</v>
      </c>
      <c r="K1211" s="278"/>
      <c r="L1211" s="275" t="s">
        <v>16</v>
      </c>
      <c r="M1211" s="277">
        <v>683.36</v>
      </c>
      <c r="O1211" s="269">
        <v>1350</v>
      </c>
    </row>
    <row r="1212" spans="1:15" ht="22.5" x14ac:dyDescent="0.2">
      <c r="A1212" s="547"/>
      <c r="B1212" s="243" t="s">
        <v>6</v>
      </c>
      <c r="C1212" s="243" t="s">
        <v>5</v>
      </c>
      <c r="D1212" s="243" t="s">
        <v>4</v>
      </c>
      <c r="E1212" s="551" t="s">
        <v>3</v>
      </c>
      <c r="F1212" s="551"/>
      <c r="G1212" s="552"/>
      <c r="H1212" s="553"/>
      <c r="I1212" s="554"/>
      <c r="J1212" s="276" t="s">
        <v>25</v>
      </c>
      <c r="K1212" s="275"/>
      <c r="L1212" s="271" t="s">
        <v>16</v>
      </c>
      <c r="M1212" s="274">
        <v>713.4</v>
      </c>
      <c r="O1212" s="269">
        <v>1349</v>
      </c>
    </row>
    <row r="1213" spans="1:15" x14ac:dyDescent="0.2">
      <c r="A1213" s="547"/>
      <c r="B1213" s="243"/>
      <c r="C1213" s="243"/>
      <c r="D1213" s="243"/>
      <c r="E1213" s="243"/>
      <c r="F1213" s="243"/>
      <c r="G1213" s="242"/>
      <c r="H1213" s="241"/>
      <c r="I1213" s="240"/>
      <c r="J1213" s="273" t="s">
        <v>21</v>
      </c>
      <c r="K1213" s="271"/>
      <c r="L1213" s="271"/>
      <c r="M1213" s="270"/>
      <c r="O1213" s="269"/>
    </row>
    <row r="1214" spans="1:15" ht="23.25" thickBot="1" x14ac:dyDescent="0.25">
      <c r="A1214" s="548"/>
      <c r="B1214" s="263" t="s">
        <v>6837</v>
      </c>
      <c r="C1214" s="262" t="s">
        <v>3256</v>
      </c>
      <c r="D1214" s="261">
        <v>43380</v>
      </c>
      <c r="E1214" s="260" t="s">
        <v>1</v>
      </c>
      <c r="F1214" s="259" t="s">
        <v>6836</v>
      </c>
      <c r="G1214" s="258"/>
      <c r="H1214" s="257"/>
      <c r="I1214" s="256"/>
      <c r="J1214" s="228" t="s">
        <v>5498</v>
      </c>
      <c r="K1214" s="227"/>
      <c r="L1214" s="226"/>
      <c r="M1214" s="225"/>
      <c r="O1214" s="269">
        <v>1351</v>
      </c>
    </row>
    <row r="1215" spans="1:15" ht="22.5" x14ac:dyDescent="0.2">
      <c r="A1215" s="546">
        <v>240</v>
      </c>
      <c r="B1215" s="251" t="s">
        <v>12</v>
      </c>
      <c r="C1215" s="251" t="s">
        <v>11</v>
      </c>
      <c r="D1215" s="251" t="s">
        <v>10</v>
      </c>
      <c r="E1215" s="549" t="s">
        <v>9</v>
      </c>
      <c r="F1215" s="549"/>
      <c r="G1215" s="549" t="s">
        <v>8</v>
      </c>
      <c r="H1215" s="550"/>
      <c r="I1215" s="250"/>
      <c r="J1215" s="265"/>
      <c r="K1215" s="265"/>
      <c r="L1215" s="265"/>
      <c r="M1215" s="264"/>
      <c r="O1215" s="269" t="s">
        <v>6835</v>
      </c>
    </row>
    <row r="1216" spans="1:15" ht="20.45" customHeight="1" x14ac:dyDescent="0.2">
      <c r="A1216" s="547"/>
      <c r="B1216" s="144" t="s">
        <v>6834</v>
      </c>
      <c r="C1216" s="144" t="s">
        <v>6833</v>
      </c>
      <c r="D1216" s="132">
        <v>43404</v>
      </c>
      <c r="E1216" s="247"/>
      <c r="F1216" s="246" t="s">
        <v>6832</v>
      </c>
      <c r="G1216" s="433" t="s">
        <v>5506</v>
      </c>
      <c r="H1216" s="434"/>
      <c r="I1216" s="435"/>
      <c r="J1216" s="279" t="s">
        <v>17</v>
      </c>
      <c r="K1216" s="278"/>
      <c r="L1216" s="275" t="s">
        <v>16</v>
      </c>
      <c r="M1216" s="277">
        <v>690</v>
      </c>
      <c r="O1216" s="269">
        <v>1353</v>
      </c>
    </row>
    <row r="1217" spans="1:15" ht="22.5" x14ac:dyDescent="0.2">
      <c r="A1217" s="547"/>
      <c r="B1217" s="243" t="s">
        <v>6</v>
      </c>
      <c r="C1217" s="243" t="s">
        <v>5</v>
      </c>
      <c r="D1217" s="243" t="s">
        <v>4</v>
      </c>
      <c r="E1217" s="551" t="s">
        <v>3</v>
      </c>
      <c r="F1217" s="551"/>
      <c r="G1217" s="552"/>
      <c r="H1217" s="553"/>
      <c r="I1217" s="554"/>
      <c r="J1217" s="276" t="s">
        <v>25</v>
      </c>
      <c r="K1217" s="275"/>
      <c r="L1217" s="271" t="s">
        <v>16</v>
      </c>
      <c r="M1217" s="274">
        <v>1499</v>
      </c>
      <c r="O1217" s="269">
        <v>1352</v>
      </c>
    </row>
    <row r="1218" spans="1:15" x14ac:dyDescent="0.2">
      <c r="A1218" s="547"/>
      <c r="B1218" s="243"/>
      <c r="C1218" s="243"/>
      <c r="D1218" s="243"/>
      <c r="E1218" s="243"/>
      <c r="F1218" s="243"/>
      <c r="G1218" s="242"/>
      <c r="H1218" s="241"/>
      <c r="I1218" s="240"/>
      <c r="J1218" s="273" t="s">
        <v>21</v>
      </c>
      <c r="K1218" s="271"/>
      <c r="L1218" s="271" t="s">
        <v>16</v>
      </c>
      <c r="M1218" s="270">
        <v>342</v>
      </c>
      <c r="O1218" s="269"/>
    </row>
    <row r="1219" spans="1:15" ht="23.25" thickBot="1" x14ac:dyDescent="0.25">
      <c r="A1219" s="548"/>
      <c r="B1219" s="263" t="s">
        <v>6831</v>
      </c>
      <c r="C1219" s="262" t="s">
        <v>5506</v>
      </c>
      <c r="D1219" s="261">
        <v>43408</v>
      </c>
      <c r="E1219" s="260" t="s">
        <v>1</v>
      </c>
      <c r="F1219" s="259" t="s">
        <v>6830</v>
      </c>
      <c r="G1219" s="258"/>
      <c r="H1219" s="257"/>
      <c r="I1219" s="256"/>
      <c r="J1219" s="228" t="s">
        <v>5498</v>
      </c>
      <c r="K1219" s="227"/>
      <c r="L1219" s="226"/>
      <c r="M1219" s="225"/>
      <c r="O1219" s="269">
        <v>1354</v>
      </c>
    </row>
    <row r="1220" spans="1:15" ht="22.5" x14ac:dyDescent="0.2">
      <c r="A1220" s="546">
        <v>241</v>
      </c>
      <c r="B1220" s="251" t="s">
        <v>12</v>
      </c>
      <c r="C1220" s="251" t="s">
        <v>11</v>
      </c>
      <c r="D1220" s="251" t="s">
        <v>10</v>
      </c>
      <c r="E1220" s="549" t="s">
        <v>9</v>
      </c>
      <c r="F1220" s="549"/>
      <c r="G1220" s="549" t="s">
        <v>8</v>
      </c>
      <c r="H1220" s="550"/>
      <c r="I1220" s="250"/>
      <c r="J1220" s="265"/>
      <c r="K1220" s="265"/>
      <c r="L1220" s="265"/>
      <c r="M1220" s="264"/>
      <c r="O1220" s="269" t="s">
        <v>6829</v>
      </c>
    </row>
    <row r="1221" spans="1:15" ht="40.9" customHeight="1" x14ac:dyDescent="0.2">
      <c r="A1221" s="547"/>
      <c r="B1221" s="144" t="s">
        <v>6828</v>
      </c>
      <c r="C1221" s="144" t="s">
        <v>6827</v>
      </c>
      <c r="D1221" s="132">
        <v>43377</v>
      </c>
      <c r="E1221" s="247"/>
      <c r="F1221" s="246" t="s">
        <v>5940</v>
      </c>
      <c r="G1221" s="433" t="s">
        <v>3256</v>
      </c>
      <c r="H1221" s="434"/>
      <c r="I1221" s="435"/>
      <c r="J1221" s="279" t="s">
        <v>17</v>
      </c>
      <c r="K1221" s="278"/>
      <c r="L1221" s="275" t="s">
        <v>16</v>
      </c>
      <c r="M1221" s="277">
        <v>696.81</v>
      </c>
      <c r="O1221" s="269">
        <v>1356</v>
      </c>
    </row>
    <row r="1222" spans="1:15" ht="22.5" x14ac:dyDescent="0.2">
      <c r="A1222" s="547"/>
      <c r="B1222" s="243" t="s">
        <v>6</v>
      </c>
      <c r="C1222" s="243" t="s">
        <v>5</v>
      </c>
      <c r="D1222" s="243" t="s">
        <v>4</v>
      </c>
      <c r="E1222" s="551" t="s">
        <v>3</v>
      </c>
      <c r="F1222" s="551"/>
      <c r="G1222" s="552"/>
      <c r="H1222" s="553"/>
      <c r="I1222" s="554"/>
      <c r="J1222" s="276" t="s">
        <v>25</v>
      </c>
      <c r="K1222" s="275"/>
      <c r="L1222" s="271" t="s">
        <v>16</v>
      </c>
      <c r="M1222" s="274">
        <v>1028.4000000000001</v>
      </c>
      <c r="O1222" s="269">
        <v>1355</v>
      </c>
    </row>
    <row r="1223" spans="1:15" x14ac:dyDescent="0.2">
      <c r="A1223" s="547"/>
      <c r="B1223" s="243"/>
      <c r="C1223" s="243"/>
      <c r="D1223" s="243"/>
      <c r="E1223" s="243"/>
      <c r="F1223" s="243"/>
      <c r="G1223" s="242"/>
      <c r="H1223" s="241"/>
      <c r="I1223" s="240"/>
      <c r="J1223" s="273" t="s">
        <v>21</v>
      </c>
      <c r="K1223" s="271"/>
      <c r="L1223" s="271"/>
      <c r="M1223" s="270"/>
      <c r="O1223" s="269"/>
    </row>
    <row r="1224" spans="1:15" ht="23.25" thickBot="1" x14ac:dyDescent="0.25">
      <c r="A1224" s="548"/>
      <c r="B1224" s="263" t="s">
        <v>5605</v>
      </c>
      <c r="C1224" s="262" t="s">
        <v>3256</v>
      </c>
      <c r="D1224" s="261">
        <v>43379</v>
      </c>
      <c r="E1224" s="260" t="s">
        <v>1</v>
      </c>
      <c r="F1224" s="259" t="s">
        <v>5835</v>
      </c>
      <c r="G1224" s="258"/>
      <c r="H1224" s="257"/>
      <c r="I1224" s="256"/>
      <c r="J1224" s="228" t="s">
        <v>5498</v>
      </c>
      <c r="K1224" s="227"/>
      <c r="L1224" s="226"/>
      <c r="M1224" s="225"/>
      <c r="O1224" s="269">
        <v>1357</v>
      </c>
    </row>
    <row r="1225" spans="1:15" ht="22.5" x14ac:dyDescent="0.2">
      <c r="A1225" s="546">
        <v>242</v>
      </c>
      <c r="B1225" s="251" t="s">
        <v>12</v>
      </c>
      <c r="C1225" s="251" t="s">
        <v>11</v>
      </c>
      <c r="D1225" s="251" t="s">
        <v>10</v>
      </c>
      <c r="E1225" s="549" t="s">
        <v>9</v>
      </c>
      <c r="F1225" s="549"/>
      <c r="G1225" s="549" t="s">
        <v>8</v>
      </c>
      <c r="H1225" s="550"/>
      <c r="I1225" s="250"/>
      <c r="J1225" s="265"/>
      <c r="K1225" s="265"/>
      <c r="L1225" s="265"/>
      <c r="M1225" s="264"/>
      <c r="O1225" s="280" t="s">
        <v>6826</v>
      </c>
    </row>
    <row r="1226" spans="1:15" ht="33.75" x14ac:dyDescent="0.2">
      <c r="A1226" s="547"/>
      <c r="B1226" s="144" t="s">
        <v>6809</v>
      </c>
      <c r="C1226" s="144" t="s">
        <v>6825</v>
      </c>
      <c r="D1226" s="132">
        <v>43386</v>
      </c>
      <c r="E1226" s="247"/>
      <c r="F1226" s="246" t="s">
        <v>6764</v>
      </c>
      <c r="G1226" s="433" t="s">
        <v>5506</v>
      </c>
      <c r="H1226" s="434"/>
      <c r="I1226" s="435"/>
      <c r="J1226" s="279" t="s">
        <v>17</v>
      </c>
      <c r="K1226" s="278"/>
      <c r="L1226" s="275" t="s">
        <v>16</v>
      </c>
      <c r="M1226" s="277">
        <v>2640</v>
      </c>
      <c r="O1226" s="280">
        <v>283</v>
      </c>
    </row>
    <row r="1227" spans="1:15" ht="22.5" x14ac:dyDescent="0.2">
      <c r="A1227" s="547"/>
      <c r="B1227" s="243" t="s">
        <v>6</v>
      </c>
      <c r="C1227" s="243" t="s">
        <v>5</v>
      </c>
      <c r="D1227" s="243" t="s">
        <v>4</v>
      </c>
      <c r="E1227" s="551" t="s">
        <v>3</v>
      </c>
      <c r="F1227" s="551"/>
      <c r="G1227" s="552"/>
      <c r="H1227" s="553"/>
      <c r="I1227" s="554"/>
      <c r="J1227" s="276" t="s">
        <v>25</v>
      </c>
      <c r="K1227" s="275"/>
      <c r="L1227" s="271" t="s">
        <v>16</v>
      </c>
      <c r="M1227" s="274">
        <v>5735</v>
      </c>
      <c r="O1227" s="280">
        <v>281</v>
      </c>
    </row>
    <row r="1228" spans="1:15" x14ac:dyDescent="0.2">
      <c r="A1228" s="547"/>
      <c r="B1228" s="243"/>
      <c r="C1228" s="243"/>
      <c r="D1228" s="243"/>
      <c r="E1228" s="243"/>
      <c r="F1228" s="243"/>
      <c r="G1228" s="242"/>
      <c r="H1228" s="241"/>
      <c r="I1228" s="240"/>
      <c r="J1228" s="273" t="s">
        <v>21</v>
      </c>
      <c r="K1228" s="271"/>
      <c r="L1228" s="271"/>
      <c r="M1228" s="270"/>
      <c r="O1228" s="280"/>
    </row>
    <row r="1229" spans="1:15" ht="23.25" thickBot="1" x14ac:dyDescent="0.25">
      <c r="A1229" s="548"/>
      <c r="B1229" s="263" t="s">
        <v>6807</v>
      </c>
      <c r="C1229" s="262" t="s">
        <v>5506</v>
      </c>
      <c r="D1229" s="261">
        <v>43400</v>
      </c>
      <c r="E1229" s="260" t="s">
        <v>1</v>
      </c>
      <c r="F1229" s="259" t="s">
        <v>6824</v>
      </c>
      <c r="G1229" s="258"/>
      <c r="H1229" s="257"/>
      <c r="I1229" s="256"/>
      <c r="J1229" s="228" t="s">
        <v>5498</v>
      </c>
      <c r="K1229" s="227"/>
      <c r="L1229" s="226"/>
      <c r="M1229" s="225"/>
      <c r="O1229" s="280"/>
    </row>
    <row r="1230" spans="1:15" ht="22.5" x14ac:dyDescent="0.2">
      <c r="A1230" s="546">
        <v>243</v>
      </c>
      <c r="B1230" s="251" t="s">
        <v>12</v>
      </c>
      <c r="C1230" s="251" t="s">
        <v>11</v>
      </c>
      <c r="D1230" s="251" t="s">
        <v>10</v>
      </c>
      <c r="E1230" s="549" t="s">
        <v>9</v>
      </c>
      <c r="F1230" s="549"/>
      <c r="G1230" s="549" t="s">
        <v>8</v>
      </c>
      <c r="H1230" s="550"/>
      <c r="I1230" s="250"/>
      <c r="J1230" s="265"/>
      <c r="K1230" s="265"/>
      <c r="L1230" s="265"/>
      <c r="M1230" s="264"/>
      <c r="O1230" s="280" t="s">
        <v>6823</v>
      </c>
    </row>
    <row r="1231" spans="1:15" ht="45" x14ac:dyDescent="0.2">
      <c r="A1231" s="547"/>
      <c r="B1231" s="144" t="s">
        <v>6809</v>
      </c>
      <c r="C1231" s="144" t="s">
        <v>6822</v>
      </c>
      <c r="D1231" s="132">
        <v>43418</v>
      </c>
      <c r="E1231" s="247"/>
      <c r="F1231" s="246" t="s">
        <v>6821</v>
      </c>
      <c r="G1231" s="433" t="s">
        <v>5506</v>
      </c>
      <c r="H1231" s="434"/>
      <c r="I1231" s="435"/>
      <c r="J1231" s="279" t="s">
        <v>17</v>
      </c>
      <c r="K1231" s="278"/>
      <c r="L1231" s="275" t="s">
        <v>16</v>
      </c>
      <c r="M1231" s="277">
        <v>1280</v>
      </c>
      <c r="O1231" s="280">
        <v>285</v>
      </c>
    </row>
    <row r="1232" spans="1:15" ht="22.5" x14ac:dyDescent="0.2">
      <c r="A1232" s="547"/>
      <c r="B1232" s="243" t="s">
        <v>6</v>
      </c>
      <c r="C1232" s="243" t="s">
        <v>5</v>
      </c>
      <c r="D1232" s="243" t="s">
        <v>4</v>
      </c>
      <c r="E1232" s="551" t="s">
        <v>3</v>
      </c>
      <c r="F1232" s="551"/>
      <c r="G1232" s="552"/>
      <c r="H1232" s="553"/>
      <c r="I1232" s="554"/>
      <c r="J1232" s="276" t="s">
        <v>25</v>
      </c>
      <c r="K1232" s="275"/>
      <c r="L1232" s="271" t="s">
        <v>16</v>
      </c>
      <c r="M1232" s="274">
        <v>1150</v>
      </c>
      <c r="O1232" s="280">
        <v>284</v>
      </c>
    </row>
    <row r="1233" spans="1:15" x14ac:dyDescent="0.2">
      <c r="A1233" s="547"/>
      <c r="B1233" s="243"/>
      <c r="C1233" s="243"/>
      <c r="D1233" s="243"/>
      <c r="E1233" s="243"/>
      <c r="F1233" s="243"/>
      <c r="G1233" s="242"/>
      <c r="H1233" s="241"/>
      <c r="I1233" s="240"/>
      <c r="J1233" s="273" t="s">
        <v>21</v>
      </c>
      <c r="K1233" s="271"/>
      <c r="L1233" s="271" t="s">
        <v>16</v>
      </c>
      <c r="M1233" s="270">
        <v>736</v>
      </c>
      <c r="O1233" s="280">
        <v>286</v>
      </c>
    </row>
    <row r="1234" spans="1:15" ht="23.25" thickBot="1" x14ac:dyDescent="0.25">
      <c r="A1234" s="548"/>
      <c r="B1234" s="263" t="s">
        <v>6807</v>
      </c>
      <c r="C1234" s="262" t="s">
        <v>5506</v>
      </c>
      <c r="D1234" s="261">
        <v>43424</v>
      </c>
      <c r="E1234" s="260" t="s">
        <v>1</v>
      </c>
      <c r="F1234" s="259" t="s">
        <v>6820</v>
      </c>
      <c r="G1234" s="258"/>
      <c r="H1234" s="257"/>
      <c r="I1234" s="256"/>
      <c r="J1234" s="228" t="s">
        <v>5498</v>
      </c>
      <c r="K1234" s="227"/>
      <c r="L1234" s="226" t="s">
        <v>16</v>
      </c>
      <c r="M1234" s="225">
        <v>100</v>
      </c>
      <c r="O1234" s="280">
        <v>287</v>
      </c>
    </row>
    <row r="1235" spans="1:15" ht="22.5" x14ac:dyDescent="0.2">
      <c r="A1235" s="546">
        <v>244</v>
      </c>
      <c r="B1235" s="251" t="s">
        <v>12</v>
      </c>
      <c r="C1235" s="251" t="s">
        <v>11</v>
      </c>
      <c r="D1235" s="251" t="s">
        <v>10</v>
      </c>
      <c r="E1235" s="549" t="s">
        <v>9</v>
      </c>
      <c r="F1235" s="549"/>
      <c r="G1235" s="549" t="s">
        <v>8</v>
      </c>
      <c r="H1235" s="550"/>
      <c r="I1235" s="250"/>
      <c r="J1235" s="265"/>
      <c r="K1235" s="265"/>
      <c r="L1235" s="265"/>
      <c r="M1235" s="264"/>
      <c r="O1235" s="280" t="s">
        <v>6819</v>
      </c>
    </row>
    <row r="1236" spans="1:15" ht="20.45" customHeight="1" x14ac:dyDescent="0.2">
      <c r="A1236" s="547"/>
      <c r="B1236" s="144" t="s">
        <v>6809</v>
      </c>
      <c r="C1236" s="144" t="s">
        <v>6818</v>
      </c>
      <c r="D1236" s="132">
        <v>43429</v>
      </c>
      <c r="E1236" s="247"/>
      <c r="F1236" s="246" t="s">
        <v>6817</v>
      </c>
      <c r="G1236" s="433" t="s">
        <v>5506</v>
      </c>
      <c r="H1236" s="434"/>
      <c r="I1236" s="435"/>
      <c r="J1236" s="279" t="s">
        <v>17</v>
      </c>
      <c r="K1236" s="278"/>
      <c r="L1236" s="275" t="s">
        <v>16</v>
      </c>
      <c r="M1236" s="277">
        <v>804</v>
      </c>
      <c r="O1236" s="280">
        <v>289</v>
      </c>
    </row>
    <row r="1237" spans="1:15" ht="22.5" x14ac:dyDescent="0.2">
      <c r="A1237" s="547"/>
      <c r="B1237" s="243" t="s">
        <v>6</v>
      </c>
      <c r="C1237" s="243" t="s">
        <v>5</v>
      </c>
      <c r="D1237" s="243" t="s">
        <v>4</v>
      </c>
      <c r="E1237" s="551" t="s">
        <v>3</v>
      </c>
      <c r="F1237" s="551"/>
      <c r="G1237" s="552"/>
      <c r="H1237" s="553"/>
      <c r="I1237" s="554"/>
      <c r="J1237" s="276" t="s">
        <v>25</v>
      </c>
      <c r="K1237" s="275"/>
      <c r="L1237" s="271" t="s">
        <v>16</v>
      </c>
      <c r="M1237" s="274">
        <v>2900.84</v>
      </c>
      <c r="O1237" s="280">
        <v>288</v>
      </c>
    </row>
    <row r="1238" spans="1:15" x14ac:dyDescent="0.2">
      <c r="A1238" s="547"/>
      <c r="B1238" s="243"/>
      <c r="C1238" s="243"/>
      <c r="D1238" s="243"/>
      <c r="E1238" s="243"/>
      <c r="F1238" s="243"/>
      <c r="G1238" s="242"/>
      <c r="H1238" s="241"/>
      <c r="I1238" s="240"/>
      <c r="J1238" s="273" t="s">
        <v>21</v>
      </c>
      <c r="K1238" s="271"/>
      <c r="L1238" s="271" t="s">
        <v>16</v>
      </c>
      <c r="M1238" s="270">
        <v>665.5</v>
      </c>
      <c r="O1238" s="280">
        <v>290</v>
      </c>
    </row>
    <row r="1239" spans="1:15" ht="23.25" thickBot="1" x14ac:dyDescent="0.25">
      <c r="A1239" s="548"/>
      <c r="B1239" s="263" t="s">
        <v>6807</v>
      </c>
      <c r="C1239" s="262" t="s">
        <v>5506</v>
      </c>
      <c r="D1239" s="261">
        <v>43434</v>
      </c>
      <c r="E1239" s="260" t="s">
        <v>1</v>
      </c>
      <c r="F1239" s="259" t="s">
        <v>5702</v>
      </c>
      <c r="G1239" s="258"/>
      <c r="H1239" s="257"/>
      <c r="I1239" s="256"/>
      <c r="J1239" s="228" t="s">
        <v>5498</v>
      </c>
      <c r="K1239" s="227"/>
      <c r="L1239" s="226" t="s">
        <v>16</v>
      </c>
      <c r="M1239" s="225">
        <v>100</v>
      </c>
      <c r="O1239" s="280">
        <v>291</v>
      </c>
    </row>
    <row r="1240" spans="1:15" ht="22.5" x14ac:dyDescent="0.2">
      <c r="A1240" s="546">
        <v>245</v>
      </c>
      <c r="B1240" s="251" t="s">
        <v>12</v>
      </c>
      <c r="C1240" s="251" t="s">
        <v>11</v>
      </c>
      <c r="D1240" s="251" t="s">
        <v>10</v>
      </c>
      <c r="E1240" s="549" t="s">
        <v>9</v>
      </c>
      <c r="F1240" s="549"/>
      <c r="G1240" s="549" t="s">
        <v>8</v>
      </c>
      <c r="H1240" s="550"/>
      <c r="I1240" s="250"/>
      <c r="J1240" s="265"/>
      <c r="K1240" s="265"/>
      <c r="L1240" s="265"/>
      <c r="M1240" s="264"/>
      <c r="O1240" s="280" t="s">
        <v>6816</v>
      </c>
    </row>
    <row r="1241" spans="1:15" ht="33.75" x14ac:dyDescent="0.2">
      <c r="A1241" s="547"/>
      <c r="B1241" s="144" t="s">
        <v>6809</v>
      </c>
      <c r="C1241" s="144" t="s">
        <v>6815</v>
      </c>
      <c r="D1241" s="132">
        <v>43474</v>
      </c>
      <c r="E1241" s="247"/>
      <c r="F1241" s="246" t="s">
        <v>6764</v>
      </c>
      <c r="G1241" s="433" t="s">
        <v>5506</v>
      </c>
      <c r="H1241" s="434"/>
      <c r="I1241" s="435"/>
      <c r="J1241" s="279" t="s">
        <v>17</v>
      </c>
      <c r="K1241" s="278"/>
      <c r="L1241" s="275" t="s">
        <v>16</v>
      </c>
      <c r="M1241" s="277">
        <v>1440</v>
      </c>
      <c r="O1241" s="280">
        <v>293</v>
      </c>
    </row>
    <row r="1242" spans="1:15" ht="22.5" x14ac:dyDescent="0.2">
      <c r="A1242" s="547"/>
      <c r="B1242" s="243" t="s">
        <v>6</v>
      </c>
      <c r="C1242" s="243" t="s">
        <v>5</v>
      </c>
      <c r="D1242" s="243" t="s">
        <v>4</v>
      </c>
      <c r="E1242" s="551" t="s">
        <v>3</v>
      </c>
      <c r="F1242" s="551"/>
      <c r="G1242" s="552"/>
      <c r="H1242" s="553"/>
      <c r="I1242" s="554"/>
      <c r="J1242" s="276" t="s">
        <v>25</v>
      </c>
      <c r="K1242" s="275"/>
      <c r="L1242" s="271" t="s">
        <v>16</v>
      </c>
      <c r="M1242" s="274">
        <v>1410</v>
      </c>
      <c r="O1242" s="280">
        <v>292</v>
      </c>
    </row>
    <row r="1243" spans="1:15" x14ac:dyDescent="0.2">
      <c r="A1243" s="547"/>
      <c r="B1243" s="243"/>
      <c r="C1243" s="243"/>
      <c r="D1243" s="243"/>
      <c r="E1243" s="243"/>
      <c r="F1243" s="243"/>
      <c r="G1243" s="242"/>
      <c r="H1243" s="241"/>
      <c r="I1243" s="240"/>
      <c r="J1243" s="273" t="s">
        <v>21</v>
      </c>
      <c r="K1243" s="271"/>
      <c r="L1243" s="271" t="s">
        <v>16</v>
      </c>
      <c r="M1243" s="270">
        <v>1083</v>
      </c>
      <c r="O1243" s="280">
        <v>294</v>
      </c>
    </row>
    <row r="1244" spans="1:15" ht="23.25" thickBot="1" x14ac:dyDescent="0.25">
      <c r="A1244" s="548"/>
      <c r="B1244" s="263" t="s">
        <v>6807</v>
      </c>
      <c r="C1244" s="262" t="s">
        <v>5506</v>
      </c>
      <c r="D1244" s="261">
        <v>43483</v>
      </c>
      <c r="E1244" s="260" t="s">
        <v>1</v>
      </c>
      <c r="F1244" s="259" t="s">
        <v>6814</v>
      </c>
      <c r="G1244" s="258"/>
      <c r="H1244" s="257"/>
      <c r="I1244" s="256"/>
      <c r="J1244" s="228" t="s">
        <v>5498</v>
      </c>
      <c r="K1244" s="227"/>
      <c r="L1244" s="226" t="s">
        <v>16</v>
      </c>
      <c r="M1244" s="225">
        <v>100</v>
      </c>
      <c r="O1244" s="280">
        <v>295</v>
      </c>
    </row>
    <row r="1245" spans="1:15" ht="22.5" x14ac:dyDescent="0.2">
      <c r="A1245" s="546">
        <v>246</v>
      </c>
      <c r="B1245" s="251" t="s">
        <v>12</v>
      </c>
      <c r="C1245" s="251" t="s">
        <v>11</v>
      </c>
      <c r="D1245" s="251" t="s">
        <v>10</v>
      </c>
      <c r="E1245" s="549" t="s">
        <v>9</v>
      </c>
      <c r="F1245" s="549"/>
      <c r="G1245" s="549" t="s">
        <v>8</v>
      </c>
      <c r="H1245" s="550"/>
      <c r="I1245" s="250"/>
      <c r="J1245" s="265"/>
      <c r="K1245" s="265"/>
      <c r="L1245" s="265"/>
      <c r="M1245" s="264"/>
      <c r="O1245" s="280" t="s">
        <v>6813</v>
      </c>
    </row>
    <row r="1246" spans="1:15" ht="33.75" x14ac:dyDescent="0.2">
      <c r="A1246" s="547"/>
      <c r="B1246" s="144" t="s">
        <v>6809</v>
      </c>
      <c r="C1246" s="144" t="s">
        <v>6808</v>
      </c>
      <c r="D1246" s="132">
        <v>43512</v>
      </c>
      <c r="E1246" s="247"/>
      <c r="F1246" s="246" t="s">
        <v>6764</v>
      </c>
      <c r="G1246" s="433" t="s">
        <v>5506</v>
      </c>
      <c r="H1246" s="434"/>
      <c r="I1246" s="435"/>
      <c r="J1246" s="279" t="s">
        <v>17</v>
      </c>
      <c r="K1246" s="278"/>
      <c r="L1246" s="275" t="s">
        <v>16</v>
      </c>
      <c r="M1246" s="277">
        <v>960</v>
      </c>
      <c r="O1246" s="280">
        <v>297</v>
      </c>
    </row>
    <row r="1247" spans="1:15" ht="22.5" x14ac:dyDescent="0.2">
      <c r="A1247" s="547"/>
      <c r="B1247" s="243" t="s">
        <v>6</v>
      </c>
      <c r="C1247" s="243" t="s">
        <v>5</v>
      </c>
      <c r="D1247" s="243" t="s">
        <v>4</v>
      </c>
      <c r="E1247" s="551" t="s">
        <v>3</v>
      </c>
      <c r="F1247" s="551"/>
      <c r="G1247" s="552"/>
      <c r="H1247" s="553"/>
      <c r="I1247" s="554"/>
      <c r="J1247" s="276" t="s">
        <v>25</v>
      </c>
      <c r="K1247" s="275"/>
      <c r="L1247" s="271" t="s">
        <v>16</v>
      </c>
      <c r="M1247" s="274">
        <v>925</v>
      </c>
      <c r="O1247" s="280">
        <v>296</v>
      </c>
    </row>
    <row r="1248" spans="1:15" x14ac:dyDescent="0.2">
      <c r="A1248" s="547"/>
      <c r="B1248" s="243"/>
      <c r="C1248" s="243"/>
      <c r="D1248" s="243"/>
      <c r="E1248" s="243"/>
      <c r="F1248" s="243"/>
      <c r="G1248" s="242"/>
      <c r="H1248" s="241"/>
      <c r="I1248" s="240"/>
      <c r="J1248" s="273" t="s">
        <v>21</v>
      </c>
      <c r="K1248" s="271"/>
      <c r="L1248" s="271"/>
      <c r="M1248" s="270"/>
      <c r="O1248" s="280"/>
    </row>
    <row r="1249" spans="1:15" ht="23.25" thickBot="1" x14ac:dyDescent="0.25">
      <c r="A1249" s="548"/>
      <c r="B1249" s="263" t="s">
        <v>6807</v>
      </c>
      <c r="C1249" s="262" t="s">
        <v>5506</v>
      </c>
      <c r="D1249" s="261">
        <v>43519</v>
      </c>
      <c r="E1249" s="260" t="s">
        <v>1</v>
      </c>
      <c r="F1249" s="259" t="s">
        <v>6127</v>
      </c>
      <c r="G1249" s="258"/>
      <c r="H1249" s="257"/>
      <c r="I1249" s="256"/>
      <c r="J1249" s="228" t="s">
        <v>5498</v>
      </c>
      <c r="K1249" s="227"/>
      <c r="L1249" s="226"/>
      <c r="M1249" s="225"/>
      <c r="O1249" s="280"/>
    </row>
    <row r="1250" spans="1:15" ht="22.5" x14ac:dyDescent="0.2">
      <c r="A1250" s="546">
        <v>247</v>
      </c>
      <c r="B1250" s="251" t="s">
        <v>12</v>
      </c>
      <c r="C1250" s="251" t="s">
        <v>11</v>
      </c>
      <c r="D1250" s="251" t="s">
        <v>10</v>
      </c>
      <c r="E1250" s="549" t="s">
        <v>9</v>
      </c>
      <c r="F1250" s="549"/>
      <c r="G1250" s="549" t="s">
        <v>8</v>
      </c>
      <c r="H1250" s="550"/>
      <c r="I1250" s="250"/>
      <c r="J1250" s="265"/>
      <c r="K1250" s="265"/>
      <c r="L1250" s="265"/>
      <c r="M1250" s="264"/>
      <c r="O1250" s="280" t="s">
        <v>6812</v>
      </c>
    </row>
    <row r="1251" spans="1:15" ht="33.75" x14ac:dyDescent="0.2">
      <c r="A1251" s="547"/>
      <c r="B1251" s="144" t="s">
        <v>6809</v>
      </c>
      <c r="C1251" s="144" t="s">
        <v>6811</v>
      </c>
      <c r="D1251" s="132">
        <v>43527</v>
      </c>
      <c r="E1251" s="247"/>
      <c r="F1251" s="246" t="s">
        <v>5558</v>
      </c>
      <c r="G1251" s="433" t="s">
        <v>5506</v>
      </c>
      <c r="H1251" s="434"/>
      <c r="I1251" s="435"/>
      <c r="J1251" s="279" t="s">
        <v>17</v>
      </c>
      <c r="K1251" s="278"/>
      <c r="L1251" s="275" t="s">
        <v>16</v>
      </c>
      <c r="M1251" s="277">
        <v>220</v>
      </c>
      <c r="O1251" s="280">
        <v>299</v>
      </c>
    </row>
    <row r="1252" spans="1:15" ht="22.5" x14ac:dyDescent="0.2">
      <c r="A1252" s="547"/>
      <c r="B1252" s="243" t="s">
        <v>6</v>
      </c>
      <c r="C1252" s="243" t="s">
        <v>5</v>
      </c>
      <c r="D1252" s="243" t="s">
        <v>4</v>
      </c>
      <c r="E1252" s="551" t="s">
        <v>3</v>
      </c>
      <c r="F1252" s="551"/>
      <c r="G1252" s="552"/>
      <c r="H1252" s="553"/>
      <c r="I1252" s="554"/>
      <c r="J1252" s="276" t="s">
        <v>25</v>
      </c>
      <c r="K1252" s="275"/>
      <c r="L1252" s="271" t="s">
        <v>16</v>
      </c>
      <c r="M1252" s="274">
        <v>270</v>
      </c>
      <c r="O1252" s="280">
        <v>298</v>
      </c>
    </row>
    <row r="1253" spans="1:15" x14ac:dyDescent="0.2">
      <c r="A1253" s="547"/>
      <c r="B1253" s="243"/>
      <c r="C1253" s="243"/>
      <c r="D1253" s="243"/>
      <c r="E1253" s="243"/>
      <c r="F1253" s="243"/>
      <c r="G1253" s="242"/>
      <c r="H1253" s="241"/>
      <c r="I1253" s="240"/>
      <c r="J1253" s="273" t="s">
        <v>21</v>
      </c>
      <c r="K1253" s="271"/>
      <c r="L1253" s="271"/>
      <c r="M1253" s="270"/>
      <c r="O1253" s="280"/>
    </row>
    <row r="1254" spans="1:15" ht="23.25" thickBot="1" x14ac:dyDescent="0.25">
      <c r="A1254" s="548"/>
      <c r="B1254" s="263" t="s">
        <v>6807</v>
      </c>
      <c r="C1254" s="262" t="s">
        <v>5506</v>
      </c>
      <c r="D1254" s="261">
        <v>43528</v>
      </c>
      <c r="E1254" s="260" t="s">
        <v>1</v>
      </c>
      <c r="F1254" s="259" t="s">
        <v>6534</v>
      </c>
      <c r="G1254" s="258"/>
      <c r="H1254" s="257"/>
      <c r="I1254" s="256"/>
      <c r="J1254" s="228" t="s">
        <v>5498</v>
      </c>
      <c r="K1254" s="227"/>
      <c r="L1254" s="226"/>
      <c r="M1254" s="225"/>
      <c r="O1254" s="280"/>
    </row>
    <row r="1255" spans="1:15" ht="22.5" x14ac:dyDescent="0.2">
      <c r="A1255" s="546">
        <v>248</v>
      </c>
      <c r="B1255" s="251" t="s">
        <v>12</v>
      </c>
      <c r="C1255" s="251" t="s">
        <v>11</v>
      </c>
      <c r="D1255" s="251" t="s">
        <v>10</v>
      </c>
      <c r="E1255" s="549" t="s">
        <v>9</v>
      </c>
      <c r="F1255" s="549"/>
      <c r="G1255" s="549" t="s">
        <v>8</v>
      </c>
      <c r="H1255" s="550"/>
      <c r="I1255" s="250"/>
      <c r="J1255" s="265"/>
      <c r="K1255" s="265"/>
      <c r="L1255" s="265"/>
      <c r="M1255" s="264"/>
      <c r="O1255" s="280" t="s">
        <v>6810</v>
      </c>
    </row>
    <row r="1256" spans="1:15" ht="33.75" x14ac:dyDescent="0.2">
      <c r="A1256" s="547"/>
      <c r="B1256" s="144" t="s">
        <v>6809</v>
      </c>
      <c r="C1256" s="144" t="s">
        <v>6808</v>
      </c>
      <c r="D1256" s="132">
        <v>43540</v>
      </c>
      <c r="E1256" s="247"/>
      <c r="F1256" s="246" t="s">
        <v>6764</v>
      </c>
      <c r="G1256" s="433" t="s">
        <v>5506</v>
      </c>
      <c r="H1256" s="434"/>
      <c r="I1256" s="435"/>
      <c r="J1256" s="279" t="s">
        <v>17</v>
      </c>
      <c r="K1256" s="278"/>
      <c r="L1256" s="275" t="s">
        <v>16</v>
      </c>
      <c r="M1256" s="277">
        <v>1760</v>
      </c>
      <c r="O1256" s="280">
        <v>301</v>
      </c>
    </row>
    <row r="1257" spans="1:15" ht="22.5" x14ac:dyDescent="0.2">
      <c r="A1257" s="547"/>
      <c r="B1257" s="243" t="s">
        <v>6</v>
      </c>
      <c r="C1257" s="243" t="s">
        <v>5</v>
      </c>
      <c r="D1257" s="243" t="s">
        <v>4</v>
      </c>
      <c r="E1257" s="551" t="s">
        <v>3</v>
      </c>
      <c r="F1257" s="551"/>
      <c r="G1257" s="552"/>
      <c r="H1257" s="553"/>
      <c r="I1257" s="554"/>
      <c r="J1257" s="276" t="s">
        <v>25</v>
      </c>
      <c r="K1257" s="275"/>
      <c r="L1257" s="271" t="s">
        <v>16</v>
      </c>
      <c r="M1257" s="274">
        <v>1120</v>
      </c>
      <c r="O1257" s="280">
        <v>300</v>
      </c>
    </row>
    <row r="1258" spans="1:15" x14ac:dyDescent="0.2">
      <c r="A1258" s="547"/>
      <c r="B1258" s="243"/>
      <c r="C1258" s="243"/>
      <c r="D1258" s="243"/>
      <c r="E1258" s="243"/>
      <c r="F1258" s="243"/>
      <c r="G1258" s="242"/>
      <c r="H1258" s="241"/>
      <c r="I1258" s="240"/>
      <c r="J1258" s="273" t="s">
        <v>21</v>
      </c>
      <c r="K1258" s="271"/>
      <c r="L1258" s="271"/>
      <c r="M1258" s="270"/>
      <c r="O1258" s="280"/>
    </row>
    <row r="1259" spans="1:15" ht="23.25" thickBot="1" x14ac:dyDescent="0.25">
      <c r="A1259" s="548"/>
      <c r="B1259" s="263" t="s">
        <v>6807</v>
      </c>
      <c r="C1259" s="262" t="s">
        <v>5506</v>
      </c>
      <c r="D1259" s="261">
        <v>43552</v>
      </c>
      <c r="E1259" s="260" t="s">
        <v>1</v>
      </c>
      <c r="F1259" s="259" t="s">
        <v>6806</v>
      </c>
      <c r="G1259" s="258"/>
      <c r="H1259" s="257"/>
      <c r="I1259" s="256"/>
      <c r="J1259" s="228" t="s">
        <v>5498</v>
      </c>
      <c r="K1259" s="227"/>
      <c r="L1259" s="226"/>
      <c r="M1259" s="225"/>
      <c r="O1259" s="280"/>
    </row>
    <row r="1260" spans="1:15" ht="22.5" x14ac:dyDescent="0.2">
      <c r="A1260" s="546">
        <v>249</v>
      </c>
      <c r="B1260" s="251" t="s">
        <v>12</v>
      </c>
      <c r="C1260" s="251" t="s">
        <v>11</v>
      </c>
      <c r="D1260" s="251" t="s">
        <v>10</v>
      </c>
      <c r="E1260" s="549" t="s">
        <v>9</v>
      </c>
      <c r="F1260" s="549"/>
      <c r="G1260" s="549" t="s">
        <v>8</v>
      </c>
      <c r="H1260" s="550"/>
      <c r="I1260" s="250"/>
      <c r="J1260" s="265"/>
      <c r="K1260" s="265"/>
      <c r="L1260" s="265"/>
      <c r="M1260" s="264"/>
      <c r="O1260" s="280" t="s">
        <v>6805</v>
      </c>
    </row>
    <row r="1261" spans="1:15" ht="56.25" x14ac:dyDescent="0.2">
      <c r="A1261" s="547"/>
      <c r="B1261" s="144" t="s">
        <v>6798</v>
      </c>
      <c r="C1261" s="144" t="s">
        <v>6804</v>
      </c>
      <c r="D1261" s="132">
        <v>43421</v>
      </c>
      <c r="E1261" s="247"/>
      <c r="F1261" s="246" t="s">
        <v>6803</v>
      </c>
      <c r="G1261" s="433" t="s">
        <v>2427</v>
      </c>
      <c r="H1261" s="434"/>
      <c r="I1261" s="435"/>
      <c r="J1261" s="279" t="s">
        <v>17</v>
      </c>
      <c r="K1261" s="278"/>
      <c r="L1261" s="275"/>
      <c r="M1261" s="277"/>
      <c r="O1261" s="280"/>
    </row>
    <row r="1262" spans="1:15" ht="22.5" x14ac:dyDescent="0.2">
      <c r="A1262" s="547"/>
      <c r="B1262" s="243" t="s">
        <v>6</v>
      </c>
      <c r="C1262" s="243" t="s">
        <v>5</v>
      </c>
      <c r="D1262" s="243" t="s">
        <v>4</v>
      </c>
      <c r="E1262" s="551" t="s">
        <v>3</v>
      </c>
      <c r="F1262" s="551"/>
      <c r="G1262" s="552"/>
      <c r="H1262" s="553"/>
      <c r="I1262" s="554"/>
      <c r="J1262" s="276" t="s">
        <v>25</v>
      </c>
      <c r="K1262" s="275"/>
      <c r="L1262" s="271" t="s">
        <v>16</v>
      </c>
      <c r="M1262" s="274">
        <v>2659.88</v>
      </c>
      <c r="O1262" s="280">
        <v>302</v>
      </c>
    </row>
    <row r="1263" spans="1:15" x14ac:dyDescent="0.2">
      <c r="A1263" s="547"/>
      <c r="B1263" s="243"/>
      <c r="C1263" s="243"/>
      <c r="D1263" s="243"/>
      <c r="E1263" s="243"/>
      <c r="F1263" s="243"/>
      <c r="G1263" s="242"/>
      <c r="H1263" s="241"/>
      <c r="I1263" s="240"/>
      <c r="J1263" s="273" t="s">
        <v>21</v>
      </c>
      <c r="K1263" s="271"/>
      <c r="L1263" s="271"/>
      <c r="M1263" s="270"/>
      <c r="O1263" s="280"/>
    </row>
    <row r="1264" spans="1:15" ht="23.25" thickBot="1" x14ac:dyDescent="0.25">
      <c r="A1264" s="548"/>
      <c r="B1264" s="263" t="s">
        <v>2799</v>
      </c>
      <c r="C1264" s="262" t="s">
        <v>2427</v>
      </c>
      <c r="D1264" s="261">
        <v>43425</v>
      </c>
      <c r="E1264" s="260" t="s">
        <v>1</v>
      </c>
      <c r="F1264" s="259" t="s">
        <v>6802</v>
      </c>
      <c r="G1264" s="258"/>
      <c r="H1264" s="257"/>
      <c r="I1264" s="256"/>
      <c r="J1264" s="228" t="s">
        <v>5498</v>
      </c>
      <c r="K1264" s="227"/>
      <c r="L1264" s="226"/>
      <c r="M1264" s="225"/>
      <c r="O1264" s="280"/>
    </row>
    <row r="1265" spans="1:15" ht="22.5" x14ac:dyDescent="0.2">
      <c r="A1265" s="546">
        <v>250</v>
      </c>
      <c r="B1265" s="251" t="s">
        <v>12</v>
      </c>
      <c r="C1265" s="251" t="s">
        <v>11</v>
      </c>
      <c r="D1265" s="251" t="s">
        <v>10</v>
      </c>
      <c r="E1265" s="549" t="s">
        <v>9</v>
      </c>
      <c r="F1265" s="549"/>
      <c r="G1265" s="549" t="s">
        <v>8</v>
      </c>
      <c r="H1265" s="550"/>
      <c r="I1265" s="250"/>
      <c r="J1265" s="265"/>
      <c r="K1265" s="265"/>
      <c r="L1265" s="265"/>
      <c r="M1265" s="264"/>
      <c r="O1265" s="280" t="s">
        <v>6801</v>
      </c>
    </row>
    <row r="1266" spans="1:15" ht="135" x14ac:dyDescent="0.2">
      <c r="A1266" s="547"/>
      <c r="B1266" s="144" t="s">
        <v>6798</v>
      </c>
      <c r="C1266" s="144" t="s">
        <v>6800</v>
      </c>
      <c r="D1266" s="132">
        <v>43513</v>
      </c>
      <c r="E1266" s="247"/>
      <c r="F1266" s="246" t="s">
        <v>5522</v>
      </c>
      <c r="G1266" s="433" t="s">
        <v>2427</v>
      </c>
      <c r="H1266" s="434"/>
      <c r="I1266" s="435"/>
      <c r="J1266" s="279" t="s">
        <v>17</v>
      </c>
      <c r="K1266" s="278"/>
      <c r="L1266" s="275" t="s">
        <v>16</v>
      </c>
      <c r="M1266" s="277">
        <v>668</v>
      </c>
      <c r="O1266" s="280">
        <v>303</v>
      </c>
    </row>
    <row r="1267" spans="1:15" ht="22.5" x14ac:dyDescent="0.2">
      <c r="A1267" s="547"/>
      <c r="B1267" s="243" t="s">
        <v>6</v>
      </c>
      <c r="C1267" s="243" t="s">
        <v>5</v>
      </c>
      <c r="D1267" s="243" t="s">
        <v>4</v>
      </c>
      <c r="E1267" s="551" t="s">
        <v>3</v>
      </c>
      <c r="F1267" s="551"/>
      <c r="G1267" s="552"/>
      <c r="H1267" s="553"/>
      <c r="I1267" s="554"/>
      <c r="J1267" s="276" t="s">
        <v>25</v>
      </c>
      <c r="K1267" s="275"/>
      <c r="L1267" s="271"/>
      <c r="M1267" s="274"/>
      <c r="O1267" s="280"/>
    </row>
    <row r="1268" spans="1:15" x14ac:dyDescent="0.2">
      <c r="A1268" s="547"/>
      <c r="B1268" s="243"/>
      <c r="C1268" s="243"/>
      <c r="D1268" s="243"/>
      <c r="E1268" s="243"/>
      <c r="F1268" s="243"/>
      <c r="G1268" s="242"/>
      <c r="H1268" s="241"/>
      <c r="I1268" s="240"/>
      <c r="J1268" s="273" t="s">
        <v>21</v>
      </c>
      <c r="K1268" s="271"/>
      <c r="L1268" s="271"/>
      <c r="M1268" s="270"/>
      <c r="O1268" s="280"/>
    </row>
    <row r="1269" spans="1:15" ht="23.25" thickBot="1" x14ac:dyDescent="0.25">
      <c r="A1269" s="548"/>
      <c r="B1269" s="263" t="s">
        <v>2799</v>
      </c>
      <c r="C1269" s="262" t="s">
        <v>2427</v>
      </c>
      <c r="D1269" s="261">
        <v>43518</v>
      </c>
      <c r="E1269" s="260" t="s">
        <v>1</v>
      </c>
      <c r="F1269" s="259" t="s">
        <v>6792</v>
      </c>
      <c r="G1269" s="258"/>
      <c r="H1269" s="257"/>
      <c r="I1269" s="256"/>
      <c r="J1269" s="228" t="s">
        <v>5498</v>
      </c>
      <c r="K1269" s="227"/>
      <c r="L1269" s="226"/>
      <c r="M1269" s="225"/>
      <c r="O1269" s="280"/>
    </row>
    <row r="1270" spans="1:15" ht="22.5" x14ac:dyDescent="0.2">
      <c r="A1270" s="546">
        <v>251</v>
      </c>
      <c r="B1270" s="251" t="s">
        <v>12</v>
      </c>
      <c r="C1270" s="251" t="s">
        <v>11</v>
      </c>
      <c r="D1270" s="251" t="s">
        <v>10</v>
      </c>
      <c r="E1270" s="549" t="s">
        <v>9</v>
      </c>
      <c r="F1270" s="549"/>
      <c r="G1270" s="549" t="s">
        <v>8</v>
      </c>
      <c r="H1270" s="550"/>
      <c r="I1270" s="250"/>
      <c r="J1270" s="265"/>
      <c r="K1270" s="265"/>
      <c r="L1270" s="265"/>
      <c r="M1270" s="264"/>
      <c r="O1270" s="280" t="s">
        <v>6799</v>
      </c>
    </row>
    <row r="1271" spans="1:15" ht="56.25" x14ac:dyDescent="0.2">
      <c r="A1271" s="547"/>
      <c r="B1271" s="144" t="s">
        <v>6798</v>
      </c>
      <c r="C1271" s="144" t="s">
        <v>6797</v>
      </c>
      <c r="D1271" s="132">
        <v>43548</v>
      </c>
      <c r="E1271" s="247"/>
      <c r="F1271" s="246" t="s">
        <v>5540</v>
      </c>
      <c r="G1271" s="433" t="s">
        <v>2427</v>
      </c>
      <c r="H1271" s="434"/>
      <c r="I1271" s="435"/>
      <c r="J1271" s="279" t="s">
        <v>17</v>
      </c>
      <c r="K1271" s="278"/>
      <c r="L1271" s="275" t="s">
        <v>16</v>
      </c>
      <c r="M1271" s="277">
        <v>1495</v>
      </c>
      <c r="O1271" s="280">
        <v>305</v>
      </c>
    </row>
    <row r="1272" spans="1:15" ht="22.5" x14ac:dyDescent="0.2">
      <c r="A1272" s="547"/>
      <c r="B1272" s="243" t="s">
        <v>6</v>
      </c>
      <c r="C1272" s="243" t="s">
        <v>5</v>
      </c>
      <c r="D1272" s="243" t="s">
        <v>4</v>
      </c>
      <c r="E1272" s="551" t="s">
        <v>3</v>
      </c>
      <c r="F1272" s="551"/>
      <c r="G1272" s="552"/>
      <c r="H1272" s="553"/>
      <c r="I1272" s="554"/>
      <c r="J1272" s="276" t="s">
        <v>25</v>
      </c>
      <c r="K1272" s="275"/>
      <c r="L1272" s="271" t="s">
        <v>16</v>
      </c>
      <c r="M1272" s="274">
        <v>1612.07</v>
      </c>
      <c r="O1272" s="280">
        <v>304</v>
      </c>
    </row>
    <row r="1273" spans="1:15" x14ac:dyDescent="0.2">
      <c r="A1273" s="547"/>
      <c r="B1273" s="243"/>
      <c r="C1273" s="243"/>
      <c r="D1273" s="243"/>
      <c r="E1273" s="243"/>
      <c r="F1273" s="243"/>
      <c r="G1273" s="242"/>
      <c r="H1273" s="241"/>
      <c r="I1273" s="240"/>
      <c r="J1273" s="273" t="s">
        <v>21</v>
      </c>
      <c r="K1273" s="271"/>
      <c r="L1273" s="271"/>
      <c r="M1273" s="270"/>
      <c r="O1273" s="280"/>
    </row>
    <row r="1274" spans="1:15" ht="23.25" thickBot="1" x14ac:dyDescent="0.25">
      <c r="A1274" s="548"/>
      <c r="B1274" s="263" t="s">
        <v>2799</v>
      </c>
      <c r="C1274" s="262" t="s">
        <v>2427</v>
      </c>
      <c r="D1274" s="261">
        <v>43553</v>
      </c>
      <c r="E1274" s="260" t="s">
        <v>1</v>
      </c>
      <c r="F1274" s="259" t="s">
        <v>6071</v>
      </c>
      <c r="G1274" s="258"/>
      <c r="H1274" s="257"/>
      <c r="I1274" s="256"/>
      <c r="J1274" s="228" t="s">
        <v>5498</v>
      </c>
      <c r="K1274" s="227"/>
      <c r="L1274" s="226"/>
      <c r="M1274" s="225"/>
      <c r="O1274" s="280"/>
    </row>
    <row r="1275" spans="1:15" ht="22.5" x14ac:dyDescent="0.2">
      <c r="A1275" s="546">
        <v>252</v>
      </c>
      <c r="B1275" s="251" t="s">
        <v>12</v>
      </c>
      <c r="C1275" s="251" t="s">
        <v>11</v>
      </c>
      <c r="D1275" s="251" t="s">
        <v>10</v>
      </c>
      <c r="E1275" s="549" t="s">
        <v>9</v>
      </c>
      <c r="F1275" s="549"/>
      <c r="G1275" s="549" t="s">
        <v>8</v>
      </c>
      <c r="H1275" s="550"/>
      <c r="I1275" s="250"/>
      <c r="J1275" s="265"/>
      <c r="K1275" s="265"/>
      <c r="L1275" s="265"/>
      <c r="M1275" s="264"/>
      <c r="O1275" s="280" t="s">
        <v>6796</v>
      </c>
    </row>
    <row r="1276" spans="1:15" ht="135" x14ac:dyDescent="0.2">
      <c r="A1276" s="547"/>
      <c r="B1276" s="144" t="s">
        <v>6795</v>
      </c>
      <c r="C1276" s="144" t="s">
        <v>6794</v>
      </c>
      <c r="D1276" s="132">
        <v>43513</v>
      </c>
      <c r="E1276" s="247"/>
      <c r="F1276" s="246" t="s">
        <v>5522</v>
      </c>
      <c r="G1276" s="433" t="s">
        <v>2427</v>
      </c>
      <c r="H1276" s="434"/>
      <c r="I1276" s="435"/>
      <c r="J1276" s="279" t="s">
        <v>17</v>
      </c>
      <c r="K1276" s="278"/>
      <c r="L1276" s="275" t="s">
        <v>16</v>
      </c>
      <c r="M1276" s="277">
        <v>668</v>
      </c>
      <c r="O1276" s="280">
        <v>306</v>
      </c>
    </row>
    <row r="1277" spans="1:15" ht="22.5" x14ac:dyDescent="0.2">
      <c r="A1277" s="547"/>
      <c r="B1277" s="243" t="s">
        <v>6</v>
      </c>
      <c r="C1277" s="243" t="s">
        <v>5</v>
      </c>
      <c r="D1277" s="243" t="s">
        <v>4</v>
      </c>
      <c r="E1277" s="551" t="s">
        <v>3</v>
      </c>
      <c r="F1277" s="551"/>
      <c r="G1277" s="552"/>
      <c r="H1277" s="553"/>
      <c r="I1277" s="554"/>
      <c r="J1277" s="276" t="s">
        <v>25</v>
      </c>
      <c r="K1277" s="275"/>
      <c r="L1277" s="271"/>
      <c r="M1277" s="274"/>
      <c r="O1277" s="280"/>
    </row>
    <row r="1278" spans="1:15" x14ac:dyDescent="0.2">
      <c r="A1278" s="547"/>
      <c r="B1278" s="243"/>
      <c r="C1278" s="243"/>
      <c r="D1278" s="243"/>
      <c r="E1278" s="243"/>
      <c r="F1278" s="243"/>
      <c r="G1278" s="242"/>
      <c r="H1278" s="241"/>
      <c r="I1278" s="240"/>
      <c r="J1278" s="273" t="s">
        <v>21</v>
      </c>
      <c r="K1278" s="271"/>
      <c r="L1278" s="271"/>
      <c r="M1278" s="270"/>
      <c r="O1278" s="280"/>
    </row>
    <row r="1279" spans="1:15" ht="23.25" thickBot="1" x14ac:dyDescent="0.25">
      <c r="A1279" s="548"/>
      <c r="B1279" s="263" t="s">
        <v>6793</v>
      </c>
      <c r="C1279" s="262" t="s">
        <v>2427</v>
      </c>
      <c r="D1279" s="261">
        <v>43518</v>
      </c>
      <c r="E1279" s="260" t="s">
        <v>1</v>
      </c>
      <c r="F1279" s="259" t="s">
        <v>6792</v>
      </c>
      <c r="G1279" s="258"/>
      <c r="H1279" s="257"/>
      <c r="I1279" s="256"/>
      <c r="J1279" s="228" t="s">
        <v>5498</v>
      </c>
      <c r="K1279" s="227"/>
      <c r="L1279" s="226"/>
      <c r="M1279" s="225"/>
      <c r="O1279" s="280"/>
    </row>
    <row r="1280" spans="1:15" ht="22.5" x14ac:dyDescent="0.2">
      <c r="A1280" s="546">
        <v>253</v>
      </c>
      <c r="B1280" s="251" t="s">
        <v>12</v>
      </c>
      <c r="C1280" s="251" t="s">
        <v>11</v>
      </c>
      <c r="D1280" s="251" t="s">
        <v>10</v>
      </c>
      <c r="E1280" s="549" t="s">
        <v>9</v>
      </c>
      <c r="F1280" s="549"/>
      <c r="G1280" s="549" t="s">
        <v>8</v>
      </c>
      <c r="H1280" s="550"/>
      <c r="I1280" s="250"/>
      <c r="J1280" s="265"/>
      <c r="K1280" s="265"/>
      <c r="L1280" s="265"/>
      <c r="M1280" s="264"/>
      <c r="O1280" s="280" t="s">
        <v>6791</v>
      </c>
    </row>
    <row r="1281" spans="1:15" ht="78.75" x14ac:dyDescent="0.2">
      <c r="A1281" s="547"/>
      <c r="B1281" s="144" t="s">
        <v>6790</v>
      </c>
      <c r="C1281" s="144" t="s">
        <v>6789</v>
      </c>
      <c r="D1281" s="132">
        <v>43516</v>
      </c>
      <c r="E1281" s="247"/>
      <c r="F1281" s="246" t="s">
        <v>5873</v>
      </c>
      <c r="G1281" s="433" t="s">
        <v>5871</v>
      </c>
      <c r="H1281" s="434"/>
      <c r="I1281" s="435"/>
      <c r="J1281" s="279" t="s">
        <v>17</v>
      </c>
      <c r="K1281" s="278"/>
      <c r="L1281" s="275" t="s">
        <v>16</v>
      </c>
      <c r="M1281" s="277">
        <v>196</v>
      </c>
      <c r="O1281" s="280">
        <v>308</v>
      </c>
    </row>
    <row r="1282" spans="1:15" ht="22.5" x14ac:dyDescent="0.2">
      <c r="A1282" s="547"/>
      <c r="B1282" s="243" t="s">
        <v>6</v>
      </c>
      <c r="C1282" s="243" t="s">
        <v>5</v>
      </c>
      <c r="D1282" s="243" t="s">
        <v>4</v>
      </c>
      <c r="E1282" s="551" t="s">
        <v>3</v>
      </c>
      <c r="F1282" s="551"/>
      <c r="G1282" s="552"/>
      <c r="H1282" s="553"/>
      <c r="I1282" s="554"/>
      <c r="J1282" s="276" t="s">
        <v>25</v>
      </c>
      <c r="K1282" s="275"/>
      <c r="L1282" s="271" t="s">
        <v>16</v>
      </c>
      <c r="M1282" s="274">
        <v>403.31</v>
      </c>
      <c r="O1282" s="280">
        <v>307</v>
      </c>
    </row>
    <row r="1283" spans="1:15" x14ac:dyDescent="0.2">
      <c r="A1283" s="547"/>
      <c r="B1283" s="243"/>
      <c r="C1283" s="243"/>
      <c r="D1283" s="243"/>
      <c r="E1283" s="243"/>
      <c r="F1283" s="243"/>
      <c r="G1283" s="242"/>
      <c r="H1283" s="241"/>
      <c r="I1283" s="240"/>
      <c r="J1283" s="273" t="s">
        <v>21</v>
      </c>
      <c r="K1283" s="271"/>
      <c r="L1283" s="271"/>
      <c r="M1283" s="270"/>
      <c r="O1283" s="280"/>
    </row>
    <row r="1284" spans="1:15" ht="23.25" thickBot="1" x14ac:dyDescent="0.25">
      <c r="A1284" s="548"/>
      <c r="B1284" s="263" t="s">
        <v>6788</v>
      </c>
      <c r="C1284" s="262" t="s">
        <v>5871</v>
      </c>
      <c r="D1284" s="261">
        <v>43518</v>
      </c>
      <c r="E1284" s="260" t="s">
        <v>1</v>
      </c>
      <c r="F1284" s="259" t="s">
        <v>6391</v>
      </c>
      <c r="G1284" s="258"/>
      <c r="H1284" s="257"/>
      <c r="I1284" s="256"/>
      <c r="J1284" s="228" t="s">
        <v>5498</v>
      </c>
      <c r="K1284" s="227"/>
      <c r="L1284" s="226"/>
      <c r="M1284" s="225"/>
      <c r="O1284" s="280"/>
    </row>
    <row r="1285" spans="1:15" ht="22.5" x14ac:dyDescent="0.2">
      <c r="A1285" s="546">
        <v>254</v>
      </c>
      <c r="B1285" s="251" t="s">
        <v>12</v>
      </c>
      <c r="C1285" s="251" t="s">
        <v>11</v>
      </c>
      <c r="D1285" s="251" t="s">
        <v>10</v>
      </c>
      <c r="E1285" s="549" t="s">
        <v>9</v>
      </c>
      <c r="F1285" s="549"/>
      <c r="G1285" s="549" t="s">
        <v>8</v>
      </c>
      <c r="H1285" s="550"/>
      <c r="I1285" s="250"/>
      <c r="J1285" s="265"/>
      <c r="K1285" s="265"/>
      <c r="L1285" s="265"/>
      <c r="M1285" s="264"/>
      <c r="O1285" s="280" t="s">
        <v>6787</v>
      </c>
    </row>
    <row r="1286" spans="1:15" ht="40.9" customHeight="1" x14ac:dyDescent="0.2">
      <c r="A1286" s="547"/>
      <c r="B1286" s="144" t="s">
        <v>6786</v>
      </c>
      <c r="C1286" s="144" t="s">
        <v>6785</v>
      </c>
      <c r="D1286" s="132">
        <v>43444</v>
      </c>
      <c r="E1286" s="247"/>
      <c r="F1286" s="246" t="s">
        <v>6239</v>
      </c>
      <c r="G1286" s="433" t="s">
        <v>6784</v>
      </c>
      <c r="H1286" s="434"/>
      <c r="I1286" s="435"/>
      <c r="J1286" s="279" t="s">
        <v>17</v>
      </c>
      <c r="K1286" s="278"/>
      <c r="L1286" s="275" t="s">
        <v>16</v>
      </c>
      <c r="M1286" s="277">
        <v>349</v>
      </c>
      <c r="O1286" s="280">
        <v>310</v>
      </c>
    </row>
    <row r="1287" spans="1:15" ht="22.5" x14ac:dyDescent="0.2">
      <c r="A1287" s="547"/>
      <c r="B1287" s="243" t="s">
        <v>6</v>
      </c>
      <c r="C1287" s="243" t="s">
        <v>5</v>
      </c>
      <c r="D1287" s="243" t="s">
        <v>4</v>
      </c>
      <c r="E1287" s="551" t="s">
        <v>3</v>
      </c>
      <c r="F1287" s="551"/>
      <c r="G1287" s="552"/>
      <c r="H1287" s="553"/>
      <c r="I1287" s="554"/>
      <c r="J1287" s="276" t="s">
        <v>25</v>
      </c>
      <c r="K1287" s="275"/>
      <c r="L1287" s="271" t="s">
        <v>16</v>
      </c>
      <c r="M1287" s="274">
        <v>99</v>
      </c>
      <c r="O1287" s="280">
        <v>309</v>
      </c>
    </row>
    <row r="1288" spans="1:15" x14ac:dyDescent="0.2">
      <c r="A1288" s="547"/>
      <c r="B1288" s="243"/>
      <c r="C1288" s="243"/>
      <c r="D1288" s="243"/>
      <c r="E1288" s="243"/>
      <c r="F1288" s="243"/>
      <c r="G1288" s="242"/>
      <c r="H1288" s="241"/>
      <c r="I1288" s="240"/>
      <c r="J1288" s="273" t="s">
        <v>21</v>
      </c>
      <c r="K1288" s="271"/>
      <c r="L1288" s="271"/>
      <c r="M1288" s="270"/>
      <c r="O1288" s="280"/>
    </row>
    <row r="1289" spans="1:15" ht="23.25" thickBot="1" x14ac:dyDescent="0.25">
      <c r="A1289" s="548"/>
      <c r="B1289" s="263" t="s">
        <v>2799</v>
      </c>
      <c r="C1289" s="262" t="s">
        <v>6784</v>
      </c>
      <c r="D1289" s="261">
        <v>43446</v>
      </c>
      <c r="E1289" s="260" t="s">
        <v>1</v>
      </c>
      <c r="F1289" s="259" t="s">
        <v>5952</v>
      </c>
      <c r="G1289" s="258"/>
      <c r="H1289" s="257"/>
      <c r="I1289" s="256"/>
      <c r="J1289" s="228" t="s">
        <v>5498</v>
      </c>
      <c r="K1289" s="227"/>
      <c r="L1289" s="226" t="s">
        <v>16</v>
      </c>
      <c r="M1289" s="225">
        <v>24</v>
      </c>
      <c r="O1289" s="280">
        <v>312</v>
      </c>
    </row>
    <row r="1290" spans="1:15" ht="22.5" x14ac:dyDescent="0.2">
      <c r="A1290" s="546">
        <v>255</v>
      </c>
      <c r="B1290" s="251" t="s">
        <v>12</v>
      </c>
      <c r="C1290" s="251" t="s">
        <v>11</v>
      </c>
      <c r="D1290" s="251" t="s">
        <v>10</v>
      </c>
      <c r="E1290" s="549" t="s">
        <v>9</v>
      </c>
      <c r="F1290" s="549"/>
      <c r="G1290" s="549" t="s">
        <v>8</v>
      </c>
      <c r="H1290" s="550"/>
      <c r="I1290" s="250"/>
      <c r="J1290" s="265"/>
      <c r="K1290" s="265"/>
      <c r="L1290" s="265"/>
      <c r="M1290" s="264"/>
      <c r="O1290" s="280" t="s">
        <v>6783</v>
      </c>
    </row>
    <row r="1291" spans="1:15" ht="101.25" x14ac:dyDescent="0.2">
      <c r="A1291" s="547"/>
      <c r="B1291" s="144" t="s">
        <v>6782</v>
      </c>
      <c r="C1291" s="144" t="s">
        <v>6781</v>
      </c>
      <c r="D1291" s="132">
        <v>43501</v>
      </c>
      <c r="E1291" s="247"/>
      <c r="F1291" s="246" t="s">
        <v>6780</v>
      </c>
      <c r="G1291" s="433" t="s">
        <v>6779</v>
      </c>
      <c r="H1291" s="434"/>
      <c r="I1291" s="435"/>
      <c r="J1291" s="279" t="s">
        <v>17</v>
      </c>
      <c r="K1291" s="278"/>
      <c r="L1291" s="275" t="s">
        <v>16</v>
      </c>
      <c r="M1291" s="277">
        <v>156</v>
      </c>
      <c r="O1291" s="280">
        <v>314</v>
      </c>
    </row>
    <row r="1292" spans="1:15" ht="22.5" x14ac:dyDescent="0.2">
      <c r="A1292" s="547"/>
      <c r="B1292" s="243" t="s">
        <v>6</v>
      </c>
      <c r="C1292" s="243" t="s">
        <v>5</v>
      </c>
      <c r="D1292" s="243" t="s">
        <v>4</v>
      </c>
      <c r="E1292" s="551" t="s">
        <v>3</v>
      </c>
      <c r="F1292" s="551"/>
      <c r="G1292" s="552"/>
      <c r="H1292" s="553"/>
      <c r="I1292" s="554"/>
      <c r="J1292" s="276" t="s">
        <v>25</v>
      </c>
      <c r="K1292" s="275"/>
      <c r="L1292" s="271" t="s">
        <v>16</v>
      </c>
      <c r="M1292" s="274">
        <v>160.61000000000001</v>
      </c>
      <c r="O1292" s="280">
        <v>313</v>
      </c>
    </row>
    <row r="1293" spans="1:15" x14ac:dyDescent="0.2">
      <c r="A1293" s="547"/>
      <c r="B1293" s="243"/>
      <c r="C1293" s="243"/>
      <c r="D1293" s="243"/>
      <c r="E1293" s="243"/>
      <c r="F1293" s="243"/>
      <c r="G1293" s="242"/>
      <c r="H1293" s="241"/>
      <c r="I1293" s="240"/>
      <c r="J1293" s="273" t="s">
        <v>21</v>
      </c>
      <c r="K1293" s="271"/>
      <c r="L1293" s="271" t="s">
        <v>16</v>
      </c>
      <c r="M1293" s="270">
        <v>27.25</v>
      </c>
      <c r="O1293" s="280">
        <v>315</v>
      </c>
    </row>
    <row r="1294" spans="1:15" ht="31.15" customHeight="1" thickBot="1" x14ac:dyDescent="0.25">
      <c r="A1294" s="548"/>
      <c r="B1294" s="263" t="s">
        <v>5583</v>
      </c>
      <c r="C1294" s="262" t="s">
        <v>6779</v>
      </c>
      <c r="D1294" s="261">
        <v>43502</v>
      </c>
      <c r="E1294" s="260" t="s">
        <v>1</v>
      </c>
      <c r="F1294" s="259" t="s">
        <v>6500</v>
      </c>
      <c r="G1294" s="258"/>
      <c r="H1294" s="257"/>
      <c r="I1294" s="256"/>
      <c r="J1294" s="228" t="s">
        <v>5498</v>
      </c>
      <c r="K1294" s="227"/>
      <c r="L1294" s="226" t="s">
        <v>16</v>
      </c>
      <c r="M1294" s="225">
        <v>124</v>
      </c>
      <c r="O1294" s="280">
        <v>316</v>
      </c>
    </row>
    <row r="1295" spans="1:15" ht="22.5" x14ac:dyDescent="0.2">
      <c r="A1295" s="546">
        <v>256</v>
      </c>
      <c r="B1295" s="251" t="s">
        <v>12</v>
      </c>
      <c r="C1295" s="251" t="s">
        <v>11</v>
      </c>
      <c r="D1295" s="251" t="s">
        <v>10</v>
      </c>
      <c r="E1295" s="549" t="s">
        <v>9</v>
      </c>
      <c r="F1295" s="549"/>
      <c r="G1295" s="549" t="s">
        <v>8</v>
      </c>
      <c r="H1295" s="550"/>
      <c r="I1295" s="250"/>
      <c r="J1295" s="265"/>
      <c r="K1295" s="265"/>
      <c r="L1295" s="265"/>
      <c r="M1295" s="264"/>
      <c r="O1295" s="280" t="s">
        <v>6778</v>
      </c>
    </row>
    <row r="1296" spans="1:15" ht="33.75" x14ac:dyDescent="0.2">
      <c r="A1296" s="547"/>
      <c r="B1296" s="144" t="s">
        <v>6777</v>
      </c>
      <c r="C1296" s="144" t="s">
        <v>6776</v>
      </c>
      <c r="D1296" s="132">
        <v>43443</v>
      </c>
      <c r="E1296" s="247"/>
      <c r="F1296" s="246" t="s">
        <v>6775</v>
      </c>
      <c r="G1296" s="433" t="s">
        <v>5506</v>
      </c>
      <c r="H1296" s="434"/>
      <c r="I1296" s="435"/>
      <c r="J1296" s="279" t="s">
        <v>17</v>
      </c>
      <c r="K1296" s="278"/>
      <c r="L1296" s="275" t="s">
        <v>16</v>
      </c>
      <c r="M1296" s="277">
        <v>950</v>
      </c>
      <c r="O1296" s="280">
        <v>318</v>
      </c>
    </row>
    <row r="1297" spans="1:15" ht="22.5" x14ac:dyDescent="0.2">
      <c r="A1297" s="547"/>
      <c r="B1297" s="243" t="s">
        <v>6</v>
      </c>
      <c r="C1297" s="243" t="s">
        <v>5</v>
      </c>
      <c r="D1297" s="243" t="s">
        <v>4</v>
      </c>
      <c r="E1297" s="551" t="s">
        <v>3</v>
      </c>
      <c r="F1297" s="551"/>
      <c r="G1297" s="552"/>
      <c r="H1297" s="553"/>
      <c r="I1297" s="554"/>
      <c r="J1297" s="276" t="s">
        <v>25</v>
      </c>
      <c r="K1297" s="275"/>
      <c r="L1297" s="271" t="s">
        <v>16</v>
      </c>
      <c r="M1297" s="274">
        <v>1900.55</v>
      </c>
      <c r="O1297" s="280">
        <v>317</v>
      </c>
    </row>
    <row r="1298" spans="1:15" x14ac:dyDescent="0.2">
      <c r="A1298" s="547"/>
      <c r="B1298" s="243"/>
      <c r="C1298" s="243"/>
      <c r="D1298" s="243"/>
      <c r="E1298" s="243"/>
      <c r="F1298" s="243"/>
      <c r="G1298" s="242"/>
      <c r="H1298" s="241"/>
      <c r="I1298" s="240"/>
      <c r="J1298" s="273" t="s">
        <v>21</v>
      </c>
      <c r="K1298" s="271"/>
      <c r="L1298" s="271" t="s">
        <v>16</v>
      </c>
      <c r="M1298" s="270">
        <v>955.5</v>
      </c>
      <c r="O1298" s="280">
        <v>319</v>
      </c>
    </row>
    <row r="1299" spans="1:15" ht="23.25" thickBot="1" x14ac:dyDescent="0.25">
      <c r="A1299" s="548"/>
      <c r="B1299" s="263" t="s">
        <v>5583</v>
      </c>
      <c r="C1299" s="262" t="s">
        <v>5506</v>
      </c>
      <c r="D1299" s="261">
        <v>43449</v>
      </c>
      <c r="E1299" s="260" t="s">
        <v>1</v>
      </c>
      <c r="F1299" s="259" t="s">
        <v>6774</v>
      </c>
      <c r="G1299" s="258"/>
      <c r="H1299" s="257"/>
      <c r="I1299" s="256"/>
      <c r="J1299" s="228" t="s">
        <v>5498</v>
      </c>
      <c r="K1299" s="227"/>
      <c r="L1299" s="226" t="s">
        <v>16</v>
      </c>
      <c r="M1299" s="225">
        <v>100</v>
      </c>
      <c r="O1299" s="280">
        <v>320</v>
      </c>
    </row>
    <row r="1300" spans="1:15" ht="22.5" x14ac:dyDescent="0.2">
      <c r="A1300" s="546">
        <v>257</v>
      </c>
      <c r="B1300" s="251" t="s">
        <v>12</v>
      </c>
      <c r="C1300" s="251" t="s">
        <v>11</v>
      </c>
      <c r="D1300" s="251" t="s">
        <v>10</v>
      </c>
      <c r="E1300" s="549" t="s">
        <v>9</v>
      </c>
      <c r="F1300" s="549"/>
      <c r="G1300" s="549" t="s">
        <v>8</v>
      </c>
      <c r="H1300" s="550"/>
      <c r="I1300" s="250"/>
      <c r="J1300" s="265"/>
      <c r="K1300" s="265"/>
      <c r="L1300" s="265"/>
      <c r="M1300" s="264"/>
      <c r="O1300" s="280" t="s">
        <v>6773</v>
      </c>
    </row>
    <row r="1301" spans="1:15" ht="78.75" x14ac:dyDescent="0.2">
      <c r="A1301" s="547"/>
      <c r="B1301" s="144" t="s">
        <v>6772</v>
      </c>
      <c r="C1301" s="144" t="s">
        <v>6771</v>
      </c>
      <c r="D1301" s="132">
        <v>43512</v>
      </c>
      <c r="E1301" s="247"/>
      <c r="F1301" s="246" t="s">
        <v>6764</v>
      </c>
      <c r="G1301" s="433" t="s">
        <v>5506</v>
      </c>
      <c r="H1301" s="434"/>
      <c r="I1301" s="435"/>
      <c r="J1301" s="279" t="s">
        <v>17</v>
      </c>
      <c r="K1301" s="278"/>
      <c r="L1301" s="275" t="s">
        <v>16</v>
      </c>
      <c r="M1301" s="277">
        <v>960</v>
      </c>
      <c r="O1301" s="280">
        <v>322</v>
      </c>
    </row>
    <row r="1302" spans="1:15" ht="22.5" x14ac:dyDescent="0.2">
      <c r="A1302" s="547"/>
      <c r="B1302" s="243" t="s">
        <v>6</v>
      </c>
      <c r="C1302" s="243" t="s">
        <v>5</v>
      </c>
      <c r="D1302" s="243" t="s">
        <v>4</v>
      </c>
      <c r="E1302" s="551" t="s">
        <v>3</v>
      </c>
      <c r="F1302" s="551"/>
      <c r="G1302" s="552"/>
      <c r="H1302" s="553"/>
      <c r="I1302" s="554"/>
      <c r="J1302" s="276" t="s">
        <v>25</v>
      </c>
      <c r="K1302" s="275"/>
      <c r="L1302" s="271" t="s">
        <v>16</v>
      </c>
      <c r="M1302" s="274">
        <v>2402.6799999999998</v>
      </c>
      <c r="O1302" s="280">
        <v>321</v>
      </c>
    </row>
    <row r="1303" spans="1:15" x14ac:dyDescent="0.2">
      <c r="A1303" s="547"/>
      <c r="B1303" s="243"/>
      <c r="C1303" s="243"/>
      <c r="D1303" s="243"/>
      <c r="E1303" s="243"/>
      <c r="F1303" s="243"/>
      <c r="G1303" s="242"/>
      <c r="H1303" s="241"/>
      <c r="I1303" s="240"/>
      <c r="J1303" s="273" t="s">
        <v>21</v>
      </c>
      <c r="K1303" s="271"/>
      <c r="L1303" s="271"/>
      <c r="M1303" s="270"/>
      <c r="O1303" s="280"/>
    </row>
    <row r="1304" spans="1:15" ht="23.25" thickBot="1" x14ac:dyDescent="0.25">
      <c r="A1304" s="548"/>
      <c r="B1304" s="263" t="s">
        <v>6044</v>
      </c>
      <c r="C1304" s="262" t="s">
        <v>5506</v>
      </c>
      <c r="D1304" s="261">
        <v>43519</v>
      </c>
      <c r="E1304" s="260" t="s">
        <v>1</v>
      </c>
      <c r="F1304" s="259" t="s">
        <v>6127</v>
      </c>
      <c r="G1304" s="258"/>
      <c r="H1304" s="257"/>
      <c r="I1304" s="256"/>
      <c r="J1304" s="228" t="s">
        <v>5498</v>
      </c>
      <c r="K1304" s="227"/>
      <c r="L1304" s="226"/>
      <c r="M1304" s="225"/>
      <c r="O1304" s="280"/>
    </row>
    <row r="1305" spans="1:15" ht="22.5" x14ac:dyDescent="0.2">
      <c r="A1305" s="546">
        <v>258</v>
      </c>
      <c r="B1305" s="251" t="s">
        <v>12</v>
      </c>
      <c r="C1305" s="251" t="s">
        <v>11</v>
      </c>
      <c r="D1305" s="251" t="s">
        <v>10</v>
      </c>
      <c r="E1305" s="549" t="s">
        <v>9</v>
      </c>
      <c r="F1305" s="549"/>
      <c r="G1305" s="549" t="s">
        <v>8</v>
      </c>
      <c r="H1305" s="550"/>
      <c r="I1305" s="250"/>
      <c r="J1305" s="265"/>
      <c r="K1305" s="265"/>
      <c r="L1305" s="265"/>
      <c r="M1305" s="264"/>
      <c r="O1305" s="280" t="s">
        <v>6770</v>
      </c>
    </row>
    <row r="1306" spans="1:15" ht="90" x14ac:dyDescent="0.2">
      <c r="A1306" s="547"/>
      <c r="B1306" s="144" t="s">
        <v>6766</v>
      </c>
      <c r="C1306" s="144" t="s">
        <v>6769</v>
      </c>
      <c r="D1306" s="132">
        <v>43484</v>
      </c>
      <c r="E1306" s="247"/>
      <c r="F1306" s="246" t="s">
        <v>6760</v>
      </c>
      <c r="G1306" s="433" t="s">
        <v>5506</v>
      </c>
      <c r="H1306" s="434"/>
      <c r="I1306" s="435"/>
      <c r="J1306" s="279" t="s">
        <v>17</v>
      </c>
      <c r="K1306" s="278"/>
      <c r="L1306" s="275" t="s">
        <v>16</v>
      </c>
      <c r="M1306" s="277">
        <v>1140</v>
      </c>
      <c r="O1306" s="280">
        <v>324</v>
      </c>
    </row>
    <row r="1307" spans="1:15" ht="22.5" x14ac:dyDescent="0.2">
      <c r="A1307" s="547"/>
      <c r="B1307" s="243" t="s">
        <v>6</v>
      </c>
      <c r="C1307" s="243" t="s">
        <v>5</v>
      </c>
      <c r="D1307" s="243" t="s">
        <v>4</v>
      </c>
      <c r="E1307" s="551" t="s">
        <v>3</v>
      </c>
      <c r="F1307" s="551"/>
      <c r="G1307" s="552"/>
      <c r="H1307" s="553"/>
      <c r="I1307" s="554"/>
      <c r="J1307" s="276" t="s">
        <v>25</v>
      </c>
      <c r="K1307" s="275"/>
      <c r="L1307" s="271" t="s">
        <v>16</v>
      </c>
      <c r="M1307" s="274">
        <v>3342.75</v>
      </c>
      <c r="O1307" s="280">
        <v>323</v>
      </c>
    </row>
    <row r="1308" spans="1:15" x14ac:dyDescent="0.2">
      <c r="A1308" s="547"/>
      <c r="B1308" s="243"/>
      <c r="C1308" s="243"/>
      <c r="D1308" s="243"/>
      <c r="E1308" s="243"/>
      <c r="F1308" s="243"/>
      <c r="G1308" s="242"/>
      <c r="H1308" s="241"/>
      <c r="I1308" s="240"/>
      <c r="J1308" s="273" t="s">
        <v>21</v>
      </c>
      <c r="K1308" s="271"/>
      <c r="L1308" s="271"/>
      <c r="M1308" s="270"/>
      <c r="O1308" s="280"/>
    </row>
    <row r="1309" spans="1:15" ht="23.25" thickBot="1" x14ac:dyDescent="0.25">
      <c r="A1309" s="548"/>
      <c r="B1309" s="263" t="s">
        <v>6044</v>
      </c>
      <c r="C1309" s="262" t="s">
        <v>5506</v>
      </c>
      <c r="D1309" s="261">
        <v>43491</v>
      </c>
      <c r="E1309" s="260" t="s">
        <v>1</v>
      </c>
      <c r="F1309" s="259" t="s">
        <v>6768</v>
      </c>
      <c r="G1309" s="258"/>
      <c r="H1309" s="257"/>
      <c r="I1309" s="256"/>
      <c r="J1309" s="228" t="s">
        <v>5498</v>
      </c>
      <c r="K1309" s="227"/>
      <c r="L1309" s="226"/>
      <c r="M1309" s="225"/>
      <c r="O1309" s="280"/>
    </row>
    <row r="1310" spans="1:15" ht="22.5" x14ac:dyDescent="0.2">
      <c r="A1310" s="546">
        <v>259</v>
      </c>
      <c r="B1310" s="251" t="s">
        <v>12</v>
      </c>
      <c r="C1310" s="251" t="s">
        <v>11</v>
      </c>
      <c r="D1310" s="251" t="s">
        <v>10</v>
      </c>
      <c r="E1310" s="549" t="s">
        <v>9</v>
      </c>
      <c r="F1310" s="549"/>
      <c r="G1310" s="549" t="s">
        <v>8</v>
      </c>
      <c r="H1310" s="550"/>
      <c r="I1310" s="250"/>
      <c r="J1310" s="265"/>
      <c r="K1310" s="265"/>
      <c r="L1310" s="265"/>
      <c r="M1310" s="264"/>
      <c r="O1310" s="280" t="s">
        <v>6767</v>
      </c>
    </row>
    <row r="1311" spans="1:15" ht="67.5" x14ac:dyDescent="0.2">
      <c r="A1311" s="547"/>
      <c r="B1311" s="144" t="s">
        <v>6766</v>
      </c>
      <c r="C1311" s="144" t="s">
        <v>6765</v>
      </c>
      <c r="D1311" s="132">
        <v>43512</v>
      </c>
      <c r="E1311" s="247"/>
      <c r="F1311" s="246" t="s">
        <v>6764</v>
      </c>
      <c r="G1311" s="433" t="s">
        <v>5506</v>
      </c>
      <c r="H1311" s="434"/>
      <c r="I1311" s="435"/>
      <c r="J1311" s="279" t="s">
        <v>17</v>
      </c>
      <c r="K1311" s="278"/>
      <c r="L1311" s="275" t="s">
        <v>16</v>
      </c>
      <c r="M1311" s="277">
        <v>960</v>
      </c>
      <c r="O1311" s="280">
        <v>326</v>
      </c>
    </row>
    <row r="1312" spans="1:15" ht="22.5" x14ac:dyDescent="0.2">
      <c r="A1312" s="547"/>
      <c r="B1312" s="243" t="s">
        <v>6</v>
      </c>
      <c r="C1312" s="243" t="s">
        <v>5</v>
      </c>
      <c r="D1312" s="243" t="s">
        <v>4</v>
      </c>
      <c r="E1312" s="551" t="s">
        <v>3</v>
      </c>
      <c r="F1312" s="551"/>
      <c r="G1312" s="552"/>
      <c r="H1312" s="553"/>
      <c r="I1312" s="554"/>
      <c r="J1312" s="276" t="s">
        <v>25</v>
      </c>
      <c r="K1312" s="275"/>
      <c r="L1312" s="271" t="s">
        <v>16</v>
      </c>
      <c r="M1312" s="274">
        <v>925</v>
      </c>
      <c r="O1312" s="280">
        <v>325</v>
      </c>
    </row>
    <row r="1313" spans="1:15" x14ac:dyDescent="0.2">
      <c r="A1313" s="547"/>
      <c r="B1313" s="243"/>
      <c r="C1313" s="243"/>
      <c r="D1313" s="243"/>
      <c r="E1313" s="243"/>
      <c r="F1313" s="243"/>
      <c r="G1313" s="242"/>
      <c r="H1313" s="241"/>
      <c r="I1313" s="240"/>
      <c r="J1313" s="273" t="s">
        <v>21</v>
      </c>
      <c r="K1313" s="271"/>
      <c r="L1313" s="271"/>
      <c r="M1313" s="270"/>
      <c r="O1313" s="280"/>
    </row>
    <row r="1314" spans="1:15" ht="23.25" thickBot="1" x14ac:dyDescent="0.25">
      <c r="A1314" s="548"/>
      <c r="B1314" s="263" t="s">
        <v>6044</v>
      </c>
      <c r="C1314" s="262" t="s">
        <v>5506</v>
      </c>
      <c r="D1314" s="261">
        <v>43519</v>
      </c>
      <c r="E1314" s="260" t="s">
        <v>1</v>
      </c>
      <c r="F1314" s="259" t="s">
        <v>6127</v>
      </c>
      <c r="G1314" s="258"/>
      <c r="H1314" s="257"/>
      <c r="I1314" s="256"/>
      <c r="J1314" s="228" t="s">
        <v>5498</v>
      </c>
      <c r="K1314" s="227"/>
      <c r="L1314" s="226"/>
      <c r="M1314" s="225"/>
      <c r="O1314" s="280"/>
    </row>
    <row r="1315" spans="1:15" ht="22.5" x14ac:dyDescent="0.2">
      <c r="A1315" s="546">
        <v>260</v>
      </c>
      <c r="B1315" s="251" t="s">
        <v>12</v>
      </c>
      <c r="C1315" s="251" t="s">
        <v>11</v>
      </c>
      <c r="D1315" s="251" t="s">
        <v>10</v>
      </c>
      <c r="E1315" s="549" t="s">
        <v>9</v>
      </c>
      <c r="F1315" s="549"/>
      <c r="G1315" s="549" t="s">
        <v>8</v>
      </c>
      <c r="H1315" s="550"/>
      <c r="I1315" s="250"/>
      <c r="J1315" s="265"/>
      <c r="K1315" s="265"/>
      <c r="L1315" s="265"/>
      <c r="M1315" s="264"/>
      <c r="O1315" s="280" t="s">
        <v>6763</v>
      </c>
    </row>
    <row r="1316" spans="1:15" ht="112.5" x14ac:dyDescent="0.2">
      <c r="A1316" s="547"/>
      <c r="B1316" s="144" t="s">
        <v>6762</v>
      </c>
      <c r="C1316" s="144" t="s">
        <v>6761</v>
      </c>
      <c r="D1316" s="132">
        <v>43484</v>
      </c>
      <c r="E1316" s="247"/>
      <c r="F1316" s="246" t="s">
        <v>6760</v>
      </c>
      <c r="G1316" s="433" t="s">
        <v>5506</v>
      </c>
      <c r="H1316" s="434"/>
      <c r="I1316" s="435"/>
      <c r="J1316" s="279" t="s">
        <v>17</v>
      </c>
      <c r="K1316" s="278"/>
      <c r="L1316" s="275" t="s">
        <v>16</v>
      </c>
      <c r="M1316" s="277">
        <v>1330</v>
      </c>
      <c r="O1316" s="280">
        <v>328</v>
      </c>
    </row>
    <row r="1317" spans="1:15" ht="22.5" x14ac:dyDescent="0.2">
      <c r="A1317" s="547"/>
      <c r="B1317" s="243" t="s">
        <v>6</v>
      </c>
      <c r="C1317" s="243" t="s">
        <v>5</v>
      </c>
      <c r="D1317" s="243" t="s">
        <v>4</v>
      </c>
      <c r="E1317" s="551" t="s">
        <v>3</v>
      </c>
      <c r="F1317" s="551"/>
      <c r="G1317" s="552"/>
      <c r="H1317" s="553"/>
      <c r="I1317" s="554"/>
      <c r="J1317" s="276" t="s">
        <v>25</v>
      </c>
      <c r="K1317" s="275"/>
      <c r="L1317" s="271" t="s">
        <v>16</v>
      </c>
      <c r="M1317" s="274">
        <v>2558.17</v>
      </c>
      <c r="O1317" s="280">
        <v>327</v>
      </c>
    </row>
    <row r="1318" spans="1:15" x14ac:dyDescent="0.2">
      <c r="A1318" s="547"/>
      <c r="B1318" s="243"/>
      <c r="C1318" s="243"/>
      <c r="D1318" s="243"/>
      <c r="E1318" s="243"/>
      <c r="F1318" s="243"/>
      <c r="G1318" s="242"/>
      <c r="H1318" s="241"/>
      <c r="I1318" s="240"/>
      <c r="J1318" s="273" t="s">
        <v>21</v>
      </c>
      <c r="K1318" s="271"/>
      <c r="L1318" s="271" t="s">
        <v>16</v>
      </c>
      <c r="M1318" s="270">
        <v>807.5</v>
      </c>
      <c r="O1318" s="280">
        <v>329</v>
      </c>
    </row>
    <row r="1319" spans="1:15" ht="23.25" thickBot="1" x14ac:dyDescent="0.25">
      <c r="A1319" s="548"/>
      <c r="B1319" s="263" t="s">
        <v>6755</v>
      </c>
      <c r="C1319" s="262" t="s">
        <v>5506</v>
      </c>
      <c r="D1319" s="261">
        <v>43492</v>
      </c>
      <c r="E1319" s="260" t="s">
        <v>1</v>
      </c>
      <c r="F1319" s="259" t="s">
        <v>6759</v>
      </c>
      <c r="G1319" s="258"/>
      <c r="H1319" s="257"/>
      <c r="I1319" s="256"/>
      <c r="J1319" s="228" t="s">
        <v>5498</v>
      </c>
      <c r="K1319" s="227"/>
      <c r="L1319" s="226"/>
      <c r="M1319" s="225"/>
      <c r="O1319" s="280"/>
    </row>
    <row r="1320" spans="1:15" ht="22.5" x14ac:dyDescent="0.2">
      <c r="A1320" s="546">
        <v>261</v>
      </c>
      <c r="B1320" s="251" t="s">
        <v>12</v>
      </c>
      <c r="C1320" s="251" t="s">
        <v>11</v>
      </c>
      <c r="D1320" s="251" t="s">
        <v>10</v>
      </c>
      <c r="E1320" s="549" t="s">
        <v>9</v>
      </c>
      <c r="F1320" s="549"/>
      <c r="G1320" s="549" t="s">
        <v>8</v>
      </c>
      <c r="H1320" s="550"/>
      <c r="I1320" s="250"/>
      <c r="J1320" s="265"/>
      <c r="K1320" s="265"/>
      <c r="L1320" s="265"/>
      <c r="M1320" s="264"/>
      <c r="O1320" s="280" t="s">
        <v>6758</v>
      </c>
    </row>
    <row r="1321" spans="1:15" ht="78.75" x14ac:dyDescent="0.2">
      <c r="A1321" s="547"/>
      <c r="B1321" s="144" t="s">
        <v>6757</v>
      </c>
      <c r="C1321" s="144" t="s">
        <v>6756</v>
      </c>
      <c r="D1321" s="132">
        <v>43531</v>
      </c>
      <c r="E1321" s="247"/>
      <c r="F1321" s="246" t="s">
        <v>6220</v>
      </c>
      <c r="G1321" s="433" t="s">
        <v>6754</v>
      </c>
      <c r="H1321" s="434"/>
      <c r="I1321" s="435"/>
      <c r="J1321" s="279" t="s">
        <v>17</v>
      </c>
      <c r="K1321" s="278"/>
      <c r="L1321" s="275" t="s">
        <v>16</v>
      </c>
      <c r="M1321" s="277">
        <v>253</v>
      </c>
      <c r="O1321" s="280">
        <v>331</v>
      </c>
    </row>
    <row r="1322" spans="1:15" ht="22.5" x14ac:dyDescent="0.2">
      <c r="A1322" s="547"/>
      <c r="B1322" s="243" t="s">
        <v>6</v>
      </c>
      <c r="C1322" s="243" t="s">
        <v>5</v>
      </c>
      <c r="D1322" s="243" t="s">
        <v>4</v>
      </c>
      <c r="E1322" s="551" t="s">
        <v>3</v>
      </c>
      <c r="F1322" s="551"/>
      <c r="G1322" s="552"/>
      <c r="H1322" s="553"/>
      <c r="I1322" s="554"/>
      <c r="J1322" s="276" t="s">
        <v>25</v>
      </c>
      <c r="K1322" s="275"/>
      <c r="L1322" s="271" t="s">
        <v>16</v>
      </c>
      <c r="M1322" s="274">
        <v>259</v>
      </c>
      <c r="O1322" s="280">
        <v>330</v>
      </c>
    </row>
    <row r="1323" spans="1:15" x14ac:dyDescent="0.2">
      <c r="A1323" s="547"/>
      <c r="B1323" s="243"/>
      <c r="C1323" s="243"/>
      <c r="D1323" s="243"/>
      <c r="E1323" s="243"/>
      <c r="F1323" s="243"/>
      <c r="G1323" s="242"/>
      <c r="H1323" s="241"/>
      <c r="I1323" s="240"/>
      <c r="J1323" s="273" t="s">
        <v>21</v>
      </c>
      <c r="K1323" s="271"/>
      <c r="L1323" s="271" t="s">
        <v>16</v>
      </c>
      <c r="M1323" s="270">
        <v>61</v>
      </c>
      <c r="O1323" s="280">
        <v>332</v>
      </c>
    </row>
    <row r="1324" spans="1:15" ht="23.25" thickBot="1" x14ac:dyDescent="0.25">
      <c r="A1324" s="548"/>
      <c r="B1324" s="263" t="s">
        <v>6755</v>
      </c>
      <c r="C1324" s="262" t="s">
        <v>6754</v>
      </c>
      <c r="D1324" s="261">
        <v>43532</v>
      </c>
      <c r="E1324" s="260" t="s">
        <v>1</v>
      </c>
      <c r="F1324" s="259" t="s">
        <v>6753</v>
      </c>
      <c r="G1324" s="258"/>
      <c r="H1324" s="257"/>
      <c r="I1324" s="256"/>
      <c r="J1324" s="228" t="s">
        <v>5498</v>
      </c>
      <c r="K1324" s="227"/>
      <c r="L1324" s="226"/>
      <c r="M1324" s="225"/>
      <c r="O1324" s="280"/>
    </row>
    <row r="1325" spans="1:15" ht="22.5" x14ac:dyDescent="0.2">
      <c r="A1325" s="546">
        <v>262</v>
      </c>
      <c r="B1325" s="251" t="s">
        <v>12</v>
      </c>
      <c r="C1325" s="251" t="s">
        <v>11</v>
      </c>
      <c r="D1325" s="251" t="s">
        <v>10</v>
      </c>
      <c r="E1325" s="549" t="s">
        <v>9</v>
      </c>
      <c r="F1325" s="549"/>
      <c r="G1325" s="549" t="s">
        <v>8</v>
      </c>
      <c r="H1325" s="550"/>
      <c r="I1325" s="250"/>
      <c r="J1325" s="265"/>
      <c r="K1325" s="265"/>
      <c r="L1325" s="265"/>
      <c r="M1325" s="264"/>
      <c r="O1325" s="280" t="s">
        <v>6752</v>
      </c>
    </row>
    <row r="1326" spans="1:15" ht="56.25" x14ac:dyDescent="0.2">
      <c r="A1326" s="547"/>
      <c r="B1326" s="144" t="s">
        <v>6751</v>
      </c>
      <c r="C1326" s="144" t="s">
        <v>6750</v>
      </c>
      <c r="D1326" s="132">
        <v>43543</v>
      </c>
      <c r="E1326" s="247"/>
      <c r="F1326" s="246" t="s">
        <v>6749</v>
      </c>
      <c r="G1326" s="433" t="s">
        <v>5429</v>
      </c>
      <c r="H1326" s="434"/>
      <c r="I1326" s="435"/>
      <c r="J1326" s="279" t="s">
        <v>17</v>
      </c>
      <c r="K1326" s="278"/>
      <c r="L1326" s="275" t="s">
        <v>16</v>
      </c>
      <c r="M1326" s="277">
        <v>266</v>
      </c>
      <c r="O1326" s="280">
        <v>334</v>
      </c>
    </row>
    <row r="1327" spans="1:15" ht="22.5" x14ac:dyDescent="0.2">
      <c r="A1327" s="547"/>
      <c r="B1327" s="243" t="s">
        <v>6</v>
      </c>
      <c r="C1327" s="243" t="s">
        <v>5</v>
      </c>
      <c r="D1327" s="243" t="s">
        <v>4</v>
      </c>
      <c r="E1327" s="551" t="s">
        <v>3</v>
      </c>
      <c r="F1327" s="551"/>
      <c r="G1327" s="552"/>
      <c r="H1327" s="553"/>
      <c r="I1327" s="554"/>
      <c r="J1327" s="276" t="s">
        <v>25</v>
      </c>
      <c r="K1327" s="275"/>
      <c r="L1327" s="271" t="s">
        <v>16</v>
      </c>
      <c r="M1327" s="274">
        <v>436.59</v>
      </c>
      <c r="O1327" s="280">
        <v>333</v>
      </c>
    </row>
    <row r="1328" spans="1:15" x14ac:dyDescent="0.2">
      <c r="A1328" s="547"/>
      <c r="B1328" s="243"/>
      <c r="C1328" s="243"/>
      <c r="D1328" s="243"/>
      <c r="E1328" s="243"/>
      <c r="F1328" s="243"/>
      <c r="G1328" s="242"/>
      <c r="H1328" s="241"/>
      <c r="I1328" s="240"/>
      <c r="J1328" s="273" t="s">
        <v>21</v>
      </c>
      <c r="K1328" s="271"/>
      <c r="L1328" s="271"/>
      <c r="M1328" s="270"/>
      <c r="O1328" s="280"/>
    </row>
    <row r="1329" spans="1:15" ht="23.25" thickBot="1" x14ac:dyDescent="0.25">
      <c r="A1329" s="548"/>
      <c r="B1329" s="263" t="s">
        <v>6405</v>
      </c>
      <c r="C1329" s="262" t="s">
        <v>5429</v>
      </c>
      <c r="D1329" s="261">
        <v>43545</v>
      </c>
      <c r="E1329" s="260" t="s">
        <v>1</v>
      </c>
      <c r="F1329" s="259" t="s">
        <v>6748</v>
      </c>
      <c r="G1329" s="258"/>
      <c r="H1329" s="257"/>
      <c r="I1329" s="256"/>
      <c r="J1329" s="228" t="s">
        <v>5498</v>
      </c>
      <c r="K1329" s="227"/>
      <c r="L1329" s="226"/>
      <c r="M1329" s="225"/>
      <c r="O1329" s="280"/>
    </row>
    <row r="1330" spans="1:15" ht="22.5" x14ac:dyDescent="0.2">
      <c r="A1330" s="546">
        <v>263</v>
      </c>
      <c r="B1330" s="251" t="s">
        <v>12</v>
      </c>
      <c r="C1330" s="251" t="s">
        <v>11</v>
      </c>
      <c r="D1330" s="251" t="s">
        <v>10</v>
      </c>
      <c r="E1330" s="549" t="s">
        <v>9</v>
      </c>
      <c r="F1330" s="549"/>
      <c r="G1330" s="549" t="s">
        <v>8</v>
      </c>
      <c r="H1330" s="550"/>
      <c r="I1330" s="250"/>
      <c r="J1330" s="265"/>
      <c r="K1330" s="265"/>
      <c r="L1330" s="265"/>
      <c r="M1330" s="264"/>
      <c r="O1330" s="280" t="s">
        <v>6747</v>
      </c>
    </row>
    <row r="1331" spans="1:15" ht="30.6" customHeight="1" x14ac:dyDescent="0.2">
      <c r="A1331" s="547"/>
      <c r="B1331" s="144" t="s">
        <v>6746</v>
      </c>
      <c r="C1331" s="144" t="s">
        <v>6745</v>
      </c>
      <c r="D1331" s="132">
        <v>43403</v>
      </c>
      <c r="E1331" s="247"/>
      <c r="F1331" s="246" t="s">
        <v>6744</v>
      </c>
      <c r="G1331" s="433" t="s">
        <v>6742</v>
      </c>
      <c r="H1331" s="434"/>
      <c r="I1331" s="435"/>
      <c r="J1331" s="279" t="s">
        <v>17</v>
      </c>
      <c r="K1331" s="278"/>
      <c r="L1331" s="275" t="s">
        <v>16</v>
      </c>
      <c r="M1331" s="277">
        <v>188</v>
      </c>
      <c r="O1331" s="280">
        <v>336</v>
      </c>
    </row>
    <row r="1332" spans="1:15" ht="22.5" x14ac:dyDescent="0.2">
      <c r="A1332" s="547"/>
      <c r="B1332" s="243" t="s">
        <v>6</v>
      </c>
      <c r="C1332" s="243" t="s">
        <v>5</v>
      </c>
      <c r="D1332" s="243" t="s">
        <v>4</v>
      </c>
      <c r="E1332" s="551" t="s">
        <v>3</v>
      </c>
      <c r="F1332" s="551"/>
      <c r="G1332" s="552"/>
      <c r="H1332" s="553"/>
      <c r="I1332" s="554"/>
      <c r="J1332" s="276" t="s">
        <v>25</v>
      </c>
      <c r="K1332" s="275"/>
      <c r="L1332" s="271" t="s">
        <v>16</v>
      </c>
      <c r="M1332" s="274">
        <v>265.39999999999998</v>
      </c>
      <c r="O1332" s="280">
        <v>335</v>
      </c>
    </row>
    <row r="1333" spans="1:15" x14ac:dyDescent="0.2">
      <c r="A1333" s="547"/>
      <c r="B1333" s="243"/>
      <c r="C1333" s="243"/>
      <c r="D1333" s="243"/>
      <c r="E1333" s="243"/>
      <c r="F1333" s="243"/>
      <c r="G1333" s="242"/>
      <c r="H1333" s="241"/>
      <c r="I1333" s="240"/>
      <c r="J1333" s="273" t="s">
        <v>21</v>
      </c>
      <c r="K1333" s="271"/>
      <c r="L1333" s="271" t="s">
        <v>16</v>
      </c>
      <c r="M1333" s="270">
        <v>23.25</v>
      </c>
      <c r="O1333" s="280">
        <v>337</v>
      </c>
    </row>
    <row r="1334" spans="1:15" ht="23.25" thickBot="1" x14ac:dyDescent="0.25">
      <c r="A1334" s="548"/>
      <c r="B1334" s="263" t="s">
        <v>6743</v>
      </c>
      <c r="C1334" s="262" t="s">
        <v>6742</v>
      </c>
      <c r="D1334" s="261">
        <v>43405</v>
      </c>
      <c r="E1334" s="260" t="s">
        <v>1</v>
      </c>
      <c r="F1334" s="259" t="s">
        <v>6741</v>
      </c>
      <c r="G1334" s="258"/>
      <c r="H1334" s="257"/>
      <c r="I1334" s="256"/>
      <c r="J1334" s="228" t="s">
        <v>5498</v>
      </c>
      <c r="K1334" s="227"/>
      <c r="L1334" s="226"/>
      <c r="M1334" s="225"/>
      <c r="O1334" s="280"/>
    </row>
    <row r="1335" spans="1:15" ht="22.5" x14ac:dyDescent="0.2">
      <c r="A1335" s="546">
        <v>264</v>
      </c>
      <c r="B1335" s="251" t="s">
        <v>12</v>
      </c>
      <c r="C1335" s="251" t="s">
        <v>11</v>
      </c>
      <c r="D1335" s="251" t="s">
        <v>10</v>
      </c>
      <c r="E1335" s="549" t="s">
        <v>9</v>
      </c>
      <c r="F1335" s="549"/>
      <c r="G1335" s="549" t="s">
        <v>8</v>
      </c>
      <c r="H1335" s="550"/>
      <c r="I1335" s="250"/>
      <c r="J1335" s="265"/>
      <c r="K1335" s="265"/>
      <c r="L1335" s="265"/>
      <c r="M1335" s="264"/>
      <c r="O1335" s="280" t="s">
        <v>6740</v>
      </c>
    </row>
    <row r="1336" spans="1:15" ht="56.25" x14ac:dyDescent="0.2">
      <c r="A1336" s="547"/>
      <c r="B1336" s="144" t="s">
        <v>6739</v>
      </c>
      <c r="C1336" s="144" t="s">
        <v>6738</v>
      </c>
      <c r="D1336" s="132">
        <v>43489</v>
      </c>
      <c r="E1336" s="247"/>
      <c r="F1336" s="246" t="s">
        <v>5804</v>
      </c>
      <c r="G1336" s="433" t="s">
        <v>6737</v>
      </c>
      <c r="H1336" s="434"/>
      <c r="I1336" s="435"/>
      <c r="J1336" s="279" t="s">
        <v>17</v>
      </c>
      <c r="K1336" s="278"/>
      <c r="L1336" s="275" t="s">
        <v>16</v>
      </c>
      <c r="M1336" s="277">
        <v>500</v>
      </c>
      <c r="O1336" s="280">
        <v>338</v>
      </c>
    </row>
    <row r="1337" spans="1:15" ht="22.5" x14ac:dyDescent="0.2">
      <c r="A1337" s="547"/>
      <c r="B1337" s="243" t="s">
        <v>6</v>
      </c>
      <c r="C1337" s="243" t="s">
        <v>5</v>
      </c>
      <c r="D1337" s="243" t="s">
        <v>4</v>
      </c>
      <c r="E1337" s="551" t="s">
        <v>3</v>
      </c>
      <c r="F1337" s="551"/>
      <c r="G1337" s="552"/>
      <c r="H1337" s="553"/>
      <c r="I1337" s="554"/>
      <c r="J1337" s="276" t="s">
        <v>25</v>
      </c>
      <c r="K1337" s="275"/>
      <c r="L1337" s="271"/>
      <c r="M1337" s="274"/>
      <c r="O1337" s="280"/>
    </row>
    <row r="1338" spans="1:15" x14ac:dyDescent="0.2">
      <c r="A1338" s="547"/>
      <c r="B1338" s="243"/>
      <c r="C1338" s="243"/>
      <c r="D1338" s="243"/>
      <c r="E1338" s="243"/>
      <c r="F1338" s="243"/>
      <c r="G1338" s="242"/>
      <c r="H1338" s="241"/>
      <c r="I1338" s="240"/>
      <c r="J1338" s="273" t="s">
        <v>21</v>
      </c>
      <c r="K1338" s="271"/>
      <c r="L1338" s="271"/>
      <c r="M1338" s="270"/>
      <c r="O1338" s="280"/>
    </row>
    <row r="1339" spans="1:15" ht="23.25" thickBot="1" x14ac:dyDescent="0.25">
      <c r="A1339" s="548"/>
      <c r="B1339" s="263" t="s">
        <v>2799</v>
      </c>
      <c r="C1339" s="262" t="s">
        <v>6737</v>
      </c>
      <c r="D1339" s="261">
        <v>43493</v>
      </c>
      <c r="E1339" s="260" t="s">
        <v>1</v>
      </c>
      <c r="F1339" s="259" t="s">
        <v>6736</v>
      </c>
      <c r="G1339" s="258"/>
      <c r="H1339" s="257"/>
      <c r="I1339" s="256"/>
      <c r="J1339" s="228" t="s">
        <v>5498</v>
      </c>
      <c r="K1339" s="227"/>
      <c r="L1339" s="226"/>
      <c r="M1339" s="225"/>
      <c r="O1339" s="280"/>
    </row>
    <row r="1340" spans="1:15" ht="22.5" x14ac:dyDescent="0.2">
      <c r="A1340" s="546">
        <v>265</v>
      </c>
      <c r="B1340" s="251" t="s">
        <v>12</v>
      </c>
      <c r="C1340" s="251" t="s">
        <v>11</v>
      </c>
      <c r="D1340" s="251" t="s">
        <v>10</v>
      </c>
      <c r="E1340" s="549" t="s">
        <v>9</v>
      </c>
      <c r="F1340" s="549"/>
      <c r="G1340" s="549" t="s">
        <v>8</v>
      </c>
      <c r="H1340" s="550"/>
      <c r="I1340" s="250"/>
      <c r="J1340" s="265"/>
      <c r="K1340" s="265"/>
      <c r="L1340" s="265"/>
      <c r="M1340" s="264"/>
      <c r="O1340" s="280" t="s">
        <v>6735</v>
      </c>
    </row>
    <row r="1341" spans="1:15" ht="30.6" customHeight="1" x14ac:dyDescent="0.2">
      <c r="A1341" s="547"/>
      <c r="B1341" s="144" t="s">
        <v>6734</v>
      </c>
      <c r="C1341" s="144" t="s">
        <v>6733</v>
      </c>
      <c r="D1341" s="132">
        <v>43527</v>
      </c>
      <c r="E1341" s="247"/>
      <c r="F1341" s="246" t="s">
        <v>6022</v>
      </c>
      <c r="G1341" s="433" t="s">
        <v>6732</v>
      </c>
      <c r="H1341" s="434"/>
      <c r="I1341" s="435"/>
      <c r="J1341" s="279" t="s">
        <v>17</v>
      </c>
      <c r="K1341" s="278"/>
      <c r="L1341" s="275" t="s">
        <v>16</v>
      </c>
      <c r="M1341" s="277">
        <v>1044</v>
      </c>
      <c r="O1341" s="280">
        <v>340</v>
      </c>
    </row>
    <row r="1342" spans="1:15" ht="22.5" x14ac:dyDescent="0.2">
      <c r="A1342" s="547"/>
      <c r="B1342" s="243" t="s">
        <v>6</v>
      </c>
      <c r="C1342" s="243" t="s">
        <v>5</v>
      </c>
      <c r="D1342" s="243" t="s">
        <v>4</v>
      </c>
      <c r="E1342" s="551" t="s">
        <v>3</v>
      </c>
      <c r="F1342" s="551"/>
      <c r="G1342" s="552"/>
      <c r="H1342" s="553"/>
      <c r="I1342" s="554"/>
      <c r="J1342" s="276" t="s">
        <v>25</v>
      </c>
      <c r="K1342" s="275"/>
      <c r="L1342" s="271" t="s">
        <v>16</v>
      </c>
      <c r="M1342" s="274">
        <v>675</v>
      </c>
      <c r="O1342" s="280">
        <v>339</v>
      </c>
    </row>
    <row r="1343" spans="1:15" x14ac:dyDescent="0.2">
      <c r="A1343" s="547"/>
      <c r="B1343" s="243"/>
      <c r="C1343" s="243"/>
      <c r="D1343" s="243"/>
      <c r="E1343" s="243"/>
      <c r="F1343" s="243"/>
      <c r="G1343" s="242"/>
      <c r="H1343" s="241"/>
      <c r="I1343" s="240"/>
      <c r="J1343" s="273" t="s">
        <v>21</v>
      </c>
      <c r="K1343" s="271"/>
      <c r="L1343" s="271"/>
      <c r="M1343" s="270"/>
      <c r="O1343" s="280"/>
    </row>
    <row r="1344" spans="1:15" ht="23.25" thickBot="1" x14ac:dyDescent="0.25">
      <c r="A1344" s="548"/>
      <c r="B1344" s="263" t="s">
        <v>6658</v>
      </c>
      <c r="C1344" s="262" t="s">
        <v>6732</v>
      </c>
      <c r="D1344" s="261">
        <v>43533</v>
      </c>
      <c r="E1344" s="260" t="s">
        <v>1</v>
      </c>
      <c r="F1344" s="259" t="s">
        <v>6731</v>
      </c>
      <c r="G1344" s="258"/>
      <c r="H1344" s="257"/>
      <c r="I1344" s="256"/>
      <c r="J1344" s="228" t="s">
        <v>5498</v>
      </c>
      <c r="K1344" s="227"/>
      <c r="L1344" s="226"/>
      <c r="M1344" s="225"/>
      <c r="O1344" s="280"/>
    </row>
    <row r="1345" spans="1:15" ht="22.5" x14ac:dyDescent="0.2">
      <c r="A1345" s="546">
        <v>266</v>
      </c>
      <c r="B1345" s="251" t="s">
        <v>12</v>
      </c>
      <c r="C1345" s="251" t="s">
        <v>11</v>
      </c>
      <c r="D1345" s="251" t="s">
        <v>10</v>
      </c>
      <c r="E1345" s="549" t="s">
        <v>9</v>
      </c>
      <c r="F1345" s="549"/>
      <c r="G1345" s="549" t="s">
        <v>8</v>
      </c>
      <c r="H1345" s="550"/>
      <c r="I1345" s="250"/>
      <c r="J1345" s="265"/>
      <c r="K1345" s="265"/>
      <c r="L1345" s="265"/>
      <c r="M1345" s="264"/>
      <c r="O1345" s="280" t="s">
        <v>6730</v>
      </c>
    </row>
    <row r="1346" spans="1:15" ht="146.25" x14ac:dyDescent="0.2">
      <c r="A1346" s="547"/>
      <c r="B1346" s="144" t="s">
        <v>6729</v>
      </c>
      <c r="C1346" s="144" t="s">
        <v>6728</v>
      </c>
      <c r="D1346" s="132">
        <v>43374</v>
      </c>
      <c r="E1346" s="247"/>
      <c r="F1346" s="246" t="s">
        <v>6727</v>
      </c>
      <c r="G1346" s="433" t="s">
        <v>6726</v>
      </c>
      <c r="H1346" s="434"/>
      <c r="I1346" s="435"/>
      <c r="J1346" s="279" t="s">
        <v>17</v>
      </c>
      <c r="K1346" s="278"/>
      <c r="L1346" s="275" t="s">
        <v>16</v>
      </c>
      <c r="M1346" s="277">
        <v>308</v>
      </c>
      <c r="O1346" s="280">
        <v>341</v>
      </c>
    </row>
    <row r="1347" spans="1:15" ht="22.5" x14ac:dyDescent="0.2">
      <c r="A1347" s="547"/>
      <c r="B1347" s="243" t="s">
        <v>6</v>
      </c>
      <c r="C1347" s="243" t="s">
        <v>5</v>
      </c>
      <c r="D1347" s="243" t="s">
        <v>4</v>
      </c>
      <c r="E1347" s="551" t="s">
        <v>3</v>
      </c>
      <c r="F1347" s="551"/>
      <c r="G1347" s="552"/>
      <c r="H1347" s="553"/>
      <c r="I1347" s="554"/>
      <c r="J1347" s="276" t="s">
        <v>25</v>
      </c>
      <c r="K1347" s="275"/>
      <c r="L1347" s="271"/>
      <c r="M1347" s="274"/>
      <c r="O1347" s="280"/>
    </row>
    <row r="1348" spans="1:15" x14ac:dyDescent="0.2">
      <c r="A1348" s="547"/>
      <c r="B1348" s="243"/>
      <c r="C1348" s="243"/>
      <c r="D1348" s="243"/>
      <c r="E1348" s="243"/>
      <c r="F1348" s="243"/>
      <c r="G1348" s="242"/>
      <c r="H1348" s="241"/>
      <c r="I1348" s="240"/>
      <c r="J1348" s="273" t="s">
        <v>21</v>
      </c>
      <c r="K1348" s="271"/>
      <c r="L1348" s="271"/>
      <c r="M1348" s="270"/>
      <c r="O1348" s="280"/>
    </row>
    <row r="1349" spans="1:15" ht="23.25" thickBot="1" x14ac:dyDescent="0.25">
      <c r="A1349" s="548"/>
      <c r="B1349" s="263" t="s">
        <v>5691</v>
      </c>
      <c r="C1349" s="262" t="s">
        <v>6726</v>
      </c>
      <c r="D1349" s="261">
        <v>43376</v>
      </c>
      <c r="E1349" s="260" t="s">
        <v>1</v>
      </c>
      <c r="F1349" s="259" t="s">
        <v>6725</v>
      </c>
      <c r="G1349" s="258"/>
      <c r="H1349" s="257"/>
      <c r="I1349" s="256"/>
      <c r="J1349" s="228" t="s">
        <v>5498</v>
      </c>
      <c r="K1349" s="227"/>
      <c r="L1349" s="226"/>
      <c r="M1349" s="225"/>
      <c r="O1349" s="280"/>
    </row>
    <row r="1350" spans="1:15" ht="22.5" x14ac:dyDescent="0.2">
      <c r="A1350" s="546">
        <v>267</v>
      </c>
      <c r="B1350" s="251" t="s">
        <v>12</v>
      </c>
      <c r="C1350" s="251" t="s">
        <v>11</v>
      </c>
      <c r="D1350" s="251" t="s">
        <v>10</v>
      </c>
      <c r="E1350" s="549" t="s">
        <v>9</v>
      </c>
      <c r="F1350" s="549"/>
      <c r="G1350" s="549" t="s">
        <v>8</v>
      </c>
      <c r="H1350" s="550"/>
      <c r="I1350" s="250"/>
      <c r="J1350" s="265"/>
      <c r="K1350" s="265"/>
      <c r="L1350" s="265"/>
      <c r="M1350" s="264"/>
      <c r="O1350" s="280" t="s">
        <v>6724</v>
      </c>
    </row>
    <row r="1351" spans="1:15" ht="30.6" customHeight="1" x14ac:dyDescent="0.2">
      <c r="A1351" s="547"/>
      <c r="B1351" s="144" t="s">
        <v>6723</v>
      </c>
      <c r="C1351" s="144" t="s">
        <v>6722</v>
      </c>
      <c r="D1351" s="132">
        <v>43484</v>
      </c>
      <c r="E1351" s="247"/>
      <c r="F1351" s="246" t="s">
        <v>6721</v>
      </c>
      <c r="G1351" s="433" t="s">
        <v>6720</v>
      </c>
      <c r="H1351" s="434"/>
      <c r="I1351" s="435"/>
      <c r="J1351" s="279" t="s">
        <v>17</v>
      </c>
      <c r="K1351" s="278"/>
      <c r="L1351" s="275" t="s">
        <v>16</v>
      </c>
      <c r="M1351" s="277">
        <v>2845</v>
      </c>
      <c r="O1351" s="280">
        <v>345</v>
      </c>
    </row>
    <row r="1352" spans="1:15" ht="22.5" x14ac:dyDescent="0.2">
      <c r="A1352" s="547"/>
      <c r="B1352" s="243" t="s">
        <v>6</v>
      </c>
      <c r="C1352" s="243" t="s">
        <v>5</v>
      </c>
      <c r="D1352" s="243" t="s">
        <v>4</v>
      </c>
      <c r="E1352" s="551" t="s">
        <v>3</v>
      </c>
      <c r="F1352" s="551"/>
      <c r="G1352" s="552"/>
      <c r="H1352" s="553"/>
      <c r="I1352" s="554"/>
      <c r="J1352" s="276" t="s">
        <v>25</v>
      </c>
      <c r="K1352" s="275"/>
      <c r="L1352" s="271"/>
      <c r="M1352" s="274"/>
      <c r="O1352" s="280"/>
    </row>
    <row r="1353" spans="1:15" x14ac:dyDescent="0.2">
      <c r="A1353" s="547"/>
      <c r="B1353" s="243"/>
      <c r="C1353" s="243"/>
      <c r="D1353" s="243"/>
      <c r="E1353" s="243"/>
      <c r="F1353" s="243"/>
      <c r="G1353" s="242"/>
      <c r="H1353" s="241"/>
      <c r="I1353" s="240"/>
      <c r="J1353" s="273" t="s">
        <v>21</v>
      </c>
      <c r="K1353" s="271"/>
      <c r="L1353" s="271"/>
      <c r="M1353" s="270"/>
      <c r="O1353" s="280"/>
    </row>
    <row r="1354" spans="1:15" ht="23.25" thickBot="1" x14ac:dyDescent="0.25">
      <c r="A1354" s="548"/>
      <c r="B1354" s="263" t="s">
        <v>6696</v>
      </c>
      <c r="C1354" s="262" t="s">
        <v>6720</v>
      </c>
      <c r="D1354" s="261">
        <v>43495</v>
      </c>
      <c r="E1354" s="260" t="s">
        <v>1</v>
      </c>
      <c r="F1354" s="259" t="s">
        <v>6719</v>
      </c>
      <c r="G1354" s="258"/>
      <c r="H1354" s="257"/>
      <c r="I1354" s="256"/>
      <c r="J1354" s="228" t="s">
        <v>5498</v>
      </c>
      <c r="K1354" s="227"/>
      <c r="L1354" s="226"/>
      <c r="M1354" s="225"/>
      <c r="O1354" s="280"/>
    </row>
    <row r="1355" spans="1:15" ht="22.5" x14ac:dyDescent="0.2">
      <c r="A1355" s="546">
        <v>268</v>
      </c>
      <c r="B1355" s="251" t="s">
        <v>12</v>
      </c>
      <c r="C1355" s="251" t="s">
        <v>11</v>
      </c>
      <c r="D1355" s="251" t="s">
        <v>10</v>
      </c>
      <c r="E1355" s="549" t="s">
        <v>9</v>
      </c>
      <c r="F1355" s="549"/>
      <c r="G1355" s="549" t="s">
        <v>8</v>
      </c>
      <c r="H1355" s="550"/>
      <c r="I1355" s="250"/>
      <c r="J1355" s="265"/>
      <c r="K1355" s="265"/>
      <c r="L1355" s="265"/>
      <c r="M1355" s="264"/>
      <c r="O1355" s="280" t="s">
        <v>6718</v>
      </c>
    </row>
    <row r="1356" spans="1:15" ht="20.45" customHeight="1" x14ac:dyDescent="0.2">
      <c r="A1356" s="547"/>
      <c r="B1356" s="144" t="s">
        <v>6717</v>
      </c>
      <c r="C1356" s="144" t="s">
        <v>6716</v>
      </c>
      <c r="D1356" s="132">
        <v>43403</v>
      </c>
      <c r="E1356" s="247"/>
      <c r="F1356" s="246" t="s">
        <v>5707</v>
      </c>
      <c r="G1356" s="433" t="s">
        <v>6715</v>
      </c>
      <c r="H1356" s="434"/>
      <c r="I1356" s="435"/>
      <c r="J1356" s="279" t="s">
        <v>17</v>
      </c>
      <c r="K1356" s="278"/>
      <c r="L1356" s="275" t="s">
        <v>16</v>
      </c>
      <c r="M1356" s="277">
        <v>355</v>
      </c>
      <c r="O1356" s="280">
        <v>346</v>
      </c>
    </row>
    <row r="1357" spans="1:15" ht="22.5" x14ac:dyDescent="0.2">
      <c r="A1357" s="547"/>
      <c r="B1357" s="243" t="s">
        <v>6</v>
      </c>
      <c r="C1357" s="243" t="s">
        <v>5</v>
      </c>
      <c r="D1357" s="243" t="s">
        <v>4</v>
      </c>
      <c r="E1357" s="551" t="s">
        <v>3</v>
      </c>
      <c r="F1357" s="551"/>
      <c r="G1357" s="552"/>
      <c r="H1357" s="553"/>
      <c r="I1357" s="554"/>
      <c r="J1357" s="276" t="s">
        <v>25</v>
      </c>
      <c r="K1357" s="275"/>
      <c r="L1357" s="271"/>
      <c r="M1357" s="274"/>
      <c r="O1357" s="280"/>
    </row>
    <row r="1358" spans="1:15" x14ac:dyDescent="0.2">
      <c r="A1358" s="547"/>
      <c r="B1358" s="243"/>
      <c r="C1358" s="243"/>
      <c r="D1358" s="243"/>
      <c r="E1358" s="243"/>
      <c r="F1358" s="243"/>
      <c r="G1358" s="242"/>
      <c r="H1358" s="241"/>
      <c r="I1358" s="240"/>
      <c r="J1358" s="273" t="s">
        <v>21</v>
      </c>
      <c r="K1358" s="271"/>
      <c r="L1358" s="271"/>
      <c r="M1358" s="270"/>
      <c r="O1358" s="280"/>
    </row>
    <row r="1359" spans="1:15" ht="23.25" thickBot="1" x14ac:dyDescent="0.25">
      <c r="A1359" s="548"/>
      <c r="B1359" s="263" t="s">
        <v>6696</v>
      </c>
      <c r="C1359" s="262" t="s">
        <v>6715</v>
      </c>
      <c r="D1359" s="261">
        <v>43406</v>
      </c>
      <c r="E1359" s="260" t="s">
        <v>1</v>
      </c>
      <c r="F1359" s="259" t="s">
        <v>5898</v>
      </c>
      <c r="G1359" s="258"/>
      <c r="H1359" s="257"/>
      <c r="I1359" s="256"/>
      <c r="J1359" s="228" t="s">
        <v>5498</v>
      </c>
      <c r="K1359" s="227"/>
      <c r="L1359" s="226"/>
      <c r="M1359" s="225"/>
      <c r="O1359" s="280"/>
    </row>
    <row r="1360" spans="1:15" ht="22.5" x14ac:dyDescent="0.2">
      <c r="A1360" s="546">
        <v>269</v>
      </c>
      <c r="B1360" s="251" t="s">
        <v>12</v>
      </c>
      <c r="C1360" s="251" t="s">
        <v>11</v>
      </c>
      <c r="D1360" s="251" t="s">
        <v>10</v>
      </c>
      <c r="E1360" s="549" t="s">
        <v>9</v>
      </c>
      <c r="F1360" s="549"/>
      <c r="G1360" s="549" t="s">
        <v>8</v>
      </c>
      <c r="H1360" s="550"/>
      <c r="I1360" s="250"/>
      <c r="J1360" s="265"/>
      <c r="K1360" s="265"/>
      <c r="L1360" s="265"/>
      <c r="M1360" s="264"/>
      <c r="O1360" s="280" t="s">
        <v>6714</v>
      </c>
    </row>
    <row r="1361" spans="1:15" ht="20.45" customHeight="1" x14ac:dyDescent="0.2">
      <c r="A1361" s="547"/>
      <c r="B1361" s="144" t="s">
        <v>6713</v>
      </c>
      <c r="C1361" s="144" t="s">
        <v>6712</v>
      </c>
      <c r="D1361" s="132">
        <v>43408</v>
      </c>
      <c r="E1361" s="247"/>
      <c r="F1361" s="246" t="s">
        <v>6711</v>
      </c>
      <c r="G1361" s="433" t="s">
        <v>6710</v>
      </c>
      <c r="H1361" s="434"/>
      <c r="I1361" s="435"/>
      <c r="J1361" s="279" t="s">
        <v>17</v>
      </c>
      <c r="K1361" s="278"/>
      <c r="L1361" s="275" t="s">
        <v>16</v>
      </c>
      <c r="M1361" s="277">
        <v>376</v>
      </c>
      <c r="O1361" s="280">
        <v>353</v>
      </c>
    </row>
    <row r="1362" spans="1:15" ht="22.5" x14ac:dyDescent="0.2">
      <c r="A1362" s="547"/>
      <c r="B1362" s="243" t="s">
        <v>6</v>
      </c>
      <c r="C1362" s="243" t="s">
        <v>5</v>
      </c>
      <c r="D1362" s="243" t="s">
        <v>4</v>
      </c>
      <c r="E1362" s="551" t="s">
        <v>3</v>
      </c>
      <c r="F1362" s="551"/>
      <c r="G1362" s="552"/>
      <c r="H1362" s="553"/>
      <c r="I1362" s="554"/>
      <c r="J1362" s="276" t="s">
        <v>25</v>
      </c>
      <c r="K1362" s="275"/>
      <c r="L1362" s="271"/>
      <c r="M1362" s="274"/>
      <c r="O1362" s="280"/>
    </row>
    <row r="1363" spans="1:15" x14ac:dyDescent="0.2">
      <c r="A1363" s="547"/>
      <c r="B1363" s="243"/>
      <c r="C1363" s="243"/>
      <c r="D1363" s="243"/>
      <c r="E1363" s="243"/>
      <c r="F1363" s="243"/>
      <c r="G1363" s="242"/>
      <c r="H1363" s="241"/>
      <c r="I1363" s="240"/>
      <c r="J1363" s="273" t="s">
        <v>21</v>
      </c>
      <c r="K1363" s="271"/>
      <c r="L1363" s="271"/>
      <c r="M1363" s="270"/>
      <c r="O1363" s="280"/>
    </row>
    <row r="1364" spans="1:15" ht="23.25" thickBot="1" x14ac:dyDescent="0.25">
      <c r="A1364" s="548"/>
      <c r="B1364" s="263" t="s">
        <v>6696</v>
      </c>
      <c r="C1364" s="262" t="s">
        <v>6710</v>
      </c>
      <c r="D1364" s="261">
        <v>43413</v>
      </c>
      <c r="E1364" s="260" t="s">
        <v>1</v>
      </c>
      <c r="F1364" s="259" t="s">
        <v>6709</v>
      </c>
      <c r="G1364" s="258"/>
      <c r="H1364" s="257"/>
      <c r="I1364" s="256"/>
      <c r="J1364" s="228" t="s">
        <v>5498</v>
      </c>
      <c r="K1364" s="227"/>
      <c r="L1364" s="226"/>
      <c r="M1364" s="225"/>
      <c r="O1364" s="280"/>
    </row>
    <row r="1365" spans="1:15" ht="22.5" x14ac:dyDescent="0.2">
      <c r="A1365" s="546">
        <v>270</v>
      </c>
      <c r="B1365" s="251" t="s">
        <v>12</v>
      </c>
      <c r="C1365" s="251" t="s">
        <v>11</v>
      </c>
      <c r="D1365" s="251" t="s">
        <v>10</v>
      </c>
      <c r="E1365" s="549" t="s">
        <v>9</v>
      </c>
      <c r="F1365" s="549"/>
      <c r="G1365" s="549" t="s">
        <v>8</v>
      </c>
      <c r="H1365" s="550"/>
      <c r="I1365" s="250"/>
      <c r="J1365" s="265"/>
      <c r="K1365" s="265"/>
      <c r="L1365" s="265"/>
      <c r="M1365" s="264"/>
      <c r="O1365" s="280" t="s">
        <v>6708</v>
      </c>
    </row>
    <row r="1366" spans="1:15" ht="20.45" customHeight="1" x14ac:dyDescent="0.2">
      <c r="A1366" s="547"/>
      <c r="B1366" s="144" t="s">
        <v>6707</v>
      </c>
      <c r="C1366" s="144" t="s">
        <v>6706</v>
      </c>
      <c r="D1366" s="132">
        <v>43403</v>
      </c>
      <c r="E1366" s="247"/>
      <c r="F1366" s="246" t="s">
        <v>5707</v>
      </c>
      <c r="G1366" s="433" t="s">
        <v>6705</v>
      </c>
      <c r="H1366" s="434"/>
      <c r="I1366" s="435"/>
      <c r="J1366" s="279" t="s">
        <v>17</v>
      </c>
      <c r="K1366" s="278"/>
      <c r="L1366" s="275" t="s">
        <v>16</v>
      </c>
      <c r="M1366" s="277">
        <v>355</v>
      </c>
      <c r="O1366" s="280">
        <v>354</v>
      </c>
    </row>
    <row r="1367" spans="1:15" ht="22.5" x14ac:dyDescent="0.2">
      <c r="A1367" s="547"/>
      <c r="B1367" s="243" t="s">
        <v>6</v>
      </c>
      <c r="C1367" s="243" t="s">
        <v>5</v>
      </c>
      <c r="D1367" s="243" t="s">
        <v>4</v>
      </c>
      <c r="E1367" s="551" t="s">
        <v>3</v>
      </c>
      <c r="F1367" s="551"/>
      <c r="G1367" s="552"/>
      <c r="H1367" s="553"/>
      <c r="I1367" s="554"/>
      <c r="J1367" s="276" t="s">
        <v>25</v>
      </c>
      <c r="K1367" s="275"/>
      <c r="L1367" s="271"/>
      <c r="M1367" s="274"/>
      <c r="O1367" s="280"/>
    </row>
    <row r="1368" spans="1:15" x14ac:dyDescent="0.2">
      <c r="A1368" s="547"/>
      <c r="B1368" s="243"/>
      <c r="C1368" s="243"/>
      <c r="D1368" s="243"/>
      <c r="E1368" s="243"/>
      <c r="F1368" s="243"/>
      <c r="G1368" s="242"/>
      <c r="H1368" s="241"/>
      <c r="I1368" s="240"/>
      <c r="J1368" s="273" t="s">
        <v>21</v>
      </c>
      <c r="K1368" s="271"/>
      <c r="L1368" s="271"/>
      <c r="M1368" s="270"/>
      <c r="O1368" s="280"/>
    </row>
    <row r="1369" spans="1:15" ht="23.25" thickBot="1" x14ac:dyDescent="0.25">
      <c r="A1369" s="548"/>
      <c r="B1369" s="263" t="s">
        <v>6696</v>
      </c>
      <c r="C1369" s="262" t="s">
        <v>6705</v>
      </c>
      <c r="D1369" s="261">
        <v>43406</v>
      </c>
      <c r="E1369" s="260" t="s">
        <v>1</v>
      </c>
      <c r="F1369" s="259" t="s">
        <v>5898</v>
      </c>
      <c r="G1369" s="258"/>
      <c r="H1369" s="257"/>
      <c r="I1369" s="256"/>
      <c r="J1369" s="228" t="s">
        <v>5498</v>
      </c>
      <c r="K1369" s="227"/>
      <c r="L1369" s="226"/>
      <c r="M1369" s="225"/>
      <c r="O1369" s="280"/>
    </row>
    <row r="1370" spans="1:15" ht="22.5" x14ac:dyDescent="0.2">
      <c r="A1370" s="546">
        <v>271</v>
      </c>
      <c r="B1370" s="251" t="s">
        <v>12</v>
      </c>
      <c r="C1370" s="251" t="s">
        <v>11</v>
      </c>
      <c r="D1370" s="251" t="s">
        <v>10</v>
      </c>
      <c r="E1370" s="549" t="s">
        <v>9</v>
      </c>
      <c r="F1370" s="549"/>
      <c r="G1370" s="549" t="s">
        <v>8</v>
      </c>
      <c r="H1370" s="550"/>
      <c r="I1370" s="250"/>
      <c r="J1370" s="265"/>
      <c r="K1370" s="265"/>
      <c r="L1370" s="265"/>
      <c r="M1370" s="264"/>
      <c r="O1370" s="280" t="s">
        <v>6704</v>
      </c>
    </row>
    <row r="1371" spans="1:15" ht="20.45" customHeight="1" x14ac:dyDescent="0.2">
      <c r="A1371" s="547"/>
      <c r="B1371" s="144" t="s">
        <v>6703</v>
      </c>
      <c r="C1371" s="144" t="s">
        <v>6702</v>
      </c>
      <c r="D1371" s="132">
        <v>43525</v>
      </c>
      <c r="E1371" s="247"/>
      <c r="F1371" s="246" t="s">
        <v>6701</v>
      </c>
      <c r="G1371" s="433" t="s">
        <v>5933</v>
      </c>
      <c r="H1371" s="434"/>
      <c r="I1371" s="435"/>
      <c r="J1371" s="279" t="s">
        <v>17</v>
      </c>
      <c r="K1371" s="278"/>
      <c r="L1371" s="275" t="s">
        <v>16</v>
      </c>
      <c r="M1371" s="277">
        <v>356</v>
      </c>
      <c r="O1371" s="280">
        <v>357</v>
      </c>
    </row>
    <row r="1372" spans="1:15" ht="22.5" x14ac:dyDescent="0.2">
      <c r="A1372" s="547"/>
      <c r="B1372" s="243" t="s">
        <v>6</v>
      </c>
      <c r="C1372" s="243" t="s">
        <v>5</v>
      </c>
      <c r="D1372" s="243" t="s">
        <v>4</v>
      </c>
      <c r="E1372" s="551" t="s">
        <v>3</v>
      </c>
      <c r="F1372" s="551"/>
      <c r="G1372" s="552"/>
      <c r="H1372" s="553"/>
      <c r="I1372" s="554"/>
      <c r="J1372" s="276" t="s">
        <v>25</v>
      </c>
      <c r="K1372" s="275"/>
      <c r="L1372" s="271"/>
      <c r="M1372" s="274"/>
      <c r="O1372" s="280"/>
    </row>
    <row r="1373" spans="1:15" x14ac:dyDescent="0.2">
      <c r="A1373" s="547"/>
      <c r="B1373" s="243"/>
      <c r="C1373" s="243"/>
      <c r="D1373" s="243"/>
      <c r="E1373" s="243"/>
      <c r="F1373" s="243"/>
      <c r="G1373" s="242"/>
      <c r="H1373" s="241"/>
      <c r="I1373" s="240"/>
      <c r="J1373" s="273" t="s">
        <v>21</v>
      </c>
      <c r="K1373" s="271"/>
      <c r="L1373" s="271"/>
      <c r="M1373" s="270"/>
      <c r="O1373" s="280"/>
    </row>
    <row r="1374" spans="1:15" ht="23.25" thickBot="1" x14ac:dyDescent="0.25">
      <c r="A1374" s="548"/>
      <c r="B1374" s="263" t="s">
        <v>6696</v>
      </c>
      <c r="C1374" s="262" t="s">
        <v>5933</v>
      </c>
      <c r="D1374" s="261">
        <v>43527</v>
      </c>
      <c r="E1374" s="260" t="s">
        <v>1</v>
      </c>
      <c r="F1374" s="259" t="s">
        <v>6700</v>
      </c>
      <c r="G1374" s="258"/>
      <c r="H1374" s="257"/>
      <c r="I1374" s="256"/>
      <c r="J1374" s="228" t="s">
        <v>5498</v>
      </c>
      <c r="K1374" s="227"/>
      <c r="L1374" s="226"/>
      <c r="M1374" s="225"/>
      <c r="O1374" s="280"/>
    </row>
    <row r="1375" spans="1:15" ht="22.5" x14ac:dyDescent="0.2">
      <c r="A1375" s="546">
        <v>272</v>
      </c>
      <c r="B1375" s="251" t="s">
        <v>12</v>
      </c>
      <c r="C1375" s="251" t="s">
        <v>11</v>
      </c>
      <c r="D1375" s="251" t="s">
        <v>10</v>
      </c>
      <c r="E1375" s="549" t="s">
        <v>9</v>
      </c>
      <c r="F1375" s="549"/>
      <c r="G1375" s="549" t="s">
        <v>8</v>
      </c>
      <c r="H1375" s="550"/>
      <c r="I1375" s="250"/>
      <c r="J1375" s="265"/>
      <c r="K1375" s="265"/>
      <c r="L1375" s="265"/>
      <c r="M1375" s="264"/>
      <c r="O1375" s="280" t="s">
        <v>6699</v>
      </c>
    </row>
    <row r="1376" spans="1:15" ht="30.6" customHeight="1" x14ac:dyDescent="0.2">
      <c r="A1376" s="547"/>
      <c r="B1376" s="144" t="s">
        <v>6698</v>
      </c>
      <c r="C1376" s="144" t="s">
        <v>6697</v>
      </c>
      <c r="D1376" s="132">
        <v>43394</v>
      </c>
      <c r="E1376" s="247"/>
      <c r="F1376" s="246" t="s">
        <v>5584</v>
      </c>
      <c r="G1376" s="433" t="s">
        <v>6695</v>
      </c>
      <c r="H1376" s="434"/>
      <c r="I1376" s="435"/>
      <c r="J1376" s="279" t="s">
        <v>17</v>
      </c>
      <c r="K1376" s="278"/>
      <c r="L1376" s="275" t="s">
        <v>16</v>
      </c>
      <c r="M1376" s="277">
        <v>1255</v>
      </c>
      <c r="O1376" s="280">
        <v>363</v>
      </c>
    </row>
    <row r="1377" spans="1:15" ht="22.5" x14ac:dyDescent="0.2">
      <c r="A1377" s="547"/>
      <c r="B1377" s="243" t="s">
        <v>6</v>
      </c>
      <c r="C1377" s="243" t="s">
        <v>5</v>
      </c>
      <c r="D1377" s="243" t="s">
        <v>4</v>
      </c>
      <c r="E1377" s="551" t="s">
        <v>3</v>
      </c>
      <c r="F1377" s="551"/>
      <c r="G1377" s="552"/>
      <c r="H1377" s="553"/>
      <c r="I1377" s="554"/>
      <c r="J1377" s="276" t="s">
        <v>25</v>
      </c>
      <c r="K1377" s="275"/>
      <c r="L1377" s="271"/>
      <c r="M1377" s="274"/>
      <c r="O1377" s="280"/>
    </row>
    <row r="1378" spans="1:15" x14ac:dyDescent="0.2">
      <c r="A1378" s="547"/>
      <c r="B1378" s="243"/>
      <c r="C1378" s="243"/>
      <c r="D1378" s="243"/>
      <c r="E1378" s="243"/>
      <c r="F1378" s="243"/>
      <c r="G1378" s="242"/>
      <c r="H1378" s="241"/>
      <c r="I1378" s="240"/>
      <c r="J1378" s="273" t="s">
        <v>21</v>
      </c>
      <c r="K1378" s="271"/>
      <c r="L1378" s="271" t="s">
        <v>16</v>
      </c>
      <c r="M1378" s="270">
        <v>418</v>
      </c>
      <c r="O1378" s="280">
        <v>364</v>
      </c>
    </row>
    <row r="1379" spans="1:15" ht="23.25" thickBot="1" x14ac:dyDescent="0.25">
      <c r="A1379" s="548"/>
      <c r="B1379" s="263" t="s">
        <v>6696</v>
      </c>
      <c r="C1379" s="262" t="s">
        <v>6695</v>
      </c>
      <c r="D1379" s="261">
        <v>43399</v>
      </c>
      <c r="E1379" s="260" t="s">
        <v>1</v>
      </c>
      <c r="F1379" s="259" t="s">
        <v>5666</v>
      </c>
      <c r="G1379" s="258"/>
      <c r="H1379" s="257"/>
      <c r="I1379" s="256"/>
      <c r="J1379" s="228" t="s">
        <v>5498</v>
      </c>
      <c r="K1379" s="227"/>
      <c r="L1379" s="226"/>
      <c r="M1379" s="225"/>
      <c r="O1379" s="280"/>
    </row>
    <row r="1380" spans="1:15" ht="22.5" x14ac:dyDescent="0.2">
      <c r="A1380" s="546">
        <v>273</v>
      </c>
      <c r="B1380" s="251" t="s">
        <v>12</v>
      </c>
      <c r="C1380" s="251" t="s">
        <v>11</v>
      </c>
      <c r="D1380" s="251" t="s">
        <v>10</v>
      </c>
      <c r="E1380" s="549" t="s">
        <v>9</v>
      </c>
      <c r="F1380" s="549"/>
      <c r="G1380" s="549" t="s">
        <v>8</v>
      </c>
      <c r="H1380" s="550"/>
      <c r="I1380" s="250"/>
      <c r="J1380" s="265"/>
      <c r="K1380" s="265"/>
      <c r="L1380" s="265"/>
      <c r="M1380" s="264"/>
      <c r="O1380" s="280" t="s">
        <v>6694</v>
      </c>
    </row>
    <row r="1381" spans="1:15" ht="67.5" x14ac:dyDescent="0.2">
      <c r="A1381" s="547"/>
      <c r="B1381" s="144" t="s">
        <v>6693</v>
      </c>
      <c r="C1381" s="144" t="s">
        <v>6692</v>
      </c>
      <c r="D1381" s="132">
        <v>43382</v>
      </c>
      <c r="E1381" s="247"/>
      <c r="F1381" s="246" t="s">
        <v>6357</v>
      </c>
      <c r="G1381" s="433" t="s">
        <v>3623</v>
      </c>
      <c r="H1381" s="434"/>
      <c r="I1381" s="435"/>
      <c r="J1381" s="279" t="s">
        <v>17</v>
      </c>
      <c r="K1381" s="278"/>
      <c r="L1381" s="275" t="s">
        <v>16</v>
      </c>
      <c r="M1381" s="277">
        <v>669</v>
      </c>
      <c r="O1381" s="280">
        <v>365</v>
      </c>
    </row>
    <row r="1382" spans="1:15" ht="22.5" x14ac:dyDescent="0.2">
      <c r="A1382" s="547"/>
      <c r="B1382" s="243" t="s">
        <v>6</v>
      </c>
      <c r="C1382" s="243" t="s">
        <v>5</v>
      </c>
      <c r="D1382" s="243" t="s">
        <v>4</v>
      </c>
      <c r="E1382" s="551" t="s">
        <v>3</v>
      </c>
      <c r="F1382" s="551"/>
      <c r="G1382" s="552"/>
      <c r="H1382" s="553"/>
      <c r="I1382" s="554"/>
      <c r="J1382" s="276" t="s">
        <v>25</v>
      </c>
      <c r="K1382" s="275"/>
      <c r="L1382" s="271"/>
      <c r="M1382" s="274"/>
      <c r="O1382" s="280"/>
    </row>
    <row r="1383" spans="1:15" x14ac:dyDescent="0.2">
      <c r="A1383" s="547"/>
      <c r="B1383" s="243"/>
      <c r="C1383" s="243"/>
      <c r="D1383" s="243"/>
      <c r="E1383" s="243"/>
      <c r="F1383" s="243"/>
      <c r="G1383" s="242"/>
      <c r="H1383" s="241"/>
      <c r="I1383" s="240"/>
      <c r="J1383" s="273" t="s">
        <v>21</v>
      </c>
      <c r="K1383" s="271"/>
      <c r="L1383" s="271" t="s">
        <v>16</v>
      </c>
      <c r="M1383" s="270">
        <v>266</v>
      </c>
      <c r="O1383" s="280">
        <v>366</v>
      </c>
    </row>
    <row r="1384" spans="1:15" ht="23.25" thickBot="1" x14ac:dyDescent="0.25">
      <c r="A1384" s="548"/>
      <c r="B1384" s="263" t="s">
        <v>5507</v>
      </c>
      <c r="C1384" s="262" t="s">
        <v>3623</v>
      </c>
      <c r="D1384" s="261">
        <v>43385</v>
      </c>
      <c r="E1384" s="260" t="s">
        <v>1</v>
      </c>
      <c r="F1384" s="259" t="s">
        <v>6691</v>
      </c>
      <c r="G1384" s="258"/>
      <c r="H1384" s="257"/>
      <c r="I1384" s="256"/>
      <c r="J1384" s="228" t="s">
        <v>5498</v>
      </c>
      <c r="K1384" s="227"/>
      <c r="L1384" s="226"/>
      <c r="M1384" s="225"/>
      <c r="O1384" s="280"/>
    </row>
    <row r="1385" spans="1:15" ht="22.5" x14ac:dyDescent="0.2">
      <c r="A1385" s="546">
        <v>274</v>
      </c>
      <c r="B1385" s="251" t="s">
        <v>12</v>
      </c>
      <c r="C1385" s="251" t="s">
        <v>11</v>
      </c>
      <c r="D1385" s="251" t="s">
        <v>10</v>
      </c>
      <c r="E1385" s="549" t="s">
        <v>9</v>
      </c>
      <c r="F1385" s="549"/>
      <c r="G1385" s="549" t="s">
        <v>8</v>
      </c>
      <c r="H1385" s="550"/>
      <c r="I1385" s="250"/>
      <c r="J1385" s="265"/>
      <c r="K1385" s="265"/>
      <c r="L1385" s="265"/>
      <c r="M1385" s="264"/>
      <c r="O1385" s="280" t="s">
        <v>6690</v>
      </c>
    </row>
    <row r="1386" spans="1:15" ht="30.6" customHeight="1" x14ac:dyDescent="0.2">
      <c r="A1386" s="547"/>
      <c r="B1386" s="144" t="s">
        <v>6689</v>
      </c>
      <c r="C1386" s="144" t="s">
        <v>6688</v>
      </c>
      <c r="D1386" s="132">
        <v>43394</v>
      </c>
      <c r="E1386" s="247"/>
      <c r="F1386" s="246" t="s">
        <v>5584</v>
      </c>
      <c r="G1386" s="433" t="s">
        <v>6686</v>
      </c>
      <c r="H1386" s="434"/>
      <c r="I1386" s="435"/>
      <c r="J1386" s="279" t="s">
        <v>17</v>
      </c>
      <c r="K1386" s="278"/>
      <c r="L1386" s="275" t="s">
        <v>16</v>
      </c>
      <c r="M1386" s="277">
        <v>1004</v>
      </c>
      <c r="O1386" s="280">
        <v>367</v>
      </c>
    </row>
    <row r="1387" spans="1:15" ht="22.5" x14ac:dyDescent="0.2">
      <c r="A1387" s="547"/>
      <c r="B1387" s="243" t="s">
        <v>6</v>
      </c>
      <c r="C1387" s="243" t="s">
        <v>5</v>
      </c>
      <c r="D1387" s="243" t="s">
        <v>4</v>
      </c>
      <c r="E1387" s="551" t="s">
        <v>3</v>
      </c>
      <c r="F1387" s="551"/>
      <c r="G1387" s="552"/>
      <c r="H1387" s="553"/>
      <c r="I1387" s="554"/>
      <c r="J1387" s="276" t="s">
        <v>25</v>
      </c>
      <c r="K1387" s="275"/>
      <c r="L1387" s="271"/>
      <c r="M1387" s="274"/>
      <c r="O1387" s="280"/>
    </row>
    <row r="1388" spans="1:15" x14ac:dyDescent="0.2">
      <c r="A1388" s="547"/>
      <c r="B1388" s="243"/>
      <c r="C1388" s="243"/>
      <c r="D1388" s="243"/>
      <c r="E1388" s="243"/>
      <c r="F1388" s="243"/>
      <c r="G1388" s="242"/>
      <c r="H1388" s="241"/>
      <c r="I1388" s="240"/>
      <c r="J1388" s="273" t="s">
        <v>21</v>
      </c>
      <c r="K1388" s="271"/>
      <c r="L1388" s="271" t="s">
        <v>16</v>
      </c>
      <c r="M1388" s="270">
        <v>192</v>
      </c>
      <c r="O1388" s="280">
        <v>368</v>
      </c>
    </row>
    <row r="1389" spans="1:15" ht="23.25" thickBot="1" x14ac:dyDescent="0.25">
      <c r="A1389" s="548"/>
      <c r="B1389" s="263" t="s">
        <v>6687</v>
      </c>
      <c r="C1389" s="262" t="s">
        <v>6686</v>
      </c>
      <c r="D1389" s="261">
        <v>43398</v>
      </c>
      <c r="E1389" s="260" t="s">
        <v>1</v>
      </c>
      <c r="F1389" s="259" t="s">
        <v>6685</v>
      </c>
      <c r="G1389" s="258"/>
      <c r="H1389" s="257"/>
      <c r="I1389" s="256"/>
      <c r="J1389" s="228" t="s">
        <v>5498</v>
      </c>
      <c r="K1389" s="227"/>
      <c r="L1389" s="226"/>
      <c r="M1389" s="225"/>
      <c r="O1389" s="280"/>
    </row>
    <row r="1390" spans="1:15" ht="22.5" x14ac:dyDescent="0.2">
      <c r="A1390" s="546">
        <v>275</v>
      </c>
      <c r="B1390" s="251" t="s">
        <v>12</v>
      </c>
      <c r="C1390" s="251" t="s">
        <v>11</v>
      </c>
      <c r="D1390" s="251" t="s">
        <v>10</v>
      </c>
      <c r="E1390" s="549" t="s">
        <v>9</v>
      </c>
      <c r="F1390" s="549"/>
      <c r="G1390" s="549" t="s">
        <v>8</v>
      </c>
      <c r="H1390" s="550"/>
      <c r="I1390" s="250"/>
      <c r="J1390" s="265"/>
      <c r="K1390" s="265"/>
      <c r="L1390" s="265"/>
      <c r="M1390" s="264"/>
      <c r="O1390" s="280" t="s">
        <v>6684</v>
      </c>
    </row>
    <row r="1391" spans="1:15" ht="40.9" customHeight="1" x14ac:dyDescent="0.2">
      <c r="A1391" s="547"/>
      <c r="B1391" s="144" t="s">
        <v>6683</v>
      </c>
      <c r="C1391" s="144" t="s">
        <v>6682</v>
      </c>
      <c r="D1391" s="132">
        <v>43499</v>
      </c>
      <c r="E1391" s="247"/>
      <c r="F1391" s="246" t="s">
        <v>6239</v>
      </c>
      <c r="G1391" s="433" t="s">
        <v>6680</v>
      </c>
      <c r="H1391" s="434"/>
      <c r="I1391" s="435"/>
      <c r="J1391" s="279" t="s">
        <v>17</v>
      </c>
      <c r="K1391" s="278"/>
      <c r="L1391" s="275" t="s">
        <v>16</v>
      </c>
      <c r="M1391" s="277">
        <v>318</v>
      </c>
      <c r="O1391" s="280">
        <v>369</v>
      </c>
    </row>
    <row r="1392" spans="1:15" ht="22.5" x14ac:dyDescent="0.2">
      <c r="A1392" s="547"/>
      <c r="B1392" s="243" t="s">
        <v>6</v>
      </c>
      <c r="C1392" s="243" t="s">
        <v>5</v>
      </c>
      <c r="D1392" s="243" t="s">
        <v>4</v>
      </c>
      <c r="E1392" s="551" t="s">
        <v>3</v>
      </c>
      <c r="F1392" s="551"/>
      <c r="G1392" s="552"/>
      <c r="H1392" s="553"/>
      <c r="I1392" s="554"/>
      <c r="J1392" s="276" t="s">
        <v>25</v>
      </c>
      <c r="K1392" s="275"/>
      <c r="L1392" s="271"/>
      <c r="M1392" s="274"/>
      <c r="O1392" s="280"/>
    </row>
    <row r="1393" spans="1:15" x14ac:dyDescent="0.2">
      <c r="A1393" s="547"/>
      <c r="B1393" s="243"/>
      <c r="C1393" s="243"/>
      <c r="D1393" s="243"/>
      <c r="E1393" s="243"/>
      <c r="F1393" s="243"/>
      <c r="G1393" s="242"/>
      <c r="H1393" s="241"/>
      <c r="I1393" s="240"/>
      <c r="J1393" s="273" t="s">
        <v>21</v>
      </c>
      <c r="K1393" s="271"/>
      <c r="L1393" s="271" t="s">
        <v>16</v>
      </c>
      <c r="M1393" s="270">
        <v>152.5</v>
      </c>
      <c r="O1393" s="280">
        <v>370</v>
      </c>
    </row>
    <row r="1394" spans="1:15" ht="23.25" thickBot="1" x14ac:dyDescent="0.25">
      <c r="A1394" s="548"/>
      <c r="B1394" s="263" t="s">
        <v>6681</v>
      </c>
      <c r="C1394" s="262" t="s">
        <v>6680</v>
      </c>
      <c r="D1394" s="261">
        <v>43501</v>
      </c>
      <c r="E1394" s="260" t="s">
        <v>1</v>
      </c>
      <c r="F1394" s="259" t="s">
        <v>6679</v>
      </c>
      <c r="G1394" s="258"/>
      <c r="H1394" s="257"/>
      <c r="I1394" s="256"/>
      <c r="J1394" s="228" t="s">
        <v>5498</v>
      </c>
      <c r="K1394" s="227"/>
      <c r="L1394" s="226"/>
      <c r="M1394" s="225"/>
      <c r="O1394" s="280"/>
    </row>
    <row r="1395" spans="1:15" ht="22.5" x14ac:dyDescent="0.2">
      <c r="A1395" s="546">
        <v>276</v>
      </c>
      <c r="B1395" s="251" t="s">
        <v>12</v>
      </c>
      <c r="C1395" s="251" t="s">
        <v>11</v>
      </c>
      <c r="D1395" s="251" t="s">
        <v>10</v>
      </c>
      <c r="E1395" s="549" t="s">
        <v>9</v>
      </c>
      <c r="F1395" s="549"/>
      <c r="G1395" s="549" t="s">
        <v>8</v>
      </c>
      <c r="H1395" s="550"/>
      <c r="I1395" s="250"/>
      <c r="J1395" s="265"/>
      <c r="K1395" s="265"/>
      <c r="L1395" s="265"/>
      <c r="M1395" s="264"/>
      <c r="O1395" s="280" t="s">
        <v>6678</v>
      </c>
    </row>
    <row r="1396" spans="1:15" ht="326.25" x14ac:dyDescent="0.2">
      <c r="A1396" s="547"/>
      <c r="B1396" s="144" t="s">
        <v>6677</v>
      </c>
      <c r="C1396" s="144" t="s">
        <v>6676</v>
      </c>
      <c r="D1396" s="132">
        <v>43493</v>
      </c>
      <c r="E1396" s="247"/>
      <c r="F1396" s="246" t="s">
        <v>6022</v>
      </c>
      <c r="G1396" s="433" t="s">
        <v>6674</v>
      </c>
      <c r="H1396" s="434"/>
      <c r="I1396" s="435"/>
      <c r="J1396" s="279" t="s">
        <v>17</v>
      </c>
      <c r="K1396" s="278"/>
      <c r="L1396" s="275" t="s">
        <v>16</v>
      </c>
      <c r="M1396" s="277">
        <f>795+93.38</f>
        <v>888.38</v>
      </c>
      <c r="O1396" s="280">
        <v>372</v>
      </c>
    </row>
    <row r="1397" spans="1:15" ht="22.5" x14ac:dyDescent="0.2">
      <c r="A1397" s="547"/>
      <c r="B1397" s="243" t="s">
        <v>6</v>
      </c>
      <c r="C1397" s="243" t="s">
        <v>5</v>
      </c>
      <c r="D1397" s="243" t="s">
        <v>4</v>
      </c>
      <c r="E1397" s="551" t="s">
        <v>3</v>
      </c>
      <c r="F1397" s="551"/>
      <c r="G1397" s="552"/>
      <c r="H1397" s="553"/>
      <c r="I1397" s="554"/>
      <c r="J1397" s="276" t="s">
        <v>25</v>
      </c>
      <c r="K1397" s="275"/>
      <c r="L1397" s="271" t="s">
        <v>16</v>
      </c>
      <c r="M1397" s="274">
        <v>573.6</v>
      </c>
      <c r="O1397" s="280">
        <v>371</v>
      </c>
    </row>
    <row r="1398" spans="1:15" x14ac:dyDescent="0.2">
      <c r="A1398" s="547"/>
      <c r="B1398" s="243"/>
      <c r="C1398" s="243"/>
      <c r="D1398" s="243"/>
      <c r="E1398" s="243"/>
      <c r="F1398" s="243"/>
      <c r="G1398" s="242"/>
      <c r="H1398" s="241"/>
      <c r="I1398" s="240"/>
      <c r="J1398" s="273" t="s">
        <v>21</v>
      </c>
      <c r="K1398" s="271"/>
      <c r="L1398" s="271"/>
      <c r="M1398" s="270"/>
      <c r="O1398" s="280"/>
    </row>
    <row r="1399" spans="1:15" ht="23.25" thickBot="1" x14ac:dyDescent="0.25">
      <c r="A1399" s="548"/>
      <c r="B1399" s="263" t="s">
        <v>6675</v>
      </c>
      <c r="C1399" s="262" t="s">
        <v>6674</v>
      </c>
      <c r="D1399" s="261">
        <v>43498</v>
      </c>
      <c r="E1399" s="260" t="s">
        <v>1</v>
      </c>
      <c r="F1399" s="259" t="s">
        <v>6673</v>
      </c>
      <c r="G1399" s="258"/>
      <c r="H1399" s="257"/>
      <c r="I1399" s="256"/>
      <c r="J1399" s="228"/>
      <c r="K1399" s="227"/>
      <c r="L1399" s="226"/>
      <c r="M1399" s="225"/>
      <c r="O1399" s="280">
        <v>373</v>
      </c>
    </row>
    <row r="1400" spans="1:15" ht="22.5" x14ac:dyDescent="0.2">
      <c r="A1400" s="546">
        <v>277</v>
      </c>
      <c r="B1400" s="251" t="s">
        <v>12</v>
      </c>
      <c r="C1400" s="251" t="s">
        <v>11</v>
      </c>
      <c r="D1400" s="251" t="s">
        <v>10</v>
      </c>
      <c r="E1400" s="549" t="s">
        <v>9</v>
      </c>
      <c r="F1400" s="549"/>
      <c r="G1400" s="549" t="s">
        <v>8</v>
      </c>
      <c r="H1400" s="550"/>
      <c r="I1400" s="250"/>
      <c r="J1400" s="265"/>
      <c r="K1400" s="265"/>
      <c r="L1400" s="265"/>
      <c r="M1400" s="264"/>
      <c r="O1400" s="280" t="s">
        <v>6672</v>
      </c>
    </row>
    <row r="1401" spans="1:15" ht="56.25" x14ac:dyDescent="0.2">
      <c r="A1401" s="547"/>
      <c r="B1401" s="144" t="s">
        <v>6671</v>
      </c>
      <c r="C1401" s="144" t="s">
        <v>6670</v>
      </c>
      <c r="D1401" s="132">
        <v>43389</v>
      </c>
      <c r="E1401" s="247"/>
      <c r="F1401" s="246" t="s">
        <v>6197</v>
      </c>
      <c r="G1401" s="433" t="s">
        <v>5884</v>
      </c>
      <c r="H1401" s="434"/>
      <c r="I1401" s="435"/>
      <c r="J1401" s="279" t="s">
        <v>17</v>
      </c>
      <c r="K1401" s="278"/>
      <c r="L1401" s="275" t="s">
        <v>16</v>
      </c>
      <c r="M1401" s="277">
        <v>117</v>
      </c>
      <c r="O1401" s="280">
        <v>375</v>
      </c>
    </row>
    <row r="1402" spans="1:15" ht="22.5" x14ac:dyDescent="0.2">
      <c r="A1402" s="547"/>
      <c r="B1402" s="243" t="s">
        <v>6</v>
      </c>
      <c r="C1402" s="243" t="s">
        <v>5</v>
      </c>
      <c r="D1402" s="243" t="s">
        <v>4</v>
      </c>
      <c r="E1402" s="551" t="s">
        <v>3</v>
      </c>
      <c r="F1402" s="551"/>
      <c r="G1402" s="552"/>
      <c r="H1402" s="553"/>
      <c r="I1402" s="554"/>
      <c r="J1402" s="276" t="s">
        <v>25</v>
      </c>
      <c r="K1402" s="275"/>
      <c r="L1402" s="271" t="s">
        <v>16</v>
      </c>
      <c r="M1402" s="274">
        <v>439.39</v>
      </c>
      <c r="O1402" s="280">
        <v>374</v>
      </c>
    </row>
    <row r="1403" spans="1:15" x14ac:dyDescent="0.2">
      <c r="A1403" s="547"/>
      <c r="B1403" s="243"/>
      <c r="C1403" s="243"/>
      <c r="D1403" s="243"/>
      <c r="E1403" s="243"/>
      <c r="F1403" s="243"/>
      <c r="G1403" s="242"/>
      <c r="H1403" s="241"/>
      <c r="I1403" s="240"/>
      <c r="J1403" s="273" t="s">
        <v>21</v>
      </c>
      <c r="K1403" s="271"/>
      <c r="L1403" s="271"/>
      <c r="M1403" s="270"/>
      <c r="O1403" s="280"/>
    </row>
    <row r="1404" spans="1:15" ht="23.25" thickBot="1" x14ac:dyDescent="0.25">
      <c r="A1404" s="548"/>
      <c r="B1404" s="263" t="s">
        <v>6658</v>
      </c>
      <c r="C1404" s="262" t="s">
        <v>5884</v>
      </c>
      <c r="D1404" s="261">
        <v>43390</v>
      </c>
      <c r="E1404" s="260" t="s">
        <v>1</v>
      </c>
      <c r="F1404" s="259" t="s">
        <v>6669</v>
      </c>
      <c r="G1404" s="258"/>
      <c r="H1404" s="257"/>
      <c r="I1404" s="256"/>
      <c r="J1404" s="228" t="s">
        <v>5498</v>
      </c>
      <c r="K1404" s="227"/>
      <c r="L1404" s="226"/>
      <c r="M1404" s="225"/>
      <c r="O1404" s="280"/>
    </row>
    <row r="1405" spans="1:15" ht="22.5" x14ac:dyDescent="0.2">
      <c r="A1405" s="546">
        <v>278</v>
      </c>
      <c r="B1405" s="251" t="s">
        <v>12</v>
      </c>
      <c r="C1405" s="251" t="s">
        <v>11</v>
      </c>
      <c r="D1405" s="251" t="s">
        <v>10</v>
      </c>
      <c r="E1405" s="549" t="s">
        <v>9</v>
      </c>
      <c r="F1405" s="549"/>
      <c r="G1405" s="549" t="s">
        <v>8</v>
      </c>
      <c r="H1405" s="550"/>
      <c r="I1405" s="250"/>
      <c r="J1405" s="265"/>
      <c r="K1405" s="265"/>
      <c r="L1405" s="265"/>
      <c r="M1405" s="264"/>
      <c r="O1405" s="280" t="s">
        <v>6668</v>
      </c>
    </row>
    <row r="1406" spans="1:15" ht="157.5" x14ac:dyDescent="0.2">
      <c r="A1406" s="547"/>
      <c r="B1406" s="144" t="s">
        <v>6667</v>
      </c>
      <c r="C1406" s="144" t="s">
        <v>6666</v>
      </c>
      <c r="D1406" s="132">
        <v>43489</v>
      </c>
      <c r="E1406" s="247"/>
      <c r="F1406" s="246" t="s">
        <v>6296</v>
      </c>
      <c r="G1406" s="433" t="s">
        <v>6664</v>
      </c>
      <c r="H1406" s="434"/>
      <c r="I1406" s="435"/>
      <c r="J1406" s="279" t="s">
        <v>17</v>
      </c>
      <c r="K1406" s="278"/>
      <c r="L1406" s="275" t="s">
        <v>16</v>
      </c>
      <c r="M1406" s="277">
        <v>1278</v>
      </c>
      <c r="O1406" s="280">
        <v>377</v>
      </c>
    </row>
    <row r="1407" spans="1:15" ht="22.5" x14ac:dyDescent="0.2">
      <c r="A1407" s="547"/>
      <c r="B1407" s="243" t="s">
        <v>6</v>
      </c>
      <c r="C1407" s="243" t="s">
        <v>5</v>
      </c>
      <c r="D1407" s="243" t="s">
        <v>4</v>
      </c>
      <c r="E1407" s="551" t="s">
        <v>3</v>
      </c>
      <c r="F1407" s="551"/>
      <c r="G1407" s="552"/>
      <c r="H1407" s="553"/>
      <c r="I1407" s="554"/>
      <c r="J1407" s="276" t="s">
        <v>25</v>
      </c>
      <c r="K1407" s="275"/>
      <c r="L1407" s="271" t="s">
        <v>16</v>
      </c>
      <c r="M1407" s="274">
        <v>2441.88</v>
      </c>
      <c r="O1407" s="280">
        <v>376</v>
      </c>
    </row>
    <row r="1408" spans="1:15" x14ac:dyDescent="0.2">
      <c r="A1408" s="547"/>
      <c r="B1408" s="243"/>
      <c r="C1408" s="243"/>
      <c r="D1408" s="243"/>
      <c r="E1408" s="243"/>
      <c r="F1408" s="243"/>
      <c r="G1408" s="242"/>
      <c r="H1408" s="241"/>
      <c r="I1408" s="240"/>
      <c r="J1408" s="273" t="s">
        <v>21</v>
      </c>
      <c r="K1408" s="271"/>
      <c r="L1408" s="271" t="s">
        <v>16</v>
      </c>
      <c r="M1408" s="270">
        <v>768</v>
      </c>
      <c r="O1408" s="280">
        <v>378</v>
      </c>
    </row>
    <row r="1409" spans="1:15" ht="34.5" thickBot="1" x14ac:dyDescent="0.25">
      <c r="A1409" s="548"/>
      <c r="B1409" s="263" t="s">
        <v>6665</v>
      </c>
      <c r="C1409" s="262" t="s">
        <v>6664</v>
      </c>
      <c r="D1409" s="261">
        <v>43499</v>
      </c>
      <c r="E1409" s="260" t="s">
        <v>1</v>
      </c>
      <c r="F1409" s="259" t="s">
        <v>6663</v>
      </c>
      <c r="G1409" s="258"/>
      <c r="H1409" s="257"/>
      <c r="I1409" s="256"/>
      <c r="J1409" s="228" t="s">
        <v>5498</v>
      </c>
      <c r="K1409" s="227"/>
      <c r="L1409" s="226" t="s">
        <v>16</v>
      </c>
      <c r="M1409" s="225">
        <v>100</v>
      </c>
      <c r="O1409" s="280">
        <v>379</v>
      </c>
    </row>
    <row r="1410" spans="1:15" ht="22.5" x14ac:dyDescent="0.2">
      <c r="A1410" s="546">
        <v>279</v>
      </c>
      <c r="B1410" s="251" t="s">
        <v>12</v>
      </c>
      <c r="C1410" s="251" t="s">
        <v>11</v>
      </c>
      <c r="D1410" s="251" t="s">
        <v>10</v>
      </c>
      <c r="E1410" s="549" t="s">
        <v>9</v>
      </c>
      <c r="F1410" s="549"/>
      <c r="G1410" s="549" t="s">
        <v>8</v>
      </c>
      <c r="H1410" s="550"/>
      <c r="I1410" s="250"/>
      <c r="J1410" s="265"/>
      <c r="K1410" s="265"/>
      <c r="L1410" s="265"/>
      <c r="M1410" s="264"/>
      <c r="O1410" s="280" t="s">
        <v>6662</v>
      </c>
    </row>
    <row r="1411" spans="1:15" ht="123.75" x14ac:dyDescent="0.2">
      <c r="A1411" s="547"/>
      <c r="B1411" s="144" t="s">
        <v>6661</v>
      </c>
      <c r="C1411" s="144" t="s">
        <v>6660</v>
      </c>
      <c r="D1411" s="132">
        <v>43516</v>
      </c>
      <c r="E1411" s="247"/>
      <c r="F1411" s="246" t="s">
        <v>6659</v>
      </c>
      <c r="G1411" s="433" t="s">
        <v>6657</v>
      </c>
      <c r="H1411" s="434"/>
      <c r="I1411" s="435"/>
      <c r="J1411" s="279" t="s">
        <v>17</v>
      </c>
      <c r="K1411" s="278"/>
      <c r="L1411" s="275" t="s">
        <v>16</v>
      </c>
      <c r="M1411" s="277">
        <v>125</v>
      </c>
      <c r="O1411" s="280">
        <v>381</v>
      </c>
    </row>
    <row r="1412" spans="1:15" ht="22.5" x14ac:dyDescent="0.2">
      <c r="A1412" s="547"/>
      <c r="B1412" s="243" t="s">
        <v>6</v>
      </c>
      <c r="C1412" s="243" t="s">
        <v>5</v>
      </c>
      <c r="D1412" s="243" t="s">
        <v>4</v>
      </c>
      <c r="E1412" s="551" t="s">
        <v>3</v>
      </c>
      <c r="F1412" s="551"/>
      <c r="G1412" s="552"/>
      <c r="H1412" s="553"/>
      <c r="I1412" s="554"/>
      <c r="J1412" s="276" t="s">
        <v>25</v>
      </c>
      <c r="K1412" s="275"/>
      <c r="L1412" s="271" t="s">
        <v>16</v>
      </c>
      <c r="M1412" s="274">
        <v>494.29</v>
      </c>
      <c r="O1412" s="280">
        <v>380</v>
      </c>
    </row>
    <row r="1413" spans="1:15" x14ac:dyDescent="0.2">
      <c r="A1413" s="547"/>
      <c r="B1413" s="243"/>
      <c r="C1413" s="243"/>
      <c r="D1413" s="243"/>
      <c r="E1413" s="243"/>
      <c r="F1413" s="243"/>
      <c r="G1413" s="242"/>
      <c r="H1413" s="241"/>
      <c r="I1413" s="240"/>
      <c r="J1413" s="273" t="s">
        <v>21</v>
      </c>
      <c r="K1413" s="271"/>
      <c r="L1413" s="271"/>
      <c r="M1413" s="270"/>
      <c r="O1413" s="280"/>
    </row>
    <row r="1414" spans="1:15" ht="23.25" thickBot="1" x14ac:dyDescent="0.25">
      <c r="A1414" s="548"/>
      <c r="B1414" s="263" t="s">
        <v>6658</v>
      </c>
      <c r="C1414" s="262" t="s">
        <v>6657</v>
      </c>
      <c r="D1414" s="261">
        <v>43517</v>
      </c>
      <c r="E1414" s="260" t="s">
        <v>1</v>
      </c>
      <c r="F1414" s="259" t="s">
        <v>6656</v>
      </c>
      <c r="G1414" s="258"/>
      <c r="H1414" s="257"/>
      <c r="I1414" s="256"/>
      <c r="J1414" s="228" t="s">
        <v>5498</v>
      </c>
      <c r="K1414" s="227"/>
      <c r="L1414" s="226"/>
      <c r="M1414" s="225"/>
      <c r="O1414" s="280"/>
    </row>
    <row r="1415" spans="1:15" ht="22.5" x14ac:dyDescent="0.2">
      <c r="A1415" s="546">
        <v>280</v>
      </c>
      <c r="B1415" s="251" t="s">
        <v>12</v>
      </c>
      <c r="C1415" s="251" t="s">
        <v>11</v>
      </c>
      <c r="D1415" s="251" t="s">
        <v>10</v>
      </c>
      <c r="E1415" s="549" t="s">
        <v>9</v>
      </c>
      <c r="F1415" s="549"/>
      <c r="G1415" s="549" t="s">
        <v>8</v>
      </c>
      <c r="H1415" s="550"/>
      <c r="I1415" s="250"/>
      <c r="J1415" s="265"/>
      <c r="K1415" s="265"/>
      <c r="L1415" s="265"/>
      <c r="M1415" s="264"/>
      <c r="O1415" s="280" t="s">
        <v>6655</v>
      </c>
    </row>
    <row r="1416" spans="1:15" ht="157.5" x14ac:dyDescent="0.2">
      <c r="A1416" s="547"/>
      <c r="B1416" s="144" t="s">
        <v>6654</v>
      </c>
      <c r="C1416" s="144" t="s">
        <v>6653</v>
      </c>
      <c r="D1416" s="132">
        <v>43389</v>
      </c>
      <c r="E1416" s="247"/>
      <c r="F1416" s="246" t="s">
        <v>6061</v>
      </c>
      <c r="G1416" s="433" t="s">
        <v>6651</v>
      </c>
      <c r="H1416" s="434"/>
      <c r="I1416" s="435"/>
      <c r="J1416" s="279" t="s">
        <v>17</v>
      </c>
      <c r="K1416" s="278"/>
      <c r="L1416" s="275" t="s">
        <v>16</v>
      </c>
      <c r="M1416" s="277">
        <v>290</v>
      </c>
      <c r="O1416" s="280">
        <v>382</v>
      </c>
    </row>
    <row r="1417" spans="1:15" ht="22.5" x14ac:dyDescent="0.2">
      <c r="A1417" s="547"/>
      <c r="B1417" s="243" t="s">
        <v>6</v>
      </c>
      <c r="C1417" s="243" t="s">
        <v>5</v>
      </c>
      <c r="D1417" s="243" t="s">
        <v>4</v>
      </c>
      <c r="E1417" s="551" t="s">
        <v>3</v>
      </c>
      <c r="F1417" s="551"/>
      <c r="G1417" s="552"/>
      <c r="H1417" s="553"/>
      <c r="I1417" s="554"/>
      <c r="J1417" s="276" t="s">
        <v>25</v>
      </c>
      <c r="K1417" s="275"/>
      <c r="L1417" s="271"/>
      <c r="M1417" s="274"/>
      <c r="O1417" s="280"/>
    </row>
    <row r="1418" spans="1:15" x14ac:dyDescent="0.2">
      <c r="A1418" s="547"/>
      <c r="B1418" s="243"/>
      <c r="C1418" s="243"/>
      <c r="D1418" s="243"/>
      <c r="E1418" s="243"/>
      <c r="F1418" s="243"/>
      <c r="G1418" s="242"/>
      <c r="H1418" s="241"/>
      <c r="I1418" s="240"/>
      <c r="J1418" s="273" t="s">
        <v>21</v>
      </c>
      <c r="K1418" s="271"/>
      <c r="L1418" s="271"/>
      <c r="M1418" s="270"/>
      <c r="O1418" s="280"/>
    </row>
    <row r="1419" spans="1:15" ht="23.25" thickBot="1" x14ac:dyDescent="0.25">
      <c r="A1419" s="548"/>
      <c r="B1419" s="263" t="s">
        <v>6652</v>
      </c>
      <c r="C1419" s="262" t="s">
        <v>6651</v>
      </c>
      <c r="D1419" s="261">
        <v>43391</v>
      </c>
      <c r="E1419" s="260" t="s">
        <v>1</v>
      </c>
      <c r="F1419" s="259" t="s">
        <v>5972</v>
      </c>
      <c r="G1419" s="258"/>
      <c r="H1419" s="257"/>
      <c r="I1419" s="256"/>
      <c r="J1419" s="228" t="s">
        <v>5498</v>
      </c>
      <c r="K1419" s="227"/>
      <c r="L1419" s="226"/>
      <c r="M1419" s="225"/>
      <c r="O1419" s="280"/>
    </row>
    <row r="1420" spans="1:15" ht="22.5" x14ac:dyDescent="0.2">
      <c r="A1420" s="546">
        <v>281</v>
      </c>
      <c r="B1420" s="251" t="s">
        <v>12</v>
      </c>
      <c r="C1420" s="251" t="s">
        <v>11</v>
      </c>
      <c r="D1420" s="251" t="s">
        <v>10</v>
      </c>
      <c r="E1420" s="549" t="s">
        <v>9</v>
      </c>
      <c r="F1420" s="549"/>
      <c r="G1420" s="549" t="s">
        <v>8</v>
      </c>
      <c r="H1420" s="550"/>
      <c r="I1420" s="250"/>
      <c r="J1420" s="265"/>
      <c r="K1420" s="265"/>
      <c r="L1420" s="265"/>
      <c r="M1420" s="264"/>
      <c r="O1420" s="280" t="s">
        <v>6650</v>
      </c>
    </row>
    <row r="1421" spans="1:15" ht="112.5" x14ac:dyDescent="0.2">
      <c r="A1421" s="547"/>
      <c r="B1421" s="144" t="s">
        <v>6649</v>
      </c>
      <c r="C1421" s="144" t="s">
        <v>6648</v>
      </c>
      <c r="D1421" s="132">
        <v>43382</v>
      </c>
      <c r="E1421" s="247"/>
      <c r="F1421" s="246" t="s">
        <v>6647</v>
      </c>
      <c r="G1421" s="433" t="s">
        <v>6646</v>
      </c>
      <c r="H1421" s="434"/>
      <c r="I1421" s="435"/>
      <c r="J1421" s="279" t="s">
        <v>17</v>
      </c>
      <c r="K1421" s="278"/>
      <c r="L1421" s="275" t="s">
        <v>16</v>
      </c>
      <c r="M1421" s="277">
        <v>188</v>
      </c>
      <c r="O1421" s="280">
        <v>383</v>
      </c>
    </row>
    <row r="1422" spans="1:15" ht="22.5" x14ac:dyDescent="0.2">
      <c r="A1422" s="547"/>
      <c r="B1422" s="243" t="s">
        <v>6</v>
      </c>
      <c r="C1422" s="243" t="s">
        <v>5</v>
      </c>
      <c r="D1422" s="243" t="s">
        <v>4</v>
      </c>
      <c r="E1422" s="551" t="s">
        <v>3</v>
      </c>
      <c r="F1422" s="551"/>
      <c r="G1422" s="552"/>
      <c r="H1422" s="553"/>
      <c r="I1422" s="554"/>
      <c r="J1422" s="276" t="s">
        <v>25</v>
      </c>
      <c r="K1422" s="275"/>
      <c r="L1422" s="271"/>
      <c r="M1422" s="274"/>
      <c r="O1422" s="280"/>
    </row>
    <row r="1423" spans="1:15" x14ac:dyDescent="0.2">
      <c r="A1423" s="547"/>
      <c r="B1423" s="243"/>
      <c r="C1423" s="243"/>
      <c r="D1423" s="243"/>
      <c r="E1423" s="243"/>
      <c r="F1423" s="243"/>
      <c r="G1423" s="242"/>
      <c r="H1423" s="241"/>
      <c r="I1423" s="240"/>
      <c r="J1423" s="273" t="s">
        <v>21</v>
      </c>
      <c r="K1423" s="271"/>
      <c r="L1423" s="271" t="s">
        <v>16</v>
      </c>
      <c r="M1423" s="270">
        <v>137.5</v>
      </c>
      <c r="O1423" s="280">
        <v>384</v>
      </c>
    </row>
    <row r="1424" spans="1:15" ht="23.25" thickBot="1" x14ac:dyDescent="0.25">
      <c r="A1424" s="548"/>
      <c r="B1424" s="263" t="s">
        <v>6642</v>
      </c>
      <c r="C1424" s="262" t="s">
        <v>6646</v>
      </c>
      <c r="D1424" s="261">
        <v>43384</v>
      </c>
      <c r="E1424" s="260" t="s">
        <v>1</v>
      </c>
      <c r="F1424" s="259" t="s">
        <v>6457</v>
      </c>
      <c r="G1424" s="258"/>
      <c r="H1424" s="257"/>
      <c r="I1424" s="256"/>
      <c r="J1424" s="228" t="s">
        <v>5498</v>
      </c>
      <c r="K1424" s="227"/>
      <c r="L1424" s="226"/>
      <c r="M1424" s="225"/>
      <c r="O1424" s="280"/>
    </row>
    <row r="1425" spans="1:15" ht="22.5" x14ac:dyDescent="0.2">
      <c r="A1425" s="546">
        <v>282</v>
      </c>
      <c r="B1425" s="251" t="s">
        <v>12</v>
      </c>
      <c r="C1425" s="251" t="s">
        <v>11</v>
      </c>
      <c r="D1425" s="251" t="s">
        <v>10</v>
      </c>
      <c r="E1425" s="549" t="s">
        <v>9</v>
      </c>
      <c r="F1425" s="549"/>
      <c r="G1425" s="549" t="s">
        <v>8</v>
      </c>
      <c r="H1425" s="550"/>
      <c r="I1425" s="250"/>
      <c r="J1425" s="265"/>
      <c r="K1425" s="265"/>
      <c r="L1425" s="265"/>
      <c r="M1425" s="264"/>
      <c r="O1425" s="280" t="s">
        <v>6645</v>
      </c>
    </row>
    <row r="1426" spans="1:15" ht="30.6" customHeight="1" x14ac:dyDescent="0.2">
      <c r="A1426" s="547"/>
      <c r="B1426" s="144" t="s">
        <v>6644</v>
      </c>
      <c r="C1426" s="144" t="s">
        <v>6643</v>
      </c>
      <c r="D1426" s="132">
        <v>43509</v>
      </c>
      <c r="E1426" s="247"/>
      <c r="F1426" s="246" t="s">
        <v>5676</v>
      </c>
      <c r="G1426" s="433" t="s">
        <v>6641</v>
      </c>
      <c r="H1426" s="434"/>
      <c r="I1426" s="435"/>
      <c r="J1426" s="279" t="s">
        <v>17</v>
      </c>
      <c r="K1426" s="278"/>
      <c r="L1426" s="275" t="s">
        <v>16</v>
      </c>
      <c r="M1426" s="277">
        <v>358</v>
      </c>
      <c r="O1426" s="280">
        <v>386</v>
      </c>
    </row>
    <row r="1427" spans="1:15" ht="22.5" x14ac:dyDescent="0.2">
      <c r="A1427" s="547"/>
      <c r="B1427" s="243" t="s">
        <v>6</v>
      </c>
      <c r="C1427" s="243" t="s">
        <v>5</v>
      </c>
      <c r="D1427" s="243" t="s">
        <v>4</v>
      </c>
      <c r="E1427" s="551" t="s">
        <v>3</v>
      </c>
      <c r="F1427" s="551"/>
      <c r="G1427" s="552"/>
      <c r="H1427" s="553"/>
      <c r="I1427" s="554"/>
      <c r="J1427" s="276" t="s">
        <v>25</v>
      </c>
      <c r="K1427" s="275"/>
      <c r="L1427" s="271"/>
      <c r="M1427" s="274"/>
      <c r="O1427" s="280"/>
    </row>
    <row r="1428" spans="1:15" x14ac:dyDescent="0.2">
      <c r="A1428" s="547"/>
      <c r="B1428" s="243"/>
      <c r="C1428" s="243"/>
      <c r="D1428" s="243"/>
      <c r="E1428" s="243"/>
      <c r="F1428" s="243"/>
      <c r="G1428" s="242"/>
      <c r="H1428" s="241"/>
      <c r="I1428" s="240"/>
      <c r="J1428" s="273" t="s">
        <v>21</v>
      </c>
      <c r="K1428" s="271"/>
      <c r="L1428" s="271"/>
      <c r="M1428" s="270"/>
      <c r="O1428" s="280"/>
    </row>
    <row r="1429" spans="1:15" ht="23.25" thickBot="1" x14ac:dyDescent="0.25">
      <c r="A1429" s="548"/>
      <c r="B1429" s="263" t="s">
        <v>6642</v>
      </c>
      <c r="C1429" s="262" t="s">
        <v>6641</v>
      </c>
      <c r="D1429" s="261">
        <v>43511</v>
      </c>
      <c r="E1429" s="260" t="s">
        <v>1</v>
      </c>
      <c r="F1429" s="259" t="s">
        <v>6640</v>
      </c>
      <c r="G1429" s="258"/>
      <c r="H1429" s="257"/>
      <c r="I1429" s="256"/>
      <c r="J1429" s="228" t="s">
        <v>5498</v>
      </c>
      <c r="K1429" s="227"/>
      <c r="L1429" s="226"/>
      <c r="M1429" s="225"/>
      <c r="O1429" s="280"/>
    </row>
    <row r="1430" spans="1:15" ht="22.5" x14ac:dyDescent="0.2">
      <c r="A1430" s="546">
        <v>283</v>
      </c>
      <c r="B1430" s="251" t="s">
        <v>12</v>
      </c>
      <c r="C1430" s="251" t="s">
        <v>11</v>
      </c>
      <c r="D1430" s="251" t="s">
        <v>10</v>
      </c>
      <c r="E1430" s="549" t="s">
        <v>9</v>
      </c>
      <c r="F1430" s="549"/>
      <c r="G1430" s="549" t="s">
        <v>8</v>
      </c>
      <c r="H1430" s="550"/>
      <c r="I1430" s="250"/>
      <c r="J1430" s="265"/>
      <c r="K1430" s="265"/>
      <c r="L1430" s="265"/>
      <c r="M1430" s="264"/>
      <c r="O1430" s="280" t="s">
        <v>6639</v>
      </c>
    </row>
    <row r="1431" spans="1:15" ht="213.75" x14ac:dyDescent="0.2">
      <c r="A1431" s="547"/>
      <c r="B1431" s="144" t="s">
        <v>6638</v>
      </c>
      <c r="C1431" s="144" t="s">
        <v>6637</v>
      </c>
      <c r="D1431" s="132">
        <v>43390</v>
      </c>
      <c r="E1431" s="247"/>
      <c r="F1431" s="246" t="s">
        <v>6034</v>
      </c>
      <c r="G1431" s="433" t="s">
        <v>6635</v>
      </c>
      <c r="H1431" s="434"/>
      <c r="I1431" s="435"/>
      <c r="J1431" s="279" t="s">
        <v>17</v>
      </c>
      <c r="K1431" s="278"/>
      <c r="L1431" s="275" t="s">
        <v>16</v>
      </c>
      <c r="M1431" s="277">
        <f>468+73.7</f>
        <v>541.70000000000005</v>
      </c>
      <c r="O1431" s="280">
        <v>389</v>
      </c>
    </row>
    <row r="1432" spans="1:15" ht="22.5" x14ac:dyDescent="0.2">
      <c r="A1432" s="547"/>
      <c r="B1432" s="243" t="s">
        <v>6</v>
      </c>
      <c r="C1432" s="243" t="s">
        <v>5</v>
      </c>
      <c r="D1432" s="243" t="s">
        <v>4</v>
      </c>
      <c r="E1432" s="551" t="s">
        <v>3</v>
      </c>
      <c r="F1432" s="551"/>
      <c r="G1432" s="552"/>
      <c r="H1432" s="553"/>
      <c r="I1432" s="554"/>
      <c r="J1432" s="276" t="s">
        <v>25</v>
      </c>
      <c r="K1432" s="275"/>
      <c r="L1432" s="271" t="s">
        <v>16</v>
      </c>
      <c r="M1432" s="274">
        <v>330.4</v>
      </c>
      <c r="O1432" s="280">
        <v>388</v>
      </c>
    </row>
    <row r="1433" spans="1:15" x14ac:dyDescent="0.2">
      <c r="A1433" s="547"/>
      <c r="B1433" s="243"/>
      <c r="C1433" s="243"/>
      <c r="D1433" s="243"/>
      <c r="E1433" s="243"/>
      <c r="F1433" s="243"/>
      <c r="G1433" s="242"/>
      <c r="H1433" s="241"/>
      <c r="I1433" s="240"/>
      <c r="J1433" s="273" t="s">
        <v>21</v>
      </c>
      <c r="K1433" s="271"/>
      <c r="L1433" s="271"/>
      <c r="M1433" s="270"/>
      <c r="O1433" s="280"/>
    </row>
    <row r="1434" spans="1:15" ht="23.25" thickBot="1" x14ac:dyDescent="0.25">
      <c r="A1434" s="548"/>
      <c r="B1434" s="263" t="s">
        <v>6636</v>
      </c>
      <c r="C1434" s="262" t="s">
        <v>6635</v>
      </c>
      <c r="D1434" s="261">
        <v>43392</v>
      </c>
      <c r="E1434" s="260" t="s">
        <v>1</v>
      </c>
      <c r="F1434" s="259" t="s">
        <v>5913</v>
      </c>
      <c r="G1434" s="258"/>
      <c r="H1434" s="257"/>
      <c r="I1434" s="256"/>
      <c r="J1434" s="228"/>
      <c r="K1434" s="227"/>
      <c r="L1434" s="226"/>
      <c r="M1434" s="225"/>
      <c r="O1434" s="280">
        <v>390</v>
      </c>
    </row>
    <row r="1435" spans="1:15" ht="22.5" x14ac:dyDescent="0.2">
      <c r="A1435" s="546">
        <v>284</v>
      </c>
      <c r="B1435" s="251" t="s">
        <v>12</v>
      </c>
      <c r="C1435" s="251" t="s">
        <v>11</v>
      </c>
      <c r="D1435" s="251" t="s">
        <v>10</v>
      </c>
      <c r="E1435" s="549" t="s">
        <v>9</v>
      </c>
      <c r="F1435" s="549"/>
      <c r="G1435" s="549" t="s">
        <v>8</v>
      </c>
      <c r="H1435" s="550"/>
      <c r="I1435" s="250"/>
      <c r="J1435" s="265"/>
      <c r="K1435" s="265"/>
      <c r="L1435" s="265"/>
      <c r="M1435" s="264"/>
      <c r="O1435" s="280" t="s">
        <v>6634</v>
      </c>
    </row>
    <row r="1436" spans="1:15" ht="56.25" x14ac:dyDescent="0.2">
      <c r="A1436" s="547"/>
      <c r="B1436" s="144" t="s">
        <v>6633</v>
      </c>
      <c r="C1436" s="144" t="s">
        <v>6632</v>
      </c>
      <c r="D1436" s="132">
        <v>43378</v>
      </c>
      <c r="E1436" s="247"/>
      <c r="F1436" s="246" t="s">
        <v>5940</v>
      </c>
      <c r="G1436" s="433" t="s">
        <v>3256</v>
      </c>
      <c r="H1436" s="434"/>
      <c r="I1436" s="435"/>
      <c r="J1436" s="279" t="s">
        <v>17</v>
      </c>
      <c r="K1436" s="278"/>
      <c r="L1436" s="275" t="s">
        <v>16</v>
      </c>
      <c r="M1436" s="277">
        <v>598</v>
      </c>
      <c r="O1436" s="280">
        <v>392</v>
      </c>
    </row>
    <row r="1437" spans="1:15" ht="22.5" x14ac:dyDescent="0.2">
      <c r="A1437" s="547"/>
      <c r="B1437" s="243" t="s">
        <v>6</v>
      </c>
      <c r="C1437" s="243" t="s">
        <v>5</v>
      </c>
      <c r="D1437" s="243" t="s">
        <v>4</v>
      </c>
      <c r="E1437" s="551" t="s">
        <v>3</v>
      </c>
      <c r="F1437" s="551"/>
      <c r="G1437" s="552"/>
      <c r="H1437" s="553"/>
      <c r="I1437" s="554"/>
      <c r="J1437" s="276" t="s">
        <v>25</v>
      </c>
      <c r="K1437" s="275"/>
      <c r="L1437" s="271" t="s">
        <v>16</v>
      </c>
      <c r="M1437" s="274">
        <v>753.2</v>
      </c>
      <c r="O1437" s="280">
        <v>391</v>
      </c>
    </row>
    <row r="1438" spans="1:15" x14ac:dyDescent="0.2">
      <c r="A1438" s="547"/>
      <c r="B1438" s="243"/>
      <c r="C1438" s="243"/>
      <c r="D1438" s="243"/>
      <c r="E1438" s="243"/>
      <c r="F1438" s="243"/>
      <c r="G1438" s="242"/>
      <c r="H1438" s="241"/>
      <c r="I1438" s="240"/>
      <c r="J1438" s="273" t="s">
        <v>21</v>
      </c>
      <c r="K1438" s="271"/>
      <c r="L1438" s="271"/>
      <c r="M1438" s="270"/>
      <c r="O1438" s="280"/>
    </row>
    <row r="1439" spans="1:15" ht="23.25" thickBot="1" x14ac:dyDescent="0.25">
      <c r="A1439" s="548"/>
      <c r="B1439" s="263" t="s">
        <v>6631</v>
      </c>
      <c r="C1439" s="262" t="s">
        <v>3256</v>
      </c>
      <c r="D1439" s="261">
        <v>43380</v>
      </c>
      <c r="E1439" s="260" t="s">
        <v>1</v>
      </c>
      <c r="F1439" s="259" t="s">
        <v>6630</v>
      </c>
      <c r="G1439" s="258"/>
      <c r="H1439" s="257"/>
      <c r="I1439" s="256"/>
      <c r="J1439" s="228" t="s">
        <v>5498</v>
      </c>
      <c r="K1439" s="227"/>
      <c r="L1439" s="226"/>
      <c r="M1439" s="225"/>
      <c r="O1439" s="280"/>
    </row>
    <row r="1440" spans="1:15" ht="22.5" x14ac:dyDescent="0.2">
      <c r="A1440" s="546">
        <v>285</v>
      </c>
      <c r="B1440" s="251" t="s">
        <v>12</v>
      </c>
      <c r="C1440" s="251" t="s">
        <v>11</v>
      </c>
      <c r="D1440" s="251" t="s">
        <v>10</v>
      </c>
      <c r="E1440" s="549" t="s">
        <v>9</v>
      </c>
      <c r="F1440" s="549"/>
      <c r="G1440" s="549" t="s">
        <v>8</v>
      </c>
      <c r="H1440" s="550"/>
      <c r="I1440" s="250"/>
      <c r="J1440" s="265"/>
      <c r="K1440" s="265"/>
      <c r="L1440" s="265"/>
      <c r="M1440" s="264"/>
      <c r="O1440" s="280" t="s">
        <v>6629</v>
      </c>
    </row>
    <row r="1441" spans="1:15" ht="20.45" customHeight="1" x14ac:dyDescent="0.2">
      <c r="A1441" s="547"/>
      <c r="B1441" s="144" t="s">
        <v>6628</v>
      </c>
      <c r="C1441" s="144" t="s">
        <v>6627</v>
      </c>
      <c r="D1441" s="132">
        <v>43407</v>
      </c>
      <c r="E1441" s="247"/>
      <c r="F1441" s="246" t="s">
        <v>6478</v>
      </c>
      <c r="G1441" s="433" t="s">
        <v>2600</v>
      </c>
      <c r="H1441" s="434"/>
      <c r="I1441" s="435"/>
      <c r="J1441" s="279" t="s">
        <v>17</v>
      </c>
      <c r="K1441" s="278"/>
      <c r="L1441" s="275"/>
      <c r="M1441" s="277"/>
      <c r="O1441" s="280"/>
    </row>
    <row r="1442" spans="1:15" ht="22.5" x14ac:dyDescent="0.2">
      <c r="A1442" s="547"/>
      <c r="B1442" s="243" t="s">
        <v>6</v>
      </c>
      <c r="C1442" s="243" t="s">
        <v>5</v>
      </c>
      <c r="D1442" s="243" t="s">
        <v>4</v>
      </c>
      <c r="E1442" s="551" t="s">
        <v>3</v>
      </c>
      <c r="F1442" s="551"/>
      <c r="G1442" s="552"/>
      <c r="H1442" s="553"/>
      <c r="I1442" s="554"/>
      <c r="J1442" s="276" t="s">
        <v>25</v>
      </c>
      <c r="K1442" s="275"/>
      <c r="L1442" s="271" t="s">
        <v>16</v>
      </c>
      <c r="M1442" s="274">
        <v>358.65</v>
      </c>
      <c r="O1442" s="280">
        <v>393</v>
      </c>
    </row>
    <row r="1443" spans="1:15" x14ac:dyDescent="0.2">
      <c r="A1443" s="547"/>
      <c r="B1443" s="243"/>
      <c r="C1443" s="243"/>
      <c r="D1443" s="243"/>
      <c r="E1443" s="243"/>
      <c r="F1443" s="243"/>
      <c r="G1443" s="242"/>
      <c r="H1443" s="241"/>
      <c r="I1443" s="240"/>
      <c r="J1443" s="273" t="s">
        <v>21</v>
      </c>
      <c r="K1443" s="271"/>
      <c r="L1443" s="271"/>
      <c r="M1443" s="270"/>
      <c r="O1443" s="280"/>
    </row>
    <row r="1444" spans="1:15" ht="23.25" thickBot="1" x14ac:dyDescent="0.25">
      <c r="A1444" s="548"/>
      <c r="B1444" s="263" t="s">
        <v>6626</v>
      </c>
      <c r="C1444" s="262" t="s">
        <v>2600</v>
      </c>
      <c r="D1444" s="261">
        <v>43408</v>
      </c>
      <c r="E1444" s="260" t="s">
        <v>1</v>
      </c>
      <c r="F1444" s="259" t="s">
        <v>6625</v>
      </c>
      <c r="G1444" s="258"/>
      <c r="H1444" s="257"/>
      <c r="I1444" s="256"/>
      <c r="J1444" s="228" t="s">
        <v>5498</v>
      </c>
      <c r="K1444" s="227"/>
      <c r="L1444" s="226"/>
      <c r="M1444" s="225"/>
      <c r="O1444" s="280"/>
    </row>
    <row r="1445" spans="1:15" ht="22.5" x14ac:dyDescent="0.2">
      <c r="A1445" s="546">
        <v>286</v>
      </c>
      <c r="B1445" s="251" t="s">
        <v>12</v>
      </c>
      <c r="C1445" s="251" t="s">
        <v>11</v>
      </c>
      <c r="D1445" s="251" t="s">
        <v>10</v>
      </c>
      <c r="E1445" s="549" t="s">
        <v>9</v>
      </c>
      <c r="F1445" s="549"/>
      <c r="G1445" s="549" t="s">
        <v>8</v>
      </c>
      <c r="H1445" s="550"/>
      <c r="I1445" s="250"/>
      <c r="J1445" s="265"/>
      <c r="K1445" s="265"/>
      <c r="L1445" s="265"/>
      <c r="M1445" s="264"/>
      <c r="O1445" s="280" t="s">
        <v>6624</v>
      </c>
    </row>
    <row r="1446" spans="1:15" ht="112.5" x14ac:dyDescent="0.2">
      <c r="A1446" s="547"/>
      <c r="B1446" s="144" t="s">
        <v>6623</v>
      </c>
      <c r="C1446" s="144" t="s">
        <v>6622</v>
      </c>
      <c r="D1446" s="132">
        <v>43383</v>
      </c>
      <c r="E1446" s="247"/>
      <c r="F1446" s="246" t="s">
        <v>6621</v>
      </c>
      <c r="G1446" s="433" t="s">
        <v>6620</v>
      </c>
      <c r="H1446" s="434"/>
      <c r="I1446" s="435"/>
      <c r="J1446" s="279" t="s">
        <v>17</v>
      </c>
      <c r="K1446" s="278"/>
      <c r="L1446" s="275" t="s">
        <v>16</v>
      </c>
      <c r="M1446" s="277">
        <v>314</v>
      </c>
      <c r="O1446" s="280">
        <v>397</v>
      </c>
    </row>
    <row r="1447" spans="1:15" ht="22.5" x14ac:dyDescent="0.2">
      <c r="A1447" s="547"/>
      <c r="B1447" s="243" t="s">
        <v>6</v>
      </c>
      <c r="C1447" s="243" t="s">
        <v>5</v>
      </c>
      <c r="D1447" s="243" t="s">
        <v>4</v>
      </c>
      <c r="E1447" s="551" t="s">
        <v>3</v>
      </c>
      <c r="F1447" s="551"/>
      <c r="G1447" s="552"/>
      <c r="H1447" s="553"/>
      <c r="I1447" s="554"/>
      <c r="J1447" s="276" t="s">
        <v>25</v>
      </c>
      <c r="K1447" s="275"/>
      <c r="L1447" s="271" t="s">
        <v>16</v>
      </c>
      <c r="M1447" s="274">
        <v>561.16999999999996</v>
      </c>
      <c r="O1447" s="280">
        <v>396</v>
      </c>
    </row>
    <row r="1448" spans="1:15" x14ac:dyDescent="0.2">
      <c r="A1448" s="547"/>
      <c r="B1448" s="243"/>
      <c r="C1448" s="243"/>
      <c r="D1448" s="243"/>
      <c r="E1448" s="243"/>
      <c r="F1448" s="243"/>
      <c r="G1448" s="242"/>
      <c r="H1448" s="241"/>
      <c r="I1448" s="240"/>
      <c r="J1448" s="273" t="s">
        <v>21</v>
      </c>
      <c r="K1448" s="271"/>
      <c r="L1448" s="271"/>
      <c r="M1448" s="270"/>
      <c r="O1448" s="280"/>
    </row>
    <row r="1449" spans="1:15" ht="23.25" thickBot="1" x14ac:dyDescent="0.25">
      <c r="A1449" s="548"/>
      <c r="B1449" s="263" t="s">
        <v>2610</v>
      </c>
      <c r="C1449" s="262" t="s">
        <v>6620</v>
      </c>
      <c r="D1449" s="261">
        <v>43385</v>
      </c>
      <c r="E1449" s="260" t="s">
        <v>1</v>
      </c>
      <c r="F1449" s="259" t="s">
        <v>244</v>
      </c>
      <c r="G1449" s="258"/>
      <c r="H1449" s="257"/>
      <c r="I1449" s="256"/>
      <c r="J1449" s="228" t="s">
        <v>5498</v>
      </c>
      <c r="K1449" s="227"/>
      <c r="L1449" s="226"/>
      <c r="M1449" s="225"/>
      <c r="O1449" s="280"/>
    </row>
    <row r="1450" spans="1:15" ht="22.5" x14ac:dyDescent="0.2">
      <c r="A1450" s="546">
        <v>287</v>
      </c>
      <c r="B1450" s="251" t="s">
        <v>12</v>
      </c>
      <c r="C1450" s="251" t="s">
        <v>11</v>
      </c>
      <c r="D1450" s="251" t="s">
        <v>10</v>
      </c>
      <c r="E1450" s="549" t="s">
        <v>9</v>
      </c>
      <c r="F1450" s="549"/>
      <c r="G1450" s="549" t="s">
        <v>8</v>
      </c>
      <c r="H1450" s="550"/>
      <c r="I1450" s="250"/>
      <c r="J1450" s="265"/>
      <c r="K1450" s="265"/>
      <c r="L1450" s="265"/>
      <c r="M1450" s="264"/>
      <c r="O1450" s="280" t="s">
        <v>6619</v>
      </c>
    </row>
    <row r="1451" spans="1:15" ht="101.25" x14ac:dyDescent="0.2">
      <c r="A1451" s="547"/>
      <c r="B1451" s="144" t="s">
        <v>6618</v>
      </c>
      <c r="C1451" s="144" t="s">
        <v>6617</v>
      </c>
      <c r="D1451" s="132">
        <v>43383</v>
      </c>
      <c r="E1451" s="247"/>
      <c r="F1451" s="246" t="s">
        <v>6478</v>
      </c>
      <c r="G1451" s="433" t="s">
        <v>6616</v>
      </c>
      <c r="H1451" s="434"/>
      <c r="I1451" s="435"/>
      <c r="J1451" s="279" t="s">
        <v>17</v>
      </c>
      <c r="K1451" s="278"/>
      <c r="L1451" s="275"/>
      <c r="M1451" s="277"/>
      <c r="O1451" s="280"/>
    </row>
    <row r="1452" spans="1:15" ht="22.5" x14ac:dyDescent="0.2">
      <c r="A1452" s="547"/>
      <c r="B1452" s="243" t="s">
        <v>6</v>
      </c>
      <c r="C1452" s="243" t="s">
        <v>5</v>
      </c>
      <c r="D1452" s="243" t="s">
        <v>4</v>
      </c>
      <c r="E1452" s="551" t="s">
        <v>3</v>
      </c>
      <c r="F1452" s="551"/>
      <c r="G1452" s="552"/>
      <c r="H1452" s="553"/>
      <c r="I1452" s="554"/>
      <c r="J1452" s="276" t="s">
        <v>25</v>
      </c>
      <c r="K1452" s="275"/>
      <c r="L1452" s="271"/>
      <c r="M1452" s="274"/>
      <c r="O1452" s="280"/>
    </row>
    <row r="1453" spans="1:15" x14ac:dyDescent="0.2">
      <c r="A1453" s="547"/>
      <c r="B1453" s="243"/>
      <c r="C1453" s="243"/>
      <c r="D1453" s="243"/>
      <c r="E1453" s="243"/>
      <c r="F1453" s="243"/>
      <c r="G1453" s="242"/>
      <c r="H1453" s="241"/>
      <c r="I1453" s="240"/>
      <c r="J1453" s="273" t="s">
        <v>21</v>
      </c>
      <c r="K1453" s="271"/>
      <c r="L1453" s="271"/>
      <c r="M1453" s="270"/>
      <c r="O1453" s="280"/>
    </row>
    <row r="1454" spans="1:15" ht="23.25" thickBot="1" x14ac:dyDescent="0.25">
      <c r="A1454" s="548"/>
      <c r="B1454" s="263" t="s">
        <v>2799</v>
      </c>
      <c r="C1454" s="262" t="s">
        <v>6616</v>
      </c>
      <c r="D1454" s="261">
        <v>43385</v>
      </c>
      <c r="E1454" s="260" t="s">
        <v>1</v>
      </c>
      <c r="F1454" s="259" t="s">
        <v>244</v>
      </c>
      <c r="G1454" s="258"/>
      <c r="H1454" s="257"/>
      <c r="I1454" s="256"/>
      <c r="J1454" s="228" t="s">
        <v>6563</v>
      </c>
      <c r="K1454" s="227"/>
      <c r="L1454" s="226" t="s">
        <v>16</v>
      </c>
      <c r="M1454" s="225">
        <v>285</v>
      </c>
      <c r="O1454" s="280">
        <v>398</v>
      </c>
    </row>
    <row r="1455" spans="1:15" ht="22.5" x14ac:dyDescent="0.2">
      <c r="A1455" s="546">
        <v>288</v>
      </c>
      <c r="B1455" s="251" t="s">
        <v>12</v>
      </c>
      <c r="C1455" s="251" t="s">
        <v>11</v>
      </c>
      <c r="D1455" s="251" t="s">
        <v>10</v>
      </c>
      <c r="E1455" s="549" t="s">
        <v>9</v>
      </c>
      <c r="F1455" s="549"/>
      <c r="G1455" s="549" t="s">
        <v>8</v>
      </c>
      <c r="H1455" s="550"/>
      <c r="I1455" s="250"/>
      <c r="J1455" s="265"/>
      <c r="K1455" s="265"/>
      <c r="L1455" s="265"/>
      <c r="M1455" s="264"/>
      <c r="O1455" s="280" t="s">
        <v>6615</v>
      </c>
    </row>
    <row r="1456" spans="1:15" ht="202.5" x14ac:dyDescent="0.2">
      <c r="A1456" s="547"/>
      <c r="B1456" s="144" t="s">
        <v>6614</v>
      </c>
      <c r="C1456" s="144" t="s">
        <v>6613</v>
      </c>
      <c r="D1456" s="132">
        <v>43374</v>
      </c>
      <c r="E1456" s="247"/>
      <c r="F1456" s="246" t="s">
        <v>6612</v>
      </c>
      <c r="G1456" s="433" t="s">
        <v>4823</v>
      </c>
      <c r="H1456" s="434"/>
      <c r="I1456" s="435"/>
      <c r="J1456" s="279" t="s">
        <v>17</v>
      </c>
      <c r="K1456" s="278"/>
      <c r="L1456" s="275" t="s">
        <v>16</v>
      </c>
      <c r="M1456" s="277">
        <v>558</v>
      </c>
      <c r="O1456" s="280">
        <v>399</v>
      </c>
    </row>
    <row r="1457" spans="1:15" ht="22.5" x14ac:dyDescent="0.2">
      <c r="A1457" s="547"/>
      <c r="B1457" s="243" t="s">
        <v>6</v>
      </c>
      <c r="C1457" s="243" t="s">
        <v>5</v>
      </c>
      <c r="D1457" s="243" t="s">
        <v>4</v>
      </c>
      <c r="E1457" s="551" t="s">
        <v>3</v>
      </c>
      <c r="F1457" s="551"/>
      <c r="G1457" s="552"/>
      <c r="H1457" s="553"/>
      <c r="I1457" s="554"/>
      <c r="J1457" s="276" t="s">
        <v>25</v>
      </c>
      <c r="K1457" s="275"/>
      <c r="L1457" s="271"/>
      <c r="M1457" s="274"/>
      <c r="O1457" s="280"/>
    </row>
    <row r="1458" spans="1:15" x14ac:dyDescent="0.2">
      <c r="A1458" s="547"/>
      <c r="B1458" s="243"/>
      <c r="C1458" s="243"/>
      <c r="D1458" s="243"/>
      <c r="E1458" s="243"/>
      <c r="F1458" s="243"/>
      <c r="G1458" s="242"/>
      <c r="H1458" s="241"/>
      <c r="I1458" s="240"/>
      <c r="J1458" s="273" t="s">
        <v>21</v>
      </c>
      <c r="K1458" s="271"/>
      <c r="L1458" s="271"/>
      <c r="M1458" s="270"/>
      <c r="O1458" s="280"/>
    </row>
    <row r="1459" spans="1:15" ht="23.25" thickBot="1" x14ac:dyDescent="0.25">
      <c r="A1459" s="548"/>
      <c r="B1459" s="263" t="s">
        <v>5507</v>
      </c>
      <c r="C1459" s="262" t="s">
        <v>4823</v>
      </c>
      <c r="D1459" s="261">
        <v>43379</v>
      </c>
      <c r="E1459" s="260" t="s">
        <v>1</v>
      </c>
      <c r="F1459" s="259" t="s">
        <v>6611</v>
      </c>
      <c r="G1459" s="258"/>
      <c r="H1459" s="257"/>
      <c r="I1459" s="256"/>
      <c r="J1459" s="228" t="s">
        <v>5498</v>
      </c>
      <c r="K1459" s="227"/>
      <c r="L1459" s="226"/>
      <c r="M1459" s="225"/>
      <c r="O1459" s="280"/>
    </row>
    <row r="1460" spans="1:15" ht="22.5" x14ac:dyDescent="0.2">
      <c r="A1460" s="546">
        <v>289</v>
      </c>
      <c r="B1460" s="251" t="s">
        <v>12</v>
      </c>
      <c r="C1460" s="251" t="s">
        <v>11</v>
      </c>
      <c r="D1460" s="251" t="s">
        <v>10</v>
      </c>
      <c r="E1460" s="549" t="s">
        <v>9</v>
      </c>
      <c r="F1460" s="549"/>
      <c r="G1460" s="549" t="s">
        <v>8</v>
      </c>
      <c r="H1460" s="550"/>
      <c r="I1460" s="250"/>
      <c r="J1460" s="265"/>
      <c r="K1460" s="265"/>
      <c r="L1460" s="265"/>
      <c r="M1460" s="264"/>
      <c r="O1460" s="280" t="s">
        <v>6610</v>
      </c>
    </row>
    <row r="1461" spans="1:15" ht="30.6" customHeight="1" x14ac:dyDescent="0.2">
      <c r="A1461" s="547"/>
      <c r="B1461" s="144" t="s">
        <v>6609</v>
      </c>
      <c r="C1461" s="144" t="s">
        <v>6608</v>
      </c>
      <c r="D1461" s="132">
        <v>43506</v>
      </c>
      <c r="E1461" s="247"/>
      <c r="F1461" s="246" t="s">
        <v>5584</v>
      </c>
      <c r="G1461" s="433" t="s">
        <v>6607</v>
      </c>
      <c r="H1461" s="434"/>
      <c r="I1461" s="435"/>
      <c r="J1461" s="279" t="s">
        <v>17</v>
      </c>
      <c r="K1461" s="278"/>
      <c r="L1461" s="275" t="s">
        <v>16</v>
      </c>
      <c r="M1461" s="277">
        <v>362</v>
      </c>
      <c r="O1461" s="280">
        <v>401</v>
      </c>
    </row>
    <row r="1462" spans="1:15" ht="22.5" x14ac:dyDescent="0.2">
      <c r="A1462" s="547"/>
      <c r="B1462" s="243" t="s">
        <v>6</v>
      </c>
      <c r="C1462" s="243" t="s">
        <v>5</v>
      </c>
      <c r="D1462" s="243" t="s">
        <v>4</v>
      </c>
      <c r="E1462" s="551" t="s">
        <v>3</v>
      </c>
      <c r="F1462" s="551"/>
      <c r="G1462" s="552"/>
      <c r="H1462" s="553"/>
      <c r="I1462" s="554"/>
      <c r="J1462" s="276" t="s">
        <v>25</v>
      </c>
      <c r="K1462" s="275"/>
      <c r="L1462" s="271" t="s">
        <v>16</v>
      </c>
      <c r="M1462" s="274">
        <v>360.82</v>
      </c>
      <c r="O1462" s="280">
        <v>400</v>
      </c>
    </row>
    <row r="1463" spans="1:15" x14ac:dyDescent="0.2">
      <c r="A1463" s="547"/>
      <c r="B1463" s="243"/>
      <c r="C1463" s="243"/>
      <c r="D1463" s="243"/>
      <c r="E1463" s="243"/>
      <c r="F1463" s="243"/>
      <c r="G1463" s="242"/>
      <c r="H1463" s="241"/>
      <c r="I1463" s="240"/>
      <c r="J1463" s="273" t="s">
        <v>21</v>
      </c>
      <c r="K1463" s="271"/>
      <c r="L1463" s="271" t="s">
        <v>16</v>
      </c>
      <c r="M1463" s="270">
        <v>55</v>
      </c>
      <c r="O1463" s="280"/>
    </row>
    <row r="1464" spans="1:15" ht="23.25" thickBot="1" x14ac:dyDescent="0.25">
      <c r="A1464" s="548"/>
      <c r="B1464" s="263" t="s">
        <v>832</v>
      </c>
      <c r="C1464" s="262" t="s">
        <v>6607</v>
      </c>
      <c r="D1464" s="261">
        <v>43508</v>
      </c>
      <c r="E1464" s="260" t="s">
        <v>1</v>
      </c>
      <c r="F1464" s="259" t="s">
        <v>6606</v>
      </c>
      <c r="G1464" s="258"/>
      <c r="H1464" s="257"/>
      <c r="I1464" s="256"/>
      <c r="J1464" s="228"/>
      <c r="K1464" s="227"/>
      <c r="L1464" s="226"/>
      <c r="M1464" s="225"/>
      <c r="O1464" s="280">
        <v>402</v>
      </c>
    </row>
    <row r="1465" spans="1:15" ht="22.5" x14ac:dyDescent="0.2">
      <c r="A1465" s="546">
        <v>290</v>
      </c>
      <c r="B1465" s="251" t="s">
        <v>12</v>
      </c>
      <c r="C1465" s="251" t="s">
        <v>11</v>
      </c>
      <c r="D1465" s="251" t="s">
        <v>10</v>
      </c>
      <c r="E1465" s="549" t="s">
        <v>9</v>
      </c>
      <c r="F1465" s="549"/>
      <c r="G1465" s="549" t="s">
        <v>8</v>
      </c>
      <c r="H1465" s="550"/>
      <c r="I1465" s="250"/>
      <c r="J1465" s="265"/>
      <c r="K1465" s="265"/>
      <c r="L1465" s="265"/>
      <c r="M1465" s="264"/>
      <c r="O1465" s="280" t="s">
        <v>6605</v>
      </c>
    </row>
    <row r="1466" spans="1:15" ht="78.75" x14ac:dyDescent="0.2">
      <c r="A1466" s="547"/>
      <c r="B1466" s="144" t="s">
        <v>6604</v>
      </c>
      <c r="C1466" s="144" t="s">
        <v>6603</v>
      </c>
      <c r="D1466" s="132">
        <v>43406</v>
      </c>
      <c r="E1466" s="247"/>
      <c r="F1466" s="246" t="s">
        <v>6349</v>
      </c>
      <c r="G1466" s="433" t="s">
        <v>1293</v>
      </c>
      <c r="H1466" s="434"/>
      <c r="I1466" s="435"/>
      <c r="J1466" s="279" t="s">
        <v>17</v>
      </c>
      <c r="K1466" s="278"/>
      <c r="L1466" s="275" t="s">
        <v>16</v>
      </c>
      <c r="M1466" s="277">
        <v>450</v>
      </c>
      <c r="O1466" s="280">
        <v>404</v>
      </c>
    </row>
    <row r="1467" spans="1:15" ht="22.5" x14ac:dyDescent="0.2">
      <c r="A1467" s="547"/>
      <c r="B1467" s="243" t="s">
        <v>6</v>
      </c>
      <c r="C1467" s="243" t="s">
        <v>5</v>
      </c>
      <c r="D1467" s="243" t="s">
        <v>4</v>
      </c>
      <c r="E1467" s="551" t="s">
        <v>3</v>
      </c>
      <c r="F1467" s="551"/>
      <c r="G1467" s="552"/>
      <c r="H1467" s="553"/>
      <c r="I1467" s="554"/>
      <c r="J1467" s="276" t="s">
        <v>25</v>
      </c>
      <c r="K1467" s="275"/>
      <c r="L1467" s="271" t="s">
        <v>16</v>
      </c>
      <c r="M1467" s="274">
        <v>614.24</v>
      </c>
      <c r="O1467" s="280">
        <v>403</v>
      </c>
    </row>
    <row r="1468" spans="1:15" x14ac:dyDescent="0.2">
      <c r="A1468" s="547"/>
      <c r="B1468" s="243"/>
      <c r="C1468" s="243"/>
      <c r="D1468" s="243"/>
      <c r="E1468" s="243"/>
      <c r="F1468" s="243"/>
      <c r="G1468" s="242"/>
      <c r="H1468" s="241"/>
      <c r="I1468" s="240"/>
      <c r="J1468" s="273" t="s">
        <v>21</v>
      </c>
      <c r="K1468" s="271"/>
      <c r="L1468" s="271"/>
      <c r="M1468" s="270"/>
      <c r="O1468" s="280"/>
    </row>
    <row r="1469" spans="1:15" ht="23.25" thickBot="1" x14ac:dyDescent="0.25">
      <c r="A1469" s="548"/>
      <c r="B1469" s="263" t="s">
        <v>6602</v>
      </c>
      <c r="C1469" s="262" t="s">
        <v>1293</v>
      </c>
      <c r="D1469" s="261">
        <v>43409</v>
      </c>
      <c r="E1469" s="260" t="s">
        <v>1</v>
      </c>
      <c r="F1469" s="259" t="s">
        <v>6601</v>
      </c>
      <c r="G1469" s="258"/>
      <c r="H1469" s="257"/>
      <c r="I1469" s="256"/>
      <c r="J1469" s="228" t="s">
        <v>5498</v>
      </c>
      <c r="K1469" s="227"/>
      <c r="L1469" s="226" t="s">
        <v>16</v>
      </c>
      <c r="M1469" s="225">
        <v>31</v>
      </c>
      <c r="O1469" s="280">
        <v>405</v>
      </c>
    </row>
    <row r="1470" spans="1:15" ht="22.5" x14ac:dyDescent="0.2">
      <c r="A1470" s="546">
        <v>291</v>
      </c>
      <c r="B1470" s="251" t="s">
        <v>12</v>
      </c>
      <c r="C1470" s="251" t="s">
        <v>11</v>
      </c>
      <c r="D1470" s="251" t="s">
        <v>10</v>
      </c>
      <c r="E1470" s="549" t="s">
        <v>9</v>
      </c>
      <c r="F1470" s="549"/>
      <c r="G1470" s="549" t="s">
        <v>8</v>
      </c>
      <c r="H1470" s="550"/>
      <c r="I1470" s="250"/>
      <c r="J1470" s="265"/>
      <c r="K1470" s="265"/>
      <c r="L1470" s="265"/>
      <c r="M1470" s="264"/>
      <c r="O1470" s="280" t="s">
        <v>6600</v>
      </c>
    </row>
    <row r="1471" spans="1:15" ht="157.5" x14ac:dyDescent="0.2">
      <c r="A1471" s="547"/>
      <c r="B1471" s="144" t="s">
        <v>6599</v>
      </c>
      <c r="C1471" s="144" t="s">
        <v>6598</v>
      </c>
      <c r="D1471" s="132">
        <v>43445</v>
      </c>
      <c r="E1471" s="247"/>
      <c r="F1471" s="246" t="s">
        <v>6597</v>
      </c>
      <c r="G1471" s="433" t="s">
        <v>6596</v>
      </c>
      <c r="H1471" s="434"/>
      <c r="I1471" s="435"/>
      <c r="J1471" s="279" t="s">
        <v>17</v>
      </c>
      <c r="K1471" s="278"/>
      <c r="L1471" s="275" t="s">
        <v>16</v>
      </c>
      <c r="M1471" s="277">
        <v>345</v>
      </c>
      <c r="O1471" s="280">
        <v>407</v>
      </c>
    </row>
    <row r="1472" spans="1:15" ht="22.5" x14ac:dyDescent="0.2">
      <c r="A1472" s="547"/>
      <c r="B1472" s="243" t="s">
        <v>6</v>
      </c>
      <c r="C1472" s="243" t="s">
        <v>5</v>
      </c>
      <c r="D1472" s="243" t="s">
        <v>4</v>
      </c>
      <c r="E1472" s="551" t="s">
        <v>3</v>
      </c>
      <c r="F1472" s="551"/>
      <c r="G1472" s="552"/>
      <c r="H1472" s="553"/>
      <c r="I1472" s="554"/>
      <c r="J1472" s="276" t="s">
        <v>25</v>
      </c>
      <c r="K1472" s="275"/>
      <c r="L1472" s="271" t="s">
        <v>16</v>
      </c>
      <c r="M1472" s="274">
        <v>414.12</v>
      </c>
      <c r="O1472" s="280">
        <v>406</v>
      </c>
    </row>
    <row r="1473" spans="1:15" x14ac:dyDescent="0.2">
      <c r="A1473" s="547"/>
      <c r="B1473" s="243"/>
      <c r="C1473" s="243"/>
      <c r="D1473" s="243"/>
      <c r="E1473" s="243"/>
      <c r="F1473" s="243"/>
      <c r="G1473" s="242"/>
      <c r="H1473" s="241"/>
      <c r="I1473" s="240"/>
      <c r="J1473" s="273" t="s">
        <v>21</v>
      </c>
      <c r="K1473" s="271"/>
      <c r="L1473" s="271"/>
      <c r="M1473" s="270"/>
      <c r="O1473" s="280"/>
    </row>
    <row r="1474" spans="1:15" ht="23.25" thickBot="1" x14ac:dyDescent="0.25">
      <c r="A1474" s="548"/>
      <c r="B1474" s="263" t="s">
        <v>2610</v>
      </c>
      <c r="C1474" s="262" t="s">
        <v>6596</v>
      </c>
      <c r="D1474" s="261">
        <v>43448</v>
      </c>
      <c r="E1474" s="260" t="s">
        <v>1</v>
      </c>
      <c r="F1474" s="259" t="s">
        <v>6146</v>
      </c>
      <c r="G1474" s="258"/>
      <c r="H1474" s="257"/>
      <c r="I1474" s="256"/>
      <c r="J1474" s="228" t="s">
        <v>5498</v>
      </c>
      <c r="K1474" s="227"/>
      <c r="L1474" s="226"/>
      <c r="M1474" s="225"/>
      <c r="O1474" s="280"/>
    </row>
    <row r="1475" spans="1:15" ht="22.5" x14ac:dyDescent="0.2">
      <c r="A1475" s="546">
        <v>292</v>
      </c>
      <c r="B1475" s="251" t="s">
        <v>12</v>
      </c>
      <c r="C1475" s="251" t="s">
        <v>11</v>
      </c>
      <c r="D1475" s="251" t="s">
        <v>10</v>
      </c>
      <c r="E1475" s="549" t="s">
        <v>9</v>
      </c>
      <c r="F1475" s="549"/>
      <c r="G1475" s="549" t="s">
        <v>8</v>
      </c>
      <c r="H1475" s="550"/>
      <c r="I1475" s="250"/>
      <c r="J1475" s="265"/>
      <c r="K1475" s="265"/>
      <c r="L1475" s="265"/>
      <c r="M1475" s="264"/>
      <c r="O1475" s="280" t="s">
        <v>6595</v>
      </c>
    </row>
    <row r="1476" spans="1:15" ht="101.25" x14ac:dyDescent="0.2">
      <c r="A1476" s="547"/>
      <c r="B1476" s="144" t="s">
        <v>6594</v>
      </c>
      <c r="C1476" s="144" t="s">
        <v>6593</v>
      </c>
      <c r="D1476" s="132">
        <v>43472</v>
      </c>
      <c r="E1476" s="247"/>
      <c r="F1476" s="246" t="s">
        <v>6239</v>
      </c>
      <c r="G1476" s="433" t="s">
        <v>6592</v>
      </c>
      <c r="H1476" s="434"/>
      <c r="I1476" s="435"/>
      <c r="J1476" s="279" t="s">
        <v>17</v>
      </c>
      <c r="K1476" s="278"/>
      <c r="L1476" s="275" t="s">
        <v>16</v>
      </c>
      <c r="M1476" s="277">
        <v>296</v>
      </c>
      <c r="O1476" s="280">
        <v>409</v>
      </c>
    </row>
    <row r="1477" spans="1:15" ht="22.5" x14ac:dyDescent="0.2">
      <c r="A1477" s="547"/>
      <c r="B1477" s="243" t="s">
        <v>6</v>
      </c>
      <c r="C1477" s="243" t="s">
        <v>5</v>
      </c>
      <c r="D1477" s="243" t="s">
        <v>4</v>
      </c>
      <c r="E1477" s="551" t="s">
        <v>3</v>
      </c>
      <c r="F1477" s="551"/>
      <c r="G1477" s="552"/>
      <c r="H1477" s="553"/>
      <c r="I1477" s="554"/>
      <c r="J1477" s="276" t="s">
        <v>25</v>
      </c>
      <c r="K1477" s="275"/>
      <c r="L1477" s="271" t="s">
        <v>16</v>
      </c>
      <c r="M1477" s="274">
        <v>574.4</v>
      </c>
      <c r="O1477" s="280">
        <v>408</v>
      </c>
    </row>
    <row r="1478" spans="1:15" x14ac:dyDescent="0.2">
      <c r="A1478" s="547"/>
      <c r="B1478" s="243"/>
      <c r="C1478" s="243"/>
      <c r="D1478" s="243"/>
      <c r="E1478" s="243"/>
      <c r="F1478" s="243"/>
      <c r="G1478" s="242"/>
      <c r="H1478" s="241"/>
      <c r="I1478" s="240"/>
      <c r="J1478" s="273" t="s">
        <v>21</v>
      </c>
      <c r="K1478" s="271"/>
      <c r="L1478" s="271" t="s">
        <v>16</v>
      </c>
      <c r="M1478" s="270">
        <v>28</v>
      </c>
      <c r="O1478" s="280"/>
    </row>
    <row r="1479" spans="1:15" ht="23.25" thickBot="1" x14ac:dyDescent="0.25">
      <c r="A1479" s="548"/>
      <c r="B1479" s="263" t="s">
        <v>2610</v>
      </c>
      <c r="C1479" s="262" t="s">
        <v>6592</v>
      </c>
      <c r="D1479" s="261">
        <v>43474</v>
      </c>
      <c r="E1479" s="260" t="s">
        <v>1</v>
      </c>
      <c r="F1479" s="259" t="s">
        <v>6591</v>
      </c>
      <c r="G1479" s="258"/>
      <c r="H1479" s="257"/>
      <c r="I1479" s="256"/>
      <c r="J1479" s="228"/>
      <c r="K1479" s="227"/>
      <c r="L1479" s="226"/>
      <c r="M1479" s="225"/>
      <c r="O1479" s="280">
        <v>410</v>
      </c>
    </row>
    <row r="1480" spans="1:15" ht="22.5" x14ac:dyDescent="0.2">
      <c r="A1480" s="546">
        <v>293</v>
      </c>
      <c r="B1480" s="251" t="s">
        <v>12</v>
      </c>
      <c r="C1480" s="251" t="s">
        <v>11</v>
      </c>
      <c r="D1480" s="251" t="s">
        <v>10</v>
      </c>
      <c r="E1480" s="549" t="s">
        <v>9</v>
      </c>
      <c r="F1480" s="549"/>
      <c r="G1480" s="549" t="s">
        <v>8</v>
      </c>
      <c r="H1480" s="550"/>
      <c r="I1480" s="250"/>
      <c r="J1480" s="265"/>
      <c r="K1480" s="265"/>
      <c r="L1480" s="265"/>
      <c r="M1480" s="264"/>
      <c r="O1480" s="280" t="s">
        <v>6590</v>
      </c>
    </row>
    <row r="1481" spans="1:15" ht="90" x14ac:dyDescent="0.2">
      <c r="A1481" s="547"/>
      <c r="B1481" s="144" t="s">
        <v>6589</v>
      </c>
      <c r="C1481" s="144" t="s">
        <v>6588</v>
      </c>
      <c r="D1481" s="132">
        <v>43413</v>
      </c>
      <c r="E1481" s="247"/>
      <c r="F1481" s="246" t="s">
        <v>6587</v>
      </c>
      <c r="G1481" s="433" t="s">
        <v>6585</v>
      </c>
      <c r="H1481" s="434"/>
      <c r="I1481" s="435"/>
      <c r="J1481" s="279" t="s">
        <v>17</v>
      </c>
      <c r="K1481" s="278"/>
      <c r="L1481" s="275" t="s">
        <v>16</v>
      </c>
      <c r="M1481" s="277">
        <v>1150</v>
      </c>
      <c r="O1481" s="280">
        <v>412</v>
      </c>
    </row>
    <row r="1482" spans="1:15" ht="22.5" x14ac:dyDescent="0.2">
      <c r="A1482" s="547"/>
      <c r="B1482" s="243" t="s">
        <v>6</v>
      </c>
      <c r="C1482" s="243" t="s">
        <v>5</v>
      </c>
      <c r="D1482" s="243" t="s">
        <v>4</v>
      </c>
      <c r="E1482" s="551" t="s">
        <v>3</v>
      </c>
      <c r="F1482" s="551"/>
      <c r="G1482" s="552"/>
      <c r="H1482" s="553"/>
      <c r="I1482" s="554"/>
      <c r="J1482" s="276" t="s">
        <v>25</v>
      </c>
      <c r="K1482" s="275"/>
      <c r="L1482" s="271" t="s">
        <v>16</v>
      </c>
      <c r="M1482" s="274">
        <v>1602.09</v>
      </c>
      <c r="O1482" s="280">
        <v>411</v>
      </c>
    </row>
    <row r="1483" spans="1:15" x14ac:dyDescent="0.2">
      <c r="A1483" s="547"/>
      <c r="B1483" s="243"/>
      <c r="C1483" s="243"/>
      <c r="D1483" s="243"/>
      <c r="E1483" s="243"/>
      <c r="F1483" s="243"/>
      <c r="G1483" s="242"/>
      <c r="H1483" s="241"/>
      <c r="I1483" s="240"/>
      <c r="J1483" s="273" t="s">
        <v>21</v>
      </c>
      <c r="K1483" s="271"/>
      <c r="L1483" s="271" t="s">
        <v>16</v>
      </c>
      <c r="M1483" s="270">
        <v>100</v>
      </c>
      <c r="O1483" s="280"/>
    </row>
    <row r="1484" spans="1:15" ht="23.25" thickBot="1" x14ac:dyDescent="0.25">
      <c r="A1484" s="548"/>
      <c r="B1484" s="263" t="s">
        <v>6586</v>
      </c>
      <c r="C1484" s="262" t="s">
        <v>6585</v>
      </c>
      <c r="D1484" s="261">
        <v>43419</v>
      </c>
      <c r="E1484" s="260" t="s">
        <v>1</v>
      </c>
      <c r="F1484" s="259" t="s">
        <v>6584</v>
      </c>
      <c r="G1484" s="258"/>
      <c r="H1484" s="257"/>
      <c r="I1484" s="256"/>
      <c r="J1484" s="228"/>
      <c r="K1484" s="227"/>
      <c r="L1484" s="226"/>
      <c r="M1484" s="225"/>
      <c r="O1484" s="280">
        <v>413</v>
      </c>
    </row>
    <row r="1485" spans="1:15" ht="22.5" x14ac:dyDescent="0.2">
      <c r="A1485" s="546">
        <v>294</v>
      </c>
      <c r="B1485" s="251" t="s">
        <v>12</v>
      </c>
      <c r="C1485" s="251" t="s">
        <v>11</v>
      </c>
      <c r="D1485" s="251" t="s">
        <v>10</v>
      </c>
      <c r="E1485" s="549" t="s">
        <v>9</v>
      </c>
      <c r="F1485" s="549"/>
      <c r="G1485" s="549" t="s">
        <v>8</v>
      </c>
      <c r="H1485" s="550"/>
      <c r="I1485" s="250"/>
      <c r="J1485" s="265"/>
      <c r="K1485" s="265"/>
      <c r="L1485" s="265"/>
      <c r="M1485" s="264"/>
      <c r="O1485" s="280" t="s">
        <v>6583</v>
      </c>
    </row>
    <row r="1486" spans="1:15" ht="45" x14ac:dyDescent="0.2">
      <c r="A1486" s="547"/>
      <c r="B1486" s="144" t="s">
        <v>6577</v>
      </c>
      <c r="C1486" s="144" t="s">
        <v>6582</v>
      </c>
      <c r="D1486" s="132">
        <v>43430</v>
      </c>
      <c r="E1486" s="247"/>
      <c r="F1486" s="246" t="s">
        <v>6581</v>
      </c>
      <c r="G1486" s="433" t="s">
        <v>6580</v>
      </c>
      <c r="H1486" s="434"/>
      <c r="I1486" s="435"/>
      <c r="J1486" s="279" t="s">
        <v>17</v>
      </c>
      <c r="K1486" s="278"/>
      <c r="L1486" s="275" t="s">
        <v>16</v>
      </c>
      <c r="M1486" s="277">
        <v>405</v>
      </c>
      <c r="O1486" s="280">
        <v>415</v>
      </c>
    </row>
    <row r="1487" spans="1:15" ht="22.5" x14ac:dyDescent="0.2">
      <c r="A1487" s="547"/>
      <c r="B1487" s="243" t="s">
        <v>6</v>
      </c>
      <c r="C1487" s="243" t="s">
        <v>5</v>
      </c>
      <c r="D1487" s="243" t="s">
        <v>4</v>
      </c>
      <c r="E1487" s="551" t="s">
        <v>3</v>
      </c>
      <c r="F1487" s="551"/>
      <c r="G1487" s="552"/>
      <c r="H1487" s="553"/>
      <c r="I1487" s="554"/>
      <c r="J1487" s="276" t="s">
        <v>25</v>
      </c>
      <c r="K1487" s="275"/>
      <c r="L1487" s="271" t="s">
        <v>16</v>
      </c>
      <c r="M1487" s="274">
        <v>7272.93</v>
      </c>
      <c r="O1487" s="280">
        <v>414</v>
      </c>
    </row>
    <row r="1488" spans="1:15" x14ac:dyDescent="0.2">
      <c r="A1488" s="547"/>
      <c r="B1488" s="243"/>
      <c r="C1488" s="243"/>
      <c r="D1488" s="243"/>
      <c r="E1488" s="243"/>
      <c r="F1488" s="243"/>
      <c r="G1488" s="242"/>
      <c r="H1488" s="241"/>
      <c r="I1488" s="240"/>
      <c r="J1488" s="273" t="s">
        <v>21</v>
      </c>
      <c r="K1488" s="271"/>
      <c r="L1488" s="271"/>
      <c r="M1488" s="270"/>
      <c r="O1488" s="280"/>
    </row>
    <row r="1489" spans="1:15" ht="23.25" thickBot="1" x14ac:dyDescent="0.25">
      <c r="A1489" s="548"/>
      <c r="B1489" s="263" t="s">
        <v>5711</v>
      </c>
      <c r="C1489" s="262" t="s">
        <v>6580</v>
      </c>
      <c r="D1489" s="261">
        <v>43434</v>
      </c>
      <c r="E1489" s="260" t="s">
        <v>1</v>
      </c>
      <c r="F1489" s="259" t="s">
        <v>6579</v>
      </c>
      <c r="G1489" s="258"/>
      <c r="H1489" s="257"/>
      <c r="I1489" s="256"/>
      <c r="J1489" s="228" t="s">
        <v>6563</v>
      </c>
      <c r="K1489" s="227"/>
      <c r="L1489" s="226" t="s">
        <v>16</v>
      </c>
      <c r="M1489" s="225">
        <v>180</v>
      </c>
      <c r="O1489" s="280">
        <v>416</v>
      </c>
    </row>
    <row r="1490" spans="1:15" ht="22.5" x14ac:dyDescent="0.2">
      <c r="A1490" s="546">
        <v>295</v>
      </c>
      <c r="B1490" s="251" t="s">
        <v>12</v>
      </c>
      <c r="C1490" s="251" t="s">
        <v>11</v>
      </c>
      <c r="D1490" s="251" t="s">
        <v>10</v>
      </c>
      <c r="E1490" s="549" t="s">
        <v>9</v>
      </c>
      <c r="F1490" s="549"/>
      <c r="G1490" s="549" t="s">
        <v>8</v>
      </c>
      <c r="H1490" s="550"/>
      <c r="I1490" s="250"/>
      <c r="J1490" s="265"/>
      <c r="K1490" s="265"/>
      <c r="L1490" s="265"/>
      <c r="M1490" s="264"/>
      <c r="O1490" s="280" t="s">
        <v>6578</v>
      </c>
    </row>
    <row r="1491" spans="1:15" ht="90" x14ac:dyDescent="0.2">
      <c r="A1491" s="547"/>
      <c r="B1491" s="144" t="s">
        <v>6577</v>
      </c>
      <c r="C1491" s="144" t="s">
        <v>6576</v>
      </c>
      <c r="D1491" s="132">
        <v>43408</v>
      </c>
      <c r="E1491" s="247"/>
      <c r="F1491" s="246" t="s">
        <v>6575</v>
      </c>
      <c r="G1491" s="433" t="s">
        <v>4426</v>
      </c>
      <c r="H1491" s="434"/>
      <c r="I1491" s="435"/>
      <c r="J1491" s="279" t="s">
        <v>17</v>
      </c>
      <c r="K1491" s="278"/>
      <c r="L1491" s="275" t="s">
        <v>16</v>
      </c>
      <c r="M1491" s="277">
        <v>1692</v>
      </c>
      <c r="O1491" s="280">
        <v>418</v>
      </c>
    </row>
    <row r="1492" spans="1:15" ht="22.5" x14ac:dyDescent="0.2">
      <c r="A1492" s="547"/>
      <c r="B1492" s="243" t="s">
        <v>6</v>
      </c>
      <c r="C1492" s="243" t="s">
        <v>5</v>
      </c>
      <c r="D1492" s="243" t="s">
        <v>4</v>
      </c>
      <c r="E1492" s="551" t="s">
        <v>3</v>
      </c>
      <c r="F1492" s="551"/>
      <c r="G1492" s="552"/>
      <c r="H1492" s="553"/>
      <c r="I1492" s="554"/>
      <c r="J1492" s="276" t="s">
        <v>25</v>
      </c>
      <c r="K1492" s="275"/>
      <c r="L1492" s="271" t="s">
        <v>16</v>
      </c>
      <c r="M1492" s="274">
        <v>1900.08</v>
      </c>
      <c r="O1492" s="280">
        <v>417</v>
      </c>
    </row>
    <row r="1493" spans="1:15" x14ac:dyDescent="0.2">
      <c r="A1493" s="547"/>
      <c r="B1493" s="243"/>
      <c r="C1493" s="243"/>
      <c r="D1493" s="243"/>
      <c r="E1493" s="243"/>
      <c r="F1493" s="243"/>
      <c r="G1493" s="242"/>
      <c r="H1493" s="241"/>
      <c r="I1493" s="240"/>
      <c r="J1493" s="273" t="s">
        <v>21</v>
      </c>
      <c r="K1493" s="271"/>
      <c r="L1493" s="271"/>
      <c r="M1493" s="270"/>
      <c r="O1493" s="280"/>
    </row>
    <row r="1494" spans="1:15" ht="23.25" thickBot="1" x14ac:dyDescent="0.25">
      <c r="A1494" s="548"/>
      <c r="B1494" s="263" t="s">
        <v>5711</v>
      </c>
      <c r="C1494" s="262" t="s">
        <v>4426</v>
      </c>
      <c r="D1494" s="261">
        <v>43414</v>
      </c>
      <c r="E1494" s="260" t="s">
        <v>1</v>
      </c>
      <c r="F1494" s="259" t="s">
        <v>6574</v>
      </c>
      <c r="G1494" s="258"/>
      <c r="H1494" s="257"/>
      <c r="I1494" s="256"/>
      <c r="J1494" s="228" t="s">
        <v>5498</v>
      </c>
      <c r="K1494" s="227"/>
      <c r="L1494" s="226"/>
      <c r="M1494" s="225"/>
      <c r="O1494" s="280"/>
    </row>
    <row r="1495" spans="1:15" ht="22.5" x14ac:dyDescent="0.2">
      <c r="A1495" s="546">
        <v>296</v>
      </c>
      <c r="B1495" s="251" t="s">
        <v>12</v>
      </c>
      <c r="C1495" s="251" t="s">
        <v>11</v>
      </c>
      <c r="D1495" s="251" t="s">
        <v>10</v>
      </c>
      <c r="E1495" s="549" t="s">
        <v>9</v>
      </c>
      <c r="F1495" s="549"/>
      <c r="G1495" s="549" t="s">
        <v>8</v>
      </c>
      <c r="H1495" s="550"/>
      <c r="I1495" s="250"/>
      <c r="J1495" s="265"/>
      <c r="K1495" s="265"/>
      <c r="L1495" s="265"/>
      <c r="M1495" s="264"/>
      <c r="O1495" s="280" t="s">
        <v>6573</v>
      </c>
    </row>
    <row r="1496" spans="1:15" ht="45" x14ac:dyDescent="0.2">
      <c r="A1496" s="547"/>
      <c r="B1496" s="144" t="s">
        <v>6572</v>
      </c>
      <c r="C1496" s="144" t="s">
        <v>6571</v>
      </c>
      <c r="D1496" s="132">
        <v>43516</v>
      </c>
      <c r="E1496" s="247"/>
      <c r="F1496" s="246" t="s">
        <v>6570</v>
      </c>
      <c r="G1496" s="433" t="s">
        <v>6569</v>
      </c>
      <c r="H1496" s="434"/>
      <c r="I1496" s="435"/>
      <c r="J1496" s="279" t="s">
        <v>17</v>
      </c>
      <c r="K1496" s="278"/>
      <c r="L1496" s="275" t="s">
        <v>16</v>
      </c>
      <c r="M1496" s="277">
        <v>933</v>
      </c>
      <c r="O1496" s="280">
        <v>420</v>
      </c>
    </row>
    <row r="1497" spans="1:15" ht="22.5" x14ac:dyDescent="0.2">
      <c r="A1497" s="547"/>
      <c r="B1497" s="243" t="s">
        <v>6</v>
      </c>
      <c r="C1497" s="243" t="s">
        <v>5</v>
      </c>
      <c r="D1497" s="243" t="s">
        <v>4</v>
      </c>
      <c r="E1497" s="551" t="s">
        <v>3</v>
      </c>
      <c r="F1497" s="551"/>
      <c r="G1497" s="552"/>
      <c r="H1497" s="553"/>
      <c r="I1497" s="554"/>
      <c r="J1497" s="276" t="s">
        <v>25</v>
      </c>
      <c r="K1497" s="275"/>
      <c r="L1497" s="271" t="s">
        <v>16</v>
      </c>
      <c r="M1497" s="274">
        <v>4060</v>
      </c>
      <c r="O1497" s="280">
        <v>419</v>
      </c>
    </row>
    <row r="1498" spans="1:15" x14ac:dyDescent="0.2">
      <c r="A1498" s="547"/>
      <c r="B1498" s="243"/>
      <c r="C1498" s="243"/>
      <c r="D1498" s="243"/>
      <c r="E1498" s="243"/>
      <c r="F1498" s="243"/>
      <c r="G1498" s="242"/>
      <c r="H1498" s="241"/>
      <c r="I1498" s="240"/>
      <c r="J1498" s="273" t="s">
        <v>21</v>
      </c>
      <c r="K1498" s="271"/>
      <c r="L1498" s="271"/>
      <c r="M1498" s="270"/>
      <c r="O1498" s="280"/>
    </row>
    <row r="1499" spans="1:15" ht="23.25" thickBot="1" x14ac:dyDescent="0.25">
      <c r="A1499" s="548"/>
      <c r="B1499" s="263" t="s">
        <v>5583</v>
      </c>
      <c r="C1499" s="262" t="s">
        <v>6569</v>
      </c>
      <c r="D1499" s="261">
        <v>43520</v>
      </c>
      <c r="E1499" s="260" t="s">
        <v>1</v>
      </c>
      <c r="F1499" s="259" t="s">
        <v>6568</v>
      </c>
      <c r="G1499" s="258"/>
      <c r="H1499" s="257"/>
      <c r="I1499" s="256"/>
      <c r="J1499" s="228" t="s">
        <v>5498</v>
      </c>
      <c r="K1499" s="227"/>
      <c r="L1499" s="226" t="s">
        <v>16</v>
      </c>
      <c r="M1499" s="225">
        <v>306</v>
      </c>
      <c r="O1499" s="280">
        <v>421</v>
      </c>
    </row>
    <row r="1500" spans="1:15" ht="22.5" x14ac:dyDescent="0.2">
      <c r="A1500" s="546">
        <v>297</v>
      </c>
      <c r="B1500" s="251" t="s">
        <v>12</v>
      </c>
      <c r="C1500" s="251" t="s">
        <v>11</v>
      </c>
      <c r="D1500" s="251" t="s">
        <v>10</v>
      </c>
      <c r="E1500" s="549" t="s">
        <v>9</v>
      </c>
      <c r="F1500" s="549"/>
      <c r="G1500" s="549" t="s">
        <v>8</v>
      </c>
      <c r="H1500" s="550"/>
      <c r="I1500" s="250"/>
      <c r="J1500" s="265"/>
      <c r="K1500" s="265"/>
      <c r="L1500" s="265"/>
      <c r="M1500" s="264"/>
      <c r="O1500" s="280" t="s">
        <v>6567</v>
      </c>
    </row>
    <row r="1501" spans="1:15" ht="101.25" x14ac:dyDescent="0.2">
      <c r="A1501" s="547"/>
      <c r="B1501" s="144" t="s">
        <v>6566</v>
      </c>
      <c r="C1501" s="144" t="s">
        <v>6565</v>
      </c>
      <c r="D1501" s="132">
        <v>43411</v>
      </c>
      <c r="E1501" s="247"/>
      <c r="F1501" s="246" t="s">
        <v>6230</v>
      </c>
      <c r="G1501" s="433" t="s">
        <v>6564</v>
      </c>
      <c r="H1501" s="434"/>
      <c r="I1501" s="435"/>
      <c r="J1501" s="279" t="s">
        <v>17</v>
      </c>
      <c r="K1501" s="278"/>
      <c r="L1501" s="275" t="s">
        <v>16</v>
      </c>
      <c r="M1501" s="277">
        <v>252</v>
      </c>
      <c r="O1501" s="280">
        <v>423</v>
      </c>
    </row>
    <row r="1502" spans="1:15" ht="22.5" x14ac:dyDescent="0.2">
      <c r="A1502" s="547"/>
      <c r="B1502" s="243" t="s">
        <v>6</v>
      </c>
      <c r="C1502" s="243" t="s">
        <v>5</v>
      </c>
      <c r="D1502" s="243" t="s">
        <v>4</v>
      </c>
      <c r="E1502" s="551" t="s">
        <v>3</v>
      </c>
      <c r="F1502" s="551"/>
      <c r="G1502" s="552"/>
      <c r="H1502" s="553"/>
      <c r="I1502" s="554"/>
      <c r="J1502" s="276" t="s">
        <v>25</v>
      </c>
      <c r="K1502" s="275"/>
      <c r="L1502" s="271" t="s">
        <v>16</v>
      </c>
      <c r="M1502" s="274">
        <v>431.4</v>
      </c>
      <c r="O1502" s="280">
        <v>422</v>
      </c>
    </row>
    <row r="1503" spans="1:15" x14ac:dyDescent="0.2">
      <c r="A1503" s="547"/>
      <c r="B1503" s="243"/>
      <c r="C1503" s="243"/>
      <c r="D1503" s="243"/>
      <c r="E1503" s="243"/>
      <c r="F1503" s="243"/>
      <c r="G1503" s="242"/>
      <c r="H1503" s="241"/>
      <c r="I1503" s="240"/>
      <c r="J1503" s="273" t="s">
        <v>21</v>
      </c>
      <c r="K1503" s="271"/>
      <c r="L1503" s="271"/>
      <c r="M1503" s="270"/>
      <c r="O1503" s="280"/>
    </row>
    <row r="1504" spans="1:15" ht="23.25" thickBot="1" x14ac:dyDescent="0.25">
      <c r="A1504" s="548"/>
      <c r="B1504" s="263" t="s">
        <v>832</v>
      </c>
      <c r="C1504" s="262" t="s">
        <v>6564</v>
      </c>
      <c r="D1504" s="261">
        <v>43413</v>
      </c>
      <c r="E1504" s="260" t="s">
        <v>1</v>
      </c>
      <c r="F1504" s="259" t="s">
        <v>5797</v>
      </c>
      <c r="G1504" s="258"/>
      <c r="H1504" s="257"/>
      <c r="I1504" s="256"/>
      <c r="J1504" s="228" t="s">
        <v>6563</v>
      </c>
      <c r="K1504" s="227"/>
      <c r="L1504" s="226" t="s">
        <v>16</v>
      </c>
      <c r="M1504" s="225">
        <v>795</v>
      </c>
      <c r="O1504" s="280">
        <v>424</v>
      </c>
    </row>
    <row r="1505" spans="1:15" ht="22.5" x14ac:dyDescent="0.2">
      <c r="A1505" s="546">
        <v>298</v>
      </c>
      <c r="B1505" s="251" t="s">
        <v>12</v>
      </c>
      <c r="C1505" s="251" t="s">
        <v>11</v>
      </c>
      <c r="D1505" s="251" t="s">
        <v>10</v>
      </c>
      <c r="E1505" s="549" t="s">
        <v>9</v>
      </c>
      <c r="F1505" s="549"/>
      <c r="G1505" s="549" t="s">
        <v>8</v>
      </c>
      <c r="H1505" s="550"/>
      <c r="I1505" s="250"/>
      <c r="J1505" s="265"/>
      <c r="K1505" s="265"/>
      <c r="L1505" s="265"/>
      <c r="M1505" s="264"/>
      <c r="O1505" s="280" t="s">
        <v>6562</v>
      </c>
    </row>
    <row r="1506" spans="1:15" ht="135" x14ac:dyDescent="0.2">
      <c r="A1506" s="547"/>
      <c r="B1506" s="144" t="s">
        <v>6561</v>
      </c>
      <c r="C1506" s="144" t="s">
        <v>6560</v>
      </c>
      <c r="D1506" s="132">
        <v>43546</v>
      </c>
      <c r="E1506" s="247"/>
      <c r="F1506" s="246" t="s">
        <v>6349</v>
      </c>
      <c r="G1506" s="433" t="s">
        <v>6559</v>
      </c>
      <c r="H1506" s="434"/>
      <c r="I1506" s="435"/>
      <c r="J1506" s="279" t="s">
        <v>17</v>
      </c>
      <c r="K1506" s="278"/>
      <c r="L1506" s="275" t="s">
        <v>16</v>
      </c>
      <c r="M1506" s="277">
        <v>322</v>
      </c>
      <c r="O1506" s="280">
        <v>429</v>
      </c>
    </row>
    <row r="1507" spans="1:15" ht="22.5" x14ac:dyDescent="0.2">
      <c r="A1507" s="547"/>
      <c r="B1507" s="243" t="s">
        <v>6</v>
      </c>
      <c r="C1507" s="243" t="s">
        <v>5</v>
      </c>
      <c r="D1507" s="243" t="s">
        <v>4</v>
      </c>
      <c r="E1507" s="551" t="s">
        <v>3</v>
      </c>
      <c r="F1507" s="551"/>
      <c r="G1507" s="552"/>
      <c r="H1507" s="553"/>
      <c r="I1507" s="554"/>
      <c r="J1507" s="276" t="s">
        <v>25</v>
      </c>
      <c r="K1507" s="275"/>
      <c r="L1507" s="271" t="s">
        <v>16</v>
      </c>
      <c r="M1507" s="274">
        <v>616.6</v>
      </c>
      <c r="O1507" s="280">
        <v>428</v>
      </c>
    </row>
    <row r="1508" spans="1:15" x14ac:dyDescent="0.2">
      <c r="A1508" s="547"/>
      <c r="B1508" s="243"/>
      <c r="C1508" s="243"/>
      <c r="D1508" s="243"/>
      <c r="E1508" s="243"/>
      <c r="F1508" s="243"/>
      <c r="G1508" s="242"/>
      <c r="H1508" s="241"/>
      <c r="I1508" s="240"/>
      <c r="J1508" s="273" t="s">
        <v>21</v>
      </c>
      <c r="K1508" s="271"/>
      <c r="L1508" s="271"/>
      <c r="M1508" s="270"/>
      <c r="O1508" s="280"/>
    </row>
    <row r="1509" spans="1:15" ht="23.25" thickBot="1" x14ac:dyDescent="0.25">
      <c r="A1509" s="548"/>
      <c r="B1509" s="263" t="s">
        <v>5798</v>
      </c>
      <c r="C1509" s="262" t="s">
        <v>6559</v>
      </c>
      <c r="D1509" s="261">
        <v>43548</v>
      </c>
      <c r="E1509" s="260" t="s">
        <v>1</v>
      </c>
      <c r="F1509" s="259" t="s">
        <v>6558</v>
      </c>
      <c r="G1509" s="258"/>
      <c r="H1509" s="257"/>
      <c r="I1509" s="256"/>
      <c r="J1509" s="228" t="s">
        <v>6557</v>
      </c>
      <c r="K1509" s="227"/>
      <c r="L1509" s="226" t="s">
        <v>16</v>
      </c>
      <c r="M1509" s="225">
        <v>80</v>
      </c>
      <c r="O1509" s="280">
        <v>430</v>
      </c>
    </row>
    <row r="1510" spans="1:15" ht="22.5" x14ac:dyDescent="0.2">
      <c r="A1510" s="546">
        <v>299</v>
      </c>
      <c r="B1510" s="251" t="s">
        <v>12</v>
      </c>
      <c r="C1510" s="251" t="s">
        <v>11</v>
      </c>
      <c r="D1510" s="251" t="s">
        <v>10</v>
      </c>
      <c r="E1510" s="549" t="s">
        <v>9</v>
      </c>
      <c r="F1510" s="549"/>
      <c r="G1510" s="549" t="s">
        <v>8</v>
      </c>
      <c r="H1510" s="550"/>
      <c r="I1510" s="250"/>
      <c r="J1510" s="265"/>
      <c r="K1510" s="265"/>
      <c r="L1510" s="265"/>
      <c r="M1510" s="264"/>
      <c r="O1510" s="280" t="s">
        <v>6556</v>
      </c>
    </row>
    <row r="1511" spans="1:15" ht="146.25" x14ac:dyDescent="0.2">
      <c r="A1511" s="547"/>
      <c r="B1511" s="144" t="s">
        <v>6555</v>
      </c>
      <c r="C1511" s="144" t="s">
        <v>6554</v>
      </c>
      <c r="D1511" s="132">
        <v>43404</v>
      </c>
      <c r="E1511" s="247"/>
      <c r="F1511" s="246" t="s">
        <v>6322</v>
      </c>
      <c r="G1511" s="433" t="s">
        <v>6552</v>
      </c>
      <c r="H1511" s="434"/>
      <c r="I1511" s="435"/>
      <c r="J1511" s="279" t="s">
        <v>17</v>
      </c>
      <c r="K1511" s="278"/>
      <c r="L1511" s="275" t="s">
        <v>16</v>
      </c>
      <c r="M1511" s="277">
        <v>926</v>
      </c>
      <c r="O1511" s="280">
        <v>433</v>
      </c>
    </row>
    <row r="1512" spans="1:15" ht="22.5" x14ac:dyDescent="0.2">
      <c r="A1512" s="547"/>
      <c r="B1512" s="243" t="s">
        <v>6</v>
      </c>
      <c r="C1512" s="243" t="s">
        <v>5</v>
      </c>
      <c r="D1512" s="243" t="s">
        <v>4</v>
      </c>
      <c r="E1512" s="551" t="s">
        <v>3</v>
      </c>
      <c r="F1512" s="551"/>
      <c r="G1512" s="552"/>
      <c r="H1512" s="553"/>
      <c r="I1512" s="554"/>
      <c r="J1512" s="276" t="s">
        <v>25</v>
      </c>
      <c r="K1512" s="275"/>
      <c r="L1512" s="271"/>
      <c r="M1512" s="274"/>
      <c r="O1512" s="280"/>
    </row>
    <row r="1513" spans="1:15" x14ac:dyDescent="0.2">
      <c r="A1513" s="547"/>
      <c r="B1513" s="243"/>
      <c r="C1513" s="243"/>
      <c r="D1513" s="243"/>
      <c r="E1513" s="243"/>
      <c r="F1513" s="243"/>
      <c r="G1513" s="242"/>
      <c r="H1513" s="241"/>
      <c r="I1513" s="240"/>
      <c r="J1513" s="273" t="s">
        <v>21</v>
      </c>
      <c r="K1513" s="271"/>
      <c r="L1513" s="271" t="s">
        <v>16</v>
      </c>
      <c r="M1513" s="270">
        <v>396</v>
      </c>
      <c r="O1513" s="280"/>
    </row>
    <row r="1514" spans="1:15" ht="23.25" thickBot="1" x14ac:dyDescent="0.25">
      <c r="A1514" s="548"/>
      <c r="B1514" s="263" t="s">
        <v>6553</v>
      </c>
      <c r="C1514" s="262" t="s">
        <v>6552</v>
      </c>
      <c r="D1514" s="261">
        <v>43415</v>
      </c>
      <c r="E1514" s="260" t="s">
        <v>1</v>
      </c>
      <c r="F1514" s="259" t="s">
        <v>6551</v>
      </c>
      <c r="G1514" s="258"/>
      <c r="H1514" s="257"/>
      <c r="I1514" s="256"/>
      <c r="J1514" s="228"/>
      <c r="K1514" s="227"/>
      <c r="L1514" s="226"/>
      <c r="M1514" s="225"/>
      <c r="O1514" s="280">
        <v>436</v>
      </c>
    </row>
    <row r="1515" spans="1:15" ht="22.5" x14ac:dyDescent="0.2">
      <c r="A1515" s="546">
        <v>300</v>
      </c>
      <c r="B1515" s="251" t="s">
        <v>12</v>
      </c>
      <c r="C1515" s="251" t="s">
        <v>11</v>
      </c>
      <c r="D1515" s="251" t="s">
        <v>10</v>
      </c>
      <c r="E1515" s="549" t="s">
        <v>9</v>
      </c>
      <c r="F1515" s="549"/>
      <c r="G1515" s="549" t="s">
        <v>8</v>
      </c>
      <c r="H1515" s="550"/>
      <c r="I1515" s="250"/>
      <c r="J1515" s="265"/>
      <c r="K1515" s="265"/>
      <c r="L1515" s="265"/>
      <c r="M1515" s="264"/>
      <c r="O1515" s="280" t="s">
        <v>6550</v>
      </c>
    </row>
    <row r="1516" spans="1:15" ht="178.15" customHeight="1" x14ac:dyDescent="0.2">
      <c r="A1516" s="547"/>
      <c r="B1516" s="144" t="s">
        <v>6549</v>
      </c>
      <c r="C1516" s="144" t="s">
        <v>6548</v>
      </c>
      <c r="D1516" s="132">
        <v>43443</v>
      </c>
      <c r="E1516" s="247"/>
      <c r="F1516" s="246" t="s">
        <v>5629</v>
      </c>
      <c r="G1516" s="433" t="s">
        <v>6547</v>
      </c>
      <c r="H1516" s="434"/>
      <c r="I1516" s="435"/>
      <c r="J1516" s="279" t="s">
        <v>17</v>
      </c>
      <c r="K1516" s="278"/>
      <c r="L1516" s="275" t="s">
        <v>16</v>
      </c>
      <c r="M1516" s="277">
        <v>1164</v>
      </c>
      <c r="O1516" s="280">
        <v>438</v>
      </c>
    </row>
    <row r="1517" spans="1:15" ht="22.5" x14ac:dyDescent="0.2">
      <c r="A1517" s="547"/>
      <c r="B1517" s="243" t="s">
        <v>6</v>
      </c>
      <c r="C1517" s="243" t="s">
        <v>5</v>
      </c>
      <c r="D1517" s="243" t="s">
        <v>4</v>
      </c>
      <c r="E1517" s="551" t="s">
        <v>3</v>
      </c>
      <c r="F1517" s="551"/>
      <c r="G1517" s="552"/>
      <c r="H1517" s="553"/>
      <c r="I1517" s="554"/>
      <c r="J1517" s="276" t="s">
        <v>25</v>
      </c>
      <c r="K1517" s="275"/>
      <c r="L1517" s="271" t="s">
        <v>16</v>
      </c>
      <c r="M1517" s="274">
        <v>2046.99</v>
      </c>
      <c r="O1517" s="280">
        <v>437</v>
      </c>
    </row>
    <row r="1518" spans="1:15" x14ac:dyDescent="0.2">
      <c r="A1518" s="547"/>
      <c r="B1518" s="243"/>
      <c r="C1518" s="243"/>
      <c r="D1518" s="243"/>
      <c r="E1518" s="243"/>
      <c r="F1518" s="243"/>
      <c r="G1518" s="242"/>
      <c r="H1518" s="241"/>
      <c r="I1518" s="240"/>
      <c r="J1518" s="273" t="s">
        <v>21</v>
      </c>
      <c r="K1518" s="271"/>
      <c r="L1518" s="271"/>
      <c r="M1518" s="270"/>
      <c r="O1518" s="280">
        <v>439</v>
      </c>
    </row>
    <row r="1519" spans="1:15" ht="23.25" thickBot="1" x14ac:dyDescent="0.25">
      <c r="A1519" s="548"/>
      <c r="B1519" s="263" t="s">
        <v>5879</v>
      </c>
      <c r="C1519" s="262" t="s">
        <v>6547</v>
      </c>
      <c r="D1519" s="261">
        <v>43448</v>
      </c>
      <c r="E1519" s="260" t="s">
        <v>1</v>
      </c>
      <c r="F1519" s="259" t="s">
        <v>6546</v>
      </c>
      <c r="G1519" s="258"/>
      <c r="H1519" s="257"/>
      <c r="I1519" s="256"/>
      <c r="J1519" s="228" t="s">
        <v>5498</v>
      </c>
      <c r="K1519" s="227"/>
      <c r="L1519" s="226"/>
      <c r="M1519" s="225"/>
      <c r="O1519" s="280"/>
    </row>
    <row r="1520" spans="1:15" ht="22.5" x14ac:dyDescent="0.2">
      <c r="A1520" s="546">
        <v>301</v>
      </c>
      <c r="B1520" s="251" t="s">
        <v>12</v>
      </c>
      <c r="C1520" s="251" t="s">
        <v>11</v>
      </c>
      <c r="D1520" s="251" t="s">
        <v>10</v>
      </c>
      <c r="E1520" s="549" t="s">
        <v>9</v>
      </c>
      <c r="F1520" s="549"/>
      <c r="G1520" s="549" t="s">
        <v>8</v>
      </c>
      <c r="H1520" s="550"/>
      <c r="I1520" s="250"/>
      <c r="J1520" s="265"/>
      <c r="K1520" s="265"/>
      <c r="L1520" s="265"/>
      <c r="M1520" s="264"/>
      <c r="O1520" s="280" t="s">
        <v>6545</v>
      </c>
    </row>
    <row r="1521" spans="1:15" ht="247.5" x14ac:dyDescent="0.2">
      <c r="A1521" s="547"/>
      <c r="B1521" s="144" t="s">
        <v>6544</v>
      </c>
      <c r="C1521" s="144" t="s">
        <v>6543</v>
      </c>
      <c r="D1521" s="132">
        <v>43392</v>
      </c>
      <c r="E1521" s="247"/>
      <c r="F1521" s="246" t="s">
        <v>6045</v>
      </c>
      <c r="G1521" s="433" t="s">
        <v>5506</v>
      </c>
      <c r="H1521" s="434"/>
      <c r="I1521" s="435"/>
      <c r="J1521" s="279" t="s">
        <v>17</v>
      </c>
      <c r="K1521" s="278"/>
      <c r="L1521" s="275" t="s">
        <v>16</v>
      </c>
      <c r="M1521" s="277">
        <v>1150</v>
      </c>
      <c r="O1521" s="280">
        <v>441</v>
      </c>
    </row>
    <row r="1522" spans="1:15" ht="22.5" x14ac:dyDescent="0.2">
      <c r="A1522" s="547"/>
      <c r="B1522" s="243" t="s">
        <v>6</v>
      </c>
      <c r="C1522" s="243" t="s">
        <v>5</v>
      </c>
      <c r="D1522" s="243" t="s">
        <v>4</v>
      </c>
      <c r="E1522" s="551" t="s">
        <v>3</v>
      </c>
      <c r="F1522" s="551"/>
      <c r="G1522" s="552"/>
      <c r="H1522" s="553"/>
      <c r="I1522" s="554"/>
      <c r="J1522" s="276" t="s">
        <v>25</v>
      </c>
      <c r="K1522" s="275"/>
      <c r="L1522" s="271" t="s">
        <v>16</v>
      </c>
      <c r="M1522" s="274">
        <v>4236.21</v>
      </c>
      <c r="O1522" s="280">
        <v>440</v>
      </c>
    </row>
    <row r="1523" spans="1:15" x14ac:dyDescent="0.2">
      <c r="A1523" s="547"/>
      <c r="B1523" s="243"/>
      <c r="C1523" s="243"/>
      <c r="D1523" s="243"/>
      <c r="E1523" s="243"/>
      <c r="F1523" s="243"/>
      <c r="G1523" s="242"/>
      <c r="H1523" s="241"/>
      <c r="I1523" s="240"/>
      <c r="J1523" s="273" t="s">
        <v>21</v>
      </c>
      <c r="K1523" s="271"/>
      <c r="L1523" s="271"/>
      <c r="M1523" s="270"/>
      <c r="O1523" s="280"/>
    </row>
    <row r="1524" spans="1:15" ht="23.25" thickBot="1" x14ac:dyDescent="0.25">
      <c r="A1524" s="548"/>
      <c r="B1524" s="263" t="s">
        <v>6044</v>
      </c>
      <c r="C1524" s="262" t="s">
        <v>5506</v>
      </c>
      <c r="D1524" s="261">
        <v>43403</v>
      </c>
      <c r="E1524" s="260" t="s">
        <v>1</v>
      </c>
      <c r="F1524" s="259" t="s">
        <v>6542</v>
      </c>
      <c r="G1524" s="258"/>
      <c r="H1524" s="257"/>
      <c r="I1524" s="256"/>
      <c r="J1524" s="228" t="s">
        <v>5498</v>
      </c>
      <c r="K1524" s="227"/>
      <c r="L1524" s="226"/>
      <c r="M1524" s="225"/>
      <c r="O1524" s="280"/>
    </row>
    <row r="1525" spans="1:15" ht="22.5" x14ac:dyDescent="0.2">
      <c r="A1525" s="546">
        <v>302</v>
      </c>
      <c r="B1525" s="251" t="s">
        <v>12</v>
      </c>
      <c r="C1525" s="251" t="s">
        <v>11</v>
      </c>
      <c r="D1525" s="251" t="s">
        <v>10</v>
      </c>
      <c r="E1525" s="549" t="s">
        <v>9</v>
      </c>
      <c r="F1525" s="549"/>
      <c r="G1525" s="549" t="s">
        <v>8</v>
      </c>
      <c r="H1525" s="550"/>
      <c r="I1525" s="250"/>
      <c r="J1525" s="265"/>
      <c r="K1525" s="265"/>
      <c r="L1525" s="265"/>
      <c r="M1525" s="264"/>
      <c r="O1525" s="280" t="s">
        <v>6541</v>
      </c>
    </row>
    <row r="1526" spans="1:15" ht="258.75" x14ac:dyDescent="0.2">
      <c r="A1526" s="547"/>
      <c r="B1526" s="144" t="s">
        <v>6540</v>
      </c>
      <c r="C1526" s="144" t="s">
        <v>6539</v>
      </c>
      <c r="D1526" s="132">
        <v>43392</v>
      </c>
      <c r="E1526" s="247"/>
      <c r="F1526" s="246" t="s">
        <v>6045</v>
      </c>
      <c r="G1526" s="433" t="s">
        <v>5506</v>
      </c>
      <c r="H1526" s="434"/>
      <c r="I1526" s="435"/>
      <c r="J1526" s="279" t="s">
        <v>17</v>
      </c>
      <c r="K1526" s="278"/>
      <c r="L1526" s="275" t="s">
        <v>16</v>
      </c>
      <c r="M1526" s="277">
        <v>1610</v>
      </c>
      <c r="O1526" s="280">
        <v>443</v>
      </c>
    </row>
    <row r="1527" spans="1:15" ht="22.5" x14ac:dyDescent="0.2">
      <c r="A1527" s="547"/>
      <c r="B1527" s="243" t="s">
        <v>6</v>
      </c>
      <c r="C1527" s="243" t="s">
        <v>5</v>
      </c>
      <c r="D1527" s="243" t="s">
        <v>4</v>
      </c>
      <c r="E1527" s="551" t="s">
        <v>3</v>
      </c>
      <c r="F1527" s="551"/>
      <c r="G1527" s="552"/>
      <c r="H1527" s="553"/>
      <c r="I1527" s="554"/>
      <c r="J1527" s="276" t="s">
        <v>25</v>
      </c>
      <c r="K1527" s="275"/>
      <c r="L1527" s="271" t="s">
        <v>16</v>
      </c>
      <c r="M1527" s="274">
        <v>3638.23</v>
      </c>
      <c r="O1527" s="280">
        <v>442</v>
      </c>
    </row>
    <row r="1528" spans="1:15" x14ac:dyDescent="0.2">
      <c r="A1528" s="547"/>
      <c r="B1528" s="243"/>
      <c r="C1528" s="243"/>
      <c r="D1528" s="243"/>
      <c r="E1528" s="243"/>
      <c r="F1528" s="243"/>
      <c r="G1528" s="242"/>
      <c r="H1528" s="241"/>
      <c r="I1528" s="240"/>
      <c r="J1528" s="273" t="s">
        <v>21</v>
      </c>
      <c r="K1528" s="271"/>
      <c r="L1528" s="271"/>
      <c r="M1528" s="270"/>
      <c r="O1528" s="280"/>
    </row>
    <row r="1529" spans="1:15" ht="23.25" thickBot="1" x14ac:dyDescent="0.25">
      <c r="A1529" s="548"/>
      <c r="B1529" s="263" t="s">
        <v>2610</v>
      </c>
      <c r="C1529" s="262" t="s">
        <v>5506</v>
      </c>
      <c r="D1529" s="261">
        <v>43407</v>
      </c>
      <c r="E1529" s="260" t="s">
        <v>1</v>
      </c>
      <c r="F1529" s="259" t="s">
        <v>6538</v>
      </c>
      <c r="G1529" s="258"/>
      <c r="H1529" s="257"/>
      <c r="I1529" s="256"/>
      <c r="J1529" s="228" t="s">
        <v>5498</v>
      </c>
      <c r="K1529" s="227"/>
      <c r="L1529" s="226"/>
      <c r="M1529" s="225"/>
      <c r="O1529" s="280"/>
    </row>
    <row r="1530" spans="1:15" ht="22.5" x14ac:dyDescent="0.2">
      <c r="A1530" s="546">
        <v>303</v>
      </c>
      <c r="B1530" s="251" t="s">
        <v>12</v>
      </c>
      <c r="C1530" s="251" t="s">
        <v>11</v>
      </c>
      <c r="D1530" s="251" t="s">
        <v>10</v>
      </c>
      <c r="E1530" s="549" t="s">
        <v>9</v>
      </c>
      <c r="F1530" s="549"/>
      <c r="G1530" s="549" t="s">
        <v>8</v>
      </c>
      <c r="H1530" s="550"/>
      <c r="I1530" s="250"/>
      <c r="J1530" s="265"/>
      <c r="K1530" s="265"/>
      <c r="L1530" s="265"/>
      <c r="M1530" s="264"/>
      <c r="O1530" s="280" t="s">
        <v>6537</v>
      </c>
    </row>
    <row r="1531" spans="1:15" ht="123.75" x14ac:dyDescent="0.2">
      <c r="A1531" s="547"/>
      <c r="B1531" s="144" t="s">
        <v>6536</v>
      </c>
      <c r="C1531" s="144" t="s">
        <v>6535</v>
      </c>
      <c r="D1531" s="132">
        <v>43527</v>
      </c>
      <c r="E1531" s="247"/>
      <c r="F1531" s="246" t="s">
        <v>5651</v>
      </c>
      <c r="G1531" s="433" t="s">
        <v>2116</v>
      </c>
      <c r="H1531" s="434"/>
      <c r="I1531" s="435"/>
      <c r="J1531" s="279" t="s">
        <v>17</v>
      </c>
      <c r="K1531" s="278"/>
      <c r="L1531" s="275" t="s">
        <v>16</v>
      </c>
      <c r="M1531" s="277">
        <v>193.42</v>
      </c>
      <c r="O1531" s="280">
        <v>445</v>
      </c>
    </row>
    <row r="1532" spans="1:15" ht="22.5" x14ac:dyDescent="0.2">
      <c r="A1532" s="547"/>
      <c r="B1532" s="243" t="s">
        <v>6</v>
      </c>
      <c r="C1532" s="243" t="s">
        <v>5</v>
      </c>
      <c r="D1532" s="243" t="s">
        <v>4</v>
      </c>
      <c r="E1532" s="551" t="s">
        <v>3</v>
      </c>
      <c r="F1532" s="551"/>
      <c r="G1532" s="552"/>
      <c r="H1532" s="553"/>
      <c r="I1532" s="554"/>
      <c r="J1532" s="276" t="s">
        <v>25</v>
      </c>
      <c r="K1532" s="275"/>
      <c r="L1532" s="271" t="s">
        <v>16</v>
      </c>
      <c r="M1532" s="274">
        <v>364.6</v>
      </c>
      <c r="O1532" s="280">
        <v>444</v>
      </c>
    </row>
    <row r="1533" spans="1:15" x14ac:dyDescent="0.2">
      <c r="A1533" s="547"/>
      <c r="B1533" s="243"/>
      <c r="C1533" s="243"/>
      <c r="D1533" s="243"/>
      <c r="E1533" s="243"/>
      <c r="F1533" s="243"/>
      <c r="G1533" s="242"/>
      <c r="H1533" s="241"/>
      <c r="I1533" s="240"/>
      <c r="J1533" s="273" t="s">
        <v>21</v>
      </c>
      <c r="K1533" s="271"/>
      <c r="L1533" s="271"/>
      <c r="M1533" s="270"/>
      <c r="O1533" s="280"/>
    </row>
    <row r="1534" spans="1:15" ht="23.25" thickBot="1" x14ac:dyDescent="0.25">
      <c r="A1534" s="548"/>
      <c r="B1534" s="263" t="s">
        <v>5507</v>
      </c>
      <c r="C1534" s="262" t="s">
        <v>2116</v>
      </c>
      <c r="D1534" s="261">
        <v>43528</v>
      </c>
      <c r="E1534" s="260" t="s">
        <v>1</v>
      </c>
      <c r="F1534" s="259" t="s">
        <v>6534</v>
      </c>
      <c r="G1534" s="258"/>
      <c r="H1534" s="257"/>
      <c r="I1534" s="256"/>
      <c r="J1534" s="228" t="s">
        <v>5498</v>
      </c>
      <c r="K1534" s="227"/>
      <c r="L1534" s="226"/>
      <c r="M1534" s="225"/>
      <c r="O1534" s="280"/>
    </row>
    <row r="1535" spans="1:15" ht="22.5" x14ac:dyDescent="0.2">
      <c r="A1535" s="546">
        <v>304</v>
      </c>
      <c r="B1535" s="251" t="s">
        <v>12</v>
      </c>
      <c r="C1535" s="251" t="s">
        <v>11</v>
      </c>
      <c r="D1535" s="251" t="s">
        <v>10</v>
      </c>
      <c r="E1535" s="549" t="s">
        <v>9</v>
      </c>
      <c r="F1535" s="549"/>
      <c r="G1535" s="549" t="s">
        <v>8</v>
      </c>
      <c r="H1535" s="550"/>
      <c r="I1535" s="250"/>
      <c r="J1535" s="265"/>
      <c r="K1535" s="265"/>
      <c r="L1535" s="265"/>
      <c r="M1535" s="264"/>
      <c r="O1535" s="280" t="s">
        <v>6533</v>
      </c>
    </row>
    <row r="1536" spans="1:15" ht="30.6" customHeight="1" x14ac:dyDescent="0.2">
      <c r="A1536" s="547"/>
      <c r="B1536" s="144" t="s">
        <v>6528</v>
      </c>
      <c r="C1536" s="144" t="s">
        <v>6532</v>
      </c>
      <c r="D1536" s="132">
        <v>43387</v>
      </c>
      <c r="E1536" s="247"/>
      <c r="F1536" s="246" t="s">
        <v>5584</v>
      </c>
      <c r="G1536" s="433" t="s">
        <v>5506</v>
      </c>
      <c r="H1536" s="434"/>
      <c r="I1536" s="435"/>
      <c r="J1536" s="279" t="s">
        <v>17</v>
      </c>
      <c r="K1536" s="278"/>
      <c r="L1536" s="275" t="s">
        <v>16</v>
      </c>
      <c r="M1536" s="277">
        <v>1255</v>
      </c>
      <c r="O1536" s="280">
        <v>447</v>
      </c>
    </row>
    <row r="1537" spans="1:15" ht="22.5" x14ac:dyDescent="0.2">
      <c r="A1537" s="547"/>
      <c r="B1537" s="243" t="s">
        <v>6</v>
      </c>
      <c r="C1537" s="243" t="s">
        <v>5</v>
      </c>
      <c r="D1537" s="243" t="s">
        <v>4</v>
      </c>
      <c r="E1537" s="551" t="s">
        <v>3</v>
      </c>
      <c r="F1537" s="551"/>
      <c r="G1537" s="552"/>
      <c r="H1537" s="553"/>
      <c r="I1537" s="554"/>
      <c r="J1537" s="276" t="s">
        <v>25</v>
      </c>
      <c r="K1537" s="275"/>
      <c r="L1537" s="271" t="s">
        <v>16</v>
      </c>
      <c r="M1537" s="274">
        <v>469.41</v>
      </c>
      <c r="O1537" s="280">
        <v>446</v>
      </c>
    </row>
    <row r="1538" spans="1:15" x14ac:dyDescent="0.2">
      <c r="A1538" s="547"/>
      <c r="B1538" s="243"/>
      <c r="C1538" s="243"/>
      <c r="D1538" s="243"/>
      <c r="E1538" s="243"/>
      <c r="F1538" s="243"/>
      <c r="G1538" s="242"/>
      <c r="H1538" s="241"/>
      <c r="I1538" s="240"/>
      <c r="J1538" s="273" t="s">
        <v>21</v>
      </c>
      <c r="K1538" s="271"/>
      <c r="L1538" s="271"/>
      <c r="M1538" s="270"/>
      <c r="O1538" s="280"/>
    </row>
    <row r="1539" spans="1:15" ht="23.25" thickBot="1" x14ac:dyDescent="0.25">
      <c r="A1539" s="548"/>
      <c r="B1539" s="263" t="s">
        <v>2610</v>
      </c>
      <c r="C1539" s="262" t="s">
        <v>5506</v>
      </c>
      <c r="D1539" s="261">
        <v>43392</v>
      </c>
      <c r="E1539" s="260" t="s">
        <v>1</v>
      </c>
      <c r="F1539" s="259" t="s">
        <v>5567</v>
      </c>
      <c r="G1539" s="258"/>
      <c r="H1539" s="257"/>
      <c r="I1539" s="256"/>
      <c r="J1539" s="228" t="s">
        <v>5498</v>
      </c>
      <c r="K1539" s="227"/>
      <c r="L1539" s="226"/>
      <c r="M1539" s="225"/>
      <c r="O1539" s="280"/>
    </row>
    <row r="1540" spans="1:15" ht="22.5" x14ac:dyDescent="0.2">
      <c r="A1540" s="546">
        <v>305</v>
      </c>
      <c r="B1540" s="251" t="s">
        <v>12</v>
      </c>
      <c r="C1540" s="251" t="s">
        <v>11</v>
      </c>
      <c r="D1540" s="251" t="s">
        <v>10</v>
      </c>
      <c r="E1540" s="549" t="s">
        <v>9</v>
      </c>
      <c r="F1540" s="549"/>
      <c r="G1540" s="549" t="s">
        <v>8</v>
      </c>
      <c r="H1540" s="550"/>
      <c r="I1540" s="250"/>
      <c r="J1540" s="265"/>
      <c r="K1540" s="265"/>
      <c r="L1540" s="265"/>
      <c r="M1540" s="264"/>
      <c r="O1540" s="280" t="s">
        <v>6531</v>
      </c>
    </row>
    <row r="1541" spans="1:15" ht="315" x14ac:dyDescent="0.2">
      <c r="A1541" s="547"/>
      <c r="B1541" s="144" t="s">
        <v>6528</v>
      </c>
      <c r="C1541" s="144" t="s">
        <v>6530</v>
      </c>
      <c r="D1541" s="132">
        <v>43446</v>
      </c>
      <c r="E1541" s="247"/>
      <c r="F1541" s="246" t="s">
        <v>6061</v>
      </c>
      <c r="G1541" s="433" t="s">
        <v>5506</v>
      </c>
      <c r="H1541" s="434"/>
      <c r="I1541" s="435"/>
      <c r="J1541" s="279" t="s">
        <v>17</v>
      </c>
      <c r="K1541" s="278"/>
      <c r="L1541" s="275" t="s">
        <v>16</v>
      </c>
      <c r="M1541" s="277">
        <v>290</v>
      </c>
      <c r="O1541" s="280">
        <v>449</v>
      </c>
    </row>
    <row r="1542" spans="1:15" ht="22.5" x14ac:dyDescent="0.2">
      <c r="A1542" s="547"/>
      <c r="B1542" s="243" t="s">
        <v>6</v>
      </c>
      <c r="C1542" s="243" t="s">
        <v>5</v>
      </c>
      <c r="D1542" s="243" t="s">
        <v>4</v>
      </c>
      <c r="E1542" s="551" t="s">
        <v>3</v>
      </c>
      <c r="F1542" s="551"/>
      <c r="G1542" s="552"/>
      <c r="H1542" s="553"/>
      <c r="I1542" s="554"/>
      <c r="J1542" s="276" t="s">
        <v>25</v>
      </c>
      <c r="K1542" s="275"/>
      <c r="L1542" s="271" t="s">
        <v>16</v>
      </c>
      <c r="M1542" s="274">
        <v>299.41000000000003</v>
      </c>
      <c r="O1542" s="280">
        <v>448</v>
      </c>
    </row>
    <row r="1543" spans="1:15" x14ac:dyDescent="0.2">
      <c r="A1543" s="547"/>
      <c r="B1543" s="243"/>
      <c r="C1543" s="243"/>
      <c r="D1543" s="243"/>
      <c r="E1543" s="243"/>
      <c r="F1543" s="243"/>
      <c r="G1543" s="242"/>
      <c r="H1543" s="241"/>
      <c r="I1543" s="240"/>
      <c r="J1543" s="273" t="s">
        <v>21</v>
      </c>
      <c r="K1543" s="271"/>
      <c r="L1543" s="271"/>
      <c r="M1543" s="270"/>
      <c r="O1543" s="280"/>
    </row>
    <row r="1544" spans="1:15" ht="23.25" thickBot="1" x14ac:dyDescent="0.25">
      <c r="A1544" s="548"/>
      <c r="B1544" s="263" t="s">
        <v>2610</v>
      </c>
      <c r="C1544" s="262" t="s">
        <v>5506</v>
      </c>
      <c r="D1544" s="261">
        <v>43448</v>
      </c>
      <c r="E1544" s="260" t="s">
        <v>1</v>
      </c>
      <c r="F1544" s="259" t="s">
        <v>268</v>
      </c>
      <c r="G1544" s="258"/>
      <c r="H1544" s="257"/>
      <c r="I1544" s="256"/>
      <c r="J1544" s="228" t="s">
        <v>5498</v>
      </c>
      <c r="K1544" s="227"/>
      <c r="L1544" s="226"/>
      <c r="M1544" s="225"/>
      <c r="O1544" s="280"/>
    </row>
    <row r="1545" spans="1:15" ht="22.5" x14ac:dyDescent="0.2">
      <c r="A1545" s="546">
        <v>306</v>
      </c>
      <c r="B1545" s="251" t="s">
        <v>12</v>
      </c>
      <c r="C1545" s="251" t="s">
        <v>11</v>
      </c>
      <c r="D1545" s="251" t="s">
        <v>10</v>
      </c>
      <c r="E1545" s="549" t="s">
        <v>9</v>
      </c>
      <c r="F1545" s="549"/>
      <c r="G1545" s="549" t="s">
        <v>8</v>
      </c>
      <c r="H1545" s="550"/>
      <c r="I1545" s="250"/>
      <c r="J1545" s="265"/>
      <c r="K1545" s="265"/>
      <c r="L1545" s="265"/>
      <c r="M1545" s="264"/>
      <c r="O1545" s="280" t="s">
        <v>6529</v>
      </c>
    </row>
    <row r="1546" spans="1:15" ht="315" x14ac:dyDescent="0.2">
      <c r="A1546" s="547"/>
      <c r="B1546" s="144" t="s">
        <v>6528</v>
      </c>
      <c r="C1546" s="144" t="s">
        <v>6527</v>
      </c>
      <c r="D1546" s="132">
        <v>43498</v>
      </c>
      <c r="E1546" s="247"/>
      <c r="F1546" s="246" t="s">
        <v>6526</v>
      </c>
      <c r="G1546" s="433" t="s">
        <v>5506</v>
      </c>
      <c r="H1546" s="434"/>
      <c r="I1546" s="435"/>
      <c r="J1546" s="279" t="s">
        <v>17</v>
      </c>
      <c r="K1546" s="278"/>
      <c r="L1546" s="275" t="s">
        <v>16</v>
      </c>
      <c r="M1546" s="277">
        <v>344</v>
      </c>
      <c r="O1546" s="280">
        <v>451</v>
      </c>
    </row>
    <row r="1547" spans="1:15" ht="22.5" x14ac:dyDescent="0.2">
      <c r="A1547" s="547"/>
      <c r="B1547" s="243" t="s">
        <v>6</v>
      </c>
      <c r="C1547" s="243" t="s">
        <v>5</v>
      </c>
      <c r="D1547" s="243" t="s">
        <v>4</v>
      </c>
      <c r="E1547" s="551" t="s">
        <v>3</v>
      </c>
      <c r="F1547" s="551"/>
      <c r="G1547" s="552"/>
      <c r="H1547" s="553"/>
      <c r="I1547" s="554"/>
      <c r="J1547" s="276" t="s">
        <v>25</v>
      </c>
      <c r="K1547" s="275"/>
      <c r="L1547" s="271" t="s">
        <v>16</v>
      </c>
      <c r="M1547" s="274">
        <v>498.6</v>
      </c>
      <c r="O1547" s="280">
        <v>450</v>
      </c>
    </row>
    <row r="1548" spans="1:15" x14ac:dyDescent="0.2">
      <c r="A1548" s="547"/>
      <c r="B1548" s="243"/>
      <c r="C1548" s="243"/>
      <c r="D1548" s="243"/>
      <c r="E1548" s="243"/>
      <c r="F1548" s="243"/>
      <c r="G1548" s="242"/>
      <c r="H1548" s="241"/>
      <c r="I1548" s="240"/>
      <c r="J1548" s="273" t="s">
        <v>21</v>
      </c>
      <c r="K1548" s="271"/>
      <c r="L1548" s="271"/>
      <c r="M1548" s="270"/>
      <c r="O1548" s="280"/>
    </row>
    <row r="1549" spans="1:15" ht="23.25" thickBot="1" x14ac:dyDescent="0.25">
      <c r="A1549" s="548"/>
      <c r="B1549" s="263" t="s">
        <v>2610</v>
      </c>
      <c r="C1549" s="262" t="s">
        <v>5506</v>
      </c>
      <c r="D1549" s="261">
        <v>43501</v>
      </c>
      <c r="E1549" s="260" t="s">
        <v>1</v>
      </c>
      <c r="F1549" s="259" t="s">
        <v>6525</v>
      </c>
      <c r="G1549" s="258"/>
      <c r="H1549" s="257"/>
      <c r="I1549" s="256"/>
      <c r="J1549" s="228" t="s">
        <v>5498</v>
      </c>
      <c r="K1549" s="227"/>
      <c r="L1549" s="226"/>
      <c r="M1549" s="225"/>
      <c r="O1549" s="280"/>
    </row>
    <row r="1550" spans="1:15" ht="22.5" x14ac:dyDescent="0.2">
      <c r="A1550" s="546">
        <v>307</v>
      </c>
      <c r="B1550" s="319" t="s">
        <v>12</v>
      </c>
      <c r="C1550" s="319" t="s">
        <v>11</v>
      </c>
      <c r="D1550" s="319" t="s">
        <v>10</v>
      </c>
      <c r="E1550" s="590" t="s">
        <v>9</v>
      </c>
      <c r="F1550" s="590"/>
      <c r="G1550" s="590" t="s">
        <v>8</v>
      </c>
      <c r="H1550" s="591"/>
      <c r="I1550" s="318"/>
      <c r="J1550" s="265"/>
      <c r="K1550" s="265"/>
      <c r="L1550" s="265"/>
      <c r="M1550" s="264"/>
      <c r="N1550" s="305"/>
      <c r="O1550" s="304" t="s">
        <v>6524</v>
      </c>
    </row>
    <row r="1551" spans="1:15" ht="303.75" x14ac:dyDescent="0.2">
      <c r="A1551" s="547"/>
      <c r="B1551" s="285" t="s">
        <v>6518</v>
      </c>
      <c r="C1551" s="285" t="s">
        <v>6523</v>
      </c>
      <c r="D1551" s="298">
        <v>43387</v>
      </c>
      <c r="E1551" s="297"/>
      <c r="F1551" s="296" t="s">
        <v>6522</v>
      </c>
      <c r="G1551" s="594" t="s">
        <v>5506</v>
      </c>
      <c r="H1551" s="595"/>
      <c r="I1551" s="596"/>
      <c r="J1551" s="279" t="s">
        <v>17</v>
      </c>
      <c r="K1551" s="278"/>
      <c r="L1551" s="275" t="s">
        <v>16</v>
      </c>
      <c r="M1551" s="277">
        <v>1255</v>
      </c>
      <c r="N1551" s="281"/>
      <c r="O1551" s="280">
        <v>453</v>
      </c>
    </row>
    <row r="1552" spans="1:15" ht="22.5" x14ac:dyDescent="0.2">
      <c r="A1552" s="547"/>
      <c r="B1552" s="317" t="s">
        <v>6</v>
      </c>
      <c r="C1552" s="317" t="s">
        <v>5</v>
      </c>
      <c r="D1552" s="317" t="s">
        <v>4</v>
      </c>
      <c r="E1552" s="606" t="s">
        <v>3</v>
      </c>
      <c r="F1552" s="606"/>
      <c r="G1552" s="607"/>
      <c r="H1552" s="608"/>
      <c r="I1552" s="609"/>
      <c r="J1552" s="276" t="s">
        <v>25</v>
      </c>
      <c r="K1552" s="275"/>
      <c r="L1552" s="271" t="s">
        <v>16</v>
      </c>
      <c r="M1552" s="274">
        <v>485.4</v>
      </c>
      <c r="N1552" s="305"/>
      <c r="O1552" s="304">
        <v>452</v>
      </c>
    </row>
    <row r="1553" spans="1:18" x14ac:dyDescent="0.2">
      <c r="A1553" s="547"/>
      <c r="B1553" s="317"/>
      <c r="C1553" s="317"/>
      <c r="D1553" s="317"/>
      <c r="E1553" s="317"/>
      <c r="F1553" s="317"/>
      <c r="G1553" s="316"/>
      <c r="H1553" s="315"/>
      <c r="I1553" s="314"/>
      <c r="J1553" s="273" t="s">
        <v>21</v>
      </c>
      <c r="K1553" s="271"/>
      <c r="L1553" s="271"/>
      <c r="M1553" s="270"/>
      <c r="N1553" s="305"/>
      <c r="O1553" s="304"/>
    </row>
    <row r="1554" spans="1:18" ht="23.25" thickBot="1" x14ac:dyDescent="0.25">
      <c r="A1554" s="548"/>
      <c r="B1554" s="313" t="s">
        <v>5583</v>
      </c>
      <c r="C1554" s="312" t="s">
        <v>5506</v>
      </c>
      <c r="D1554" s="311">
        <v>43392</v>
      </c>
      <c r="E1554" s="310" t="s">
        <v>1</v>
      </c>
      <c r="F1554" s="309" t="s">
        <v>5567</v>
      </c>
      <c r="G1554" s="308"/>
      <c r="H1554" s="307"/>
      <c r="I1554" s="306"/>
      <c r="J1554" s="228" t="s">
        <v>5498</v>
      </c>
      <c r="K1554" s="227"/>
      <c r="L1554" s="226"/>
      <c r="M1554" s="225"/>
      <c r="N1554" s="305"/>
      <c r="O1554" s="304"/>
    </row>
    <row r="1555" spans="1:18" ht="22.5" x14ac:dyDescent="0.2">
      <c r="A1555" s="546">
        <v>308</v>
      </c>
      <c r="B1555" s="251" t="s">
        <v>12</v>
      </c>
      <c r="C1555" s="251" t="s">
        <v>11</v>
      </c>
      <c r="D1555" s="251" t="s">
        <v>10</v>
      </c>
      <c r="E1555" s="549" t="s">
        <v>9</v>
      </c>
      <c r="F1555" s="549"/>
      <c r="G1555" s="549" t="s">
        <v>8</v>
      </c>
      <c r="H1555" s="550"/>
      <c r="I1555" s="250"/>
      <c r="J1555" s="265"/>
      <c r="K1555" s="265"/>
      <c r="L1555" s="265"/>
      <c r="M1555" s="264"/>
      <c r="O1555" s="269" t="s">
        <v>6521</v>
      </c>
    </row>
    <row r="1556" spans="1:18" ht="30.6" customHeight="1" x14ac:dyDescent="0.2">
      <c r="A1556" s="547"/>
      <c r="B1556" s="144" t="s">
        <v>6518</v>
      </c>
      <c r="C1556" s="144" t="s">
        <v>6520</v>
      </c>
      <c r="D1556" s="132">
        <v>43418</v>
      </c>
      <c r="E1556" s="247"/>
      <c r="F1556" s="246" t="s">
        <v>6034</v>
      </c>
      <c r="G1556" s="433" t="s">
        <v>5506</v>
      </c>
      <c r="H1556" s="434"/>
      <c r="I1556" s="435"/>
      <c r="J1556" s="279" t="s">
        <v>17</v>
      </c>
      <c r="K1556" s="278"/>
      <c r="L1556" s="275" t="s">
        <v>16</v>
      </c>
      <c r="M1556" s="277">
        <v>362</v>
      </c>
      <c r="O1556" s="269">
        <v>455</v>
      </c>
    </row>
    <row r="1557" spans="1:18" ht="22.5" x14ac:dyDescent="0.2">
      <c r="A1557" s="547"/>
      <c r="B1557" s="243" t="s">
        <v>6</v>
      </c>
      <c r="C1557" s="243" t="s">
        <v>5</v>
      </c>
      <c r="D1557" s="243" t="s">
        <v>4</v>
      </c>
      <c r="E1557" s="551" t="s">
        <v>3</v>
      </c>
      <c r="F1557" s="551"/>
      <c r="G1557" s="552"/>
      <c r="H1557" s="553"/>
      <c r="I1557" s="554"/>
      <c r="J1557" s="276" t="s">
        <v>25</v>
      </c>
      <c r="K1557" s="275"/>
      <c r="L1557" s="271" t="s">
        <v>16</v>
      </c>
      <c r="M1557" s="274">
        <v>570</v>
      </c>
      <c r="O1557" s="269">
        <v>454</v>
      </c>
    </row>
    <row r="1558" spans="1:18" x14ac:dyDescent="0.2">
      <c r="A1558" s="547"/>
      <c r="B1558" s="243"/>
      <c r="C1558" s="243"/>
      <c r="D1558" s="243"/>
      <c r="E1558" s="243"/>
      <c r="F1558" s="243"/>
      <c r="G1558" s="242"/>
      <c r="H1558" s="241"/>
      <c r="I1558" s="240"/>
      <c r="J1558" s="273" t="s">
        <v>21</v>
      </c>
      <c r="K1558" s="271"/>
      <c r="L1558" s="271"/>
      <c r="M1558" s="270"/>
      <c r="O1558" s="269"/>
    </row>
    <row r="1559" spans="1:18" ht="23.25" thickBot="1" x14ac:dyDescent="0.25">
      <c r="A1559" s="548"/>
      <c r="B1559" s="263" t="s">
        <v>5583</v>
      </c>
      <c r="C1559" s="262" t="s">
        <v>5506</v>
      </c>
      <c r="D1559" s="261">
        <v>43420</v>
      </c>
      <c r="E1559" s="260" t="s">
        <v>1</v>
      </c>
      <c r="F1559" s="259" t="s">
        <v>5781</v>
      </c>
      <c r="G1559" s="258"/>
      <c r="H1559" s="257"/>
      <c r="I1559" s="256"/>
      <c r="J1559" s="228" t="s">
        <v>5498</v>
      </c>
      <c r="K1559" s="227"/>
      <c r="L1559" s="226"/>
      <c r="M1559" s="225"/>
      <c r="O1559" s="269"/>
    </row>
    <row r="1560" spans="1:18" ht="22.5" x14ac:dyDescent="0.2">
      <c r="A1560" s="546">
        <v>309</v>
      </c>
      <c r="B1560" s="251" t="s">
        <v>12</v>
      </c>
      <c r="C1560" s="251" t="s">
        <v>11</v>
      </c>
      <c r="D1560" s="251" t="s">
        <v>10</v>
      </c>
      <c r="E1560" s="549" t="s">
        <v>9</v>
      </c>
      <c r="F1560" s="549"/>
      <c r="G1560" s="549" t="s">
        <v>8</v>
      </c>
      <c r="H1560" s="550"/>
      <c r="I1560" s="250"/>
      <c r="J1560" s="265"/>
      <c r="K1560" s="265"/>
      <c r="L1560" s="265"/>
      <c r="M1560" s="264"/>
      <c r="O1560" s="269" t="s">
        <v>6519</v>
      </c>
    </row>
    <row r="1561" spans="1:18" ht="90" x14ac:dyDescent="0.2">
      <c r="A1561" s="547"/>
      <c r="B1561" s="144" t="s">
        <v>6518</v>
      </c>
      <c r="C1561" s="144" t="s">
        <v>6517</v>
      </c>
      <c r="D1561" s="132">
        <v>43534</v>
      </c>
      <c r="E1561" s="247"/>
      <c r="F1561" s="246" t="s">
        <v>6230</v>
      </c>
      <c r="G1561" s="433" t="s">
        <v>5506</v>
      </c>
      <c r="H1561" s="434"/>
      <c r="I1561" s="435"/>
      <c r="J1561" s="279" t="s">
        <v>17</v>
      </c>
      <c r="K1561" s="278"/>
      <c r="L1561" s="275" t="s">
        <v>16</v>
      </c>
      <c r="M1561" s="277">
        <v>252</v>
      </c>
      <c r="O1561" s="269">
        <v>457</v>
      </c>
    </row>
    <row r="1562" spans="1:18" ht="22.5" x14ac:dyDescent="0.2">
      <c r="A1562" s="547"/>
      <c r="B1562" s="243" t="s">
        <v>6</v>
      </c>
      <c r="C1562" s="243" t="s">
        <v>5</v>
      </c>
      <c r="D1562" s="243" t="s">
        <v>4</v>
      </c>
      <c r="E1562" s="551" t="s">
        <v>3</v>
      </c>
      <c r="F1562" s="551"/>
      <c r="G1562" s="552"/>
      <c r="H1562" s="553"/>
      <c r="I1562" s="554"/>
      <c r="J1562" s="276" t="s">
        <v>25</v>
      </c>
      <c r="K1562" s="275"/>
      <c r="L1562" s="271" t="s">
        <v>16</v>
      </c>
      <c r="M1562" s="274">
        <v>292.10000000000002</v>
      </c>
      <c r="O1562" s="269">
        <v>456</v>
      </c>
    </row>
    <row r="1563" spans="1:18" x14ac:dyDescent="0.2">
      <c r="A1563" s="547"/>
      <c r="B1563" s="243"/>
      <c r="C1563" s="243"/>
      <c r="D1563" s="243"/>
      <c r="E1563" s="243"/>
      <c r="F1563" s="243"/>
      <c r="G1563" s="242"/>
      <c r="H1563" s="241"/>
      <c r="I1563" s="240"/>
      <c r="J1563" s="273" t="s">
        <v>21</v>
      </c>
      <c r="K1563" s="271"/>
      <c r="L1563" s="271"/>
      <c r="M1563" s="270"/>
      <c r="O1563" s="269"/>
    </row>
    <row r="1564" spans="1:18" ht="23.25" thickBot="1" x14ac:dyDescent="0.25">
      <c r="A1564" s="548"/>
      <c r="B1564" s="263" t="s">
        <v>5583</v>
      </c>
      <c r="C1564" s="262" t="s">
        <v>5506</v>
      </c>
      <c r="D1564" s="261">
        <v>43536</v>
      </c>
      <c r="E1564" s="260" t="s">
        <v>1</v>
      </c>
      <c r="F1564" s="259" t="s">
        <v>6320</v>
      </c>
      <c r="G1564" s="258"/>
      <c r="H1564" s="257"/>
      <c r="I1564" s="256"/>
      <c r="J1564" s="228" t="s">
        <v>5498</v>
      </c>
      <c r="K1564" s="227"/>
      <c r="L1564" s="226"/>
      <c r="M1564" s="225"/>
      <c r="O1564" s="269"/>
    </row>
    <row r="1565" spans="1:18" ht="22.5" x14ac:dyDescent="0.2">
      <c r="A1565" s="546">
        <v>310</v>
      </c>
      <c r="B1565" s="286" t="s">
        <v>12</v>
      </c>
      <c r="C1565" s="286" t="s">
        <v>11</v>
      </c>
      <c r="D1565" s="286" t="s">
        <v>10</v>
      </c>
      <c r="E1565" s="592" t="s">
        <v>9</v>
      </c>
      <c r="F1565" s="592"/>
      <c r="G1565" s="592" t="s">
        <v>8</v>
      </c>
      <c r="H1565" s="593"/>
      <c r="I1565" s="299"/>
      <c r="J1565" s="265"/>
      <c r="K1565" s="265"/>
      <c r="L1565" s="265"/>
      <c r="M1565" s="264"/>
      <c r="N1565" s="281"/>
      <c r="O1565" s="280" t="s">
        <v>6516</v>
      </c>
    </row>
    <row r="1566" spans="1:18" s="281" customFormat="1" ht="213.75" x14ac:dyDescent="0.2">
      <c r="A1566" s="547"/>
      <c r="B1566" s="285" t="s">
        <v>6515</v>
      </c>
      <c r="C1566" s="285" t="s">
        <v>6514</v>
      </c>
      <c r="D1566" s="298">
        <v>43521</v>
      </c>
      <c r="E1566" s="297"/>
      <c r="F1566" s="296" t="s">
        <v>5584</v>
      </c>
      <c r="G1566" s="594" t="s">
        <v>6513</v>
      </c>
      <c r="H1566" s="595"/>
      <c r="I1566" s="596"/>
      <c r="J1566" s="279" t="s">
        <v>17</v>
      </c>
      <c r="K1566" s="278"/>
      <c r="L1566" s="275"/>
      <c r="M1566" s="277"/>
      <c r="O1566" s="280"/>
      <c r="P1566" s="303"/>
      <c r="R1566" s="303"/>
    </row>
    <row r="1567" spans="1:18" ht="22.5" x14ac:dyDescent="0.2">
      <c r="A1567" s="547"/>
      <c r="B1567" s="284" t="s">
        <v>6</v>
      </c>
      <c r="C1567" s="284" t="s">
        <v>5</v>
      </c>
      <c r="D1567" s="284" t="s">
        <v>4</v>
      </c>
      <c r="E1567" s="600" t="s">
        <v>3</v>
      </c>
      <c r="F1567" s="600"/>
      <c r="G1567" s="597"/>
      <c r="H1567" s="598"/>
      <c r="I1567" s="599"/>
      <c r="J1567" s="276" t="s">
        <v>25</v>
      </c>
      <c r="K1567" s="275"/>
      <c r="L1567" s="271" t="s">
        <v>16</v>
      </c>
      <c r="M1567" s="274">
        <v>420.6</v>
      </c>
      <c r="N1567" s="281"/>
      <c r="O1567" s="280">
        <v>458</v>
      </c>
    </row>
    <row r="1568" spans="1:18" x14ac:dyDescent="0.2">
      <c r="A1568" s="547"/>
      <c r="B1568" s="284"/>
      <c r="C1568" s="284"/>
      <c r="D1568" s="284"/>
      <c r="E1568" s="284"/>
      <c r="F1568" s="284"/>
      <c r="G1568" s="295"/>
      <c r="H1568" s="294"/>
      <c r="I1568" s="293"/>
      <c r="J1568" s="273" t="s">
        <v>5498</v>
      </c>
      <c r="K1568" s="271"/>
      <c r="L1568" s="271" t="s">
        <v>43</v>
      </c>
      <c r="M1568" s="270">
        <v>35</v>
      </c>
      <c r="N1568" s="281"/>
      <c r="O1568" s="280"/>
    </row>
    <row r="1569" spans="1:18" ht="23.25" thickBot="1" x14ac:dyDescent="0.25">
      <c r="A1569" s="548"/>
      <c r="B1569" s="283" t="s">
        <v>5532</v>
      </c>
      <c r="C1569" s="282" t="s">
        <v>6513</v>
      </c>
      <c r="D1569" s="292">
        <v>43521</v>
      </c>
      <c r="E1569" s="291" t="s">
        <v>1</v>
      </c>
      <c r="F1569" s="290" t="s">
        <v>6512</v>
      </c>
      <c r="G1569" s="289"/>
      <c r="H1569" s="288"/>
      <c r="I1569" s="287"/>
      <c r="J1569" s="228"/>
      <c r="K1569" s="227"/>
      <c r="L1569" s="226"/>
      <c r="M1569" s="225"/>
      <c r="N1569" s="281"/>
      <c r="O1569" s="280">
        <v>459</v>
      </c>
    </row>
    <row r="1570" spans="1:18" s="281" customFormat="1" ht="22.5" x14ac:dyDescent="0.2">
      <c r="A1570" s="546">
        <v>311</v>
      </c>
      <c r="B1570" s="286" t="s">
        <v>12</v>
      </c>
      <c r="C1570" s="286" t="s">
        <v>11</v>
      </c>
      <c r="D1570" s="286" t="s">
        <v>10</v>
      </c>
      <c r="E1570" s="592" t="s">
        <v>9</v>
      </c>
      <c r="F1570" s="592"/>
      <c r="G1570" s="592" t="s">
        <v>8</v>
      </c>
      <c r="H1570" s="593"/>
      <c r="I1570" s="299"/>
      <c r="J1570" s="265"/>
      <c r="K1570" s="265"/>
      <c r="L1570" s="265"/>
      <c r="M1570" s="264"/>
      <c r="O1570" s="280" t="s">
        <v>6511</v>
      </c>
      <c r="P1570" s="303"/>
      <c r="R1570" s="303"/>
    </row>
    <row r="1571" spans="1:18" s="281" customFormat="1" ht="90" x14ac:dyDescent="0.2">
      <c r="A1571" s="547"/>
      <c r="B1571" s="285" t="s">
        <v>6510</v>
      </c>
      <c r="C1571" s="285" t="s">
        <v>6509</v>
      </c>
      <c r="D1571" s="298">
        <v>43408</v>
      </c>
      <c r="E1571" s="297"/>
      <c r="F1571" s="296" t="s">
        <v>6508</v>
      </c>
      <c r="G1571" s="594" t="s">
        <v>6506</v>
      </c>
      <c r="H1571" s="595"/>
      <c r="I1571" s="596"/>
      <c r="J1571" s="279" t="s">
        <v>17</v>
      </c>
      <c r="K1571" s="278"/>
      <c r="L1571" s="275" t="s">
        <v>16</v>
      </c>
      <c r="M1571" s="277">
        <v>145</v>
      </c>
      <c r="O1571" s="280">
        <v>461</v>
      </c>
      <c r="P1571" s="303"/>
      <c r="R1571" s="303"/>
    </row>
    <row r="1572" spans="1:18" s="281" customFormat="1" ht="22.5" x14ac:dyDescent="0.2">
      <c r="A1572" s="547"/>
      <c r="B1572" s="284" t="s">
        <v>6</v>
      </c>
      <c r="C1572" s="284" t="s">
        <v>5</v>
      </c>
      <c r="D1572" s="284" t="s">
        <v>4</v>
      </c>
      <c r="E1572" s="600" t="s">
        <v>3</v>
      </c>
      <c r="F1572" s="600"/>
      <c r="G1572" s="597"/>
      <c r="H1572" s="598"/>
      <c r="I1572" s="599"/>
      <c r="J1572" s="276" t="s">
        <v>25</v>
      </c>
      <c r="K1572" s="275"/>
      <c r="L1572" s="271" t="s">
        <v>16</v>
      </c>
      <c r="M1572" s="274">
        <v>760.4</v>
      </c>
      <c r="O1572" s="280">
        <v>460</v>
      </c>
      <c r="P1572" s="303"/>
      <c r="R1572" s="303"/>
    </row>
    <row r="1573" spans="1:18" s="281" customFormat="1" x14ac:dyDescent="0.2">
      <c r="A1573" s="547"/>
      <c r="B1573" s="284"/>
      <c r="C1573" s="284"/>
      <c r="D1573" s="284"/>
      <c r="E1573" s="284"/>
      <c r="F1573" s="284"/>
      <c r="G1573" s="295"/>
      <c r="H1573" s="294"/>
      <c r="I1573" s="293"/>
      <c r="J1573" s="273" t="s">
        <v>21</v>
      </c>
      <c r="K1573" s="271"/>
      <c r="L1573" s="271"/>
      <c r="M1573" s="270"/>
      <c r="O1573" s="280"/>
      <c r="P1573" s="303"/>
      <c r="R1573" s="303"/>
    </row>
    <row r="1574" spans="1:18" s="281" customFormat="1" ht="23.25" thickBot="1" x14ac:dyDescent="0.25">
      <c r="A1574" s="548"/>
      <c r="B1574" s="283" t="s">
        <v>6507</v>
      </c>
      <c r="C1574" s="282" t="s">
        <v>6506</v>
      </c>
      <c r="D1574" s="292">
        <v>43409</v>
      </c>
      <c r="E1574" s="291" t="s">
        <v>1</v>
      </c>
      <c r="F1574" s="290" t="s">
        <v>6505</v>
      </c>
      <c r="G1574" s="289"/>
      <c r="H1574" s="288"/>
      <c r="I1574" s="287"/>
      <c r="J1574" s="228" t="s">
        <v>5498</v>
      </c>
      <c r="K1574" s="227"/>
      <c r="L1574" s="226"/>
      <c r="M1574" s="225"/>
      <c r="O1574" s="280"/>
      <c r="P1574" s="303"/>
      <c r="R1574" s="303"/>
    </row>
    <row r="1575" spans="1:18" ht="22.5" x14ac:dyDescent="0.2">
      <c r="A1575" s="546">
        <v>312</v>
      </c>
      <c r="B1575" s="286" t="s">
        <v>12</v>
      </c>
      <c r="C1575" s="286" t="s">
        <v>11</v>
      </c>
      <c r="D1575" s="286" t="s">
        <v>10</v>
      </c>
      <c r="E1575" s="592" t="s">
        <v>9</v>
      </c>
      <c r="F1575" s="592"/>
      <c r="G1575" s="592" t="s">
        <v>8</v>
      </c>
      <c r="H1575" s="593"/>
      <c r="I1575" s="299"/>
      <c r="J1575" s="265"/>
      <c r="K1575" s="265"/>
      <c r="L1575" s="265"/>
      <c r="M1575" s="264"/>
      <c r="N1575" s="281"/>
      <c r="O1575" s="280" t="s">
        <v>6504</v>
      </c>
    </row>
    <row r="1576" spans="1:18" ht="337.5" x14ac:dyDescent="0.2">
      <c r="A1576" s="547"/>
      <c r="B1576" s="285" t="s">
        <v>6498</v>
      </c>
      <c r="C1576" s="285" t="s">
        <v>6503</v>
      </c>
      <c r="D1576" s="298">
        <v>43501</v>
      </c>
      <c r="E1576" s="297"/>
      <c r="F1576" s="296" t="s">
        <v>6502</v>
      </c>
      <c r="G1576" s="594" t="s">
        <v>6501</v>
      </c>
      <c r="H1576" s="595"/>
      <c r="I1576" s="596"/>
      <c r="J1576" s="279" t="s">
        <v>17</v>
      </c>
      <c r="K1576" s="278"/>
      <c r="L1576" s="275" t="s">
        <v>16</v>
      </c>
      <c r="M1576" s="277">
        <v>131</v>
      </c>
      <c r="N1576" s="281"/>
      <c r="O1576" s="280">
        <v>463</v>
      </c>
    </row>
    <row r="1577" spans="1:18" ht="22.5" x14ac:dyDescent="0.2">
      <c r="A1577" s="547"/>
      <c r="B1577" s="284" t="s">
        <v>6</v>
      </c>
      <c r="C1577" s="284" t="s">
        <v>5</v>
      </c>
      <c r="D1577" s="284" t="s">
        <v>4</v>
      </c>
      <c r="E1577" s="600" t="s">
        <v>3</v>
      </c>
      <c r="F1577" s="600"/>
      <c r="G1577" s="597"/>
      <c r="H1577" s="598"/>
      <c r="I1577" s="599"/>
      <c r="J1577" s="276" t="s">
        <v>25</v>
      </c>
      <c r="K1577" s="275"/>
      <c r="L1577" s="271" t="s">
        <v>16</v>
      </c>
      <c r="M1577" s="274">
        <v>394.63</v>
      </c>
      <c r="N1577" s="281"/>
      <c r="O1577" s="280">
        <v>462</v>
      </c>
    </row>
    <row r="1578" spans="1:18" x14ac:dyDescent="0.2">
      <c r="A1578" s="547"/>
      <c r="B1578" s="284"/>
      <c r="C1578" s="284"/>
      <c r="D1578" s="284"/>
      <c r="E1578" s="284"/>
      <c r="F1578" s="284"/>
      <c r="G1578" s="295"/>
      <c r="H1578" s="294"/>
      <c r="I1578" s="293"/>
      <c r="J1578" s="273" t="s">
        <v>21</v>
      </c>
      <c r="K1578" s="271"/>
      <c r="L1578" s="271"/>
      <c r="M1578" s="270"/>
      <c r="N1578" s="281"/>
      <c r="O1578" s="280"/>
    </row>
    <row r="1579" spans="1:18" ht="23.25" thickBot="1" x14ac:dyDescent="0.25">
      <c r="A1579" s="548"/>
      <c r="B1579" s="283" t="s">
        <v>5605</v>
      </c>
      <c r="C1579" s="282" t="s">
        <v>6501</v>
      </c>
      <c r="D1579" s="292">
        <v>43502</v>
      </c>
      <c r="E1579" s="291" t="s">
        <v>1</v>
      </c>
      <c r="F1579" s="290" t="s">
        <v>6500</v>
      </c>
      <c r="G1579" s="289"/>
      <c r="H1579" s="288"/>
      <c r="I1579" s="287"/>
      <c r="J1579" s="228" t="s">
        <v>5498</v>
      </c>
      <c r="K1579" s="227"/>
      <c r="L1579" s="226"/>
      <c r="M1579" s="225"/>
      <c r="N1579" s="281"/>
      <c r="O1579" s="280"/>
    </row>
    <row r="1580" spans="1:18" ht="22.5" x14ac:dyDescent="0.2">
      <c r="A1580" s="546">
        <v>313</v>
      </c>
      <c r="B1580" s="286" t="s">
        <v>12</v>
      </c>
      <c r="C1580" s="286" t="s">
        <v>11</v>
      </c>
      <c r="D1580" s="286" t="s">
        <v>10</v>
      </c>
      <c r="E1580" s="592" t="s">
        <v>9</v>
      </c>
      <c r="F1580" s="592"/>
      <c r="G1580" s="592" t="s">
        <v>8</v>
      </c>
      <c r="H1580" s="593"/>
      <c r="I1580" s="299"/>
      <c r="J1580" s="265"/>
      <c r="K1580" s="265"/>
      <c r="L1580" s="265"/>
      <c r="M1580" s="264"/>
      <c r="N1580" s="281"/>
      <c r="O1580" s="280" t="s">
        <v>6499</v>
      </c>
    </row>
    <row r="1581" spans="1:18" ht="56.25" x14ac:dyDescent="0.2">
      <c r="A1581" s="547"/>
      <c r="B1581" s="285" t="s">
        <v>6498</v>
      </c>
      <c r="C1581" s="285" t="s">
        <v>6497</v>
      </c>
      <c r="D1581" s="298">
        <v>43528</v>
      </c>
      <c r="E1581" s="297"/>
      <c r="F1581" s="296" t="s">
        <v>6357</v>
      </c>
      <c r="G1581" s="594" t="s">
        <v>6496</v>
      </c>
      <c r="H1581" s="595"/>
      <c r="I1581" s="596"/>
      <c r="J1581" s="279" t="s">
        <v>17</v>
      </c>
      <c r="K1581" s="278"/>
      <c r="L1581" s="275"/>
      <c r="M1581" s="277"/>
      <c r="N1581" s="281"/>
      <c r="O1581" s="280"/>
    </row>
    <row r="1582" spans="1:18" ht="22.5" x14ac:dyDescent="0.2">
      <c r="A1582" s="547"/>
      <c r="B1582" s="284" t="s">
        <v>6</v>
      </c>
      <c r="C1582" s="284" t="s">
        <v>5</v>
      </c>
      <c r="D1582" s="284" t="s">
        <v>4</v>
      </c>
      <c r="E1582" s="600" t="s">
        <v>3</v>
      </c>
      <c r="F1582" s="600"/>
      <c r="G1582" s="597"/>
      <c r="H1582" s="598"/>
      <c r="I1582" s="599"/>
      <c r="J1582" s="276" t="s">
        <v>25</v>
      </c>
      <c r="K1582" s="275"/>
      <c r="L1582" s="271" t="s">
        <v>16</v>
      </c>
      <c r="M1582" s="274">
        <v>447.05</v>
      </c>
      <c r="N1582" s="281"/>
      <c r="O1582" s="280">
        <v>464</v>
      </c>
    </row>
    <row r="1583" spans="1:18" x14ac:dyDescent="0.2">
      <c r="A1583" s="547"/>
      <c r="B1583" s="284"/>
      <c r="C1583" s="284"/>
      <c r="D1583" s="284"/>
      <c r="E1583" s="284"/>
      <c r="F1583" s="284"/>
      <c r="G1583" s="295"/>
      <c r="H1583" s="294"/>
      <c r="I1583" s="293"/>
      <c r="J1583" s="273" t="s">
        <v>21</v>
      </c>
      <c r="K1583" s="271"/>
      <c r="L1583" s="271"/>
      <c r="M1583" s="270"/>
      <c r="N1583" s="281"/>
      <c r="O1583" s="280"/>
    </row>
    <row r="1584" spans="1:18" ht="23.25" thickBot="1" x14ac:dyDescent="0.25">
      <c r="A1584" s="548"/>
      <c r="B1584" s="283" t="s">
        <v>5605</v>
      </c>
      <c r="C1584" s="282" t="s">
        <v>6496</v>
      </c>
      <c r="D1584" s="292">
        <v>43528</v>
      </c>
      <c r="E1584" s="291" t="s">
        <v>1</v>
      </c>
      <c r="F1584" s="290" t="s">
        <v>6495</v>
      </c>
      <c r="G1584" s="289"/>
      <c r="H1584" s="288"/>
      <c r="I1584" s="287"/>
      <c r="J1584" s="228" t="s">
        <v>5498</v>
      </c>
      <c r="K1584" s="227"/>
      <c r="L1584" s="226"/>
      <c r="M1584" s="225"/>
      <c r="N1584" s="281"/>
      <c r="O1584" s="280"/>
    </row>
    <row r="1585" spans="1:15" ht="22.5" x14ac:dyDescent="0.2">
      <c r="A1585" s="546">
        <v>314</v>
      </c>
      <c r="B1585" s="251" t="s">
        <v>12</v>
      </c>
      <c r="C1585" s="251" t="s">
        <v>11</v>
      </c>
      <c r="D1585" s="251" t="s">
        <v>10</v>
      </c>
      <c r="E1585" s="549" t="s">
        <v>9</v>
      </c>
      <c r="F1585" s="549"/>
      <c r="G1585" s="549" t="s">
        <v>8</v>
      </c>
      <c r="H1585" s="550"/>
      <c r="I1585" s="250"/>
      <c r="J1585" s="265"/>
      <c r="K1585" s="265"/>
      <c r="L1585" s="265"/>
      <c r="M1585" s="264"/>
      <c r="O1585" s="269" t="s">
        <v>6494</v>
      </c>
    </row>
    <row r="1586" spans="1:15" ht="180" x14ac:dyDescent="0.2">
      <c r="A1586" s="547"/>
      <c r="B1586" s="144" t="s">
        <v>6489</v>
      </c>
      <c r="C1586" s="144" t="s">
        <v>6493</v>
      </c>
      <c r="D1586" s="132">
        <v>43429</v>
      </c>
      <c r="E1586" s="247"/>
      <c r="F1586" s="246" t="s">
        <v>5651</v>
      </c>
      <c r="G1586" s="433" t="s">
        <v>6492</v>
      </c>
      <c r="H1586" s="434"/>
      <c r="I1586" s="435"/>
      <c r="J1586" s="279" t="s">
        <v>17</v>
      </c>
      <c r="K1586" s="278"/>
      <c r="L1586" s="275" t="s">
        <v>16</v>
      </c>
      <c r="M1586" s="277">
        <v>546</v>
      </c>
      <c r="O1586" s="269">
        <v>466</v>
      </c>
    </row>
    <row r="1587" spans="1:15" ht="22.5" x14ac:dyDescent="0.2">
      <c r="A1587" s="547"/>
      <c r="B1587" s="243" t="s">
        <v>6</v>
      </c>
      <c r="C1587" s="243" t="s">
        <v>5</v>
      </c>
      <c r="D1587" s="243" t="s">
        <v>4</v>
      </c>
      <c r="E1587" s="551" t="s">
        <v>3</v>
      </c>
      <c r="F1587" s="551"/>
      <c r="G1587" s="552"/>
      <c r="H1587" s="553"/>
      <c r="I1587" s="554"/>
      <c r="J1587" s="276" t="s">
        <v>25</v>
      </c>
      <c r="K1587" s="275"/>
      <c r="L1587" s="271" t="s">
        <v>16</v>
      </c>
      <c r="M1587" s="274">
        <v>454.09</v>
      </c>
      <c r="O1587" s="269">
        <v>465</v>
      </c>
    </row>
    <row r="1588" spans="1:15" x14ac:dyDescent="0.2">
      <c r="A1588" s="547"/>
      <c r="B1588" s="243"/>
      <c r="C1588" s="243"/>
      <c r="D1588" s="243"/>
      <c r="E1588" s="243"/>
      <c r="F1588" s="243"/>
      <c r="G1588" s="242"/>
      <c r="H1588" s="241"/>
      <c r="I1588" s="240"/>
      <c r="J1588" s="273" t="s">
        <v>21</v>
      </c>
      <c r="K1588" s="271"/>
      <c r="L1588" s="271" t="s">
        <v>16</v>
      </c>
      <c r="M1588" s="270">
        <v>132</v>
      </c>
      <c r="O1588" s="269"/>
    </row>
    <row r="1589" spans="1:15" ht="23.25" thickBot="1" x14ac:dyDescent="0.25">
      <c r="A1589" s="548"/>
      <c r="B1589" s="263" t="s">
        <v>2799</v>
      </c>
      <c r="C1589" s="262" t="s">
        <v>6492</v>
      </c>
      <c r="D1589" s="261">
        <v>43431</v>
      </c>
      <c r="E1589" s="260" t="s">
        <v>1</v>
      </c>
      <c r="F1589" s="259" t="s">
        <v>6491</v>
      </c>
      <c r="G1589" s="258"/>
      <c r="H1589" s="257"/>
      <c r="I1589" s="256"/>
      <c r="J1589" s="302"/>
      <c r="K1589" s="227"/>
      <c r="L1589" s="226"/>
      <c r="M1589" s="225"/>
      <c r="O1589" s="269">
        <v>467</v>
      </c>
    </row>
    <row r="1590" spans="1:15" ht="22.5" x14ac:dyDescent="0.2">
      <c r="A1590" s="546">
        <v>315</v>
      </c>
      <c r="B1590" s="286" t="s">
        <v>12</v>
      </c>
      <c r="C1590" s="286" t="s">
        <v>11</v>
      </c>
      <c r="D1590" s="286" t="s">
        <v>10</v>
      </c>
      <c r="E1590" s="592" t="s">
        <v>9</v>
      </c>
      <c r="F1590" s="592"/>
      <c r="G1590" s="592" t="s">
        <v>8</v>
      </c>
      <c r="H1590" s="593"/>
      <c r="I1590" s="299"/>
      <c r="J1590" s="301"/>
      <c r="K1590" s="265"/>
      <c r="L1590" s="265"/>
      <c r="M1590" s="264"/>
      <c r="N1590" s="281"/>
      <c r="O1590" s="280" t="s">
        <v>6490</v>
      </c>
    </row>
    <row r="1591" spans="1:15" ht="45" x14ac:dyDescent="0.2">
      <c r="A1591" s="547"/>
      <c r="B1591" s="285" t="s">
        <v>6489</v>
      </c>
      <c r="C1591" s="285" t="s">
        <v>6488</v>
      </c>
      <c r="D1591" s="298">
        <v>43500</v>
      </c>
      <c r="E1591" s="297"/>
      <c r="F1591" s="296" t="s">
        <v>6357</v>
      </c>
      <c r="G1591" s="594" t="s">
        <v>6487</v>
      </c>
      <c r="H1591" s="595"/>
      <c r="I1591" s="596"/>
      <c r="J1591" s="279" t="s">
        <v>17</v>
      </c>
      <c r="K1591" s="278"/>
      <c r="L1591" s="275" t="s">
        <v>16</v>
      </c>
      <c r="M1591" s="277">
        <v>131</v>
      </c>
      <c r="N1591" s="281"/>
      <c r="O1591" s="280">
        <v>469</v>
      </c>
    </row>
    <row r="1592" spans="1:15" ht="22.5" x14ac:dyDescent="0.2">
      <c r="A1592" s="547"/>
      <c r="B1592" s="284" t="s">
        <v>6</v>
      </c>
      <c r="C1592" s="284" t="s">
        <v>5</v>
      </c>
      <c r="D1592" s="284" t="s">
        <v>4</v>
      </c>
      <c r="E1592" s="600" t="s">
        <v>3</v>
      </c>
      <c r="F1592" s="600"/>
      <c r="G1592" s="597"/>
      <c r="H1592" s="598"/>
      <c r="I1592" s="599"/>
      <c r="J1592" s="276" t="s">
        <v>25</v>
      </c>
      <c r="K1592" s="275"/>
      <c r="L1592" s="271" t="s">
        <v>16</v>
      </c>
      <c r="M1592" s="274">
        <v>389.61</v>
      </c>
      <c r="N1592" s="281"/>
      <c r="O1592" s="280">
        <v>468</v>
      </c>
    </row>
    <row r="1593" spans="1:15" x14ac:dyDescent="0.2">
      <c r="A1593" s="547"/>
      <c r="B1593" s="284"/>
      <c r="C1593" s="284"/>
      <c r="D1593" s="284"/>
      <c r="E1593" s="284"/>
      <c r="F1593" s="284"/>
      <c r="G1593" s="295"/>
      <c r="H1593" s="294"/>
      <c r="I1593" s="293"/>
      <c r="J1593" s="273" t="s">
        <v>21</v>
      </c>
      <c r="K1593" s="271"/>
      <c r="L1593" s="271"/>
      <c r="M1593" s="270"/>
      <c r="N1593" s="281"/>
      <c r="O1593" s="280"/>
    </row>
    <row r="1594" spans="1:15" ht="23.25" thickBot="1" x14ac:dyDescent="0.25">
      <c r="A1594" s="548"/>
      <c r="B1594" s="283" t="s">
        <v>2799</v>
      </c>
      <c r="C1594" s="282" t="s">
        <v>6487</v>
      </c>
      <c r="D1594" s="292">
        <v>43501</v>
      </c>
      <c r="E1594" s="291" t="s">
        <v>1</v>
      </c>
      <c r="F1594" s="290" t="s">
        <v>6486</v>
      </c>
      <c r="G1594" s="289"/>
      <c r="H1594" s="288"/>
      <c r="I1594" s="287"/>
      <c r="J1594" s="228" t="s">
        <v>5498</v>
      </c>
      <c r="K1594" s="227"/>
      <c r="L1594" s="226"/>
      <c r="M1594" s="225"/>
      <c r="N1594" s="281"/>
      <c r="O1594" s="280"/>
    </row>
    <row r="1595" spans="1:15" ht="22.5" x14ac:dyDescent="0.2">
      <c r="A1595" s="546">
        <v>316</v>
      </c>
      <c r="B1595" s="251" t="s">
        <v>12</v>
      </c>
      <c r="C1595" s="251" t="s">
        <v>11</v>
      </c>
      <c r="D1595" s="251" t="s">
        <v>10</v>
      </c>
      <c r="E1595" s="549" t="s">
        <v>9</v>
      </c>
      <c r="F1595" s="549"/>
      <c r="G1595" s="549" t="s">
        <v>8</v>
      </c>
      <c r="H1595" s="550"/>
      <c r="I1595" s="250"/>
      <c r="J1595" s="265"/>
      <c r="K1595" s="265"/>
      <c r="L1595" s="265"/>
      <c r="M1595" s="264"/>
      <c r="O1595" s="269" t="s">
        <v>6485</v>
      </c>
    </row>
    <row r="1596" spans="1:15" ht="90" x14ac:dyDescent="0.2">
      <c r="A1596" s="547"/>
      <c r="B1596" s="144" t="s">
        <v>6484</v>
      </c>
      <c r="C1596" s="144" t="s">
        <v>6483</v>
      </c>
      <c r="D1596" s="132">
        <v>43390</v>
      </c>
      <c r="E1596" s="247"/>
      <c r="F1596" s="246" t="s">
        <v>6216</v>
      </c>
      <c r="G1596" s="433" t="s">
        <v>6482</v>
      </c>
      <c r="H1596" s="434"/>
      <c r="I1596" s="435"/>
      <c r="J1596" s="279" t="s">
        <v>17</v>
      </c>
      <c r="K1596" s="278"/>
      <c r="L1596" s="275"/>
      <c r="M1596" s="277"/>
      <c r="O1596" s="269"/>
    </row>
    <row r="1597" spans="1:15" ht="22.5" x14ac:dyDescent="0.2">
      <c r="A1597" s="547"/>
      <c r="B1597" s="243" t="s">
        <v>6</v>
      </c>
      <c r="C1597" s="243" t="s">
        <v>5</v>
      </c>
      <c r="D1597" s="243" t="s">
        <v>4</v>
      </c>
      <c r="E1597" s="551" t="s">
        <v>3</v>
      </c>
      <c r="F1597" s="551"/>
      <c r="G1597" s="552"/>
      <c r="H1597" s="553"/>
      <c r="I1597" s="554"/>
      <c r="J1597" s="276" t="s">
        <v>25</v>
      </c>
      <c r="K1597" s="275"/>
      <c r="L1597" s="271" t="s">
        <v>16</v>
      </c>
      <c r="M1597" s="274">
        <v>345.39</v>
      </c>
      <c r="O1597" s="269">
        <v>470</v>
      </c>
    </row>
    <row r="1598" spans="1:15" x14ac:dyDescent="0.2">
      <c r="A1598" s="547"/>
      <c r="B1598" s="243"/>
      <c r="C1598" s="243"/>
      <c r="D1598" s="243"/>
      <c r="E1598" s="243"/>
      <c r="F1598" s="243"/>
      <c r="G1598" s="242"/>
      <c r="H1598" s="241"/>
      <c r="I1598" s="240"/>
      <c r="J1598" s="273" t="s">
        <v>21</v>
      </c>
      <c r="K1598" s="271"/>
      <c r="L1598" s="271"/>
      <c r="M1598" s="270"/>
      <c r="O1598" s="269"/>
    </row>
    <row r="1599" spans="1:15" ht="23.25" thickBot="1" x14ac:dyDescent="0.25">
      <c r="A1599" s="548"/>
      <c r="B1599" s="263" t="s">
        <v>5583</v>
      </c>
      <c r="C1599" s="262" t="s">
        <v>6482</v>
      </c>
      <c r="D1599" s="261">
        <v>43392</v>
      </c>
      <c r="E1599" s="260" t="s">
        <v>1</v>
      </c>
      <c r="F1599" s="259" t="s">
        <v>5913</v>
      </c>
      <c r="G1599" s="258"/>
      <c r="H1599" s="257"/>
      <c r="I1599" s="256"/>
      <c r="J1599" s="228" t="s">
        <v>5498</v>
      </c>
      <c r="K1599" s="227"/>
      <c r="L1599" s="226"/>
      <c r="M1599" s="225"/>
      <c r="O1599" s="269"/>
    </row>
    <row r="1600" spans="1:15" ht="22.5" x14ac:dyDescent="0.2">
      <c r="A1600" s="546">
        <v>317</v>
      </c>
      <c r="B1600" s="251" t="s">
        <v>12</v>
      </c>
      <c r="C1600" s="251" t="s">
        <v>11</v>
      </c>
      <c r="D1600" s="251" t="s">
        <v>10</v>
      </c>
      <c r="E1600" s="549" t="s">
        <v>9</v>
      </c>
      <c r="F1600" s="549"/>
      <c r="G1600" s="549" t="s">
        <v>8</v>
      </c>
      <c r="H1600" s="550"/>
      <c r="I1600" s="250"/>
      <c r="J1600" s="265"/>
      <c r="K1600" s="265"/>
      <c r="L1600" s="265"/>
      <c r="M1600" s="264"/>
      <c r="O1600" s="269" t="s">
        <v>6481</v>
      </c>
    </row>
    <row r="1601" spans="1:15" ht="78.75" x14ac:dyDescent="0.2">
      <c r="A1601" s="547"/>
      <c r="B1601" s="144" t="s">
        <v>6480</v>
      </c>
      <c r="C1601" s="144" t="s">
        <v>6479</v>
      </c>
      <c r="D1601" s="132">
        <v>43443</v>
      </c>
      <c r="E1601" s="247"/>
      <c r="F1601" s="246" t="s">
        <v>6478</v>
      </c>
      <c r="G1601" s="433" t="s">
        <v>6477</v>
      </c>
      <c r="H1601" s="434"/>
      <c r="I1601" s="435"/>
      <c r="J1601" s="279" t="s">
        <v>17</v>
      </c>
      <c r="K1601" s="278"/>
      <c r="L1601" s="275" t="s">
        <v>16</v>
      </c>
      <c r="M1601" s="277">
        <v>256</v>
      </c>
      <c r="O1601" s="269">
        <v>471</v>
      </c>
    </row>
    <row r="1602" spans="1:15" ht="22.5" x14ac:dyDescent="0.2">
      <c r="A1602" s="547"/>
      <c r="B1602" s="243" t="s">
        <v>6</v>
      </c>
      <c r="C1602" s="243" t="s">
        <v>5</v>
      </c>
      <c r="D1602" s="243" t="s">
        <v>4</v>
      </c>
      <c r="E1602" s="551" t="s">
        <v>3</v>
      </c>
      <c r="F1602" s="551"/>
      <c r="G1602" s="552"/>
      <c r="H1602" s="553"/>
      <c r="I1602" s="554"/>
      <c r="J1602" s="276" t="s">
        <v>25</v>
      </c>
      <c r="K1602" s="275"/>
      <c r="L1602" s="271"/>
      <c r="M1602" s="274"/>
      <c r="O1602" s="269"/>
    </row>
    <row r="1603" spans="1:15" x14ac:dyDescent="0.2">
      <c r="A1603" s="547"/>
      <c r="B1603" s="243"/>
      <c r="C1603" s="243"/>
      <c r="D1603" s="243"/>
      <c r="E1603" s="243"/>
      <c r="F1603" s="243"/>
      <c r="G1603" s="242"/>
      <c r="H1603" s="241"/>
      <c r="I1603" s="240"/>
      <c r="J1603" s="273" t="s">
        <v>21</v>
      </c>
      <c r="K1603" s="271"/>
      <c r="L1603" s="271" t="s">
        <v>16</v>
      </c>
      <c r="M1603" s="270">
        <v>17</v>
      </c>
      <c r="O1603" s="269"/>
    </row>
    <row r="1604" spans="1:15" ht="23.25" thickBot="1" x14ac:dyDescent="0.25">
      <c r="A1604" s="548"/>
      <c r="B1604" s="263" t="s">
        <v>5605</v>
      </c>
      <c r="C1604" s="262" t="s">
        <v>6477</v>
      </c>
      <c r="D1604" s="261">
        <v>43444</v>
      </c>
      <c r="E1604" s="260" t="s">
        <v>1</v>
      </c>
      <c r="F1604" s="259" t="s">
        <v>6476</v>
      </c>
      <c r="G1604" s="258"/>
      <c r="H1604" s="257"/>
      <c r="I1604" s="256"/>
      <c r="J1604" s="228" t="s">
        <v>5498</v>
      </c>
      <c r="K1604" s="227"/>
      <c r="L1604" s="226" t="s">
        <v>16</v>
      </c>
      <c r="M1604" s="225">
        <v>266.95999999999998</v>
      </c>
      <c r="O1604" s="269">
        <v>472</v>
      </c>
    </row>
    <row r="1605" spans="1:15" ht="22.5" x14ac:dyDescent="0.2">
      <c r="A1605" s="546">
        <v>318</v>
      </c>
      <c r="B1605" s="251" t="s">
        <v>12</v>
      </c>
      <c r="C1605" s="251" t="s">
        <v>11</v>
      </c>
      <c r="D1605" s="251" t="s">
        <v>10</v>
      </c>
      <c r="E1605" s="549" t="s">
        <v>9</v>
      </c>
      <c r="F1605" s="549"/>
      <c r="G1605" s="549" t="s">
        <v>8</v>
      </c>
      <c r="H1605" s="550"/>
      <c r="I1605" s="250"/>
      <c r="J1605" s="265"/>
      <c r="K1605" s="265"/>
      <c r="L1605" s="265"/>
      <c r="M1605" s="264"/>
      <c r="O1605" s="269" t="s">
        <v>6475</v>
      </c>
    </row>
    <row r="1606" spans="1:15" ht="157.5" x14ac:dyDescent="0.2">
      <c r="A1606" s="547"/>
      <c r="B1606" s="144" t="s">
        <v>6474</v>
      </c>
      <c r="C1606" s="144" t="s">
        <v>6473</v>
      </c>
      <c r="D1606" s="132">
        <v>43428</v>
      </c>
      <c r="E1606" s="247"/>
      <c r="F1606" s="246" t="s">
        <v>6072</v>
      </c>
      <c r="G1606" s="433" t="s">
        <v>187</v>
      </c>
      <c r="H1606" s="434"/>
      <c r="I1606" s="435"/>
      <c r="J1606" s="279" t="s">
        <v>17</v>
      </c>
      <c r="K1606" s="278"/>
      <c r="L1606" s="275" t="s">
        <v>16</v>
      </c>
      <c r="M1606" s="277">
        <v>1248</v>
      </c>
      <c r="O1606" s="269">
        <v>476</v>
      </c>
    </row>
    <row r="1607" spans="1:15" ht="22.5" x14ac:dyDescent="0.2">
      <c r="A1607" s="547"/>
      <c r="B1607" s="243" t="s">
        <v>6</v>
      </c>
      <c r="C1607" s="243" t="s">
        <v>5</v>
      </c>
      <c r="D1607" s="243" t="s">
        <v>4</v>
      </c>
      <c r="E1607" s="551" t="s">
        <v>3</v>
      </c>
      <c r="F1607" s="551"/>
      <c r="G1607" s="552"/>
      <c r="H1607" s="553"/>
      <c r="I1607" s="554"/>
      <c r="J1607" s="276" t="s">
        <v>25</v>
      </c>
      <c r="K1607" s="275"/>
      <c r="L1607" s="271" t="s">
        <v>16</v>
      </c>
      <c r="M1607" s="274">
        <v>248</v>
      </c>
      <c r="O1607" s="269">
        <v>474</v>
      </c>
    </row>
    <row r="1608" spans="1:15" x14ac:dyDescent="0.2">
      <c r="A1608" s="547"/>
      <c r="B1608" s="243"/>
      <c r="C1608" s="243"/>
      <c r="D1608" s="243"/>
      <c r="E1608" s="243"/>
      <c r="F1608" s="243"/>
      <c r="G1608" s="242"/>
      <c r="H1608" s="241"/>
      <c r="I1608" s="240"/>
      <c r="J1608" s="273" t="s">
        <v>21</v>
      </c>
      <c r="K1608" s="271"/>
      <c r="L1608" s="271" t="s">
        <v>16</v>
      </c>
      <c r="M1608" s="270">
        <v>644</v>
      </c>
      <c r="O1608" s="269">
        <v>478</v>
      </c>
    </row>
    <row r="1609" spans="1:15" ht="23.25" thickBot="1" x14ac:dyDescent="0.25">
      <c r="A1609" s="548"/>
      <c r="B1609" s="263" t="s">
        <v>6472</v>
      </c>
      <c r="C1609" s="262" t="s">
        <v>187</v>
      </c>
      <c r="D1609" s="261">
        <v>43447</v>
      </c>
      <c r="E1609" s="260" t="s">
        <v>1</v>
      </c>
      <c r="F1609" s="259" t="s">
        <v>6471</v>
      </c>
      <c r="G1609" s="258"/>
      <c r="H1609" s="257"/>
      <c r="I1609" s="256"/>
      <c r="J1609" s="228" t="s">
        <v>5498</v>
      </c>
      <c r="K1609" s="227"/>
      <c r="L1609" s="226"/>
      <c r="M1609" s="225"/>
      <c r="O1609" s="269"/>
    </row>
    <row r="1610" spans="1:15" ht="22.5" x14ac:dyDescent="0.2">
      <c r="A1610" s="546">
        <v>319</v>
      </c>
      <c r="B1610" s="251" t="s">
        <v>12</v>
      </c>
      <c r="C1610" s="251" t="s">
        <v>11</v>
      </c>
      <c r="D1610" s="251" t="s">
        <v>10</v>
      </c>
      <c r="E1610" s="549" t="s">
        <v>9</v>
      </c>
      <c r="F1610" s="549"/>
      <c r="G1610" s="549" t="s">
        <v>8</v>
      </c>
      <c r="H1610" s="550"/>
      <c r="I1610" s="250"/>
      <c r="J1610" s="265"/>
      <c r="K1610" s="265"/>
      <c r="L1610" s="265"/>
      <c r="M1610" s="264"/>
      <c r="O1610" s="269" t="s">
        <v>6470</v>
      </c>
    </row>
    <row r="1611" spans="1:15" ht="101.25" x14ac:dyDescent="0.2">
      <c r="A1611" s="547"/>
      <c r="B1611" s="144" t="s">
        <v>6469</v>
      </c>
      <c r="C1611" s="144" t="s">
        <v>6468</v>
      </c>
      <c r="D1611" s="132">
        <v>43499</v>
      </c>
      <c r="E1611" s="247"/>
      <c r="F1611" s="246" t="s">
        <v>6467</v>
      </c>
      <c r="G1611" s="433" t="s">
        <v>5506</v>
      </c>
      <c r="H1611" s="434"/>
      <c r="I1611" s="435"/>
      <c r="J1611" s="279" t="s">
        <v>17</v>
      </c>
      <c r="K1611" s="278"/>
      <c r="L1611" s="275" t="s">
        <v>16</v>
      </c>
      <c r="M1611" s="277">
        <v>1404</v>
      </c>
      <c r="O1611" s="269">
        <v>482</v>
      </c>
    </row>
    <row r="1612" spans="1:15" ht="22.5" x14ac:dyDescent="0.2">
      <c r="A1612" s="547"/>
      <c r="B1612" s="243" t="s">
        <v>6</v>
      </c>
      <c r="C1612" s="243" t="s">
        <v>5</v>
      </c>
      <c r="D1612" s="243" t="s">
        <v>4</v>
      </c>
      <c r="E1612" s="551" t="s">
        <v>3</v>
      </c>
      <c r="F1612" s="551"/>
      <c r="G1612" s="552"/>
      <c r="H1612" s="553"/>
      <c r="I1612" s="554"/>
      <c r="J1612" s="276" t="s">
        <v>25</v>
      </c>
      <c r="K1612" s="275"/>
      <c r="L1612" s="271" t="s">
        <v>16</v>
      </c>
      <c r="M1612" s="274">
        <v>3438</v>
      </c>
      <c r="O1612" s="269">
        <v>481</v>
      </c>
    </row>
    <row r="1613" spans="1:15" x14ac:dyDescent="0.2">
      <c r="A1613" s="547"/>
      <c r="B1613" s="243"/>
      <c r="C1613" s="243"/>
      <c r="D1613" s="243"/>
      <c r="E1613" s="243"/>
      <c r="F1613" s="243"/>
      <c r="G1613" s="242"/>
      <c r="H1613" s="241"/>
      <c r="I1613" s="240"/>
      <c r="J1613" s="273" t="s">
        <v>21</v>
      </c>
      <c r="K1613" s="271"/>
      <c r="L1613" s="271"/>
      <c r="M1613" s="270"/>
      <c r="O1613" s="269"/>
    </row>
    <row r="1614" spans="1:15" ht="23.25" thickBot="1" x14ac:dyDescent="0.25">
      <c r="A1614" s="548"/>
      <c r="B1614" s="263" t="s">
        <v>5583</v>
      </c>
      <c r="C1614" s="262" t="s">
        <v>5506</v>
      </c>
      <c r="D1614" s="261">
        <v>43507</v>
      </c>
      <c r="E1614" s="260" t="s">
        <v>1</v>
      </c>
      <c r="F1614" s="259" t="s">
        <v>6466</v>
      </c>
      <c r="G1614" s="258"/>
      <c r="H1614" s="257"/>
      <c r="I1614" s="256"/>
      <c r="J1614" s="228" t="s">
        <v>5498</v>
      </c>
      <c r="K1614" s="227"/>
      <c r="L1614" s="226"/>
      <c r="M1614" s="225"/>
      <c r="O1614" s="269"/>
    </row>
    <row r="1615" spans="1:15" ht="22.5" x14ac:dyDescent="0.2">
      <c r="A1615" s="546">
        <v>320</v>
      </c>
      <c r="B1615" s="251" t="s">
        <v>12</v>
      </c>
      <c r="C1615" s="251" t="s">
        <v>11</v>
      </c>
      <c r="D1615" s="251" t="s">
        <v>10</v>
      </c>
      <c r="E1615" s="549" t="s">
        <v>9</v>
      </c>
      <c r="F1615" s="549"/>
      <c r="G1615" s="549" t="s">
        <v>8</v>
      </c>
      <c r="H1615" s="550"/>
      <c r="I1615" s="250"/>
      <c r="J1615" s="265"/>
      <c r="K1615" s="265"/>
      <c r="L1615" s="265"/>
      <c r="M1615" s="264"/>
      <c r="O1615" s="269" t="s">
        <v>6465</v>
      </c>
    </row>
    <row r="1616" spans="1:15" ht="157.5" x14ac:dyDescent="0.2">
      <c r="A1616" s="547"/>
      <c r="B1616" s="144" t="s">
        <v>6446</v>
      </c>
      <c r="C1616" s="144" t="s">
        <v>6464</v>
      </c>
      <c r="D1616" s="132">
        <v>43388</v>
      </c>
      <c r="E1616" s="247"/>
      <c r="F1616" s="246" t="s">
        <v>5953</v>
      </c>
      <c r="G1616" s="433" t="s">
        <v>6463</v>
      </c>
      <c r="H1616" s="434"/>
      <c r="I1616" s="435"/>
      <c r="J1616" s="279" t="s">
        <v>17</v>
      </c>
      <c r="K1616" s="278"/>
      <c r="L1616" s="275"/>
      <c r="M1616" s="277">
        <v>270</v>
      </c>
      <c r="O1616" s="269"/>
    </row>
    <row r="1617" spans="1:15" ht="22.5" x14ac:dyDescent="0.2">
      <c r="A1617" s="547"/>
      <c r="B1617" s="243" t="s">
        <v>6</v>
      </c>
      <c r="C1617" s="243" t="s">
        <v>5</v>
      </c>
      <c r="D1617" s="243" t="s">
        <v>4</v>
      </c>
      <c r="E1617" s="551" t="s">
        <v>3</v>
      </c>
      <c r="F1617" s="551"/>
      <c r="G1617" s="552"/>
      <c r="H1617" s="553"/>
      <c r="I1617" s="554"/>
      <c r="J1617" s="276" t="s">
        <v>25</v>
      </c>
      <c r="K1617" s="275"/>
      <c r="L1617" s="271" t="s">
        <v>16</v>
      </c>
      <c r="M1617" s="274">
        <v>706.4</v>
      </c>
      <c r="O1617" s="269"/>
    </row>
    <row r="1618" spans="1:15" x14ac:dyDescent="0.2">
      <c r="A1618" s="547"/>
      <c r="B1618" s="243"/>
      <c r="C1618" s="243"/>
      <c r="D1618" s="243"/>
      <c r="E1618" s="243"/>
      <c r="F1618" s="243"/>
      <c r="G1618" s="242"/>
      <c r="H1618" s="241"/>
      <c r="I1618" s="240"/>
      <c r="J1618" s="273" t="s">
        <v>21</v>
      </c>
      <c r="K1618" s="271"/>
      <c r="L1618" s="271" t="s">
        <v>16</v>
      </c>
      <c r="M1618" s="270">
        <v>33</v>
      </c>
      <c r="O1618" s="269"/>
    </row>
    <row r="1619" spans="1:15" ht="23.25" thickBot="1" x14ac:dyDescent="0.25">
      <c r="A1619" s="548"/>
      <c r="B1619" s="263" t="s">
        <v>2610</v>
      </c>
      <c r="C1619" s="262" t="s">
        <v>6463</v>
      </c>
      <c r="D1619" s="261">
        <v>43390</v>
      </c>
      <c r="E1619" s="260" t="s">
        <v>1</v>
      </c>
      <c r="F1619" s="259" t="s">
        <v>6462</v>
      </c>
      <c r="G1619" s="258"/>
      <c r="H1619" s="257"/>
      <c r="I1619" s="256"/>
      <c r="J1619" s="228"/>
      <c r="K1619" s="227"/>
      <c r="L1619" s="226"/>
      <c r="M1619" s="225"/>
      <c r="O1619" s="269">
        <v>483</v>
      </c>
    </row>
    <row r="1620" spans="1:15" ht="22.5" x14ac:dyDescent="0.2">
      <c r="A1620" s="546">
        <v>321</v>
      </c>
      <c r="B1620" s="286" t="s">
        <v>12</v>
      </c>
      <c r="C1620" s="286" t="s">
        <v>11</v>
      </c>
      <c r="D1620" s="286" t="s">
        <v>10</v>
      </c>
      <c r="E1620" s="592" t="s">
        <v>9</v>
      </c>
      <c r="F1620" s="592"/>
      <c r="G1620" s="592" t="s">
        <v>8</v>
      </c>
      <c r="H1620" s="593"/>
      <c r="I1620" s="299"/>
      <c r="J1620" s="265"/>
      <c r="K1620" s="265"/>
      <c r="L1620" s="265"/>
      <c r="M1620" s="264"/>
      <c r="O1620" s="269" t="s">
        <v>6461</v>
      </c>
    </row>
    <row r="1621" spans="1:15" ht="20.45" customHeight="1" x14ac:dyDescent="0.2">
      <c r="A1621" s="547"/>
      <c r="B1621" s="285" t="s">
        <v>6446</v>
      </c>
      <c r="C1621" s="285" t="s">
        <v>6460</v>
      </c>
      <c r="D1621" s="298">
        <v>43382</v>
      </c>
      <c r="E1621" s="297"/>
      <c r="F1621" s="296" t="s">
        <v>6459</v>
      </c>
      <c r="G1621" s="594" t="s">
        <v>6458</v>
      </c>
      <c r="H1621" s="595"/>
      <c r="I1621" s="596"/>
      <c r="J1621" s="279" t="s">
        <v>17</v>
      </c>
      <c r="K1621" s="278"/>
      <c r="L1621" s="275" t="s">
        <v>16</v>
      </c>
      <c r="M1621" s="277">
        <v>190</v>
      </c>
      <c r="O1621" s="269">
        <v>484</v>
      </c>
    </row>
    <row r="1622" spans="1:15" ht="22.5" x14ac:dyDescent="0.2">
      <c r="A1622" s="547"/>
      <c r="B1622" s="284" t="s">
        <v>6</v>
      </c>
      <c r="C1622" s="284" t="s">
        <v>5</v>
      </c>
      <c r="D1622" s="284" t="s">
        <v>4</v>
      </c>
      <c r="E1622" s="600" t="s">
        <v>3</v>
      </c>
      <c r="F1622" s="600"/>
      <c r="G1622" s="597"/>
      <c r="H1622" s="598"/>
      <c r="I1622" s="599"/>
      <c r="J1622" s="276" t="s">
        <v>25</v>
      </c>
      <c r="K1622" s="275"/>
      <c r="L1622" s="271"/>
      <c r="M1622" s="274"/>
      <c r="O1622" s="269"/>
    </row>
    <row r="1623" spans="1:15" x14ac:dyDescent="0.2">
      <c r="A1623" s="547"/>
      <c r="B1623" s="284"/>
      <c r="C1623" s="284"/>
      <c r="D1623" s="284"/>
      <c r="E1623" s="284"/>
      <c r="F1623" s="284"/>
      <c r="G1623" s="295"/>
      <c r="H1623" s="294"/>
      <c r="I1623" s="293"/>
      <c r="J1623" s="273" t="s">
        <v>21</v>
      </c>
      <c r="K1623" s="271"/>
      <c r="L1623" s="271"/>
      <c r="M1623" s="270"/>
      <c r="O1623" s="269"/>
    </row>
    <row r="1624" spans="1:15" ht="23.25" thickBot="1" x14ac:dyDescent="0.25">
      <c r="A1624" s="548"/>
      <c r="B1624" s="283" t="s">
        <v>2610</v>
      </c>
      <c r="C1624" s="282" t="s">
        <v>6458</v>
      </c>
      <c r="D1624" s="292">
        <v>43384</v>
      </c>
      <c r="E1624" s="291" t="s">
        <v>1</v>
      </c>
      <c r="F1624" s="290" t="s">
        <v>6457</v>
      </c>
      <c r="G1624" s="289"/>
      <c r="H1624" s="288"/>
      <c r="I1624" s="287"/>
      <c r="J1624" s="228" t="s">
        <v>5498</v>
      </c>
      <c r="K1624" s="227"/>
      <c r="L1624" s="226" t="s">
        <v>16</v>
      </c>
      <c r="M1624" s="225">
        <v>462.4</v>
      </c>
      <c r="O1624" s="269">
        <v>485</v>
      </c>
    </row>
    <row r="1625" spans="1:15" ht="22.5" x14ac:dyDescent="0.2">
      <c r="A1625" s="546">
        <v>322</v>
      </c>
      <c r="B1625" s="286" t="s">
        <v>12</v>
      </c>
      <c r="C1625" s="286" t="s">
        <v>11</v>
      </c>
      <c r="D1625" s="286" t="s">
        <v>10</v>
      </c>
      <c r="E1625" s="592" t="s">
        <v>9</v>
      </c>
      <c r="F1625" s="592"/>
      <c r="G1625" s="592" t="s">
        <v>8</v>
      </c>
      <c r="H1625" s="593"/>
      <c r="I1625" s="299"/>
      <c r="J1625" s="265"/>
      <c r="K1625" s="265"/>
      <c r="L1625" s="265"/>
      <c r="M1625" s="264"/>
      <c r="O1625" s="269" t="s">
        <v>6456</v>
      </c>
    </row>
    <row r="1626" spans="1:15" ht="237.75" customHeight="1" x14ac:dyDescent="0.2">
      <c r="A1626" s="547"/>
      <c r="B1626" s="285" t="s">
        <v>6446</v>
      </c>
      <c r="C1626" s="285" t="s">
        <v>6455</v>
      </c>
      <c r="D1626" s="298">
        <v>43381</v>
      </c>
      <c r="E1626" s="297"/>
      <c r="F1626" s="296" t="s">
        <v>6454</v>
      </c>
      <c r="G1626" s="594" t="s">
        <v>6453</v>
      </c>
      <c r="H1626" s="595"/>
      <c r="I1626" s="596"/>
      <c r="J1626" s="279" t="s">
        <v>17</v>
      </c>
      <c r="K1626" s="278"/>
      <c r="L1626" s="275" t="s">
        <v>16</v>
      </c>
      <c r="M1626" s="277">
        <v>195.66</v>
      </c>
      <c r="O1626" s="269">
        <v>486</v>
      </c>
    </row>
    <row r="1627" spans="1:15" ht="22.5" x14ac:dyDescent="0.2">
      <c r="A1627" s="547"/>
      <c r="B1627" s="284" t="s">
        <v>6</v>
      </c>
      <c r="C1627" s="284" t="s">
        <v>5</v>
      </c>
      <c r="D1627" s="284" t="s">
        <v>4</v>
      </c>
      <c r="E1627" s="600" t="s">
        <v>3</v>
      </c>
      <c r="F1627" s="600"/>
      <c r="G1627" s="597"/>
      <c r="H1627" s="598"/>
      <c r="I1627" s="599"/>
      <c r="J1627" s="276" t="s">
        <v>25</v>
      </c>
      <c r="K1627" s="275"/>
      <c r="L1627" s="271" t="s">
        <v>16</v>
      </c>
      <c r="M1627" s="274">
        <v>496.4</v>
      </c>
      <c r="O1627" s="269"/>
    </row>
    <row r="1628" spans="1:15" x14ac:dyDescent="0.2">
      <c r="A1628" s="547"/>
      <c r="B1628" s="284"/>
      <c r="C1628" s="284"/>
      <c r="D1628" s="284"/>
      <c r="E1628" s="284"/>
      <c r="F1628" s="284"/>
      <c r="G1628" s="295"/>
      <c r="H1628" s="294"/>
      <c r="I1628" s="293"/>
      <c r="J1628" s="273" t="s">
        <v>21</v>
      </c>
      <c r="K1628" s="271"/>
      <c r="L1628" s="271" t="s">
        <v>16</v>
      </c>
      <c r="M1628" s="270">
        <v>28</v>
      </c>
      <c r="O1628" s="269"/>
    </row>
    <row r="1629" spans="1:15" ht="27" customHeight="1" thickBot="1" x14ac:dyDescent="0.25">
      <c r="A1629" s="548"/>
      <c r="B1629" s="283" t="s">
        <v>2610</v>
      </c>
      <c r="C1629" s="282" t="s">
        <v>6453</v>
      </c>
      <c r="D1629" s="292">
        <v>43382</v>
      </c>
      <c r="E1629" s="291" t="s">
        <v>1</v>
      </c>
      <c r="F1629" s="290" t="s">
        <v>6452</v>
      </c>
      <c r="G1629" s="601"/>
      <c r="H1629" s="602"/>
      <c r="I1629" s="603"/>
      <c r="J1629" s="272"/>
      <c r="K1629" s="272"/>
      <c r="L1629" s="271"/>
      <c r="M1629" s="270"/>
      <c r="O1629" s="269">
        <v>487</v>
      </c>
    </row>
    <row r="1630" spans="1:15" ht="22.5" x14ac:dyDescent="0.2">
      <c r="A1630" s="546">
        <v>323</v>
      </c>
      <c r="B1630" s="286" t="s">
        <v>12</v>
      </c>
      <c r="C1630" s="286" t="s">
        <v>11</v>
      </c>
      <c r="D1630" s="286" t="s">
        <v>10</v>
      </c>
      <c r="E1630" s="592" t="s">
        <v>9</v>
      </c>
      <c r="F1630" s="592"/>
      <c r="G1630" s="592" t="s">
        <v>8</v>
      </c>
      <c r="H1630" s="593"/>
      <c r="I1630" s="299"/>
      <c r="J1630" s="268"/>
      <c r="K1630" s="268"/>
      <c r="L1630" s="268"/>
      <c r="M1630" s="268"/>
      <c r="O1630" s="269" t="s">
        <v>6451</v>
      </c>
    </row>
    <row r="1631" spans="1:15" ht="123.75" x14ac:dyDescent="0.2">
      <c r="A1631" s="547"/>
      <c r="B1631" s="285" t="s">
        <v>6446</v>
      </c>
      <c r="C1631" s="285" t="s">
        <v>6450</v>
      </c>
      <c r="D1631" s="298">
        <v>43398</v>
      </c>
      <c r="E1631" s="297"/>
      <c r="F1631" s="296" t="s">
        <v>6449</v>
      </c>
      <c r="G1631" s="594" t="s">
        <v>6448</v>
      </c>
      <c r="H1631" s="595"/>
      <c r="I1631" s="596"/>
      <c r="J1631" s="279" t="s">
        <v>17</v>
      </c>
      <c r="K1631" s="278"/>
      <c r="L1631" s="275" t="s">
        <v>16</v>
      </c>
      <c r="M1631" s="277">
        <v>141</v>
      </c>
      <c r="O1631" s="269">
        <v>488</v>
      </c>
    </row>
    <row r="1632" spans="1:15" ht="22.5" x14ac:dyDescent="0.2">
      <c r="A1632" s="547"/>
      <c r="B1632" s="284" t="s">
        <v>6</v>
      </c>
      <c r="C1632" s="284" t="s">
        <v>5</v>
      </c>
      <c r="D1632" s="284" t="s">
        <v>4</v>
      </c>
      <c r="E1632" s="600" t="s">
        <v>3</v>
      </c>
      <c r="F1632" s="600"/>
      <c r="G1632" s="597"/>
      <c r="H1632" s="598"/>
      <c r="I1632" s="599"/>
      <c r="J1632" s="276" t="s">
        <v>25</v>
      </c>
      <c r="K1632" s="275"/>
      <c r="L1632" s="271" t="s">
        <v>16</v>
      </c>
      <c r="M1632" s="274">
        <v>264.41000000000003</v>
      </c>
      <c r="O1632" s="269"/>
    </row>
    <row r="1633" spans="1:15" x14ac:dyDescent="0.2">
      <c r="A1633" s="547"/>
      <c r="B1633" s="284"/>
      <c r="C1633" s="284"/>
      <c r="D1633" s="284"/>
      <c r="E1633" s="284"/>
      <c r="F1633" s="284"/>
      <c r="G1633" s="295"/>
      <c r="H1633" s="294"/>
      <c r="I1633" s="293"/>
      <c r="J1633" s="273" t="s">
        <v>21</v>
      </c>
      <c r="K1633" s="271"/>
      <c r="L1633" s="271" t="s">
        <v>16</v>
      </c>
      <c r="M1633" s="270">
        <v>30</v>
      </c>
      <c r="O1633" s="269"/>
    </row>
    <row r="1634" spans="1:15" ht="23.25" thickBot="1" x14ac:dyDescent="0.25">
      <c r="A1634" s="548"/>
      <c r="B1634" s="283" t="s">
        <v>2610</v>
      </c>
      <c r="C1634" s="282" t="s">
        <v>6448</v>
      </c>
      <c r="D1634" s="292">
        <v>43399</v>
      </c>
      <c r="E1634" s="291" t="s">
        <v>1</v>
      </c>
      <c r="F1634" s="290" t="s">
        <v>6356</v>
      </c>
      <c r="G1634" s="289"/>
      <c r="H1634" s="288"/>
      <c r="I1634" s="287"/>
      <c r="J1634" s="228"/>
      <c r="K1634" s="227"/>
      <c r="L1634" s="226"/>
      <c r="M1634" s="225"/>
      <c r="O1634" s="269">
        <v>489</v>
      </c>
    </row>
    <row r="1635" spans="1:15" ht="22.5" x14ac:dyDescent="0.2">
      <c r="A1635" s="546">
        <v>324</v>
      </c>
      <c r="B1635" s="251" t="s">
        <v>12</v>
      </c>
      <c r="C1635" s="251" t="s">
        <v>11</v>
      </c>
      <c r="D1635" s="251" t="s">
        <v>10</v>
      </c>
      <c r="E1635" s="549" t="s">
        <v>9</v>
      </c>
      <c r="F1635" s="549"/>
      <c r="G1635" s="549" t="s">
        <v>8</v>
      </c>
      <c r="H1635" s="550"/>
      <c r="I1635" s="250"/>
      <c r="J1635" s="265"/>
      <c r="K1635" s="265"/>
      <c r="L1635" s="265"/>
      <c r="M1635" s="264"/>
      <c r="O1635" s="269" t="s">
        <v>6447</v>
      </c>
    </row>
    <row r="1636" spans="1:15" ht="292.5" x14ac:dyDescent="0.2">
      <c r="A1636" s="547"/>
      <c r="B1636" s="144" t="s">
        <v>6446</v>
      </c>
      <c r="C1636" s="144" t="s">
        <v>6445</v>
      </c>
      <c r="D1636" s="132">
        <v>43416</v>
      </c>
      <c r="E1636" s="247"/>
      <c r="F1636" s="246" t="s">
        <v>6444</v>
      </c>
      <c r="G1636" s="433" t="s">
        <v>6443</v>
      </c>
      <c r="H1636" s="434"/>
      <c r="I1636" s="435"/>
      <c r="J1636" s="279" t="s">
        <v>17</v>
      </c>
      <c r="K1636" s="278"/>
      <c r="L1636" s="275" t="s">
        <v>16</v>
      </c>
      <c r="M1636" s="277">
        <v>342</v>
      </c>
      <c r="O1636" s="269">
        <v>490</v>
      </c>
    </row>
    <row r="1637" spans="1:15" ht="22.5" x14ac:dyDescent="0.2">
      <c r="A1637" s="547"/>
      <c r="B1637" s="243" t="s">
        <v>6</v>
      </c>
      <c r="C1637" s="243" t="s">
        <v>5</v>
      </c>
      <c r="D1637" s="243" t="s">
        <v>4</v>
      </c>
      <c r="E1637" s="551" t="s">
        <v>3</v>
      </c>
      <c r="F1637" s="551"/>
      <c r="G1637" s="552"/>
      <c r="H1637" s="553"/>
      <c r="I1637" s="554"/>
      <c r="J1637" s="276" t="s">
        <v>25</v>
      </c>
      <c r="K1637" s="275"/>
      <c r="L1637" s="271" t="s">
        <v>16</v>
      </c>
      <c r="M1637" s="274">
        <v>975.3</v>
      </c>
      <c r="O1637" s="269"/>
    </row>
    <row r="1638" spans="1:15" x14ac:dyDescent="0.2">
      <c r="A1638" s="547"/>
      <c r="B1638" s="243"/>
      <c r="C1638" s="243"/>
      <c r="D1638" s="243"/>
      <c r="E1638" s="243"/>
      <c r="F1638" s="243"/>
      <c r="G1638" s="242"/>
      <c r="H1638" s="241"/>
      <c r="I1638" s="240"/>
      <c r="J1638" s="273" t="s">
        <v>21</v>
      </c>
      <c r="K1638" s="271"/>
      <c r="L1638" s="271" t="s">
        <v>16</v>
      </c>
      <c r="M1638" s="270">
        <v>64</v>
      </c>
      <c r="O1638" s="269"/>
    </row>
    <row r="1639" spans="1:15" ht="23.25" thickBot="1" x14ac:dyDescent="0.25">
      <c r="A1639" s="548"/>
      <c r="B1639" s="263" t="s">
        <v>2610</v>
      </c>
      <c r="C1639" s="262" t="s">
        <v>6443</v>
      </c>
      <c r="D1639" s="261">
        <v>43419</v>
      </c>
      <c r="E1639" s="260" t="s">
        <v>1</v>
      </c>
      <c r="F1639" s="259" t="s">
        <v>6442</v>
      </c>
      <c r="G1639" s="258"/>
      <c r="H1639" s="257"/>
      <c r="I1639" s="256"/>
      <c r="J1639" s="228"/>
      <c r="K1639" s="227"/>
      <c r="L1639" s="226"/>
      <c r="M1639" s="225"/>
      <c r="O1639" s="269">
        <v>491</v>
      </c>
    </row>
    <row r="1640" spans="1:15" ht="22.5" x14ac:dyDescent="0.2">
      <c r="A1640" s="546">
        <v>325</v>
      </c>
      <c r="B1640" s="251" t="s">
        <v>12</v>
      </c>
      <c r="C1640" s="251" t="s">
        <v>11</v>
      </c>
      <c r="D1640" s="251" t="s">
        <v>10</v>
      </c>
      <c r="E1640" s="549" t="s">
        <v>9</v>
      </c>
      <c r="F1640" s="549"/>
      <c r="G1640" s="549" t="s">
        <v>8</v>
      </c>
      <c r="H1640" s="550"/>
      <c r="I1640" s="250"/>
      <c r="J1640" s="265"/>
      <c r="K1640" s="265"/>
      <c r="L1640" s="265"/>
      <c r="M1640" s="264"/>
      <c r="O1640" s="269" t="s">
        <v>6441</v>
      </c>
    </row>
    <row r="1641" spans="1:15" ht="123.75" x14ac:dyDescent="0.2">
      <c r="A1641" s="547"/>
      <c r="B1641" s="144" t="s">
        <v>6440</v>
      </c>
      <c r="C1641" s="144" t="s">
        <v>6439</v>
      </c>
      <c r="D1641" s="132">
        <v>43521</v>
      </c>
      <c r="E1641" s="247"/>
      <c r="F1641" s="246" t="s">
        <v>6220</v>
      </c>
      <c r="G1641" s="433" t="s">
        <v>5506</v>
      </c>
      <c r="H1641" s="434"/>
      <c r="I1641" s="435"/>
      <c r="J1641" s="279" t="s">
        <v>17</v>
      </c>
      <c r="K1641" s="278"/>
      <c r="L1641" s="275" t="s">
        <v>16</v>
      </c>
      <c r="M1641" s="277">
        <v>439</v>
      </c>
      <c r="O1641" s="269">
        <v>494</v>
      </c>
    </row>
    <row r="1642" spans="1:15" ht="22.5" x14ac:dyDescent="0.2">
      <c r="A1642" s="547"/>
      <c r="B1642" s="243" t="s">
        <v>6</v>
      </c>
      <c r="C1642" s="243" t="s">
        <v>5</v>
      </c>
      <c r="D1642" s="243" t="s">
        <v>4</v>
      </c>
      <c r="E1642" s="551" t="s">
        <v>3</v>
      </c>
      <c r="F1642" s="551"/>
      <c r="G1642" s="552"/>
      <c r="H1642" s="553"/>
      <c r="I1642" s="554"/>
      <c r="J1642" s="276" t="s">
        <v>25</v>
      </c>
      <c r="K1642" s="275"/>
      <c r="L1642" s="271" t="s">
        <v>16</v>
      </c>
      <c r="M1642" s="274">
        <v>342.6</v>
      </c>
      <c r="O1642" s="269">
        <v>493</v>
      </c>
    </row>
    <row r="1643" spans="1:15" x14ac:dyDescent="0.2">
      <c r="A1643" s="547"/>
      <c r="B1643" s="243"/>
      <c r="C1643" s="243"/>
      <c r="D1643" s="243"/>
      <c r="E1643" s="243"/>
      <c r="F1643" s="243"/>
      <c r="G1643" s="242"/>
      <c r="H1643" s="241"/>
      <c r="I1643" s="240"/>
      <c r="J1643" s="273" t="s">
        <v>21</v>
      </c>
      <c r="K1643" s="271"/>
      <c r="L1643" s="271"/>
      <c r="M1643" s="270"/>
      <c r="O1643" s="269"/>
    </row>
    <row r="1644" spans="1:15" ht="23.25" thickBot="1" x14ac:dyDescent="0.25">
      <c r="A1644" s="548"/>
      <c r="B1644" s="263" t="s">
        <v>2799</v>
      </c>
      <c r="C1644" s="262" t="s">
        <v>5506</v>
      </c>
      <c r="D1644" s="261">
        <v>43524</v>
      </c>
      <c r="E1644" s="260" t="s">
        <v>1</v>
      </c>
      <c r="F1644" s="259" t="s">
        <v>6438</v>
      </c>
      <c r="G1644" s="258"/>
      <c r="H1644" s="257"/>
      <c r="I1644" s="256"/>
      <c r="J1644" s="228" t="s">
        <v>5498</v>
      </c>
      <c r="K1644" s="227"/>
      <c r="L1644" s="226" t="s">
        <v>16</v>
      </c>
      <c r="M1644" s="225">
        <v>50</v>
      </c>
      <c r="O1644" s="269">
        <v>492</v>
      </c>
    </row>
    <row r="1645" spans="1:15" ht="22.5" x14ac:dyDescent="0.2">
      <c r="A1645" s="546">
        <v>326</v>
      </c>
      <c r="B1645" s="251" t="s">
        <v>12</v>
      </c>
      <c r="C1645" s="251" t="s">
        <v>11</v>
      </c>
      <c r="D1645" s="251" t="s">
        <v>10</v>
      </c>
      <c r="E1645" s="549" t="s">
        <v>9</v>
      </c>
      <c r="F1645" s="549"/>
      <c r="G1645" s="549" t="s">
        <v>8</v>
      </c>
      <c r="H1645" s="550"/>
      <c r="I1645" s="250"/>
      <c r="J1645" s="265"/>
      <c r="K1645" s="265"/>
      <c r="L1645" s="265"/>
      <c r="M1645" s="264"/>
      <c r="O1645" s="269" t="s">
        <v>6437</v>
      </c>
    </row>
    <row r="1646" spans="1:15" ht="30.6" customHeight="1" x14ac:dyDescent="0.2">
      <c r="A1646" s="547"/>
      <c r="B1646" s="144" t="s">
        <v>6436</v>
      </c>
      <c r="C1646" s="144" t="s">
        <v>6435</v>
      </c>
      <c r="D1646" s="132">
        <v>43413</v>
      </c>
      <c r="E1646" s="247"/>
      <c r="F1646" s="246" t="s">
        <v>6434</v>
      </c>
      <c r="G1646" s="433" t="s">
        <v>5506</v>
      </c>
      <c r="H1646" s="434"/>
      <c r="I1646" s="435"/>
      <c r="J1646" s="279" t="s">
        <v>17</v>
      </c>
      <c r="K1646" s="278"/>
      <c r="L1646" s="275" t="s">
        <v>16</v>
      </c>
      <c r="M1646" s="277">
        <v>1614</v>
      </c>
      <c r="O1646" s="269">
        <v>496</v>
      </c>
    </row>
    <row r="1647" spans="1:15" ht="22.5" x14ac:dyDescent="0.2">
      <c r="A1647" s="547"/>
      <c r="B1647" s="243" t="s">
        <v>6</v>
      </c>
      <c r="C1647" s="243" t="s">
        <v>5</v>
      </c>
      <c r="D1647" s="243" t="s">
        <v>4</v>
      </c>
      <c r="E1647" s="551" t="s">
        <v>3</v>
      </c>
      <c r="F1647" s="551"/>
      <c r="G1647" s="552"/>
      <c r="H1647" s="553"/>
      <c r="I1647" s="554"/>
      <c r="J1647" s="276" t="s">
        <v>25</v>
      </c>
      <c r="K1647" s="275"/>
      <c r="L1647" s="271" t="s">
        <v>16</v>
      </c>
      <c r="M1647" s="274">
        <v>2396</v>
      </c>
      <c r="O1647" s="269">
        <v>495</v>
      </c>
    </row>
    <row r="1648" spans="1:15" x14ac:dyDescent="0.2">
      <c r="A1648" s="547"/>
      <c r="B1648" s="243"/>
      <c r="C1648" s="243"/>
      <c r="D1648" s="243"/>
      <c r="E1648" s="243"/>
      <c r="F1648" s="243"/>
      <c r="G1648" s="242"/>
      <c r="H1648" s="241"/>
      <c r="I1648" s="240"/>
      <c r="J1648" s="273" t="s">
        <v>21</v>
      </c>
      <c r="K1648" s="271"/>
      <c r="L1648" s="271"/>
      <c r="M1648" s="270"/>
      <c r="O1648" s="269"/>
    </row>
    <row r="1649" spans="1:15" ht="23.25" thickBot="1" x14ac:dyDescent="0.25">
      <c r="A1649" s="548"/>
      <c r="B1649" s="263" t="s">
        <v>6428</v>
      </c>
      <c r="C1649" s="262" t="s">
        <v>5506</v>
      </c>
      <c r="D1649" s="261">
        <v>43420</v>
      </c>
      <c r="E1649" s="260" t="s">
        <v>1</v>
      </c>
      <c r="F1649" s="259" t="s">
        <v>6433</v>
      </c>
      <c r="G1649" s="258"/>
      <c r="H1649" s="257"/>
      <c r="I1649" s="256"/>
      <c r="J1649" s="228" t="s">
        <v>5498</v>
      </c>
      <c r="K1649" s="227"/>
      <c r="L1649" s="226"/>
      <c r="M1649" s="225"/>
      <c r="O1649" s="269"/>
    </row>
    <row r="1650" spans="1:15" ht="22.5" x14ac:dyDescent="0.2">
      <c r="A1650" s="546">
        <v>327</v>
      </c>
      <c r="B1650" s="251" t="s">
        <v>12</v>
      </c>
      <c r="C1650" s="251" t="s">
        <v>11</v>
      </c>
      <c r="D1650" s="251" t="s">
        <v>10</v>
      </c>
      <c r="E1650" s="549" t="s">
        <v>9</v>
      </c>
      <c r="F1650" s="549"/>
      <c r="G1650" s="549" t="s">
        <v>8</v>
      </c>
      <c r="H1650" s="550"/>
      <c r="I1650" s="250"/>
      <c r="J1650" s="265"/>
      <c r="K1650" s="265"/>
      <c r="L1650" s="265"/>
      <c r="M1650" s="264"/>
      <c r="O1650" s="269" t="s">
        <v>6432</v>
      </c>
    </row>
    <row r="1651" spans="1:15" ht="30.6" customHeight="1" x14ac:dyDescent="0.2">
      <c r="A1651" s="547"/>
      <c r="B1651" s="144" t="s">
        <v>6431</v>
      </c>
      <c r="C1651" s="144" t="s">
        <v>6430</v>
      </c>
      <c r="D1651" s="132">
        <v>43512</v>
      </c>
      <c r="E1651" s="247"/>
      <c r="F1651" s="246" t="s">
        <v>6429</v>
      </c>
      <c r="G1651" s="433" t="s">
        <v>5506</v>
      </c>
      <c r="H1651" s="434"/>
      <c r="I1651" s="435"/>
      <c r="J1651" s="279" t="s">
        <v>17</v>
      </c>
      <c r="K1651" s="278"/>
      <c r="L1651" s="275" t="s">
        <v>16</v>
      </c>
      <c r="M1651" s="277">
        <v>1450</v>
      </c>
      <c r="O1651" s="269">
        <v>500</v>
      </c>
    </row>
    <row r="1652" spans="1:15" ht="22.5" x14ac:dyDescent="0.2">
      <c r="A1652" s="547"/>
      <c r="B1652" s="243" t="s">
        <v>6</v>
      </c>
      <c r="C1652" s="243" t="s">
        <v>5</v>
      </c>
      <c r="D1652" s="243" t="s">
        <v>4</v>
      </c>
      <c r="E1652" s="551" t="s">
        <v>3</v>
      </c>
      <c r="F1652" s="551"/>
      <c r="G1652" s="552"/>
      <c r="H1652" s="553"/>
      <c r="I1652" s="554"/>
      <c r="J1652" s="276" t="s">
        <v>25</v>
      </c>
      <c r="K1652" s="275"/>
      <c r="L1652" s="271" t="s">
        <v>16</v>
      </c>
      <c r="M1652" s="274">
        <v>2500</v>
      </c>
      <c r="O1652" s="269">
        <v>498</v>
      </c>
    </row>
    <row r="1653" spans="1:15" x14ac:dyDescent="0.2">
      <c r="A1653" s="547"/>
      <c r="B1653" s="243"/>
      <c r="C1653" s="243"/>
      <c r="D1653" s="243"/>
      <c r="E1653" s="243"/>
      <c r="F1653" s="243"/>
      <c r="G1653" s="242"/>
      <c r="H1653" s="241"/>
      <c r="I1653" s="240"/>
      <c r="J1653" s="273" t="s">
        <v>21</v>
      </c>
      <c r="K1653" s="271"/>
      <c r="L1653" s="271"/>
      <c r="M1653" s="270"/>
      <c r="O1653" s="269"/>
    </row>
    <row r="1654" spans="1:15" ht="23.25" thickBot="1" x14ac:dyDescent="0.25">
      <c r="A1654" s="548"/>
      <c r="B1654" s="263" t="s">
        <v>6428</v>
      </c>
      <c r="C1654" s="262" t="s">
        <v>5506</v>
      </c>
      <c r="D1654" s="261">
        <v>43520</v>
      </c>
      <c r="E1654" s="260" t="s">
        <v>1</v>
      </c>
      <c r="F1654" s="259" t="s">
        <v>6108</v>
      </c>
      <c r="G1654" s="258"/>
      <c r="H1654" s="257"/>
      <c r="I1654" s="256"/>
      <c r="J1654" s="228" t="s">
        <v>5498</v>
      </c>
      <c r="K1654" s="227"/>
      <c r="L1654" s="226"/>
      <c r="M1654" s="225"/>
      <c r="O1654" s="269"/>
    </row>
    <row r="1655" spans="1:15" ht="22.5" x14ac:dyDescent="0.2">
      <c r="A1655" s="546">
        <v>328</v>
      </c>
      <c r="B1655" s="286" t="s">
        <v>12</v>
      </c>
      <c r="C1655" s="286" t="s">
        <v>11</v>
      </c>
      <c r="D1655" s="286" t="s">
        <v>10</v>
      </c>
      <c r="E1655" s="592" t="s">
        <v>9</v>
      </c>
      <c r="F1655" s="592"/>
      <c r="G1655" s="592" t="s">
        <v>8</v>
      </c>
      <c r="H1655" s="593"/>
      <c r="I1655" s="299"/>
      <c r="J1655" s="265"/>
      <c r="K1655" s="265"/>
      <c r="L1655" s="265"/>
      <c r="M1655" s="264"/>
      <c r="N1655" s="281"/>
      <c r="O1655" s="280" t="s">
        <v>6427</v>
      </c>
    </row>
    <row r="1656" spans="1:15" ht="135" x14ac:dyDescent="0.2">
      <c r="A1656" s="547"/>
      <c r="B1656" s="285" t="s">
        <v>6422</v>
      </c>
      <c r="C1656" s="285" t="s">
        <v>6426</v>
      </c>
      <c r="D1656" s="298">
        <v>43488</v>
      </c>
      <c r="E1656" s="297"/>
      <c r="F1656" s="296" t="s">
        <v>5584</v>
      </c>
      <c r="G1656" s="594" t="s">
        <v>6425</v>
      </c>
      <c r="H1656" s="595"/>
      <c r="I1656" s="596"/>
      <c r="J1656" s="279" t="s">
        <v>17</v>
      </c>
      <c r="K1656" s="278"/>
      <c r="L1656" s="275" t="s">
        <v>16</v>
      </c>
      <c r="M1656" s="277">
        <v>206</v>
      </c>
      <c r="N1656" s="281"/>
      <c r="O1656" s="280">
        <v>502</v>
      </c>
    </row>
    <row r="1657" spans="1:15" ht="22.5" x14ac:dyDescent="0.2">
      <c r="A1657" s="547"/>
      <c r="B1657" s="284" t="s">
        <v>6</v>
      </c>
      <c r="C1657" s="284" t="s">
        <v>5</v>
      </c>
      <c r="D1657" s="284" t="s">
        <v>4</v>
      </c>
      <c r="E1657" s="600" t="s">
        <v>3</v>
      </c>
      <c r="F1657" s="600"/>
      <c r="G1657" s="597"/>
      <c r="H1657" s="598"/>
      <c r="I1657" s="599"/>
      <c r="J1657" s="276" t="s">
        <v>25</v>
      </c>
      <c r="K1657" s="275"/>
      <c r="L1657" s="271" t="s">
        <v>16</v>
      </c>
      <c r="M1657" s="274">
        <v>436</v>
      </c>
      <c r="N1657" s="281"/>
      <c r="O1657" s="280">
        <v>501</v>
      </c>
    </row>
    <row r="1658" spans="1:15" x14ac:dyDescent="0.2">
      <c r="A1658" s="547"/>
      <c r="B1658" s="284"/>
      <c r="C1658" s="284"/>
      <c r="D1658" s="284"/>
      <c r="E1658" s="284"/>
      <c r="F1658" s="284"/>
      <c r="G1658" s="295"/>
      <c r="H1658" s="294"/>
      <c r="I1658" s="293"/>
      <c r="J1658" s="273" t="s">
        <v>21</v>
      </c>
      <c r="K1658" s="271"/>
      <c r="L1658" s="271"/>
      <c r="M1658" s="270"/>
      <c r="N1658" s="281"/>
      <c r="O1658" s="280"/>
    </row>
    <row r="1659" spans="1:15" ht="23.25" thickBot="1" x14ac:dyDescent="0.25">
      <c r="A1659" s="548"/>
      <c r="B1659" s="283" t="s">
        <v>5885</v>
      </c>
      <c r="C1659" s="282" t="s">
        <v>6425</v>
      </c>
      <c r="D1659" s="292">
        <v>43489</v>
      </c>
      <c r="E1659" s="291" t="s">
        <v>1</v>
      </c>
      <c r="F1659" s="290" t="s">
        <v>6424</v>
      </c>
      <c r="G1659" s="289"/>
      <c r="H1659" s="288"/>
      <c r="I1659" s="287"/>
      <c r="J1659" s="228"/>
      <c r="K1659" s="227"/>
      <c r="L1659" s="226"/>
      <c r="M1659" s="225"/>
      <c r="N1659" s="281"/>
      <c r="O1659" s="280">
        <v>503</v>
      </c>
    </row>
    <row r="1660" spans="1:15" ht="22.5" x14ac:dyDescent="0.2">
      <c r="A1660" s="546">
        <v>329</v>
      </c>
      <c r="B1660" s="286" t="s">
        <v>12</v>
      </c>
      <c r="C1660" s="286" t="s">
        <v>11</v>
      </c>
      <c r="D1660" s="286" t="s">
        <v>10</v>
      </c>
      <c r="E1660" s="592" t="s">
        <v>9</v>
      </c>
      <c r="F1660" s="592"/>
      <c r="G1660" s="592" t="s">
        <v>8</v>
      </c>
      <c r="H1660" s="593"/>
      <c r="I1660" s="299"/>
      <c r="J1660" s="265"/>
      <c r="K1660" s="265"/>
      <c r="L1660" s="265"/>
      <c r="M1660" s="264"/>
      <c r="N1660" s="281"/>
      <c r="O1660" s="280" t="s">
        <v>6423</v>
      </c>
    </row>
    <row r="1661" spans="1:15" ht="247.5" x14ac:dyDescent="0.2">
      <c r="A1661" s="547"/>
      <c r="B1661" s="285" t="s">
        <v>6422</v>
      </c>
      <c r="C1661" s="285" t="s">
        <v>6421</v>
      </c>
      <c r="D1661" s="298">
        <v>43549</v>
      </c>
      <c r="E1661" s="297"/>
      <c r="F1661" s="296" t="s">
        <v>6420</v>
      </c>
      <c r="G1661" s="594" t="s">
        <v>6419</v>
      </c>
      <c r="H1661" s="595"/>
      <c r="I1661" s="596"/>
      <c r="J1661" s="279" t="s">
        <v>17</v>
      </c>
      <c r="K1661" s="278"/>
      <c r="L1661" s="275" t="s">
        <v>16</v>
      </c>
      <c r="M1661" s="277">
        <v>107</v>
      </c>
      <c r="N1661" s="281"/>
      <c r="O1661" s="280">
        <v>505</v>
      </c>
    </row>
    <row r="1662" spans="1:15" ht="22.5" x14ac:dyDescent="0.2">
      <c r="A1662" s="547"/>
      <c r="B1662" s="284" t="s">
        <v>6</v>
      </c>
      <c r="C1662" s="284" t="s">
        <v>5</v>
      </c>
      <c r="D1662" s="284" t="s">
        <v>4</v>
      </c>
      <c r="E1662" s="600" t="s">
        <v>3</v>
      </c>
      <c r="F1662" s="600"/>
      <c r="G1662" s="552"/>
      <c r="H1662" s="553"/>
      <c r="I1662" s="554"/>
      <c r="J1662" s="276" t="s">
        <v>25</v>
      </c>
      <c r="K1662" s="275"/>
      <c r="L1662" s="271" t="s">
        <v>16</v>
      </c>
      <c r="M1662" s="274">
        <v>495.63</v>
      </c>
      <c r="N1662" s="281"/>
      <c r="O1662" s="280">
        <v>504</v>
      </c>
    </row>
    <row r="1663" spans="1:15" x14ac:dyDescent="0.2">
      <c r="A1663" s="547"/>
      <c r="B1663" s="284"/>
      <c r="C1663" s="284"/>
      <c r="D1663" s="284"/>
      <c r="E1663" s="284"/>
      <c r="F1663" s="284"/>
      <c r="G1663" s="552"/>
      <c r="H1663" s="553"/>
      <c r="I1663" s="554"/>
      <c r="J1663" s="273" t="s">
        <v>21</v>
      </c>
      <c r="K1663" s="271"/>
      <c r="L1663" s="271"/>
      <c r="M1663" s="270"/>
      <c r="N1663" s="281"/>
      <c r="O1663" s="280"/>
    </row>
    <row r="1664" spans="1:15" ht="23.25" thickBot="1" x14ac:dyDescent="0.25">
      <c r="A1664" s="548"/>
      <c r="B1664" s="283" t="s">
        <v>5885</v>
      </c>
      <c r="C1664" s="282" t="s">
        <v>6419</v>
      </c>
      <c r="D1664" s="292">
        <v>43550</v>
      </c>
      <c r="E1664" s="291" t="s">
        <v>1</v>
      </c>
      <c r="F1664" s="290" t="s">
        <v>6418</v>
      </c>
      <c r="G1664" s="552"/>
      <c r="H1664" s="553"/>
      <c r="I1664" s="554"/>
      <c r="J1664" s="228" t="s">
        <v>5498</v>
      </c>
      <c r="K1664" s="227"/>
      <c r="L1664" s="226"/>
      <c r="M1664" s="225"/>
      <c r="N1664" s="281"/>
      <c r="O1664" s="280"/>
    </row>
    <row r="1665" spans="1:15" ht="22.5" x14ac:dyDescent="0.2">
      <c r="A1665" s="546">
        <v>330</v>
      </c>
      <c r="B1665" s="251" t="s">
        <v>12</v>
      </c>
      <c r="C1665" s="251" t="s">
        <v>11</v>
      </c>
      <c r="D1665" s="251" t="s">
        <v>10</v>
      </c>
      <c r="E1665" s="549" t="s">
        <v>9</v>
      </c>
      <c r="F1665" s="549"/>
      <c r="G1665" s="549" t="s">
        <v>8</v>
      </c>
      <c r="H1665" s="550"/>
      <c r="I1665" s="250"/>
      <c r="J1665" s="265"/>
      <c r="K1665" s="265"/>
      <c r="L1665" s="265"/>
      <c r="M1665" s="264"/>
      <c r="O1665" s="269" t="s">
        <v>6417</v>
      </c>
    </row>
    <row r="1666" spans="1:15" ht="112.5" x14ac:dyDescent="0.2">
      <c r="A1666" s="547"/>
      <c r="B1666" s="144" t="s">
        <v>6416</v>
      </c>
      <c r="C1666" s="144" t="s">
        <v>6415</v>
      </c>
      <c r="D1666" s="132">
        <v>43392</v>
      </c>
      <c r="E1666" s="247"/>
      <c r="F1666" s="246" t="s">
        <v>6357</v>
      </c>
      <c r="G1666" s="433" t="s">
        <v>858</v>
      </c>
      <c r="H1666" s="434"/>
      <c r="I1666" s="435"/>
      <c r="J1666" s="279" t="s">
        <v>17</v>
      </c>
      <c r="K1666" s="278"/>
      <c r="L1666" s="275" t="s">
        <v>16</v>
      </c>
      <c r="M1666" s="277">
        <v>1115</v>
      </c>
      <c r="O1666" s="269">
        <v>506</v>
      </c>
    </row>
    <row r="1667" spans="1:15" ht="22.5" x14ac:dyDescent="0.2">
      <c r="A1667" s="547"/>
      <c r="B1667" s="243" t="s">
        <v>6</v>
      </c>
      <c r="C1667" s="243" t="s">
        <v>5</v>
      </c>
      <c r="D1667" s="243" t="s">
        <v>4</v>
      </c>
      <c r="E1667" s="551" t="s">
        <v>3</v>
      </c>
      <c r="F1667" s="551"/>
      <c r="G1667" s="552"/>
      <c r="H1667" s="553"/>
      <c r="I1667" s="554"/>
      <c r="J1667" s="276" t="s">
        <v>25</v>
      </c>
      <c r="K1667" s="275"/>
      <c r="L1667" s="271"/>
      <c r="M1667" s="274"/>
      <c r="O1667" s="269"/>
    </row>
    <row r="1668" spans="1:15" x14ac:dyDescent="0.2">
      <c r="A1668" s="547"/>
      <c r="B1668" s="243"/>
      <c r="C1668" s="243"/>
      <c r="D1668" s="243"/>
      <c r="E1668" s="243"/>
      <c r="F1668" s="243"/>
      <c r="G1668" s="242"/>
      <c r="H1668" s="241"/>
      <c r="I1668" s="240"/>
      <c r="J1668" s="273" t="s">
        <v>21</v>
      </c>
      <c r="K1668" s="271"/>
      <c r="L1668" s="271"/>
      <c r="M1668" s="270"/>
      <c r="O1668" s="269"/>
    </row>
    <row r="1669" spans="1:15" ht="23.25" thickBot="1" x14ac:dyDescent="0.25">
      <c r="A1669" s="548"/>
      <c r="B1669" s="263" t="s">
        <v>5798</v>
      </c>
      <c r="C1669" s="262" t="s">
        <v>858</v>
      </c>
      <c r="D1669" s="261">
        <v>43397</v>
      </c>
      <c r="E1669" s="260" t="s">
        <v>1</v>
      </c>
      <c r="F1669" s="259" t="s">
        <v>6414</v>
      </c>
      <c r="G1669" s="258"/>
      <c r="H1669" s="257"/>
      <c r="I1669" s="256"/>
      <c r="J1669" s="228" t="s">
        <v>5498</v>
      </c>
      <c r="K1669" s="227"/>
      <c r="L1669" s="226"/>
      <c r="M1669" s="225"/>
      <c r="O1669" s="269"/>
    </row>
    <row r="1670" spans="1:15" ht="22.5" x14ac:dyDescent="0.2">
      <c r="A1670" s="546">
        <v>331</v>
      </c>
      <c r="B1670" s="286" t="s">
        <v>12</v>
      </c>
      <c r="C1670" s="286" t="s">
        <v>11</v>
      </c>
      <c r="D1670" s="286" t="s">
        <v>10</v>
      </c>
      <c r="E1670" s="592" t="s">
        <v>9</v>
      </c>
      <c r="F1670" s="592"/>
      <c r="G1670" s="592" t="s">
        <v>8</v>
      </c>
      <c r="H1670" s="593"/>
      <c r="I1670" s="299"/>
      <c r="J1670" s="265"/>
      <c r="K1670" s="265"/>
      <c r="L1670" s="265"/>
      <c r="M1670" s="264"/>
      <c r="O1670" s="269" t="s">
        <v>6413</v>
      </c>
    </row>
    <row r="1671" spans="1:15" ht="30.6" customHeight="1" x14ac:dyDescent="0.2">
      <c r="A1671" s="547"/>
      <c r="B1671" s="285" t="s">
        <v>6407</v>
      </c>
      <c r="C1671" s="285" t="s">
        <v>6412</v>
      </c>
      <c r="D1671" s="298">
        <v>43438</v>
      </c>
      <c r="E1671" s="297"/>
      <c r="F1671" s="296" t="s">
        <v>6411</v>
      </c>
      <c r="G1671" s="594" t="s">
        <v>6410</v>
      </c>
      <c r="H1671" s="595"/>
      <c r="I1671" s="596"/>
      <c r="J1671" s="279" t="s">
        <v>17</v>
      </c>
      <c r="K1671" s="278"/>
      <c r="L1671" s="275" t="s">
        <v>16</v>
      </c>
      <c r="M1671" s="277">
        <v>100</v>
      </c>
      <c r="O1671" s="269">
        <v>508</v>
      </c>
    </row>
    <row r="1672" spans="1:15" ht="22.5" x14ac:dyDescent="0.2">
      <c r="A1672" s="547"/>
      <c r="B1672" s="284" t="s">
        <v>6</v>
      </c>
      <c r="C1672" s="284" t="s">
        <v>5</v>
      </c>
      <c r="D1672" s="284" t="s">
        <v>4</v>
      </c>
      <c r="E1672" s="600" t="s">
        <v>3</v>
      </c>
      <c r="F1672" s="600"/>
      <c r="G1672" s="597"/>
      <c r="H1672" s="598"/>
      <c r="I1672" s="599"/>
      <c r="J1672" s="276" t="s">
        <v>25</v>
      </c>
      <c r="K1672" s="275"/>
      <c r="L1672" s="271" t="s">
        <v>16</v>
      </c>
      <c r="M1672" s="274">
        <v>416</v>
      </c>
      <c r="O1672" s="269">
        <v>507</v>
      </c>
    </row>
    <row r="1673" spans="1:15" x14ac:dyDescent="0.2">
      <c r="A1673" s="547"/>
      <c r="B1673" s="284"/>
      <c r="C1673" s="284"/>
      <c r="D1673" s="284"/>
      <c r="E1673" s="284"/>
      <c r="F1673" s="284"/>
      <c r="G1673" s="295"/>
      <c r="H1673" s="294"/>
      <c r="I1673" s="293"/>
      <c r="J1673" s="273" t="s">
        <v>21</v>
      </c>
      <c r="K1673" s="271"/>
      <c r="L1673" s="271" t="s">
        <v>16</v>
      </c>
      <c r="M1673" s="270">
        <v>30</v>
      </c>
      <c r="O1673" s="269"/>
    </row>
    <row r="1674" spans="1:15" ht="23.25" thickBot="1" x14ac:dyDescent="0.25">
      <c r="A1674" s="548"/>
      <c r="B1674" s="283" t="s">
        <v>6405</v>
      </c>
      <c r="C1674" s="282" t="s">
        <v>6410</v>
      </c>
      <c r="D1674" s="292">
        <v>43439</v>
      </c>
      <c r="E1674" s="291" t="s">
        <v>1</v>
      </c>
      <c r="F1674" s="290" t="s">
        <v>6409</v>
      </c>
      <c r="G1674" s="289"/>
      <c r="H1674" s="288"/>
      <c r="I1674" s="287"/>
      <c r="J1674" s="228"/>
      <c r="K1674" s="227"/>
      <c r="L1674" s="226"/>
      <c r="M1674" s="225"/>
      <c r="O1674" s="269">
        <v>509</v>
      </c>
    </row>
    <row r="1675" spans="1:15" ht="22.5" x14ac:dyDescent="0.2">
      <c r="A1675" s="546">
        <v>332</v>
      </c>
      <c r="B1675" s="251" t="s">
        <v>12</v>
      </c>
      <c r="C1675" s="251" t="s">
        <v>11</v>
      </c>
      <c r="D1675" s="251" t="s">
        <v>10</v>
      </c>
      <c r="E1675" s="549" t="s">
        <v>9</v>
      </c>
      <c r="F1675" s="549"/>
      <c r="G1675" s="549" t="s">
        <v>8</v>
      </c>
      <c r="H1675" s="550"/>
      <c r="I1675" s="250"/>
      <c r="J1675" s="265"/>
      <c r="K1675" s="265"/>
      <c r="L1675" s="265"/>
      <c r="M1675" s="264"/>
      <c r="O1675" s="269" t="s">
        <v>6408</v>
      </c>
    </row>
    <row r="1676" spans="1:15" ht="135" x14ac:dyDescent="0.25">
      <c r="A1676" s="547"/>
      <c r="B1676" s="144" t="s">
        <v>6407</v>
      </c>
      <c r="C1676" s="144" t="s">
        <v>6406</v>
      </c>
      <c r="D1676" s="132">
        <v>43539</v>
      </c>
      <c r="E1676" s="247"/>
      <c r="F1676" s="246" t="s">
        <v>6357</v>
      </c>
      <c r="G1676" s="433" t="s">
        <v>6404</v>
      </c>
      <c r="H1676" s="434"/>
      <c r="I1676" s="435"/>
      <c r="J1676" s="279" t="s">
        <v>17</v>
      </c>
      <c r="K1676" s="278"/>
      <c r="L1676" s="275"/>
      <c r="M1676" s="300">
        <v>1115</v>
      </c>
      <c r="O1676" s="269"/>
    </row>
    <row r="1677" spans="1:15" ht="22.5" x14ac:dyDescent="0.2">
      <c r="A1677" s="547"/>
      <c r="B1677" s="243" t="s">
        <v>6</v>
      </c>
      <c r="C1677" s="243" t="s">
        <v>5</v>
      </c>
      <c r="D1677" s="243" t="s">
        <v>4</v>
      </c>
      <c r="E1677" s="551" t="s">
        <v>3</v>
      </c>
      <c r="F1677" s="551"/>
      <c r="G1677" s="552"/>
      <c r="H1677" s="553"/>
      <c r="I1677" s="554"/>
      <c r="J1677" s="276" t="s">
        <v>25</v>
      </c>
      <c r="K1677" s="275"/>
      <c r="L1677" s="271" t="s">
        <v>43</v>
      </c>
      <c r="M1677" s="274">
        <v>234.4</v>
      </c>
      <c r="O1677" s="269"/>
    </row>
    <row r="1678" spans="1:15" x14ac:dyDescent="0.2">
      <c r="A1678" s="547"/>
      <c r="B1678" s="243"/>
      <c r="C1678" s="243"/>
      <c r="D1678" s="243"/>
      <c r="E1678" s="243"/>
      <c r="F1678" s="243"/>
      <c r="G1678" s="242"/>
      <c r="H1678" s="241"/>
      <c r="I1678" s="240"/>
      <c r="J1678" s="273" t="s">
        <v>21</v>
      </c>
      <c r="K1678" s="271"/>
      <c r="L1678" s="271"/>
      <c r="M1678" s="270"/>
      <c r="O1678" s="269"/>
    </row>
    <row r="1679" spans="1:15" ht="23.25" thickBot="1" x14ac:dyDescent="0.25">
      <c r="A1679" s="548"/>
      <c r="B1679" s="263" t="s">
        <v>6405</v>
      </c>
      <c r="C1679" s="262" t="s">
        <v>6404</v>
      </c>
      <c r="D1679" s="261">
        <v>43542</v>
      </c>
      <c r="E1679" s="260" t="s">
        <v>1</v>
      </c>
      <c r="F1679" s="259" t="s">
        <v>6403</v>
      </c>
      <c r="G1679" s="258"/>
      <c r="H1679" s="257"/>
      <c r="I1679" s="256"/>
      <c r="J1679" s="228"/>
      <c r="K1679" s="227"/>
      <c r="L1679" s="226" t="s">
        <v>16</v>
      </c>
      <c r="M1679" s="225"/>
      <c r="O1679" s="269">
        <v>510</v>
      </c>
    </row>
    <row r="1680" spans="1:15" ht="22.5" x14ac:dyDescent="0.2">
      <c r="A1680" s="546">
        <v>333</v>
      </c>
      <c r="B1680" s="286" t="s">
        <v>12</v>
      </c>
      <c r="C1680" s="286" t="s">
        <v>11</v>
      </c>
      <c r="D1680" s="286" t="s">
        <v>10</v>
      </c>
      <c r="E1680" s="592" t="s">
        <v>9</v>
      </c>
      <c r="F1680" s="592"/>
      <c r="G1680" s="592" t="s">
        <v>8</v>
      </c>
      <c r="H1680" s="593"/>
      <c r="I1680" s="299"/>
      <c r="J1680" s="265"/>
      <c r="K1680" s="265"/>
      <c r="L1680" s="265"/>
      <c r="M1680" s="264"/>
      <c r="O1680" s="269" t="s">
        <v>6402</v>
      </c>
    </row>
    <row r="1681" spans="1:15" ht="90" x14ac:dyDescent="0.2">
      <c r="A1681" s="547"/>
      <c r="B1681" s="285" t="s">
        <v>6401</v>
      </c>
      <c r="C1681" s="285" t="s">
        <v>6400</v>
      </c>
      <c r="D1681" s="298">
        <v>43432</v>
      </c>
      <c r="E1681" s="297"/>
      <c r="F1681" s="296" t="s">
        <v>6399</v>
      </c>
      <c r="G1681" s="594" t="s">
        <v>6398</v>
      </c>
      <c r="H1681" s="595"/>
      <c r="I1681" s="596"/>
      <c r="J1681" s="279" t="s">
        <v>17</v>
      </c>
      <c r="K1681" s="278"/>
      <c r="L1681" s="275" t="s">
        <v>16</v>
      </c>
      <c r="M1681" s="277">
        <v>175</v>
      </c>
      <c r="O1681" s="269">
        <v>512</v>
      </c>
    </row>
    <row r="1682" spans="1:15" ht="22.5" x14ac:dyDescent="0.2">
      <c r="A1682" s="547"/>
      <c r="B1682" s="284" t="s">
        <v>6</v>
      </c>
      <c r="C1682" s="284" t="s">
        <v>5</v>
      </c>
      <c r="D1682" s="284" t="s">
        <v>4</v>
      </c>
      <c r="E1682" s="600" t="s">
        <v>3</v>
      </c>
      <c r="F1682" s="600"/>
      <c r="G1682" s="597"/>
      <c r="H1682" s="598"/>
      <c r="I1682" s="599"/>
      <c r="J1682" s="276" t="s">
        <v>25</v>
      </c>
      <c r="K1682" s="275"/>
      <c r="L1682" s="271" t="s">
        <v>16</v>
      </c>
      <c r="M1682" s="274">
        <v>306</v>
      </c>
      <c r="O1682" s="269">
        <v>511</v>
      </c>
    </row>
    <row r="1683" spans="1:15" x14ac:dyDescent="0.2">
      <c r="A1683" s="547"/>
      <c r="B1683" s="284"/>
      <c r="C1683" s="284"/>
      <c r="D1683" s="284"/>
      <c r="E1683" s="284"/>
      <c r="F1683" s="284"/>
      <c r="G1683" s="295"/>
      <c r="H1683" s="294"/>
      <c r="I1683" s="293"/>
      <c r="J1683" s="273" t="s">
        <v>21</v>
      </c>
      <c r="K1683" s="271"/>
      <c r="L1683" s="271" t="s">
        <v>16</v>
      </c>
      <c r="M1683" s="270">
        <v>33</v>
      </c>
      <c r="O1683" s="269"/>
    </row>
    <row r="1684" spans="1:15" ht="23.25" thickBot="1" x14ac:dyDescent="0.25">
      <c r="A1684" s="548"/>
      <c r="B1684" s="283" t="s">
        <v>95</v>
      </c>
      <c r="C1684" s="282" t="s">
        <v>6398</v>
      </c>
      <c r="D1684" s="292">
        <v>43433</v>
      </c>
      <c r="E1684" s="291" t="s">
        <v>1</v>
      </c>
      <c r="F1684" s="290" t="s">
        <v>6172</v>
      </c>
      <c r="G1684" s="289"/>
      <c r="H1684" s="288"/>
      <c r="I1684" s="287"/>
      <c r="J1684" s="228"/>
      <c r="K1684" s="227"/>
      <c r="L1684" s="226"/>
      <c r="M1684" s="225"/>
      <c r="O1684" s="269">
        <v>513</v>
      </c>
    </row>
    <row r="1685" spans="1:15" ht="22.5" x14ac:dyDescent="0.2">
      <c r="A1685" s="546">
        <v>334</v>
      </c>
      <c r="B1685" s="286" t="s">
        <v>12</v>
      </c>
      <c r="C1685" s="286" t="s">
        <v>11</v>
      </c>
      <c r="D1685" s="286" t="s">
        <v>10</v>
      </c>
      <c r="E1685" s="592" t="s">
        <v>9</v>
      </c>
      <c r="F1685" s="592"/>
      <c r="G1685" s="592" t="s">
        <v>8</v>
      </c>
      <c r="H1685" s="593"/>
      <c r="I1685" s="299"/>
      <c r="J1685" s="265"/>
      <c r="K1685" s="265"/>
      <c r="L1685" s="265"/>
      <c r="M1685" s="264"/>
      <c r="O1685" s="269" t="s">
        <v>6397</v>
      </c>
    </row>
    <row r="1686" spans="1:15" ht="112.5" x14ac:dyDescent="0.2">
      <c r="A1686" s="547"/>
      <c r="B1686" s="285" t="s">
        <v>6396</v>
      </c>
      <c r="C1686" s="285" t="s">
        <v>6395</v>
      </c>
      <c r="D1686" s="298">
        <v>43516</v>
      </c>
      <c r="E1686" s="297"/>
      <c r="F1686" s="296" t="s">
        <v>6394</v>
      </c>
      <c r="G1686" s="594" t="s">
        <v>6392</v>
      </c>
      <c r="H1686" s="595"/>
      <c r="I1686" s="596"/>
      <c r="J1686" s="279" t="s">
        <v>17</v>
      </c>
      <c r="K1686" s="278"/>
      <c r="L1686" s="275" t="s">
        <v>16</v>
      </c>
      <c r="M1686" s="277">
        <v>94</v>
      </c>
      <c r="O1686" s="269">
        <v>515</v>
      </c>
    </row>
    <row r="1687" spans="1:15" ht="22.5" x14ac:dyDescent="0.2">
      <c r="A1687" s="547"/>
      <c r="B1687" s="284" t="s">
        <v>6</v>
      </c>
      <c r="C1687" s="284" t="s">
        <v>5</v>
      </c>
      <c r="D1687" s="284" t="s">
        <v>4</v>
      </c>
      <c r="E1687" s="600" t="s">
        <v>3</v>
      </c>
      <c r="F1687" s="600"/>
      <c r="G1687" s="597"/>
      <c r="H1687" s="598"/>
      <c r="I1687" s="599"/>
      <c r="J1687" s="276" t="s">
        <v>25</v>
      </c>
      <c r="K1687" s="275"/>
      <c r="L1687" s="271" t="s">
        <v>16</v>
      </c>
      <c r="M1687" s="274">
        <v>312.60000000000002</v>
      </c>
      <c r="O1687" s="269">
        <v>514</v>
      </c>
    </row>
    <row r="1688" spans="1:15" x14ac:dyDescent="0.2">
      <c r="A1688" s="547"/>
      <c r="B1688" s="284"/>
      <c r="C1688" s="284"/>
      <c r="D1688" s="284"/>
      <c r="E1688" s="284"/>
      <c r="F1688" s="284"/>
      <c r="G1688" s="295"/>
      <c r="H1688" s="294"/>
      <c r="I1688" s="293"/>
      <c r="J1688" s="273" t="s">
        <v>21</v>
      </c>
      <c r="K1688" s="271"/>
      <c r="L1688" s="271"/>
      <c r="M1688" s="270"/>
      <c r="O1688" s="269"/>
    </row>
    <row r="1689" spans="1:15" ht="23.25" thickBot="1" x14ac:dyDescent="0.25">
      <c r="A1689" s="548"/>
      <c r="B1689" s="283" t="s">
        <v>6393</v>
      </c>
      <c r="C1689" s="282" t="s">
        <v>6392</v>
      </c>
      <c r="D1689" s="292">
        <v>43518</v>
      </c>
      <c r="E1689" s="291" t="s">
        <v>1</v>
      </c>
      <c r="F1689" s="290" t="s">
        <v>6391</v>
      </c>
      <c r="G1689" s="289"/>
      <c r="H1689" s="288"/>
      <c r="I1689" s="287"/>
      <c r="J1689" s="228" t="s">
        <v>5498</v>
      </c>
      <c r="K1689" s="227"/>
      <c r="L1689" s="226"/>
      <c r="M1689" s="225"/>
      <c r="O1689" s="269"/>
    </row>
    <row r="1690" spans="1:15" ht="22.5" x14ac:dyDescent="0.2">
      <c r="A1690" s="546">
        <v>335</v>
      </c>
      <c r="B1690" s="251" t="s">
        <v>12</v>
      </c>
      <c r="C1690" s="251" t="s">
        <v>11</v>
      </c>
      <c r="D1690" s="251" t="s">
        <v>10</v>
      </c>
      <c r="E1690" s="549" t="s">
        <v>9</v>
      </c>
      <c r="F1690" s="549"/>
      <c r="G1690" s="549" t="s">
        <v>8</v>
      </c>
      <c r="H1690" s="550"/>
      <c r="I1690" s="250"/>
      <c r="J1690" s="265"/>
      <c r="K1690" s="265"/>
      <c r="L1690" s="265"/>
      <c r="M1690" s="264"/>
      <c r="O1690" s="269" t="s">
        <v>6390</v>
      </c>
    </row>
    <row r="1691" spans="1:15" ht="20.45" customHeight="1" x14ac:dyDescent="0.2">
      <c r="A1691" s="547"/>
      <c r="B1691" s="144" t="s">
        <v>6389</v>
      </c>
      <c r="C1691" s="144" t="s">
        <v>6388</v>
      </c>
      <c r="D1691" s="132">
        <v>43432</v>
      </c>
      <c r="E1691" s="247"/>
      <c r="F1691" s="246" t="s">
        <v>6387</v>
      </c>
      <c r="G1691" s="433" t="s">
        <v>6386</v>
      </c>
      <c r="H1691" s="434"/>
      <c r="I1691" s="435"/>
      <c r="J1691" s="279" t="s">
        <v>17</v>
      </c>
      <c r="K1691" s="278"/>
      <c r="L1691" s="275" t="s">
        <v>16</v>
      </c>
      <c r="M1691" s="277">
        <v>1740</v>
      </c>
      <c r="O1691" s="269">
        <v>517</v>
      </c>
    </row>
    <row r="1692" spans="1:15" ht="22.5" x14ac:dyDescent="0.2">
      <c r="A1692" s="547"/>
      <c r="B1692" s="243" t="s">
        <v>6</v>
      </c>
      <c r="C1692" s="243" t="s">
        <v>5</v>
      </c>
      <c r="D1692" s="243" t="s">
        <v>4</v>
      </c>
      <c r="E1692" s="551" t="s">
        <v>3</v>
      </c>
      <c r="F1692" s="551"/>
      <c r="G1692" s="552"/>
      <c r="H1692" s="553"/>
      <c r="I1692" s="554"/>
      <c r="J1692" s="276" t="s">
        <v>25</v>
      </c>
      <c r="K1692" s="275"/>
      <c r="L1692" s="271" t="s">
        <v>16</v>
      </c>
      <c r="M1692" s="274">
        <v>1100.1099999999999</v>
      </c>
      <c r="O1692" s="269">
        <v>516</v>
      </c>
    </row>
    <row r="1693" spans="1:15" x14ac:dyDescent="0.2">
      <c r="A1693" s="547"/>
      <c r="B1693" s="243"/>
      <c r="C1693" s="243"/>
      <c r="D1693" s="243"/>
      <c r="E1693" s="243"/>
      <c r="F1693" s="243"/>
      <c r="G1693" s="242"/>
      <c r="H1693" s="241"/>
      <c r="I1693" s="240"/>
      <c r="J1693" s="273" t="s">
        <v>21</v>
      </c>
      <c r="K1693" s="271"/>
      <c r="L1693" s="271"/>
      <c r="M1693" s="270"/>
      <c r="O1693" s="269"/>
    </row>
    <row r="1694" spans="1:15" ht="23.25" thickBot="1" x14ac:dyDescent="0.25">
      <c r="A1694" s="548"/>
      <c r="B1694" s="263" t="s">
        <v>139</v>
      </c>
      <c r="C1694" s="262" t="s">
        <v>6386</v>
      </c>
      <c r="D1694" s="261">
        <v>43443</v>
      </c>
      <c r="E1694" s="260" t="s">
        <v>1</v>
      </c>
      <c r="F1694" s="259" t="s">
        <v>6385</v>
      </c>
      <c r="G1694" s="258"/>
      <c r="H1694" s="257"/>
      <c r="I1694" s="256"/>
      <c r="J1694" s="228" t="s">
        <v>5498</v>
      </c>
      <c r="K1694" s="227"/>
      <c r="L1694" s="226"/>
      <c r="M1694" s="225"/>
      <c r="O1694" s="269"/>
    </row>
    <row r="1695" spans="1:15" ht="22.5" x14ac:dyDescent="0.2">
      <c r="A1695" s="546">
        <v>336</v>
      </c>
      <c r="B1695" s="251" t="s">
        <v>12</v>
      </c>
      <c r="C1695" s="251" t="s">
        <v>11</v>
      </c>
      <c r="D1695" s="251" t="s">
        <v>10</v>
      </c>
      <c r="E1695" s="549" t="s">
        <v>9</v>
      </c>
      <c r="F1695" s="549"/>
      <c r="G1695" s="549" t="s">
        <v>8</v>
      </c>
      <c r="H1695" s="550"/>
      <c r="I1695" s="250"/>
      <c r="J1695" s="265"/>
      <c r="K1695" s="265"/>
      <c r="L1695" s="265"/>
      <c r="M1695" s="264"/>
      <c r="O1695" s="269" t="s">
        <v>6384</v>
      </c>
    </row>
    <row r="1696" spans="1:15" ht="146.25" x14ac:dyDescent="0.2">
      <c r="A1696" s="547"/>
      <c r="B1696" s="144" t="s">
        <v>6311</v>
      </c>
      <c r="C1696" s="144" t="s">
        <v>6383</v>
      </c>
      <c r="D1696" s="132">
        <v>43386</v>
      </c>
      <c r="E1696" s="247"/>
      <c r="F1696" s="246" t="s">
        <v>6296</v>
      </c>
      <c r="G1696" s="433" t="s">
        <v>6294</v>
      </c>
      <c r="H1696" s="434"/>
      <c r="I1696" s="435"/>
      <c r="J1696" s="279" t="s">
        <v>17</v>
      </c>
      <c r="K1696" s="278"/>
      <c r="L1696" s="275" t="s">
        <v>16</v>
      </c>
      <c r="M1696" s="277">
        <v>892</v>
      </c>
      <c r="O1696" s="269">
        <v>519</v>
      </c>
    </row>
    <row r="1697" spans="1:15" ht="22.5" x14ac:dyDescent="0.2">
      <c r="A1697" s="547"/>
      <c r="B1697" s="243" t="s">
        <v>6</v>
      </c>
      <c r="C1697" s="243" t="s">
        <v>5</v>
      </c>
      <c r="D1697" s="243" t="s">
        <v>4</v>
      </c>
      <c r="E1697" s="551" t="s">
        <v>3</v>
      </c>
      <c r="F1697" s="551"/>
      <c r="G1697" s="552"/>
      <c r="H1697" s="553"/>
      <c r="I1697" s="554"/>
      <c r="J1697" s="276" t="s">
        <v>25</v>
      </c>
      <c r="K1697" s="275"/>
      <c r="L1697" s="271" t="s">
        <v>16</v>
      </c>
      <c r="M1697" s="274">
        <v>5551</v>
      </c>
      <c r="O1697" s="269">
        <v>518</v>
      </c>
    </row>
    <row r="1698" spans="1:15" x14ac:dyDescent="0.2">
      <c r="A1698" s="547"/>
      <c r="B1698" s="243"/>
      <c r="C1698" s="243"/>
      <c r="D1698" s="243"/>
      <c r="E1698" s="243"/>
      <c r="F1698" s="243"/>
      <c r="G1698" s="242"/>
      <c r="H1698" s="241"/>
      <c r="I1698" s="240"/>
      <c r="J1698" s="273" t="s">
        <v>21</v>
      </c>
      <c r="K1698" s="271"/>
      <c r="L1698" s="271"/>
      <c r="M1698" s="270"/>
      <c r="O1698" s="269"/>
    </row>
    <row r="1699" spans="1:15" ht="23.25" thickBot="1" x14ac:dyDescent="0.25">
      <c r="A1699" s="548"/>
      <c r="B1699" s="263" t="s">
        <v>6308</v>
      </c>
      <c r="C1699" s="262" t="s">
        <v>6294</v>
      </c>
      <c r="D1699" s="261">
        <v>43391</v>
      </c>
      <c r="E1699" s="260" t="s">
        <v>1</v>
      </c>
      <c r="F1699" s="259" t="s">
        <v>6376</v>
      </c>
      <c r="G1699" s="258"/>
      <c r="H1699" s="257"/>
      <c r="I1699" s="256"/>
      <c r="J1699" s="228" t="s">
        <v>5498</v>
      </c>
      <c r="K1699" s="227"/>
      <c r="L1699" s="226" t="s">
        <v>16</v>
      </c>
      <c r="M1699" s="225">
        <v>400</v>
      </c>
      <c r="O1699" s="269">
        <v>520</v>
      </c>
    </row>
    <row r="1700" spans="1:15" ht="22.5" x14ac:dyDescent="0.2">
      <c r="A1700" s="546">
        <v>337</v>
      </c>
      <c r="B1700" s="251" t="s">
        <v>12</v>
      </c>
      <c r="C1700" s="251" t="s">
        <v>11</v>
      </c>
      <c r="D1700" s="251" t="s">
        <v>10</v>
      </c>
      <c r="E1700" s="549" t="s">
        <v>9</v>
      </c>
      <c r="F1700" s="549"/>
      <c r="G1700" s="549" t="s">
        <v>8</v>
      </c>
      <c r="H1700" s="550"/>
      <c r="I1700" s="250"/>
      <c r="J1700" s="265"/>
      <c r="K1700" s="265"/>
      <c r="L1700" s="265"/>
      <c r="M1700" s="264"/>
      <c r="O1700" s="269" t="s">
        <v>6382</v>
      </c>
    </row>
    <row r="1701" spans="1:15" ht="157.5" x14ac:dyDescent="0.2">
      <c r="A1701" s="547"/>
      <c r="B1701" s="144" t="s">
        <v>6379</v>
      </c>
      <c r="C1701" s="144" t="s">
        <v>6381</v>
      </c>
      <c r="D1701" s="132">
        <v>43387</v>
      </c>
      <c r="E1701" s="247"/>
      <c r="F1701" s="246" t="s">
        <v>6296</v>
      </c>
      <c r="G1701" s="433" t="s">
        <v>6294</v>
      </c>
      <c r="H1701" s="434"/>
      <c r="I1701" s="435"/>
      <c r="J1701" s="279" t="s">
        <v>17</v>
      </c>
      <c r="K1701" s="278"/>
      <c r="L1701" s="275" t="s">
        <v>16</v>
      </c>
      <c r="M1701" s="277">
        <v>669</v>
      </c>
      <c r="O1701" s="269">
        <v>522</v>
      </c>
    </row>
    <row r="1702" spans="1:15" ht="22.5" x14ac:dyDescent="0.2">
      <c r="A1702" s="547"/>
      <c r="B1702" s="243" t="s">
        <v>6</v>
      </c>
      <c r="C1702" s="243" t="s">
        <v>5</v>
      </c>
      <c r="D1702" s="243" t="s">
        <v>4</v>
      </c>
      <c r="E1702" s="551" t="s">
        <v>3</v>
      </c>
      <c r="F1702" s="551"/>
      <c r="G1702" s="552"/>
      <c r="H1702" s="553"/>
      <c r="I1702" s="554"/>
      <c r="J1702" s="276" t="s">
        <v>25</v>
      </c>
      <c r="K1702" s="275"/>
      <c r="L1702" s="271" t="s">
        <v>16</v>
      </c>
      <c r="M1702" s="274">
        <v>1650</v>
      </c>
      <c r="O1702" s="269">
        <v>521</v>
      </c>
    </row>
    <row r="1703" spans="1:15" x14ac:dyDescent="0.2">
      <c r="A1703" s="547"/>
      <c r="B1703" s="243"/>
      <c r="C1703" s="243"/>
      <c r="D1703" s="243"/>
      <c r="E1703" s="243"/>
      <c r="F1703" s="243"/>
      <c r="G1703" s="242"/>
      <c r="H1703" s="241"/>
      <c r="I1703" s="240"/>
      <c r="J1703" s="273" t="s">
        <v>21</v>
      </c>
      <c r="K1703" s="271"/>
      <c r="L1703" s="271"/>
      <c r="M1703" s="270"/>
      <c r="O1703" s="269"/>
    </row>
    <row r="1704" spans="1:15" ht="23.25" thickBot="1" x14ac:dyDescent="0.25">
      <c r="A1704" s="548"/>
      <c r="B1704" s="263" t="s">
        <v>6295</v>
      </c>
      <c r="C1704" s="262" t="s">
        <v>6294</v>
      </c>
      <c r="D1704" s="261">
        <v>43391</v>
      </c>
      <c r="E1704" s="260" t="s">
        <v>1</v>
      </c>
      <c r="F1704" s="259" t="s">
        <v>6178</v>
      </c>
      <c r="G1704" s="258"/>
      <c r="H1704" s="257"/>
      <c r="I1704" s="256"/>
      <c r="J1704" s="228" t="s">
        <v>5498</v>
      </c>
      <c r="K1704" s="227"/>
      <c r="L1704" s="226"/>
      <c r="M1704" s="225"/>
      <c r="O1704" s="269"/>
    </row>
    <row r="1705" spans="1:15" ht="22.5" x14ac:dyDescent="0.2">
      <c r="A1705" s="546">
        <v>338</v>
      </c>
      <c r="B1705" s="251" t="s">
        <v>12</v>
      </c>
      <c r="C1705" s="251" t="s">
        <v>11</v>
      </c>
      <c r="D1705" s="251" t="s">
        <v>10</v>
      </c>
      <c r="E1705" s="549" t="s">
        <v>9</v>
      </c>
      <c r="F1705" s="549"/>
      <c r="G1705" s="549" t="s">
        <v>8</v>
      </c>
      <c r="H1705" s="550"/>
      <c r="I1705" s="250"/>
      <c r="J1705" s="265"/>
      <c r="K1705" s="265"/>
      <c r="L1705" s="265"/>
      <c r="M1705" s="264"/>
      <c r="O1705" s="269" t="s">
        <v>6380</v>
      </c>
    </row>
    <row r="1706" spans="1:15" ht="168.75" x14ac:dyDescent="0.2">
      <c r="A1706" s="547"/>
      <c r="B1706" s="144" t="s">
        <v>6379</v>
      </c>
      <c r="C1706" s="144" t="s">
        <v>6373</v>
      </c>
      <c r="D1706" s="132">
        <v>43394</v>
      </c>
      <c r="E1706" s="247"/>
      <c r="F1706" s="246" t="s">
        <v>6259</v>
      </c>
      <c r="G1706" s="433" t="s">
        <v>6258</v>
      </c>
      <c r="H1706" s="434"/>
      <c r="I1706" s="435"/>
      <c r="J1706" s="279" t="s">
        <v>17</v>
      </c>
      <c r="K1706" s="278"/>
      <c r="L1706" s="275" t="s">
        <v>16</v>
      </c>
      <c r="M1706" s="277">
        <v>828</v>
      </c>
      <c r="O1706" s="269">
        <v>524</v>
      </c>
    </row>
    <row r="1707" spans="1:15" ht="22.5" x14ac:dyDescent="0.2">
      <c r="A1707" s="547"/>
      <c r="B1707" s="243" t="s">
        <v>6</v>
      </c>
      <c r="C1707" s="243" t="s">
        <v>5</v>
      </c>
      <c r="D1707" s="243" t="s">
        <v>4</v>
      </c>
      <c r="E1707" s="551" t="s">
        <v>3</v>
      </c>
      <c r="F1707" s="551"/>
      <c r="G1707" s="552"/>
      <c r="H1707" s="553"/>
      <c r="I1707" s="554"/>
      <c r="J1707" s="276" t="s">
        <v>25</v>
      </c>
      <c r="K1707" s="275"/>
      <c r="L1707" s="271" t="s">
        <v>16</v>
      </c>
      <c r="M1707" s="274">
        <v>1817.01</v>
      </c>
      <c r="O1707" s="269">
        <v>523</v>
      </c>
    </row>
    <row r="1708" spans="1:15" x14ac:dyDescent="0.2">
      <c r="A1708" s="547"/>
      <c r="B1708" s="243"/>
      <c r="C1708" s="243"/>
      <c r="D1708" s="243"/>
      <c r="E1708" s="243"/>
      <c r="F1708" s="243"/>
      <c r="G1708" s="242"/>
      <c r="H1708" s="241"/>
      <c r="I1708" s="240"/>
      <c r="J1708" s="273" t="s">
        <v>21</v>
      </c>
      <c r="K1708" s="271"/>
      <c r="L1708" s="271"/>
      <c r="M1708" s="270"/>
      <c r="O1708" s="269"/>
    </row>
    <row r="1709" spans="1:15" ht="23.25" thickBot="1" x14ac:dyDescent="0.25">
      <c r="A1709" s="548"/>
      <c r="B1709" s="263" t="s">
        <v>6295</v>
      </c>
      <c r="C1709" s="262" t="s">
        <v>6258</v>
      </c>
      <c r="D1709" s="261">
        <v>43399</v>
      </c>
      <c r="E1709" s="260" t="s">
        <v>1</v>
      </c>
      <c r="F1709" s="259" t="s">
        <v>5666</v>
      </c>
      <c r="G1709" s="258"/>
      <c r="H1709" s="257"/>
      <c r="I1709" s="256"/>
      <c r="J1709" s="228" t="s">
        <v>5498</v>
      </c>
      <c r="K1709" s="227"/>
      <c r="L1709" s="226"/>
      <c r="M1709" s="225"/>
      <c r="O1709" s="269"/>
    </row>
    <row r="1710" spans="1:15" ht="22.5" x14ac:dyDescent="0.2">
      <c r="A1710" s="546">
        <v>339</v>
      </c>
      <c r="B1710" s="251" t="s">
        <v>12</v>
      </c>
      <c r="C1710" s="251" t="s">
        <v>11</v>
      </c>
      <c r="D1710" s="251" t="s">
        <v>10</v>
      </c>
      <c r="E1710" s="549" t="s">
        <v>9</v>
      </c>
      <c r="F1710" s="549"/>
      <c r="G1710" s="549" t="s">
        <v>8</v>
      </c>
      <c r="H1710" s="550"/>
      <c r="I1710" s="250"/>
      <c r="J1710" s="265"/>
      <c r="K1710" s="265"/>
      <c r="L1710" s="265"/>
      <c r="M1710" s="264"/>
      <c r="O1710" s="269" t="s">
        <v>6378</v>
      </c>
    </row>
    <row r="1711" spans="1:15" ht="157.5" x14ac:dyDescent="0.2">
      <c r="A1711" s="547"/>
      <c r="B1711" s="144" t="s">
        <v>6374</v>
      </c>
      <c r="C1711" s="144" t="s">
        <v>6377</v>
      </c>
      <c r="D1711" s="132">
        <v>43386</v>
      </c>
      <c r="E1711" s="247"/>
      <c r="F1711" s="246" t="s">
        <v>6296</v>
      </c>
      <c r="G1711" s="433" t="s">
        <v>6294</v>
      </c>
      <c r="H1711" s="434"/>
      <c r="I1711" s="435"/>
      <c r="J1711" s="279" t="s">
        <v>17</v>
      </c>
      <c r="K1711" s="278"/>
      <c r="L1711" s="275" t="s">
        <v>16</v>
      </c>
      <c r="M1711" s="277">
        <v>892</v>
      </c>
      <c r="O1711" s="269">
        <v>526</v>
      </c>
    </row>
    <row r="1712" spans="1:15" ht="22.5" x14ac:dyDescent="0.2">
      <c r="A1712" s="547"/>
      <c r="B1712" s="243" t="s">
        <v>6</v>
      </c>
      <c r="C1712" s="243" t="s">
        <v>5</v>
      </c>
      <c r="D1712" s="243" t="s">
        <v>4</v>
      </c>
      <c r="E1712" s="551" t="s">
        <v>3</v>
      </c>
      <c r="F1712" s="551"/>
      <c r="G1712" s="552"/>
      <c r="H1712" s="553"/>
      <c r="I1712" s="554"/>
      <c r="J1712" s="276" t="s">
        <v>25</v>
      </c>
      <c r="K1712" s="275"/>
      <c r="L1712" s="271" t="s">
        <v>16</v>
      </c>
      <c r="M1712" s="274">
        <v>1650</v>
      </c>
      <c r="O1712" s="269">
        <v>525</v>
      </c>
    </row>
    <row r="1713" spans="1:15" x14ac:dyDescent="0.2">
      <c r="A1713" s="547"/>
      <c r="B1713" s="243"/>
      <c r="C1713" s="243"/>
      <c r="D1713" s="243"/>
      <c r="E1713" s="243"/>
      <c r="F1713" s="243"/>
      <c r="G1713" s="242"/>
      <c r="H1713" s="241"/>
      <c r="I1713" s="240"/>
      <c r="J1713" s="273" t="s">
        <v>21</v>
      </c>
      <c r="K1713" s="271"/>
      <c r="L1713" s="271"/>
      <c r="M1713" s="270"/>
      <c r="O1713" s="269"/>
    </row>
    <row r="1714" spans="1:15" ht="23.25" thickBot="1" x14ac:dyDescent="0.25">
      <c r="A1714" s="548"/>
      <c r="B1714" s="263" t="s">
        <v>6287</v>
      </c>
      <c r="C1714" s="262" t="s">
        <v>6294</v>
      </c>
      <c r="D1714" s="261">
        <v>43391</v>
      </c>
      <c r="E1714" s="260" t="s">
        <v>1</v>
      </c>
      <c r="F1714" s="259" t="s">
        <v>6376</v>
      </c>
      <c r="G1714" s="258"/>
      <c r="H1714" s="257"/>
      <c r="I1714" s="256"/>
      <c r="J1714" s="228" t="s">
        <v>5498</v>
      </c>
      <c r="K1714" s="227"/>
      <c r="L1714" s="226"/>
      <c r="M1714" s="225"/>
      <c r="O1714" s="269"/>
    </row>
    <row r="1715" spans="1:15" ht="22.5" x14ac:dyDescent="0.2">
      <c r="A1715" s="546">
        <v>340</v>
      </c>
      <c r="B1715" s="251" t="s">
        <v>12</v>
      </c>
      <c r="C1715" s="251" t="s">
        <v>11</v>
      </c>
      <c r="D1715" s="251" t="s">
        <v>10</v>
      </c>
      <c r="E1715" s="549" t="s">
        <v>9</v>
      </c>
      <c r="F1715" s="549"/>
      <c r="G1715" s="549" t="s">
        <v>8</v>
      </c>
      <c r="H1715" s="550"/>
      <c r="I1715" s="250"/>
      <c r="J1715" s="265"/>
      <c r="K1715" s="265"/>
      <c r="L1715" s="265"/>
      <c r="M1715" s="264"/>
      <c r="O1715" s="269" t="s">
        <v>6375</v>
      </c>
    </row>
    <row r="1716" spans="1:15" ht="168.75" x14ac:dyDescent="0.2">
      <c r="A1716" s="547"/>
      <c r="B1716" s="144" t="s">
        <v>6374</v>
      </c>
      <c r="C1716" s="144" t="s">
        <v>6373</v>
      </c>
      <c r="D1716" s="132">
        <v>43394</v>
      </c>
      <c r="E1716" s="247"/>
      <c r="F1716" s="246" t="s">
        <v>6259</v>
      </c>
      <c r="G1716" s="433" t="s">
        <v>6258</v>
      </c>
      <c r="H1716" s="434"/>
      <c r="I1716" s="435"/>
      <c r="J1716" s="279" t="s">
        <v>17</v>
      </c>
      <c r="K1716" s="278"/>
      <c r="L1716" s="275" t="s">
        <v>16</v>
      </c>
      <c r="M1716" s="277">
        <v>828</v>
      </c>
      <c r="O1716" s="269">
        <v>528</v>
      </c>
    </row>
    <row r="1717" spans="1:15" ht="22.5" x14ac:dyDescent="0.2">
      <c r="A1717" s="547"/>
      <c r="B1717" s="243" t="s">
        <v>6</v>
      </c>
      <c r="C1717" s="243" t="s">
        <v>5</v>
      </c>
      <c r="D1717" s="243" t="s">
        <v>4</v>
      </c>
      <c r="E1717" s="551" t="s">
        <v>3</v>
      </c>
      <c r="F1717" s="551"/>
      <c r="G1717" s="552"/>
      <c r="H1717" s="553"/>
      <c r="I1717" s="554"/>
      <c r="J1717" s="276" t="s">
        <v>25</v>
      </c>
      <c r="K1717" s="275"/>
      <c r="L1717" s="271" t="s">
        <v>16</v>
      </c>
      <c r="M1717" s="274">
        <v>1819.29</v>
      </c>
      <c r="O1717" s="269">
        <v>527</v>
      </c>
    </row>
    <row r="1718" spans="1:15" x14ac:dyDescent="0.2">
      <c r="A1718" s="547"/>
      <c r="B1718" s="243"/>
      <c r="C1718" s="243"/>
      <c r="D1718" s="243"/>
      <c r="E1718" s="243"/>
      <c r="F1718" s="243"/>
      <c r="G1718" s="242"/>
      <c r="H1718" s="241"/>
      <c r="I1718" s="240"/>
      <c r="J1718" s="273" t="s">
        <v>21</v>
      </c>
      <c r="K1718" s="271"/>
      <c r="L1718" s="271"/>
      <c r="M1718" s="270"/>
      <c r="O1718" s="269"/>
    </row>
    <row r="1719" spans="1:15" ht="23.25" thickBot="1" x14ac:dyDescent="0.25">
      <c r="A1719" s="548"/>
      <c r="B1719" s="263" t="s">
        <v>6287</v>
      </c>
      <c r="C1719" s="262" t="s">
        <v>6258</v>
      </c>
      <c r="D1719" s="261">
        <v>43399</v>
      </c>
      <c r="E1719" s="260" t="s">
        <v>1</v>
      </c>
      <c r="F1719" s="259" t="s">
        <v>5666</v>
      </c>
      <c r="G1719" s="258"/>
      <c r="H1719" s="257"/>
      <c r="I1719" s="256"/>
      <c r="J1719" s="228" t="s">
        <v>5498</v>
      </c>
      <c r="K1719" s="227"/>
      <c r="L1719" s="226" t="s">
        <v>16</v>
      </c>
      <c r="M1719" s="225">
        <v>80</v>
      </c>
      <c r="O1719" s="269">
        <v>529</v>
      </c>
    </row>
    <row r="1720" spans="1:15" ht="22.5" x14ac:dyDescent="0.2">
      <c r="A1720" s="546">
        <v>341</v>
      </c>
      <c r="B1720" s="251" t="s">
        <v>12</v>
      </c>
      <c r="C1720" s="251" t="s">
        <v>11</v>
      </c>
      <c r="D1720" s="251" t="s">
        <v>10</v>
      </c>
      <c r="E1720" s="549" t="s">
        <v>9</v>
      </c>
      <c r="F1720" s="549"/>
      <c r="G1720" s="549" t="s">
        <v>8</v>
      </c>
      <c r="H1720" s="550"/>
      <c r="I1720" s="250"/>
      <c r="J1720" s="265"/>
      <c r="K1720" s="265"/>
      <c r="L1720" s="265"/>
      <c r="M1720" s="264"/>
      <c r="O1720" s="269" t="s">
        <v>6372</v>
      </c>
    </row>
    <row r="1721" spans="1:15" ht="30.6" customHeight="1" x14ac:dyDescent="0.2">
      <c r="A1721" s="547"/>
      <c r="B1721" s="144" t="s">
        <v>6252</v>
      </c>
      <c r="C1721" s="144" t="s">
        <v>6371</v>
      </c>
      <c r="D1721" s="132">
        <v>43385</v>
      </c>
      <c r="E1721" s="247"/>
      <c r="F1721" s="246" t="s">
        <v>6250</v>
      </c>
      <c r="G1721" s="433" t="s">
        <v>6370</v>
      </c>
      <c r="H1721" s="434"/>
      <c r="I1721" s="435"/>
      <c r="J1721" s="279" t="s">
        <v>17</v>
      </c>
      <c r="K1721" s="278"/>
      <c r="L1721" s="275" t="s">
        <v>16</v>
      </c>
      <c r="M1721" s="277">
        <v>1085</v>
      </c>
      <c r="O1721" s="269">
        <v>531</v>
      </c>
    </row>
    <row r="1722" spans="1:15" ht="22.5" x14ac:dyDescent="0.2">
      <c r="A1722" s="547"/>
      <c r="B1722" s="243" t="s">
        <v>6</v>
      </c>
      <c r="C1722" s="243" t="s">
        <v>5</v>
      </c>
      <c r="D1722" s="243" t="s">
        <v>4</v>
      </c>
      <c r="E1722" s="551" t="s">
        <v>3</v>
      </c>
      <c r="F1722" s="551"/>
      <c r="G1722" s="552"/>
      <c r="H1722" s="553"/>
      <c r="I1722" s="554"/>
      <c r="J1722" s="276" t="s">
        <v>25</v>
      </c>
      <c r="K1722" s="275"/>
      <c r="L1722" s="271" t="s">
        <v>16</v>
      </c>
      <c r="M1722" s="274">
        <v>678.14</v>
      </c>
      <c r="O1722" s="269">
        <v>530</v>
      </c>
    </row>
    <row r="1723" spans="1:15" x14ac:dyDescent="0.2">
      <c r="A1723" s="547"/>
      <c r="B1723" s="243"/>
      <c r="C1723" s="243"/>
      <c r="D1723" s="243"/>
      <c r="E1723" s="243"/>
      <c r="F1723" s="243"/>
      <c r="G1723" s="242"/>
      <c r="H1723" s="241"/>
      <c r="I1723" s="240"/>
      <c r="J1723" s="273" t="s">
        <v>21</v>
      </c>
      <c r="K1723" s="271"/>
      <c r="L1723" s="271" t="s">
        <v>16</v>
      </c>
      <c r="M1723" s="270">
        <v>105</v>
      </c>
      <c r="O1723" s="269"/>
    </row>
    <row r="1724" spans="1:15" ht="23.25" thickBot="1" x14ac:dyDescent="0.25">
      <c r="A1724" s="548"/>
      <c r="B1724" s="263" t="s">
        <v>5854</v>
      </c>
      <c r="C1724" s="262" t="s">
        <v>6370</v>
      </c>
      <c r="D1724" s="261">
        <v>43393</v>
      </c>
      <c r="E1724" s="260" t="s">
        <v>1</v>
      </c>
      <c r="F1724" s="259" t="s">
        <v>6369</v>
      </c>
      <c r="G1724" s="258"/>
      <c r="H1724" s="257"/>
      <c r="I1724" s="256"/>
      <c r="J1724" s="228"/>
      <c r="K1724" s="227"/>
      <c r="L1724" s="226"/>
      <c r="M1724" s="225"/>
      <c r="O1724" s="269">
        <v>532</v>
      </c>
    </row>
    <row r="1725" spans="1:15" ht="22.5" x14ac:dyDescent="0.2">
      <c r="A1725" s="546">
        <v>342</v>
      </c>
      <c r="B1725" s="286" t="s">
        <v>12</v>
      </c>
      <c r="C1725" s="286" t="s">
        <v>11</v>
      </c>
      <c r="D1725" s="286" t="s">
        <v>10</v>
      </c>
      <c r="E1725" s="592" t="s">
        <v>9</v>
      </c>
      <c r="F1725" s="592"/>
      <c r="G1725" s="592" t="s">
        <v>8</v>
      </c>
      <c r="H1725" s="593"/>
      <c r="I1725" s="299"/>
      <c r="J1725" s="265"/>
      <c r="K1725" s="265"/>
      <c r="L1725" s="265"/>
      <c r="M1725" s="264"/>
      <c r="N1725" s="281"/>
      <c r="O1725" s="280" t="s">
        <v>6368</v>
      </c>
    </row>
    <row r="1726" spans="1:15" ht="45" x14ac:dyDescent="0.2">
      <c r="A1726" s="547"/>
      <c r="B1726" s="285" t="s">
        <v>6367</v>
      </c>
      <c r="C1726" s="285" t="s">
        <v>6366</v>
      </c>
      <c r="D1726" s="298">
        <v>43375</v>
      </c>
      <c r="E1726" s="297"/>
      <c r="F1726" s="296" t="s">
        <v>6365</v>
      </c>
      <c r="G1726" s="594" t="s">
        <v>6364</v>
      </c>
      <c r="H1726" s="595"/>
      <c r="I1726" s="596"/>
      <c r="J1726" s="279" t="s">
        <v>17</v>
      </c>
      <c r="K1726" s="278"/>
      <c r="L1726" s="275" t="s">
        <v>16</v>
      </c>
      <c r="M1726" s="277">
        <v>192</v>
      </c>
      <c r="N1726" s="281"/>
      <c r="O1726" s="280">
        <v>533</v>
      </c>
    </row>
    <row r="1727" spans="1:15" ht="22.5" x14ac:dyDescent="0.2">
      <c r="A1727" s="547"/>
      <c r="B1727" s="284" t="s">
        <v>6</v>
      </c>
      <c r="C1727" s="284" t="s">
        <v>5</v>
      </c>
      <c r="D1727" s="284" t="s">
        <v>4</v>
      </c>
      <c r="E1727" s="600" t="s">
        <v>3</v>
      </c>
      <c r="F1727" s="600"/>
      <c r="G1727" s="597"/>
      <c r="H1727" s="598"/>
      <c r="I1727" s="599"/>
      <c r="J1727" s="276" t="s">
        <v>25</v>
      </c>
      <c r="K1727" s="275"/>
      <c r="L1727" s="271" t="s">
        <v>16</v>
      </c>
      <c r="M1727" s="274">
        <v>607.5</v>
      </c>
      <c r="N1727" s="281"/>
      <c r="O1727" s="280"/>
    </row>
    <row r="1728" spans="1:15" x14ac:dyDescent="0.2">
      <c r="A1728" s="547"/>
      <c r="B1728" s="284"/>
      <c r="C1728" s="284"/>
      <c r="D1728" s="284"/>
      <c r="E1728" s="284"/>
      <c r="F1728" s="284"/>
      <c r="G1728" s="295"/>
      <c r="H1728" s="294"/>
      <c r="I1728" s="293"/>
      <c r="J1728" s="273" t="s">
        <v>21</v>
      </c>
      <c r="K1728" s="271"/>
      <c r="L1728" s="271"/>
      <c r="M1728" s="270"/>
      <c r="N1728" s="281"/>
      <c r="O1728" s="280"/>
    </row>
    <row r="1729" spans="1:15" ht="23.25" thickBot="1" x14ac:dyDescent="0.25">
      <c r="A1729" s="548"/>
      <c r="B1729" s="283" t="s">
        <v>5583</v>
      </c>
      <c r="C1729" s="282" t="s">
        <v>6364</v>
      </c>
      <c r="D1729" s="292">
        <v>43377</v>
      </c>
      <c r="E1729" s="291" t="s">
        <v>1</v>
      </c>
      <c r="F1729" s="290" t="s">
        <v>6363</v>
      </c>
      <c r="G1729" s="289"/>
      <c r="H1729" s="288"/>
      <c r="I1729" s="287"/>
      <c r="J1729" s="228" t="s">
        <v>5498</v>
      </c>
      <c r="K1729" s="227"/>
      <c r="L1729" s="226"/>
      <c r="M1729" s="225"/>
      <c r="N1729" s="281"/>
      <c r="O1729" s="280">
        <v>534</v>
      </c>
    </row>
    <row r="1730" spans="1:15" ht="22.5" x14ac:dyDescent="0.2">
      <c r="A1730" s="546">
        <v>343</v>
      </c>
      <c r="B1730" s="251" t="s">
        <v>12</v>
      </c>
      <c r="C1730" s="251" t="s">
        <v>11</v>
      </c>
      <c r="D1730" s="251" t="s">
        <v>10</v>
      </c>
      <c r="E1730" s="549" t="s">
        <v>9</v>
      </c>
      <c r="F1730" s="549"/>
      <c r="G1730" s="549" t="s">
        <v>8</v>
      </c>
      <c r="H1730" s="550"/>
      <c r="I1730" s="250"/>
      <c r="J1730" s="265"/>
      <c r="K1730" s="265"/>
      <c r="L1730" s="265"/>
      <c r="M1730" s="264"/>
      <c r="O1730" s="269" t="s">
        <v>6362</v>
      </c>
    </row>
    <row r="1731" spans="1:15" ht="101.25" x14ac:dyDescent="0.2">
      <c r="A1731" s="547"/>
      <c r="B1731" s="144" t="s">
        <v>6361</v>
      </c>
      <c r="C1731" s="144" t="s">
        <v>6360</v>
      </c>
      <c r="D1731" s="132">
        <v>43546</v>
      </c>
      <c r="E1731" s="247"/>
      <c r="F1731" s="246" t="s">
        <v>6349</v>
      </c>
      <c r="G1731" s="433" t="s">
        <v>5506</v>
      </c>
      <c r="H1731" s="434"/>
      <c r="I1731" s="435"/>
      <c r="J1731" s="279" t="s">
        <v>17</v>
      </c>
      <c r="K1731" s="278"/>
      <c r="L1731" s="275" t="s">
        <v>16</v>
      </c>
      <c r="M1731" s="277">
        <v>745.89</v>
      </c>
      <c r="O1731" s="269">
        <v>536</v>
      </c>
    </row>
    <row r="1732" spans="1:15" ht="22.5" x14ac:dyDescent="0.2">
      <c r="A1732" s="547"/>
      <c r="B1732" s="243" t="s">
        <v>6</v>
      </c>
      <c r="C1732" s="243" t="s">
        <v>5</v>
      </c>
      <c r="D1732" s="243" t="s">
        <v>4</v>
      </c>
      <c r="E1732" s="551" t="s">
        <v>3</v>
      </c>
      <c r="F1732" s="551"/>
      <c r="G1732" s="552"/>
      <c r="H1732" s="553"/>
      <c r="I1732" s="554"/>
      <c r="J1732" s="276" t="s">
        <v>25</v>
      </c>
      <c r="K1732" s="275"/>
      <c r="L1732" s="271" t="s">
        <v>16</v>
      </c>
      <c r="M1732" s="274">
        <v>344.6</v>
      </c>
      <c r="O1732" s="269">
        <v>535</v>
      </c>
    </row>
    <row r="1733" spans="1:15" x14ac:dyDescent="0.2">
      <c r="A1733" s="547"/>
      <c r="B1733" s="243"/>
      <c r="C1733" s="243"/>
      <c r="D1733" s="243"/>
      <c r="E1733" s="243"/>
      <c r="F1733" s="243"/>
      <c r="G1733" s="242"/>
      <c r="H1733" s="241"/>
      <c r="I1733" s="240"/>
      <c r="J1733" s="273" t="s">
        <v>21</v>
      </c>
      <c r="K1733" s="271"/>
      <c r="L1733" s="271"/>
      <c r="M1733" s="270"/>
      <c r="O1733" s="269"/>
    </row>
    <row r="1734" spans="1:15" ht="23.25" thickBot="1" x14ac:dyDescent="0.25">
      <c r="A1734" s="548"/>
      <c r="B1734" s="263" t="s">
        <v>5988</v>
      </c>
      <c r="C1734" s="262" t="s">
        <v>5506</v>
      </c>
      <c r="D1734" s="261">
        <v>43550</v>
      </c>
      <c r="E1734" s="260" t="s">
        <v>1</v>
      </c>
      <c r="F1734" s="259" t="s">
        <v>6348</v>
      </c>
      <c r="G1734" s="258"/>
      <c r="H1734" s="257"/>
      <c r="I1734" s="256"/>
      <c r="J1734" s="228"/>
      <c r="K1734" s="227"/>
      <c r="L1734" s="226"/>
      <c r="M1734" s="225"/>
      <c r="O1734" s="269">
        <v>537</v>
      </c>
    </row>
    <row r="1735" spans="1:15" ht="22.5" x14ac:dyDescent="0.2">
      <c r="A1735" s="546">
        <v>344</v>
      </c>
      <c r="B1735" s="286" t="s">
        <v>12</v>
      </c>
      <c r="C1735" s="286" t="s">
        <v>11</v>
      </c>
      <c r="D1735" s="286" t="s">
        <v>10</v>
      </c>
      <c r="E1735" s="592" t="s">
        <v>9</v>
      </c>
      <c r="F1735" s="592"/>
      <c r="G1735" s="592" t="s">
        <v>8</v>
      </c>
      <c r="H1735" s="593"/>
      <c r="I1735" s="299"/>
      <c r="J1735" s="265"/>
      <c r="K1735" s="265"/>
      <c r="L1735" s="265"/>
      <c r="M1735" s="264"/>
      <c r="N1735" s="281"/>
      <c r="O1735" s="280" t="s">
        <v>6359</v>
      </c>
    </row>
    <row r="1736" spans="1:15" ht="40.9" customHeight="1" x14ac:dyDescent="0.2">
      <c r="A1736" s="547"/>
      <c r="B1736" s="285" t="s">
        <v>6343</v>
      </c>
      <c r="C1736" s="285" t="s">
        <v>6358</v>
      </c>
      <c r="D1736" s="298">
        <v>43398</v>
      </c>
      <c r="E1736" s="297"/>
      <c r="F1736" s="296" t="s">
        <v>6357</v>
      </c>
      <c r="G1736" s="594" t="s">
        <v>4432</v>
      </c>
      <c r="H1736" s="595"/>
      <c r="I1736" s="596"/>
      <c r="J1736" s="279" t="s">
        <v>17</v>
      </c>
      <c r="K1736" s="278"/>
      <c r="L1736" s="275" t="s">
        <v>16</v>
      </c>
      <c r="M1736" s="277">
        <v>249</v>
      </c>
      <c r="N1736" s="281"/>
      <c r="O1736" s="280">
        <v>538</v>
      </c>
    </row>
    <row r="1737" spans="1:15" ht="22.5" x14ac:dyDescent="0.2">
      <c r="A1737" s="547"/>
      <c r="B1737" s="284" t="s">
        <v>6</v>
      </c>
      <c r="C1737" s="284" t="s">
        <v>5</v>
      </c>
      <c r="D1737" s="284" t="s">
        <v>4</v>
      </c>
      <c r="E1737" s="600" t="s">
        <v>3</v>
      </c>
      <c r="F1737" s="600"/>
      <c r="G1737" s="597"/>
      <c r="H1737" s="598"/>
      <c r="I1737" s="599"/>
      <c r="J1737" s="276" t="s">
        <v>25</v>
      </c>
      <c r="K1737" s="275"/>
      <c r="L1737" s="271" t="s">
        <v>16</v>
      </c>
      <c r="M1737" s="274">
        <v>336.11</v>
      </c>
      <c r="N1737" s="281"/>
      <c r="O1737" s="280"/>
    </row>
    <row r="1738" spans="1:15" x14ac:dyDescent="0.2">
      <c r="A1738" s="547"/>
      <c r="B1738" s="284"/>
      <c r="C1738" s="284"/>
      <c r="D1738" s="284"/>
      <c r="E1738" s="284"/>
      <c r="F1738" s="284"/>
      <c r="G1738" s="295"/>
      <c r="H1738" s="294"/>
      <c r="I1738" s="293"/>
      <c r="J1738" s="273" t="s">
        <v>21</v>
      </c>
      <c r="K1738" s="271"/>
      <c r="L1738" s="271"/>
      <c r="M1738" s="270"/>
      <c r="N1738" s="281"/>
      <c r="O1738" s="280"/>
    </row>
    <row r="1739" spans="1:15" ht="23.25" thickBot="1" x14ac:dyDescent="0.25">
      <c r="A1739" s="548"/>
      <c r="B1739" s="283" t="s">
        <v>6321</v>
      </c>
      <c r="C1739" s="282" t="s">
        <v>4432</v>
      </c>
      <c r="D1739" s="292">
        <v>43399</v>
      </c>
      <c r="E1739" s="291" t="s">
        <v>1</v>
      </c>
      <c r="F1739" s="290" t="s">
        <v>6356</v>
      </c>
      <c r="G1739" s="289"/>
      <c r="H1739" s="288"/>
      <c r="I1739" s="287"/>
      <c r="J1739" s="228" t="s">
        <v>5498</v>
      </c>
      <c r="K1739" s="227"/>
      <c r="L1739" s="226"/>
      <c r="M1739" s="225"/>
      <c r="N1739" s="281"/>
      <c r="O1739" s="280">
        <v>539</v>
      </c>
    </row>
    <row r="1740" spans="1:15" ht="22.5" x14ac:dyDescent="0.2">
      <c r="A1740" s="546">
        <v>345</v>
      </c>
      <c r="B1740" s="251" t="s">
        <v>12</v>
      </c>
      <c r="C1740" s="251" t="s">
        <v>11</v>
      </c>
      <c r="D1740" s="251" t="s">
        <v>10</v>
      </c>
      <c r="E1740" s="549" t="s">
        <v>9</v>
      </c>
      <c r="F1740" s="549"/>
      <c r="G1740" s="549" t="s">
        <v>8</v>
      </c>
      <c r="H1740" s="550"/>
      <c r="I1740" s="250"/>
      <c r="J1740" s="265"/>
      <c r="K1740" s="265"/>
      <c r="L1740" s="265"/>
      <c r="M1740" s="264"/>
      <c r="O1740" s="269" t="s">
        <v>6355</v>
      </c>
    </row>
    <row r="1741" spans="1:15" ht="78.75" x14ac:dyDescent="0.2">
      <c r="A1741" s="547"/>
      <c r="B1741" s="144" t="s">
        <v>6343</v>
      </c>
      <c r="C1741" s="144" t="s">
        <v>6354</v>
      </c>
      <c r="D1741" s="132">
        <v>43503</v>
      </c>
      <c r="E1741" s="247"/>
      <c r="F1741" s="246" t="s">
        <v>6353</v>
      </c>
      <c r="G1741" s="433" t="s">
        <v>4432</v>
      </c>
      <c r="H1741" s="434"/>
      <c r="I1741" s="435"/>
      <c r="J1741" s="279" t="s">
        <v>17</v>
      </c>
      <c r="K1741" s="278"/>
      <c r="L1741" s="275" t="s">
        <v>16</v>
      </c>
      <c r="M1741" s="277">
        <v>530</v>
      </c>
      <c r="O1741" s="269">
        <v>541</v>
      </c>
    </row>
    <row r="1742" spans="1:15" ht="22.5" x14ac:dyDescent="0.2">
      <c r="A1742" s="547"/>
      <c r="B1742" s="243" t="s">
        <v>6</v>
      </c>
      <c r="C1742" s="243" t="s">
        <v>5</v>
      </c>
      <c r="D1742" s="243" t="s">
        <v>4</v>
      </c>
      <c r="E1742" s="551" t="s">
        <v>3</v>
      </c>
      <c r="F1742" s="551"/>
      <c r="G1742" s="552"/>
      <c r="H1742" s="553"/>
      <c r="I1742" s="554"/>
      <c r="J1742" s="276" t="s">
        <v>25</v>
      </c>
      <c r="K1742" s="275"/>
      <c r="L1742" s="271" t="s">
        <v>16</v>
      </c>
      <c r="M1742" s="274">
        <v>397.6</v>
      </c>
      <c r="O1742" s="269">
        <v>540</v>
      </c>
    </row>
    <row r="1743" spans="1:15" x14ac:dyDescent="0.2">
      <c r="A1743" s="547"/>
      <c r="B1743" s="243"/>
      <c r="C1743" s="243"/>
      <c r="D1743" s="243"/>
      <c r="E1743" s="243"/>
      <c r="F1743" s="243"/>
      <c r="G1743" s="242"/>
      <c r="H1743" s="241"/>
      <c r="I1743" s="240"/>
      <c r="J1743" s="273" t="s">
        <v>21</v>
      </c>
      <c r="K1743" s="271"/>
      <c r="L1743" s="271"/>
      <c r="M1743" s="270"/>
      <c r="O1743" s="269"/>
    </row>
    <row r="1744" spans="1:15" ht="23.25" thickBot="1" x14ac:dyDescent="0.25">
      <c r="A1744" s="548"/>
      <c r="B1744" s="263" t="s">
        <v>6321</v>
      </c>
      <c r="C1744" s="262" t="s">
        <v>4432</v>
      </c>
      <c r="D1744" s="261">
        <v>43505</v>
      </c>
      <c r="E1744" s="260" t="s">
        <v>1</v>
      </c>
      <c r="F1744" s="259" t="s">
        <v>6352</v>
      </c>
      <c r="G1744" s="258"/>
      <c r="H1744" s="257"/>
      <c r="I1744" s="256"/>
      <c r="J1744" s="228" t="s">
        <v>5498</v>
      </c>
      <c r="K1744" s="227"/>
      <c r="L1744" s="226"/>
      <c r="M1744" s="225"/>
      <c r="O1744" s="269"/>
    </row>
    <row r="1745" spans="1:15" ht="22.5" x14ac:dyDescent="0.2">
      <c r="A1745" s="546">
        <v>346</v>
      </c>
      <c r="B1745" s="251" t="s">
        <v>12</v>
      </c>
      <c r="C1745" s="251" t="s">
        <v>11</v>
      </c>
      <c r="D1745" s="251" t="s">
        <v>10</v>
      </c>
      <c r="E1745" s="549" t="s">
        <v>9</v>
      </c>
      <c r="F1745" s="549"/>
      <c r="G1745" s="549" t="s">
        <v>8</v>
      </c>
      <c r="H1745" s="550"/>
      <c r="I1745" s="250"/>
      <c r="J1745" s="265"/>
      <c r="K1745" s="265"/>
      <c r="L1745" s="265"/>
      <c r="M1745" s="264"/>
      <c r="O1745" s="269" t="s">
        <v>6351</v>
      </c>
    </row>
    <row r="1746" spans="1:15" ht="56.25" x14ac:dyDescent="0.2">
      <c r="A1746" s="547"/>
      <c r="B1746" s="144" t="s">
        <v>6343</v>
      </c>
      <c r="C1746" s="144" t="s">
        <v>6350</v>
      </c>
      <c r="D1746" s="132">
        <v>43546</v>
      </c>
      <c r="E1746" s="247"/>
      <c r="F1746" s="246" t="s">
        <v>6349</v>
      </c>
      <c r="G1746" s="433" t="s">
        <v>5506</v>
      </c>
      <c r="H1746" s="434"/>
      <c r="I1746" s="435"/>
      <c r="J1746" s="279" t="s">
        <v>17</v>
      </c>
      <c r="K1746" s="278"/>
      <c r="L1746" s="275" t="s">
        <v>16</v>
      </c>
      <c r="M1746" s="277">
        <v>644</v>
      </c>
      <c r="O1746" s="269">
        <v>543</v>
      </c>
    </row>
    <row r="1747" spans="1:15" ht="22.5" x14ac:dyDescent="0.2">
      <c r="A1747" s="547"/>
      <c r="B1747" s="243" t="s">
        <v>6</v>
      </c>
      <c r="C1747" s="243" t="s">
        <v>5</v>
      </c>
      <c r="D1747" s="243" t="s">
        <v>4</v>
      </c>
      <c r="E1747" s="551" t="s">
        <v>3</v>
      </c>
      <c r="F1747" s="551"/>
      <c r="G1747" s="552"/>
      <c r="H1747" s="553"/>
      <c r="I1747" s="554"/>
      <c r="J1747" s="276" t="s">
        <v>25</v>
      </c>
      <c r="K1747" s="275"/>
      <c r="L1747" s="271" t="s">
        <v>16</v>
      </c>
      <c r="M1747" s="274">
        <v>319</v>
      </c>
      <c r="O1747" s="269">
        <v>542</v>
      </c>
    </row>
    <row r="1748" spans="1:15" x14ac:dyDescent="0.2">
      <c r="A1748" s="547"/>
      <c r="B1748" s="243"/>
      <c r="C1748" s="243"/>
      <c r="D1748" s="243"/>
      <c r="E1748" s="243"/>
      <c r="F1748" s="243"/>
      <c r="G1748" s="242"/>
      <c r="H1748" s="241"/>
      <c r="I1748" s="240"/>
      <c r="J1748" s="273" t="s">
        <v>21</v>
      </c>
      <c r="K1748" s="271"/>
      <c r="L1748" s="271"/>
      <c r="M1748" s="270"/>
      <c r="O1748" s="269"/>
    </row>
    <row r="1749" spans="1:15" ht="23.25" thickBot="1" x14ac:dyDescent="0.25">
      <c r="A1749" s="548"/>
      <c r="B1749" s="263" t="s">
        <v>6321</v>
      </c>
      <c r="C1749" s="262" t="s">
        <v>5506</v>
      </c>
      <c r="D1749" s="261">
        <v>43550</v>
      </c>
      <c r="E1749" s="260" t="s">
        <v>1</v>
      </c>
      <c r="F1749" s="259" t="s">
        <v>6348</v>
      </c>
      <c r="G1749" s="258"/>
      <c r="H1749" s="257"/>
      <c r="I1749" s="256"/>
      <c r="J1749" s="228" t="s">
        <v>5498</v>
      </c>
      <c r="K1749" s="227"/>
      <c r="L1749" s="226"/>
      <c r="M1749" s="225"/>
      <c r="O1749" s="269"/>
    </row>
    <row r="1750" spans="1:15" ht="22.5" x14ac:dyDescent="0.2">
      <c r="A1750" s="546">
        <v>347</v>
      </c>
      <c r="B1750" s="251" t="s">
        <v>12</v>
      </c>
      <c r="C1750" s="251" t="s">
        <v>11</v>
      </c>
      <c r="D1750" s="251" t="s">
        <v>10</v>
      </c>
      <c r="E1750" s="549" t="s">
        <v>9</v>
      </c>
      <c r="F1750" s="549"/>
      <c r="G1750" s="549" t="s">
        <v>8</v>
      </c>
      <c r="H1750" s="550"/>
      <c r="I1750" s="250"/>
      <c r="J1750" s="265"/>
      <c r="K1750" s="265"/>
      <c r="L1750" s="265"/>
      <c r="M1750" s="264"/>
      <c r="O1750" s="269" t="s">
        <v>6347</v>
      </c>
    </row>
    <row r="1751" spans="1:15" ht="30.6" customHeight="1" x14ac:dyDescent="0.2">
      <c r="A1751" s="547"/>
      <c r="B1751" s="144" t="s">
        <v>6343</v>
      </c>
      <c r="C1751" s="144" t="s">
        <v>6346</v>
      </c>
      <c r="D1751" s="132">
        <v>43555</v>
      </c>
      <c r="E1751" s="247"/>
      <c r="F1751" s="246" t="s">
        <v>6345</v>
      </c>
      <c r="G1751" s="433" t="s">
        <v>5506</v>
      </c>
      <c r="H1751" s="434"/>
      <c r="I1751" s="435"/>
      <c r="J1751" s="279" t="s">
        <v>17</v>
      </c>
      <c r="K1751" s="278"/>
      <c r="L1751" s="275" t="s">
        <v>16</v>
      </c>
      <c r="M1751" s="277">
        <v>411</v>
      </c>
      <c r="O1751" s="269">
        <v>545</v>
      </c>
    </row>
    <row r="1752" spans="1:15" ht="22.5" x14ac:dyDescent="0.2">
      <c r="A1752" s="547"/>
      <c r="B1752" s="243" t="s">
        <v>6</v>
      </c>
      <c r="C1752" s="243" t="s">
        <v>5</v>
      </c>
      <c r="D1752" s="243" t="s">
        <v>4</v>
      </c>
      <c r="E1752" s="551" t="s">
        <v>3</v>
      </c>
      <c r="F1752" s="551"/>
      <c r="G1752" s="552"/>
      <c r="H1752" s="553"/>
      <c r="I1752" s="554"/>
      <c r="J1752" s="276" t="s">
        <v>25</v>
      </c>
      <c r="K1752" s="275"/>
      <c r="L1752" s="271" t="s">
        <v>16</v>
      </c>
      <c r="M1752" s="274">
        <v>586</v>
      </c>
      <c r="O1752" s="269">
        <v>544</v>
      </c>
    </row>
    <row r="1753" spans="1:15" x14ac:dyDescent="0.2">
      <c r="A1753" s="547"/>
      <c r="B1753" s="243"/>
      <c r="C1753" s="243"/>
      <c r="D1753" s="243"/>
      <c r="E1753" s="243"/>
      <c r="F1753" s="243"/>
      <c r="G1753" s="242"/>
      <c r="H1753" s="241"/>
      <c r="I1753" s="240"/>
      <c r="J1753" s="273" t="s">
        <v>21</v>
      </c>
      <c r="K1753" s="271"/>
      <c r="L1753" s="271"/>
      <c r="M1753" s="270"/>
      <c r="O1753" s="269"/>
    </row>
    <row r="1754" spans="1:15" ht="23.25" thickBot="1" x14ac:dyDescent="0.25">
      <c r="A1754" s="548"/>
      <c r="B1754" s="263" t="s">
        <v>6321</v>
      </c>
      <c r="C1754" s="262" t="s">
        <v>5506</v>
      </c>
      <c r="D1754" s="261">
        <v>43560</v>
      </c>
      <c r="E1754" s="260" t="s">
        <v>1</v>
      </c>
      <c r="F1754" s="259" t="s">
        <v>5890</v>
      </c>
      <c r="G1754" s="258"/>
      <c r="H1754" s="257"/>
      <c r="I1754" s="256"/>
      <c r="J1754" s="228" t="s">
        <v>5498</v>
      </c>
      <c r="K1754" s="227"/>
      <c r="L1754" s="226"/>
      <c r="M1754" s="225"/>
      <c r="O1754" s="269"/>
    </row>
    <row r="1755" spans="1:15" ht="22.5" x14ac:dyDescent="0.2">
      <c r="A1755" s="546">
        <v>348</v>
      </c>
      <c r="B1755" s="251" t="s">
        <v>12</v>
      </c>
      <c r="C1755" s="251" t="s">
        <v>11</v>
      </c>
      <c r="D1755" s="251" t="s">
        <v>10</v>
      </c>
      <c r="E1755" s="549" t="s">
        <v>9</v>
      </c>
      <c r="F1755" s="549"/>
      <c r="G1755" s="549" t="s">
        <v>8</v>
      </c>
      <c r="H1755" s="550"/>
      <c r="I1755" s="250"/>
      <c r="J1755" s="265"/>
      <c r="K1755" s="265"/>
      <c r="L1755" s="265"/>
      <c r="M1755" s="264"/>
      <c r="O1755" s="269" t="s">
        <v>6344</v>
      </c>
    </row>
    <row r="1756" spans="1:15" ht="20.45" customHeight="1" x14ac:dyDescent="0.2">
      <c r="A1756" s="547"/>
      <c r="B1756" s="144" t="s">
        <v>6343</v>
      </c>
      <c r="C1756" s="144" t="s">
        <v>6342</v>
      </c>
      <c r="D1756" s="132">
        <v>43532</v>
      </c>
      <c r="E1756" s="247"/>
      <c r="F1756" s="246" t="s">
        <v>6341</v>
      </c>
      <c r="G1756" s="433" t="s">
        <v>6340</v>
      </c>
      <c r="H1756" s="434"/>
      <c r="I1756" s="435"/>
      <c r="J1756" s="279" t="s">
        <v>17</v>
      </c>
      <c r="K1756" s="278"/>
      <c r="L1756" s="275" t="s">
        <v>16</v>
      </c>
      <c r="M1756" s="277">
        <v>251</v>
      </c>
      <c r="O1756" s="269">
        <v>547</v>
      </c>
    </row>
    <row r="1757" spans="1:15" ht="22.5" x14ac:dyDescent="0.2">
      <c r="A1757" s="547"/>
      <c r="B1757" s="243" t="s">
        <v>6</v>
      </c>
      <c r="C1757" s="243" t="s">
        <v>5</v>
      </c>
      <c r="D1757" s="243" t="s">
        <v>4</v>
      </c>
      <c r="E1757" s="551" t="s">
        <v>3</v>
      </c>
      <c r="F1757" s="551"/>
      <c r="G1757" s="552"/>
      <c r="H1757" s="553"/>
      <c r="I1757" s="554"/>
      <c r="J1757" s="276" t="s">
        <v>25</v>
      </c>
      <c r="K1757" s="275"/>
      <c r="L1757" s="271" t="s">
        <v>16</v>
      </c>
      <c r="M1757" s="274">
        <v>214</v>
      </c>
      <c r="O1757" s="269">
        <v>546</v>
      </c>
    </row>
    <row r="1758" spans="1:15" x14ac:dyDescent="0.2">
      <c r="A1758" s="547"/>
      <c r="B1758" s="243"/>
      <c r="C1758" s="243"/>
      <c r="D1758" s="243"/>
      <c r="E1758" s="243"/>
      <c r="F1758" s="243"/>
      <c r="G1758" s="242"/>
      <c r="H1758" s="241"/>
      <c r="I1758" s="240"/>
      <c r="J1758" s="273" t="s">
        <v>21</v>
      </c>
      <c r="K1758" s="271"/>
      <c r="L1758" s="271"/>
      <c r="M1758" s="270"/>
      <c r="O1758" s="269"/>
    </row>
    <row r="1759" spans="1:15" ht="23.25" thickBot="1" x14ac:dyDescent="0.25">
      <c r="A1759" s="548"/>
      <c r="B1759" s="263" t="s">
        <v>6321</v>
      </c>
      <c r="C1759" s="262" t="s">
        <v>6340</v>
      </c>
      <c r="D1759" s="261">
        <v>43533</v>
      </c>
      <c r="E1759" s="260" t="s">
        <v>1</v>
      </c>
      <c r="F1759" s="259" t="s">
        <v>6339</v>
      </c>
      <c r="G1759" s="258"/>
      <c r="H1759" s="257"/>
      <c r="I1759" s="256"/>
      <c r="J1759" s="228"/>
      <c r="K1759" s="227"/>
      <c r="L1759" s="226"/>
      <c r="M1759" s="225"/>
      <c r="O1759" s="269"/>
    </row>
    <row r="1760" spans="1:15" ht="22.5" x14ac:dyDescent="0.2">
      <c r="A1760" s="546">
        <v>349</v>
      </c>
      <c r="B1760" s="251" t="s">
        <v>12</v>
      </c>
      <c r="C1760" s="251" t="s">
        <v>11</v>
      </c>
      <c r="D1760" s="251" t="s">
        <v>10</v>
      </c>
      <c r="E1760" s="549" t="s">
        <v>9</v>
      </c>
      <c r="F1760" s="549"/>
      <c r="G1760" s="549" t="s">
        <v>8</v>
      </c>
      <c r="H1760" s="550"/>
      <c r="I1760" s="250"/>
      <c r="J1760" s="265"/>
      <c r="K1760" s="265"/>
      <c r="L1760" s="265"/>
      <c r="M1760" s="264"/>
      <c r="O1760" s="269" t="s">
        <v>6338</v>
      </c>
    </row>
    <row r="1761" spans="1:15" ht="56.25" x14ac:dyDescent="0.2">
      <c r="A1761" s="547"/>
      <c r="B1761" s="144" t="s">
        <v>6337</v>
      </c>
      <c r="C1761" s="144" t="s">
        <v>6336</v>
      </c>
      <c r="D1761" s="132">
        <v>43504</v>
      </c>
      <c r="E1761" s="247"/>
      <c r="F1761" s="246" t="s">
        <v>6335</v>
      </c>
      <c r="G1761" s="433" t="s">
        <v>6334</v>
      </c>
      <c r="H1761" s="434"/>
      <c r="I1761" s="435"/>
      <c r="J1761" s="279" t="s">
        <v>17</v>
      </c>
      <c r="K1761" s="278"/>
      <c r="L1761" s="275" t="s">
        <v>16</v>
      </c>
      <c r="M1761" s="277">
        <v>2000</v>
      </c>
      <c r="O1761" s="269">
        <v>549</v>
      </c>
    </row>
    <row r="1762" spans="1:15" ht="22.5" x14ac:dyDescent="0.2">
      <c r="A1762" s="547"/>
      <c r="B1762" s="243" t="s">
        <v>6</v>
      </c>
      <c r="C1762" s="243" t="s">
        <v>5</v>
      </c>
      <c r="D1762" s="243" t="s">
        <v>4</v>
      </c>
      <c r="E1762" s="551" t="s">
        <v>3</v>
      </c>
      <c r="F1762" s="551"/>
      <c r="G1762" s="552"/>
      <c r="H1762" s="553"/>
      <c r="I1762" s="554"/>
      <c r="J1762" s="276" t="s">
        <v>25</v>
      </c>
      <c r="K1762" s="275"/>
      <c r="L1762" s="271" t="s">
        <v>16</v>
      </c>
      <c r="M1762" s="274">
        <v>2272.42</v>
      </c>
      <c r="O1762" s="269">
        <v>548</v>
      </c>
    </row>
    <row r="1763" spans="1:15" x14ac:dyDescent="0.2">
      <c r="A1763" s="547"/>
      <c r="B1763" s="243"/>
      <c r="C1763" s="243"/>
      <c r="D1763" s="243"/>
      <c r="E1763" s="243"/>
      <c r="F1763" s="243"/>
      <c r="G1763" s="242"/>
      <c r="H1763" s="241"/>
      <c r="I1763" s="240"/>
      <c r="J1763" s="273" t="s">
        <v>21</v>
      </c>
      <c r="K1763" s="271"/>
      <c r="L1763" s="271" t="s">
        <v>16</v>
      </c>
      <c r="M1763" s="270">
        <v>1232</v>
      </c>
      <c r="O1763" s="269"/>
    </row>
    <row r="1764" spans="1:15" ht="23.25" thickBot="1" x14ac:dyDescent="0.25">
      <c r="A1764" s="548"/>
      <c r="B1764" s="263" t="s">
        <v>5691</v>
      </c>
      <c r="C1764" s="262" t="s">
        <v>6334</v>
      </c>
      <c r="D1764" s="261">
        <v>43510</v>
      </c>
      <c r="E1764" s="260" t="s">
        <v>1</v>
      </c>
      <c r="F1764" s="259" t="s">
        <v>6333</v>
      </c>
      <c r="G1764" s="258"/>
      <c r="H1764" s="257"/>
      <c r="I1764" s="256"/>
      <c r="J1764" s="228"/>
      <c r="K1764" s="227"/>
      <c r="L1764" s="226"/>
      <c r="M1764" s="225"/>
      <c r="O1764" s="269">
        <v>550</v>
      </c>
    </row>
    <row r="1765" spans="1:15" ht="22.5" x14ac:dyDescent="0.2">
      <c r="A1765" s="546">
        <v>350</v>
      </c>
      <c r="B1765" s="251" t="s">
        <v>12</v>
      </c>
      <c r="C1765" s="251" t="s">
        <v>11</v>
      </c>
      <c r="D1765" s="251" t="s">
        <v>10</v>
      </c>
      <c r="E1765" s="549" t="s">
        <v>9</v>
      </c>
      <c r="F1765" s="549"/>
      <c r="G1765" s="549" t="s">
        <v>8</v>
      </c>
      <c r="H1765" s="550"/>
      <c r="I1765" s="250"/>
      <c r="J1765" s="265"/>
      <c r="K1765" s="265"/>
      <c r="L1765" s="265"/>
      <c r="M1765" s="264"/>
      <c r="O1765" s="269" t="s">
        <v>6332</v>
      </c>
    </row>
    <row r="1766" spans="1:15" ht="67.5" x14ac:dyDescent="0.2">
      <c r="A1766" s="547"/>
      <c r="B1766" s="144" t="s">
        <v>6331</v>
      </c>
      <c r="C1766" s="144" t="s">
        <v>6330</v>
      </c>
      <c r="D1766" s="132">
        <v>43385</v>
      </c>
      <c r="E1766" s="247"/>
      <c r="F1766" s="246" t="s">
        <v>6329</v>
      </c>
      <c r="G1766" s="433" t="s">
        <v>6327</v>
      </c>
      <c r="H1766" s="434"/>
      <c r="I1766" s="435"/>
      <c r="J1766" s="279" t="s">
        <v>17</v>
      </c>
      <c r="K1766" s="278"/>
      <c r="L1766" s="275" t="s">
        <v>16</v>
      </c>
      <c r="M1766" s="277">
        <v>665</v>
      </c>
      <c r="O1766" s="269">
        <v>552</v>
      </c>
    </row>
    <row r="1767" spans="1:15" ht="22.5" x14ac:dyDescent="0.2">
      <c r="A1767" s="547"/>
      <c r="B1767" s="243" t="s">
        <v>6</v>
      </c>
      <c r="C1767" s="243" t="s">
        <v>5</v>
      </c>
      <c r="D1767" s="243" t="s">
        <v>4</v>
      </c>
      <c r="E1767" s="551" t="s">
        <v>3</v>
      </c>
      <c r="F1767" s="551"/>
      <c r="G1767" s="552"/>
      <c r="H1767" s="553"/>
      <c r="I1767" s="554"/>
      <c r="J1767" s="276" t="s">
        <v>25</v>
      </c>
      <c r="K1767" s="275"/>
      <c r="L1767" s="271" t="s">
        <v>16</v>
      </c>
      <c r="M1767" s="274">
        <v>1492.12</v>
      </c>
      <c r="O1767" s="269">
        <v>551</v>
      </c>
    </row>
    <row r="1768" spans="1:15" x14ac:dyDescent="0.2">
      <c r="A1768" s="547"/>
      <c r="B1768" s="243"/>
      <c r="C1768" s="243"/>
      <c r="D1768" s="243"/>
      <c r="E1768" s="243"/>
      <c r="F1768" s="243"/>
      <c r="G1768" s="242"/>
      <c r="H1768" s="241"/>
      <c r="I1768" s="240"/>
      <c r="J1768" s="273" t="s">
        <v>21</v>
      </c>
      <c r="K1768" s="271"/>
      <c r="L1768" s="271"/>
      <c r="M1768" s="270"/>
      <c r="O1768" s="269"/>
    </row>
    <row r="1769" spans="1:15" ht="23.25" thickBot="1" x14ac:dyDescent="0.25">
      <c r="A1769" s="548"/>
      <c r="B1769" s="263" t="s">
        <v>6328</v>
      </c>
      <c r="C1769" s="262" t="s">
        <v>6327</v>
      </c>
      <c r="D1769" s="261">
        <v>43391</v>
      </c>
      <c r="E1769" s="260" t="s">
        <v>1</v>
      </c>
      <c r="F1769" s="259" t="s">
        <v>6326</v>
      </c>
      <c r="G1769" s="258"/>
      <c r="H1769" s="257"/>
      <c r="I1769" s="256"/>
      <c r="J1769" s="228" t="s">
        <v>5498</v>
      </c>
      <c r="K1769" s="227"/>
      <c r="L1769" s="226"/>
      <c r="M1769" s="225"/>
      <c r="O1769" s="269"/>
    </row>
    <row r="1770" spans="1:15" ht="22.5" x14ac:dyDescent="0.2">
      <c r="A1770" s="546">
        <v>351</v>
      </c>
      <c r="B1770" s="251" t="s">
        <v>12</v>
      </c>
      <c r="C1770" s="251" t="s">
        <v>11</v>
      </c>
      <c r="D1770" s="251" t="s">
        <v>10</v>
      </c>
      <c r="E1770" s="549" t="s">
        <v>9</v>
      </c>
      <c r="F1770" s="549"/>
      <c r="G1770" s="549" t="s">
        <v>8</v>
      </c>
      <c r="H1770" s="550"/>
      <c r="I1770" s="250"/>
      <c r="J1770" s="265"/>
      <c r="K1770" s="265"/>
      <c r="L1770" s="265"/>
      <c r="M1770" s="264"/>
      <c r="O1770" s="269" t="s">
        <v>6325</v>
      </c>
    </row>
    <row r="1771" spans="1:15" ht="146.25" x14ac:dyDescent="0.2">
      <c r="A1771" s="547"/>
      <c r="B1771" s="144" t="s">
        <v>6324</v>
      </c>
      <c r="C1771" s="144" t="s">
        <v>6323</v>
      </c>
      <c r="D1771" s="132">
        <v>43534</v>
      </c>
      <c r="E1771" s="247"/>
      <c r="F1771" s="246" t="s">
        <v>6322</v>
      </c>
      <c r="G1771" s="433" t="s">
        <v>968</v>
      </c>
      <c r="H1771" s="434"/>
      <c r="I1771" s="435"/>
      <c r="J1771" s="279" t="s">
        <v>17</v>
      </c>
      <c r="K1771" s="278"/>
      <c r="L1771" s="275" t="s">
        <v>16</v>
      </c>
      <c r="M1771" s="277">
        <v>314.39999999999998</v>
      </c>
      <c r="O1771" s="269">
        <v>554</v>
      </c>
    </row>
    <row r="1772" spans="1:15" ht="22.5" x14ac:dyDescent="0.2">
      <c r="A1772" s="547"/>
      <c r="B1772" s="243" t="s">
        <v>6</v>
      </c>
      <c r="C1772" s="243" t="s">
        <v>5</v>
      </c>
      <c r="D1772" s="243" t="s">
        <v>4</v>
      </c>
      <c r="E1772" s="551" t="s">
        <v>3</v>
      </c>
      <c r="F1772" s="551"/>
      <c r="G1772" s="552"/>
      <c r="H1772" s="553"/>
      <c r="I1772" s="554"/>
      <c r="J1772" s="276" t="s">
        <v>25</v>
      </c>
      <c r="K1772" s="275"/>
      <c r="L1772" s="271" t="s">
        <v>16</v>
      </c>
      <c r="M1772" s="274">
        <v>449.97</v>
      </c>
      <c r="O1772" s="269">
        <v>553</v>
      </c>
    </row>
    <row r="1773" spans="1:15" x14ac:dyDescent="0.2">
      <c r="A1773" s="547"/>
      <c r="B1773" s="243"/>
      <c r="C1773" s="243"/>
      <c r="D1773" s="243"/>
      <c r="E1773" s="243"/>
      <c r="F1773" s="243"/>
      <c r="G1773" s="242"/>
      <c r="H1773" s="241"/>
      <c r="I1773" s="240"/>
      <c r="J1773" s="273" t="s">
        <v>21</v>
      </c>
      <c r="K1773" s="271"/>
      <c r="L1773" s="271" t="s">
        <v>16</v>
      </c>
      <c r="M1773" s="270">
        <v>26.5</v>
      </c>
      <c r="O1773" s="269">
        <v>555</v>
      </c>
    </row>
    <row r="1774" spans="1:15" ht="23.25" thickBot="1" x14ac:dyDescent="0.25">
      <c r="A1774" s="548"/>
      <c r="B1774" s="263" t="s">
        <v>6321</v>
      </c>
      <c r="C1774" s="262" t="s">
        <v>968</v>
      </c>
      <c r="D1774" s="261">
        <v>43536</v>
      </c>
      <c r="E1774" s="260" t="s">
        <v>1</v>
      </c>
      <c r="F1774" s="259" t="s">
        <v>6320</v>
      </c>
      <c r="G1774" s="258"/>
      <c r="H1774" s="257"/>
      <c r="I1774" s="256"/>
      <c r="J1774" s="228" t="s">
        <v>5498</v>
      </c>
      <c r="K1774" s="227"/>
      <c r="L1774" s="226"/>
      <c r="M1774" s="225"/>
      <c r="O1774" s="269"/>
    </row>
    <row r="1775" spans="1:15" ht="22.5" x14ac:dyDescent="0.2">
      <c r="A1775" s="546">
        <v>352</v>
      </c>
      <c r="B1775" s="251" t="s">
        <v>12</v>
      </c>
      <c r="C1775" s="251" t="s">
        <v>11</v>
      </c>
      <c r="D1775" s="251" t="s">
        <v>10</v>
      </c>
      <c r="E1775" s="549" t="s">
        <v>9</v>
      </c>
      <c r="F1775" s="549"/>
      <c r="G1775" s="549" t="s">
        <v>8</v>
      </c>
      <c r="H1775" s="550"/>
      <c r="I1775" s="250"/>
      <c r="J1775" s="265"/>
      <c r="K1775" s="265"/>
      <c r="L1775" s="265"/>
      <c r="M1775" s="264"/>
      <c r="O1775" s="269" t="s">
        <v>6319</v>
      </c>
    </row>
    <row r="1776" spans="1:15" ht="168.75" x14ac:dyDescent="0.2">
      <c r="A1776" s="547"/>
      <c r="B1776" s="144" t="s">
        <v>6318</v>
      </c>
      <c r="C1776" s="144" t="s">
        <v>6282</v>
      </c>
      <c r="D1776" s="132">
        <v>43416</v>
      </c>
      <c r="E1776" s="247"/>
      <c r="F1776" s="246" t="s">
        <v>6281</v>
      </c>
      <c r="G1776" s="433" t="s">
        <v>6258</v>
      </c>
      <c r="H1776" s="434"/>
      <c r="I1776" s="435"/>
      <c r="J1776" s="279" t="s">
        <v>17</v>
      </c>
      <c r="K1776" s="278"/>
      <c r="L1776" s="275" t="s">
        <v>16</v>
      </c>
      <c r="M1776" s="277">
        <v>1560</v>
      </c>
      <c r="O1776" s="269">
        <v>557</v>
      </c>
    </row>
    <row r="1777" spans="1:15" ht="22.5" x14ac:dyDescent="0.2">
      <c r="A1777" s="547"/>
      <c r="B1777" s="243" t="s">
        <v>6</v>
      </c>
      <c r="C1777" s="243" t="s">
        <v>5</v>
      </c>
      <c r="D1777" s="243" t="s">
        <v>4</v>
      </c>
      <c r="E1777" s="551" t="s">
        <v>3</v>
      </c>
      <c r="F1777" s="551"/>
      <c r="G1777" s="552"/>
      <c r="H1777" s="553"/>
      <c r="I1777" s="554"/>
      <c r="J1777" s="276" t="s">
        <v>25</v>
      </c>
      <c r="K1777" s="275"/>
      <c r="L1777" s="271" t="s">
        <v>16</v>
      </c>
      <c r="M1777" s="274">
        <v>2676.66</v>
      </c>
      <c r="O1777" s="269">
        <v>556</v>
      </c>
    </row>
    <row r="1778" spans="1:15" x14ac:dyDescent="0.2">
      <c r="A1778" s="547"/>
      <c r="B1778" s="243"/>
      <c r="C1778" s="243"/>
      <c r="D1778" s="243"/>
      <c r="E1778" s="243"/>
      <c r="F1778" s="243"/>
      <c r="G1778" s="242"/>
      <c r="H1778" s="241"/>
      <c r="I1778" s="240"/>
      <c r="J1778" s="273" t="s">
        <v>21</v>
      </c>
      <c r="K1778" s="271"/>
      <c r="L1778" s="271"/>
      <c r="M1778" s="270">
        <v>852.5</v>
      </c>
      <c r="O1778" s="269"/>
    </row>
    <row r="1779" spans="1:15" ht="23.25" thickBot="1" x14ac:dyDescent="0.25">
      <c r="A1779" s="548"/>
      <c r="B1779" s="263" t="s">
        <v>6317</v>
      </c>
      <c r="C1779" s="262" t="s">
        <v>6258</v>
      </c>
      <c r="D1779" s="261">
        <v>43421</v>
      </c>
      <c r="E1779" s="260" t="s">
        <v>1</v>
      </c>
      <c r="F1779" s="259" t="s">
        <v>6280</v>
      </c>
      <c r="G1779" s="258"/>
      <c r="H1779" s="257"/>
      <c r="I1779" s="256"/>
      <c r="J1779" s="228" t="s">
        <v>5498</v>
      </c>
      <c r="K1779" s="227"/>
      <c r="L1779" s="226"/>
      <c r="M1779" s="225"/>
      <c r="O1779" s="269"/>
    </row>
    <row r="1780" spans="1:15" ht="22.5" x14ac:dyDescent="0.2">
      <c r="A1780" s="546">
        <v>353</v>
      </c>
      <c r="B1780" s="251" t="s">
        <v>12</v>
      </c>
      <c r="C1780" s="251" t="s">
        <v>11</v>
      </c>
      <c r="D1780" s="251" t="s">
        <v>10</v>
      </c>
      <c r="E1780" s="549" t="s">
        <v>9</v>
      </c>
      <c r="F1780" s="549"/>
      <c r="G1780" s="549" t="s">
        <v>8</v>
      </c>
      <c r="H1780" s="550"/>
      <c r="I1780" s="250"/>
      <c r="J1780" s="265"/>
      <c r="K1780" s="265"/>
      <c r="L1780" s="265"/>
      <c r="M1780" s="264"/>
      <c r="O1780" s="269" t="s">
        <v>6316</v>
      </c>
    </row>
    <row r="1781" spans="1:15" ht="168.75" x14ac:dyDescent="0.2">
      <c r="A1781" s="547"/>
      <c r="B1781" s="144" t="s">
        <v>6315</v>
      </c>
      <c r="C1781" s="144" t="s">
        <v>6314</v>
      </c>
      <c r="D1781" s="132">
        <v>43508</v>
      </c>
      <c r="E1781" s="247"/>
      <c r="F1781" s="246" t="s">
        <v>6296</v>
      </c>
      <c r="G1781" s="433" t="s">
        <v>6294</v>
      </c>
      <c r="H1781" s="434"/>
      <c r="I1781" s="435"/>
      <c r="J1781" s="279" t="s">
        <v>17</v>
      </c>
      <c r="K1781" s="278"/>
      <c r="L1781" s="275" t="s">
        <v>16</v>
      </c>
      <c r="M1781" s="277">
        <v>852</v>
      </c>
      <c r="O1781" s="269">
        <v>559</v>
      </c>
    </row>
    <row r="1782" spans="1:15" ht="22.5" x14ac:dyDescent="0.2">
      <c r="A1782" s="547"/>
      <c r="B1782" s="243" t="s">
        <v>6</v>
      </c>
      <c r="C1782" s="243" t="s">
        <v>5</v>
      </c>
      <c r="D1782" s="243" t="s">
        <v>4</v>
      </c>
      <c r="E1782" s="551" t="s">
        <v>3</v>
      </c>
      <c r="F1782" s="551"/>
      <c r="G1782" s="552"/>
      <c r="H1782" s="553"/>
      <c r="I1782" s="554"/>
      <c r="J1782" s="276" t="s">
        <v>25</v>
      </c>
      <c r="K1782" s="275"/>
      <c r="L1782" s="271" t="s">
        <v>16</v>
      </c>
      <c r="M1782" s="274">
        <v>1395.44</v>
      </c>
      <c r="O1782" s="269">
        <v>558</v>
      </c>
    </row>
    <row r="1783" spans="1:15" x14ac:dyDescent="0.2">
      <c r="A1783" s="547"/>
      <c r="B1783" s="243"/>
      <c r="C1783" s="243"/>
      <c r="D1783" s="243"/>
      <c r="E1783" s="243"/>
      <c r="F1783" s="243"/>
      <c r="G1783" s="242"/>
      <c r="H1783" s="241"/>
      <c r="I1783" s="240"/>
      <c r="J1783" s="273" t="s">
        <v>21</v>
      </c>
      <c r="K1783" s="271"/>
      <c r="L1783" s="271" t="s">
        <v>16</v>
      </c>
      <c r="M1783" s="270">
        <v>704</v>
      </c>
      <c r="O1783" s="269"/>
    </row>
    <row r="1784" spans="1:15" ht="23.25" thickBot="1" x14ac:dyDescent="0.25">
      <c r="A1784" s="548"/>
      <c r="B1784" s="263" t="s">
        <v>5854</v>
      </c>
      <c r="C1784" s="262" t="s">
        <v>6294</v>
      </c>
      <c r="D1784" s="261">
        <v>43513</v>
      </c>
      <c r="E1784" s="260" t="s">
        <v>1</v>
      </c>
      <c r="F1784" s="259" t="s">
        <v>6313</v>
      </c>
      <c r="G1784" s="258"/>
      <c r="H1784" s="257"/>
      <c r="I1784" s="256"/>
      <c r="J1784" s="228" t="s">
        <v>5498</v>
      </c>
      <c r="K1784" s="227"/>
      <c r="L1784" s="226"/>
      <c r="M1784" s="225"/>
      <c r="O1784" s="269"/>
    </row>
    <row r="1785" spans="1:15" ht="22.5" x14ac:dyDescent="0.2">
      <c r="A1785" s="546">
        <v>354</v>
      </c>
      <c r="B1785" s="251" t="s">
        <v>12</v>
      </c>
      <c r="C1785" s="251" t="s">
        <v>11</v>
      </c>
      <c r="D1785" s="251" t="s">
        <v>10</v>
      </c>
      <c r="E1785" s="549" t="s">
        <v>9</v>
      </c>
      <c r="F1785" s="549"/>
      <c r="G1785" s="549" t="s">
        <v>8</v>
      </c>
      <c r="H1785" s="550"/>
      <c r="I1785" s="250"/>
      <c r="J1785" s="265"/>
      <c r="K1785" s="265"/>
      <c r="L1785" s="265"/>
      <c r="M1785" s="264"/>
      <c r="O1785" s="269" t="s">
        <v>6312</v>
      </c>
    </row>
    <row r="1786" spans="1:15" ht="135" x14ac:dyDescent="0.2">
      <c r="A1786" s="547"/>
      <c r="B1786" s="144" t="s">
        <v>6311</v>
      </c>
      <c r="C1786" s="144" t="s">
        <v>6310</v>
      </c>
      <c r="D1786" s="132">
        <v>43523</v>
      </c>
      <c r="E1786" s="247"/>
      <c r="F1786" s="246" t="s">
        <v>6309</v>
      </c>
      <c r="G1786" s="433" t="s">
        <v>6258</v>
      </c>
      <c r="H1786" s="434"/>
      <c r="I1786" s="435"/>
      <c r="J1786" s="279" t="s">
        <v>17</v>
      </c>
      <c r="K1786" s="278"/>
      <c r="L1786" s="275" t="s">
        <v>16</v>
      </c>
      <c r="M1786" s="277">
        <v>884</v>
      </c>
      <c r="O1786" s="269">
        <v>562</v>
      </c>
    </row>
    <row r="1787" spans="1:15" ht="22.5" x14ac:dyDescent="0.2">
      <c r="A1787" s="547"/>
      <c r="B1787" s="243" t="s">
        <v>6</v>
      </c>
      <c r="C1787" s="243" t="s">
        <v>5</v>
      </c>
      <c r="D1787" s="243" t="s">
        <v>4</v>
      </c>
      <c r="E1787" s="551" t="s">
        <v>3</v>
      </c>
      <c r="F1787" s="551"/>
      <c r="G1787" s="552"/>
      <c r="H1787" s="553"/>
      <c r="I1787" s="554"/>
      <c r="J1787" s="276" t="s">
        <v>25</v>
      </c>
      <c r="K1787" s="275"/>
      <c r="L1787" s="271" t="s">
        <v>16</v>
      </c>
      <c r="M1787" s="274">
        <v>1663.25</v>
      </c>
      <c r="O1787" s="269">
        <v>561</v>
      </c>
    </row>
    <row r="1788" spans="1:15" x14ac:dyDescent="0.2">
      <c r="A1788" s="547"/>
      <c r="B1788" s="243"/>
      <c r="C1788" s="243"/>
      <c r="D1788" s="243"/>
      <c r="E1788" s="243"/>
      <c r="F1788" s="243"/>
      <c r="G1788" s="242"/>
      <c r="H1788" s="241"/>
      <c r="I1788" s="240"/>
      <c r="J1788" s="273" t="s">
        <v>21</v>
      </c>
      <c r="K1788" s="271"/>
      <c r="L1788" s="271" t="s">
        <v>16</v>
      </c>
      <c r="M1788" s="270">
        <v>486</v>
      </c>
      <c r="O1788" s="269"/>
    </row>
    <row r="1789" spans="1:15" ht="31.15" customHeight="1" thickBot="1" x14ac:dyDescent="0.25">
      <c r="A1789" s="548"/>
      <c r="B1789" s="263" t="s">
        <v>6308</v>
      </c>
      <c r="C1789" s="262" t="s">
        <v>6258</v>
      </c>
      <c r="D1789" s="261">
        <v>43527</v>
      </c>
      <c r="E1789" s="260" t="s">
        <v>1</v>
      </c>
      <c r="F1789" s="259" t="s">
        <v>6307</v>
      </c>
      <c r="G1789" s="258"/>
      <c r="H1789" s="257"/>
      <c r="I1789" s="256"/>
      <c r="J1789" s="228" t="s">
        <v>6306</v>
      </c>
      <c r="K1789" s="227"/>
      <c r="L1789" s="226" t="s">
        <v>16</v>
      </c>
      <c r="M1789" s="225">
        <v>100</v>
      </c>
      <c r="O1789" s="269">
        <v>560</v>
      </c>
    </row>
    <row r="1790" spans="1:15" ht="22.5" x14ac:dyDescent="0.2">
      <c r="A1790" s="546">
        <v>355</v>
      </c>
      <c r="B1790" s="251" t="s">
        <v>12</v>
      </c>
      <c r="C1790" s="251" t="s">
        <v>11</v>
      </c>
      <c r="D1790" s="251" t="s">
        <v>10</v>
      </c>
      <c r="E1790" s="549" t="s">
        <v>9</v>
      </c>
      <c r="F1790" s="549"/>
      <c r="G1790" s="549" t="s">
        <v>8</v>
      </c>
      <c r="H1790" s="550"/>
      <c r="I1790" s="250"/>
      <c r="J1790" s="265"/>
      <c r="K1790" s="265"/>
      <c r="L1790" s="265"/>
      <c r="M1790" s="264"/>
      <c r="O1790" s="269" t="s">
        <v>6305</v>
      </c>
    </row>
    <row r="1791" spans="1:15" ht="191.25" x14ac:dyDescent="0.2">
      <c r="A1791" s="547"/>
      <c r="B1791" s="144" t="s">
        <v>6298</v>
      </c>
      <c r="C1791" s="144" t="s">
        <v>6304</v>
      </c>
      <c r="D1791" s="132">
        <v>43431</v>
      </c>
      <c r="E1791" s="247"/>
      <c r="F1791" s="246" t="s">
        <v>6303</v>
      </c>
      <c r="G1791" s="433" t="s">
        <v>6302</v>
      </c>
      <c r="H1791" s="434"/>
      <c r="I1791" s="435"/>
      <c r="J1791" s="279" t="s">
        <v>17</v>
      </c>
      <c r="K1791" s="278"/>
      <c r="L1791" s="275" t="s">
        <v>16</v>
      </c>
      <c r="M1791" s="277">
        <v>516</v>
      </c>
      <c r="O1791" s="269">
        <v>566</v>
      </c>
    </row>
    <row r="1792" spans="1:15" ht="22.5" x14ac:dyDescent="0.2">
      <c r="A1792" s="547"/>
      <c r="B1792" s="243" t="s">
        <v>6</v>
      </c>
      <c r="C1792" s="243" t="s">
        <v>5</v>
      </c>
      <c r="D1792" s="243" t="s">
        <v>4</v>
      </c>
      <c r="E1792" s="551" t="s">
        <v>3</v>
      </c>
      <c r="F1792" s="551"/>
      <c r="G1792" s="552"/>
      <c r="H1792" s="553"/>
      <c r="I1792" s="554"/>
      <c r="J1792" s="276" t="s">
        <v>25</v>
      </c>
      <c r="K1792" s="275"/>
      <c r="L1792" s="271" t="s">
        <v>16</v>
      </c>
      <c r="M1792" s="274">
        <v>316</v>
      </c>
      <c r="O1792" s="269">
        <v>564</v>
      </c>
    </row>
    <row r="1793" spans="1:15" x14ac:dyDescent="0.2">
      <c r="A1793" s="547"/>
      <c r="B1793" s="243"/>
      <c r="C1793" s="243"/>
      <c r="D1793" s="243"/>
      <c r="E1793" s="243"/>
      <c r="F1793" s="243"/>
      <c r="G1793" s="242"/>
      <c r="H1793" s="241"/>
      <c r="I1793" s="240"/>
      <c r="J1793" s="273" t="s">
        <v>21</v>
      </c>
      <c r="K1793" s="271"/>
      <c r="L1793" s="271"/>
      <c r="M1793" s="270"/>
      <c r="O1793" s="269"/>
    </row>
    <row r="1794" spans="1:15" ht="31.15" customHeight="1" thickBot="1" x14ac:dyDescent="0.25">
      <c r="A1794" s="548"/>
      <c r="B1794" s="263" t="s">
        <v>6295</v>
      </c>
      <c r="C1794" s="262" t="s">
        <v>6302</v>
      </c>
      <c r="D1794" s="261">
        <v>43433</v>
      </c>
      <c r="E1794" s="260" t="s">
        <v>1</v>
      </c>
      <c r="F1794" s="259" t="s">
        <v>5859</v>
      </c>
      <c r="G1794" s="258"/>
      <c r="H1794" s="257"/>
      <c r="I1794" s="256"/>
      <c r="J1794" s="228" t="s">
        <v>5498</v>
      </c>
      <c r="K1794" s="227"/>
      <c r="L1794" s="226" t="s">
        <v>16</v>
      </c>
      <c r="M1794" s="225">
        <v>100</v>
      </c>
      <c r="O1794" s="269">
        <v>568</v>
      </c>
    </row>
    <row r="1795" spans="1:15" ht="22.5" x14ac:dyDescent="0.2">
      <c r="A1795" s="546">
        <v>356</v>
      </c>
      <c r="B1795" s="251" t="s">
        <v>12</v>
      </c>
      <c r="C1795" s="251" t="s">
        <v>11</v>
      </c>
      <c r="D1795" s="251" t="s">
        <v>10</v>
      </c>
      <c r="E1795" s="549" t="s">
        <v>9</v>
      </c>
      <c r="F1795" s="549"/>
      <c r="G1795" s="549" t="s">
        <v>8</v>
      </c>
      <c r="H1795" s="550"/>
      <c r="I1795" s="250"/>
      <c r="J1795" s="265"/>
      <c r="K1795" s="265"/>
      <c r="L1795" s="265"/>
      <c r="M1795" s="264"/>
      <c r="O1795" s="269" t="s">
        <v>6301</v>
      </c>
    </row>
    <row r="1796" spans="1:15" ht="157.5" x14ac:dyDescent="0.2">
      <c r="A1796" s="547"/>
      <c r="B1796" s="144" t="s">
        <v>6298</v>
      </c>
      <c r="C1796" s="144" t="s">
        <v>6300</v>
      </c>
      <c r="D1796" s="132">
        <v>43472</v>
      </c>
      <c r="E1796" s="247"/>
      <c r="F1796" s="246" t="s">
        <v>6259</v>
      </c>
      <c r="G1796" s="433" t="s">
        <v>6258</v>
      </c>
      <c r="H1796" s="434"/>
      <c r="I1796" s="435"/>
      <c r="J1796" s="279" t="s">
        <v>17</v>
      </c>
      <c r="K1796" s="278"/>
      <c r="L1796" s="275" t="s">
        <v>16</v>
      </c>
      <c r="M1796" s="277">
        <v>594</v>
      </c>
      <c r="O1796" s="269">
        <v>570</v>
      </c>
    </row>
    <row r="1797" spans="1:15" ht="22.5" x14ac:dyDescent="0.2">
      <c r="A1797" s="547"/>
      <c r="B1797" s="243" t="s">
        <v>6</v>
      </c>
      <c r="C1797" s="243" t="s">
        <v>5</v>
      </c>
      <c r="D1797" s="243" t="s">
        <v>4</v>
      </c>
      <c r="E1797" s="551" t="s">
        <v>3</v>
      </c>
      <c r="F1797" s="551"/>
      <c r="G1797" s="552"/>
      <c r="H1797" s="553"/>
      <c r="I1797" s="554"/>
      <c r="J1797" s="276" t="s">
        <v>25</v>
      </c>
      <c r="K1797" s="275"/>
      <c r="L1797" s="271" t="s">
        <v>16</v>
      </c>
      <c r="M1797" s="274">
        <v>2588</v>
      </c>
      <c r="O1797" s="269">
        <v>569</v>
      </c>
    </row>
    <row r="1798" spans="1:15" x14ac:dyDescent="0.2">
      <c r="A1798" s="547"/>
      <c r="B1798" s="243"/>
      <c r="C1798" s="243"/>
      <c r="D1798" s="243"/>
      <c r="E1798" s="243"/>
      <c r="F1798" s="243"/>
      <c r="G1798" s="242"/>
      <c r="H1798" s="241"/>
      <c r="I1798" s="240"/>
      <c r="J1798" s="273" t="s">
        <v>21</v>
      </c>
      <c r="K1798" s="271"/>
      <c r="L1798" s="271"/>
      <c r="M1798" s="270"/>
      <c r="O1798" s="269"/>
    </row>
    <row r="1799" spans="1:15" ht="23.25" thickBot="1" x14ac:dyDescent="0.25">
      <c r="A1799" s="548"/>
      <c r="B1799" s="263" t="s">
        <v>6295</v>
      </c>
      <c r="C1799" s="262" t="s">
        <v>6258</v>
      </c>
      <c r="D1799" s="261">
        <v>43476</v>
      </c>
      <c r="E1799" s="260" t="s">
        <v>1</v>
      </c>
      <c r="F1799" s="259" t="s">
        <v>6257</v>
      </c>
      <c r="G1799" s="258"/>
      <c r="H1799" s="257"/>
      <c r="I1799" s="256"/>
      <c r="J1799" s="228" t="s">
        <v>5498</v>
      </c>
      <c r="K1799" s="227"/>
      <c r="L1799" s="226"/>
      <c r="M1799" s="225"/>
      <c r="O1799" s="269"/>
    </row>
    <row r="1800" spans="1:15" ht="22.5" x14ac:dyDescent="0.2">
      <c r="A1800" s="546">
        <v>357</v>
      </c>
      <c r="B1800" s="251" t="s">
        <v>12</v>
      </c>
      <c r="C1800" s="251" t="s">
        <v>11</v>
      </c>
      <c r="D1800" s="251" t="s">
        <v>10</v>
      </c>
      <c r="E1800" s="549" t="s">
        <v>9</v>
      </c>
      <c r="F1800" s="549"/>
      <c r="G1800" s="549" t="s">
        <v>8</v>
      </c>
      <c r="H1800" s="550"/>
      <c r="I1800" s="250"/>
      <c r="J1800" s="265"/>
      <c r="K1800" s="265"/>
      <c r="L1800" s="265"/>
      <c r="M1800" s="264"/>
      <c r="O1800" s="269" t="s">
        <v>6299</v>
      </c>
    </row>
    <row r="1801" spans="1:15" ht="180" x14ac:dyDescent="0.2">
      <c r="A1801" s="547"/>
      <c r="B1801" s="144" t="s">
        <v>6298</v>
      </c>
      <c r="C1801" s="144" t="s">
        <v>6297</v>
      </c>
      <c r="D1801" s="132">
        <v>43507</v>
      </c>
      <c r="E1801" s="247"/>
      <c r="F1801" s="246" t="s">
        <v>6296</v>
      </c>
      <c r="G1801" s="433" t="s">
        <v>6294</v>
      </c>
      <c r="H1801" s="434"/>
      <c r="I1801" s="435"/>
      <c r="J1801" s="279" t="s">
        <v>17</v>
      </c>
      <c r="K1801" s="278"/>
      <c r="L1801" s="275" t="s">
        <v>16</v>
      </c>
      <c r="M1801" s="277">
        <v>1065</v>
      </c>
      <c r="O1801" s="269">
        <v>572</v>
      </c>
    </row>
    <row r="1802" spans="1:15" ht="22.5" x14ac:dyDescent="0.2">
      <c r="A1802" s="547"/>
      <c r="B1802" s="243" t="s">
        <v>6</v>
      </c>
      <c r="C1802" s="243" t="s">
        <v>5</v>
      </c>
      <c r="D1802" s="243" t="s">
        <v>4</v>
      </c>
      <c r="E1802" s="551" t="s">
        <v>3</v>
      </c>
      <c r="F1802" s="551"/>
      <c r="G1802" s="552"/>
      <c r="H1802" s="553"/>
      <c r="I1802" s="554"/>
      <c r="J1802" s="276" t="s">
        <v>25</v>
      </c>
      <c r="K1802" s="275"/>
      <c r="L1802" s="271" t="s">
        <v>16</v>
      </c>
      <c r="M1802" s="274">
        <v>1400.34</v>
      </c>
      <c r="O1802" s="269">
        <v>571</v>
      </c>
    </row>
    <row r="1803" spans="1:15" x14ac:dyDescent="0.2">
      <c r="A1803" s="547"/>
      <c r="B1803" s="243"/>
      <c r="C1803" s="243"/>
      <c r="D1803" s="243"/>
      <c r="E1803" s="243"/>
      <c r="F1803" s="243"/>
      <c r="G1803" s="242"/>
      <c r="H1803" s="241"/>
      <c r="I1803" s="240"/>
      <c r="J1803" s="273" t="s">
        <v>21</v>
      </c>
      <c r="K1803" s="271"/>
      <c r="L1803" s="271"/>
      <c r="M1803" s="270"/>
      <c r="O1803" s="269"/>
    </row>
    <row r="1804" spans="1:15" ht="23.25" thickBot="1" x14ac:dyDescent="0.25">
      <c r="A1804" s="548"/>
      <c r="B1804" s="263" t="s">
        <v>6295</v>
      </c>
      <c r="C1804" s="262" t="s">
        <v>6294</v>
      </c>
      <c r="D1804" s="261">
        <v>43513</v>
      </c>
      <c r="E1804" s="260" t="s">
        <v>1</v>
      </c>
      <c r="F1804" s="259" t="s">
        <v>6293</v>
      </c>
      <c r="G1804" s="258"/>
      <c r="H1804" s="257"/>
      <c r="I1804" s="256"/>
      <c r="J1804" s="228" t="s">
        <v>5498</v>
      </c>
      <c r="K1804" s="227"/>
      <c r="L1804" s="226" t="s">
        <v>16</v>
      </c>
      <c r="M1804" s="225">
        <v>100</v>
      </c>
      <c r="O1804" s="269">
        <v>573</v>
      </c>
    </row>
    <row r="1805" spans="1:15" ht="22.5" x14ac:dyDescent="0.2">
      <c r="A1805" s="546">
        <v>358</v>
      </c>
      <c r="B1805" s="251" t="s">
        <v>12</v>
      </c>
      <c r="C1805" s="251" t="s">
        <v>11</v>
      </c>
      <c r="D1805" s="251" t="s">
        <v>10</v>
      </c>
      <c r="E1805" s="549" t="s">
        <v>9</v>
      </c>
      <c r="F1805" s="549"/>
      <c r="G1805" s="549" t="s">
        <v>8</v>
      </c>
      <c r="H1805" s="550"/>
      <c r="I1805" s="250"/>
      <c r="J1805" s="265"/>
      <c r="K1805" s="265"/>
      <c r="L1805" s="265"/>
      <c r="M1805" s="264"/>
      <c r="O1805" s="269" t="s">
        <v>6292</v>
      </c>
    </row>
    <row r="1806" spans="1:15" ht="20.45" customHeight="1" x14ac:dyDescent="0.2">
      <c r="A1806" s="547"/>
      <c r="B1806" s="144" t="s">
        <v>6289</v>
      </c>
      <c r="C1806" s="144" t="s">
        <v>6291</v>
      </c>
      <c r="D1806" s="132">
        <v>43428</v>
      </c>
      <c r="E1806" s="247"/>
      <c r="F1806" s="246" t="s">
        <v>6264</v>
      </c>
      <c r="G1806" s="433" t="s">
        <v>6263</v>
      </c>
      <c r="H1806" s="434"/>
      <c r="I1806" s="435"/>
      <c r="J1806" s="279" t="s">
        <v>17</v>
      </c>
      <c r="K1806" s="278"/>
      <c r="L1806" s="275" t="s">
        <v>16</v>
      </c>
      <c r="M1806" s="277">
        <v>1300</v>
      </c>
      <c r="O1806" s="269">
        <v>575</v>
      </c>
    </row>
    <row r="1807" spans="1:15" ht="22.5" x14ac:dyDescent="0.2">
      <c r="A1807" s="547"/>
      <c r="B1807" s="243" t="s">
        <v>6</v>
      </c>
      <c r="C1807" s="243" t="s">
        <v>5</v>
      </c>
      <c r="D1807" s="243" t="s">
        <v>4</v>
      </c>
      <c r="E1807" s="551" t="s">
        <v>3</v>
      </c>
      <c r="F1807" s="551"/>
      <c r="G1807" s="552"/>
      <c r="H1807" s="553"/>
      <c r="I1807" s="554"/>
      <c r="J1807" s="276" t="s">
        <v>25</v>
      </c>
      <c r="K1807" s="275"/>
      <c r="L1807" s="271" t="s">
        <v>16</v>
      </c>
      <c r="M1807" s="274">
        <v>2477.66</v>
      </c>
      <c r="O1807" s="269">
        <v>574</v>
      </c>
    </row>
    <row r="1808" spans="1:15" x14ac:dyDescent="0.2">
      <c r="A1808" s="547"/>
      <c r="B1808" s="243"/>
      <c r="C1808" s="243"/>
      <c r="D1808" s="243"/>
      <c r="E1808" s="243"/>
      <c r="F1808" s="243"/>
      <c r="G1808" s="242"/>
      <c r="H1808" s="241"/>
      <c r="I1808" s="240"/>
      <c r="J1808" s="273" t="s">
        <v>21</v>
      </c>
      <c r="K1808" s="271"/>
      <c r="L1808" s="271"/>
      <c r="M1808" s="270"/>
      <c r="O1808" s="269"/>
    </row>
    <row r="1809" spans="1:15" ht="23.25" thickBot="1" x14ac:dyDescent="0.25">
      <c r="A1809" s="548"/>
      <c r="B1809" s="263" t="s">
        <v>6287</v>
      </c>
      <c r="C1809" s="262" t="s">
        <v>6263</v>
      </c>
      <c r="D1809" s="261">
        <v>43434</v>
      </c>
      <c r="E1809" s="260" t="s">
        <v>1</v>
      </c>
      <c r="F1809" s="259" t="s">
        <v>6262</v>
      </c>
      <c r="G1809" s="258"/>
      <c r="H1809" s="257"/>
      <c r="I1809" s="256"/>
      <c r="J1809" s="228" t="s">
        <v>5498</v>
      </c>
      <c r="K1809" s="227"/>
      <c r="L1809" s="226"/>
      <c r="M1809" s="225"/>
      <c r="O1809" s="269"/>
    </row>
    <row r="1810" spans="1:15" ht="22.5" x14ac:dyDescent="0.2">
      <c r="A1810" s="546">
        <v>359</v>
      </c>
      <c r="B1810" s="251" t="s">
        <v>12</v>
      </c>
      <c r="C1810" s="251" t="s">
        <v>11</v>
      </c>
      <c r="D1810" s="251" t="s">
        <v>10</v>
      </c>
      <c r="E1810" s="549" t="s">
        <v>9</v>
      </c>
      <c r="F1810" s="549"/>
      <c r="G1810" s="549" t="s">
        <v>8</v>
      </c>
      <c r="H1810" s="550"/>
      <c r="I1810" s="250"/>
      <c r="J1810" s="265"/>
      <c r="K1810" s="265"/>
      <c r="L1810" s="265"/>
      <c r="M1810" s="264"/>
      <c r="O1810" s="269" t="s">
        <v>6290</v>
      </c>
    </row>
    <row r="1811" spans="1:15" ht="30.6" customHeight="1" x14ac:dyDescent="0.2">
      <c r="A1811" s="547"/>
      <c r="B1811" s="144" t="s">
        <v>6289</v>
      </c>
      <c r="C1811" s="144" t="s">
        <v>6288</v>
      </c>
      <c r="D1811" s="132">
        <v>43543</v>
      </c>
      <c r="E1811" s="247"/>
      <c r="F1811" s="246" t="s">
        <v>5623</v>
      </c>
      <c r="G1811" s="433" t="s">
        <v>6286</v>
      </c>
      <c r="H1811" s="434"/>
      <c r="I1811" s="435"/>
      <c r="J1811" s="279" t="s">
        <v>17</v>
      </c>
      <c r="K1811" s="278"/>
      <c r="L1811" s="275" t="s">
        <v>16</v>
      </c>
      <c r="M1811" s="277">
        <v>645</v>
      </c>
      <c r="O1811" s="269">
        <v>577</v>
      </c>
    </row>
    <row r="1812" spans="1:15" ht="22.5" x14ac:dyDescent="0.2">
      <c r="A1812" s="547"/>
      <c r="B1812" s="243" t="s">
        <v>6</v>
      </c>
      <c r="C1812" s="243" t="s">
        <v>5</v>
      </c>
      <c r="D1812" s="243" t="s">
        <v>4</v>
      </c>
      <c r="E1812" s="551" t="s">
        <v>3</v>
      </c>
      <c r="F1812" s="551"/>
      <c r="G1812" s="552"/>
      <c r="H1812" s="553"/>
      <c r="I1812" s="554"/>
      <c r="J1812" s="276" t="s">
        <v>25</v>
      </c>
      <c r="K1812" s="275"/>
      <c r="L1812" s="271" t="s">
        <v>16</v>
      </c>
      <c r="M1812" s="274">
        <v>746.19</v>
      </c>
      <c r="O1812" s="269">
        <v>576</v>
      </c>
    </row>
    <row r="1813" spans="1:15" x14ac:dyDescent="0.2">
      <c r="A1813" s="547"/>
      <c r="B1813" s="243"/>
      <c r="C1813" s="243"/>
      <c r="D1813" s="243"/>
      <c r="E1813" s="243"/>
      <c r="F1813" s="243"/>
      <c r="G1813" s="242"/>
      <c r="H1813" s="241"/>
      <c r="I1813" s="240"/>
      <c r="J1813" s="273" t="s">
        <v>21</v>
      </c>
      <c r="K1813" s="271"/>
      <c r="L1813" s="271"/>
      <c r="M1813" s="270"/>
      <c r="O1813" s="269"/>
    </row>
    <row r="1814" spans="1:15" ht="23.25" thickBot="1" x14ac:dyDescent="0.25">
      <c r="A1814" s="548"/>
      <c r="B1814" s="263" t="s">
        <v>6287</v>
      </c>
      <c r="C1814" s="262" t="s">
        <v>6286</v>
      </c>
      <c r="D1814" s="261">
        <v>43546</v>
      </c>
      <c r="E1814" s="260" t="s">
        <v>1</v>
      </c>
      <c r="F1814" s="259" t="s">
        <v>6285</v>
      </c>
      <c r="G1814" s="258"/>
      <c r="H1814" s="257"/>
      <c r="I1814" s="256"/>
      <c r="J1814" s="228" t="s">
        <v>5498</v>
      </c>
      <c r="K1814" s="227"/>
      <c r="L1814" s="226" t="s">
        <v>16</v>
      </c>
      <c r="M1814" s="225">
        <v>100</v>
      </c>
      <c r="O1814" s="269">
        <v>578</v>
      </c>
    </row>
    <row r="1815" spans="1:15" ht="22.5" x14ac:dyDescent="0.2">
      <c r="A1815" s="546">
        <v>360</v>
      </c>
      <c r="B1815" s="251" t="s">
        <v>12</v>
      </c>
      <c r="C1815" s="251" t="s">
        <v>11</v>
      </c>
      <c r="D1815" s="251" t="s">
        <v>10</v>
      </c>
      <c r="E1815" s="549" t="s">
        <v>9</v>
      </c>
      <c r="F1815" s="549"/>
      <c r="G1815" s="549" t="s">
        <v>8</v>
      </c>
      <c r="H1815" s="550"/>
      <c r="I1815" s="250"/>
      <c r="J1815" s="265"/>
      <c r="K1815" s="265"/>
      <c r="L1815" s="265"/>
      <c r="M1815" s="264"/>
      <c r="O1815" s="269" t="s">
        <v>6284</v>
      </c>
    </row>
    <row r="1816" spans="1:15" ht="30.6" customHeight="1" x14ac:dyDescent="0.2">
      <c r="A1816" s="547"/>
      <c r="B1816" s="144" t="s">
        <v>6283</v>
      </c>
      <c r="C1816" s="144" t="s">
        <v>6282</v>
      </c>
      <c r="D1816" s="132">
        <v>43416</v>
      </c>
      <c r="E1816" s="247"/>
      <c r="F1816" s="246" t="s">
        <v>6281</v>
      </c>
      <c r="G1816" s="433" t="s">
        <v>6258</v>
      </c>
      <c r="H1816" s="434"/>
      <c r="I1816" s="435"/>
      <c r="J1816" s="279" t="s">
        <v>17</v>
      </c>
      <c r="K1816" s="278"/>
      <c r="L1816" s="275" t="s">
        <v>16</v>
      </c>
      <c r="M1816" s="277">
        <v>1560</v>
      </c>
      <c r="O1816" s="269">
        <v>580</v>
      </c>
    </row>
    <row r="1817" spans="1:15" ht="22.5" x14ac:dyDescent="0.2">
      <c r="A1817" s="547"/>
      <c r="B1817" s="243" t="s">
        <v>6</v>
      </c>
      <c r="C1817" s="243" t="s">
        <v>5</v>
      </c>
      <c r="D1817" s="243" t="s">
        <v>4</v>
      </c>
      <c r="E1817" s="551" t="s">
        <v>3</v>
      </c>
      <c r="F1817" s="551"/>
      <c r="G1817" s="552"/>
      <c r="H1817" s="553"/>
      <c r="I1817" s="554"/>
      <c r="J1817" s="276" t="s">
        <v>25</v>
      </c>
      <c r="K1817" s="275"/>
      <c r="L1817" s="271" t="s">
        <v>16</v>
      </c>
      <c r="M1817" s="274">
        <v>2676.66</v>
      </c>
      <c r="O1817" s="269">
        <v>579</v>
      </c>
    </row>
    <row r="1818" spans="1:15" x14ac:dyDescent="0.2">
      <c r="A1818" s="547"/>
      <c r="B1818" s="243"/>
      <c r="C1818" s="243"/>
      <c r="D1818" s="243"/>
      <c r="E1818" s="243"/>
      <c r="F1818" s="243"/>
      <c r="G1818" s="242"/>
      <c r="H1818" s="241"/>
      <c r="I1818" s="240"/>
      <c r="J1818" s="273" t="s">
        <v>21</v>
      </c>
      <c r="K1818" s="271"/>
      <c r="L1818" s="271"/>
      <c r="M1818" s="270"/>
      <c r="O1818" s="269"/>
    </row>
    <row r="1819" spans="1:15" ht="23.25" thickBot="1" x14ac:dyDescent="0.25">
      <c r="A1819" s="548"/>
      <c r="B1819" s="263" t="s">
        <v>6273</v>
      </c>
      <c r="C1819" s="262" t="s">
        <v>6258</v>
      </c>
      <c r="D1819" s="261">
        <v>43421</v>
      </c>
      <c r="E1819" s="260" t="s">
        <v>1</v>
      </c>
      <c r="F1819" s="259" t="s">
        <v>6280</v>
      </c>
      <c r="G1819" s="258"/>
      <c r="H1819" s="257"/>
      <c r="I1819" s="256"/>
      <c r="J1819" s="228" t="s">
        <v>5498</v>
      </c>
      <c r="K1819" s="227"/>
      <c r="L1819" s="226"/>
      <c r="M1819" s="225"/>
      <c r="O1819" s="269"/>
    </row>
    <row r="1820" spans="1:15" ht="22.5" x14ac:dyDescent="0.2">
      <c r="A1820" s="546">
        <v>361</v>
      </c>
      <c r="B1820" s="251" t="s">
        <v>12</v>
      </c>
      <c r="C1820" s="251" t="s">
        <v>11</v>
      </c>
      <c r="D1820" s="251" t="s">
        <v>10</v>
      </c>
      <c r="E1820" s="549" t="s">
        <v>9</v>
      </c>
      <c r="F1820" s="549"/>
      <c r="G1820" s="549" t="s">
        <v>8</v>
      </c>
      <c r="H1820" s="550"/>
      <c r="I1820" s="250"/>
      <c r="J1820" s="265"/>
      <c r="K1820" s="265"/>
      <c r="L1820" s="265"/>
      <c r="M1820" s="264"/>
      <c r="O1820" s="269" t="s">
        <v>6279</v>
      </c>
    </row>
    <row r="1821" spans="1:15" ht="168.75" x14ac:dyDescent="0.2">
      <c r="A1821" s="547"/>
      <c r="B1821" s="144" t="s">
        <v>6275</v>
      </c>
      <c r="C1821" s="144" t="s">
        <v>6278</v>
      </c>
      <c r="D1821" s="132">
        <v>43492</v>
      </c>
      <c r="E1821" s="247"/>
      <c r="F1821" s="246" t="s">
        <v>6259</v>
      </c>
      <c r="G1821" s="433" t="s">
        <v>6258</v>
      </c>
      <c r="H1821" s="434"/>
      <c r="I1821" s="435"/>
      <c r="J1821" s="279" t="s">
        <v>17</v>
      </c>
      <c r="K1821" s="278"/>
      <c r="L1821" s="275" t="s">
        <v>16</v>
      </c>
      <c r="M1821" s="277">
        <v>792</v>
      </c>
      <c r="O1821" s="269">
        <v>582</v>
      </c>
    </row>
    <row r="1822" spans="1:15" ht="22.5" x14ac:dyDescent="0.2">
      <c r="A1822" s="547"/>
      <c r="B1822" s="243" t="s">
        <v>6</v>
      </c>
      <c r="C1822" s="243" t="s">
        <v>5</v>
      </c>
      <c r="D1822" s="243" t="s">
        <v>4</v>
      </c>
      <c r="E1822" s="551" t="s">
        <v>3</v>
      </c>
      <c r="F1822" s="551"/>
      <c r="G1822" s="552"/>
      <c r="H1822" s="553"/>
      <c r="I1822" s="554"/>
      <c r="J1822" s="276" t="s">
        <v>25</v>
      </c>
      <c r="K1822" s="275"/>
      <c r="L1822" s="271" t="s">
        <v>16</v>
      </c>
      <c r="M1822" s="274">
        <v>1291.82</v>
      </c>
      <c r="O1822" s="269">
        <v>581</v>
      </c>
    </row>
    <row r="1823" spans="1:15" x14ac:dyDescent="0.2">
      <c r="A1823" s="547"/>
      <c r="B1823" s="243"/>
      <c r="C1823" s="243"/>
      <c r="D1823" s="243"/>
      <c r="E1823" s="243"/>
      <c r="F1823" s="243"/>
      <c r="G1823" s="242"/>
      <c r="H1823" s="241"/>
      <c r="I1823" s="240"/>
      <c r="J1823" s="273" t="s">
        <v>21</v>
      </c>
      <c r="K1823" s="271"/>
      <c r="L1823" s="271"/>
      <c r="M1823" s="270"/>
      <c r="O1823" s="269"/>
    </row>
    <row r="1824" spans="1:15" ht="23.25" thickBot="1" x14ac:dyDescent="0.25">
      <c r="A1824" s="548"/>
      <c r="B1824" s="263" t="s">
        <v>6273</v>
      </c>
      <c r="C1824" s="262" t="s">
        <v>6258</v>
      </c>
      <c r="D1824" s="261">
        <v>43497</v>
      </c>
      <c r="E1824" s="260" t="s">
        <v>1</v>
      </c>
      <c r="F1824" s="259" t="s">
        <v>6277</v>
      </c>
      <c r="G1824" s="258"/>
      <c r="H1824" s="257"/>
      <c r="I1824" s="256"/>
      <c r="J1824" s="228" t="s">
        <v>5498</v>
      </c>
      <c r="K1824" s="227"/>
      <c r="L1824" s="226"/>
      <c r="M1824" s="225"/>
      <c r="O1824" s="269"/>
    </row>
    <row r="1825" spans="1:15" ht="22.5" x14ac:dyDescent="0.2">
      <c r="A1825" s="546">
        <v>362</v>
      </c>
      <c r="B1825" s="251" t="s">
        <v>12</v>
      </c>
      <c r="C1825" s="251" t="s">
        <v>11</v>
      </c>
      <c r="D1825" s="251" t="s">
        <v>10</v>
      </c>
      <c r="E1825" s="549" t="s">
        <v>9</v>
      </c>
      <c r="F1825" s="549"/>
      <c r="G1825" s="549" t="s">
        <v>8</v>
      </c>
      <c r="H1825" s="550"/>
      <c r="I1825" s="250"/>
      <c r="J1825" s="265"/>
      <c r="K1825" s="265"/>
      <c r="L1825" s="265"/>
      <c r="M1825" s="264"/>
      <c r="O1825" s="269" t="s">
        <v>6276</v>
      </c>
    </row>
    <row r="1826" spans="1:15" ht="157.5" x14ac:dyDescent="0.2">
      <c r="A1826" s="547"/>
      <c r="B1826" s="144" t="s">
        <v>6275</v>
      </c>
      <c r="C1826" s="144" t="s">
        <v>6274</v>
      </c>
      <c r="D1826" s="132">
        <v>43541</v>
      </c>
      <c r="E1826" s="247"/>
      <c r="F1826" s="246" t="s">
        <v>5623</v>
      </c>
      <c r="G1826" s="433" t="s">
        <v>6272</v>
      </c>
      <c r="H1826" s="434"/>
      <c r="I1826" s="435"/>
      <c r="J1826" s="279" t="s">
        <v>17</v>
      </c>
      <c r="K1826" s="278"/>
      <c r="L1826" s="275" t="s">
        <v>16</v>
      </c>
      <c r="M1826" s="277">
        <v>645</v>
      </c>
      <c r="O1826" s="269">
        <v>584</v>
      </c>
    </row>
    <row r="1827" spans="1:15" ht="22.5" x14ac:dyDescent="0.2">
      <c r="A1827" s="547"/>
      <c r="B1827" s="243" t="s">
        <v>6</v>
      </c>
      <c r="C1827" s="243" t="s">
        <v>5</v>
      </c>
      <c r="D1827" s="243" t="s">
        <v>4</v>
      </c>
      <c r="E1827" s="551" t="s">
        <v>3</v>
      </c>
      <c r="F1827" s="551"/>
      <c r="G1827" s="552"/>
      <c r="H1827" s="553"/>
      <c r="I1827" s="554"/>
      <c r="J1827" s="276" t="s">
        <v>25</v>
      </c>
      <c r="K1827" s="275"/>
      <c r="L1827" s="271" t="s">
        <v>16</v>
      </c>
      <c r="M1827" s="274">
        <v>1398.15</v>
      </c>
      <c r="O1827" s="269">
        <v>583</v>
      </c>
    </row>
    <row r="1828" spans="1:15" x14ac:dyDescent="0.2">
      <c r="A1828" s="547"/>
      <c r="B1828" s="243"/>
      <c r="C1828" s="243"/>
      <c r="D1828" s="243"/>
      <c r="E1828" s="243"/>
      <c r="F1828" s="243"/>
      <c r="G1828" s="242"/>
      <c r="H1828" s="241"/>
      <c r="I1828" s="240"/>
      <c r="J1828" s="273" t="s">
        <v>21</v>
      </c>
      <c r="K1828" s="271"/>
      <c r="L1828" s="271" t="s">
        <v>16</v>
      </c>
      <c r="M1828" s="270">
        <v>224</v>
      </c>
      <c r="O1828" s="269"/>
    </row>
    <row r="1829" spans="1:15" ht="23.25" thickBot="1" x14ac:dyDescent="0.25">
      <c r="A1829" s="548"/>
      <c r="B1829" s="263" t="s">
        <v>6273</v>
      </c>
      <c r="C1829" s="262" t="s">
        <v>6272</v>
      </c>
      <c r="D1829" s="261">
        <v>43546</v>
      </c>
      <c r="E1829" s="260" t="s">
        <v>1</v>
      </c>
      <c r="F1829" s="259" t="s">
        <v>5710</v>
      </c>
      <c r="G1829" s="258"/>
      <c r="H1829" s="257"/>
      <c r="I1829" s="256"/>
      <c r="J1829" s="228"/>
      <c r="K1829" s="227"/>
      <c r="L1829" s="226"/>
      <c r="M1829" s="225"/>
      <c r="O1829" s="269">
        <v>585</v>
      </c>
    </row>
    <row r="1830" spans="1:15" ht="22.5" x14ac:dyDescent="0.2">
      <c r="A1830" s="546">
        <v>363</v>
      </c>
      <c r="B1830" s="251" t="s">
        <v>12</v>
      </c>
      <c r="C1830" s="251" t="s">
        <v>11</v>
      </c>
      <c r="D1830" s="251" t="s">
        <v>10</v>
      </c>
      <c r="E1830" s="549" t="s">
        <v>9</v>
      </c>
      <c r="F1830" s="549"/>
      <c r="G1830" s="549" t="s">
        <v>8</v>
      </c>
      <c r="H1830" s="550"/>
      <c r="I1830" s="250"/>
      <c r="J1830" s="265"/>
      <c r="K1830" s="265"/>
      <c r="L1830" s="265"/>
      <c r="M1830" s="264"/>
      <c r="O1830" s="269" t="s">
        <v>6271</v>
      </c>
    </row>
    <row r="1831" spans="1:15" ht="157.5" x14ac:dyDescent="0.2">
      <c r="A1831" s="547"/>
      <c r="B1831" s="144" t="s">
        <v>6252</v>
      </c>
      <c r="C1831" s="144" t="s">
        <v>6270</v>
      </c>
      <c r="D1831" s="132">
        <v>43409</v>
      </c>
      <c r="E1831" s="247"/>
      <c r="F1831" s="246" t="s">
        <v>6269</v>
      </c>
      <c r="G1831" s="433" t="s">
        <v>6268</v>
      </c>
      <c r="H1831" s="434"/>
      <c r="I1831" s="435"/>
      <c r="J1831" s="279" t="s">
        <v>17</v>
      </c>
      <c r="K1831" s="278"/>
      <c r="L1831" s="275" t="s">
        <v>16</v>
      </c>
      <c r="M1831" s="277">
        <v>528</v>
      </c>
      <c r="O1831" s="269">
        <v>587</v>
      </c>
    </row>
    <row r="1832" spans="1:15" ht="22.5" x14ac:dyDescent="0.2">
      <c r="A1832" s="547"/>
      <c r="B1832" s="243" t="s">
        <v>6</v>
      </c>
      <c r="C1832" s="243" t="s">
        <v>5</v>
      </c>
      <c r="D1832" s="243" t="s">
        <v>4</v>
      </c>
      <c r="E1832" s="551" t="s">
        <v>3</v>
      </c>
      <c r="F1832" s="551"/>
      <c r="G1832" s="552"/>
      <c r="H1832" s="553"/>
      <c r="I1832" s="554"/>
      <c r="J1832" s="276" t="s">
        <v>25</v>
      </c>
      <c r="K1832" s="275"/>
      <c r="L1832" s="271" t="s">
        <v>16</v>
      </c>
      <c r="M1832" s="274">
        <v>1095</v>
      </c>
      <c r="O1832" s="269">
        <v>586</v>
      </c>
    </row>
    <row r="1833" spans="1:15" x14ac:dyDescent="0.2">
      <c r="A1833" s="547"/>
      <c r="B1833" s="243"/>
      <c r="C1833" s="243"/>
      <c r="D1833" s="243"/>
      <c r="E1833" s="243"/>
      <c r="F1833" s="243"/>
      <c r="G1833" s="242"/>
      <c r="H1833" s="241"/>
      <c r="I1833" s="240"/>
      <c r="J1833" s="273" t="s">
        <v>21</v>
      </c>
      <c r="K1833" s="271"/>
      <c r="L1833" s="271"/>
      <c r="M1833" s="270"/>
      <c r="O1833" s="269"/>
    </row>
    <row r="1834" spans="1:15" ht="23.25" thickBot="1" x14ac:dyDescent="0.25">
      <c r="A1834" s="548"/>
      <c r="B1834" s="263" t="s">
        <v>5854</v>
      </c>
      <c r="C1834" s="262" t="s">
        <v>6268</v>
      </c>
      <c r="D1834" s="261">
        <v>43413</v>
      </c>
      <c r="E1834" s="260" t="s">
        <v>1</v>
      </c>
      <c r="F1834" s="259" t="s">
        <v>6267</v>
      </c>
      <c r="G1834" s="258"/>
      <c r="H1834" s="257"/>
      <c r="I1834" s="256"/>
      <c r="J1834" s="228" t="s">
        <v>5498</v>
      </c>
      <c r="K1834" s="227"/>
      <c r="L1834" s="226"/>
      <c r="M1834" s="225"/>
      <c r="O1834" s="269"/>
    </row>
    <row r="1835" spans="1:15" ht="22.5" x14ac:dyDescent="0.2">
      <c r="A1835" s="546">
        <v>364</v>
      </c>
      <c r="B1835" s="251" t="s">
        <v>12</v>
      </c>
      <c r="C1835" s="251" t="s">
        <v>11</v>
      </c>
      <c r="D1835" s="251" t="s">
        <v>10</v>
      </c>
      <c r="E1835" s="549" t="s">
        <v>9</v>
      </c>
      <c r="F1835" s="549"/>
      <c r="G1835" s="549" t="s">
        <v>8</v>
      </c>
      <c r="H1835" s="550"/>
      <c r="I1835" s="250"/>
      <c r="J1835" s="265"/>
      <c r="K1835" s="265"/>
      <c r="L1835" s="265"/>
      <c r="M1835" s="264"/>
      <c r="O1835" s="269" t="s">
        <v>6266</v>
      </c>
    </row>
    <row r="1836" spans="1:15" ht="157.5" x14ac:dyDescent="0.2">
      <c r="A1836" s="547"/>
      <c r="B1836" s="144" t="s">
        <v>6252</v>
      </c>
      <c r="C1836" s="144" t="s">
        <v>6265</v>
      </c>
      <c r="D1836" s="132">
        <v>43428</v>
      </c>
      <c r="E1836" s="247"/>
      <c r="F1836" s="246" t="s">
        <v>6264</v>
      </c>
      <c r="G1836" s="433" t="s">
        <v>6263</v>
      </c>
      <c r="H1836" s="434"/>
      <c r="I1836" s="435"/>
      <c r="J1836" s="279" t="s">
        <v>17</v>
      </c>
      <c r="K1836" s="278"/>
      <c r="L1836" s="275" t="s">
        <v>16</v>
      </c>
      <c r="M1836" s="277">
        <v>1300</v>
      </c>
      <c r="O1836" s="269">
        <v>589</v>
      </c>
    </row>
    <row r="1837" spans="1:15" ht="22.5" x14ac:dyDescent="0.2">
      <c r="A1837" s="547"/>
      <c r="B1837" s="243" t="s">
        <v>6</v>
      </c>
      <c r="C1837" s="243" t="s">
        <v>5</v>
      </c>
      <c r="D1837" s="243" t="s">
        <v>4</v>
      </c>
      <c r="E1837" s="551" t="s">
        <v>3</v>
      </c>
      <c r="F1837" s="551"/>
      <c r="G1837" s="552"/>
      <c r="H1837" s="553"/>
      <c r="I1837" s="554"/>
      <c r="J1837" s="276" t="s">
        <v>25</v>
      </c>
      <c r="K1837" s="275"/>
      <c r="L1837" s="271" t="s">
        <v>16</v>
      </c>
      <c r="M1837" s="274">
        <v>2151.2199999999998</v>
      </c>
      <c r="O1837" s="269">
        <v>588</v>
      </c>
    </row>
    <row r="1838" spans="1:15" x14ac:dyDescent="0.2">
      <c r="A1838" s="547"/>
      <c r="B1838" s="243"/>
      <c r="C1838" s="243"/>
      <c r="D1838" s="243"/>
      <c r="E1838" s="243"/>
      <c r="F1838" s="243"/>
      <c r="G1838" s="242"/>
      <c r="H1838" s="241"/>
      <c r="I1838" s="240"/>
      <c r="J1838" s="273" t="s">
        <v>21</v>
      </c>
      <c r="K1838" s="271"/>
      <c r="L1838" s="271"/>
      <c r="M1838" s="270"/>
      <c r="O1838" s="269"/>
    </row>
    <row r="1839" spans="1:15" ht="23.25" thickBot="1" x14ac:dyDescent="0.25">
      <c r="A1839" s="548"/>
      <c r="B1839" s="263" t="s">
        <v>5854</v>
      </c>
      <c r="C1839" s="262" t="s">
        <v>6263</v>
      </c>
      <c r="D1839" s="261">
        <v>43434</v>
      </c>
      <c r="E1839" s="260" t="s">
        <v>1</v>
      </c>
      <c r="F1839" s="259" t="s">
        <v>6262</v>
      </c>
      <c r="G1839" s="258"/>
      <c r="H1839" s="257"/>
      <c r="I1839" s="256"/>
      <c r="J1839" s="228" t="s">
        <v>5498</v>
      </c>
      <c r="K1839" s="227"/>
      <c r="L1839" s="226"/>
      <c r="M1839" s="225"/>
      <c r="O1839" s="269"/>
    </row>
    <row r="1840" spans="1:15" ht="22.5" x14ac:dyDescent="0.2">
      <c r="A1840" s="546">
        <v>365</v>
      </c>
      <c r="B1840" s="251" t="s">
        <v>12</v>
      </c>
      <c r="C1840" s="251" t="s">
        <v>11</v>
      </c>
      <c r="D1840" s="251" t="s">
        <v>10</v>
      </c>
      <c r="E1840" s="549" t="s">
        <v>9</v>
      </c>
      <c r="F1840" s="549"/>
      <c r="G1840" s="549" t="s">
        <v>8</v>
      </c>
      <c r="H1840" s="550"/>
      <c r="I1840" s="250"/>
      <c r="J1840" s="265"/>
      <c r="K1840" s="265"/>
      <c r="L1840" s="265"/>
      <c r="M1840" s="264"/>
      <c r="O1840" s="269" t="s">
        <v>6261</v>
      </c>
    </row>
    <row r="1841" spans="1:15" ht="157.5" x14ac:dyDescent="0.2">
      <c r="A1841" s="547"/>
      <c r="B1841" s="144" t="s">
        <v>6252</v>
      </c>
      <c r="C1841" s="144" t="s">
        <v>6260</v>
      </c>
      <c r="D1841" s="132">
        <v>43472</v>
      </c>
      <c r="E1841" s="247"/>
      <c r="F1841" s="246" t="s">
        <v>6259</v>
      </c>
      <c r="G1841" s="433" t="s">
        <v>6258</v>
      </c>
      <c r="H1841" s="434"/>
      <c r="I1841" s="435"/>
      <c r="J1841" s="279" t="s">
        <v>17</v>
      </c>
      <c r="K1841" s="278"/>
      <c r="L1841" s="275" t="s">
        <v>16</v>
      </c>
      <c r="M1841" s="277">
        <v>594</v>
      </c>
      <c r="O1841" s="269">
        <v>591</v>
      </c>
    </row>
    <row r="1842" spans="1:15" ht="22.5" x14ac:dyDescent="0.2">
      <c r="A1842" s="547"/>
      <c r="B1842" s="243" t="s">
        <v>6</v>
      </c>
      <c r="C1842" s="243" t="s">
        <v>5</v>
      </c>
      <c r="D1842" s="243" t="s">
        <v>4</v>
      </c>
      <c r="E1842" s="551" t="s">
        <v>3</v>
      </c>
      <c r="F1842" s="551"/>
      <c r="G1842" s="552"/>
      <c r="H1842" s="553"/>
      <c r="I1842" s="554"/>
      <c r="J1842" s="276" t="s">
        <v>25</v>
      </c>
      <c r="K1842" s="275"/>
      <c r="L1842" s="271" t="s">
        <v>16</v>
      </c>
      <c r="M1842" s="274">
        <v>3141.28</v>
      </c>
      <c r="O1842" s="269">
        <v>590</v>
      </c>
    </row>
    <row r="1843" spans="1:15" x14ac:dyDescent="0.2">
      <c r="A1843" s="547"/>
      <c r="B1843" s="243"/>
      <c r="C1843" s="243"/>
      <c r="D1843" s="243"/>
      <c r="E1843" s="243"/>
      <c r="F1843" s="243"/>
      <c r="G1843" s="242"/>
      <c r="H1843" s="241"/>
      <c r="I1843" s="240"/>
      <c r="J1843" s="273" t="s">
        <v>21</v>
      </c>
      <c r="K1843" s="271"/>
      <c r="L1843" s="271"/>
      <c r="M1843" s="270"/>
      <c r="O1843" s="269"/>
    </row>
    <row r="1844" spans="1:15" ht="23.25" thickBot="1" x14ac:dyDescent="0.25">
      <c r="A1844" s="548"/>
      <c r="B1844" s="263" t="s">
        <v>5854</v>
      </c>
      <c r="C1844" s="262" t="s">
        <v>6258</v>
      </c>
      <c r="D1844" s="261">
        <v>43476</v>
      </c>
      <c r="E1844" s="260" t="s">
        <v>1</v>
      </c>
      <c r="F1844" s="259" t="s">
        <v>6257</v>
      </c>
      <c r="G1844" s="258"/>
      <c r="H1844" s="257"/>
      <c r="I1844" s="256"/>
      <c r="J1844" s="228" t="s">
        <v>5498</v>
      </c>
      <c r="K1844" s="227"/>
      <c r="L1844" s="226" t="s">
        <v>16</v>
      </c>
      <c r="M1844" s="225">
        <v>100</v>
      </c>
      <c r="O1844" s="269">
        <v>592</v>
      </c>
    </row>
    <row r="1845" spans="1:15" ht="22.5" x14ac:dyDescent="0.2">
      <c r="A1845" s="546">
        <v>366</v>
      </c>
      <c r="B1845" s="251" t="s">
        <v>12</v>
      </c>
      <c r="C1845" s="251" t="s">
        <v>11</v>
      </c>
      <c r="D1845" s="251" t="s">
        <v>10</v>
      </c>
      <c r="E1845" s="549" t="s">
        <v>9</v>
      </c>
      <c r="F1845" s="549"/>
      <c r="G1845" s="549" t="s">
        <v>8</v>
      </c>
      <c r="H1845" s="550"/>
      <c r="I1845" s="250"/>
      <c r="J1845" s="265"/>
      <c r="K1845" s="265"/>
      <c r="L1845" s="265"/>
      <c r="M1845" s="264"/>
      <c r="O1845" s="269" t="s">
        <v>6256</v>
      </c>
    </row>
    <row r="1846" spans="1:15" ht="30.6" customHeight="1" x14ac:dyDescent="0.2">
      <c r="A1846" s="547"/>
      <c r="B1846" s="144" t="s">
        <v>6252</v>
      </c>
      <c r="C1846" s="144" t="s">
        <v>6255</v>
      </c>
      <c r="D1846" s="132">
        <v>43518</v>
      </c>
      <c r="E1846" s="247"/>
      <c r="F1846" s="246" t="s">
        <v>6254</v>
      </c>
      <c r="G1846" s="433" t="s">
        <v>6243</v>
      </c>
      <c r="H1846" s="434"/>
      <c r="I1846" s="435"/>
      <c r="J1846" s="279" t="s">
        <v>17</v>
      </c>
      <c r="K1846" s="278"/>
      <c r="L1846" s="275" t="s">
        <v>16</v>
      </c>
      <c r="M1846" s="277">
        <v>925</v>
      </c>
      <c r="O1846" s="269">
        <v>594</v>
      </c>
    </row>
    <row r="1847" spans="1:15" ht="22.5" x14ac:dyDescent="0.2">
      <c r="A1847" s="547"/>
      <c r="B1847" s="243" t="s">
        <v>6</v>
      </c>
      <c r="C1847" s="243" t="s">
        <v>5</v>
      </c>
      <c r="D1847" s="243" t="s">
        <v>4</v>
      </c>
      <c r="E1847" s="551" t="s">
        <v>3</v>
      </c>
      <c r="F1847" s="551"/>
      <c r="G1847" s="552"/>
      <c r="H1847" s="553"/>
      <c r="I1847" s="554"/>
      <c r="J1847" s="276" t="s">
        <v>25</v>
      </c>
      <c r="K1847" s="275"/>
      <c r="L1847" s="271" t="s">
        <v>16</v>
      </c>
      <c r="M1847" s="274">
        <v>1332.57</v>
      </c>
      <c r="O1847" s="269">
        <v>593</v>
      </c>
    </row>
    <row r="1848" spans="1:15" x14ac:dyDescent="0.2">
      <c r="A1848" s="547"/>
      <c r="B1848" s="243"/>
      <c r="C1848" s="243"/>
      <c r="D1848" s="243"/>
      <c r="E1848" s="243"/>
      <c r="F1848" s="243"/>
      <c r="G1848" s="242"/>
      <c r="H1848" s="241"/>
      <c r="I1848" s="240"/>
      <c r="J1848" s="273" t="s">
        <v>21</v>
      </c>
      <c r="K1848" s="271"/>
      <c r="L1848" s="271"/>
      <c r="M1848" s="270"/>
      <c r="O1848" s="269"/>
    </row>
    <row r="1849" spans="1:15" ht="23.25" thickBot="1" x14ac:dyDescent="0.25">
      <c r="A1849" s="548"/>
      <c r="B1849" s="263" t="s">
        <v>5854</v>
      </c>
      <c r="C1849" s="262" t="s">
        <v>6243</v>
      </c>
      <c r="D1849" s="261">
        <v>43524</v>
      </c>
      <c r="E1849" s="260" t="s">
        <v>1</v>
      </c>
      <c r="F1849" s="259" t="s">
        <v>5531</v>
      </c>
      <c r="G1849" s="258"/>
      <c r="H1849" s="257"/>
      <c r="I1849" s="256"/>
      <c r="J1849" s="228" t="s">
        <v>5498</v>
      </c>
      <c r="K1849" s="227"/>
      <c r="L1849" s="226"/>
      <c r="M1849" s="225"/>
      <c r="O1849" s="269"/>
    </row>
    <row r="1850" spans="1:15" ht="22.5" x14ac:dyDescent="0.2">
      <c r="A1850" s="546">
        <v>367</v>
      </c>
      <c r="B1850" s="251" t="s">
        <v>12</v>
      </c>
      <c r="C1850" s="251" t="s">
        <v>11</v>
      </c>
      <c r="D1850" s="251" t="s">
        <v>10</v>
      </c>
      <c r="E1850" s="549" t="s">
        <v>9</v>
      </c>
      <c r="F1850" s="549"/>
      <c r="G1850" s="549" t="s">
        <v>8</v>
      </c>
      <c r="H1850" s="550"/>
      <c r="I1850" s="250"/>
      <c r="J1850" s="265"/>
      <c r="K1850" s="265"/>
      <c r="L1850" s="265"/>
      <c r="M1850" s="264"/>
      <c r="O1850" s="269" t="s">
        <v>6253</v>
      </c>
    </row>
    <row r="1851" spans="1:15" ht="157.5" x14ac:dyDescent="0.2">
      <c r="A1851" s="547"/>
      <c r="B1851" s="144" t="s">
        <v>6252</v>
      </c>
      <c r="C1851" s="144" t="s">
        <v>6251</v>
      </c>
      <c r="D1851" s="132">
        <v>43538</v>
      </c>
      <c r="E1851" s="247"/>
      <c r="F1851" s="246" t="s">
        <v>6250</v>
      </c>
      <c r="G1851" s="433" t="s">
        <v>6249</v>
      </c>
      <c r="H1851" s="434"/>
      <c r="I1851" s="435"/>
      <c r="J1851" s="279" t="s">
        <v>17</v>
      </c>
      <c r="K1851" s="278"/>
      <c r="L1851" s="275" t="s">
        <v>16</v>
      </c>
      <c r="M1851" s="277">
        <v>740</v>
      </c>
      <c r="O1851" s="269">
        <v>596</v>
      </c>
    </row>
    <row r="1852" spans="1:15" ht="22.5" x14ac:dyDescent="0.2">
      <c r="A1852" s="547"/>
      <c r="B1852" s="243" t="s">
        <v>6</v>
      </c>
      <c r="C1852" s="243" t="s">
        <v>5</v>
      </c>
      <c r="D1852" s="243" t="s">
        <v>4</v>
      </c>
      <c r="E1852" s="551" t="s">
        <v>3</v>
      </c>
      <c r="F1852" s="551"/>
      <c r="G1852" s="552"/>
      <c r="H1852" s="553"/>
      <c r="I1852" s="554"/>
      <c r="J1852" s="276" t="s">
        <v>25</v>
      </c>
      <c r="K1852" s="275"/>
      <c r="L1852" s="271" t="s">
        <v>16</v>
      </c>
      <c r="M1852" s="274">
        <v>4222.82</v>
      </c>
      <c r="O1852" s="269">
        <v>595</v>
      </c>
    </row>
    <row r="1853" spans="1:15" x14ac:dyDescent="0.2">
      <c r="A1853" s="547"/>
      <c r="B1853" s="243"/>
      <c r="C1853" s="243"/>
      <c r="D1853" s="243"/>
      <c r="E1853" s="243"/>
      <c r="F1853" s="243"/>
      <c r="G1853" s="242"/>
      <c r="H1853" s="241"/>
      <c r="I1853" s="240"/>
      <c r="J1853" s="273" t="s">
        <v>21</v>
      </c>
      <c r="K1853" s="271"/>
      <c r="L1853" s="271"/>
      <c r="M1853" s="270"/>
      <c r="O1853" s="269"/>
    </row>
    <row r="1854" spans="1:15" ht="23.25" thickBot="1" x14ac:dyDescent="0.25">
      <c r="A1854" s="548"/>
      <c r="B1854" s="263" t="s">
        <v>5854</v>
      </c>
      <c r="C1854" s="262" t="s">
        <v>6249</v>
      </c>
      <c r="D1854" s="261">
        <v>43544</v>
      </c>
      <c r="E1854" s="260" t="s">
        <v>1</v>
      </c>
      <c r="F1854" s="259" t="s">
        <v>6248</v>
      </c>
      <c r="G1854" s="258"/>
      <c r="H1854" s="257"/>
      <c r="I1854" s="256"/>
      <c r="J1854" s="228" t="s">
        <v>5498</v>
      </c>
      <c r="K1854" s="227"/>
      <c r="L1854" s="226"/>
      <c r="M1854" s="225"/>
      <c r="O1854" s="269"/>
    </row>
    <row r="1855" spans="1:15" ht="22.5" x14ac:dyDescent="0.2">
      <c r="A1855" s="546">
        <v>368</v>
      </c>
      <c r="B1855" s="251" t="s">
        <v>12</v>
      </c>
      <c r="C1855" s="251" t="s">
        <v>11</v>
      </c>
      <c r="D1855" s="251" t="s">
        <v>10</v>
      </c>
      <c r="E1855" s="549" t="s">
        <v>9</v>
      </c>
      <c r="F1855" s="549"/>
      <c r="G1855" s="549" t="s">
        <v>8</v>
      </c>
      <c r="H1855" s="550"/>
      <c r="I1855" s="250"/>
      <c r="J1855" s="265"/>
      <c r="K1855" s="265"/>
      <c r="L1855" s="265"/>
      <c r="M1855" s="264"/>
      <c r="O1855" s="269" t="s">
        <v>6247</v>
      </c>
    </row>
    <row r="1856" spans="1:15" ht="135" x14ac:dyDescent="0.2">
      <c r="A1856" s="547"/>
      <c r="B1856" s="144" t="s">
        <v>6246</v>
      </c>
      <c r="C1856" s="144" t="s">
        <v>6245</v>
      </c>
      <c r="D1856" s="132">
        <v>43518</v>
      </c>
      <c r="E1856" s="247"/>
      <c r="F1856" s="246" t="s">
        <v>6244</v>
      </c>
      <c r="G1856" s="433" t="s">
        <v>6243</v>
      </c>
      <c r="H1856" s="434"/>
      <c r="I1856" s="435"/>
      <c r="J1856" s="279" t="s">
        <v>17</v>
      </c>
      <c r="K1856" s="278"/>
      <c r="L1856" s="275" t="s">
        <v>16</v>
      </c>
      <c r="M1856" s="277">
        <v>838</v>
      </c>
      <c r="O1856" s="269">
        <v>600</v>
      </c>
    </row>
    <row r="1857" spans="1:15" ht="22.5" x14ac:dyDescent="0.2">
      <c r="A1857" s="547"/>
      <c r="B1857" s="243" t="s">
        <v>6</v>
      </c>
      <c r="C1857" s="243" t="s">
        <v>5</v>
      </c>
      <c r="D1857" s="243" t="s">
        <v>4</v>
      </c>
      <c r="E1857" s="551" t="s">
        <v>3</v>
      </c>
      <c r="F1857" s="551"/>
      <c r="G1857" s="552"/>
      <c r="H1857" s="553"/>
      <c r="I1857" s="554"/>
      <c r="J1857" s="276" t="s">
        <v>25</v>
      </c>
      <c r="K1857" s="275"/>
      <c r="L1857" s="271" t="s">
        <v>16</v>
      </c>
      <c r="M1857" s="274">
        <v>1720.38</v>
      </c>
      <c r="O1857" s="269">
        <v>598</v>
      </c>
    </row>
    <row r="1858" spans="1:15" x14ac:dyDescent="0.2">
      <c r="A1858" s="547"/>
      <c r="B1858" s="243"/>
      <c r="C1858" s="243"/>
      <c r="D1858" s="243"/>
      <c r="E1858" s="243"/>
      <c r="F1858" s="243"/>
      <c r="G1858" s="242"/>
      <c r="H1858" s="241"/>
      <c r="I1858" s="240"/>
      <c r="J1858" s="273" t="s">
        <v>21</v>
      </c>
      <c r="K1858" s="271"/>
      <c r="L1858" s="271"/>
      <c r="M1858" s="270"/>
      <c r="O1858" s="269"/>
    </row>
    <row r="1859" spans="1:15" ht="23.25" thickBot="1" x14ac:dyDescent="0.25">
      <c r="A1859" s="548"/>
      <c r="B1859" s="263" t="s">
        <v>5854</v>
      </c>
      <c r="C1859" s="262" t="s">
        <v>6243</v>
      </c>
      <c r="D1859" s="261">
        <v>43524</v>
      </c>
      <c r="E1859" s="260" t="s">
        <v>1</v>
      </c>
      <c r="F1859" s="259" t="s">
        <v>5531</v>
      </c>
      <c r="G1859" s="258"/>
      <c r="H1859" s="257"/>
      <c r="I1859" s="256"/>
      <c r="J1859" s="228" t="s">
        <v>5498</v>
      </c>
      <c r="K1859" s="227"/>
      <c r="L1859" s="226"/>
      <c r="M1859" s="225"/>
      <c r="O1859" s="269"/>
    </row>
    <row r="1860" spans="1:15" ht="22.5" x14ac:dyDescent="0.2">
      <c r="A1860" s="546">
        <v>369</v>
      </c>
      <c r="B1860" s="286" t="s">
        <v>12</v>
      </c>
      <c r="C1860" s="286" t="s">
        <v>11</v>
      </c>
      <c r="D1860" s="286" t="s">
        <v>10</v>
      </c>
      <c r="E1860" s="592" t="s">
        <v>9</v>
      </c>
      <c r="F1860" s="592"/>
      <c r="G1860" s="592" t="s">
        <v>8</v>
      </c>
      <c r="H1860" s="593"/>
      <c r="I1860" s="299"/>
      <c r="J1860" s="265"/>
      <c r="K1860" s="265"/>
      <c r="L1860" s="265"/>
      <c r="M1860" s="264"/>
      <c r="N1860" s="281"/>
      <c r="O1860" s="280" t="s">
        <v>6242</v>
      </c>
    </row>
    <row r="1861" spans="1:15" ht="168.75" x14ac:dyDescent="0.2">
      <c r="A1861" s="547"/>
      <c r="B1861" s="285" t="s">
        <v>6241</v>
      </c>
      <c r="C1861" s="285" t="s">
        <v>6240</v>
      </c>
      <c r="D1861" s="298">
        <v>43416</v>
      </c>
      <c r="E1861" s="297"/>
      <c r="F1861" s="296" t="s">
        <v>6239</v>
      </c>
      <c r="G1861" s="594" t="s">
        <v>655</v>
      </c>
      <c r="H1861" s="595"/>
      <c r="I1861" s="596"/>
      <c r="J1861" s="279" t="s">
        <v>17</v>
      </c>
      <c r="K1861" s="278"/>
      <c r="L1861" s="275" t="s">
        <v>16</v>
      </c>
      <c r="M1861" s="277">
        <v>192</v>
      </c>
      <c r="N1861" s="281"/>
      <c r="O1861" s="280">
        <v>602</v>
      </c>
    </row>
    <row r="1862" spans="1:15" ht="22.5" x14ac:dyDescent="0.2">
      <c r="A1862" s="547"/>
      <c r="B1862" s="284" t="s">
        <v>6</v>
      </c>
      <c r="C1862" s="284" t="s">
        <v>5</v>
      </c>
      <c r="D1862" s="284" t="s">
        <v>4</v>
      </c>
      <c r="E1862" s="600" t="s">
        <v>3</v>
      </c>
      <c r="F1862" s="600"/>
      <c r="G1862" s="597"/>
      <c r="H1862" s="598"/>
      <c r="I1862" s="599"/>
      <c r="J1862" s="276" t="s">
        <v>25</v>
      </c>
      <c r="K1862" s="275"/>
      <c r="L1862" s="271" t="s">
        <v>16</v>
      </c>
      <c r="M1862" s="274">
        <v>680.4</v>
      </c>
      <c r="N1862" s="281"/>
      <c r="O1862" s="280">
        <v>601</v>
      </c>
    </row>
    <row r="1863" spans="1:15" x14ac:dyDescent="0.2">
      <c r="A1863" s="547"/>
      <c r="B1863" s="284"/>
      <c r="C1863" s="284"/>
      <c r="D1863" s="284"/>
      <c r="E1863" s="284"/>
      <c r="F1863" s="284"/>
      <c r="G1863" s="295"/>
      <c r="H1863" s="294"/>
      <c r="I1863" s="293"/>
      <c r="J1863" s="273" t="s">
        <v>21</v>
      </c>
      <c r="K1863" s="271"/>
      <c r="L1863" s="271"/>
      <c r="M1863" s="270"/>
      <c r="N1863" s="281"/>
      <c r="O1863" s="280"/>
    </row>
    <row r="1864" spans="1:15" ht="23.25" thickBot="1" x14ac:dyDescent="0.25">
      <c r="A1864" s="548"/>
      <c r="B1864" s="283" t="s">
        <v>6112</v>
      </c>
      <c r="C1864" s="282" t="s">
        <v>655</v>
      </c>
      <c r="D1864" s="292">
        <v>43417</v>
      </c>
      <c r="E1864" s="291" t="s">
        <v>1</v>
      </c>
      <c r="F1864" s="290" t="s">
        <v>6238</v>
      </c>
      <c r="G1864" s="289"/>
      <c r="H1864" s="288"/>
      <c r="I1864" s="287"/>
      <c r="J1864" s="228" t="s">
        <v>5498</v>
      </c>
      <c r="K1864" s="227"/>
      <c r="L1864" s="226"/>
      <c r="M1864" s="225"/>
      <c r="N1864" s="281"/>
      <c r="O1864" s="280"/>
    </row>
    <row r="1865" spans="1:15" ht="22.5" x14ac:dyDescent="0.2">
      <c r="A1865" s="546">
        <v>370</v>
      </c>
      <c r="B1865" s="251" t="s">
        <v>12</v>
      </c>
      <c r="C1865" s="251" t="s">
        <v>11</v>
      </c>
      <c r="D1865" s="251" t="s">
        <v>10</v>
      </c>
      <c r="E1865" s="549" t="s">
        <v>9</v>
      </c>
      <c r="F1865" s="549"/>
      <c r="G1865" s="549" t="s">
        <v>8</v>
      </c>
      <c r="H1865" s="550"/>
      <c r="I1865" s="250"/>
      <c r="J1865" s="265"/>
      <c r="K1865" s="265"/>
      <c r="L1865" s="265"/>
      <c r="M1865" s="264"/>
      <c r="O1865" s="269" t="s">
        <v>6237</v>
      </c>
    </row>
    <row r="1866" spans="1:15" ht="101.25" x14ac:dyDescent="0.2">
      <c r="A1866" s="547"/>
      <c r="B1866" s="144" t="s">
        <v>6236</v>
      </c>
      <c r="C1866" s="144" t="s">
        <v>6235</v>
      </c>
      <c r="D1866" s="132">
        <v>43424</v>
      </c>
      <c r="E1866" s="247"/>
      <c r="F1866" s="246" t="s">
        <v>5845</v>
      </c>
      <c r="G1866" s="433" t="s">
        <v>6234</v>
      </c>
      <c r="H1866" s="434"/>
      <c r="I1866" s="435"/>
      <c r="J1866" s="279" t="s">
        <v>17</v>
      </c>
      <c r="K1866" s="278"/>
      <c r="L1866" s="275"/>
      <c r="M1866" s="277"/>
      <c r="O1866" s="269"/>
    </row>
    <row r="1867" spans="1:15" ht="22.5" x14ac:dyDescent="0.2">
      <c r="A1867" s="547"/>
      <c r="B1867" s="243" t="s">
        <v>6</v>
      </c>
      <c r="C1867" s="243" t="s">
        <v>5</v>
      </c>
      <c r="D1867" s="243" t="s">
        <v>4</v>
      </c>
      <c r="E1867" s="551" t="s">
        <v>3</v>
      </c>
      <c r="F1867" s="551"/>
      <c r="G1867" s="552"/>
      <c r="H1867" s="553"/>
      <c r="I1867" s="554"/>
      <c r="J1867" s="276" t="s">
        <v>25</v>
      </c>
      <c r="K1867" s="275"/>
      <c r="L1867" s="271" t="s">
        <v>16</v>
      </c>
      <c r="M1867" s="274">
        <v>766.15</v>
      </c>
      <c r="O1867" s="269">
        <v>604</v>
      </c>
    </row>
    <row r="1868" spans="1:15" x14ac:dyDescent="0.2">
      <c r="A1868" s="547"/>
      <c r="B1868" s="243"/>
      <c r="C1868" s="243"/>
      <c r="D1868" s="243"/>
      <c r="E1868" s="243"/>
      <c r="F1868" s="243"/>
      <c r="G1868" s="242"/>
      <c r="H1868" s="241"/>
      <c r="I1868" s="240"/>
      <c r="J1868" s="273" t="s">
        <v>21</v>
      </c>
      <c r="K1868" s="271"/>
      <c r="L1868" s="271"/>
      <c r="M1868" s="270"/>
      <c r="O1868" s="269"/>
    </row>
    <row r="1869" spans="1:15" ht="23.25" thickBot="1" x14ac:dyDescent="0.25">
      <c r="A1869" s="548"/>
      <c r="B1869" s="263" t="s">
        <v>5583</v>
      </c>
      <c r="C1869" s="262" t="s">
        <v>6234</v>
      </c>
      <c r="D1869" s="261">
        <v>43427</v>
      </c>
      <c r="E1869" s="260" t="s">
        <v>1</v>
      </c>
      <c r="F1869" s="259" t="s">
        <v>6233</v>
      </c>
      <c r="G1869" s="258"/>
      <c r="H1869" s="257"/>
      <c r="I1869" s="256"/>
      <c r="J1869" s="228" t="s">
        <v>5498</v>
      </c>
      <c r="K1869" s="227"/>
      <c r="L1869" s="226"/>
      <c r="M1869" s="225"/>
      <c r="O1869" s="269"/>
    </row>
    <row r="1870" spans="1:15" ht="22.5" x14ac:dyDescent="0.2">
      <c r="A1870" s="546">
        <v>371</v>
      </c>
      <c r="B1870" s="286" t="s">
        <v>12</v>
      </c>
      <c r="C1870" s="286" t="s">
        <v>11</v>
      </c>
      <c r="D1870" s="251" t="s">
        <v>10</v>
      </c>
      <c r="E1870" s="549" t="s">
        <v>9</v>
      </c>
      <c r="F1870" s="549"/>
      <c r="G1870" s="549" t="s">
        <v>8</v>
      </c>
      <c r="H1870" s="550"/>
      <c r="I1870" s="250"/>
      <c r="J1870" s="265"/>
      <c r="K1870" s="265"/>
      <c r="L1870" s="265"/>
      <c r="M1870" s="264"/>
      <c r="N1870" s="281"/>
      <c r="O1870" s="280" t="s">
        <v>6232</v>
      </c>
    </row>
    <row r="1871" spans="1:15" ht="180" x14ac:dyDescent="0.2">
      <c r="A1871" s="547"/>
      <c r="B1871" s="285" t="s">
        <v>6212</v>
      </c>
      <c r="C1871" s="285" t="s">
        <v>6231</v>
      </c>
      <c r="D1871" s="132">
        <v>43418</v>
      </c>
      <c r="E1871" s="247"/>
      <c r="F1871" s="246" t="s">
        <v>6230</v>
      </c>
      <c r="G1871" s="433" t="s">
        <v>6229</v>
      </c>
      <c r="H1871" s="434"/>
      <c r="I1871" s="435"/>
      <c r="J1871" s="279" t="s">
        <v>17</v>
      </c>
      <c r="K1871" s="278"/>
      <c r="L1871" s="275" t="s">
        <v>16</v>
      </c>
      <c r="M1871" s="277">
        <v>199</v>
      </c>
      <c r="N1871" s="281"/>
      <c r="O1871" s="280">
        <v>606</v>
      </c>
    </row>
    <row r="1872" spans="1:15" ht="22.5" x14ac:dyDescent="0.2">
      <c r="A1872" s="547"/>
      <c r="B1872" s="284" t="s">
        <v>6</v>
      </c>
      <c r="C1872" s="284" t="s">
        <v>5</v>
      </c>
      <c r="D1872" s="243" t="s">
        <v>4</v>
      </c>
      <c r="E1872" s="551" t="s">
        <v>3</v>
      </c>
      <c r="F1872" s="551"/>
      <c r="G1872" s="552"/>
      <c r="H1872" s="553"/>
      <c r="I1872" s="554"/>
      <c r="J1872" s="276" t="s">
        <v>25</v>
      </c>
      <c r="K1872" s="275"/>
      <c r="L1872" s="271" t="s">
        <v>16</v>
      </c>
      <c r="M1872" s="274">
        <v>376.4</v>
      </c>
      <c r="N1872" s="281"/>
      <c r="O1872" s="280">
        <v>605</v>
      </c>
    </row>
    <row r="1873" spans="1:15" x14ac:dyDescent="0.2">
      <c r="A1873" s="547"/>
      <c r="B1873" s="284"/>
      <c r="C1873" s="284"/>
      <c r="D1873" s="243"/>
      <c r="E1873" s="243"/>
      <c r="F1873" s="243"/>
      <c r="G1873" s="242"/>
      <c r="H1873" s="241"/>
      <c r="I1873" s="240"/>
      <c r="J1873" s="273" t="s">
        <v>21</v>
      </c>
      <c r="K1873" s="271"/>
      <c r="L1873" s="271"/>
      <c r="M1873" s="270"/>
      <c r="N1873" s="281"/>
      <c r="O1873" s="280"/>
    </row>
    <row r="1874" spans="1:15" ht="23.25" thickBot="1" x14ac:dyDescent="0.25">
      <c r="A1874" s="548"/>
      <c r="B1874" s="283" t="s">
        <v>6209</v>
      </c>
      <c r="C1874" s="282" t="s">
        <v>6229</v>
      </c>
      <c r="D1874" s="261">
        <v>43419</v>
      </c>
      <c r="E1874" s="260" t="s">
        <v>1</v>
      </c>
      <c r="F1874" s="259" t="s">
        <v>6228</v>
      </c>
      <c r="G1874" s="258"/>
      <c r="H1874" s="257"/>
      <c r="I1874" s="256"/>
      <c r="J1874" s="228" t="s">
        <v>5498</v>
      </c>
      <c r="K1874" s="227"/>
      <c r="L1874" s="226"/>
      <c r="M1874" s="225"/>
      <c r="N1874" s="281"/>
      <c r="O1874" s="280"/>
    </row>
    <row r="1875" spans="1:15" ht="22.5" x14ac:dyDescent="0.2">
      <c r="A1875" s="546">
        <v>372</v>
      </c>
      <c r="B1875" s="286" t="s">
        <v>12</v>
      </c>
      <c r="C1875" s="286" t="s">
        <v>11</v>
      </c>
      <c r="D1875" s="251" t="s">
        <v>10</v>
      </c>
      <c r="E1875" s="549" t="s">
        <v>9</v>
      </c>
      <c r="F1875" s="549"/>
      <c r="G1875" s="549" t="s">
        <v>8</v>
      </c>
      <c r="H1875" s="550"/>
      <c r="I1875" s="250"/>
      <c r="J1875" s="265"/>
      <c r="K1875" s="265"/>
      <c r="L1875" s="265"/>
      <c r="M1875" s="264"/>
      <c r="N1875" s="281"/>
      <c r="O1875" s="280" t="s">
        <v>6227</v>
      </c>
    </row>
    <row r="1876" spans="1:15" ht="146.25" x14ac:dyDescent="0.2">
      <c r="A1876" s="547"/>
      <c r="B1876" s="285" t="s">
        <v>6212</v>
      </c>
      <c r="C1876" s="285" t="s">
        <v>6226</v>
      </c>
      <c r="D1876" s="132">
        <v>43509</v>
      </c>
      <c r="E1876" s="247"/>
      <c r="F1876" s="246" t="s">
        <v>6225</v>
      </c>
      <c r="G1876" s="433" t="s">
        <v>6224</v>
      </c>
      <c r="H1876" s="434"/>
      <c r="I1876" s="435"/>
      <c r="J1876" s="279" t="s">
        <v>17</v>
      </c>
      <c r="K1876" s="278"/>
      <c r="L1876" s="275" t="s">
        <v>16</v>
      </c>
      <c r="M1876" s="277">
        <v>216.07</v>
      </c>
      <c r="N1876" s="281"/>
      <c r="O1876" s="280">
        <v>608</v>
      </c>
    </row>
    <row r="1877" spans="1:15" ht="22.5" x14ac:dyDescent="0.2">
      <c r="A1877" s="547"/>
      <c r="B1877" s="284" t="s">
        <v>6</v>
      </c>
      <c r="C1877" s="284" t="s">
        <v>5</v>
      </c>
      <c r="D1877" s="243" t="s">
        <v>4</v>
      </c>
      <c r="E1877" s="551" t="s">
        <v>3</v>
      </c>
      <c r="F1877" s="551"/>
      <c r="G1877" s="552"/>
      <c r="H1877" s="553"/>
      <c r="I1877" s="554"/>
      <c r="J1877" s="276" t="s">
        <v>25</v>
      </c>
      <c r="K1877" s="275"/>
      <c r="L1877" s="271" t="s">
        <v>16</v>
      </c>
      <c r="M1877" s="274">
        <v>433.6</v>
      </c>
      <c r="N1877" s="281"/>
      <c r="O1877" s="280">
        <v>607</v>
      </c>
    </row>
    <row r="1878" spans="1:15" x14ac:dyDescent="0.2">
      <c r="A1878" s="547"/>
      <c r="B1878" s="284"/>
      <c r="C1878" s="284"/>
      <c r="D1878" s="243"/>
      <c r="E1878" s="243"/>
      <c r="F1878" s="243"/>
      <c r="G1878" s="242"/>
      <c r="H1878" s="241"/>
      <c r="I1878" s="240"/>
      <c r="J1878" s="273" t="s">
        <v>21</v>
      </c>
      <c r="K1878" s="271"/>
      <c r="L1878" s="271"/>
      <c r="M1878" s="270"/>
      <c r="N1878" s="281"/>
      <c r="O1878" s="280"/>
    </row>
    <row r="1879" spans="1:15" ht="23.25" thickBot="1" x14ac:dyDescent="0.25">
      <c r="A1879" s="548"/>
      <c r="B1879" s="283" t="s">
        <v>6209</v>
      </c>
      <c r="C1879" s="282" t="s">
        <v>6224</v>
      </c>
      <c r="D1879" s="261">
        <v>43510</v>
      </c>
      <c r="E1879" s="260" t="s">
        <v>1</v>
      </c>
      <c r="F1879" s="259" t="s">
        <v>6223</v>
      </c>
      <c r="G1879" s="258"/>
      <c r="H1879" s="257"/>
      <c r="I1879" s="256"/>
      <c r="J1879" s="228" t="s">
        <v>5498</v>
      </c>
      <c r="K1879" s="227"/>
      <c r="L1879" s="226" t="s">
        <v>16</v>
      </c>
      <c r="M1879" s="225">
        <v>112.17</v>
      </c>
      <c r="N1879" s="281"/>
      <c r="O1879" s="280">
        <v>611</v>
      </c>
    </row>
    <row r="1880" spans="1:15" ht="22.5" x14ac:dyDescent="0.2">
      <c r="A1880" s="546">
        <v>373</v>
      </c>
      <c r="B1880" s="286" t="s">
        <v>12</v>
      </c>
      <c r="C1880" s="286" t="s">
        <v>11</v>
      </c>
      <c r="D1880" s="251" t="s">
        <v>10</v>
      </c>
      <c r="E1880" s="549" t="s">
        <v>9</v>
      </c>
      <c r="F1880" s="549"/>
      <c r="G1880" s="549" t="s">
        <v>8</v>
      </c>
      <c r="H1880" s="550"/>
      <c r="I1880" s="250"/>
      <c r="J1880" s="265"/>
      <c r="K1880" s="265"/>
      <c r="L1880" s="265"/>
      <c r="M1880" s="264"/>
      <c r="N1880" s="281"/>
      <c r="O1880" s="280" t="s">
        <v>6222</v>
      </c>
    </row>
    <row r="1881" spans="1:15" ht="157.5" x14ac:dyDescent="0.2">
      <c r="A1881" s="547"/>
      <c r="B1881" s="285" t="s">
        <v>6212</v>
      </c>
      <c r="C1881" s="285" t="s">
        <v>6221</v>
      </c>
      <c r="D1881" s="132">
        <v>43535</v>
      </c>
      <c r="E1881" s="247"/>
      <c r="F1881" s="246" t="s">
        <v>6220</v>
      </c>
      <c r="G1881" s="433" t="s">
        <v>378</v>
      </c>
      <c r="H1881" s="434"/>
      <c r="I1881" s="435"/>
      <c r="J1881" s="279" t="s">
        <v>17</v>
      </c>
      <c r="K1881" s="278"/>
      <c r="L1881" s="275" t="s">
        <v>16</v>
      </c>
      <c r="M1881" s="277">
        <v>232.77</v>
      </c>
      <c r="N1881" s="281"/>
      <c r="O1881" s="280">
        <v>613</v>
      </c>
    </row>
    <row r="1882" spans="1:15" ht="22.5" x14ac:dyDescent="0.2">
      <c r="A1882" s="547"/>
      <c r="B1882" s="284" t="s">
        <v>6</v>
      </c>
      <c r="C1882" s="284" t="s">
        <v>5</v>
      </c>
      <c r="D1882" s="243" t="s">
        <v>4</v>
      </c>
      <c r="E1882" s="551" t="s">
        <v>3</v>
      </c>
      <c r="F1882" s="551"/>
      <c r="G1882" s="552"/>
      <c r="H1882" s="553"/>
      <c r="I1882" s="554"/>
      <c r="J1882" s="276" t="s">
        <v>25</v>
      </c>
      <c r="K1882" s="275"/>
      <c r="L1882" s="271" t="s">
        <v>16</v>
      </c>
      <c r="M1882" s="274">
        <v>241.26</v>
      </c>
      <c r="N1882" s="281"/>
      <c r="O1882" s="280">
        <v>612</v>
      </c>
    </row>
    <row r="1883" spans="1:15" x14ac:dyDescent="0.2">
      <c r="A1883" s="547"/>
      <c r="B1883" s="284"/>
      <c r="C1883" s="284"/>
      <c r="D1883" s="243"/>
      <c r="E1883" s="243"/>
      <c r="F1883" s="243"/>
      <c r="G1883" s="242"/>
      <c r="H1883" s="241"/>
      <c r="I1883" s="240"/>
      <c r="J1883" s="273" t="s">
        <v>21</v>
      </c>
      <c r="K1883" s="271"/>
      <c r="L1883" s="271"/>
      <c r="M1883" s="270"/>
      <c r="N1883" s="281"/>
      <c r="O1883" s="280"/>
    </row>
    <row r="1884" spans="1:15" ht="23.25" thickBot="1" x14ac:dyDescent="0.25">
      <c r="A1884" s="548"/>
      <c r="B1884" s="283" t="s">
        <v>6209</v>
      </c>
      <c r="C1884" s="282" t="s">
        <v>378</v>
      </c>
      <c r="D1884" s="261">
        <v>43536</v>
      </c>
      <c r="E1884" s="260" t="s">
        <v>1</v>
      </c>
      <c r="F1884" s="259" t="s">
        <v>6219</v>
      </c>
      <c r="G1884" s="258"/>
      <c r="H1884" s="257"/>
      <c r="I1884" s="256"/>
      <c r="J1884" s="228"/>
      <c r="K1884" s="227"/>
      <c r="L1884" s="226"/>
      <c r="M1884" s="225"/>
      <c r="N1884" s="281"/>
      <c r="O1884" s="280">
        <v>614</v>
      </c>
    </row>
    <row r="1885" spans="1:15" ht="22.5" x14ac:dyDescent="0.2">
      <c r="A1885" s="546">
        <v>374</v>
      </c>
      <c r="B1885" s="251" t="s">
        <v>12</v>
      </c>
      <c r="C1885" s="251" t="s">
        <v>11</v>
      </c>
      <c r="D1885" s="251" t="s">
        <v>10</v>
      </c>
      <c r="E1885" s="549" t="s">
        <v>9</v>
      </c>
      <c r="F1885" s="549"/>
      <c r="G1885" s="549" t="s">
        <v>8</v>
      </c>
      <c r="H1885" s="550"/>
      <c r="I1885" s="250"/>
      <c r="J1885" s="265"/>
      <c r="K1885" s="265"/>
      <c r="L1885" s="265"/>
      <c r="M1885" s="264"/>
      <c r="O1885" s="269" t="s">
        <v>6218</v>
      </c>
    </row>
    <row r="1886" spans="1:15" ht="90" x14ac:dyDescent="0.2">
      <c r="A1886" s="547"/>
      <c r="B1886" s="144" t="s">
        <v>6212</v>
      </c>
      <c r="C1886" s="144" t="s">
        <v>6217</v>
      </c>
      <c r="D1886" s="132">
        <v>43542</v>
      </c>
      <c r="E1886" s="247"/>
      <c r="F1886" s="246" t="s">
        <v>6216</v>
      </c>
      <c r="G1886" s="433" t="s">
        <v>6215</v>
      </c>
      <c r="H1886" s="434"/>
      <c r="I1886" s="435"/>
      <c r="J1886" s="279" t="s">
        <v>17</v>
      </c>
      <c r="K1886" s="278"/>
      <c r="L1886" s="275" t="s">
        <v>16</v>
      </c>
      <c r="M1886" s="277">
        <v>291</v>
      </c>
      <c r="O1886" s="269">
        <v>616</v>
      </c>
    </row>
    <row r="1887" spans="1:15" ht="22.5" x14ac:dyDescent="0.2">
      <c r="A1887" s="547"/>
      <c r="B1887" s="243" t="s">
        <v>6</v>
      </c>
      <c r="C1887" s="243" t="s">
        <v>5</v>
      </c>
      <c r="D1887" s="243" t="s">
        <v>4</v>
      </c>
      <c r="E1887" s="551" t="s">
        <v>3</v>
      </c>
      <c r="F1887" s="551"/>
      <c r="G1887" s="552"/>
      <c r="H1887" s="553"/>
      <c r="I1887" s="554"/>
      <c r="J1887" s="276" t="s">
        <v>25</v>
      </c>
      <c r="K1887" s="275"/>
      <c r="L1887" s="271" t="s">
        <v>16</v>
      </c>
      <c r="M1887" s="274">
        <v>299.08</v>
      </c>
      <c r="O1887" s="269">
        <v>615</v>
      </c>
    </row>
    <row r="1888" spans="1:15" x14ac:dyDescent="0.2">
      <c r="A1888" s="547"/>
      <c r="B1888" s="243"/>
      <c r="C1888" s="243"/>
      <c r="D1888" s="243"/>
      <c r="E1888" s="243"/>
      <c r="F1888" s="243"/>
      <c r="G1888" s="242"/>
      <c r="H1888" s="241"/>
      <c r="I1888" s="240"/>
      <c r="J1888" s="273" t="s">
        <v>21</v>
      </c>
      <c r="K1888" s="271"/>
      <c r="L1888" s="271"/>
      <c r="M1888" s="270"/>
      <c r="O1888" s="269"/>
    </row>
    <row r="1889" spans="1:15" ht="23.25" thickBot="1" x14ac:dyDescent="0.25">
      <c r="A1889" s="548"/>
      <c r="B1889" s="263" t="s">
        <v>6209</v>
      </c>
      <c r="C1889" s="262" t="s">
        <v>6215</v>
      </c>
      <c r="D1889" s="261">
        <v>43543</v>
      </c>
      <c r="E1889" s="260" t="s">
        <v>1</v>
      </c>
      <c r="F1889" s="259" t="s">
        <v>6214</v>
      </c>
      <c r="G1889" s="258"/>
      <c r="H1889" s="257"/>
      <c r="I1889" s="256"/>
      <c r="J1889" s="228"/>
      <c r="K1889" s="227"/>
      <c r="L1889" s="226"/>
      <c r="M1889" s="225"/>
      <c r="O1889" s="269">
        <v>617</v>
      </c>
    </row>
    <row r="1890" spans="1:15" ht="22.5" x14ac:dyDescent="0.2">
      <c r="A1890" s="546">
        <v>375</v>
      </c>
      <c r="B1890" s="251" t="s">
        <v>12</v>
      </c>
      <c r="C1890" s="251" t="s">
        <v>11</v>
      </c>
      <c r="D1890" s="251" t="s">
        <v>10</v>
      </c>
      <c r="E1890" s="549" t="s">
        <v>9</v>
      </c>
      <c r="F1890" s="549"/>
      <c r="G1890" s="549" t="s">
        <v>8</v>
      </c>
      <c r="H1890" s="550"/>
      <c r="I1890" s="250"/>
      <c r="J1890" s="265"/>
      <c r="K1890" s="265"/>
      <c r="L1890" s="265"/>
      <c r="M1890" s="264"/>
      <c r="O1890" s="269" t="s">
        <v>6213</v>
      </c>
    </row>
    <row r="1891" spans="1:15" ht="180" x14ac:dyDescent="0.2">
      <c r="A1891" s="547"/>
      <c r="B1891" s="144" t="s">
        <v>6212</v>
      </c>
      <c r="C1891" s="144" t="s">
        <v>6211</v>
      </c>
      <c r="D1891" s="132">
        <v>43544</v>
      </c>
      <c r="E1891" s="247"/>
      <c r="F1891" s="246" t="s">
        <v>6203</v>
      </c>
      <c r="G1891" s="433" t="s">
        <v>6208</v>
      </c>
      <c r="H1891" s="434"/>
      <c r="I1891" s="435"/>
      <c r="J1891" s="279" t="s">
        <v>6210</v>
      </c>
      <c r="K1891" s="278"/>
      <c r="L1891" s="275" t="s">
        <v>16</v>
      </c>
      <c r="M1891" s="277">
        <v>340</v>
      </c>
      <c r="O1891" s="269">
        <v>619</v>
      </c>
    </row>
    <row r="1892" spans="1:15" ht="22.5" x14ac:dyDescent="0.2">
      <c r="A1892" s="547"/>
      <c r="B1892" s="243" t="s">
        <v>6</v>
      </c>
      <c r="C1892" s="243" t="s">
        <v>5</v>
      </c>
      <c r="D1892" s="243" t="s">
        <v>4</v>
      </c>
      <c r="E1892" s="551" t="s">
        <v>3</v>
      </c>
      <c r="F1892" s="551"/>
      <c r="G1892" s="552"/>
      <c r="H1892" s="553"/>
      <c r="I1892" s="554"/>
      <c r="J1892" s="276" t="s">
        <v>25</v>
      </c>
      <c r="K1892" s="275"/>
      <c r="L1892" s="271" t="s">
        <v>16</v>
      </c>
      <c r="M1892" s="274">
        <v>656.6</v>
      </c>
      <c r="O1892" s="269">
        <v>618</v>
      </c>
    </row>
    <row r="1893" spans="1:15" x14ac:dyDescent="0.2">
      <c r="A1893" s="547"/>
      <c r="B1893" s="243"/>
      <c r="C1893" s="243"/>
      <c r="D1893" s="243"/>
      <c r="E1893" s="243"/>
      <c r="F1893" s="243"/>
      <c r="G1893" s="242"/>
      <c r="H1893" s="241"/>
      <c r="I1893" s="240"/>
      <c r="J1893" s="273" t="s">
        <v>5498</v>
      </c>
      <c r="K1893" s="271"/>
      <c r="L1893" s="271" t="s">
        <v>43</v>
      </c>
      <c r="M1893" s="270">
        <v>150</v>
      </c>
      <c r="O1893" s="269"/>
    </row>
    <row r="1894" spans="1:15" ht="23.25" thickBot="1" x14ac:dyDescent="0.25">
      <c r="A1894" s="548"/>
      <c r="B1894" s="263" t="s">
        <v>6209</v>
      </c>
      <c r="C1894" s="262" t="s">
        <v>6208</v>
      </c>
      <c r="D1894" s="261">
        <v>43546</v>
      </c>
      <c r="E1894" s="260" t="s">
        <v>1</v>
      </c>
      <c r="F1894" s="259" t="s">
        <v>6207</v>
      </c>
      <c r="G1894" s="258"/>
      <c r="H1894" s="257"/>
      <c r="I1894" s="256"/>
      <c r="J1894" s="228" t="s">
        <v>6194</v>
      </c>
      <c r="K1894" s="227"/>
      <c r="L1894" s="226" t="s">
        <v>16</v>
      </c>
      <c r="M1894" s="225">
        <v>525</v>
      </c>
      <c r="O1894" s="269">
        <v>622</v>
      </c>
    </row>
    <row r="1895" spans="1:15" ht="22.5" x14ac:dyDescent="0.2">
      <c r="A1895" s="546">
        <v>376</v>
      </c>
      <c r="B1895" s="251" t="s">
        <v>12</v>
      </c>
      <c r="C1895" s="251" t="s">
        <v>11</v>
      </c>
      <c r="D1895" s="251" t="s">
        <v>10</v>
      </c>
      <c r="E1895" s="549" t="s">
        <v>9</v>
      </c>
      <c r="F1895" s="549"/>
      <c r="G1895" s="549" t="s">
        <v>8</v>
      </c>
      <c r="H1895" s="550"/>
      <c r="I1895" s="250"/>
      <c r="J1895" s="265"/>
      <c r="K1895" s="265"/>
      <c r="L1895" s="265"/>
      <c r="M1895" s="264"/>
      <c r="O1895" s="269" t="s">
        <v>6206</v>
      </c>
    </row>
    <row r="1896" spans="1:15" ht="67.5" x14ac:dyDescent="0.2">
      <c r="A1896" s="547"/>
      <c r="B1896" s="144" t="s">
        <v>6205</v>
      </c>
      <c r="C1896" s="144" t="s">
        <v>6204</v>
      </c>
      <c r="D1896" s="132">
        <v>43417</v>
      </c>
      <c r="E1896" s="247"/>
      <c r="F1896" s="246" t="s">
        <v>6203</v>
      </c>
      <c r="G1896" s="433" t="s">
        <v>6201</v>
      </c>
      <c r="H1896" s="434"/>
      <c r="I1896" s="435"/>
      <c r="J1896" s="279" t="s">
        <v>17</v>
      </c>
      <c r="K1896" s="278"/>
      <c r="L1896" s="275" t="s">
        <v>16</v>
      </c>
      <c r="M1896" s="277">
        <v>216</v>
      </c>
      <c r="O1896" s="269">
        <v>624</v>
      </c>
    </row>
    <row r="1897" spans="1:15" ht="22.5" x14ac:dyDescent="0.2">
      <c r="A1897" s="547"/>
      <c r="B1897" s="243" t="s">
        <v>6</v>
      </c>
      <c r="C1897" s="243" t="s">
        <v>5</v>
      </c>
      <c r="D1897" s="243" t="s">
        <v>4</v>
      </c>
      <c r="E1897" s="551" t="s">
        <v>3</v>
      </c>
      <c r="F1897" s="551"/>
      <c r="G1897" s="552"/>
      <c r="H1897" s="553"/>
      <c r="I1897" s="554"/>
      <c r="J1897" s="276" t="s">
        <v>25</v>
      </c>
      <c r="K1897" s="275"/>
      <c r="L1897" s="271" t="s">
        <v>16</v>
      </c>
      <c r="M1897" s="274">
        <v>439.4</v>
      </c>
      <c r="O1897" s="269">
        <v>623</v>
      </c>
    </row>
    <row r="1898" spans="1:15" x14ac:dyDescent="0.2">
      <c r="A1898" s="547"/>
      <c r="B1898" s="243"/>
      <c r="C1898" s="243"/>
      <c r="D1898" s="243"/>
      <c r="E1898" s="243"/>
      <c r="F1898" s="243"/>
      <c r="G1898" s="242"/>
      <c r="H1898" s="241"/>
      <c r="I1898" s="240"/>
      <c r="J1898" s="273" t="s">
        <v>21</v>
      </c>
      <c r="K1898" s="271"/>
      <c r="L1898" s="271" t="s">
        <v>16</v>
      </c>
      <c r="M1898" s="270">
        <v>56.5</v>
      </c>
      <c r="O1898" s="269">
        <v>625</v>
      </c>
    </row>
    <row r="1899" spans="1:15" ht="23.25" thickBot="1" x14ac:dyDescent="0.25">
      <c r="A1899" s="548"/>
      <c r="B1899" s="263" t="s">
        <v>6202</v>
      </c>
      <c r="C1899" s="262" t="s">
        <v>6201</v>
      </c>
      <c r="D1899" s="261">
        <v>43419</v>
      </c>
      <c r="E1899" s="260" t="s">
        <v>1</v>
      </c>
      <c r="F1899" s="259" t="s">
        <v>6200</v>
      </c>
      <c r="G1899" s="258"/>
      <c r="H1899" s="257"/>
      <c r="I1899" s="256"/>
      <c r="J1899" s="228" t="s">
        <v>5498</v>
      </c>
      <c r="K1899" s="227"/>
      <c r="L1899" s="226" t="s">
        <v>16</v>
      </c>
      <c r="M1899" s="225">
        <v>75</v>
      </c>
      <c r="O1899" s="269">
        <v>626</v>
      </c>
    </row>
    <row r="1900" spans="1:15" ht="22.5" x14ac:dyDescent="0.2">
      <c r="A1900" s="546">
        <v>377</v>
      </c>
      <c r="B1900" s="286" t="s">
        <v>12</v>
      </c>
      <c r="C1900" s="286" t="s">
        <v>11</v>
      </c>
      <c r="D1900" s="251" t="s">
        <v>10</v>
      </c>
      <c r="E1900" s="549" t="s">
        <v>9</v>
      </c>
      <c r="F1900" s="549"/>
      <c r="G1900" s="549" t="s">
        <v>8</v>
      </c>
      <c r="H1900" s="550"/>
      <c r="I1900" s="250"/>
      <c r="J1900" s="265"/>
      <c r="K1900" s="265"/>
      <c r="L1900" s="265"/>
      <c r="M1900" s="264"/>
      <c r="N1900" s="281"/>
      <c r="O1900" s="280" t="s">
        <v>6199</v>
      </c>
    </row>
    <row r="1901" spans="1:15" ht="123.75" x14ac:dyDescent="0.2">
      <c r="A1901" s="547"/>
      <c r="B1901" s="285" t="s">
        <v>6176</v>
      </c>
      <c r="C1901" s="285" t="s">
        <v>6198</v>
      </c>
      <c r="D1901" s="298">
        <v>43529</v>
      </c>
      <c r="E1901" s="297"/>
      <c r="F1901" s="296" t="s">
        <v>6197</v>
      </c>
      <c r="G1901" s="594" t="s">
        <v>6196</v>
      </c>
      <c r="H1901" s="595"/>
      <c r="I1901" s="596"/>
      <c r="J1901" s="279" t="s">
        <v>17</v>
      </c>
      <c r="K1901" s="278"/>
      <c r="L1901" s="275" t="s">
        <v>16</v>
      </c>
      <c r="M1901" s="277">
        <v>144</v>
      </c>
      <c r="N1901" s="281"/>
      <c r="O1901" s="280">
        <v>628</v>
      </c>
    </row>
    <row r="1902" spans="1:15" ht="22.5" x14ac:dyDescent="0.2">
      <c r="A1902" s="547"/>
      <c r="B1902" s="284" t="s">
        <v>6</v>
      </c>
      <c r="C1902" s="284" t="s">
        <v>5</v>
      </c>
      <c r="D1902" s="284" t="s">
        <v>4</v>
      </c>
      <c r="E1902" s="600" t="s">
        <v>3</v>
      </c>
      <c r="F1902" s="600"/>
      <c r="G1902" s="597"/>
      <c r="H1902" s="598"/>
      <c r="I1902" s="599"/>
      <c r="J1902" s="276" t="s">
        <v>25</v>
      </c>
      <c r="K1902" s="275"/>
      <c r="L1902" s="271" t="s">
        <v>16</v>
      </c>
      <c r="M1902" s="274">
        <v>200.6</v>
      </c>
      <c r="N1902" s="281"/>
      <c r="O1902" s="280">
        <v>627</v>
      </c>
    </row>
    <row r="1903" spans="1:15" x14ac:dyDescent="0.2">
      <c r="A1903" s="547"/>
      <c r="B1903" s="284"/>
      <c r="C1903" s="284"/>
      <c r="D1903" s="284"/>
      <c r="E1903" s="284"/>
      <c r="F1903" s="284"/>
      <c r="G1903" s="295"/>
      <c r="H1903" s="294"/>
      <c r="I1903" s="293"/>
      <c r="J1903" s="273" t="s">
        <v>5498</v>
      </c>
      <c r="K1903" s="271"/>
      <c r="L1903" s="271" t="s">
        <v>16</v>
      </c>
      <c r="M1903" s="270">
        <v>250</v>
      </c>
      <c r="N1903" s="281"/>
      <c r="O1903" s="280"/>
    </row>
    <row r="1904" spans="1:15" ht="23.25" thickBot="1" x14ac:dyDescent="0.25">
      <c r="A1904" s="548"/>
      <c r="B1904" s="283" t="s">
        <v>6044</v>
      </c>
      <c r="C1904" s="282" t="s">
        <v>6196</v>
      </c>
      <c r="D1904" s="292">
        <v>43530</v>
      </c>
      <c r="E1904" s="291" t="s">
        <v>1</v>
      </c>
      <c r="F1904" s="290" t="s">
        <v>6195</v>
      </c>
      <c r="G1904" s="289"/>
      <c r="H1904" s="288"/>
      <c r="I1904" s="287"/>
      <c r="J1904" s="228" t="s">
        <v>6194</v>
      </c>
      <c r="K1904" s="227"/>
      <c r="L1904" s="226" t="s">
        <v>16</v>
      </c>
      <c r="M1904" s="225">
        <v>199</v>
      </c>
      <c r="N1904" s="281"/>
      <c r="O1904" s="280">
        <v>630</v>
      </c>
    </row>
    <row r="1905" spans="1:15" ht="22.5" x14ac:dyDescent="0.2">
      <c r="A1905" s="546">
        <v>378</v>
      </c>
      <c r="B1905" s="286" t="s">
        <v>12</v>
      </c>
      <c r="C1905" s="286" t="s">
        <v>11</v>
      </c>
      <c r="D1905" s="251" t="s">
        <v>10</v>
      </c>
      <c r="E1905" s="549" t="s">
        <v>9</v>
      </c>
      <c r="F1905" s="549"/>
      <c r="G1905" s="549" t="s">
        <v>8</v>
      </c>
      <c r="H1905" s="550"/>
      <c r="I1905" s="250"/>
      <c r="J1905" s="265"/>
      <c r="K1905" s="265"/>
      <c r="L1905" s="265"/>
      <c r="M1905" s="264"/>
      <c r="N1905" s="281"/>
      <c r="O1905" s="280" t="s">
        <v>6193</v>
      </c>
    </row>
    <row r="1906" spans="1:15" ht="168.75" x14ac:dyDescent="0.2">
      <c r="A1906" s="547"/>
      <c r="B1906" s="285" t="s">
        <v>6192</v>
      </c>
      <c r="C1906" s="285" t="s">
        <v>6191</v>
      </c>
      <c r="D1906" s="298">
        <v>43517</v>
      </c>
      <c r="E1906" s="297"/>
      <c r="F1906" s="296" t="s">
        <v>6017</v>
      </c>
      <c r="G1906" s="594" t="s">
        <v>6189</v>
      </c>
      <c r="H1906" s="595"/>
      <c r="I1906" s="596"/>
      <c r="J1906" s="279" t="s">
        <v>17</v>
      </c>
      <c r="K1906" s="278"/>
      <c r="L1906" s="275" t="s">
        <v>16</v>
      </c>
      <c r="M1906" s="277">
        <v>131</v>
      </c>
      <c r="N1906" s="281"/>
      <c r="O1906" s="280">
        <v>632</v>
      </c>
    </row>
    <row r="1907" spans="1:15" ht="22.5" x14ac:dyDescent="0.2">
      <c r="A1907" s="547"/>
      <c r="B1907" s="284" t="s">
        <v>6</v>
      </c>
      <c r="C1907" s="284" t="s">
        <v>5</v>
      </c>
      <c r="D1907" s="284" t="s">
        <v>4</v>
      </c>
      <c r="E1907" s="600" t="s">
        <v>3</v>
      </c>
      <c r="F1907" s="600"/>
      <c r="G1907" s="597"/>
      <c r="H1907" s="598"/>
      <c r="I1907" s="599"/>
      <c r="J1907" s="276" t="s">
        <v>25</v>
      </c>
      <c r="K1907" s="275"/>
      <c r="L1907" s="271" t="s">
        <v>16</v>
      </c>
      <c r="M1907" s="274">
        <v>430.6</v>
      </c>
      <c r="N1907" s="281"/>
      <c r="O1907" s="280">
        <v>631</v>
      </c>
    </row>
    <row r="1908" spans="1:15" x14ac:dyDescent="0.2">
      <c r="A1908" s="547"/>
      <c r="B1908" s="284"/>
      <c r="C1908" s="284"/>
      <c r="D1908" s="284"/>
      <c r="E1908" s="284"/>
      <c r="F1908" s="284"/>
      <c r="G1908" s="295"/>
      <c r="H1908" s="294"/>
      <c r="I1908" s="293"/>
      <c r="J1908" s="273" t="s">
        <v>21</v>
      </c>
      <c r="K1908" s="271"/>
      <c r="L1908" s="271"/>
      <c r="M1908" s="270"/>
      <c r="N1908" s="281"/>
      <c r="O1908" s="280"/>
    </row>
    <row r="1909" spans="1:15" ht="23.25" thickBot="1" x14ac:dyDescent="0.25">
      <c r="A1909" s="548"/>
      <c r="B1909" s="283" t="s">
        <v>6190</v>
      </c>
      <c r="C1909" s="282" t="s">
        <v>6189</v>
      </c>
      <c r="D1909" s="292">
        <v>43518</v>
      </c>
      <c r="E1909" s="291" t="s">
        <v>1</v>
      </c>
      <c r="F1909" s="290" t="s">
        <v>6188</v>
      </c>
      <c r="G1909" s="289"/>
      <c r="H1909" s="288"/>
      <c r="I1909" s="287"/>
      <c r="J1909" s="228" t="s">
        <v>5498</v>
      </c>
      <c r="K1909" s="227"/>
      <c r="L1909" s="226"/>
      <c r="M1909" s="225"/>
      <c r="N1909" s="281"/>
      <c r="O1909" s="280"/>
    </row>
    <row r="1910" spans="1:15" ht="22.5" x14ac:dyDescent="0.2">
      <c r="A1910" s="546">
        <v>379</v>
      </c>
      <c r="B1910" s="251" t="s">
        <v>12</v>
      </c>
      <c r="C1910" s="251" t="s">
        <v>11</v>
      </c>
      <c r="D1910" s="251" t="s">
        <v>10</v>
      </c>
      <c r="E1910" s="549" t="s">
        <v>9</v>
      </c>
      <c r="F1910" s="549"/>
      <c r="G1910" s="549" t="s">
        <v>8</v>
      </c>
      <c r="H1910" s="550"/>
      <c r="I1910" s="250"/>
      <c r="J1910" s="265"/>
      <c r="K1910" s="265"/>
      <c r="L1910" s="265"/>
      <c r="M1910" s="264"/>
      <c r="O1910" s="269" t="s">
        <v>6187</v>
      </c>
    </row>
    <row r="1911" spans="1:15" ht="112.5" x14ac:dyDescent="0.2">
      <c r="A1911" s="547"/>
      <c r="B1911" s="144" t="s">
        <v>6186</v>
      </c>
      <c r="C1911" s="144" t="s">
        <v>6185</v>
      </c>
      <c r="D1911" s="132">
        <v>43430</v>
      </c>
      <c r="E1911" s="247"/>
      <c r="F1911" s="246" t="s">
        <v>6184</v>
      </c>
      <c r="G1911" s="433" t="s">
        <v>6183</v>
      </c>
      <c r="H1911" s="434"/>
      <c r="I1911" s="435"/>
      <c r="J1911" s="279" t="s">
        <v>17</v>
      </c>
      <c r="K1911" s="278"/>
      <c r="L1911" s="275" t="s">
        <v>16</v>
      </c>
      <c r="M1911" s="277">
        <v>774</v>
      </c>
      <c r="O1911" s="269">
        <v>634</v>
      </c>
    </row>
    <row r="1912" spans="1:15" ht="22.5" x14ac:dyDescent="0.2">
      <c r="A1912" s="547"/>
      <c r="B1912" s="243" t="s">
        <v>6</v>
      </c>
      <c r="C1912" s="243" t="s">
        <v>5</v>
      </c>
      <c r="D1912" s="243" t="s">
        <v>4</v>
      </c>
      <c r="E1912" s="551" t="s">
        <v>3</v>
      </c>
      <c r="F1912" s="551"/>
      <c r="G1912" s="552"/>
      <c r="H1912" s="553"/>
      <c r="I1912" s="554"/>
      <c r="J1912" s="276" t="s">
        <v>25</v>
      </c>
      <c r="K1912" s="275"/>
      <c r="L1912" s="271" t="s">
        <v>16</v>
      </c>
      <c r="M1912" s="274">
        <v>2186.2399999999998</v>
      </c>
      <c r="O1912" s="269">
        <v>633</v>
      </c>
    </row>
    <row r="1913" spans="1:15" x14ac:dyDescent="0.2">
      <c r="A1913" s="547"/>
      <c r="B1913" s="243"/>
      <c r="C1913" s="243"/>
      <c r="D1913" s="243"/>
      <c r="E1913" s="243"/>
      <c r="F1913" s="243"/>
      <c r="G1913" s="242"/>
      <c r="H1913" s="241"/>
      <c r="I1913" s="240"/>
      <c r="J1913" s="273" t="s">
        <v>21</v>
      </c>
      <c r="K1913" s="271"/>
      <c r="L1913" s="271"/>
      <c r="M1913" s="270"/>
      <c r="O1913" s="269"/>
    </row>
    <row r="1914" spans="1:15" ht="23.25" thickBot="1" x14ac:dyDescent="0.25">
      <c r="A1914" s="548"/>
      <c r="B1914" s="263" t="s">
        <v>5691</v>
      </c>
      <c r="C1914" s="262" t="s">
        <v>6183</v>
      </c>
      <c r="D1914" s="261">
        <v>43435</v>
      </c>
      <c r="E1914" s="260" t="s">
        <v>1</v>
      </c>
      <c r="F1914" s="259" t="s">
        <v>5794</v>
      </c>
      <c r="G1914" s="258"/>
      <c r="H1914" s="257"/>
      <c r="I1914" s="256"/>
      <c r="J1914" s="228" t="s">
        <v>5498</v>
      </c>
      <c r="K1914" s="227"/>
      <c r="L1914" s="226"/>
      <c r="M1914" s="225"/>
      <c r="O1914" s="269"/>
    </row>
    <row r="1915" spans="1:15" ht="22.5" x14ac:dyDescent="0.2">
      <c r="A1915" s="546">
        <v>380</v>
      </c>
      <c r="B1915" s="251" t="s">
        <v>12</v>
      </c>
      <c r="C1915" s="251" t="s">
        <v>11</v>
      </c>
      <c r="D1915" s="251" t="s">
        <v>10</v>
      </c>
      <c r="E1915" s="549" t="s">
        <v>9</v>
      </c>
      <c r="F1915" s="549"/>
      <c r="G1915" s="549" t="s">
        <v>8</v>
      </c>
      <c r="H1915" s="550"/>
      <c r="I1915" s="250"/>
      <c r="J1915" s="265"/>
      <c r="K1915" s="265"/>
      <c r="L1915" s="265"/>
      <c r="M1915" s="264"/>
      <c r="O1915" s="269" t="s">
        <v>6182</v>
      </c>
    </row>
    <row r="1916" spans="1:15" ht="258.75" x14ac:dyDescent="0.2">
      <c r="A1916" s="547"/>
      <c r="B1916" s="144" t="s">
        <v>6176</v>
      </c>
      <c r="C1916" s="144" t="s">
        <v>6181</v>
      </c>
      <c r="D1916" s="132">
        <v>43387</v>
      </c>
      <c r="E1916" s="247"/>
      <c r="F1916" s="246" t="s">
        <v>5940</v>
      </c>
      <c r="G1916" s="433" t="s">
        <v>6179</v>
      </c>
      <c r="H1916" s="434"/>
      <c r="I1916" s="435"/>
      <c r="J1916" s="279" t="s">
        <v>6180</v>
      </c>
      <c r="K1916" s="278"/>
      <c r="L1916" s="275" t="s">
        <v>16</v>
      </c>
      <c r="M1916" s="277">
        <v>1271</v>
      </c>
      <c r="O1916" s="269">
        <v>636</v>
      </c>
    </row>
    <row r="1917" spans="1:15" ht="22.5" x14ac:dyDescent="0.2">
      <c r="A1917" s="547"/>
      <c r="B1917" s="243" t="s">
        <v>6</v>
      </c>
      <c r="C1917" s="243" t="s">
        <v>5</v>
      </c>
      <c r="D1917" s="243" t="s">
        <v>4</v>
      </c>
      <c r="E1917" s="551" t="s">
        <v>3</v>
      </c>
      <c r="F1917" s="551"/>
      <c r="G1917" s="552"/>
      <c r="H1917" s="553"/>
      <c r="I1917" s="554"/>
      <c r="J1917" s="276" t="s">
        <v>25</v>
      </c>
      <c r="K1917" s="275"/>
      <c r="L1917" s="271" t="s">
        <v>16</v>
      </c>
      <c r="M1917" s="274">
        <v>564.4</v>
      </c>
      <c r="O1917" s="269">
        <v>635</v>
      </c>
    </row>
    <row r="1918" spans="1:15" x14ac:dyDescent="0.2">
      <c r="A1918" s="547"/>
      <c r="B1918" s="243"/>
      <c r="C1918" s="243"/>
      <c r="D1918" s="243"/>
      <c r="E1918" s="243"/>
      <c r="F1918" s="243"/>
      <c r="G1918" s="242"/>
      <c r="H1918" s="241"/>
      <c r="I1918" s="240"/>
      <c r="J1918" s="273" t="s">
        <v>21</v>
      </c>
      <c r="K1918" s="271"/>
      <c r="L1918" s="271"/>
      <c r="M1918" s="270"/>
      <c r="O1918" s="269"/>
    </row>
    <row r="1919" spans="1:15" ht="23.25" thickBot="1" x14ac:dyDescent="0.25">
      <c r="A1919" s="548"/>
      <c r="B1919" s="263" t="s">
        <v>6044</v>
      </c>
      <c r="C1919" s="262" t="s">
        <v>6179</v>
      </c>
      <c r="D1919" s="261">
        <v>43391</v>
      </c>
      <c r="E1919" s="260" t="s">
        <v>1</v>
      </c>
      <c r="F1919" s="259" t="s">
        <v>6178</v>
      </c>
      <c r="G1919" s="258"/>
      <c r="H1919" s="257"/>
      <c r="I1919" s="256"/>
      <c r="J1919" s="228"/>
      <c r="K1919" s="227"/>
      <c r="L1919" s="226"/>
      <c r="M1919" s="225"/>
      <c r="O1919" s="269">
        <v>637</v>
      </c>
    </row>
    <row r="1920" spans="1:15" ht="22.5" x14ac:dyDescent="0.2">
      <c r="A1920" s="546">
        <v>381</v>
      </c>
      <c r="B1920" s="286" t="s">
        <v>12</v>
      </c>
      <c r="C1920" s="286" t="s">
        <v>11</v>
      </c>
      <c r="D1920" s="286" t="s">
        <v>10</v>
      </c>
      <c r="E1920" s="592" t="s">
        <v>9</v>
      </c>
      <c r="F1920" s="592"/>
      <c r="G1920" s="592" t="s">
        <v>8</v>
      </c>
      <c r="H1920" s="593"/>
      <c r="I1920" s="299"/>
      <c r="J1920" s="265"/>
      <c r="K1920" s="265"/>
      <c r="L1920" s="265"/>
      <c r="M1920" s="264"/>
      <c r="N1920" s="281"/>
      <c r="O1920" s="280" t="s">
        <v>6177</v>
      </c>
    </row>
    <row r="1921" spans="1:15" ht="20.45" customHeight="1" x14ac:dyDescent="0.2">
      <c r="A1921" s="547"/>
      <c r="B1921" s="285" t="s">
        <v>6176</v>
      </c>
      <c r="C1921" s="285" t="s">
        <v>6175</v>
      </c>
      <c r="D1921" s="298">
        <v>43432</v>
      </c>
      <c r="E1921" s="297"/>
      <c r="F1921" s="296" t="s">
        <v>6174</v>
      </c>
      <c r="G1921" s="594" t="s">
        <v>6173</v>
      </c>
      <c r="H1921" s="595"/>
      <c r="I1921" s="596"/>
      <c r="J1921" s="279" t="s">
        <v>17</v>
      </c>
      <c r="K1921" s="278"/>
      <c r="L1921" s="275" t="s">
        <v>16</v>
      </c>
      <c r="M1921" s="277">
        <v>156</v>
      </c>
      <c r="N1921" s="281"/>
      <c r="O1921" s="280">
        <v>639</v>
      </c>
    </row>
    <row r="1922" spans="1:15" ht="22.5" x14ac:dyDescent="0.2">
      <c r="A1922" s="547"/>
      <c r="B1922" s="284" t="s">
        <v>6</v>
      </c>
      <c r="C1922" s="284" t="s">
        <v>5</v>
      </c>
      <c r="D1922" s="284" t="s">
        <v>4</v>
      </c>
      <c r="E1922" s="600" t="s">
        <v>3</v>
      </c>
      <c r="F1922" s="600"/>
      <c r="G1922" s="597"/>
      <c r="H1922" s="598"/>
      <c r="I1922" s="599"/>
      <c r="J1922" s="276" t="s">
        <v>25</v>
      </c>
      <c r="K1922" s="275"/>
      <c r="L1922" s="271" t="s">
        <v>16</v>
      </c>
      <c r="M1922" s="274">
        <v>380.43</v>
      </c>
      <c r="N1922" s="281"/>
      <c r="O1922" s="280">
        <v>638</v>
      </c>
    </row>
    <row r="1923" spans="1:15" x14ac:dyDescent="0.2">
      <c r="A1923" s="547"/>
      <c r="B1923" s="284"/>
      <c r="C1923" s="284"/>
      <c r="D1923" s="284"/>
      <c r="E1923" s="284"/>
      <c r="F1923" s="284"/>
      <c r="G1923" s="295"/>
      <c r="H1923" s="294"/>
      <c r="I1923" s="293"/>
      <c r="J1923" s="273" t="s">
        <v>21</v>
      </c>
      <c r="K1923" s="271"/>
      <c r="L1923" s="271"/>
      <c r="M1923" s="270"/>
      <c r="N1923" s="281"/>
      <c r="O1923" s="280"/>
    </row>
    <row r="1924" spans="1:15" ht="23.25" thickBot="1" x14ac:dyDescent="0.25">
      <c r="A1924" s="548"/>
      <c r="B1924" s="283" t="s">
        <v>6044</v>
      </c>
      <c r="C1924" s="282" t="s">
        <v>6173</v>
      </c>
      <c r="D1924" s="292">
        <v>43433</v>
      </c>
      <c r="E1924" s="291" t="s">
        <v>1</v>
      </c>
      <c r="F1924" s="290" t="s">
        <v>6172</v>
      </c>
      <c r="G1924" s="289"/>
      <c r="H1924" s="288"/>
      <c r="I1924" s="287"/>
      <c r="J1924" s="228" t="s">
        <v>5498</v>
      </c>
      <c r="K1924" s="227"/>
      <c r="L1924" s="226" t="s">
        <v>16</v>
      </c>
      <c r="M1924" s="225">
        <v>70</v>
      </c>
      <c r="N1924" s="281"/>
      <c r="O1924" s="280">
        <v>641</v>
      </c>
    </row>
    <row r="1925" spans="1:15" ht="22.5" x14ac:dyDescent="0.2">
      <c r="A1925" s="546">
        <v>382</v>
      </c>
      <c r="B1925" s="251" t="s">
        <v>12</v>
      </c>
      <c r="C1925" s="251" t="s">
        <v>11</v>
      </c>
      <c r="D1925" s="251" t="s">
        <v>10</v>
      </c>
      <c r="E1925" s="549" t="s">
        <v>9</v>
      </c>
      <c r="F1925" s="549"/>
      <c r="G1925" s="549" t="s">
        <v>8</v>
      </c>
      <c r="H1925" s="550"/>
      <c r="I1925" s="250"/>
      <c r="J1925" s="265"/>
      <c r="K1925" s="265"/>
      <c r="L1925" s="265"/>
      <c r="M1925" s="264"/>
      <c r="O1925" s="269" t="s">
        <v>6171</v>
      </c>
    </row>
    <row r="1926" spans="1:15" ht="20.45" customHeight="1" x14ac:dyDescent="0.2">
      <c r="A1926" s="547"/>
      <c r="B1926" s="144" t="s">
        <v>6170</v>
      </c>
      <c r="C1926" s="144" t="s">
        <v>6169</v>
      </c>
      <c r="D1926" s="132">
        <v>43404</v>
      </c>
      <c r="E1926" s="247"/>
      <c r="F1926" s="246" t="s">
        <v>5640</v>
      </c>
      <c r="G1926" s="433" t="s">
        <v>5506</v>
      </c>
      <c r="H1926" s="434"/>
      <c r="I1926" s="435"/>
      <c r="J1926" s="279" t="s">
        <v>17</v>
      </c>
      <c r="K1926" s="278"/>
      <c r="L1926" s="275" t="s">
        <v>16</v>
      </c>
      <c r="M1926" s="277">
        <v>1022</v>
      </c>
      <c r="O1926" s="269">
        <v>643</v>
      </c>
    </row>
    <row r="1927" spans="1:15" ht="22.5" x14ac:dyDescent="0.2">
      <c r="A1927" s="547"/>
      <c r="B1927" s="243" t="s">
        <v>6</v>
      </c>
      <c r="C1927" s="243" t="s">
        <v>5</v>
      </c>
      <c r="D1927" s="243" t="s">
        <v>4</v>
      </c>
      <c r="E1927" s="551" t="s">
        <v>3</v>
      </c>
      <c r="F1927" s="551"/>
      <c r="G1927" s="552"/>
      <c r="H1927" s="553"/>
      <c r="I1927" s="554"/>
      <c r="J1927" s="276" t="s">
        <v>25</v>
      </c>
      <c r="K1927" s="275"/>
      <c r="L1927" s="271" t="s">
        <v>16</v>
      </c>
      <c r="M1927" s="274">
        <v>2720</v>
      </c>
      <c r="O1927" s="269">
        <v>642</v>
      </c>
    </row>
    <row r="1928" spans="1:15" x14ac:dyDescent="0.2">
      <c r="A1928" s="547"/>
      <c r="B1928" s="243"/>
      <c r="C1928" s="243"/>
      <c r="D1928" s="243"/>
      <c r="E1928" s="243"/>
      <c r="F1928" s="243"/>
      <c r="G1928" s="242"/>
      <c r="H1928" s="241"/>
      <c r="I1928" s="240"/>
      <c r="J1928" s="273" t="s">
        <v>21</v>
      </c>
      <c r="K1928" s="271"/>
      <c r="L1928" s="271"/>
      <c r="M1928" s="270"/>
      <c r="O1928" s="269"/>
    </row>
    <row r="1929" spans="1:15" ht="23.25" thickBot="1" x14ac:dyDescent="0.25">
      <c r="A1929" s="548"/>
      <c r="B1929" s="263" t="s">
        <v>6168</v>
      </c>
      <c r="C1929" s="262" t="s">
        <v>5506</v>
      </c>
      <c r="D1929" s="261">
        <v>43412</v>
      </c>
      <c r="E1929" s="260" t="s">
        <v>1</v>
      </c>
      <c r="F1929" s="259" t="s">
        <v>6167</v>
      </c>
      <c r="G1929" s="258"/>
      <c r="H1929" s="257"/>
      <c r="I1929" s="256"/>
      <c r="J1929" s="228" t="s">
        <v>5498</v>
      </c>
      <c r="K1929" s="227"/>
      <c r="L1929" s="226"/>
      <c r="M1929" s="225"/>
      <c r="O1929" s="269"/>
    </row>
    <row r="1930" spans="1:15" ht="22.5" x14ac:dyDescent="0.2">
      <c r="A1930" s="546">
        <v>383</v>
      </c>
      <c r="B1930" s="286" t="s">
        <v>12</v>
      </c>
      <c r="C1930" s="286" t="s">
        <v>11</v>
      </c>
      <c r="D1930" s="251" t="s">
        <v>10</v>
      </c>
      <c r="E1930" s="549" t="s">
        <v>9</v>
      </c>
      <c r="F1930" s="549"/>
      <c r="G1930" s="549" t="s">
        <v>8</v>
      </c>
      <c r="H1930" s="550"/>
      <c r="I1930" s="250"/>
      <c r="J1930" s="265"/>
      <c r="K1930" s="265"/>
      <c r="L1930" s="265"/>
      <c r="M1930" s="264"/>
      <c r="N1930" s="281"/>
      <c r="O1930" s="280" t="s">
        <v>6166</v>
      </c>
    </row>
    <row r="1931" spans="1:15" ht="78.75" x14ac:dyDescent="0.2">
      <c r="A1931" s="547"/>
      <c r="B1931" s="285" t="s">
        <v>6165</v>
      </c>
      <c r="C1931" s="285" t="s">
        <v>6164</v>
      </c>
      <c r="D1931" s="132">
        <v>43479</v>
      </c>
      <c r="E1931" s="247"/>
      <c r="F1931" s="246" t="s">
        <v>5584</v>
      </c>
      <c r="G1931" s="433" t="s">
        <v>6163</v>
      </c>
      <c r="H1931" s="434"/>
      <c r="I1931" s="435"/>
      <c r="J1931" s="279" t="s">
        <v>17</v>
      </c>
      <c r="K1931" s="278"/>
      <c r="L1931" s="275" t="s">
        <v>16</v>
      </c>
      <c r="M1931" s="277">
        <v>181</v>
      </c>
      <c r="N1931" s="281"/>
      <c r="O1931" s="280">
        <v>645</v>
      </c>
    </row>
    <row r="1932" spans="1:15" ht="22.5" x14ac:dyDescent="0.2">
      <c r="A1932" s="547"/>
      <c r="B1932" s="284" t="s">
        <v>6</v>
      </c>
      <c r="C1932" s="284" t="s">
        <v>5</v>
      </c>
      <c r="D1932" s="243" t="s">
        <v>4</v>
      </c>
      <c r="E1932" s="551" t="s">
        <v>3</v>
      </c>
      <c r="F1932" s="551"/>
      <c r="G1932" s="552"/>
      <c r="H1932" s="553"/>
      <c r="I1932" s="554"/>
      <c r="J1932" s="276" t="s">
        <v>25</v>
      </c>
      <c r="K1932" s="275"/>
      <c r="L1932" s="271" t="s">
        <v>16</v>
      </c>
      <c r="M1932" s="274">
        <v>393.94</v>
      </c>
      <c r="N1932" s="281"/>
      <c r="O1932" s="280">
        <v>644</v>
      </c>
    </row>
    <row r="1933" spans="1:15" x14ac:dyDescent="0.2">
      <c r="A1933" s="547"/>
      <c r="B1933" s="284"/>
      <c r="C1933" s="284"/>
      <c r="D1933" s="243"/>
      <c r="E1933" s="243"/>
      <c r="F1933" s="243"/>
      <c r="G1933" s="242"/>
      <c r="H1933" s="241"/>
      <c r="I1933" s="240"/>
      <c r="J1933" s="273" t="s">
        <v>21</v>
      </c>
      <c r="K1933" s="271"/>
      <c r="L1933" s="271"/>
      <c r="M1933" s="270"/>
      <c r="N1933" s="281"/>
      <c r="O1933" s="280"/>
    </row>
    <row r="1934" spans="1:15" ht="23.25" thickBot="1" x14ac:dyDescent="0.25">
      <c r="A1934" s="548"/>
      <c r="B1934" s="283" t="s">
        <v>6044</v>
      </c>
      <c r="C1934" s="282" t="s">
        <v>6163</v>
      </c>
      <c r="D1934" s="261">
        <v>43480</v>
      </c>
      <c r="E1934" s="260" t="s">
        <v>1</v>
      </c>
      <c r="F1934" s="259" t="s">
        <v>6162</v>
      </c>
      <c r="G1934" s="258"/>
      <c r="H1934" s="257"/>
      <c r="I1934" s="256"/>
      <c r="J1934" s="228" t="s">
        <v>5498</v>
      </c>
      <c r="K1934" s="227"/>
      <c r="L1934" s="226"/>
      <c r="M1934" s="225"/>
      <c r="N1934" s="281"/>
      <c r="O1934" s="280"/>
    </row>
    <row r="1935" spans="1:15" ht="22.5" x14ac:dyDescent="0.2">
      <c r="A1935" s="546">
        <v>384</v>
      </c>
      <c r="B1935" s="286" t="s">
        <v>12</v>
      </c>
      <c r="C1935" s="286" t="s">
        <v>11</v>
      </c>
      <c r="D1935" s="251" t="s">
        <v>10</v>
      </c>
      <c r="E1935" s="549" t="s">
        <v>9</v>
      </c>
      <c r="F1935" s="549"/>
      <c r="G1935" s="549" t="s">
        <v>8</v>
      </c>
      <c r="H1935" s="550"/>
      <c r="I1935" s="250"/>
      <c r="J1935" s="265"/>
      <c r="K1935" s="265"/>
      <c r="L1935" s="265"/>
      <c r="M1935" s="264"/>
      <c r="N1935" s="281"/>
      <c r="O1935" s="280" t="s">
        <v>6161</v>
      </c>
    </row>
    <row r="1936" spans="1:15" ht="213.75" x14ac:dyDescent="0.2">
      <c r="A1936" s="547"/>
      <c r="B1936" s="285" t="s">
        <v>6160</v>
      </c>
      <c r="C1936" s="285" t="s">
        <v>6159</v>
      </c>
      <c r="D1936" s="132">
        <v>43417</v>
      </c>
      <c r="E1936" s="247"/>
      <c r="F1936" s="246" t="s">
        <v>6158</v>
      </c>
      <c r="G1936" s="433" t="s">
        <v>6157</v>
      </c>
      <c r="H1936" s="434"/>
      <c r="I1936" s="435"/>
      <c r="J1936" s="279" t="s">
        <v>17</v>
      </c>
      <c r="K1936" s="278"/>
      <c r="L1936" s="275" t="s">
        <v>16</v>
      </c>
      <c r="M1936" s="277">
        <v>186.52</v>
      </c>
      <c r="N1936" s="281"/>
      <c r="O1936" s="280">
        <v>647</v>
      </c>
    </row>
    <row r="1937" spans="1:15" ht="22.5" x14ac:dyDescent="0.2">
      <c r="A1937" s="547"/>
      <c r="B1937" s="284" t="s">
        <v>6</v>
      </c>
      <c r="C1937" s="284" t="s">
        <v>5</v>
      </c>
      <c r="D1937" s="243" t="s">
        <v>4</v>
      </c>
      <c r="E1937" s="551" t="s">
        <v>3</v>
      </c>
      <c r="F1937" s="551"/>
      <c r="G1937" s="552"/>
      <c r="H1937" s="553"/>
      <c r="I1937" s="554"/>
      <c r="J1937" s="276" t="s">
        <v>25</v>
      </c>
      <c r="K1937" s="275"/>
      <c r="L1937" s="271" t="s">
        <v>16</v>
      </c>
      <c r="M1937" s="274">
        <v>298.39999999999998</v>
      </c>
      <c r="N1937" s="281"/>
      <c r="O1937" s="280">
        <v>646</v>
      </c>
    </row>
    <row r="1938" spans="1:15" x14ac:dyDescent="0.2">
      <c r="A1938" s="547"/>
      <c r="B1938" s="284"/>
      <c r="C1938" s="284"/>
      <c r="D1938" s="243"/>
      <c r="E1938" s="243"/>
      <c r="F1938" s="243"/>
      <c r="G1938" s="242"/>
      <c r="H1938" s="241"/>
      <c r="I1938" s="240"/>
      <c r="J1938" s="273" t="s">
        <v>21</v>
      </c>
      <c r="K1938" s="271"/>
      <c r="L1938" s="271"/>
      <c r="M1938" s="270"/>
      <c r="N1938" s="281"/>
      <c r="O1938" s="280"/>
    </row>
    <row r="1939" spans="1:15" ht="23.25" thickBot="1" x14ac:dyDescent="0.25">
      <c r="A1939" s="548"/>
      <c r="B1939" s="283" t="s">
        <v>2799</v>
      </c>
      <c r="C1939" s="282" t="s">
        <v>6157</v>
      </c>
      <c r="D1939" s="261">
        <v>43418</v>
      </c>
      <c r="E1939" s="260" t="s">
        <v>1</v>
      </c>
      <c r="F1939" s="259" t="s">
        <v>5870</v>
      </c>
      <c r="G1939" s="258"/>
      <c r="H1939" s="257"/>
      <c r="I1939" s="256"/>
      <c r="J1939" s="228"/>
      <c r="K1939" s="227"/>
      <c r="L1939" s="226"/>
      <c r="M1939" s="225"/>
      <c r="N1939" s="281"/>
      <c r="O1939" s="280">
        <v>648</v>
      </c>
    </row>
    <row r="1940" spans="1:15" ht="22.5" x14ac:dyDescent="0.2">
      <c r="A1940" s="546">
        <v>385</v>
      </c>
      <c r="B1940" s="251" t="s">
        <v>12</v>
      </c>
      <c r="C1940" s="251" t="s">
        <v>11</v>
      </c>
      <c r="D1940" s="251" t="s">
        <v>10</v>
      </c>
      <c r="E1940" s="549" t="s">
        <v>9</v>
      </c>
      <c r="F1940" s="549"/>
      <c r="G1940" s="549" t="s">
        <v>8</v>
      </c>
      <c r="H1940" s="550"/>
      <c r="I1940" s="250"/>
      <c r="J1940" s="265"/>
      <c r="K1940" s="265"/>
      <c r="L1940" s="265"/>
      <c r="M1940" s="264"/>
      <c r="O1940" s="269" t="s">
        <v>6156</v>
      </c>
    </row>
    <row r="1941" spans="1:15" ht="30.6" customHeight="1" x14ac:dyDescent="0.2">
      <c r="A1941" s="547"/>
      <c r="B1941" s="144" t="s">
        <v>6155</v>
      </c>
      <c r="C1941" s="144" t="s">
        <v>6154</v>
      </c>
      <c r="D1941" s="132">
        <v>43382</v>
      </c>
      <c r="E1941" s="247"/>
      <c r="F1941" s="246" t="s">
        <v>5522</v>
      </c>
      <c r="G1941" s="433" t="s">
        <v>5506</v>
      </c>
      <c r="H1941" s="434"/>
      <c r="I1941" s="435"/>
      <c r="J1941" s="279" t="s">
        <v>17</v>
      </c>
      <c r="K1941" s="278"/>
      <c r="L1941" s="275" t="s">
        <v>16</v>
      </c>
      <c r="M1941" s="277">
        <v>1503</v>
      </c>
      <c r="O1941" s="269">
        <v>874</v>
      </c>
    </row>
    <row r="1942" spans="1:15" ht="22.5" x14ac:dyDescent="0.2">
      <c r="A1942" s="547"/>
      <c r="B1942" s="243" t="s">
        <v>6</v>
      </c>
      <c r="C1942" s="243" t="s">
        <v>5</v>
      </c>
      <c r="D1942" s="243" t="s">
        <v>4</v>
      </c>
      <c r="E1942" s="551" t="s">
        <v>3</v>
      </c>
      <c r="F1942" s="551"/>
      <c r="G1942" s="552"/>
      <c r="H1942" s="553"/>
      <c r="I1942" s="554"/>
      <c r="J1942" s="276" t="s">
        <v>25</v>
      </c>
      <c r="K1942" s="275"/>
      <c r="L1942" s="271" t="s">
        <v>16</v>
      </c>
      <c r="M1942" s="274">
        <v>1550</v>
      </c>
      <c r="O1942" s="269">
        <v>873</v>
      </c>
    </row>
    <row r="1943" spans="1:15" x14ac:dyDescent="0.2">
      <c r="A1943" s="547"/>
      <c r="B1943" s="243"/>
      <c r="C1943" s="243"/>
      <c r="D1943" s="243"/>
      <c r="E1943" s="243"/>
      <c r="F1943" s="243"/>
      <c r="G1943" s="242"/>
      <c r="H1943" s="241"/>
      <c r="I1943" s="240"/>
      <c r="J1943" s="273" t="s">
        <v>21</v>
      </c>
      <c r="K1943" s="271"/>
      <c r="L1943" s="271"/>
      <c r="M1943" s="270"/>
      <c r="O1943" s="269"/>
    </row>
    <row r="1944" spans="1:15" ht="23.25" thickBot="1" x14ac:dyDescent="0.25">
      <c r="A1944" s="548"/>
      <c r="B1944" s="263" t="s">
        <v>796</v>
      </c>
      <c r="C1944" s="262" t="s">
        <v>5506</v>
      </c>
      <c r="D1944" s="261">
        <v>43393</v>
      </c>
      <c r="E1944" s="260" t="s">
        <v>1</v>
      </c>
      <c r="F1944" s="259" t="s">
        <v>6143</v>
      </c>
      <c r="G1944" s="258"/>
      <c r="H1944" s="257"/>
      <c r="I1944" s="256"/>
      <c r="J1944" s="228" t="s">
        <v>5498</v>
      </c>
      <c r="K1944" s="227"/>
      <c r="L1944" s="226"/>
      <c r="M1944" s="225"/>
      <c r="O1944" s="269"/>
    </row>
    <row r="1945" spans="1:15" ht="22.5" x14ac:dyDescent="0.2">
      <c r="A1945" s="546">
        <v>386</v>
      </c>
      <c r="B1945" s="251" t="s">
        <v>12</v>
      </c>
      <c r="C1945" s="251" t="s">
        <v>11</v>
      </c>
      <c r="D1945" s="251" t="s">
        <v>10</v>
      </c>
      <c r="E1945" s="549" t="s">
        <v>9</v>
      </c>
      <c r="F1945" s="549"/>
      <c r="G1945" s="549" t="s">
        <v>8</v>
      </c>
      <c r="H1945" s="550"/>
      <c r="I1945" s="250"/>
      <c r="J1945" s="265"/>
      <c r="K1945" s="265"/>
      <c r="L1945" s="265"/>
      <c r="M1945" s="264"/>
      <c r="O1945" s="269" t="s">
        <v>6153</v>
      </c>
    </row>
    <row r="1946" spans="1:15" ht="30.6" customHeight="1" x14ac:dyDescent="0.2">
      <c r="A1946" s="547"/>
      <c r="B1946" s="144" t="s">
        <v>6152</v>
      </c>
      <c r="C1946" s="144" t="s">
        <v>6151</v>
      </c>
      <c r="D1946" s="132">
        <v>43493</v>
      </c>
      <c r="E1946" s="247"/>
      <c r="F1946" s="246" t="s">
        <v>5540</v>
      </c>
      <c r="G1946" s="433" t="s">
        <v>5611</v>
      </c>
      <c r="H1946" s="434"/>
      <c r="I1946" s="435"/>
      <c r="J1946" s="279" t="s">
        <v>17</v>
      </c>
      <c r="K1946" s="278"/>
      <c r="L1946" s="275" t="s">
        <v>16</v>
      </c>
      <c r="M1946" s="277">
        <v>897</v>
      </c>
      <c r="O1946" s="269">
        <v>876</v>
      </c>
    </row>
    <row r="1947" spans="1:15" ht="22.5" x14ac:dyDescent="0.2">
      <c r="A1947" s="547"/>
      <c r="B1947" s="243" t="s">
        <v>6</v>
      </c>
      <c r="C1947" s="243" t="s">
        <v>5</v>
      </c>
      <c r="D1947" s="243" t="s">
        <v>4</v>
      </c>
      <c r="E1947" s="551" t="s">
        <v>3</v>
      </c>
      <c r="F1947" s="551"/>
      <c r="G1947" s="552"/>
      <c r="H1947" s="553"/>
      <c r="I1947" s="554"/>
      <c r="J1947" s="276" t="s">
        <v>25</v>
      </c>
      <c r="K1947" s="275"/>
      <c r="L1947" s="271" t="s">
        <v>16</v>
      </c>
      <c r="M1947" s="274">
        <v>2742.82</v>
      </c>
      <c r="O1947" s="269">
        <v>875</v>
      </c>
    </row>
    <row r="1948" spans="1:15" x14ac:dyDescent="0.2">
      <c r="A1948" s="547"/>
      <c r="B1948" s="243"/>
      <c r="C1948" s="243"/>
      <c r="D1948" s="243"/>
      <c r="E1948" s="243"/>
      <c r="F1948" s="243"/>
      <c r="G1948" s="242"/>
      <c r="H1948" s="241"/>
      <c r="I1948" s="240"/>
      <c r="J1948" s="273" t="s">
        <v>21</v>
      </c>
      <c r="K1948" s="271"/>
      <c r="L1948" s="271" t="s">
        <v>16</v>
      </c>
      <c r="M1948" s="270">
        <v>503.25</v>
      </c>
      <c r="O1948" s="269">
        <v>877</v>
      </c>
    </row>
    <row r="1949" spans="1:15" ht="23.25" thickBot="1" x14ac:dyDescent="0.25">
      <c r="A1949" s="548"/>
      <c r="B1949" s="263" t="s">
        <v>822</v>
      </c>
      <c r="C1949" s="262" t="s">
        <v>5611</v>
      </c>
      <c r="D1949" s="261">
        <v>43497</v>
      </c>
      <c r="E1949" s="260" t="s">
        <v>1</v>
      </c>
      <c r="F1949" s="259" t="s">
        <v>5610</v>
      </c>
      <c r="G1949" s="258"/>
      <c r="H1949" s="257"/>
      <c r="I1949" s="256"/>
      <c r="J1949" s="228" t="s">
        <v>5498</v>
      </c>
      <c r="K1949" s="227"/>
      <c r="L1949" s="226"/>
      <c r="M1949" s="225"/>
      <c r="O1949" s="269"/>
    </row>
    <row r="1950" spans="1:15" ht="22.5" x14ac:dyDescent="0.2">
      <c r="A1950" s="546">
        <v>387</v>
      </c>
      <c r="B1950" s="251" t="s">
        <v>12</v>
      </c>
      <c r="C1950" s="251" t="s">
        <v>11</v>
      </c>
      <c r="D1950" s="251" t="s">
        <v>10</v>
      </c>
      <c r="E1950" s="549" t="s">
        <v>9</v>
      </c>
      <c r="F1950" s="549"/>
      <c r="G1950" s="549" t="s">
        <v>8</v>
      </c>
      <c r="H1950" s="550"/>
      <c r="I1950" s="250"/>
      <c r="J1950" s="265"/>
      <c r="K1950" s="265"/>
      <c r="L1950" s="265"/>
      <c r="M1950" s="264"/>
      <c r="O1950" s="269" t="s">
        <v>6150</v>
      </c>
    </row>
    <row r="1951" spans="1:15" ht="33.75" x14ac:dyDescent="0.2">
      <c r="A1951" s="547"/>
      <c r="B1951" s="144" t="s">
        <v>6149</v>
      </c>
      <c r="C1951" s="144" t="s">
        <v>6148</v>
      </c>
      <c r="D1951" s="132">
        <v>43445</v>
      </c>
      <c r="E1951" s="247"/>
      <c r="F1951" s="246" t="s">
        <v>6147</v>
      </c>
      <c r="G1951" s="433" t="s">
        <v>5500</v>
      </c>
      <c r="H1951" s="434"/>
      <c r="I1951" s="435"/>
      <c r="J1951" s="279" t="s">
        <v>17</v>
      </c>
      <c r="K1951" s="278"/>
      <c r="L1951" s="275" t="s">
        <v>16</v>
      </c>
      <c r="M1951" s="277">
        <v>438</v>
      </c>
      <c r="O1951" s="269">
        <v>879</v>
      </c>
    </row>
    <row r="1952" spans="1:15" ht="22.5" x14ac:dyDescent="0.2">
      <c r="A1952" s="547"/>
      <c r="B1952" s="243" t="s">
        <v>6</v>
      </c>
      <c r="C1952" s="243" t="s">
        <v>5</v>
      </c>
      <c r="D1952" s="243" t="s">
        <v>4</v>
      </c>
      <c r="E1952" s="551" t="s">
        <v>3</v>
      </c>
      <c r="F1952" s="551"/>
      <c r="G1952" s="552"/>
      <c r="H1952" s="553"/>
      <c r="I1952" s="554"/>
      <c r="J1952" s="276" t="s">
        <v>25</v>
      </c>
      <c r="K1952" s="275"/>
      <c r="L1952" s="271" t="s">
        <v>16</v>
      </c>
      <c r="M1952" s="274">
        <v>2641.43</v>
      </c>
      <c r="O1952" s="269">
        <v>878</v>
      </c>
    </row>
    <row r="1953" spans="1:15" x14ac:dyDescent="0.2">
      <c r="A1953" s="547"/>
      <c r="B1953" s="243"/>
      <c r="C1953" s="243"/>
      <c r="D1953" s="243"/>
      <c r="E1953" s="243"/>
      <c r="F1953" s="243"/>
      <c r="G1953" s="242"/>
      <c r="H1953" s="241"/>
      <c r="I1953" s="240"/>
      <c r="J1953" s="273" t="s">
        <v>21</v>
      </c>
      <c r="K1953" s="271"/>
      <c r="L1953" s="271"/>
      <c r="M1953" s="270"/>
      <c r="O1953" s="269"/>
    </row>
    <row r="1954" spans="1:15" ht="23.25" thickBot="1" x14ac:dyDescent="0.25">
      <c r="A1954" s="548"/>
      <c r="B1954" s="263" t="s">
        <v>6112</v>
      </c>
      <c r="C1954" s="262" t="s">
        <v>5500</v>
      </c>
      <c r="D1954" s="261">
        <v>43448</v>
      </c>
      <c r="E1954" s="260" t="s">
        <v>1</v>
      </c>
      <c r="F1954" s="259" t="s">
        <v>6146</v>
      </c>
      <c r="G1954" s="258"/>
      <c r="H1954" s="257"/>
      <c r="I1954" s="256"/>
      <c r="J1954" s="228" t="s">
        <v>5498</v>
      </c>
      <c r="K1954" s="227"/>
      <c r="L1954" s="226"/>
      <c r="M1954" s="225"/>
      <c r="O1954" s="269"/>
    </row>
    <row r="1955" spans="1:15" ht="22.5" x14ac:dyDescent="0.2">
      <c r="A1955" s="546">
        <v>388</v>
      </c>
      <c r="B1955" s="251" t="s">
        <v>12</v>
      </c>
      <c r="C1955" s="251" t="s">
        <v>11</v>
      </c>
      <c r="D1955" s="251" t="s">
        <v>10</v>
      </c>
      <c r="E1955" s="549" t="s">
        <v>9</v>
      </c>
      <c r="F1955" s="549"/>
      <c r="G1955" s="549" t="s">
        <v>8</v>
      </c>
      <c r="H1955" s="550"/>
      <c r="I1955" s="250"/>
      <c r="J1955" s="265"/>
      <c r="K1955" s="265"/>
      <c r="L1955" s="265"/>
      <c r="M1955" s="264"/>
      <c r="O1955" s="269" t="s">
        <v>6145</v>
      </c>
    </row>
    <row r="1956" spans="1:15" ht="45" x14ac:dyDescent="0.2">
      <c r="A1956" s="547"/>
      <c r="B1956" s="144" t="s">
        <v>6138</v>
      </c>
      <c r="C1956" s="144" t="s">
        <v>6144</v>
      </c>
      <c r="D1956" s="132">
        <v>43382</v>
      </c>
      <c r="E1956" s="247"/>
      <c r="F1956" s="246" t="s">
        <v>5522</v>
      </c>
      <c r="G1956" s="433" t="s">
        <v>5506</v>
      </c>
      <c r="H1956" s="434"/>
      <c r="I1956" s="435"/>
      <c r="J1956" s="279" t="s">
        <v>17</v>
      </c>
      <c r="K1956" s="278"/>
      <c r="L1956" s="275" t="s">
        <v>16</v>
      </c>
      <c r="M1956" s="277">
        <v>1503</v>
      </c>
      <c r="O1956" s="269">
        <v>881</v>
      </c>
    </row>
    <row r="1957" spans="1:15" ht="22.5" x14ac:dyDescent="0.2">
      <c r="A1957" s="547"/>
      <c r="B1957" s="243" t="s">
        <v>6</v>
      </c>
      <c r="C1957" s="243" t="s">
        <v>5</v>
      </c>
      <c r="D1957" s="243" t="s">
        <v>4</v>
      </c>
      <c r="E1957" s="551" t="s">
        <v>3</v>
      </c>
      <c r="F1957" s="551"/>
      <c r="G1957" s="552"/>
      <c r="H1957" s="553"/>
      <c r="I1957" s="554"/>
      <c r="J1957" s="276" t="s">
        <v>25</v>
      </c>
      <c r="K1957" s="275"/>
      <c r="L1957" s="271" t="s">
        <v>16</v>
      </c>
      <c r="M1957" s="274">
        <v>1550</v>
      </c>
      <c r="O1957" s="269">
        <v>880</v>
      </c>
    </row>
    <row r="1958" spans="1:15" x14ac:dyDescent="0.2">
      <c r="A1958" s="547"/>
      <c r="B1958" s="243"/>
      <c r="C1958" s="243"/>
      <c r="D1958" s="243"/>
      <c r="E1958" s="243"/>
      <c r="F1958" s="243"/>
      <c r="G1958" s="242"/>
      <c r="H1958" s="241"/>
      <c r="I1958" s="240"/>
      <c r="J1958" s="273" t="s">
        <v>21</v>
      </c>
      <c r="K1958" s="271"/>
      <c r="L1958" s="271"/>
      <c r="M1958" s="270"/>
      <c r="O1958" s="269"/>
    </row>
    <row r="1959" spans="1:15" ht="23.25" thickBot="1" x14ac:dyDescent="0.25">
      <c r="A1959" s="548"/>
      <c r="B1959" s="263" t="s">
        <v>6131</v>
      </c>
      <c r="C1959" s="262" t="s">
        <v>5506</v>
      </c>
      <c r="D1959" s="261">
        <v>43393</v>
      </c>
      <c r="E1959" s="260" t="s">
        <v>1</v>
      </c>
      <c r="F1959" s="259" t="s">
        <v>6143</v>
      </c>
      <c r="G1959" s="258"/>
      <c r="H1959" s="257"/>
      <c r="I1959" s="256"/>
      <c r="J1959" s="228" t="s">
        <v>5498</v>
      </c>
      <c r="K1959" s="227"/>
      <c r="L1959" s="226"/>
      <c r="M1959" s="225"/>
      <c r="O1959" s="269"/>
    </row>
    <row r="1960" spans="1:15" ht="22.5" x14ac:dyDescent="0.2">
      <c r="A1960" s="546">
        <v>389</v>
      </c>
      <c r="B1960" s="251" t="s">
        <v>12</v>
      </c>
      <c r="C1960" s="251" t="s">
        <v>11</v>
      </c>
      <c r="D1960" s="251" t="s">
        <v>10</v>
      </c>
      <c r="E1960" s="549" t="s">
        <v>9</v>
      </c>
      <c r="F1960" s="549"/>
      <c r="G1960" s="549" t="s">
        <v>8</v>
      </c>
      <c r="H1960" s="550"/>
      <c r="I1960" s="250"/>
      <c r="J1960" s="265"/>
      <c r="K1960" s="265"/>
      <c r="L1960" s="265"/>
      <c r="M1960" s="264"/>
      <c r="O1960" s="269" t="s">
        <v>6142</v>
      </c>
    </row>
    <row r="1961" spans="1:15" ht="56.25" x14ac:dyDescent="0.2">
      <c r="A1961" s="547"/>
      <c r="B1961" s="144" t="s">
        <v>6138</v>
      </c>
      <c r="C1961" s="144" t="s">
        <v>6141</v>
      </c>
      <c r="D1961" s="132">
        <v>43518</v>
      </c>
      <c r="E1961" s="247"/>
      <c r="F1961" s="246" t="s">
        <v>5513</v>
      </c>
      <c r="G1961" s="433" t="s">
        <v>5506</v>
      </c>
      <c r="H1961" s="434"/>
      <c r="I1961" s="435"/>
      <c r="J1961" s="279" t="s">
        <v>17</v>
      </c>
      <c r="K1961" s="278"/>
      <c r="L1961" s="275" t="s">
        <v>16</v>
      </c>
      <c r="M1961" s="277">
        <v>713</v>
      </c>
      <c r="O1961" s="269">
        <v>896</v>
      </c>
    </row>
    <row r="1962" spans="1:15" ht="22.5" x14ac:dyDescent="0.2">
      <c r="A1962" s="547"/>
      <c r="B1962" s="243" t="s">
        <v>6</v>
      </c>
      <c r="C1962" s="243" t="s">
        <v>5</v>
      </c>
      <c r="D1962" s="243" t="s">
        <v>4</v>
      </c>
      <c r="E1962" s="551" t="s">
        <v>3</v>
      </c>
      <c r="F1962" s="551"/>
      <c r="G1962" s="552"/>
      <c r="H1962" s="553"/>
      <c r="I1962" s="554"/>
      <c r="J1962" s="276" t="s">
        <v>25</v>
      </c>
      <c r="K1962" s="275"/>
      <c r="L1962" s="271" t="s">
        <v>16</v>
      </c>
      <c r="M1962" s="274">
        <v>4674.1099999999997</v>
      </c>
      <c r="O1962" s="269">
        <v>893</v>
      </c>
    </row>
    <row r="1963" spans="1:15" x14ac:dyDescent="0.2">
      <c r="A1963" s="547"/>
      <c r="B1963" s="243"/>
      <c r="C1963" s="243"/>
      <c r="D1963" s="243"/>
      <c r="E1963" s="243"/>
      <c r="F1963" s="243"/>
      <c r="G1963" s="242"/>
      <c r="H1963" s="241"/>
      <c r="I1963" s="240"/>
      <c r="J1963" s="273" t="s">
        <v>21</v>
      </c>
      <c r="K1963" s="271"/>
      <c r="L1963" s="271" t="s">
        <v>16</v>
      </c>
      <c r="M1963" s="270">
        <v>37</v>
      </c>
      <c r="O1963" s="269">
        <v>899</v>
      </c>
    </row>
    <row r="1964" spans="1:15" ht="23.25" thickBot="1" x14ac:dyDescent="0.25">
      <c r="A1964" s="548"/>
      <c r="B1964" s="263" t="s">
        <v>6131</v>
      </c>
      <c r="C1964" s="262" t="s">
        <v>5506</v>
      </c>
      <c r="D1964" s="261">
        <v>43526</v>
      </c>
      <c r="E1964" s="260" t="s">
        <v>1</v>
      </c>
      <c r="F1964" s="259" t="s">
        <v>6140</v>
      </c>
      <c r="G1964" s="258"/>
      <c r="H1964" s="257"/>
      <c r="I1964" s="256"/>
      <c r="J1964" s="228" t="s">
        <v>5498</v>
      </c>
      <c r="K1964" s="227"/>
      <c r="L1964" s="226"/>
      <c r="M1964" s="225"/>
      <c r="O1964" s="269"/>
    </row>
    <row r="1965" spans="1:15" ht="22.5" x14ac:dyDescent="0.2">
      <c r="A1965" s="546">
        <v>390</v>
      </c>
      <c r="B1965" s="251" t="s">
        <v>12</v>
      </c>
      <c r="C1965" s="251" t="s">
        <v>11</v>
      </c>
      <c r="D1965" s="251" t="s">
        <v>10</v>
      </c>
      <c r="E1965" s="549" t="s">
        <v>9</v>
      </c>
      <c r="F1965" s="549"/>
      <c r="G1965" s="549" t="s">
        <v>8</v>
      </c>
      <c r="H1965" s="550"/>
      <c r="I1965" s="250"/>
      <c r="J1965" s="265"/>
      <c r="K1965" s="265"/>
      <c r="L1965" s="265"/>
      <c r="M1965" s="264"/>
      <c r="O1965" s="269" t="s">
        <v>6139</v>
      </c>
    </row>
    <row r="1966" spans="1:15" ht="20.45" customHeight="1" x14ac:dyDescent="0.2">
      <c r="A1966" s="547"/>
      <c r="B1966" s="144" t="s">
        <v>6138</v>
      </c>
      <c r="C1966" s="144" t="s">
        <v>6137</v>
      </c>
      <c r="D1966" s="132">
        <v>43535</v>
      </c>
      <c r="E1966" s="247"/>
      <c r="F1966" s="246" t="s">
        <v>6136</v>
      </c>
      <c r="G1966" s="433" t="s">
        <v>5506</v>
      </c>
      <c r="H1966" s="434"/>
      <c r="I1966" s="435"/>
      <c r="J1966" s="279" t="s">
        <v>17</v>
      </c>
      <c r="K1966" s="278"/>
      <c r="L1966" s="275"/>
      <c r="M1966" s="277"/>
      <c r="O1966" s="269"/>
    </row>
    <row r="1967" spans="1:15" ht="22.5" x14ac:dyDescent="0.2">
      <c r="A1967" s="547"/>
      <c r="B1967" s="243" t="s">
        <v>6</v>
      </c>
      <c r="C1967" s="243" t="s">
        <v>5</v>
      </c>
      <c r="D1967" s="243" t="s">
        <v>4</v>
      </c>
      <c r="E1967" s="551" t="s">
        <v>3</v>
      </c>
      <c r="F1967" s="551"/>
      <c r="G1967" s="552"/>
      <c r="H1967" s="553"/>
      <c r="I1967" s="554"/>
      <c r="J1967" s="276" t="s">
        <v>25</v>
      </c>
      <c r="K1967" s="275"/>
      <c r="L1967" s="271" t="s">
        <v>16</v>
      </c>
      <c r="M1967" s="274">
        <v>2226.83</v>
      </c>
      <c r="O1967" s="269">
        <v>900</v>
      </c>
    </row>
    <row r="1968" spans="1:15" x14ac:dyDescent="0.2">
      <c r="A1968" s="547"/>
      <c r="B1968" s="243"/>
      <c r="C1968" s="243"/>
      <c r="D1968" s="243"/>
      <c r="E1968" s="243"/>
      <c r="F1968" s="243"/>
      <c r="G1968" s="242"/>
      <c r="H1968" s="241"/>
      <c r="I1968" s="240"/>
      <c r="J1968" s="273" t="s">
        <v>21</v>
      </c>
      <c r="K1968" s="271"/>
      <c r="L1968" s="271"/>
      <c r="M1968" s="270"/>
      <c r="O1968" s="269"/>
    </row>
    <row r="1969" spans="1:15" ht="23.25" thickBot="1" x14ac:dyDescent="0.25">
      <c r="A1969" s="548"/>
      <c r="B1969" s="263" t="s">
        <v>6131</v>
      </c>
      <c r="C1969" s="262" t="s">
        <v>5506</v>
      </c>
      <c r="D1969" s="261">
        <v>43546</v>
      </c>
      <c r="E1969" s="260" t="s">
        <v>1</v>
      </c>
      <c r="F1969" s="259" t="s">
        <v>6135</v>
      </c>
      <c r="G1969" s="258"/>
      <c r="H1969" s="257"/>
      <c r="I1969" s="256"/>
      <c r="J1969" s="228" t="s">
        <v>5498</v>
      </c>
      <c r="K1969" s="227"/>
      <c r="L1969" s="226"/>
      <c r="M1969" s="225"/>
      <c r="O1969" s="269"/>
    </row>
    <row r="1970" spans="1:15" ht="22.5" x14ac:dyDescent="0.2">
      <c r="A1970" s="546">
        <v>391</v>
      </c>
      <c r="B1970" s="251" t="s">
        <v>12</v>
      </c>
      <c r="C1970" s="251" t="s">
        <v>11</v>
      </c>
      <c r="D1970" s="251" t="s">
        <v>10</v>
      </c>
      <c r="E1970" s="549" t="s">
        <v>9</v>
      </c>
      <c r="F1970" s="549"/>
      <c r="G1970" s="549" t="s">
        <v>8</v>
      </c>
      <c r="H1970" s="550"/>
      <c r="I1970" s="250"/>
      <c r="J1970" s="265"/>
      <c r="K1970" s="265"/>
      <c r="L1970" s="265"/>
      <c r="M1970" s="264"/>
      <c r="O1970" s="269" t="s">
        <v>6134</v>
      </c>
    </row>
    <row r="1971" spans="1:15" ht="67.5" x14ac:dyDescent="0.2">
      <c r="A1971" s="547"/>
      <c r="B1971" s="144" t="s">
        <v>6133</v>
      </c>
      <c r="C1971" s="144" t="s">
        <v>6132</v>
      </c>
      <c r="D1971" s="132">
        <v>43407</v>
      </c>
      <c r="E1971" s="247"/>
      <c r="F1971" s="246" t="s">
        <v>5508</v>
      </c>
      <c r="G1971" s="433" t="s">
        <v>5506</v>
      </c>
      <c r="H1971" s="434"/>
      <c r="I1971" s="435"/>
      <c r="J1971" s="279" t="s">
        <v>17</v>
      </c>
      <c r="K1971" s="278"/>
      <c r="L1971" s="275" t="s">
        <v>16</v>
      </c>
      <c r="M1971" s="277">
        <v>567</v>
      </c>
      <c r="O1971" s="269">
        <v>902</v>
      </c>
    </row>
    <row r="1972" spans="1:15" ht="22.5" x14ac:dyDescent="0.2">
      <c r="A1972" s="547"/>
      <c r="B1972" s="243" t="s">
        <v>6</v>
      </c>
      <c r="C1972" s="243" t="s">
        <v>5</v>
      </c>
      <c r="D1972" s="243" t="s">
        <v>4</v>
      </c>
      <c r="E1972" s="551" t="s">
        <v>3</v>
      </c>
      <c r="F1972" s="551"/>
      <c r="G1972" s="552"/>
      <c r="H1972" s="553"/>
      <c r="I1972" s="554"/>
      <c r="J1972" s="276" t="s">
        <v>25</v>
      </c>
      <c r="K1972" s="275"/>
      <c r="L1972" s="271" t="s">
        <v>16</v>
      </c>
      <c r="M1972" s="274">
        <v>948.41</v>
      </c>
      <c r="O1972" s="269">
        <v>901</v>
      </c>
    </row>
    <row r="1973" spans="1:15" x14ac:dyDescent="0.2">
      <c r="A1973" s="547"/>
      <c r="B1973" s="243"/>
      <c r="C1973" s="243"/>
      <c r="D1973" s="243"/>
      <c r="E1973" s="243"/>
      <c r="F1973" s="243"/>
      <c r="G1973" s="242"/>
      <c r="H1973" s="241"/>
      <c r="I1973" s="240"/>
      <c r="J1973" s="273" t="s">
        <v>21</v>
      </c>
      <c r="K1973" s="271"/>
      <c r="L1973" s="271"/>
      <c r="M1973" s="270"/>
      <c r="O1973" s="269"/>
    </row>
    <row r="1974" spans="1:15" ht="23.25" thickBot="1" x14ac:dyDescent="0.25">
      <c r="A1974" s="548"/>
      <c r="B1974" s="263" t="s">
        <v>6131</v>
      </c>
      <c r="C1974" s="262" t="s">
        <v>5506</v>
      </c>
      <c r="D1974" s="261">
        <v>43410</v>
      </c>
      <c r="E1974" s="260" t="s">
        <v>1</v>
      </c>
      <c r="F1974" s="259" t="s">
        <v>5505</v>
      </c>
      <c r="G1974" s="258"/>
      <c r="H1974" s="257"/>
      <c r="I1974" s="256"/>
      <c r="J1974" s="228" t="s">
        <v>5498</v>
      </c>
      <c r="K1974" s="227"/>
      <c r="L1974" s="226"/>
      <c r="M1974" s="225"/>
      <c r="O1974" s="269"/>
    </row>
    <row r="1975" spans="1:15" ht="22.5" x14ac:dyDescent="0.2">
      <c r="A1975" s="546">
        <v>392</v>
      </c>
      <c r="B1975" s="251" t="s">
        <v>12</v>
      </c>
      <c r="C1975" s="251" t="s">
        <v>11</v>
      </c>
      <c r="D1975" s="251" t="s">
        <v>10</v>
      </c>
      <c r="E1975" s="549" t="s">
        <v>9</v>
      </c>
      <c r="F1975" s="549"/>
      <c r="G1975" s="549" t="s">
        <v>8</v>
      </c>
      <c r="H1975" s="550"/>
      <c r="I1975" s="250"/>
      <c r="J1975" s="265"/>
      <c r="K1975" s="265"/>
      <c r="L1975" s="265"/>
      <c r="M1975" s="264"/>
      <c r="O1975" s="269" t="s">
        <v>6130</v>
      </c>
    </row>
    <row r="1976" spans="1:15" ht="30.6" customHeight="1" x14ac:dyDescent="0.2">
      <c r="A1976" s="547"/>
      <c r="B1976" s="144" t="s">
        <v>6129</v>
      </c>
      <c r="C1976" s="144" t="s">
        <v>6128</v>
      </c>
      <c r="D1976" s="132">
        <v>43512</v>
      </c>
      <c r="E1976" s="247"/>
      <c r="F1976" s="246" t="s">
        <v>5501</v>
      </c>
      <c r="G1976" s="433" t="s">
        <v>5500</v>
      </c>
      <c r="H1976" s="434"/>
      <c r="I1976" s="435"/>
      <c r="J1976" s="279" t="s">
        <v>17</v>
      </c>
      <c r="K1976" s="278"/>
      <c r="L1976" s="275" t="s">
        <v>16</v>
      </c>
      <c r="M1976" s="277">
        <v>801</v>
      </c>
      <c r="O1976" s="269">
        <v>904</v>
      </c>
    </row>
    <row r="1977" spans="1:15" ht="22.5" x14ac:dyDescent="0.2">
      <c r="A1977" s="547"/>
      <c r="B1977" s="243" t="s">
        <v>6</v>
      </c>
      <c r="C1977" s="243" t="s">
        <v>5</v>
      </c>
      <c r="D1977" s="243" t="s">
        <v>4</v>
      </c>
      <c r="E1977" s="551" t="s">
        <v>3</v>
      </c>
      <c r="F1977" s="551"/>
      <c r="G1977" s="552"/>
      <c r="H1977" s="553"/>
      <c r="I1977" s="554"/>
      <c r="J1977" s="276" t="s">
        <v>25</v>
      </c>
      <c r="K1977" s="275"/>
      <c r="L1977" s="271" t="s">
        <v>16</v>
      </c>
      <c r="M1977" s="274">
        <v>1942.03</v>
      </c>
      <c r="O1977" s="269">
        <v>903</v>
      </c>
    </row>
    <row r="1978" spans="1:15" x14ac:dyDescent="0.2">
      <c r="A1978" s="547"/>
      <c r="B1978" s="243"/>
      <c r="C1978" s="243"/>
      <c r="D1978" s="243"/>
      <c r="E1978" s="243"/>
      <c r="F1978" s="243"/>
      <c r="G1978" s="242"/>
      <c r="H1978" s="241"/>
      <c r="I1978" s="240"/>
      <c r="J1978" s="273" t="s">
        <v>21</v>
      </c>
      <c r="K1978" s="271"/>
      <c r="L1978" s="271"/>
      <c r="M1978" s="270"/>
      <c r="O1978" s="269"/>
    </row>
    <row r="1979" spans="1:15" ht="23.25" thickBot="1" x14ac:dyDescent="0.25">
      <c r="A1979" s="548"/>
      <c r="B1979" s="263" t="s">
        <v>511</v>
      </c>
      <c r="C1979" s="262" t="s">
        <v>5500</v>
      </c>
      <c r="D1979" s="261">
        <v>43519</v>
      </c>
      <c r="E1979" s="260" t="s">
        <v>1</v>
      </c>
      <c r="F1979" s="259" t="s">
        <v>6127</v>
      </c>
      <c r="G1979" s="258"/>
      <c r="H1979" s="257"/>
      <c r="I1979" s="256"/>
      <c r="J1979" s="228" t="s">
        <v>5498</v>
      </c>
      <c r="K1979" s="227"/>
      <c r="L1979" s="226"/>
      <c r="M1979" s="225"/>
      <c r="O1979" s="269"/>
    </row>
    <row r="1980" spans="1:15" ht="22.5" x14ac:dyDescent="0.2">
      <c r="A1980" s="546">
        <v>393</v>
      </c>
      <c r="B1980" s="251" t="s">
        <v>12</v>
      </c>
      <c r="C1980" s="251" t="s">
        <v>11</v>
      </c>
      <c r="D1980" s="251" t="s">
        <v>10</v>
      </c>
      <c r="E1980" s="549" t="s">
        <v>9</v>
      </c>
      <c r="F1980" s="549"/>
      <c r="G1980" s="549" t="s">
        <v>8</v>
      </c>
      <c r="H1980" s="550"/>
      <c r="I1980" s="250"/>
      <c r="J1980" s="265"/>
      <c r="K1980" s="265"/>
      <c r="L1980" s="265"/>
      <c r="M1980" s="264"/>
      <c r="O1980" s="269" t="s">
        <v>6126</v>
      </c>
    </row>
    <row r="1981" spans="1:15" ht="40.9" customHeight="1" x14ac:dyDescent="0.2">
      <c r="A1981" s="547"/>
      <c r="B1981" s="144" t="s">
        <v>6125</v>
      </c>
      <c r="C1981" s="144" t="s">
        <v>6103</v>
      </c>
      <c r="D1981" s="132">
        <v>43449</v>
      </c>
      <c r="E1981" s="247"/>
      <c r="F1981" s="246" t="s">
        <v>5527</v>
      </c>
      <c r="G1981" s="433" t="s">
        <v>5506</v>
      </c>
      <c r="H1981" s="434"/>
      <c r="I1981" s="435"/>
      <c r="J1981" s="279" t="s">
        <v>17</v>
      </c>
      <c r="K1981" s="278"/>
      <c r="L1981" s="275" t="s">
        <v>16</v>
      </c>
      <c r="M1981" s="277">
        <v>2120</v>
      </c>
      <c r="O1981" s="269">
        <v>906</v>
      </c>
    </row>
    <row r="1982" spans="1:15" ht="22.5" x14ac:dyDescent="0.2">
      <c r="A1982" s="547"/>
      <c r="B1982" s="243" t="s">
        <v>6</v>
      </c>
      <c r="C1982" s="243" t="s">
        <v>5</v>
      </c>
      <c r="D1982" s="243" t="s">
        <v>4</v>
      </c>
      <c r="E1982" s="551" t="s">
        <v>3</v>
      </c>
      <c r="F1982" s="551"/>
      <c r="G1982" s="552"/>
      <c r="H1982" s="553"/>
      <c r="I1982" s="554"/>
      <c r="J1982" s="276" t="s">
        <v>25</v>
      </c>
      <c r="K1982" s="275"/>
      <c r="L1982" s="271" t="s">
        <v>16</v>
      </c>
      <c r="M1982" s="274">
        <v>4540.95</v>
      </c>
      <c r="O1982" s="269">
        <v>905</v>
      </c>
    </row>
    <row r="1983" spans="1:15" x14ac:dyDescent="0.2">
      <c r="A1983" s="547"/>
      <c r="B1983" s="243"/>
      <c r="C1983" s="243"/>
      <c r="D1983" s="243"/>
      <c r="E1983" s="243"/>
      <c r="F1983" s="243"/>
      <c r="G1983" s="242"/>
      <c r="H1983" s="241"/>
      <c r="I1983" s="240"/>
      <c r="J1983" s="273" t="s">
        <v>21</v>
      </c>
      <c r="K1983" s="271"/>
      <c r="L1983" s="271"/>
      <c r="M1983" s="270"/>
      <c r="O1983" s="269"/>
    </row>
    <row r="1984" spans="1:15" ht="23.25" thickBot="1" x14ac:dyDescent="0.25">
      <c r="A1984" s="548"/>
      <c r="B1984" s="263" t="s">
        <v>6124</v>
      </c>
      <c r="C1984" s="262" t="s">
        <v>5506</v>
      </c>
      <c r="D1984" s="261">
        <v>43455</v>
      </c>
      <c r="E1984" s="260" t="s">
        <v>1</v>
      </c>
      <c r="F1984" s="259" t="s">
        <v>6101</v>
      </c>
      <c r="G1984" s="258"/>
      <c r="H1984" s="257"/>
      <c r="I1984" s="256"/>
      <c r="J1984" s="228" t="s">
        <v>5498</v>
      </c>
      <c r="K1984" s="227"/>
      <c r="L1984" s="226"/>
      <c r="M1984" s="225"/>
      <c r="O1984" s="269"/>
    </row>
    <row r="1985" spans="1:15" ht="22.5" x14ac:dyDescent="0.2">
      <c r="A1985" s="546">
        <v>394</v>
      </c>
      <c r="B1985" s="251" t="s">
        <v>12</v>
      </c>
      <c r="C1985" s="251" t="s">
        <v>11</v>
      </c>
      <c r="D1985" s="251" t="s">
        <v>10</v>
      </c>
      <c r="E1985" s="549" t="s">
        <v>9</v>
      </c>
      <c r="F1985" s="549"/>
      <c r="G1985" s="549" t="s">
        <v>8</v>
      </c>
      <c r="H1985" s="550"/>
      <c r="I1985" s="250"/>
      <c r="J1985" s="265"/>
      <c r="K1985" s="265"/>
      <c r="L1985" s="265"/>
      <c r="M1985" s="264"/>
      <c r="O1985" s="269" t="s">
        <v>6123</v>
      </c>
    </row>
    <row r="1986" spans="1:15" ht="90" x14ac:dyDescent="0.2">
      <c r="A1986" s="547"/>
      <c r="B1986" s="144" t="s">
        <v>6122</v>
      </c>
      <c r="C1986" s="144" t="s">
        <v>6121</v>
      </c>
      <c r="D1986" s="132">
        <v>43386</v>
      </c>
      <c r="E1986" s="247"/>
      <c r="F1986" s="246" t="s">
        <v>5522</v>
      </c>
      <c r="G1986" s="433" t="s">
        <v>5506</v>
      </c>
      <c r="H1986" s="434"/>
      <c r="I1986" s="435"/>
      <c r="J1986" s="279" t="s">
        <v>17</v>
      </c>
      <c r="K1986" s="278"/>
      <c r="L1986" s="275" t="s">
        <v>16</v>
      </c>
      <c r="M1986" s="277">
        <v>1002</v>
      </c>
      <c r="O1986" s="269">
        <v>908</v>
      </c>
    </row>
    <row r="1987" spans="1:15" ht="22.5" x14ac:dyDescent="0.2">
      <c r="A1987" s="547"/>
      <c r="B1987" s="243" t="s">
        <v>6</v>
      </c>
      <c r="C1987" s="243" t="s">
        <v>5</v>
      </c>
      <c r="D1987" s="243" t="s">
        <v>4</v>
      </c>
      <c r="E1987" s="551" t="s">
        <v>3</v>
      </c>
      <c r="F1987" s="551"/>
      <c r="G1987" s="552"/>
      <c r="H1987" s="553"/>
      <c r="I1987" s="554"/>
      <c r="J1987" s="276" t="s">
        <v>25</v>
      </c>
      <c r="K1987" s="275"/>
      <c r="L1987" s="271" t="s">
        <v>16</v>
      </c>
      <c r="M1987" s="274">
        <v>1600</v>
      </c>
      <c r="O1987" s="269">
        <v>907</v>
      </c>
    </row>
    <row r="1988" spans="1:15" x14ac:dyDescent="0.2">
      <c r="A1988" s="547"/>
      <c r="B1988" s="243"/>
      <c r="C1988" s="243"/>
      <c r="D1988" s="243"/>
      <c r="E1988" s="243"/>
      <c r="F1988" s="243"/>
      <c r="G1988" s="242"/>
      <c r="H1988" s="241"/>
      <c r="I1988" s="240"/>
      <c r="J1988" s="273" t="s">
        <v>21</v>
      </c>
      <c r="K1988" s="271"/>
      <c r="L1988" s="271"/>
      <c r="M1988" s="270"/>
      <c r="O1988" s="269"/>
    </row>
    <row r="1989" spans="1:15" ht="23.25" thickBot="1" x14ac:dyDescent="0.25">
      <c r="A1989" s="548"/>
      <c r="B1989" s="263" t="s">
        <v>796</v>
      </c>
      <c r="C1989" s="262" t="s">
        <v>5506</v>
      </c>
      <c r="D1989" s="261">
        <v>43393</v>
      </c>
      <c r="E1989" s="260" t="s">
        <v>1</v>
      </c>
      <c r="F1989" s="259" t="s">
        <v>5521</v>
      </c>
      <c r="G1989" s="258"/>
      <c r="H1989" s="257"/>
      <c r="I1989" s="256"/>
      <c r="J1989" s="228" t="s">
        <v>5498</v>
      </c>
      <c r="K1989" s="227"/>
      <c r="L1989" s="226"/>
      <c r="M1989" s="225"/>
      <c r="O1989" s="269"/>
    </row>
    <row r="1990" spans="1:15" ht="22.5" x14ac:dyDescent="0.2">
      <c r="A1990" s="546">
        <v>395</v>
      </c>
      <c r="B1990" s="251" t="s">
        <v>12</v>
      </c>
      <c r="C1990" s="251" t="s">
        <v>11</v>
      </c>
      <c r="D1990" s="251" t="s">
        <v>10</v>
      </c>
      <c r="E1990" s="549" t="s">
        <v>9</v>
      </c>
      <c r="F1990" s="549"/>
      <c r="G1990" s="549" t="s">
        <v>8</v>
      </c>
      <c r="H1990" s="550"/>
      <c r="I1990" s="250"/>
      <c r="J1990" s="265"/>
      <c r="K1990" s="265"/>
      <c r="L1990" s="265"/>
      <c r="M1990" s="264"/>
      <c r="O1990" s="269" t="s">
        <v>6120</v>
      </c>
    </row>
    <row r="1991" spans="1:15" ht="30.6" customHeight="1" x14ac:dyDescent="0.2">
      <c r="A1991" s="547"/>
      <c r="B1991" s="144" t="s">
        <v>6119</v>
      </c>
      <c r="C1991" s="144" t="s">
        <v>6118</v>
      </c>
      <c r="D1991" s="132">
        <v>43494</v>
      </c>
      <c r="E1991" s="247"/>
      <c r="F1991" s="246" t="s">
        <v>5540</v>
      </c>
      <c r="G1991" s="433" t="s">
        <v>968</v>
      </c>
      <c r="H1991" s="434"/>
      <c r="I1991" s="435"/>
      <c r="J1991" s="279" t="s">
        <v>17</v>
      </c>
      <c r="K1991" s="278"/>
      <c r="L1991" s="275" t="s">
        <v>16</v>
      </c>
      <c r="M1991" s="277">
        <v>598</v>
      </c>
      <c r="O1991" s="269">
        <v>910</v>
      </c>
    </row>
    <row r="1992" spans="1:15" ht="22.5" x14ac:dyDescent="0.2">
      <c r="A1992" s="547"/>
      <c r="B1992" s="243" t="s">
        <v>6</v>
      </c>
      <c r="C1992" s="243" t="s">
        <v>5</v>
      </c>
      <c r="D1992" s="243" t="s">
        <v>4</v>
      </c>
      <c r="E1992" s="551" t="s">
        <v>3</v>
      </c>
      <c r="F1992" s="551"/>
      <c r="G1992" s="552"/>
      <c r="H1992" s="553"/>
      <c r="I1992" s="554"/>
      <c r="J1992" s="276" t="s">
        <v>25</v>
      </c>
      <c r="K1992" s="275"/>
      <c r="L1992" s="271" t="s">
        <v>16</v>
      </c>
      <c r="M1992" s="274">
        <v>3466.86</v>
      </c>
      <c r="O1992" s="269">
        <v>909</v>
      </c>
    </row>
    <row r="1993" spans="1:15" x14ac:dyDescent="0.2">
      <c r="A1993" s="547"/>
      <c r="B1993" s="243"/>
      <c r="C1993" s="243"/>
      <c r="D1993" s="243"/>
      <c r="E1993" s="243"/>
      <c r="F1993" s="243"/>
      <c r="G1993" s="242"/>
      <c r="H1993" s="241"/>
      <c r="I1993" s="240"/>
      <c r="J1993" s="273" t="s">
        <v>21</v>
      </c>
      <c r="K1993" s="271"/>
      <c r="L1993" s="271"/>
      <c r="M1993" s="270"/>
      <c r="O1993" s="269"/>
    </row>
    <row r="1994" spans="1:15" ht="23.25" thickBot="1" x14ac:dyDescent="0.25">
      <c r="A1994" s="548"/>
      <c r="B1994" s="263" t="s">
        <v>6117</v>
      </c>
      <c r="C1994" s="262" t="s">
        <v>968</v>
      </c>
      <c r="D1994" s="261">
        <v>43497</v>
      </c>
      <c r="E1994" s="260" t="s">
        <v>1</v>
      </c>
      <c r="F1994" s="259" t="s">
        <v>6116</v>
      </c>
      <c r="G1994" s="258"/>
      <c r="H1994" s="257"/>
      <c r="I1994" s="256"/>
      <c r="J1994" s="228" t="s">
        <v>5498</v>
      </c>
      <c r="K1994" s="227"/>
      <c r="L1994" s="226" t="s">
        <v>16</v>
      </c>
      <c r="M1994" s="225">
        <v>146</v>
      </c>
      <c r="O1994" s="269">
        <v>911</v>
      </c>
    </row>
    <row r="1995" spans="1:15" ht="22.5" x14ac:dyDescent="0.2">
      <c r="A1995" s="546">
        <v>396</v>
      </c>
      <c r="B1995" s="251" t="s">
        <v>12</v>
      </c>
      <c r="C1995" s="251" t="s">
        <v>11</v>
      </c>
      <c r="D1995" s="251" t="s">
        <v>10</v>
      </c>
      <c r="E1995" s="549" t="s">
        <v>9</v>
      </c>
      <c r="F1995" s="549"/>
      <c r="G1995" s="549" t="s">
        <v>8</v>
      </c>
      <c r="H1995" s="550"/>
      <c r="I1995" s="250"/>
      <c r="J1995" s="265"/>
      <c r="K1995" s="265"/>
      <c r="L1995" s="265"/>
      <c r="M1995" s="264"/>
      <c r="O1995" s="269" t="s">
        <v>6115</v>
      </c>
    </row>
    <row r="1996" spans="1:15" ht="45" x14ac:dyDescent="0.2">
      <c r="A1996" s="547"/>
      <c r="B1996" s="144" t="s">
        <v>6114</v>
      </c>
      <c r="C1996" s="144" t="s">
        <v>6113</v>
      </c>
      <c r="D1996" s="132">
        <v>43386</v>
      </c>
      <c r="E1996" s="247"/>
      <c r="F1996" s="246" t="s">
        <v>5522</v>
      </c>
      <c r="G1996" s="433" t="s">
        <v>5506</v>
      </c>
      <c r="H1996" s="434"/>
      <c r="I1996" s="435"/>
      <c r="J1996" s="279" t="s">
        <v>17</v>
      </c>
      <c r="K1996" s="278"/>
      <c r="L1996" s="275" t="s">
        <v>16</v>
      </c>
      <c r="M1996" s="277">
        <v>1002</v>
      </c>
      <c r="O1996" s="269">
        <v>913</v>
      </c>
    </row>
    <row r="1997" spans="1:15" ht="22.5" x14ac:dyDescent="0.2">
      <c r="A1997" s="547"/>
      <c r="B1997" s="243" t="s">
        <v>6</v>
      </c>
      <c r="C1997" s="243" t="s">
        <v>5</v>
      </c>
      <c r="D1997" s="243" t="s">
        <v>4</v>
      </c>
      <c r="E1997" s="551" t="s">
        <v>3</v>
      </c>
      <c r="F1997" s="551"/>
      <c r="G1997" s="552"/>
      <c r="H1997" s="553"/>
      <c r="I1997" s="554"/>
      <c r="J1997" s="276" t="s">
        <v>25</v>
      </c>
      <c r="K1997" s="275"/>
      <c r="L1997" s="271" t="s">
        <v>16</v>
      </c>
      <c r="M1997" s="274">
        <v>1600</v>
      </c>
      <c r="O1997" s="269">
        <v>912</v>
      </c>
    </row>
    <row r="1998" spans="1:15" x14ac:dyDescent="0.2">
      <c r="A1998" s="547"/>
      <c r="B1998" s="243"/>
      <c r="C1998" s="243"/>
      <c r="D1998" s="243"/>
      <c r="E1998" s="243"/>
      <c r="F1998" s="243"/>
      <c r="G1998" s="242"/>
      <c r="H1998" s="241"/>
      <c r="I1998" s="240"/>
      <c r="J1998" s="273" t="s">
        <v>21</v>
      </c>
      <c r="K1998" s="271"/>
      <c r="L1998" s="271"/>
      <c r="M1998" s="270"/>
      <c r="O1998" s="269"/>
    </row>
    <row r="1999" spans="1:15" ht="23.25" thickBot="1" x14ac:dyDescent="0.25">
      <c r="A1999" s="548"/>
      <c r="B1999" s="263" t="s">
        <v>6112</v>
      </c>
      <c r="C1999" s="262" t="s">
        <v>5506</v>
      </c>
      <c r="D1999" s="261">
        <v>43393</v>
      </c>
      <c r="E1999" s="260" t="s">
        <v>1</v>
      </c>
      <c r="F1999" s="259" t="s">
        <v>5521</v>
      </c>
      <c r="G1999" s="258"/>
      <c r="H1999" s="257"/>
      <c r="I1999" s="256"/>
      <c r="J1999" s="228" t="s">
        <v>5498</v>
      </c>
      <c r="K1999" s="227"/>
      <c r="L1999" s="226"/>
      <c r="M1999" s="225"/>
      <c r="O1999" s="269"/>
    </row>
    <row r="2000" spans="1:15" ht="22.5" x14ac:dyDescent="0.2">
      <c r="A2000" s="546">
        <v>397</v>
      </c>
      <c r="B2000" s="251" t="s">
        <v>12</v>
      </c>
      <c r="C2000" s="251" t="s">
        <v>11</v>
      </c>
      <c r="D2000" s="251" t="s">
        <v>10</v>
      </c>
      <c r="E2000" s="549" t="s">
        <v>9</v>
      </c>
      <c r="F2000" s="549"/>
      <c r="G2000" s="549" t="s">
        <v>8</v>
      </c>
      <c r="H2000" s="550"/>
      <c r="I2000" s="250"/>
      <c r="J2000" s="265"/>
      <c r="K2000" s="265"/>
      <c r="L2000" s="265"/>
      <c r="M2000" s="264"/>
      <c r="O2000" s="269" t="s">
        <v>6111</v>
      </c>
    </row>
    <row r="2001" spans="1:15" ht="33.75" x14ac:dyDescent="0.2">
      <c r="A2001" s="547"/>
      <c r="B2001" s="144" t="s">
        <v>6110</v>
      </c>
      <c r="C2001" s="144" t="s">
        <v>6109</v>
      </c>
      <c r="D2001" s="132">
        <v>43512</v>
      </c>
      <c r="E2001" s="247"/>
      <c r="F2001" s="246" t="s">
        <v>5501</v>
      </c>
      <c r="G2001" s="433" t="s">
        <v>5500</v>
      </c>
      <c r="H2001" s="434"/>
      <c r="I2001" s="435"/>
      <c r="J2001" s="279" t="s">
        <v>17</v>
      </c>
      <c r="K2001" s="278"/>
      <c r="L2001" s="275" t="s">
        <v>16</v>
      </c>
      <c r="M2001" s="277">
        <v>801</v>
      </c>
      <c r="O2001" s="269">
        <v>915</v>
      </c>
    </row>
    <row r="2002" spans="1:15" ht="22.5" x14ac:dyDescent="0.2">
      <c r="A2002" s="547"/>
      <c r="B2002" s="243" t="s">
        <v>6</v>
      </c>
      <c r="C2002" s="243" t="s">
        <v>5</v>
      </c>
      <c r="D2002" s="243" t="s">
        <v>4</v>
      </c>
      <c r="E2002" s="551" t="s">
        <v>3</v>
      </c>
      <c r="F2002" s="551"/>
      <c r="G2002" s="552"/>
      <c r="H2002" s="553"/>
      <c r="I2002" s="554"/>
      <c r="J2002" s="276" t="s">
        <v>25</v>
      </c>
      <c r="K2002" s="275"/>
      <c r="L2002" s="271" t="s">
        <v>16</v>
      </c>
      <c r="M2002" s="274">
        <v>1942.03</v>
      </c>
      <c r="O2002" s="269">
        <v>914</v>
      </c>
    </row>
    <row r="2003" spans="1:15" x14ac:dyDescent="0.2">
      <c r="A2003" s="547"/>
      <c r="B2003" s="243"/>
      <c r="C2003" s="243"/>
      <c r="D2003" s="243"/>
      <c r="E2003" s="243"/>
      <c r="F2003" s="243"/>
      <c r="G2003" s="242"/>
      <c r="H2003" s="241"/>
      <c r="I2003" s="240"/>
      <c r="J2003" s="273" t="s">
        <v>21</v>
      </c>
      <c r="K2003" s="271"/>
      <c r="L2003" s="271"/>
      <c r="M2003" s="270"/>
      <c r="O2003" s="269"/>
    </row>
    <row r="2004" spans="1:15" ht="23.25" thickBot="1" x14ac:dyDescent="0.25">
      <c r="A2004" s="548"/>
      <c r="B2004" s="263" t="s">
        <v>5557</v>
      </c>
      <c r="C2004" s="262" t="s">
        <v>5500</v>
      </c>
      <c r="D2004" s="261">
        <v>43520</v>
      </c>
      <c r="E2004" s="260" t="s">
        <v>1</v>
      </c>
      <c r="F2004" s="259" t="s">
        <v>6108</v>
      </c>
      <c r="G2004" s="258"/>
      <c r="H2004" s="257"/>
      <c r="I2004" s="256"/>
      <c r="J2004" s="228" t="s">
        <v>5498</v>
      </c>
      <c r="K2004" s="227"/>
      <c r="L2004" s="226"/>
      <c r="M2004" s="225"/>
      <c r="O2004" s="269"/>
    </row>
    <row r="2005" spans="1:15" ht="22.5" x14ac:dyDescent="0.2">
      <c r="A2005" s="546">
        <v>398</v>
      </c>
      <c r="B2005" s="251" t="s">
        <v>12</v>
      </c>
      <c r="C2005" s="251" t="s">
        <v>11</v>
      </c>
      <c r="D2005" s="251" t="s">
        <v>10</v>
      </c>
      <c r="E2005" s="549" t="s">
        <v>9</v>
      </c>
      <c r="F2005" s="549"/>
      <c r="G2005" s="549" t="s">
        <v>8</v>
      </c>
      <c r="H2005" s="550"/>
      <c r="I2005" s="250"/>
      <c r="J2005" s="265"/>
      <c r="K2005" s="265"/>
      <c r="L2005" s="265"/>
      <c r="M2005" s="264"/>
      <c r="O2005" s="269" t="s">
        <v>6107</v>
      </c>
    </row>
    <row r="2006" spans="1:15" ht="30.6" customHeight="1" x14ac:dyDescent="0.2">
      <c r="A2006" s="547"/>
      <c r="B2006" s="144" t="s">
        <v>6104</v>
      </c>
      <c r="C2006" s="144" t="s">
        <v>6106</v>
      </c>
      <c r="D2006" s="132">
        <v>43386</v>
      </c>
      <c r="E2006" s="247"/>
      <c r="F2006" s="246" t="s">
        <v>5522</v>
      </c>
      <c r="G2006" s="433" t="s">
        <v>5506</v>
      </c>
      <c r="H2006" s="434"/>
      <c r="I2006" s="435"/>
      <c r="J2006" s="279" t="s">
        <v>17</v>
      </c>
      <c r="K2006" s="278"/>
      <c r="L2006" s="275" t="s">
        <v>16</v>
      </c>
      <c r="M2006" s="277">
        <v>1002</v>
      </c>
      <c r="O2006" s="269">
        <v>917</v>
      </c>
    </row>
    <row r="2007" spans="1:15" ht="22.5" x14ac:dyDescent="0.2">
      <c r="A2007" s="547"/>
      <c r="B2007" s="243" t="s">
        <v>6</v>
      </c>
      <c r="C2007" s="243" t="s">
        <v>5</v>
      </c>
      <c r="D2007" s="243" t="s">
        <v>4</v>
      </c>
      <c r="E2007" s="551" t="s">
        <v>3</v>
      </c>
      <c r="F2007" s="551"/>
      <c r="G2007" s="552"/>
      <c r="H2007" s="553"/>
      <c r="I2007" s="554"/>
      <c r="J2007" s="276" t="s">
        <v>25</v>
      </c>
      <c r="K2007" s="275"/>
      <c r="L2007" s="271" t="s">
        <v>16</v>
      </c>
      <c r="M2007" s="274">
        <v>1600</v>
      </c>
      <c r="O2007" s="269">
        <v>916</v>
      </c>
    </row>
    <row r="2008" spans="1:15" x14ac:dyDescent="0.2">
      <c r="A2008" s="547"/>
      <c r="B2008" s="243"/>
      <c r="C2008" s="243"/>
      <c r="D2008" s="243"/>
      <c r="E2008" s="243"/>
      <c r="F2008" s="243"/>
      <c r="G2008" s="242"/>
      <c r="H2008" s="241"/>
      <c r="I2008" s="240"/>
      <c r="J2008" s="273" t="s">
        <v>21</v>
      </c>
      <c r="K2008" s="271"/>
      <c r="L2008" s="271"/>
      <c r="M2008" s="270"/>
      <c r="O2008" s="269"/>
    </row>
    <row r="2009" spans="1:15" ht="23.25" thickBot="1" x14ac:dyDescent="0.25">
      <c r="A2009" s="548"/>
      <c r="B2009" s="263" t="s">
        <v>6102</v>
      </c>
      <c r="C2009" s="262" t="s">
        <v>5506</v>
      </c>
      <c r="D2009" s="261">
        <v>43393</v>
      </c>
      <c r="E2009" s="260" t="s">
        <v>1</v>
      </c>
      <c r="F2009" s="259" t="s">
        <v>5521</v>
      </c>
      <c r="G2009" s="258"/>
      <c r="H2009" s="257"/>
      <c r="I2009" s="256"/>
      <c r="J2009" s="228" t="s">
        <v>5498</v>
      </c>
      <c r="K2009" s="227"/>
      <c r="L2009" s="226"/>
      <c r="M2009" s="225"/>
      <c r="O2009" s="269"/>
    </row>
    <row r="2010" spans="1:15" ht="22.5" x14ac:dyDescent="0.2">
      <c r="A2010" s="546">
        <v>399</v>
      </c>
      <c r="B2010" s="251" t="s">
        <v>12</v>
      </c>
      <c r="C2010" s="251" t="s">
        <v>11</v>
      </c>
      <c r="D2010" s="251" t="s">
        <v>10</v>
      </c>
      <c r="E2010" s="549" t="s">
        <v>9</v>
      </c>
      <c r="F2010" s="549"/>
      <c r="G2010" s="549" t="s">
        <v>8</v>
      </c>
      <c r="H2010" s="550"/>
      <c r="I2010" s="250"/>
      <c r="J2010" s="265"/>
      <c r="K2010" s="265"/>
      <c r="L2010" s="265"/>
      <c r="M2010" s="264"/>
      <c r="O2010" s="269" t="s">
        <v>6105</v>
      </c>
    </row>
    <row r="2011" spans="1:15" ht="20.45" customHeight="1" x14ac:dyDescent="0.2">
      <c r="A2011" s="547"/>
      <c r="B2011" s="144" t="s">
        <v>6104</v>
      </c>
      <c r="C2011" s="144" t="s">
        <v>6103</v>
      </c>
      <c r="D2011" s="132">
        <v>43449</v>
      </c>
      <c r="E2011" s="247"/>
      <c r="F2011" s="246" t="s">
        <v>5527</v>
      </c>
      <c r="G2011" s="433" t="s">
        <v>5506</v>
      </c>
      <c r="H2011" s="434"/>
      <c r="I2011" s="435"/>
      <c r="J2011" s="279" t="s">
        <v>17</v>
      </c>
      <c r="K2011" s="278"/>
      <c r="L2011" s="275" t="s">
        <v>16</v>
      </c>
      <c r="M2011" s="277">
        <v>2120</v>
      </c>
      <c r="O2011" s="269">
        <v>919</v>
      </c>
    </row>
    <row r="2012" spans="1:15" ht="22.5" x14ac:dyDescent="0.2">
      <c r="A2012" s="547"/>
      <c r="B2012" s="243" t="s">
        <v>6</v>
      </c>
      <c r="C2012" s="243" t="s">
        <v>5</v>
      </c>
      <c r="D2012" s="243" t="s">
        <v>4</v>
      </c>
      <c r="E2012" s="551" t="s">
        <v>3</v>
      </c>
      <c r="F2012" s="551"/>
      <c r="G2012" s="552"/>
      <c r="H2012" s="553"/>
      <c r="I2012" s="554"/>
      <c r="J2012" s="276" t="s">
        <v>25</v>
      </c>
      <c r="K2012" s="275"/>
      <c r="L2012" s="271" t="s">
        <v>16</v>
      </c>
      <c r="M2012" s="274">
        <v>4540.91</v>
      </c>
      <c r="O2012" s="269">
        <v>918</v>
      </c>
    </row>
    <row r="2013" spans="1:15" x14ac:dyDescent="0.2">
      <c r="A2013" s="547"/>
      <c r="B2013" s="243"/>
      <c r="C2013" s="243"/>
      <c r="D2013" s="243"/>
      <c r="E2013" s="243"/>
      <c r="F2013" s="243"/>
      <c r="G2013" s="242"/>
      <c r="H2013" s="241"/>
      <c r="I2013" s="240"/>
      <c r="J2013" s="273" t="s">
        <v>21</v>
      </c>
      <c r="K2013" s="271"/>
      <c r="L2013" s="271"/>
      <c r="M2013" s="270"/>
      <c r="O2013" s="269"/>
    </row>
    <row r="2014" spans="1:15" ht="23.25" thickBot="1" x14ac:dyDescent="0.25">
      <c r="A2014" s="548"/>
      <c r="B2014" s="263" t="s">
        <v>6102</v>
      </c>
      <c r="C2014" s="262" t="s">
        <v>5506</v>
      </c>
      <c r="D2014" s="261">
        <v>43455</v>
      </c>
      <c r="E2014" s="260" t="s">
        <v>1</v>
      </c>
      <c r="F2014" s="259" t="s">
        <v>6101</v>
      </c>
      <c r="G2014" s="258"/>
      <c r="H2014" s="257"/>
      <c r="I2014" s="256"/>
      <c r="J2014" s="228" t="s">
        <v>5498</v>
      </c>
      <c r="K2014" s="227"/>
      <c r="L2014" s="226"/>
      <c r="M2014" s="225"/>
      <c r="O2014" s="269"/>
    </row>
    <row r="2015" spans="1:15" ht="22.5" x14ac:dyDescent="0.2">
      <c r="A2015" s="546">
        <v>400</v>
      </c>
      <c r="B2015" s="251" t="s">
        <v>12</v>
      </c>
      <c r="C2015" s="251" t="s">
        <v>11</v>
      </c>
      <c r="D2015" s="251" t="s">
        <v>10</v>
      </c>
      <c r="E2015" s="549" t="s">
        <v>9</v>
      </c>
      <c r="F2015" s="549"/>
      <c r="G2015" s="549" t="s">
        <v>8</v>
      </c>
      <c r="H2015" s="550"/>
      <c r="I2015" s="250"/>
      <c r="J2015" s="265"/>
      <c r="K2015" s="265"/>
      <c r="L2015" s="265"/>
      <c r="M2015" s="264"/>
      <c r="O2015" s="269" t="s">
        <v>6100</v>
      </c>
    </row>
    <row r="2016" spans="1:15" ht="33.75" x14ac:dyDescent="0.2">
      <c r="A2016" s="547"/>
      <c r="B2016" s="144" t="s">
        <v>6092</v>
      </c>
      <c r="C2016" s="144" t="s">
        <v>6099</v>
      </c>
      <c r="D2016" s="132">
        <v>43386</v>
      </c>
      <c r="E2016" s="247"/>
      <c r="F2016" s="246" t="s">
        <v>5522</v>
      </c>
      <c r="G2016" s="433" t="s">
        <v>5506</v>
      </c>
      <c r="H2016" s="434"/>
      <c r="I2016" s="435"/>
      <c r="J2016" s="279" t="s">
        <v>17</v>
      </c>
      <c r="K2016" s="278"/>
      <c r="L2016" s="275" t="s">
        <v>16</v>
      </c>
      <c r="M2016" s="277">
        <v>835</v>
      </c>
      <c r="O2016" s="269">
        <v>921</v>
      </c>
    </row>
    <row r="2017" spans="1:15" ht="22.5" x14ac:dyDescent="0.2">
      <c r="A2017" s="547"/>
      <c r="B2017" s="243" t="s">
        <v>6</v>
      </c>
      <c r="C2017" s="243" t="s">
        <v>5</v>
      </c>
      <c r="D2017" s="243" t="s">
        <v>4</v>
      </c>
      <c r="E2017" s="551" t="s">
        <v>3</v>
      </c>
      <c r="F2017" s="551"/>
      <c r="G2017" s="552"/>
      <c r="H2017" s="553"/>
      <c r="I2017" s="554"/>
      <c r="J2017" s="276" t="s">
        <v>25</v>
      </c>
      <c r="K2017" s="275"/>
      <c r="L2017" s="271" t="s">
        <v>16</v>
      </c>
      <c r="M2017" s="274">
        <v>1600</v>
      </c>
      <c r="O2017" s="269">
        <v>920</v>
      </c>
    </row>
    <row r="2018" spans="1:15" x14ac:dyDescent="0.2">
      <c r="A2018" s="547"/>
      <c r="B2018" s="243"/>
      <c r="C2018" s="243"/>
      <c r="D2018" s="243"/>
      <c r="E2018" s="243"/>
      <c r="F2018" s="243"/>
      <c r="G2018" s="242"/>
      <c r="H2018" s="241"/>
      <c r="I2018" s="240"/>
      <c r="J2018" s="273" t="s">
        <v>21</v>
      </c>
      <c r="K2018" s="271"/>
      <c r="L2018" s="271"/>
      <c r="M2018" s="270"/>
      <c r="O2018" s="269"/>
    </row>
    <row r="2019" spans="1:15" ht="23.25" thickBot="1" x14ac:dyDescent="0.25">
      <c r="A2019" s="548"/>
      <c r="B2019" s="263" t="s">
        <v>5616</v>
      </c>
      <c r="C2019" s="262" t="s">
        <v>5506</v>
      </c>
      <c r="D2019" s="261">
        <v>43393</v>
      </c>
      <c r="E2019" s="260" t="s">
        <v>1</v>
      </c>
      <c r="F2019" s="259" t="s">
        <v>5521</v>
      </c>
      <c r="G2019" s="258"/>
      <c r="H2019" s="257"/>
      <c r="I2019" s="256"/>
      <c r="J2019" s="228" t="s">
        <v>5498</v>
      </c>
      <c r="K2019" s="227"/>
      <c r="L2019" s="226"/>
      <c r="M2019" s="225"/>
      <c r="O2019" s="269"/>
    </row>
    <row r="2020" spans="1:15" ht="22.5" x14ac:dyDescent="0.2">
      <c r="A2020" s="546">
        <v>401</v>
      </c>
      <c r="B2020" s="251" t="s">
        <v>12</v>
      </c>
      <c r="C2020" s="251" t="s">
        <v>11</v>
      </c>
      <c r="D2020" s="251" t="s">
        <v>10</v>
      </c>
      <c r="E2020" s="549" t="s">
        <v>9</v>
      </c>
      <c r="F2020" s="549"/>
      <c r="G2020" s="549" t="s">
        <v>8</v>
      </c>
      <c r="H2020" s="550"/>
      <c r="I2020" s="250"/>
      <c r="J2020" s="265"/>
      <c r="K2020" s="265"/>
      <c r="L2020" s="265"/>
      <c r="M2020" s="264"/>
      <c r="O2020" s="269" t="s">
        <v>6098</v>
      </c>
    </row>
    <row r="2021" spans="1:15" ht="56.25" x14ac:dyDescent="0.2">
      <c r="A2021" s="547"/>
      <c r="B2021" s="144" t="s">
        <v>6092</v>
      </c>
      <c r="C2021" s="144" t="s">
        <v>6097</v>
      </c>
      <c r="D2021" s="132">
        <v>43431</v>
      </c>
      <c r="E2021" s="247"/>
      <c r="F2021" s="246" t="s">
        <v>6096</v>
      </c>
      <c r="G2021" s="433" t="s">
        <v>6095</v>
      </c>
      <c r="H2021" s="434"/>
      <c r="I2021" s="435"/>
      <c r="J2021" s="279" t="s">
        <v>17</v>
      </c>
      <c r="K2021" s="278"/>
      <c r="L2021" s="275" t="s">
        <v>16</v>
      </c>
      <c r="M2021" s="277">
        <v>1803</v>
      </c>
      <c r="O2021" s="269">
        <v>927</v>
      </c>
    </row>
    <row r="2022" spans="1:15" ht="22.5" x14ac:dyDescent="0.2">
      <c r="A2022" s="547"/>
      <c r="B2022" s="243" t="s">
        <v>6</v>
      </c>
      <c r="C2022" s="243" t="s">
        <v>5</v>
      </c>
      <c r="D2022" s="243" t="s">
        <v>4</v>
      </c>
      <c r="E2022" s="551" t="s">
        <v>3</v>
      </c>
      <c r="F2022" s="551"/>
      <c r="G2022" s="552"/>
      <c r="H2022" s="553"/>
      <c r="I2022" s="554"/>
      <c r="J2022" s="276" t="s">
        <v>25</v>
      </c>
      <c r="K2022" s="275"/>
      <c r="L2022" s="271"/>
      <c r="M2022" s="274"/>
      <c r="O2022" s="269"/>
    </row>
    <row r="2023" spans="1:15" x14ac:dyDescent="0.2">
      <c r="A2023" s="547"/>
      <c r="B2023" s="243"/>
      <c r="C2023" s="243"/>
      <c r="D2023" s="243"/>
      <c r="E2023" s="243"/>
      <c r="F2023" s="243"/>
      <c r="G2023" s="242"/>
      <c r="H2023" s="241"/>
      <c r="I2023" s="240"/>
      <c r="J2023" s="273" t="s">
        <v>21</v>
      </c>
      <c r="K2023" s="271"/>
      <c r="L2023" s="271" t="s">
        <v>16</v>
      </c>
      <c r="M2023" s="270">
        <v>292</v>
      </c>
      <c r="O2023" s="269"/>
    </row>
    <row r="2024" spans="1:15" ht="23.25" thickBot="1" x14ac:dyDescent="0.25">
      <c r="A2024" s="548"/>
      <c r="B2024" s="263" t="s">
        <v>5616</v>
      </c>
      <c r="C2024" s="262" t="s">
        <v>6095</v>
      </c>
      <c r="D2024" s="261">
        <v>43439</v>
      </c>
      <c r="E2024" s="260" t="s">
        <v>1</v>
      </c>
      <c r="F2024" s="259" t="s">
        <v>6094</v>
      </c>
      <c r="G2024" s="258"/>
      <c r="H2024" s="257"/>
      <c r="I2024" s="256"/>
      <c r="J2024" s="228" t="s">
        <v>5498</v>
      </c>
      <c r="K2024" s="227"/>
      <c r="L2024" s="226"/>
      <c r="M2024" s="225"/>
      <c r="O2024" s="269">
        <v>929</v>
      </c>
    </row>
    <row r="2025" spans="1:15" ht="22.5" x14ac:dyDescent="0.2">
      <c r="A2025" s="546">
        <v>402</v>
      </c>
      <c r="B2025" s="251" t="s">
        <v>12</v>
      </c>
      <c r="C2025" s="251" t="s">
        <v>11</v>
      </c>
      <c r="D2025" s="251" t="s">
        <v>10</v>
      </c>
      <c r="E2025" s="549" t="s">
        <v>9</v>
      </c>
      <c r="F2025" s="549"/>
      <c r="G2025" s="549" t="s">
        <v>8</v>
      </c>
      <c r="H2025" s="550"/>
      <c r="I2025" s="250"/>
      <c r="J2025" s="265"/>
      <c r="K2025" s="265"/>
      <c r="L2025" s="265"/>
      <c r="M2025" s="264"/>
      <c r="O2025" s="269" t="s">
        <v>6093</v>
      </c>
    </row>
    <row r="2026" spans="1:15" ht="33.75" x14ac:dyDescent="0.2">
      <c r="A2026" s="547"/>
      <c r="B2026" s="144" t="s">
        <v>6092</v>
      </c>
      <c r="C2026" s="144" t="s">
        <v>6091</v>
      </c>
      <c r="D2026" s="132">
        <v>43523</v>
      </c>
      <c r="E2026" s="247"/>
      <c r="F2026" s="246" t="s">
        <v>5513</v>
      </c>
      <c r="G2026" s="433" t="s">
        <v>5506</v>
      </c>
      <c r="H2026" s="434"/>
      <c r="I2026" s="435"/>
      <c r="J2026" s="279" t="s">
        <v>17</v>
      </c>
      <c r="K2026" s="278"/>
      <c r="L2026" s="275" t="s">
        <v>16</v>
      </c>
      <c r="M2026" s="277">
        <v>621</v>
      </c>
      <c r="O2026" s="269">
        <v>934</v>
      </c>
    </row>
    <row r="2027" spans="1:15" ht="22.5" x14ac:dyDescent="0.2">
      <c r="A2027" s="547"/>
      <c r="B2027" s="243" t="s">
        <v>6</v>
      </c>
      <c r="C2027" s="243" t="s">
        <v>5</v>
      </c>
      <c r="D2027" s="243" t="s">
        <v>4</v>
      </c>
      <c r="E2027" s="551" t="s">
        <v>3</v>
      </c>
      <c r="F2027" s="551"/>
      <c r="G2027" s="552"/>
      <c r="H2027" s="553"/>
      <c r="I2027" s="554"/>
      <c r="J2027" s="276" t="s">
        <v>25</v>
      </c>
      <c r="K2027" s="275"/>
      <c r="L2027" s="271" t="s">
        <v>16</v>
      </c>
      <c r="M2027" s="274">
        <v>4075</v>
      </c>
      <c r="O2027" s="269">
        <v>933</v>
      </c>
    </row>
    <row r="2028" spans="1:15" x14ac:dyDescent="0.2">
      <c r="A2028" s="547"/>
      <c r="B2028" s="243"/>
      <c r="C2028" s="243"/>
      <c r="D2028" s="243"/>
      <c r="E2028" s="243"/>
      <c r="F2028" s="243"/>
      <c r="G2028" s="242"/>
      <c r="H2028" s="241"/>
      <c r="I2028" s="240"/>
      <c r="J2028" s="273" t="s">
        <v>21</v>
      </c>
      <c r="K2028" s="271"/>
      <c r="L2028" s="271" t="s">
        <v>16</v>
      </c>
      <c r="M2028" s="270">
        <v>196</v>
      </c>
      <c r="O2028" s="269"/>
    </row>
    <row r="2029" spans="1:15" ht="23.25" thickBot="1" x14ac:dyDescent="0.25">
      <c r="A2029" s="548"/>
      <c r="B2029" s="263" t="s">
        <v>5616</v>
      </c>
      <c r="C2029" s="262" t="s">
        <v>5506</v>
      </c>
      <c r="D2029" s="261">
        <v>43526</v>
      </c>
      <c r="E2029" s="260" t="s">
        <v>1</v>
      </c>
      <c r="F2029" s="259" t="s">
        <v>5632</v>
      </c>
      <c r="G2029" s="258"/>
      <c r="H2029" s="257"/>
      <c r="I2029" s="256"/>
      <c r="J2029" s="228" t="s">
        <v>5498</v>
      </c>
      <c r="K2029" s="227"/>
      <c r="L2029" s="226"/>
      <c r="M2029" s="225"/>
      <c r="O2029" s="269">
        <v>935</v>
      </c>
    </row>
    <row r="2030" spans="1:15" ht="22.5" x14ac:dyDescent="0.2">
      <c r="A2030" s="546">
        <v>403</v>
      </c>
      <c r="B2030" s="251" t="s">
        <v>12</v>
      </c>
      <c r="C2030" s="251" t="s">
        <v>11</v>
      </c>
      <c r="D2030" s="251" t="s">
        <v>10</v>
      </c>
      <c r="E2030" s="549" t="s">
        <v>9</v>
      </c>
      <c r="F2030" s="549"/>
      <c r="G2030" s="549" t="s">
        <v>8</v>
      </c>
      <c r="H2030" s="550"/>
      <c r="I2030" s="250"/>
      <c r="J2030" s="265"/>
      <c r="K2030" s="265"/>
      <c r="L2030" s="265"/>
      <c r="M2030" s="264"/>
      <c r="O2030" s="269" t="s">
        <v>6090</v>
      </c>
    </row>
    <row r="2031" spans="1:15" ht="213.75" x14ac:dyDescent="0.2">
      <c r="A2031" s="547"/>
      <c r="B2031" s="144" t="s">
        <v>6089</v>
      </c>
      <c r="C2031" s="144" t="s">
        <v>6088</v>
      </c>
      <c r="D2031" s="132">
        <v>43375</v>
      </c>
      <c r="E2031" s="247"/>
      <c r="F2031" s="246" t="s">
        <v>5940</v>
      </c>
      <c r="G2031" s="433" t="s">
        <v>3256</v>
      </c>
      <c r="H2031" s="434"/>
      <c r="I2031" s="435"/>
      <c r="J2031" s="279" t="s">
        <v>17</v>
      </c>
      <c r="K2031" s="278"/>
      <c r="L2031" s="275" t="s">
        <v>16</v>
      </c>
      <c r="M2031" s="277">
        <v>598</v>
      </c>
      <c r="O2031" s="269">
        <v>937</v>
      </c>
    </row>
    <row r="2032" spans="1:15" ht="22.5" x14ac:dyDescent="0.2">
      <c r="A2032" s="547"/>
      <c r="B2032" s="243" t="s">
        <v>6</v>
      </c>
      <c r="C2032" s="243" t="s">
        <v>5</v>
      </c>
      <c r="D2032" s="243" t="s">
        <v>4</v>
      </c>
      <c r="E2032" s="551" t="s">
        <v>3</v>
      </c>
      <c r="F2032" s="551"/>
      <c r="G2032" s="552"/>
      <c r="H2032" s="553"/>
      <c r="I2032" s="554"/>
      <c r="J2032" s="276" t="s">
        <v>25</v>
      </c>
      <c r="K2032" s="275"/>
      <c r="L2032" s="271" t="s">
        <v>16</v>
      </c>
      <c r="M2032" s="274">
        <v>575</v>
      </c>
      <c r="O2032" s="269">
        <v>936</v>
      </c>
    </row>
    <row r="2033" spans="1:15" x14ac:dyDescent="0.2">
      <c r="A2033" s="547"/>
      <c r="B2033" s="243"/>
      <c r="C2033" s="243"/>
      <c r="D2033" s="243"/>
      <c r="E2033" s="243"/>
      <c r="F2033" s="243"/>
      <c r="G2033" s="242"/>
      <c r="H2033" s="241"/>
      <c r="I2033" s="240"/>
      <c r="J2033" s="273" t="s">
        <v>21</v>
      </c>
      <c r="K2033" s="271"/>
      <c r="L2033" s="271"/>
      <c r="M2033" s="270"/>
      <c r="O2033" s="269"/>
    </row>
    <row r="2034" spans="1:15" ht="23.25" thickBot="1" x14ac:dyDescent="0.25">
      <c r="A2034" s="548"/>
      <c r="B2034" s="263" t="s">
        <v>5691</v>
      </c>
      <c r="C2034" s="262" t="s">
        <v>3256</v>
      </c>
      <c r="D2034" s="261">
        <v>43381</v>
      </c>
      <c r="E2034" s="260" t="s">
        <v>1</v>
      </c>
      <c r="F2034" s="259" t="s">
        <v>6087</v>
      </c>
      <c r="G2034" s="258"/>
      <c r="H2034" s="257"/>
      <c r="I2034" s="256"/>
      <c r="J2034" s="228" t="s">
        <v>5498</v>
      </c>
      <c r="K2034" s="227"/>
      <c r="L2034" s="226"/>
      <c r="M2034" s="225"/>
      <c r="O2034" s="269"/>
    </row>
    <row r="2035" spans="1:15" ht="22.5" x14ac:dyDescent="0.2">
      <c r="A2035" s="546">
        <v>404</v>
      </c>
      <c r="B2035" s="251" t="s">
        <v>12</v>
      </c>
      <c r="C2035" s="251" t="s">
        <v>11</v>
      </c>
      <c r="D2035" s="251" t="s">
        <v>10</v>
      </c>
      <c r="E2035" s="549" t="s">
        <v>9</v>
      </c>
      <c r="F2035" s="549"/>
      <c r="G2035" s="549" t="s">
        <v>8</v>
      </c>
      <c r="H2035" s="550"/>
      <c r="I2035" s="250"/>
      <c r="J2035" s="265"/>
      <c r="K2035" s="265"/>
      <c r="L2035" s="265"/>
      <c r="M2035" s="264"/>
      <c r="O2035" s="269" t="s">
        <v>6086</v>
      </c>
    </row>
    <row r="2036" spans="1:15" ht="20.45" customHeight="1" x14ac:dyDescent="0.2">
      <c r="A2036" s="547"/>
      <c r="B2036" s="144" t="s">
        <v>6074</v>
      </c>
      <c r="C2036" s="144" t="s">
        <v>6085</v>
      </c>
      <c r="D2036" s="132">
        <v>43439</v>
      </c>
      <c r="E2036" s="247"/>
      <c r="F2036" s="246" t="s">
        <v>6084</v>
      </c>
      <c r="G2036" s="433" t="s">
        <v>5785</v>
      </c>
      <c r="H2036" s="434"/>
      <c r="I2036" s="435"/>
      <c r="J2036" s="279" t="s">
        <v>17</v>
      </c>
      <c r="K2036" s="278"/>
      <c r="L2036" s="275" t="s">
        <v>16</v>
      </c>
      <c r="M2036" s="277">
        <v>732</v>
      </c>
      <c r="O2036" s="269">
        <v>939</v>
      </c>
    </row>
    <row r="2037" spans="1:15" ht="22.5" x14ac:dyDescent="0.2">
      <c r="A2037" s="547"/>
      <c r="B2037" s="243" t="s">
        <v>6</v>
      </c>
      <c r="C2037" s="243" t="s">
        <v>5</v>
      </c>
      <c r="D2037" s="243" t="s">
        <v>4</v>
      </c>
      <c r="E2037" s="551" t="s">
        <v>3</v>
      </c>
      <c r="F2037" s="551"/>
      <c r="G2037" s="552"/>
      <c r="H2037" s="553"/>
      <c r="I2037" s="554"/>
      <c r="J2037" s="276" t="s">
        <v>25</v>
      </c>
      <c r="K2037" s="275"/>
      <c r="L2037" s="271" t="s">
        <v>16</v>
      </c>
      <c r="M2037" s="274">
        <v>1064.19</v>
      </c>
      <c r="O2037" s="269">
        <v>938</v>
      </c>
    </row>
    <row r="2038" spans="1:15" x14ac:dyDescent="0.2">
      <c r="A2038" s="547"/>
      <c r="B2038" s="243"/>
      <c r="C2038" s="243"/>
      <c r="D2038" s="243"/>
      <c r="E2038" s="243"/>
      <c r="F2038" s="243"/>
      <c r="G2038" s="242"/>
      <c r="H2038" s="241"/>
      <c r="I2038" s="240"/>
      <c r="J2038" s="273" t="s">
        <v>21</v>
      </c>
      <c r="K2038" s="271"/>
      <c r="L2038" s="271"/>
      <c r="M2038" s="270"/>
      <c r="O2038" s="269"/>
    </row>
    <row r="2039" spans="1:15" ht="23.25" thickBot="1" x14ac:dyDescent="0.25">
      <c r="A2039" s="548"/>
      <c r="B2039" s="263" t="s">
        <v>6066</v>
      </c>
      <c r="C2039" s="262" t="s">
        <v>5785</v>
      </c>
      <c r="D2039" s="261">
        <v>43443</v>
      </c>
      <c r="E2039" s="260" t="s">
        <v>1</v>
      </c>
      <c r="F2039" s="259" t="s">
        <v>6083</v>
      </c>
      <c r="G2039" s="258"/>
      <c r="H2039" s="257"/>
      <c r="I2039" s="256"/>
      <c r="J2039" s="228" t="s">
        <v>5498</v>
      </c>
      <c r="K2039" s="227"/>
      <c r="L2039" s="226"/>
      <c r="M2039" s="225"/>
      <c r="O2039" s="269"/>
    </row>
    <row r="2040" spans="1:15" ht="22.5" x14ac:dyDescent="0.2">
      <c r="A2040" s="546">
        <v>405</v>
      </c>
      <c r="B2040" s="251" t="s">
        <v>12</v>
      </c>
      <c r="C2040" s="251" t="s">
        <v>11</v>
      </c>
      <c r="D2040" s="251" t="s">
        <v>10</v>
      </c>
      <c r="E2040" s="549" t="s">
        <v>9</v>
      </c>
      <c r="F2040" s="549"/>
      <c r="G2040" s="549" t="s">
        <v>8</v>
      </c>
      <c r="H2040" s="550"/>
      <c r="I2040" s="250"/>
      <c r="J2040" s="265"/>
      <c r="K2040" s="265"/>
      <c r="L2040" s="265"/>
      <c r="M2040" s="264"/>
      <c r="O2040" s="269" t="s">
        <v>6082</v>
      </c>
    </row>
    <row r="2041" spans="1:15" ht="20.45" customHeight="1" x14ac:dyDescent="0.2">
      <c r="A2041" s="547"/>
      <c r="B2041" s="144" t="s">
        <v>6074</v>
      </c>
      <c r="C2041" s="144" t="s">
        <v>6081</v>
      </c>
      <c r="D2041" s="132">
        <v>43416</v>
      </c>
      <c r="E2041" s="247"/>
      <c r="F2041" s="246" t="s">
        <v>6080</v>
      </c>
      <c r="G2041" s="433" t="s">
        <v>6079</v>
      </c>
      <c r="H2041" s="434"/>
      <c r="I2041" s="435"/>
      <c r="J2041" s="279" t="s">
        <v>17</v>
      </c>
      <c r="K2041" s="278"/>
      <c r="L2041" s="275" t="s">
        <v>16</v>
      </c>
      <c r="M2041" s="277">
        <v>681</v>
      </c>
      <c r="O2041" s="269">
        <v>941</v>
      </c>
    </row>
    <row r="2042" spans="1:15" ht="22.5" x14ac:dyDescent="0.2">
      <c r="A2042" s="547"/>
      <c r="B2042" s="243" t="s">
        <v>6</v>
      </c>
      <c r="C2042" s="243" t="s">
        <v>5</v>
      </c>
      <c r="D2042" s="243" t="s">
        <v>4</v>
      </c>
      <c r="E2042" s="551" t="s">
        <v>3</v>
      </c>
      <c r="F2042" s="551"/>
      <c r="G2042" s="552"/>
      <c r="H2042" s="553"/>
      <c r="I2042" s="554"/>
      <c r="J2042" s="276" t="s">
        <v>25</v>
      </c>
      <c r="K2042" s="275"/>
      <c r="L2042" s="271" t="s">
        <v>16</v>
      </c>
      <c r="M2042" s="274">
        <v>1995.3</v>
      </c>
      <c r="O2042" s="269">
        <v>940</v>
      </c>
    </row>
    <row r="2043" spans="1:15" x14ac:dyDescent="0.2">
      <c r="A2043" s="547"/>
      <c r="B2043" s="243"/>
      <c r="C2043" s="243"/>
      <c r="D2043" s="243"/>
      <c r="E2043" s="243"/>
      <c r="F2043" s="243"/>
      <c r="G2043" s="242"/>
      <c r="H2043" s="241"/>
      <c r="I2043" s="240"/>
      <c r="J2043" s="273" t="s">
        <v>21</v>
      </c>
      <c r="K2043" s="271"/>
      <c r="L2043" s="271" t="s">
        <v>16</v>
      </c>
      <c r="M2043" s="270">
        <v>316</v>
      </c>
      <c r="O2043" s="269">
        <v>942</v>
      </c>
    </row>
    <row r="2044" spans="1:15" ht="23.25" thickBot="1" x14ac:dyDescent="0.25">
      <c r="A2044" s="548"/>
      <c r="B2044" s="263" t="s">
        <v>6066</v>
      </c>
      <c r="C2044" s="262" t="s">
        <v>6079</v>
      </c>
      <c r="D2044" s="261">
        <v>43420</v>
      </c>
      <c r="E2044" s="260" t="s">
        <v>1</v>
      </c>
      <c r="F2044" s="259" t="s">
        <v>5717</v>
      </c>
      <c r="G2044" s="258"/>
      <c r="H2044" s="257"/>
      <c r="I2044" s="256"/>
      <c r="J2044" s="228" t="s">
        <v>5498</v>
      </c>
      <c r="K2044" s="227"/>
      <c r="L2044" s="226"/>
      <c r="M2044" s="225"/>
      <c r="O2044" s="269"/>
    </row>
    <row r="2045" spans="1:15" ht="22.5" x14ac:dyDescent="0.2">
      <c r="A2045" s="546">
        <v>406</v>
      </c>
      <c r="B2045" s="251" t="s">
        <v>12</v>
      </c>
      <c r="C2045" s="251" t="s">
        <v>11</v>
      </c>
      <c r="D2045" s="251" t="s">
        <v>10</v>
      </c>
      <c r="E2045" s="549" t="s">
        <v>9</v>
      </c>
      <c r="F2045" s="549"/>
      <c r="G2045" s="549" t="s">
        <v>8</v>
      </c>
      <c r="H2045" s="550"/>
      <c r="I2045" s="250"/>
      <c r="J2045" s="265"/>
      <c r="K2045" s="265"/>
      <c r="L2045" s="265"/>
      <c r="M2045" s="264"/>
      <c r="O2045" s="269" t="s">
        <v>6078</v>
      </c>
    </row>
    <row r="2046" spans="1:15" ht="40.9" customHeight="1" x14ac:dyDescent="0.2">
      <c r="A2046" s="547"/>
      <c r="B2046" s="144" t="s">
        <v>6074</v>
      </c>
      <c r="C2046" s="144" t="s">
        <v>6077</v>
      </c>
      <c r="D2046" s="132">
        <v>43521</v>
      </c>
      <c r="E2046" s="247"/>
      <c r="F2046" s="246" t="s">
        <v>5518</v>
      </c>
      <c r="G2046" s="433" t="s">
        <v>5785</v>
      </c>
      <c r="H2046" s="434"/>
      <c r="I2046" s="435"/>
      <c r="J2046" s="279" t="s">
        <v>17</v>
      </c>
      <c r="K2046" s="278"/>
      <c r="L2046" s="275" t="s">
        <v>16</v>
      </c>
      <c r="M2046" s="277">
        <v>936</v>
      </c>
      <c r="O2046" s="269">
        <v>943</v>
      </c>
    </row>
    <row r="2047" spans="1:15" ht="22.5" x14ac:dyDescent="0.2">
      <c r="A2047" s="547"/>
      <c r="B2047" s="243" t="s">
        <v>6</v>
      </c>
      <c r="C2047" s="243" t="s">
        <v>5</v>
      </c>
      <c r="D2047" s="243" t="s">
        <v>4</v>
      </c>
      <c r="E2047" s="551" t="s">
        <v>3</v>
      </c>
      <c r="F2047" s="551"/>
      <c r="G2047" s="552"/>
      <c r="H2047" s="553"/>
      <c r="I2047" s="554"/>
      <c r="J2047" s="276" t="s">
        <v>25</v>
      </c>
      <c r="K2047" s="275"/>
      <c r="L2047" s="271"/>
      <c r="M2047" s="274"/>
      <c r="O2047" s="269"/>
    </row>
    <row r="2048" spans="1:15" x14ac:dyDescent="0.2">
      <c r="A2048" s="547"/>
      <c r="B2048" s="243"/>
      <c r="C2048" s="243"/>
      <c r="D2048" s="243"/>
      <c r="E2048" s="243"/>
      <c r="F2048" s="243"/>
      <c r="G2048" s="242"/>
      <c r="H2048" s="241"/>
      <c r="I2048" s="240"/>
      <c r="J2048" s="273" t="s">
        <v>21</v>
      </c>
      <c r="K2048" s="271"/>
      <c r="L2048" s="271" t="s">
        <v>16</v>
      </c>
      <c r="M2048" s="270">
        <v>387</v>
      </c>
      <c r="O2048" s="269"/>
    </row>
    <row r="2049" spans="1:15" ht="23.25" thickBot="1" x14ac:dyDescent="0.25">
      <c r="A2049" s="548"/>
      <c r="B2049" s="263" t="s">
        <v>6066</v>
      </c>
      <c r="C2049" s="262" t="s">
        <v>5785</v>
      </c>
      <c r="D2049" s="261">
        <v>43525</v>
      </c>
      <c r="E2049" s="260" t="s">
        <v>1</v>
      </c>
      <c r="F2049" s="259" t="s">
        <v>6076</v>
      </c>
      <c r="G2049" s="258"/>
      <c r="H2049" s="257"/>
      <c r="I2049" s="256"/>
      <c r="J2049" s="228" t="s">
        <v>5498</v>
      </c>
      <c r="K2049" s="227"/>
      <c r="L2049" s="226" t="s">
        <v>16</v>
      </c>
      <c r="M2049" s="225">
        <v>100</v>
      </c>
      <c r="O2049" s="269">
        <v>944</v>
      </c>
    </row>
    <row r="2050" spans="1:15" ht="22.5" x14ac:dyDescent="0.2">
      <c r="A2050" s="546">
        <v>407</v>
      </c>
      <c r="B2050" s="251" t="s">
        <v>12</v>
      </c>
      <c r="C2050" s="251" t="s">
        <v>11</v>
      </c>
      <c r="D2050" s="251" t="s">
        <v>10</v>
      </c>
      <c r="E2050" s="549" t="s">
        <v>9</v>
      </c>
      <c r="F2050" s="549"/>
      <c r="G2050" s="549" t="s">
        <v>8</v>
      </c>
      <c r="H2050" s="550"/>
      <c r="I2050" s="250"/>
      <c r="J2050" s="265"/>
      <c r="K2050" s="265"/>
      <c r="L2050" s="265"/>
      <c r="M2050" s="264"/>
      <c r="O2050" s="269" t="s">
        <v>6075</v>
      </c>
    </row>
    <row r="2051" spans="1:15" ht="56.25" x14ac:dyDescent="0.2">
      <c r="A2051" s="547"/>
      <c r="B2051" s="144" t="s">
        <v>6074</v>
      </c>
      <c r="C2051" s="144" t="s">
        <v>6073</v>
      </c>
      <c r="D2051" s="132">
        <v>43548</v>
      </c>
      <c r="E2051" s="247"/>
      <c r="F2051" s="246" t="s">
        <v>6072</v>
      </c>
      <c r="G2051" s="433" t="s">
        <v>5785</v>
      </c>
      <c r="H2051" s="434"/>
      <c r="I2051" s="435"/>
      <c r="J2051" s="279" t="s">
        <v>17</v>
      </c>
      <c r="K2051" s="278"/>
      <c r="L2051" s="275" t="s">
        <v>16</v>
      </c>
      <c r="M2051" s="277">
        <v>1005</v>
      </c>
      <c r="O2051" s="269">
        <v>949</v>
      </c>
    </row>
    <row r="2052" spans="1:15" ht="22.5" x14ac:dyDescent="0.2">
      <c r="A2052" s="547"/>
      <c r="B2052" s="243" t="s">
        <v>6</v>
      </c>
      <c r="C2052" s="243" t="s">
        <v>5</v>
      </c>
      <c r="D2052" s="243" t="s">
        <v>4</v>
      </c>
      <c r="E2052" s="551" t="s">
        <v>3</v>
      </c>
      <c r="F2052" s="551"/>
      <c r="G2052" s="552"/>
      <c r="H2052" s="553"/>
      <c r="I2052" s="554"/>
      <c r="J2052" s="276" t="s">
        <v>25</v>
      </c>
      <c r="K2052" s="275"/>
      <c r="L2052" s="271" t="s">
        <v>16</v>
      </c>
      <c r="M2052" s="274">
        <v>1569.49</v>
      </c>
      <c r="O2052" s="269">
        <v>947</v>
      </c>
    </row>
    <row r="2053" spans="1:15" x14ac:dyDescent="0.2">
      <c r="A2053" s="547"/>
      <c r="B2053" s="243"/>
      <c r="C2053" s="243"/>
      <c r="D2053" s="243"/>
      <c r="E2053" s="243"/>
      <c r="F2053" s="243"/>
      <c r="G2053" s="242"/>
      <c r="H2053" s="241"/>
      <c r="I2053" s="240"/>
      <c r="J2053" s="273" t="s">
        <v>21</v>
      </c>
      <c r="K2053" s="271"/>
      <c r="L2053" s="271" t="s">
        <v>16</v>
      </c>
      <c r="M2053" s="270">
        <v>490.5</v>
      </c>
      <c r="O2053" s="269">
        <v>951</v>
      </c>
    </row>
    <row r="2054" spans="1:15" ht="23.25" thickBot="1" x14ac:dyDescent="0.25">
      <c r="A2054" s="548"/>
      <c r="B2054" s="263" t="s">
        <v>6066</v>
      </c>
      <c r="C2054" s="262" t="s">
        <v>5785</v>
      </c>
      <c r="D2054" s="261">
        <v>43553</v>
      </c>
      <c r="E2054" s="260" t="s">
        <v>1</v>
      </c>
      <c r="F2054" s="259" t="s">
        <v>6071</v>
      </c>
      <c r="G2054" s="258"/>
      <c r="H2054" s="257"/>
      <c r="I2054" s="256"/>
      <c r="J2054" s="228" t="s">
        <v>5498</v>
      </c>
      <c r="K2054" s="227"/>
      <c r="L2054" s="226"/>
      <c r="M2054" s="225"/>
      <c r="O2054" s="269"/>
    </row>
    <row r="2055" spans="1:15" ht="22.5" x14ac:dyDescent="0.2">
      <c r="A2055" s="546">
        <v>408</v>
      </c>
      <c r="B2055" s="251" t="s">
        <v>12</v>
      </c>
      <c r="C2055" s="251" t="s">
        <v>11</v>
      </c>
      <c r="D2055" s="251" t="s">
        <v>10</v>
      </c>
      <c r="E2055" s="549" t="s">
        <v>9</v>
      </c>
      <c r="F2055" s="549"/>
      <c r="G2055" s="549" t="s">
        <v>8</v>
      </c>
      <c r="H2055" s="550"/>
      <c r="I2055" s="250"/>
      <c r="J2055" s="265"/>
      <c r="K2055" s="265"/>
      <c r="L2055" s="265"/>
      <c r="M2055" s="264"/>
      <c r="O2055" s="269" t="s">
        <v>6070</v>
      </c>
    </row>
    <row r="2056" spans="1:15" ht="112.5" x14ac:dyDescent="0.2">
      <c r="A2056" s="547"/>
      <c r="B2056" s="144" t="s">
        <v>6069</v>
      </c>
      <c r="C2056" s="144" t="s">
        <v>6068</v>
      </c>
      <c r="D2056" s="132">
        <v>43494</v>
      </c>
      <c r="E2056" s="247"/>
      <c r="F2056" s="246" t="s">
        <v>6067</v>
      </c>
      <c r="G2056" s="433" t="s">
        <v>5785</v>
      </c>
      <c r="H2056" s="434"/>
      <c r="I2056" s="435"/>
      <c r="J2056" s="279" t="s">
        <v>17</v>
      </c>
      <c r="K2056" s="278"/>
      <c r="L2056" s="275" t="s">
        <v>16</v>
      </c>
      <c r="M2056" s="277">
        <v>636</v>
      </c>
      <c r="O2056" s="269">
        <v>954</v>
      </c>
    </row>
    <row r="2057" spans="1:15" ht="22.5" x14ac:dyDescent="0.2">
      <c r="A2057" s="547"/>
      <c r="B2057" s="243" t="s">
        <v>6</v>
      </c>
      <c r="C2057" s="243" t="s">
        <v>5</v>
      </c>
      <c r="D2057" s="243" t="s">
        <v>4</v>
      </c>
      <c r="E2057" s="551" t="s">
        <v>3</v>
      </c>
      <c r="F2057" s="551"/>
      <c r="G2057" s="552"/>
      <c r="H2057" s="553"/>
      <c r="I2057" s="554"/>
      <c r="J2057" s="276" t="s">
        <v>25</v>
      </c>
      <c r="K2057" s="275"/>
      <c r="L2057" s="271" t="s">
        <v>16</v>
      </c>
      <c r="M2057" s="274">
        <v>533.6</v>
      </c>
      <c r="O2057" s="269">
        <v>953</v>
      </c>
    </row>
    <row r="2058" spans="1:15" x14ac:dyDescent="0.2">
      <c r="A2058" s="547"/>
      <c r="B2058" s="243"/>
      <c r="C2058" s="243"/>
      <c r="D2058" s="243"/>
      <c r="E2058" s="243"/>
      <c r="F2058" s="243"/>
      <c r="G2058" s="242"/>
      <c r="H2058" s="241"/>
      <c r="I2058" s="240"/>
      <c r="J2058" s="273" t="s">
        <v>21</v>
      </c>
      <c r="K2058" s="271"/>
      <c r="L2058" s="271" t="s">
        <v>16</v>
      </c>
      <c r="M2058" s="270">
        <v>297</v>
      </c>
      <c r="O2058" s="269">
        <v>955</v>
      </c>
    </row>
    <row r="2059" spans="1:15" ht="23.25" thickBot="1" x14ac:dyDescent="0.25">
      <c r="A2059" s="548"/>
      <c r="B2059" s="263" t="s">
        <v>6066</v>
      </c>
      <c r="C2059" s="262" t="s">
        <v>5785</v>
      </c>
      <c r="D2059" s="261">
        <v>43498</v>
      </c>
      <c r="E2059" s="260" t="s">
        <v>1</v>
      </c>
      <c r="F2059" s="259" t="s">
        <v>6065</v>
      </c>
      <c r="G2059" s="258"/>
      <c r="H2059" s="257"/>
      <c r="I2059" s="256"/>
      <c r="J2059" s="228" t="s">
        <v>5498</v>
      </c>
      <c r="K2059" s="227"/>
      <c r="L2059" s="226" t="s">
        <v>16</v>
      </c>
      <c r="M2059" s="225">
        <v>205</v>
      </c>
      <c r="O2059" s="269">
        <v>956</v>
      </c>
    </row>
    <row r="2060" spans="1:15" ht="22.5" x14ac:dyDescent="0.2">
      <c r="A2060" s="546">
        <v>409</v>
      </c>
      <c r="B2060" s="251" t="s">
        <v>12</v>
      </c>
      <c r="C2060" s="251" t="s">
        <v>11</v>
      </c>
      <c r="D2060" s="251" t="s">
        <v>10</v>
      </c>
      <c r="E2060" s="549" t="s">
        <v>9</v>
      </c>
      <c r="F2060" s="549"/>
      <c r="G2060" s="549" t="s">
        <v>8</v>
      </c>
      <c r="H2060" s="550"/>
      <c r="I2060" s="250"/>
      <c r="J2060" s="265"/>
      <c r="K2060" s="265"/>
      <c r="L2060" s="265"/>
      <c r="M2060" s="264"/>
      <c r="O2060" s="269" t="s">
        <v>6064</v>
      </c>
    </row>
    <row r="2061" spans="1:15" ht="123.75" x14ac:dyDescent="0.2">
      <c r="A2061" s="547"/>
      <c r="B2061" s="144" t="s">
        <v>6063</v>
      </c>
      <c r="C2061" s="144" t="s">
        <v>6062</v>
      </c>
      <c r="D2061" s="132">
        <v>43430</v>
      </c>
      <c r="E2061" s="247"/>
      <c r="F2061" s="246" t="s">
        <v>6061</v>
      </c>
      <c r="G2061" s="433" t="s">
        <v>6059</v>
      </c>
      <c r="H2061" s="434"/>
      <c r="I2061" s="435"/>
      <c r="J2061" s="279" t="s">
        <v>17</v>
      </c>
      <c r="K2061" s="278"/>
      <c r="L2061" s="275" t="s">
        <v>16</v>
      </c>
      <c r="M2061" s="277">
        <v>290</v>
      </c>
      <c r="O2061" s="269">
        <v>958</v>
      </c>
    </row>
    <row r="2062" spans="1:15" ht="22.5" x14ac:dyDescent="0.2">
      <c r="A2062" s="547"/>
      <c r="B2062" s="243" t="s">
        <v>6</v>
      </c>
      <c r="C2062" s="243" t="s">
        <v>5</v>
      </c>
      <c r="D2062" s="243" t="s">
        <v>4</v>
      </c>
      <c r="E2062" s="551" t="s">
        <v>3</v>
      </c>
      <c r="F2062" s="551"/>
      <c r="G2062" s="552"/>
      <c r="H2062" s="553"/>
      <c r="I2062" s="554"/>
      <c r="J2062" s="276" t="s">
        <v>25</v>
      </c>
      <c r="K2062" s="275"/>
      <c r="L2062" s="271" t="s">
        <v>16</v>
      </c>
      <c r="M2062" s="274">
        <v>360</v>
      </c>
      <c r="O2062" s="269">
        <v>957</v>
      </c>
    </row>
    <row r="2063" spans="1:15" x14ac:dyDescent="0.2">
      <c r="A2063" s="547"/>
      <c r="B2063" s="243"/>
      <c r="C2063" s="243"/>
      <c r="D2063" s="243"/>
      <c r="E2063" s="243"/>
      <c r="F2063" s="243"/>
      <c r="G2063" s="242"/>
      <c r="H2063" s="241"/>
      <c r="I2063" s="240"/>
      <c r="J2063" s="273" t="s">
        <v>21</v>
      </c>
      <c r="K2063" s="271"/>
      <c r="L2063" s="271"/>
      <c r="M2063" s="270"/>
      <c r="O2063" s="269"/>
    </row>
    <row r="2064" spans="1:15" ht="23.25" thickBot="1" x14ac:dyDescent="0.25">
      <c r="A2064" s="548"/>
      <c r="B2064" s="263" t="s">
        <v>6060</v>
      </c>
      <c r="C2064" s="262" t="s">
        <v>6059</v>
      </c>
      <c r="D2064" s="261">
        <v>43432</v>
      </c>
      <c r="E2064" s="260" t="s">
        <v>1</v>
      </c>
      <c r="F2064" s="259" t="s">
        <v>6058</v>
      </c>
      <c r="G2064" s="258"/>
      <c r="H2064" s="257"/>
      <c r="I2064" s="256"/>
      <c r="J2064" s="228" t="s">
        <v>5498</v>
      </c>
      <c r="K2064" s="227"/>
      <c r="L2064" s="226"/>
      <c r="M2064" s="225"/>
      <c r="O2064" s="269"/>
    </row>
    <row r="2065" spans="1:15" ht="22.5" x14ac:dyDescent="0.2">
      <c r="A2065" s="546">
        <v>410</v>
      </c>
      <c r="B2065" s="251" t="s">
        <v>12</v>
      </c>
      <c r="C2065" s="251" t="s">
        <v>11</v>
      </c>
      <c r="D2065" s="251" t="s">
        <v>10</v>
      </c>
      <c r="E2065" s="549" t="s">
        <v>9</v>
      </c>
      <c r="F2065" s="549"/>
      <c r="G2065" s="549" t="s">
        <v>8</v>
      </c>
      <c r="H2065" s="550"/>
      <c r="I2065" s="250"/>
      <c r="J2065" s="265"/>
      <c r="K2065" s="265"/>
      <c r="L2065" s="265"/>
      <c r="M2065" s="264"/>
      <c r="O2065" s="269" t="s">
        <v>6057</v>
      </c>
    </row>
    <row r="2066" spans="1:15" ht="168.75" x14ac:dyDescent="0.2">
      <c r="A2066" s="547"/>
      <c r="B2066" s="144" t="s">
        <v>6056</v>
      </c>
      <c r="C2066" s="144" t="s">
        <v>6055</v>
      </c>
      <c r="D2066" s="132">
        <v>43417</v>
      </c>
      <c r="E2066" s="247"/>
      <c r="F2066" s="246" t="s">
        <v>6054</v>
      </c>
      <c r="G2066" s="433" t="s">
        <v>2802</v>
      </c>
      <c r="H2066" s="434"/>
      <c r="I2066" s="435"/>
      <c r="J2066" s="279" t="s">
        <v>17</v>
      </c>
      <c r="K2066" s="278"/>
      <c r="L2066" s="275"/>
      <c r="M2066" s="277"/>
      <c r="O2066" s="269"/>
    </row>
    <row r="2067" spans="1:15" ht="22.5" x14ac:dyDescent="0.2">
      <c r="A2067" s="547"/>
      <c r="B2067" s="243" t="s">
        <v>6</v>
      </c>
      <c r="C2067" s="243" t="s">
        <v>5</v>
      </c>
      <c r="D2067" s="243" t="s">
        <v>4</v>
      </c>
      <c r="E2067" s="551" t="s">
        <v>3</v>
      </c>
      <c r="F2067" s="551"/>
      <c r="G2067" s="552"/>
      <c r="H2067" s="553"/>
      <c r="I2067" s="554"/>
      <c r="J2067" s="276" t="s">
        <v>25</v>
      </c>
      <c r="K2067" s="275"/>
      <c r="L2067" s="271" t="s">
        <v>16</v>
      </c>
      <c r="M2067" s="274">
        <v>545.4</v>
      </c>
      <c r="O2067" s="269">
        <v>960</v>
      </c>
    </row>
    <row r="2068" spans="1:15" x14ac:dyDescent="0.2">
      <c r="A2068" s="547"/>
      <c r="B2068" s="243"/>
      <c r="C2068" s="243"/>
      <c r="D2068" s="243"/>
      <c r="E2068" s="243"/>
      <c r="F2068" s="243"/>
      <c r="G2068" s="242"/>
      <c r="H2068" s="241"/>
      <c r="I2068" s="240"/>
      <c r="J2068" s="273" t="s">
        <v>21</v>
      </c>
      <c r="K2068" s="271"/>
      <c r="L2068" s="271"/>
      <c r="M2068" s="270"/>
      <c r="O2068" s="269"/>
    </row>
    <row r="2069" spans="1:15" ht="23.25" thickBot="1" x14ac:dyDescent="0.25">
      <c r="A2069" s="548"/>
      <c r="B2069" s="263" t="s">
        <v>5532</v>
      </c>
      <c r="C2069" s="262" t="s">
        <v>2802</v>
      </c>
      <c r="D2069" s="261">
        <v>43421</v>
      </c>
      <c r="E2069" s="260" t="s">
        <v>1</v>
      </c>
      <c r="F2069" s="259" t="s">
        <v>6053</v>
      </c>
      <c r="G2069" s="258"/>
      <c r="H2069" s="257"/>
      <c r="I2069" s="256"/>
      <c r="J2069" s="228" t="s">
        <v>5498</v>
      </c>
      <c r="K2069" s="227"/>
      <c r="L2069" s="226"/>
      <c r="M2069" s="225"/>
      <c r="O2069" s="269"/>
    </row>
    <row r="2070" spans="1:15" ht="22.5" x14ac:dyDescent="0.2">
      <c r="A2070" s="546">
        <v>411</v>
      </c>
      <c r="B2070" s="251" t="s">
        <v>12</v>
      </c>
      <c r="C2070" s="251" t="s">
        <v>11</v>
      </c>
      <c r="D2070" s="251" t="s">
        <v>10</v>
      </c>
      <c r="E2070" s="549" t="s">
        <v>9</v>
      </c>
      <c r="F2070" s="549"/>
      <c r="G2070" s="549" t="s">
        <v>8</v>
      </c>
      <c r="H2070" s="550"/>
      <c r="I2070" s="250"/>
      <c r="J2070" s="265"/>
      <c r="K2070" s="265"/>
      <c r="L2070" s="265"/>
      <c r="M2070" s="264"/>
      <c r="O2070" s="269" t="s">
        <v>6052</v>
      </c>
    </row>
    <row r="2071" spans="1:15" ht="180" x14ac:dyDescent="0.2">
      <c r="A2071" s="547"/>
      <c r="B2071" s="144" t="s">
        <v>6051</v>
      </c>
      <c r="C2071" s="144" t="s">
        <v>6050</v>
      </c>
      <c r="D2071" s="132">
        <v>43486</v>
      </c>
      <c r="E2071" s="247"/>
      <c r="F2071" s="246" t="s">
        <v>5518</v>
      </c>
      <c r="G2071" s="433" t="s">
        <v>187</v>
      </c>
      <c r="H2071" s="434"/>
      <c r="I2071" s="435"/>
      <c r="J2071" s="279" t="s">
        <v>17</v>
      </c>
      <c r="K2071" s="278"/>
      <c r="L2071" s="275" t="s">
        <v>16</v>
      </c>
      <c r="M2071" s="277">
        <v>1560</v>
      </c>
      <c r="O2071" s="269">
        <v>962</v>
      </c>
    </row>
    <row r="2072" spans="1:15" ht="22.5" x14ac:dyDescent="0.2">
      <c r="A2072" s="547"/>
      <c r="B2072" s="243" t="s">
        <v>6</v>
      </c>
      <c r="C2072" s="243" t="s">
        <v>5</v>
      </c>
      <c r="D2072" s="243" t="s">
        <v>4</v>
      </c>
      <c r="E2072" s="551" t="s">
        <v>3</v>
      </c>
      <c r="F2072" s="551"/>
      <c r="G2072" s="552"/>
      <c r="H2072" s="553"/>
      <c r="I2072" s="554"/>
      <c r="J2072" s="276" t="s">
        <v>25</v>
      </c>
      <c r="K2072" s="275"/>
      <c r="L2072" s="271" t="s">
        <v>16</v>
      </c>
      <c r="M2072" s="274">
        <v>811.8</v>
      </c>
      <c r="O2072" s="269">
        <v>961</v>
      </c>
    </row>
    <row r="2073" spans="1:15" x14ac:dyDescent="0.2">
      <c r="A2073" s="547"/>
      <c r="B2073" s="243"/>
      <c r="C2073" s="243"/>
      <c r="D2073" s="243"/>
      <c r="E2073" s="243"/>
      <c r="F2073" s="243"/>
      <c r="G2073" s="242"/>
      <c r="H2073" s="241"/>
      <c r="I2073" s="240"/>
      <c r="J2073" s="273" t="s">
        <v>21</v>
      </c>
      <c r="K2073" s="271"/>
      <c r="L2073" s="271"/>
      <c r="M2073" s="270"/>
      <c r="O2073" s="269"/>
    </row>
    <row r="2074" spans="1:15" ht="23.25" thickBot="1" x14ac:dyDescent="0.25">
      <c r="A2074" s="548"/>
      <c r="B2074" s="263" t="s">
        <v>5507</v>
      </c>
      <c r="C2074" s="262" t="s">
        <v>187</v>
      </c>
      <c r="D2074" s="261">
        <v>43491</v>
      </c>
      <c r="E2074" s="260" t="s">
        <v>1</v>
      </c>
      <c r="F2074" s="259" t="s">
        <v>6049</v>
      </c>
      <c r="G2074" s="258"/>
      <c r="H2074" s="257"/>
      <c r="I2074" s="256"/>
      <c r="J2074" s="228" t="s">
        <v>5498</v>
      </c>
      <c r="K2074" s="227"/>
      <c r="L2074" s="226"/>
      <c r="M2074" s="225"/>
      <c r="O2074" s="269"/>
    </row>
    <row r="2075" spans="1:15" ht="22.5" x14ac:dyDescent="0.2">
      <c r="A2075" s="546">
        <v>412</v>
      </c>
      <c r="B2075" s="251" t="s">
        <v>12</v>
      </c>
      <c r="C2075" s="251" t="s">
        <v>11</v>
      </c>
      <c r="D2075" s="251" t="s">
        <v>10</v>
      </c>
      <c r="E2075" s="549" t="s">
        <v>9</v>
      </c>
      <c r="F2075" s="549"/>
      <c r="G2075" s="549" t="s">
        <v>8</v>
      </c>
      <c r="H2075" s="550"/>
      <c r="I2075" s="250"/>
      <c r="J2075" s="265"/>
      <c r="K2075" s="265"/>
      <c r="L2075" s="265"/>
      <c r="M2075" s="264"/>
      <c r="O2075" s="269" t="s">
        <v>6048</v>
      </c>
    </row>
    <row r="2076" spans="1:15" ht="146.25" x14ac:dyDescent="0.2">
      <c r="A2076" s="547"/>
      <c r="B2076" s="144" t="s">
        <v>6047</v>
      </c>
      <c r="C2076" s="144" t="s">
        <v>6046</v>
      </c>
      <c r="D2076" s="132">
        <v>43496</v>
      </c>
      <c r="E2076" s="247"/>
      <c r="F2076" s="246" t="s">
        <v>6045</v>
      </c>
      <c r="G2076" s="433" t="s">
        <v>5506</v>
      </c>
      <c r="H2076" s="434"/>
      <c r="I2076" s="435"/>
      <c r="J2076" s="279" t="s">
        <v>17</v>
      </c>
      <c r="K2076" s="278"/>
      <c r="L2076" s="275" t="s">
        <v>16</v>
      </c>
      <c r="M2076" s="277">
        <v>690</v>
      </c>
      <c r="O2076" s="269">
        <v>964</v>
      </c>
    </row>
    <row r="2077" spans="1:15" ht="22.5" x14ac:dyDescent="0.2">
      <c r="A2077" s="547"/>
      <c r="B2077" s="243" t="s">
        <v>6</v>
      </c>
      <c r="C2077" s="243" t="s">
        <v>5</v>
      </c>
      <c r="D2077" s="243" t="s">
        <v>4</v>
      </c>
      <c r="E2077" s="551" t="s">
        <v>3</v>
      </c>
      <c r="F2077" s="551"/>
      <c r="G2077" s="552"/>
      <c r="H2077" s="553"/>
      <c r="I2077" s="554"/>
      <c r="J2077" s="276" t="s">
        <v>25</v>
      </c>
      <c r="K2077" s="275"/>
      <c r="L2077" s="271"/>
      <c r="M2077" s="274"/>
      <c r="O2077" s="269"/>
    </row>
    <row r="2078" spans="1:15" x14ac:dyDescent="0.2">
      <c r="A2078" s="547"/>
      <c r="B2078" s="243"/>
      <c r="C2078" s="243"/>
      <c r="D2078" s="243"/>
      <c r="E2078" s="243"/>
      <c r="F2078" s="243"/>
      <c r="G2078" s="242"/>
      <c r="H2078" s="241"/>
      <c r="I2078" s="240"/>
      <c r="J2078" s="273" t="s">
        <v>21</v>
      </c>
      <c r="K2078" s="271"/>
      <c r="L2078" s="271"/>
      <c r="M2078" s="270"/>
      <c r="O2078" s="269"/>
    </row>
    <row r="2079" spans="1:15" ht="23.25" thickBot="1" x14ac:dyDescent="0.25">
      <c r="A2079" s="548"/>
      <c r="B2079" s="263" t="s">
        <v>6044</v>
      </c>
      <c r="C2079" s="262" t="s">
        <v>5506</v>
      </c>
      <c r="D2079" s="261">
        <v>43505</v>
      </c>
      <c r="E2079" s="260" t="s">
        <v>1</v>
      </c>
      <c r="F2079" s="259" t="s">
        <v>6043</v>
      </c>
      <c r="G2079" s="258"/>
      <c r="H2079" s="257"/>
      <c r="I2079" s="256"/>
      <c r="J2079" s="228" t="s">
        <v>5498</v>
      </c>
      <c r="K2079" s="227"/>
      <c r="L2079" s="226"/>
      <c r="M2079" s="225"/>
      <c r="O2079" s="269"/>
    </row>
    <row r="2080" spans="1:15" ht="22.5" x14ac:dyDescent="0.2">
      <c r="A2080" s="546">
        <v>413</v>
      </c>
      <c r="B2080" s="251" t="s">
        <v>12</v>
      </c>
      <c r="C2080" s="251" t="s">
        <v>11</v>
      </c>
      <c r="D2080" s="251" t="s">
        <v>10</v>
      </c>
      <c r="E2080" s="549" t="s">
        <v>9</v>
      </c>
      <c r="F2080" s="549"/>
      <c r="G2080" s="549" t="s">
        <v>8</v>
      </c>
      <c r="H2080" s="550"/>
      <c r="I2080" s="250"/>
      <c r="J2080" s="265"/>
      <c r="K2080" s="265"/>
      <c r="L2080" s="265"/>
      <c r="M2080" s="264"/>
      <c r="O2080" s="269" t="s">
        <v>6042</v>
      </c>
    </row>
    <row r="2081" spans="1:15" ht="45" x14ac:dyDescent="0.2">
      <c r="A2081" s="547"/>
      <c r="B2081" s="144" t="s">
        <v>6041</v>
      </c>
      <c r="C2081" s="144" t="s">
        <v>6040</v>
      </c>
      <c r="D2081" s="132">
        <v>43436</v>
      </c>
      <c r="E2081" s="247"/>
      <c r="F2081" s="246" t="s">
        <v>5900</v>
      </c>
      <c r="G2081" s="433" t="s">
        <v>6039</v>
      </c>
      <c r="H2081" s="434"/>
      <c r="I2081" s="435"/>
      <c r="J2081" s="279" t="s">
        <v>17</v>
      </c>
      <c r="K2081" s="278"/>
      <c r="L2081" s="275" t="s">
        <v>16</v>
      </c>
      <c r="M2081" s="277">
        <v>100</v>
      </c>
      <c r="O2081" s="269">
        <v>966</v>
      </c>
    </row>
    <row r="2082" spans="1:15" ht="22.5" x14ac:dyDescent="0.2">
      <c r="A2082" s="547"/>
      <c r="B2082" s="243" t="s">
        <v>6</v>
      </c>
      <c r="C2082" s="243" t="s">
        <v>5</v>
      </c>
      <c r="D2082" s="243" t="s">
        <v>4</v>
      </c>
      <c r="E2082" s="551" t="s">
        <v>3</v>
      </c>
      <c r="F2082" s="551"/>
      <c r="G2082" s="552"/>
      <c r="H2082" s="553"/>
      <c r="I2082" s="554"/>
      <c r="J2082" s="276" t="s">
        <v>25</v>
      </c>
      <c r="K2082" s="275"/>
      <c r="L2082" s="271" t="s">
        <v>16</v>
      </c>
      <c r="M2082" s="274">
        <v>800.4</v>
      </c>
      <c r="O2082" s="269">
        <v>965</v>
      </c>
    </row>
    <row r="2083" spans="1:15" x14ac:dyDescent="0.2">
      <c r="A2083" s="547"/>
      <c r="B2083" s="243"/>
      <c r="C2083" s="243"/>
      <c r="D2083" s="243"/>
      <c r="E2083" s="243"/>
      <c r="F2083" s="243"/>
      <c r="G2083" s="242"/>
      <c r="H2083" s="241"/>
      <c r="I2083" s="240"/>
      <c r="J2083" s="273" t="s">
        <v>21</v>
      </c>
      <c r="K2083" s="271"/>
      <c r="L2083" s="271"/>
      <c r="M2083" s="270"/>
      <c r="O2083" s="269"/>
    </row>
    <row r="2084" spans="1:15" ht="23.25" thickBot="1" x14ac:dyDescent="0.25">
      <c r="A2084" s="548"/>
      <c r="B2084" s="263" t="s">
        <v>5593</v>
      </c>
      <c r="C2084" s="262" t="s">
        <v>6039</v>
      </c>
      <c r="D2084" s="261">
        <v>43437</v>
      </c>
      <c r="E2084" s="260" t="s">
        <v>1</v>
      </c>
      <c r="F2084" s="259" t="s">
        <v>6038</v>
      </c>
      <c r="G2084" s="258"/>
      <c r="H2084" s="257"/>
      <c r="I2084" s="256"/>
      <c r="J2084" s="228" t="s">
        <v>5498</v>
      </c>
      <c r="K2084" s="227"/>
      <c r="L2084" s="226"/>
      <c r="M2084" s="225"/>
      <c r="O2084" s="269"/>
    </row>
    <row r="2085" spans="1:15" ht="22.5" x14ac:dyDescent="0.2">
      <c r="A2085" s="546">
        <v>414</v>
      </c>
      <c r="B2085" s="251" t="s">
        <v>12</v>
      </c>
      <c r="C2085" s="251" t="s">
        <v>11</v>
      </c>
      <c r="D2085" s="251" t="s">
        <v>10</v>
      </c>
      <c r="E2085" s="549" t="s">
        <v>9</v>
      </c>
      <c r="F2085" s="549"/>
      <c r="G2085" s="549" t="s">
        <v>8</v>
      </c>
      <c r="H2085" s="550"/>
      <c r="I2085" s="250"/>
      <c r="J2085" s="265"/>
      <c r="K2085" s="265"/>
      <c r="L2085" s="265"/>
      <c r="M2085" s="264"/>
      <c r="O2085" s="269" t="s">
        <v>6037</v>
      </c>
    </row>
    <row r="2086" spans="1:15" ht="45" x14ac:dyDescent="0.2">
      <c r="A2086" s="547"/>
      <c r="B2086" s="144" t="s">
        <v>6036</v>
      </c>
      <c r="C2086" s="144" t="s">
        <v>6035</v>
      </c>
      <c r="D2086" s="132">
        <v>43411</v>
      </c>
      <c r="E2086" s="247"/>
      <c r="F2086" s="246" t="s">
        <v>6034</v>
      </c>
      <c r="G2086" s="433" t="s">
        <v>6033</v>
      </c>
      <c r="H2086" s="434"/>
      <c r="I2086" s="435"/>
      <c r="J2086" s="279" t="s">
        <v>17</v>
      </c>
      <c r="K2086" s="278"/>
      <c r="L2086" s="275" t="s">
        <v>16</v>
      </c>
      <c r="M2086" s="277">
        <v>418</v>
      </c>
      <c r="O2086" s="269">
        <v>968</v>
      </c>
    </row>
    <row r="2087" spans="1:15" ht="22.5" x14ac:dyDescent="0.2">
      <c r="A2087" s="547"/>
      <c r="B2087" s="243" t="s">
        <v>6</v>
      </c>
      <c r="C2087" s="243" t="s">
        <v>5</v>
      </c>
      <c r="D2087" s="243" t="s">
        <v>4</v>
      </c>
      <c r="E2087" s="551" t="s">
        <v>3</v>
      </c>
      <c r="F2087" s="551"/>
      <c r="G2087" s="552"/>
      <c r="H2087" s="553"/>
      <c r="I2087" s="554"/>
      <c r="J2087" s="276" t="s">
        <v>25</v>
      </c>
      <c r="K2087" s="275"/>
      <c r="L2087" s="271" t="s">
        <v>16</v>
      </c>
      <c r="M2087" s="274">
        <v>319.39999999999998</v>
      </c>
      <c r="O2087" s="269">
        <v>967</v>
      </c>
    </row>
    <row r="2088" spans="1:15" x14ac:dyDescent="0.2">
      <c r="A2088" s="547"/>
      <c r="B2088" s="243"/>
      <c r="C2088" s="243"/>
      <c r="D2088" s="243"/>
      <c r="E2088" s="243"/>
      <c r="F2088" s="243"/>
      <c r="G2088" s="242"/>
      <c r="H2088" s="241"/>
      <c r="I2088" s="240"/>
      <c r="J2088" s="273" t="s">
        <v>21</v>
      </c>
      <c r="K2088" s="271"/>
      <c r="L2088" s="271"/>
      <c r="M2088" s="270"/>
      <c r="O2088" s="269"/>
    </row>
    <row r="2089" spans="1:15" ht="23.25" thickBot="1" x14ac:dyDescent="0.25">
      <c r="A2089" s="548"/>
      <c r="B2089" s="263" t="s">
        <v>5532</v>
      </c>
      <c r="C2089" s="262" t="s">
        <v>6033</v>
      </c>
      <c r="D2089" s="261">
        <v>43413</v>
      </c>
      <c r="E2089" s="260" t="s">
        <v>1</v>
      </c>
      <c r="F2089" s="259" t="s">
        <v>5797</v>
      </c>
      <c r="G2089" s="258"/>
      <c r="H2089" s="257"/>
      <c r="I2089" s="256"/>
      <c r="J2089" s="228" t="s">
        <v>5498</v>
      </c>
      <c r="K2089" s="227"/>
      <c r="L2089" s="226" t="s">
        <v>16</v>
      </c>
      <c r="M2089" s="225">
        <v>75</v>
      </c>
      <c r="O2089" s="269">
        <v>969</v>
      </c>
    </row>
    <row r="2090" spans="1:15" ht="22.5" x14ac:dyDescent="0.2">
      <c r="A2090" s="546">
        <v>415</v>
      </c>
      <c r="B2090" s="251" t="s">
        <v>12</v>
      </c>
      <c r="C2090" s="251" t="s">
        <v>11</v>
      </c>
      <c r="D2090" s="251" t="s">
        <v>10</v>
      </c>
      <c r="E2090" s="549" t="s">
        <v>9</v>
      </c>
      <c r="F2090" s="549"/>
      <c r="G2090" s="549" t="s">
        <v>8</v>
      </c>
      <c r="H2090" s="550"/>
      <c r="I2090" s="250"/>
      <c r="J2090" s="265"/>
      <c r="K2090" s="265"/>
      <c r="L2090" s="265"/>
      <c r="M2090" s="264"/>
      <c r="O2090" s="269" t="s">
        <v>6032</v>
      </c>
    </row>
    <row r="2091" spans="1:15" ht="78.75" x14ac:dyDescent="0.2">
      <c r="A2091" s="547"/>
      <c r="B2091" s="144" t="s">
        <v>6031</v>
      </c>
      <c r="C2091" s="144" t="s">
        <v>6030</v>
      </c>
      <c r="D2091" s="132">
        <v>43409</v>
      </c>
      <c r="E2091" s="247"/>
      <c r="F2091" s="246" t="s">
        <v>6026</v>
      </c>
      <c r="G2091" s="433" t="s">
        <v>3138</v>
      </c>
      <c r="H2091" s="434"/>
      <c r="I2091" s="435"/>
      <c r="J2091" s="279" t="s">
        <v>17</v>
      </c>
      <c r="K2091" s="278"/>
      <c r="L2091" s="275" t="s">
        <v>16</v>
      </c>
      <c r="M2091" s="277">
        <v>244</v>
      </c>
      <c r="O2091" s="269">
        <v>971</v>
      </c>
    </row>
    <row r="2092" spans="1:15" ht="22.5" x14ac:dyDescent="0.2">
      <c r="A2092" s="547"/>
      <c r="B2092" s="243" t="s">
        <v>6</v>
      </c>
      <c r="C2092" s="243" t="s">
        <v>5</v>
      </c>
      <c r="D2092" s="243" t="s">
        <v>4</v>
      </c>
      <c r="E2092" s="551" t="s">
        <v>3</v>
      </c>
      <c r="F2092" s="551"/>
      <c r="G2092" s="552"/>
      <c r="H2092" s="553"/>
      <c r="I2092" s="554"/>
      <c r="J2092" s="276" t="s">
        <v>25</v>
      </c>
      <c r="K2092" s="275"/>
      <c r="L2092" s="271" t="s">
        <v>16</v>
      </c>
      <c r="M2092" s="274">
        <v>436.54</v>
      </c>
      <c r="O2092" s="269">
        <v>970</v>
      </c>
    </row>
    <row r="2093" spans="1:15" x14ac:dyDescent="0.2">
      <c r="A2093" s="547"/>
      <c r="B2093" s="243"/>
      <c r="C2093" s="243"/>
      <c r="D2093" s="243"/>
      <c r="E2093" s="243"/>
      <c r="F2093" s="243"/>
      <c r="G2093" s="242"/>
      <c r="H2093" s="241"/>
      <c r="I2093" s="240"/>
      <c r="J2093" s="273" t="s">
        <v>21</v>
      </c>
      <c r="K2093" s="271"/>
      <c r="L2093" s="271"/>
      <c r="M2093" s="270"/>
      <c r="O2093" s="269"/>
    </row>
    <row r="2094" spans="1:15" ht="23.25" thickBot="1" x14ac:dyDescent="0.25">
      <c r="A2094" s="548"/>
      <c r="B2094" s="263" t="s">
        <v>796</v>
      </c>
      <c r="C2094" s="262" t="s">
        <v>3138</v>
      </c>
      <c r="D2094" s="261">
        <v>43411</v>
      </c>
      <c r="E2094" s="260" t="s">
        <v>1</v>
      </c>
      <c r="F2094" s="259" t="s">
        <v>6025</v>
      </c>
      <c r="G2094" s="258"/>
      <c r="H2094" s="257"/>
      <c r="I2094" s="256"/>
      <c r="J2094" s="228" t="s">
        <v>5498</v>
      </c>
      <c r="K2094" s="227"/>
      <c r="L2094" s="226" t="s">
        <v>16</v>
      </c>
      <c r="M2094" s="225">
        <v>112</v>
      </c>
      <c r="O2094" s="269">
        <v>972</v>
      </c>
    </row>
    <row r="2095" spans="1:15" ht="22.5" x14ac:dyDescent="0.2">
      <c r="A2095" s="546">
        <v>416</v>
      </c>
      <c r="B2095" s="251" t="s">
        <v>12</v>
      </c>
      <c r="C2095" s="251" t="s">
        <v>11</v>
      </c>
      <c r="D2095" s="251" t="s">
        <v>10</v>
      </c>
      <c r="E2095" s="549" t="s">
        <v>9</v>
      </c>
      <c r="F2095" s="549"/>
      <c r="G2095" s="549" t="s">
        <v>8</v>
      </c>
      <c r="H2095" s="550"/>
      <c r="I2095" s="250"/>
      <c r="J2095" s="265"/>
      <c r="K2095" s="265"/>
      <c r="L2095" s="265"/>
      <c r="M2095" s="264"/>
      <c r="O2095" s="269" t="s">
        <v>6029</v>
      </c>
    </row>
    <row r="2096" spans="1:15" ht="292.5" x14ac:dyDescent="0.2">
      <c r="A2096" s="547"/>
      <c r="B2096" s="144" t="s">
        <v>6028</v>
      </c>
      <c r="C2096" s="144" t="s">
        <v>6027</v>
      </c>
      <c r="D2096" s="132">
        <v>43409</v>
      </c>
      <c r="E2096" s="247"/>
      <c r="F2096" s="246" t="s">
        <v>6026</v>
      </c>
      <c r="G2096" s="433" t="s">
        <v>3138</v>
      </c>
      <c r="H2096" s="434"/>
      <c r="I2096" s="435"/>
      <c r="J2096" s="279" t="s">
        <v>17</v>
      </c>
      <c r="K2096" s="278"/>
      <c r="L2096" s="275" t="s">
        <v>16</v>
      </c>
      <c r="M2096" s="277">
        <v>244</v>
      </c>
      <c r="O2096" s="269">
        <v>974</v>
      </c>
    </row>
    <row r="2097" spans="1:15" ht="22.5" x14ac:dyDescent="0.2">
      <c r="A2097" s="547"/>
      <c r="B2097" s="243" t="s">
        <v>6</v>
      </c>
      <c r="C2097" s="243" t="s">
        <v>5</v>
      </c>
      <c r="D2097" s="243" t="s">
        <v>4</v>
      </c>
      <c r="E2097" s="551" t="s">
        <v>3</v>
      </c>
      <c r="F2097" s="551"/>
      <c r="G2097" s="552"/>
      <c r="H2097" s="553"/>
      <c r="I2097" s="554"/>
      <c r="J2097" s="276" t="s">
        <v>25</v>
      </c>
      <c r="K2097" s="275"/>
      <c r="L2097" s="271" t="s">
        <v>16</v>
      </c>
      <c r="M2097" s="274">
        <v>445.54</v>
      </c>
      <c r="O2097" s="269">
        <v>973</v>
      </c>
    </row>
    <row r="2098" spans="1:15" x14ac:dyDescent="0.2">
      <c r="A2098" s="547"/>
      <c r="B2098" s="243"/>
      <c r="C2098" s="243"/>
      <c r="D2098" s="243"/>
      <c r="E2098" s="243"/>
      <c r="F2098" s="243"/>
      <c r="G2098" s="242"/>
      <c r="H2098" s="241"/>
      <c r="I2098" s="240"/>
      <c r="J2098" s="273" t="s">
        <v>21</v>
      </c>
      <c r="K2098" s="271"/>
      <c r="L2098" s="271" t="s">
        <v>43</v>
      </c>
      <c r="M2098" s="270">
        <v>56</v>
      </c>
      <c r="O2098" s="269"/>
    </row>
    <row r="2099" spans="1:15" ht="23.25" thickBot="1" x14ac:dyDescent="0.25">
      <c r="A2099" s="548"/>
      <c r="B2099" s="263" t="s">
        <v>796</v>
      </c>
      <c r="C2099" s="262" t="s">
        <v>3138</v>
      </c>
      <c r="D2099" s="261">
        <v>43411</v>
      </c>
      <c r="E2099" s="260" t="s">
        <v>1</v>
      </c>
      <c r="F2099" s="259" t="s">
        <v>6025</v>
      </c>
      <c r="G2099" s="258"/>
      <c r="H2099" s="257"/>
      <c r="I2099" s="256"/>
      <c r="J2099" s="228" t="s">
        <v>5498</v>
      </c>
      <c r="K2099" s="227"/>
      <c r="L2099" s="226" t="s">
        <v>16</v>
      </c>
      <c r="M2099" s="225">
        <v>75</v>
      </c>
      <c r="O2099" s="269">
        <v>975</v>
      </c>
    </row>
    <row r="2100" spans="1:15" ht="22.5" x14ac:dyDescent="0.2">
      <c r="A2100" s="546">
        <v>417</v>
      </c>
      <c r="B2100" s="251" t="s">
        <v>12</v>
      </c>
      <c r="C2100" s="251" t="s">
        <v>11</v>
      </c>
      <c r="D2100" s="251" t="s">
        <v>10</v>
      </c>
      <c r="E2100" s="549" t="s">
        <v>9</v>
      </c>
      <c r="F2100" s="549"/>
      <c r="G2100" s="549" t="s">
        <v>8</v>
      </c>
      <c r="H2100" s="550"/>
      <c r="I2100" s="250"/>
      <c r="J2100" s="265"/>
      <c r="K2100" s="265"/>
      <c r="L2100" s="265"/>
      <c r="M2100" s="264"/>
      <c r="O2100" s="269" t="s">
        <v>6024</v>
      </c>
    </row>
    <row r="2101" spans="1:15" ht="135" x14ac:dyDescent="0.2">
      <c r="A2101" s="547"/>
      <c r="B2101" s="144" t="s">
        <v>6019</v>
      </c>
      <c r="C2101" s="144" t="s">
        <v>6023</v>
      </c>
      <c r="D2101" s="132">
        <v>43419</v>
      </c>
      <c r="E2101" s="247"/>
      <c r="F2101" s="246" t="s">
        <v>6022</v>
      </c>
      <c r="G2101" s="433" t="s">
        <v>6016</v>
      </c>
      <c r="H2101" s="434"/>
      <c r="I2101" s="435"/>
      <c r="J2101" s="279" t="s">
        <v>17</v>
      </c>
      <c r="K2101" s="278"/>
      <c r="L2101" s="275" t="s">
        <v>16</v>
      </c>
      <c r="M2101" s="277">
        <v>320</v>
      </c>
      <c r="O2101" s="269">
        <v>977</v>
      </c>
    </row>
    <row r="2102" spans="1:15" ht="22.5" x14ac:dyDescent="0.2">
      <c r="A2102" s="547"/>
      <c r="B2102" s="243" t="s">
        <v>6</v>
      </c>
      <c r="C2102" s="243" t="s">
        <v>5</v>
      </c>
      <c r="D2102" s="243" t="s">
        <v>4</v>
      </c>
      <c r="E2102" s="551" t="s">
        <v>3</v>
      </c>
      <c r="F2102" s="551"/>
      <c r="G2102" s="552"/>
      <c r="H2102" s="553"/>
      <c r="I2102" s="554"/>
      <c r="J2102" s="276" t="s">
        <v>25</v>
      </c>
      <c r="K2102" s="275"/>
      <c r="L2102" s="271" t="s">
        <v>16</v>
      </c>
      <c r="M2102" s="274">
        <v>472.4</v>
      </c>
      <c r="O2102" s="269">
        <v>976</v>
      </c>
    </row>
    <row r="2103" spans="1:15" x14ac:dyDescent="0.2">
      <c r="A2103" s="547"/>
      <c r="B2103" s="243"/>
      <c r="C2103" s="243"/>
      <c r="D2103" s="243"/>
      <c r="E2103" s="243"/>
      <c r="F2103" s="243"/>
      <c r="G2103" s="242"/>
      <c r="H2103" s="241"/>
      <c r="I2103" s="240"/>
      <c r="J2103" s="273" t="s">
        <v>21</v>
      </c>
      <c r="K2103" s="271"/>
      <c r="L2103" s="271" t="s">
        <v>16</v>
      </c>
      <c r="M2103" s="270">
        <v>63.95</v>
      </c>
      <c r="O2103" s="269">
        <v>978</v>
      </c>
    </row>
    <row r="2104" spans="1:15" ht="23.25" thickBot="1" x14ac:dyDescent="0.25">
      <c r="A2104" s="548"/>
      <c r="B2104" s="263" t="s">
        <v>5557</v>
      </c>
      <c r="C2104" s="262" t="s">
        <v>6016</v>
      </c>
      <c r="D2104" s="261">
        <v>43421</v>
      </c>
      <c r="E2104" s="260" t="s">
        <v>1</v>
      </c>
      <c r="F2104" s="259" t="s">
        <v>6021</v>
      </c>
      <c r="G2104" s="258"/>
      <c r="H2104" s="257"/>
      <c r="I2104" s="256"/>
      <c r="J2104" s="228" t="s">
        <v>5498</v>
      </c>
      <c r="K2104" s="227"/>
      <c r="L2104" s="226"/>
      <c r="M2104" s="225"/>
      <c r="O2104" s="269"/>
    </row>
    <row r="2105" spans="1:15" ht="22.5" x14ac:dyDescent="0.2">
      <c r="A2105" s="546">
        <v>418</v>
      </c>
      <c r="B2105" s="251" t="s">
        <v>12</v>
      </c>
      <c r="C2105" s="251" t="s">
        <v>11</v>
      </c>
      <c r="D2105" s="251" t="s">
        <v>10</v>
      </c>
      <c r="E2105" s="549" t="s">
        <v>9</v>
      </c>
      <c r="F2105" s="549"/>
      <c r="G2105" s="549" t="s">
        <v>8</v>
      </c>
      <c r="H2105" s="550"/>
      <c r="I2105" s="250"/>
      <c r="J2105" s="265"/>
      <c r="K2105" s="265"/>
      <c r="L2105" s="265"/>
      <c r="M2105" s="264"/>
      <c r="O2105" s="269" t="s">
        <v>6020</v>
      </c>
    </row>
    <row r="2106" spans="1:15" ht="90" x14ac:dyDescent="0.2">
      <c r="A2106" s="547"/>
      <c r="B2106" s="144" t="s">
        <v>6019</v>
      </c>
      <c r="C2106" s="144" t="s">
        <v>6018</v>
      </c>
      <c r="D2106" s="132">
        <v>43440</v>
      </c>
      <c r="E2106" s="247"/>
      <c r="F2106" s="246" t="s">
        <v>6017</v>
      </c>
      <c r="G2106" s="433" t="s">
        <v>6016</v>
      </c>
      <c r="H2106" s="434"/>
      <c r="I2106" s="435"/>
      <c r="J2106" s="279" t="s">
        <v>17</v>
      </c>
      <c r="K2106" s="278"/>
      <c r="L2106" s="275" t="s">
        <v>16</v>
      </c>
      <c r="M2106" s="277">
        <v>131</v>
      </c>
      <c r="O2106" s="269">
        <v>980</v>
      </c>
    </row>
    <row r="2107" spans="1:15" ht="22.5" x14ac:dyDescent="0.2">
      <c r="A2107" s="547"/>
      <c r="B2107" s="243" t="s">
        <v>6</v>
      </c>
      <c r="C2107" s="243" t="s">
        <v>5</v>
      </c>
      <c r="D2107" s="243" t="s">
        <v>4</v>
      </c>
      <c r="E2107" s="551" t="s">
        <v>3</v>
      </c>
      <c r="F2107" s="551"/>
      <c r="G2107" s="552"/>
      <c r="H2107" s="553"/>
      <c r="I2107" s="554"/>
      <c r="J2107" s="276" t="s">
        <v>25</v>
      </c>
      <c r="K2107" s="275"/>
      <c r="L2107" s="271" t="s">
        <v>16</v>
      </c>
      <c r="M2107" s="274">
        <v>158.4</v>
      </c>
      <c r="O2107" s="269">
        <v>979</v>
      </c>
    </row>
    <row r="2108" spans="1:15" x14ac:dyDescent="0.2">
      <c r="A2108" s="547"/>
      <c r="B2108" s="243"/>
      <c r="C2108" s="243"/>
      <c r="D2108" s="243"/>
      <c r="E2108" s="243"/>
      <c r="F2108" s="243"/>
      <c r="G2108" s="242"/>
      <c r="H2108" s="241"/>
      <c r="I2108" s="240"/>
      <c r="J2108" s="273" t="s">
        <v>21</v>
      </c>
      <c r="K2108" s="271"/>
      <c r="L2108" s="271" t="s">
        <v>16</v>
      </c>
      <c r="M2108" s="270">
        <v>30</v>
      </c>
      <c r="O2108" s="269"/>
    </row>
    <row r="2109" spans="1:15" ht="23.25" thickBot="1" x14ac:dyDescent="0.25">
      <c r="A2109" s="548"/>
      <c r="B2109" s="263" t="s">
        <v>5557</v>
      </c>
      <c r="C2109" s="262" t="s">
        <v>6016</v>
      </c>
      <c r="D2109" s="261">
        <v>43441</v>
      </c>
      <c r="E2109" s="260" t="s">
        <v>1</v>
      </c>
      <c r="F2109" s="259" t="s">
        <v>6015</v>
      </c>
      <c r="G2109" s="258"/>
      <c r="H2109" s="257"/>
      <c r="I2109" s="256"/>
      <c r="J2109" s="228" t="s">
        <v>5498</v>
      </c>
      <c r="K2109" s="227"/>
      <c r="L2109" s="226"/>
      <c r="M2109" s="225"/>
      <c r="O2109" s="269">
        <v>981</v>
      </c>
    </row>
    <row r="2110" spans="1:15" ht="22.5" x14ac:dyDescent="0.2">
      <c r="A2110" s="546">
        <v>419</v>
      </c>
      <c r="B2110" s="251" t="s">
        <v>12</v>
      </c>
      <c r="C2110" s="251" t="s">
        <v>11</v>
      </c>
      <c r="D2110" s="251" t="s">
        <v>10</v>
      </c>
      <c r="E2110" s="549" t="s">
        <v>9</v>
      </c>
      <c r="F2110" s="549"/>
      <c r="G2110" s="549" t="s">
        <v>8</v>
      </c>
      <c r="H2110" s="550"/>
      <c r="I2110" s="250"/>
      <c r="J2110" s="265"/>
      <c r="K2110" s="265"/>
      <c r="L2110" s="265"/>
      <c r="M2110" s="264"/>
      <c r="O2110" s="269" t="s">
        <v>6014</v>
      </c>
    </row>
    <row r="2111" spans="1:15" ht="30.6" customHeight="1" x14ac:dyDescent="0.2">
      <c r="A2111" s="547"/>
      <c r="B2111" s="144" t="s">
        <v>6009</v>
      </c>
      <c r="C2111" s="144" t="s">
        <v>6013</v>
      </c>
      <c r="D2111" s="132">
        <v>43405</v>
      </c>
      <c r="E2111" s="247"/>
      <c r="F2111" s="246" t="s">
        <v>6012</v>
      </c>
      <c r="G2111" s="433" t="s">
        <v>6006</v>
      </c>
      <c r="H2111" s="434"/>
      <c r="I2111" s="435"/>
      <c r="J2111" s="279" t="s">
        <v>17</v>
      </c>
      <c r="K2111" s="278"/>
      <c r="L2111" s="275" t="s">
        <v>16</v>
      </c>
      <c r="M2111" s="277">
        <v>106</v>
      </c>
      <c r="O2111" s="269">
        <v>983</v>
      </c>
    </row>
    <row r="2112" spans="1:15" ht="22.5" x14ac:dyDescent="0.2">
      <c r="A2112" s="547"/>
      <c r="B2112" s="243" t="s">
        <v>6</v>
      </c>
      <c r="C2112" s="243" t="s">
        <v>5</v>
      </c>
      <c r="D2112" s="243" t="s">
        <v>4</v>
      </c>
      <c r="E2112" s="551" t="s">
        <v>3</v>
      </c>
      <c r="F2112" s="551"/>
      <c r="G2112" s="552"/>
      <c r="H2112" s="553"/>
      <c r="I2112" s="554"/>
      <c r="J2112" s="276" t="s">
        <v>25</v>
      </c>
      <c r="K2112" s="275"/>
      <c r="L2112" s="271" t="s">
        <v>16</v>
      </c>
      <c r="M2112" s="274">
        <v>485.4</v>
      </c>
      <c r="O2112" s="269">
        <v>982</v>
      </c>
    </row>
    <row r="2113" spans="1:15" x14ac:dyDescent="0.2">
      <c r="A2113" s="547"/>
      <c r="B2113" s="243"/>
      <c r="C2113" s="243"/>
      <c r="D2113" s="243"/>
      <c r="E2113" s="243"/>
      <c r="F2113" s="243"/>
      <c r="G2113" s="242"/>
      <c r="H2113" s="241"/>
      <c r="I2113" s="240"/>
      <c r="J2113" s="273" t="s">
        <v>21</v>
      </c>
      <c r="K2113" s="271"/>
      <c r="L2113" s="271" t="s">
        <v>16</v>
      </c>
      <c r="M2113" s="270">
        <v>42</v>
      </c>
      <c r="O2113" s="269"/>
    </row>
    <row r="2114" spans="1:15" ht="23.25" thickBot="1" x14ac:dyDescent="0.25">
      <c r="A2114" s="548"/>
      <c r="B2114" s="263" t="s">
        <v>796</v>
      </c>
      <c r="C2114" s="262" t="s">
        <v>6006</v>
      </c>
      <c r="D2114" s="261">
        <v>43406</v>
      </c>
      <c r="E2114" s="260" t="s">
        <v>1</v>
      </c>
      <c r="F2114" s="259" t="s">
        <v>6011</v>
      </c>
      <c r="G2114" s="258"/>
      <c r="H2114" s="257"/>
      <c r="I2114" s="256"/>
      <c r="J2114" s="228" t="s">
        <v>5498</v>
      </c>
      <c r="K2114" s="227"/>
      <c r="L2114" s="226"/>
      <c r="M2114" s="225"/>
      <c r="O2114" s="269">
        <v>984</v>
      </c>
    </row>
    <row r="2115" spans="1:15" ht="22.5" x14ac:dyDescent="0.2">
      <c r="A2115" s="546">
        <v>420</v>
      </c>
      <c r="B2115" s="251" t="s">
        <v>12</v>
      </c>
      <c r="C2115" s="251" t="s">
        <v>11</v>
      </c>
      <c r="D2115" s="251" t="s">
        <v>10</v>
      </c>
      <c r="E2115" s="549" t="s">
        <v>9</v>
      </c>
      <c r="F2115" s="549"/>
      <c r="G2115" s="549" t="s">
        <v>8</v>
      </c>
      <c r="H2115" s="550"/>
      <c r="I2115" s="250"/>
      <c r="J2115" s="265"/>
      <c r="K2115" s="265"/>
      <c r="L2115" s="265"/>
      <c r="M2115" s="264"/>
      <c r="O2115" s="269" t="s">
        <v>6010</v>
      </c>
    </row>
    <row r="2116" spans="1:15" ht="101.25" x14ac:dyDescent="0.2">
      <c r="A2116" s="547"/>
      <c r="B2116" s="144" t="s">
        <v>6009</v>
      </c>
      <c r="C2116" s="144" t="s">
        <v>6008</v>
      </c>
      <c r="D2116" s="132">
        <v>43487</v>
      </c>
      <c r="E2116" s="247"/>
      <c r="F2116" s="246" t="s">
        <v>6007</v>
      </c>
      <c r="G2116" s="433" t="s">
        <v>6006</v>
      </c>
      <c r="H2116" s="434"/>
      <c r="I2116" s="435"/>
      <c r="J2116" s="279" t="s">
        <v>17</v>
      </c>
      <c r="K2116" s="278"/>
      <c r="L2116" s="275" t="s">
        <v>16</v>
      </c>
      <c r="M2116" s="277">
        <v>94</v>
      </c>
      <c r="O2116" s="269">
        <v>986</v>
      </c>
    </row>
    <row r="2117" spans="1:15" ht="22.5" x14ac:dyDescent="0.2">
      <c r="A2117" s="547"/>
      <c r="B2117" s="243" t="s">
        <v>6</v>
      </c>
      <c r="C2117" s="243" t="s">
        <v>5</v>
      </c>
      <c r="D2117" s="243" t="s">
        <v>4</v>
      </c>
      <c r="E2117" s="551" t="s">
        <v>3</v>
      </c>
      <c r="F2117" s="551"/>
      <c r="G2117" s="552"/>
      <c r="H2117" s="553"/>
      <c r="I2117" s="554"/>
      <c r="J2117" s="276" t="s">
        <v>25</v>
      </c>
      <c r="K2117" s="275"/>
      <c r="L2117" s="271" t="s">
        <v>16</v>
      </c>
      <c r="M2117" s="274">
        <v>421.4</v>
      </c>
      <c r="O2117" s="269">
        <v>985</v>
      </c>
    </row>
    <row r="2118" spans="1:15" x14ac:dyDescent="0.2">
      <c r="A2118" s="547"/>
      <c r="B2118" s="243"/>
      <c r="C2118" s="243"/>
      <c r="D2118" s="243"/>
      <c r="E2118" s="243"/>
      <c r="F2118" s="243"/>
      <c r="G2118" s="242"/>
      <c r="H2118" s="241"/>
      <c r="I2118" s="240"/>
      <c r="J2118" s="273" t="s">
        <v>21</v>
      </c>
      <c r="K2118" s="271"/>
      <c r="L2118" s="271"/>
      <c r="M2118" s="270"/>
      <c r="O2118" s="269"/>
    </row>
    <row r="2119" spans="1:15" ht="23.25" thickBot="1" x14ac:dyDescent="0.25">
      <c r="A2119" s="548"/>
      <c r="B2119" s="263" t="s">
        <v>796</v>
      </c>
      <c r="C2119" s="262" t="s">
        <v>6006</v>
      </c>
      <c r="D2119" s="261">
        <v>43488</v>
      </c>
      <c r="E2119" s="260" t="s">
        <v>1</v>
      </c>
      <c r="F2119" s="259" t="s">
        <v>6005</v>
      </c>
      <c r="G2119" s="258"/>
      <c r="H2119" s="257"/>
      <c r="I2119" s="256"/>
      <c r="J2119" s="228" t="s">
        <v>5498</v>
      </c>
      <c r="K2119" s="227"/>
      <c r="L2119" s="226" t="s">
        <v>16</v>
      </c>
      <c r="M2119" s="225">
        <v>37</v>
      </c>
      <c r="O2119" s="269">
        <v>987</v>
      </c>
    </row>
    <row r="2120" spans="1:15" ht="22.5" x14ac:dyDescent="0.2">
      <c r="A2120" s="546">
        <v>421</v>
      </c>
      <c r="B2120" s="251" t="s">
        <v>12</v>
      </c>
      <c r="C2120" s="251" t="s">
        <v>11</v>
      </c>
      <c r="D2120" s="251" t="s">
        <v>10</v>
      </c>
      <c r="E2120" s="549" t="s">
        <v>9</v>
      </c>
      <c r="F2120" s="549"/>
      <c r="G2120" s="549" t="s">
        <v>8</v>
      </c>
      <c r="H2120" s="550"/>
      <c r="I2120" s="250"/>
      <c r="J2120" s="265"/>
      <c r="K2120" s="265"/>
      <c r="L2120" s="265"/>
      <c r="M2120" s="264"/>
      <c r="O2120" s="269" t="s">
        <v>6004</v>
      </c>
    </row>
    <row r="2121" spans="1:15" ht="135" x14ac:dyDescent="0.2">
      <c r="A2121" s="547"/>
      <c r="B2121" s="144" t="s">
        <v>6003</v>
      </c>
      <c r="C2121" s="144" t="s">
        <v>6002</v>
      </c>
      <c r="D2121" s="132">
        <v>43395</v>
      </c>
      <c r="E2121" s="247"/>
      <c r="F2121" s="246" t="s">
        <v>5968</v>
      </c>
      <c r="G2121" s="433" t="s">
        <v>5967</v>
      </c>
      <c r="H2121" s="434"/>
      <c r="I2121" s="435"/>
      <c r="J2121" s="279" t="s">
        <v>17</v>
      </c>
      <c r="K2121" s="278"/>
      <c r="L2121" s="275" t="s">
        <v>16</v>
      </c>
      <c r="M2121" s="277">
        <v>2034</v>
      </c>
      <c r="O2121" s="269">
        <v>988</v>
      </c>
    </row>
    <row r="2122" spans="1:15" ht="22.5" x14ac:dyDescent="0.2">
      <c r="A2122" s="547"/>
      <c r="B2122" s="243" t="s">
        <v>6</v>
      </c>
      <c r="C2122" s="243" t="s">
        <v>5</v>
      </c>
      <c r="D2122" s="243" t="s">
        <v>4</v>
      </c>
      <c r="E2122" s="551" t="s">
        <v>3</v>
      </c>
      <c r="F2122" s="551"/>
      <c r="G2122" s="552"/>
      <c r="H2122" s="553"/>
      <c r="I2122" s="554"/>
      <c r="J2122" s="276" t="s">
        <v>25</v>
      </c>
      <c r="K2122" s="275"/>
      <c r="L2122" s="271"/>
      <c r="M2122" s="274"/>
      <c r="O2122" s="269"/>
    </row>
    <row r="2123" spans="1:15" x14ac:dyDescent="0.2">
      <c r="A2123" s="547"/>
      <c r="B2123" s="243"/>
      <c r="C2123" s="243"/>
      <c r="D2123" s="243"/>
      <c r="E2123" s="243"/>
      <c r="F2123" s="243"/>
      <c r="G2123" s="242"/>
      <c r="H2123" s="241"/>
      <c r="I2123" s="240"/>
      <c r="J2123" s="273" t="s">
        <v>21</v>
      </c>
      <c r="K2123" s="271"/>
      <c r="L2123" s="271" t="s">
        <v>16</v>
      </c>
      <c r="M2123" s="270">
        <v>1036</v>
      </c>
      <c r="O2123" s="269">
        <v>989</v>
      </c>
    </row>
    <row r="2124" spans="1:15" ht="23.25" thickBot="1" x14ac:dyDescent="0.25">
      <c r="A2124" s="548"/>
      <c r="B2124" s="263" t="s">
        <v>5885</v>
      </c>
      <c r="C2124" s="262" t="s">
        <v>5967</v>
      </c>
      <c r="D2124" s="261">
        <v>43413</v>
      </c>
      <c r="E2124" s="260" t="s">
        <v>1</v>
      </c>
      <c r="F2124" s="259" t="s">
        <v>5966</v>
      </c>
      <c r="G2124" s="258"/>
      <c r="H2124" s="257"/>
      <c r="I2124" s="256"/>
      <c r="J2124" s="228" t="s">
        <v>5498</v>
      </c>
      <c r="K2124" s="227"/>
      <c r="L2124" s="226" t="s">
        <v>16</v>
      </c>
      <c r="M2124" s="225">
        <v>97.4</v>
      </c>
      <c r="O2124" s="269">
        <v>990</v>
      </c>
    </row>
    <row r="2125" spans="1:15" ht="22.5" x14ac:dyDescent="0.2">
      <c r="A2125" s="546">
        <v>422</v>
      </c>
      <c r="B2125" s="251" t="s">
        <v>12</v>
      </c>
      <c r="C2125" s="251" t="s">
        <v>11</v>
      </c>
      <c r="D2125" s="251" t="s">
        <v>10</v>
      </c>
      <c r="E2125" s="549" t="s">
        <v>9</v>
      </c>
      <c r="F2125" s="549"/>
      <c r="G2125" s="549" t="s">
        <v>8</v>
      </c>
      <c r="H2125" s="550"/>
      <c r="I2125" s="250"/>
      <c r="J2125" s="265"/>
      <c r="K2125" s="265"/>
      <c r="L2125" s="265"/>
      <c r="M2125" s="264"/>
      <c r="O2125" s="269" t="s">
        <v>6001</v>
      </c>
    </row>
    <row r="2126" spans="1:15" ht="123.75" x14ac:dyDescent="0.2">
      <c r="A2126" s="547"/>
      <c r="B2126" s="144" t="s">
        <v>6000</v>
      </c>
      <c r="C2126" s="144" t="s">
        <v>5999</v>
      </c>
      <c r="D2126" s="132">
        <v>43397</v>
      </c>
      <c r="E2126" s="247"/>
      <c r="F2126" s="246" t="s">
        <v>5886</v>
      </c>
      <c r="G2126" s="433" t="s">
        <v>5884</v>
      </c>
      <c r="H2126" s="434"/>
      <c r="I2126" s="435"/>
      <c r="J2126" s="279" t="s">
        <v>17</v>
      </c>
      <c r="K2126" s="278"/>
      <c r="L2126" s="275" t="s">
        <v>16</v>
      </c>
      <c r="M2126" s="277">
        <v>212</v>
      </c>
      <c r="O2126" s="269">
        <v>991</v>
      </c>
    </row>
    <row r="2127" spans="1:15" ht="22.5" x14ac:dyDescent="0.2">
      <c r="A2127" s="547"/>
      <c r="B2127" s="243" t="s">
        <v>6</v>
      </c>
      <c r="C2127" s="243" t="s">
        <v>5</v>
      </c>
      <c r="D2127" s="243" t="s">
        <v>4</v>
      </c>
      <c r="E2127" s="551" t="s">
        <v>3</v>
      </c>
      <c r="F2127" s="551"/>
      <c r="G2127" s="552"/>
      <c r="H2127" s="553"/>
      <c r="I2127" s="554"/>
      <c r="J2127" s="276" t="s">
        <v>25</v>
      </c>
      <c r="K2127" s="275"/>
      <c r="L2127" s="271"/>
      <c r="M2127" s="274"/>
      <c r="O2127" s="269"/>
    </row>
    <row r="2128" spans="1:15" x14ac:dyDescent="0.2">
      <c r="A2128" s="547"/>
      <c r="B2128" s="243"/>
      <c r="C2128" s="243"/>
      <c r="D2128" s="243"/>
      <c r="E2128" s="243"/>
      <c r="F2128" s="243"/>
      <c r="G2128" s="242"/>
      <c r="H2128" s="241"/>
      <c r="I2128" s="240"/>
      <c r="J2128" s="273" t="s">
        <v>21</v>
      </c>
      <c r="K2128" s="271"/>
      <c r="L2128" s="271" t="s">
        <v>16</v>
      </c>
      <c r="M2128" s="270">
        <v>152.5</v>
      </c>
      <c r="O2128" s="269">
        <v>992</v>
      </c>
    </row>
    <row r="2129" spans="1:15" ht="23.25" thickBot="1" x14ac:dyDescent="0.25">
      <c r="A2129" s="548"/>
      <c r="B2129" s="263" t="s">
        <v>5998</v>
      </c>
      <c r="C2129" s="262" t="s">
        <v>5884</v>
      </c>
      <c r="D2129" s="261">
        <v>43399</v>
      </c>
      <c r="E2129" s="260" t="s">
        <v>1</v>
      </c>
      <c r="F2129" s="259" t="s">
        <v>5883</v>
      </c>
      <c r="G2129" s="258"/>
      <c r="H2129" s="257"/>
      <c r="I2129" s="256"/>
      <c r="J2129" s="228" t="s">
        <v>5498</v>
      </c>
      <c r="K2129" s="227"/>
      <c r="L2129" s="226"/>
      <c r="M2129" s="225"/>
      <c r="O2129" s="269">
        <v>993</v>
      </c>
    </row>
    <row r="2130" spans="1:15" ht="22.5" x14ac:dyDescent="0.2">
      <c r="A2130" s="546">
        <v>423</v>
      </c>
      <c r="B2130" s="251" t="s">
        <v>12</v>
      </c>
      <c r="C2130" s="251" t="s">
        <v>11</v>
      </c>
      <c r="D2130" s="251" t="s">
        <v>10</v>
      </c>
      <c r="E2130" s="549" t="s">
        <v>9</v>
      </c>
      <c r="F2130" s="549"/>
      <c r="G2130" s="549" t="s">
        <v>8</v>
      </c>
      <c r="H2130" s="550"/>
      <c r="I2130" s="250"/>
      <c r="J2130" s="265"/>
      <c r="K2130" s="265"/>
      <c r="L2130" s="265"/>
      <c r="M2130" s="264"/>
      <c r="O2130" s="269" t="s">
        <v>5997</v>
      </c>
    </row>
    <row r="2131" spans="1:15" ht="191.25" x14ac:dyDescent="0.2">
      <c r="A2131" s="547"/>
      <c r="B2131" s="144" t="s">
        <v>5996</v>
      </c>
      <c r="C2131" s="144" t="s">
        <v>5995</v>
      </c>
      <c r="D2131" s="132">
        <v>43445</v>
      </c>
      <c r="E2131" s="247"/>
      <c r="F2131" s="246" t="s">
        <v>5994</v>
      </c>
      <c r="G2131" s="433" t="s">
        <v>5993</v>
      </c>
      <c r="H2131" s="434"/>
      <c r="I2131" s="435"/>
      <c r="J2131" s="279" t="s">
        <v>17</v>
      </c>
      <c r="K2131" s="278"/>
      <c r="L2131" s="275" t="s">
        <v>16</v>
      </c>
      <c r="M2131" s="277">
        <v>214</v>
      </c>
      <c r="O2131" s="269">
        <v>999</v>
      </c>
    </row>
    <row r="2132" spans="1:15" ht="22.5" x14ac:dyDescent="0.2">
      <c r="A2132" s="547"/>
      <c r="B2132" s="243" t="s">
        <v>6</v>
      </c>
      <c r="C2132" s="243" t="s">
        <v>5</v>
      </c>
      <c r="D2132" s="243" t="s">
        <v>4</v>
      </c>
      <c r="E2132" s="551" t="s">
        <v>3</v>
      </c>
      <c r="F2132" s="551"/>
      <c r="G2132" s="552"/>
      <c r="H2132" s="553"/>
      <c r="I2132" s="554"/>
      <c r="J2132" s="276" t="s">
        <v>25</v>
      </c>
      <c r="K2132" s="275"/>
      <c r="L2132" s="271" t="s">
        <v>16</v>
      </c>
      <c r="M2132" s="274">
        <v>596.21</v>
      </c>
      <c r="O2132" s="269">
        <v>998</v>
      </c>
    </row>
    <row r="2133" spans="1:15" x14ac:dyDescent="0.2">
      <c r="A2133" s="547"/>
      <c r="B2133" s="243"/>
      <c r="C2133" s="243"/>
      <c r="D2133" s="243"/>
      <c r="E2133" s="243"/>
      <c r="F2133" s="243"/>
      <c r="G2133" s="242"/>
      <c r="H2133" s="241"/>
      <c r="I2133" s="240"/>
      <c r="J2133" s="273" t="s">
        <v>21</v>
      </c>
      <c r="K2133" s="271"/>
      <c r="L2133" s="271"/>
      <c r="M2133" s="270"/>
      <c r="O2133" s="269"/>
    </row>
    <row r="2134" spans="1:15" ht="23.25" thickBot="1" x14ac:dyDescent="0.25">
      <c r="A2134" s="548"/>
      <c r="B2134" s="263" t="s">
        <v>5507</v>
      </c>
      <c r="C2134" s="262" t="s">
        <v>5993</v>
      </c>
      <c r="D2134" s="261">
        <v>43447</v>
      </c>
      <c r="E2134" s="260" t="s">
        <v>1</v>
      </c>
      <c r="F2134" s="259" t="s">
        <v>5992</v>
      </c>
      <c r="G2134" s="258"/>
      <c r="H2134" s="257"/>
      <c r="I2134" s="256"/>
      <c r="J2134" s="228" t="s">
        <v>5498</v>
      </c>
      <c r="K2134" s="227"/>
      <c r="L2134" s="226" t="s">
        <v>16</v>
      </c>
      <c r="M2134" s="225">
        <v>75</v>
      </c>
      <c r="O2134" s="269">
        <v>1000</v>
      </c>
    </row>
    <row r="2135" spans="1:15" ht="22.5" x14ac:dyDescent="0.2">
      <c r="A2135" s="546">
        <v>424</v>
      </c>
      <c r="B2135" s="251" t="s">
        <v>12</v>
      </c>
      <c r="C2135" s="251" t="s">
        <v>11</v>
      </c>
      <c r="D2135" s="251" t="s">
        <v>10</v>
      </c>
      <c r="E2135" s="549" t="s">
        <v>9</v>
      </c>
      <c r="F2135" s="549"/>
      <c r="G2135" s="549" t="s">
        <v>8</v>
      </c>
      <c r="H2135" s="550"/>
      <c r="I2135" s="250"/>
      <c r="J2135" s="265"/>
      <c r="K2135" s="265"/>
      <c r="L2135" s="265"/>
      <c r="M2135" s="264"/>
      <c r="O2135" s="269" t="s">
        <v>5991</v>
      </c>
    </row>
    <row r="2136" spans="1:15" ht="157.5" x14ac:dyDescent="0.2">
      <c r="A2136" s="547"/>
      <c r="B2136" s="144" t="s">
        <v>5990</v>
      </c>
      <c r="C2136" s="144" t="s">
        <v>5989</v>
      </c>
      <c r="D2136" s="132">
        <v>43431</v>
      </c>
      <c r="E2136" s="247"/>
      <c r="F2136" s="246" t="s">
        <v>5982</v>
      </c>
      <c r="G2136" s="433" t="s">
        <v>5987</v>
      </c>
      <c r="H2136" s="434"/>
      <c r="I2136" s="435"/>
      <c r="J2136" s="279" t="s">
        <v>17</v>
      </c>
      <c r="K2136" s="278"/>
      <c r="L2136" s="275" t="s">
        <v>16</v>
      </c>
      <c r="M2136" s="277">
        <v>456</v>
      </c>
      <c r="O2136" s="269">
        <v>1003</v>
      </c>
    </row>
    <row r="2137" spans="1:15" ht="22.5" x14ac:dyDescent="0.2">
      <c r="A2137" s="547"/>
      <c r="B2137" s="243" t="s">
        <v>6</v>
      </c>
      <c r="C2137" s="243" t="s">
        <v>5</v>
      </c>
      <c r="D2137" s="243" t="s">
        <v>4</v>
      </c>
      <c r="E2137" s="551" t="s">
        <v>3</v>
      </c>
      <c r="F2137" s="551"/>
      <c r="G2137" s="552"/>
      <c r="H2137" s="553"/>
      <c r="I2137" s="554"/>
      <c r="J2137" s="276" t="s">
        <v>25</v>
      </c>
      <c r="K2137" s="275"/>
      <c r="L2137" s="271" t="s">
        <v>16</v>
      </c>
      <c r="M2137" s="274">
        <v>199.4</v>
      </c>
      <c r="O2137" s="269">
        <v>1002</v>
      </c>
    </row>
    <row r="2138" spans="1:15" x14ac:dyDescent="0.2">
      <c r="A2138" s="547"/>
      <c r="B2138" s="243"/>
      <c r="C2138" s="243"/>
      <c r="D2138" s="243"/>
      <c r="E2138" s="243"/>
      <c r="F2138" s="243"/>
      <c r="G2138" s="242"/>
      <c r="H2138" s="241"/>
      <c r="I2138" s="240"/>
      <c r="J2138" s="273" t="s">
        <v>21</v>
      </c>
      <c r="K2138" s="271"/>
      <c r="L2138" s="271" t="s">
        <v>16</v>
      </c>
      <c r="M2138" s="270">
        <v>231</v>
      </c>
      <c r="O2138" s="269">
        <v>1004</v>
      </c>
    </row>
    <row r="2139" spans="1:15" ht="23.25" thickBot="1" x14ac:dyDescent="0.25">
      <c r="A2139" s="548"/>
      <c r="B2139" s="263" t="s">
        <v>5988</v>
      </c>
      <c r="C2139" s="262" t="s">
        <v>5987</v>
      </c>
      <c r="D2139" s="261">
        <v>43434</v>
      </c>
      <c r="E2139" s="260" t="s">
        <v>1</v>
      </c>
      <c r="F2139" s="259" t="s">
        <v>5986</v>
      </c>
      <c r="G2139" s="258"/>
      <c r="H2139" s="257"/>
      <c r="I2139" s="256"/>
      <c r="J2139" s="228" t="s">
        <v>5498</v>
      </c>
      <c r="K2139" s="227"/>
      <c r="L2139" s="226" t="s">
        <v>16</v>
      </c>
      <c r="M2139" s="225">
        <v>194.63</v>
      </c>
      <c r="O2139" s="269">
        <v>1005</v>
      </c>
    </row>
    <row r="2140" spans="1:15" ht="22.5" x14ac:dyDescent="0.2">
      <c r="A2140" s="546">
        <v>425</v>
      </c>
      <c r="B2140" s="251" t="s">
        <v>12</v>
      </c>
      <c r="C2140" s="251" t="s">
        <v>11</v>
      </c>
      <c r="D2140" s="251" t="s">
        <v>10</v>
      </c>
      <c r="E2140" s="549" t="s">
        <v>9</v>
      </c>
      <c r="F2140" s="549"/>
      <c r="G2140" s="549" t="s">
        <v>8</v>
      </c>
      <c r="H2140" s="550"/>
      <c r="I2140" s="250"/>
      <c r="J2140" s="265"/>
      <c r="K2140" s="265"/>
      <c r="L2140" s="265"/>
      <c r="M2140" s="264"/>
      <c r="O2140" s="269" t="s">
        <v>5985</v>
      </c>
    </row>
    <row r="2141" spans="1:15" ht="123.75" x14ac:dyDescent="0.2">
      <c r="A2141" s="547"/>
      <c r="B2141" s="144" t="s">
        <v>5984</v>
      </c>
      <c r="C2141" s="144" t="s">
        <v>5983</v>
      </c>
      <c r="D2141" s="132">
        <v>43432</v>
      </c>
      <c r="E2141" s="247"/>
      <c r="F2141" s="246" t="s">
        <v>5982</v>
      </c>
      <c r="G2141" s="433" t="s">
        <v>5981</v>
      </c>
      <c r="H2141" s="434"/>
      <c r="I2141" s="435"/>
      <c r="J2141" s="279" t="s">
        <v>17</v>
      </c>
      <c r="K2141" s="278"/>
      <c r="L2141" s="275" t="s">
        <v>16</v>
      </c>
      <c r="M2141" s="277">
        <v>304</v>
      </c>
      <c r="O2141" s="269">
        <v>1007</v>
      </c>
    </row>
    <row r="2142" spans="1:15" ht="22.5" x14ac:dyDescent="0.2">
      <c r="A2142" s="547"/>
      <c r="B2142" s="243" t="s">
        <v>6</v>
      </c>
      <c r="C2142" s="243" t="s">
        <v>5</v>
      </c>
      <c r="D2142" s="243" t="s">
        <v>4</v>
      </c>
      <c r="E2142" s="551" t="s">
        <v>3</v>
      </c>
      <c r="F2142" s="551"/>
      <c r="G2142" s="552"/>
      <c r="H2142" s="553"/>
      <c r="I2142" s="554"/>
      <c r="J2142" s="276" t="s">
        <v>25</v>
      </c>
      <c r="K2142" s="275"/>
      <c r="L2142" s="271" t="s">
        <v>16</v>
      </c>
      <c r="M2142" s="274">
        <v>107.4</v>
      </c>
      <c r="O2142" s="269">
        <v>1006</v>
      </c>
    </row>
    <row r="2143" spans="1:15" x14ac:dyDescent="0.2">
      <c r="A2143" s="547"/>
      <c r="B2143" s="243"/>
      <c r="C2143" s="243"/>
      <c r="D2143" s="243"/>
      <c r="E2143" s="243"/>
      <c r="F2143" s="243"/>
      <c r="G2143" s="242"/>
      <c r="H2143" s="241"/>
      <c r="I2143" s="240"/>
      <c r="J2143" s="273" t="s">
        <v>21</v>
      </c>
      <c r="K2143" s="271"/>
      <c r="L2143" s="271" t="s">
        <v>16</v>
      </c>
      <c r="M2143" s="270">
        <v>165</v>
      </c>
      <c r="O2143" s="269">
        <v>1008</v>
      </c>
    </row>
    <row r="2144" spans="1:15" ht="23.25" thickBot="1" x14ac:dyDescent="0.25">
      <c r="A2144" s="548"/>
      <c r="B2144" s="263" t="s">
        <v>5507</v>
      </c>
      <c r="C2144" s="262" t="s">
        <v>5981</v>
      </c>
      <c r="D2144" s="261">
        <v>43434</v>
      </c>
      <c r="E2144" s="260" t="s">
        <v>1</v>
      </c>
      <c r="F2144" s="259" t="s">
        <v>5980</v>
      </c>
      <c r="G2144" s="258"/>
      <c r="H2144" s="257"/>
      <c r="I2144" s="256"/>
      <c r="J2144" s="228" t="s">
        <v>5498</v>
      </c>
      <c r="K2144" s="227"/>
      <c r="L2144" s="226" t="s">
        <v>16</v>
      </c>
      <c r="M2144" s="225">
        <v>75</v>
      </c>
      <c r="O2144" s="269">
        <v>1009</v>
      </c>
    </row>
    <row r="2145" spans="1:15" ht="22.5" x14ac:dyDescent="0.2">
      <c r="A2145" s="546">
        <v>426</v>
      </c>
      <c r="B2145" s="251" t="s">
        <v>12</v>
      </c>
      <c r="C2145" s="251" t="s">
        <v>11</v>
      </c>
      <c r="D2145" s="251" t="s">
        <v>10</v>
      </c>
      <c r="E2145" s="549" t="s">
        <v>9</v>
      </c>
      <c r="F2145" s="549"/>
      <c r="G2145" s="549" t="s">
        <v>8</v>
      </c>
      <c r="H2145" s="550"/>
      <c r="I2145" s="250"/>
      <c r="J2145" s="265"/>
      <c r="K2145" s="265"/>
      <c r="L2145" s="265"/>
      <c r="M2145" s="264"/>
      <c r="O2145" s="269" t="s">
        <v>5979</v>
      </c>
    </row>
    <row r="2146" spans="1:15" ht="101.25" x14ac:dyDescent="0.2">
      <c r="A2146" s="547"/>
      <c r="B2146" s="144" t="s">
        <v>5931</v>
      </c>
      <c r="C2146" s="144" t="s">
        <v>5978</v>
      </c>
      <c r="D2146" s="132">
        <v>43404</v>
      </c>
      <c r="E2146" s="247"/>
      <c r="F2146" s="246" t="s">
        <v>5973</v>
      </c>
      <c r="G2146" s="433" t="s">
        <v>5928</v>
      </c>
      <c r="H2146" s="434"/>
      <c r="I2146" s="435"/>
      <c r="J2146" s="279" t="s">
        <v>17</v>
      </c>
      <c r="K2146" s="278"/>
      <c r="L2146" s="275" t="s">
        <v>16</v>
      </c>
      <c r="M2146" s="277">
        <v>242</v>
      </c>
      <c r="O2146" s="269">
        <v>1010</v>
      </c>
    </row>
    <row r="2147" spans="1:15" ht="22.5" x14ac:dyDescent="0.2">
      <c r="A2147" s="547"/>
      <c r="B2147" s="243" t="s">
        <v>6</v>
      </c>
      <c r="C2147" s="243" t="s">
        <v>5</v>
      </c>
      <c r="D2147" s="243" t="s">
        <v>4</v>
      </c>
      <c r="E2147" s="551" t="s">
        <v>3</v>
      </c>
      <c r="F2147" s="551"/>
      <c r="G2147" s="552"/>
      <c r="H2147" s="553"/>
      <c r="I2147" s="554"/>
      <c r="J2147" s="276" t="s">
        <v>25</v>
      </c>
      <c r="K2147" s="275"/>
      <c r="L2147" s="271"/>
      <c r="M2147" s="274"/>
      <c r="O2147" s="269"/>
    </row>
    <row r="2148" spans="1:15" x14ac:dyDescent="0.2">
      <c r="A2148" s="547"/>
      <c r="B2148" s="243"/>
      <c r="C2148" s="243"/>
      <c r="D2148" s="243"/>
      <c r="E2148" s="243"/>
      <c r="F2148" s="243"/>
      <c r="G2148" s="242"/>
      <c r="H2148" s="241"/>
      <c r="I2148" s="240"/>
      <c r="J2148" s="273" t="s">
        <v>21</v>
      </c>
      <c r="K2148" s="271"/>
      <c r="L2148" s="271" t="s">
        <v>16</v>
      </c>
      <c r="M2148" s="270">
        <v>152.5</v>
      </c>
      <c r="O2148" s="269">
        <v>1011</v>
      </c>
    </row>
    <row r="2149" spans="1:15" ht="23.25" thickBot="1" x14ac:dyDescent="0.25">
      <c r="A2149" s="548"/>
      <c r="B2149" s="263" t="s">
        <v>5885</v>
      </c>
      <c r="C2149" s="262" t="s">
        <v>5928</v>
      </c>
      <c r="D2149" s="261">
        <v>43406</v>
      </c>
      <c r="E2149" s="260" t="s">
        <v>1</v>
      </c>
      <c r="F2149" s="259" t="s">
        <v>5977</v>
      </c>
      <c r="G2149" s="258"/>
      <c r="H2149" s="257"/>
      <c r="I2149" s="256"/>
      <c r="J2149" s="228" t="s">
        <v>5498</v>
      </c>
      <c r="K2149" s="227"/>
      <c r="L2149" s="226" t="s">
        <v>16</v>
      </c>
      <c r="M2149" s="225">
        <v>150</v>
      </c>
      <c r="O2149" s="269">
        <v>1014</v>
      </c>
    </row>
    <row r="2150" spans="1:15" ht="22.5" x14ac:dyDescent="0.2">
      <c r="A2150" s="546">
        <v>427</v>
      </c>
      <c r="B2150" s="251" t="s">
        <v>12</v>
      </c>
      <c r="C2150" s="251" t="s">
        <v>11</v>
      </c>
      <c r="D2150" s="251" t="s">
        <v>10</v>
      </c>
      <c r="E2150" s="549" t="s">
        <v>9</v>
      </c>
      <c r="F2150" s="549"/>
      <c r="G2150" s="549" t="s">
        <v>8</v>
      </c>
      <c r="H2150" s="550"/>
      <c r="I2150" s="250"/>
      <c r="J2150" s="265"/>
      <c r="K2150" s="265"/>
      <c r="L2150" s="265"/>
      <c r="M2150" s="264"/>
      <c r="O2150" s="269" t="s">
        <v>5976</v>
      </c>
    </row>
    <row r="2151" spans="1:15" ht="213.75" x14ac:dyDescent="0.2">
      <c r="A2151" s="547"/>
      <c r="B2151" s="144" t="s">
        <v>5975</v>
      </c>
      <c r="C2151" s="144" t="s">
        <v>5974</v>
      </c>
      <c r="D2151" s="132">
        <v>43389</v>
      </c>
      <c r="E2151" s="247"/>
      <c r="F2151" s="246" t="s">
        <v>5973</v>
      </c>
      <c r="G2151" s="433" t="s">
        <v>5928</v>
      </c>
      <c r="H2151" s="434"/>
      <c r="I2151" s="435"/>
      <c r="J2151" s="279" t="s">
        <v>17</v>
      </c>
      <c r="K2151" s="278"/>
      <c r="L2151" s="275" t="s">
        <v>16</v>
      </c>
      <c r="M2151" s="277">
        <v>242</v>
      </c>
      <c r="O2151" s="269">
        <v>1015</v>
      </c>
    </row>
    <row r="2152" spans="1:15" ht="22.5" x14ac:dyDescent="0.2">
      <c r="A2152" s="547"/>
      <c r="B2152" s="243" t="s">
        <v>6</v>
      </c>
      <c r="C2152" s="243" t="s">
        <v>5</v>
      </c>
      <c r="D2152" s="243" t="s">
        <v>4</v>
      </c>
      <c r="E2152" s="551" t="s">
        <v>3</v>
      </c>
      <c r="F2152" s="551"/>
      <c r="G2152" s="552"/>
      <c r="H2152" s="553"/>
      <c r="I2152" s="554"/>
      <c r="J2152" s="276" t="s">
        <v>25</v>
      </c>
      <c r="K2152" s="275"/>
      <c r="L2152" s="271"/>
      <c r="M2152" s="274"/>
      <c r="O2152" s="269"/>
    </row>
    <row r="2153" spans="1:15" x14ac:dyDescent="0.2">
      <c r="A2153" s="547"/>
      <c r="B2153" s="243"/>
      <c r="C2153" s="243"/>
      <c r="D2153" s="243"/>
      <c r="E2153" s="243"/>
      <c r="F2153" s="243"/>
      <c r="G2153" s="242"/>
      <c r="H2153" s="241"/>
      <c r="I2153" s="240"/>
      <c r="J2153" s="273" t="s">
        <v>21</v>
      </c>
      <c r="K2153" s="271"/>
      <c r="L2153" s="271" t="s">
        <v>16</v>
      </c>
      <c r="M2153" s="270">
        <v>152.5</v>
      </c>
      <c r="O2153" s="269">
        <v>1016</v>
      </c>
    </row>
    <row r="2154" spans="1:15" ht="23.25" thickBot="1" x14ac:dyDescent="0.25">
      <c r="A2154" s="548"/>
      <c r="B2154" s="263" t="s">
        <v>5885</v>
      </c>
      <c r="C2154" s="262" t="s">
        <v>5928</v>
      </c>
      <c r="D2154" s="261">
        <v>43391</v>
      </c>
      <c r="E2154" s="260" t="s">
        <v>1</v>
      </c>
      <c r="F2154" s="259" t="s">
        <v>5972</v>
      </c>
      <c r="G2154" s="258"/>
      <c r="H2154" s="257"/>
      <c r="I2154" s="256"/>
      <c r="J2154" s="228" t="s">
        <v>5498</v>
      </c>
      <c r="K2154" s="227"/>
      <c r="L2154" s="226" t="s">
        <v>16</v>
      </c>
      <c r="M2154" s="225">
        <v>395</v>
      </c>
      <c r="O2154" s="269">
        <v>1019</v>
      </c>
    </row>
    <row r="2155" spans="1:15" ht="22.5" x14ac:dyDescent="0.2">
      <c r="A2155" s="546">
        <v>428</v>
      </c>
      <c r="B2155" s="251" t="s">
        <v>12</v>
      </c>
      <c r="C2155" s="251" t="s">
        <v>11</v>
      </c>
      <c r="D2155" s="251" t="s">
        <v>10</v>
      </c>
      <c r="E2155" s="549" t="s">
        <v>9</v>
      </c>
      <c r="F2155" s="549"/>
      <c r="G2155" s="549" t="s">
        <v>8</v>
      </c>
      <c r="H2155" s="550"/>
      <c r="I2155" s="250"/>
      <c r="J2155" s="265"/>
      <c r="K2155" s="265"/>
      <c r="L2155" s="265"/>
      <c r="M2155" s="264"/>
      <c r="O2155" s="269" t="s">
        <v>5971</v>
      </c>
    </row>
    <row r="2156" spans="1:15" ht="67.5" x14ac:dyDescent="0.2">
      <c r="A2156" s="547"/>
      <c r="B2156" s="144" t="s">
        <v>5970</v>
      </c>
      <c r="C2156" s="144" t="s">
        <v>5969</v>
      </c>
      <c r="D2156" s="132">
        <v>43395</v>
      </c>
      <c r="E2156" s="247"/>
      <c r="F2156" s="246" t="s">
        <v>5968</v>
      </c>
      <c r="G2156" s="433" t="s">
        <v>5967</v>
      </c>
      <c r="H2156" s="434"/>
      <c r="I2156" s="435"/>
      <c r="J2156" s="279" t="s">
        <v>17</v>
      </c>
      <c r="K2156" s="278"/>
      <c r="L2156" s="275" t="s">
        <v>16</v>
      </c>
      <c r="M2156" s="277">
        <v>2034</v>
      </c>
      <c r="O2156" s="269">
        <v>1020</v>
      </c>
    </row>
    <row r="2157" spans="1:15" ht="22.5" x14ac:dyDescent="0.2">
      <c r="A2157" s="547"/>
      <c r="B2157" s="243" t="s">
        <v>6</v>
      </c>
      <c r="C2157" s="243" t="s">
        <v>5</v>
      </c>
      <c r="D2157" s="243" t="s">
        <v>4</v>
      </c>
      <c r="E2157" s="551" t="s">
        <v>3</v>
      </c>
      <c r="F2157" s="551"/>
      <c r="G2157" s="552"/>
      <c r="H2157" s="553"/>
      <c r="I2157" s="554"/>
      <c r="J2157" s="276" t="s">
        <v>25</v>
      </c>
      <c r="K2157" s="275"/>
      <c r="L2157" s="271"/>
      <c r="M2157" s="274"/>
      <c r="O2157" s="269"/>
    </row>
    <row r="2158" spans="1:15" x14ac:dyDescent="0.2">
      <c r="A2158" s="547"/>
      <c r="B2158" s="243"/>
      <c r="C2158" s="243"/>
      <c r="D2158" s="243"/>
      <c r="E2158" s="243"/>
      <c r="F2158" s="243"/>
      <c r="G2158" s="242"/>
      <c r="H2158" s="241"/>
      <c r="I2158" s="240"/>
      <c r="J2158" s="273" t="s">
        <v>21</v>
      </c>
      <c r="K2158" s="271"/>
      <c r="L2158" s="271" t="s">
        <v>16</v>
      </c>
      <c r="M2158" s="270">
        <v>1036</v>
      </c>
      <c r="O2158" s="269">
        <v>1021</v>
      </c>
    </row>
    <row r="2159" spans="1:15" ht="23.25" thickBot="1" x14ac:dyDescent="0.25">
      <c r="A2159" s="548"/>
      <c r="B2159" s="263" t="s">
        <v>5885</v>
      </c>
      <c r="C2159" s="262" t="s">
        <v>5967</v>
      </c>
      <c r="D2159" s="261">
        <v>43413</v>
      </c>
      <c r="E2159" s="260" t="s">
        <v>1</v>
      </c>
      <c r="F2159" s="259" t="s">
        <v>5966</v>
      </c>
      <c r="G2159" s="258"/>
      <c r="H2159" s="257"/>
      <c r="I2159" s="256"/>
      <c r="J2159" s="228" t="s">
        <v>5498</v>
      </c>
      <c r="K2159" s="227"/>
      <c r="L2159" s="226" t="s">
        <v>16</v>
      </c>
      <c r="M2159" s="225">
        <v>47.96</v>
      </c>
      <c r="O2159" s="269">
        <v>1022</v>
      </c>
    </row>
    <row r="2160" spans="1:15" ht="22.5" x14ac:dyDescent="0.2">
      <c r="A2160" s="546">
        <v>429</v>
      </c>
      <c r="B2160" s="251" t="s">
        <v>12</v>
      </c>
      <c r="C2160" s="251" t="s">
        <v>11</v>
      </c>
      <c r="D2160" s="251" t="s">
        <v>10</v>
      </c>
      <c r="E2160" s="549" t="s">
        <v>9</v>
      </c>
      <c r="F2160" s="549"/>
      <c r="G2160" s="549" t="s">
        <v>8</v>
      </c>
      <c r="H2160" s="550"/>
      <c r="I2160" s="250"/>
      <c r="J2160" s="265"/>
      <c r="K2160" s="265"/>
      <c r="L2160" s="265"/>
      <c r="M2160" s="264"/>
      <c r="O2160" s="269" t="s">
        <v>5965</v>
      </c>
    </row>
    <row r="2161" spans="1:15" ht="157.5" x14ac:dyDescent="0.2">
      <c r="A2161" s="547"/>
      <c r="B2161" s="144" t="s">
        <v>5894</v>
      </c>
      <c r="C2161" s="144" t="s">
        <v>5964</v>
      </c>
      <c r="D2161" s="132">
        <v>43430</v>
      </c>
      <c r="E2161" s="247"/>
      <c r="F2161" s="246" t="s">
        <v>5892</v>
      </c>
      <c r="G2161" s="433" t="s">
        <v>5891</v>
      </c>
      <c r="H2161" s="434"/>
      <c r="I2161" s="435"/>
      <c r="J2161" s="279" t="s">
        <v>17</v>
      </c>
      <c r="K2161" s="278"/>
      <c r="L2161" s="275" t="s">
        <v>16</v>
      </c>
      <c r="M2161" s="277">
        <v>3290</v>
      </c>
      <c r="O2161" s="269">
        <v>1023</v>
      </c>
    </row>
    <row r="2162" spans="1:15" ht="22.5" x14ac:dyDescent="0.2">
      <c r="A2162" s="547"/>
      <c r="B2162" s="243" t="s">
        <v>6</v>
      </c>
      <c r="C2162" s="243" t="s">
        <v>5</v>
      </c>
      <c r="D2162" s="243" t="s">
        <v>4</v>
      </c>
      <c r="E2162" s="551" t="s">
        <v>3</v>
      </c>
      <c r="F2162" s="551"/>
      <c r="G2162" s="552"/>
      <c r="H2162" s="553"/>
      <c r="I2162" s="554"/>
      <c r="J2162" s="276" t="s">
        <v>25</v>
      </c>
      <c r="K2162" s="275"/>
      <c r="L2162" s="271"/>
      <c r="M2162" s="274"/>
      <c r="O2162" s="269"/>
    </row>
    <row r="2163" spans="1:15" x14ac:dyDescent="0.2">
      <c r="A2163" s="547"/>
      <c r="B2163" s="243"/>
      <c r="C2163" s="243"/>
      <c r="D2163" s="243"/>
      <c r="E2163" s="243"/>
      <c r="F2163" s="243"/>
      <c r="G2163" s="242"/>
      <c r="H2163" s="241"/>
      <c r="I2163" s="240"/>
      <c r="J2163" s="273" t="s">
        <v>21</v>
      </c>
      <c r="K2163" s="271"/>
      <c r="L2163" s="271" t="s">
        <v>16</v>
      </c>
      <c r="M2163" s="270">
        <v>1952.5</v>
      </c>
      <c r="O2163" s="269">
        <v>1024</v>
      </c>
    </row>
    <row r="2164" spans="1:15" ht="23.25" thickBot="1" x14ac:dyDescent="0.25">
      <c r="A2164" s="548"/>
      <c r="B2164" s="263" t="s">
        <v>5885</v>
      </c>
      <c r="C2164" s="262" t="s">
        <v>5891</v>
      </c>
      <c r="D2164" s="261">
        <v>43465</v>
      </c>
      <c r="E2164" s="260" t="s">
        <v>1</v>
      </c>
      <c r="F2164" s="259" t="s">
        <v>5963</v>
      </c>
      <c r="G2164" s="258"/>
      <c r="H2164" s="257"/>
      <c r="I2164" s="256"/>
      <c r="J2164" s="228" t="s">
        <v>5498</v>
      </c>
      <c r="K2164" s="227"/>
      <c r="L2164" s="226" t="s">
        <v>16</v>
      </c>
      <c r="M2164" s="225">
        <v>150</v>
      </c>
      <c r="O2164" s="269">
        <v>1026</v>
      </c>
    </row>
    <row r="2165" spans="1:15" ht="22.5" x14ac:dyDescent="0.2">
      <c r="A2165" s="546">
        <v>430</v>
      </c>
      <c r="B2165" s="251" t="s">
        <v>12</v>
      </c>
      <c r="C2165" s="251" t="s">
        <v>11</v>
      </c>
      <c r="D2165" s="251" t="s">
        <v>10</v>
      </c>
      <c r="E2165" s="549" t="s">
        <v>9</v>
      </c>
      <c r="F2165" s="549"/>
      <c r="G2165" s="549" t="s">
        <v>8</v>
      </c>
      <c r="H2165" s="550"/>
      <c r="I2165" s="250"/>
      <c r="J2165" s="265"/>
      <c r="K2165" s="265"/>
      <c r="L2165" s="265"/>
      <c r="M2165" s="264"/>
      <c r="O2165" s="269" t="s">
        <v>5962</v>
      </c>
    </row>
    <row r="2166" spans="1:15" ht="101.25" x14ac:dyDescent="0.2">
      <c r="A2166" s="547"/>
      <c r="B2166" s="144" t="s">
        <v>5894</v>
      </c>
      <c r="C2166" s="144" t="s">
        <v>5961</v>
      </c>
      <c r="D2166" s="132">
        <v>43481</v>
      </c>
      <c r="E2166" s="247"/>
      <c r="F2166" s="246" t="s">
        <v>5960</v>
      </c>
      <c r="G2166" s="433" t="s">
        <v>5891</v>
      </c>
      <c r="H2166" s="434"/>
      <c r="I2166" s="435"/>
      <c r="J2166" s="279" t="s">
        <v>17</v>
      </c>
      <c r="K2166" s="278"/>
      <c r="L2166" s="275" t="s">
        <v>16</v>
      </c>
      <c r="M2166" s="277">
        <v>4042</v>
      </c>
      <c r="O2166" s="269">
        <v>1027</v>
      </c>
    </row>
    <row r="2167" spans="1:15" ht="22.5" x14ac:dyDescent="0.2">
      <c r="A2167" s="547"/>
      <c r="B2167" s="243" t="s">
        <v>6</v>
      </c>
      <c r="C2167" s="243" t="s">
        <v>5</v>
      </c>
      <c r="D2167" s="243" t="s">
        <v>4</v>
      </c>
      <c r="E2167" s="551" t="s">
        <v>3</v>
      </c>
      <c r="F2167" s="551"/>
      <c r="G2167" s="552"/>
      <c r="H2167" s="553"/>
      <c r="I2167" s="554"/>
      <c r="J2167" s="276" t="s">
        <v>25</v>
      </c>
      <c r="K2167" s="275"/>
      <c r="L2167" s="271"/>
      <c r="M2167" s="274"/>
      <c r="O2167" s="269"/>
    </row>
    <row r="2168" spans="1:15" x14ac:dyDescent="0.2">
      <c r="A2168" s="547"/>
      <c r="B2168" s="243"/>
      <c r="C2168" s="243"/>
      <c r="D2168" s="243"/>
      <c r="E2168" s="243"/>
      <c r="F2168" s="243"/>
      <c r="G2168" s="242"/>
      <c r="H2168" s="241"/>
      <c r="I2168" s="240"/>
      <c r="J2168" s="273" t="s">
        <v>21</v>
      </c>
      <c r="K2168" s="271"/>
      <c r="L2168" s="271" t="s">
        <v>16</v>
      </c>
      <c r="M2168" s="270">
        <v>2392.5</v>
      </c>
      <c r="O2168" s="269">
        <v>1028</v>
      </c>
    </row>
    <row r="2169" spans="1:15" ht="23.25" thickBot="1" x14ac:dyDescent="0.25">
      <c r="A2169" s="548"/>
      <c r="B2169" s="263" t="s">
        <v>5885</v>
      </c>
      <c r="C2169" s="262" t="s">
        <v>5891</v>
      </c>
      <c r="D2169" s="261">
        <v>43524</v>
      </c>
      <c r="E2169" s="260" t="s">
        <v>1</v>
      </c>
      <c r="F2169" s="259" t="s">
        <v>5959</v>
      </c>
      <c r="G2169" s="258"/>
      <c r="H2169" s="257"/>
      <c r="I2169" s="256"/>
      <c r="J2169" s="228" t="s">
        <v>5498</v>
      </c>
      <c r="K2169" s="227"/>
      <c r="L2169" s="226" t="s">
        <v>16</v>
      </c>
      <c r="M2169" s="225">
        <v>185.6</v>
      </c>
      <c r="O2169" s="269">
        <v>1029</v>
      </c>
    </row>
    <row r="2170" spans="1:15" ht="22.5" x14ac:dyDescent="0.2">
      <c r="A2170" s="546">
        <v>431</v>
      </c>
      <c r="B2170" s="251" t="s">
        <v>12</v>
      </c>
      <c r="C2170" s="251" t="s">
        <v>11</v>
      </c>
      <c r="D2170" s="251" t="s">
        <v>10</v>
      </c>
      <c r="E2170" s="549" t="s">
        <v>9</v>
      </c>
      <c r="F2170" s="549"/>
      <c r="G2170" s="549" t="s">
        <v>8</v>
      </c>
      <c r="H2170" s="550"/>
      <c r="I2170" s="250"/>
      <c r="J2170" s="265"/>
      <c r="K2170" s="265"/>
      <c r="L2170" s="265"/>
      <c r="M2170" s="264"/>
      <c r="O2170" s="269" t="s">
        <v>5958</v>
      </c>
    </row>
    <row r="2171" spans="1:15" ht="157.5" x14ac:dyDescent="0.2">
      <c r="A2171" s="547"/>
      <c r="B2171" s="144" t="s">
        <v>5881</v>
      </c>
      <c r="C2171" s="144" t="s">
        <v>5957</v>
      </c>
      <c r="D2171" s="132">
        <v>43409</v>
      </c>
      <c r="E2171" s="247"/>
      <c r="F2171" s="246" t="s">
        <v>5953</v>
      </c>
      <c r="G2171" s="433" t="s">
        <v>5947</v>
      </c>
      <c r="H2171" s="434"/>
      <c r="I2171" s="435"/>
      <c r="J2171" s="279" t="s">
        <v>17</v>
      </c>
      <c r="K2171" s="278"/>
      <c r="L2171" s="275" t="s">
        <v>16</v>
      </c>
      <c r="M2171" s="277">
        <v>128</v>
      </c>
      <c r="O2171" s="269">
        <v>1037</v>
      </c>
    </row>
    <row r="2172" spans="1:15" ht="22.5" x14ac:dyDescent="0.2">
      <c r="A2172" s="547"/>
      <c r="B2172" s="243" t="s">
        <v>6</v>
      </c>
      <c r="C2172" s="243" t="s">
        <v>5</v>
      </c>
      <c r="D2172" s="243" t="s">
        <v>4</v>
      </c>
      <c r="E2172" s="551" t="s">
        <v>3</v>
      </c>
      <c r="F2172" s="551"/>
      <c r="G2172" s="552"/>
      <c r="H2172" s="553"/>
      <c r="I2172" s="554"/>
      <c r="J2172" s="276" t="s">
        <v>25</v>
      </c>
      <c r="K2172" s="275"/>
      <c r="L2172" s="271"/>
      <c r="M2172" s="274"/>
      <c r="O2172" s="269"/>
    </row>
    <row r="2173" spans="1:15" x14ac:dyDescent="0.2">
      <c r="A2173" s="547"/>
      <c r="B2173" s="243"/>
      <c r="C2173" s="243"/>
      <c r="D2173" s="243"/>
      <c r="E2173" s="243"/>
      <c r="F2173" s="243"/>
      <c r="G2173" s="242"/>
      <c r="H2173" s="241"/>
      <c r="I2173" s="240"/>
      <c r="J2173" s="273" t="s">
        <v>21</v>
      </c>
      <c r="K2173" s="271"/>
      <c r="L2173" s="271" t="s">
        <v>16</v>
      </c>
      <c r="M2173" s="270">
        <v>96</v>
      </c>
      <c r="O2173" s="269">
        <v>1038</v>
      </c>
    </row>
    <row r="2174" spans="1:15" ht="23.25" thickBot="1" x14ac:dyDescent="0.25">
      <c r="A2174" s="548"/>
      <c r="B2174" s="263" t="s">
        <v>5879</v>
      </c>
      <c r="C2174" s="262" t="s">
        <v>5947</v>
      </c>
      <c r="D2174" s="261">
        <v>43410</v>
      </c>
      <c r="E2174" s="260" t="s">
        <v>1</v>
      </c>
      <c r="F2174" s="259" t="s">
        <v>5956</v>
      </c>
      <c r="G2174" s="258"/>
      <c r="H2174" s="257"/>
      <c r="I2174" s="256"/>
      <c r="J2174" s="228" t="s">
        <v>5498</v>
      </c>
      <c r="K2174" s="227"/>
      <c r="L2174" s="226" t="s">
        <v>16</v>
      </c>
      <c r="M2174" s="225">
        <v>335</v>
      </c>
      <c r="O2174" s="269">
        <v>1041</v>
      </c>
    </row>
    <row r="2175" spans="1:15" ht="22.5" x14ac:dyDescent="0.2">
      <c r="A2175" s="546">
        <v>432</v>
      </c>
      <c r="B2175" s="251" t="s">
        <v>12</v>
      </c>
      <c r="C2175" s="251" t="s">
        <v>11</v>
      </c>
      <c r="D2175" s="251" t="s">
        <v>10</v>
      </c>
      <c r="E2175" s="549" t="s">
        <v>9</v>
      </c>
      <c r="F2175" s="549"/>
      <c r="G2175" s="549" t="s">
        <v>8</v>
      </c>
      <c r="H2175" s="550"/>
      <c r="I2175" s="250"/>
      <c r="J2175" s="265"/>
      <c r="K2175" s="265"/>
      <c r="L2175" s="265"/>
      <c r="M2175" s="264"/>
      <c r="O2175" s="269" t="s">
        <v>5955</v>
      </c>
    </row>
    <row r="2176" spans="1:15" ht="371.25" x14ac:dyDescent="0.2">
      <c r="A2176" s="547"/>
      <c r="B2176" s="144" t="s">
        <v>5881</v>
      </c>
      <c r="C2176" s="144" t="s">
        <v>5954</v>
      </c>
      <c r="D2176" s="132">
        <v>43444</v>
      </c>
      <c r="E2176" s="247"/>
      <c r="F2176" s="246" t="s">
        <v>5953</v>
      </c>
      <c r="G2176" s="433" t="s">
        <v>5947</v>
      </c>
      <c r="H2176" s="434"/>
      <c r="I2176" s="435"/>
      <c r="J2176" s="279" t="s">
        <v>17</v>
      </c>
      <c r="K2176" s="278"/>
      <c r="L2176" s="275" t="s">
        <v>16</v>
      </c>
      <c r="M2176" s="277">
        <v>270</v>
      </c>
      <c r="O2176" s="269">
        <v>1042</v>
      </c>
    </row>
    <row r="2177" spans="1:15" ht="22.5" x14ac:dyDescent="0.2">
      <c r="A2177" s="547"/>
      <c r="B2177" s="243" t="s">
        <v>6</v>
      </c>
      <c r="C2177" s="243" t="s">
        <v>5</v>
      </c>
      <c r="D2177" s="243" t="s">
        <v>4</v>
      </c>
      <c r="E2177" s="551" t="s">
        <v>3</v>
      </c>
      <c r="F2177" s="551"/>
      <c r="G2177" s="552"/>
      <c r="H2177" s="553"/>
      <c r="I2177" s="554"/>
      <c r="J2177" s="276" t="s">
        <v>25</v>
      </c>
      <c r="K2177" s="275"/>
      <c r="L2177" s="271"/>
      <c r="M2177" s="274"/>
      <c r="O2177" s="269"/>
    </row>
    <row r="2178" spans="1:15" x14ac:dyDescent="0.2">
      <c r="A2178" s="547"/>
      <c r="B2178" s="243"/>
      <c r="C2178" s="243"/>
      <c r="D2178" s="243"/>
      <c r="E2178" s="243"/>
      <c r="F2178" s="243"/>
      <c r="G2178" s="242"/>
      <c r="H2178" s="241"/>
      <c r="I2178" s="240"/>
      <c r="J2178" s="273" t="s">
        <v>21</v>
      </c>
      <c r="K2178" s="271"/>
      <c r="L2178" s="271" t="s">
        <v>16</v>
      </c>
      <c r="M2178" s="270">
        <v>165</v>
      </c>
      <c r="O2178" s="269">
        <v>1043</v>
      </c>
    </row>
    <row r="2179" spans="1:15" ht="23.25" thickBot="1" x14ac:dyDescent="0.25">
      <c r="A2179" s="548"/>
      <c r="B2179" s="263" t="s">
        <v>5879</v>
      </c>
      <c r="C2179" s="262" t="s">
        <v>5947</v>
      </c>
      <c r="D2179" s="261">
        <v>43446</v>
      </c>
      <c r="E2179" s="260" t="s">
        <v>1</v>
      </c>
      <c r="F2179" s="259" t="s">
        <v>5952</v>
      </c>
      <c r="G2179" s="258"/>
      <c r="H2179" s="257"/>
      <c r="I2179" s="256"/>
      <c r="J2179" s="228" t="s">
        <v>5498</v>
      </c>
      <c r="K2179" s="227"/>
      <c r="L2179" s="226" t="s">
        <v>16</v>
      </c>
      <c r="M2179" s="225">
        <v>48.8</v>
      </c>
      <c r="O2179" s="269">
        <v>1045</v>
      </c>
    </row>
    <row r="2180" spans="1:15" ht="22.5" x14ac:dyDescent="0.2">
      <c r="A2180" s="546">
        <v>433</v>
      </c>
      <c r="B2180" s="251" t="s">
        <v>12</v>
      </c>
      <c r="C2180" s="251" t="s">
        <v>11</v>
      </c>
      <c r="D2180" s="251" t="s">
        <v>10</v>
      </c>
      <c r="E2180" s="549" t="s">
        <v>9</v>
      </c>
      <c r="F2180" s="549"/>
      <c r="G2180" s="549" t="s">
        <v>8</v>
      </c>
      <c r="H2180" s="550"/>
      <c r="I2180" s="250"/>
      <c r="J2180" s="265"/>
      <c r="K2180" s="265"/>
      <c r="L2180" s="265"/>
      <c r="M2180" s="264"/>
      <c r="O2180" s="269" t="s">
        <v>5951</v>
      </c>
    </row>
    <row r="2181" spans="1:15" ht="213.75" x14ac:dyDescent="0.2">
      <c r="A2181" s="547"/>
      <c r="B2181" s="144" t="s">
        <v>5950</v>
      </c>
      <c r="C2181" s="144" t="s">
        <v>5949</v>
      </c>
      <c r="D2181" s="132">
        <v>43401</v>
      </c>
      <c r="E2181" s="247"/>
      <c r="F2181" s="246" t="s">
        <v>5948</v>
      </c>
      <c r="G2181" s="433" t="s">
        <v>5947</v>
      </c>
      <c r="H2181" s="434"/>
      <c r="I2181" s="435"/>
      <c r="J2181" s="279" t="s">
        <v>17</v>
      </c>
      <c r="K2181" s="278"/>
      <c r="L2181" s="275" t="s">
        <v>16</v>
      </c>
      <c r="M2181" s="277">
        <v>210</v>
      </c>
      <c r="O2181" s="269">
        <v>1047</v>
      </c>
    </row>
    <row r="2182" spans="1:15" ht="22.5" x14ac:dyDescent="0.2">
      <c r="A2182" s="547"/>
      <c r="B2182" s="243" t="s">
        <v>6</v>
      </c>
      <c r="C2182" s="243" t="s">
        <v>5</v>
      </c>
      <c r="D2182" s="243" t="s">
        <v>4</v>
      </c>
      <c r="E2182" s="551" t="s">
        <v>3</v>
      </c>
      <c r="F2182" s="551"/>
      <c r="G2182" s="552"/>
      <c r="H2182" s="553"/>
      <c r="I2182" s="554"/>
      <c r="J2182" s="276" t="s">
        <v>25</v>
      </c>
      <c r="K2182" s="275"/>
      <c r="L2182" s="271"/>
      <c r="M2182" s="274"/>
      <c r="O2182" s="269"/>
    </row>
    <row r="2183" spans="1:15" x14ac:dyDescent="0.2">
      <c r="A2183" s="547"/>
      <c r="B2183" s="243"/>
      <c r="C2183" s="243"/>
      <c r="D2183" s="243"/>
      <c r="E2183" s="243"/>
      <c r="F2183" s="243"/>
      <c r="G2183" s="242"/>
      <c r="H2183" s="241"/>
      <c r="I2183" s="240"/>
      <c r="J2183" s="273" t="s">
        <v>21</v>
      </c>
      <c r="K2183" s="271"/>
      <c r="L2183" s="271" t="s">
        <v>16</v>
      </c>
      <c r="M2183" s="270">
        <v>157.5</v>
      </c>
      <c r="O2183" s="269">
        <v>1049</v>
      </c>
    </row>
    <row r="2184" spans="1:15" ht="23.25" thickBot="1" x14ac:dyDescent="0.25">
      <c r="A2184" s="548"/>
      <c r="B2184" s="263" t="s">
        <v>5885</v>
      </c>
      <c r="C2184" s="262" t="s">
        <v>5947</v>
      </c>
      <c r="D2184" s="261">
        <v>43403</v>
      </c>
      <c r="E2184" s="260" t="s">
        <v>1</v>
      </c>
      <c r="F2184" s="259" t="s">
        <v>251</v>
      </c>
      <c r="G2184" s="258"/>
      <c r="H2184" s="257"/>
      <c r="I2184" s="256"/>
      <c r="J2184" s="228" t="s">
        <v>5498</v>
      </c>
      <c r="K2184" s="227"/>
      <c r="L2184" s="226"/>
      <c r="M2184" s="225"/>
      <c r="O2184" s="269"/>
    </row>
    <row r="2185" spans="1:15" ht="22.5" x14ac:dyDescent="0.2">
      <c r="A2185" s="546">
        <v>434</v>
      </c>
      <c r="B2185" s="251" t="s">
        <v>12</v>
      </c>
      <c r="C2185" s="251" t="s">
        <v>11</v>
      </c>
      <c r="D2185" s="251" t="s">
        <v>10</v>
      </c>
      <c r="E2185" s="549" t="s">
        <v>9</v>
      </c>
      <c r="F2185" s="549"/>
      <c r="G2185" s="549" t="s">
        <v>8</v>
      </c>
      <c r="H2185" s="550"/>
      <c r="I2185" s="250"/>
      <c r="J2185" s="265"/>
      <c r="K2185" s="265"/>
      <c r="L2185" s="265"/>
      <c r="M2185" s="264"/>
      <c r="O2185" s="269" t="s">
        <v>5946</v>
      </c>
    </row>
    <row r="2186" spans="1:15" ht="292.5" x14ac:dyDescent="0.2">
      <c r="A2186" s="547"/>
      <c r="B2186" s="144" t="s">
        <v>5945</v>
      </c>
      <c r="C2186" s="144" t="s">
        <v>5944</v>
      </c>
      <c r="D2186" s="132">
        <v>43397</v>
      </c>
      <c r="E2186" s="247"/>
      <c r="F2186" s="246" t="s">
        <v>5886</v>
      </c>
      <c r="G2186" s="433" t="s">
        <v>5884</v>
      </c>
      <c r="H2186" s="434"/>
      <c r="I2186" s="435"/>
      <c r="J2186" s="279" t="s">
        <v>17</v>
      </c>
      <c r="K2186" s="278"/>
      <c r="L2186" s="275" t="s">
        <v>16</v>
      </c>
      <c r="M2186" s="277">
        <v>212</v>
      </c>
      <c r="O2186" s="269">
        <v>1052</v>
      </c>
    </row>
    <row r="2187" spans="1:15" ht="22.5" x14ac:dyDescent="0.2">
      <c r="A2187" s="547"/>
      <c r="B2187" s="243" t="s">
        <v>6</v>
      </c>
      <c r="C2187" s="243" t="s">
        <v>5</v>
      </c>
      <c r="D2187" s="243" t="s">
        <v>4</v>
      </c>
      <c r="E2187" s="551" t="s">
        <v>3</v>
      </c>
      <c r="F2187" s="551"/>
      <c r="G2187" s="552"/>
      <c r="H2187" s="553"/>
      <c r="I2187" s="554"/>
      <c r="J2187" s="276" t="s">
        <v>25</v>
      </c>
      <c r="K2187" s="275"/>
      <c r="L2187" s="271"/>
      <c r="M2187" s="274"/>
      <c r="O2187" s="269"/>
    </row>
    <row r="2188" spans="1:15" x14ac:dyDescent="0.2">
      <c r="A2188" s="547"/>
      <c r="B2188" s="243"/>
      <c r="C2188" s="243"/>
      <c r="D2188" s="243"/>
      <c r="E2188" s="243"/>
      <c r="F2188" s="243"/>
      <c r="G2188" s="242"/>
      <c r="H2188" s="241"/>
      <c r="I2188" s="240"/>
      <c r="J2188" s="273" t="s">
        <v>21</v>
      </c>
      <c r="K2188" s="271"/>
      <c r="L2188" s="271" t="s">
        <v>16</v>
      </c>
      <c r="M2188" s="270">
        <v>74.5</v>
      </c>
      <c r="O2188" s="269"/>
    </row>
    <row r="2189" spans="1:15" ht="23.25" thickBot="1" x14ac:dyDescent="0.25">
      <c r="A2189" s="548"/>
      <c r="B2189" s="263" t="s">
        <v>5885</v>
      </c>
      <c r="C2189" s="262" t="s">
        <v>5884</v>
      </c>
      <c r="D2189" s="261">
        <v>43399</v>
      </c>
      <c r="E2189" s="260" t="s">
        <v>1</v>
      </c>
      <c r="F2189" s="259" t="s">
        <v>5883</v>
      </c>
      <c r="G2189" s="258"/>
      <c r="H2189" s="257"/>
      <c r="I2189" s="256"/>
      <c r="J2189" s="228" t="s">
        <v>5498</v>
      </c>
      <c r="K2189" s="227"/>
      <c r="L2189" s="226" t="s">
        <v>16</v>
      </c>
      <c r="M2189" s="225">
        <f>218.4-74.5</f>
        <v>143.9</v>
      </c>
      <c r="O2189" s="269">
        <v>1055</v>
      </c>
    </row>
    <row r="2190" spans="1:15" ht="22.5" x14ac:dyDescent="0.2">
      <c r="A2190" s="546">
        <v>435</v>
      </c>
      <c r="B2190" s="251" t="s">
        <v>12</v>
      </c>
      <c r="C2190" s="251" t="s">
        <v>11</v>
      </c>
      <c r="D2190" s="251" t="s">
        <v>10</v>
      </c>
      <c r="E2190" s="549" t="s">
        <v>9</v>
      </c>
      <c r="F2190" s="549"/>
      <c r="G2190" s="549" t="s">
        <v>8</v>
      </c>
      <c r="H2190" s="550"/>
      <c r="I2190" s="250"/>
      <c r="J2190" s="265"/>
      <c r="K2190" s="265"/>
      <c r="L2190" s="265"/>
      <c r="M2190" s="264"/>
      <c r="O2190" s="269" t="s">
        <v>5943</v>
      </c>
    </row>
    <row r="2191" spans="1:15" ht="146.25" x14ac:dyDescent="0.2">
      <c r="A2191" s="547"/>
      <c r="B2191" s="144" t="s">
        <v>5942</v>
      </c>
      <c r="C2191" s="144" t="s">
        <v>5941</v>
      </c>
      <c r="D2191" s="132">
        <v>43375</v>
      </c>
      <c r="E2191" s="247"/>
      <c r="F2191" s="246" t="s">
        <v>5940</v>
      </c>
      <c r="G2191" s="433" t="s">
        <v>5939</v>
      </c>
      <c r="H2191" s="434"/>
      <c r="I2191" s="435"/>
      <c r="J2191" s="279" t="s">
        <v>17</v>
      </c>
      <c r="K2191" s="278"/>
      <c r="L2191" s="275" t="s">
        <v>16</v>
      </c>
      <c r="M2191" s="277">
        <v>598</v>
      </c>
      <c r="O2191" s="269">
        <v>1056</v>
      </c>
    </row>
    <row r="2192" spans="1:15" ht="22.5" x14ac:dyDescent="0.2">
      <c r="A2192" s="547"/>
      <c r="B2192" s="243" t="s">
        <v>6</v>
      </c>
      <c r="C2192" s="243" t="s">
        <v>5</v>
      </c>
      <c r="D2192" s="243" t="s">
        <v>4</v>
      </c>
      <c r="E2192" s="551" t="s">
        <v>3</v>
      </c>
      <c r="F2192" s="551"/>
      <c r="G2192" s="552"/>
      <c r="H2192" s="553"/>
      <c r="I2192" s="554"/>
      <c r="J2192" s="276" t="s">
        <v>25</v>
      </c>
      <c r="K2192" s="275"/>
      <c r="L2192" s="271"/>
      <c r="M2192" s="274"/>
      <c r="O2192" s="269"/>
    </row>
    <row r="2193" spans="1:15" x14ac:dyDescent="0.2">
      <c r="A2193" s="547"/>
      <c r="B2193" s="243"/>
      <c r="C2193" s="243"/>
      <c r="D2193" s="243"/>
      <c r="E2193" s="243"/>
      <c r="F2193" s="243"/>
      <c r="G2193" s="242"/>
      <c r="H2193" s="241"/>
      <c r="I2193" s="240"/>
      <c r="J2193" s="273" t="s">
        <v>21</v>
      </c>
      <c r="K2193" s="271"/>
      <c r="L2193" s="271"/>
      <c r="M2193" s="270"/>
      <c r="O2193" s="269"/>
    </row>
    <row r="2194" spans="1:15" ht="23.25" thickBot="1" x14ac:dyDescent="0.25">
      <c r="A2194" s="548"/>
      <c r="B2194" s="263" t="s">
        <v>5593</v>
      </c>
      <c r="C2194" s="262" t="s">
        <v>5939</v>
      </c>
      <c r="D2194" s="261">
        <v>43380</v>
      </c>
      <c r="E2194" s="260" t="s">
        <v>1</v>
      </c>
      <c r="F2194" s="259" t="s">
        <v>5938</v>
      </c>
      <c r="G2194" s="258"/>
      <c r="H2194" s="257"/>
      <c r="I2194" s="256"/>
      <c r="J2194" s="228" t="s">
        <v>5498</v>
      </c>
      <c r="K2194" s="227"/>
      <c r="L2194" s="226"/>
      <c r="M2194" s="225"/>
      <c r="O2194" s="269"/>
    </row>
    <row r="2195" spans="1:15" ht="22.5" x14ac:dyDescent="0.2">
      <c r="A2195" s="546">
        <v>436</v>
      </c>
      <c r="B2195" s="251" t="s">
        <v>12</v>
      </c>
      <c r="C2195" s="251" t="s">
        <v>11</v>
      </c>
      <c r="D2195" s="251" t="s">
        <v>10</v>
      </c>
      <c r="E2195" s="549" t="s">
        <v>9</v>
      </c>
      <c r="F2195" s="549"/>
      <c r="G2195" s="549" t="s">
        <v>8</v>
      </c>
      <c r="H2195" s="550"/>
      <c r="I2195" s="250"/>
      <c r="J2195" s="265"/>
      <c r="K2195" s="265"/>
      <c r="L2195" s="265"/>
      <c r="M2195" s="264"/>
      <c r="O2195" s="269" t="s">
        <v>5937</v>
      </c>
    </row>
    <row r="2196" spans="1:15" ht="180" x14ac:dyDescent="0.2">
      <c r="A2196" s="547"/>
      <c r="B2196" s="144" t="s">
        <v>5936</v>
      </c>
      <c r="C2196" s="144" t="s">
        <v>5935</v>
      </c>
      <c r="D2196" s="132">
        <v>43417</v>
      </c>
      <c r="E2196" s="247"/>
      <c r="F2196" s="246" t="s">
        <v>5934</v>
      </c>
      <c r="G2196" s="433" t="s">
        <v>5933</v>
      </c>
      <c r="H2196" s="434"/>
      <c r="I2196" s="435"/>
      <c r="J2196" s="279" t="s">
        <v>17</v>
      </c>
      <c r="K2196" s="278"/>
      <c r="L2196" s="275" t="s">
        <v>16</v>
      </c>
      <c r="M2196" s="277">
        <v>282</v>
      </c>
      <c r="O2196" s="269">
        <v>1057</v>
      </c>
    </row>
    <row r="2197" spans="1:15" ht="22.5" x14ac:dyDescent="0.2">
      <c r="A2197" s="547"/>
      <c r="B2197" s="243" t="s">
        <v>6</v>
      </c>
      <c r="C2197" s="243" t="s">
        <v>5</v>
      </c>
      <c r="D2197" s="243" t="s">
        <v>4</v>
      </c>
      <c r="E2197" s="551" t="s">
        <v>3</v>
      </c>
      <c r="F2197" s="551"/>
      <c r="G2197" s="552"/>
      <c r="H2197" s="553"/>
      <c r="I2197" s="554"/>
      <c r="J2197" s="276" t="s">
        <v>25</v>
      </c>
      <c r="K2197" s="275"/>
      <c r="L2197" s="271"/>
      <c r="M2197" s="274"/>
      <c r="O2197" s="269"/>
    </row>
    <row r="2198" spans="1:15" x14ac:dyDescent="0.2">
      <c r="A2198" s="547"/>
      <c r="B2198" s="243"/>
      <c r="C2198" s="243"/>
      <c r="D2198" s="243"/>
      <c r="E2198" s="243"/>
      <c r="F2198" s="243"/>
      <c r="G2198" s="242"/>
      <c r="H2198" s="241"/>
      <c r="I2198" s="240"/>
      <c r="J2198" s="273" t="s">
        <v>21</v>
      </c>
      <c r="K2198" s="271"/>
      <c r="L2198" s="271" t="s">
        <v>16</v>
      </c>
      <c r="M2198" s="270">
        <v>192.5</v>
      </c>
      <c r="O2198" s="269">
        <v>1058</v>
      </c>
    </row>
    <row r="2199" spans="1:15" ht="23.25" thickBot="1" x14ac:dyDescent="0.25">
      <c r="A2199" s="548"/>
      <c r="B2199" s="263" t="s">
        <v>5885</v>
      </c>
      <c r="C2199" s="262" t="s">
        <v>5933</v>
      </c>
      <c r="D2199" s="261">
        <v>43420</v>
      </c>
      <c r="E2199" s="260" t="s">
        <v>1</v>
      </c>
      <c r="F2199" s="259" t="s">
        <v>5921</v>
      </c>
      <c r="G2199" s="258"/>
      <c r="H2199" s="257"/>
      <c r="I2199" s="256"/>
      <c r="J2199" s="228" t="s">
        <v>5498</v>
      </c>
      <c r="K2199" s="227"/>
      <c r="L2199" s="226" t="s">
        <v>16</v>
      </c>
      <c r="M2199" s="225">
        <v>130.80000000000001</v>
      </c>
      <c r="O2199" s="269">
        <v>1059</v>
      </c>
    </row>
    <row r="2200" spans="1:15" ht="22.5" x14ac:dyDescent="0.2">
      <c r="A2200" s="546">
        <v>437</v>
      </c>
      <c r="B2200" s="251" t="s">
        <v>12</v>
      </c>
      <c r="C2200" s="251" t="s">
        <v>11</v>
      </c>
      <c r="D2200" s="251" t="s">
        <v>10</v>
      </c>
      <c r="E2200" s="549" t="s">
        <v>9</v>
      </c>
      <c r="F2200" s="549"/>
      <c r="G2200" s="549" t="s">
        <v>8</v>
      </c>
      <c r="H2200" s="550"/>
      <c r="I2200" s="250"/>
      <c r="J2200" s="265"/>
      <c r="K2200" s="265"/>
      <c r="L2200" s="265"/>
      <c r="M2200" s="264"/>
      <c r="O2200" s="269" t="s">
        <v>5932</v>
      </c>
    </row>
    <row r="2201" spans="1:15" ht="247.5" x14ac:dyDescent="0.2">
      <c r="A2201" s="547"/>
      <c r="B2201" s="144" t="s">
        <v>5931</v>
      </c>
      <c r="C2201" s="144" t="s">
        <v>5930</v>
      </c>
      <c r="D2201" s="132">
        <v>43535</v>
      </c>
      <c r="E2201" s="247"/>
      <c r="F2201" s="246" t="s">
        <v>5929</v>
      </c>
      <c r="G2201" s="433" t="s">
        <v>5928</v>
      </c>
      <c r="H2201" s="434"/>
      <c r="I2201" s="435"/>
      <c r="J2201" s="279" t="s">
        <v>17</v>
      </c>
      <c r="K2201" s="278"/>
      <c r="L2201" s="275" t="s">
        <v>16</v>
      </c>
      <c r="M2201" s="277">
        <v>298</v>
      </c>
      <c r="O2201" s="269">
        <v>1060</v>
      </c>
    </row>
    <row r="2202" spans="1:15" ht="22.5" x14ac:dyDescent="0.2">
      <c r="A2202" s="547"/>
      <c r="B2202" s="243" t="s">
        <v>6</v>
      </c>
      <c r="C2202" s="243" t="s">
        <v>5</v>
      </c>
      <c r="D2202" s="243" t="s">
        <v>4</v>
      </c>
      <c r="E2202" s="551" t="s">
        <v>3</v>
      </c>
      <c r="F2202" s="551"/>
      <c r="G2202" s="552"/>
      <c r="H2202" s="553"/>
      <c r="I2202" s="554"/>
      <c r="J2202" s="276" t="s">
        <v>25</v>
      </c>
      <c r="K2202" s="275"/>
      <c r="L2202" s="271"/>
      <c r="M2202" s="274"/>
      <c r="O2202" s="269"/>
    </row>
    <row r="2203" spans="1:15" x14ac:dyDescent="0.2">
      <c r="A2203" s="547"/>
      <c r="B2203" s="243"/>
      <c r="C2203" s="243"/>
      <c r="D2203" s="243"/>
      <c r="E2203" s="243"/>
      <c r="F2203" s="243"/>
      <c r="G2203" s="242"/>
      <c r="H2203" s="241"/>
      <c r="I2203" s="240"/>
      <c r="J2203" s="273" t="s">
        <v>21</v>
      </c>
      <c r="K2203" s="271"/>
      <c r="L2203" s="271" t="s">
        <v>16</v>
      </c>
      <c r="M2203" s="270">
        <v>152.5</v>
      </c>
      <c r="O2203" s="269">
        <v>1061</v>
      </c>
    </row>
    <row r="2204" spans="1:15" ht="23.25" thickBot="1" x14ac:dyDescent="0.25">
      <c r="A2204" s="548"/>
      <c r="B2204" s="263" t="s">
        <v>5885</v>
      </c>
      <c r="C2204" s="262" t="s">
        <v>5928</v>
      </c>
      <c r="D2204" s="261">
        <v>43537</v>
      </c>
      <c r="E2204" s="260" t="s">
        <v>1</v>
      </c>
      <c r="F2204" s="259" t="s">
        <v>5927</v>
      </c>
      <c r="G2204" s="258"/>
      <c r="H2204" s="257"/>
      <c r="I2204" s="256"/>
      <c r="J2204" s="228" t="s">
        <v>5498</v>
      </c>
      <c r="K2204" s="227"/>
      <c r="L2204" s="226" t="s">
        <v>16</v>
      </c>
      <c r="M2204" s="225">
        <v>175</v>
      </c>
      <c r="O2204" s="269">
        <v>1064</v>
      </c>
    </row>
    <row r="2205" spans="1:15" ht="22.5" x14ac:dyDescent="0.2">
      <c r="A2205" s="546">
        <v>438</v>
      </c>
      <c r="B2205" s="251" t="s">
        <v>12</v>
      </c>
      <c r="C2205" s="251" t="s">
        <v>11</v>
      </c>
      <c r="D2205" s="251" t="s">
        <v>10</v>
      </c>
      <c r="E2205" s="549" t="s">
        <v>9</v>
      </c>
      <c r="F2205" s="549"/>
      <c r="G2205" s="549" t="s">
        <v>8</v>
      </c>
      <c r="H2205" s="550"/>
      <c r="I2205" s="250"/>
      <c r="J2205" s="265"/>
      <c r="K2205" s="265"/>
      <c r="L2205" s="265"/>
      <c r="M2205" s="264"/>
      <c r="O2205" s="269" t="s">
        <v>5926</v>
      </c>
    </row>
    <row r="2206" spans="1:15" ht="213.75" x14ac:dyDescent="0.2">
      <c r="A2206" s="547"/>
      <c r="B2206" s="144" t="s">
        <v>5925</v>
      </c>
      <c r="C2206" s="144" t="s">
        <v>5924</v>
      </c>
      <c r="D2206" s="132">
        <v>43417</v>
      </c>
      <c r="E2206" s="247"/>
      <c r="F2206" s="246" t="s">
        <v>5923</v>
      </c>
      <c r="G2206" s="433" t="s">
        <v>5922</v>
      </c>
      <c r="H2206" s="434"/>
      <c r="I2206" s="435"/>
      <c r="J2206" s="279" t="s">
        <v>17</v>
      </c>
      <c r="K2206" s="278"/>
      <c r="L2206" s="275" t="s">
        <v>16</v>
      </c>
      <c r="M2206" s="277">
        <v>363</v>
      </c>
      <c r="O2206" s="269">
        <v>1065</v>
      </c>
    </row>
    <row r="2207" spans="1:15" ht="22.5" x14ac:dyDescent="0.2">
      <c r="A2207" s="547"/>
      <c r="B2207" s="243" t="s">
        <v>6</v>
      </c>
      <c r="C2207" s="243" t="s">
        <v>5</v>
      </c>
      <c r="D2207" s="243" t="s">
        <v>4</v>
      </c>
      <c r="E2207" s="551" t="s">
        <v>3</v>
      </c>
      <c r="F2207" s="551"/>
      <c r="G2207" s="552"/>
      <c r="H2207" s="553"/>
      <c r="I2207" s="554"/>
      <c r="J2207" s="276" t="s">
        <v>25</v>
      </c>
      <c r="K2207" s="275"/>
      <c r="L2207" s="271"/>
      <c r="M2207" s="274"/>
      <c r="O2207" s="269"/>
    </row>
    <row r="2208" spans="1:15" x14ac:dyDescent="0.2">
      <c r="A2208" s="547"/>
      <c r="B2208" s="243"/>
      <c r="C2208" s="243"/>
      <c r="D2208" s="243"/>
      <c r="E2208" s="243"/>
      <c r="F2208" s="243"/>
      <c r="G2208" s="242"/>
      <c r="H2208" s="241"/>
      <c r="I2208" s="240"/>
      <c r="J2208" s="273" t="s">
        <v>21</v>
      </c>
      <c r="K2208" s="271"/>
      <c r="L2208" s="271" t="s">
        <v>16</v>
      </c>
      <c r="M2208" s="270">
        <v>213.5</v>
      </c>
      <c r="O2208" s="269">
        <v>1066</v>
      </c>
    </row>
    <row r="2209" spans="1:15" ht="23.25" thickBot="1" x14ac:dyDescent="0.25">
      <c r="A2209" s="548"/>
      <c r="B2209" s="263" t="s">
        <v>5885</v>
      </c>
      <c r="C2209" s="262" t="s">
        <v>5922</v>
      </c>
      <c r="D2209" s="261">
        <v>43420</v>
      </c>
      <c r="E2209" s="260" t="s">
        <v>1</v>
      </c>
      <c r="F2209" s="259" t="s">
        <v>5921</v>
      </c>
      <c r="G2209" s="258"/>
      <c r="H2209" s="257"/>
      <c r="I2209" s="256"/>
      <c r="J2209" s="228" t="s">
        <v>5498</v>
      </c>
      <c r="K2209" s="227"/>
      <c r="L2209" s="226" t="s">
        <v>16</v>
      </c>
      <c r="M2209" s="225">
        <v>50</v>
      </c>
      <c r="O2209" s="269">
        <v>1067</v>
      </c>
    </row>
    <row r="2210" spans="1:15" ht="22.5" x14ac:dyDescent="0.2">
      <c r="A2210" s="546">
        <v>439</v>
      </c>
      <c r="B2210" s="251" t="s">
        <v>12</v>
      </c>
      <c r="C2210" s="251" t="s">
        <v>11</v>
      </c>
      <c r="D2210" s="251" t="s">
        <v>10</v>
      </c>
      <c r="E2210" s="549" t="s">
        <v>9</v>
      </c>
      <c r="F2210" s="549"/>
      <c r="G2210" s="549" t="s">
        <v>8</v>
      </c>
      <c r="H2210" s="550"/>
      <c r="I2210" s="250"/>
      <c r="J2210" s="265"/>
      <c r="K2210" s="265"/>
      <c r="L2210" s="265"/>
      <c r="M2210" s="264"/>
      <c r="O2210" s="269" t="s">
        <v>5920</v>
      </c>
    </row>
    <row r="2211" spans="1:15" ht="146.25" x14ac:dyDescent="0.2">
      <c r="A2211" s="547"/>
      <c r="B2211" s="144" t="s">
        <v>5919</v>
      </c>
      <c r="C2211" s="144" t="s">
        <v>5918</v>
      </c>
      <c r="D2211" s="132">
        <v>43529</v>
      </c>
      <c r="E2211" s="247"/>
      <c r="F2211" s="246" t="s">
        <v>5917</v>
      </c>
      <c r="G2211" s="433" t="s">
        <v>5884</v>
      </c>
      <c r="H2211" s="434"/>
      <c r="I2211" s="435"/>
      <c r="J2211" s="279" t="s">
        <v>17</v>
      </c>
      <c r="K2211" s="278"/>
      <c r="L2211" s="275" t="s">
        <v>16</v>
      </c>
      <c r="M2211" s="277">
        <v>188</v>
      </c>
      <c r="O2211" s="269">
        <v>1082</v>
      </c>
    </row>
    <row r="2212" spans="1:15" ht="22.5" x14ac:dyDescent="0.2">
      <c r="A2212" s="547"/>
      <c r="B2212" s="243" t="s">
        <v>6</v>
      </c>
      <c r="C2212" s="243" t="s">
        <v>5</v>
      </c>
      <c r="D2212" s="243" t="s">
        <v>4</v>
      </c>
      <c r="E2212" s="551" t="s">
        <v>3</v>
      </c>
      <c r="F2212" s="551"/>
      <c r="G2212" s="552"/>
      <c r="H2212" s="553"/>
      <c r="I2212" s="554"/>
      <c r="J2212" s="276" t="s">
        <v>25</v>
      </c>
      <c r="K2212" s="275"/>
      <c r="L2212" s="271"/>
      <c r="M2212" s="274"/>
      <c r="O2212" s="269"/>
    </row>
    <row r="2213" spans="1:15" x14ac:dyDescent="0.2">
      <c r="A2213" s="547"/>
      <c r="B2213" s="243"/>
      <c r="C2213" s="243"/>
      <c r="D2213" s="243"/>
      <c r="E2213" s="243"/>
      <c r="F2213" s="243"/>
      <c r="G2213" s="242"/>
      <c r="H2213" s="241"/>
      <c r="I2213" s="240"/>
      <c r="J2213" s="273" t="s">
        <v>21</v>
      </c>
      <c r="K2213" s="271"/>
      <c r="L2213" s="271" t="s">
        <v>16</v>
      </c>
      <c r="M2213" s="270">
        <v>89.7</v>
      </c>
      <c r="O2213" s="269">
        <v>1083</v>
      </c>
    </row>
    <row r="2214" spans="1:15" ht="23.25" thickBot="1" x14ac:dyDescent="0.25">
      <c r="A2214" s="548"/>
      <c r="B2214" s="263" t="s">
        <v>5885</v>
      </c>
      <c r="C2214" s="262" t="s">
        <v>5884</v>
      </c>
      <c r="D2214" s="261">
        <v>43531</v>
      </c>
      <c r="E2214" s="260" t="s">
        <v>1</v>
      </c>
      <c r="F2214" s="259" t="s">
        <v>5916</v>
      </c>
      <c r="G2214" s="258"/>
      <c r="H2214" s="257"/>
      <c r="I2214" s="256"/>
      <c r="J2214" s="228" t="s">
        <v>5498</v>
      </c>
      <c r="K2214" s="227"/>
      <c r="L2214" s="226" t="s">
        <v>16</v>
      </c>
      <c r="M2214" s="225">
        <v>38.28</v>
      </c>
      <c r="O2214" s="269">
        <v>1084</v>
      </c>
    </row>
    <row r="2215" spans="1:15" ht="22.5" x14ac:dyDescent="0.2">
      <c r="A2215" s="546">
        <v>440</v>
      </c>
      <c r="B2215" s="251" t="s">
        <v>12</v>
      </c>
      <c r="C2215" s="251" t="s">
        <v>11</v>
      </c>
      <c r="D2215" s="251" t="s">
        <v>10</v>
      </c>
      <c r="E2215" s="549" t="s">
        <v>9</v>
      </c>
      <c r="F2215" s="549"/>
      <c r="G2215" s="549" t="s">
        <v>8</v>
      </c>
      <c r="H2215" s="550"/>
      <c r="I2215" s="250"/>
      <c r="J2215" s="265"/>
      <c r="K2215" s="265"/>
      <c r="L2215" s="265"/>
      <c r="M2215" s="264"/>
      <c r="O2215" s="269" t="s">
        <v>5915</v>
      </c>
    </row>
    <row r="2216" spans="1:15" ht="168.75" x14ac:dyDescent="0.2">
      <c r="A2216" s="547"/>
      <c r="B2216" s="144" t="s">
        <v>5907</v>
      </c>
      <c r="C2216" s="144" t="s">
        <v>5914</v>
      </c>
      <c r="D2216" s="132">
        <v>43390</v>
      </c>
      <c r="E2216" s="247"/>
      <c r="F2216" s="246" t="s">
        <v>5905</v>
      </c>
      <c r="G2216" s="433" t="s">
        <v>5899</v>
      </c>
      <c r="H2216" s="434"/>
      <c r="I2216" s="435"/>
      <c r="J2216" s="279" t="s">
        <v>17</v>
      </c>
      <c r="K2216" s="278"/>
      <c r="L2216" s="275" t="s">
        <v>16</v>
      </c>
      <c r="M2216" s="277">
        <v>182</v>
      </c>
      <c r="O2216" s="269">
        <v>1085</v>
      </c>
    </row>
    <row r="2217" spans="1:15" ht="22.5" x14ac:dyDescent="0.2">
      <c r="A2217" s="547"/>
      <c r="B2217" s="243" t="s">
        <v>6</v>
      </c>
      <c r="C2217" s="243" t="s">
        <v>5</v>
      </c>
      <c r="D2217" s="243" t="s">
        <v>4</v>
      </c>
      <c r="E2217" s="551" t="s">
        <v>3</v>
      </c>
      <c r="F2217" s="551"/>
      <c r="G2217" s="552"/>
      <c r="H2217" s="553"/>
      <c r="I2217" s="554"/>
      <c r="J2217" s="276" t="s">
        <v>25</v>
      </c>
      <c r="K2217" s="275"/>
      <c r="L2217" s="271"/>
      <c r="M2217" s="274"/>
      <c r="O2217" s="269"/>
    </row>
    <row r="2218" spans="1:15" x14ac:dyDescent="0.2">
      <c r="A2218" s="547"/>
      <c r="B2218" s="243"/>
      <c r="C2218" s="243"/>
      <c r="D2218" s="243"/>
      <c r="E2218" s="243"/>
      <c r="F2218" s="243"/>
      <c r="G2218" s="242"/>
      <c r="H2218" s="241"/>
      <c r="I2218" s="240"/>
      <c r="J2218" s="273" t="s">
        <v>21</v>
      </c>
      <c r="K2218" s="271"/>
      <c r="L2218" s="271"/>
      <c r="M2218" s="270"/>
      <c r="O2218" s="269"/>
    </row>
    <row r="2219" spans="1:15" ht="23.25" thickBot="1" x14ac:dyDescent="0.25">
      <c r="A2219" s="548"/>
      <c r="B2219" s="263" t="s">
        <v>5885</v>
      </c>
      <c r="C2219" s="262" t="s">
        <v>5899</v>
      </c>
      <c r="D2219" s="261">
        <v>43392</v>
      </c>
      <c r="E2219" s="260" t="s">
        <v>1</v>
      </c>
      <c r="F2219" s="259" t="s">
        <v>5913</v>
      </c>
      <c r="G2219" s="258"/>
      <c r="H2219" s="257"/>
      <c r="I2219" s="256"/>
      <c r="J2219" s="228" t="s">
        <v>5498</v>
      </c>
      <c r="K2219" s="227"/>
      <c r="L2219" s="226" t="s">
        <v>16</v>
      </c>
      <c r="M2219" s="225">
        <v>108</v>
      </c>
      <c r="O2219" s="269">
        <v>1086</v>
      </c>
    </row>
    <row r="2220" spans="1:15" ht="22.5" x14ac:dyDescent="0.2">
      <c r="A2220" s="546">
        <v>441</v>
      </c>
      <c r="B2220" s="251" t="s">
        <v>12</v>
      </c>
      <c r="C2220" s="251" t="s">
        <v>11</v>
      </c>
      <c r="D2220" s="251" t="s">
        <v>10</v>
      </c>
      <c r="E2220" s="549" t="s">
        <v>9</v>
      </c>
      <c r="F2220" s="549"/>
      <c r="G2220" s="549" t="s">
        <v>8</v>
      </c>
      <c r="H2220" s="550"/>
      <c r="I2220" s="250"/>
      <c r="J2220" s="265"/>
      <c r="K2220" s="265"/>
      <c r="L2220" s="265"/>
      <c r="M2220" s="264"/>
      <c r="O2220" s="269" t="s">
        <v>5912</v>
      </c>
    </row>
    <row r="2221" spans="1:15" ht="157.5" x14ac:dyDescent="0.2">
      <c r="A2221" s="547"/>
      <c r="B2221" s="144" t="s">
        <v>5907</v>
      </c>
      <c r="C2221" s="144" t="s">
        <v>5911</v>
      </c>
      <c r="D2221" s="132">
        <v>43412</v>
      </c>
      <c r="E2221" s="247"/>
      <c r="F2221" s="246" t="s">
        <v>5910</v>
      </c>
      <c r="G2221" s="433" t="s">
        <v>5899</v>
      </c>
      <c r="H2221" s="434"/>
      <c r="I2221" s="435"/>
      <c r="J2221" s="279" t="s">
        <v>17</v>
      </c>
      <c r="K2221" s="278"/>
      <c r="L2221" s="275"/>
      <c r="M2221" s="277"/>
      <c r="O2221" s="269"/>
    </row>
    <row r="2222" spans="1:15" ht="22.5" x14ac:dyDescent="0.2">
      <c r="A2222" s="547"/>
      <c r="B2222" s="243" t="s">
        <v>6</v>
      </c>
      <c r="C2222" s="243" t="s">
        <v>5</v>
      </c>
      <c r="D2222" s="243" t="s">
        <v>4</v>
      </c>
      <c r="E2222" s="551" t="s">
        <v>3</v>
      </c>
      <c r="F2222" s="551"/>
      <c r="G2222" s="552"/>
      <c r="H2222" s="553"/>
      <c r="I2222" s="554"/>
      <c r="J2222" s="276" t="s">
        <v>25</v>
      </c>
      <c r="K2222" s="275"/>
      <c r="L2222" s="271"/>
      <c r="M2222" s="274"/>
      <c r="O2222" s="269"/>
    </row>
    <row r="2223" spans="1:15" x14ac:dyDescent="0.2">
      <c r="A2223" s="547"/>
      <c r="B2223" s="243"/>
      <c r="C2223" s="243"/>
      <c r="D2223" s="243"/>
      <c r="E2223" s="243"/>
      <c r="F2223" s="243"/>
      <c r="G2223" s="242"/>
      <c r="H2223" s="241"/>
      <c r="I2223" s="240"/>
      <c r="J2223" s="273" t="s">
        <v>21</v>
      </c>
      <c r="K2223" s="271"/>
      <c r="L2223" s="271"/>
      <c r="M2223" s="270"/>
      <c r="O2223" s="269"/>
    </row>
    <row r="2224" spans="1:15" ht="23.25" thickBot="1" x14ac:dyDescent="0.25">
      <c r="A2224" s="548"/>
      <c r="B2224" s="263" t="s">
        <v>5885</v>
      </c>
      <c r="C2224" s="262" t="s">
        <v>5899</v>
      </c>
      <c r="D2224" s="261">
        <v>43412</v>
      </c>
      <c r="E2224" s="260" t="s">
        <v>1</v>
      </c>
      <c r="F2224" s="259" t="s">
        <v>5909</v>
      </c>
      <c r="G2224" s="258"/>
      <c r="H2224" s="257"/>
      <c r="I2224" s="256"/>
      <c r="J2224" s="228" t="s">
        <v>5498</v>
      </c>
      <c r="K2224" s="227"/>
      <c r="L2224" s="226" t="s">
        <v>16</v>
      </c>
      <c r="M2224" s="225">
        <v>161.69999999999999</v>
      </c>
      <c r="O2224" s="269">
        <v>1089</v>
      </c>
    </row>
    <row r="2225" spans="1:15" ht="22.5" x14ac:dyDescent="0.2">
      <c r="A2225" s="546">
        <v>442</v>
      </c>
      <c r="B2225" s="251" t="s">
        <v>12</v>
      </c>
      <c r="C2225" s="251" t="s">
        <v>11</v>
      </c>
      <c r="D2225" s="251" t="s">
        <v>10</v>
      </c>
      <c r="E2225" s="549" t="s">
        <v>9</v>
      </c>
      <c r="F2225" s="549"/>
      <c r="G2225" s="549" t="s">
        <v>8</v>
      </c>
      <c r="H2225" s="550"/>
      <c r="I2225" s="250"/>
      <c r="J2225" s="265"/>
      <c r="K2225" s="265"/>
      <c r="L2225" s="265"/>
      <c r="M2225" s="264"/>
      <c r="O2225" s="269" t="s">
        <v>5908</v>
      </c>
    </row>
    <row r="2226" spans="1:15" ht="30.6" customHeight="1" x14ac:dyDescent="0.2">
      <c r="A2226" s="547"/>
      <c r="B2226" s="144" t="s">
        <v>5907</v>
      </c>
      <c r="C2226" s="144" t="s">
        <v>5906</v>
      </c>
      <c r="D2226" s="132">
        <v>43445</v>
      </c>
      <c r="E2226" s="247"/>
      <c r="F2226" s="246" t="s">
        <v>5905</v>
      </c>
      <c r="G2226" s="433" t="s">
        <v>5899</v>
      </c>
      <c r="H2226" s="434"/>
      <c r="I2226" s="435"/>
      <c r="J2226" s="279" t="s">
        <v>17</v>
      </c>
      <c r="K2226" s="278"/>
      <c r="L2226" s="275" t="s">
        <v>16</v>
      </c>
      <c r="M2226" s="277">
        <v>94</v>
      </c>
      <c r="O2226" s="269">
        <v>1090</v>
      </c>
    </row>
    <row r="2227" spans="1:15" ht="22.5" x14ac:dyDescent="0.2">
      <c r="A2227" s="547"/>
      <c r="B2227" s="243" t="s">
        <v>6</v>
      </c>
      <c r="C2227" s="243" t="s">
        <v>5</v>
      </c>
      <c r="D2227" s="243" t="s">
        <v>4</v>
      </c>
      <c r="E2227" s="551" t="s">
        <v>3</v>
      </c>
      <c r="F2227" s="551"/>
      <c r="G2227" s="552"/>
      <c r="H2227" s="553"/>
      <c r="I2227" s="554"/>
      <c r="J2227" s="276" t="s">
        <v>25</v>
      </c>
      <c r="K2227" s="275"/>
      <c r="L2227" s="271"/>
      <c r="M2227" s="274"/>
      <c r="O2227" s="269"/>
    </row>
    <row r="2228" spans="1:15" x14ac:dyDescent="0.2">
      <c r="A2228" s="547"/>
      <c r="B2228" s="243"/>
      <c r="C2228" s="243"/>
      <c r="D2228" s="243"/>
      <c r="E2228" s="243"/>
      <c r="F2228" s="243"/>
      <c r="G2228" s="242"/>
      <c r="H2228" s="241"/>
      <c r="I2228" s="240"/>
      <c r="J2228" s="273" t="s">
        <v>21</v>
      </c>
      <c r="K2228" s="271"/>
      <c r="L2228" s="271" t="s">
        <v>16</v>
      </c>
      <c r="M2228" s="270">
        <v>82.5</v>
      </c>
      <c r="O2228" s="269">
        <v>1091</v>
      </c>
    </row>
    <row r="2229" spans="1:15" ht="23.25" thickBot="1" x14ac:dyDescent="0.25">
      <c r="A2229" s="548"/>
      <c r="B2229" s="263" t="s">
        <v>5885</v>
      </c>
      <c r="C2229" s="262" t="s">
        <v>5899</v>
      </c>
      <c r="D2229" s="261">
        <v>43446</v>
      </c>
      <c r="E2229" s="260" t="s">
        <v>1</v>
      </c>
      <c r="F2229" s="259" t="s">
        <v>5904</v>
      </c>
      <c r="G2229" s="258"/>
      <c r="H2229" s="257"/>
      <c r="I2229" s="256"/>
      <c r="J2229" s="228" t="s">
        <v>5498</v>
      </c>
      <c r="K2229" s="227"/>
      <c r="L2229" s="226"/>
      <c r="M2229" s="225"/>
      <c r="O2229" s="269"/>
    </row>
    <row r="2230" spans="1:15" ht="22.5" x14ac:dyDescent="0.2">
      <c r="A2230" s="546">
        <v>443</v>
      </c>
      <c r="B2230" s="251" t="s">
        <v>12</v>
      </c>
      <c r="C2230" s="251" t="s">
        <v>11</v>
      </c>
      <c r="D2230" s="251" t="s">
        <v>10</v>
      </c>
      <c r="E2230" s="549" t="s">
        <v>9</v>
      </c>
      <c r="F2230" s="549"/>
      <c r="G2230" s="549" t="s">
        <v>8</v>
      </c>
      <c r="H2230" s="550"/>
      <c r="I2230" s="250"/>
      <c r="J2230" s="265"/>
      <c r="K2230" s="265"/>
      <c r="L2230" s="265"/>
      <c r="M2230" s="264"/>
      <c r="O2230" s="269" t="s">
        <v>5903</v>
      </c>
    </row>
    <row r="2231" spans="1:15" ht="78.75" x14ac:dyDescent="0.2">
      <c r="A2231" s="547"/>
      <c r="B2231" s="144" t="s">
        <v>5902</v>
      </c>
      <c r="C2231" s="144" t="s">
        <v>5901</v>
      </c>
      <c r="D2231" s="132">
        <v>43403</v>
      </c>
      <c r="E2231" s="247"/>
      <c r="F2231" s="246" t="s">
        <v>5900</v>
      </c>
      <c r="G2231" s="433" t="s">
        <v>5899</v>
      </c>
      <c r="H2231" s="434"/>
      <c r="I2231" s="435"/>
      <c r="J2231" s="279" t="s">
        <v>17</v>
      </c>
      <c r="K2231" s="278"/>
      <c r="L2231" s="275" t="s">
        <v>16</v>
      </c>
      <c r="M2231" s="277">
        <v>600</v>
      </c>
      <c r="O2231" s="269">
        <v>1092</v>
      </c>
    </row>
    <row r="2232" spans="1:15" ht="22.5" x14ac:dyDescent="0.2">
      <c r="A2232" s="547"/>
      <c r="B2232" s="243" t="s">
        <v>6</v>
      </c>
      <c r="C2232" s="243" t="s">
        <v>5</v>
      </c>
      <c r="D2232" s="243" t="s">
        <v>4</v>
      </c>
      <c r="E2232" s="551" t="s">
        <v>3</v>
      </c>
      <c r="F2232" s="551"/>
      <c r="G2232" s="552"/>
      <c r="H2232" s="553"/>
      <c r="I2232" s="554"/>
      <c r="J2232" s="276" t="s">
        <v>25</v>
      </c>
      <c r="K2232" s="275"/>
      <c r="L2232" s="271"/>
      <c r="M2232" s="274"/>
      <c r="O2232" s="269"/>
    </row>
    <row r="2233" spans="1:15" x14ac:dyDescent="0.2">
      <c r="A2233" s="547"/>
      <c r="B2233" s="243"/>
      <c r="C2233" s="243"/>
      <c r="D2233" s="243"/>
      <c r="E2233" s="243"/>
      <c r="F2233" s="243"/>
      <c r="G2233" s="242"/>
      <c r="H2233" s="241"/>
      <c r="I2233" s="240"/>
      <c r="J2233" s="273" t="s">
        <v>21</v>
      </c>
      <c r="K2233" s="271"/>
      <c r="L2233" s="271" t="s">
        <v>16</v>
      </c>
      <c r="M2233" s="270">
        <v>228</v>
      </c>
      <c r="O2233" s="269">
        <v>1093</v>
      </c>
    </row>
    <row r="2234" spans="1:15" ht="23.25" thickBot="1" x14ac:dyDescent="0.25">
      <c r="A2234" s="548"/>
      <c r="B2234" s="263" t="s">
        <v>5885</v>
      </c>
      <c r="C2234" s="262" t="s">
        <v>5899</v>
      </c>
      <c r="D2234" s="261">
        <v>43406</v>
      </c>
      <c r="E2234" s="260" t="s">
        <v>1</v>
      </c>
      <c r="F2234" s="259" t="s">
        <v>5898</v>
      </c>
      <c r="G2234" s="258"/>
      <c r="H2234" s="257"/>
      <c r="I2234" s="256"/>
      <c r="J2234" s="228" t="s">
        <v>5498</v>
      </c>
      <c r="K2234" s="227"/>
      <c r="L2234" s="226" t="s">
        <v>16</v>
      </c>
      <c r="M2234" s="225">
        <v>386.74</v>
      </c>
      <c r="O2234" s="269">
        <v>1095</v>
      </c>
    </row>
    <row r="2235" spans="1:15" ht="22.5" x14ac:dyDescent="0.2">
      <c r="A2235" s="546">
        <v>444</v>
      </c>
      <c r="B2235" s="251" t="s">
        <v>12</v>
      </c>
      <c r="C2235" s="251" t="s">
        <v>11</v>
      </c>
      <c r="D2235" s="251" t="s">
        <v>10</v>
      </c>
      <c r="E2235" s="549" t="s">
        <v>9</v>
      </c>
      <c r="F2235" s="549"/>
      <c r="G2235" s="549" t="s">
        <v>8</v>
      </c>
      <c r="H2235" s="550"/>
      <c r="I2235" s="250"/>
      <c r="J2235" s="265"/>
      <c r="K2235" s="265"/>
      <c r="L2235" s="265"/>
      <c r="M2235" s="264"/>
      <c r="O2235" s="269" t="s">
        <v>5897</v>
      </c>
    </row>
    <row r="2236" spans="1:15" ht="123.75" x14ac:dyDescent="0.2">
      <c r="A2236" s="547"/>
      <c r="B2236" s="144" t="s">
        <v>5894</v>
      </c>
      <c r="C2236" s="144" t="s">
        <v>5896</v>
      </c>
      <c r="D2236" s="132">
        <v>43541</v>
      </c>
      <c r="E2236" s="247"/>
      <c r="F2236" s="246" t="s">
        <v>5892</v>
      </c>
      <c r="G2236" s="433" t="s">
        <v>5891</v>
      </c>
      <c r="H2236" s="434"/>
      <c r="I2236" s="435"/>
      <c r="J2236" s="279" t="s">
        <v>17</v>
      </c>
      <c r="K2236" s="278"/>
      <c r="L2236" s="275" t="s">
        <v>16</v>
      </c>
      <c r="M2236" s="277">
        <v>470</v>
      </c>
      <c r="O2236" s="269">
        <v>1096</v>
      </c>
    </row>
    <row r="2237" spans="1:15" ht="22.5" x14ac:dyDescent="0.2">
      <c r="A2237" s="547"/>
      <c r="B2237" s="243" t="s">
        <v>6</v>
      </c>
      <c r="C2237" s="243" t="s">
        <v>5</v>
      </c>
      <c r="D2237" s="243" t="s">
        <v>4</v>
      </c>
      <c r="E2237" s="551" t="s">
        <v>3</v>
      </c>
      <c r="F2237" s="551"/>
      <c r="G2237" s="552"/>
      <c r="H2237" s="553"/>
      <c r="I2237" s="554"/>
      <c r="J2237" s="276" t="s">
        <v>25</v>
      </c>
      <c r="K2237" s="275"/>
      <c r="L2237" s="271"/>
      <c r="M2237" s="274"/>
      <c r="O2237" s="269"/>
    </row>
    <row r="2238" spans="1:15" x14ac:dyDescent="0.2">
      <c r="A2238" s="547"/>
      <c r="B2238" s="243"/>
      <c r="C2238" s="243"/>
      <c r="D2238" s="243"/>
      <c r="E2238" s="243"/>
      <c r="F2238" s="243"/>
      <c r="G2238" s="242"/>
      <c r="H2238" s="241"/>
      <c r="I2238" s="240"/>
      <c r="J2238" s="273" t="s">
        <v>21</v>
      </c>
      <c r="K2238" s="271"/>
      <c r="L2238" s="271" t="s">
        <v>16</v>
      </c>
      <c r="M2238" s="270">
        <v>302.5</v>
      </c>
      <c r="O2238" s="269">
        <v>1097</v>
      </c>
    </row>
    <row r="2239" spans="1:15" ht="23.25" thickBot="1" x14ac:dyDescent="0.25">
      <c r="A2239" s="548"/>
      <c r="B2239" s="263" t="s">
        <v>5885</v>
      </c>
      <c r="C2239" s="262" t="s">
        <v>5891</v>
      </c>
      <c r="D2239" s="261">
        <v>43546</v>
      </c>
      <c r="E2239" s="260" t="s">
        <v>1</v>
      </c>
      <c r="F2239" s="259" t="s">
        <v>5710</v>
      </c>
      <c r="G2239" s="258"/>
      <c r="H2239" s="257"/>
      <c r="I2239" s="256"/>
      <c r="J2239" s="228" t="s">
        <v>5498</v>
      </c>
      <c r="K2239" s="227"/>
      <c r="L2239" s="226" t="s">
        <v>16</v>
      </c>
      <c r="M2239" s="225">
        <v>259.83999999999997</v>
      </c>
      <c r="O2239" s="269">
        <v>1098</v>
      </c>
    </row>
    <row r="2240" spans="1:15" ht="22.5" x14ac:dyDescent="0.2">
      <c r="A2240" s="546">
        <v>445</v>
      </c>
      <c r="B2240" s="251" t="s">
        <v>12</v>
      </c>
      <c r="C2240" s="251" t="s">
        <v>11</v>
      </c>
      <c r="D2240" s="251" t="s">
        <v>10</v>
      </c>
      <c r="E2240" s="549" t="s">
        <v>9</v>
      </c>
      <c r="F2240" s="549"/>
      <c r="G2240" s="549" t="s">
        <v>8</v>
      </c>
      <c r="H2240" s="550"/>
      <c r="I2240" s="250"/>
      <c r="J2240" s="265"/>
      <c r="K2240" s="265"/>
      <c r="L2240" s="265"/>
      <c r="M2240" s="264"/>
      <c r="O2240" s="269" t="s">
        <v>5895</v>
      </c>
    </row>
    <row r="2241" spans="1:19" ht="33.75" x14ac:dyDescent="0.2">
      <c r="A2241" s="547"/>
      <c r="B2241" s="144" t="s">
        <v>5894</v>
      </c>
      <c r="C2241" s="144" t="s">
        <v>5893</v>
      </c>
      <c r="D2241" s="132">
        <v>43555</v>
      </c>
      <c r="E2241" s="247"/>
      <c r="F2241" s="246" t="s">
        <v>5892</v>
      </c>
      <c r="G2241" s="433" t="s">
        <v>5891</v>
      </c>
      <c r="H2241" s="434"/>
      <c r="I2241" s="435"/>
      <c r="J2241" s="279" t="s">
        <v>17</v>
      </c>
      <c r="K2241" s="278"/>
      <c r="L2241" s="275" t="s">
        <v>16</v>
      </c>
      <c r="M2241" s="277">
        <v>470</v>
      </c>
      <c r="O2241" s="269">
        <v>1099</v>
      </c>
    </row>
    <row r="2242" spans="1:19" ht="22.5" x14ac:dyDescent="0.2">
      <c r="A2242" s="547"/>
      <c r="B2242" s="243" t="s">
        <v>6</v>
      </c>
      <c r="C2242" s="243" t="s">
        <v>5</v>
      </c>
      <c r="D2242" s="243" t="s">
        <v>4</v>
      </c>
      <c r="E2242" s="551" t="s">
        <v>3</v>
      </c>
      <c r="F2242" s="551"/>
      <c r="G2242" s="552"/>
      <c r="H2242" s="553"/>
      <c r="I2242" s="554"/>
      <c r="J2242" s="276" t="s">
        <v>25</v>
      </c>
      <c r="K2242" s="275"/>
      <c r="L2242" s="271"/>
      <c r="M2242" s="274"/>
      <c r="O2242" s="269"/>
    </row>
    <row r="2243" spans="1:19" x14ac:dyDescent="0.2">
      <c r="A2243" s="547"/>
      <c r="B2243" s="243"/>
      <c r="C2243" s="243"/>
      <c r="D2243" s="243"/>
      <c r="E2243" s="243"/>
      <c r="F2243" s="243"/>
      <c r="G2243" s="242"/>
      <c r="H2243" s="241"/>
      <c r="I2243" s="240"/>
      <c r="J2243" s="273" t="s">
        <v>21</v>
      </c>
      <c r="K2243" s="271"/>
      <c r="L2243" s="271" t="s">
        <v>16</v>
      </c>
      <c r="M2243" s="270">
        <v>302.5</v>
      </c>
      <c r="O2243" s="269">
        <v>1100</v>
      </c>
    </row>
    <row r="2244" spans="1:19" ht="23.25" thickBot="1" x14ac:dyDescent="0.25">
      <c r="A2244" s="548"/>
      <c r="B2244" s="263" t="s">
        <v>5885</v>
      </c>
      <c r="C2244" s="262" t="s">
        <v>5891</v>
      </c>
      <c r="D2244" s="261">
        <v>43560</v>
      </c>
      <c r="E2244" s="260" t="s">
        <v>1</v>
      </c>
      <c r="F2244" s="259" t="s">
        <v>5890</v>
      </c>
      <c r="G2244" s="258"/>
      <c r="H2244" s="257"/>
      <c r="I2244" s="256"/>
      <c r="J2244" s="228" t="s">
        <v>5498</v>
      </c>
      <c r="K2244" s="227"/>
      <c r="L2244" s="226" t="s">
        <v>16</v>
      </c>
      <c r="M2244" s="225">
        <v>220.4</v>
      </c>
      <c r="O2244" s="269">
        <v>1101</v>
      </c>
    </row>
    <row r="2245" spans="1:19" ht="22.5" x14ac:dyDescent="0.2">
      <c r="A2245" s="546">
        <v>446</v>
      </c>
      <c r="B2245" s="251" t="s">
        <v>12</v>
      </c>
      <c r="C2245" s="251" t="s">
        <v>11</v>
      </c>
      <c r="D2245" s="251" t="s">
        <v>10</v>
      </c>
      <c r="E2245" s="549" t="s">
        <v>9</v>
      </c>
      <c r="F2245" s="549"/>
      <c r="G2245" s="549" t="s">
        <v>8</v>
      </c>
      <c r="H2245" s="550"/>
      <c r="I2245" s="250"/>
      <c r="J2245" s="265"/>
      <c r="K2245" s="265"/>
      <c r="L2245" s="265"/>
      <c r="M2245" s="264"/>
      <c r="O2245" s="269" t="s">
        <v>5889</v>
      </c>
    </row>
    <row r="2246" spans="1:19" ht="30.6" customHeight="1" x14ac:dyDescent="0.2">
      <c r="A2246" s="547"/>
      <c r="B2246" s="144" t="s">
        <v>5888</v>
      </c>
      <c r="C2246" s="144" t="s">
        <v>5887</v>
      </c>
      <c r="D2246" s="132">
        <v>43397</v>
      </c>
      <c r="E2246" s="247"/>
      <c r="F2246" s="246" t="s">
        <v>5886</v>
      </c>
      <c r="G2246" s="433" t="s">
        <v>5884</v>
      </c>
      <c r="H2246" s="434"/>
      <c r="I2246" s="435"/>
      <c r="J2246" s="279" t="s">
        <v>17</v>
      </c>
      <c r="K2246" s="278"/>
      <c r="L2246" s="275" t="s">
        <v>16</v>
      </c>
      <c r="M2246" s="277">
        <v>212</v>
      </c>
      <c r="O2246" s="269">
        <v>1102</v>
      </c>
    </row>
    <row r="2247" spans="1:19" ht="22.5" x14ac:dyDescent="0.2">
      <c r="A2247" s="547"/>
      <c r="B2247" s="243" t="s">
        <v>6</v>
      </c>
      <c r="C2247" s="243" t="s">
        <v>5</v>
      </c>
      <c r="D2247" s="243" t="s">
        <v>4</v>
      </c>
      <c r="E2247" s="551" t="s">
        <v>3</v>
      </c>
      <c r="F2247" s="551"/>
      <c r="G2247" s="552"/>
      <c r="H2247" s="553"/>
      <c r="I2247" s="554"/>
      <c r="J2247" s="276" t="s">
        <v>25</v>
      </c>
      <c r="K2247" s="275"/>
      <c r="L2247" s="271"/>
      <c r="M2247" s="274"/>
      <c r="O2247" s="269"/>
    </row>
    <row r="2248" spans="1:19" x14ac:dyDescent="0.2">
      <c r="A2248" s="547"/>
      <c r="B2248" s="243"/>
      <c r="C2248" s="243"/>
      <c r="D2248" s="243"/>
      <c r="E2248" s="243"/>
      <c r="F2248" s="243"/>
      <c r="G2248" s="242"/>
      <c r="H2248" s="241"/>
      <c r="I2248" s="240"/>
      <c r="J2248" s="273" t="s">
        <v>21</v>
      </c>
      <c r="K2248" s="271"/>
      <c r="L2248" s="271"/>
      <c r="M2248" s="270"/>
      <c r="O2248" s="269"/>
    </row>
    <row r="2249" spans="1:19" ht="23.25" thickBot="1" x14ac:dyDescent="0.25">
      <c r="A2249" s="548"/>
      <c r="B2249" s="263" t="s">
        <v>5885</v>
      </c>
      <c r="C2249" s="262" t="s">
        <v>5884</v>
      </c>
      <c r="D2249" s="261">
        <v>43399</v>
      </c>
      <c r="E2249" s="260" t="s">
        <v>1</v>
      </c>
      <c r="F2249" s="259" t="s">
        <v>5883</v>
      </c>
      <c r="G2249" s="258"/>
      <c r="H2249" s="257"/>
      <c r="I2249" s="256"/>
      <c r="J2249" s="228" t="s">
        <v>5498</v>
      </c>
      <c r="K2249" s="227"/>
      <c r="L2249" s="226" t="s">
        <v>16</v>
      </c>
      <c r="M2249" s="225">
        <v>250.37</v>
      </c>
      <c r="O2249" s="269">
        <v>1105</v>
      </c>
    </row>
    <row r="2250" spans="1:19" ht="22.5" x14ac:dyDescent="0.2">
      <c r="A2250" s="546">
        <v>447</v>
      </c>
      <c r="B2250" s="251" t="s">
        <v>12</v>
      </c>
      <c r="C2250" s="251" t="s">
        <v>11</v>
      </c>
      <c r="D2250" s="251" t="s">
        <v>10</v>
      </c>
      <c r="E2250" s="549" t="s">
        <v>9</v>
      </c>
      <c r="F2250" s="549"/>
      <c r="G2250" s="549" t="s">
        <v>8</v>
      </c>
      <c r="H2250" s="550"/>
      <c r="I2250" s="250"/>
      <c r="J2250" s="265"/>
      <c r="K2250" s="265"/>
      <c r="L2250" s="265"/>
      <c r="M2250" s="264"/>
      <c r="O2250" s="269" t="s">
        <v>5882</v>
      </c>
    </row>
    <row r="2251" spans="1:19" ht="123.75" x14ac:dyDescent="0.2">
      <c r="A2251" s="547"/>
      <c r="B2251" s="144" t="s">
        <v>5881</v>
      </c>
      <c r="C2251" s="144" t="s">
        <v>5880</v>
      </c>
      <c r="D2251" s="132">
        <v>43543</v>
      </c>
      <c r="E2251" s="247"/>
      <c r="F2251" s="246" t="s">
        <v>5831</v>
      </c>
      <c r="G2251" s="433" t="s">
        <v>5878</v>
      </c>
      <c r="H2251" s="434"/>
      <c r="I2251" s="435"/>
      <c r="J2251" s="279" t="s">
        <v>17</v>
      </c>
      <c r="K2251" s="278"/>
      <c r="L2251" s="275"/>
      <c r="M2251" s="277"/>
      <c r="O2251" s="269"/>
    </row>
    <row r="2252" spans="1:19" ht="22.5" x14ac:dyDescent="0.2">
      <c r="A2252" s="547"/>
      <c r="B2252" s="243" t="s">
        <v>6</v>
      </c>
      <c r="C2252" s="243" t="s">
        <v>5</v>
      </c>
      <c r="D2252" s="243" t="s">
        <v>4</v>
      </c>
      <c r="E2252" s="551" t="s">
        <v>3</v>
      </c>
      <c r="F2252" s="551"/>
      <c r="G2252" s="552"/>
      <c r="H2252" s="553"/>
      <c r="I2252" s="554"/>
      <c r="J2252" s="276" t="s">
        <v>25</v>
      </c>
      <c r="K2252" s="275"/>
      <c r="L2252" s="271" t="s">
        <v>16</v>
      </c>
      <c r="M2252" s="274">
        <v>434.06</v>
      </c>
      <c r="O2252" s="269">
        <v>1106</v>
      </c>
    </row>
    <row r="2253" spans="1:19" x14ac:dyDescent="0.2">
      <c r="A2253" s="547"/>
      <c r="B2253" s="243"/>
      <c r="C2253" s="243"/>
      <c r="D2253" s="243"/>
      <c r="E2253" s="243"/>
      <c r="F2253" s="243"/>
      <c r="G2253" s="242"/>
      <c r="H2253" s="241"/>
      <c r="I2253" s="240"/>
      <c r="J2253" s="273" t="s">
        <v>21</v>
      </c>
      <c r="K2253" s="271"/>
      <c r="L2253" s="271" t="s">
        <v>16</v>
      </c>
      <c r="M2253" s="270">
        <v>49.5</v>
      </c>
      <c r="O2253" s="269">
        <v>1107</v>
      </c>
    </row>
    <row r="2254" spans="1:19" ht="23.25" thickBot="1" x14ac:dyDescent="0.25">
      <c r="A2254" s="548"/>
      <c r="B2254" s="263" t="s">
        <v>5879</v>
      </c>
      <c r="C2254" s="262" t="s">
        <v>5878</v>
      </c>
      <c r="D2254" s="261">
        <v>43543</v>
      </c>
      <c r="E2254" s="260" t="s">
        <v>1</v>
      </c>
      <c r="F2254" s="259" t="s">
        <v>5877</v>
      </c>
      <c r="G2254" s="258"/>
      <c r="H2254" s="257"/>
      <c r="I2254" s="256"/>
      <c r="J2254" s="273" t="s">
        <v>5498</v>
      </c>
      <c r="K2254" s="272"/>
      <c r="L2254" s="271"/>
      <c r="M2254" s="270"/>
      <c r="O2254" s="269"/>
    </row>
    <row r="2255" spans="1:19" s="221" customFormat="1" ht="91.9" customHeight="1" x14ac:dyDescent="0.2">
      <c r="A2255" s="546">
        <v>448</v>
      </c>
      <c r="B2255" s="251" t="s">
        <v>12</v>
      </c>
      <c r="C2255" s="251" t="s">
        <v>11</v>
      </c>
      <c r="D2255" s="251" t="s">
        <v>10</v>
      </c>
      <c r="E2255" s="549" t="s">
        <v>9</v>
      </c>
      <c r="F2255" s="549"/>
      <c r="G2255" s="549" t="s">
        <v>8</v>
      </c>
      <c r="H2255" s="550"/>
      <c r="I2255" s="250"/>
      <c r="J2255" s="268"/>
      <c r="K2255" s="268"/>
      <c r="L2255" s="268"/>
      <c r="M2255" s="268"/>
      <c r="O2255" s="224" t="s">
        <v>5876</v>
      </c>
      <c r="Q2255" s="223"/>
      <c r="S2255" s="223"/>
    </row>
    <row r="2256" spans="1:19" ht="405" x14ac:dyDescent="0.2">
      <c r="A2256" s="547"/>
      <c r="B2256" s="144" t="s">
        <v>5875</v>
      </c>
      <c r="C2256" s="144" t="s">
        <v>5874</v>
      </c>
      <c r="D2256" s="132">
        <v>43417</v>
      </c>
      <c r="E2256" s="247"/>
      <c r="F2256" s="246" t="s">
        <v>5873</v>
      </c>
      <c r="G2256" s="433" t="s">
        <v>5871</v>
      </c>
      <c r="H2256" s="434"/>
      <c r="I2256" s="435"/>
      <c r="J2256" s="183" t="s">
        <v>17</v>
      </c>
      <c r="K2256" s="140"/>
      <c r="L2256" s="137" t="s">
        <v>16</v>
      </c>
      <c r="M2256" s="245">
        <v>209</v>
      </c>
      <c r="O2256" s="237">
        <v>650</v>
      </c>
      <c r="P2256" s="112"/>
      <c r="Q2256" s="219"/>
      <c r="R2256" s="112"/>
      <c r="S2256" s="219"/>
    </row>
    <row r="2257" spans="1:19" ht="22.5" x14ac:dyDescent="0.2">
      <c r="A2257" s="547"/>
      <c r="B2257" s="243" t="s">
        <v>6</v>
      </c>
      <c r="C2257" s="243" t="s">
        <v>5</v>
      </c>
      <c r="D2257" s="243" t="s">
        <v>4</v>
      </c>
      <c r="E2257" s="551" t="s">
        <v>3</v>
      </c>
      <c r="F2257" s="551"/>
      <c r="G2257" s="552"/>
      <c r="H2257" s="553"/>
      <c r="I2257" s="554"/>
      <c r="J2257" s="138" t="s">
        <v>25</v>
      </c>
      <c r="K2257" s="137"/>
      <c r="L2257" s="136" t="s">
        <v>16</v>
      </c>
      <c r="M2257" s="244">
        <v>564.53</v>
      </c>
      <c r="O2257" s="237">
        <v>649</v>
      </c>
      <c r="P2257" s="112"/>
      <c r="Q2257" s="219"/>
      <c r="R2257" s="112"/>
      <c r="S2257" s="219"/>
    </row>
    <row r="2258" spans="1:19" x14ac:dyDescent="0.2">
      <c r="A2258" s="547"/>
      <c r="B2258" s="243"/>
      <c r="C2258" s="243"/>
      <c r="D2258" s="243"/>
      <c r="E2258" s="243"/>
      <c r="F2258" s="243"/>
      <c r="G2258" s="242"/>
      <c r="H2258" s="241"/>
      <c r="I2258" s="240"/>
      <c r="J2258" s="239" t="s">
        <v>21</v>
      </c>
      <c r="K2258" s="136"/>
      <c r="L2258" s="136"/>
      <c r="M2258" s="238"/>
      <c r="O2258" s="237"/>
      <c r="P2258" s="112"/>
      <c r="Q2258" s="219"/>
      <c r="R2258" s="112"/>
      <c r="S2258" s="219"/>
    </row>
    <row r="2259" spans="1:19" ht="23.25" thickBot="1" x14ac:dyDescent="0.25">
      <c r="A2259" s="548"/>
      <c r="B2259" s="263" t="s">
        <v>5872</v>
      </c>
      <c r="C2259" s="262" t="s">
        <v>5871</v>
      </c>
      <c r="D2259" s="261">
        <v>43418</v>
      </c>
      <c r="E2259" s="260" t="s">
        <v>1</v>
      </c>
      <c r="F2259" s="259" t="s">
        <v>5870</v>
      </c>
      <c r="G2259" s="258"/>
      <c r="H2259" s="257"/>
      <c r="I2259" s="256"/>
      <c r="J2259" s="255" t="s">
        <v>5498</v>
      </c>
      <c r="K2259" s="254"/>
      <c r="L2259" s="253" t="s">
        <v>16</v>
      </c>
      <c r="M2259" s="252">
        <v>100</v>
      </c>
      <c r="O2259" s="237">
        <v>652</v>
      </c>
      <c r="P2259" s="112"/>
      <c r="Q2259" s="219"/>
      <c r="R2259" s="112"/>
      <c r="S2259" s="219"/>
    </row>
    <row r="2260" spans="1:19" ht="22.5" x14ac:dyDescent="0.2">
      <c r="A2260" s="546">
        <v>449</v>
      </c>
      <c r="B2260" s="251" t="s">
        <v>12</v>
      </c>
      <c r="C2260" s="251" t="s">
        <v>11</v>
      </c>
      <c r="D2260" s="251" t="s">
        <v>10</v>
      </c>
      <c r="E2260" s="549" t="s">
        <v>9</v>
      </c>
      <c r="F2260" s="549"/>
      <c r="G2260" s="549" t="s">
        <v>8</v>
      </c>
      <c r="H2260" s="550"/>
      <c r="I2260" s="250"/>
      <c r="J2260" s="249"/>
      <c r="K2260" s="249"/>
      <c r="L2260" s="249"/>
      <c r="M2260" s="248"/>
      <c r="O2260" s="237" t="s">
        <v>5869</v>
      </c>
      <c r="P2260" s="112"/>
      <c r="Q2260" s="219"/>
      <c r="R2260" s="112"/>
      <c r="S2260" s="219"/>
    </row>
    <row r="2261" spans="1:19" ht="213.75" x14ac:dyDescent="0.2">
      <c r="A2261" s="547"/>
      <c r="B2261" s="144" t="s">
        <v>5868</v>
      </c>
      <c r="C2261" s="144" t="s">
        <v>5867</v>
      </c>
      <c r="D2261" s="132">
        <v>43436</v>
      </c>
      <c r="E2261" s="247"/>
      <c r="F2261" s="246" t="s">
        <v>5866</v>
      </c>
      <c r="G2261" s="433" t="s">
        <v>5506</v>
      </c>
      <c r="H2261" s="434"/>
      <c r="I2261" s="435"/>
      <c r="J2261" s="183" t="s">
        <v>17</v>
      </c>
      <c r="K2261" s="140"/>
      <c r="L2261" s="137" t="s">
        <v>16</v>
      </c>
      <c r="M2261" s="245">
        <v>1000</v>
      </c>
      <c r="O2261" s="237">
        <v>654</v>
      </c>
      <c r="P2261" s="112"/>
      <c r="Q2261" s="219"/>
      <c r="R2261" s="112"/>
      <c r="S2261" s="219"/>
    </row>
    <row r="2262" spans="1:19" ht="22.5" x14ac:dyDescent="0.2">
      <c r="A2262" s="547"/>
      <c r="B2262" s="243" t="s">
        <v>6</v>
      </c>
      <c r="C2262" s="243" t="s">
        <v>5</v>
      </c>
      <c r="D2262" s="243" t="s">
        <v>4</v>
      </c>
      <c r="E2262" s="551" t="s">
        <v>3</v>
      </c>
      <c r="F2262" s="551"/>
      <c r="G2262" s="552"/>
      <c r="H2262" s="553"/>
      <c r="I2262" s="554"/>
      <c r="J2262" s="138" t="s">
        <v>25</v>
      </c>
      <c r="K2262" s="137"/>
      <c r="L2262" s="136" t="s">
        <v>16</v>
      </c>
      <c r="M2262" s="244">
        <v>2929.27</v>
      </c>
      <c r="O2262" s="237">
        <v>653</v>
      </c>
      <c r="P2262" s="112"/>
      <c r="Q2262" s="219"/>
      <c r="R2262" s="112"/>
      <c r="S2262" s="219"/>
    </row>
    <row r="2263" spans="1:19" x14ac:dyDescent="0.2">
      <c r="A2263" s="547"/>
      <c r="B2263" s="243"/>
      <c r="C2263" s="243"/>
      <c r="D2263" s="243"/>
      <c r="E2263" s="243"/>
      <c r="F2263" s="243"/>
      <c r="G2263" s="242"/>
      <c r="H2263" s="241"/>
      <c r="I2263" s="240"/>
      <c r="J2263" s="239" t="s">
        <v>21</v>
      </c>
      <c r="K2263" s="136"/>
      <c r="L2263" s="136"/>
      <c r="M2263" s="238"/>
      <c r="O2263" s="237"/>
      <c r="P2263" s="112"/>
      <c r="Q2263" s="219"/>
      <c r="R2263" s="112"/>
      <c r="S2263" s="219"/>
    </row>
    <row r="2264" spans="1:19" ht="23.25" thickBot="1" x14ac:dyDescent="0.25">
      <c r="A2264" s="548"/>
      <c r="B2264" s="263" t="s">
        <v>2799</v>
      </c>
      <c r="C2264" s="262" t="s">
        <v>5506</v>
      </c>
      <c r="D2264" s="261">
        <v>43441</v>
      </c>
      <c r="E2264" s="260" t="s">
        <v>1</v>
      </c>
      <c r="F2264" s="259" t="s">
        <v>5865</v>
      </c>
      <c r="G2264" s="258"/>
      <c r="H2264" s="257"/>
      <c r="I2264" s="256"/>
      <c r="J2264" s="255" t="s">
        <v>5498</v>
      </c>
      <c r="K2264" s="254"/>
      <c r="L2264" s="253"/>
      <c r="M2264" s="252"/>
      <c r="O2264" s="237"/>
      <c r="P2264" s="112"/>
      <c r="Q2264" s="219"/>
      <c r="R2264" s="112"/>
      <c r="S2264" s="219"/>
    </row>
    <row r="2265" spans="1:19" ht="22.5" x14ac:dyDescent="0.2">
      <c r="A2265" s="546">
        <v>450</v>
      </c>
      <c r="B2265" s="251" t="s">
        <v>12</v>
      </c>
      <c r="C2265" s="251" t="s">
        <v>11</v>
      </c>
      <c r="D2265" s="251" t="s">
        <v>10</v>
      </c>
      <c r="E2265" s="549" t="s">
        <v>9</v>
      </c>
      <c r="F2265" s="549"/>
      <c r="G2265" s="549" t="s">
        <v>8</v>
      </c>
      <c r="H2265" s="550"/>
      <c r="I2265" s="250"/>
      <c r="J2265" s="249"/>
      <c r="K2265" s="249"/>
      <c r="L2265" s="249"/>
      <c r="M2265" s="248"/>
      <c r="O2265" s="237" t="s">
        <v>5864</v>
      </c>
      <c r="P2265" s="112"/>
      <c r="Q2265" s="219"/>
      <c r="R2265" s="112"/>
      <c r="S2265" s="219"/>
    </row>
    <row r="2266" spans="1:19" ht="292.5" x14ac:dyDescent="0.2">
      <c r="A2266" s="547"/>
      <c r="B2266" s="144" t="s">
        <v>5863</v>
      </c>
      <c r="C2266" s="144" t="s">
        <v>5862</v>
      </c>
      <c r="D2266" s="132">
        <v>43431</v>
      </c>
      <c r="E2266" s="247"/>
      <c r="F2266" s="246" t="s">
        <v>5861</v>
      </c>
      <c r="G2266" s="433" t="s">
        <v>5860</v>
      </c>
      <c r="H2266" s="434"/>
      <c r="I2266" s="435"/>
      <c r="J2266" s="183" t="s">
        <v>17</v>
      </c>
      <c r="K2266" s="140"/>
      <c r="L2266" s="137" t="s">
        <v>16</v>
      </c>
      <c r="M2266" s="245">
        <f>278+52.82</f>
        <v>330.82</v>
      </c>
      <c r="O2266" s="237">
        <v>656</v>
      </c>
      <c r="P2266" s="112"/>
      <c r="Q2266" s="219"/>
      <c r="R2266" s="112"/>
      <c r="S2266" s="219"/>
    </row>
    <row r="2267" spans="1:19" ht="22.5" x14ac:dyDescent="0.2">
      <c r="A2267" s="547"/>
      <c r="B2267" s="243" t="s">
        <v>6</v>
      </c>
      <c r="C2267" s="243" t="s">
        <v>5</v>
      </c>
      <c r="D2267" s="243" t="s">
        <v>4</v>
      </c>
      <c r="E2267" s="551" t="s">
        <v>3</v>
      </c>
      <c r="F2267" s="551"/>
      <c r="G2267" s="552"/>
      <c r="H2267" s="553"/>
      <c r="I2267" s="554"/>
      <c r="J2267" s="138" t="s">
        <v>25</v>
      </c>
      <c r="K2267" s="137"/>
      <c r="L2267" s="136" t="s">
        <v>16</v>
      </c>
      <c r="M2267" s="244">
        <v>572.59</v>
      </c>
      <c r="O2267" s="237">
        <v>655</v>
      </c>
      <c r="P2267" s="112"/>
      <c r="Q2267" s="219"/>
      <c r="R2267" s="112"/>
      <c r="S2267" s="219"/>
    </row>
    <row r="2268" spans="1:19" x14ac:dyDescent="0.2">
      <c r="A2268" s="547"/>
      <c r="B2268" s="243"/>
      <c r="C2268" s="243"/>
      <c r="D2268" s="243"/>
      <c r="E2268" s="243"/>
      <c r="F2268" s="243"/>
      <c r="G2268" s="242"/>
      <c r="H2268" s="241"/>
      <c r="I2268" s="240"/>
      <c r="J2268" s="239" t="s">
        <v>21</v>
      </c>
      <c r="K2268" s="136"/>
      <c r="L2268" s="136"/>
      <c r="M2268" s="238"/>
      <c r="O2268" s="237"/>
      <c r="P2268" s="112"/>
      <c r="Q2268" s="219"/>
      <c r="R2268" s="112"/>
      <c r="S2268" s="219"/>
    </row>
    <row r="2269" spans="1:19" ht="23.25" thickBot="1" x14ac:dyDescent="0.25">
      <c r="A2269" s="548"/>
      <c r="B2269" s="263" t="s">
        <v>5507</v>
      </c>
      <c r="C2269" s="262" t="s">
        <v>5860</v>
      </c>
      <c r="D2269" s="261">
        <v>43433</v>
      </c>
      <c r="E2269" s="260" t="s">
        <v>1</v>
      </c>
      <c r="F2269" s="259" t="s">
        <v>5859</v>
      </c>
      <c r="G2269" s="258"/>
      <c r="H2269" s="257"/>
      <c r="I2269" s="256"/>
      <c r="J2269" s="255" t="s">
        <v>5498</v>
      </c>
      <c r="K2269" s="254"/>
      <c r="L2269" s="253"/>
      <c r="M2269" s="252"/>
      <c r="O2269" s="237">
        <v>657</v>
      </c>
      <c r="P2269" s="112"/>
      <c r="Q2269" s="219"/>
      <c r="R2269" s="112"/>
      <c r="S2269" s="219"/>
    </row>
    <row r="2270" spans="1:19" ht="22.5" x14ac:dyDescent="0.2">
      <c r="A2270" s="546">
        <v>451</v>
      </c>
      <c r="B2270" s="251" t="s">
        <v>12</v>
      </c>
      <c r="C2270" s="251" t="s">
        <v>11</v>
      </c>
      <c r="D2270" s="251" t="s">
        <v>10</v>
      </c>
      <c r="E2270" s="549" t="s">
        <v>9</v>
      </c>
      <c r="F2270" s="549"/>
      <c r="G2270" s="549" t="s">
        <v>8</v>
      </c>
      <c r="H2270" s="550"/>
      <c r="I2270" s="250"/>
      <c r="J2270" s="249"/>
      <c r="K2270" s="249"/>
      <c r="L2270" s="249"/>
      <c r="M2270" s="248"/>
      <c r="O2270" s="237" t="s">
        <v>5858</v>
      </c>
      <c r="P2270" s="112"/>
      <c r="Q2270" s="219"/>
      <c r="R2270" s="112"/>
      <c r="S2270" s="219"/>
    </row>
    <row r="2271" spans="1:19" ht="20.45" customHeight="1" x14ac:dyDescent="0.2">
      <c r="A2271" s="547"/>
      <c r="B2271" s="144" t="s">
        <v>5857</v>
      </c>
      <c r="C2271" s="144" t="s">
        <v>5856</v>
      </c>
      <c r="D2271" s="132">
        <v>43430</v>
      </c>
      <c r="E2271" s="247"/>
      <c r="F2271" s="246" t="s">
        <v>5855</v>
      </c>
      <c r="G2271" s="433" t="s">
        <v>5853</v>
      </c>
      <c r="H2271" s="434"/>
      <c r="I2271" s="435"/>
      <c r="J2271" s="183" t="s">
        <v>17</v>
      </c>
      <c r="K2271" s="140"/>
      <c r="L2271" s="137" t="s">
        <v>16</v>
      </c>
      <c r="M2271" s="245">
        <v>995</v>
      </c>
      <c r="O2271" s="237">
        <v>659</v>
      </c>
      <c r="P2271" s="112"/>
      <c r="Q2271" s="219"/>
      <c r="R2271" s="112"/>
      <c r="S2271" s="219"/>
    </row>
    <row r="2272" spans="1:19" ht="22.5" x14ac:dyDescent="0.2">
      <c r="A2272" s="547"/>
      <c r="B2272" s="243" t="s">
        <v>6</v>
      </c>
      <c r="C2272" s="243" t="s">
        <v>5</v>
      </c>
      <c r="D2272" s="243" t="s">
        <v>4</v>
      </c>
      <c r="E2272" s="551" t="s">
        <v>3</v>
      </c>
      <c r="F2272" s="551"/>
      <c r="G2272" s="552"/>
      <c r="H2272" s="553"/>
      <c r="I2272" s="554"/>
      <c r="J2272" s="138" t="s">
        <v>25</v>
      </c>
      <c r="K2272" s="137"/>
      <c r="L2272" s="136" t="s">
        <v>16</v>
      </c>
      <c r="M2272" s="244">
        <v>1128.6099999999999</v>
      </c>
      <c r="O2272" s="237">
        <v>658</v>
      </c>
      <c r="P2272" s="112"/>
      <c r="Q2272" s="219"/>
      <c r="R2272" s="112"/>
      <c r="S2272" s="219"/>
    </row>
    <row r="2273" spans="1:19" x14ac:dyDescent="0.2">
      <c r="A2273" s="547"/>
      <c r="B2273" s="243"/>
      <c r="C2273" s="243"/>
      <c r="D2273" s="243"/>
      <c r="E2273" s="243"/>
      <c r="F2273" s="243"/>
      <c r="G2273" s="242"/>
      <c r="H2273" s="241"/>
      <c r="I2273" s="240"/>
      <c r="J2273" s="239" t="s">
        <v>21</v>
      </c>
      <c r="K2273" s="136"/>
      <c r="L2273" s="136"/>
      <c r="M2273" s="238"/>
      <c r="O2273" s="237"/>
      <c r="P2273" s="112"/>
      <c r="Q2273" s="219"/>
      <c r="R2273" s="112"/>
      <c r="S2273" s="219"/>
    </row>
    <row r="2274" spans="1:19" ht="23.25" thickBot="1" x14ac:dyDescent="0.25">
      <c r="A2274" s="548"/>
      <c r="B2274" s="263" t="s">
        <v>5854</v>
      </c>
      <c r="C2274" s="262" t="s">
        <v>5853</v>
      </c>
      <c r="D2274" s="261">
        <v>43435</v>
      </c>
      <c r="E2274" s="260" t="s">
        <v>1</v>
      </c>
      <c r="F2274" s="259" t="s">
        <v>5794</v>
      </c>
      <c r="G2274" s="258"/>
      <c r="H2274" s="257"/>
      <c r="I2274" s="256"/>
      <c r="J2274" s="255" t="s">
        <v>5498</v>
      </c>
      <c r="K2274" s="254"/>
      <c r="L2274" s="253"/>
      <c r="M2274" s="252"/>
      <c r="O2274" s="237">
        <v>660</v>
      </c>
      <c r="P2274" s="112"/>
      <c r="Q2274" s="219"/>
      <c r="R2274" s="112"/>
      <c r="S2274" s="219"/>
    </row>
    <row r="2275" spans="1:19" ht="22.5" x14ac:dyDescent="0.2">
      <c r="A2275" s="546">
        <v>452</v>
      </c>
      <c r="B2275" s="251" t="s">
        <v>12</v>
      </c>
      <c r="C2275" s="251" t="s">
        <v>11</v>
      </c>
      <c r="D2275" s="251" t="s">
        <v>10</v>
      </c>
      <c r="E2275" s="549" t="s">
        <v>9</v>
      </c>
      <c r="F2275" s="549"/>
      <c r="G2275" s="549" t="s">
        <v>8</v>
      </c>
      <c r="H2275" s="550"/>
      <c r="I2275" s="250"/>
      <c r="J2275" s="249"/>
      <c r="K2275" s="249"/>
      <c r="L2275" s="249"/>
      <c r="M2275" s="248"/>
      <c r="O2275" s="237" t="s">
        <v>5852</v>
      </c>
      <c r="P2275" s="112"/>
      <c r="Q2275" s="219"/>
      <c r="R2275" s="112"/>
      <c r="S2275" s="219"/>
    </row>
    <row r="2276" spans="1:19" ht="33.75" x14ac:dyDescent="0.2">
      <c r="A2276" s="547"/>
      <c r="B2276" s="144" t="s">
        <v>5847</v>
      </c>
      <c r="C2276" s="144" t="s">
        <v>5851</v>
      </c>
      <c r="D2276" s="132">
        <v>43437</v>
      </c>
      <c r="E2276" s="247"/>
      <c r="F2276" s="246" t="s">
        <v>5850</v>
      </c>
      <c r="G2276" s="433" t="s">
        <v>5506</v>
      </c>
      <c r="H2276" s="434"/>
      <c r="I2276" s="435"/>
      <c r="J2276" s="183" t="s">
        <v>17</v>
      </c>
      <c r="K2276" s="140"/>
      <c r="L2276" s="137" t="s">
        <v>16</v>
      </c>
      <c r="M2276" s="245">
        <v>1125</v>
      </c>
      <c r="O2276" s="237">
        <v>664</v>
      </c>
      <c r="P2276" s="112"/>
      <c r="Q2276" s="219"/>
      <c r="R2276" s="112"/>
      <c r="S2276" s="219"/>
    </row>
    <row r="2277" spans="1:19" ht="22.5" x14ac:dyDescent="0.2">
      <c r="A2277" s="547"/>
      <c r="B2277" s="243" t="s">
        <v>6</v>
      </c>
      <c r="C2277" s="243" t="s">
        <v>5</v>
      </c>
      <c r="D2277" s="243" t="s">
        <v>4</v>
      </c>
      <c r="E2277" s="551" t="s">
        <v>3</v>
      </c>
      <c r="F2277" s="551"/>
      <c r="G2277" s="552"/>
      <c r="H2277" s="553"/>
      <c r="I2277" s="554"/>
      <c r="J2277" s="138" t="s">
        <v>25</v>
      </c>
      <c r="K2277" s="137"/>
      <c r="L2277" s="136" t="s">
        <v>16</v>
      </c>
      <c r="M2277" s="244">
        <v>1569.11</v>
      </c>
      <c r="O2277" s="237">
        <v>662</v>
      </c>
      <c r="P2277" s="112"/>
      <c r="Q2277" s="219"/>
      <c r="R2277" s="112"/>
      <c r="S2277" s="219"/>
    </row>
    <row r="2278" spans="1:19" x14ac:dyDescent="0.2">
      <c r="A2278" s="547"/>
      <c r="B2278" s="243"/>
      <c r="C2278" s="243"/>
      <c r="D2278" s="243"/>
      <c r="E2278" s="243"/>
      <c r="F2278" s="243"/>
      <c r="G2278" s="242"/>
      <c r="H2278" s="241"/>
      <c r="I2278" s="240"/>
      <c r="J2278" s="239" t="s">
        <v>21</v>
      </c>
      <c r="K2278" s="136"/>
      <c r="L2278" s="136"/>
      <c r="M2278" s="238"/>
      <c r="O2278" s="237"/>
      <c r="P2278" s="112"/>
      <c r="Q2278" s="219"/>
      <c r="R2278" s="112"/>
      <c r="S2278" s="219"/>
    </row>
    <row r="2279" spans="1:19" ht="23.25" thickBot="1" x14ac:dyDescent="0.25">
      <c r="A2279" s="548"/>
      <c r="B2279" s="263" t="s">
        <v>2799</v>
      </c>
      <c r="C2279" s="262" t="s">
        <v>5506</v>
      </c>
      <c r="D2279" s="261">
        <v>43443</v>
      </c>
      <c r="E2279" s="260" t="s">
        <v>1</v>
      </c>
      <c r="F2279" s="259" t="s">
        <v>5849</v>
      </c>
      <c r="G2279" s="258"/>
      <c r="H2279" s="257"/>
      <c r="I2279" s="256"/>
      <c r="J2279" s="255" t="s">
        <v>5498</v>
      </c>
      <c r="K2279" s="254"/>
      <c r="L2279" s="253"/>
      <c r="M2279" s="252"/>
      <c r="O2279" s="237"/>
      <c r="P2279" s="112"/>
      <c r="Q2279" s="219"/>
      <c r="R2279" s="112"/>
      <c r="S2279" s="219"/>
    </row>
    <row r="2280" spans="1:19" ht="22.5" x14ac:dyDescent="0.2">
      <c r="A2280" s="546">
        <v>453</v>
      </c>
      <c r="B2280" s="251" t="s">
        <v>12</v>
      </c>
      <c r="C2280" s="251" t="s">
        <v>11</v>
      </c>
      <c r="D2280" s="251" t="s">
        <v>10</v>
      </c>
      <c r="E2280" s="549" t="s">
        <v>9</v>
      </c>
      <c r="F2280" s="549"/>
      <c r="G2280" s="549" t="s">
        <v>8</v>
      </c>
      <c r="H2280" s="550"/>
      <c r="I2280" s="250"/>
      <c r="J2280" s="249"/>
      <c r="K2280" s="249"/>
      <c r="L2280" s="249"/>
      <c r="M2280" s="248"/>
      <c r="O2280" s="237" t="s">
        <v>5848</v>
      </c>
      <c r="P2280" s="112"/>
      <c r="Q2280" s="219"/>
      <c r="R2280" s="112"/>
      <c r="S2280" s="219"/>
    </row>
    <row r="2281" spans="1:19" ht="45" x14ac:dyDescent="0.2">
      <c r="A2281" s="547"/>
      <c r="B2281" s="144" t="s">
        <v>5847</v>
      </c>
      <c r="C2281" s="144" t="s">
        <v>5846</v>
      </c>
      <c r="D2281" s="132">
        <v>43449</v>
      </c>
      <c r="E2281" s="247"/>
      <c r="F2281" s="246" t="s">
        <v>5845</v>
      </c>
      <c r="G2281" s="433" t="s">
        <v>5506</v>
      </c>
      <c r="H2281" s="434"/>
      <c r="I2281" s="435"/>
      <c r="J2281" s="183" t="s">
        <v>17</v>
      </c>
      <c r="K2281" s="140"/>
      <c r="L2281" s="137" t="s">
        <v>16</v>
      </c>
      <c r="M2281" s="245">
        <v>1220</v>
      </c>
      <c r="O2281" s="237">
        <v>666</v>
      </c>
      <c r="P2281" s="112"/>
      <c r="Q2281" s="219"/>
      <c r="R2281" s="112"/>
      <c r="S2281" s="219"/>
    </row>
    <row r="2282" spans="1:19" ht="22.5" x14ac:dyDescent="0.2">
      <c r="A2282" s="547"/>
      <c r="B2282" s="243" t="s">
        <v>6</v>
      </c>
      <c r="C2282" s="243" t="s">
        <v>5</v>
      </c>
      <c r="D2282" s="243" t="s">
        <v>4</v>
      </c>
      <c r="E2282" s="551" t="s">
        <v>3</v>
      </c>
      <c r="F2282" s="551"/>
      <c r="G2282" s="552"/>
      <c r="H2282" s="553"/>
      <c r="I2282" s="554"/>
      <c r="J2282" s="138" t="s">
        <v>25</v>
      </c>
      <c r="K2282" s="137"/>
      <c r="L2282" s="136" t="s">
        <v>16</v>
      </c>
      <c r="M2282" s="244">
        <v>1592.34</v>
      </c>
      <c r="O2282" s="237">
        <v>665</v>
      </c>
      <c r="P2282" s="112"/>
      <c r="Q2282" s="219"/>
      <c r="R2282" s="112"/>
      <c r="S2282" s="219"/>
    </row>
    <row r="2283" spans="1:19" x14ac:dyDescent="0.2">
      <c r="A2283" s="547"/>
      <c r="B2283" s="243"/>
      <c r="C2283" s="243"/>
      <c r="D2283" s="243"/>
      <c r="E2283" s="243"/>
      <c r="F2283" s="243"/>
      <c r="G2283" s="242"/>
      <c r="H2283" s="241"/>
      <c r="I2283" s="240"/>
      <c r="J2283" s="239" t="s">
        <v>21</v>
      </c>
      <c r="K2283" s="136"/>
      <c r="L2283" s="136"/>
      <c r="M2283" s="238"/>
      <c r="O2283" s="237"/>
      <c r="P2283" s="112"/>
      <c r="Q2283" s="219"/>
      <c r="R2283" s="112"/>
      <c r="S2283" s="219"/>
    </row>
    <row r="2284" spans="1:19" ht="23.25" thickBot="1" x14ac:dyDescent="0.25">
      <c r="A2284" s="548"/>
      <c r="B2284" s="263" t="s">
        <v>2799</v>
      </c>
      <c r="C2284" s="262" t="s">
        <v>5506</v>
      </c>
      <c r="D2284" s="261">
        <v>43454</v>
      </c>
      <c r="E2284" s="260" t="s">
        <v>1</v>
      </c>
      <c r="F2284" s="259" t="s">
        <v>5844</v>
      </c>
      <c r="G2284" s="258"/>
      <c r="H2284" s="257"/>
      <c r="I2284" s="256"/>
      <c r="J2284" s="255" t="s">
        <v>5498</v>
      </c>
      <c r="K2284" s="254"/>
      <c r="L2284" s="253"/>
      <c r="M2284" s="252"/>
      <c r="O2284" s="237"/>
      <c r="P2284" s="112"/>
      <c r="Q2284" s="219"/>
      <c r="R2284" s="112"/>
      <c r="S2284" s="219"/>
    </row>
    <row r="2285" spans="1:19" ht="22.5" x14ac:dyDescent="0.2">
      <c r="A2285" s="546">
        <v>454</v>
      </c>
      <c r="B2285" s="251" t="s">
        <v>12</v>
      </c>
      <c r="C2285" s="251" t="s">
        <v>11</v>
      </c>
      <c r="D2285" s="251" t="s">
        <v>10</v>
      </c>
      <c r="E2285" s="549" t="s">
        <v>9</v>
      </c>
      <c r="F2285" s="549"/>
      <c r="G2285" s="549" t="s">
        <v>8</v>
      </c>
      <c r="H2285" s="550"/>
      <c r="I2285" s="250"/>
      <c r="J2285" s="249"/>
      <c r="K2285" s="249"/>
      <c r="L2285" s="249"/>
      <c r="M2285" s="248"/>
      <c r="O2285" s="237" t="s">
        <v>5843</v>
      </c>
      <c r="P2285" s="112"/>
      <c r="Q2285" s="219"/>
      <c r="R2285" s="112"/>
      <c r="S2285" s="219"/>
    </row>
    <row r="2286" spans="1:19" ht="146.25" x14ac:dyDescent="0.2">
      <c r="A2286" s="547"/>
      <c r="B2286" s="144" t="s">
        <v>5842</v>
      </c>
      <c r="C2286" s="144" t="s">
        <v>5841</v>
      </c>
      <c r="D2286" s="132">
        <v>43376</v>
      </c>
      <c r="E2286" s="247"/>
      <c r="F2286" s="246" t="s">
        <v>5676</v>
      </c>
      <c r="G2286" s="433" t="s">
        <v>5839</v>
      </c>
      <c r="H2286" s="434"/>
      <c r="I2286" s="435"/>
      <c r="J2286" s="183" t="s">
        <v>17</v>
      </c>
      <c r="K2286" s="140"/>
      <c r="L2286" s="137" t="s">
        <v>16</v>
      </c>
      <c r="M2286" s="245">
        <v>228.62</v>
      </c>
      <c r="O2286" s="237">
        <v>668</v>
      </c>
      <c r="P2286" s="112"/>
      <c r="Q2286" s="219"/>
      <c r="R2286" s="112"/>
      <c r="S2286" s="219"/>
    </row>
    <row r="2287" spans="1:19" ht="22.5" x14ac:dyDescent="0.2">
      <c r="A2287" s="547"/>
      <c r="B2287" s="243" t="s">
        <v>6</v>
      </c>
      <c r="C2287" s="243" t="s">
        <v>5</v>
      </c>
      <c r="D2287" s="243" t="s">
        <v>4</v>
      </c>
      <c r="E2287" s="551" t="s">
        <v>3</v>
      </c>
      <c r="F2287" s="551"/>
      <c r="G2287" s="552"/>
      <c r="H2287" s="553"/>
      <c r="I2287" s="554"/>
      <c r="J2287" s="138" t="s">
        <v>25</v>
      </c>
      <c r="K2287" s="137"/>
      <c r="L2287" s="136" t="s">
        <v>16</v>
      </c>
      <c r="M2287" s="244">
        <v>165.4</v>
      </c>
      <c r="O2287" s="237">
        <v>667</v>
      </c>
      <c r="P2287" s="112"/>
      <c r="Q2287" s="219"/>
      <c r="R2287" s="112"/>
      <c r="S2287" s="219"/>
    </row>
    <row r="2288" spans="1:19" x14ac:dyDescent="0.2">
      <c r="A2288" s="547"/>
      <c r="B2288" s="243"/>
      <c r="C2288" s="243"/>
      <c r="D2288" s="243"/>
      <c r="E2288" s="243"/>
      <c r="F2288" s="243"/>
      <c r="G2288" s="242"/>
      <c r="H2288" s="241"/>
      <c r="I2288" s="240"/>
      <c r="J2288" s="239" t="s">
        <v>21</v>
      </c>
      <c r="K2288" s="136"/>
      <c r="L2288" s="136"/>
      <c r="M2288" s="238"/>
      <c r="O2288" s="237"/>
      <c r="P2288" s="112"/>
      <c r="Q2288" s="219"/>
      <c r="R2288" s="112"/>
      <c r="S2288" s="219"/>
    </row>
    <row r="2289" spans="1:19" ht="23.25" thickBot="1" x14ac:dyDescent="0.25">
      <c r="A2289" s="548"/>
      <c r="B2289" s="263" t="s">
        <v>5840</v>
      </c>
      <c r="C2289" s="262" t="s">
        <v>5839</v>
      </c>
      <c r="D2289" s="261">
        <v>43377</v>
      </c>
      <c r="E2289" s="260" t="s">
        <v>1</v>
      </c>
      <c r="F2289" s="259" t="s">
        <v>5838</v>
      </c>
      <c r="G2289" s="258"/>
      <c r="H2289" s="257"/>
      <c r="I2289" s="256"/>
      <c r="J2289" s="255" t="s">
        <v>5498</v>
      </c>
      <c r="K2289" s="254"/>
      <c r="L2289" s="253"/>
      <c r="M2289" s="252"/>
      <c r="O2289" s="237">
        <v>669</v>
      </c>
      <c r="P2289" s="112"/>
      <c r="Q2289" s="219"/>
      <c r="R2289" s="112"/>
      <c r="S2289" s="219"/>
    </row>
    <row r="2290" spans="1:19" ht="22.5" x14ac:dyDescent="0.2">
      <c r="A2290" s="546">
        <v>455</v>
      </c>
      <c r="B2290" s="251" t="s">
        <v>12</v>
      </c>
      <c r="C2290" s="251" t="s">
        <v>11</v>
      </c>
      <c r="D2290" s="251" t="s">
        <v>10</v>
      </c>
      <c r="E2290" s="549" t="s">
        <v>9</v>
      </c>
      <c r="F2290" s="549"/>
      <c r="G2290" s="549" t="s">
        <v>8</v>
      </c>
      <c r="H2290" s="550"/>
      <c r="I2290" s="250"/>
      <c r="J2290" s="249"/>
      <c r="K2290" s="249"/>
      <c r="L2290" s="249"/>
      <c r="M2290" s="248"/>
      <c r="O2290" s="237" t="s">
        <v>5837</v>
      </c>
      <c r="P2290" s="112"/>
      <c r="Q2290" s="219"/>
      <c r="R2290" s="112"/>
      <c r="S2290" s="219"/>
    </row>
    <row r="2291" spans="1:19" ht="20.45" customHeight="1" x14ac:dyDescent="0.2">
      <c r="A2291" s="547"/>
      <c r="B2291" s="144" t="s">
        <v>5833</v>
      </c>
      <c r="C2291" s="144" t="s">
        <v>5836</v>
      </c>
      <c r="D2291" s="132">
        <v>43377</v>
      </c>
      <c r="E2291" s="247"/>
      <c r="F2291" s="246" t="s">
        <v>5508</v>
      </c>
      <c r="G2291" s="433" t="s">
        <v>968</v>
      </c>
      <c r="H2291" s="434"/>
      <c r="I2291" s="435"/>
      <c r="J2291" s="183" t="s">
        <v>17</v>
      </c>
      <c r="K2291" s="140"/>
      <c r="L2291" s="137" t="s">
        <v>16</v>
      </c>
      <c r="M2291" s="245">
        <v>519.5</v>
      </c>
      <c r="O2291" s="237">
        <v>671</v>
      </c>
      <c r="P2291" s="112"/>
      <c r="Q2291" s="219"/>
      <c r="R2291" s="112"/>
      <c r="S2291" s="219"/>
    </row>
    <row r="2292" spans="1:19" ht="22.5" x14ac:dyDescent="0.2">
      <c r="A2292" s="547"/>
      <c r="B2292" s="243" t="s">
        <v>6</v>
      </c>
      <c r="C2292" s="243" t="s">
        <v>5</v>
      </c>
      <c r="D2292" s="243" t="s">
        <v>4</v>
      </c>
      <c r="E2292" s="551" t="s">
        <v>3</v>
      </c>
      <c r="F2292" s="551"/>
      <c r="G2292" s="552"/>
      <c r="H2292" s="553"/>
      <c r="I2292" s="554"/>
      <c r="J2292" s="138" t="s">
        <v>25</v>
      </c>
      <c r="K2292" s="137"/>
      <c r="L2292" s="136" t="s">
        <v>16</v>
      </c>
      <c r="M2292" s="244">
        <v>828.4</v>
      </c>
      <c r="O2292" s="237">
        <v>670</v>
      </c>
      <c r="P2292" s="112"/>
      <c r="Q2292" s="219"/>
      <c r="R2292" s="112"/>
      <c r="S2292" s="219"/>
    </row>
    <row r="2293" spans="1:19" x14ac:dyDescent="0.2">
      <c r="A2293" s="547"/>
      <c r="B2293" s="243"/>
      <c r="C2293" s="243"/>
      <c r="D2293" s="243"/>
      <c r="E2293" s="243"/>
      <c r="F2293" s="243"/>
      <c r="G2293" s="242"/>
      <c r="H2293" s="241"/>
      <c r="I2293" s="240"/>
      <c r="J2293" s="239" t="s">
        <v>21</v>
      </c>
      <c r="K2293" s="136"/>
      <c r="L2293" s="136" t="s">
        <v>16</v>
      </c>
      <c r="M2293" s="238">
        <v>123</v>
      </c>
      <c r="O2293" s="237"/>
      <c r="P2293" s="112"/>
      <c r="Q2293" s="219"/>
      <c r="R2293" s="112"/>
      <c r="S2293" s="219"/>
    </row>
    <row r="2294" spans="1:19" ht="23.25" thickBot="1" x14ac:dyDescent="0.25">
      <c r="A2294" s="548"/>
      <c r="B2294" s="263" t="s">
        <v>5830</v>
      </c>
      <c r="C2294" s="262" t="s">
        <v>968</v>
      </c>
      <c r="D2294" s="261">
        <v>43379</v>
      </c>
      <c r="E2294" s="260" t="s">
        <v>1</v>
      </c>
      <c r="F2294" s="259" t="s">
        <v>5835</v>
      </c>
      <c r="G2294" s="258"/>
      <c r="H2294" s="257"/>
      <c r="I2294" s="256"/>
      <c r="J2294" s="255" t="s">
        <v>5498</v>
      </c>
      <c r="K2294" s="254"/>
      <c r="L2294" s="253"/>
      <c r="M2294" s="252"/>
      <c r="O2294" s="237">
        <v>673</v>
      </c>
      <c r="P2294" s="112"/>
      <c r="Q2294" s="219"/>
      <c r="R2294" s="112"/>
      <c r="S2294" s="219"/>
    </row>
    <row r="2295" spans="1:19" ht="22.5" x14ac:dyDescent="0.2">
      <c r="A2295" s="546">
        <v>456</v>
      </c>
      <c r="B2295" s="251" t="s">
        <v>12</v>
      </c>
      <c r="C2295" s="251" t="s">
        <v>11</v>
      </c>
      <c r="D2295" s="251" t="s">
        <v>10</v>
      </c>
      <c r="E2295" s="549" t="s">
        <v>9</v>
      </c>
      <c r="F2295" s="549"/>
      <c r="G2295" s="549" t="s">
        <v>8</v>
      </c>
      <c r="H2295" s="550"/>
      <c r="I2295" s="250"/>
      <c r="J2295" s="249"/>
      <c r="K2295" s="249"/>
      <c r="L2295" s="249"/>
      <c r="M2295" s="248"/>
      <c r="O2295" s="237" t="s">
        <v>5834</v>
      </c>
      <c r="P2295" s="112"/>
      <c r="Q2295" s="219"/>
      <c r="R2295" s="112"/>
      <c r="S2295" s="219"/>
    </row>
    <row r="2296" spans="1:19" ht="78.75" x14ac:dyDescent="0.2">
      <c r="A2296" s="547"/>
      <c r="B2296" s="144" t="s">
        <v>5833</v>
      </c>
      <c r="C2296" s="144" t="s">
        <v>5832</v>
      </c>
      <c r="D2296" s="132">
        <v>43440</v>
      </c>
      <c r="E2296" s="247"/>
      <c r="F2296" s="246" t="s">
        <v>5831</v>
      </c>
      <c r="G2296" s="433" t="s">
        <v>2368</v>
      </c>
      <c r="H2296" s="434"/>
      <c r="I2296" s="435"/>
      <c r="J2296" s="183" t="s">
        <v>17</v>
      </c>
      <c r="K2296" s="140"/>
      <c r="L2296" s="137"/>
      <c r="M2296" s="245"/>
      <c r="O2296" s="237"/>
      <c r="P2296" s="112"/>
      <c r="Q2296" s="219"/>
      <c r="R2296" s="112"/>
      <c r="S2296" s="219"/>
    </row>
    <row r="2297" spans="1:19" ht="22.5" x14ac:dyDescent="0.2">
      <c r="A2297" s="547"/>
      <c r="B2297" s="243" t="s">
        <v>6</v>
      </c>
      <c r="C2297" s="243" t="s">
        <v>5</v>
      </c>
      <c r="D2297" s="243" t="s">
        <v>4</v>
      </c>
      <c r="E2297" s="551" t="s">
        <v>3</v>
      </c>
      <c r="F2297" s="551"/>
      <c r="G2297" s="552"/>
      <c r="H2297" s="553"/>
      <c r="I2297" s="554"/>
      <c r="J2297" s="138" t="s">
        <v>25</v>
      </c>
      <c r="K2297" s="137"/>
      <c r="L2297" s="136" t="s">
        <v>16</v>
      </c>
      <c r="M2297" s="244">
        <v>512.52</v>
      </c>
      <c r="O2297" s="237">
        <v>674</v>
      </c>
      <c r="P2297" s="112"/>
      <c r="Q2297" s="219"/>
      <c r="R2297" s="112"/>
      <c r="S2297" s="219"/>
    </row>
    <row r="2298" spans="1:19" x14ac:dyDescent="0.2">
      <c r="A2298" s="547"/>
      <c r="B2298" s="243"/>
      <c r="C2298" s="243"/>
      <c r="D2298" s="243"/>
      <c r="E2298" s="243"/>
      <c r="F2298" s="243"/>
      <c r="G2298" s="242"/>
      <c r="H2298" s="241"/>
      <c r="I2298" s="240"/>
      <c r="J2298" s="239" t="s">
        <v>21</v>
      </c>
      <c r="K2298" s="136"/>
      <c r="L2298" s="136"/>
      <c r="M2298" s="238"/>
      <c r="O2298" s="237"/>
      <c r="P2298" s="112"/>
      <c r="Q2298" s="219"/>
      <c r="R2298" s="112"/>
      <c r="S2298" s="219"/>
    </row>
    <row r="2299" spans="1:19" ht="23.25" thickBot="1" x14ac:dyDescent="0.25">
      <c r="A2299" s="548"/>
      <c r="B2299" s="263" t="s">
        <v>5830</v>
      </c>
      <c r="C2299" s="262" t="s">
        <v>2368</v>
      </c>
      <c r="D2299" s="261">
        <v>43443</v>
      </c>
      <c r="E2299" s="260" t="s">
        <v>1</v>
      </c>
      <c r="F2299" s="259" t="s">
        <v>5829</v>
      </c>
      <c r="G2299" s="258"/>
      <c r="H2299" s="257"/>
      <c r="I2299" s="256"/>
      <c r="J2299" s="255" t="s">
        <v>5498</v>
      </c>
      <c r="K2299" s="254"/>
      <c r="L2299" s="253" t="s">
        <v>16</v>
      </c>
      <c r="M2299" s="252">
        <v>28</v>
      </c>
      <c r="O2299" s="237">
        <v>675</v>
      </c>
      <c r="P2299" s="112"/>
      <c r="Q2299" s="219"/>
      <c r="R2299" s="112"/>
      <c r="S2299" s="219"/>
    </row>
    <row r="2300" spans="1:19" ht="22.5" x14ac:dyDescent="0.2">
      <c r="A2300" s="546">
        <v>457</v>
      </c>
      <c r="B2300" s="251" t="s">
        <v>12</v>
      </c>
      <c r="C2300" s="251" t="s">
        <v>11</v>
      </c>
      <c r="D2300" s="251" t="s">
        <v>10</v>
      </c>
      <c r="E2300" s="549" t="s">
        <v>9</v>
      </c>
      <c r="F2300" s="549"/>
      <c r="G2300" s="549" t="s">
        <v>8</v>
      </c>
      <c r="H2300" s="550"/>
      <c r="I2300" s="250"/>
      <c r="J2300" s="249"/>
      <c r="K2300" s="249"/>
      <c r="L2300" s="249"/>
      <c r="M2300" s="248"/>
      <c r="O2300" s="237" t="s">
        <v>5828</v>
      </c>
      <c r="P2300" s="112"/>
      <c r="Q2300" s="219"/>
      <c r="R2300" s="112"/>
      <c r="S2300" s="219"/>
    </row>
    <row r="2301" spans="1:19" ht="30.6" customHeight="1" x14ac:dyDescent="0.2">
      <c r="A2301" s="547"/>
      <c r="B2301" s="144" t="s">
        <v>5827</v>
      </c>
      <c r="C2301" s="144" t="s">
        <v>5826</v>
      </c>
      <c r="D2301" s="132">
        <v>43413</v>
      </c>
      <c r="E2301" s="247"/>
      <c r="F2301" s="246" t="s">
        <v>5825</v>
      </c>
      <c r="G2301" s="433" t="s">
        <v>5824</v>
      </c>
      <c r="H2301" s="434"/>
      <c r="I2301" s="435"/>
      <c r="J2301" s="183" t="s">
        <v>17</v>
      </c>
      <c r="K2301" s="140"/>
      <c r="L2301" s="137" t="s">
        <v>16</v>
      </c>
      <c r="M2301" s="245">
        <v>181</v>
      </c>
      <c r="O2301" s="237">
        <v>677</v>
      </c>
      <c r="P2301" s="112"/>
      <c r="Q2301" s="219"/>
      <c r="R2301" s="112"/>
      <c r="S2301" s="219"/>
    </row>
    <row r="2302" spans="1:19" ht="22.5" x14ac:dyDescent="0.2">
      <c r="A2302" s="547"/>
      <c r="B2302" s="243" t="s">
        <v>6</v>
      </c>
      <c r="C2302" s="243" t="s">
        <v>5</v>
      </c>
      <c r="D2302" s="243" t="s">
        <v>4</v>
      </c>
      <c r="E2302" s="551" t="s">
        <v>3</v>
      </c>
      <c r="F2302" s="551"/>
      <c r="G2302" s="552"/>
      <c r="H2302" s="553"/>
      <c r="I2302" s="554"/>
      <c r="J2302" s="138" t="s">
        <v>25</v>
      </c>
      <c r="K2302" s="137"/>
      <c r="L2302" s="136" t="s">
        <v>16</v>
      </c>
      <c r="M2302" s="244">
        <v>278.39999999999998</v>
      </c>
      <c r="O2302" s="237">
        <v>676</v>
      </c>
      <c r="P2302" s="112"/>
      <c r="Q2302" s="219"/>
      <c r="R2302" s="112"/>
      <c r="S2302" s="219"/>
    </row>
    <row r="2303" spans="1:19" x14ac:dyDescent="0.2">
      <c r="A2303" s="547"/>
      <c r="B2303" s="243"/>
      <c r="C2303" s="243"/>
      <c r="D2303" s="243"/>
      <c r="E2303" s="243"/>
      <c r="F2303" s="243"/>
      <c r="G2303" s="242"/>
      <c r="H2303" s="241"/>
      <c r="I2303" s="240"/>
      <c r="J2303" s="239" t="s">
        <v>21</v>
      </c>
      <c r="K2303" s="136"/>
      <c r="L2303" s="136"/>
      <c r="M2303" s="238"/>
      <c r="O2303" s="237"/>
      <c r="P2303" s="112"/>
      <c r="Q2303" s="219"/>
      <c r="R2303" s="112"/>
      <c r="S2303" s="219"/>
    </row>
    <row r="2304" spans="1:19" ht="23.25" thickBot="1" x14ac:dyDescent="0.25">
      <c r="A2304" s="548"/>
      <c r="B2304" s="263" t="s">
        <v>5507</v>
      </c>
      <c r="C2304" s="262" t="s">
        <v>5824</v>
      </c>
      <c r="D2304" s="261">
        <v>43414</v>
      </c>
      <c r="E2304" s="260" t="s">
        <v>1</v>
      </c>
      <c r="F2304" s="259" t="s">
        <v>5823</v>
      </c>
      <c r="G2304" s="258"/>
      <c r="H2304" s="257"/>
      <c r="I2304" s="256"/>
      <c r="J2304" s="255" t="s">
        <v>5498</v>
      </c>
      <c r="K2304" s="254"/>
      <c r="L2304" s="253"/>
      <c r="M2304" s="252"/>
      <c r="O2304" s="237"/>
      <c r="P2304" s="112"/>
      <c r="Q2304" s="219"/>
      <c r="R2304" s="112"/>
      <c r="S2304" s="219"/>
    </row>
    <row r="2305" spans="1:19" ht="22.5" x14ac:dyDescent="0.2">
      <c r="A2305" s="546">
        <v>458</v>
      </c>
      <c r="B2305" s="251" t="s">
        <v>12</v>
      </c>
      <c r="C2305" s="251" t="s">
        <v>11</v>
      </c>
      <c r="D2305" s="251" t="s">
        <v>10</v>
      </c>
      <c r="E2305" s="549" t="s">
        <v>9</v>
      </c>
      <c r="F2305" s="549"/>
      <c r="G2305" s="549" t="s">
        <v>8</v>
      </c>
      <c r="H2305" s="550"/>
      <c r="I2305" s="250"/>
      <c r="J2305" s="249"/>
      <c r="K2305" s="249"/>
      <c r="L2305" s="249"/>
      <c r="M2305" s="248"/>
      <c r="O2305" s="237" t="s">
        <v>5822</v>
      </c>
      <c r="P2305" s="112"/>
      <c r="Q2305" s="219"/>
      <c r="R2305" s="112"/>
      <c r="S2305" s="219"/>
    </row>
    <row r="2306" spans="1:19" ht="67.5" x14ac:dyDescent="0.2">
      <c r="A2306" s="547"/>
      <c r="B2306" s="144" t="s">
        <v>5816</v>
      </c>
      <c r="C2306" s="144" t="s">
        <v>5821</v>
      </c>
      <c r="D2306" s="132">
        <v>43524</v>
      </c>
      <c r="E2306" s="247"/>
      <c r="F2306" s="246" t="s">
        <v>5820</v>
      </c>
      <c r="G2306" s="433" t="s">
        <v>5819</v>
      </c>
      <c r="H2306" s="434"/>
      <c r="I2306" s="435"/>
      <c r="J2306" s="183" t="s">
        <v>17</v>
      </c>
      <c r="K2306" s="140"/>
      <c r="L2306" s="137" t="s">
        <v>16</v>
      </c>
      <c r="M2306" s="245">
        <v>354</v>
      </c>
      <c r="O2306" s="237">
        <v>679</v>
      </c>
      <c r="P2306" s="112"/>
      <c r="Q2306" s="219"/>
      <c r="R2306" s="112"/>
      <c r="S2306" s="219"/>
    </row>
    <row r="2307" spans="1:19" ht="22.5" x14ac:dyDescent="0.2">
      <c r="A2307" s="547"/>
      <c r="B2307" s="243" t="s">
        <v>6</v>
      </c>
      <c r="C2307" s="243" t="s">
        <v>5</v>
      </c>
      <c r="D2307" s="243" t="s">
        <v>4</v>
      </c>
      <c r="E2307" s="551" t="s">
        <v>3</v>
      </c>
      <c r="F2307" s="551"/>
      <c r="G2307" s="552"/>
      <c r="H2307" s="553"/>
      <c r="I2307" s="554"/>
      <c r="J2307" s="138" t="s">
        <v>25</v>
      </c>
      <c r="K2307" s="137"/>
      <c r="L2307" s="136" t="s">
        <v>16</v>
      </c>
      <c r="M2307" s="244">
        <v>1095.21</v>
      </c>
      <c r="O2307" s="237">
        <v>678</v>
      </c>
      <c r="P2307" s="112"/>
      <c r="Q2307" s="219"/>
      <c r="R2307" s="112"/>
      <c r="S2307" s="219"/>
    </row>
    <row r="2308" spans="1:19" x14ac:dyDescent="0.2">
      <c r="A2308" s="547"/>
      <c r="B2308" s="243"/>
      <c r="C2308" s="243"/>
      <c r="D2308" s="243"/>
      <c r="E2308" s="243"/>
      <c r="F2308" s="243"/>
      <c r="G2308" s="242"/>
      <c r="H2308" s="241"/>
      <c r="I2308" s="240"/>
      <c r="J2308" s="239" t="s">
        <v>21</v>
      </c>
      <c r="K2308" s="136"/>
      <c r="L2308" s="136"/>
      <c r="M2308" s="238"/>
      <c r="O2308" s="237"/>
      <c r="P2308" s="112"/>
      <c r="Q2308" s="219"/>
      <c r="R2308" s="112"/>
      <c r="S2308" s="219"/>
    </row>
    <row r="2309" spans="1:19" ht="23.25" thickBot="1" x14ac:dyDescent="0.25">
      <c r="A2309" s="548"/>
      <c r="B2309" s="263" t="s">
        <v>5507</v>
      </c>
      <c r="C2309" s="262" t="s">
        <v>5819</v>
      </c>
      <c r="D2309" s="261">
        <v>43526</v>
      </c>
      <c r="E2309" s="260" t="s">
        <v>1</v>
      </c>
      <c r="F2309" s="259" t="s">
        <v>5818</v>
      </c>
      <c r="G2309" s="258"/>
      <c r="H2309" s="257"/>
      <c r="I2309" s="256"/>
      <c r="J2309" s="255" t="s">
        <v>5498</v>
      </c>
      <c r="K2309" s="254"/>
      <c r="L2309" s="253"/>
      <c r="M2309" s="252"/>
      <c r="O2309" s="237"/>
      <c r="P2309" s="112"/>
      <c r="Q2309" s="219"/>
      <c r="R2309" s="112"/>
      <c r="S2309" s="219"/>
    </row>
    <row r="2310" spans="1:19" ht="22.5" x14ac:dyDescent="0.2">
      <c r="A2310" s="546">
        <v>459</v>
      </c>
      <c r="B2310" s="251" t="s">
        <v>12</v>
      </c>
      <c r="C2310" s="251" t="s">
        <v>11</v>
      </c>
      <c r="D2310" s="251" t="s">
        <v>10</v>
      </c>
      <c r="E2310" s="549" t="s">
        <v>9</v>
      </c>
      <c r="F2310" s="549"/>
      <c r="G2310" s="549" t="s">
        <v>8</v>
      </c>
      <c r="H2310" s="550"/>
      <c r="I2310" s="250"/>
      <c r="J2310" s="249"/>
      <c r="K2310" s="249"/>
      <c r="L2310" s="249"/>
      <c r="M2310" s="248"/>
      <c r="O2310" s="237" t="s">
        <v>5817</v>
      </c>
      <c r="P2310" s="112"/>
      <c r="Q2310" s="219"/>
      <c r="R2310" s="112"/>
      <c r="S2310" s="219"/>
    </row>
    <row r="2311" spans="1:19" ht="56.25" x14ac:dyDescent="0.2">
      <c r="A2311" s="547"/>
      <c r="B2311" s="144" t="s">
        <v>5816</v>
      </c>
      <c r="C2311" s="144" t="s">
        <v>5815</v>
      </c>
      <c r="D2311" s="132">
        <v>43549</v>
      </c>
      <c r="E2311" s="247"/>
      <c r="F2311" s="246" t="s">
        <v>5814</v>
      </c>
      <c r="G2311" s="433" t="s">
        <v>968</v>
      </c>
      <c r="H2311" s="434"/>
      <c r="I2311" s="435"/>
      <c r="J2311" s="183" t="s">
        <v>17</v>
      </c>
      <c r="K2311" s="140"/>
      <c r="L2311" s="137" t="s">
        <v>16</v>
      </c>
      <c r="M2311" s="245">
        <v>189</v>
      </c>
      <c r="O2311" s="237">
        <v>681</v>
      </c>
      <c r="P2311" s="112"/>
      <c r="Q2311" s="219"/>
      <c r="R2311" s="112"/>
      <c r="S2311" s="219"/>
    </row>
    <row r="2312" spans="1:19" ht="22.5" x14ac:dyDescent="0.2">
      <c r="A2312" s="547"/>
      <c r="B2312" s="243" t="s">
        <v>6</v>
      </c>
      <c r="C2312" s="243" t="s">
        <v>5</v>
      </c>
      <c r="D2312" s="243" t="s">
        <v>4</v>
      </c>
      <c r="E2312" s="551" t="s">
        <v>3</v>
      </c>
      <c r="F2312" s="551"/>
      <c r="G2312" s="552"/>
      <c r="H2312" s="553"/>
      <c r="I2312" s="554"/>
      <c r="J2312" s="138" t="s">
        <v>25</v>
      </c>
      <c r="K2312" s="137"/>
      <c r="L2312" s="136" t="s">
        <v>16</v>
      </c>
      <c r="M2312" s="244">
        <v>751.6</v>
      </c>
      <c r="O2312" s="237">
        <v>680</v>
      </c>
      <c r="P2312" s="112"/>
      <c r="Q2312" s="219"/>
      <c r="R2312" s="112"/>
      <c r="S2312" s="219"/>
    </row>
    <row r="2313" spans="1:19" x14ac:dyDescent="0.2">
      <c r="A2313" s="547"/>
      <c r="B2313" s="243"/>
      <c r="C2313" s="243"/>
      <c r="D2313" s="243"/>
      <c r="E2313" s="243"/>
      <c r="F2313" s="243"/>
      <c r="G2313" s="242"/>
      <c r="H2313" s="241"/>
      <c r="I2313" s="240"/>
      <c r="J2313" s="239" t="s">
        <v>21</v>
      </c>
      <c r="K2313" s="136"/>
      <c r="L2313" s="136" t="s">
        <v>16</v>
      </c>
      <c r="M2313" s="238">
        <v>53</v>
      </c>
      <c r="O2313" s="237"/>
      <c r="P2313" s="112"/>
      <c r="Q2313" s="219"/>
      <c r="R2313" s="112"/>
      <c r="S2313" s="219"/>
    </row>
    <row r="2314" spans="1:19" ht="23.25" thickBot="1" x14ac:dyDescent="0.25">
      <c r="A2314" s="548"/>
      <c r="B2314" s="263" t="s">
        <v>5507</v>
      </c>
      <c r="C2314" s="262" t="s">
        <v>968</v>
      </c>
      <c r="D2314" s="261">
        <v>43551</v>
      </c>
      <c r="E2314" s="260" t="s">
        <v>1</v>
      </c>
      <c r="F2314" s="259" t="s">
        <v>5813</v>
      </c>
      <c r="G2314" s="258"/>
      <c r="H2314" s="257"/>
      <c r="I2314" s="256"/>
      <c r="J2314" s="255" t="s">
        <v>5498</v>
      </c>
      <c r="K2314" s="254"/>
      <c r="L2314" s="253"/>
      <c r="M2314" s="252"/>
      <c r="O2314" s="237">
        <v>682</v>
      </c>
      <c r="P2314" s="112"/>
      <c r="Q2314" s="219"/>
      <c r="R2314" s="112"/>
      <c r="S2314" s="219"/>
    </row>
    <row r="2315" spans="1:19" ht="22.5" x14ac:dyDescent="0.2">
      <c r="A2315" s="546">
        <v>460</v>
      </c>
      <c r="B2315" s="251" t="s">
        <v>12</v>
      </c>
      <c r="C2315" s="251" t="s">
        <v>11</v>
      </c>
      <c r="D2315" s="251" t="s">
        <v>10</v>
      </c>
      <c r="E2315" s="549" t="s">
        <v>9</v>
      </c>
      <c r="F2315" s="549"/>
      <c r="G2315" s="549" t="s">
        <v>8</v>
      </c>
      <c r="H2315" s="550"/>
      <c r="I2315" s="250"/>
      <c r="J2315" s="249"/>
      <c r="K2315" s="249"/>
      <c r="L2315" s="249"/>
      <c r="M2315" s="248"/>
      <c r="O2315" s="237" t="s">
        <v>5812</v>
      </c>
      <c r="P2315" s="112"/>
      <c r="Q2315" s="219"/>
      <c r="R2315" s="112"/>
      <c r="S2315" s="219"/>
    </row>
    <row r="2316" spans="1:19" ht="123.75" x14ac:dyDescent="0.2">
      <c r="A2316" s="547"/>
      <c r="B2316" s="144" t="s">
        <v>5811</v>
      </c>
      <c r="C2316" s="144" t="s">
        <v>5810</v>
      </c>
      <c r="D2316" s="132">
        <v>43395</v>
      </c>
      <c r="E2316" s="247"/>
      <c r="F2316" s="246" t="s">
        <v>5809</v>
      </c>
      <c r="G2316" s="433" t="s">
        <v>5582</v>
      </c>
      <c r="H2316" s="434"/>
      <c r="I2316" s="435"/>
      <c r="J2316" s="183" t="s">
        <v>17</v>
      </c>
      <c r="K2316" s="140"/>
      <c r="L2316" s="137" t="s">
        <v>16</v>
      </c>
      <c r="M2316" s="245">
        <v>800</v>
      </c>
      <c r="O2316" s="237">
        <v>684</v>
      </c>
      <c r="P2316" s="112"/>
      <c r="Q2316" s="219"/>
      <c r="R2316" s="112"/>
      <c r="S2316" s="219"/>
    </row>
    <row r="2317" spans="1:19" ht="22.5" x14ac:dyDescent="0.2">
      <c r="A2317" s="547"/>
      <c r="B2317" s="243" t="s">
        <v>6</v>
      </c>
      <c r="C2317" s="243" t="s">
        <v>5</v>
      </c>
      <c r="D2317" s="243" t="s">
        <v>4</v>
      </c>
      <c r="E2317" s="551" t="s">
        <v>3</v>
      </c>
      <c r="F2317" s="551"/>
      <c r="G2317" s="552"/>
      <c r="H2317" s="553"/>
      <c r="I2317" s="554"/>
      <c r="J2317" s="138" t="s">
        <v>25</v>
      </c>
      <c r="K2317" s="137"/>
      <c r="L2317" s="136" t="s">
        <v>16</v>
      </c>
      <c r="M2317" s="244">
        <v>779.51</v>
      </c>
      <c r="O2317" s="237">
        <v>683</v>
      </c>
      <c r="P2317" s="112"/>
      <c r="Q2317" s="219"/>
      <c r="R2317" s="112"/>
      <c r="S2317" s="219"/>
    </row>
    <row r="2318" spans="1:19" x14ac:dyDescent="0.2">
      <c r="A2318" s="547"/>
      <c r="B2318" s="243"/>
      <c r="C2318" s="243"/>
      <c r="D2318" s="243"/>
      <c r="E2318" s="243"/>
      <c r="F2318" s="243"/>
      <c r="G2318" s="242"/>
      <c r="H2318" s="241"/>
      <c r="I2318" s="240"/>
      <c r="J2318" s="239" t="s">
        <v>21</v>
      </c>
      <c r="K2318" s="136"/>
      <c r="L2318" s="136" t="s">
        <v>16</v>
      </c>
      <c r="M2318" s="238">
        <v>160</v>
      </c>
      <c r="O2318" s="237"/>
      <c r="P2318" s="112"/>
      <c r="Q2318" s="219"/>
      <c r="R2318" s="112"/>
      <c r="S2318" s="219"/>
    </row>
    <row r="2319" spans="1:19" ht="23.25" thickBot="1" x14ac:dyDescent="0.25">
      <c r="A2319" s="548"/>
      <c r="B2319" s="263" t="s">
        <v>5691</v>
      </c>
      <c r="C2319" s="262" t="s">
        <v>5582</v>
      </c>
      <c r="D2319" s="261">
        <v>43399</v>
      </c>
      <c r="E2319" s="260" t="s">
        <v>1</v>
      </c>
      <c r="F2319" s="259" t="s">
        <v>5808</v>
      </c>
      <c r="G2319" s="258"/>
      <c r="H2319" s="257"/>
      <c r="I2319" s="256"/>
      <c r="J2319" s="255" t="s">
        <v>5498</v>
      </c>
      <c r="K2319" s="254"/>
      <c r="L2319" s="253"/>
      <c r="M2319" s="252"/>
      <c r="O2319" s="237">
        <v>685</v>
      </c>
      <c r="P2319" s="112"/>
      <c r="Q2319" s="219"/>
      <c r="R2319" s="112"/>
      <c r="S2319" s="219"/>
    </row>
    <row r="2320" spans="1:19" ht="22.5" x14ac:dyDescent="0.2">
      <c r="A2320" s="546">
        <v>461</v>
      </c>
      <c r="B2320" s="251" t="s">
        <v>12</v>
      </c>
      <c r="C2320" s="251" t="s">
        <v>11</v>
      </c>
      <c r="D2320" s="251" t="s">
        <v>10</v>
      </c>
      <c r="E2320" s="549" t="s">
        <v>9</v>
      </c>
      <c r="F2320" s="549"/>
      <c r="G2320" s="549" t="s">
        <v>8</v>
      </c>
      <c r="H2320" s="550"/>
      <c r="I2320" s="250"/>
      <c r="J2320" s="249"/>
      <c r="K2320" s="249"/>
      <c r="L2320" s="249"/>
      <c r="M2320" s="248"/>
      <c r="O2320" s="237" t="s">
        <v>5807</v>
      </c>
      <c r="P2320" s="112"/>
      <c r="Q2320" s="219"/>
      <c r="R2320" s="112"/>
      <c r="S2320" s="219"/>
    </row>
    <row r="2321" spans="1:19" ht="30.6" customHeight="1" x14ac:dyDescent="0.2">
      <c r="A2321" s="547"/>
      <c r="B2321" s="144" t="s">
        <v>5806</v>
      </c>
      <c r="C2321" s="144" t="s">
        <v>5805</v>
      </c>
      <c r="D2321" s="132">
        <v>43491</v>
      </c>
      <c r="E2321" s="247"/>
      <c r="F2321" s="246" t="s">
        <v>5804</v>
      </c>
      <c r="G2321" s="433" t="s">
        <v>5429</v>
      </c>
      <c r="H2321" s="434"/>
      <c r="I2321" s="435"/>
      <c r="J2321" s="183" t="s">
        <v>17</v>
      </c>
      <c r="K2321" s="140"/>
      <c r="L2321" s="137" t="s">
        <v>16</v>
      </c>
      <c r="M2321" s="245">
        <v>375</v>
      </c>
      <c r="O2321" s="237">
        <v>689</v>
      </c>
      <c r="P2321" s="112"/>
      <c r="Q2321" s="219"/>
      <c r="R2321" s="112"/>
      <c r="S2321" s="219"/>
    </row>
    <row r="2322" spans="1:19" ht="22.5" x14ac:dyDescent="0.2">
      <c r="A2322" s="547"/>
      <c r="B2322" s="243" t="s">
        <v>6</v>
      </c>
      <c r="C2322" s="243" t="s">
        <v>5</v>
      </c>
      <c r="D2322" s="243" t="s">
        <v>4</v>
      </c>
      <c r="E2322" s="551" t="s">
        <v>3</v>
      </c>
      <c r="F2322" s="551"/>
      <c r="G2322" s="552"/>
      <c r="H2322" s="553"/>
      <c r="I2322" s="554"/>
      <c r="J2322" s="138" t="s">
        <v>25</v>
      </c>
      <c r="K2322" s="137"/>
      <c r="L2322" s="136" t="s">
        <v>16</v>
      </c>
      <c r="M2322" s="244">
        <v>255</v>
      </c>
      <c r="O2322" s="237">
        <v>688</v>
      </c>
      <c r="P2322" s="112"/>
      <c r="Q2322" s="219"/>
      <c r="R2322" s="112"/>
      <c r="S2322" s="219"/>
    </row>
    <row r="2323" spans="1:19" x14ac:dyDescent="0.2">
      <c r="A2323" s="547"/>
      <c r="B2323" s="243"/>
      <c r="C2323" s="243"/>
      <c r="D2323" s="243"/>
      <c r="E2323" s="243"/>
      <c r="F2323" s="243"/>
      <c r="G2323" s="242"/>
      <c r="H2323" s="241"/>
      <c r="I2323" s="240"/>
      <c r="J2323" s="239" t="s">
        <v>21</v>
      </c>
      <c r="K2323" s="136"/>
      <c r="L2323" s="136"/>
      <c r="M2323" s="238"/>
      <c r="O2323" s="237"/>
      <c r="P2323" s="112"/>
      <c r="Q2323" s="219"/>
      <c r="R2323" s="112"/>
      <c r="S2323" s="219"/>
    </row>
    <row r="2324" spans="1:19" ht="23.25" thickBot="1" x14ac:dyDescent="0.25">
      <c r="A2324" s="548"/>
      <c r="B2324" s="263" t="s">
        <v>5557</v>
      </c>
      <c r="C2324" s="262" t="s">
        <v>5429</v>
      </c>
      <c r="D2324" s="261">
        <v>43494</v>
      </c>
      <c r="E2324" s="260" t="s">
        <v>1</v>
      </c>
      <c r="F2324" s="259" t="s">
        <v>5803</v>
      </c>
      <c r="G2324" s="258"/>
      <c r="H2324" s="257"/>
      <c r="I2324" s="256"/>
      <c r="J2324" s="255" t="s">
        <v>5498</v>
      </c>
      <c r="K2324" s="254"/>
      <c r="L2324" s="253"/>
      <c r="M2324" s="252"/>
      <c r="O2324" s="237"/>
      <c r="P2324" s="112"/>
      <c r="Q2324" s="219"/>
      <c r="R2324" s="112"/>
      <c r="S2324" s="219"/>
    </row>
    <row r="2325" spans="1:19" ht="22.5" x14ac:dyDescent="0.2">
      <c r="A2325" s="546">
        <v>462</v>
      </c>
      <c r="B2325" s="251" t="s">
        <v>12</v>
      </c>
      <c r="C2325" s="251" t="s">
        <v>11</v>
      </c>
      <c r="D2325" s="251" t="s">
        <v>10</v>
      </c>
      <c r="E2325" s="549" t="s">
        <v>9</v>
      </c>
      <c r="F2325" s="549"/>
      <c r="G2325" s="549" t="s">
        <v>8</v>
      </c>
      <c r="H2325" s="550"/>
      <c r="I2325" s="250"/>
      <c r="J2325" s="249"/>
      <c r="K2325" s="249"/>
      <c r="L2325" s="249"/>
      <c r="M2325" s="248"/>
      <c r="O2325" s="237" t="s">
        <v>5802</v>
      </c>
      <c r="P2325" s="112"/>
      <c r="Q2325" s="219"/>
      <c r="R2325" s="112"/>
      <c r="S2325" s="219"/>
    </row>
    <row r="2326" spans="1:19" ht="45" x14ac:dyDescent="0.2">
      <c r="A2326" s="547"/>
      <c r="B2326" s="144" t="s">
        <v>5801</v>
      </c>
      <c r="C2326" s="144" t="s">
        <v>5800</v>
      </c>
      <c r="D2326" s="132">
        <v>43411</v>
      </c>
      <c r="E2326" s="247"/>
      <c r="F2326" s="246" t="s">
        <v>5799</v>
      </c>
      <c r="G2326" s="433" t="s">
        <v>5639</v>
      </c>
      <c r="H2326" s="434"/>
      <c r="I2326" s="435"/>
      <c r="J2326" s="183" t="s">
        <v>17</v>
      </c>
      <c r="K2326" s="140"/>
      <c r="L2326" s="137" t="s">
        <v>16</v>
      </c>
      <c r="M2326" s="245">
        <v>314</v>
      </c>
      <c r="O2326" s="237">
        <v>691</v>
      </c>
      <c r="P2326" s="112"/>
      <c r="Q2326" s="219"/>
      <c r="R2326" s="112"/>
      <c r="S2326" s="219"/>
    </row>
    <row r="2327" spans="1:19" ht="22.5" x14ac:dyDescent="0.2">
      <c r="A2327" s="547"/>
      <c r="B2327" s="243" t="s">
        <v>6</v>
      </c>
      <c r="C2327" s="243" t="s">
        <v>5</v>
      </c>
      <c r="D2327" s="243" t="s">
        <v>4</v>
      </c>
      <c r="E2327" s="551" t="s">
        <v>3</v>
      </c>
      <c r="F2327" s="551"/>
      <c r="G2327" s="552"/>
      <c r="H2327" s="553"/>
      <c r="I2327" s="554"/>
      <c r="J2327" s="138" t="s">
        <v>25</v>
      </c>
      <c r="K2327" s="137"/>
      <c r="L2327" s="136" t="s">
        <v>16</v>
      </c>
      <c r="M2327" s="244">
        <v>236.4</v>
      </c>
      <c r="O2327" s="237">
        <v>690</v>
      </c>
      <c r="P2327" s="112"/>
      <c r="Q2327" s="219"/>
      <c r="R2327" s="112"/>
      <c r="S2327" s="219"/>
    </row>
    <row r="2328" spans="1:19" x14ac:dyDescent="0.2">
      <c r="A2328" s="547"/>
      <c r="B2328" s="243"/>
      <c r="C2328" s="243"/>
      <c r="D2328" s="243"/>
      <c r="E2328" s="243"/>
      <c r="F2328" s="243"/>
      <c r="G2328" s="242"/>
      <c r="H2328" s="241"/>
      <c r="I2328" s="240"/>
      <c r="J2328" s="239" t="s">
        <v>21</v>
      </c>
      <c r="K2328" s="136"/>
      <c r="L2328" s="136" t="s">
        <v>16</v>
      </c>
      <c r="M2328" s="238">
        <v>40</v>
      </c>
      <c r="O2328" s="237"/>
      <c r="P2328" s="112"/>
      <c r="Q2328" s="219"/>
      <c r="R2328" s="112"/>
      <c r="S2328" s="219"/>
    </row>
    <row r="2329" spans="1:19" ht="23.25" thickBot="1" x14ac:dyDescent="0.25">
      <c r="A2329" s="548"/>
      <c r="B2329" s="263" t="s">
        <v>5798</v>
      </c>
      <c r="C2329" s="262" t="s">
        <v>5639</v>
      </c>
      <c r="D2329" s="261">
        <v>43413</v>
      </c>
      <c r="E2329" s="260" t="s">
        <v>1</v>
      </c>
      <c r="F2329" s="259" t="s">
        <v>5797</v>
      </c>
      <c r="G2329" s="258"/>
      <c r="H2329" s="257"/>
      <c r="I2329" s="256"/>
      <c r="J2329" s="255" t="s">
        <v>5498</v>
      </c>
      <c r="K2329" s="254"/>
      <c r="L2329" s="253"/>
      <c r="M2329" s="252"/>
      <c r="O2329" s="237">
        <v>692</v>
      </c>
      <c r="P2329" s="112"/>
      <c r="Q2329" s="219"/>
      <c r="R2329" s="112"/>
      <c r="S2329" s="219"/>
    </row>
    <row r="2330" spans="1:19" ht="22.5" x14ac:dyDescent="0.2">
      <c r="A2330" s="546">
        <v>463</v>
      </c>
      <c r="B2330" s="251" t="s">
        <v>12</v>
      </c>
      <c r="C2330" s="251" t="s">
        <v>11</v>
      </c>
      <c r="D2330" s="251" t="s">
        <v>10</v>
      </c>
      <c r="E2330" s="549" t="s">
        <v>9</v>
      </c>
      <c r="F2330" s="549"/>
      <c r="G2330" s="549" t="s">
        <v>8</v>
      </c>
      <c r="H2330" s="550"/>
      <c r="I2330" s="250"/>
      <c r="J2330" s="249"/>
      <c r="K2330" s="249"/>
      <c r="L2330" s="249"/>
      <c r="M2330" s="248"/>
      <c r="O2330" s="237" t="s">
        <v>5796</v>
      </c>
      <c r="P2330" s="112"/>
      <c r="Q2330" s="219"/>
      <c r="R2330" s="112"/>
      <c r="S2330" s="219"/>
    </row>
    <row r="2331" spans="1:19" ht="112.5" x14ac:dyDescent="0.2">
      <c r="A2331" s="547"/>
      <c r="B2331" s="144" t="s">
        <v>5792</v>
      </c>
      <c r="C2331" s="144" t="s">
        <v>5795</v>
      </c>
      <c r="D2331" s="132">
        <v>43430</v>
      </c>
      <c r="E2331" s="247"/>
      <c r="F2331" s="246" t="s">
        <v>5518</v>
      </c>
      <c r="G2331" s="433" t="s">
        <v>187</v>
      </c>
      <c r="H2331" s="434"/>
      <c r="I2331" s="435"/>
      <c r="J2331" s="183" t="s">
        <v>17</v>
      </c>
      <c r="K2331" s="140"/>
      <c r="L2331" s="137"/>
      <c r="M2331" s="245"/>
      <c r="O2331" s="237"/>
      <c r="P2331" s="112"/>
      <c r="Q2331" s="219"/>
      <c r="R2331" s="112"/>
      <c r="S2331" s="219"/>
    </row>
    <row r="2332" spans="1:19" ht="22.5" x14ac:dyDescent="0.2">
      <c r="A2332" s="547"/>
      <c r="B2332" s="243" t="s">
        <v>6</v>
      </c>
      <c r="C2332" s="243" t="s">
        <v>5</v>
      </c>
      <c r="D2332" s="243" t="s">
        <v>4</v>
      </c>
      <c r="E2332" s="551" t="s">
        <v>3</v>
      </c>
      <c r="F2332" s="551"/>
      <c r="G2332" s="552"/>
      <c r="H2332" s="553"/>
      <c r="I2332" s="554"/>
      <c r="J2332" s="138" t="s">
        <v>25</v>
      </c>
      <c r="K2332" s="137"/>
      <c r="L2332" s="136" t="s">
        <v>16</v>
      </c>
      <c r="M2332" s="244">
        <v>2599.25</v>
      </c>
      <c r="O2332" s="237">
        <v>696</v>
      </c>
      <c r="P2332" s="112"/>
      <c r="Q2332" s="219"/>
      <c r="R2332" s="112"/>
      <c r="S2332" s="219"/>
    </row>
    <row r="2333" spans="1:19" x14ac:dyDescent="0.2">
      <c r="A2333" s="547"/>
      <c r="B2333" s="243"/>
      <c r="C2333" s="243"/>
      <c r="D2333" s="243"/>
      <c r="E2333" s="243"/>
      <c r="F2333" s="243"/>
      <c r="G2333" s="242"/>
      <c r="H2333" s="241"/>
      <c r="I2333" s="240"/>
      <c r="J2333" s="239" t="s">
        <v>21</v>
      </c>
      <c r="K2333" s="136"/>
      <c r="L2333" s="136"/>
      <c r="M2333" s="238"/>
      <c r="O2333" s="237"/>
      <c r="P2333" s="112"/>
      <c r="Q2333" s="219"/>
      <c r="R2333" s="112"/>
      <c r="S2333" s="219"/>
    </row>
    <row r="2334" spans="1:19" ht="23.25" thickBot="1" x14ac:dyDescent="0.25">
      <c r="A2334" s="548"/>
      <c r="B2334" s="263" t="s">
        <v>5507</v>
      </c>
      <c r="C2334" s="262" t="s">
        <v>187</v>
      </c>
      <c r="D2334" s="261">
        <v>43435</v>
      </c>
      <c r="E2334" s="260" t="s">
        <v>1</v>
      </c>
      <c r="F2334" s="259" t="s">
        <v>5794</v>
      </c>
      <c r="G2334" s="258"/>
      <c r="H2334" s="257"/>
      <c r="I2334" s="256"/>
      <c r="J2334" s="255" t="s">
        <v>5498</v>
      </c>
      <c r="K2334" s="254"/>
      <c r="L2334" s="253"/>
      <c r="M2334" s="252"/>
      <c r="O2334" s="237"/>
      <c r="P2334" s="112"/>
      <c r="Q2334" s="219"/>
      <c r="R2334" s="112"/>
      <c r="S2334" s="219"/>
    </row>
    <row r="2335" spans="1:19" ht="22.5" x14ac:dyDescent="0.2">
      <c r="A2335" s="546">
        <v>464</v>
      </c>
      <c r="B2335" s="251" t="s">
        <v>12</v>
      </c>
      <c r="C2335" s="251" t="s">
        <v>11</v>
      </c>
      <c r="D2335" s="251" t="s">
        <v>10</v>
      </c>
      <c r="E2335" s="549" t="s">
        <v>9</v>
      </c>
      <c r="F2335" s="549"/>
      <c r="G2335" s="549" t="s">
        <v>8</v>
      </c>
      <c r="H2335" s="550"/>
      <c r="I2335" s="250"/>
      <c r="J2335" s="249"/>
      <c r="K2335" s="249"/>
      <c r="L2335" s="249"/>
      <c r="M2335" s="248"/>
      <c r="O2335" s="237" t="s">
        <v>5793</v>
      </c>
      <c r="P2335" s="112"/>
      <c r="Q2335" s="219"/>
      <c r="R2335" s="112"/>
      <c r="S2335" s="219"/>
    </row>
    <row r="2336" spans="1:19" ht="30.6" customHeight="1" x14ac:dyDescent="0.2">
      <c r="A2336" s="547"/>
      <c r="B2336" s="144" t="s">
        <v>5792</v>
      </c>
      <c r="C2336" s="144" t="s">
        <v>5791</v>
      </c>
      <c r="D2336" s="132">
        <v>43479</v>
      </c>
      <c r="E2336" s="247"/>
      <c r="F2336" s="246" t="s">
        <v>5790</v>
      </c>
      <c r="G2336" s="433" t="s">
        <v>187</v>
      </c>
      <c r="H2336" s="434"/>
      <c r="I2336" s="435"/>
      <c r="J2336" s="183" t="s">
        <v>17</v>
      </c>
      <c r="K2336" s="140"/>
      <c r="L2336" s="137"/>
      <c r="M2336" s="245"/>
      <c r="O2336" s="237"/>
      <c r="P2336" s="112"/>
      <c r="Q2336" s="219"/>
      <c r="R2336" s="112"/>
      <c r="S2336" s="219"/>
    </row>
    <row r="2337" spans="1:19" ht="22.5" x14ac:dyDescent="0.2">
      <c r="A2337" s="547"/>
      <c r="B2337" s="243" t="s">
        <v>6</v>
      </c>
      <c r="C2337" s="243" t="s">
        <v>5</v>
      </c>
      <c r="D2337" s="243" t="s">
        <v>4</v>
      </c>
      <c r="E2337" s="551" t="s">
        <v>3</v>
      </c>
      <c r="F2337" s="551"/>
      <c r="G2337" s="552"/>
      <c r="H2337" s="553"/>
      <c r="I2337" s="554"/>
      <c r="J2337" s="138" t="s">
        <v>25</v>
      </c>
      <c r="K2337" s="137"/>
      <c r="L2337" s="136" t="s">
        <v>16</v>
      </c>
      <c r="M2337" s="244">
        <v>1099.73</v>
      </c>
      <c r="O2337" s="237">
        <v>697</v>
      </c>
      <c r="P2337" s="112"/>
      <c r="Q2337" s="219"/>
      <c r="R2337" s="112"/>
      <c r="S2337" s="219"/>
    </row>
    <row r="2338" spans="1:19" x14ac:dyDescent="0.2">
      <c r="A2338" s="547"/>
      <c r="B2338" s="243"/>
      <c r="C2338" s="243"/>
      <c r="D2338" s="243"/>
      <c r="E2338" s="243"/>
      <c r="F2338" s="243"/>
      <c r="G2338" s="242"/>
      <c r="H2338" s="241"/>
      <c r="I2338" s="240"/>
      <c r="J2338" s="239" t="s">
        <v>21</v>
      </c>
      <c r="K2338" s="136"/>
      <c r="L2338" s="136"/>
      <c r="M2338" s="238"/>
      <c r="O2338" s="237"/>
      <c r="P2338" s="112"/>
      <c r="Q2338" s="219"/>
      <c r="R2338" s="112"/>
      <c r="S2338" s="219"/>
    </row>
    <row r="2339" spans="1:19" ht="23.25" thickBot="1" x14ac:dyDescent="0.25">
      <c r="A2339" s="548"/>
      <c r="B2339" s="263" t="s">
        <v>5507</v>
      </c>
      <c r="C2339" s="262" t="s">
        <v>187</v>
      </c>
      <c r="D2339" s="261">
        <v>43486</v>
      </c>
      <c r="E2339" s="260" t="s">
        <v>1</v>
      </c>
      <c r="F2339" s="259" t="s">
        <v>5789</v>
      </c>
      <c r="G2339" s="258"/>
      <c r="H2339" s="257"/>
      <c r="I2339" s="256"/>
      <c r="J2339" s="255" t="s">
        <v>5498</v>
      </c>
      <c r="K2339" s="254"/>
      <c r="L2339" s="253"/>
      <c r="M2339" s="252"/>
      <c r="O2339" s="237"/>
      <c r="P2339" s="112"/>
      <c r="Q2339" s="219"/>
      <c r="R2339" s="112"/>
      <c r="S2339" s="219"/>
    </row>
    <row r="2340" spans="1:19" ht="22.5" x14ac:dyDescent="0.2">
      <c r="A2340" s="546">
        <v>465</v>
      </c>
      <c r="B2340" s="251" t="s">
        <v>12</v>
      </c>
      <c r="C2340" s="251" t="s">
        <v>11</v>
      </c>
      <c r="D2340" s="251" t="s">
        <v>10</v>
      </c>
      <c r="E2340" s="549" t="s">
        <v>9</v>
      </c>
      <c r="F2340" s="549"/>
      <c r="G2340" s="549" t="s">
        <v>8</v>
      </c>
      <c r="H2340" s="550"/>
      <c r="I2340" s="250"/>
      <c r="J2340" s="249"/>
      <c r="K2340" s="249"/>
      <c r="L2340" s="249"/>
      <c r="M2340" s="248"/>
      <c r="O2340" s="237" t="s">
        <v>5788</v>
      </c>
      <c r="P2340" s="112"/>
      <c r="Q2340" s="219"/>
      <c r="R2340" s="112"/>
      <c r="S2340" s="219"/>
    </row>
    <row r="2341" spans="1:19" ht="20.45" customHeight="1" x14ac:dyDescent="0.2">
      <c r="A2341" s="547"/>
      <c r="B2341" s="144" t="s">
        <v>5787</v>
      </c>
      <c r="C2341" s="144" t="s">
        <v>5786</v>
      </c>
      <c r="D2341" s="132">
        <v>43515</v>
      </c>
      <c r="E2341" s="247"/>
      <c r="F2341" s="246" t="s">
        <v>5584</v>
      </c>
      <c r="G2341" s="433" t="s">
        <v>5785</v>
      </c>
      <c r="H2341" s="434"/>
      <c r="I2341" s="435"/>
      <c r="J2341" s="183" t="s">
        <v>17</v>
      </c>
      <c r="K2341" s="140"/>
      <c r="L2341" s="137" t="s">
        <v>16</v>
      </c>
      <c r="M2341" s="245">
        <v>412</v>
      </c>
      <c r="O2341" s="237">
        <v>699</v>
      </c>
      <c r="P2341" s="112"/>
      <c r="Q2341" s="219"/>
      <c r="R2341" s="112"/>
      <c r="S2341" s="219"/>
    </row>
    <row r="2342" spans="1:19" ht="22.5" x14ac:dyDescent="0.2">
      <c r="A2342" s="547"/>
      <c r="B2342" s="243" t="s">
        <v>6</v>
      </c>
      <c r="C2342" s="243" t="s">
        <v>5</v>
      </c>
      <c r="D2342" s="243" t="s">
        <v>4</v>
      </c>
      <c r="E2342" s="551" t="s">
        <v>3</v>
      </c>
      <c r="F2342" s="551"/>
      <c r="G2342" s="552"/>
      <c r="H2342" s="553"/>
      <c r="I2342" s="554"/>
      <c r="J2342" s="138" t="s">
        <v>25</v>
      </c>
      <c r="K2342" s="137"/>
      <c r="L2342" s="136" t="s">
        <v>16</v>
      </c>
      <c r="M2342" s="244">
        <v>472.6</v>
      </c>
      <c r="O2342" s="237">
        <v>698</v>
      </c>
      <c r="P2342" s="112"/>
      <c r="Q2342" s="219"/>
      <c r="R2342" s="112"/>
      <c r="S2342" s="219"/>
    </row>
    <row r="2343" spans="1:19" x14ac:dyDescent="0.2">
      <c r="A2343" s="547"/>
      <c r="B2343" s="243"/>
      <c r="C2343" s="243"/>
      <c r="D2343" s="243"/>
      <c r="E2343" s="243"/>
      <c r="F2343" s="243"/>
      <c r="G2343" s="242"/>
      <c r="H2343" s="241"/>
      <c r="I2343" s="240"/>
      <c r="J2343" s="239" t="s">
        <v>21</v>
      </c>
      <c r="K2343" s="136"/>
      <c r="L2343" s="136"/>
      <c r="M2343" s="238"/>
      <c r="O2343" s="237"/>
      <c r="P2343" s="112"/>
      <c r="Q2343" s="219"/>
      <c r="R2343" s="112"/>
      <c r="S2343" s="219"/>
    </row>
    <row r="2344" spans="1:19" ht="23.25" thickBot="1" x14ac:dyDescent="0.25">
      <c r="A2344" s="548"/>
      <c r="B2344" s="263" t="s">
        <v>5507</v>
      </c>
      <c r="C2344" s="262" t="s">
        <v>5785</v>
      </c>
      <c r="D2344" s="261">
        <v>43517</v>
      </c>
      <c r="E2344" s="260" t="s">
        <v>1</v>
      </c>
      <c r="F2344" s="259" t="s">
        <v>5499</v>
      </c>
      <c r="G2344" s="258"/>
      <c r="H2344" s="257"/>
      <c r="I2344" s="256"/>
      <c r="J2344" s="255" t="s">
        <v>5498</v>
      </c>
      <c r="K2344" s="254"/>
      <c r="L2344" s="253"/>
      <c r="M2344" s="252"/>
      <c r="O2344" s="237">
        <v>700</v>
      </c>
      <c r="P2344" s="112"/>
      <c r="Q2344" s="219"/>
      <c r="R2344" s="112"/>
      <c r="S2344" s="219"/>
    </row>
    <row r="2345" spans="1:19" ht="22.5" x14ac:dyDescent="0.2">
      <c r="A2345" s="546">
        <v>466</v>
      </c>
      <c r="B2345" s="251" t="s">
        <v>12</v>
      </c>
      <c r="C2345" s="251" t="s">
        <v>11</v>
      </c>
      <c r="D2345" s="251" t="s">
        <v>10</v>
      </c>
      <c r="E2345" s="549" t="s">
        <v>9</v>
      </c>
      <c r="F2345" s="549"/>
      <c r="G2345" s="549" t="s">
        <v>8</v>
      </c>
      <c r="H2345" s="550"/>
      <c r="I2345" s="250"/>
      <c r="J2345" s="249"/>
      <c r="K2345" s="249"/>
      <c r="L2345" s="249"/>
      <c r="M2345" s="248"/>
      <c r="O2345" s="237" t="s">
        <v>5784</v>
      </c>
      <c r="P2345" s="112"/>
      <c r="Q2345" s="219"/>
      <c r="R2345" s="112"/>
      <c r="S2345" s="219"/>
    </row>
    <row r="2346" spans="1:19" ht="67.5" x14ac:dyDescent="0.2">
      <c r="A2346" s="547"/>
      <c r="B2346" s="144" t="s">
        <v>5775</v>
      </c>
      <c r="C2346" s="144" t="s">
        <v>5783</v>
      </c>
      <c r="D2346" s="132">
        <v>43418</v>
      </c>
      <c r="E2346" s="247"/>
      <c r="F2346" s="246" t="s">
        <v>5676</v>
      </c>
      <c r="G2346" s="433" t="s">
        <v>5782</v>
      </c>
      <c r="H2346" s="434"/>
      <c r="I2346" s="435"/>
      <c r="J2346" s="183" t="s">
        <v>17</v>
      </c>
      <c r="K2346" s="140"/>
      <c r="L2346" s="137" t="s">
        <v>16</v>
      </c>
      <c r="M2346" s="245">
        <v>358</v>
      </c>
      <c r="O2346" s="237">
        <v>702</v>
      </c>
      <c r="P2346" s="112"/>
      <c r="Q2346" s="219"/>
      <c r="R2346" s="112"/>
      <c r="S2346" s="219"/>
    </row>
    <row r="2347" spans="1:19" ht="22.5" x14ac:dyDescent="0.2">
      <c r="A2347" s="547"/>
      <c r="B2347" s="243" t="s">
        <v>6</v>
      </c>
      <c r="C2347" s="243" t="s">
        <v>5</v>
      </c>
      <c r="D2347" s="243" t="s">
        <v>4</v>
      </c>
      <c r="E2347" s="551" t="s">
        <v>3</v>
      </c>
      <c r="F2347" s="551"/>
      <c r="G2347" s="552"/>
      <c r="H2347" s="553"/>
      <c r="I2347" s="554"/>
      <c r="J2347" s="138" t="s">
        <v>25</v>
      </c>
      <c r="K2347" s="137"/>
      <c r="L2347" s="136" t="s">
        <v>16</v>
      </c>
      <c r="M2347" s="244">
        <v>215.41</v>
      </c>
      <c r="O2347" s="237">
        <v>701</v>
      </c>
      <c r="P2347" s="112"/>
      <c r="Q2347" s="219"/>
      <c r="R2347" s="112"/>
      <c r="S2347" s="219"/>
    </row>
    <row r="2348" spans="1:19" x14ac:dyDescent="0.2">
      <c r="A2348" s="547"/>
      <c r="B2348" s="243"/>
      <c r="C2348" s="243"/>
      <c r="D2348" s="243"/>
      <c r="E2348" s="243"/>
      <c r="F2348" s="243"/>
      <c r="G2348" s="242"/>
      <c r="H2348" s="241"/>
      <c r="I2348" s="240"/>
      <c r="J2348" s="239" t="s">
        <v>21</v>
      </c>
      <c r="K2348" s="136"/>
      <c r="L2348" s="136" t="s">
        <v>16</v>
      </c>
      <c r="M2348" s="238">
        <v>76.75</v>
      </c>
      <c r="O2348" s="237">
        <v>703</v>
      </c>
      <c r="P2348" s="112"/>
      <c r="Q2348" s="219"/>
      <c r="R2348" s="112"/>
      <c r="S2348" s="219"/>
    </row>
    <row r="2349" spans="1:19" ht="23.25" thickBot="1" x14ac:dyDescent="0.25">
      <c r="A2349" s="548"/>
      <c r="B2349" s="263" t="s">
        <v>5691</v>
      </c>
      <c r="C2349" s="262" t="s">
        <v>5782</v>
      </c>
      <c r="D2349" s="261">
        <v>43420</v>
      </c>
      <c r="E2349" s="260" t="s">
        <v>1</v>
      </c>
      <c r="F2349" s="259" t="s">
        <v>5781</v>
      </c>
      <c r="G2349" s="258"/>
      <c r="H2349" s="257"/>
      <c r="I2349" s="256"/>
      <c r="J2349" s="255" t="s">
        <v>5498</v>
      </c>
      <c r="K2349" s="254"/>
      <c r="L2349" s="253"/>
      <c r="M2349" s="252"/>
      <c r="O2349" s="237"/>
      <c r="P2349" s="112"/>
      <c r="Q2349" s="219"/>
      <c r="R2349" s="112"/>
      <c r="S2349" s="219"/>
    </row>
    <row r="2350" spans="1:19" ht="22.5" x14ac:dyDescent="0.2">
      <c r="A2350" s="546">
        <v>467</v>
      </c>
      <c r="B2350" s="251" t="s">
        <v>12</v>
      </c>
      <c r="C2350" s="251" t="s">
        <v>11</v>
      </c>
      <c r="D2350" s="251" t="s">
        <v>10</v>
      </c>
      <c r="E2350" s="549" t="s">
        <v>9</v>
      </c>
      <c r="F2350" s="549"/>
      <c r="G2350" s="549" t="s">
        <v>8</v>
      </c>
      <c r="H2350" s="550"/>
      <c r="I2350" s="250"/>
      <c r="J2350" s="249"/>
      <c r="K2350" s="249"/>
      <c r="L2350" s="249"/>
      <c r="M2350" s="248"/>
      <c r="O2350" s="237" t="s">
        <v>5780</v>
      </c>
      <c r="P2350" s="112"/>
      <c r="Q2350" s="219"/>
      <c r="R2350" s="112"/>
      <c r="S2350" s="219"/>
    </row>
    <row r="2351" spans="1:19" ht="20.45" customHeight="1" x14ac:dyDescent="0.2">
      <c r="A2351" s="547"/>
      <c r="B2351" s="144" t="s">
        <v>5775</v>
      </c>
      <c r="C2351" s="144" t="s">
        <v>5779</v>
      </c>
      <c r="D2351" s="132">
        <v>43430</v>
      </c>
      <c r="E2351" s="247"/>
      <c r="F2351" s="246" t="s">
        <v>5584</v>
      </c>
      <c r="G2351" s="433" t="s">
        <v>5778</v>
      </c>
      <c r="H2351" s="434"/>
      <c r="I2351" s="435"/>
      <c r="J2351" s="183" t="s">
        <v>17</v>
      </c>
      <c r="K2351" s="140"/>
      <c r="L2351" s="137" t="s">
        <v>16</v>
      </c>
      <c r="M2351" s="245">
        <v>181</v>
      </c>
      <c r="O2351" s="237">
        <v>705</v>
      </c>
      <c r="P2351" s="112"/>
      <c r="Q2351" s="219"/>
      <c r="R2351" s="112"/>
      <c r="S2351" s="219"/>
    </row>
    <row r="2352" spans="1:19" ht="22.5" x14ac:dyDescent="0.2">
      <c r="A2352" s="547"/>
      <c r="B2352" s="243" t="s">
        <v>6</v>
      </c>
      <c r="C2352" s="243" t="s">
        <v>5</v>
      </c>
      <c r="D2352" s="243" t="s">
        <v>4</v>
      </c>
      <c r="E2352" s="551" t="s">
        <v>3</v>
      </c>
      <c r="F2352" s="551"/>
      <c r="G2352" s="552"/>
      <c r="H2352" s="553"/>
      <c r="I2352" s="554"/>
      <c r="J2352" s="138" t="s">
        <v>25</v>
      </c>
      <c r="K2352" s="137"/>
      <c r="L2352" s="136" t="s">
        <v>16</v>
      </c>
      <c r="M2352" s="244">
        <v>528.52</v>
      </c>
      <c r="O2352" s="237">
        <v>704</v>
      </c>
      <c r="P2352" s="112"/>
      <c r="Q2352" s="219"/>
      <c r="R2352" s="112"/>
      <c r="S2352" s="219"/>
    </row>
    <row r="2353" spans="1:19" x14ac:dyDescent="0.2">
      <c r="A2353" s="547"/>
      <c r="B2353" s="243"/>
      <c r="C2353" s="243"/>
      <c r="D2353" s="243"/>
      <c r="E2353" s="243"/>
      <c r="F2353" s="243"/>
      <c r="G2353" s="242"/>
      <c r="H2353" s="241"/>
      <c r="I2353" s="240"/>
      <c r="J2353" s="239" t="s">
        <v>21</v>
      </c>
      <c r="K2353" s="136"/>
      <c r="L2353" s="136" t="s">
        <v>16</v>
      </c>
      <c r="M2353" s="238">
        <v>114</v>
      </c>
      <c r="O2353" s="237">
        <v>706</v>
      </c>
      <c r="P2353" s="112"/>
      <c r="Q2353" s="219"/>
      <c r="R2353" s="112"/>
      <c r="S2353" s="219"/>
    </row>
    <row r="2354" spans="1:19" ht="31.15" customHeight="1" thickBot="1" x14ac:dyDescent="0.25">
      <c r="A2354" s="548"/>
      <c r="B2354" s="263" t="s">
        <v>5691</v>
      </c>
      <c r="C2354" s="262" t="s">
        <v>5778</v>
      </c>
      <c r="D2354" s="261">
        <v>43431</v>
      </c>
      <c r="E2354" s="260" t="s">
        <v>1</v>
      </c>
      <c r="F2354" s="259" t="s">
        <v>5777</v>
      </c>
      <c r="G2354" s="258"/>
      <c r="H2354" s="257"/>
      <c r="I2354" s="256"/>
      <c r="J2354" s="255" t="s">
        <v>5498</v>
      </c>
      <c r="K2354" s="254"/>
      <c r="L2354" s="253"/>
      <c r="M2354" s="252"/>
      <c r="O2354" s="237"/>
      <c r="P2354" s="112"/>
      <c r="Q2354" s="219"/>
      <c r="R2354" s="112"/>
      <c r="S2354" s="219"/>
    </row>
    <row r="2355" spans="1:19" ht="22.5" x14ac:dyDescent="0.2">
      <c r="A2355" s="546">
        <v>468</v>
      </c>
      <c r="B2355" s="251" t="s">
        <v>12</v>
      </c>
      <c r="C2355" s="251" t="s">
        <v>11</v>
      </c>
      <c r="D2355" s="251" t="s">
        <v>10</v>
      </c>
      <c r="E2355" s="549" t="s">
        <v>9</v>
      </c>
      <c r="F2355" s="549"/>
      <c r="G2355" s="549" t="s">
        <v>8</v>
      </c>
      <c r="H2355" s="550"/>
      <c r="I2355" s="250"/>
      <c r="J2355" s="249"/>
      <c r="K2355" s="249"/>
      <c r="L2355" s="249"/>
      <c r="M2355" s="248"/>
      <c r="O2355" s="237" t="s">
        <v>5776</v>
      </c>
      <c r="P2355" s="112"/>
      <c r="Q2355" s="219"/>
      <c r="R2355" s="112"/>
      <c r="S2355" s="219"/>
    </row>
    <row r="2356" spans="1:19" ht="67.5" x14ac:dyDescent="0.2">
      <c r="A2356" s="547"/>
      <c r="B2356" s="144" t="s">
        <v>5775</v>
      </c>
      <c r="C2356" s="144" t="s">
        <v>5774</v>
      </c>
      <c r="D2356" s="132">
        <v>43511</v>
      </c>
      <c r="E2356" s="247"/>
      <c r="F2356" s="246" t="s">
        <v>5773</v>
      </c>
      <c r="G2356" s="433" t="s">
        <v>187</v>
      </c>
      <c r="H2356" s="434"/>
      <c r="I2356" s="435"/>
      <c r="J2356" s="183" t="s">
        <v>17</v>
      </c>
      <c r="K2356" s="140"/>
      <c r="L2356" s="137" t="s">
        <v>16</v>
      </c>
      <c r="M2356" s="245">
        <v>1888</v>
      </c>
      <c r="O2356" s="237">
        <v>708</v>
      </c>
      <c r="P2356" s="112"/>
      <c r="Q2356" s="219"/>
      <c r="R2356" s="112"/>
      <c r="S2356" s="219"/>
    </row>
    <row r="2357" spans="1:19" ht="22.5" x14ac:dyDescent="0.2">
      <c r="A2357" s="547"/>
      <c r="B2357" s="243" t="s">
        <v>6</v>
      </c>
      <c r="C2357" s="243" t="s">
        <v>5</v>
      </c>
      <c r="D2357" s="243" t="s">
        <v>4</v>
      </c>
      <c r="E2357" s="551" t="s">
        <v>3</v>
      </c>
      <c r="F2357" s="551"/>
      <c r="G2357" s="552"/>
      <c r="H2357" s="553"/>
      <c r="I2357" s="554"/>
      <c r="J2357" s="138" t="s">
        <v>25</v>
      </c>
      <c r="K2357" s="137"/>
      <c r="L2357" s="136" t="s">
        <v>16</v>
      </c>
      <c r="M2357" s="244">
        <v>6057.67</v>
      </c>
      <c r="O2357" s="237">
        <v>707</v>
      </c>
      <c r="P2357" s="112"/>
      <c r="Q2357" s="219"/>
      <c r="R2357" s="112"/>
      <c r="S2357" s="219"/>
    </row>
    <row r="2358" spans="1:19" x14ac:dyDescent="0.2">
      <c r="A2358" s="547"/>
      <c r="B2358" s="243"/>
      <c r="C2358" s="243"/>
      <c r="D2358" s="243"/>
      <c r="E2358" s="243"/>
      <c r="F2358" s="243"/>
      <c r="G2358" s="242"/>
      <c r="H2358" s="241"/>
      <c r="I2358" s="240"/>
      <c r="J2358" s="239" t="s">
        <v>21</v>
      </c>
      <c r="K2358" s="136"/>
      <c r="L2358" s="136" t="s">
        <v>16</v>
      </c>
      <c r="M2358" s="238">
        <v>770</v>
      </c>
      <c r="O2358" s="237">
        <v>709</v>
      </c>
      <c r="P2358" s="112"/>
      <c r="Q2358" s="219"/>
      <c r="R2358" s="112"/>
      <c r="S2358" s="219"/>
    </row>
    <row r="2359" spans="1:19" ht="23.25" thickBot="1" x14ac:dyDescent="0.25">
      <c r="A2359" s="548"/>
      <c r="B2359" s="263" t="s">
        <v>5691</v>
      </c>
      <c r="C2359" s="262" t="s">
        <v>187</v>
      </c>
      <c r="D2359" s="261">
        <v>43520</v>
      </c>
      <c r="E2359" s="260" t="s">
        <v>1</v>
      </c>
      <c r="F2359" s="259" t="s">
        <v>5772</v>
      </c>
      <c r="G2359" s="258"/>
      <c r="H2359" s="257"/>
      <c r="I2359" s="256"/>
      <c r="J2359" s="255" t="s">
        <v>5498</v>
      </c>
      <c r="K2359" s="254"/>
      <c r="L2359" s="253"/>
      <c r="M2359" s="252"/>
      <c r="O2359" s="237"/>
      <c r="P2359" s="112"/>
      <c r="Q2359" s="219"/>
      <c r="R2359" s="112"/>
      <c r="S2359" s="219"/>
    </row>
    <row r="2360" spans="1:19" ht="22.5" x14ac:dyDescent="0.2">
      <c r="A2360" s="546">
        <v>469</v>
      </c>
      <c r="B2360" s="251" t="s">
        <v>12</v>
      </c>
      <c r="C2360" s="251" t="s">
        <v>11</v>
      </c>
      <c r="D2360" s="251" t="s">
        <v>10</v>
      </c>
      <c r="E2360" s="549" t="s">
        <v>9</v>
      </c>
      <c r="F2360" s="549"/>
      <c r="G2360" s="549" t="s">
        <v>8</v>
      </c>
      <c r="H2360" s="550"/>
      <c r="I2360" s="250"/>
      <c r="J2360" s="249"/>
      <c r="K2360" s="249"/>
      <c r="L2360" s="249"/>
      <c r="M2360" s="248"/>
      <c r="O2360" s="237" t="s">
        <v>5771</v>
      </c>
      <c r="P2360" s="112"/>
      <c r="Q2360" s="219"/>
      <c r="R2360" s="112"/>
      <c r="S2360" s="219"/>
    </row>
    <row r="2361" spans="1:19" ht="101.25" x14ac:dyDescent="0.2">
      <c r="A2361" s="547"/>
      <c r="B2361" s="144" t="s">
        <v>5763</v>
      </c>
      <c r="C2361" s="144" t="s">
        <v>5770</v>
      </c>
      <c r="D2361" s="132">
        <v>43479</v>
      </c>
      <c r="E2361" s="247"/>
      <c r="F2361" s="246" t="s">
        <v>5698</v>
      </c>
      <c r="G2361" s="433" t="s">
        <v>5697</v>
      </c>
      <c r="H2361" s="434"/>
      <c r="I2361" s="435"/>
      <c r="J2361" s="183" t="s">
        <v>17</v>
      </c>
      <c r="K2361" s="140"/>
      <c r="L2361" s="137" t="s">
        <v>16</v>
      </c>
      <c r="M2361" s="245">
        <v>844</v>
      </c>
      <c r="O2361" s="237">
        <v>711</v>
      </c>
      <c r="P2361" s="112"/>
      <c r="Q2361" s="219"/>
      <c r="R2361" s="112"/>
      <c r="S2361" s="219"/>
    </row>
    <row r="2362" spans="1:19" ht="22.5" x14ac:dyDescent="0.2">
      <c r="A2362" s="547"/>
      <c r="B2362" s="243" t="s">
        <v>6</v>
      </c>
      <c r="C2362" s="243" t="s">
        <v>5</v>
      </c>
      <c r="D2362" s="243" t="s">
        <v>4</v>
      </c>
      <c r="E2362" s="551" t="s">
        <v>3</v>
      </c>
      <c r="F2362" s="551"/>
      <c r="G2362" s="552"/>
      <c r="H2362" s="553"/>
      <c r="I2362" s="554"/>
      <c r="J2362" s="138" t="s">
        <v>25</v>
      </c>
      <c r="K2362" s="137"/>
      <c r="L2362" s="136" t="s">
        <v>16</v>
      </c>
      <c r="M2362" s="244">
        <v>2954.73</v>
      </c>
      <c r="O2362" s="237">
        <v>710</v>
      </c>
      <c r="P2362" s="112"/>
      <c r="Q2362" s="219"/>
      <c r="R2362" s="112"/>
      <c r="S2362" s="219"/>
    </row>
    <row r="2363" spans="1:19" x14ac:dyDescent="0.2">
      <c r="A2363" s="547"/>
      <c r="B2363" s="243"/>
      <c r="C2363" s="243"/>
      <c r="D2363" s="243"/>
      <c r="E2363" s="243"/>
      <c r="F2363" s="243"/>
      <c r="G2363" s="242"/>
      <c r="H2363" s="241"/>
      <c r="I2363" s="240"/>
      <c r="J2363" s="239" t="s">
        <v>21</v>
      </c>
      <c r="K2363" s="136"/>
      <c r="L2363" s="136" t="s">
        <v>16</v>
      </c>
      <c r="M2363" s="238">
        <v>117</v>
      </c>
      <c r="O2363" s="237"/>
      <c r="P2363" s="112"/>
      <c r="Q2363" s="219"/>
      <c r="R2363" s="112"/>
      <c r="S2363" s="219"/>
    </row>
    <row r="2364" spans="1:19" ht="23.25" thickBot="1" x14ac:dyDescent="0.25">
      <c r="A2364" s="548"/>
      <c r="B2364" s="263" t="s">
        <v>5507</v>
      </c>
      <c r="C2364" s="262" t="s">
        <v>5697</v>
      </c>
      <c r="D2364" s="261">
        <v>43484</v>
      </c>
      <c r="E2364" s="260" t="s">
        <v>1</v>
      </c>
      <c r="F2364" s="259" t="s">
        <v>5696</v>
      </c>
      <c r="G2364" s="258"/>
      <c r="H2364" s="257"/>
      <c r="I2364" s="256"/>
      <c r="J2364" s="255" t="s">
        <v>5498</v>
      </c>
      <c r="K2364" s="254"/>
      <c r="L2364" s="253"/>
      <c r="M2364" s="252"/>
      <c r="O2364" s="237">
        <v>712</v>
      </c>
      <c r="P2364" s="112"/>
      <c r="Q2364" s="219"/>
      <c r="R2364" s="112"/>
      <c r="S2364" s="219"/>
    </row>
    <row r="2365" spans="1:19" ht="22.5" x14ac:dyDescent="0.2">
      <c r="A2365" s="546">
        <v>470</v>
      </c>
      <c r="B2365" s="251" t="s">
        <v>12</v>
      </c>
      <c r="C2365" s="251" t="s">
        <v>11</v>
      </c>
      <c r="D2365" s="251" t="s">
        <v>10</v>
      </c>
      <c r="E2365" s="549" t="s">
        <v>9</v>
      </c>
      <c r="F2365" s="549"/>
      <c r="G2365" s="549" t="s">
        <v>8</v>
      </c>
      <c r="H2365" s="550"/>
      <c r="I2365" s="250"/>
      <c r="J2365" s="249"/>
      <c r="K2365" s="249"/>
      <c r="L2365" s="249"/>
      <c r="M2365" s="248"/>
      <c r="O2365" s="237" t="s">
        <v>5769</v>
      </c>
      <c r="P2365" s="112"/>
      <c r="Q2365" s="219"/>
      <c r="R2365" s="112"/>
      <c r="S2365" s="219"/>
    </row>
    <row r="2366" spans="1:19" ht="123.75" x14ac:dyDescent="0.2">
      <c r="A2366" s="547"/>
      <c r="B2366" s="144" t="s">
        <v>5763</v>
      </c>
      <c r="C2366" s="144" t="s">
        <v>5768</v>
      </c>
      <c r="D2366" s="132">
        <v>43510</v>
      </c>
      <c r="E2366" s="247"/>
      <c r="F2366" s="246" t="s">
        <v>5767</v>
      </c>
      <c r="G2366" s="433" t="s">
        <v>5766</v>
      </c>
      <c r="H2366" s="434"/>
      <c r="I2366" s="435"/>
      <c r="J2366" s="183" t="s">
        <v>17</v>
      </c>
      <c r="K2366" s="140"/>
      <c r="L2366" s="137" t="s">
        <v>16</v>
      </c>
      <c r="M2366" s="245">
        <v>1966</v>
      </c>
      <c r="O2366" s="237">
        <v>722</v>
      </c>
      <c r="P2366" s="112"/>
      <c r="Q2366" s="219"/>
      <c r="R2366" s="112"/>
      <c r="S2366" s="219"/>
    </row>
    <row r="2367" spans="1:19" ht="22.5" x14ac:dyDescent="0.2">
      <c r="A2367" s="547"/>
      <c r="B2367" s="243" t="s">
        <v>6</v>
      </c>
      <c r="C2367" s="243" t="s">
        <v>5</v>
      </c>
      <c r="D2367" s="243" t="s">
        <v>4</v>
      </c>
      <c r="E2367" s="551" t="s">
        <v>3</v>
      </c>
      <c r="F2367" s="551"/>
      <c r="G2367" s="552"/>
      <c r="H2367" s="553"/>
      <c r="I2367" s="554"/>
      <c r="J2367" s="138" t="s">
        <v>25</v>
      </c>
      <c r="K2367" s="137"/>
      <c r="L2367" s="136" t="s">
        <v>16</v>
      </c>
      <c r="M2367" s="244">
        <v>2747.53</v>
      </c>
      <c r="O2367" s="237">
        <v>720</v>
      </c>
      <c r="P2367" s="112"/>
      <c r="Q2367" s="219"/>
      <c r="R2367" s="112"/>
      <c r="S2367" s="219"/>
    </row>
    <row r="2368" spans="1:19" x14ac:dyDescent="0.2">
      <c r="A2368" s="547"/>
      <c r="B2368" s="243"/>
      <c r="C2368" s="243"/>
      <c r="D2368" s="243"/>
      <c r="E2368" s="243"/>
      <c r="F2368" s="243"/>
      <c r="G2368" s="242"/>
      <c r="H2368" s="241"/>
      <c r="I2368" s="240"/>
      <c r="J2368" s="239" t="s">
        <v>21</v>
      </c>
      <c r="K2368" s="136"/>
      <c r="L2368" s="136" t="s">
        <v>16</v>
      </c>
      <c r="M2368" s="238">
        <v>1281</v>
      </c>
      <c r="O2368" s="237"/>
      <c r="P2368" s="112"/>
      <c r="Q2368" s="219"/>
      <c r="R2368" s="112"/>
      <c r="S2368" s="219"/>
    </row>
    <row r="2369" spans="1:19" s="221" customFormat="1" ht="23.25" thickBot="1" x14ac:dyDescent="0.25">
      <c r="A2369" s="548"/>
      <c r="B2369" s="236" t="s">
        <v>5507</v>
      </c>
      <c r="C2369" s="235" t="s">
        <v>5766</v>
      </c>
      <c r="D2369" s="234">
        <v>43519</v>
      </c>
      <c r="E2369" s="233" t="s">
        <v>1</v>
      </c>
      <c r="F2369" s="232" t="s">
        <v>5765</v>
      </c>
      <c r="G2369" s="231"/>
      <c r="H2369" s="230"/>
      <c r="I2369" s="229"/>
      <c r="J2369" s="228" t="s">
        <v>5498</v>
      </c>
      <c r="K2369" s="227"/>
      <c r="L2369" s="226"/>
      <c r="M2369" s="225"/>
      <c r="O2369" s="224">
        <v>724</v>
      </c>
      <c r="Q2369" s="223"/>
      <c r="S2369" s="223"/>
    </row>
    <row r="2370" spans="1:19" ht="22.5" x14ac:dyDescent="0.2">
      <c r="A2370" s="546">
        <v>471</v>
      </c>
      <c r="B2370" s="251" t="s">
        <v>12</v>
      </c>
      <c r="C2370" s="251" t="s">
        <v>11</v>
      </c>
      <c r="D2370" s="251" t="s">
        <v>10</v>
      </c>
      <c r="E2370" s="549" t="s">
        <v>9</v>
      </c>
      <c r="F2370" s="549"/>
      <c r="G2370" s="549" t="s">
        <v>8</v>
      </c>
      <c r="H2370" s="550"/>
      <c r="I2370" s="250"/>
      <c r="J2370" s="249"/>
      <c r="K2370" s="249"/>
      <c r="L2370" s="249"/>
      <c r="M2370" s="248"/>
      <c r="O2370" s="237" t="s">
        <v>5764</v>
      </c>
      <c r="P2370" s="112"/>
      <c r="Q2370" s="219"/>
      <c r="R2370" s="112"/>
      <c r="S2370" s="219"/>
    </row>
    <row r="2371" spans="1:19" ht="90" x14ac:dyDescent="0.2">
      <c r="A2371" s="547"/>
      <c r="B2371" s="144" t="s">
        <v>5763</v>
      </c>
      <c r="C2371" s="144" t="s">
        <v>5762</v>
      </c>
      <c r="D2371" s="132">
        <v>43541</v>
      </c>
      <c r="E2371" s="247"/>
      <c r="F2371" s="246" t="s">
        <v>5761</v>
      </c>
      <c r="G2371" s="433" t="s">
        <v>5760</v>
      </c>
      <c r="H2371" s="434"/>
      <c r="I2371" s="435"/>
      <c r="J2371" s="183" t="s">
        <v>17</v>
      </c>
      <c r="K2371" s="140"/>
      <c r="L2371" s="137" t="s">
        <v>16</v>
      </c>
      <c r="M2371" s="245">
        <v>834</v>
      </c>
      <c r="O2371" s="237">
        <v>726</v>
      </c>
      <c r="P2371" s="112"/>
      <c r="Q2371" s="219"/>
      <c r="R2371" s="112"/>
      <c r="S2371" s="219"/>
    </row>
    <row r="2372" spans="1:19" ht="22.5" x14ac:dyDescent="0.2">
      <c r="A2372" s="547"/>
      <c r="B2372" s="243" t="s">
        <v>6</v>
      </c>
      <c r="C2372" s="243" t="s">
        <v>5</v>
      </c>
      <c r="D2372" s="243" t="s">
        <v>4</v>
      </c>
      <c r="E2372" s="551" t="s">
        <v>3</v>
      </c>
      <c r="F2372" s="551"/>
      <c r="G2372" s="552"/>
      <c r="H2372" s="553"/>
      <c r="I2372" s="554"/>
      <c r="J2372" s="138" t="s">
        <v>25</v>
      </c>
      <c r="K2372" s="137"/>
      <c r="L2372" s="136" t="s">
        <v>16</v>
      </c>
      <c r="M2372" s="244">
        <v>3197.23</v>
      </c>
      <c r="O2372" s="237">
        <v>725</v>
      </c>
      <c r="P2372" s="112"/>
      <c r="Q2372" s="219"/>
      <c r="R2372" s="112"/>
      <c r="S2372" s="219"/>
    </row>
    <row r="2373" spans="1:19" x14ac:dyDescent="0.2">
      <c r="A2373" s="547"/>
      <c r="B2373" s="243"/>
      <c r="C2373" s="243"/>
      <c r="D2373" s="243"/>
      <c r="E2373" s="243"/>
      <c r="F2373" s="243"/>
      <c r="G2373" s="242"/>
      <c r="H2373" s="241"/>
      <c r="I2373" s="240"/>
      <c r="J2373" s="138"/>
      <c r="K2373" s="137"/>
      <c r="L2373" s="136"/>
      <c r="M2373" s="244"/>
      <c r="O2373" s="237"/>
      <c r="P2373" s="112"/>
      <c r="Q2373" s="219"/>
      <c r="R2373" s="112"/>
      <c r="S2373" s="219"/>
    </row>
    <row r="2374" spans="1:19" x14ac:dyDescent="0.2">
      <c r="A2374" s="547"/>
      <c r="B2374" s="243"/>
      <c r="C2374" s="243"/>
      <c r="D2374" s="243"/>
      <c r="E2374" s="243"/>
      <c r="F2374" s="243"/>
      <c r="G2374" s="242"/>
      <c r="H2374" s="241"/>
      <c r="I2374" s="240"/>
      <c r="J2374" s="239" t="s">
        <v>21</v>
      </c>
      <c r="K2374" s="136"/>
      <c r="L2374" s="136" t="s">
        <v>16</v>
      </c>
      <c r="M2374" s="238">
        <v>366</v>
      </c>
      <c r="O2374" s="237"/>
      <c r="P2374" s="112"/>
      <c r="Q2374" s="219"/>
      <c r="R2374" s="112"/>
      <c r="S2374" s="219"/>
    </row>
    <row r="2375" spans="1:19" ht="23.25" thickBot="1" x14ac:dyDescent="0.25">
      <c r="A2375" s="548"/>
      <c r="B2375" s="263" t="s">
        <v>5507</v>
      </c>
      <c r="C2375" s="262" t="s">
        <v>5760</v>
      </c>
      <c r="D2375" s="261">
        <v>43545</v>
      </c>
      <c r="E2375" s="260" t="s">
        <v>1</v>
      </c>
      <c r="F2375" s="259" t="s">
        <v>5759</v>
      </c>
      <c r="G2375" s="258"/>
      <c r="H2375" s="257"/>
      <c r="I2375" s="256"/>
      <c r="J2375" s="255" t="s">
        <v>5498</v>
      </c>
      <c r="K2375" s="254"/>
      <c r="L2375" s="253" t="s">
        <v>16</v>
      </c>
      <c r="M2375" s="252">
        <v>150</v>
      </c>
      <c r="O2375" s="237">
        <v>727</v>
      </c>
      <c r="P2375" s="112"/>
      <c r="Q2375" s="219"/>
      <c r="R2375" s="112"/>
      <c r="S2375" s="219"/>
    </row>
    <row r="2376" spans="1:19" ht="22.5" x14ac:dyDescent="0.2">
      <c r="A2376" s="546">
        <v>472</v>
      </c>
      <c r="B2376" s="251" t="s">
        <v>12</v>
      </c>
      <c r="C2376" s="251" t="s">
        <v>11</v>
      </c>
      <c r="D2376" s="251" t="s">
        <v>10</v>
      </c>
      <c r="E2376" s="549" t="s">
        <v>9</v>
      </c>
      <c r="F2376" s="549"/>
      <c r="G2376" s="549" t="s">
        <v>8</v>
      </c>
      <c r="H2376" s="550"/>
      <c r="I2376" s="250"/>
      <c r="J2376" s="249"/>
      <c r="K2376" s="249"/>
      <c r="L2376" s="249"/>
      <c r="M2376" s="248"/>
      <c r="O2376" s="237" t="s">
        <v>5758</v>
      </c>
      <c r="P2376" s="112"/>
      <c r="Q2376" s="219"/>
      <c r="R2376" s="112"/>
      <c r="S2376" s="219"/>
    </row>
    <row r="2377" spans="1:19" ht="30.6" customHeight="1" x14ac:dyDescent="0.2">
      <c r="A2377" s="547"/>
      <c r="B2377" s="144" t="s">
        <v>5757</v>
      </c>
      <c r="C2377" s="144" t="s">
        <v>5756</v>
      </c>
      <c r="D2377" s="132">
        <v>43411</v>
      </c>
      <c r="E2377" s="247"/>
      <c r="F2377" s="246" t="s">
        <v>5584</v>
      </c>
      <c r="G2377" s="433" t="s">
        <v>5582</v>
      </c>
      <c r="H2377" s="434"/>
      <c r="I2377" s="435"/>
      <c r="J2377" s="183" t="s">
        <v>17</v>
      </c>
      <c r="K2377" s="140"/>
      <c r="L2377" s="137" t="s">
        <v>16</v>
      </c>
      <c r="M2377" s="245">
        <v>543</v>
      </c>
      <c r="O2377" s="237">
        <v>729</v>
      </c>
      <c r="P2377" s="112"/>
      <c r="Q2377" s="219"/>
      <c r="R2377" s="112"/>
      <c r="S2377" s="219"/>
    </row>
    <row r="2378" spans="1:19" ht="22.5" x14ac:dyDescent="0.2">
      <c r="A2378" s="547"/>
      <c r="B2378" s="243" t="s">
        <v>6</v>
      </c>
      <c r="C2378" s="243" t="s">
        <v>5</v>
      </c>
      <c r="D2378" s="243" t="s">
        <v>4</v>
      </c>
      <c r="E2378" s="551" t="s">
        <v>3</v>
      </c>
      <c r="F2378" s="551"/>
      <c r="G2378" s="552"/>
      <c r="H2378" s="553"/>
      <c r="I2378" s="554"/>
      <c r="J2378" s="138" t="s">
        <v>25</v>
      </c>
      <c r="K2378" s="137"/>
      <c r="L2378" s="136" t="s">
        <v>16</v>
      </c>
      <c r="M2378" s="244">
        <v>271.39999999999998</v>
      </c>
      <c r="O2378" s="237">
        <v>728</v>
      </c>
      <c r="P2378" s="112"/>
      <c r="Q2378" s="219"/>
      <c r="R2378" s="112"/>
      <c r="S2378" s="219"/>
    </row>
    <row r="2379" spans="1:19" x14ac:dyDescent="0.2">
      <c r="A2379" s="547"/>
      <c r="B2379" s="243"/>
      <c r="C2379" s="243"/>
      <c r="D2379" s="243"/>
      <c r="E2379" s="243"/>
      <c r="F2379" s="243"/>
      <c r="G2379" s="242"/>
      <c r="H2379" s="241"/>
      <c r="I2379" s="240"/>
      <c r="J2379" s="239" t="s">
        <v>21</v>
      </c>
      <c r="K2379" s="136"/>
      <c r="L2379" s="136" t="s">
        <v>16</v>
      </c>
      <c r="M2379" s="238">
        <v>142</v>
      </c>
      <c r="O2379" s="237"/>
      <c r="P2379" s="112"/>
      <c r="Q2379" s="219"/>
      <c r="R2379" s="112"/>
      <c r="S2379" s="219"/>
    </row>
    <row r="2380" spans="1:19" ht="23.25" thickBot="1" x14ac:dyDescent="0.25">
      <c r="A2380" s="548"/>
      <c r="B2380" s="263" t="s">
        <v>2799</v>
      </c>
      <c r="C2380" s="262" t="s">
        <v>5582</v>
      </c>
      <c r="D2380" s="261">
        <v>43414</v>
      </c>
      <c r="E2380" s="260" t="s">
        <v>1</v>
      </c>
      <c r="F2380" s="259" t="s">
        <v>5751</v>
      </c>
      <c r="G2380" s="258"/>
      <c r="H2380" s="257"/>
      <c r="I2380" s="256"/>
      <c r="J2380" s="255" t="s">
        <v>5498</v>
      </c>
      <c r="K2380" s="254"/>
      <c r="L2380" s="253"/>
      <c r="M2380" s="252"/>
      <c r="O2380" s="237">
        <v>730</v>
      </c>
      <c r="P2380" s="112"/>
      <c r="Q2380" s="219"/>
      <c r="R2380" s="112"/>
      <c r="S2380" s="219"/>
    </row>
    <row r="2381" spans="1:19" ht="22.5" x14ac:dyDescent="0.2">
      <c r="A2381" s="546">
        <v>473</v>
      </c>
      <c r="B2381" s="251" t="s">
        <v>12</v>
      </c>
      <c r="C2381" s="251" t="s">
        <v>11</v>
      </c>
      <c r="D2381" s="251" t="s">
        <v>10</v>
      </c>
      <c r="E2381" s="549" t="s">
        <v>9</v>
      </c>
      <c r="F2381" s="549"/>
      <c r="G2381" s="549" t="s">
        <v>8</v>
      </c>
      <c r="H2381" s="550"/>
      <c r="I2381" s="250"/>
      <c r="J2381" s="249"/>
      <c r="K2381" s="249"/>
      <c r="L2381" s="249"/>
      <c r="M2381" s="248"/>
      <c r="O2381" s="237" t="s">
        <v>5755</v>
      </c>
      <c r="P2381" s="112"/>
      <c r="Q2381" s="219"/>
      <c r="R2381" s="112"/>
      <c r="S2381" s="219"/>
    </row>
    <row r="2382" spans="1:19" ht="30.6" customHeight="1" x14ac:dyDescent="0.2">
      <c r="A2382" s="547"/>
      <c r="B2382" s="144" t="s">
        <v>5754</v>
      </c>
      <c r="C2382" s="144" t="s">
        <v>5753</v>
      </c>
      <c r="D2382" s="132">
        <v>43411</v>
      </c>
      <c r="E2382" s="247"/>
      <c r="F2382" s="246" t="s">
        <v>5584</v>
      </c>
      <c r="G2382" s="433" t="s">
        <v>5582</v>
      </c>
      <c r="H2382" s="434"/>
      <c r="I2382" s="435"/>
      <c r="J2382" s="183" t="s">
        <v>17</v>
      </c>
      <c r="K2382" s="140"/>
      <c r="L2382" s="137" t="s">
        <v>16</v>
      </c>
      <c r="M2382" s="245">
        <v>543</v>
      </c>
      <c r="O2382" s="237">
        <v>732</v>
      </c>
      <c r="P2382" s="112"/>
      <c r="Q2382" s="219"/>
      <c r="R2382" s="112"/>
      <c r="S2382" s="219"/>
    </row>
    <row r="2383" spans="1:19" ht="22.5" x14ac:dyDescent="0.2">
      <c r="A2383" s="547"/>
      <c r="B2383" s="243" t="s">
        <v>6</v>
      </c>
      <c r="C2383" s="243" t="s">
        <v>5</v>
      </c>
      <c r="D2383" s="243" t="s">
        <v>4</v>
      </c>
      <c r="E2383" s="551" t="s">
        <v>3</v>
      </c>
      <c r="F2383" s="551"/>
      <c r="G2383" s="552"/>
      <c r="H2383" s="553"/>
      <c r="I2383" s="554"/>
      <c r="J2383" s="138" t="s">
        <v>25</v>
      </c>
      <c r="K2383" s="137"/>
      <c r="L2383" s="136" t="s">
        <v>16</v>
      </c>
      <c r="M2383" s="244">
        <v>299.39999999999998</v>
      </c>
      <c r="O2383" s="237">
        <v>731</v>
      </c>
      <c r="P2383" s="112"/>
      <c r="Q2383" s="219"/>
      <c r="R2383" s="112"/>
      <c r="S2383" s="219"/>
    </row>
    <row r="2384" spans="1:19" x14ac:dyDescent="0.2">
      <c r="A2384" s="547"/>
      <c r="B2384" s="243"/>
      <c r="C2384" s="243"/>
      <c r="D2384" s="243"/>
      <c r="E2384" s="243"/>
      <c r="F2384" s="243"/>
      <c r="G2384" s="242"/>
      <c r="H2384" s="241"/>
      <c r="I2384" s="240"/>
      <c r="J2384" s="239" t="s">
        <v>21</v>
      </c>
      <c r="K2384" s="136"/>
      <c r="L2384" s="136" t="s">
        <v>16</v>
      </c>
      <c r="M2384" s="238">
        <v>142</v>
      </c>
      <c r="O2384" s="237"/>
      <c r="P2384" s="112"/>
      <c r="Q2384" s="219"/>
      <c r="R2384" s="112"/>
      <c r="S2384" s="219"/>
    </row>
    <row r="2385" spans="1:19" ht="23.25" thickBot="1" x14ac:dyDescent="0.25">
      <c r="A2385" s="548"/>
      <c r="B2385" s="263" t="s">
        <v>5752</v>
      </c>
      <c r="C2385" s="262" t="s">
        <v>5582</v>
      </c>
      <c r="D2385" s="261">
        <v>43414</v>
      </c>
      <c r="E2385" s="260" t="s">
        <v>1</v>
      </c>
      <c r="F2385" s="259" t="s">
        <v>5751</v>
      </c>
      <c r="G2385" s="258"/>
      <c r="H2385" s="257"/>
      <c r="I2385" s="256"/>
      <c r="J2385" s="255" t="s">
        <v>5498</v>
      </c>
      <c r="K2385" s="254"/>
      <c r="L2385" s="253"/>
      <c r="M2385" s="252"/>
      <c r="O2385" s="237">
        <v>733</v>
      </c>
      <c r="P2385" s="112"/>
      <c r="Q2385" s="219"/>
      <c r="R2385" s="112"/>
      <c r="S2385" s="219"/>
    </row>
    <row r="2386" spans="1:19" ht="22.5" x14ac:dyDescent="0.2">
      <c r="A2386" s="546">
        <v>474</v>
      </c>
      <c r="B2386" s="251" t="s">
        <v>12</v>
      </c>
      <c r="C2386" s="251" t="s">
        <v>11</v>
      </c>
      <c r="D2386" s="251" t="s">
        <v>10</v>
      </c>
      <c r="E2386" s="549" t="s">
        <v>9</v>
      </c>
      <c r="F2386" s="549"/>
      <c r="G2386" s="549" t="s">
        <v>8</v>
      </c>
      <c r="H2386" s="550"/>
      <c r="I2386" s="250"/>
      <c r="J2386" s="249"/>
      <c r="K2386" s="249"/>
      <c r="L2386" s="249"/>
      <c r="M2386" s="248"/>
      <c r="O2386" s="237" t="s">
        <v>5750</v>
      </c>
      <c r="P2386" s="112"/>
      <c r="Q2386" s="219"/>
      <c r="R2386" s="112"/>
      <c r="S2386" s="219"/>
    </row>
    <row r="2387" spans="1:19" ht="30.6" customHeight="1" x14ac:dyDescent="0.2">
      <c r="A2387" s="547"/>
      <c r="B2387" s="144" t="s">
        <v>5749</v>
      </c>
      <c r="C2387" s="144" t="s">
        <v>5748</v>
      </c>
      <c r="D2387" s="132">
        <v>43399</v>
      </c>
      <c r="E2387" s="247"/>
      <c r="F2387" s="246" t="s">
        <v>5747</v>
      </c>
      <c r="G2387" s="433" t="s">
        <v>187</v>
      </c>
      <c r="H2387" s="434"/>
      <c r="I2387" s="435"/>
      <c r="J2387" s="183" t="s">
        <v>17</v>
      </c>
      <c r="K2387" s="140"/>
      <c r="L2387" s="137" t="s">
        <v>16</v>
      </c>
      <c r="M2387" s="245">
        <v>1566</v>
      </c>
      <c r="O2387" s="237">
        <v>734</v>
      </c>
      <c r="P2387" s="112"/>
      <c r="Q2387" s="219"/>
      <c r="R2387" s="112"/>
      <c r="S2387" s="219"/>
    </row>
    <row r="2388" spans="1:19" ht="22.5" x14ac:dyDescent="0.2">
      <c r="A2388" s="547"/>
      <c r="B2388" s="243" t="s">
        <v>6</v>
      </c>
      <c r="C2388" s="243" t="s">
        <v>5</v>
      </c>
      <c r="D2388" s="243" t="s">
        <v>4</v>
      </c>
      <c r="E2388" s="551" t="s">
        <v>3</v>
      </c>
      <c r="F2388" s="551"/>
      <c r="G2388" s="552"/>
      <c r="H2388" s="553"/>
      <c r="I2388" s="554"/>
      <c r="J2388" s="138" t="s">
        <v>25</v>
      </c>
      <c r="K2388" s="137"/>
      <c r="L2388" s="136"/>
      <c r="M2388" s="244"/>
      <c r="O2388" s="237"/>
      <c r="P2388" s="112"/>
      <c r="Q2388" s="219"/>
      <c r="R2388" s="112"/>
      <c r="S2388" s="219"/>
    </row>
    <row r="2389" spans="1:19" x14ac:dyDescent="0.2">
      <c r="A2389" s="547"/>
      <c r="B2389" s="243"/>
      <c r="C2389" s="243"/>
      <c r="D2389" s="243"/>
      <c r="E2389" s="243"/>
      <c r="F2389" s="243"/>
      <c r="G2389" s="242"/>
      <c r="H2389" s="241"/>
      <c r="I2389" s="240"/>
      <c r="J2389" s="239" t="s">
        <v>21</v>
      </c>
      <c r="K2389" s="136"/>
      <c r="L2389" s="136" t="s">
        <v>16</v>
      </c>
      <c r="M2389" s="238">
        <v>156</v>
      </c>
      <c r="O2389" s="237"/>
      <c r="P2389" s="112"/>
      <c r="Q2389" s="219"/>
      <c r="R2389" s="112"/>
      <c r="S2389" s="219"/>
    </row>
    <row r="2390" spans="1:19" ht="23.25" thickBot="1" x14ac:dyDescent="0.25">
      <c r="A2390" s="548"/>
      <c r="B2390" s="263" t="s">
        <v>5545</v>
      </c>
      <c r="C2390" s="262" t="s">
        <v>187</v>
      </c>
      <c r="D2390" s="261">
        <v>43406</v>
      </c>
      <c r="E2390" s="260" t="s">
        <v>1</v>
      </c>
      <c r="F2390" s="259" t="s">
        <v>5746</v>
      </c>
      <c r="G2390" s="258"/>
      <c r="H2390" s="257"/>
      <c r="I2390" s="256"/>
      <c r="J2390" s="255" t="s">
        <v>5498</v>
      </c>
      <c r="K2390" s="254"/>
      <c r="L2390" s="253"/>
      <c r="M2390" s="252"/>
      <c r="O2390" s="237">
        <v>735</v>
      </c>
      <c r="P2390" s="112"/>
      <c r="Q2390" s="219"/>
      <c r="R2390" s="112"/>
      <c r="S2390" s="219"/>
    </row>
    <row r="2391" spans="1:19" ht="22.5" x14ac:dyDescent="0.2">
      <c r="A2391" s="546">
        <v>475</v>
      </c>
      <c r="B2391" s="251" t="s">
        <v>12</v>
      </c>
      <c r="C2391" s="251" t="s">
        <v>11</v>
      </c>
      <c r="D2391" s="251" t="s">
        <v>10</v>
      </c>
      <c r="E2391" s="549" t="s">
        <v>9</v>
      </c>
      <c r="F2391" s="549"/>
      <c r="G2391" s="549" t="s">
        <v>8</v>
      </c>
      <c r="H2391" s="550"/>
      <c r="I2391" s="250"/>
      <c r="J2391" s="249"/>
      <c r="K2391" s="249"/>
      <c r="L2391" s="249"/>
      <c r="M2391" s="248"/>
      <c r="O2391" s="237" t="s">
        <v>5745</v>
      </c>
      <c r="P2391" s="112"/>
      <c r="Q2391" s="219"/>
      <c r="R2391" s="112"/>
      <c r="S2391" s="219"/>
    </row>
    <row r="2392" spans="1:19" ht="20.45" customHeight="1" x14ac:dyDescent="0.2">
      <c r="A2392" s="547"/>
      <c r="B2392" s="144" t="s">
        <v>5744</v>
      </c>
      <c r="C2392" s="144" t="s">
        <v>5743</v>
      </c>
      <c r="D2392" s="132">
        <v>43405</v>
      </c>
      <c r="E2392" s="247"/>
      <c r="F2392" s="246" t="s">
        <v>5742</v>
      </c>
      <c r="G2392" s="433" t="s">
        <v>5740</v>
      </c>
      <c r="H2392" s="434"/>
      <c r="I2392" s="435"/>
      <c r="J2392" s="183" t="s">
        <v>17</v>
      </c>
      <c r="K2392" s="140"/>
      <c r="L2392" s="137" t="s">
        <v>16</v>
      </c>
      <c r="M2392" s="245">
        <v>188</v>
      </c>
      <c r="O2392" s="237">
        <v>737</v>
      </c>
      <c r="P2392" s="112"/>
      <c r="Q2392" s="219"/>
      <c r="R2392" s="112"/>
      <c r="S2392" s="219"/>
    </row>
    <row r="2393" spans="1:19" ht="22.5" x14ac:dyDescent="0.2">
      <c r="A2393" s="547"/>
      <c r="B2393" s="243" t="s">
        <v>6</v>
      </c>
      <c r="C2393" s="243" t="s">
        <v>5</v>
      </c>
      <c r="D2393" s="243" t="s">
        <v>4</v>
      </c>
      <c r="E2393" s="551" t="s">
        <v>3</v>
      </c>
      <c r="F2393" s="551"/>
      <c r="G2393" s="552"/>
      <c r="H2393" s="553"/>
      <c r="I2393" s="554"/>
      <c r="J2393" s="138" t="s">
        <v>25</v>
      </c>
      <c r="K2393" s="137"/>
      <c r="L2393" s="136" t="s">
        <v>16</v>
      </c>
      <c r="M2393" s="244">
        <v>276.39999999999998</v>
      </c>
      <c r="O2393" s="237">
        <v>736</v>
      </c>
      <c r="P2393" s="112"/>
      <c r="Q2393" s="219"/>
      <c r="R2393" s="112"/>
      <c r="S2393" s="219"/>
    </row>
    <row r="2394" spans="1:19" x14ac:dyDescent="0.2">
      <c r="A2394" s="547"/>
      <c r="B2394" s="243"/>
      <c r="C2394" s="243"/>
      <c r="D2394" s="243"/>
      <c r="E2394" s="243"/>
      <c r="F2394" s="243"/>
      <c r="G2394" s="242"/>
      <c r="H2394" s="241"/>
      <c r="I2394" s="240"/>
      <c r="J2394" s="239" t="s">
        <v>21</v>
      </c>
      <c r="K2394" s="136"/>
      <c r="L2394" s="136" t="s">
        <v>16</v>
      </c>
      <c r="M2394" s="238">
        <v>73</v>
      </c>
      <c r="O2394" s="237"/>
      <c r="P2394" s="112"/>
      <c r="Q2394" s="219"/>
      <c r="R2394" s="112"/>
      <c r="S2394" s="219"/>
    </row>
    <row r="2395" spans="1:19" ht="23.25" thickBot="1" x14ac:dyDescent="0.25">
      <c r="A2395" s="548"/>
      <c r="B2395" s="263" t="s">
        <v>5741</v>
      </c>
      <c r="C2395" s="262" t="s">
        <v>5740</v>
      </c>
      <c r="D2395" s="261">
        <v>43407</v>
      </c>
      <c r="E2395" s="260" t="s">
        <v>1</v>
      </c>
      <c r="F2395" s="259" t="s">
        <v>5739</v>
      </c>
      <c r="G2395" s="258"/>
      <c r="H2395" s="257"/>
      <c r="I2395" s="256"/>
      <c r="J2395" s="255" t="s">
        <v>5498</v>
      </c>
      <c r="K2395" s="254"/>
      <c r="L2395" s="253"/>
      <c r="M2395" s="252"/>
      <c r="O2395" s="237">
        <v>738</v>
      </c>
      <c r="P2395" s="112"/>
      <c r="Q2395" s="219"/>
      <c r="R2395" s="112"/>
      <c r="S2395" s="219"/>
    </row>
    <row r="2396" spans="1:19" ht="22.5" x14ac:dyDescent="0.2">
      <c r="A2396" s="546">
        <v>476</v>
      </c>
      <c r="B2396" s="251" t="s">
        <v>12</v>
      </c>
      <c r="C2396" s="251" t="s">
        <v>11</v>
      </c>
      <c r="D2396" s="251" t="s">
        <v>10</v>
      </c>
      <c r="E2396" s="549" t="s">
        <v>9</v>
      </c>
      <c r="F2396" s="549"/>
      <c r="G2396" s="549" t="s">
        <v>8</v>
      </c>
      <c r="H2396" s="550"/>
      <c r="I2396" s="250"/>
      <c r="J2396" s="249"/>
      <c r="K2396" s="249"/>
      <c r="L2396" s="249"/>
      <c r="M2396" s="248"/>
      <c r="O2396" s="237" t="s">
        <v>5738</v>
      </c>
      <c r="P2396" s="112"/>
      <c r="Q2396" s="219"/>
      <c r="R2396" s="112"/>
      <c r="S2396" s="219"/>
    </row>
    <row r="2397" spans="1:19" ht="30.6" customHeight="1" x14ac:dyDescent="0.2">
      <c r="A2397" s="547"/>
      <c r="B2397" s="144" t="s">
        <v>5735</v>
      </c>
      <c r="C2397" s="144" t="s">
        <v>5737</v>
      </c>
      <c r="D2397" s="132">
        <v>43479</v>
      </c>
      <c r="E2397" s="247"/>
      <c r="F2397" s="246" t="s">
        <v>5698</v>
      </c>
      <c r="G2397" s="433" t="s">
        <v>5697</v>
      </c>
      <c r="H2397" s="434"/>
      <c r="I2397" s="435"/>
      <c r="J2397" s="183" t="s">
        <v>17</v>
      </c>
      <c r="K2397" s="140"/>
      <c r="L2397" s="137" t="s">
        <v>16</v>
      </c>
      <c r="M2397" s="245">
        <v>844</v>
      </c>
      <c r="O2397" s="237">
        <v>740</v>
      </c>
      <c r="P2397" s="112"/>
      <c r="Q2397" s="219"/>
      <c r="R2397" s="112"/>
      <c r="S2397" s="219"/>
    </row>
    <row r="2398" spans="1:19" ht="22.5" x14ac:dyDescent="0.2">
      <c r="A2398" s="547"/>
      <c r="B2398" s="243" t="s">
        <v>6</v>
      </c>
      <c r="C2398" s="243" t="s">
        <v>5</v>
      </c>
      <c r="D2398" s="243" t="s">
        <v>4</v>
      </c>
      <c r="E2398" s="551" t="s">
        <v>3</v>
      </c>
      <c r="F2398" s="551"/>
      <c r="G2398" s="552"/>
      <c r="H2398" s="553"/>
      <c r="I2398" s="554"/>
      <c r="J2398" s="138" t="s">
        <v>25</v>
      </c>
      <c r="K2398" s="137"/>
      <c r="L2398" s="136" t="s">
        <v>16</v>
      </c>
      <c r="M2398" s="244">
        <v>2885.53</v>
      </c>
      <c r="O2398" s="237">
        <v>739</v>
      </c>
      <c r="P2398" s="112"/>
      <c r="Q2398" s="219"/>
      <c r="R2398" s="112"/>
      <c r="S2398" s="219"/>
    </row>
    <row r="2399" spans="1:19" x14ac:dyDescent="0.2">
      <c r="A2399" s="547"/>
      <c r="B2399" s="243"/>
      <c r="C2399" s="243"/>
      <c r="D2399" s="243"/>
      <c r="E2399" s="243"/>
      <c r="F2399" s="243"/>
      <c r="G2399" s="242"/>
      <c r="H2399" s="241"/>
      <c r="I2399" s="240"/>
      <c r="J2399" s="239" t="s">
        <v>21</v>
      </c>
      <c r="K2399" s="136"/>
      <c r="L2399" s="136" t="s">
        <v>16</v>
      </c>
      <c r="M2399" s="238">
        <v>117</v>
      </c>
      <c r="O2399" s="237"/>
      <c r="P2399" s="112"/>
      <c r="Q2399" s="219"/>
      <c r="R2399" s="112"/>
      <c r="S2399" s="219"/>
    </row>
    <row r="2400" spans="1:19" ht="23.25" thickBot="1" x14ac:dyDescent="0.25">
      <c r="A2400" s="548"/>
      <c r="B2400" s="263" t="s">
        <v>5733</v>
      </c>
      <c r="C2400" s="262" t="s">
        <v>5697</v>
      </c>
      <c r="D2400" s="261">
        <v>43484</v>
      </c>
      <c r="E2400" s="260" t="s">
        <v>1</v>
      </c>
      <c r="F2400" s="259" t="s">
        <v>5696</v>
      </c>
      <c r="G2400" s="258"/>
      <c r="H2400" s="257"/>
      <c r="I2400" s="256"/>
      <c r="J2400" s="255" t="s">
        <v>5498</v>
      </c>
      <c r="K2400" s="254"/>
      <c r="L2400" s="253"/>
      <c r="M2400" s="252"/>
      <c r="O2400" s="237">
        <v>741</v>
      </c>
      <c r="P2400" s="112"/>
      <c r="Q2400" s="219"/>
      <c r="R2400" s="112"/>
      <c r="S2400" s="219"/>
    </row>
    <row r="2401" spans="1:19" ht="22.5" x14ac:dyDescent="0.2">
      <c r="A2401" s="546">
        <v>477</v>
      </c>
      <c r="B2401" s="251" t="s">
        <v>12</v>
      </c>
      <c r="C2401" s="251" t="s">
        <v>11</v>
      </c>
      <c r="D2401" s="251" t="s">
        <v>10</v>
      </c>
      <c r="E2401" s="549" t="s">
        <v>9</v>
      </c>
      <c r="F2401" s="549"/>
      <c r="G2401" s="549" t="s">
        <v>8</v>
      </c>
      <c r="H2401" s="550"/>
      <c r="I2401" s="250"/>
      <c r="J2401" s="249"/>
      <c r="K2401" s="249"/>
      <c r="L2401" s="249"/>
      <c r="M2401" s="248"/>
      <c r="O2401" s="237" t="s">
        <v>5736</v>
      </c>
      <c r="P2401" s="112"/>
      <c r="Q2401" s="219"/>
      <c r="R2401" s="112"/>
      <c r="S2401" s="219"/>
    </row>
    <row r="2402" spans="1:19" ht="30.6" customHeight="1" x14ac:dyDescent="0.2">
      <c r="A2402" s="547"/>
      <c r="B2402" s="144" t="s">
        <v>5735</v>
      </c>
      <c r="C2402" s="144" t="s">
        <v>5734</v>
      </c>
      <c r="D2402" s="132">
        <v>43544</v>
      </c>
      <c r="E2402" s="247"/>
      <c r="F2402" s="246" t="s">
        <v>5518</v>
      </c>
      <c r="G2402" s="433" t="s">
        <v>187</v>
      </c>
      <c r="H2402" s="434"/>
      <c r="I2402" s="435"/>
      <c r="J2402" s="183" t="s">
        <v>17</v>
      </c>
      <c r="K2402" s="140"/>
      <c r="L2402" s="137" t="s">
        <v>16</v>
      </c>
      <c r="M2402" s="245">
        <v>624</v>
      </c>
      <c r="O2402" s="237">
        <v>743</v>
      </c>
      <c r="P2402" s="112"/>
      <c r="Q2402" s="219"/>
      <c r="R2402" s="112"/>
      <c r="S2402" s="219"/>
    </row>
    <row r="2403" spans="1:19" ht="22.5" x14ac:dyDescent="0.2">
      <c r="A2403" s="547"/>
      <c r="B2403" s="243" t="s">
        <v>6</v>
      </c>
      <c r="C2403" s="243" t="s">
        <v>5</v>
      </c>
      <c r="D2403" s="243" t="s">
        <v>4</v>
      </c>
      <c r="E2403" s="551" t="s">
        <v>3</v>
      </c>
      <c r="F2403" s="551"/>
      <c r="G2403" s="552"/>
      <c r="H2403" s="553"/>
      <c r="I2403" s="554"/>
      <c r="J2403" s="138" t="s">
        <v>25</v>
      </c>
      <c r="K2403" s="137"/>
      <c r="L2403" s="136" t="s">
        <v>16</v>
      </c>
      <c r="M2403" s="244">
        <v>3007.76</v>
      </c>
      <c r="O2403" s="237">
        <v>742</v>
      </c>
      <c r="P2403" s="112"/>
      <c r="Q2403" s="219"/>
      <c r="R2403" s="112"/>
      <c r="S2403" s="219"/>
    </row>
    <row r="2404" spans="1:19" x14ac:dyDescent="0.2">
      <c r="A2404" s="547"/>
      <c r="B2404" s="243"/>
      <c r="C2404" s="243"/>
      <c r="D2404" s="243"/>
      <c r="E2404" s="243"/>
      <c r="F2404" s="243"/>
      <c r="G2404" s="242"/>
      <c r="H2404" s="241"/>
      <c r="I2404" s="240"/>
      <c r="J2404" s="239" t="s">
        <v>21</v>
      </c>
      <c r="K2404" s="136"/>
      <c r="L2404" s="136" t="s">
        <v>16</v>
      </c>
      <c r="M2404" s="238">
        <v>258</v>
      </c>
      <c r="O2404" s="237"/>
      <c r="P2404" s="112"/>
      <c r="Q2404" s="219"/>
      <c r="R2404" s="112"/>
      <c r="S2404" s="219"/>
    </row>
    <row r="2405" spans="1:19" ht="23.25" thickBot="1" x14ac:dyDescent="0.25">
      <c r="A2405" s="548"/>
      <c r="B2405" s="263" t="s">
        <v>5733</v>
      </c>
      <c r="C2405" s="262" t="s">
        <v>187</v>
      </c>
      <c r="D2405" s="261">
        <v>43547</v>
      </c>
      <c r="E2405" s="260" t="s">
        <v>1</v>
      </c>
      <c r="F2405" s="259" t="s">
        <v>5732</v>
      </c>
      <c r="G2405" s="258"/>
      <c r="H2405" s="257"/>
      <c r="I2405" s="256"/>
      <c r="J2405" s="255" t="s">
        <v>5498</v>
      </c>
      <c r="K2405" s="254"/>
      <c r="L2405" s="253"/>
      <c r="M2405" s="252"/>
      <c r="O2405" s="237">
        <v>744</v>
      </c>
      <c r="P2405" s="112"/>
      <c r="Q2405" s="219"/>
      <c r="R2405" s="112"/>
      <c r="S2405" s="219"/>
    </row>
    <row r="2406" spans="1:19" ht="22.5" x14ac:dyDescent="0.2">
      <c r="A2406" s="546">
        <v>478</v>
      </c>
      <c r="B2406" s="251" t="s">
        <v>12</v>
      </c>
      <c r="C2406" s="251" t="s">
        <v>11</v>
      </c>
      <c r="D2406" s="251" t="s">
        <v>10</v>
      </c>
      <c r="E2406" s="549" t="s">
        <v>9</v>
      </c>
      <c r="F2406" s="549"/>
      <c r="G2406" s="549" t="s">
        <v>8</v>
      </c>
      <c r="H2406" s="550"/>
      <c r="I2406" s="250"/>
      <c r="J2406" s="249"/>
      <c r="K2406" s="249"/>
      <c r="L2406" s="249"/>
      <c r="M2406" s="248"/>
      <c r="O2406" s="237" t="s">
        <v>5731</v>
      </c>
      <c r="P2406" s="112"/>
      <c r="Q2406" s="219"/>
      <c r="R2406" s="112"/>
      <c r="S2406" s="219"/>
    </row>
    <row r="2407" spans="1:19" ht="135" x14ac:dyDescent="0.2">
      <c r="A2407" s="547"/>
      <c r="B2407" s="144" t="s">
        <v>5730</v>
      </c>
      <c r="C2407" s="144" t="s">
        <v>5729</v>
      </c>
      <c r="D2407" s="132">
        <v>43390</v>
      </c>
      <c r="E2407" s="247"/>
      <c r="F2407" s="246" t="s">
        <v>5728</v>
      </c>
      <c r="G2407" s="433" t="s">
        <v>5727</v>
      </c>
      <c r="H2407" s="434"/>
      <c r="I2407" s="435"/>
      <c r="J2407" s="183" t="s">
        <v>17</v>
      </c>
      <c r="K2407" s="140"/>
      <c r="L2407" s="137" t="s">
        <v>16</v>
      </c>
      <c r="M2407" s="245">
        <v>94</v>
      </c>
      <c r="O2407" s="237">
        <v>746</v>
      </c>
      <c r="P2407" s="112"/>
      <c r="Q2407" s="219"/>
      <c r="R2407" s="112"/>
      <c r="S2407" s="219"/>
    </row>
    <row r="2408" spans="1:19" ht="22.5" x14ac:dyDescent="0.2">
      <c r="A2408" s="547"/>
      <c r="B2408" s="243" t="s">
        <v>6</v>
      </c>
      <c r="C2408" s="243" t="s">
        <v>5</v>
      </c>
      <c r="D2408" s="243" t="s">
        <v>4</v>
      </c>
      <c r="E2408" s="551" t="s">
        <v>3</v>
      </c>
      <c r="F2408" s="551"/>
      <c r="G2408" s="552"/>
      <c r="H2408" s="553"/>
      <c r="I2408" s="554"/>
      <c r="J2408" s="138" t="s">
        <v>25</v>
      </c>
      <c r="K2408" s="137"/>
      <c r="L2408" s="136" t="s">
        <v>16</v>
      </c>
      <c r="M2408" s="244">
        <v>526.61</v>
      </c>
      <c r="O2408" s="237">
        <v>745</v>
      </c>
      <c r="P2408" s="112"/>
      <c r="Q2408" s="219"/>
      <c r="R2408" s="112"/>
      <c r="S2408" s="219"/>
    </row>
    <row r="2409" spans="1:19" x14ac:dyDescent="0.2">
      <c r="A2409" s="547"/>
      <c r="B2409" s="243"/>
      <c r="C2409" s="243"/>
      <c r="D2409" s="243"/>
      <c r="E2409" s="243"/>
      <c r="F2409" s="243"/>
      <c r="G2409" s="242"/>
      <c r="H2409" s="241"/>
      <c r="I2409" s="240"/>
      <c r="J2409" s="239" t="s">
        <v>21</v>
      </c>
      <c r="K2409" s="136"/>
      <c r="L2409" s="136"/>
      <c r="M2409" s="238"/>
      <c r="O2409" s="237"/>
      <c r="P2409" s="112"/>
      <c r="Q2409" s="219"/>
      <c r="R2409" s="112"/>
      <c r="S2409" s="219"/>
    </row>
    <row r="2410" spans="1:19" ht="23.25" thickBot="1" x14ac:dyDescent="0.25">
      <c r="A2410" s="548"/>
      <c r="B2410" s="263" t="s">
        <v>5532</v>
      </c>
      <c r="C2410" s="262" t="s">
        <v>5727</v>
      </c>
      <c r="D2410" s="261">
        <v>43394</v>
      </c>
      <c r="E2410" s="260" t="s">
        <v>1</v>
      </c>
      <c r="F2410" s="259" t="s">
        <v>5726</v>
      </c>
      <c r="G2410" s="258"/>
      <c r="H2410" s="257"/>
      <c r="I2410" s="256"/>
      <c r="J2410" s="255" t="s">
        <v>5498</v>
      </c>
      <c r="K2410" s="254"/>
      <c r="L2410" s="253"/>
      <c r="M2410" s="252"/>
      <c r="O2410" s="237"/>
      <c r="P2410" s="112"/>
      <c r="Q2410" s="219"/>
      <c r="R2410" s="112"/>
      <c r="S2410" s="219"/>
    </row>
    <row r="2411" spans="1:19" ht="22.5" x14ac:dyDescent="0.2">
      <c r="A2411" s="546">
        <v>479</v>
      </c>
      <c r="B2411" s="251" t="s">
        <v>12</v>
      </c>
      <c r="C2411" s="251" t="s">
        <v>11</v>
      </c>
      <c r="D2411" s="251" t="s">
        <v>10</v>
      </c>
      <c r="E2411" s="549" t="s">
        <v>9</v>
      </c>
      <c r="F2411" s="549"/>
      <c r="G2411" s="549" t="s">
        <v>8</v>
      </c>
      <c r="H2411" s="550"/>
      <c r="I2411" s="250"/>
      <c r="J2411" s="249"/>
      <c r="K2411" s="249"/>
      <c r="L2411" s="249"/>
      <c r="M2411" s="248"/>
      <c r="O2411" s="237" t="s">
        <v>5725</v>
      </c>
      <c r="P2411" s="112"/>
      <c r="Q2411" s="219"/>
      <c r="R2411" s="112"/>
      <c r="S2411" s="219"/>
    </row>
    <row r="2412" spans="1:19" ht="30.6" customHeight="1" x14ac:dyDescent="0.2">
      <c r="A2412" s="547"/>
      <c r="B2412" s="144" t="s">
        <v>5724</v>
      </c>
      <c r="C2412" s="144" t="s">
        <v>5723</v>
      </c>
      <c r="D2412" s="132">
        <v>43386</v>
      </c>
      <c r="E2412" s="247"/>
      <c r="F2412" s="246" t="s">
        <v>5722</v>
      </c>
      <c r="G2412" s="433" t="s">
        <v>5721</v>
      </c>
      <c r="H2412" s="434"/>
      <c r="I2412" s="435"/>
      <c r="J2412" s="183" t="s">
        <v>17</v>
      </c>
      <c r="K2412" s="140"/>
      <c r="L2412" s="137" t="s">
        <v>16</v>
      </c>
      <c r="M2412" s="245">
        <v>1275</v>
      </c>
      <c r="O2412" s="237">
        <v>748</v>
      </c>
      <c r="P2412" s="112"/>
      <c r="Q2412" s="219"/>
      <c r="R2412" s="112"/>
      <c r="S2412" s="219"/>
    </row>
    <row r="2413" spans="1:19" ht="22.5" x14ac:dyDescent="0.2">
      <c r="A2413" s="547"/>
      <c r="B2413" s="243" t="s">
        <v>6</v>
      </c>
      <c r="C2413" s="243" t="s">
        <v>5</v>
      </c>
      <c r="D2413" s="243" t="s">
        <v>4</v>
      </c>
      <c r="E2413" s="551" t="s">
        <v>3</v>
      </c>
      <c r="F2413" s="551"/>
      <c r="G2413" s="552"/>
      <c r="H2413" s="553"/>
      <c r="I2413" s="554"/>
      <c r="J2413" s="138" t="s">
        <v>25</v>
      </c>
      <c r="K2413" s="137"/>
      <c r="L2413" s="136" t="s">
        <v>16</v>
      </c>
      <c r="M2413" s="244">
        <v>5554.81</v>
      </c>
      <c r="O2413" s="237">
        <v>747</v>
      </c>
      <c r="P2413" s="112"/>
      <c r="Q2413" s="219"/>
      <c r="R2413" s="112"/>
      <c r="S2413" s="219"/>
    </row>
    <row r="2414" spans="1:19" x14ac:dyDescent="0.2">
      <c r="A2414" s="547"/>
      <c r="B2414" s="243"/>
      <c r="C2414" s="243"/>
      <c r="D2414" s="243"/>
      <c r="E2414" s="243"/>
      <c r="F2414" s="243"/>
      <c r="G2414" s="242"/>
      <c r="H2414" s="241"/>
      <c r="I2414" s="240"/>
      <c r="J2414" s="239" t="s">
        <v>21</v>
      </c>
      <c r="K2414" s="136"/>
      <c r="L2414" s="136"/>
      <c r="M2414" s="238"/>
      <c r="O2414" s="237"/>
      <c r="P2414" s="112"/>
      <c r="Q2414" s="219"/>
      <c r="R2414" s="112"/>
      <c r="S2414" s="219"/>
    </row>
    <row r="2415" spans="1:19" ht="23.25" thickBot="1" x14ac:dyDescent="0.25">
      <c r="A2415" s="548"/>
      <c r="B2415" s="263" t="s">
        <v>4734</v>
      </c>
      <c r="C2415" s="262" t="s">
        <v>5721</v>
      </c>
      <c r="D2415" s="261">
        <v>43390</v>
      </c>
      <c r="E2415" s="260" t="s">
        <v>1</v>
      </c>
      <c r="F2415" s="259" t="s">
        <v>5720</v>
      </c>
      <c r="G2415" s="258"/>
      <c r="H2415" s="257"/>
      <c r="I2415" s="256"/>
      <c r="J2415" s="255" t="s">
        <v>5498</v>
      </c>
      <c r="K2415" s="254"/>
      <c r="L2415" s="253"/>
      <c r="M2415" s="252"/>
      <c r="O2415" s="237"/>
      <c r="P2415" s="112"/>
      <c r="Q2415" s="219"/>
      <c r="R2415" s="112"/>
      <c r="S2415" s="219"/>
    </row>
    <row r="2416" spans="1:19" ht="22.5" x14ac:dyDescent="0.2">
      <c r="A2416" s="546">
        <v>480</v>
      </c>
      <c r="B2416" s="251" t="s">
        <v>12</v>
      </c>
      <c r="C2416" s="251" t="s">
        <v>11</v>
      </c>
      <c r="D2416" s="251" t="s">
        <v>10</v>
      </c>
      <c r="E2416" s="549" t="s">
        <v>9</v>
      </c>
      <c r="F2416" s="549"/>
      <c r="G2416" s="549" t="s">
        <v>8</v>
      </c>
      <c r="H2416" s="550"/>
      <c r="I2416" s="250"/>
      <c r="J2416" s="249"/>
      <c r="K2416" s="249"/>
      <c r="L2416" s="249"/>
      <c r="M2416" s="248"/>
      <c r="O2416" s="237" t="s">
        <v>5719</v>
      </c>
      <c r="P2416" s="112"/>
      <c r="Q2416" s="219"/>
      <c r="R2416" s="112"/>
      <c r="S2416" s="219"/>
    </row>
    <row r="2417" spans="1:19" ht="67.5" x14ac:dyDescent="0.2">
      <c r="A2417" s="547"/>
      <c r="B2417" s="144" t="s">
        <v>5713</v>
      </c>
      <c r="C2417" s="144" t="s">
        <v>5718</v>
      </c>
      <c r="D2417" s="132">
        <v>43416</v>
      </c>
      <c r="E2417" s="247"/>
      <c r="F2417" s="246" t="s">
        <v>5518</v>
      </c>
      <c r="G2417" s="433" t="s">
        <v>187</v>
      </c>
      <c r="H2417" s="434"/>
      <c r="I2417" s="435"/>
      <c r="J2417" s="183" t="s">
        <v>17</v>
      </c>
      <c r="K2417" s="140"/>
      <c r="L2417" s="137" t="s">
        <v>16</v>
      </c>
      <c r="M2417" s="245">
        <v>936</v>
      </c>
      <c r="O2417" s="237">
        <v>750</v>
      </c>
      <c r="P2417" s="112"/>
      <c r="Q2417" s="219"/>
      <c r="R2417" s="112"/>
      <c r="S2417" s="219"/>
    </row>
    <row r="2418" spans="1:19" ht="22.5" x14ac:dyDescent="0.2">
      <c r="A2418" s="547"/>
      <c r="B2418" s="243" t="s">
        <v>6</v>
      </c>
      <c r="C2418" s="243" t="s">
        <v>5</v>
      </c>
      <c r="D2418" s="243" t="s">
        <v>4</v>
      </c>
      <c r="E2418" s="551" t="s">
        <v>3</v>
      </c>
      <c r="F2418" s="551"/>
      <c r="G2418" s="552"/>
      <c r="H2418" s="553"/>
      <c r="I2418" s="554"/>
      <c r="J2418" s="138" t="s">
        <v>25</v>
      </c>
      <c r="K2418" s="137"/>
      <c r="L2418" s="136" t="s">
        <v>16</v>
      </c>
      <c r="M2418" s="244">
        <v>2532.54</v>
      </c>
      <c r="O2418" s="237">
        <v>749</v>
      </c>
      <c r="P2418" s="112"/>
      <c r="Q2418" s="219"/>
      <c r="R2418" s="112"/>
      <c r="S2418" s="219"/>
    </row>
    <row r="2419" spans="1:19" x14ac:dyDescent="0.2">
      <c r="A2419" s="547"/>
      <c r="B2419" s="243"/>
      <c r="C2419" s="243"/>
      <c r="D2419" s="243"/>
      <c r="E2419" s="243"/>
      <c r="F2419" s="243"/>
      <c r="G2419" s="242"/>
      <c r="H2419" s="241"/>
      <c r="I2419" s="240"/>
      <c r="J2419" s="239" t="s">
        <v>21</v>
      </c>
      <c r="K2419" s="136"/>
      <c r="L2419" s="136" t="s">
        <v>16</v>
      </c>
      <c r="M2419" s="238">
        <v>387</v>
      </c>
      <c r="O2419" s="237"/>
      <c r="P2419" s="112"/>
      <c r="Q2419" s="219"/>
      <c r="R2419" s="112"/>
      <c r="S2419" s="219"/>
    </row>
    <row r="2420" spans="1:19" ht="23.25" thickBot="1" x14ac:dyDescent="0.25">
      <c r="A2420" s="548"/>
      <c r="B2420" s="263" t="s">
        <v>5711</v>
      </c>
      <c r="C2420" s="262" t="s">
        <v>187</v>
      </c>
      <c r="D2420" s="261">
        <v>43420</v>
      </c>
      <c r="E2420" s="260" t="s">
        <v>1</v>
      </c>
      <c r="F2420" s="259" t="s">
        <v>5717</v>
      </c>
      <c r="G2420" s="258"/>
      <c r="H2420" s="257"/>
      <c r="I2420" s="256"/>
      <c r="J2420" s="255" t="s">
        <v>5498</v>
      </c>
      <c r="K2420" s="254"/>
      <c r="L2420" s="253"/>
      <c r="M2420" s="252"/>
      <c r="O2420" s="237">
        <v>751</v>
      </c>
      <c r="P2420" s="112"/>
      <c r="Q2420" s="219"/>
      <c r="R2420" s="112"/>
      <c r="S2420" s="219"/>
    </row>
    <row r="2421" spans="1:19" ht="22.5" x14ac:dyDescent="0.2">
      <c r="A2421" s="546">
        <v>481</v>
      </c>
      <c r="B2421" s="251" t="s">
        <v>12</v>
      </c>
      <c r="C2421" s="251" t="s">
        <v>11</v>
      </c>
      <c r="D2421" s="251" t="s">
        <v>10</v>
      </c>
      <c r="E2421" s="549" t="s">
        <v>9</v>
      </c>
      <c r="F2421" s="549"/>
      <c r="G2421" s="549" t="s">
        <v>8</v>
      </c>
      <c r="H2421" s="550"/>
      <c r="I2421" s="250"/>
      <c r="J2421" s="249"/>
      <c r="K2421" s="249"/>
      <c r="L2421" s="249"/>
      <c r="M2421" s="248"/>
      <c r="O2421" s="237" t="s">
        <v>5716</v>
      </c>
      <c r="P2421" s="112"/>
      <c r="Q2421" s="219"/>
      <c r="R2421" s="112"/>
      <c r="S2421" s="219"/>
    </row>
    <row r="2422" spans="1:19" ht="56.25" x14ac:dyDescent="0.2">
      <c r="A2422" s="547"/>
      <c r="B2422" s="144" t="s">
        <v>5713</v>
      </c>
      <c r="C2422" s="144" t="s">
        <v>5715</v>
      </c>
      <c r="D2422" s="132">
        <v>43479</v>
      </c>
      <c r="E2422" s="247"/>
      <c r="F2422" s="246" t="s">
        <v>5698</v>
      </c>
      <c r="G2422" s="433" t="s">
        <v>5697</v>
      </c>
      <c r="H2422" s="434"/>
      <c r="I2422" s="435"/>
      <c r="J2422" s="183" t="s">
        <v>17</v>
      </c>
      <c r="K2422" s="140"/>
      <c r="L2422" s="137" t="s">
        <v>16</v>
      </c>
      <c r="M2422" s="245">
        <v>844</v>
      </c>
      <c r="O2422" s="237">
        <v>753</v>
      </c>
      <c r="P2422" s="112"/>
      <c r="Q2422" s="219"/>
      <c r="R2422" s="112"/>
      <c r="S2422" s="219"/>
    </row>
    <row r="2423" spans="1:19" ht="22.5" x14ac:dyDescent="0.2">
      <c r="A2423" s="547"/>
      <c r="B2423" s="243" t="s">
        <v>6</v>
      </c>
      <c r="C2423" s="243" t="s">
        <v>5</v>
      </c>
      <c r="D2423" s="243" t="s">
        <v>4</v>
      </c>
      <c r="E2423" s="551" t="s">
        <v>3</v>
      </c>
      <c r="F2423" s="551"/>
      <c r="G2423" s="552"/>
      <c r="H2423" s="553"/>
      <c r="I2423" s="554"/>
      <c r="J2423" s="138" t="s">
        <v>25</v>
      </c>
      <c r="K2423" s="137"/>
      <c r="L2423" s="136" t="s">
        <v>16</v>
      </c>
      <c r="M2423" s="244">
        <v>2407</v>
      </c>
      <c r="O2423" s="237">
        <v>752</v>
      </c>
      <c r="P2423" s="112"/>
      <c r="Q2423" s="219"/>
      <c r="R2423" s="112"/>
      <c r="S2423" s="219"/>
    </row>
    <row r="2424" spans="1:19" x14ac:dyDescent="0.2">
      <c r="A2424" s="547"/>
      <c r="B2424" s="243"/>
      <c r="C2424" s="243"/>
      <c r="D2424" s="243"/>
      <c r="E2424" s="243"/>
      <c r="F2424" s="243"/>
      <c r="G2424" s="242"/>
      <c r="H2424" s="241"/>
      <c r="I2424" s="240"/>
      <c r="J2424" s="239" t="s">
        <v>21</v>
      </c>
      <c r="K2424" s="136"/>
      <c r="L2424" s="136" t="s">
        <v>16</v>
      </c>
      <c r="M2424" s="238">
        <v>620</v>
      </c>
      <c r="O2424" s="237">
        <v>754</v>
      </c>
      <c r="P2424" s="112"/>
      <c r="Q2424" s="219"/>
      <c r="R2424" s="112"/>
      <c r="S2424" s="219"/>
    </row>
    <row r="2425" spans="1:19" ht="23.25" thickBot="1" x14ac:dyDescent="0.25">
      <c r="A2425" s="548"/>
      <c r="B2425" s="263" t="s">
        <v>5711</v>
      </c>
      <c r="C2425" s="262" t="s">
        <v>5697</v>
      </c>
      <c r="D2425" s="261">
        <v>43484</v>
      </c>
      <c r="E2425" s="260" t="s">
        <v>1</v>
      </c>
      <c r="F2425" s="259" t="s">
        <v>5696</v>
      </c>
      <c r="G2425" s="258"/>
      <c r="H2425" s="257"/>
      <c r="I2425" s="256"/>
      <c r="J2425" s="255" t="s">
        <v>5498</v>
      </c>
      <c r="K2425" s="254"/>
      <c r="L2425" s="253" t="s">
        <v>16</v>
      </c>
      <c r="M2425" s="252">
        <v>100</v>
      </c>
      <c r="O2425" s="237">
        <v>755</v>
      </c>
      <c r="P2425" s="112"/>
      <c r="Q2425" s="219"/>
      <c r="R2425" s="112"/>
      <c r="S2425" s="219"/>
    </row>
    <row r="2426" spans="1:19" ht="22.5" x14ac:dyDescent="0.2">
      <c r="A2426" s="546">
        <v>482</v>
      </c>
      <c r="B2426" s="251" t="s">
        <v>12</v>
      </c>
      <c r="C2426" s="251" t="s">
        <v>11</v>
      </c>
      <c r="D2426" s="251" t="s">
        <v>10</v>
      </c>
      <c r="E2426" s="549" t="s">
        <v>9</v>
      </c>
      <c r="F2426" s="549"/>
      <c r="G2426" s="549" t="s">
        <v>8</v>
      </c>
      <c r="H2426" s="550"/>
      <c r="I2426" s="250"/>
      <c r="J2426" s="249"/>
      <c r="K2426" s="249"/>
      <c r="L2426" s="249"/>
      <c r="M2426" s="248"/>
      <c r="O2426" s="237" t="s">
        <v>5714</v>
      </c>
      <c r="P2426" s="112"/>
      <c r="Q2426" s="219"/>
      <c r="R2426" s="112"/>
      <c r="S2426" s="219"/>
    </row>
    <row r="2427" spans="1:19" ht="67.5" x14ac:dyDescent="0.2">
      <c r="A2427" s="547"/>
      <c r="B2427" s="144" t="s">
        <v>5713</v>
      </c>
      <c r="C2427" s="144" t="s">
        <v>5712</v>
      </c>
      <c r="D2427" s="132">
        <v>43541</v>
      </c>
      <c r="E2427" s="247"/>
      <c r="F2427" s="246" t="s">
        <v>5518</v>
      </c>
      <c r="G2427" s="433" t="s">
        <v>187</v>
      </c>
      <c r="H2427" s="434"/>
      <c r="I2427" s="435"/>
      <c r="J2427" s="183" t="s">
        <v>17</v>
      </c>
      <c r="K2427" s="140"/>
      <c r="L2427" s="137" t="s">
        <v>16</v>
      </c>
      <c r="M2427" s="245">
        <v>1248</v>
      </c>
      <c r="O2427" s="237">
        <v>757</v>
      </c>
      <c r="P2427" s="112"/>
      <c r="Q2427" s="219"/>
      <c r="R2427" s="112"/>
      <c r="S2427" s="219"/>
    </row>
    <row r="2428" spans="1:19" ht="22.5" x14ac:dyDescent="0.2">
      <c r="A2428" s="547"/>
      <c r="B2428" s="243" t="s">
        <v>6</v>
      </c>
      <c r="C2428" s="243" t="s">
        <v>5</v>
      </c>
      <c r="D2428" s="243" t="s">
        <v>4</v>
      </c>
      <c r="E2428" s="551" t="s">
        <v>3</v>
      </c>
      <c r="F2428" s="551"/>
      <c r="G2428" s="552"/>
      <c r="H2428" s="553"/>
      <c r="I2428" s="554"/>
      <c r="J2428" s="138" t="s">
        <v>25</v>
      </c>
      <c r="K2428" s="137"/>
      <c r="L2428" s="136" t="s">
        <v>16</v>
      </c>
      <c r="M2428" s="244">
        <v>2648.61</v>
      </c>
      <c r="O2428" s="237">
        <v>756</v>
      </c>
      <c r="P2428" s="112"/>
      <c r="Q2428" s="219"/>
      <c r="R2428" s="112"/>
      <c r="S2428" s="219"/>
    </row>
    <row r="2429" spans="1:19" x14ac:dyDescent="0.2">
      <c r="A2429" s="547"/>
      <c r="B2429" s="243"/>
      <c r="C2429" s="243"/>
      <c r="D2429" s="243"/>
      <c r="E2429" s="243"/>
      <c r="F2429" s="243"/>
      <c r="G2429" s="242"/>
      <c r="H2429" s="241"/>
      <c r="I2429" s="240"/>
      <c r="J2429" s="239" t="s">
        <v>21</v>
      </c>
      <c r="K2429" s="136"/>
      <c r="L2429" s="136" t="s">
        <v>16</v>
      </c>
      <c r="M2429" s="238">
        <v>516</v>
      </c>
      <c r="O2429" s="237"/>
      <c r="P2429" s="112"/>
      <c r="Q2429" s="219"/>
      <c r="R2429" s="112"/>
      <c r="S2429" s="219"/>
    </row>
    <row r="2430" spans="1:19" s="221" customFormat="1" ht="23.25" thickBot="1" x14ac:dyDescent="0.25">
      <c r="A2430" s="548"/>
      <c r="B2430" s="236" t="s">
        <v>5711</v>
      </c>
      <c r="C2430" s="235" t="s">
        <v>187</v>
      </c>
      <c r="D2430" s="234">
        <v>43546</v>
      </c>
      <c r="E2430" s="233" t="s">
        <v>1</v>
      </c>
      <c r="F2430" s="232" t="s">
        <v>5710</v>
      </c>
      <c r="G2430" s="231"/>
      <c r="H2430" s="230"/>
      <c r="I2430" s="229"/>
      <c r="J2430" s="228" t="s">
        <v>5498</v>
      </c>
      <c r="K2430" s="227"/>
      <c r="L2430" s="226"/>
      <c r="M2430" s="225"/>
      <c r="O2430" s="224">
        <v>758</v>
      </c>
      <c r="Q2430" s="223"/>
      <c r="S2430" s="223"/>
    </row>
    <row r="2431" spans="1:19" ht="22.5" x14ac:dyDescent="0.2">
      <c r="A2431" s="546">
        <v>483</v>
      </c>
      <c r="B2431" s="251" t="s">
        <v>12</v>
      </c>
      <c r="C2431" s="251" t="s">
        <v>11</v>
      </c>
      <c r="D2431" s="251" t="s">
        <v>10</v>
      </c>
      <c r="E2431" s="549" t="s">
        <v>9</v>
      </c>
      <c r="F2431" s="549"/>
      <c r="G2431" s="549" t="s">
        <v>8</v>
      </c>
      <c r="H2431" s="550"/>
      <c r="I2431" s="250"/>
      <c r="J2431" s="249"/>
      <c r="K2431" s="249"/>
      <c r="L2431" s="249"/>
      <c r="M2431" s="248"/>
      <c r="O2431" s="237" t="s">
        <v>5709</v>
      </c>
      <c r="P2431" s="112"/>
      <c r="Q2431" s="219"/>
      <c r="R2431" s="112"/>
      <c r="S2431" s="219"/>
    </row>
    <row r="2432" spans="1:19" ht="56.25" x14ac:dyDescent="0.2">
      <c r="A2432" s="547"/>
      <c r="B2432" s="144" t="s">
        <v>5700</v>
      </c>
      <c r="C2432" s="144" t="s">
        <v>5708</v>
      </c>
      <c r="D2432" s="132">
        <v>43404</v>
      </c>
      <c r="E2432" s="247"/>
      <c r="F2432" s="246" t="s">
        <v>5707</v>
      </c>
      <c r="G2432" s="433" t="s">
        <v>5706</v>
      </c>
      <c r="H2432" s="434"/>
      <c r="I2432" s="435"/>
      <c r="J2432" s="183" t="s">
        <v>17</v>
      </c>
      <c r="K2432" s="140"/>
      <c r="L2432" s="137" t="s">
        <v>16</v>
      </c>
      <c r="M2432" s="245">
        <v>105</v>
      </c>
      <c r="O2432" s="237">
        <v>760</v>
      </c>
      <c r="P2432" s="112"/>
      <c r="Q2432" s="219"/>
      <c r="R2432" s="112"/>
      <c r="S2432" s="219"/>
    </row>
    <row r="2433" spans="1:19" ht="22.5" x14ac:dyDescent="0.2">
      <c r="A2433" s="547"/>
      <c r="B2433" s="243" t="s">
        <v>6</v>
      </c>
      <c r="C2433" s="243" t="s">
        <v>5</v>
      </c>
      <c r="D2433" s="243" t="s">
        <v>4</v>
      </c>
      <c r="E2433" s="551" t="s">
        <v>3</v>
      </c>
      <c r="F2433" s="551"/>
      <c r="G2433" s="552"/>
      <c r="H2433" s="553"/>
      <c r="I2433" s="554"/>
      <c r="J2433" s="138" t="s">
        <v>25</v>
      </c>
      <c r="K2433" s="137"/>
      <c r="L2433" s="136" t="s">
        <v>16</v>
      </c>
      <c r="M2433" s="244">
        <v>466.4</v>
      </c>
      <c r="O2433" s="237">
        <v>759</v>
      </c>
      <c r="P2433" s="112"/>
      <c r="Q2433" s="219"/>
      <c r="R2433" s="112"/>
      <c r="S2433" s="219"/>
    </row>
    <row r="2434" spans="1:19" x14ac:dyDescent="0.2">
      <c r="A2434" s="547"/>
      <c r="B2434" s="243"/>
      <c r="C2434" s="243"/>
      <c r="D2434" s="243"/>
      <c r="E2434" s="243"/>
      <c r="F2434" s="243"/>
      <c r="G2434" s="242"/>
      <c r="H2434" s="241"/>
      <c r="I2434" s="240"/>
      <c r="J2434" s="239" t="s">
        <v>21</v>
      </c>
      <c r="K2434" s="136"/>
      <c r="L2434" s="136" t="s">
        <v>16</v>
      </c>
      <c r="M2434" s="238">
        <v>114</v>
      </c>
      <c r="O2434" s="237">
        <v>761</v>
      </c>
      <c r="P2434" s="112"/>
      <c r="Q2434" s="219"/>
      <c r="R2434" s="112"/>
      <c r="S2434" s="219"/>
    </row>
    <row r="2435" spans="1:19" ht="23.25" thickBot="1" x14ac:dyDescent="0.25">
      <c r="A2435" s="548"/>
      <c r="B2435" s="263" t="s">
        <v>2610</v>
      </c>
      <c r="C2435" s="262" t="s">
        <v>5706</v>
      </c>
      <c r="D2435" s="261">
        <v>43405</v>
      </c>
      <c r="E2435" s="260" t="s">
        <v>1</v>
      </c>
      <c r="F2435" s="259" t="s">
        <v>5705</v>
      </c>
      <c r="G2435" s="258"/>
      <c r="H2435" s="257"/>
      <c r="I2435" s="256"/>
      <c r="J2435" s="255" t="s">
        <v>5498</v>
      </c>
      <c r="K2435" s="254"/>
      <c r="L2435" s="253" t="s">
        <v>16</v>
      </c>
      <c r="M2435" s="252">
        <v>125.74</v>
      </c>
      <c r="O2435" s="237">
        <v>762</v>
      </c>
      <c r="P2435" s="112"/>
      <c r="Q2435" s="219"/>
      <c r="R2435" s="112"/>
      <c r="S2435" s="219"/>
    </row>
    <row r="2436" spans="1:19" ht="22.5" x14ac:dyDescent="0.2">
      <c r="A2436" s="546">
        <v>484</v>
      </c>
      <c r="B2436" s="251" t="s">
        <v>12</v>
      </c>
      <c r="C2436" s="251" t="s">
        <v>11</v>
      </c>
      <c r="D2436" s="251" t="s">
        <v>10</v>
      </c>
      <c r="E2436" s="549" t="s">
        <v>9</v>
      </c>
      <c r="F2436" s="549"/>
      <c r="G2436" s="549" t="s">
        <v>8</v>
      </c>
      <c r="H2436" s="550"/>
      <c r="I2436" s="250"/>
      <c r="J2436" s="249"/>
      <c r="K2436" s="249"/>
      <c r="L2436" s="249"/>
      <c r="M2436" s="248"/>
      <c r="O2436" s="237" t="s">
        <v>5704</v>
      </c>
      <c r="P2436" s="112"/>
      <c r="Q2436" s="219"/>
      <c r="R2436" s="112"/>
      <c r="S2436" s="219"/>
    </row>
    <row r="2437" spans="1:19" ht="30.6" customHeight="1" x14ac:dyDescent="0.2">
      <c r="A2437" s="547"/>
      <c r="B2437" s="144" t="s">
        <v>5700</v>
      </c>
      <c r="C2437" s="144" t="s">
        <v>5703</v>
      </c>
      <c r="D2437" s="132">
        <v>43429</v>
      </c>
      <c r="E2437" s="247"/>
      <c r="F2437" s="246" t="s">
        <v>5518</v>
      </c>
      <c r="G2437" s="433" t="s">
        <v>187</v>
      </c>
      <c r="H2437" s="434"/>
      <c r="I2437" s="435"/>
      <c r="J2437" s="183" t="s">
        <v>17</v>
      </c>
      <c r="K2437" s="140"/>
      <c r="L2437" s="137"/>
      <c r="M2437" s="245"/>
      <c r="O2437" s="237"/>
      <c r="P2437" s="112"/>
      <c r="Q2437" s="219"/>
      <c r="R2437" s="112"/>
      <c r="S2437" s="219"/>
    </row>
    <row r="2438" spans="1:19" ht="22.5" x14ac:dyDescent="0.2">
      <c r="A2438" s="547"/>
      <c r="B2438" s="243" t="s">
        <v>6</v>
      </c>
      <c r="C2438" s="243" t="s">
        <v>5</v>
      </c>
      <c r="D2438" s="243" t="s">
        <v>4</v>
      </c>
      <c r="E2438" s="551" t="s">
        <v>3</v>
      </c>
      <c r="F2438" s="551"/>
      <c r="G2438" s="552"/>
      <c r="H2438" s="553"/>
      <c r="I2438" s="554"/>
      <c r="J2438" s="138" t="s">
        <v>25</v>
      </c>
      <c r="K2438" s="137"/>
      <c r="L2438" s="136" t="s">
        <v>16</v>
      </c>
      <c r="M2438" s="244">
        <v>3227.88</v>
      </c>
      <c r="O2438" s="237">
        <v>763</v>
      </c>
      <c r="P2438" s="112"/>
      <c r="Q2438" s="219"/>
      <c r="R2438" s="112"/>
      <c r="S2438" s="219"/>
    </row>
    <row r="2439" spans="1:19" x14ac:dyDescent="0.2">
      <c r="A2439" s="547"/>
      <c r="B2439" s="243"/>
      <c r="C2439" s="243"/>
      <c r="D2439" s="243"/>
      <c r="E2439" s="243"/>
      <c r="F2439" s="243"/>
      <c r="G2439" s="242"/>
      <c r="H2439" s="241"/>
      <c r="I2439" s="240"/>
      <c r="J2439" s="239" t="s">
        <v>21</v>
      </c>
      <c r="K2439" s="136"/>
      <c r="L2439" s="136"/>
      <c r="M2439" s="238"/>
      <c r="O2439" s="237"/>
      <c r="P2439" s="112"/>
      <c r="Q2439" s="219"/>
      <c r="R2439" s="112"/>
      <c r="S2439" s="219"/>
    </row>
    <row r="2440" spans="1:19" ht="23.25" thickBot="1" x14ac:dyDescent="0.25">
      <c r="A2440" s="548"/>
      <c r="B2440" s="263" t="s">
        <v>2610</v>
      </c>
      <c r="C2440" s="262" t="s">
        <v>187</v>
      </c>
      <c r="D2440" s="261">
        <v>43434</v>
      </c>
      <c r="E2440" s="260" t="s">
        <v>1</v>
      </c>
      <c r="F2440" s="259" t="s">
        <v>5702</v>
      </c>
      <c r="G2440" s="258"/>
      <c r="H2440" s="257"/>
      <c r="I2440" s="256"/>
      <c r="J2440" s="255" t="s">
        <v>5498</v>
      </c>
      <c r="K2440" s="254"/>
      <c r="L2440" s="253"/>
      <c r="M2440" s="252"/>
      <c r="O2440" s="237"/>
      <c r="P2440" s="112"/>
      <c r="Q2440" s="219"/>
      <c r="R2440" s="112"/>
      <c r="S2440" s="219"/>
    </row>
    <row r="2441" spans="1:19" ht="22.5" x14ac:dyDescent="0.2">
      <c r="A2441" s="546">
        <v>485</v>
      </c>
      <c r="B2441" s="251" t="s">
        <v>12</v>
      </c>
      <c r="C2441" s="251" t="s">
        <v>11</v>
      </c>
      <c r="D2441" s="251" t="s">
        <v>10</v>
      </c>
      <c r="E2441" s="549" t="s">
        <v>9</v>
      </c>
      <c r="F2441" s="549"/>
      <c r="G2441" s="549" t="s">
        <v>8</v>
      </c>
      <c r="H2441" s="550"/>
      <c r="I2441" s="250"/>
      <c r="J2441" s="249"/>
      <c r="K2441" s="249"/>
      <c r="L2441" s="249"/>
      <c r="M2441" s="248"/>
      <c r="O2441" s="237" t="s">
        <v>5701</v>
      </c>
      <c r="P2441" s="112"/>
      <c r="Q2441" s="219"/>
      <c r="R2441" s="112"/>
      <c r="S2441" s="219"/>
    </row>
    <row r="2442" spans="1:19" ht="20.45" customHeight="1" x14ac:dyDescent="0.2">
      <c r="A2442" s="547"/>
      <c r="B2442" s="144" t="s">
        <v>5700</v>
      </c>
      <c r="C2442" s="144" t="s">
        <v>5699</v>
      </c>
      <c r="D2442" s="132">
        <v>43479</v>
      </c>
      <c r="E2442" s="247"/>
      <c r="F2442" s="246" t="s">
        <v>5698</v>
      </c>
      <c r="G2442" s="433" t="s">
        <v>5697</v>
      </c>
      <c r="H2442" s="434"/>
      <c r="I2442" s="435"/>
      <c r="J2442" s="183" t="s">
        <v>17</v>
      </c>
      <c r="K2442" s="140"/>
      <c r="L2442" s="137" t="s">
        <v>16</v>
      </c>
      <c r="M2442" s="245">
        <v>844</v>
      </c>
      <c r="O2442" s="237">
        <v>765</v>
      </c>
      <c r="P2442" s="112"/>
      <c r="Q2442" s="219"/>
      <c r="R2442" s="112"/>
      <c r="S2442" s="219"/>
    </row>
    <row r="2443" spans="1:19" ht="22.5" x14ac:dyDescent="0.2">
      <c r="A2443" s="547"/>
      <c r="B2443" s="243" t="s">
        <v>6</v>
      </c>
      <c r="C2443" s="243" t="s">
        <v>5</v>
      </c>
      <c r="D2443" s="243" t="s">
        <v>4</v>
      </c>
      <c r="E2443" s="551" t="s">
        <v>3</v>
      </c>
      <c r="F2443" s="551"/>
      <c r="G2443" s="552"/>
      <c r="H2443" s="553"/>
      <c r="I2443" s="554"/>
      <c r="J2443" s="138" t="s">
        <v>25</v>
      </c>
      <c r="K2443" s="137"/>
      <c r="L2443" s="136" t="s">
        <v>16</v>
      </c>
      <c r="M2443" s="244">
        <v>2877.47</v>
      </c>
      <c r="O2443" s="237">
        <v>764</v>
      </c>
      <c r="P2443" s="112"/>
      <c r="Q2443" s="219"/>
      <c r="R2443" s="112"/>
      <c r="S2443" s="219"/>
    </row>
    <row r="2444" spans="1:19" x14ac:dyDescent="0.2">
      <c r="A2444" s="547"/>
      <c r="B2444" s="243"/>
      <c r="C2444" s="243"/>
      <c r="D2444" s="243"/>
      <c r="E2444" s="243"/>
      <c r="F2444" s="243"/>
      <c r="G2444" s="242"/>
      <c r="H2444" s="241"/>
      <c r="I2444" s="240"/>
      <c r="J2444" s="239" t="s">
        <v>21</v>
      </c>
      <c r="K2444" s="136"/>
      <c r="L2444" s="136" t="s">
        <v>16</v>
      </c>
      <c r="M2444" s="238">
        <v>117</v>
      </c>
      <c r="O2444" s="237"/>
      <c r="P2444" s="112"/>
      <c r="Q2444" s="219"/>
      <c r="R2444" s="112"/>
      <c r="S2444" s="219"/>
    </row>
    <row r="2445" spans="1:19" ht="23.25" thickBot="1" x14ac:dyDescent="0.25">
      <c r="A2445" s="548"/>
      <c r="B2445" s="263" t="s">
        <v>2610</v>
      </c>
      <c r="C2445" s="262" t="s">
        <v>5697</v>
      </c>
      <c r="D2445" s="261">
        <v>43484</v>
      </c>
      <c r="E2445" s="260" t="s">
        <v>1</v>
      </c>
      <c r="F2445" s="259" t="s">
        <v>5696</v>
      </c>
      <c r="G2445" s="258"/>
      <c r="H2445" s="257"/>
      <c r="I2445" s="256"/>
      <c r="J2445" s="255" t="s">
        <v>5498</v>
      </c>
      <c r="K2445" s="254"/>
      <c r="L2445" s="253"/>
      <c r="M2445" s="252"/>
      <c r="O2445" s="237">
        <v>766</v>
      </c>
      <c r="P2445" s="112"/>
      <c r="Q2445" s="219"/>
      <c r="R2445" s="112"/>
      <c r="S2445" s="219"/>
    </row>
    <row r="2446" spans="1:19" ht="22.5" x14ac:dyDescent="0.2">
      <c r="A2446" s="546">
        <v>486</v>
      </c>
      <c r="B2446" s="251" t="s">
        <v>12</v>
      </c>
      <c r="C2446" s="251" t="s">
        <v>11</v>
      </c>
      <c r="D2446" s="251" t="s">
        <v>10</v>
      </c>
      <c r="E2446" s="549" t="s">
        <v>9</v>
      </c>
      <c r="F2446" s="549"/>
      <c r="G2446" s="549" t="s">
        <v>8</v>
      </c>
      <c r="H2446" s="550"/>
      <c r="I2446" s="250"/>
      <c r="J2446" s="249"/>
      <c r="K2446" s="249"/>
      <c r="L2446" s="249"/>
      <c r="M2446" s="248"/>
      <c r="O2446" s="237" t="s">
        <v>5695</v>
      </c>
      <c r="P2446" s="112"/>
      <c r="Q2446" s="219"/>
      <c r="R2446" s="112"/>
      <c r="S2446" s="219"/>
    </row>
    <row r="2447" spans="1:19" ht="78.75" x14ac:dyDescent="0.2">
      <c r="A2447" s="547"/>
      <c r="B2447" s="144" t="s">
        <v>5694</v>
      </c>
      <c r="C2447" s="144" t="s">
        <v>5693</v>
      </c>
      <c r="D2447" s="132">
        <v>43390</v>
      </c>
      <c r="E2447" s="247"/>
      <c r="F2447" s="246" t="s">
        <v>5692</v>
      </c>
      <c r="G2447" s="433" t="s">
        <v>5690</v>
      </c>
      <c r="H2447" s="434"/>
      <c r="I2447" s="435"/>
      <c r="J2447" s="183" t="s">
        <v>17</v>
      </c>
      <c r="K2447" s="140"/>
      <c r="L2447" s="137" t="s">
        <v>16</v>
      </c>
      <c r="M2447" s="245">
        <v>192</v>
      </c>
      <c r="O2447" s="237">
        <v>768</v>
      </c>
      <c r="P2447" s="112"/>
      <c r="Q2447" s="219"/>
      <c r="R2447" s="112"/>
      <c r="S2447" s="219"/>
    </row>
    <row r="2448" spans="1:19" ht="22.5" x14ac:dyDescent="0.2">
      <c r="A2448" s="547"/>
      <c r="B2448" s="243" t="s">
        <v>6</v>
      </c>
      <c r="C2448" s="243" t="s">
        <v>5</v>
      </c>
      <c r="D2448" s="243" t="s">
        <v>4</v>
      </c>
      <c r="E2448" s="551" t="s">
        <v>3</v>
      </c>
      <c r="F2448" s="551"/>
      <c r="G2448" s="552"/>
      <c r="H2448" s="553"/>
      <c r="I2448" s="554"/>
      <c r="J2448" s="138" t="s">
        <v>25</v>
      </c>
      <c r="K2448" s="137"/>
      <c r="L2448" s="136" t="s">
        <v>16</v>
      </c>
      <c r="M2448" s="244">
        <v>452.94</v>
      </c>
      <c r="O2448" s="237">
        <v>767</v>
      </c>
      <c r="P2448" s="112"/>
      <c r="Q2448" s="219"/>
      <c r="R2448" s="112"/>
      <c r="S2448" s="219"/>
    </row>
    <row r="2449" spans="1:19" x14ac:dyDescent="0.2">
      <c r="A2449" s="547"/>
      <c r="B2449" s="243"/>
      <c r="C2449" s="243"/>
      <c r="D2449" s="243"/>
      <c r="E2449" s="243"/>
      <c r="F2449" s="243"/>
      <c r="G2449" s="242"/>
      <c r="H2449" s="241"/>
      <c r="I2449" s="240"/>
      <c r="J2449" s="239" t="s">
        <v>21</v>
      </c>
      <c r="K2449" s="136"/>
      <c r="L2449" s="136"/>
      <c r="M2449" s="238"/>
      <c r="O2449" s="237"/>
      <c r="P2449" s="112"/>
      <c r="Q2449" s="219"/>
      <c r="R2449" s="112"/>
      <c r="S2449" s="219"/>
    </row>
    <row r="2450" spans="1:19" ht="23.25" thickBot="1" x14ac:dyDescent="0.25">
      <c r="A2450" s="548"/>
      <c r="B2450" s="263" t="s">
        <v>5691</v>
      </c>
      <c r="C2450" s="262" t="s">
        <v>5690</v>
      </c>
      <c r="D2450" s="261">
        <v>43391</v>
      </c>
      <c r="E2450" s="260" t="s">
        <v>1</v>
      </c>
      <c r="F2450" s="259" t="s">
        <v>5649</v>
      </c>
      <c r="G2450" s="258"/>
      <c r="H2450" s="257"/>
      <c r="I2450" s="256"/>
      <c r="J2450" s="255" t="s">
        <v>5498</v>
      </c>
      <c r="K2450" s="254"/>
      <c r="L2450" s="253" t="s">
        <v>16</v>
      </c>
      <c r="M2450" s="252">
        <v>153.4</v>
      </c>
      <c r="O2450" s="237">
        <v>769</v>
      </c>
      <c r="P2450" s="112"/>
      <c r="Q2450" s="219"/>
      <c r="R2450" s="112"/>
      <c r="S2450" s="219"/>
    </row>
    <row r="2451" spans="1:19" ht="22.5" x14ac:dyDescent="0.2">
      <c r="A2451" s="546">
        <v>487</v>
      </c>
      <c r="B2451" s="251" t="s">
        <v>12</v>
      </c>
      <c r="C2451" s="251" t="s">
        <v>11</v>
      </c>
      <c r="D2451" s="251" t="s">
        <v>10</v>
      </c>
      <c r="E2451" s="549" t="s">
        <v>9</v>
      </c>
      <c r="F2451" s="549"/>
      <c r="G2451" s="549" t="s">
        <v>8</v>
      </c>
      <c r="H2451" s="550"/>
      <c r="I2451" s="250"/>
      <c r="J2451" s="249"/>
      <c r="K2451" s="249"/>
      <c r="L2451" s="249"/>
      <c r="M2451" s="248"/>
      <c r="O2451" s="237" t="s">
        <v>5689</v>
      </c>
      <c r="P2451" s="112"/>
      <c r="Q2451" s="219"/>
      <c r="R2451" s="112"/>
      <c r="S2451" s="219"/>
    </row>
    <row r="2452" spans="1:19" ht="30.6" customHeight="1" x14ac:dyDescent="0.2">
      <c r="A2452" s="547"/>
      <c r="B2452" s="144" t="s">
        <v>5684</v>
      </c>
      <c r="C2452" s="144" t="s">
        <v>5688</v>
      </c>
      <c r="D2452" s="132">
        <v>43388</v>
      </c>
      <c r="E2452" s="247"/>
      <c r="F2452" s="246" t="s">
        <v>5584</v>
      </c>
      <c r="G2452" s="433" t="s">
        <v>5687</v>
      </c>
      <c r="H2452" s="434"/>
      <c r="I2452" s="435"/>
      <c r="J2452" s="183" t="s">
        <v>17</v>
      </c>
      <c r="K2452" s="140"/>
      <c r="L2452" s="137" t="s">
        <v>16</v>
      </c>
      <c r="M2452" s="245">
        <v>502</v>
      </c>
      <c r="O2452" s="237">
        <v>771</v>
      </c>
      <c r="P2452" s="112"/>
      <c r="Q2452" s="219"/>
      <c r="R2452" s="112"/>
      <c r="S2452" s="219"/>
    </row>
    <row r="2453" spans="1:19" ht="22.5" x14ac:dyDescent="0.2">
      <c r="A2453" s="547"/>
      <c r="B2453" s="243" t="s">
        <v>6</v>
      </c>
      <c r="C2453" s="243" t="s">
        <v>5</v>
      </c>
      <c r="D2453" s="243" t="s">
        <v>4</v>
      </c>
      <c r="E2453" s="551" t="s">
        <v>3</v>
      </c>
      <c r="F2453" s="551"/>
      <c r="G2453" s="552"/>
      <c r="H2453" s="553"/>
      <c r="I2453" s="554"/>
      <c r="J2453" s="138" t="s">
        <v>25</v>
      </c>
      <c r="K2453" s="137"/>
      <c r="L2453" s="136" t="s">
        <v>16</v>
      </c>
      <c r="M2453" s="244">
        <v>529.4</v>
      </c>
      <c r="O2453" s="237">
        <v>770</v>
      </c>
      <c r="P2453" s="112"/>
      <c r="Q2453" s="219"/>
      <c r="R2453" s="112"/>
      <c r="S2453" s="219"/>
    </row>
    <row r="2454" spans="1:19" x14ac:dyDescent="0.2">
      <c r="A2454" s="547"/>
      <c r="B2454" s="243"/>
      <c r="C2454" s="243"/>
      <c r="D2454" s="243"/>
      <c r="E2454" s="243"/>
      <c r="F2454" s="243"/>
      <c r="G2454" s="242"/>
      <c r="H2454" s="241"/>
      <c r="I2454" s="240"/>
      <c r="J2454" s="239" t="s">
        <v>21</v>
      </c>
      <c r="K2454" s="136"/>
      <c r="L2454" s="136"/>
      <c r="M2454" s="238"/>
      <c r="O2454" s="237"/>
      <c r="P2454" s="112"/>
      <c r="Q2454" s="219"/>
      <c r="R2454" s="112"/>
      <c r="S2454" s="219"/>
    </row>
    <row r="2455" spans="1:19" ht="23.25" thickBot="1" x14ac:dyDescent="0.25">
      <c r="A2455" s="548"/>
      <c r="B2455" s="263" t="s">
        <v>5545</v>
      </c>
      <c r="C2455" s="262" t="s">
        <v>5687</v>
      </c>
      <c r="D2455" s="261">
        <v>43391</v>
      </c>
      <c r="E2455" s="260" t="s">
        <v>1</v>
      </c>
      <c r="F2455" s="259" t="s">
        <v>5686</v>
      </c>
      <c r="G2455" s="258"/>
      <c r="H2455" s="257"/>
      <c r="I2455" s="256"/>
      <c r="J2455" s="255" t="s">
        <v>5498</v>
      </c>
      <c r="K2455" s="254"/>
      <c r="L2455" s="253"/>
      <c r="M2455" s="252"/>
      <c r="O2455" s="237"/>
      <c r="P2455" s="112"/>
      <c r="Q2455" s="219"/>
      <c r="R2455" s="112"/>
      <c r="S2455" s="219"/>
    </row>
    <row r="2456" spans="1:19" ht="22.5" x14ac:dyDescent="0.2">
      <c r="A2456" s="546">
        <v>488</v>
      </c>
      <c r="B2456" s="251" t="s">
        <v>12</v>
      </c>
      <c r="C2456" s="251" t="s">
        <v>11</v>
      </c>
      <c r="D2456" s="251" t="s">
        <v>10</v>
      </c>
      <c r="E2456" s="549" t="s">
        <v>9</v>
      </c>
      <c r="F2456" s="549"/>
      <c r="G2456" s="549" t="s">
        <v>8</v>
      </c>
      <c r="H2456" s="550"/>
      <c r="I2456" s="250"/>
      <c r="J2456" s="249"/>
      <c r="K2456" s="249"/>
      <c r="L2456" s="249"/>
      <c r="M2456" s="248"/>
      <c r="O2456" s="237" t="s">
        <v>5685</v>
      </c>
      <c r="P2456" s="112"/>
      <c r="Q2456" s="219"/>
      <c r="R2456" s="112"/>
      <c r="S2456" s="219"/>
    </row>
    <row r="2457" spans="1:19" ht="45" x14ac:dyDescent="0.2">
      <c r="A2457" s="547"/>
      <c r="B2457" s="144" t="s">
        <v>5684</v>
      </c>
      <c r="C2457" s="144" t="s">
        <v>5683</v>
      </c>
      <c r="D2457" s="132">
        <v>43411</v>
      </c>
      <c r="E2457" s="247"/>
      <c r="F2457" s="246" t="s">
        <v>5682</v>
      </c>
      <c r="G2457" s="433" t="s">
        <v>5681</v>
      </c>
      <c r="H2457" s="434"/>
      <c r="I2457" s="435"/>
      <c r="J2457" s="183" t="s">
        <v>17</v>
      </c>
      <c r="K2457" s="140"/>
      <c r="L2457" s="137" t="s">
        <v>16</v>
      </c>
      <c r="M2457" s="245">
        <v>133</v>
      </c>
      <c r="O2457" s="237">
        <v>773</v>
      </c>
      <c r="P2457" s="112"/>
      <c r="Q2457" s="219"/>
      <c r="R2457" s="112"/>
      <c r="S2457" s="219"/>
    </row>
    <row r="2458" spans="1:19" ht="22.5" x14ac:dyDescent="0.2">
      <c r="A2458" s="547"/>
      <c r="B2458" s="243" t="s">
        <v>6</v>
      </c>
      <c r="C2458" s="243" t="s">
        <v>5</v>
      </c>
      <c r="D2458" s="243" t="s">
        <v>4</v>
      </c>
      <c r="E2458" s="551" t="s">
        <v>3</v>
      </c>
      <c r="F2458" s="551"/>
      <c r="G2458" s="552"/>
      <c r="H2458" s="553"/>
      <c r="I2458" s="554"/>
      <c r="J2458" s="138" t="s">
        <v>25</v>
      </c>
      <c r="K2458" s="137"/>
      <c r="L2458" s="136" t="s">
        <v>16</v>
      </c>
      <c r="M2458" s="244">
        <v>600</v>
      </c>
      <c r="O2458" s="237">
        <v>772</v>
      </c>
      <c r="P2458" s="112"/>
      <c r="Q2458" s="219"/>
      <c r="R2458" s="112"/>
      <c r="S2458" s="219"/>
    </row>
    <row r="2459" spans="1:19" x14ac:dyDescent="0.2">
      <c r="A2459" s="547"/>
      <c r="B2459" s="243"/>
      <c r="C2459" s="243"/>
      <c r="D2459" s="243"/>
      <c r="E2459" s="243"/>
      <c r="F2459" s="243"/>
      <c r="G2459" s="242"/>
      <c r="H2459" s="241"/>
      <c r="I2459" s="240"/>
      <c r="J2459" s="239" t="s">
        <v>21</v>
      </c>
      <c r="K2459" s="136"/>
      <c r="L2459" s="136"/>
      <c r="M2459" s="238"/>
      <c r="O2459" s="237"/>
      <c r="P2459" s="112"/>
      <c r="Q2459" s="219"/>
      <c r="R2459" s="112"/>
      <c r="S2459" s="219"/>
    </row>
    <row r="2460" spans="1:19" ht="23.25" thickBot="1" x14ac:dyDescent="0.25">
      <c r="A2460" s="548"/>
      <c r="B2460" s="263" t="s">
        <v>5545</v>
      </c>
      <c r="C2460" s="262" t="s">
        <v>5681</v>
      </c>
      <c r="D2460" s="261">
        <v>43412</v>
      </c>
      <c r="E2460" s="260" t="s">
        <v>1</v>
      </c>
      <c r="F2460" s="259" t="s">
        <v>5680</v>
      </c>
      <c r="G2460" s="258"/>
      <c r="H2460" s="257"/>
      <c r="I2460" s="256"/>
      <c r="J2460" s="255" t="s">
        <v>5498</v>
      </c>
      <c r="K2460" s="254"/>
      <c r="L2460" s="253"/>
      <c r="M2460" s="252"/>
      <c r="O2460" s="237"/>
      <c r="P2460" s="112"/>
      <c r="Q2460" s="219"/>
      <c r="R2460" s="112"/>
      <c r="S2460" s="219"/>
    </row>
    <row r="2461" spans="1:19" s="221" customFormat="1" ht="22.5" x14ac:dyDescent="0.2">
      <c r="A2461" s="546">
        <v>489</v>
      </c>
      <c r="B2461" s="267" t="s">
        <v>12</v>
      </c>
      <c r="C2461" s="267" t="s">
        <v>11</v>
      </c>
      <c r="D2461" s="267" t="s">
        <v>10</v>
      </c>
      <c r="E2461" s="555" t="s">
        <v>9</v>
      </c>
      <c r="F2461" s="555"/>
      <c r="G2461" s="555" t="s">
        <v>8</v>
      </c>
      <c r="H2461" s="556"/>
      <c r="I2461" s="266"/>
      <c r="J2461" s="265"/>
      <c r="K2461" s="265"/>
      <c r="L2461" s="265"/>
      <c r="M2461" s="264"/>
      <c r="O2461" s="224" t="s">
        <v>5679</v>
      </c>
      <c r="Q2461" s="223"/>
      <c r="S2461" s="223"/>
    </row>
    <row r="2462" spans="1:19" ht="45" x14ac:dyDescent="0.2">
      <c r="A2462" s="547"/>
      <c r="B2462" s="144" t="s">
        <v>5678</v>
      </c>
      <c r="C2462" s="144" t="s">
        <v>5677</v>
      </c>
      <c r="D2462" s="132">
        <v>43524</v>
      </c>
      <c r="E2462" s="247"/>
      <c r="F2462" s="246" t="s">
        <v>5676</v>
      </c>
      <c r="G2462" s="433" t="s">
        <v>443</v>
      </c>
      <c r="H2462" s="434"/>
      <c r="I2462" s="435"/>
      <c r="J2462" s="183" t="s">
        <v>17</v>
      </c>
      <c r="K2462" s="140"/>
      <c r="L2462" s="137" t="s">
        <v>16</v>
      </c>
      <c r="M2462" s="245">
        <v>179</v>
      </c>
      <c r="O2462" s="237">
        <v>775</v>
      </c>
      <c r="P2462" s="112"/>
      <c r="Q2462" s="219"/>
      <c r="R2462" s="112"/>
      <c r="S2462" s="219"/>
    </row>
    <row r="2463" spans="1:19" ht="22.5" x14ac:dyDescent="0.2">
      <c r="A2463" s="547"/>
      <c r="B2463" s="243" t="s">
        <v>6</v>
      </c>
      <c r="C2463" s="243" t="s">
        <v>5</v>
      </c>
      <c r="D2463" s="243" t="s">
        <v>4</v>
      </c>
      <c r="E2463" s="551" t="s">
        <v>3</v>
      </c>
      <c r="F2463" s="551"/>
      <c r="G2463" s="552"/>
      <c r="H2463" s="553"/>
      <c r="I2463" s="554"/>
      <c r="J2463" s="138" t="s">
        <v>25</v>
      </c>
      <c r="K2463" s="137"/>
      <c r="L2463" s="136" t="s">
        <v>16</v>
      </c>
      <c r="M2463" s="244">
        <v>164.87</v>
      </c>
      <c r="O2463" s="237">
        <v>774</v>
      </c>
      <c r="P2463" s="112"/>
      <c r="Q2463" s="219"/>
      <c r="R2463" s="112"/>
      <c r="S2463" s="219"/>
    </row>
    <row r="2464" spans="1:19" x14ac:dyDescent="0.2">
      <c r="A2464" s="547"/>
      <c r="B2464" s="243"/>
      <c r="C2464" s="243"/>
      <c r="D2464" s="243"/>
      <c r="E2464" s="243"/>
      <c r="F2464" s="243"/>
      <c r="G2464" s="242"/>
      <c r="H2464" s="241"/>
      <c r="I2464" s="240"/>
      <c r="J2464" s="239" t="s">
        <v>21</v>
      </c>
      <c r="K2464" s="136"/>
      <c r="L2464" s="136"/>
      <c r="M2464" s="238"/>
      <c r="O2464" s="237"/>
      <c r="P2464" s="112"/>
      <c r="Q2464" s="219"/>
      <c r="R2464" s="112"/>
      <c r="S2464" s="219"/>
    </row>
    <row r="2465" spans="1:19" ht="23.25" thickBot="1" x14ac:dyDescent="0.25">
      <c r="A2465" s="548"/>
      <c r="B2465" s="263" t="s">
        <v>5583</v>
      </c>
      <c r="C2465" s="262" t="s">
        <v>443</v>
      </c>
      <c r="D2465" s="261">
        <v>43525</v>
      </c>
      <c r="E2465" s="260" t="s">
        <v>1</v>
      </c>
      <c r="F2465" s="259" t="s">
        <v>5675</v>
      </c>
      <c r="G2465" s="258"/>
      <c r="H2465" s="257"/>
      <c r="I2465" s="256"/>
      <c r="J2465" s="255" t="s">
        <v>5498</v>
      </c>
      <c r="K2465" s="254"/>
      <c r="L2465" s="253" t="s">
        <v>16</v>
      </c>
      <c r="M2465" s="252">
        <v>50</v>
      </c>
      <c r="O2465" s="237">
        <v>776</v>
      </c>
      <c r="P2465" s="112"/>
      <c r="Q2465" s="219"/>
      <c r="R2465" s="112"/>
      <c r="S2465" s="219"/>
    </row>
    <row r="2466" spans="1:19" ht="22.5" x14ac:dyDescent="0.2">
      <c r="A2466" s="546">
        <v>490</v>
      </c>
      <c r="B2466" s="251" t="s">
        <v>12</v>
      </c>
      <c r="C2466" s="251" t="s">
        <v>11</v>
      </c>
      <c r="D2466" s="251" t="s">
        <v>10</v>
      </c>
      <c r="E2466" s="549" t="s">
        <v>9</v>
      </c>
      <c r="F2466" s="549"/>
      <c r="G2466" s="549" t="s">
        <v>8</v>
      </c>
      <c r="H2466" s="550"/>
      <c r="I2466" s="250"/>
      <c r="J2466" s="249"/>
      <c r="K2466" s="249"/>
      <c r="L2466" s="249"/>
      <c r="M2466" s="248"/>
      <c r="O2466" s="237" t="s">
        <v>5674</v>
      </c>
      <c r="P2466" s="112"/>
      <c r="Q2466" s="219"/>
      <c r="R2466" s="112"/>
      <c r="S2466" s="219"/>
    </row>
    <row r="2467" spans="1:19" ht="123.75" x14ac:dyDescent="0.2">
      <c r="A2467" s="547"/>
      <c r="B2467" s="144" t="s">
        <v>5673</v>
      </c>
      <c r="C2467" s="144" t="s">
        <v>5672</v>
      </c>
      <c r="D2467" s="132">
        <v>43394</v>
      </c>
      <c r="E2467" s="247"/>
      <c r="F2467" s="246" t="s">
        <v>5640</v>
      </c>
      <c r="G2467" s="433" t="s">
        <v>187</v>
      </c>
      <c r="H2467" s="434"/>
      <c r="I2467" s="435"/>
      <c r="J2467" s="183" t="s">
        <v>17</v>
      </c>
      <c r="K2467" s="140"/>
      <c r="L2467" s="137" t="s">
        <v>16</v>
      </c>
      <c r="M2467" s="245">
        <v>1566</v>
      </c>
      <c r="O2467" s="237">
        <v>778</v>
      </c>
      <c r="P2467" s="112"/>
      <c r="Q2467" s="219"/>
      <c r="R2467" s="112"/>
      <c r="S2467" s="219"/>
    </row>
    <row r="2468" spans="1:19" ht="22.5" x14ac:dyDescent="0.2">
      <c r="A2468" s="547"/>
      <c r="B2468" s="243" t="s">
        <v>6</v>
      </c>
      <c r="C2468" s="243" t="s">
        <v>5</v>
      </c>
      <c r="D2468" s="243" t="s">
        <v>4</v>
      </c>
      <c r="E2468" s="551" t="s">
        <v>3</v>
      </c>
      <c r="F2468" s="551"/>
      <c r="G2468" s="552"/>
      <c r="H2468" s="553"/>
      <c r="I2468" s="554"/>
      <c r="J2468" s="138" t="s">
        <v>25</v>
      </c>
      <c r="K2468" s="137"/>
      <c r="L2468" s="136"/>
      <c r="M2468" s="244"/>
      <c r="O2468" s="237"/>
      <c r="P2468" s="112"/>
      <c r="Q2468" s="219"/>
      <c r="R2468" s="112"/>
      <c r="S2468" s="219"/>
    </row>
    <row r="2469" spans="1:19" x14ac:dyDescent="0.2">
      <c r="A2469" s="547"/>
      <c r="B2469" s="243"/>
      <c r="C2469" s="243"/>
      <c r="D2469" s="243"/>
      <c r="E2469" s="243"/>
      <c r="F2469" s="243"/>
      <c r="G2469" s="242"/>
      <c r="H2469" s="241"/>
      <c r="I2469" s="240"/>
      <c r="J2469" s="239" t="s">
        <v>21</v>
      </c>
      <c r="K2469" s="136"/>
      <c r="L2469" s="136" t="s">
        <v>16</v>
      </c>
      <c r="M2469" s="238">
        <v>156</v>
      </c>
      <c r="O2469" s="237"/>
      <c r="P2469" s="112"/>
      <c r="Q2469" s="219"/>
      <c r="R2469" s="112"/>
      <c r="S2469" s="219"/>
    </row>
    <row r="2470" spans="1:19" ht="23.25" thickBot="1" x14ac:dyDescent="0.25">
      <c r="A2470" s="548"/>
      <c r="B2470" s="263" t="s">
        <v>5583</v>
      </c>
      <c r="C2470" s="262" t="s">
        <v>187</v>
      </c>
      <c r="D2470" s="261">
        <v>43406</v>
      </c>
      <c r="E2470" s="260" t="s">
        <v>1</v>
      </c>
      <c r="F2470" s="259" t="s">
        <v>5671</v>
      </c>
      <c r="G2470" s="258"/>
      <c r="H2470" s="257"/>
      <c r="I2470" s="256"/>
      <c r="J2470" s="255" t="s">
        <v>5498</v>
      </c>
      <c r="K2470" s="254"/>
      <c r="L2470" s="253"/>
      <c r="M2470" s="252"/>
      <c r="O2470" s="237">
        <v>780</v>
      </c>
      <c r="P2470" s="112"/>
      <c r="Q2470" s="219"/>
      <c r="R2470" s="112"/>
      <c r="S2470" s="219"/>
    </row>
    <row r="2471" spans="1:19" ht="22.5" x14ac:dyDescent="0.2">
      <c r="A2471" s="546">
        <v>491</v>
      </c>
      <c r="B2471" s="251" t="s">
        <v>12</v>
      </c>
      <c r="C2471" s="251" t="s">
        <v>11</v>
      </c>
      <c r="D2471" s="251" t="s">
        <v>10</v>
      </c>
      <c r="E2471" s="549" t="s">
        <v>9</v>
      </c>
      <c r="F2471" s="549"/>
      <c r="G2471" s="549" t="s">
        <v>8</v>
      </c>
      <c r="H2471" s="550"/>
      <c r="I2471" s="250"/>
      <c r="J2471" s="249"/>
      <c r="K2471" s="249"/>
      <c r="L2471" s="249"/>
      <c r="M2471" s="248"/>
      <c r="O2471" s="237" t="s">
        <v>5670</v>
      </c>
      <c r="P2471" s="112"/>
      <c r="Q2471" s="219"/>
      <c r="R2471" s="112"/>
      <c r="S2471" s="219"/>
    </row>
    <row r="2472" spans="1:19" ht="30.6" customHeight="1" x14ac:dyDescent="0.2">
      <c r="A2472" s="547"/>
      <c r="B2472" s="144" t="s">
        <v>5669</v>
      </c>
      <c r="C2472" s="144" t="s">
        <v>5668</v>
      </c>
      <c r="D2472" s="132">
        <v>43394</v>
      </c>
      <c r="E2472" s="247"/>
      <c r="F2472" s="246" t="s">
        <v>5667</v>
      </c>
      <c r="G2472" s="433" t="s">
        <v>187</v>
      </c>
      <c r="H2472" s="434"/>
      <c r="I2472" s="435"/>
      <c r="J2472" s="183" t="s">
        <v>17</v>
      </c>
      <c r="K2472" s="140"/>
      <c r="L2472" s="137" t="s">
        <v>16</v>
      </c>
      <c r="M2472" s="245">
        <v>1036</v>
      </c>
      <c r="O2472" s="237">
        <v>782</v>
      </c>
      <c r="P2472" s="112"/>
      <c r="Q2472" s="219"/>
      <c r="R2472" s="112"/>
      <c r="S2472" s="219"/>
    </row>
    <row r="2473" spans="1:19" ht="22.5" x14ac:dyDescent="0.2">
      <c r="A2473" s="547"/>
      <c r="B2473" s="243" t="s">
        <v>6</v>
      </c>
      <c r="C2473" s="243" t="s">
        <v>5</v>
      </c>
      <c r="D2473" s="243" t="s">
        <v>4</v>
      </c>
      <c r="E2473" s="551" t="s">
        <v>3</v>
      </c>
      <c r="F2473" s="551"/>
      <c r="G2473" s="552"/>
      <c r="H2473" s="553"/>
      <c r="I2473" s="554"/>
      <c r="J2473" s="138" t="s">
        <v>25</v>
      </c>
      <c r="K2473" s="137"/>
      <c r="L2473" s="136" t="s">
        <v>16</v>
      </c>
      <c r="M2473" s="244">
        <v>2330</v>
      </c>
      <c r="O2473" s="237">
        <v>781</v>
      </c>
      <c r="P2473" s="112"/>
      <c r="Q2473" s="219"/>
      <c r="R2473" s="112"/>
      <c r="S2473" s="219"/>
    </row>
    <row r="2474" spans="1:19" x14ac:dyDescent="0.2">
      <c r="A2474" s="547"/>
      <c r="B2474" s="243"/>
      <c r="C2474" s="243"/>
      <c r="D2474" s="243"/>
      <c r="E2474" s="243"/>
      <c r="F2474" s="243"/>
      <c r="G2474" s="242"/>
      <c r="H2474" s="241"/>
      <c r="I2474" s="240"/>
      <c r="J2474" s="239" t="s">
        <v>21</v>
      </c>
      <c r="K2474" s="136"/>
      <c r="L2474" s="136" t="s">
        <v>16</v>
      </c>
      <c r="M2474" s="238">
        <v>168</v>
      </c>
      <c r="O2474" s="237"/>
      <c r="P2474" s="112"/>
      <c r="Q2474" s="219"/>
      <c r="R2474" s="112"/>
      <c r="S2474" s="219"/>
    </row>
    <row r="2475" spans="1:19" ht="23.25" thickBot="1" x14ac:dyDescent="0.25">
      <c r="A2475" s="548"/>
      <c r="B2475" s="263" t="s">
        <v>5532</v>
      </c>
      <c r="C2475" s="262" t="s">
        <v>187</v>
      </c>
      <c r="D2475" s="261">
        <v>43399</v>
      </c>
      <c r="E2475" s="260" t="s">
        <v>1</v>
      </c>
      <c r="F2475" s="259" t="s">
        <v>5666</v>
      </c>
      <c r="G2475" s="258"/>
      <c r="H2475" s="257"/>
      <c r="I2475" s="256"/>
      <c r="J2475" s="255" t="s">
        <v>5498</v>
      </c>
      <c r="K2475" s="254"/>
      <c r="L2475" s="253"/>
      <c r="M2475" s="252"/>
      <c r="O2475" s="237">
        <v>783</v>
      </c>
      <c r="P2475" s="112"/>
      <c r="Q2475" s="219"/>
      <c r="R2475" s="112"/>
      <c r="S2475" s="219"/>
    </row>
    <row r="2476" spans="1:19" ht="22.5" x14ac:dyDescent="0.2">
      <c r="A2476" s="546">
        <v>492</v>
      </c>
      <c r="B2476" s="251" t="s">
        <v>12</v>
      </c>
      <c r="C2476" s="251" t="s">
        <v>11</v>
      </c>
      <c r="D2476" s="251" t="s">
        <v>10</v>
      </c>
      <c r="E2476" s="549" t="s">
        <v>9</v>
      </c>
      <c r="F2476" s="549"/>
      <c r="G2476" s="549" t="s">
        <v>8</v>
      </c>
      <c r="H2476" s="550"/>
      <c r="I2476" s="250"/>
      <c r="J2476" s="249"/>
      <c r="K2476" s="249"/>
      <c r="L2476" s="249"/>
      <c r="M2476" s="248"/>
      <c r="O2476" s="237" t="s">
        <v>5665</v>
      </c>
      <c r="P2476" s="112"/>
      <c r="Q2476" s="219"/>
      <c r="R2476" s="112"/>
      <c r="S2476" s="219"/>
    </row>
    <row r="2477" spans="1:19" ht="30.6" customHeight="1" x14ac:dyDescent="0.2">
      <c r="A2477" s="547"/>
      <c r="B2477" s="144" t="s">
        <v>5664</v>
      </c>
      <c r="C2477" s="144" t="s">
        <v>5663</v>
      </c>
      <c r="D2477" s="132">
        <v>43523</v>
      </c>
      <c r="E2477" s="247"/>
      <c r="F2477" s="246" t="s">
        <v>5634</v>
      </c>
      <c r="G2477" s="433" t="s">
        <v>5633</v>
      </c>
      <c r="H2477" s="434"/>
      <c r="I2477" s="435"/>
      <c r="J2477" s="183" t="s">
        <v>17</v>
      </c>
      <c r="K2477" s="140"/>
      <c r="L2477" s="137" t="s">
        <v>16</v>
      </c>
      <c r="M2477" s="245">
        <v>372</v>
      </c>
      <c r="O2477" s="237">
        <v>786</v>
      </c>
      <c r="P2477" s="112"/>
      <c r="Q2477" s="219"/>
      <c r="R2477" s="112"/>
      <c r="S2477" s="219"/>
    </row>
    <row r="2478" spans="1:19" ht="22.5" x14ac:dyDescent="0.2">
      <c r="A2478" s="547"/>
      <c r="B2478" s="243" t="s">
        <v>6</v>
      </c>
      <c r="C2478" s="243" t="s">
        <v>5</v>
      </c>
      <c r="D2478" s="243" t="s">
        <v>4</v>
      </c>
      <c r="E2478" s="551" t="s">
        <v>3</v>
      </c>
      <c r="F2478" s="551"/>
      <c r="G2478" s="552"/>
      <c r="H2478" s="553"/>
      <c r="I2478" s="554"/>
      <c r="J2478" s="138" t="s">
        <v>25</v>
      </c>
      <c r="K2478" s="137"/>
      <c r="L2478" s="136" t="s">
        <v>16</v>
      </c>
      <c r="M2478" s="244">
        <v>550</v>
      </c>
      <c r="O2478" s="237">
        <v>785</v>
      </c>
      <c r="P2478" s="112"/>
      <c r="Q2478" s="219"/>
      <c r="R2478" s="112"/>
      <c r="S2478" s="219"/>
    </row>
    <row r="2479" spans="1:19" x14ac:dyDescent="0.2">
      <c r="A2479" s="547"/>
      <c r="B2479" s="243"/>
      <c r="C2479" s="243"/>
      <c r="D2479" s="243"/>
      <c r="E2479" s="243"/>
      <c r="F2479" s="243"/>
      <c r="G2479" s="242"/>
      <c r="H2479" s="241"/>
      <c r="I2479" s="240"/>
      <c r="J2479" s="239" t="s">
        <v>21</v>
      </c>
      <c r="K2479" s="136"/>
      <c r="L2479" s="136" t="s">
        <v>16</v>
      </c>
      <c r="M2479" s="238">
        <v>202.5</v>
      </c>
      <c r="O2479" s="237">
        <v>787</v>
      </c>
      <c r="P2479" s="112"/>
      <c r="Q2479" s="219"/>
      <c r="R2479" s="112"/>
      <c r="S2479" s="219"/>
    </row>
    <row r="2480" spans="1:19" ht="23.25" thickBot="1" x14ac:dyDescent="0.25">
      <c r="A2480" s="548"/>
      <c r="B2480" s="263" t="s">
        <v>2610</v>
      </c>
      <c r="C2480" s="262" t="s">
        <v>5633</v>
      </c>
      <c r="D2480" s="261">
        <v>43526</v>
      </c>
      <c r="E2480" s="260" t="s">
        <v>1</v>
      </c>
      <c r="F2480" s="259" t="s">
        <v>5632</v>
      </c>
      <c r="G2480" s="258"/>
      <c r="H2480" s="257"/>
      <c r="I2480" s="256"/>
      <c r="J2480" s="255" t="s">
        <v>5498</v>
      </c>
      <c r="K2480" s="254"/>
      <c r="L2480" s="253" t="s">
        <v>16</v>
      </c>
      <c r="M2480" s="252">
        <v>50</v>
      </c>
      <c r="O2480" s="237">
        <v>784</v>
      </c>
      <c r="P2480" s="112"/>
      <c r="Q2480" s="219"/>
      <c r="R2480" s="112"/>
      <c r="S2480" s="219"/>
    </row>
    <row r="2481" spans="1:19" ht="22.5" x14ac:dyDescent="0.2">
      <c r="A2481" s="546">
        <v>493</v>
      </c>
      <c r="B2481" s="251" t="s">
        <v>12</v>
      </c>
      <c r="C2481" s="251" t="s">
        <v>11</v>
      </c>
      <c r="D2481" s="251" t="s">
        <v>10</v>
      </c>
      <c r="E2481" s="549" t="s">
        <v>9</v>
      </c>
      <c r="F2481" s="549"/>
      <c r="G2481" s="549" t="s">
        <v>8</v>
      </c>
      <c r="H2481" s="550"/>
      <c r="I2481" s="250"/>
      <c r="J2481" s="249"/>
      <c r="K2481" s="249"/>
      <c r="L2481" s="249"/>
      <c r="M2481" s="248"/>
      <c r="O2481" s="237" t="s">
        <v>5662</v>
      </c>
      <c r="P2481" s="112"/>
      <c r="Q2481" s="219"/>
      <c r="R2481" s="112"/>
      <c r="S2481" s="219"/>
    </row>
    <row r="2482" spans="1:19" ht="22.5" x14ac:dyDescent="0.2">
      <c r="A2482" s="547"/>
      <c r="B2482" s="144" t="s">
        <v>5653</v>
      </c>
      <c r="C2482" s="144" t="s">
        <v>5661</v>
      </c>
      <c r="D2482" s="132">
        <v>43412</v>
      </c>
      <c r="E2482" s="247"/>
      <c r="F2482" s="246" t="s">
        <v>5629</v>
      </c>
      <c r="G2482" s="433" t="s">
        <v>5660</v>
      </c>
      <c r="H2482" s="434"/>
      <c r="I2482" s="435"/>
      <c r="J2482" s="183" t="s">
        <v>17</v>
      </c>
      <c r="K2482" s="140"/>
      <c r="L2482" s="137"/>
      <c r="M2482" s="245"/>
      <c r="O2482" s="237"/>
      <c r="P2482" s="112"/>
      <c r="Q2482" s="219"/>
      <c r="R2482" s="112"/>
      <c r="S2482" s="219"/>
    </row>
    <row r="2483" spans="1:19" ht="22.5" x14ac:dyDescent="0.2">
      <c r="A2483" s="547"/>
      <c r="B2483" s="243" t="s">
        <v>6</v>
      </c>
      <c r="C2483" s="243" t="s">
        <v>5</v>
      </c>
      <c r="D2483" s="243" t="s">
        <v>4</v>
      </c>
      <c r="E2483" s="551" t="s">
        <v>3</v>
      </c>
      <c r="F2483" s="551"/>
      <c r="G2483" s="552"/>
      <c r="H2483" s="553"/>
      <c r="I2483" s="554"/>
      <c r="J2483" s="138" t="s">
        <v>25</v>
      </c>
      <c r="K2483" s="137"/>
      <c r="L2483" s="136" t="s">
        <v>16</v>
      </c>
      <c r="M2483" s="244">
        <v>6549.18</v>
      </c>
      <c r="O2483" s="237">
        <v>789</v>
      </c>
      <c r="P2483" s="112"/>
      <c r="Q2483" s="219"/>
      <c r="R2483" s="112"/>
      <c r="S2483" s="219"/>
    </row>
    <row r="2484" spans="1:19" x14ac:dyDescent="0.2">
      <c r="A2484" s="547"/>
      <c r="B2484" s="243"/>
      <c r="C2484" s="243"/>
      <c r="D2484" s="243"/>
      <c r="E2484" s="243"/>
      <c r="F2484" s="243"/>
      <c r="G2484" s="242"/>
      <c r="H2484" s="241"/>
      <c r="I2484" s="240"/>
      <c r="J2484" s="239" t="s">
        <v>21</v>
      </c>
      <c r="K2484" s="136"/>
      <c r="L2484" s="136"/>
      <c r="M2484" s="238"/>
      <c r="O2484" s="237"/>
      <c r="P2484" s="112"/>
      <c r="Q2484" s="219"/>
      <c r="R2484" s="112"/>
      <c r="S2484" s="219"/>
    </row>
    <row r="2485" spans="1:19" ht="23.25" thickBot="1" x14ac:dyDescent="0.25">
      <c r="A2485" s="548"/>
      <c r="B2485" s="263" t="s">
        <v>5650</v>
      </c>
      <c r="C2485" s="262" t="s">
        <v>5660</v>
      </c>
      <c r="D2485" s="261">
        <v>43420</v>
      </c>
      <c r="E2485" s="260" t="s">
        <v>1</v>
      </c>
      <c r="F2485" s="259" t="s">
        <v>5659</v>
      </c>
      <c r="G2485" s="258"/>
      <c r="H2485" s="257"/>
      <c r="I2485" s="256"/>
      <c r="J2485" s="255" t="s">
        <v>5498</v>
      </c>
      <c r="K2485" s="254"/>
      <c r="L2485" s="253"/>
      <c r="M2485" s="252"/>
      <c r="O2485" s="237"/>
      <c r="P2485" s="112"/>
      <c r="Q2485" s="219"/>
      <c r="R2485" s="112"/>
      <c r="S2485" s="219"/>
    </row>
    <row r="2486" spans="1:19" ht="22.5" x14ac:dyDescent="0.2">
      <c r="A2486" s="546">
        <v>494</v>
      </c>
      <c r="B2486" s="251" t="s">
        <v>12</v>
      </c>
      <c r="C2486" s="251" t="s">
        <v>11</v>
      </c>
      <c r="D2486" s="251" t="s">
        <v>10</v>
      </c>
      <c r="E2486" s="549" t="s">
        <v>9</v>
      </c>
      <c r="F2486" s="549"/>
      <c r="G2486" s="549" t="s">
        <v>8</v>
      </c>
      <c r="H2486" s="550"/>
      <c r="I2486" s="250"/>
      <c r="J2486" s="249"/>
      <c r="K2486" s="249"/>
      <c r="L2486" s="249"/>
      <c r="M2486" s="248"/>
      <c r="O2486" s="237" t="s">
        <v>5658</v>
      </c>
      <c r="P2486" s="112"/>
      <c r="Q2486" s="219"/>
      <c r="R2486" s="112"/>
      <c r="S2486" s="219"/>
    </row>
    <row r="2487" spans="1:19" ht="20.45" customHeight="1" x14ac:dyDescent="0.2">
      <c r="A2487" s="547"/>
      <c r="B2487" s="144" t="s">
        <v>5653</v>
      </c>
      <c r="C2487" s="144" t="s">
        <v>5657</v>
      </c>
      <c r="D2487" s="132">
        <v>43429</v>
      </c>
      <c r="E2487" s="247"/>
      <c r="F2487" s="246" t="s">
        <v>5656</v>
      </c>
      <c r="G2487" s="433" t="s">
        <v>5506</v>
      </c>
      <c r="H2487" s="434"/>
      <c r="I2487" s="435"/>
      <c r="J2487" s="183" t="s">
        <v>17</v>
      </c>
      <c r="K2487" s="140"/>
      <c r="L2487" s="137"/>
      <c r="M2487" s="245"/>
      <c r="O2487" s="237"/>
      <c r="P2487" s="112"/>
      <c r="Q2487" s="219"/>
      <c r="R2487" s="112"/>
      <c r="S2487" s="219"/>
    </row>
    <row r="2488" spans="1:19" ht="22.5" x14ac:dyDescent="0.2">
      <c r="A2488" s="547"/>
      <c r="B2488" s="243" t="s">
        <v>6</v>
      </c>
      <c r="C2488" s="243" t="s">
        <v>5</v>
      </c>
      <c r="D2488" s="243" t="s">
        <v>4</v>
      </c>
      <c r="E2488" s="551" t="s">
        <v>3</v>
      </c>
      <c r="F2488" s="551"/>
      <c r="G2488" s="552"/>
      <c r="H2488" s="553"/>
      <c r="I2488" s="554"/>
      <c r="J2488" s="138" t="s">
        <v>25</v>
      </c>
      <c r="K2488" s="137"/>
      <c r="L2488" s="136" t="s">
        <v>16</v>
      </c>
      <c r="M2488" s="244">
        <v>4939.7700000000004</v>
      </c>
      <c r="O2488" s="237">
        <v>790</v>
      </c>
      <c r="P2488" s="112"/>
      <c r="Q2488" s="219"/>
      <c r="R2488" s="112"/>
      <c r="S2488" s="219"/>
    </row>
    <row r="2489" spans="1:19" x14ac:dyDescent="0.2">
      <c r="A2489" s="547"/>
      <c r="B2489" s="243"/>
      <c r="C2489" s="243"/>
      <c r="D2489" s="243"/>
      <c r="E2489" s="243"/>
      <c r="F2489" s="243"/>
      <c r="G2489" s="242"/>
      <c r="H2489" s="241"/>
      <c r="I2489" s="240"/>
      <c r="J2489" s="239" t="s">
        <v>21</v>
      </c>
      <c r="K2489" s="136"/>
      <c r="L2489" s="136"/>
      <c r="M2489" s="238"/>
      <c r="O2489" s="237"/>
      <c r="P2489" s="112"/>
      <c r="Q2489" s="219"/>
      <c r="R2489" s="112"/>
      <c r="S2489" s="219"/>
    </row>
    <row r="2490" spans="1:19" ht="23.25" thickBot="1" x14ac:dyDescent="0.25">
      <c r="A2490" s="548"/>
      <c r="B2490" s="263" t="s">
        <v>5650</v>
      </c>
      <c r="C2490" s="262" t="s">
        <v>5506</v>
      </c>
      <c r="D2490" s="261">
        <v>43435</v>
      </c>
      <c r="E2490" s="260" t="s">
        <v>1</v>
      </c>
      <c r="F2490" s="259" t="s">
        <v>5655</v>
      </c>
      <c r="G2490" s="258"/>
      <c r="H2490" s="257"/>
      <c r="I2490" s="256"/>
      <c r="J2490" s="255" t="s">
        <v>5498</v>
      </c>
      <c r="K2490" s="254"/>
      <c r="L2490" s="253"/>
      <c r="M2490" s="252"/>
      <c r="O2490" s="237"/>
      <c r="P2490" s="112"/>
      <c r="Q2490" s="219"/>
      <c r="R2490" s="112"/>
      <c r="S2490" s="219"/>
    </row>
    <row r="2491" spans="1:19" ht="22.5" x14ac:dyDescent="0.2">
      <c r="A2491" s="546">
        <v>495</v>
      </c>
      <c r="B2491" s="251" t="s">
        <v>12</v>
      </c>
      <c r="C2491" s="251" t="s">
        <v>11</v>
      </c>
      <c r="D2491" s="251" t="s">
        <v>10</v>
      </c>
      <c r="E2491" s="549" t="s">
        <v>9</v>
      </c>
      <c r="F2491" s="549"/>
      <c r="G2491" s="549" t="s">
        <v>8</v>
      </c>
      <c r="H2491" s="550"/>
      <c r="I2491" s="250"/>
      <c r="J2491" s="249"/>
      <c r="K2491" s="249"/>
      <c r="L2491" s="249"/>
      <c r="M2491" s="248"/>
      <c r="O2491" s="237" t="s">
        <v>5654</v>
      </c>
      <c r="P2491" s="112"/>
      <c r="Q2491" s="219"/>
      <c r="R2491" s="112"/>
      <c r="S2491" s="219"/>
    </row>
    <row r="2492" spans="1:19" ht="33.75" x14ac:dyDescent="0.2">
      <c r="A2492" s="547"/>
      <c r="B2492" s="144" t="s">
        <v>5653</v>
      </c>
      <c r="C2492" s="144" t="s">
        <v>5652</v>
      </c>
      <c r="D2492" s="132">
        <v>43390</v>
      </c>
      <c r="E2492" s="247"/>
      <c r="F2492" s="246" t="s">
        <v>5651</v>
      </c>
      <c r="G2492" s="433" t="s">
        <v>5506</v>
      </c>
      <c r="H2492" s="434"/>
      <c r="I2492" s="435"/>
      <c r="J2492" s="183" t="s">
        <v>17</v>
      </c>
      <c r="K2492" s="140"/>
      <c r="L2492" s="137"/>
      <c r="M2492" s="245"/>
      <c r="O2492" s="237"/>
      <c r="P2492" s="112"/>
      <c r="Q2492" s="219"/>
      <c r="R2492" s="112"/>
      <c r="S2492" s="219"/>
    </row>
    <row r="2493" spans="1:19" ht="22.5" x14ac:dyDescent="0.2">
      <c r="A2493" s="547"/>
      <c r="B2493" s="243" t="s">
        <v>6</v>
      </c>
      <c r="C2493" s="243" t="s">
        <v>5</v>
      </c>
      <c r="D2493" s="243" t="s">
        <v>4</v>
      </c>
      <c r="E2493" s="551" t="s">
        <v>3</v>
      </c>
      <c r="F2493" s="551"/>
      <c r="G2493" s="552"/>
      <c r="H2493" s="553"/>
      <c r="I2493" s="554"/>
      <c r="J2493" s="138" t="s">
        <v>25</v>
      </c>
      <c r="K2493" s="137"/>
      <c r="L2493" s="136" t="s">
        <v>16</v>
      </c>
      <c r="M2493" s="244">
        <v>366.4</v>
      </c>
      <c r="O2493" s="237">
        <v>791</v>
      </c>
      <c r="P2493" s="112"/>
      <c r="Q2493" s="219"/>
      <c r="R2493" s="112"/>
      <c r="S2493" s="219"/>
    </row>
    <row r="2494" spans="1:19" x14ac:dyDescent="0.2">
      <c r="A2494" s="547"/>
      <c r="B2494" s="243"/>
      <c r="C2494" s="243"/>
      <c r="D2494" s="243"/>
      <c r="E2494" s="243"/>
      <c r="F2494" s="243"/>
      <c r="G2494" s="242"/>
      <c r="H2494" s="241"/>
      <c r="I2494" s="240"/>
      <c r="J2494" s="239" t="s">
        <v>21</v>
      </c>
      <c r="K2494" s="136"/>
      <c r="L2494" s="136"/>
      <c r="M2494" s="238"/>
      <c r="O2494" s="237"/>
      <c r="P2494" s="112"/>
      <c r="Q2494" s="219"/>
      <c r="R2494" s="112"/>
      <c r="S2494" s="219"/>
    </row>
    <row r="2495" spans="1:19" ht="23.25" thickBot="1" x14ac:dyDescent="0.25">
      <c r="A2495" s="548"/>
      <c r="B2495" s="263" t="s">
        <v>5650</v>
      </c>
      <c r="C2495" s="262" t="s">
        <v>5506</v>
      </c>
      <c r="D2495" s="261">
        <v>43391</v>
      </c>
      <c r="E2495" s="260" t="s">
        <v>1</v>
      </c>
      <c r="F2495" s="259" t="s">
        <v>5649</v>
      </c>
      <c r="G2495" s="258"/>
      <c r="H2495" s="257"/>
      <c r="I2495" s="256"/>
      <c r="J2495" s="255" t="s">
        <v>5498</v>
      </c>
      <c r="K2495" s="254"/>
      <c r="L2495" s="253"/>
      <c r="M2495" s="252"/>
      <c r="O2495" s="237"/>
      <c r="P2495" s="112"/>
      <c r="Q2495" s="219"/>
      <c r="R2495" s="112"/>
      <c r="S2495" s="219"/>
    </row>
    <row r="2496" spans="1:19" ht="22.5" x14ac:dyDescent="0.2">
      <c r="A2496" s="546">
        <v>496</v>
      </c>
      <c r="B2496" s="251" t="s">
        <v>12</v>
      </c>
      <c r="C2496" s="251" t="s">
        <v>11</v>
      </c>
      <c r="D2496" s="251" t="s">
        <v>10</v>
      </c>
      <c r="E2496" s="549" t="s">
        <v>9</v>
      </c>
      <c r="F2496" s="549"/>
      <c r="G2496" s="549" t="s">
        <v>8</v>
      </c>
      <c r="H2496" s="550"/>
      <c r="I2496" s="250"/>
      <c r="J2496" s="249"/>
      <c r="K2496" s="249"/>
      <c r="L2496" s="249"/>
      <c r="M2496" s="248"/>
      <c r="O2496" s="237" t="s">
        <v>5648</v>
      </c>
      <c r="P2496" s="112"/>
      <c r="Q2496" s="219"/>
      <c r="R2496" s="112"/>
      <c r="S2496" s="219"/>
    </row>
    <row r="2497" spans="1:19" ht="40.9" customHeight="1" x14ac:dyDescent="0.2">
      <c r="A2497" s="547"/>
      <c r="B2497" s="144" t="s">
        <v>5647</v>
      </c>
      <c r="C2497" s="144" t="s">
        <v>5646</v>
      </c>
      <c r="D2497" s="132">
        <v>43380</v>
      </c>
      <c r="E2497" s="247"/>
      <c r="F2497" s="246" t="s">
        <v>5645</v>
      </c>
      <c r="G2497" s="433" t="s">
        <v>5644</v>
      </c>
      <c r="H2497" s="434"/>
      <c r="I2497" s="435"/>
      <c r="J2497" s="183" t="s">
        <v>17</v>
      </c>
      <c r="K2497" s="140"/>
      <c r="L2497" s="137" t="s">
        <v>16</v>
      </c>
      <c r="M2497" s="245">
        <v>468</v>
      </c>
      <c r="O2497" s="237">
        <v>793</v>
      </c>
      <c r="P2497" s="112"/>
      <c r="Q2497" s="219"/>
      <c r="R2497" s="112"/>
      <c r="S2497" s="219"/>
    </row>
    <row r="2498" spans="1:19" ht="22.5" x14ac:dyDescent="0.2">
      <c r="A2498" s="547"/>
      <c r="B2498" s="243" t="s">
        <v>6</v>
      </c>
      <c r="C2498" s="243" t="s">
        <v>5</v>
      </c>
      <c r="D2498" s="243" t="s">
        <v>4</v>
      </c>
      <c r="E2498" s="551" t="s">
        <v>3</v>
      </c>
      <c r="F2498" s="551"/>
      <c r="G2498" s="552"/>
      <c r="H2498" s="553"/>
      <c r="I2498" s="554"/>
      <c r="J2498" s="138" t="s">
        <v>25</v>
      </c>
      <c r="K2498" s="137"/>
      <c r="L2498" s="136" t="s">
        <v>16</v>
      </c>
      <c r="M2498" s="244">
        <v>1628.89</v>
      </c>
      <c r="O2498" s="237">
        <v>792</v>
      </c>
      <c r="P2498" s="112"/>
      <c r="Q2498" s="219"/>
      <c r="R2498" s="112"/>
      <c r="S2498" s="219"/>
    </row>
    <row r="2499" spans="1:19" x14ac:dyDescent="0.2">
      <c r="A2499" s="547"/>
      <c r="B2499" s="243"/>
      <c r="C2499" s="243"/>
      <c r="D2499" s="243"/>
      <c r="E2499" s="243"/>
      <c r="F2499" s="243"/>
      <c r="G2499" s="242"/>
      <c r="H2499" s="241"/>
      <c r="I2499" s="240"/>
      <c r="J2499" s="239" t="s">
        <v>21</v>
      </c>
      <c r="K2499" s="136"/>
      <c r="L2499" s="136" t="s">
        <v>16</v>
      </c>
      <c r="M2499" s="238">
        <v>397.5</v>
      </c>
      <c r="O2499" s="237">
        <v>794</v>
      </c>
      <c r="P2499" s="112"/>
      <c r="Q2499" s="219"/>
      <c r="R2499" s="112"/>
      <c r="S2499" s="219"/>
    </row>
    <row r="2500" spans="1:19" ht="23.25" thickBot="1" x14ac:dyDescent="0.25">
      <c r="A2500" s="548"/>
      <c r="B2500" s="263" t="s">
        <v>5545</v>
      </c>
      <c r="C2500" s="262" t="s">
        <v>5644</v>
      </c>
      <c r="D2500" s="261">
        <v>43387</v>
      </c>
      <c r="E2500" s="260" t="s">
        <v>1</v>
      </c>
      <c r="F2500" s="259" t="s">
        <v>5643</v>
      </c>
      <c r="G2500" s="258"/>
      <c r="H2500" s="257"/>
      <c r="I2500" s="256"/>
      <c r="J2500" s="255" t="s">
        <v>5498</v>
      </c>
      <c r="K2500" s="254"/>
      <c r="L2500" s="253" t="s">
        <v>16</v>
      </c>
      <c r="M2500" s="252">
        <v>100</v>
      </c>
      <c r="O2500" s="237">
        <v>795</v>
      </c>
      <c r="P2500" s="112"/>
      <c r="Q2500" s="219"/>
      <c r="R2500" s="112"/>
      <c r="S2500" s="219"/>
    </row>
    <row r="2501" spans="1:19" ht="22.5" x14ac:dyDescent="0.2">
      <c r="A2501" s="546">
        <v>497</v>
      </c>
      <c r="B2501" s="251" t="s">
        <v>12</v>
      </c>
      <c r="C2501" s="251" t="s">
        <v>11</v>
      </c>
      <c r="D2501" s="251" t="s">
        <v>10</v>
      </c>
      <c r="E2501" s="549" t="s">
        <v>9</v>
      </c>
      <c r="F2501" s="549"/>
      <c r="G2501" s="549" t="s">
        <v>8</v>
      </c>
      <c r="H2501" s="550"/>
      <c r="I2501" s="250"/>
      <c r="J2501" s="249"/>
      <c r="K2501" s="249"/>
      <c r="L2501" s="249"/>
      <c r="M2501" s="248"/>
      <c r="O2501" s="237" t="s">
        <v>5642</v>
      </c>
      <c r="P2501" s="112"/>
      <c r="Q2501" s="219"/>
      <c r="R2501" s="112"/>
      <c r="S2501" s="219"/>
    </row>
    <row r="2502" spans="1:19" ht="101.25" x14ac:dyDescent="0.2">
      <c r="A2502" s="547"/>
      <c r="B2502" s="144" t="s">
        <v>5636</v>
      </c>
      <c r="C2502" s="144" t="s">
        <v>5641</v>
      </c>
      <c r="D2502" s="132">
        <v>43478</v>
      </c>
      <c r="E2502" s="247"/>
      <c r="F2502" s="246" t="s">
        <v>5640</v>
      </c>
      <c r="G2502" s="433" t="s">
        <v>5639</v>
      </c>
      <c r="H2502" s="434"/>
      <c r="I2502" s="435"/>
      <c r="J2502" s="183" t="s">
        <v>17</v>
      </c>
      <c r="K2502" s="140"/>
      <c r="L2502" s="137" t="s">
        <v>16</v>
      </c>
      <c r="M2502" s="245">
        <v>584</v>
      </c>
      <c r="O2502" s="237">
        <v>797</v>
      </c>
      <c r="P2502" s="112"/>
      <c r="Q2502" s="219"/>
      <c r="R2502" s="112"/>
      <c r="S2502" s="219"/>
    </row>
    <row r="2503" spans="1:19" ht="22.5" x14ac:dyDescent="0.2">
      <c r="A2503" s="547"/>
      <c r="B2503" s="243" t="s">
        <v>6</v>
      </c>
      <c r="C2503" s="243" t="s">
        <v>5</v>
      </c>
      <c r="D2503" s="243" t="s">
        <v>4</v>
      </c>
      <c r="E2503" s="551" t="s">
        <v>3</v>
      </c>
      <c r="F2503" s="551"/>
      <c r="G2503" s="552"/>
      <c r="H2503" s="553"/>
      <c r="I2503" s="554"/>
      <c r="J2503" s="138" t="s">
        <v>25</v>
      </c>
      <c r="K2503" s="137"/>
      <c r="L2503" s="136" t="s">
        <v>16</v>
      </c>
      <c r="M2503" s="244">
        <v>3160</v>
      </c>
      <c r="O2503" s="237">
        <v>796</v>
      </c>
      <c r="P2503" s="112"/>
      <c r="Q2503" s="219"/>
      <c r="R2503" s="112"/>
      <c r="S2503" s="219"/>
    </row>
    <row r="2504" spans="1:19" x14ac:dyDescent="0.2">
      <c r="A2504" s="547"/>
      <c r="B2504" s="243"/>
      <c r="C2504" s="243"/>
      <c r="D2504" s="243"/>
      <c r="E2504" s="243"/>
      <c r="F2504" s="243"/>
      <c r="G2504" s="242"/>
      <c r="H2504" s="241"/>
      <c r="I2504" s="240"/>
      <c r="J2504" s="239" t="s">
        <v>21</v>
      </c>
      <c r="K2504" s="136"/>
      <c r="L2504" s="136" t="s">
        <v>16</v>
      </c>
      <c r="M2504" s="238">
        <v>285</v>
      </c>
      <c r="O2504" s="237">
        <v>798</v>
      </c>
      <c r="P2504" s="112"/>
      <c r="Q2504" s="219"/>
      <c r="R2504" s="112"/>
      <c r="S2504" s="219"/>
    </row>
    <row r="2505" spans="1:19" ht="23.25" thickBot="1" x14ac:dyDescent="0.25">
      <c r="A2505" s="548"/>
      <c r="B2505" s="263" t="s">
        <v>2610</v>
      </c>
      <c r="C2505" s="262" t="s">
        <v>5639</v>
      </c>
      <c r="D2505" s="261">
        <v>43483</v>
      </c>
      <c r="E2505" s="260" t="s">
        <v>1</v>
      </c>
      <c r="F2505" s="259" t="s">
        <v>5638</v>
      </c>
      <c r="G2505" s="258"/>
      <c r="H2505" s="257"/>
      <c r="I2505" s="256"/>
      <c r="J2505" s="255" t="s">
        <v>5498</v>
      </c>
      <c r="K2505" s="254"/>
      <c r="L2505" s="253"/>
      <c r="M2505" s="252"/>
      <c r="O2505" s="237"/>
      <c r="P2505" s="112"/>
      <c r="Q2505" s="219"/>
      <c r="R2505" s="112"/>
      <c r="S2505" s="219"/>
    </row>
    <row r="2506" spans="1:19" ht="22.5" x14ac:dyDescent="0.2">
      <c r="A2506" s="546">
        <v>498</v>
      </c>
      <c r="B2506" s="251" t="s">
        <v>12</v>
      </c>
      <c r="C2506" s="251" t="s">
        <v>11</v>
      </c>
      <c r="D2506" s="251" t="s">
        <v>10</v>
      </c>
      <c r="E2506" s="549" t="s">
        <v>9</v>
      </c>
      <c r="F2506" s="549"/>
      <c r="G2506" s="549" t="s">
        <v>8</v>
      </c>
      <c r="H2506" s="550"/>
      <c r="I2506" s="250"/>
      <c r="J2506" s="249"/>
      <c r="K2506" s="249"/>
      <c r="L2506" s="249"/>
      <c r="M2506" s="248"/>
      <c r="O2506" s="237" t="s">
        <v>5637</v>
      </c>
      <c r="P2506" s="112"/>
      <c r="Q2506" s="219"/>
      <c r="R2506" s="112"/>
      <c r="S2506" s="219"/>
    </row>
    <row r="2507" spans="1:19" ht="78.75" x14ac:dyDescent="0.2">
      <c r="A2507" s="547"/>
      <c r="B2507" s="144" t="s">
        <v>5636</v>
      </c>
      <c r="C2507" s="144" t="s">
        <v>5635</v>
      </c>
      <c r="D2507" s="132">
        <v>43523</v>
      </c>
      <c r="E2507" s="247"/>
      <c r="F2507" s="246" t="s">
        <v>5634</v>
      </c>
      <c r="G2507" s="433" t="s">
        <v>5633</v>
      </c>
      <c r="H2507" s="434"/>
      <c r="I2507" s="435"/>
      <c r="J2507" s="183" t="s">
        <v>17</v>
      </c>
      <c r="K2507" s="140"/>
      <c r="L2507" s="137" t="s">
        <v>16</v>
      </c>
      <c r="M2507" s="245">
        <v>372</v>
      </c>
      <c r="O2507" s="237">
        <v>800</v>
      </c>
      <c r="P2507" s="112"/>
      <c r="Q2507" s="219"/>
      <c r="R2507" s="112"/>
      <c r="S2507" s="219"/>
    </row>
    <row r="2508" spans="1:19" ht="22.5" x14ac:dyDescent="0.2">
      <c r="A2508" s="547"/>
      <c r="B2508" s="243" t="s">
        <v>6</v>
      </c>
      <c r="C2508" s="243" t="s">
        <v>5</v>
      </c>
      <c r="D2508" s="243" t="s">
        <v>4</v>
      </c>
      <c r="E2508" s="551" t="s">
        <v>3</v>
      </c>
      <c r="F2508" s="551"/>
      <c r="G2508" s="552"/>
      <c r="H2508" s="553"/>
      <c r="I2508" s="554"/>
      <c r="J2508" s="138" t="s">
        <v>25</v>
      </c>
      <c r="K2508" s="137"/>
      <c r="L2508" s="136" t="s">
        <v>16</v>
      </c>
      <c r="M2508" s="244">
        <v>715.05</v>
      </c>
      <c r="O2508" s="237">
        <v>799</v>
      </c>
      <c r="P2508" s="112"/>
      <c r="Q2508" s="219"/>
      <c r="R2508" s="112"/>
      <c r="S2508" s="219"/>
    </row>
    <row r="2509" spans="1:19" x14ac:dyDescent="0.2">
      <c r="A2509" s="547"/>
      <c r="B2509" s="243"/>
      <c r="C2509" s="243"/>
      <c r="D2509" s="243"/>
      <c r="E2509" s="243"/>
      <c r="F2509" s="243"/>
      <c r="G2509" s="242"/>
      <c r="H2509" s="241"/>
      <c r="I2509" s="240"/>
      <c r="J2509" s="239" t="s">
        <v>21</v>
      </c>
      <c r="K2509" s="136"/>
      <c r="L2509" s="136" t="s">
        <v>16</v>
      </c>
      <c r="M2509" s="238">
        <v>102</v>
      </c>
      <c r="O2509" s="237"/>
      <c r="P2509" s="112"/>
      <c r="Q2509" s="219"/>
      <c r="R2509" s="112"/>
      <c r="S2509" s="219"/>
    </row>
    <row r="2510" spans="1:19" ht="23.25" thickBot="1" x14ac:dyDescent="0.25">
      <c r="A2510" s="548"/>
      <c r="B2510" s="263" t="s">
        <v>2610</v>
      </c>
      <c r="C2510" s="262" t="s">
        <v>5633</v>
      </c>
      <c r="D2510" s="261">
        <v>43526</v>
      </c>
      <c r="E2510" s="260" t="s">
        <v>1</v>
      </c>
      <c r="F2510" s="259" t="s">
        <v>5632</v>
      </c>
      <c r="G2510" s="258"/>
      <c r="H2510" s="257"/>
      <c r="I2510" s="256"/>
      <c r="J2510" s="255" t="s">
        <v>5498</v>
      </c>
      <c r="K2510" s="254"/>
      <c r="L2510" s="253"/>
      <c r="M2510" s="252"/>
      <c r="O2510" s="237">
        <v>801</v>
      </c>
      <c r="P2510" s="112"/>
      <c r="Q2510" s="219"/>
      <c r="R2510" s="112"/>
      <c r="S2510" s="219"/>
    </row>
    <row r="2511" spans="1:19" ht="22.5" x14ac:dyDescent="0.2">
      <c r="A2511" s="546">
        <v>499</v>
      </c>
      <c r="B2511" s="251" t="s">
        <v>12</v>
      </c>
      <c r="C2511" s="251" t="s">
        <v>11</v>
      </c>
      <c r="D2511" s="251" t="s">
        <v>10</v>
      </c>
      <c r="E2511" s="549" t="s">
        <v>9</v>
      </c>
      <c r="F2511" s="549"/>
      <c r="G2511" s="549" t="s">
        <v>8</v>
      </c>
      <c r="H2511" s="550"/>
      <c r="I2511" s="250"/>
      <c r="J2511" s="249"/>
      <c r="K2511" s="249"/>
      <c r="L2511" s="249"/>
      <c r="M2511" s="248"/>
      <c r="O2511" s="237" t="s">
        <v>5631</v>
      </c>
      <c r="P2511" s="112"/>
      <c r="Q2511" s="219"/>
      <c r="R2511" s="112"/>
      <c r="S2511" s="219"/>
    </row>
    <row r="2512" spans="1:19" ht="20.45" customHeight="1" x14ac:dyDescent="0.2">
      <c r="A2512" s="547"/>
      <c r="B2512" s="144" t="s">
        <v>5625</v>
      </c>
      <c r="C2512" s="144" t="s">
        <v>5630</v>
      </c>
      <c r="D2512" s="132">
        <v>43412</v>
      </c>
      <c r="E2512" s="247"/>
      <c r="F2512" s="246" t="s">
        <v>5629</v>
      </c>
      <c r="G2512" s="433" t="s">
        <v>5628</v>
      </c>
      <c r="H2512" s="434"/>
      <c r="I2512" s="435"/>
      <c r="J2512" s="183" t="s">
        <v>17</v>
      </c>
      <c r="K2512" s="140"/>
      <c r="L2512" s="137"/>
      <c r="M2512" s="245"/>
      <c r="O2512" s="237"/>
      <c r="P2512" s="112"/>
      <c r="Q2512" s="219"/>
      <c r="R2512" s="112"/>
      <c r="S2512" s="219"/>
    </row>
    <row r="2513" spans="1:19" ht="22.5" x14ac:dyDescent="0.2">
      <c r="A2513" s="547"/>
      <c r="B2513" s="243" t="s">
        <v>6</v>
      </c>
      <c r="C2513" s="243" t="s">
        <v>5</v>
      </c>
      <c r="D2513" s="243" t="s">
        <v>4</v>
      </c>
      <c r="E2513" s="551" t="s">
        <v>3</v>
      </c>
      <c r="F2513" s="551"/>
      <c r="G2513" s="552"/>
      <c r="H2513" s="553"/>
      <c r="I2513" s="554"/>
      <c r="J2513" s="138" t="s">
        <v>25</v>
      </c>
      <c r="K2513" s="137"/>
      <c r="L2513" s="136" t="s">
        <v>16</v>
      </c>
      <c r="M2513" s="244">
        <v>1468.31</v>
      </c>
      <c r="O2513" s="237">
        <v>802</v>
      </c>
      <c r="P2513" s="112"/>
      <c r="Q2513" s="219"/>
      <c r="R2513" s="112"/>
      <c r="S2513" s="219"/>
    </row>
    <row r="2514" spans="1:19" x14ac:dyDescent="0.2">
      <c r="A2514" s="547"/>
      <c r="B2514" s="243"/>
      <c r="C2514" s="243"/>
      <c r="D2514" s="243"/>
      <c r="E2514" s="243"/>
      <c r="F2514" s="243"/>
      <c r="G2514" s="242"/>
      <c r="H2514" s="241"/>
      <c r="I2514" s="240"/>
      <c r="J2514" s="239" t="s">
        <v>21</v>
      </c>
      <c r="K2514" s="136"/>
      <c r="L2514" s="136"/>
      <c r="M2514" s="238"/>
      <c r="O2514" s="237"/>
      <c r="P2514" s="112"/>
      <c r="Q2514" s="219"/>
      <c r="R2514" s="112"/>
      <c r="S2514" s="219"/>
    </row>
    <row r="2515" spans="1:19" ht="23.25" thickBot="1" x14ac:dyDescent="0.25">
      <c r="A2515" s="548"/>
      <c r="B2515" s="263" t="s">
        <v>5622</v>
      </c>
      <c r="C2515" s="262" t="s">
        <v>5628</v>
      </c>
      <c r="D2515" s="261">
        <v>43419</v>
      </c>
      <c r="E2515" s="260" t="s">
        <v>1</v>
      </c>
      <c r="F2515" s="259" t="s">
        <v>5627</v>
      </c>
      <c r="G2515" s="258"/>
      <c r="H2515" s="257"/>
      <c r="I2515" s="256"/>
      <c r="J2515" s="255" t="s">
        <v>5498</v>
      </c>
      <c r="K2515" s="254"/>
      <c r="L2515" s="253"/>
      <c r="M2515" s="252"/>
      <c r="O2515" s="237"/>
      <c r="P2515" s="112"/>
      <c r="Q2515" s="219"/>
      <c r="R2515" s="112"/>
      <c r="S2515" s="219"/>
    </row>
    <row r="2516" spans="1:19" ht="22.5" x14ac:dyDescent="0.2">
      <c r="A2516" s="546">
        <v>500</v>
      </c>
      <c r="B2516" s="251" t="s">
        <v>12</v>
      </c>
      <c r="C2516" s="251" t="s">
        <v>11</v>
      </c>
      <c r="D2516" s="251" t="s">
        <v>10</v>
      </c>
      <c r="E2516" s="549" t="s">
        <v>9</v>
      </c>
      <c r="F2516" s="549"/>
      <c r="G2516" s="549" t="s">
        <v>8</v>
      </c>
      <c r="H2516" s="550"/>
      <c r="I2516" s="250"/>
      <c r="J2516" s="249"/>
      <c r="K2516" s="249"/>
      <c r="L2516" s="249"/>
      <c r="M2516" s="248"/>
      <c r="O2516" s="237" t="s">
        <v>5626</v>
      </c>
      <c r="P2516" s="112"/>
      <c r="Q2516" s="219"/>
      <c r="R2516" s="112"/>
      <c r="S2516" s="219"/>
    </row>
    <row r="2517" spans="1:19" ht="20.45" customHeight="1" x14ac:dyDescent="0.2">
      <c r="A2517" s="547"/>
      <c r="B2517" s="144" t="s">
        <v>5625</v>
      </c>
      <c r="C2517" s="144" t="s">
        <v>5624</v>
      </c>
      <c r="D2517" s="132">
        <v>43499</v>
      </c>
      <c r="E2517" s="247"/>
      <c r="F2517" s="246" t="s">
        <v>5623</v>
      </c>
      <c r="G2517" s="433" t="s">
        <v>977</v>
      </c>
      <c r="H2517" s="434"/>
      <c r="I2517" s="435"/>
      <c r="J2517" s="183" t="s">
        <v>17</v>
      </c>
      <c r="K2517" s="140"/>
      <c r="L2517" s="137" t="s">
        <v>16</v>
      </c>
      <c r="M2517" s="245">
        <v>430</v>
      </c>
      <c r="O2517" s="237">
        <v>804</v>
      </c>
      <c r="P2517" s="112"/>
      <c r="Q2517" s="219"/>
      <c r="R2517" s="112"/>
      <c r="S2517" s="219"/>
    </row>
    <row r="2518" spans="1:19" ht="22.5" x14ac:dyDescent="0.2">
      <c r="A2518" s="547"/>
      <c r="B2518" s="243" t="s">
        <v>6</v>
      </c>
      <c r="C2518" s="243" t="s">
        <v>5</v>
      </c>
      <c r="D2518" s="243" t="s">
        <v>4</v>
      </c>
      <c r="E2518" s="551" t="s">
        <v>3</v>
      </c>
      <c r="F2518" s="551"/>
      <c r="G2518" s="552"/>
      <c r="H2518" s="553"/>
      <c r="I2518" s="554"/>
      <c r="J2518" s="138" t="s">
        <v>25</v>
      </c>
      <c r="K2518" s="137"/>
      <c r="L2518" s="136" t="s">
        <v>16</v>
      </c>
      <c r="M2518" s="244">
        <v>3115.4</v>
      </c>
      <c r="O2518" s="237">
        <v>803</v>
      </c>
      <c r="P2518" s="112"/>
      <c r="Q2518" s="219"/>
      <c r="R2518" s="112"/>
      <c r="S2518" s="219"/>
    </row>
    <row r="2519" spans="1:19" x14ac:dyDescent="0.2">
      <c r="A2519" s="547"/>
      <c r="B2519" s="243"/>
      <c r="C2519" s="243"/>
      <c r="D2519" s="243"/>
      <c r="E2519" s="243"/>
      <c r="F2519" s="243"/>
      <c r="G2519" s="242"/>
      <c r="H2519" s="241"/>
      <c r="I2519" s="240"/>
      <c r="J2519" s="239" t="s">
        <v>21</v>
      </c>
      <c r="K2519" s="136"/>
      <c r="L2519" s="136"/>
      <c r="M2519" s="238"/>
      <c r="O2519" s="237"/>
      <c r="P2519" s="112"/>
      <c r="Q2519" s="219"/>
      <c r="R2519" s="112"/>
      <c r="S2519" s="219"/>
    </row>
    <row r="2520" spans="1:19" ht="23.25" thickBot="1" x14ac:dyDescent="0.25">
      <c r="A2520" s="548"/>
      <c r="B2520" s="263" t="s">
        <v>5622</v>
      </c>
      <c r="C2520" s="262" t="s">
        <v>977</v>
      </c>
      <c r="D2520" s="261">
        <v>43502</v>
      </c>
      <c r="E2520" s="260" t="s">
        <v>1</v>
      </c>
      <c r="F2520" s="259" t="s">
        <v>5621</v>
      </c>
      <c r="G2520" s="258"/>
      <c r="H2520" s="257"/>
      <c r="I2520" s="256"/>
      <c r="J2520" s="255" t="s">
        <v>5498</v>
      </c>
      <c r="K2520" s="254"/>
      <c r="L2520" s="253"/>
      <c r="M2520" s="252"/>
      <c r="O2520" s="237"/>
      <c r="P2520" s="112"/>
      <c r="Q2520" s="219"/>
      <c r="R2520" s="112"/>
      <c r="S2520" s="219"/>
    </row>
    <row r="2521" spans="1:19" ht="22.5" x14ac:dyDescent="0.2">
      <c r="A2521" s="546">
        <v>501</v>
      </c>
      <c r="B2521" s="251" t="s">
        <v>12</v>
      </c>
      <c r="C2521" s="251" t="s">
        <v>11</v>
      </c>
      <c r="D2521" s="251" t="s">
        <v>10</v>
      </c>
      <c r="E2521" s="549" t="s">
        <v>9</v>
      </c>
      <c r="F2521" s="549"/>
      <c r="G2521" s="549" t="s">
        <v>8</v>
      </c>
      <c r="H2521" s="550"/>
      <c r="I2521" s="250"/>
      <c r="J2521" s="249"/>
      <c r="K2521" s="249"/>
      <c r="L2521" s="249"/>
      <c r="M2521" s="248"/>
      <c r="O2521" s="237" t="s">
        <v>5620</v>
      </c>
      <c r="P2521" s="112"/>
      <c r="Q2521" s="219"/>
      <c r="R2521" s="112"/>
      <c r="S2521" s="219"/>
    </row>
    <row r="2522" spans="1:19" ht="20.45" customHeight="1" x14ac:dyDescent="0.2">
      <c r="A2522" s="547"/>
      <c r="B2522" s="144" t="s">
        <v>5619</v>
      </c>
      <c r="C2522" s="144" t="s">
        <v>5618</v>
      </c>
      <c r="D2522" s="132">
        <v>43379</v>
      </c>
      <c r="E2522" s="247"/>
      <c r="F2522" s="246" t="s">
        <v>5617</v>
      </c>
      <c r="G2522" s="433" t="s">
        <v>5506</v>
      </c>
      <c r="H2522" s="434"/>
      <c r="I2522" s="435"/>
      <c r="J2522" s="183" t="s">
        <v>17</v>
      </c>
      <c r="K2522" s="140"/>
      <c r="L2522" s="137"/>
      <c r="M2522" s="245"/>
      <c r="O2522" s="237"/>
      <c r="P2522" s="112"/>
      <c r="Q2522" s="219"/>
      <c r="R2522" s="112"/>
      <c r="S2522" s="219"/>
    </row>
    <row r="2523" spans="1:19" ht="22.5" x14ac:dyDescent="0.2">
      <c r="A2523" s="547"/>
      <c r="B2523" s="243" t="s">
        <v>6</v>
      </c>
      <c r="C2523" s="243" t="s">
        <v>5</v>
      </c>
      <c r="D2523" s="243" t="s">
        <v>4</v>
      </c>
      <c r="E2523" s="551" t="s">
        <v>3</v>
      </c>
      <c r="F2523" s="551"/>
      <c r="G2523" s="552"/>
      <c r="H2523" s="553"/>
      <c r="I2523" s="554"/>
      <c r="J2523" s="138" t="s">
        <v>25</v>
      </c>
      <c r="K2523" s="137"/>
      <c r="L2523" s="136" t="s">
        <v>16</v>
      </c>
      <c r="M2523" s="244">
        <v>443.41</v>
      </c>
      <c r="O2523" s="237">
        <v>805</v>
      </c>
      <c r="P2523" s="112"/>
      <c r="Q2523" s="219"/>
      <c r="R2523" s="112"/>
      <c r="S2523" s="219"/>
    </row>
    <row r="2524" spans="1:19" x14ac:dyDescent="0.2">
      <c r="A2524" s="547"/>
      <c r="B2524" s="243"/>
      <c r="C2524" s="243"/>
      <c r="D2524" s="243"/>
      <c r="E2524" s="243"/>
      <c r="F2524" s="243"/>
      <c r="G2524" s="242"/>
      <c r="H2524" s="241"/>
      <c r="I2524" s="240"/>
      <c r="J2524" s="239" t="s">
        <v>21</v>
      </c>
      <c r="K2524" s="136"/>
      <c r="L2524" s="136"/>
      <c r="M2524" s="238"/>
      <c r="O2524" s="237"/>
      <c r="P2524" s="112"/>
      <c r="Q2524" s="219"/>
      <c r="R2524" s="112"/>
      <c r="S2524" s="219"/>
    </row>
    <row r="2525" spans="1:19" ht="23.25" thickBot="1" x14ac:dyDescent="0.25">
      <c r="A2525" s="548"/>
      <c r="B2525" s="263" t="s">
        <v>5616</v>
      </c>
      <c r="C2525" s="262" t="s">
        <v>5506</v>
      </c>
      <c r="D2525" s="261">
        <v>43383</v>
      </c>
      <c r="E2525" s="260" t="s">
        <v>1</v>
      </c>
      <c r="F2525" s="259" t="s">
        <v>5615</v>
      </c>
      <c r="G2525" s="258"/>
      <c r="H2525" s="257"/>
      <c r="I2525" s="256"/>
      <c r="J2525" s="255" t="s">
        <v>5498</v>
      </c>
      <c r="K2525" s="254"/>
      <c r="L2525" s="253"/>
      <c r="M2525" s="252"/>
      <c r="O2525" s="237"/>
      <c r="P2525" s="112"/>
      <c r="Q2525" s="219"/>
      <c r="R2525" s="112"/>
      <c r="S2525" s="219"/>
    </row>
    <row r="2526" spans="1:19" ht="22.5" x14ac:dyDescent="0.2">
      <c r="A2526" s="546">
        <v>502</v>
      </c>
      <c r="B2526" s="251" t="s">
        <v>12</v>
      </c>
      <c r="C2526" s="251" t="s">
        <v>11</v>
      </c>
      <c r="D2526" s="251" t="s">
        <v>10</v>
      </c>
      <c r="E2526" s="549" t="s">
        <v>9</v>
      </c>
      <c r="F2526" s="549"/>
      <c r="G2526" s="549" t="s">
        <v>8</v>
      </c>
      <c r="H2526" s="550"/>
      <c r="I2526" s="250"/>
      <c r="J2526" s="249"/>
      <c r="K2526" s="249"/>
      <c r="L2526" s="249"/>
      <c r="M2526" s="248"/>
      <c r="O2526" s="237" t="s">
        <v>5614</v>
      </c>
      <c r="P2526" s="112"/>
      <c r="Q2526" s="219"/>
      <c r="R2526" s="112"/>
      <c r="S2526" s="219"/>
    </row>
    <row r="2527" spans="1:19" ht="56.25" x14ac:dyDescent="0.2">
      <c r="A2527" s="547"/>
      <c r="B2527" s="144" t="s">
        <v>5613</v>
      </c>
      <c r="C2527" s="144" t="s">
        <v>5612</v>
      </c>
      <c r="D2527" s="132">
        <v>43493</v>
      </c>
      <c r="E2527" s="247"/>
      <c r="F2527" s="246" t="s">
        <v>5540</v>
      </c>
      <c r="G2527" s="433" t="s">
        <v>5611</v>
      </c>
      <c r="H2527" s="434"/>
      <c r="I2527" s="435"/>
      <c r="J2527" s="183" t="s">
        <v>17</v>
      </c>
      <c r="K2527" s="140"/>
      <c r="L2527" s="137" t="s">
        <v>16</v>
      </c>
      <c r="M2527" s="245">
        <v>897</v>
      </c>
      <c r="O2527" s="237">
        <v>807</v>
      </c>
      <c r="P2527" s="112"/>
      <c r="Q2527" s="219"/>
      <c r="R2527" s="112"/>
      <c r="S2527" s="219"/>
    </row>
    <row r="2528" spans="1:19" ht="22.5" x14ac:dyDescent="0.2">
      <c r="A2528" s="547"/>
      <c r="B2528" s="243" t="s">
        <v>6</v>
      </c>
      <c r="C2528" s="243" t="s">
        <v>5</v>
      </c>
      <c r="D2528" s="243" t="s">
        <v>4</v>
      </c>
      <c r="E2528" s="551" t="s">
        <v>3</v>
      </c>
      <c r="F2528" s="551"/>
      <c r="G2528" s="552"/>
      <c r="H2528" s="553"/>
      <c r="I2528" s="554"/>
      <c r="J2528" s="138" t="s">
        <v>25</v>
      </c>
      <c r="K2528" s="137"/>
      <c r="L2528" s="136" t="s">
        <v>16</v>
      </c>
      <c r="M2528" s="244">
        <v>2742.42</v>
      </c>
      <c r="O2528" s="237">
        <v>806</v>
      </c>
      <c r="P2528" s="112"/>
      <c r="Q2528" s="219"/>
      <c r="R2528" s="112"/>
      <c r="S2528" s="219"/>
    </row>
    <row r="2529" spans="1:19" x14ac:dyDescent="0.2">
      <c r="A2529" s="547"/>
      <c r="B2529" s="243"/>
      <c r="C2529" s="243"/>
      <c r="D2529" s="243"/>
      <c r="E2529" s="243"/>
      <c r="F2529" s="243"/>
      <c r="G2529" s="242"/>
      <c r="H2529" s="241"/>
      <c r="I2529" s="240"/>
      <c r="J2529" s="239" t="s">
        <v>21</v>
      </c>
      <c r="K2529" s="136"/>
      <c r="L2529" s="136"/>
      <c r="M2529" s="238"/>
      <c r="O2529" s="237"/>
      <c r="P2529" s="112"/>
      <c r="Q2529" s="219"/>
      <c r="R2529" s="112"/>
      <c r="S2529" s="219"/>
    </row>
    <row r="2530" spans="1:19" ht="23.25" thickBot="1" x14ac:dyDescent="0.25">
      <c r="A2530" s="548"/>
      <c r="B2530" s="263" t="s">
        <v>2610</v>
      </c>
      <c r="C2530" s="262" t="s">
        <v>5611</v>
      </c>
      <c r="D2530" s="261">
        <v>43497</v>
      </c>
      <c r="E2530" s="260" t="s">
        <v>1</v>
      </c>
      <c r="F2530" s="259" t="s">
        <v>5610</v>
      </c>
      <c r="G2530" s="258"/>
      <c r="H2530" s="257"/>
      <c r="I2530" s="256"/>
      <c r="J2530" s="255" t="s">
        <v>5498</v>
      </c>
      <c r="K2530" s="254"/>
      <c r="L2530" s="253"/>
      <c r="M2530" s="252"/>
      <c r="O2530" s="237"/>
      <c r="P2530" s="112"/>
      <c r="Q2530" s="219"/>
      <c r="R2530" s="112"/>
      <c r="S2530" s="219"/>
    </row>
    <row r="2531" spans="1:19" ht="22.5" x14ac:dyDescent="0.2">
      <c r="A2531" s="546">
        <v>503</v>
      </c>
      <c r="B2531" s="251" t="s">
        <v>12</v>
      </c>
      <c r="C2531" s="251" t="s">
        <v>11</v>
      </c>
      <c r="D2531" s="251" t="s">
        <v>10</v>
      </c>
      <c r="E2531" s="549" t="s">
        <v>9</v>
      </c>
      <c r="F2531" s="549"/>
      <c r="G2531" s="549" t="s">
        <v>8</v>
      </c>
      <c r="H2531" s="550"/>
      <c r="I2531" s="250"/>
      <c r="J2531" s="249"/>
      <c r="K2531" s="249"/>
      <c r="L2531" s="249"/>
      <c r="M2531" s="248"/>
      <c r="O2531" s="237" t="s">
        <v>5609</v>
      </c>
      <c r="P2531" s="112"/>
      <c r="Q2531" s="219"/>
      <c r="R2531" s="112"/>
      <c r="S2531" s="219"/>
    </row>
    <row r="2532" spans="1:19" ht="20.45" customHeight="1" x14ac:dyDescent="0.2">
      <c r="A2532" s="547"/>
      <c r="B2532" s="144" t="s">
        <v>5608</v>
      </c>
      <c r="C2532" s="144" t="s">
        <v>5607</v>
      </c>
      <c r="D2532" s="132">
        <v>43419</v>
      </c>
      <c r="E2532" s="247"/>
      <c r="F2532" s="246" t="s">
        <v>5606</v>
      </c>
      <c r="G2532" s="433" t="s">
        <v>5604</v>
      </c>
      <c r="H2532" s="434"/>
      <c r="I2532" s="435"/>
      <c r="J2532" s="183" t="s">
        <v>17</v>
      </c>
      <c r="K2532" s="140"/>
      <c r="L2532" s="137" t="s">
        <v>16</v>
      </c>
      <c r="M2532" s="245">
        <v>135</v>
      </c>
      <c r="O2532" s="237">
        <v>809</v>
      </c>
      <c r="P2532" s="112"/>
      <c r="Q2532" s="219"/>
      <c r="R2532" s="112"/>
      <c r="S2532" s="219"/>
    </row>
    <row r="2533" spans="1:19" ht="22.5" x14ac:dyDescent="0.2">
      <c r="A2533" s="547"/>
      <c r="B2533" s="243" t="s">
        <v>6</v>
      </c>
      <c r="C2533" s="243" t="s">
        <v>5</v>
      </c>
      <c r="D2533" s="243" t="s">
        <v>4</v>
      </c>
      <c r="E2533" s="551" t="s">
        <v>3</v>
      </c>
      <c r="F2533" s="551"/>
      <c r="G2533" s="552"/>
      <c r="H2533" s="553"/>
      <c r="I2533" s="554"/>
      <c r="J2533" s="138" t="s">
        <v>25</v>
      </c>
      <c r="K2533" s="137"/>
      <c r="L2533" s="136" t="s">
        <v>16</v>
      </c>
      <c r="M2533" s="244">
        <v>458.6</v>
      </c>
      <c r="O2533" s="237">
        <v>808</v>
      </c>
      <c r="P2533" s="112"/>
      <c r="Q2533" s="219"/>
      <c r="R2533" s="112"/>
      <c r="S2533" s="219"/>
    </row>
    <row r="2534" spans="1:19" x14ac:dyDescent="0.2">
      <c r="A2534" s="547"/>
      <c r="B2534" s="243"/>
      <c r="C2534" s="243"/>
      <c r="D2534" s="243"/>
      <c r="E2534" s="243"/>
      <c r="F2534" s="243"/>
      <c r="G2534" s="242"/>
      <c r="H2534" s="241"/>
      <c r="I2534" s="240"/>
      <c r="J2534" s="239" t="s">
        <v>21</v>
      </c>
      <c r="K2534" s="136"/>
      <c r="L2534" s="136"/>
      <c r="M2534" s="238"/>
      <c r="O2534" s="237"/>
      <c r="P2534" s="112"/>
      <c r="Q2534" s="219"/>
      <c r="R2534" s="112"/>
      <c r="S2534" s="219"/>
    </row>
    <row r="2535" spans="1:19" ht="23.25" thickBot="1" x14ac:dyDescent="0.25">
      <c r="A2535" s="548"/>
      <c r="B2535" s="263" t="s">
        <v>5605</v>
      </c>
      <c r="C2535" s="262" t="s">
        <v>5604</v>
      </c>
      <c r="D2535" s="261">
        <v>43420</v>
      </c>
      <c r="E2535" s="260" t="s">
        <v>1</v>
      </c>
      <c r="F2535" s="259" t="s">
        <v>5603</v>
      </c>
      <c r="G2535" s="258"/>
      <c r="H2535" s="257"/>
      <c r="I2535" s="256"/>
      <c r="J2535" s="255" t="s">
        <v>5498</v>
      </c>
      <c r="K2535" s="254"/>
      <c r="L2535" s="253"/>
      <c r="M2535" s="252"/>
      <c r="O2535" s="237"/>
      <c r="P2535" s="112"/>
      <c r="Q2535" s="219"/>
      <c r="R2535" s="112"/>
      <c r="S2535" s="219"/>
    </row>
    <row r="2536" spans="1:19" ht="22.5" x14ac:dyDescent="0.2">
      <c r="A2536" s="546">
        <v>504</v>
      </c>
      <c r="B2536" s="251" t="s">
        <v>12</v>
      </c>
      <c r="C2536" s="251" t="s">
        <v>11</v>
      </c>
      <c r="D2536" s="251" t="s">
        <v>10</v>
      </c>
      <c r="E2536" s="549" t="s">
        <v>9</v>
      </c>
      <c r="F2536" s="549"/>
      <c r="G2536" s="549" t="s">
        <v>8</v>
      </c>
      <c r="H2536" s="550"/>
      <c r="I2536" s="250"/>
      <c r="J2536" s="249"/>
      <c r="K2536" s="249"/>
      <c r="L2536" s="249"/>
      <c r="M2536" s="248"/>
      <c r="O2536" s="237" t="s">
        <v>5602</v>
      </c>
      <c r="P2536" s="112"/>
      <c r="Q2536" s="219"/>
      <c r="R2536" s="112"/>
      <c r="S2536" s="219"/>
    </row>
    <row r="2537" spans="1:19" ht="78.75" x14ac:dyDescent="0.2">
      <c r="A2537" s="547"/>
      <c r="B2537" s="144" t="s">
        <v>5601</v>
      </c>
      <c r="C2537" s="144" t="s">
        <v>5594</v>
      </c>
      <c r="D2537" s="132">
        <v>43441</v>
      </c>
      <c r="E2537" s="247"/>
      <c r="F2537" s="246" t="s">
        <v>5522</v>
      </c>
      <c r="G2537" s="433" t="s">
        <v>5506</v>
      </c>
      <c r="H2537" s="434"/>
      <c r="I2537" s="435"/>
      <c r="J2537" s="183" t="s">
        <v>17</v>
      </c>
      <c r="K2537" s="140"/>
      <c r="L2537" s="137" t="s">
        <v>16</v>
      </c>
      <c r="M2537" s="245">
        <v>1336</v>
      </c>
      <c r="O2537" s="237">
        <v>811</v>
      </c>
      <c r="P2537" s="112"/>
      <c r="Q2537" s="219"/>
      <c r="R2537" s="112"/>
      <c r="S2537" s="219"/>
    </row>
    <row r="2538" spans="1:19" ht="22.5" x14ac:dyDescent="0.2">
      <c r="A2538" s="547"/>
      <c r="B2538" s="243" t="s">
        <v>6</v>
      </c>
      <c r="C2538" s="243" t="s">
        <v>5</v>
      </c>
      <c r="D2538" s="243" t="s">
        <v>4</v>
      </c>
      <c r="E2538" s="551" t="s">
        <v>3</v>
      </c>
      <c r="F2538" s="551"/>
      <c r="G2538" s="552"/>
      <c r="H2538" s="553"/>
      <c r="I2538" s="554"/>
      <c r="J2538" s="138" t="s">
        <v>25</v>
      </c>
      <c r="K2538" s="137"/>
      <c r="L2538" s="136" t="s">
        <v>16</v>
      </c>
      <c r="M2538" s="244">
        <v>1615</v>
      </c>
      <c r="O2538" s="237">
        <v>810</v>
      </c>
      <c r="P2538" s="112"/>
      <c r="Q2538" s="219"/>
      <c r="R2538" s="112"/>
      <c r="S2538" s="219"/>
    </row>
    <row r="2539" spans="1:19" x14ac:dyDescent="0.2">
      <c r="A2539" s="547"/>
      <c r="B2539" s="243"/>
      <c r="C2539" s="243"/>
      <c r="D2539" s="243"/>
      <c r="E2539" s="243"/>
      <c r="F2539" s="243"/>
      <c r="G2539" s="242"/>
      <c r="H2539" s="241"/>
      <c r="I2539" s="240"/>
      <c r="J2539" s="239" t="s">
        <v>21</v>
      </c>
      <c r="K2539" s="136"/>
      <c r="L2539" s="136"/>
      <c r="M2539" s="238"/>
      <c r="O2539" s="237"/>
      <c r="P2539" s="112"/>
      <c r="Q2539" s="219"/>
      <c r="R2539" s="112"/>
      <c r="S2539" s="219"/>
    </row>
    <row r="2540" spans="1:19" ht="23.25" thickBot="1" x14ac:dyDescent="0.25">
      <c r="A2540" s="548"/>
      <c r="B2540" s="263" t="s">
        <v>2610</v>
      </c>
      <c r="C2540" s="262" t="s">
        <v>5506</v>
      </c>
      <c r="D2540" s="261">
        <v>43450</v>
      </c>
      <c r="E2540" s="260" t="s">
        <v>1</v>
      </c>
      <c r="F2540" s="259" t="s">
        <v>5600</v>
      </c>
      <c r="G2540" s="258"/>
      <c r="H2540" s="257"/>
      <c r="I2540" s="256"/>
      <c r="J2540" s="255" t="s">
        <v>5498</v>
      </c>
      <c r="K2540" s="254"/>
      <c r="L2540" s="253"/>
      <c r="M2540" s="252"/>
      <c r="O2540" s="237"/>
      <c r="P2540" s="112"/>
      <c r="Q2540" s="219"/>
      <c r="R2540" s="112"/>
      <c r="S2540" s="219"/>
    </row>
    <row r="2541" spans="1:19" ht="22.5" x14ac:dyDescent="0.2">
      <c r="A2541" s="546">
        <v>505</v>
      </c>
      <c r="B2541" s="251" t="s">
        <v>12</v>
      </c>
      <c r="C2541" s="251" t="s">
        <v>11</v>
      </c>
      <c r="D2541" s="251" t="s">
        <v>10</v>
      </c>
      <c r="E2541" s="549" t="s">
        <v>9</v>
      </c>
      <c r="F2541" s="549"/>
      <c r="G2541" s="549" t="s">
        <v>8</v>
      </c>
      <c r="H2541" s="550"/>
      <c r="I2541" s="250"/>
      <c r="J2541" s="249"/>
      <c r="K2541" s="249"/>
      <c r="L2541" s="249"/>
      <c r="M2541" s="248"/>
      <c r="O2541" s="237" t="s">
        <v>5599</v>
      </c>
      <c r="P2541" s="112"/>
      <c r="Q2541" s="219"/>
      <c r="R2541" s="112"/>
      <c r="S2541" s="219"/>
    </row>
    <row r="2542" spans="1:19" ht="67.5" x14ac:dyDescent="0.2">
      <c r="A2542" s="547"/>
      <c r="B2542" s="144" t="s">
        <v>5598</v>
      </c>
      <c r="C2542" s="144" t="s">
        <v>5597</v>
      </c>
      <c r="D2542" s="132">
        <v>43438</v>
      </c>
      <c r="E2542" s="247"/>
      <c r="F2542" s="246" t="s">
        <v>5584</v>
      </c>
      <c r="G2542" s="433" t="s">
        <v>5582</v>
      </c>
      <c r="H2542" s="434"/>
      <c r="I2542" s="435"/>
      <c r="J2542" s="183" t="s">
        <v>17</v>
      </c>
      <c r="K2542" s="140"/>
      <c r="L2542" s="137" t="s">
        <v>16</v>
      </c>
      <c r="M2542" s="245">
        <v>362</v>
      </c>
      <c r="O2542" s="237">
        <v>813</v>
      </c>
      <c r="P2542" s="112"/>
      <c r="Q2542" s="219"/>
      <c r="R2542" s="112"/>
      <c r="S2542" s="219"/>
    </row>
    <row r="2543" spans="1:19" ht="22.5" x14ac:dyDescent="0.2">
      <c r="A2543" s="547"/>
      <c r="B2543" s="243" t="s">
        <v>6</v>
      </c>
      <c r="C2543" s="243" t="s">
        <v>5</v>
      </c>
      <c r="D2543" s="243" t="s">
        <v>4</v>
      </c>
      <c r="E2543" s="551" t="s">
        <v>3</v>
      </c>
      <c r="F2543" s="551"/>
      <c r="G2543" s="552"/>
      <c r="H2543" s="553"/>
      <c r="I2543" s="554"/>
      <c r="J2543" s="138" t="s">
        <v>25</v>
      </c>
      <c r="K2543" s="137"/>
      <c r="L2543" s="136" t="s">
        <v>16</v>
      </c>
      <c r="M2543" s="244">
        <v>450.4</v>
      </c>
      <c r="O2543" s="237">
        <v>812</v>
      </c>
      <c r="P2543" s="112"/>
      <c r="Q2543" s="219"/>
      <c r="R2543" s="112"/>
      <c r="S2543" s="219"/>
    </row>
    <row r="2544" spans="1:19" x14ac:dyDescent="0.2">
      <c r="A2544" s="547"/>
      <c r="B2544" s="243"/>
      <c r="C2544" s="243"/>
      <c r="D2544" s="243"/>
      <c r="E2544" s="243"/>
      <c r="F2544" s="243"/>
      <c r="G2544" s="242"/>
      <c r="H2544" s="241"/>
      <c r="I2544" s="240"/>
      <c r="J2544" s="239" t="s">
        <v>21</v>
      </c>
      <c r="K2544" s="136"/>
      <c r="L2544" s="136"/>
      <c r="M2544" s="238"/>
      <c r="O2544" s="237"/>
      <c r="P2544" s="112"/>
      <c r="Q2544" s="219"/>
      <c r="R2544" s="112"/>
      <c r="S2544" s="219"/>
    </row>
    <row r="2545" spans="1:19" ht="23.25" thickBot="1" x14ac:dyDescent="0.25">
      <c r="A2545" s="548"/>
      <c r="B2545" s="263" t="s">
        <v>2610</v>
      </c>
      <c r="C2545" s="262" t="s">
        <v>5582</v>
      </c>
      <c r="D2545" s="261">
        <v>43440</v>
      </c>
      <c r="E2545" s="260" t="s">
        <v>1</v>
      </c>
      <c r="F2545" s="259" t="s">
        <v>5581</v>
      </c>
      <c r="G2545" s="258"/>
      <c r="H2545" s="257"/>
      <c r="I2545" s="256"/>
      <c r="J2545" s="255" t="s">
        <v>5498</v>
      </c>
      <c r="K2545" s="254"/>
      <c r="L2545" s="253"/>
      <c r="M2545" s="252"/>
      <c r="O2545" s="237"/>
      <c r="P2545" s="112"/>
      <c r="Q2545" s="219"/>
      <c r="R2545" s="112"/>
      <c r="S2545" s="219"/>
    </row>
    <row r="2546" spans="1:19" ht="22.5" x14ac:dyDescent="0.2">
      <c r="A2546" s="546">
        <v>506</v>
      </c>
      <c r="B2546" s="251" t="s">
        <v>12</v>
      </c>
      <c r="C2546" s="251" t="s">
        <v>11</v>
      </c>
      <c r="D2546" s="251" t="s">
        <v>10</v>
      </c>
      <c r="E2546" s="549" t="s">
        <v>9</v>
      </c>
      <c r="F2546" s="549"/>
      <c r="G2546" s="549" t="s">
        <v>8</v>
      </c>
      <c r="H2546" s="550"/>
      <c r="I2546" s="250"/>
      <c r="J2546" s="249"/>
      <c r="K2546" s="249"/>
      <c r="L2546" s="249"/>
      <c r="M2546" s="248"/>
      <c r="O2546" s="237" t="s">
        <v>5596</v>
      </c>
      <c r="P2546" s="112"/>
      <c r="Q2546" s="219"/>
      <c r="R2546" s="112"/>
      <c r="S2546" s="219"/>
    </row>
    <row r="2547" spans="1:19" ht="78.75" x14ac:dyDescent="0.2">
      <c r="A2547" s="547"/>
      <c r="B2547" s="144" t="s">
        <v>5595</v>
      </c>
      <c r="C2547" s="144" t="s">
        <v>5594</v>
      </c>
      <c r="D2547" s="132">
        <v>43442</v>
      </c>
      <c r="E2547" s="247"/>
      <c r="F2547" s="246" t="s">
        <v>5522</v>
      </c>
      <c r="G2547" s="433" t="s">
        <v>5506</v>
      </c>
      <c r="H2547" s="434"/>
      <c r="I2547" s="435"/>
      <c r="J2547" s="183" t="s">
        <v>17</v>
      </c>
      <c r="K2547" s="140"/>
      <c r="L2547" s="137" t="s">
        <v>16</v>
      </c>
      <c r="M2547" s="245">
        <v>2004</v>
      </c>
      <c r="O2547" s="237">
        <v>815</v>
      </c>
      <c r="P2547" s="112"/>
      <c r="Q2547" s="219"/>
      <c r="R2547" s="112"/>
      <c r="S2547" s="219"/>
    </row>
    <row r="2548" spans="1:19" ht="22.5" x14ac:dyDescent="0.2">
      <c r="A2548" s="547"/>
      <c r="B2548" s="243" t="s">
        <v>6</v>
      </c>
      <c r="C2548" s="243" t="s">
        <v>5</v>
      </c>
      <c r="D2548" s="243" t="s">
        <v>4</v>
      </c>
      <c r="E2548" s="551" t="s">
        <v>3</v>
      </c>
      <c r="F2548" s="551"/>
      <c r="G2548" s="552"/>
      <c r="H2548" s="553"/>
      <c r="I2548" s="554"/>
      <c r="J2548" s="138" t="s">
        <v>25</v>
      </c>
      <c r="K2548" s="137"/>
      <c r="L2548" s="136" t="s">
        <v>16</v>
      </c>
      <c r="M2548" s="244">
        <v>2685</v>
      </c>
      <c r="O2548" s="237">
        <v>814</v>
      </c>
      <c r="P2548" s="112"/>
      <c r="Q2548" s="219"/>
      <c r="R2548" s="112"/>
      <c r="S2548" s="219"/>
    </row>
    <row r="2549" spans="1:19" x14ac:dyDescent="0.2">
      <c r="A2549" s="547"/>
      <c r="B2549" s="243"/>
      <c r="C2549" s="243"/>
      <c r="D2549" s="243"/>
      <c r="E2549" s="243"/>
      <c r="F2549" s="243"/>
      <c r="G2549" s="242"/>
      <c r="H2549" s="241"/>
      <c r="I2549" s="240"/>
      <c r="J2549" s="239" t="s">
        <v>21</v>
      </c>
      <c r="K2549" s="136"/>
      <c r="L2549" s="136"/>
      <c r="M2549" s="238"/>
      <c r="O2549" s="237"/>
      <c r="P2549" s="112"/>
      <c r="Q2549" s="219"/>
      <c r="R2549" s="112"/>
      <c r="S2549" s="219"/>
    </row>
    <row r="2550" spans="1:19" ht="23.25" thickBot="1" x14ac:dyDescent="0.25">
      <c r="A2550" s="548"/>
      <c r="B2550" s="263" t="s">
        <v>5593</v>
      </c>
      <c r="C2550" s="262" t="s">
        <v>5506</v>
      </c>
      <c r="D2550" s="261">
        <v>43456</v>
      </c>
      <c r="E2550" s="260" t="s">
        <v>1</v>
      </c>
      <c r="F2550" s="259" t="s">
        <v>5592</v>
      </c>
      <c r="G2550" s="258"/>
      <c r="H2550" s="257"/>
      <c r="I2550" s="256"/>
      <c r="J2550" s="255" t="s">
        <v>5498</v>
      </c>
      <c r="K2550" s="254"/>
      <c r="L2550" s="253"/>
      <c r="M2550" s="252"/>
      <c r="O2550" s="237"/>
      <c r="P2550" s="112"/>
      <c r="Q2550" s="219"/>
      <c r="R2550" s="112"/>
      <c r="S2550" s="219"/>
    </row>
    <row r="2551" spans="1:19" ht="22.5" x14ac:dyDescent="0.2">
      <c r="A2551" s="546">
        <v>507</v>
      </c>
      <c r="B2551" s="251" t="s">
        <v>12</v>
      </c>
      <c r="C2551" s="251" t="s">
        <v>11</v>
      </c>
      <c r="D2551" s="251" t="s">
        <v>10</v>
      </c>
      <c r="E2551" s="549" t="s">
        <v>9</v>
      </c>
      <c r="F2551" s="549"/>
      <c r="G2551" s="549" t="s">
        <v>8</v>
      </c>
      <c r="H2551" s="550"/>
      <c r="I2551" s="250"/>
      <c r="J2551" s="249"/>
      <c r="K2551" s="249"/>
      <c r="L2551" s="249"/>
      <c r="M2551" s="248"/>
      <c r="O2551" s="237" t="s">
        <v>5591</v>
      </c>
      <c r="P2551" s="112"/>
      <c r="Q2551" s="219"/>
      <c r="R2551" s="112"/>
      <c r="S2551" s="219"/>
    </row>
    <row r="2552" spans="1:19" ht="90" x14ac:dyDescent="0.2">
      <c r="A2552" s="547"/>
      <c r="B2552" s="144" t="s">
        <v>5590</v>
      </c>
      <c r="C2552" s="144" t="s">
        <v>5589</v>
      </c>
      <c r="D2552" s="132">
        <v>43484</v>
      </c>
      <c r="E2552" s="247"/>
      <c r="F2552" s="246" t="s">
        <v>5571</v>
      </c>
      <c r="G2552" s="433" t="s">
        <v>5506</v>
      </c>
      <c r="H2552" s="434"/>
      <c r="I2552" s="435"/>
      <c r="J2552" s="183" t="s">
        <v>17</v>
      </c>
      <c r="K2552" s="140"/>
      <c r="L2552" s="137" t="s">
        <v>16</v>
      </c>
      <c r="M2552" s="245">
        <v>584</v>
      </c>
      <c r="O2552" s="237">
        <v>819</v>
      </c>
      <c r="P2552" s="112"/>
      <c r="Q2552" s="219"/>
      <c r="R2552" s="112"/>
      <c r="S2552" s="219"/>
    </row>
    <row r="2553" spans="1:19" ht="22.5" x14ac:dyDescent="0.2">
      <c r="A2553" s="547"/>
      <c r="B2553" s="243" t="s">
        <v>6</v>
      </c>
      <c r="C2553" s="243" t="s">
        <v>5</v>
      </c>
      <c r="D2553" s="243" t="s">
        <v>4</v>
      </c>
      <c r="E2553" s="551" t="s">
        <v>3</v>
      </c>
      <c r="F2553" s="551"/>
      <c r="G2553" s="552"/>
      <c r="H2553" s="553"/>
      <c r="I2553" s="554"/>
      <c r="J2553" s="138" t="s">
        <v>25</v>
      </c>
      <c r="K2553" s="137"/>
      <c r="L2553" s="136" t="s">
        <v>16</v>
      </c>
      <c r="M2553" s="244">
        <v>2185</v>
      </c>
      <c r="O2553" s="237">
        <v>817</v>
      </c>
      <c r="P2553" s="112"/>
      <c r="Q2553" s="219"/>
      <c r="R2553" s="112"/>
      <c r="S2553" s="219"/>
    </row>
    <row r="2554" spans="1:19" x14ac:dyDescent="0.2">
      <c r="A2554" s="547"/>
      <c r="B2554" s="243"/>
      <c r="C2554" s="243"/>
      <c r="D2554" s="243"/>
      <c r="E2554" s="243"/>
      <c r="F2554" s="243"/>
      <c r="G2554" s="242"/>
      <c r="H2554" s="241"/>
      <c r="I2554" s="240"/>
      <c r="J2554" s="239" t="s">
        <v>21</v>
      </c>
      <c r="K2554" s="136"/>
      <c r="L2554" s="136"/>
      <c r="M2554" s="238"/>
      <c r="O2554" s="237"/>
      <c r="P2554" s="112"/>
      <c r="Q2554" s="219"/>
      <c r="R2554" s="112"/>
      <c r="S2554" s="219"/>
    </row>
    <row r="2555" spans="1:19" ht="23.25" thickBot="1" x14ac:dyDescent="0.25">
      <c r="A2555" s="548"/>
      <c r="B2555" s="263" t="s">
        <v>2610</v>
      </c>
      <c r="C2555" s="262" t="s">
        <v>5506</v>
      </c>
      <c r="D2555" s="261">
        <v>43501</v>
      </c>
      <c r="E2555" s="260" t="s">
        <v>1</v>
      </c>
      <c r="F2555" s="259" t="s">
        <v>5588</v>
      </c>
      <c r="G2555" s="258"/>
      <c r="H2555" s="257"/>
      <c r="I2555" s="256"/>
      <c r="J2555" s="255" t="s">
        <v>5498</v>
      </c>
      <c r="K2555" s="254"/>
      <c r="L2555" s="253"/>
      <c r="M2555" s="252"/>
      <c r="O2555" s="237"/>
      <c r="P2555" s="112"/>
      <c r="Q2555" s="219"/>
      <c r="R2555" s="112"/>
      <c r="S2555" s="219"/>
    </row>
    <row r="2556" spans="1:19" ht="22.5" x14ac:dyDescent="0.2">
      <c r="A2556" s="546">
        <v>508</v>
      </c>
      <c r="B2556" s="251" t="s">
        <v>12</v>
      </c>
      <c r="C2556" s="251" t="s">
        <v>11</v>
      </c>
      <c r="D2556" s="251" t="s">
        <v>10</v>
      </c>
      <c r="E2556" s="549" t="s">
        <v>9</v>
      </c>
      <c r="F2556" s="549"/>
      <c r="G2556" s="549" t="s">
        <v>8</v>
      </c>
      <c r="H2556" s="550"/>
      <c r="I2556" s="250"/>
      <c r="J2556" s="249"/>
      <c r="K2556" s="249"/>
      <c r="L2556" s="249"/>
      <c r="M2556" s="248"/>
      <c r="O2556" s="237" t="s">
        <v>5587</v>
      </c>
      <c r="P2556" s="112"/>
      <c r="Q2556" s="219"/>
      <c r="R2556" s="112"/>
      <c r="S2556" s="219"/>
    </row>
    <row r="2557" spans="1:19" ht="30.6" customHeight="1" x14ac:dyDescent="0.2">
      <c r="A2557" s="547"/>
      <c r="B2557" s="144" t="s">
        <v>5586</v>
      </c>
      <c r="C2557" s="144" t="s">
        <v>5585</v>
      </c>
      <c r="D2557" s="132">
        <v>43438</v>
      </c>
      <c r="E2557" s="247"/>
      <c r="F2557" s="246" t="s">
        <v>5584</v>
      </c>
      <c r="G2557" s="433" t="s">
        <v>5582</v>
      </c>
      <c r="H2557" s="434"/>
      <c r="I2557" s="435"/>
      <c r="J2557" s="183" t="s">
        <v>17</v>
      </c>
      <c r="K2557" s="140"/>
      <c r="L2557" s="137" t="s">
        <v>16</v>
      </c>
      <c r="M2557" s="245">
        <v>362</v>
      </c>
      <c r="O2557" s="237">
        <v>821</v>
      </c>
      <c r="P2557" s="112"/>
      <c r="Q2557" s="219"/>
      <c r="R2557" s="112"/>
      <c r="S2557" s="219"/>
    </row>
    <row r="2558" spans="1:19" ht="22.5" x14ac:dyDescent="0.2">
      <c r="A2558" s="547"/>
      <c r="B2558" s="243" t="s">
        <v>6</v>
      </c>
      <c r="C2558" s="243" t="s">
        <v>5</v>
      </c>
      <c r="D2558" s="243" t="s">
        <v>4</v>
      </c>
      <c r="E2558" s="551" t="s">
        <v>3</v>
      </c>
      <c r="F2558" s="551"/>
      <c r="G2558" s="552"/>
      <c r="H2558" s="553"/>
      <c r="I2558" s="554"/>
      <c r="J2558" s="138" t="s">
        <v>25</v>
      </c>
      <c r="K2558" s="137"/>
      <c r="L2558" s="136" t="s">
        <v>16</v>
      </c>
      <c r="M2558" s="244">
        <v>724.4</v>
      </c>
      <c r="O2558" s="237">
        <v>820</v>
      </c>
      <c r="P2558" s="112"/>
      <c r="Q2558" s="219"/>
      <c r="R2558" s="112"/>
      <c r="S2558" s="219"/>
    </row>
    <row r="2559" spans="1:19" x14ac:dyDescent="0.2">
      <c r="A2559" s="547"/>
      <c r="B2559" s="243"/>
      <c r="C2559" s="243"/>
      <c r="D2559" s="243"/>
      <c r="E2559" s="243"/>
      <c r="F2559" s="243"/>
      <c r="G2559" s="242"/>
      <c r="H2559" s="241"/>
      <c r="I2559" s="240"/>
      <c r="J2559" s="239" t="s">
        <v>21</v>
      </c>
      <c r="K2559" s="136"/>
      <c r="L2559" s="136"/>
      <c r="M2559" s="238"/>
      <c r="O2559" s="237"/>
      <c r="P2559" s="112"/>
      <c r="Q2559" s="219"/>
      <c r="R2559" s="112"/>
      <c r="S2559" s="219"/>
    </row>
    <row r="2560" spans="1:19" ht="23.25" thickBot="1" x14ac:dyDescent="0.25">
      <c r="A2560" s="548"/>
      <c r="B2560" s="263" t="s">
        <v>5583</v>
      </c>
      <c r="C2560" s="262" t="s">
        <v>5582</v>
      </c>
      <c r="D2560" s="261">
        <v>43440</v>
      </c>
      <c r="E2560" s="260" t="s">
        <v>1</v>
      </c>
      <c r="F2560" s="259" t="s">
        <v>5581</v>
      </c>
      <c r="G2560" s="258"/>
      <c r="H2560" s="257"/>
      <c r="I2560" s="256"/>
      <c r="J2560" s="255" t="s">
        <v>5498</v>
      </c>
      <c r="K2560" s="254"/>
      <c r="L2560" s="253"/>
      <c r="M2560" s="252"/>
      <c r="O2560" s="237"/>
      <c r="P2560" s="112"/>
      <c r="Q2560" s="219"/>
      <c r="R2560" s="112"/>
      <c r="S2560" s="219"/>
    </row>
    <row r="2561" spans="1:19" ht="22.5" x14ac:dyDescent="0.2">
      <c r="A2561" s="546">
        <v>509</v>
      </c>
      <c r="B2561" s="251" t="s">
        <v>12</v>
      </c>
      <c r="C2561" s="251" t="s">
        <v>11</v>
      </c>
      <c r="D2561" s="251" t="s">
        <v>10</v>
      </c>
      <c r="E2561" s="549" t="s">
        <v>9</v>
      </c>
      <c r="F2561" s="549"/>
      <c r="G2561" s="549" t="s">
        <v>8</v>
      </c>
      <c r="H2561" s="550"/>
      <c r="I2561" s="250"/>
      <c r="J2561" s="249"/>
      <c r="K2561" s="249"/>
      <c r="L2561" s="249"/>
      <c r="M2561" s="248"/>
      <c r="O2561" s="237" t="s">
        <v>5580</v>
      </c>
      <c r="P2561" s="112"/>
      <c r="Q2561" s="219"/>
      <c r="R2561" s="112"/>
      <c r="S2561" s="219"/>
    </row>
    <row r="2562" spans="1:19" ht="33.75" x14ac:dyDescent="0.2">
      <c r="A2562" s="547"/>
      <c r="B2562" s="144" t="s">
        <v>5577</v>
      </c>
      <c r="C2562" s="144" t="s">
        <v>5579</v>
      </c>
      <c r="D2562" s="132">
        <v>43387</v>
      </c>
      <c r="E2562" s="247"/>
      <c r="F2562" s="246" t="s">
        <v>5522</v>
      </c>
      <c r="G2562" s="433" t="s">
        <v>5506</v>
      </c>
      <c r="H2562" s="434"/>
      <c r="I2562" s="435"/>
      <c r="J2562" s="183" t="s">
        <v>17</v>
      </c>
      <c r="K2562" s="140"/>
      <c r="L2562" s="137" t="s">
        <v>16</v>
      </c>
      <c r="M2562" s="245">
        <v>501</v>
      </c>
      <c r="O2562" s="237">
        <v>823</v>
      </c>
      <c r="P2562" s="112"/>
      <c r="Q2562" s="219"/>
      <c r="R2562" s="112"/>
      <c r="S2562" s="219"/>
    </row>
    <row r="2563" spans="1:19" ht="22.5" x14ac:dyDescent="0.2">
      <c r="A2563" s="547"/>
      <c r="B2563" s="243" t="s">
        <v>6</v>
      </c>
      <c r="C2563" s="243" t="s">
        <v>5</v>
      </c>
      <c r="D2563" s="243" t="s">
        <v>4</v>
      </c>
      <c r="E2563" s="551" t="s">
        <v>3</v>
      </c>
      <c r="F2563" s="551"/>
      <c r="G2563" s="552"/>
      <c r="H2563" s="553"/>
      <c r="I2563" s="554"/>
      <c r="J2563" s="138" t="s">
        <v>25</v>
      </c>
      <c r="K2563" s="137"/>
      <c r="L2563" s="136" t="s">
        <v>16</v>
      </c>
      <c r="M2563" s="244">
        <v>2126.89</v>
      </c>
      <c r="O2563" s="237">
        <v>822</v>
      </c>
      <c r="P2563" s="112"/>
      <c r="Q2563" s="219"/>
      <c r="R2563" s="112"/>
      <c r="S2563" s="219"/>
    </row>
    <row r="2564" spans="1:19" x14ac:dyDescent="0.2">
      <c r="A2564" s="547"/>
      <c r="B2564" s="243"/>
      <c r="C2564" s="243"/>
      <c r="D2564" s="243"/>
      <c r="E2564" s="243"/>
      <c r="F2564" s="243"/>
      <c r="G2564" s="242"/>
      <c r="H2564" s="241"/>
      <c r="I2564" s="240"/>
      <c r="J2564" s="239" t="s">
        <v>21</v>
      </c>
      <c r="K2564" s="136"/>
      <c r="L2564" s="136"/>
      <c r="M2564" s="238"/>
      <c r="O2564" s="237"/>
      <c r="P2564" s="112"/>
      <c r="Q2564" s="219"/>
      <c r="R2564" s="112"/>
      <c r="S2564" s="219"/>
    </row>
    <row r="2565" spans="1:19" ht="23.25" thickBot="1" x14ac:dyDescent="0.25">
      <c r="A2565" s="548"/>
      <c r="B2565" s="263" t="s">
        <v>5557</v>
      </c>
      <c r="C2565" s="262" t="s">
        <v>5506</v>
      </c>
      <c r="D2565" s="261">
        <v>43392</v>
      </c>
      <c r="E2565" s="260" t="s">
        <v>1</v>
      </c>
      <c r="F2565" s="259" t="s">
        <v>5567</v>
      </c>
      <c r="G2565" s="258"/>
      <c r="H2565" s="257"/>
      <c r="I2565" s="256"/>
      <c r="J2565" s="255" t="s">
        <v>5498</v>
      </c>
      <c r="K2565" s="254"/>
      <c r="L2565" s="253"/>
      <c r="M2565" s="252"/>
      <c r="O2565" s="237"/>
      <c r="P2565" s="112"/>
      <c r="Q2565" s="219"/>
      <c r="R2565" s="112"/>
      <c r="S2565" s="219"/>
    </row>
    <row r="2566" spans="1:19" ht="22.5" x14ac:dyDescent="0.2">
      <c r="A2566" s="546">
        <v>510</v>
      </c>
      <c r="B2566" s="251" t="s">
        <v>12</v>
      </c>
      <c r="C2566" s="251" t="s">
        <v>11</v>
      </c>
      <c r="D2566" s="251" t="s">
        <v>10</v>
      </c>
      <c r="E2566" s="549" t="s">
        <v>9</v>
      </c>
      <c r="F2566" s="549"/>
      <c r="G2566" s="549" t="s">
        <v>8</v>
      </c>
      <c r="H2566" s="550"/>
      <c r="I2566" s="250"/>
      <c r="J2566" s="249"/>
      <c r="K2566" s="249"/>
      <c r="L2566" s="249"/>
      <c r="M2566" s="248"/>
      <c r="O2566" s="237" t="s">
        <v>5578</v>
      </c>
      <c r="P2566" s="112"/>
      <c r="Q2566" s="219"/>
      <c r="R2566" s="112"/>
      <c r="S2566" s="219"/>
    </row>
    <row r="2567" spans="1:19" ht="45" x14ac:dyDescent="0.2">
      <c r="A2567" s="547"/>
      <c r="B2567" s="144" t="s">
        <v>5577</v>
      </c>
      <c r="C2567" s="144" t="s">
        <v>5576</v>
      </c>
      <c r="D2567" s="132">
        <v>43502</v>
      </c>
      <c r="E2567" s="247"/>
      <c r="F2567" s="246" t="s">
        <v>5546</v>
      </c>
      <c r="G2567" s="433" t="s">
        <v>5506</v>
      </c>
      <c r="H2567" s="434"/>
      <c r="I2567" s="435"/>
      <c r="J2567" s="183" t="s">
        <v>17</v>
      </c>
      <c r="K2567" s="140"/>
      <c r="L2567" s="137"/>
      <c r="M2567" s="245"/>
      <c r="O2567" s="237"/>
      <c r="P2567" s="112"/>
      <c r="Q2567" s="219"/>
      <c r="R2567" s="112"/>
      <c r="S2567" s="219"/>
    </row>
    <row r="2568" spans="1:19" ht="22.5" x14ac:dyDescent="0.2">
      <c r="A2568" s="547"/>
      <c r="B2568" s="243" t="s">
        <v>6</v>
      </c>
      <c r="C2568" s="243" t="s">
        <v>5</v>
      </c>
      <c r="D2568" s="243" t="s">
        <v>4</v>
      </c>
      <c r="E2568" s="551" t="s">
        <v>3</v>
      </c>
      <c r="F2568" s="551"/>
      <c r="G2568" s="552"/>
      <c r="H2568" s="553"/>
      <c r="I2568" s="554"/>
      <c r="J2568" s="138" t="s">
        <v>25</v>
      </c>
      <c r="K2568" s="137"/>
      <c r="L2568" s="136" t="s">
        <v>16</v>
      </c>
      <c r="M2568" s="244">
        <v>1260</v>
      </c>
      <c r="O2568" s="237">
        <v>827</v>
      </c>
      <c r="P2568" s="112"/>
      <c r="Q2568" s="219"/>
      <c r="R2568" s="112"/>
      <c r="S2568" s="219"/>
    </row>
    <row r="2569" spans="1:19" x14ac:dyDescent="0.2">
      <c r="A2569" s="547"/>
      <c r="B2569" s="243"/>
      <c r="C2569" s="243"/>
      <c r="D2569" s="243"/>
      <c r="E2569" s="243"/>
      <c r="F2569" s="243"/>
      <c r="G2569" s="242"/>
      <c r="H2569" s="241"/>
      <c r="I2569" s="240"/>
      <c r="J2569" s="239" t="s">
        <v>21</v>
      </c>
      <c r="K2569" s="136"/>
      <c r="L2569" s="136"/>
      <c r="M2569" s="238"/>
      <c r="O2569" s="237"/>
      <c r="P2569" s="112"/>
      <c r="Q2569" s="219"/>
      <c r="R2569" s="112"/>
      <c r="S2569" s="219"/>
    </row>
    <row r="2570" spans="1:19" ht="23.25" thickBot="1" x14ac:dyDescent="0.25">
      <c r="A2570" s="548"/>
      <c r="B2570" s="263" t="s">
        <v>5557</v>
      </c>
      <c r="C2570" s="262" t="s">
        <v>5506</v>
      </c>
      <c r="D2570" s="261">
        <v>43511</v>
      </c>
      <c r="E2570" s="260" t="s">
        <v>1</v>
      </c>
      <c r="F2570" s="259" t="s">
        <v>5575</v>
      </c>
      <c r="G2570" s="258"/>
      <c r="H2570" s="257"/>
      <c r="I2570" s="256"/>
      <c r="J2570" s="255" t="s">
        <v>5498</v>
      </c>
      <c r="K2570" s="254"/>
      <c r="L2570" s="253"/>
      <c r="M2570" s="252"/>
      <c r="O2570" s="237"/>
      <c r="P2570" s="112"/>
      <c r="Q2570" s="219"/>
      <c r="R2570" s="112"/>
      <c r="S2570" s="219"/>
    </row>
    <row r="2571" spans="1:19" ht="22.5" x14ac:dyDescent="0.2">
      <c r="A2571" s="546">
        <v>511</v>
      </c>
      <c r="B2571" s="251" t="s">
        <v>12</v>
      </c>
      <c r="C2571" s="251" t="s">
        <v>11</v>
      </c>
      <c r="D2571" s="251" t="s">
        <v>10</v>
      </c>
      <c r="E2571" s="549" t="s">
        <v>9</v>
      </c>
      <c r="F2571" s="549"/>
      <c r="G2571" s="549" t="s">
        <v>8</v>
      </c>
      <c r="H2571" s="550"/>
      <c r="I2571" s="250"/>
      <c r="J2571" s="249"/>
      <c r="K2571" s="249"/>
      <c r="L2571" s="249"/>
      <c r="M2571" s="248"/>
      <c r="O2571" s="237" t="s">
        <v>5574</v>
      </c>
      <c r="P2571" s="112"/>
      <c r="Q2571" s="219"/>
      <c r="R2571" s="112"/>
      <c r="S2571" s="219"/>
    </row>
    <row r="2572" spans="1:19" ht="30.6" customHeight="1" x14ac:dyDescent="0.2">
      <c r="A2572" s="547"/>
      <c r="B2572" s="144" t="s">
        <v>5573</v>
      </c>
      <c r="C2572" s="144" t="s">
        <v>5572</v>
      </c>
      <c r="D2572" s="132">
        <v>43487</v>
      </c>
      <c r="E2572" s="247"/>
      <c r="F2572" s="246" t="s">
        <v>5571</v>
      </c>
      <c r="G2572" s="433" t="s">
        <v>5506</v>
      </c>
      <c r="H2572" s="434"/>
      <c r="I2572" s="435"/>
      <c r="J2572" s="183" t="s">
        <v>17</v>
      </c>
      <c r="K2572" s="140"/>
      <c r="L2572" s="137" t="s">
        <v>16</v>
      </c>
      <c r="M2572" s="245">
        <v>1312</v>
      </c>
      <c r="O2572" s="237">
        <v>831</v>
      </c>
      <c r="P2572" s="112"/>
      <c r="Q2572" s="219"/>
      <c r="R2572" s="112"/>
      <c r="S2572" s="219"/>
    </row>
    <row r="2573" spans="1:19" ht="22.5" x14ac:dyDescent="0.2">
      <c r="A2573" s="547"/>
      <c r="B2573" s="243" t="s">
        <v>6</v>
      </c>
      <c r="C2573" s="243" t="s">
        <v>5</v>
      </c>
      <c r="D2573" s="243" t="s">
        <v>4</v>
      </c>
      <c r="E2573" s="551" t="s">
        <v>3</v>
      </c>
      <c r="F2573" s="551"/>
      <c r="G2573" s="552"/>
      <c r="H2573" s="553"/>
      <c r="I2573" s="554"/>
      <c r="J2573" s="138" t="s">
        <v>25</v>
      </c>
      <c r="K2573" s="137"/>
      <c r="L2573" s="136" t="s">
        <v>16</v>
      </c>
      <c r="M2573" s="244">
        <v>1750</v>
      </c>
      <c r="O2573" s="237">
        <v>829</v>
      </c>
      <c r="P2573" s="112"/>
      <c r="Q2573" s="219"/>
      <c r="R2573" s="112"/>
      <c r="S2573" s="219"/>
    </row>
    <row r="2574" spans="1:19" x14ac:dyDescent="0.2">
      <c r="A2574" s="547"/>
      <c r="B2574" s="243"/>
      <c r="C2574" s="243"/>
      <c r="D2574" s="243"/>
      <c r="E2574" s="243"/>
      <c r="F2574" s="243"/>
      <c r="G2574" s="242"/>
      <c r="H2574" s="241"/>
      <c r="I2574" s="240"/>
      <c r="J2574" s="239" t="s">
        <v>21</v>
      </c>
      <c r="K2574" s="136"/>
      <c r="L2574" s="136"/>
      <c r="M2574" s="238"/>
      <c r="O2574" s="237"/>
      <c r="P2574" s="112"/>
      <c r="Q2574" s="219"/>
      <c r="R2574" s="112"/>
      <c r="S2574" s="219"/>
    </row>
    <row r="2575" spans="1:19" ht="23.25" thickBot="1" x14ac:dyDescent="0.25">
      <c r="A2575" s="548"/>
      <c r="B2575" s="263" t="s">
        <v>2610</v>
      </c>
      <c r="C2575" s="262" t="s">
        <v>5506</v>
      </c>
      <c r="D2575" s="261">
        <v>43498</v>
      </c>
      <c r="E2575" s="260" t="s">
        <v>1</v>
      </c>
      <c r="F2575" s="259" t="s">
        <v>5570</v>
      </c>
      <c r="G2575" s="258"/>
      <c r="H2575" s="257"/>
      <c r="I2575" s="256"/>
      <c r="J2575" s="255" t="s">
        <v>5498</v>
      </c>
      <c r="K2575" s="254"/>
      <c r="L2575" s="253" t="s">
        <v>16</v>
      </c>
      <c r="M2575" s="252">
        <v>100</v>
      </c>
      <c r="O2575" s="237">
        <v>833</v>
      </c>
      <c r="P2575" s="112"/>
      <c r="Q2575" s="219"/>
      <c r="R2575" s="112"/>
      <c r="S2575" s="219"/>
    </row>
    <row r="2576" spans="1:19" ht="22.5" x14ac:dyDescent="0.2">
      <c r="A2576" s="546">
        <v>512</v>
      </c>
      <c r="B2576" s="251" t="s">
        <v>12</v>
      </c>
      <c r="C2576" s="251" t="s">
        <v>11</v>
      </c>
      <c r="D2576" s="251" t="s">
        <v>10</v>
      </c>
      <c r="E2576" s="549" t="s">
        <v>9</v>
      </c>
      <c r="F2576" s="549"/>
      <c r="G2576" s="549" t="s">
        <v>8</v>
      </c>
      <c r="H2576" s="550"/>
      <c r="I2576" s="250"/>
      <c r="J2576" s="249"/>
      <c r="K2576" s="249"/>
      <c r="L2576" s="249"/>
      <c r="M2576" s="248"/>
      <c r="O2576" s="237" t="s">
        <v>5569</v>
      </c>
      <c r="P2576" s="112"/>
      <c r="Q2576" s="219"/>
      <c r="R2576" s="112"/>
      <c r="S2576" s="219"/>
    </row>
    <row r="2577" spans="1:19" ht="20.45" customHeight="1" x14ac:dyDescent="0.2">
      <c r="A2577" s="547"/>
      <c r="B2577" s="144" t="s">
        <v>5565</v>
      </c>
      <c r="C2577" s="144" t="s">
        <v>5568</v>
      </c>
      <c r="D2577" s="132">
        <v>43387</v>
      </c>
      <c r="E2577" s="247"/>
      <c r="F2577" s="246" t="s">
        <v>5522</v>
      </c>
      <c r="G2577" s="433" t="s">
        <v>5506</v>
      </c>
      <c r="H2577" s="434"/>
      <c r="I2577" s="435"/>
      <c r="J2577" s="183" t="s">
        <v>17</v>
      </c>
      <c r="K2577" s="140"/>
      <c r="L2577" s="137" t="s">
        <v>16</v>
      </c>
      <c r="M2577" s="245">
        <v>668</v>
      </c>
      <c r="O2577" s="237">
        <v>835</v>
      </c>
      <c r="P2577" s="112"/>
      <c r="Q2577" s="219"/>
      <c r="R2577" s="112"/>
      <c r="S2577" s="219"/>
    </row>
    <row r="2578" spans="1:19" ht="22.5" x14ac:dyDescent="0.2">
      <c r="A2578" s="547"/>
      <c r="B2578" s="243" t="s">
        <v>6</v>
      </c>
      <c r="C2578" s="243" t="s">
        <v>5</v>
      </c>
      <c r="D2578" s="243" t="s">
        <v>4</v>
      </c>
      <c r="E2578" s="551" t="s">
        <v>3</v>
      </c>
      <c r="F2578" s="551"/>
      <c r="G2578" s="552"/>
      <c r="H2578" s="553"/>
      <c r="I2578" s="554"/>
      <c r="J2578" s="138" t="s">
        <v>25</v>
      </c>
      <c r="K2578" s="137"/>
      <c r="L2578" s="136" t="s">
        <v>16</v>
      </c>
      <c r="M2578" s="244">
        <v>1675</v>
      </c>
      <c r="O2578" s="237">
        <v>834</v>
      </c>
      <c r="P2578" s="112"/>
      <c r="Q2578" s="219"/>
      <c r="R2578" s="112"/>
      <c r="S2578" s="219"/>
    </row>
    <row r="2579" spans="1:19" x14ac:dyDescent="0.2">
      <c r="A2579" s="547"/>
      <c r="B2579" s="243"/>
      <c r="C2579" s="243"/>
      <c r="D2579" s="243"/>
      <c r="E2579" s="243"/>
      <c r="F2579" s="243"/>
      <c r="G2579" s="242"/>
      <c r="H2579" s="241"/>
      <c r="I2579" s="240"/>
      <c r="J2579" s="239" t="s">
        <v>21</v>
      </c>
      <c r="K2579" s="136"/>
      <c r="L2579" s="136"/>
      <c r="M2579" s="238"/>
      <c r="O2579" s="237"/>
      <c r="P2579" s="112"/>
      <c r="Q2579" s="219"/>
      <c r="R2579" s="112"/>
      <c r="S2579" s="219"/>
    </row>
    <row r="2580" spans="1:19" ht="23.25" thickBot="1" x14ac:dyDescent="0.25">
      <c r="A2580" s="548"/>
      <c r="B2580" s="236" t="s">
        <v>5563</v>
      </c>
      <c r="C2580" s="262" t="s">
        <v>5506</v>
      </c>
      <c r="D2580" s="261">
        <v>43392</v>
      </c>
      <c r="E2580" s="260" t="s">
        <v>1</v>
      </c>
      <c r="F2580" s="259" t="s">
        <v>5567</v>
      </c>
      <c r="G2580" s="258"/>
      <c r="H2580" s="257"/>
      <c r="I2580" s="256"/>
      <c r="J2580" s="255" t="s">
        <v>5498</v>
      </c>
      <c r="K2580" s="254"/>
      <c r="L2580" s="253"/>
      <c r="M2580" s="252"/>
      <c r="O2580" s="237"/>
      <c r="P2580" s="112"/>
      <c r="Q2580" s="219"/>
      <c r="R2580" s="112"/>
      <c r="S2580" s="219"/>
    </row>
    <row r="2581" spans="1:19" ht="22.5" x14ac:dyDescent="0.2">
      <c r="A2581" s="546">
        <v>513</v>
      </c>
      <c r="B2581" s="251" t="s">
        <v>12</v>
      </c>
      <c r="C2581" s="251" t="s">
        <v>11</v>
      </c>
      <c r="D2581" s="251" t="s">
        <v>10</v>
      </c>
      <c r="E2581" s="549" t="s">
        <v>9</v>
      </c>
      <c r="F2581" s="549"/>
      <c r="G2581" s="549" t="s">
        <v>8</v>
      </c>
      <c r="H2581" s="550"/>
      <c r="I2581" s="250"/>
      <c r="J2581" s="249"/>
      <c r="K2581" s="249"/>
      <c r="L2581" s="249"/>
      <c r="M2581" s="248"/>
      <c r="O2581" s="237" t="s">
        <v>5566</v>
      </c>
      <c r="P2581" s="112"/>
      <c r="Q2581" s="219"/>
      <c r="R2581" s="112"/>
      <c r="S2581" s="219"/>
    </row>
    <row r="2582" spans="1:19" ht="33.75" x14ac:dyDescent="0.2">
      <c r="A2582" s="547"/>
      <c r="B2582" s="144" t="s">
        <v>5565</v>
      </c>
      <c r="C2582" s="144" t="s">
        <v>5564</v>
      </c>
      <c r="D2582" s="132">
        <v>43491</v>
      </c>
      <c r="E2582" s="247"/>
      <c r="F2582" s="246" t="s">
        <v>5552</v>
      </c>
      <c r="G2582" s="433" t="s">
        <v>5506</v>
      </c>
      <c r="H2582" s="434"/>
      <c r="I2582" s="435"/>
      <c r="J2582" s="183" t="s">
        <v>17</v>
      </c>
      <c r="K2582" s="140"/>
      <c r="L2582" s="137" t="s">
        <v>16</v>
      </c>
      <c r="M2582" s="245">
        <v>1540</v>
      </c>
      <c r="O2582" s="237">
        <v>837</v>
      </c>
      <c r="P2582" s="112"/>
      <c r="Q2582" s="219"/>
      <c r="R2582" s="112"/>
      <c r="S2582" s="219"/>
    </row>
    <row r="2583" spans="1:19" ht="22.5" x14ac:dyDescent="0.2">
      <c r="A2583" s="547"/>
      <c r="B2583" s="243" t="s">
        <v>6</v>
      </c>
      <c r="C2583" s="243" t="s">
        <v>5</v>
      </c>
      <c r="D2583" s="243" t="s">
        <v>4</v>
      </c>
      <c r="E2583" s="551" t="s">
        <v>3</v>
      </c>
      <c r="F2583" s="551"/>
      <c r="G2583" s="552"/>
      <c r="H2583" s="553"/>
      <c r="I2583" s="554"/>
      <c r="J2583" s="138" t="s">
        <v>25</v>
      </c>
      <c r="K2583" s="137"/>
      <c r="L2583" s="136" t="s">
        <v>16</v>
      </c>
      <c r="M2583" s="244">
        <v>2145</v>
      </c>
      <c r="O2583" s="237">
        <v>836</v>
      </c>
      <c r="P2583" s="112"/>
      <c r="Q2583" s="219"/>
      <c r="R2583" s="112"/>
      <c r="S2583" s="219"/>
    </row>
    <row r="2584" spans="1:19" x14ac:dyDescent="0.2">
      <c r="A2584" s="547"/>
      <c r="B2584" s="243"/>
      <c r="C2584" s="243"/>
      <c r="D2584" s="243"/>
      <c r="E2584" s="243"/>
      <c r="F2584" s="243"/>
      <c r="G2584" s="242"/>
      <c r="H2584" s="241"/>
      <c r="I2584" s="240"/>
      <c r="J2584" s="239" t="s">
        <v>21</v>
      </c>
      <c r="K2584" s="136"/>
      <c r="L2584" s="136"/>
      <c r="M2584" s="238"/>
      <c r="O2584" s="237"/>
      <c r="P2584" s="112"/>
      <c r="Q2584" s="219"/>
      <c r="R2584" s="112"/>
      <c r="S2584" s="219"/>
    </row>
    <row r="2585" spans="1:19" s="221" customFormat="1" ht="23.25" thickBot="1" x14ac:dyDescent="0.25">
      <c r="A2585" s="548"/>
      <c r="B2585" s="236" t="s">
        <v>5563</v>
      </c>
      <c r="C2585" s="235" t="s">
        <v>5506</v>
      </c>
      <c r="D2585" s="234">
        <v>43498</v>
      </c>
      <c r="E2585" s="233" t="s">
        <v>1</v>
      </c>
      <c r="F2585" s="232" t="s">
        <v>5562</v>
      </c>
      <c r="G2585" s="231"/>
      <c r="H2585" s="230"/>
      <c r="I2585" s="229"/>
      <c r="J2585" s="228" t="s">
        <v>5498</v>
      </c>
      <c r="K2585" s="227"/>
      <c r="L2585" s="226"/>
      <c r="M2585" s="225"/>
      <c r="O2585" s="224"/>
      <c r="Q2585" s="223"/>
      <c r="S2585" s="223"/>
    </row>
    <row r="2586" spans="1:19" ht="22.5" x14ac:dyDescent="0.2">
      <c r="A2586" s="546">
        <v>514</v>
      </c>
      <c r="B2586" s="251" t="s">
        <v>12</v>
      </c>
      <c r="C2586" s="251" t="s">
        <v>11</v>
      </c>
      <c r="D2586" s="251" t="s">
        <v>10</v>
      </c>
      <c r="E2586" s="549" t="s">
        <v>9</v>
      </c>
      <c r="F2586" s="549"/>
      <c r="G2586" s="549" t="s">
        <v>8</v>
      </c>
      <c r="H2586" s="550"/>
      <c r="I2586" s="250"/>
      <c r="J2586" s="249"/>
      <c r="K2586" s="249"/>
      <c r="L2586" s="249"/>
      <c r="M2586" s="248"/>
      <c r="O2586" s="237" t="s">
        <v>5561</v>
      </c>
      <c r="P2586" s="112"/>
      <c r="Q2586" s="219"/>
      <c r="R2586" s="112"/>
      <c r="S2586" s="219"/>
    </row>
    <row r="2587" spans="1:19" ht="33.75" x14ac:dyDescent="0.2">
      <c r="A2587" s="547"/>
      <c r="B2587" s="144" t="s">
        <v>5560</v>
      </c>
      <c r="C2587" s="144" t="s">
        <v>5559</v>
      </c>
      <c r="D2587" s="132">
        <v>43384</v>
      </c>
      <c r="E2587" s="247"/>
      <c r="F2587" s="246" t="s">
        <v>5558</v>
      </c>
      <c r="G2587" s="433" t="s">
        <v>378</v>
      </c>
      <c r="H2587" s="434"/>
      <c r="I2587" s="435"/>
      <c r="J2587" s="183" t="s">
        <v>17</v>
      </c>
      <c r="K2587" s="140"/>
      <c r="L2587" s="137" t="s">
        <v>16</v>
      </c>
      <c r="M2587" s="245">
        <v>576</v>
      </c>
      <c r="O2587" s="237">
        <v>839</v>
      </c>
      <c r="P2587" s="112"/>
      <c r="Q2587" s="219"/>
      <c r="R2587" s="112"/>
      <c r="S2587" s="219"/>
    </row>
    <row r="2588" spans="1:19" ht="22.5" x14ac:dyDescent="0.2">
      <c r="A2588" s="547"/>
      <c r="B2588" s="243" t="s">
        <v>6</v>
      </c>
      <c r="C2588" s="243" t="s">
        <v>5</v>
      </c>
      <c r="D2588" s="243" t="s">
        <v>4</v>
      </c>
      <c r="E2588" s="551" t="s">
        <v>3</v>
      </c>
      <c r="F2588" s="551"/>
      <c r="G2588" s="552"/>
      <c r="H2588" s="553"/>
      <c r="I2588" s="554"/>
      <c r="J2588" s="138" t="s">
        <v>25</v>
      </c>
      <c r="K2588" s="137"/>
      <c r="L2588" s="136" t="s">
        <v>16</v>
      </c>
      <c r="M2588" s="244">
        <v>317.39999999999998</v>
      </c>
      <c r="O2588" s="237">
        <v>838</v>
      </c>
      <c r="P2588" s="112"/>
      <c r="Q2588" s="219"/>
      <c r="R2588" s="112"/>
      <c r="S2588" s="219"/>
    </row>
    <row r="2589" spans="1:19" x14ac:dyDescent="0.2">
      <c r="A2589" s="547"/>
      <c r="B2589" s="243"/>
      <c r="C2589" s="243"/>
      <c r="D2589" s="243"/>
      <c r="E2589" s="243"/>
      <c r="F2589" s="243"/>
      <c r="G2589" s="242"/>
      <c r="H2589" s="241"/>
      <c r="I2589" s="240"/>
      <c r="J2589" s="239" t="s">
        <v>21</v>
      </c>
      <c r="K2589" s="136"/>
      <c r="L2589" s="136"/>
      <c r="M2589" s="238"/>
      <c r="O2589" s="237"/>
      <c r="P2589" s="112"/>
      <c r="Q2589" s="219"/>
      <c r="R2589" s="112"/>
      <c r="S2589" s="219"/>
    </row>
    <row r="2590" spans="1:19" ht="23.25" thickBot="1" x14ac:dyDescent="0.25">
      <c r="A2590" s="548"/>
      <c r="B2590" s="263" t="s">
        <v>5557</v>
      </c>
      <c r="C2590" s="262" t="s">
        <v>378</v>
      </c>
      <c r="D2590" s="261">
        <v>43386</v>
      </c>
      <c r="E2590" s="260" t="s">
        <v>1</v>
      </c>
      <c r="F2590" s="259" t="s">
        <v>5556</v>
      </c>
      <c r="G2590" s="258"/>
      <c r="H2590" s="257"/>
      <c r="I2590" s="256"/>
      <c r="J2590" s="255" t="s">
        <v>5498</v>
      </c>
      <c r="K2590" s="254"/>
      <c r="L2590" s="253"/>
      <c r="M2590" s="252"/>
      <c r="O2590" s="237"/>
      <c r="P2590" s="112"/>
      <c r="Q2590" s="219"/>
      <c r="R2590" s="112"/>
      <c r="S2590" s="219"/>
    </row>
    <row r="2591" spans="1:19" ht="22.5" x14ac:dyDescent="0.2">
      <c r="A2591" s="546">
        <v>515</v>
      </c>
      <c r="B2591" s="251" t="s">
        <v>12</v>
      </c>
      <c r="C2591" s="251" t="s">
        <v>11</v>
      </c>
      <c r="D2591" s="251" t="s">
        <v>10</v>
      </c>
      <c r="E2591" s="549" t="s">
        <v>9</v>
      </c>
      <c r="F2591" s="549"/>
      <c r="G2591" s="549" t="s">
        <v>8</v>
      </c>
      <c r="H2591" s="550"/>
      <c r="I2591" s="250"/>
      <c r="J2591" s="249"/>
      <c r="K2591" s="249"/>
      <c r="L2591" s="249"/>
      <c r="M2591" s="248"/>
      <c r="O2591" s="237" t="s">
        <v>5555</v>
      </c>
      <c r="P2591" s="112"/>
      <c r="Q2591" s="219"/>
      <c r="R2591" s="112"/>
      <c r="S2591" s="219"/>
    </row>
    <row r="2592" spans="1:19" ht="45" x14ac:dyDescent="0.2">
      <c r="A2592" s="547"/>
      <c r="B2592" s="144" t="s">
        <v>5554</v>
      </c>
      <c r="C2592" s="144" t="s">
        <v>5553</v>
      </c>
      <c r="D2592" s="132">
        <v>43504</v>
      </c>
      <c r="E2592" s="247"/>
      <c r="F2592" s="246" t="s">
        <v>5552</v>
      </c>
      <c r="G2592" s="433" t="s">
        <v>5506</v>
      </c>
      <c r="H2592" s="434"/>
      <c r="I2592" s="435"/>
      <c r="J2592" s="183" t="s">
        <v>17</v>
      </c>
      <c r="K2592" s="140"/>
      <c r="L2592" s="137" t="s">
        <v>16</v>
      </c>
      <c r="M2592" s="245">
        <v>1320</v>
      </c>
      <c r="O2592" s="237">
        <v>841</v>
      </c>
      <c r="P2592" s="112"/>
      <c r="Q2592" s="219"/>
      <c r="R2592" s="112"/>
      <c r="S2592" s="219"/>
    </row>
    <row r="2593" spans="1:19" ht="22.5" x14ac:dyDescent="0.2">
      <c r="A2593" s="547"/>
      <c r="B2593" s="243" t="s">
        <v>6</v>
      </c>
      <c r="C2593" s="243" t="s">
        <v>5</v>
      </c>
      <c r="D2593" s="243" t="s">
        <v>4</v>
      </c>
      <c r="E2593" s="551" t="s">
        <v>3</v>
      </c>
      <c r="F2593" s="551"/>
      <c r="G2593" s="552"/>
      <c r="H2593" s="553"/>
      <c r="I2593" s="554"/>
      <c r="J2593" s="138" t="s">
        <v>25</v>
      </c>
      <c r="K2593" s="137"/>
      <c r="L2593" s="136" t="s">
        <v>16</v>
      </c>
      <c r="M2593" s="244">
        <v>2010</v>
      </c>
      <c r="O2593" s="237">
        <v>840</v>
      </c>
      <c r="P2593" s="112"/>
      <c r="Q2593" s="219"/>
      <c r="R2593" s="112"/>
      <c r="S2593" s="219"/>
    </row>
    <row r="2594" spans="1:19" x14ac:dyDescent="0.2">
      <c r="A2594" s="547"/>
      <c r="B2594" s="243"/>
      <c r="C2594" s="243"/>
      <c r="D2594" s="243"/>
      <c r="E2594" s="243"/>
      <c r="F2594" s="243"/>
      <c r="G2594" s="242"/>
      <c r="H2594" s="241"/>
      <c r="I2594" s="240"/>
      <c r="J2594" s="239" t="s">
        <v>21</v>
      </c>
      <c r="K2594" s="136"/>
      <c r="L2594" s="136"/>
      <c r="M2594" s="238"/>
      <c r="O2594" s="237"/>
      <c r="P2594" s="112"/>
      <c r="Q2594" s="219"/>
      <c r="R2594" s="112"/>
      <c r="S2594" s="219"/>
    </row>
    <row r="2595" spans="1:19" ht="23.25" thickBot="1" x14ac:dyDescent="0.25">
      <c r="A2595" s="548"/>
      <c r="B2595" s="263" t="s">
        <v>5551</v>
      </c>
      <c r="C2595" s="262" t="s">
        <v>5506</v>
      </c>
      <c r="D2595" s="261">
        <v>43511</v>
      </c>
      <c r="E2595" s="260" t="s">
        <v>1</v>
      </c>
      <c r="F2595" s="259" t="s">
        <v>5550</v>
      </c>
      <c r="G2595" s="258"/>
      <c r="H2595" s="257"/>
      <c r="I2595" s="256"/>
      <c r="J2595" s="255" t="s">
        <v>5498</v>
      </c>
      <c r="K2595" s="254"/>
      <c r="L2595" s="253"/>
      <c r="M2595" s="252"/>
      <c r="O2595" s="237"/>
      <c r="P2595" s="112"/>
      <c r="Q2595" s="219"/>
      <c r="R2595" s="112"/>
      <c r="S2595" s="219"/>
    </row>
    <row r="2596" spans="1:19" ht="22.5" x14ac:dyDescent="0.2">
      <c r="A2596" s="546">
        <v>516</v>
      </c>
      <c r="B2596" s="251" t="s">
        <v>12</v>
      </c>
      <c r="C2596" s="251" t="s">
        <v>11</v>
      </c>
      <c r="D2596" s="251" t="s">
        <v>10</v>
      </c>
      <c r="E2596" s="549" t="s">
        <v>9</v>
      </c>
      <c r="F2596" s="549"/>
      <c r="G2596" s="549" t="s">
        <v>8</v>
      </c>
      <c r="H2596" s="550"/>
      <c r="I2596" s="250"/>
      <c r="J2596" s="249"/>
      <c r="K2596" s="249"/>
      <c r="L2596" s="249"/>
      <c r="M2596" s="248"/>
      <c r="O2596" s="237" t="s">
        <v>5549</v>
      </c>
      <c r="P2596" s="112"/>
      <c r="Q2596" s="219"/>
      <c r="R2596" s="112"/>
      <c r="S2596" s="219"/>
    </row>
    <row r="2597" spans="1:19" ht="56.25" x14ac:dyDescent="0.2">
      <c r="A2597" s="547"/>
      <c r="B2597" s="144" t="s">
        <v>5548</v>
      </c>
      <c r="C2597" s="144" t="s">
        <v>5547</v>
      </c>
      <c r="D2597" s="132">
        <v>43504</v>
      </c>
      <c r="E2597" s="247"/>
      <c r="F2597" s="246" t="s">
        <v>5546</v>
      </c>
      <c r="G2597" s="433" t="s">
        <v>5506</v>
      </c>
      <c r="H2597" s="434"/>
      <c r="I2597" s="435"/>
      <c r="J2597" s="183" t="s">
        <v>17</v>
      </c>
      <c r="K2597" s="140"/>
      <c r="L2597" s="137"/>
      <c r="M2597" s="245"/>
      <c r="O2597" s="237"/>
      <c r="P2597" s="112"/>
      <c r="Q2597" s="219"/>
      <c r="R2597" s="112"/>
      <c r="S2597" s="219"/>
    </row>
    <row r="2598" spans="1:19" ht="22.5" x14ac:dyDescent="0.2">
      <c r="A2598" s="547"/>
      <c r="B2598" s="243" t="s">
        <v>6</v>
      </c>
      <c r="C2598" s="243" t="s">
        <v>5</v>
      </c>
      <c r="D2598" s="243" t="s">
        <v>4</v>
      </c>
      <c r="E2598" s="551" t="s">
        <v>3</v>
      </c>
      <c r="F2598" s="551"/>
      <c r="G2598" s="552"/>
      <c r="H2598" s="553"/>
      <c r="I2598" s="554"/>
      <c r="J2598" s="138" t="s">
        <v>25</v>
      </c>
      <c r="K2598" s="137"/>
      <c r="L2598" s="136" t="s">
        <v>16</v>
      </c>
      <c r="M2598" s="244">
        <v>2390</v>
      </c>
      <c r="O2598" s="237">
        <v>844</v>
      </c>
      <c r="P2598" s="112"/>
      <c r="Q2598" s="219"/>
      <c r="R2598" s="112"/>
      <c r="S2598" s="219"/>
    </row>
    <row r="2599" spans="1:19" x14ac:dyDescent="0.2">
      <c r="A2599" s="547"/>
      <c r="B2599" s="243"/>
      <c r="C2599" s="243"/>
      <c r="D2599" s="243"/>
      <c r="E2599" s="243"/>
      <c r="F2599" s="243"/>
      <c r="G2599" s="242"/>
      <c r="H2599" s="241"/>
      <c r="I2599" s="240"/>
      <c r="J2599" s="239" t="s">
        <v>21</v>
      </c>
      <c r="K2599" s="136"/>
      <c r="L2599" s="136"/>
      <c r="M2599" s="238"/>
      <c r="O2599" s="237"/>
      <c r="P2599" s="112"/>
      <c r="Q2599" s="219"/>
      <c r="R2599" s="112"/>
      <c r="S2599" s="219"/>
    </row>
    <row r="2600" spans="1:19" ht="23.25" thickBot="1" x14ac:dyDescent="0.25">
      <c r="A2600" s="548"/>
      <c r="B2600" s="263" t="s">
        <v>5545</v>
      </c>
      <c r="C2600" s="262" t="s">
        <v>5506</v>
      </c>
      <c r="D2600" s="261">
        <v>43512</v>
      </c>
      <c r="E2600" s="260" t="s">
        <v>1</v>
      </c>
      <c r="F2600" s="259" t="s">
        <v>5544</v>
      </c>
      <c r="G2600" s="258"/>
      <c r="H2600" s="257"/>
      <c r="I2600" s="256"/>
      <c r="J2600" s="255" t="s">
        <v>5498</v>
      </c>
      <c r="K2600" s="254"/>
      <c r="L2600" s="253"/>
      <c r="M2600" s="252"/>
      <c r="O2600" s="237"/>
      <c r="P2600" s="112"/>
      <c r="Q2600" s="219"/>
      <c r="R2600" s="112"/>
      <c r="S2600" s="219"/>
    </row>
    <row r="2601" spans="1:19" ht="22.5" x14ac:dyDescent="0.2">
      <c r="A2601" s="546">
        <v>517</v>
      </c>
      <c r="B2601" s="251" t="s">
        <v>12</v>
      </c>
      <c r="C2601" s="251" t="s">
        <v>11</v>
      </c>
      <c r="D2601" s="251" t="s">
        <v>10</v>
      </c>
      <c r="E2601" s="549" t="s">
        <v>9</v>
      </c>
      <c r="F2601" s="549"/>
      <c r="G2601" s="549" t="s">
        <v>8</v>
      </c>
      <c r="H2601" s="550"/>
      <c r="I2601" s="250"/>
      <c r="J2601" s="249"/>
      <c r="K2601" s="249"/>
      <c r="L2601" s="249"/>
      <c r="M2601" s="248"/>
      <c r="O2601" s="237" t="s">
        <v>5543</v>
      </c>
      <c r="P2601" s="112"/>
      <c r="Q2601" s="219"/>
      <c r="R2601" s="112"/>
      <c r="S2601" s="219"/>
    </row>
    <row r="2602" spans="1:19" ht="33.75" x14ac:dyDescent="0.2">
      <c r="A2602" s="547"/>
      <c r="B2602" s="144" t="s">
        <v>5542</v>
      </c>
      <c r="C2602" s="144" t="s">
        <v>5541</v>
      </c>
      <c r="D2602" s="132">
        <v>43540</v>
      </c>
      <c r="E2602" s="247"/>
      <c r="F2602" s="246" t="s">
        <v>5540</v>
      </c>
      <c r="G2602" s="433" t="s">
        <v>5538</v>
      </c>
      <c r="H2602" s="434"/>
      <c r="I2602" s="435"/>
      <c r="J2602" s="183" t="s">
        <v>17</v>
      </c>
      <c r="K2602" s="140"/>
      <c r="L2602" s="137" t="s">
        <v>16</v>
      </c>
      <c r="M2602" s="245">
        <v>897</v>
      </c>
      <c r="O2602" s="237">
        <v>846</v>
      </c>
      <c r="P2602" s="112"/>
      <c r="Q2602" s="219"/>
      <c r="R2602" s="112"/>
      <c r="S2602" s="219"/>
    </row>
    <row r="2603" spans="1:19" ht="22.5" x14ac:dyDescent="0.2">
      <c r="A2603" s="547"/>
      <c r="B2603" s="243" t="s">
        <v>6</v>
      </c>
      <c r="C2603" s="243" t="s">
        <v>5</v>
      </c>
      <c r="D2603" s="243" t="s">
        <v>4</v>
      </c>
      <c r="E2603" s="551" t="s">
        <v>3</v>
      </c>
      <c r="F2603" s="551"/>
      <c r="G2603" s="552"/>
      <c r="H2603" s="553"/>
      <c r="I2603" s="554"/>
      <c r="J2603" s="138" t="s">
        <v>25</v>
      </c>
      <c r="K2603" s="137"/>
      <c r="L2603" s="136" t="s">
        <v>16</v>
      </c>
      <c r="M2603" s="244">
        <v>736.84</v>
      </c>
      <c r="O2603" s="237">
        <v>845</v>
      </c>
      <c r="P2603" s="112"/>
      <c r="Q2603" s="219"/>
      <c r="R2603" s="112"/>
      <c r="S2603" s="219"/>
    </row>
    <row r="2604" spans="1:19" x14ac:dyDescent="0.2">
      <c r="A2604" s="547"/>
      <c r="B2604" s="243"/>
      <c r="C2604" s="243"/>
      <c r="D2604" s="243"/>
      <c r="E2604" s="243"/>
      <c r="F2604" s="243"/>
      <c r="G2604" s="242"/>
      <c r="H2604" s="241"/>
      <c r="I2604" s="240"/>
      <c r="J2604" s="239" t="s">
        <v>21</v>
      </c>
      <c r="K2604" s="136"/>
      <c r="L2604" s="136" t="s">
        <v>16</v>
      </c>
      <c r="M2604" s="238">
        <v>385</v>
      </c>
      <c r="O2604" s="237"/>
      <c r="P2604" s="112"/>
      <c r="Q2604" s="219"/>
      <c r="R2604" s="112"/>
      <c r="S2604" s="219"/>
    </row>
    <row r="2605" spans="1:19" ht="23.25" thickBot="1" x14ac:dyDescent="0.25">
      <c r="A2605" s="548"/>
      <c r="B2605" s="263" t="s">
        <v>5539</v>
      </c>
      <c r="C2605" s="262" t="s">
        <v>5538</v>
      </c>
      <c r="D2605" s="261">
        <v>43544</v>
      </c>
      <c r="E2605" s="260" t="s">
        <v>1</v>
      </c>
      <c r="F2605" s="259" t="s">
        <v>5537</v>
      </c>
      <c r="G2605" s="258"/>
      <c r="H2605" s="257"/>
      <c r="I2605" s="256"/>
      <c r="J2605" s="255" t="s">
        <v>5498</v>
      </c>
      <c r="K2605" s="254"/>
      <c r="L2605" s="253"/>
      <c r="M2605" s="252"/>
      <c r="O2605" s="237">
        <v>847</v>
      </c>
      <c r="P2605" s="112"/>
      <c r="Q2605" s="219"/>
      <c r="R2605" s="112"/>
      <c r="S2605" s="219"/>
    </row>
    <row r="2606" spans="1:19" ht="22.5" x14ac:dyDescent="0.2">
      <c r="A2606" s="546">
        <v>518</v>
      </c>
      <c r="B2606" s="251" t="s">
        <v>12</v>
      </c>
      <c r="C2606" s="251" t="s">
        <v>11</v>
      </c>
      <c r="D2606" s="251" t="s">
        <v>10</v>
      </c>
      <c r="E2606" s="549" t="s">
        <v>9</v>
      </c>
      <c r="F2606" s="549"/>
      <c r="G2606" s="549" t="s">
        <v>8</v>
      </c>
      <c r="H2606" s="550"/>
      <c r="I2606" s="250"/>
      <c r="J2606" s="249"/>
      <c r="K2606" s="249"/>
      <c r="L2606" s="249"/>
      <c r="M2606" s="248"/>
      <c r="O2606" s="237" t="s">
        <v>5536</v>
      </c>
      <c r="P2606" s="112"/>
      <c r="Q2606" s="219"/>
      <c r="R2606" s="112"/>
      <c r="S2606" s="219"/>
    </row>
    <row r="2607" spans="1:19" ht="33.75" x14ac:dyDescent="0.2">
      <c r="A2607" s="547"/>
      <c r="B2607" s="144" t="s">
        <v>5535</v>
      </c>
      <c r="C2607" s="144" t="s">
        <v>5534</v>
      </c>
      <c r="D2607" s="132">
        <v>43518</v>
      </c>
      <c r="E2607" s="247"/>
      <c r="F2607" s="246" t="s">
        <v>5533</v>
      </c>
      <c r="G2607" s="433" t="s">
        <v>5500</v>
      </c>
      <c r="H2607" s="434"/>
      <c r="I2607" s="435"/>
      <c r="J2607" s="183" t="s">
        <v>17</v>
      </c>
      <c r="K2607" s="140"/>
      <c r="L2607" s="137" t="s">
        <v>16</v>
      </c>
      <c r="M2607" s="245">
        <v>175</v>
      </c>
      <c r="O2607" s="237">
        <v>849</v>
      </c>
      <c r="P2607" s="112"/>
      <c r="Q2607" s="219"/>
      <c r="R2607" s="112"/>
      <c r="S2607" s="219"/>
    </row>
    <row r="2608" spans="1:19" ht="22.5" x14ac:dyDescent="0.2">
      <c r="A2608" s="547"/>
      <c r="B2608" s="243" t="s">
        <v>6</v>
      </c>
      <c r="C2608" s="243" t="s">
        <v>5</v>
      </c>
      <c r="D2608" s="243" t="s">
        <v>4</v>
      </c>
      <c r="E2608" s="551" t="s">
        <v>3</v>
      </c>
      <c r="F2608" s="551"/>
      <c r="G2608" s="552"/>
      <c r="H2608" s="553"/>
      <c r="I2608" s="554"/>
      <c r="J2608" s="138" t="s">
        <v>25</v>
      </c>
      <c r="K2608" s="137"/>
      <c r="L2608" s="136" t="s">
        <v>16</v>
      </c>
      <c r="M2608" s="244">
        <v>1451.03</v>
      </c>
      <c r="O2608" s="237">
        <v>848</v>
      </c>
      <c r="P2608" s="112"/>
      <c r="Q2608" s="219"/>
      <c r="R2608" s="112"/>
      <c r="S2608" s="219"/>
    </row>
    <row r="2609" spans="1:19" x14ac:dyDescent="0.2">
      <c r="A2609" s="547"/>
      <c r="B2609" s="243"/>
      <c r="C2609" s="243"/>
      <c r="D2609" s="243"/>
      <c r="E2609" s="243"/>
      <c r="F2609" s="243"/>
      <c r="G2609" s="242"/>
      <c r="H2609" s="241"/>
      <c r="I2609" s="240"/>
      <c r="J2609" s="239" t="s">
        <v>21</v>
      </c>
      <c r="K2609" s="136"/>
      <c r="L2609" s="136"/>
      <c r="M2609" s="238"/>
      <c r="O2609" s="237"/>
      <c r="P2609" s="112"/>
      <c r="Q2609" s="219"/>
      <c r="R2609" s="112"/>
      <c r="S2609" s="219"/>
    </row>
    <row r="2610" spans="1:19" ht="23.25" thickBot="1" x14ac:dyDescent="0.25">
      <c r="A2610" s="548"/>
      <c r="B2610" s="263" t="s">
        <v>5532</v>
      </c>
      <c r="C2610" s="262" t="s">
        <v>5500</v>
      </c>
      <c r="D2610" s="261">
        <v>43524</v>
      </c>
      <c r="E2610" s="260" t="s">
        <v>1</v>
      </c>
      <c r="F2610" s="259" t="s">
        <v>5531</v>
      </c>
      <c r="G2610" s="258"/>
      <c r="H2610" s="257"/>
      <c r="I2610" s="256"/>
      <c r="J2610" s="255" t="s">
        <v>5498</v>
      </c>
      <c r="K2610" s="254"/>
      <c r="L2610" s="253" t="s">
        <v>16</v>
      </c>
      <c r="M2610" s="252">
        <v>150</v>
      </c>
      <c r="O2610" s="237">
        <v>850</v>
      </c>
      <c r="P2610" s="112"/>
      <c r="Q2610" s="219"/>
      <c r="R2610" s="112"/>
      <c r="S2610" s="219"/>
    </row>
    <row r="2611" spans="1:19" ht="22.5" x14ac:dyDescent="0.2">
      <c r="A2611" s="546">
        <v>519</v>
      </c>
      <c r="B2611" s="251" t="s">
        <v>12</v>
      </c>
      <c r="C2611" s="251" t="s">
        <v>11</v>
      </c>
      <c r="D2611" s="251" t="s">
        <v>10</v>
      </c>
      <c r="E2611" s="549" t="s">
        <v>9</v>
      </c>
      <c r="F2611" s="549"/>
      <c r="G2611" s="549" t="s">
        <v>8</v>
      </c>
      <c r="H2611" s="550"/>
      <c r="I2611" s="250"/>
      <c r="J2611" s="249"/>
      <c r="K2611" s="249"/>
      <c r="L2611" s="249"/>
      <c r="M2611" s="248"/>
      <c r="O2611" s="237" t="s">
        <v>5530</v>
      </c>
      <c r="P2611" s="112"/>
      <c r="Q2611" s="219"/>
      <c r="R2611" s="112"/>
      <c r="S2611" s="219"/>
    </row>
    <row r="2612" spans="1:19" ht="67.5" x14ac:dyDescent="0.2">
      <c r="A2612" s="547"/>
      <c r="B2612" s="144" t="s">
        <v>5529</v>
      </c>
      <c r="C2612" s="144" t="s">
        <v>5528</v>
      </c>
      <c r="D2612" s="132">
        <v>43547</v>
      </c>
      <c r="E2612" s="247"/>
      <c r="F2612" s="246" t="s">
        <v>5527</v>
      </c>
      <c r="G2612" s="433" t="s">
        <v>5506</v>
      </c>
      <c r="H2612" s="434"/>
      <c r="I2612" s="435"/>
      <c r="J2612" s="183" t="s">
        <v>17</v>
      </c>
      <c r="K2612" s="140"/>
      <c r="L2612" s="137" t="s">
        <v>16</v>
      </c>
      <c r="M2612" s="245">
        <v>5088</v>
      </c>
      <c r="O2612" s="237">
        <v>852</v>
      </c>
      <c r="P2612" s="112"/>
      <c r="Q2612" s="219"/>
      <c r="R2612" s="112"/>
      <c r="S2612" s="219"/>
    </row>
    <row r="2613" spans="1:19" ht="22.5" x14ac:dyDescent="0.2">
      <c r="A2613" s="547"/>
      <c r="B2613" s="243" t="s">
        <v>6</v>
      </c>
      <c r="C2613" s="243" t="s">
        <v>5</v>
      </c>
      <c r="D2613" s="243" t="s">
        <v>4</v>
      </c>
      <c r="E2613" s="551" t="s">
        <v>3</v>
      </c>
      <c r="F2613" s="551"/>
      <c r="G2613" s="552"/>
      <c r="H2613" s="553"/>
      <c r="I2613" s="554"/>
      <c r="J2613" s="138" t="s">
        <v>25</v>
      </c>
      <c r="K2613" s="137"/>
      <c r="L2613" s="136" t="s">
        <v>16</v>
      </c>
      <c r="M2613" s="244">
        <v>2125</v>
      </c>
      <c r="O2613" s="237">
        <v>851</v>
      </c>
      <c r="P2613" s="112"/>
      <c r="Q2613" s="219"/>
      <c r="R2613" s="112"/>
      <c r="S2613" s="219"/>
    </row>
    <row r="2614" spans="1:19" x14ac:dyDescent="0.2">
      <c r="A2614" s="547"/>
      <c r="B2614" s="243"/>
      <c r="C2614" s="243"/>
      <c r="D2614" s="243"/>
      <c r="E2614" s="243"/>
      <c r="F2614" s="243"/>
      <c r="G2614" s="242"/>
      <c r="H2614" s="241"/>
      <c r="I2614" s="240"/>
      <c r="J2614" s="239" t="s">
        <v>21</v>
      </c>
      <c r="K2614" s="136"/>
      <c r="L2614" s="136"/>
      <c r="M2614" s="238"/>
      <c r="O2614" s="237"/>
      <c r="P2614" s="112"/>
      <c r="Q2614" s="219"/>
      <c r="R2614" s="112"/>
      <c r="S2614" s="219"/>
    </row>
    <row r="2615" spans="1:19" ht="23.25" thickBot="1" x14ac:dyDescent="0.25">
      <c r="A2615" s="548"/>
      <c r="B2615" s="263" t="s">
        <v>5526</v>
      </c>
      <c r="C2615" s="262" t="s">
        <v>5506</v>
      </c>
      <c r="D2615" s="261">
        <v>43561</v>
      </c>
      <c r="E2615" s="260" t="s">
        <v>1</v>
      </c>
      <c r="F2615" s="259" t="s">
        <v>5525</v>
      </c>
      <c r="G2615" s="258"/>
      <c r="H2615" s="257"/>
      <c r="I2615" s="256"/>
      <c r="J2615" s="255" t="s">
        <v>5498</v>
      </c>
      <c r="K2615" s="254"/>
      <c r="L2615" s="253"/>
      <c r="M2615" s="252"/>
      <c r="O2615" s="237"/>
      <c r="P2615" s="112"/>
      <c r="Q2615" s="219"/>
      <c r="R2615" s="112"/>
      <c r="S2615" s="219"/>
    </row>
    <row r="2616" spans="1:19" ht="22.5" x14ac:dyDescent="0.2">
      <c r="A2616" s="546">
        <v>520</v>
      </c>
      <c r="B2616" s="251" t="s">
        <v>12</v>
      </c>
      <c r="C2616" s="251" t="s">
        <v>11</v>
      </c>
      <c r="D2616" s="251" t="s">
        <v>10</v>
      </c>
      <c r="E2616" s="549" t="s">
        <v>9</v>
      </c>
      <c r="F2616" s="549"/>
      <c r="G2616" s="549" t="s">
        <v>8</v>
      </c>
      <c r="H2616" s="550"/>
      <c r="I2616" s="250"/>
      <c r="J2616" s="249"/>
      <c r="K2616" s="249"/>
      <c r="L2616" s="249"/>
      <c r="M2616" s="248"/>
      <c r="O2616" s="237" t="s">
        <v>5524</v>
      </c>
      <c r="P2616" s="112"/>
      <c r="Q2616" s="219"/>
      <c r="R2616" s="112"/>
      <c r="S2616" s="219"/>
    </row>
    <row r="2617" spans="1:19" ht="56.25" x14ac:dyDescent="0.2">
      <c r="A2617" s="547"/>
      <c r="B2617" s="144" t="s">
        <v>5515</v>
      </c>
      <c r="C2617" s="144" t="s">
        <v>5523</v>
      </c>
      <c r="D2617" s="132">
        <v>43386</v>
      </c>
      <c r="E2617" s="247"/>
      <c r="F2617" s="246" t="s">
        <v>5522</v>
      </c>
      <c r="G2617" s="433" t="s">
        <v>5506</v>
      </c>
      <c r="H2617" s="434"/>
      <c r="I2617" s="435"/>
      <c r="J2617" s="183" t="s">
        <v>17</v>
      </c>
      <c r="K2617" s="140"/>
      <c r="L2617" s="137" t="s">
        <v>16</v>
      </c>
      <c r="M2617" s="245">
        <v>1002</v>
      </c>
      <c r="O2617" s="237">
        <v>854</v>
      </c>
      <c r="P2617" s="112"/>
      <c r="Q2617" s="219"/>
      <c r="R2617" s="112"/>
      <c r="S2617" s="219"/>
    </row>
    <row r="2618" spans="1:19" ht="22.5" x14ac:dyDescent="0.2">
      <c r="A2618" s="547"/>
      <c r="B2618" s="243" t="s">
        <v>6</v>
      </c>
      <c r="C2618" s="243" t="s">
        <v>5</v>
      </c>
      <c r="D2618" s="243" t="s">
        <v>4</v>
      </c>
      <c r="E2618" s="551" t="s">
        <v>3</v>
      </c>
      <c r="F2618" s="551"/>
      <c r="G2618" s="552"/>
      <c r="H2618" s="553"/>
      <c r="I2618" s="554"/>
      <c r="J2618" s="138" t="s">
        <v>25</v>
      </c>
      <c r="K2618" s="137"/>
      <c r="L2618" s="136" t="s">
        <v>16</v>
      </c>
      <c r="M2618" s="244">
        <v>1550</v>
      </c>
      <c r="O2618" s="237">
        <v>853</v>
      </c>
      <c r="P2618" s="112"/>
      <c r="Q2618" s="219"/>
      <c r="R2618" s="112"/>
      <c r="S2618" s="219"/>
    </row>
    <row r="2619" spans="1:19" x14ac:dyDescent="0.2">
      <c r="A2619" s="547"/>
      <c r="B2619" s="243"/>
      <c r="C2619" s="243"/>
      <c r="D2619" s="243"/>
      <c r="E2619" s="243"/>
      <c r="F2619" s="243"/>
      <c r="G2619" s="242"/>
      <c r="H2619" s="241"/>
      <c r="I2619" s="240"/>
      <c r="J2619" s="239" t="s">
        <v>21</v>
      </c>
      <c r="K2619" s="136"/>
      <c r="L2619" s="136"/>
      <c r="M2619" s="238"/>
      <c r="O2619" s="237"/>
      <c r="P2619" s="112"/>
      <c r="Q2619" s="219"/>
      <c r="R2619" s="112"/>
      <c r="S2619" s="219"/>
    </row>
    <row r="2620" spans="1:19" ht="23.25" thickBot="1" x14ac:dyDescent="0.25">
      <c r="A2620" s="548"/>
      <c r="B2620" s="263" t="s">
        <v>5507</v>
      </c>
      <c r="C2620" s="262" t="s">
        <v>5506</v>
      </c>
      <c r="D2620" s="261">
        <v>43393</v>
      </c>
      <c r="E2620" s="260" t="s">
        <v>1</v>
      </c>
      <c r="F2620" s="259" t="s">
        <v>5521</v>
      </c>
      <c r="G2620" s="258"/>
      <c r="H2620" s="257"/>
      <c r="I2620" s="256"/>
      <c r="J2620" s="255" t="s">
        <v>5498</v>
      </c>
      <c r="K2620" s="254"/>
      <c r="L2620" s="253"/>
      <c r="M2620" s="252"/>
      <c r="O2620" s="237"/>
      <c r="P2620" s="112"/>
      <c r="Q2620" s="219"/>
      <c r="R2620" s="112"/>
      <c r="S2620" s="219"/>
    </row>
    <row r="2621" spans="1:19" ht="22.5" x14ac:dyDescent="0.2">
      <c r="A2621" s="546">
        <v>521</v>
      </c>
      <c r="B2621" s="251" t="s">
        <v>12</v>
      </c>
      <c r="C2621" s="251" t="s">
        <v>11</v>
      </c>
      <c r="D2621" s="251" t="s">
        <v>10</v>
      </c>
      <c r="E2621" s="549" t="s">
        <v>9</v>
      </c>
      <c r="F2621" s="549"/>
      <c r="G2621" s="549" t="s">
        <v>8</v>
      </c>
      <c r="H2621" s="550"/>
      <c r="I2621" s="250"/>
      <c r="J2621" s="249"/>
      <c r="K2621" s="249"/>
      <c r="L2621" s="249"/>
      <c r="M2621" s="248"/>
      <c r="O2621" s="237" t="s">
        <v>5520</v>
      </c>
      <c r="P2621" s="112"/>
      <c r="Q2621" s="219"/>
      <c r="R2621" s="112"/>
      <c r="S2621" s="219"/>
    </row>
    <row r="2622" spans="1:19" ht="30.6" customHeight="1" x14ac:dyDescent="0.2">
      <c r="A2622" s="547"/>
      <c r="B2622" s="144" t="s">
        <v>5515</v>
      </c>
      <c r="C2622" s="144" t="s">
        <v>5519</v>
      </c>
      <c r="D2622" s="132">
        <v>43442</v>
      </c>
      <c r="E2622" s="247"/>
      <c r="F2622" s="246" t="s">
        <v>5518</v>
      </c>
      <c r="G2622" s="433" t="s">
        <v>187</v>
      </c>
      <c r="H2622" s="434"/>
      <c r="I2622" s="435"/>
      <c r="J2622" s="183" t="s">
        <v>17</v>
      </c>
      <c r="K2622" s="140"/>
      <c r="L2622" s="137"/>
      <c r="M2622" s="245"/>
      <c r="O2622" s="237"/>
      <c r="P2622" s="112"/>
      <c r="Q2622" s="219"/>
      <c r="R2622" s="112"/>
      <c r="S2622" s="219"/>
    </row>
    <row r="2623" spans="1:19" ht="22.5" x14ac:dyDescent="0.2">
      <c r="A2623" s="547"/>
      <c r="B2623" s="243" t="s">
        <v>6</v>
      </c>
      <c r="C2623" s="243" t="s">
        <v>5</v>
      </c>
      <c r="D2623" s="243" t="s">
        <v>4</v>
      </c>
      <c r="E2623" s="551" t="s">
        <v>3</v>
      </c>
      <c r="F2623" s="551"/>
      <c r="G2623" s="552"/>
      <c r="H2623" s="553"/>
      <c r="I2623" s="554"/>
      <c r="J2623" s="138" t="s">
        <v>25</v>
      </c>
      <c r="K2623" s="137"/>
      <c r="L2623" s="136" t="s">
        <v>16</v>
      </c>
      <c r="M2623" s="244">
        <v>2623.09</v>
      </c>
      <c r="O2623" s="237">
        <v>855</v>
      </c>
      <c r="P2623" s="112"/>
      <c r="Q2623" s="219"/>
      <c r="R2623" s="112"/>
      <c r="S2623" s="219"/>
    </row>
    <row r="2624" spans="1:19" x14ac:dyDescent="0.2">
      <c r="A2624" s="547"/>
      <c r="B2624" s="243"/>
      <c r="C2624" s="243"/>
      <c r="D2624" s="243"/>
      <c r="E2624" s="243"/>
      <c r="F2624" s="243"/>
      <c r="G2624" s="242"/>
      <c r="H2624" s="241"/>
      <c r="I2624" s="240"/>
      <c r="J2624" s="239" t="s">
        <v>21</v>
      </c>
      <c r="K2624" s="136"/>
      <c r="L2624" s="136"/>
      <c r="M2624" s="238"/>
      <c r="O2624" s="237"/>
      <c r="P2624" s="112"/>
      <c r="Q2624" s="219"/>
      <c r="R2624" s="112"/>
      <c r="S2624" s="219"/>
    </row>
    <row r="2625" spans="1:19" ht="23.25" thickBot="1" x14ac:dyDescent="0.25">
      <c r="A2625" s="548"/>
      <c r="B2625" s="263" t="s">
        <v>5507</v>
      </c>
      <c r="C2625" s="262" t="s">
        <v>187</v>
      </c>
      <c r="D2625" s="261">
        <v>43447</v>
      </c>
      <c r="E2625" s="260" t="s">
        <v>1</v>
      </c>
      <c r="F2625" s="259" t="s">
        <v>5517</v>
      </c>
      <c r="G2625" s="258"/>
      <c r="H2625" s="257"/>
      <c r="I2625" s="256"/>
      <c r="J2625" s="255" t="s">
        <v>5498</v>
      </c>
      <c r="K2625" s="254"/>
      <c r="L2625" s="253"/>
      <c r="M2625" s="252"/>
      <c r="O2625" s="237"/>
      <c r="P2625" s="112"/>
      <c r="Q2625" s="219"/>
      <c r="R2625" s="112"/>
      <c r="S2625" s="219"/>
    </row>
    <row r="2626" spans="1:19" ht="22.5" x14ac:dyDescent="0.2">
      <c r="A2626" s="546">
        <v>522</v>
      </c>
      <c r="B2626" s="251" t="s">
        <v>12</v>
      </c>
      <c r="C2626" s="251" t="s">
        <v>11</v>
      </c>
      <c r="D2626" s="251" t="s">
        <v>10</v>
      </c>
      <c r="E2626" s="549" t="s">
        <v>9</v>
      </c>
      <c r="F2626" s="549"/>
      <c r="G2626" s="549" t="s">
        <v>8</v>
      </c>
      <c r="H2626" s="550"/>
      <c r="I2626" s="250"/>
      <c r="J2626" s="249"/>
      <c r="K2626" s="249"/>
      <c r="L2626" s="249"/>
      <c r="M2626" s="248"/>
      <c r="O2626" s="237" t="s">
        <v>5516</v>
      </c>
      <c r="P2626" s="112"/>
      <c r="Q2626" s="219"/>
      <c r="R2626" s="112"/>
      <c r="S2626" s="219"/>
    </row>
    <row r="2627" spans="1:19" ht="33.75" x14ac:dyDescent="0.2">
      <c r="A2627" s="547"/>
      <c r="B2627" s="144" t="s">
        <v>5515</v>
      </c>
      <c r="C2627" s="144" t="s">
        <v>5514</v>
      </c>
      <c r="D2627" s="132">
        <v>43522</v>
      </c>
      <c r="E2627" s="247"/>
      <c r="F2627" s="246" t="s">
        <v>5513</v>
      </c>
      <c r="G2627" s="433" t="s">
        <v>5506</v>
      </c>
      <c r="H2627" s="434"/>
      <c r="I2627" s="435"/>
      <c r="J2627" s="183" t="s">
        <v>17</v>
      </c>
      <c r="K2627" s="140"/>
      <c r="L2627" s="137" t="s">
        <v>16</v>
      </c>
      <c r="M2627" s="245">
        <v>621</v>
      </c>
      <c r="O2627" s="237">
        <v>865</v>
      </c>
      <c r="P2627" s="112"/>
      <c r="Q2627" s="219"/>
      <c r="R2627" s="112"/>
      <c r="S2627" s="219"/>
    </row>
    <row r="2628" spans="1:19" ht="22.5" x14ac:dyDescent="0.2">
      <c r="A2628" s="547"/>
      <c r="B2628" s="243" t="s">
        <v>6</v>
      </c>
      <c r="C2628" s="243" t="s">
        <v>5</v>
      </c>
      <c r="D2628" s="243" t="s">
        <v>4</v>
      </c>
      <c r="E2628" s="551" t="s">
        <v>3</v>
      </c>
      <c r="F2628" s="551"/>
      <c r="G2628" s="552"/>
      <c r="H2628" s="553"/>
      <c r="I2628" s="554"/>
      <c r="J2628" s="138" t="s">
        <v>25</v>
      </c>
      <c r="K2628" s="137"/>
      <c r="L2628" s="136" t="s">
        <v>16</v>
      </c>
      <c r="M2628" s="244">
        <v>4174.18</v>
      </c>
      <c r="O2628" s="237">
        <v>863</v>
      </c>
      <c r="P2628" s="112"/>
      <c r="Q2628" s="219"/>
      <c r="R2628" s="112"/>
      <c r="S2628" s="219"/>
    </row>
    <row r="2629" spans="1:19" x14ac:dyDescent="0.2">
      <c r="A2629" s="547"/>
      <c r="B2629" s="243"/>
      <c r="C2629" s="243"/>
      <c r="D2629" s="243"/>
      <c r="E2629" s="243"/>
      <c r="F2629" s="243"/>
      <c r="G2629" s="242"/>
      <c r="H2629" s="241"/>
      <c r="I2629" s="240"/>
      <c r="J2629" s="239" t="s">
        <v>21</v>
      </c>
      <c r="K2629" s="136"/>
      <c r="L2629" s="136" t="s">
        <v>16</v>
      </c>
      <c r="M2629" s="238">
        <v>87</v>
      </c>
      <c r="O2629" s="237">
        <v>867</v>
      </c>
      <c r="P2629" s="112"/>
      <c r="Q2629" s="219"/>
      <c r="R2629" s="112"/>
      <c r="S2629" s="219"/>
    </row>
    <row r="2630" spans="1:19" ht="23.25" thickBot="1" x14ac:dyDescent="0.25">
      <c r="A2630" s="548"/>
      <c r="B2630" s="263" t="s">
        <v>5507</v>
      </c>
      <c r="C2630" s="262" t="s">
        <v>5506</v>
      </c>
      <c r="D2630" s="261">
        <v>43526</v>
      </c>
      <c r="E2630" s="260" t="s">
        <v>1</v>
      </c>
      <c r="F2630" s="259" t="s">
        <v>5512</v>
      </c>
      <c r="G2630" s="258"/>
      <c r="H2630" s="257"/>
      <c r="I2630" s="256"/>
      <c r="J2630" s="255" t="s">
        <v>5498</v>
      </c>
      <c r="K2630" s="254"/>
      <c r="L2630" s="253"/>
      <c r="M2630" s="252"/>
      <c r="O2630" s="237"/>
      <c r="P2630" s="112"/>
      <c r="Q2630" s="219"/>
      <c r="R2630" s="112"/>
      <c r="S2630" s="219"/>
    </row>
    <row r="2631" spans="1:19" ht="22.5" x14ac:dyDescent="0.2">
      <c r="A2631" s="546">
        <v>523</v>
      </c>
      <c r="B2631" s="251" t="s">
        <v>12</v>
      </c>
      <c r="C2631" s="251" t="s">
        <v>11</v>
      </c>
      <c r="D2631" s="251" t="s">
        <v>10</v>
      </c>
      <c r="E2631" s="549" t="s">
        <v>9</v>
      </c>
      <c r="F2631" s="549"/>
      <c r="G2631" s="549" t="s">
        <v>8</v>
      </c>
      <c r="H2631" s="550"/>
      <c r="I2631" s="250"/>
      <c r="J2631" s="249"/>
      <c r="K2631" s="249"/>
      <c r="L2631" s="249"/>
      <c r="M2631" s="248"/>
      <c r="O2631" s="237" t="s">
        <v>5511</v>
      </c>
      <c r="P2631" s="112"/>
      <c r="Q2631" s="219"/>
      <c r="R2631" s="112"/>
      <c r="S2631" s="219"/>
    </row>
    <row r="2632" spans="1:19" ht="67.5" x14ac:dyDescent="0.2">
      <c r="A2632" s="547"/>
      <c r="B2632" s="144" t="s">
        <v>5510</v>
      </c>
      <c r="C2632" s="144" t="s">
        <v>5509</v>
      </c>
      <c r="D2632" s="132">
        <v>43407</v>
      </c>
      <c r="E2632" s="247"/>
      <c r="F2632" s="246" t="s">
        <v>5508</v>
      </c>
      <c r="G2632" s="433" t="s">
        <v>5506</v>
      </c>
      <c r="H2632" s="434"/>
      <c r="I2632" s="435"/>
      <c r="J2632" s="183" t="s">
        <v>17</v>
      </c>
      <c r="K2632" s="140"/>
      <c r="L2632" s="137" t="s">
        <v>16</v>
      </c>
      <c r="M2632" s="245">
        <v>567</v>
      </c>
      <c r="O2632" s="237">
        <v>869</v>
      </c>
      <c r="P2632" s="112"/>
      <c r="Q2632" s="219"/>
      <c r="R2632" s="112"/>
      <c r="S2632" s="219"/>
    </row>
    <row r="2633" spans="1:19" ht="22.5" x14ac:dyDescent="0.2">
      <c r="A2633" s="547"/>
      <c r="B2633" s="243" t="s">
        <v>6</v>
      </c>
      <c r="C2633" s="243" t="s">
        <v>5</v>
      </c>
      <c r="D2633" s="243" t="s">
        <v>4</v>
      </c>
      <c r="E2633" s="551" t="s">
        <v>3</v>
      </c>
      <c r="F2633" s="551"/>
      <c r="G2633" s="552"/>
      <c r="H2633" s="553"/>
      <c r="I2633" s="554"/>
      <c r="J2633" s="138" t="s">
        <v>25</v>
      </c>
      <c r="K2633" s="137"/>
      <c r="L2633" s="136" t="s">
        <v>16</v>
      </c>
      <c r="M2633" s="244">
        <v>720.4</v>
      </c>
      <c r="O2633" s="237">
        <v>868</v>
      </c>
      <c r="P2633" s="112"/>
      <c r="Q2633" s="219"/>
      <c r="R2633" s="112"/>
      <c r="S2633" s="219"/>
    </row>
    <row r="2634" spans="1:19" x14ac:dyDescent="0.2">
      <c r="A2634" s="547"/>
      <c r="B2634" s="243"/>
      <c r="C2634" s="243"/>
      <c r="D2634" s="243"/>
      <c r="E2634" s="243"/>
      <c r="F2634" s="243"/>
      <c r="G2634" s="242"/>
      <c r="H2634" s="241"/>
      <c r="I2634" s="240"/>
      <c r="J2634" s="239" t="s">
        <v>21</v>
      </c>
      <c r="K2634" s="136"/>
      <c r="L2634" s="136"/>
      <c r="M2634" s="238"/>
      <c r="O2634" s="237"/>
      <c r="P2634" s="112"/>
      <c r="Q2634" s="219"/>
      <c r="R2634" s="112"/>
      <c r="S2634" s="219"/>
    </row>
    <row r="2635" spans="1:19" ht="23.25" thickBot="1" x14ac:dyDescent="0.25">
      <c r="A2635" s="548"/>
      <c r="B2635" s="263" t="s">
        <v>5507</v>
      </c>
      <c r="C2635" s="262" t="s">
        <v>5506</v>
      </c>
      <c r="D2635" s="261">
        <v>43410</v>
      </c>
      <c r="E2635" s="260" t="s">
        <v>1</v>
      </c>
      <c r="F2635" s="259" t="s">
        <v>5505</v>
      </c>
      <c r="G2635" s="258"/>
      <c r="H2635" s="257"/>
      <c r="I2635" s="256"/>
      <c r="J2635" s="255" t="s">
        <v>5498</v>
      </c>
      <c r="K2635" s="254"/>
      <c r="L2635" s="253"/>
      <c r="M2635" s="252"/>
      <c r="O2635" s="237"/>
      <c r="P2635" s="112"/>
      <c r="Q2635" s="219"/>
      <c r="R2635" s="112"/>
      <c r="S2635" s="219"/>
    </row>
    <row r="2636" spans="1:19" ht="22.5" x14ac:dyDescent="0.2">
      <c r="A2636" s="546">
        <v>524</v>
      </c>
      <c r="B2636" s="251" t="s">
        <v>12</v>
      </c>
      <c r="C2636" s="251" t="s">
        <v>11</v>
      </c>
      <c r="D2636" s="251" t="s">
        <v>10</v>
      </c>
      <c r="E2636" s="549" t="s">
        <v>9</v>
      </c>
      <c r="F2636" s="549"/>
      <c r="G2636" s="549" t="s">
        <v>8</v>
      </c>
      <c r="H2636" s="550"/>
      <c r="I2636" s="250"/>
      <c r="J2636" s="249"/>
      <c r="K2636" s="249"/>
      <c r="L2636" s="249"/>
      <c r="M2636" s="248"/>
      <c r="O2636" s="237" t="s">
        <v>5504</v>
      </c>
      <c r="P2636" s="112"/>
      <c r="Q2636" s="219"/>
      <c r="R2636" s="112"/>
      <c r="S2636" s="219"/>
    </row>
    <row r="2637" spans="1:19" ht="30.6" customHeight="1" x14ac:dyDescent="0.2">
      <c r="A2637" s="547"/>
      <c r="B2637" s="144" t="s">
        <v>5503</v>
      </c>
      <c r="C2637" s="144" t="s">
        <v>5502</v>
      </c>
      <c r="D2637" s="132">
        <v>43515</v>
      </c>
      <c r="E2637" s="247"/>
      <c r="F2637" s="246" t="s">
        <v>5501</v>
      </c>
      <c r="G2637" s="433" t="s">
        <v>5500</v>
      </c>
      <c r="H2637" s="434"/>
      <c r="I2637" s="435"/>
      <c r="J2637" s="183" t="s">
        <v>17</v>
      </c>
      <c r="K2637" s="140"/>
      <c r="L2637" s="137" t="s">
        <v>16</v>
      </c>
      <c r="M2637" s="245">
        <v>534</v>
      </c>
      <c r="O2637" s="237">
        <v>871</v>
      </c>
      <c r="P2637" s="112"/>
      <c r="Q2637" s="219"/>
      <c r="R2637" s="112"/>
      <c r="S2637" s="219"/>
    </row>
    <row r="2638" spans="1:19" ht="22.5" x14ac:dyDescent="0.2">
      <c r="A2638" s="547"/>
      <c r="B2638" s="243" t="s">
        <v>6</v>
      </c>
      <c r="C2638" s="243" t="s">
        <v>5</v>
      </c>
      <c r="D2638" s="243" t="s">
        <v>4</v>
      </c>
      <c r="E2638" s="551" t="s">
        <v>3</v>
      </c>
      <c r="F2638" s="551"/>
      <c r="G2638" s="552"/>
      <c r="H2638" s="553"/>
      <c r="I2638" s="554"/>
      <c r="J2638" s="138" t="s">
        <v>25</v>
      </c>
      <c r="K2638" s="137"/>
      <c r="L2638" s="136" t="s">
        <v>16</v>
      </c>
      <c r="M2638" s="244">
        <v>2761.03</v>
      </c>
      <c r="O2638" s="237">
        <v>870</v>
      </c>
      <c r="P2638" s="112"/>
      <c r="Q2638" s="219"/>
      <c r="R2638" s="112"/>
      <c r="S2638" s="219"/>
    </row>
    <row r="2639" spans="1:19" x14ac:dyDescent="0.2">
      <c r="A2639" s="547"/>
      <c r="B2639" s="243"/>
      <c r="C2639" s="243"/>
      <c r="D2639" s="243"/>
      <c r="E2639" s="243"/>
      <c r="F2639" s="243"/>
      <c r="G2639" s="242"/>
      <c r="H2639" s="241"/>
      <c r="I2639" s="240"/>
      <c r="J2639" s="239" t="s">
        <v>21</v>
      </c>
      <c r="K2639" s="136"/>
      <c r="L2639" s="136"/>
      <c r="M2639" s="238"/>
      <c r="O2639" s="237"/>
      <c r="P2639" s="112"/>
      <c r="Q2639" s="219"/>
      <c r="R2639" s="112"/>
      <c r="S2639" s="219"/>
    </row>
    <row r="2640" spans="1:19" s="221" customFormat="1" ht="23.25" thickBot="1" x14ac:dyDescent="0.25">
      <c r="A2640" s="548"/>
      <c r="B2640" s="236" t="s">
        <v>2610</v>
      </c>
      <c r="C2640" s="235" t="s">
        <v>5500</v>
      </c>
      <c r="D2640" s="234">
        <v>43517</v>
      </c>
      <c r="E2640" s="233" t="s">
        <v>1</v>
      </c>
      <c r="F2640" s="232" t="s">
        <v>5499</v>
      </c>
      <c r="G2640" s="231"/>
      <c r="H2640" s="230"/>
      <c r="I2640" s="229"/>
      <c r="J2640" s="228" t="s">
        <v>5498</v>
      </c>
      <c r="K2640" s="227"/>
      <c r="L2640" s="226" t="s">
        <v>16</v>
      </c>
      <c r="M2640" s="225">
        <v>150</v>
      </c>
      <c r="O2640" s="224">
        <v>872</v>
      </c>
      <c r="Q2640" s="223"/>
      <c r="S2640" s="223"/>
    </row>
    <row r="2644" spans="12:13" x14ac:dyDescent="0.2">
      <c r="L2644" s="221" t="s">
        <v>5497</v>
      </c>
      <c r="M2644" s="222">
        <f>SUM(M1:M2640)</f>
        <v>1227236.1899999997</v>
      </c>
    </row>
  </sheetData>
  <mergeCells count="3173">
    <mergeCell ref="A1920:A1924"/>
    <mergeCell ref="E1920:F1920"/>
    <mergeCell ref="G1920:H1920"/>
    <mergeCell ref="G1921:I1921"/>
    <mergeCell ref="G1922:I1922"/>
    <mergeCell ref="A1925:A1929"/>
    <mergeCell ref="E1925:F1925"/>
    <mergeCell ref="G1925:H1925"/>
    <mergeCell ref="G1926:I1926"/>
    <mergeCell ref="G1927:I1927"/>
    <mergeCell ref="E1877:F1877"/>
    <mergeCell ref="E1872:F1872"/>
    <mergeCell ref="A1915:A1919"/>
    <mergeCell ref="E1915:F1915"/>
    <mergeCell ref="G1915:H1915"/>
    <mergeCell ref="G1916:I1916"/>
    <mergeCell ref="G1917:I1917"/>
    <mergeCell ref="A1885:A1889"/>
    <mergeCell ref="E1885:F1885"/>
    <mergeCell ref="G1885:H1885"/>
    <mergeCell ref="G1886:I1886"/>
    <mergeCell ref="G1887:I1887"/>
    <mergeCell ref="E1882:F1882"/>
    <mergeCell ref="A1875:A1879"/>
    <mergeCell ref="E1875:F1875"/>
    <mergeCell ref="G1875:H1875"/>
    <mergeCell ref="G1876:I1876"/>
    <mergeCell ref="G1877:I1877"/>
    <mergeCell ref="A1880:A1884"/>
    <mergeCell ref="E1880:F1880"/>
    <mergeCell ref="G1880:H1880"/>
    <mergeCell ref="G1881:I1881"/>
    <mergeCell ref="G1882:I1882"/>
    <mergeCell ref="E1842:F1842"/>
    <mergeCell ref="E1837:F1837"/>
    <mergeCell ref="E1832:F1832"/>
    <mergeCell ref="A1870:A1874"/>
    <mergeCell ref="E1870:F1870"/>
    <mergeCell ref="G1870:H1870"/>
    <mergeCell ref="G1871:I1871"/>
    <mergeCell ref="G1872:I1872"/>
    <mergeCell ref="A1840:A1844"/>
    <mergeCell ref="E1840:F1840"/>
    <mergeCell ref="G1840:H1840"/>
    <mergeCell ref="G1841:I1841"/>
    <mergeCell ref="G1842:I1842"/>
    <mergeCell ref="A1845:A1849"/>
    <mergeCell ref="E1845:F1845"/>
    <mergeCell ref="G1845:H1845"/>
    <mergeCell ref="G1846:I1846"/>
    <mergeCell ref="G1847:I1847"/>
    <mergeCell ref="A1830:A1834"/>
    <mergeCell ref="E1830:F1830"/>
    <mergeCell ref="G1830:H1830"/>
    <mergeCell ref="G1831:I1831"/>
    <mergeCell ref="G1832:I1832"/>
    <mergeCell ref="A1835:A1839"/>
    <mergeCell ref="E1835:F1835"/>
    <mergeCell ref="G1835:H1835"/>
    <mergeCell ref="G1836:I1836"/>
    <mergeCell ref="G1837:I1837"/>
    <mergeCell ref="G1851:I1851"/>
    <mergeCell ref="G1852:I1852"/>
    <mergeCell ref="E1757:F1757"/>
    <mergeCell ref="E1752:F1752"/>
    <mergeCell ref="E1747:F1747"/>
    <mergeCell ref="E1742:F1742"/>
    <mergeCell ref="E1737:F1737"/>
    <mergeCell ref="G1782:I1782"/>
    <mergeCell ref="E1775:F1775"/>
    <mergeCell ref="G1775:H1775"/>
    <mergeCell ref="G1776:I1776"/>
    <mergeCell ref="G1777:I1777"/>
    <mergeCell ref="A1750:A1754"/>
    <mergeCell ref="E1750:F1750"/>
    <mergeCell ref="G1750:H1750"/>
    <mergeCell ref="G1751:I1751"/>
    <mergeCell ref="G1752:I1752"/>
    <mergeCell ref="A1755:A1759"/>
    <mergeCell ref="E1755:F1755"/>
    <mergeCell ref="G1755:H1755"/>
    <mergeCell ref="G1756:I1756"/>
    <mergeCell ref="G1757:I1757"/>
    <mergeCell ref="G1722:I1722"/>
    <mergeCell ref="A1710:A1714"/>
    <mergeCell ref="E1710:F1710"/>
    <mergeCell ref="G1710:H1710"/>
    <mergeCell ref="G1711:I1711"/>
    <mergeCell ref="G1712:I1712"/>
    <mergeCell ref="E1717:F1717"/>
    <mergeCell ref="E1712:F1712"/>
    <mergeCell ref="A1715:A1719"/>
    <mergeCell ref="E1715:F1715"/>
    <mergeCell ref="G1715:H1715"/>
    <mergeCell ref="G1716:I1716"/>
    <mergeCell ref="G1717:I1717"/>
    <mergeCell ref="A1725:A1729"/>
    <mergeCell ref="E1725:F1725"/>
    <mergeCell ref="G1725:H1725"/>
    <mergeCell ref="G1726:I1726"/>
    <mergeCell ref="G1727:I1727"/>
    <mergeCell ref="E1722:F1722"/>
    <mergeCell ref="A1720:A1724"/>
    <mergeCell ref="E1720:F1720"/>
    <mergeCell ref="G1720:H1720"/>
    <mergeCell ref="G1721:I1721"/>
    <mergeCell ref="E1662:F1662"/>
    <mergeCell ref="E1657:F1657"/>
    <mergeCell ref="G1664:I1664"/>
    <mergeCell ref="E1652:F1652"/>
    <mergeCell ref="A1745:A1749"/>
    <mergeCell ref="E1745:F1745"/>
    <mergeCell ref="G1745:H1745"/>
    <mergeCell ref="G1746:I1746"/>
    <mergeCell ref="G1747:I1747"/>
    <mergeCell ref="E1727:F1727"/>
    <mergeCell ref="A1665:A1669"/>
    <mergeCell ref="E1665:F1665"/>
    <mergeCell ref="G1665:H1665"/>
    <mergeCell ref="G1666:I1666"/>
    <mergeCell ref="G1667:I1667"/>
    <mergeCell ref="G1663:I1663"/>
    <mergeCell ref="E1667:F1667"/>
    <mergeCell ref="A1655:A1659"/>
    <mergeCell ref="E1655:F1655"/>
    <mergeCell ref="G1655:H1655"/>
    <mergeCell ref="G1656:I1656"/>
    <mergeCell ref="G1657:I1657"/>
    <mergeCell ref="A1660:A1664"/>
    <mergeCell ref="E1660:F1660"/>
    <mergeCell ref="G1660:H1660"/>
    <mergeCell ref="G1661:I1661"/>
    <mergeCell ref="G1662:I1662"/>
    <mergeCell ref="A1740:A1744"/>
    <mergeCell ref="E1740:F1740"/>
    <mergeCell ref="G1740:H1740"/>
    <mergeCell ref="G1741:I1741"/>
    <mergeCell ref="G1742:I1742"/>
    <mergeCell ref="G1585:H1585"/>
    <mergeCell ref="G1586:I1586"/>
    <mergeCell ref="E1587:F1587"/>
    <mergeCell ref="G1587:I1587"/>
    <mergeCell ref="G1620:H1620"/>
    <mergeCell ref="G1621:I1621"/>
    <mergeCell ref="G1622:I1622"/>
    <mergeCell ref="A1650:A1654"/>
    <mergeCell ref="E1650:F1650"/>
    <mergeCell ref="G1650:H1650"/>
    <mergeCell ref="G1651:I1651"/>
    <mergeCell ref="G1652:I1652"/>
    <mergeCell ref="A1615:A1619"/>
    <mergeCell ref="E1615:F1615"/>
    <mergeCell ref="G1615:H1615"/>
    <mergeCell ref="G1616:I1616"/>
    <mergeCell ref="E1617:F1617"/>
    <mergeCell ref="G1617:I1617"/>
    <mergeCell ref="A1610:A1614"/>
    <mergeCell ref="E1610:F1610"/>
    <mergeCell ref="G1610:H1610"/>
    <mergeCell ref="G1611:I1611"/>
    <mergeCell ref="E1612:F1612"/>
    <mergeCell ref="G1612:I1612"/>
    <mergeCell ref="E1632:F1632"/>
    <mergeCell ref="G1647:I1647"/>
    <mergeCell ref="E1647:F1647"/>
    <mergeCell ref="A1605:A1609"/>
    <mergeCell ref="E1605:F1605"/>
    <mergeCell ref="G1605:H1605"/>
    <mergeCell ref="G1606:I1606"/>
    <mergeCell ref="E1607:F1607"/>
    <mergeCell ref="G1607:I1607"/>
    <mergeCell ref="A1600:A1604"/>
    <mergeCell ref="E1600:F1600"/>
    <mergeCell ref="G1600:H1600"/>
    <mergeCell ref="G1601:I1601"/>
    <mergeCell ref="E1602:F1602"/>
    <mergeCell ref="G1602:I1602"/>
    <mergeCell ref="A1580:A1584"/>
    <mergeCell ref="E1580:F1580"/>
    <mergeCell ref="G1580:H1580"/>
    <mergeCell ref="G1581:I1581"/>
    <mergeCell ref="E1582:F1582"/>
    <mergeCell ref="G1582:I1582"/>
    <mergeCell ref="A1595:A1599"/>
    <mergeCell ref="E1595:F1595"/>
    <mergeCell ref="G1595:H1595"/>
    <mergeCell ref="G1596:I1596"/>
    <mergeCell ref="E1597:F1597"/>
    <mergeCell ref="G1597:I1597"/>
    <mergeCell ref="A1590:A1594"/>
    <mergeCell ref="E1590:F1590"/>
    <mergeCell ref="G1590:H1590"/>
    <mergeCell ref="G1591:I1591"/>
    <mergeCell ref="E1592:F1592"/>
    <mergeCell ref="G1592:I1592"/>
    <mergeCell ref="A1585:A1589"/>
    <mergeCell ref="E1585:F1585"/>
    <mergeCell ref="G1577:I1577"/>
    <mergeCell ref="A1570:A1574"/>
    <mergeCell ref="E1570:F1570"/>
    <mergeCell ref="G1570:H1570"/>
    <mergeCell ref="G1571:I1571"/>
    <mergeCell ref="E1572:F1572"/>
    <mergeCell ref="G1572:I1572"/>
    <mergeCell ref="G1525:H1525"/>
    <mergeCell ref="G1526:I1526"/>
    <mergeCell ref="E1565:F1565"/>
    <mergeCell ref="G1565:H1565"/>
    <mergeCell ref="G1566:I1566"/>
    <mergeCell ref="E1567:F1567"/>
    <mergeCell ref="G1567:I1567"/>
    <mergeCell ref="A1530:A1534"/>
    <mergeCell ref="E1530:F1530"/>
    <mergeCell ref="G1530:H1530"/>
    <mergeCell ref="G1531:I1531"/>
    <mergeCell ref="E1532:F1532"/>
    <mergeCell ref="G1532:I1532"/>
    <mergeCell ref="A1535:A1539"/>
    <mergeCell ref="E1535:F1535"/>
    <mergeCell ref="G1535:H1535"/>
    <mergeCell ref="G1536:I1536"/>
    <mergeCell ref="E1537:F1537"/>
    <mergeCell ref="G1537:I1537"/>
    <mergeCell ref="G1551:I1551"/>
    <mergeCell ref="E1552:F1552"/>
    <mergeCell ref="G1552:I1552"/>
    <mergeCell ref="A1540:A1544"/>
    <mergeCell ref="E1540:F1540"/>
    <mergeCell ref="G1540:H1540"/>
    <mergeCell ref="G1541:I1541"/>
    <mergeCell ref="E1542:F1542"/>
    <mergeCell ref="G1542:I1542"/>
    <mergeCell ref="G1372:I1372"/>
    <mergeCell ref="G1367:I1367"/>
    <mergeCell ref="G1362:I1362"/>
    <mergeCell ref="A1360:A1364"/>
    <mergeCell ref="E1360:F1360"/>
    <mergeCell ref="G1360:H1360"/>
    <mergeCell ref="G1361:I1361"/>
    <mergeCell ref="E1362:F1362"/>
    <mergeCell ref="A1365:A1369"/>
    <mergeCell ref="G1380:H1380"/>
    <mergeCell ref="G1381:I1381"/>
    <mergeCell ref="E1382:F1382"/>
    <mergeCell ref="G1377:I1377"/>
    <mergeCell ref="A1375:A1379"/>
    <mergeCell ref="E1375:F1375"/>
    <mergeCell ref="G1375:H1375"/>
    <mergeCell ref="G1376:I1376"/>
    <mergeCell ref="E1377:F1377"/>
    <mergeCell ref="A1510:A1514"/>
    <mergeCell ref="E1510:F1510"/>
    <mergeCell ref="G1510:H1510"/>
    <mergeCell ref="G1511:I1511"/>
    <mergeCell ref="E1512:F1512"/>
    <mergeCell ref="G1512:I1512"/>
    <mergeCell ref="E1392:F1392"/>
    <mergeCell ref="A1395:A1399"/>
    <mergeCell ref="E1395:F1395"/>
    <mergeCell ref="G1395:H1395"/>
    <mergeCell ref="G1396:I1396"/>
    <mergeCell ref="E1397:F1397"/>
    <mergeCell ref="G1382:I1382"/>
    <mergeCell ref="A1380:A1384"/>
    <mergeCell ref="E1380:F1380"/>
    <mergeCell ref="E1307:F1307"/>
    <mergeCell ref="A1310:A1314"/>
    <mergeCell ref="E1310:F1310"/>
    <mergeCell ref="G1310:H1310"/>
    <mergeCell ref="G1311:I1311"/>
    <mergeCell ref="E1312:F1312"/>
    <mergeCell ref="G1351:I1351"/>
    <mergeCell ref="E1352:F1352"/>
    <mergeCell ref="A1355:A1359"/>
    <mergeCell ref="E1355:F1355"/>
    <mergeCell ref="G1355:H1355"/>
    <mergeCell ref="G1356:I1356"/>
    <mergeCell ref="E1357:F1357"/>
    <mergeCell ref="G1390:H1390"/>
    <mergeCell ref="G1391:I1391"/>
    <mergeCell ref="E1365:F1365"/>
    <mergeCell ref="G1365:H1365"/>
    <mergeCell ref="G1366:I1366"/>
    <mergeCell ref="E1367:F1367"/>
    <mergeCell ref="G1357:I1357"/>
    <mergeCell ref="G1352:I1352"/>
    <mergeCell ref="A1295:A1299"/>
    <mergeCell ref="A1370:A1374"/>
    <mergeCell ref="E1370:F1370"/>
    <mergeCell ref="G1370:H1370"/>
    <mergeCell ref="G1371:I1371"/>
    <mergeCell ref="E1372:F1372"/>
    <mergeCell ref="A1350:A1354"/>
    <mergeCell ref="E1350:F1350"/>
    <mergeCell ref="G1350:H1350"/>
    <mergeCell ref="A1275:A1279"/>
    <mergeCell ref="E1275:F1275"/>
    <mergeCell ref="G1275:H1275"/>
    <mergeCell ref="G1276:I1276"/>
    <mergeCell ref="G1277:I1277"/>
    <mergeCell ref="A1280:A1284"/>
    <mergeCell ref="E1280:F1280"/>
    <mergeCell ref="G1280:H1280"/>
    <mergeCell ref="G1281:I1281"/>
    <mergeCell ref="G1282:I1282"/>
    <mergeCell ref="G1346:I1346"/>
    <mergeCell ref="E1347:F1347"/>
    <mergeCell ref="G1347:I1347"/>
    <mergeCell ref="G1342:I1342"/>
    <mergeCell ref="A1340:A1344"/>
    <mergeCell ref="E1340:F1340"/>
    <mergeCell ref="G1340:H1340"/>
    <mergeCell ref="G1341:I1341"/>
    <mergeCell ref="E1342:F1342"/>
    <mergeCell ref="A1345:A1349"/>
    <mergeCell ref="E1345:F1345"/>
    <mergeCell ref="G1345:H1345"/>
    <mergeCell ref="A1325:A1329"/>
    <mergeCell ref="A1265:A1269"/>
    <mergeCell ref="E1265:F1265"/>
    <mergeCell ref="G1265:H1265"/>
    <mergeCell ref="G1266:I1266"/>
    <mergeCell ref="G1267:I1267"/>
    <mergeCell ref="A1270:A1274"/>
    <mergeCell ref="E1270:F1270"/>
    <mergeCell ref="G1270:H1270"/>
    <mergeCell ref="G1271:I1271"/>
    <mergeCell ref="G1272:I1272"/>
    <mergeCell ref="E1242:F1242"/>
    <mergeCell ref="E1237:F1237"/>
    <mergeCell ref="E1325:F1325"/>
    <mergeCell ref="G1325:H1325"/>
    <mergeCell ref="G1326:I1326"/>
    <mergeCell ref="E1327:F1327"/>
    <mergeCell ref="G1262:I1262"/>
    <mergeCell ref="G1322:I1322"/>
    <mergeCell ref="G1317:I1317"/>
    <mergeCell ref="G1312:I1312"/>
    <mergeCell ref="A1315:A1319"/>
    <mergeCell ref="E1315:F1315"/>
    <mergeCell ref="G1315:H1315"/>
    <mergeCell ref="G1316:I1316"/>
    <mergeCell ref="E1317:F1317"/>
    <mergeCell ref="A1320:A1324"/>
    <mergeCell ref="E1320:F1320"/>
    <mergeCell ref="G1320:H1320"/>
    <mergeCell ref="G1321:I1321"/>
    <mergeCell ref="E1322:F1322"/>
    <mergeCell ref="E1300:F1300"/>
    <mergeCell ref="G1300:H1300"/>
    <mergeCell ref="A1245:A1249"/>
    <mergeCell ref="E1245:F1245"/>
    <mergeCell ref="G1245:H1245"/>
    <mergeCell ref="G1246:I1246"/>
    <mergeCell ref="G1247:I1247"/>
    <mergeCell ref="E1247:F1247"/>
    <mergeCell ref="G1201:I1201"/>
    <mergeCell ref="A1190:A1194"/>
    <mergeCell ref="E1190:F1190"/>
    <mergeCell ref="G1190:H1190"/>
    <mergeCell ref="E1192:F1192"/>
    <mergeCell ref="G1192:I1192"/>
    <mergeCell ref="A1195:A1199"/>
    <mergeCell ref="E1195:F1195"/>
    <mergeCell ref="G1195:H1195"/>
    <mergeCell ref="E1197:F1197"/>
    <mergeCell ref="E1232:F1232"/>
    <mergeCell ref="G1216:I1216"/>
    <mergeCell ref="E1227:F1227"/>
    <mergeCell ref="G1206:I1206"/>
    <mergeCell ref="A1205:A1209"/>
    <mergeCell ref="E1205:F1205"/>
    <mergeCell ref="G1205:H1205"/>
    <mergeCell ref="E1207:F1207"/>
    <mergeCell ref="G1207:I1207"/>
    <mergeCell ref="A1200:A1204"/>
    <mergeCell ref="E1200:F1200"/>
    <mergeCell ref="G1200:H1200"/>
    <mergeCell ref="E1202:F1202"/>
    <mergeCell ref="G1202:I1202"/>
    <mergeCell ref="G1142:I1142"/>
    <mergeCell ref="A1145:A1149"/>
    <mergeCell ref="E1145:F1145"/>
    <mergeCell ref="G1145:H1145"/>
    <mergeCell ref="E1147:F1147"/>
    <mergeCell ref="G1182:I1182"/>
    <mergeCell ref="A1185:A1189"/>
    <mergeCell ref="E1185:F1185"/>
    <mergeCell ref="G1185:H1185"/>
    <mergeCell ref="E1187:F1187"/>
    <mergeCell ref="G1176:I1176"/>
    <mergeCell ref="G1187:I1187"/>
    <mergeCell ref="G1181:I1181"/>
    <mergeCell ref="A1175:A1179"/>
    <mergeCell ref="E1175:F1175"/>
    <mergeCell ref="G1175:H1175"/>
    <mergeCell ref="E1177:F1177"/>
    <mergeCell ref="G1197:I1197"/>
    <mergeCell ref="G1116:I1116"/>
    <mergeCell ref="A1099:A1103"/>
    <mergeCell ref="E1099:F1099"/>
    <mergeCell ref="G1099:H1099"/>
    <mergeCell ref="E1101:F1101"/>
    <mergeCell ref="G1101:I1101"/>
    <mergeCell ref="A1104:A1108"/>
    <mergeCell ref="E1104:F1104"/>
    <mergeCell ref="G1104:H1104"/>
    <mergeCell ref="E1106:F1106"/>
    <mergeCell ref="G1106:I1106"/>
    <mergeCell ref="A1150:A1154"/>
    <mergeCell ref="E1150:F1150"/>
    <mergeCell ref="G1150:H1150"/>
    <mergeCell ref="E1152:F1152"/>
    <mergeCell ref="G1152:I1152"/>
    <mergeCell ref="A1155:A1159"/>
    <mergeCell ref="E1155:F1155"/>
    <mergeCell ref="G1155:H1155"/>
    <mergeCell ref="E1157:F1157"/>
    <mergeCell ref="G1157:I1157"/>
    <mergeCell ref="E1160:F1160"/>
    <mergeCell ref="G1160:H1160"/>
    <mergeCell ref="E1162:F1162"/>
    <mergeCell ref="G1162:I1162"/>
    <mergeCell ref="A979:A983"/>
    <mergeCell ref="E979:F979"/>
    <mergeCell ref="G979:H979"/>
    <mergeCell ref="E981:F981"/>
    <mergeCell ref="G981:I981"/>
    <mergeCell ref="G995:I995"/>
    <mergeCell ref="A969:A973"/>
    <mergeCell ref="E969:F969"/>
    <mergeCell ref="G969:H969"/>
    <mergeCell ref="E971:F971"/>
    <mergeCell ref="G971:I971"/>
    <mergeCell ref="A974:A978"/>
    <mergeCell ref="E974:F974"/>
    <mergeCell ref="G974:H974"/>
    <mergeCell ref="E976:F976"/>
    <mergeCell ref="G976:I976"/>
    <mergeCell ref="A1019:A1023"/>
    <mergeCell ref="E1019:F1019"/>
    <mergeCell ref="G1019:H1019"/>
    <mergeCell ref="E1021:F1021"/>
    <mergeCell ref="G1021:I1021"/>
    <mergeCell ref="A1024:A1028"/>
    <mergeCell ref="A1109:A1113"/>
    <mergeCell ref="E1109:F1109"/>
    <mergeCell ref="G1109:H1109"/>
    <mergeCell ref="E1111:F1111"/>
    <mergeCell ref="G1111:I1111"/>
    <mergeCell ref="A1114:A1118"/>
    <mergeCell ref="A939:A943"/>
    <mergeCell ref="E939:F939"/>
    <mergeCell ref="G939:H939"/>
    <mergeCell ref="E941:F941"/>
    <mergeCell ref="G941:I941"/>
    <mergeCell ref="G986:I986"/>
    <mergeCell ref="G1000:I1000"/>
    <mergeCell ref="G1011:I1011"/>
    <mergeCell ref="E1006:F1006"/>
    <mergeCell ref="G1006:I1006"/>
    <mergeCell ref="A1009:A1013"/>
    <mergeCell ref="E1009:F1009"/>
    <mergeCell ref="G1009:H1009"/>
    <mergeCell ref="E1011:F1011"/>
    <mergeCell ref="G1010:I1010"/>
    <mergeCell ref="G1005:I1005"/>
    <mergeCell ref="A1069:A1073"/>
    <mergeCell ref="E1069:F1069"/>
    <mergeCell ref="G1069:H1069"/>
    <mergeCell ref="E1071:F1071"/>
    <mergeCell ref="G1071:I1071"/>
    <mergeCell ref="G929:H929"/>
    <mergeCell ref="E931:F931"/>
    <mergeCell ref="G931:I931"/>
    <mergeCell ref="A934:A938"/>
    <mergeCell ref="E934:F934"/>
    <mergeCell ref="G934:H934"/>
    <mergeCell ref="E834:F834"/>
    <mergeCell ref="E839:F839"/>
    <mergeCell ref="E829:F829"/>
    <mergeCell ref="G896:I896"/>
    <mergeCell ref="A899:A903"/>
    <mergeCell ref="E899:F899"/>
    <mergeCell ref="G899:H899"/>
    <mergeCell ref="E901:F901"/>
    <mergeCell ref="G901:I901"/>
    <mergeCell ref="A844:A848"/>
    <mergeCell ref="G844:H844"/>
    <mergeCell ref="E846:F846"/>
    <mergeCell ref="G846:I846"/>
    <mergeCell ref="A849:A853"/>
    <mergeCell ref="G849:H849"/>
    <mergeCell ref="E851:F851"/>
    <mergeCell ref="G851:I851"/>
    <mergeCell ref="A834:A838"/>
    <mergeCell ref="G834:H834"/>
    <mergeCell ref="E836:F836"/>
    <mergeCell ref="G836:I836"/>
    <mergeCell ref="A839:A843"/>
    <mergeCell ref="G839:H839"/>
    <mergeCell ref="E936:F936"/>
    <mergeCell ref="G936:I936"/>
    <mergeCell ref="E841:F841"/>
    <mergeCell ref="G841:I841"/>
    <mergeCell ref="G840:I840"/>
    <mergeCell ref="G835:I835"/>
    <mergeCell ref="A799:A803"/>
    <mergeCell ref="G799:H799"/>
    <mergeCell ref="A829:A833"/>
    <mergeCell ref="G829:H829"/>
    <mergeCell ref="E831:F831"/>
    <mergeCell ref="G831:I831"/>
    <mergeCell ref="G830:I830"/>
    <mergeCell ref="A789:A793"/>
    <mergeCell ref="G789:H789"/>
    <mergeCell ref="E791:F791"/>
    <mergeCell ref="G791:I791"/>
    <mergeCell ref="A794:A798"/>
    <mergeCell ref="G794:H794"/>
    <mergeCell ref="E796:F796"/>
    <mergeCell ref="G796:I796"/>
    <mergeCell ref="E801:F801"/>
    <mergeCell ref="G801:I801"/>
    <mergeCell ref="G821:I821"/>
    <mergeCell ref="E809:F809"/>
    <mergeCell ref="E819:F819"/>
    <mergeCell ref="E824:F824"/>
    <mergeCell ref="A819:A823"/>
    <mergeCell ref="G819:H819"/>
    <mergeCell ref="E821:F821"/>
    <mergeCell ref="G806:I806"/>
    <mergeCell ref="G805:I805"/>
    <mergeCell ref="G800:I800"/>
    <mergeCell ref="E799:F799"/>
    <mergeCell ref="A754:A758"/>
    <mergeCell ref="G754:H754"/>
    <mergeCell ref="E756:F756"/>
    <mergeCell ref="G756:I756"/>
    <mergeCell ref="A759:A763"/>
    <mergeCell ref="G759:H759"/>
    <mergeCell ref="E761:F761"/>
    <mergeCell ref="G761:I761"/>
    <mergeCell ref="A744:A748"/>
    <mergeCell ref="G744:H744"/>
    <mergeCell ref="E746:F746"/>
    <mergeCell ref="G746:I746"/>
    <mergeCell ref="A749:A753"/>
    <mergeCell ref="G749:H749"/>
    <mergeCell ref="E751:F751"/>
    <mergeCell ref="G751:I751"/>
    <mergeCell ref="A779:A783"/>
    <mergeCell ref="G779:H779"/>
    <mergeCell ref="E781:F781"/>
    <mergeCell ref="G781:I781"/>
    <mergeCell ref="G780:I780"/>
    <mergeCell ref="G786:I786"/>
    <mergeCell ref="E771:F771"/>
    <mergeCell ref="G771:I771"/>
    <mergeCell ref="A774:A778"/>
    <mergeCell ref="G774:H774"/>
    <mergeCell ref="E776:F776"/>
    <mergeCell ref="G776:I776"/>
    <mergeCell ref="G775:I775"/>
    <mergeCell ref="G816:I816"/>
    <mergeCell ref="A784:A788"/>
    <mergeCell ref="G784:H784"/>
    <mergeCell ref="E786:F786"/>
    <mergeCell ref="E769:F769"/>
    <mergeCell ref="E774:F774"/>
    <mergeCell ref="E779:F779"/>
    <mergeCell ref="E784:F784"/>
    <mergeCell ref="A769:A773"/>
    <mergeCell ref="G769:H769"/>
    <mergeCell ref="E814:F814"/>
    <mergeCell ref="A809:A813"/>
    <mergeCell ref="G809:H809"/>
    <mergeCell ref="E811:F811"/>
    <mergeCell ref="G811:I811"/>
    <mergeCell ref="A814:A818"/>
    <mergeCell ref="G814:H814"/>
    <mergeCell ref="E816:F816"/>
    <mergeCell ref="G785:I785"/>
    <mergeCell ref="E789:F789"/>
    <mergeCell ref="E794:F794"/>
    <mergeCell ref="A804:A808"/>
    <mergeCell ref="G804:H804"/>
    <mergeCell ref="E806:F806"/>
    <mergeCell ref="A729:A733"/>
    <mergeCell ref="E729:F729"/>
    <mergeCell ref="G729:H729"/>
    <mergeCell ref="G730:I730"/>
    <mergeCell ref="E731:F731"/>
    <mergeCell ref="G731:I731"/>
    <mergeCell ref="A734:A738"/>
    <mergeCell ref="E734:F734"/>
    <mergeCell ref="G734:H734"/>
    <mergeCell ref="G735:I735"/>
    <mergeCell ref="E736:F736"/>
    <mergeCell ref="G736:I736"/>
    <mergeCell ref="A739:A743"/>
    <mergeCell ref="E739:F739"/>
    <mergeCell ref="G739:H739"/>
    <mergeCell ref="G740:I740"/>
    <mergeCell ref="E741:F741"/>
    <mergeCell ref="G741:I741"/>
    <mergeCell ref="A714:A718"/>
    <mergeCell ref="E714:F714"/>
    <mergeCell ref="G714:H714"/>
    <mergeCell ref="G715:I715"/>
    <mergeCell ref="E716:F716"/>
    <mergeCell ref="G716:I716"/>
    <mergeCell ref="A719:A723"/>
    <mergeCell ref="E719:F719"/>
    <mergeCell ref="G719:H719"/>
    <mergeCell ref="G720:I720"/>
    <mergeCell ref="E721:F721"/>
    <mergeCell ref="G721:I721"/>
    <mergeCell ref="A724:A728"/>
    <mergeCell ref="E724:F724"/>
    <mergeCell ref="G724:H724"/>
    <mergeCell ref="G725:I725"/>
    <mergeCell ref="E726:F726"/>
    <mergeCell ref="G726:I726"/>
    <mergeCell ref="A699:A703"/>
    <mergeCell ref="E699:F699"/>
    <mergeCell ref="G699:H699"/>
    <mergeCell ref="G700:I700"/>
    <mergeCell ref="E701:F701"/>
    <mergeCell ref="G701:I701"/>
    <mergeCell ref="A704:A708"/>
    <mergeCell ref="E704:F704"/>
    <mergeCell ref="G704:H704"/>
    <mergeCell ref="G705:I705"/>
    <mergeCell ref="E706:F706"/>
    <mergeCell ref="G706:I706"/>
    <mergeCell ref="A709:A713"/>
    <mergeCell ref="E709:F709"/>
    <mergeCell ref="G709:H709"/>
    <mergeCell ref="G710:I710"/>
    <mergeCell ref="E711:F711"/>
    <mergeCell ref="G711:I711"/>
    <mergeCell ref="A684:A688"/>
    <mergeCell ref="E684:F684"/>
    <mergeCell ref="G684:H684"/>
    <mergeCell ref="G685:I685"/>
    <mergeCell ref="E686:F686"/>
    <mergeCell ref="G686:I686"/>
    <mergeCell ref="A689:A693"/>
    <mergeCell ref="E689:F689"/>
    <mergeCell ref="G689:H689"/>
    <mergeCell ref="G690:I690"/>
    <mergeCell ref="E691:F691"/>
    <mergeCell ref="G691:I691"/>
    <mergeCell ref="A694:A698"/>
    <mergeCell ref="E694:F694"/>
    <mergeCell ref="G694:H694"/>
    <mergeCell ref="G695:I695"/>
    <mergeCell ref="E696:F696"/>
    <mergeCell ref="G696:I696"/>
    <mergeCell ref="A669:A673"/>
    <mergeCell ref="E669:F669"/>
    <mergeCell ref="G669:H669"/>
    <mergeCell ref="G670:I670"/>
    <mergeCell ref="E671:F671"/>
    <mergeCell ref="G671:I671"/>
    <mergeCell ref="A674:A678"/>
    <mergeCell ref="E674:F674"/>
    <mergeCell ref="G674:H674"/>
    <mergeCell ref="G675:I675"/>
    <mergeCell ref="E676:F676"/>
    <mergeCell ref="G676:I676"/>
    <mergeCell ref="A679:A683"/>
    <mergeCell ref="E679:F679"/>
    <mergeCell ref="G679:H679"/>
    <mergeCell ref="G680:I680"/>
    <mergeCell ref="E681:F681"/>
    <mergeCell ref="G681:I681"/>
    <mergeCell ref="A654:A658"/>
    <mergeCell ref="E654:F654"/>
    <mergeCell ref="G654:H654"/>
    <mergeCell ref="G655:I655"/>
    <mergeCell ref="E656:F656"/>
    <mergeCell ref="G656:I656"/>
    <mergeCell ref="A659:A663"/>
    <mergeCell ref="E659:F659"/>
    <mergeCell ref="G659:H659"/>
    <mergeCell ref="G660:I660"/>
    <mergeCell ref="E661:F661"/>
    <mergeCell ref="G661:I661"/>
    <mergeCell ref="A664:A668"/>
    <mergeCell ref="E664:F664"/>
    <mergeCell ref="G664:H664"/>
    <mergeCell ref="G665:I665"/>
    <mergeCell ref="E666:F666"/>
    <mergeCell ref="G666:I666"/>
    <mergeCell ref="A639:A643"/>
    <mergeCell ref="E639:F639"/>
    <mergeCell ref="G639:H639"/>
    <mergeCell ref="G640:I640"/>
    <mergeCell ref="E641:F641"/>
    <mergeCell ref="G641:I641"/>
    <mergeCell ref="A644:A648"/>
    <mergeCell ref="E644:F644"/>
    <mergeCell ref="G644:H644"/>
    <mergeCell ref="G645:I645"/>
    <mergeCell ref="E646:F646"/>
    <mergeCell ref="G646:I646"/>
    <mergeCell ref="A649:A653"/>
    <mergeCell ref="E649:F649"/>
    <mergeCell ref="G649:H649"/>
    <mergeCell ref="G650:I650"/>
    <mergeCell ref="E651:F651"/>
    <mergeCell ref="G651:I651"/>
    <mergeCell ref="A624:A628"/>
    <mergeCell ref="E624:F624"/>
    <mergeCell ref="G624:H624"/>
    <mergeCell ref="G625:I625"/>
    <mergeCell ref="E626:F626"/>
    <mergeCell ref="G626:I626"/>
    <mergeCell ref="A629:A633"/>
    <mergeCell ref="E629:F629"/>
    <mergeCell ref="G629:H629"/>
    <mergeCell ref="G630:I630"/>
    <mergeCell ref="E631:F631"/>
    <mergeCell ref="G631:I631"/>
    <mergeCell ref="A634:A638"/>
    <mergeCell ref="E634:F634"/>
    <mergeCell ref="G634:H634"/>
    <mergeCell ref="G635:I635"/>
    <mergeCell ref="E636:F636"/>
    <mergeCell ref="G636:I636"/>
    <mergeCell ref="A609:A613"/>
    <mergeCell ref="E609:F609"/>
    <mergeCell ref="G609:H609"/>
    <mergeCell ref="G610:I610"/>
    <mergeCell ref="E611:F611"/>
    <mergeCell ref="G611:I611"/>
    <mergeCell ref="A614:A618"/>
    <mergeCell ref="E614:F614"/>
    <mergeCell ref="G614:H614"/>
    <mergeCell ref="G615:I615"/>
    <mergeCell ref="E616:F616"/>
    <mergeCell ref="G616:I616"/>
    <mergeCell ref="A619:A623"/>
    <mergeCell ref="E619:F619"/>
    <mergeCell ref="G619:H619"/>
    <mergeCell ref="G620:I620"/>
    <mergeCell ref="E621:F621"/>
    <mergeCell ref="G621:I621"/>
    <mergeCell ref="A594:A598"/>
    <mergeCell ref="E594:F594"/>
    <mergeCell ref="G594:H594"/>
    <mergeCell ref="G595:I595"/>
    <mergeCell ref="E596:F596"/>
    <mergeCell ref="G596:I596"/>
    <mergeCell ref="A599:A603"/>
    <mergeCell ref="E599:F599"/>
    <mergeCell ref="G599:H599"/>
    <mergeCell ref="G600:I600"/>
    <mergeCell ref="E601:F601"/>
    <mergeCell ref="G601:I601"/>
    <mergeCell ref="A604:A608"/>
    <mergeCell ref="E604:F604"/>
    <mergeCell ref="G604:H604"/>
    <mergeCell ref="G605:I605"/>
    <mergeCell ref="E606:F606"/>
    <mergeCell ref="G606:I606"/>
    <mergeCell ref="A579:A583"/>
    <mergeCell ref="E579:F579"/>
    <mergeCell ref="G579:H579"/>
    <mergeCell ref="G580:I580"/>
    <mergeCell ref="E581:F581"/>
    <mergeCell ref="G581:I581"/>
    <mergeCell ref="A584:A588"/>
    <mergeCell ref="E584:F584"/>
    <mergeCell ref="G584:H584"/>
    <mergeCell ref="G585:I585"/>
    <mergeCell ref="E586:F586"/>
    <mergeCell ref="G586:I586"/>
    <mergeCell ref="A589:A593"/>
    <mergeCell ref="E589:F589"/>
    <mergeCell ref="G589:H589"/>
    <mergeCell ref="G590:I590"/>
    <mergeCell ref="E591:F591"/>
    <mergeCell ref="G591:I591"/>
    <mergeCell ref="A564:A568"/>
    <mergeCell ref="E564:F564"/>
    <mergeCell ref="G564:H564"/>
    <mergeCell ref="G565:I565"/>
    <mergeCell ref="E566:F566"/>
    <mergeCell ref="G566:I566"/>
    <mergeCell ref="A569:A573"/>
    <mergeCell ref="E569:F569"/>
    <mergeCell ref="G569:H569"/>
    <mergeCell ref="G570:I570"/>
    <mergeCell ref="E571:F571"/>
    <mergeCell ref="G571:I571"/>
    <mergeCell ref="A574:A578"/>
    <mergeCell ref="E574:F574"/>
    <mergeCell ref="G574:H574"/>
    <mergeCell ref="G575:I575"/>
    <mergeCell ref="E576:F576"/>
    <mergeCell ref="G576:I576"/>
    <mergeCell ref="A549:A553"/>
    <mergeCell ref="E549:F549"/>
    <mergeCell ref="G549:H549"/>
    <mergeCell ref="G550:I550"/>
    <mergeCell ref="E551:F551"/>
    <mergeCell ref="G551:I551"/>
    <mergeCell ref="A554:A558"/>
    <mergeCell ref="E554:F554"/>
    <mergeCell ref="G554:H554"/>
    <mergeCell ref="G555:I555"/>
    <mergeCell ref="E556:F556"/>
    <mergeCell ref="G556:I556"/>
    <mergeCell ref="A559:A563"/>
    <mergeCell ref="E559:F559"/>
    <mergeCell ref="G559:H559"/>
    <mergeCell ref="G560:I560"/>
    <mergeCell ref="E561:F561"/>
    <mergeCell ref="G561:I561"/>
    <mergeCell ref="A534:A538"/>
    <mergeCell ref="E534:F534"/>
    <mergeCell ref="G534:H534"/>
    <mergeCell ref="G535:I535"/>
    <mergeCell ref="E536:F536"/>
    <mergeCell ref="G536:I536"/>
    <mergeCell ref="A539:A543"/>
    <mergeCell ref="E539:F539"/>
    <mergeCell ref="G539:H539"/>
    <mergeCell ref="G540:I540"/>
    <mergeCell ref="E541:F541"/>
    <mergeCell ref="G541:I541"/>
    <mergeCell ref="A544:A548"/>
    <mergeCell ref="E544:F544"/>
    <mergeCell ref="G544:H544"/>
    <mergeCell ref="G545:I545"/>
    <mergeCell ref="E546:F546"/>
    <mergeCell ref="G546:I546"/>
    <mergeCell ref="A519:A523"/>
    <mergeCell ref="E519:F519"/>
    <mergeCell ref="G519:H519"/>
    <mergeCell ref="G520:I520"/>
    <mergeCell ref="E521:F521"/>
    <mergeCell ref="G521:I521"/>
    <mergeCell ref="A524:A528"/>
    <mergeCell ref="E524:F524"/>
    <mergeCell ref="G524:H524"/>
    <mergeCell ref="G525:I525"/>
    <mergeCell ref="E526:F526"/>
    <mergeCell ref="G526:I526"/>
    <mergeCell ref="A529:A533"/>
    <mergeCell ref="E529:F529"/>
    <mergeCell ref="G529:H529"/>
    <mergeCell ref="G530:I530"/>
    <mergeCell ref="E531:F531"/>
    <mergeCell ref="G531:I531"/>
    <mergeCell ref="A504:A508"/>
    <mergeCell ref="E504:F504"/>
    <mergeCell ref="G504:H504"/>
    <mergeCell ref="G505:I505"/>
    <mergeCell ref="E506:F506"/>
    <mergeCell ref="G506:I506"/>
    <mergeCell ref="A509:A513"/>
    <mergeCell ref="E509:F509"/>
    <mergeCell ref="G509:H509"/>
    <mergeCell ref="G510:I510"/>
    <mergeCell ref="E511:F511"/>
    <mergeCell ref="G511:I511"/>
    <mergeCell ref="A514:A518"/>
    <mergeCell ref="E514:F514"/>
    <mergeCell ref="G514:H514"/>
    <mergeCell ref="G515:I515"/>
    <mergeCell ref="E516:F516"/>
    <mergeCell ref="G516:I516"/>
    <mergeCell ref="A489:A493"/>
    <mergeCell ref="E489:F489"/>
    <mergeCell ref="G489:H489"/>
    <mergeCell ref="G490:I490"/>
    <mergeCell ref="E491:F491"/>
    <mergeCell ref="G491:I491"/>
    <mergeCell ref="A494:A498"/>
    <mergeCell ref="E494:F494"/>
    <mergeCell ref="G494:H494"/>
    <mergeCell ref="G495:I495"/>
    <mergeCell ref="E496:F496"/>
    <mergeCell ref="G496:I496"/>
    <mergeCell ref="A499:A503"/>
    <mergeCell ref="E499:F499"/>
    <mergeCell ref="G499:H499"/>
    <mergeCell ref="G500:I500"/>
    <mergeCell ref="E501:F501"/>
    <mergeCell ref="G501:I501"/>
    <mergeCell ref="A474:A478"/>
    <mergeCell ref="E474:F474"/>
    <mergeCell ref="G474:H474"/>
    <mergeCell ref="G475:I475"/>
    <mergeCell ref="E476:F476"/>
    <mergeCell ref="G476:I476"/>
    <mergeCell ref="A479:A483"/>
    <mergeCell ref="E479:F479"/>
    <mergeCell ref="G479:H479"/>
    <mergeCell ref="G480:I480"/>
    <mergeCell ref="E481:F481"/>
    <mergeCell ref="G481:I481"/>
    <mergeCell ref="A484:A488"/>
    <mergeCell ref="E484:F484"/>
    <mergeCell ref="G484:H484"/>
    <mergeCell ref="G485:I485"/>
    <mergeCell ref="E486:F486"/>
    <mergeCell ref="G486:I486"/>
    <mergeCell ref="A459:A463"/>
    <mergeCell ref="E459:F459"/>
    <mergeCell ref="G459:H459"/>
    <mergeCell ref="G460:I460"/>
    <mergeCell ref="E461:F461"/>
    <mergeCell ref="G461:I461"/>
    <mergeCell ref="A464:A468"/>
    <mergeCell ref="E464:F464"/>
    <mergeCell ref="G464:H464"/>
    <mergeCell ref="G465:I465"/>
    <mergeCell ref="E466:F466"/>
    <mergeCell ref="G466:I466"/>
    <mergeCell ref="A469:A473"/>
    <mergeCell ref="E469:F469"/>
    <mergeCell ref="G469:H469"/>
    <mergeCell ref="G470:I470"/>
    <mergeCell ref="E471:F471"/>
    <mergeCell ref="G471:I471"/>
    <mergeCell ref="A444:A448"/>
    <mergeCell ref="E444:F444"/>
    <mergeCell ref="G444:H444"/>
    <mergeCell ref="G445:I445"/>
    <mergeCell ref="E446:F446"/>
    <mergeCell ref="G446:I446"/>
    <mergeCell ref="A449:A453"/>
    <mergeCell ref="E449:F449"/>
    <mergeCell ref="G449:H449"/>
    <mergeCell ref="G450:I450"/>
    <mergeCell ref="E451:F451"/>
    <mergeCell ref="G451:I451"/>
    <mergeCell ref="A454:A458"/>
    <mergeCell ref="E454:F454"/>
    <mergeCell ref="G454:H454"/>
    <mergeCell ref="G455:I455"/>
    <mergeCell ref="E456:F456"/>
    <mergeCell ref="G456:I456"/>
    <mergeCell ref="A429:A433"/>
    <mergeCell ref="E429:F429"/>
    <mergeCell ref="G429:H429"/>
    <mergeCell ref="G430:I430"/>
    <mergeCell ref="E431:F431"/>
    <mergeCell ref="G431:I431"/>
    <mergeCell ref="A434:A438"/>
    <mergeCell ref="E434:F434"/>
    <mergeCell ref="G434:H434"/>
    <mergeCell ref="G435:I435"/>
    <mergeCell ref="E436:F436"/>
    <mergeCell ref="G436:I436"/>
    <mergeCell ref="A439:A443"/>
    <mergeCell ref="E439:F439"/>
    <mergeCell ref="G439:H439"/>
    <mergeCell ref="G440:I440"/>
    <mergeCell ref="E441:F441"/>
    <mergeCell ref="G441:I441"/>
    <mergeCell ref="A413:A417"/>
    <mergeCell ref="E413:F413"/>
    <mergeCell ref="G413:H413"/>
    <mergeCell ref="G414:I414"/>
    <mergeCell ref="E415:F415"/>
    <mergeCell ref="G415:I415"/>
    <mergeCell ref="A418:A423"/>
    <mergeCell ref="E418:F418"/>
    <mergeCell ref="G418:H418"/>
    <mergeCell ref="G419:I419"/>
    <mergeCell ref="E420:F420"/>
    <mergeCell ref="G420:I420"/>
    <mergeCell ref="A424:A428"/>
    <mergeCell ref="E424:F424"/>
    <mergeCell ref="G424:H424"/>
    <mergeCell ref="G425:I425"/>
    <mergeCell ref="E426:F426"/>
    <mergeCell ref="G426:I426"/>
    <mergeCell ref="A398:A402"/>
    <mergeCell ref="E398:F398"/>
    <mergeCell ref="G398:H398"/>
    <mergeCell ref="G399:I399"/>
    <mergeCell ref="E400:F400"/>
    <mergeCell ref="G400:I400"/>
    <mergeCell ref="A403:A407"/>
    <mergeCell ref="E403:F403"/>
    <mergeCell ref="G403:H403"/>
    <mergeCell ref="G404:I404"/>
    <mergeCell ref="E405:F405"/>
    <mergeCell ref="G405:I405"/>
    <mergeCell ref="A408:A412"/>
    <mergeCell ref="E408:F408"/>
    <mergeCell ref="G408:H408"/>
    <mergeCell ref="G409:I409"/>
    <mergeCell ref="E410:F410"/>
    <mergeCell ref="G410:I410"/>
    <mergeCell ref="A383:A387"/>
    <mergeCell ref="E383:F383"/>
    <mergeCell ref="G383:H383"/>
    <mergeCell ref="G384:I384"/>
    <mergeCell ref="E385:F385"/>
    <mergeCell ref="G385:I385"/>
    <mergeCell ref="G395:I395"/>
    <mergeCell ref="A388:A392"/>
    <mergeCell ref="E388:F388"/>
    <mergeCell ref="G388:H388"/>
    <mergeCell ref="G389:I389"/>
    <mergeCell ref="E390:F390"/>
    <mergeCell ref="G390:I390"/>
    <mergeCell ref="E364:F364"/>
    <mergeCell ref="A367:A371"/>
    <mergeCell ref="E367:F367"/>
    <mergeCell ref="G367:H367"/>
    <mergeCell ref="G368:I368"/>
    <mergeCell ref="A393:A397"/>
    <mergeCell ref="E393:F393"/>
    <mergeCell ref="G393:H393"/>
    <mergeCell ref="G394:I394"/>
    <mergeCell ref="E395:F395"/>
    <mergeCell ref="G359:I359"/>
    <mergeCell ref="A357:A361"/>
    <mergeCell ref="E357:F357"/>
    <mergeCell ref="G357:H357"/>
    <mergeCell ref="G358:I358"/>
    <mergeCell ref="E359:F359"/>
    <mergeCell ref="A373:A377"/>
    <mergeCell ref="G374:I374"/>
    <mergeCell ref="G373:I373"/>
    <mergeCell ref="E374:F374"/>
    <mergeCell ref="G369:I369"/>
    <mergeCell ref="G364:I364"/>
    <mergeCell ref="A362:A366"/>
    <mergeCell ref="E362:F362"/>
    <mergeCell ref="G362:H362"/>
    <mergeCell ref="G363:I363"/>
    <mergeCell ref="A378:A382"/>
    <mergeCell ref="E378:F378"/>
    <mergeCell ref="G378:H378"/>
    <mergeCell ref="G379:I379"/>
    <mergeCell ref="E380:F380"/>
    <mergeCell ref="G380:I380"/>
    <mergeCell ref="A337:A341"/>
    <mergeCell ref="E337:F337"/>
    <mergeCell ref="G337:H337"/>
    <mergeCell ref="G338:I338"/>
    <mergeCell ref="E339:F339"/>
    <mergeCell ref="A342:A346"/>
    <mergeCell ref="E342:F342"/>
    <mergeCell ref="G342:H342"/>
    <mergeCell ref="G343:I343"/>
    <mergeCell ref="E344:F344"/>
    <mergeCell ref="G353:I353"/>
    <mergeCell ref="E354:F354"/>
    <mergeCell ref="G344:I344"/>
    <mergeCell ref="G339:I339"/>
    <mergeCell ref="G334:I334"/>
    <mergeCell ref="A332:A336"/>
    <mergeCell ref="E332:F332"/>
    <mergeCell ref="G332:H332"/>
    <mergeCell ref="G333:I333"/>
    <mergeCell ref="E334:F334"/>
    <mergeCell ref="G354:I354"/>
    <mergeCell ref="G349:I349"/>
    <mergeCell ref="A347:A351"/>
    <mergeCell ref="E347:F347"/>
    <mergeCell ref="G347:H347"/>
    <mergeCell ref="G348:I348"/>
    <mergeCell ref="E349:F349"/>
    <mergeCell ref="A352:A356"/>
    <mergeCell ref="E352:F352"/>
    <mergeCell ref="G352:H352"/>
    <mergeCell ref="G322:H322"/>
    <mergeCell ref="G323:I323"/>
    <mergeCell ref="E324:F324"/>
    <mergeCell ref="A327:A331"/>
    <mergeCell ref="E327:F327"/>
    <mergeCell ref="G327:H327"/>
    <mergeCell ref="G328:I328"/>
    <mergeCell ref="E329:F329"/>
    <mergeCell ref="G329:I329"/>
    <mergeCell ref="G324:I324"/>
    <mergeCell ref="G319:I319"/>
    <mergeCell ref="A317:A321"/>
    <mergeCell ref="E317:F317"/>
    <mergeCell ref="G317:H317"/>
    <mergeCell ref="G318:I318"/>
    <mergeCell ref="E319:F319"/>
    <mergeCell ref="A322:A326"/>
    <mergeCell ref="E322:F322"/>
    <mergeCell ref="G307:H307"/>
    <mergeCell ref="G308:I308"/>
    <mergeCell ref="E309:F309"/>
    <mergeCell ref="A312:A316"/>
    <mergeCell ref="E312:F312"/>
    <mergeCell ref="G312:H312"/>
    <mergeCell ref="G313:I313"/>
    <mergeCell ref="E314:F314"/>
    <mergeCell ref="G314:I314"/>
    <mergeCell ref="G309:I309"/>
    <mergeCell ref="G304:I304"/>
    <mergeCell ref="A302:A306"/>
    <mergeCell ref="E302:F302"/>
    <mergeCell ref="G302:H302"/>
    <mergeCell ref="G303:I303"/>
    <mergeCell ref="E304:F304"/>
    <mergeCell ref="A307:A311"/>
    <mergeCell ref="E307:F307"/>
    <mergeCell ref="G293:I293"/>
    <mergeCell ref="E294:F294"/>
    <mergeCell ref="A297:A301"/>
    <mergeCell ref="E297:F297"/>
    <mergeCell ref="G297:H297"/>
    <mergeCell ref="G298:I298"/>
    <mergeCell ref="E299:F299"/>
    <mergeCell ref="G299:I299"/>
    <mergeCell ref="G294:I294"/>
    <mergeCell ref="G289:I289"/>
    <mergeCell ref="A287:A291"/>
    <mergeCell ref="E287:F287"/>
    <mergeCell ref="G287:H287"/>
    <mergeCell ref="G288:I288"/>
    <mergeCell ref="E289:F289"/>
    <mergeCell ref="A292:A296"/>
    <mergeCell ref="E292:F292"/>
    <mergeCell ref="E279:F279"/>
    <mergeCell ref="A282:A286"/>
    <mergeCell ref="E282:F282"/>
    <mergeCell ref="G282:H282"/>
    <mergeCell ref="G283:I283"/>
    <mergeCell ref="E284:F284"/>
    <mergeCell ref="G284:I284"/>
    <mergeCell ref="G279:I279"/>
    <mergeCell ref="G274:I274"/>
    <mergeCell ref="A272:A276"/>
    <mergeCell ref="E272:F272"/>
    <mergeCell ref="G272:H272"/>
    <mergeCell ref="G273:I273"/>
    <mergeCell ref="E274:F274"/>
    <mergeCell ref="A277:A281"/>
    <mergeCell ref="E277:F277"/>
    <mergeCell ref="G292:H292"/>
    <mergeCell ref="A267:A271"/>
    <mergeCell ref="E267:F267"/>
    <mergeCell ref="G267:H267"/>
    <mergeCell ref="G268:I268"/>
    <mergeCell ref="E269:F269"/>
    <mergeCell ref="G269:I269"/>
    <mergeCell ref="G264:I264"/>
    <mergeCell ref="G259:I259"/>
    <mergeCell ref="A257:A261"/>
    <mergeCell ref="E257:F257"/>
    <mergeCell ref="G257:H257"/>
    <mergeCell ref="G258:I258"/>
    <mergeCell ref="E259:F259"/>
    <mergeCell ref="A262:A266"/>
    <mergeCell ref="E262:F262"/>
    <mergeCell ref="G277:H277"/>
    <mergeCell ref="G278:I278"/>
    <mergeCell ref="A252:A256"/>
    <mergeCell ref="E252:F252"/>
    <mergeCell ref="G252:H252"/>
    <mergeCell ref="G253:I253"/>
    <mergeCell ref="E254:F254"/>
    <mergeCell ref="G254:I254"/>
    <mergeCell ref="G249:I249"/>
    <mergeCell ref="G244:I244"/>
    <mergeCell ref="A242:A246"/>
    <mergeCell ref="E242:F242"/>
    <mergeCell ref="G242:H242"/>
    <mergeCell ref="G243:I243"/>
    <mergeCell ref="E244:F244"/>
    <mergeCell ref="A247:A251"/>
    <mergeCell ref="E247:F247"/>
    <mergeCell ref="G262:H262"/>
    <mergeCell ref="G263:I263"/>
    <mergeCell ref="A236:A241"/>
    <mergeCell ref="E236:F236"/>
    <mergeCell ref="G236:H236"/>
    <mergeCell ref="G237:I237"/>
    <mergeCell ref="G238:I238"/>
    <mergeCell ref="E238:F238"/>
    <mergeCell ref="E233:F233"/>
    <mergeCell ref="E228:F228"/>
    <mergeCell ref="A226:A230"/>
    <mergeCell ref="E226:F226"/>
    <mergeCell ref="G226:H226"/>
    <mergeCell ref="G227:I227"/>
    <mergeCell ref="G228:I228"/>
    <mergeCell ref="A231:A235"/>
    <mergeCell ref="E231:F231"/>
    <mergeCell ref="G247:H247"/>
    <mergeCell ref="G248:I248"/>
    <mergeCell ref="A221:A225"/>
    <mergeCell ref="E221:F221"/>
    <mergeCell ref="G221:H221"/>
    <mergeCell ref="G222:I222"/>
    <mergeCell ref="G223:I223"/>
    <mergeCell ref="E223:F223"/>
    <mergeCell ref="E218:F218"/>
    <mergeCell ref="E213:F213"/>
    <mergeCell ref="A211:A215"/>
    <mergeCell ref="E211:F211"/>
    <mergeCell ref="G211:H211"/>
    <mergeCell ref="G212:I212"/>
    <mergeCell ref="G213:I213"/>
    <mergeCell ref="A216:A220"/>
    <mergeCell ref="E216:F216"/>
    <mergeCell ref="G231:H231"/>
    <mergeCell ref="G232:I232"/>
    <mergeCell ref="A196:A200"/>
    <mergeCell ref="E196:F196"/>
    <mergeCell ref="G196:H196"/>
    <mergeCell ref="G197:I197"/>
    <mergeCell ref="G198:I198"/>
    <mergeCell ref="G207:I207"/>
    <mergeCell ref="G208:I208"/>
    <mergeCell ref="E198:F198"/>
    <mergeCell ref="E193:F193"/>
    <mergeCell ref="E188:F188"/>
    <mergeCell ref="A186:A190"/>
    <mergeCell ref="E186:F186"/>
    <mergeCell ref="G186:H186"/>
    <mergeCell ref="G187:I187"/>
    <mergeCell ref="G188:I188"/>
    <mergeCell ref="E208:F208"/>
    <mergeCell ref="E203:F203"/>
    <mergeCell ref="A201:A205"/>
    <mergeCell ref="E201:F201"/>
    <mergeCell ref="G201:H201"/>
    <mergeCell ref="G202:I202"/>
    <mergeCell ref="G203:I203"/>
    <mergeCell ref="A206:A210"/>
    <mergeCell ref="E206:F206"/>
    <mergeCell ref="G206:H206"/>
    <mergeCell ref="A181:A185"/>
    <mergeCell ref="E181:F181"/>
    <mergeCell ref="G181:H181"/>
    <mergeCell ref="G182:I182"/>
    <mergeCell ref="G183:I183"/>
    <mergeCell ref="E183:F183"/>
    <mergeCell ref="E178:F178"/>
    <mergeCell ref="E173:F173"/>
    <mergeCell ref="A171:A175"/>
    <mergeCell ref="E171:F171"/>
    <mergeCell ref="G171:H171"/>
    <mergeCell ref="G172:I172"/>
    <mergeCell ref="G173:I173"/>
    <mergeCell ref="A176:A180"/>
    <mergeCell ref="E176:F176"/>
    <mergeCell ref="A191:A195"/>
    <mergeCell ref="E191:F191"/>
    <mergeCell ref="G191:H191"/>
    <mergeCell ref="G192:I192"/>
    <mergeCell ref="G193:I193"/>
    <mergeCell ref="A161:A165"/>
    <mergeCell ref="E161:F161"/>
    <mergeCell ref="G161:H161"/>
    <mergeCell ref="G162:I162"/>
    <mergeCell ref="G163:I163"/>
    <mergeCell ref="A166:A170"/>
    <mergeCell ref="E166:F166"/>
    <mergeCell ref="G166:H166"/>
    <mergeCell ref="G167:I167"/>
    <mergeCell ref="G168:I168"/>
    <mergeCell ref="G140:I140"/>
    <mergeCell ref="G153:I153"/>
    <mergeCell ref="E168:F168"/>
    <mergeCell ref="E163:F163"/>
    <mergeCell ref="E158:F158"/>
    <mergeCell ref="A156:A160"/>
    <mergeCell ref="E156:F156"/>
    <mergeCell ref="G156:H156"/>
    <mergeCell ref="G157:I157"/>
    <mergeCell ref="G158:I158"/>
    <mergeCell ref="E147:F147"/>
    <mergeCell ref="G147:I147"/>
    <mergeCell ref="A151:A155"/>
    <mergeCell ref="E151:F151"/>
    <mergeCell ref="G151:H151"/>
    <mergeCell ref="G152:I152"/>
    <mergeCell ref="E153:F153"/>
    <mergeCell ref="E145:F145"/>
    <mergeCell ref="A139:A144"/>
    <mergeCell ref="E139:F139"/>
    <mergeCell ref="G139:H139"/>
    <mergeCell ref="E141:F141"/>
    <mergeCell ref="A145:A150"/>
    <mergeCell ref="G145:H145"/>
    <mergeCell ref="G146:I146"/>
    <mergeCell ref="A124:A128"/>
    <mergeCell ref="E124:F124"/>
    <mergeCell ref="G124:H124"/>
    <mergeCell ref="E126:F126"/>
    <mergeCell ref="G115:I115"/>
    <mergeCell ref="G126:I126"/>
    <mergeCell ref="A114:A118"/>
    <mergeCell ref="E114:F114"/>
    <mergeCell ref="G114:H114"/>
    <mergeCell ref="E116:F116"/>
    <mergeCell ref="G116:I116"/>
    <mergeCell ref="A119:A123"/>
    <mergeCell ref="E119:F119"/>
    <mergeCell ref="G119:H119"/>
    <mergeCell ref="E121:F121"/>
    <mergeCell ref="G121:I121"/>
    <mergeCell ref="G134:H134"/>
    <mergeCell ref="E136:F136"/>
    <mergeCell ref="G136:I136"/>
    <mergeCell ref="G130:I130"/>
    <mergeCell ref="G125:I125"/>
    <mergeCell ref="G120:I120"/>
    <mergeCell ref="A103:A107"/>
    <mergeCell ref="G135:I135"/>
    <mergeCell ref="A129:A133"/>
    <mergeCell ref="E129:F129"/>
    <mergeCell ref="G129:H129"/>
    <mergeCell ref="E131:F131"/>
    <mergeCell ref="G131:I131"/>
    <mergeCell ref="A134:A138"/>
    <mergeCell ref="E134:F134"/>
    <mergeCell ref="E103:F103"/>
    <mergeCell ref="G103:H103"/>
    <mergeCell ref="G104:I104"/>
    <mergeCell ref="E105:F105"/>
    <mergeCell ref="G105:I105"/>
    <mergeCell ref="A98:A102"/>
    <mergeCell ref="E98:F98"/>
    <mergeCell ref="G98:H98"/>
    <mergeCell ref="G99:I99"/>
    <mergeCell ref="E100:F100"/>
    <mergeCell ref="G110:I110"/>
    <mergeCell ref="A109:A113"/>
    <mergeCell ref="E109:F109"/>
    <mergeCell ref="G109:H109"/>
    <mergeCell ref="E111:F111"/>
    <mergeCell ref="G111:I111"/>
    <mergeCell ref="A83:A87"/>
    <mergeCell ref="E83:F83"/>
    <mergeCell ref="G83:H83"/>
    <mergeCell ref="G84:I84"/>
    <mergeCell ref="E85:F85"/>
    <mergeCell ref="G85:I85"/>
    <mergeCell ref="A88:A92"/>
    <mergeCell ref="E88:F88"/>
    <mergeCell ref="G88:H88"/>
    <mergeCell ref="G89:I89"/>
    <mergeCell ref="E90:F90"/>
    <mergeCell ref="G90:I90"/>
    <mergeCell ref="A93:A97"/>
    <mergeCell ref="E93:F93"/>
    <mergeCell ref="G93:H93"/>
    <mergeCell ref="G94:I94"/>
    <mergeCell ref="E95:F95"/>
    <mergeCell ref="G95:I95"/>
    <mergeCell ref="A68:A72"/>
    <mergeCell ref="E68:F68"/>
    <mergeCell ref="G68:H68"/>
    <mergeCell ref="G69:I69"/>
    <mergeCell ref="E70:F70"/>
    <mergeCell ref="G70:I70"/>
    <mergeCell ref="A73:A77"/>
    <mergeCell ref="E73:F73"/>
    <mergeCell ref="G73:H73"/>
    <mergeCell ref="G74:I74"/>
    <mergeCell ref="E75:F75"/>
    <mergeCell ref="G75:I75"/>
    <mergeCell ref="A78:A82"/>
    <mergeCell ref="E78:F78"/>
    <mergeCell ref="G78:H78"/>
    <mergeCell ref="G79:I79"/>
    <mergeCell ref="E80:F80"/>
    <mergeCell ref="G80:I80"/>
    <mergeCell ref="A53:A57"/>
    <mergeCell ref="E53:F53"/>
    <mergeCell ref="G53:H53"/>
    <mergeCell ref="G54:I54"/>
    <mergeCell ref="E55:F55"/>
    <mergeCell ref="G55:I55"/>
    <mergeCell ref="A58:A62"/>
    <mergeCell ref="E58:F58"/>
    <mergeCell ref="G58:H58"/>
    <mergeCell ref="G59:I59"/>
    <mergeCell ref="E60:F60"/>
    <mergeCell ref="G60:I60"/>
    <mergeCell ref="A63:A67"/>
    <mergeCell ref="E63:F63"/>
    <mergeCell ref="G63:H63"/>
    <mergeCell ref="G64:I64"/>
    <mergeCell ref="E65:F65"/>
    <mergeCell ref="G65:I65"/>
    <mergeCell ref="A48:A52"/>
    <mergeCell ref="E48:F48"/>
    <mergeCell ref="G48:H48"/>
    <mergeCell ref="G49:I49"/>
    <mergeCell ref="E50:F50"/>
    <mergeCell ref="G50:I50"/>
    <mergeCell ref="A43:A47"/>
    <mergeCell ref="E43:F43"/>
    <mergeCell ref="G43:H43"/>
    <mergeCell ref="E28:F28"/>
    <mergeCell ref="G28:H28"/>
    <mergeCell ref="G29:I29"/>
    <mergeCell ref="E30:F30"/>
    <mergeCell ref="G30:I30"/>
    <mergeCell ref="A23:A27"/>
    <mergeCell ref="E23:F23"/>
    <mergeCell ref="G23:H23"/>
    <mergeCell ref="G24:I24"/>
    <mergeCell ref="E25:F25"/>
    <mergeCell ref="E1892:F1892"/>
    <mergeCell ref="A1890:A1894"/>
    <mergeCell ref="E1890:F1890"/>
    <mergeCell ref="G1890:H1890"/>
    <mergeCell ref="G1891:I1891"/>
    <mergeCell ref="G1857:I1857"/>
    <mergeCell ref="G1867:I1867"/>
    <mergeCell ref="A1905:A1909"/>
    <mergeCell ref="E1905:F1905"/>
    <mergeCell ref="A33:A37"/>
    <mergeCell ref="E33:F33"/>
    <mergeCell ref="G33:H33"/>
    <mergeCell ref="G34:I34"/>
    <mergeCell ref="E35:F35"/>
    <mergeCell ref="G35:I35"/>
    <mergeCell ref="G44:I44"/>
    <mergeCell ref="E45:F45"/>
    <mergeCell ref="E1867:F1867"/>
    <mergeCell ref="G1905:H1905"/>
    <mergeCell ref="G1906:I1906"/>
    <mergeCell ref="G1907:I1907"/>
    <mergeCell ref="E1887:F1887"/>
    <mergeCell ref="G1892:I1892"/>
    <mergeCell ref="G1901:I1901"/>
    <mergeCell ref="G1902:I1902"/>
    <mergeCell ref="E1847:F1847"/>
    <mergeCell ref="A1850:A1854"/>
    <mergeCell ref="E1850:F1850"/>
    <mergeCell ref="G1850:H1850"/>
    <mergeCell ref="G45:I45"/>
    <mergeCell ref="A38:A42"/>
    <mergeCell ref="E38:F38"/>
    <mergeCell ref="E1937:F1937"/>
    <mergeCell ref="E1932:F1932"/>
    <mergeCell ref="E1922:F1922"/>
    <mergeCell ref="E1917:F1917"/>
    <mergeCell ref="E1912:F1912"/>
    <mergeCell ref="E1907:F1907"/>
    <mergeCell ref="A1895:A1899"/>
    <mergeCell ref="E1895:F1895"/>
    <mergeCell ref="G1895:H1895"/>
    <mergeCell ref="G1896:I1896"/>
    <mergeCell ref="G1897:I1897"/>
    <mergeCell ref="G1912:I1912"/>
    <mergeCell ref="E1902:F1902"/>
    <mergeCell ref="A1900:A1904"/>
    <mergeCell ref="E1900:F1900"/>
    <mergeCell ref="G1900:H1900"/>
    <mergeCell ref="A1910:A1914"/>
    <mergeCell ref="E1910:F1910"/>
    <mergeCell ref="G1910:H1910"/>
    <mergeCell ref="G1911:I1911"/>
    <mergeCell ref="E1897:F1897"/>
    <mergeCell ref="A1935:A1939"/>
    <mergeCell ref="E1935:F1935"/>
    <mergeCell ref="G1935:H1935"/>
    <mergeCell ref="G1936:I1936"/>
    <mergeCell ref="G1937:I1937"/>
    <mergeCell ref="E1927:F1927"/>
    <mergeCell ref="A1930:A1934"/>
    <mergeCell ref="E1930:F1930"/>
    <mergeCell ref="G1930:H1930"/>
    <mergeCell ref="G1931:I1931"/>
    <mergeCell ref="G1932:I1932"/>
    <mergeCell ref="A1865:A1869"/>
    <mergeCell ref="E1865:F1865"/>
    <mergeCell ref="G1865:H1865"/>
    <mergeCell ref="G1866:I1866"/>
    <mergeCell ref="E1857:F1857"/>
    <mergeCell ref="E1852:F1852"/>
    <mergeCell ref="A1855:A1859"/>
    <mergeCell ref="E1855:F1855"/>
    <mergeCell ref="G1855:H1855"/>
    <mergeCell ref="G1856:I1856"/>
    <mergeCell ref="E1862:F1862"/>
    <mergeCell ref="A1860:A1864"/>
    <mergeCell ref="E1860:F1860"/>
    <mergeCell ref="G1860:H1860"/>
    <mergeCell ref="G1861:I1861"/>
    <mergeCell ref="G1862:I1862"/>
    <mergeCell ref="A1825:A1829"/>
    <mergeCell ref="E1825:F1825"/>
    <mergeCell ref="G1825:H1825"/>
    <mergeCell ref="G1826:I1826"/>
    <mergeCell ref="E1812:F1812"/>
    <mergeCell ref="G1827:I1827"/>
    <mergeCell ref="E1827:F1827"/>
    <mergeCell ref="G1816:I1816"/>
    <mergeCell ref="G1817:I1817"/>
    <mergeCell ref="A1820:A1824"/>
    <mergeCell ref="E1820:F1820"/>
    <mergeCell ref="G1820:H1820"/>
    <mergeCell ref="G1821:I1821"/>
    <mergeCell ref="G1822:I1822"/>
    <mergeCell ref="A1800:A1804"/>
    <mergeCell ref="E1800:F1800"/>
    <mergeCell ref="G1800:H1800"/>
    <mergeCell ref="G1801:I1801"/>
    <mergeCell ref="G1802:I1802"/>
    <mergeCell ref="E1822:F1822"/>
    <mergeCell ref="E1817:F1817"/>
    <mergeCell ref="A1815:A1819"/>
    <mergeCell ref="E1815:F1815"/>
    <mergeCell ref="G1815:H1815"/>
    <mergeCell ref="G1806:I1806"/>
    <mergeCell ref="G1807:I1807"/>
    <mergeCell ref="A1810:A1814"/>
    <mergeCell ref="E1810:F1810"/>
    <mergeCell ref="G1810:H1810"/>
    <mergeCell ref="G1811:I1811"/>
    <mergeCell ref="G1812:I1812"/>
    <mergeCell ref="E1807:F1807"/>
    <mergeCell ref="E1802:F1802"/>
    <mergeCell ref="A1805:A1809"/>
    <mergeCell ref="E1805:F1805"/>
    <mergeCell ref="G1805:H1805"/>
    <mergeCell ref="A1760:A1764"/>
    <mergeCell ref="E1760:F1760"/>
    <mergeCell ref="G1760:H1760"/>
    <mergeCell ref="G1761:I1761"/>
    <mergeCell ref="G1762:I1762"/>
    <mergeCell ref="G1790:H1790"/>
    <mergeCell ref="G1791:I1791"/>
    <mergeCell ref="G1792:I1792"/>
    <mergeCell ref="A1795:A1799"/>
    <mergeCell ref="E1795:F1795"/>
    <mergeCell ref="G1795:H1795"/>
    <mergeCell ref="G1796:I1796"/>
    <mergeCell ref="G1797:I1797"/>
    <mergeCell ref="E1797:F1797"/>
    <mergeCell ref="E1792:F1792"/>
    <mergeCell ref="E1787:F1787"/>
    <mergeCell ref="E1782:F1782"/>
    <mergeCell ref="E1777:F1777"/>
    <mergeCell ref="A1790:A1794"/>
    <mergeCell ref="E1790:F1790"/>
    <mergeCell ref="A1785:A1789"/>
    <mergeCell ref="E1785:F1785"/>
    <mergeCell ref="G1785:H1785"/>
    <mergeCell ref="G1786:I1786"/>
    <mergeCell ref="G1787:I1787"/>
    <mergeCell ref="E1772:F1772"/>
    <mergeCell ref="A1770:A1774"/>
    <mergeCell ref="E1770:F1770"/>
    <mergeCell ref="G1770:H1770"/>
    <mergeCell ref="G1771:I1771"/>
    <mergeCell ref="G1772:I1772"/>
    <mergeCell ref="A1775:A1779"/>
    <mergeCell ref="A1780:A1784"/>
    <mergeCell ref="E1780:F1780"/>
    <mergeCell ref="G1780:H1780"/>
    <mergeCell ref="G1781:I1781"/>
    <mergeCell ref="E1767:F1767"/>
    <mergeCell ref="A1695:A1699"/>
    <mergeCell ref="E1695:F1695"/>
    <mergeCell ref="G1695:H1695"/>
    <mergeCell ref="G1696:I1696"/>
    <mergeCell ref="G1697:I1697"/>
    <mergeCell ref="A1700:A1704"/>
    <mergeCell ref="E1700:F1700"/>
    <mergeCell ref="G1700:H1700"/>
    <mergeCell ref="G1701:I1701"/>
    <mergeCell ref="G1702:I1702"/>
    <mergeCell ref="G1732:I1732"/>
    <mergeCell ref="A1735:A1739"/>
    <mergeCell ref="E1735:F1735"/>
    <mergeCell ref="G1735:H1735"/>
    <mergeCell ref="G1736:I1736"/>
    <mergeCell ref="G1737:I1737"/>
    <mergeCell ref="A1765:A1769"/>
    <mergeCell ref="E1765:F1765"/>
    <mergeCell ref="G1765:H1765"/>
    <mergeCell ref="G1766:I1766"/>
    <mergeCell ref="G1767:I1767"/>
    <mergeCell ref="E1732:F1732"/>
    <mergeCell ref="A1730:A1734"/>
    <mergeCell ref="E1730:F1730"/>
    <mergeCell ref="G1730:H1730"/>
    <mergeCell ref="G1731:I1731"/>
    <mergeCell ref="E1762:F1762"/>
    <mergeCell ref="E1707:F1707"/>
    <mergeCell ref="E1702:F1702"/>
    <mergeCell ref="E1697:F1697"/>
    <mergeCell ref="E1692:F1692"/>
    <mergeCell ref="E1687:F1687"/>
    <mergeCell ref="E1672:F1672"/>
    <mergeCell ref="A1670:A1674"/>
    <mergeCell ref="E1670:F1670"/>
    <mergeCell ref="G1670:H1670"/>
    <mergeCell ref="G1671:I1671"/>
    <mergeCell ref="G1672:I1672"/>
    <mergeCell ref="A1685:A1689"/>
    <mergeCell ref="E1685:F1685"/>
    <mergeCell ref="G1685:H1685"/>
    <mergeCell ref="G1686:I1686"/>
    <mergeCell ref="G1687:I1687"/>
    <mergeCell ref="A1690:A1694"/>
    <mergeCell ref="E1690:F1690"/>
    <mergeCell ref="G1690:H1690"/>
    <mergeCell ref="G1691:I1691"/>
    <mergeCell ref="G1692:I1692"/>
    <mergeCell ref="E1682:F1682"/>
    <mergeCell ref="A1680:A1684"/>
    <mergeCell ref="E1680:F1680"/>
    <mergeCell ref="G1680:H1680"/>
    <mergeCell ref="G1681:I1681"/>
    <mergeCell ref="G1682:I1682"/>
    <mergeCell ref="A1705:A1709"/>
    <mergeCell ref="E1705:F1705"/>
    <mergeCell ref="G1705:H1705"/>
    <mergeCell ref="G1706:I1706"/>
    <mergeCell ref="G1707:I1707"/>
    <mergeCell ref="E1677:F1677"/>
    <mergeCell ref="G1640:H1640"/>
    <mergeCell ref="G1641:I1641"/>
    <mergeCell ref="G1642:I1642"/>
    <mergeCell ref="A1645:A1649"/>
    <mergeCell ref="E1645:F1645"/>
    <mergeCell ref="G1645:H1645"/>
    <mergeCell ref="G1646:I1646"/>
    <mergeCell ref="A1565:A1569"/>
    <mergeCell ref="E1642:F1642"/>
    <mergeCell ref="E1637:F1637"/>
    <mergeCell ref="A1635:A1639"/>
    <mergeCell ref="E1635:F1635"/>
    <mergeCell ref="G1635:H1635"/>
    <mergeCell ref="G1636:I1636"/>
    <mergeCell ref="G1637:I1637"/>
    <mergeCell ref="A1640:A1644"/>
    <mergeCell ref="E1640:F1640"/>
    <mergeCell ref="G1626:I1626"/>
    <mergeCell ref="G1627:I1627"/>
    <mergeCell ref="A1620:A1624"/>
    <mergeCell ref="E1620:F1620"/>
    <mergeCell ref="A1675:A1679"/>
    <mergeCell ref="E1675:F1675"/>
    <mergeCell ref="G1675:H1675"/>
    <mergeCell ref="G1676:I1676"/>
    <mergeCell ref="G1677:I1677"/>
    <mergeCell ref="A1575:A1579"/>
    <mergeCell ref="E1575:F1575"/>
    <mergeCell ref="G1575:H1575"/>
    <mergeCell ref="G1576:I1576"/>
    <mergeCell ref="E1577:F1577"/>
    <mergeCell ref="A1560:A1564"/>
    <mergeCell ref="E1560:F1560"/>
    <mergeCell ref="G1560:H1560"/>
    <mergeCell ref="G1561:I1561"/>
    <mergeCell ref="E1562:F1562"/>
    <mergeCell ref="G1562:I1562"/>
    <mergeCell ref="G1547:I1547"/>
    <mergeCell ref="A1555:A1559"/>
    <mergeCell ref="E1555:F1555"/>
    <mergeCell ref="G1555:H1555"/>
    <mergeCell ref="G1556:I1556"/>
    <mergeCell ref="E1557:F1557"/>
    <mergeCell ref="G1557:I1557"/>
    <mergeCell ref="A1550:A1554"/>
    <mergeCell ref="E1550:F1550"/>
    <mergeCell ref="G1550:H1550"/>
    <mergeCell ref="A1630:A1634"/>
    <mergeCell ref="E1630:F1630"/>
    <mergeCell ref="G1630:H1630"/>
    <mergeCell ref="G1631:I1631"/>
    <mergeCell ref="G1632:I1632"/>
    <mergeCell ref="A1545:A1549"/>
    <mergeCell ref="E1545:F1545"/>
    <mergeCell ref="G1545:H1545"/>
    <mergeCell ref="G1546:I1546"/>
    <mergeCell ref="E1547:F1547"/>
    <mergeCell ref="E1627:F1627"/>
    <mergeCell ref="E1622:F1622"/>
    <mergeCell ref="G1629:I1629"/>
    <mergeCell ref="A1625:A1629"/>
    <mergeCell ref="E1625:F1625"/>
    <mergeCell ref="G1625:H1625"/>
    <mergeCell ref="A1515:A1519"/>
    <mergeCell ref="E1515:F1515"/>
    <mergeCell ref="G1515:H1515"/>
    <mergeCell ref="G1516:I1516"/>
    <mergeCell ref="E1517:F1517"/>
    <mergeCell ref="G1517:I1517"/>
    <mergeCell ref="E1527:F1527"/>
    <mergeCell ref="G1527:I1527"/>
    <mergeCell ref="A1520:A1524"/>
    <mergeCell ref="E1520:F1520"/>
    <mergeCell ref="G1520:H1520"/>
    <mergeCell ref="G1521:I1521"/>
    <mergeCell ref="E1522:F1522"/>
    <mergeCell ref="G1522:I1522"/>
    <mergeCell ref="A1525:A1529"/>
    <mergeCell ref="E1525:F1525"/>
    <mergeCell ref="A1495:A1499"/>
    <mergeCell ref="E1495:F1495"/>
    <mergeCell ref="G1495:H1495"/>
    <mergeCell ref="G1496:I1496"/>
    <mergeCell ref="E1497:F1497"/>
    <mergeCell ref="G1497:I1497"/>
    <mergeCell ref="A1500:A1504"/>
    <mergeCell ref="E1500:F1500"/>
    <mergeCell ref="G1500:H1500"/>
    <mergeCell ref="G1501:I1501"/>
    <mergeCell ref="E1502:F1502"/>
    <mergeCell ref="G1502:I1502"/>
    <mergeCell ref="A1505:A1509"/>
    <mergeCell ref="E1505:F1505"/>
    <mergeCell ref="G1505:H1505"/>
    <mergeCell ref="G1506:I1506"/>
    <mergeCell ref="E1507:F1507"/>
    <mergeCell ref="G1507:I1507"/>
    <mergeCell ref="A1480:A1484"/>
    <mergeCell ref="E1480:F1480"/>
    <mergeCell ref="G1480:H1480"/>
    <mergeCell ref="G1481:I1481"/>
    <mergeCell ref="E1482:F1482"/>
    <mergeCell ref="G1482:I1482"/>
    <mergeCell ref="A1485:A1489"/>
    <mergeCell ref="E1485:F1485"/>
    <mergeCell ref="G1485:H1485"/>
    <mergeCell ref="G1486:I1486"/>
    <mergeCell ref="E1487:F1487"/>
    <mergeCell ref="G1487:I1487"/>
    <mergeCell ref="A1490:A1494"/>
    <mergeCell ref="E1490:F1490"/>
    <mergeCell ref="G1490:H1490"/>
    <mergeCell ref="G1491:I1491"/>
    <mergeCell ref="E1492:F1492"/>
    <mergeCell ref="G1492:I1492"/>
    <mergeCell ref="A1465:A1469"/>
    <mergeCell ref="E1465:F1465"/>
    <mergeCell ref="G1465:H1465"/>
    <mergeCell ref="G1466:I1466"/>
    <mergeCell ref="E1467:F1467"/>
    <mergeCell ref="G1467:I1467"/>
    <mergeCell ref="A1470:A1474"/>
    <mergeCell ref="E1470:F1470"/>
    <mergeCell ref="G1470:H1470"/>
    <mergeCell ref="G1471:I1471"/>
    <mergeCell ref="E1472:F1472"/>
    <mergeCell ref="G1472:I1472"/>
    <mergeCell ref="A1475:A1479"/>
    <mergeCell ref="E1475:F1475"/>
    <mergeCell ref="G1475:H1475"/>
    <mergeCell ref="G1476:I1476"/>
    <mergeCell ref="E1477:F1477"/>
    <mergeCell ref="G1477:I1477"/>
    <mergeCell ref="A1450:A1454"/>
    <mergeCell ref="E1450:F1450"/>
    <mergeCell ref="G1450:H1450"/>
    <mergeCell ref="G1451:I1451"/>
    <mergeCell ref="E1452:F1452"/>
    <mergeCell ref="G1452:I1452"/>
    <mergeCell ref="A1455:A1459"/>
    <mergeCell ref="E1455:F1455"/>
    <mergeCell ref="G1455:H1455"/>
    <mergeCell ref="G1456:I1456"/>
    <mergeCell ref="E1457:F1457"/>
    <mergeCell ref="G1457:I1457"/>
    <mergeCell ref="A1460:A1464"/>
    <mergeCell ref="E1460:F1460"/>
    <mergeCell ref="G1460:H1460"/>
    <mergeCell ref="G1461:I1461"/>
    <mergeCell ref="E1462:F1462"/>
    <mergeCell ref="G1462:I1462"/>
    <mergeCell ref="A1435:A1439"/>
    <mergeCell ref="E1435:F1435"/>
    <mergeCell ref="G1435:H1435"/>
    <mergeCell ref="G1436:I1436"/>
    <mergeCell ref="E1437:F1437"/>
    <mergeCell ref="G1437:I1437"/>
    <mergeCell ref="A1440:A1444"/>
    <mergeCell ref="E1440:F1440"/>
    <mergeCell ref="G1440:H1440"/>
    <mergeCell ref="G1441:I1441"/>
    <mergeCell ref="E1442:F1442"/>
    <mergeCell ref="G1442:I1442"/>
    <mergeCell ref="A1445:A1449"/>
    <mergeCell ref="E1445:F1445"/>
    <mergeCell ref="G1445:H1445"/>
    <mergeCell ref="G1446:I1446"/>
    <mergeCell ref="E1447:F1447"/>
    <mergeCell ref="G1447:I1447"/>
    <mergeCell ref="A1430:A1434"/>
    <mergeCell ref="E1430:F1430"/>
    <mergeCell ref="G1430:H1430"/>
    <mergeCell ref="G1431:I1431"/>
    <mergeCell ref="E1432:F1432"/>
    <mergeCell ref="G1432:I1432"/>
    <mergeCell ref="A1425:A1429"/>
    <mergeCell ref="E1425:F1425"/>
    <mergeCell ref="G1425:H1425"/>
    <mergeCell ref="E1412:F1412"/>
    <mergeCell ref="G1412:I1412"/>
    <mergeCell ref="A1415:A1419"/>
    <mergeCell ref="E1415:F1415"/>
    <mergeCell ref="G1415:H1415"/>
    <mergeCell ref="G1416:I1416"/>
    <mergeCell ref="E1417:F1417"/>
    <mergeCell ref="G1417:I1417"/>
    <mergeCell ref="G1410:H1410"/>
    <mergeCell ref="G1411:I1411"/>
    <mergeCell ref="G1407:I1407"/>
    <mergeCell ref="G1402:I1402"/>
    <mergeCell ref="E1405:F1405"/>
    <mergeCell ref="G1405:H1405"/>
    <mergeCell ref="G1406:I1406"/>
    <mergeCell ref="E1407:F1407"/>
    <mergeCell ref="A1410:A1414"/>
    <mergeCell ref="E1410:F1410"/>
    <mergeCell ref="G1426:I1426"/>
    <mergeCell ref="E1427:F1427"/>
    <mergeCell ref="G1427:I1427"/>
    <mergeCell ref="A1420:A1424"/>
    <mergeCell ref="E1420:F1420"/>
    <mergeCell ref="G1420:H1420"/>
    <mergeCell ref="G1421:I1421"/>
    <mergeCell ref="E1422:F1422"/>
    <mergeCell ref="G1422:I1422"/>
    <mergeCell ref="A1405:A1409"/>
    <mergeCell ref="A1305:A1309"/>
    <mergeCell ref="E1305:F1305"/>
    <mergeCell ref="G1305:H1305"/>
    <mergeCell ref="G1306:I1306"/>
    <mergeCell ref="G1307:I1307"/>
    <mergeCell ref="G1302:I1302"/>
    <mergeCell ref="A1335:A1339"/>
    <mergeCell ref="E1335:F1335"/>
    <mergeCell ref="G1335:H1335"/>
    <mergeCell ref="G1336:I1336"/>
    <mergeCell ref="E1337:F1337"/>
    <mergeCell ref="E1295:F1295"/>
    <mergeCell ref="G1295:H1295"/>
    <mergeCell ref="G1296:I1296"/>
    <mergeCell ref="E1297:F1297"/>
    <mergeCell ref="A1300:A1304"/>
    <mergeCell ref="A1400:A1404"/>
    <mergeCell ref="E1400:F1400"/>
    <mergeCell ref="G1400:H1400"/>
    <mergeCell ref="G1401:I1401"/>
    <mergeCell ref="E1402:F1402"/>
    <mergeCell ref="G1397:I1397"/>
    <mergeCell ref="G1392:I1392"/>
    <mergeCell ref="G1387:I1387"/>
    <mergeCell ref="A1385:A1389"/>
    <mergeCell ref="E1385:F1385"/>
    <mergeCell ref="G1385:H1385"/>
    <mergeCell ref="G1386:I1386"/>
    <mergeCell ref="E1387:F1387"/>
    <mergeCell ref="A1390:A1394"/>
    <mergeCell ref="E1390:F1390"/>
    <mergeCell ref="G1297:I1297"/>
    <mergeCell ref="G1337:I1337"/>
    <mergeCell ref="G1332:I1332"/>
    <mergeCell ref="G1327:I1327"/>
    <mergeCell ref="A1330:A1334"/>
    <mergeCell ref="E1330:F1330"/>
    <mergeCell ref="G1330:H1330"/>
    <mergeCell ref="G1331:I1331"/>
    <mergeCell ref="E1332:F1332"/>
    <mergeCell ref="E1257:F1257"/>
    <mergeCell ref="E1252:F1252"/>
    <mergeCell ref="A1250:A1254"/>
    <mergeCell ref="E1250:F1250"/>
    <mergeCell ref="G1250:H1250"/>
    <mergeCell ref="G1251:I1251"/>
    <mergeCell ref="G1252:I1252"/>
    <mergeCell ref="A1255:A1259"/>
    <mergeCell ref="E1255:F1255"/>
    <mergeCell ref="G1255:H1255"/>
    <mergeCell ref="G1290:H1290"/>
    <mergeCell ref="G1291:I1291"/>
    <mergeCell ref="E1292:F1292"/>
    <mergeCell ref="E1277:F1277"/>
    <mergeCell ref="E1272:F1272"/>
    <mergeCell ref="E1267:F1267"/>
    <mergeCell ref="E1262:F1262"/>
    <mergeCell ref="G1292:I1292"/>
    <mergeCell ref="E1287:F1287"/>
    <mergeCell ref="E1282:F1282"/>
    <mergeCell ref="A1285:A1289"/>
    <mergeCell ref="E1285:F1285"/>
    <mergeCell ref="G1301:I1301"/>
    <mergeCell ref="E1302:F1302"/>
    <mergeCell ref="G1285:H1285"/>
    <mergeCell ref="G1286:I1286"/>
    <mergeCell ref="G1287:I1287"/>
    <mergeCell ref="A1290:A1294"/>
    <mergeCell ref="E1290:F1290"/>
    <mergeCell ref="G1212:I1212"/>
    <mergeCell ref="G1227:I1227"/>
    <mergeCell ref="A1230:A1234"/>
    <mergeCell ref="E1230:F1230"/>
    <mergeCell ref="G1230:H1230"/>
    <mergeCell ref="G1221:I1221"/>
    <mergeCell ref="A1215:A1219"/>
    <mergeCell ref="E1215:F1215"/>
    <mergeCell ref="G1237:I1237"/>
    <mergeCell ref="A1240:A1244"/>
    <mergeCell ref="E1240:F1240"/>
    <mergeCell ref="G1211:I1211"/>
    <mergeCell ref="A1260:A1264"/>
    <mergeCell ref="E1260:F1260"/>
    <mergeCell ref="G1260:H1260"/>
    <mergeCell ref="G1261:I1261"/>
    <mergeCell ref="G1231:I1231"/>
    <mergeCell ref="G1232:I1232"/>
    <mergeCell ref="A1235:A1239"/>
    <mergeCell ref="E1235:F1235"/>
    <mergeCell ref="G1235:H1235"/>
    <mergeCell ref="G1236:I1236"/>
    <mergeCell ref="G1256:I1256"/>
    <mergeCell ref="G1257:I1257"/>
    <mergeCell ref="G1240:H1240"/>
    <mergeCell ref="G1241:I1241"/>
    <mergeCell ref="G1242:I1242"/>
    <mergeCell ref="G1177:I1177"/>
    <mergeCell ref="A1180:A1184"/>
    <mergeCell ref="E1180:F1180"/>
    <mergeCell ref="G1180:H1180"/>
    <mergeCell ref="E1182:F1182"/>
    <mergeCell ref="A1225:A1229"/>
    <mergeCell ref="E1225:F1225"/>
    <mergeCell ref="G1225:H1225"/>
    <mergeCell ref="G1226:I1226"/>
    <mergeCell ref="G1196:I1196"/>
    <mergeCell ref="G1191:I1191"/>
    <mergeCell ref="A1210:A1214"/>
    <mergeCell ref="E1210:F1210"/>
    <mergeCell ref="G1210:H1210"/>
    <mergeCell ref="E1212:F1212"/>
    <mergeCell ref="G1141:I1141"/>
    <mergeCell ref="G1215:H1215"/>
    <mergeCell ref="E1217:F1217"/>
    <mergeCell ref="G1217:I1217"/>
    <mergeCell ref="A1220:A1224"/>
    <mergeCell ref="E1220:F1220"/>
    <mergeCell ref="G1220:H1220"/>
    <mergeCell ref="E1222:F1222"/>
    <mergeCell ref="G1222:I1222"/>
    <mergeCell ref="G1186:I1186"/>
    <mergeCell ref="E1172:F1172"/>
    <mergeCell ref="G1172:I1172"/>
    <mergeCell ref="G1161:I1161"/>
    <mergeCell ref="G1156:I1156"/>
    <mergeCell ref="G1151:I1151"/>
    <mergeCell ref="G1146:I1146"/>
    <mergeCell ref="G1147:I1147"/>
    <mergeCell ref="A1140:A1144"/>
    <mergeCell ref="E1140:F1140"/>
    <mergeCell ref="G1140:H1140"/>
    <mergeCell ref="E1142:F1142"/>
    <mergeCell ref="G1130:I1130"/>
    <mergeCell ref="G1125:I1125"/>
    <mergeCell ref="A1124:A1128"/>
    <mergeCell ref="E1124:F1124"/>
    <mergeCell ref="G1124:H1124"/>
    <mergeCell ref="E1126:F1126"/>
    <mergeCell ref="A1094:A1098"/>
    <mergeCell ref="E1094:F1094"/>
    <mergeCell ref="G1094:H1094"/>
    <mergeCell ref="E1096:F1096"/>
    <mergeCell ref="G1171:I1171"/>
    <mergeCell ref="G1166:I1166"/>
    <mergeCell ref="A1165:A1169"/>
    <mergeCell ref="E1165:F1165"/>
    <mergeCell ref="G1165:H1165"/>
    <mergeCell ref="E1167:F1167"/>
    <mergeCell ref="G1167:I1167"/>
    <mergeCell ref="A1170:A1174"/>
    <mergeCell ref="E1170:F1170"/>
    <mergeCell ref="G1170:H1170"/>
    <mergeCell ref="G1126:I1126"/>
    <mergeCell ref="G1135:I1135"/>
    <mergeCell ref="A1129:A1133"/>
    <mergeCell ref="E1129:F1129"/>
    <mergeCell ref="G1129:H1129"/>
    <mergeCell ref="E1131:F1131"/>
    <mergeCell ref="G1131:I1131"/>
    <mergeCell ref="A1160:A1164"/>
    <mergeCell ref="G1085:I1085"/>
    <mergeCell ref="A1134:A1139"/>
    <mergeCell ref="E1134:F1134"/>
    <mergeCell ref="G1134:H1134"/>
    <mergeCell ref="E1136:F1136"/>
    <mergeCell ref="G1136:I1136"/>
    <mergeCell ref="A1084:A1088"/>
    <mergeCell ref="E1084:F1084"/>
    <mergeCell ref="G1084:H1084"/>
    <mergeCell ref="E1086:F1086"/>
    <mergeCell ref="G1086:I1086"/>
    <mergeCell ref="A1089:A1093"/>
    <mergeCell ref="E1089:F1089"/>
    <mergeCell ref="G1089:H1089"/>
    <mergeCell ref="E1091:F1091"/>
    <mergeCell ref="G1091:I1091"/>
    <mergeCell ref="G1115:I1115"/>
    <mergeCell ref="G1110:I1110"/>
    <mergeCell ref="G1105:I1105"/>
    <mergeCell ref="G1100:I1100"/>
    <mergeCell ref="G1095:I1095"/>
    <mergeCell ref="G1090:I1090"/>
    <mergeCell ref="G1096:I1096"/>
    <mergeCell ref="G1120:I1120"/>
    <mergeCell ref="A1119:A1123"/>
    <mergeCell ref="E1119:F1119"/>
    <mergeCell ref="G1119:H1119"/>
    <mergeCell ref="E1121:F1121"/>
    <mergeCell ref="G1121:I1121"/>
    <mergeCell ref="E1114:F1114"/>
    <mergeCell ref="G1114:H1114"/>
    <mergeCell ref="E1116:F1116"/>
    <mergeCell ref="G1059:H1059"/>
    <mergeCell ref="E1061:F1061"/>
    <mergeCell ref="G1061:I1061"/>
    <mergeCell ref="A1064:A1068"/>
    <mergeCell ref="E1064:F1064"/>
    <mergeCell ref="G1064:H1064"/>
    <mergeCell ref="E1066:F1066"/>
    <mergeCell ref="G1066:I1066"/>
    <mergeCell ref="G1060:I1060"/>
    <mergeCell ref="G1055:I1055"/>
    <mergeCell ref="G1050:I1050"/>
    <mergeCell ref="G1051:I1051"/>
    <mergeCell ref="A1054:A1058"/>
    <mergeCell ref="E1054:F1054"/>
    <mergeCell ref="G1054:H1054"/>
    <mergeCell ref="E1056:F1056"/>
    <mergeCell ref="G1056:I1056"/>
    <mergeCell ref="A1059:A1063"/>
    <mergeCell ref="E1079:F1079"/>
    <mergeCell ref="G1079:H1079"/>
    <mergeCell ref="E1081:F1081"/>
    <mergeCell ref="G1081:I1081"/>
    <mergeCell ref="G1070:I1070"/>
    <mergeCell ref="G1065:I1065"/>
    <mergeCell ref="G1040:I1040"/>
    <mergeCell ref="G1035:I1035"/>
    <mergeCell ref="G1080:I1080"/>
    <mergeCell ref="G1075:I1075"/>
    <mergeCell ref="A1074:A1078"/>
    <mergeCell ref="E1074:F1074"/>
    <mergeCell ref="G1074:H1074"/>
    <mergeCell ref="E1076:F1076"/>
    <mergeCell ref="G1076:I1076"/>
    <mergeCell ref="A1079:A1083"/>
    <mergeCell ref="G1044:H1044"/>
    <mergeCell ref="E1046:F1046"/>
    <mergeCell ref="G1046:I1046"/>
    <mergeCell ref="A1049:A1053"/>
    <mergeCell ref="E1049:F1049"/>
    <mergeCell ref="G1049:H1049"/>
    <mergeCell ref="E1051:F1051"/>
    <mergeCell ref="G1045:I1045"/>
    <mergeCell ref="A1039:A1043"/>
    <mergeCell ref="E1039:F1039"/>
    <mergeCell ref="G1039:H1039"/>
    <mergeCell ref="E1041:F1041"/>
    <mergeCell ref="G1041:I1041"/>
    <mergeCell ref="A1044:A1048"/>
    <mergeCell ref="E1044:F1044"/>
    <mergeCell ref="E1059:F1059"/>
    <mergeCell ref="A1034:A1038"/>
    <mergeCell ref="E1034:F1034"/>
    <mergeCell ref="G1034:H1034"/>
    <mergeCell ref="E1036:F1036"/>
    <mergeCell ref="G1036:I1036"/>
    <mergeCell ref="G1025:I1025"/>
    <mergeCell ref="G964:H964"/>
    <mergeCell ref="E966:F966"/>
    <mergeCell ref="G1030:I1030"/>
    <mergeCell ref="A1029:A1033"/>
    <mergeCell ref="E1029:F1029"/>
    <mergeCell ref="G1029:H1029"/>
    <mergeCell ref="E1031:F1031"/>
    <mergeCell ref="G1031:I1031"/>
    <mergeCell ref="G1020:I1020"/>
    <mergeCell ref="G1015:I1015"/>
    <mergeCell ref="G975:I975"/>
    <mergeCell ref="G970:I970"/>
    <mergeCell ref="G965:I965"/>
    <mergeCell ref="E1024:F1024"/>
    <mergeCell ref="G1024:H1024"/>
    <mergeCell ref="E1026:F1026"/>
    <mergeCell ref="G1026:I1026"/>
    <mergeCell ref="A1014:A1018"/>
    <mergeCell ref="E1014:F1014"/>
    <mergeCell ref="G1014:H1014"/>
    <mergeCell ref="E1016:F1016"/>
    <mergeCell ref="G1016:I1016"/>
    <mergeCell ref="G966:I966"/>
    <mergeCell ref="A994:A998"/>
    <mergeCell ref="E994:F994"/>
    <mergeCell ref="G994:H994"/>
    <mergeCell ref="E996:F996"/>
    <mergeCell ref="G996:I996"/>
    <mergeCell ref="G985:I985"/>
    <mergeCell ref="A984:A988"/>
    <mergeCell ref="E984:F984"/>
    <mergeCell ref="G984:H984"/>
    <mergeCell ref="E986:F986"/>
    <mergeCell ref="A999:A1003"/>
    <mergeCell ref="E999:F999"/>
    <mergeCell ref="G999:H999"/>
    <mergeCell ref="E1001:F1001"/>
    <mergeCell ref="G1001:I1001"/>
    <mergeCell ref="A1004:A1008"/>
    <mergeCell ref="E1004:F1004"/>
    <mergeCell ref="G1004:H1004"/>
    <mergeCell ref="G990:I990"/>
    <mergeCell ref="A989:A993"/>
    <mergeCell ref="E989:F989"/>
    <mergeCell ref="G989:H989"/>
    <mergeCell ref="E991:F991"/>
    <mergeCell ref="G991:I991"/>
    <mergeCell ref="G980:I980"/>
    <mergeCell ref="E951:F951"/>
    <mergeCell ref="G951:I951"/>
    <mergeCell ref="G945:I945"/>
    <mergeCell ref="G960:I960"/>
    <mergeCell ref="A954:A958"/>
    <mergeCell ref="E954:F954"/>
    <mergeCell ref="G954:H954"/>
    <mergeCell ref="E956:F956"/>
    <mergeCell ref="G956:I956"/>
    <mergeCell ref="A944:A948"/>
    <mergeCell ref="A959:A963"/>
    <mergeCell ref="E959:F959"/>
    <mergeCell ref="G959:H959"/>
    <mergeCell ref="E961:F961"/>
    <mergeCell ref="G961:I961"/>
    <mergeCell ref="A964:A968"/>
    <mergeCell ref="E964:F964"/>
    <mergeCell ref="E944:F944"/>
    <mergeCell ref="G944:H944"/>
    <mergeCell ref="E946:F946"/>
    <mergeCell ref="G946:I946"/>
    <mergeCell ref="A924:A928"/>
    <mergeCell ref="E924:F924"/>
    <mergeCell ref="G924:H924"/>
    <mergeCell ref="E926:F926"/>
    <mergeCell ref="G915:I915"/>
    <mergeCell ref="G955:I955"/>
    <mergeCell ref="G950:I950"/>
    <mergeCell ref="A949:A953"/>
    <mergeCell ref="E949:F949"/>
    <mergeCell ref="G949:H949"/>
    <mergeCell ref="G916:I916"/>
    <mergeCell ref="A919:A923"/>
    <mergeCell ref="E919:F919"/>
    <mergeCell ref="G919:H919"/>
    <mergeCell ref="E921:F921"/>
    <mergeCell ref="G921:I921"/>
    <mergeCell ref="A894:A898"/>
    <mergeCell ref="E894:F894"/>
    <mergeCell ref="G894:H894"/>
    <mergeCell ref="E896:F896"/>
    <mergeCell ref="G925:I925"/>
    <mergeCell ref="G920:I920"/>
    <mergeCell ref="A914:A918"/>
    <mergeCell ref="E914:F914"/>
    <mergeCell ref="G914:H914"/>
    <mergeCell ref="E916:F916"/>
    <mergeCell ref="G940:I940"/>
    <mergeCell ref="G935:I935"/>
    <mergeCell ref="G930:I930"/>
    <mergeCell ref="G926:I926"/>
    <mergeCell ref="A929:A933"/>
    <mergeCell ref="E929:F929"/>
    <mergeCell ref="A884:A888"/>
    <mergeCell ref="E884:F884"/>
    <mergeCell ref="G884:H884"/>
    <mergeCell ref="E886:F886"/>
    <mergeCell ref="G886:I886"/>
    <mergeCell ref="A889:A893"/>
    <mergeCell ref="E889:F889"/>
    <mergeCell ref="G889:H889"/>
    <mergeCell ref="E891:F891"/>
    <mergeCell ref="G891:I891"/>
    <mergeCell ref="E911:F911"/>
    <mergeCell ref="G911:I911"/>
    <mergeCell ref="G900:I900"/>
    <mergeCell ref="G895:I895"/>
    <mergeCell ref="G890:I890"/>
    <mergeCell ref="G885:I885"/>
    <mergeCell ref="G910:I910"/>
    <mergeCell ref="G905:I905"/>
    <mergeCell ref="A904:A908"/>
    <mergeCell ref="E904:F904"/>
    <mergeCell ref="G904:H904"/>
    <mergeCell ref="E906:F906"/>
    <mergeCell ref="G906:I906"/>
    <mergeCell ref="A909:A913"/>
    <mergeCell ref="E909:F909"/>
    <mergeCell ref="G909:H909"/>
    <mergeCell ref="G876:I876"/>
    <mergeCell ref="A879:A883"/>
    <mergeCell ref="E879:F879"/>
    <mergeCell ref="G879:H879"/>
    <mergeCell ref="E881:F881"/>
    <mergeCell ref="G870:I870"/>
    <mergeCell ref="G880:I880"/>
    <mergeCell ref="G881:I881"/>
    <mergeCell ref="G875:I875"/>
    <mergeCell ref="A869:A873"/>
    <mergeCell ref="E869:F869"/>
    <mergeCell ref="G869:H869"/>
    <mergeCell ref="E871:F871"/>
    <mergeCell ref="G871:I871"/>
    <mergeCell ref="A874:A878"/>
    <mergeCell ref="E874:F874"/>
    <mergeCell ref="G874:H874"/>
    <mergeCell ref="E876:F876"/>
    <mergeCell ref="G845:I845"/>
    <mergeCell ref="E844:F844"/>
    <mergeCell ref="E849:F849"/>
    <mergeCell ref="E854:F854"/>
    <mergeCell ref="E859:F859"/>
    <mergeCell ref="E864:F864"/>
    <mergeCell ref="A864:A868"/>
    <mergeCell ref="G864:H864"/>
    <mergeCell ref="E866:F866"/>
    <mergeCell ref="G866:I866"/>
    <mergeCell ref="G855:I855"/>
    <mergeCell ref="G850:I850"/>
    <mergeCell ref="G865:I865"/>
    <mergeCell ref="G860:I860"/>
    <mergeCell ref="A854:A858"/>
    <mergeCell ref="G854:H854"/>
    <mergeCell ref="E856:F856"/>
    <mergeCell ref="G856:I856"/>
    <mergeCell ref="A859:A863"/>
    <mergeCell ref="G859:H859"/>
    <mergeCell ref="E861:F861"/>
    <mergeCell ref="G861:I861"/>
    <mergeCell ref="A13:A17"/>
    <mergeCell ref="E13:F13"/>
    <mergeCell ref="A824:A828"/>
    <mergeCell ref="G824:H824"/>
    <mergeCell ref="E826:F826"/>
    <mergeCell ref="G825:I825"/>
    <mergeCell ref="G820:I820"/>
    <mergeCell ref="G815:I815"/>
    <mergeCell ref="G826:I826"/>
    <mergeCell ref="G810:I810"/>
    <mergeCell ref="E369:F369"/>
    <mergeCell ref="E372:F372"/>
    <mergeCell ref="G372:H372"/>
    <mergeCell ref="A18:A22"/>
    <mergeCell ref="E18:F18"/>
    <mergeCell ref="G18:H18"/>
    <mergeCell ref="G19:I19"/>
    <mergeCell ref="E20:F20"/>
    <mergeCell ref="G20:I20"/>
    <mergeCell ref="A28:A32"/>
    <mergeCell ref="G755:I755"/>
    <mergeCell ref="G750:I750"/>
    <mergeCell ref="G745:I745"/>
    <mergeCell ref="E744:F744"/>
    <mergeCell ref="E749:F749"/>
    <mergeCell ref="E754:F754"/>
    <mergeCell ref="G13:H13"/>
    <mergeCell ref="G14:I14"/>
    <mergeCell ref="E15:F15"/>
    <mergeCell ref="G15:I15"/>
    <mergeCell ref="G38:H38"/>
    <mergeCell ref="G39:I39"/>
    <mergeCell ref="H8:H10"/>
    <mergeCell ref="I8:I10"/>
    <mergeCell ref="J8:J10"/>
    <mergeCell ref="K8:K10"/>
    <mergeCell ref="L8:M10"/>
    <mergeCell ref="B9:F9"/>
    <mergeCell ref="D10:F10"/>
    <mergeCell ref="L11:L12"/>
    <mergeCell ref="M11:M12"/>
    <mergeCell ref="B11:B12"/>
    <mergeCell ref="C11:C12"/>
    <mergeCell ref="D11:D12"/>
    <mergeCell ref="E11:F12"/>
    <mergeCell ref="G11:I12"/>
    <mergeCell ref="J11:J12"/>
    <mergeCell ref="E804:F804"/>
    <mergeCell ref="G795:I795"/>
    <mergeCell ref="G790:I790"/>
    <mergeCell ref="E40:F40"/>
    <mergeCell ref="G40:I40"/>
    <mergeCell ref="G25:I25"/>
    <mergeCell ref="G100:I100"/>
    <mergeCell ref="G141:I141"/>
    <mergeCell ref="G176:H176"/>
    <mergeCell ref="G177:I177"/>
    <mergeCell ref="G178:I178"/>
    <mergeCell ref="G216:H216"/>
    <mergeCell ref="G217:I217"/>
    <mergeCell ref="G218:I218"/>
    <mergeCell ref="G233:I233"/>
    <mergeCell ref="E249:F249"/>
    <mergeCell ref="E264:F264"/>
    <mergeCell ref="A1945:A1949"/>
    <mergeCell ref="E1945:F1945"/>
    <mergeCell ref="G1945:H1945"/>
    <mergeCell ref="G1946:I1946"/>
    <mergeCell ref="E1947:F1947"/>
    <mergeCell ref="G1947:I1947"/>
    <mergeCell ref="A1940:A1944"/>
    <mergeCell ref="E1940:F1940"/>
    <mergeCell ref="G1940:H1940"/>
    <mergeCell ref="G1941:I1941"/>
    <mergeCell ref="E1942:F1942"/>
    <mergeCell ref="G1942:I1942"/>
    <mergeCell ref="P1:R1"/>
    <mergeCell ref="P2:R2"/>
    <mergeCell ref="P3:R3"/>
    <mergeCell ref="A4:M4"/>
    <mergeCell ref="A5:A12"/>
    <mergeCell ref="B5:J6"/>
    <mergeCell ref="B7:N7"/>
    <mergeCell ref="B8:F8"/>
    <mergeCell ref="G8:G10"/>
    <mergeCell ref="K11:K12"/>
    <mergeCell ref="J1:M3"/>
    <mergeCell ref="A764:A768"/>
    <mergeCell ref="G764:H764"/>
    <mergeCell ref="E766:F766"/>
    <mergeCell ref="G766:I766"/>
    <mergeCell ref="G770:I770"/>
    <mergeCell ref="G765:I765"/>
    <mergeCell ref="G760:I760"/>
    <mergeCell ref="E759:F759"/>
    <mergeCell ref="E764:F764"/>
    <mergeCell ref="A1960:A1964"/>
    <mergeCell ref="E1960:F1960"/>
    <mergeCell ref="G1960:H1960"/>
    <mergeCell ref="G1961:I1961"/>
    <mergeCell ref="E1962:F1962"/>
    <mergeCell ref="G1962:I1962"/>
    <mergeCell ref="A1955:A1959"/>
    <mergeCell ref="E1955:F1955"/>
    <mergeCell ref="G1955:H1955"/>
    <mergeCell ref="G1956:I1956"/>
    <mergeCell ref="E1957:F1957"/>
    <mergeCell ref="G1957:I1957"/>
    <mergeCell ref="A1950:A1954"/>
    <mergeCell ref="E1950:F1950"/>
    <mergeCell ref="G1950:H1950"/>
    <mergeCell ref="G1951:I1951"/>
    <mergeCell ref="E1952:F1952"/>
    <mergeCell ref="G1952:I1952"/>
    <mergeCell ref="A1975:A1979"/>
    <mergeCell ref="E1975:F1975"/>
    <mergeCell ref="G1975:H1975"/>
    <mergeCell ref="G1976:I1976"/>
    <mergeCell ref="E1977:F1977"/>
    <mergeCell ref="G1977:I1977"/>
    <mergeCell ref="A1970:A1974"/>
    <mergeCell ref="E1970:F1970"/>
    <mergeCell ref="G1970:H1970"/>
    <mergeCell ref="G1971:I1971"/>
    <mergeCell ref="E1972:F1972"/>
    <mergeCell ref="G1972:I1972"/>
    <mergeCell ref="A1965:A1969"/>
    <mergeCell ref="E1965:F1965"/>
    <mergeCell ref="G1965:H1965"/>
    <mergeCell ref="G1966:I1966"/>
    <mergeCell ref="E1967:F1967"/>
    <mergeCell ref="G1967:I1967"/>
    <mergeCell ref="A1990:A1994"/>
    <mergeCell ref="E1990:F1990"/>
    <mergeCell ref="G1990:H1990"/>
    <mergeCell ref="G1991:I1991"/>
    <mergeCell ref="E1992:F1992"/>
    <mergeCell ref="G1992:I1992"/>
    <mergeCell ref="A1985:A1989"/>
    <mergeCell ref="E1985:F1985"/>
    <mergeCell ref="G1985:H1985"/>
    <mergeCell ref="G1986:I1986"/>
    <mergeCell ref="E1987:F1987"/>
    <mergeCell ref="G1987:I1987"/>
    <mergeCell ref="A1980:A1984"/>
    <mergeCell ref="E1980:F1980"/>
    <mergeCell ref="G1980:H1980"/>
    <mergeCell ref="G1981:I1981"/>
    <mergeCell ref="E1982:F1982"/>
    <mergeCell ref="G1982:I1982"/>
    <mergeCell ref="A2005:A2009"/>
    <mergeCell ref="E2005:F2005"/>
    <mergeCell ref="G2005:H2005"/>
    <mergeCell ref="G2006:I2006"/>
    <mergeCell ref="E2007:F2007"/>
    <mergeCell ref="G2007:I2007"/>
    <mergeCell ref="A2000:A2004"/>
    <mergeCell ref="E2000:F2000"/>
    <mergeCell ref="G2000:H2000"/>
    <mergeCell ref="G2001:I2001"/>
    <mergeCell ref="E2002:F2002"/>
    <mergeCell ref="G2002:I2002"/>
    <mergeCell ref="A1995:A1999"/>
    <mergeCell ref="E1995:F1995"/>
    <mergeCell ref="G1995:H1995"/>
    <mergeCell ref="G1996:I1996"/>
    <mergeCell ref="E1997:F1997"/>
    <mergeCell ref="G1997:I1997"/>
    <mergeCell ref="A2020:A2024"/>
    <mergeCell ref="E2020:F2020"/>
    <mergeCell ref="G2020:H2020"/>
    <mergeCell ref="G2021:I2021"/>
    <mergeCell ref="E2022:F2022"/>
    <mergeCell ref="G2022:I2022"/>
    <mergeCell ref="A2015:A2019"/>
    <mergeCell ref="E2015:F2015"/>
    <mergeCell ref="G2015:H2015"/>
    <mergeCell ref="G2016:I2016"/>
    <mergeCell ref="E2017:F2017"/>
    <mergeCell ref="G2017:I2017"/>
    <mergeCell ref="A2010:A2014"/>
    <mergeCell ref="E2010:F2010"/>
    <mergeCell ref="G2010:H2010"/>
    <mergeCell ref="G2011:I2011"/>
    <mergeCell ref="E2012:F2012"/>
    <mergeCell ref="G2012:I2012"/>
    <mergeCell ref="A2035:A2039"/>
    <mergeCell ref="E2035:F2035"/>
    <mergeCell ref="G2035:H2035"/>
    <mergeCell ref="G2036:I2036"/>
    <mergeCell ref="E2037:F2037"/>
    <mergeCell ref="G2037:I2037"/>
    <mergeCell ref="A2030:A2034"/>
    <mergeCell ref="E2030:F2030"/>
    <mergeCell ref="G2030:H2030"/>
    <mergeCell ref="G2031:I2031"/>
    <mergeCell ref="E2032:F2032"/>
    <mergeCell ref="G2032:I2032"/>
    <mergeCell ref="A2025:A2029"/>
    <mergeCell ref="E2025:F2025"/>
    <mergeCell ref="G2025:H2025"/>
    <mergeCell ref="G2026:I2026"/>
    <mergeCell ref="E2027:F2027"/>
    <mergeCell ref="G2027:I2027"/>
    <mergeCell ref="A2045:A2049"/>
    <mergeCell ref="E2045:F2045"/>
    <mergeCell ref="G2045:H2045"/>
    <mergeCell ref="G2046:I2046"/>
    <mergeCell ref="E2047:F2047"/>
    <mergeCell ref="G2047:I2047"/>
    <mergeCell ref="A2040:A2044"/>
    <mergeCell ref="E2040:F2040"/>
    <mergeCell ref="G2040:H2040"/>
    <mergeCell ref="G2041:I2041"/>
    <mergeCell ref="E2042:F2042"/>
    <mergeCell ref="G2042:I2042"/>
    <mergeCell ref="A2060:A2064"/>
    <mergeCell ref="E2060:F2060"/>
    <mergeCell ref="G2060:H2060"/>
    <mergeCell ref="G2061:I2061"/>
    <mergeCell ref="E2062:F2062"/>
    <mergeCell ref="G2062:I2062"/>
    <mergeCell ref="A2055:A2059"/>
    <mergeCell ref="E2055:F2055"/>
    <mergeCell ref="G2055:H2055"/>
    <mergeCell ref="G2056:I2056"/>
    <mergeCell ref="E2057:F2057"/>
    <mergeCell ref="G2057:I2057"/>
    <mergeCell ref="A2050:A2054"/>
    <mergeCell ref="E2050:F2050"/>
    <mergeCell ref="G2050:H2050"/>
    <mergeCell ref="G2051:I2051"/>
    <mergeCell ref="E2052:F2052"/>
    <mergeCell ref="G2052:I2052"/>
    <mergeCell ref="A2075:A2079"/>
    <mergeCell ref="E2075:F2075"/>
    <mergeCell ref="G2075:H2075"/>
    <mergeCell ref="G2076:I2076"/>
    <mergeCell ref="E2077:F2077"/>
    <mergeCell ref="G2077:I2077"/>
    <mergeCell ref="A2070:A2074"/>
    <mergeCell ref="E2070:F2070"/>
    <mergeCell ref="G2070:H2070"/>
    <mergeCell ref="G2071:I2071"/>
    <mergeCell ref="E2072:F2072"/>
    <mergeCell ref="G2072:I2072"/>
    <mergeCell ref="A2065:A2069"/>
    <mergeCell ref="E2065:F2065"/>
    <mergeCell ref="G2065:H2065"/>
    <mergeCell ref="G2066:I2066"/>
    <mergeCell ref="E2067:F2067"/>
    <mergeCell ref="G2067:I2067"/>
    <mergeCell ref="A2090:A2094"/>
    <mergeCell ref="E2090:F2090"/>
    <mergeCell ref="G2090:H2090"/>
    <mergeCell ref="G2091:I2091"/>
    <mergeCell ref="E2092:F2092"/>
    <mergeCell ref="G2092:I2092"/>
    <mergeCell ref="A2085:A2089"/>
    <mergeCell ref="E2085:F2085"/>
    <mergeCell ref="G2085:H2085"/>
    <mergeCell ref="G2086:I2086"/>
    <mergeCell ref="E2087:F2087"/>
    <mergeCell ref="G2087:I2087"/>
    <mergeCell ref="A2080:A2084"/>
    <mergeCell ref="E2080:F2080"/>
    <mergeCell ref="G2080:H2080"/>
    <mergeCell ref="G2081:I2081"/>
    <mergeCell ref="E2082:F2082"/>
    <mergeCell ref="G2082:I2082"/>
    <mergeCell ref="A2105:A2109"/>
    <mergeCell ref="E2105:F2105"/>
    <mergeCell ref="G2105:H2105"/>
    <mergeCell ref="G2106:I2106"/>
    <mergeCell ref="E2107:F2107"/>
    <mergeCell ref="G2107:I2107"/>
    <mergeCell ref="A2100:A2104"/>
    <mergeCell ref="E2100:F2100"/>
    <mergeCell ref="G2100:H2100"/>
    <mergeCell ref="G2101:I2101"/>
    <mergeCell ref="E2102:F2102"/>
    <mergeCell ref="G2102:I2102"/>
    <mergeCell ref="A2095:A2099"/>
    <mergeCell ref="E2095:F2095"/>
    <mergeCell ref="G2095:H2095"/>
    <mergeCell ref="G2096:I2096"/>
    <mergeCell ref="E2097:F2097"/>
    <mergeCell ref="G2097:I2097"/>
    <mergeCell ref="A2120:A2124"/>
    <mergeCell ref="E2120:F2120"/>
    <mergeCell ref="G2120:H2120"/>
    <mergeCell ref="G2121:I2121"/>
    <mergeCell ref="E2122:F2122"/>
    <mergeCell ref="G2122:I2122"/>
    <mergeCell ref="A2115:A2119"/>
    <mergeCell ref="E2115:F2115"/>
    <mergeCell ref="G2115:H2115"/>
    <mergeCell ref="G2116:I2116"/>
    <mergeCell ref="E2117:F2117"/>
    <mergeCell ref="G2117:I2117"/>
    <mergeCell ref="A2110:A2114"/>
    <mergeCell ref="E2110:F2110"/>
    <mergeCell ref="G2110:H2110"/>
    <mergeCell ref="G2111:I2111"/>
    <mergeCell ref="E2112:F2112"/>
    <mergeCell ref="G2112:I2112"/>
    <mergeCell ref="A2125:A2129"/>
    <mergeCell ref="E2125:F2125"/>
    <mergeCell ref="G2125:H2125"/>
    <mergeCell ref="G2126:I2126"/>
    <mergeCell ref="E2127:F2127"/>
    <mergeCell ref="G2127:I2127"/>
    <mergeCell ref="A2140:A2144"/>
    <mergeCell ref="E2140:F2140"/>
    <mergeCell ref="G2140:H2140"/>
    <mergeCell ref="G2141:I2141"/>
    <mergeCell ref="E2142:F2142"/>
    <mergeCell ref="G2142:I2142"/>
    <mergeCell ref="A2135:A2139"/>
    <mergeCell ref="E2135:F2135"/>
    <mergeCell ref="G2135:H2135"/>
    <mergeCell ref="G2136:I2136"/>
    <mergeCell ref="E2137:F2137"/>
    <mergeCell ref="G2137:I2137"/>
    <mergeCell ref="A2130:A2134"/>
    <mergeCell ref="E2130:F2130"/>
    <mergeCell ref="G2130:H2130"/>
    <mergeCell ref="G2131:I2131"/>
    <mergeCell ref="E2132:F2132"/>
    <mergeCell ref="G2132:I2132"/>
    <mergeCell ref="A2155:A2159"/>
    <mergeCell ref="E2155:F2155"/>
    <mergeCell ref="G2155:H2155"/>
    <mergeCell ref="G2156:I2156"/>
    <mergeCell ref="E2157:F2157"/>
    <mergeCell ref="G2157:I2157"/>
    <mergeCell ref="A2150:A2154"/>
    <mergeCell ref="E2150:F2150"/>
    <mergeCell ref="G2150:H2150"/>
    <mergeCell ref="G2151:I2151"/>
    <mergeCell ref="E2152:F2152"/>
    <mergeCell ref="G2152:I2152"/>
    <mergeCell ref="A2145:A2149"/>
    <mergeCell ref="E2145:F2145"/>
    <mergeCell ref="G2145:H2145"/>
    <mergeCell ref="G2146:I2146"/>
    <mergeCell ref="E2147:F2147"/>
    <mergeCell ref="G2147:I2147"/>
    <mergeCell ref="A2165:A2169"/>
    <mergeCell ref="E2165:F2165"/>
    <mergeCell ref="G2165:H2165"/>
    <mergeCell ref="G2166:I2166"/>
    <mergeCell ref="E2167:F2167"/>
    <mergeCell ref="G2167:I2167"/>
    <mergeCell ref="A2160:A2164"/>
    <mergeCell ref="E2160:F2160"/>
    <mergeCell ref="G2160:H2160"/>
    <mergeCell ref="G2161:I2161"/>
    <mergeCell ref="E2162:F2162"/>
    <mergeCell ref="G2162:I2162"/>
    <mergeCell ref="A2180:A2184"/>
    <mergeCell ref="E2180:F2180"/>
    <mergeCell ref="G2180:H2180"/>
    <mergeCell ref="G2181:I2181"/>
    <mergeCell ref="E2182:F2182"/>
    <mergeCell ref="G2182:I2182"/>
    <mergeCell ref="A2175:A2179"/>
    <mergeCell ref="E2175:F2175"/>
    <mergeCell ref="G2175:H2175"/>
    <mergeCell ref="G2176:I2176"/>
    <mergeCell ref="E2177:F2177"/>
    <mergeCell ref="G2177:I2177"/>
    <mergeCell ref="A2170:A2174"/>
    <mergeCell ref="E2170:F2170"/>
    <mergeCell ref="G2170:H2170"/>
    <mergeCell ref="G2171:I2171"/>
    <mergeCell ref="E2172:F2172"/>
    <mergeCell ref="G2172:I2172"/>
    <mergeCell ref="A2190:A2194"/>
    <mergeCell ref="E2190:F2190"/>
    <mergeCell ref="G2190:H2190"/>
    <mergeCell ref="G2191:I2191"/>
    <mergeCell ref="E2192:F2192"/>
    <mergeCell ref="G2192:I2192"/>
    <mergeCell ref="A2185:A2189"/>
    <mergeCell ref="E2185:F2185"/>
    <mergeCell ref="G2185:H2185"/>
    <mergeCell ref="G2186:I2186"/>
    <mergeCell ref="E2187:F2187"/>
    <mergeCell ref="G2187:I2187"/>
    <mergeCell ref="A2205:A2209"/>
    <mergeCell ref="E2205:F2205"/>
    <mergeCell ref="G2205:H2205"/>
    <mergeCell ref="G2206:I2206"/>
    <mergeCell ref="E2207:F2207"/>
    <mergeCell ref="G2207:I2207"/>
    <mergeCell ref="A2200:A2204"/>
    <mergeCell ref="E2200:F2200"/>
    <mergeCell ref="G2200:H2200"/>
    <mergeCell ref="G2201:I2201"/>
    <mergeCell ref="E2202:F2202"/>
    <mergeCell ref="G2202:I2202"/>
    <mergeCell ref="A2195:A2199"/>
    <mergeCell ref="E2195:F2195"/>
    <mergeCell ref="G2195:H2195"/>
    <mergeCell ref="G2196:I2196"/>
    <mergeCell ref="E2197:F2197"/>
    <mergeCell ref="G2197:I2197"/>
    <mergeCell ref="A2220:A2224"/>
    <mergeCell ref="E2220:F2220"/>
    <mergeCell ref="G2220:H2220"/>
    <mergeCell ref="G2221:I2221"/>
    <mergeCell ref="E2222:F2222"/>
    <mergeCell ref="G2222:I2222"/>
    <mergeCell ref="A2215:A2219"/>
    <mergeCell ref="E2215:F2215"/>
    <mergeCell ref="G2215:H2215"/>
    <mergeCell ref="G2216:I2216"/>
    <mergeCell ref="E2217:F2217"/>
    <mergeCell ref="G2217:I2217"/>
    <mergeCell ref="A2210:A2214"/>
    <mergeCell ref="E2210:F2210"/>
    <mergeCell ref="G2210:H2210"/>
    <mergeCell ref="G2211:I2211"/>
    <mergeCell ref="E2212:F2212"/>
    <mergeCell ref="G2212:I2212"/>
    <mergeCell ref="A2235:A2239"/>
    <mergeCell ref="E2235:F2235"/>
    <mergeCell ref="G2235:H2235"/>
    <mergeCell ref="G2236:I2236"/>
    <mergeCell ref="E2237:F2237"/>
    <mergeCell ref="G2237:I2237"/>
    <mergeCell ref="A2230:A2234"/>
    <mergeCell ref="E2230:F2230"/>
    <mergeCell ref="G2230:H2230"/>
    <mergeCell ref="G2231:I2231"/>
    <mergeCell ref="E2232:F2232"/>
    <mergeCell ref="G2232:I2232"/>
    <mergeCell ref="A2225:A2229"/>
    <mergeCell ref="E2225:F2225"/>
    <mergeCell ref="G2225:H2225"/>
    <mergeCell ref="G2226:I2226"/>
    <mergeCell ref="E2227:F2227"/>
    <mergeCell ref="G2227:I2227"/>
    <mergeCell ref="A2250:A2254"/>
    <mergeCell ref="E2250:F2250"/>
    <mergeCell ref="G2250:H2250"/>
    <mergeCell ref="G2251:I2251"/>
    <mergeCell ref="E2252:F2252"/>
    <mergeCell ref="G2252:I2252"/>
    <mergeCell ref="A2245:A2249"/>
    <mergeCell ref="E2245:F2245"/>
    <mergeCell ref="G2245:H2245"/>
    <mergeCell ref="G2246:I2246"/>
    <mergeCell ref="E2247:F2247"/>
    <mergeCell ref="G2247:I2247"/>
    <mergeCell ref="A2240:A2244"/>
    <mergeCell ref="E2240:F2240"/>
    <mergeCell ref="G2240:H2240"/>
    <mergeCell ref="G2241:I2241"/>
    <mergeCell ref="E2242:F2242"/>
    <mergeCell ref="G2242:I2242"/>
    <mergeCell ref="A2265:A2269"/>
    <mergeCell ref="E2265:F2265"/>
    <mergeCell ref="G2265:H2265"/>
    <mergeCell ref="G2266:I2266"/>
    <mergeCell ref="E2267:F2267"/>
    <mergeCell ref="G2267:I2267"/>
    <mergeCell ref="A2260:A2264"/>
    <mergeCell ref="E2260:F2260"/>
    <mergeCell ref="G2260:H2260"/>
    <mergeCell ref="G2261:I2261"/>
    <mergeCell ref="E2262:F2262"/>
    <mergeCell ref="G2262:I2262"/>
    <mergeCell ref="A2255:A2259"/>
    <mergeCell ref="E2255:F2255"/>
    <mergeCell ref="G2255:H2255"/>
    <mergeCell ref="G2256:I2256"/>
    <mergeCell ref="E2257:F2257"/>
    <mergeCell ref="G2257:I2257"/>
    <mergeCell ref="A2280:A2284"/>
    <mergeCell ref="E2280:F2280"/>
    <mergeCell ref="G2280:H2280"/>
    <mergeCell ref="G2281:I2281"/>
    <mergeCell ref="E2282:F2282"/>
    <mergeCell ref="G2282:I2282"/>
    <mergeCell ref="A2275:A2279"/>
    <mergeCell ref="E2275:F2275"/>
    <mergeCell ref="G2275:H2275"/>
    <mergeCell ref="G2276:I2276"/>
    <mergeCell ref="E2277:F2277"/>
    <mergeCell ref="G2277:I2277"/>
    <mergeCell ref="A2270:A2274"/>
    <mergeCell ref="E2270:F2270"/>
    <mergeCell ref="G2270:H2270"/>
    <mergeCell ref="G2271:I2271"/>
    <mergeCell ref="E2272:F2272"/>
    <mergeCell ref="G2272:I2272"/>
    <mergeCell ref="A2295:A2299"/>
    <mergeCell ref="E2295:F2295"/>
    <mergeCell ref="G2295:H2295"/>
    <mergeCell ref="G2296:I2296"/>
    <mergeCell ref="E2297:F2297"/>
    <mergeCell ref="G2297:I2297"/>
    <mergeCell ref="A2290:A2294"/>
    <mergeCell ref="E2290:F2290"/>
    <mergeCell ref="G2290:H2290"/>
    <mergeCell ref="G2291:I2291"/>
    <mergeCell ref="E2292:F2292"/>
    <mergeCell ref="G2292:I2292"/>
    <mergeCell ref="A2285:A2289"/>
    <mergeCell ref="E2285:F2285"/>
    <mergeCell ref="G2285:H2285"/>
    <mergeCell ref="G2286:I2286"/>
    <mergeCell ref="E2287:F2287"/>
    <mergeCell ref="G2287:I2287"/>
    <mergeCell ref="A2310:A2314"/>
    <mergeCell ref="E2310:F2310"/>
    <mergeCell ref="G2310:H2310"/>
    <mergeCell ref="G2311:I2311"/>
    <mergeCell ref="E2312:F2312"/>
    <mergeCell ref="G2312:I2312"/>
    <mergeCell ref="A2305:A2309"/>
    <mergeCell ref="E2305:F2305"/>
    <mergeCell ref="G2305:H2305"/>
    <mergeCell ref="G2306:I2306"/>
    <mergeCell ref="E2307:F2307"/>
    <mergeCell ref="G2307:I2307"/>
    <mergeCell ref="A2300:A2304"/>
    <mergeCell ref="E2300:F2300"/>
    <mergeCell ref="G2300:H2300"/>
    <mergeCell ref="G2301:I2301"/>
    <mergeCell ref="E2302:F2302"/>
    <mergeCell ref="G2302:I2302"/>
    <mergeCell ref="A2320:A2324"/>
    <mergeCell ref="E2320:F2320"/>
    <mergeCell ref="G2320:H2320"/>
    <mergeCell ref="G2321:I2321"/>
    <mergeCell ref="E2322:F2322"/>
    <mergeCell ref="G2322:I2322"/>
    <mergeCell ref="A2315:A2319"/>
    <mergeCell ref="E2315:F2315"/>
    <mergeCell ref="G2315:H2315"/>
    <mergeCell ref="G2316:I2316"/>
    <mergeCell ref="E2317:F2317"/>
    <mergeCell ref="G2317:I2317"/>
    <mergeCell ref="A2330:A2334"/>
    <mergeCell ref="E2330:F2330"/>
    <mergeCell ref="G2330:H2330"/>
    <mergeCell ref="G2331:I2331"/>
    <mergeCell ref="E2332:F2332"/>
    <mergeCell ref="G2332:I2332"/>
    <mergeCell ref="A2325:A2329"/>
    <mergeCell ref="E2325:F2325"/>
    <mergeCell ref="G2325:H2325"/>
    <mergeCell ref="G2326:I2326"/>
    <mergeCell ref="E2327:F2327"/>
    <mergeCell ref="G2327:I2327"/>
    <mergeCell ref="A2345:A2349"/>
    <mergeCell ref="E2345:F2345"/>
    <mergeCell ref="G2345:H2345"/>
    <mergeCell ref="G2346:I2346"/>
    <mergeCell ref="E2347:F2347"/>
    <mergeCell ref="G2347:I2347"/>
    <mergeCell ref="A2340:A2344"/>
    <mergeCell ref="E2340:F2340"/>
    <mergeCell ref="G2340:H2340"/>
    <mergeCell ref="G2341:I2341"/>
    <mergeCell ref="E2342:F2342"/>
    <mergeCell ref="G2342:I2342"/>
    <mergeCell ref="A2335:A2339"/>
    <mergeCell ref="E2335:F2335"/>
    <mergeCell ref="G2335:H2335"/>
    <mergeCell ref="G2336:I2336"/>
    <mergeCell ref="E2337:F2337"/>
    <mergeCell ref="G2337:I2337"/>
    <mergeCell ref="A2360:A2364"/>
    <mergeCell ref="E2360:F2360"/>
    <mergeCell ref="G2360:H2360"/>
    <mergeCell ref="G2361:I2361"/>
    <mergeCell ref="E2362:F2362"/>
    <mergeCell ref="G2362:I2362"/>
    <mergeCell ref="A2355:A2359"/>
    <mergeCell ref="E2355:F2355"/>
    <mergeCell ref="G2355:H2355"/>
    <mergeCell ref="G2356:I2356"/>
    <mergeCell ref="E2357:F2357"/>
    <mergeCell ref="G2357:I2357"/>
    <mergeCell ref="A2350:A2354"/>
    <mergeCell ref="E2350:F2350"/>
    <mergeCell ref="G2350:H2350"/>
    <mergeCell ref="G2351:I2351"/>
    <mergeCell ref="E2352:F2352"/>
    <mergeCell ref="G2352:I2352"/>
    <mergeCell ref="A2376:A2380"/>
    <mergeCell ref="E2376:F2376"/>
    <mergeCell ref="G2376:H2376"/>
    <mergeCell ref="G2377:I2377"/>
    <mergeCell ref="E2378:F2378"/>
    <mergeCell ref="G2378:I2378"/>
    <mergeCell ref="A2370:A2375"/>
    <mergeCell ref="E2370:F2370"/>
    <mergeCell ref="G2370:H2370"/>
    <mergeCell ref="G2371:I2371"/>
    <mergeCell ref="E2372:F2372"/>
    <mergeCell ref="G2372:I2372"/>
    <mergeCell ref="A2365:A2369"/>
    <mergeCell ref="E2365:F2365"/>
    <mergeCell ref="G2365:H2365"/>
    <mergeCell ref="G2366:I2366"/>
    <mergeCell ref="E2367:F2367"/>
    <mergeCell ref="G2367:I2367"/>
    <mergeCell ref="A2391:A2395"/>
    <mergeCell ref="E2391:F2391"/>
    <mergeCell ref="G2391:H2391"/>
    <mergeCell ref="G2392:I2392"/>
    <mergeCell ref="E2393:F2393"/>
    <mergeCell ref="G2393:I2393"/>
    <mergeCell ref="A2386:A2390"/>
    <mergeCell ref="E2386:F2386"/>
    <mergeCell ref="G2386:H2386"/>
    <mergeCell ref="G2387:I2387"/>
    <mergeCell ref="E2388:F2388"/>
    <mergeCell ref="G2388:I2388"/>
    <mergeCell ref="A2381:A2385"/>
    <mergeCell ref="E2381:F2381"/>
    <mergeCell ref="G2381:H2381"/>
    <mergeCell ref="G2382:I2382"/>
    <mergeCell ref="E2383:F2383"/>
    <mergeCell ref="G2383:I2383"/>
    <mergeCell ref="A2406:A2410"/>
    <mergeCell ref="E2406:F2406"/>
    <mergeCell ref="G2406:H2406"/>
    <mergeCell ref="G2407:I2407"/>
    <mergeCell ref="E2408:F2408"/>
    <mergeCell ref="G2408:I2408"/>
    <mergeCell ref="A2401:A2405"/>
    <mergeCell ref="E2401:F2401"/>
    <mergeCell ref="G2401:H2401"/>
    <mergeCell ref="G2402:I2402"/>
    <mergeCell ref="E2403:F2403"/>
    <mergeCell ref="G2403:I2403"/>
    <mergeCell ref="A2396:A2400"/>
    <mergeCell ref="E2396:F2396"/>
    <mergeCell ref="G2396:H2396"/>
    <mergeCell ref="G2397:I2397"/>
    <mergeCell ref="E2398:F2398"/>
    <mergeCell ref="G2398:I2398"/>
    <mergeCell ref="A2421:A2425"/>
    <mergeCell ref="E2421:F2421"/>
    <mergeCell ref="G2421:H2421"/>
    <mergeCell ref="G2422:I2422"/>
    <mergeCell ref="E2423:F2423"/>
    <mergeCell ref="G2423:I2423"/>
    <mergeCell ref="A2416:A2420"/>
    <mergeCell ref="E2416:F2416"/>
    <mergeCell ref="G2416:H2416"/>
    <mergeCell ref="G2417:I2417"/>
    <mergeCell ref="E2418:F2418"/>
    <mergeCell ref="G2418:I2418"/>
    <mergeCell ref="A2411:A2415"/>
    <mergeCell ref="E2411:F2411"/>
    <mergeCell ref="G2411:H2411"/>
    <mergeCell ref="G2412:I2412"/>
    <mergeCell ref="E2413:F2413"/>
    <mergeCell ref="G2413:I2413"/>
    <mergeCell ref="A2436:A2440"/>
    <mergeCell ref="E2436:F2436"/>
    <mergeCell ref="G2436:H2436"/>
    <mergeCell ref="G2437:I2437"/>
    <mergeCell ref="E2438:F2438"/>
    <mergeCell ref="G2438:I2438"/>
    <mergeCell ref="A2431:A2435"/>
    <mergeCell ref="E2431:F2431"/>
    <mergeCell ref="G2431:H2431"/>
    <mergeCell ref="G2432:I2432"/>
    <mergeCell ref="E2433:F2433"/>
    <mergeCell ref="G2433:I2433"/>
    <mergeCell ref="A2426:A2430"/>
    <mergeCell ref="E2426:F2426"/>
    <mergeCell ref="G2426:H2426"/>
    <mergeCell ref="G2427:I2427"/>
    <mergeCell ref="E2428:F2428"/>
    <mergeCell ref="G2428:I2428"/>
    <mergeCell ref="A2451:A2455"/>
    <mergeCell ref="E2451:F2451"/>
    <mergeCell ref="G2451:H2451"/>
    <mergeCell ref="G2452:I2452"/>
    <mergeCell ref="E2453:F2453"/>
    <mergeCell ref="G2453:I2453"/>
    <mergeCell ref="A2446:A2450"/>
    <mergeCell ref="E2446:F2446"/>
    <mergeCell ref="G2446:H2446"/>
    <mergeCell ref="G2447:I2447"/>
    <mergeCell ref="E2448:F2448"/>
    <mergeCell ref="G2448:I2448"/>
    <mergeCell ref="A2441:A2445"/>
    <mergeCell ref="E2441:F2441"/>
    <mergeCell ref="G2441:H2441"/>
    <mergeCell ref="G2442:I2442"/>
    <mergeCell ref="E2443:F2443"/>
    <mergeCell ref="G2443:I2443"/>
    <mergeCell ref="A2466:A2470"/>
    <mergeCell ref="E2466:F2466"/>
    <mergeCell ref="G2466:H2466"/>
    <mergeCell ref="G2467:I2467"/>
    <mergeCell ref="E2468:F2468"/>
    <mergeCell ref="G2468:I2468"/>
    <mergeCell ref="A2461:A2465"/>
    <mergeCell ref="E2461:F2461"/>
    <mergeCell ref="G2461:H2461"/>
    <mergeCell ref="G2462:I2462"/>
    <mergeCell ref="E2463:F2463"/>
    <mergeCell ref="G2463:I2463"/>
    <mergeCell ref="A2456:A2460"/>
    <mergeCell ref="E2456:F2456"/>
    <mergeCell ref="G2456:H2456"/>
    <mergeCell ref="G2457:I2457"/>
    <mergeCell ref="E2458:F2458"/>
    <mergeCell ref="G2458:I2458"/>
    <mergeCell ref="A2471:A2475"/>
    <mergeCell ref="E2471:F2471"/>
    <mergeCell ref="G2471:H2471"/>
    <mergeCell ref="G2472:I2472"/>
    <mergeCell ref="E2473:F2473"/>
    <mergeCell ref="G2473:I2473"/>
    <mergeCell ref="A2491:A2495"/>
    <mergeCell ref="E2491:F2491"/>
    <mergeCell ref="G2491:H2491"/>
    <mergeCell ref="G2492:I2492"/>
    <mergeCell ref="E2493:F2493"/>
    <mergeCell ref="G2493:I2493"/>
    <mergeCell ref="A2486:A2490"/>
    <mergeCell ref="E2486:F2486"/>
    <mergeCell ref="G2486:H2486"/>
    <mergeCell ref="G2487:I2487"/>
    <mergeCell ref="E2488:F2488"/>
    <mergeCell ref="G2488:I2488"/>
    <mergeCell ref="A2481:A2485"/>
    <mergeCell ref="E2481:F2481"/>
    <mergeCell ref="G2481:H2481"/>
    <mergeCell ref="G2482:I2482"/>
    <mergeCell ref="E2483:F2483"/>
    <mergeCell ref="G2483:I2483"/>
    <mergeCell ref="A2501:A2505"/>
    <mergeCell ref="E2501:F2501"/>
    <mergeCell ref="G2501:H2501"/>
    <mergeCell ref="G2502:I2502"/>
    <mergeCell ref="E2503:F2503"/>
    <mergeCell ref="G2503:I2503"/>
    <mergeCell ref="A2496:A2500"/>
    <mergeCell ref="E2496:F2496"/>
    <mergeCell ref="G2496:H2496"/>
    <mergeCell ref="G2497:I2497"/>
    <mergeCell ref="E2498:F2498"/>
    <mergeCell ref="G2498:I2498"/>
    <mergeCell ref="A2476:A2480"/>
    <mergeCell ref="E2476:F2476"/>
    <mergeCell ref="G2476:H2476"/>
    <mergeCell ref="G2477:I2477"/>
    <mergeCell ref="E2478:F2478"/>
    <mergeCell ref="G2478:I2478"/>
    <mergeCell ref="A2516:A2520"/>
    <mergeCell ref="E2516:F2516"/>
    <mergeCell ref="G2516:H2516"/>
    <mergeCell ref="G2517:I2517"/>
    <mergeCell ref="E2518:F2518"/>
    <mergeCell ref="G2518:I2518"/>
    <mergeCell ref="A2511:A2515"/>
    <mergeCell ref="E2511:F2511"/>
    <mergeCell ref="G2511:H2511"/>
    <mergeCell ref="G2512:I2512"/>
    <mergeCell ref="E2513:F2513"/>
    <mergeCell ref="G2513:I2513"/>
    <mergeCell ref="A2506:A2510"/>
    <mergeCell ref="E2506:F2506"/>
    <mergeCell ref="G2506:H2506"/>
    <mergeCell ref="G2507:I2507"/>
    <mergeCell ref="E2508:F2508"/>
    <mergeCell ref="G2508:I2508"/>
    <mergeCell ref="A2531:A2535"/>
    <mergeCell ref="E2531:F2531"/>
    <mergeCell ref="G2531:H2531"/>
    <mergeCell ref="G2532:I2532"/>
    <mergeCell ref="E2533:F2533"/>
    <mergeCell ref="G2533:I2533"/>
    <mergeCell ref="A2526:A2530"/>
    <mergeCell ref="E2526:F2526"/>
    <mergeCell ref="G2526:H2526"/>
    <mergeCell ref="G2527:I2527"/>
    <mergeCell ref="E2528:F2528"/>
    <mergeCell ref="G2528:I2528"/>
    <mergeCell ref="A2521:A2525"/>
    <mergeCell ref="E2521:F2521"/>
    <mergeCell ref="G2521:H2521"/>
    <mergeCell ref="G2522:I2522"/>
    <mergeCell ref="E2523:F2523"/>
    <mergeCell ref="G2523:I2523"/>
    <mergeCell ref="A2546:A2550"/>
    <mergeCell ref="E2546:F2546"/>
    <mergeCell ref="G2546:H2546"/>
    <mergeCell ref="G2547:I2547"/>
    <mergeCell ref="E2548:F2548"/>
    <mergeCell ref="G2548:I2548"/>
    <mergeCell ref="A2541:A2545"/>
    <mergeCell ref="E2541:F2541"/>
    <mergeCell ref="G2541:H2541"/>
    <mergeCell ref="G2542:I2542"/>
    <mergeCell ref="E2543:F2543"/>
    <mergeCell ref="G2543:I2543"/>
    <mergeCell ref="A2536:A2540"/>
    <mergeCell ref="E2536:F2536"/>
    <mergeCell ref="G2536:H2536"/>
    <mergeCell ref="G2537:I2537"/>
    <mergeCell ref="E2538:F2538"/>
    <mergeCell ref="G2538:I2538"/>
    <mergeCell ref="A2561:A2565"/>
    <mergeCell ref="E2561:F2561"/>
    <mergeCell ref="G2561:H2561"/>
    <mergeCell ref="G2562:I2562"/>
    <mergeCell ref="E2563:F2563"/>
    <mergeCell ref="G2563:I2563"/>
    <mergeCell ref="A2556:A2560"/>
    <mergeCell ref="E2556:F2556"/>
    <mergeCell ref="G2556:H2556"/>
    <mergeCell ref="G2557:I2557"/>
    <mergeCell ref="E2558:F2558"/>
    <mergeCell ref="G2558:I2558"/>
    <mergeCell ref="A2551:A2555"/>
    <mergeCell ref="E2551:F2551"/>
    <mergeCell ref="G2551:H2551"/>
    <mergeCell ref="G2552:I2552"/>
    <mergeCell ref="E2553:F2553"/>
    <mergeCell ref="G2553:I2553"/>
    <mergeCell ref="A2576:A2580"/>
    <mergeCell ref="E2576:F2576"/>
    <mergeCell ref="G2576:H2576"/>
    <mergeCell ref="G2577:I2577"/>
    <mergeCell ref="E2578:F2578"/>
    <mergeCell ref="G2578:I2578"/>
    <mergeCell ref="A2571:A2575"/>
    <mergeCell ref="E2571:F2571"/>
    <mergeCell ref="G2571:H2571"/>
    <mergeCell ref="G2572:I2572"/>
    <mergeCell ref="E2573:F2573"/>
    <mergeCell ref="G2573:I2573"/>
    <mergeCell ref="A2566:A2570"/>
    <mergeCell ref="E2566:F2566"/>
    <mergeCell ref="G2566:H2566"/>
    <mergeCell ref="G2567:I2567"/>
    <mergeCell ref="E2568:F2568"/>
    <mergeCell ref="G2568:I2568"/>
    <mergeCell ref="A2591:A2595"/>
    <mergeCell ref="E2591:F2591"/>
    <mergeCell ref="G2591:H2591"/>
    <mergeCell ref="G2592:I2592"/>
    <mergeCell ref="E2593:F2593"/>
    <mergeCell ref="G2593:I2593"/>
    <mergeCell ref="A2586:A2590"/>
    <mergeCell ref="E2586:F2586"/>
    <mergeCell ref="G2586:H2586"/>
    <mergeCell ref="G2587:I2587"/>
    <mergeCell ref="E2588:F2588"/>
    <mergeCell ref="G2588:I2588"/>
    <mergeCell ref="A2581:A2585"/>
    <mergeCell ref="E2581:F2581"/>
    <mergeCell ref="G2581:H2581"/>
    <mergeCell ref="G2582:I2582"/>
    <mergeCell ref="E2583:F2583"/>
    <mergeCell ref="G2583:I2583"/>
    <mergeCell ref="A2606:A2610"/>
    <mergeCell ref="E2606:F2606"/>
    <mergeCell ref="G2606:H2606"/>
    <mergeCell ref="G2607:I2607"/>
    <mergeCell ref="E2608:F2608"/>
    <mergeCell ref="G2608:I2608"/>
    <mergeCell ref="A2601:A2605"/>
    <mergeCell ref="E2601:F2601"/>
    <mergeCell ref="G2601:H2601"/>
    <mergeCell ref="G2602:I2602"/>
    <mergeCell ref="E2603:F2603"/>
    <mergeCell ref="G2603:I2603"/>
    <mergeCell ref="A2596:A2600"/>
    <mergeCell ref="E2596:F2596"/>
    <mergeCell ref="G2596:H2596"/>
    <mergeCell ref="G2597:I2597"/>
    <mergeCell ref="E2598:F2598"/>
    <mergeCell ref="G2598:I2598"/>
    <mergeCell ref="A2621:A2625"/>
    <mergeCell ref="E2621:F2621"/>
    <mergeCell ref="G2621:H2621"/>
    <mergeCell ref="G2622:I2622"/>
    <mergeCell ref="E2623:F2623"/>
    <mergeCell ref="G2623:I2623"/>
    <mergeCell ref="A2616:A2620"/>
    <mergeCell ref="E2616:F2616"/>
    <mergeCell ref="G2616:H2616"/>
    <mergeCell ref="G2617:I2617"/>
    <mergeCell ref="E2618:F2618"/>
    <mergeCell ref="G2618:I2618"/>
    <mergeCell ref="A2611:A2615"/>
    <mergeCell ref="E2611:F2611"/>
    <mergeCell ref="G2611:H2611"/>
    <mergeCell ref="G2612:I2612"/>
    <mergeCell ref="E2613:F2613"/>
    <mergeCell ref="G2613:I2613"/>
    <mergeCell ref="A2636:A2640"/>
    <mergeCell ref="E2636:F2636"/>
    <mergeCell ref="G2636:H2636"/>
    <mergeCell ref="G2637:I2637"/>
    <mergeCell ref="E2638:F2638"/>
    <mergeCell ref="G2638:I2638"/>
    <mergeCell ref="A2631:A2635"/>
    <mergeCell ref="E2631:F2631"/>
    <mergeCell ref="G2631:H2631"/>
    <mergeCell ref="G2632:I2632"/>
    <mergeCell ref="E2633:F2633"/>
    <mergeCell ref="G2633:I2633"/>
    <mergeCell ref="A2626:A2630"/>
    <mergeCell ref="E2626:F2626"/>
    <mergeCell ref="G2626:H2626"/>
    <mergeCell ref="G2627:I2627"/>
    <mergeCell ref="E2628:F2628"/>
    <mergeCell ref="G2628:I2628"/>
  </mergeCells>
  <dataValidations count="30">
    <dataValidation allowBlank="1" showInputMessage="1" showErrorMessage="1" promptTitle="Indicate Negative Report" prompt="Mark an X in this box if you are submitting a negative report for this reporting period." sqref="K8:K10"/>
    <dataValidation allowBlank="1" showInputMessage="1" showErrorMessage="1" promptTitle="Input Reporting Period" prompt="Mark an X in this box if you are reporting for the period April 1st-September 30th." sqref="I8:I10 G8:G10"/>
    <dataValidation allowBlank="1" showInputMessage="1" showErrorMessage="1" promptTitle="Agency Contact Email" prompt="Delete contents of this cell and replace with agency contact's email address." sqref="D10:F10"/>
    <dataValidation allowBlank="1" showInputMessage="1" showErrorMessage="1" promptTitle="Agency Contact Name" prompt="Delete contents of this cell and enter agency contact's name" sqref="C10"/>
    <dataValidation allowBlank="1" showInputMessage="1" showErrorMessage="1" promptTitle="Sub-Agency Name" prompt="Delete contents and enter sub-agency name.  If there is no sub-agency, then delete this cell." sqref="B9:F9"/>
    <dataValidation allowBlank="1" showInputMessage="1" showErrorMessage="1" promptTitle="Reporting Agency Name" prompt="Delete contents of this cell and enter reporting agency name." sqref="B8:F8"/>
    <dataValidation allowBlank="1" showInputMessage="1" showErrorMessage="1" promptTitle="Of Pages" prompt="Enter total number of pages in workbook." sqref="L6"/>
    <dataValidation allowBlank="1" showInputMessage="1" showErrorMessage="1" promptTitle="Page Number" prompt="Enter page number referentially to the other pages in this workbook." sqref="K6"/>
    <dataValidation allowBlank="1" showInputMessage="1" showErrorMessage="1" promptTitle="Travel Date(s) Example" prompt="Travel Date is listed here." sqref="F733 F728 F703 F708 F713 F718 F723 F738 F371 F1549 F376:F377 F382 F387 F392 F397 F402 F407 F412 F417 F423 F428 F433 F438 F443 F448 F453 F458 F463 F468 F473 F478 F483 F488 F493 F498 F503 F508 F513 F518 F523 F528 F533 F538 F543 F548 F553 F558 F563 F568 F573 F578 F583 F588 F593 F598 F603 F608 F613 F618 F623 F628 F633 F638 F643 F648 F653 F658 F663 F668 F673 F678 F683 F688 F693 F698 F17 F22 F27 F32 F37 F42 F47 F52 F57 F62 F67 F72 F77 F82 F87 F92 F97 F102 F108 F113 F118 F123 F128 F133 F138 F144 F150 F155 F160 F165 F170 F175 F180 F185 F190 F195 F200 F205 F210 F215 F220 F225 F230 F235 F241 F246 F251 F256 F261 F266 F271 F276 F281 F286 F291 F296 F301 F306 F311 F316 F321 F326 F331 F336 F341 F346 F351 F356 F361 F366 F743 F748 F753 F758 F763 F768 F773 F778 F783 F788 F793 F798 F803 F808 F813 F818 F823 F828 F833 F838 F843 F848 F853 F858 F863 F868 F873 F878 F883 F888 F893 F898 F903 F908 F913 F918 F923 F928 F933 F938 F943 F948 F953 F958 F963 F968 F973 F978 F983 F988 F993 F998 F1003 F1008 F1013 F1018 F1023 F1028 F1033 F1038 F1043 F1048 F1053 F1058 F1063 F1068 F1073 F1078 F1083 F1088 F1093 F1098 F1103 F1108 F1113 F1118 F1123 F1128 F1133 F1139 F1144 F1149 F1154 F1159 F1164 F1169 F1174 F1179 F1184 F1189 F1194 F1199 F1204 F1209 F1214 F1219 F1224 F1229 F1234 F1239 F1244 F1249 F1254 F1259 F1264 F1269 F1274 F1279 F1284 F1289 F1294 F1299 F1304 F1309 F1314 F1319 F1324 F1329 F1334 F1339 F1344 F1349 F1354 F1359 F1364 F1369 F1374 F1379 F1384 F1389 F1394 F1399 F1404 F1409 F1414 F1419 F1424 F1429 F1434 F1439 F1444 F1449 F1454 F1459 F1464 F1469 F1474 F1479 F1484 F1489 F1494 F1499 F1504 F1509 F1514 F1519 F1524 F1529 F1534 F1539 F1544 F1554 F1559 F1564 F1569 F1574 F1579 F1584 F1589 F1594 F1599 F1604 F1609 F1614 F1619 F1624 F1629 F1634 F1639 F1644 F1649 F1654 F1659 F1664 F1669 F1674 F1679 F1684 F1689 F1694 F1699 F1704 F1709 F1714 F1719 F1724 F1729 F1734 F1739 F1744 F1749 F1754 F1759 F1764 F1769 F1774 F1779 F1784 F1789 F1794 F1799 F1804 F1809 F1814 F1819 F1824 F1829 F1834 F1839 F1844 F1849 F1854 F1859 F1864 F1869 F1874 F1879 F1884 F1889 F1894 F1899 F1904 F1909 F1914 F1919 F1924 F1929 F1934 F1939 F1944 F1949 F1954 F1959 F1964 F1969 F1974 F1979 F1984 F1989 F1994 F1999 F2004 F2009 F2014 F2019 F2024 F2029 F2034 F2039 F2044 F2049 F2054 F2059 F2064 F2069 F2074 F2079 F2084 F2089 F2094 F2099 F2104 F2109 F2114 F2119 F2124 F2129 F2134 F2139 F2144 F2149 F2154 F2159 F2164 F2169 F2174 F2179 F2184 F2189 F2194 F2199 F2204 F2209 F2214 F2219 F2224 F2229 F2234 F2239 F2244 F2249 F2254 F2259 F2264 F2269 F2274 F2279 F2284 F2289 F2294 F2299 F2304 F2309 F2314 F2319 F2324 F2329 F2334 F2339 F2344 F2349 F2354 F2359 F2364 F2369 F2375 F2380 F2385 F2390 F2395 F2400 F2405 F2410 F2415 F2420 F2425 F2430 F2435 F2440 F2445 F2450 F2455 F2460 F2465 F2470 F2475 F2480 F2485 F2490 F2495 F2500 F2505 F2510 F2515 F2520 F2525 F2530 F2535 F2540 F2545 F2550 F2555 F2560 F2565 F2570 F2575 F2580 F2585 F2590 F2595 F2600 F2605 F2610 F2615 F2620 F2625 F2630 F2635 F2640"/>
    <dataValidation allowBlank="1" showInputMessage="1" showErrorMessage="1" promptTitle="Event Sponsor Example" prompt="Event Sponsor is listed here." sqref="C733 C728 C703 C708 C713 C718 C723 C738 C371 C1549 C376:C377 C382 C387 C392 C397 C402 C407 C412 C417 C423 C428 C433 C438 C443 C448 C453 C458 C463 C468 C473 C478 C483 C488 C493 C498 C503 C508 C513 C518 C523 C528 C533 C538 C543 C548 C553 C558 C563 C568 C573 C578 C583 C588 C593 C598 C603 C608 C613 C618 C623 C628 C633 C638 C643 C648 C653 C658 C663 C668 C673 C678 C683 C688 C693 C698 C17 C22 C27 C32 C37 C42 C47 C52 C57 C62 C67 C72 C77 C82 C87 C92 C97 C102 C108 C113 C118 C123 C128 C133 C138 C144 C150 C155 C160 C165 C170 C175 C180 C185 C190 C195 C200 C205 C210 C215 C220 C225 C230 C235 C241 C246 C251 C256 C261 C266 C271 C276 C281 C286 C291 C296 C301 C306 C311 C316 C321 C326 C331 C336 C341 C346 C351 C356 C361 C366 C743 C748 C753 C758 C763 C768 C773 C778 C783 C788 C793 C798 C803 C808 C813 C818 C823 C828 C833 C838 C843 C848 C853 C858 C863 C868 C873 C878 C883 C888 C893 C898 C903 C908 C913 C918 C923 C928 C933 C938 C943 C948 C953 C958 C963 C968 C973 C978 C983 C988 C993 C998 C1003 C1008 C1013 C1018 C1023 C1028 C1033 C1038 C1043 C1048 C1053 C1058 C1063 C1068 C1073 C1078 C1083 C1088 C1093 C1098 C1103 C1108 C1113 C1118 C1123 C1128 C1133 C1139 C1144 C1149 C1154 C1159 C1164 C1169 C1174 C1179 C1184 C1189 C1194 C1199 C1204 C1209 C1214 C1219 C1224 C1229 C1234 C1239 C1244 C1249 C1254 C1259 C1264 C1269 C1274 C1279 C1284 C1289 C1294 C1299 C1304 C1309 C1314 C1319 C1324 C1329 C1334 C1339 C1344 C1349 C1354 C1359 C1364 C1369 C1374 C1379 C1384 C1389 C1394 C1399 C1404 C1409 C1414 C1419 C1424 C1429 C1434 C1439 C1444 C1449 C1454 C1459 C1464 C1469 C1474 C1479 C1484 C1489 C1494 C1499 C1504 C1509 C1514 C1519 C1524 C1529 C1534 C1539 C1544 C1554 C1559 C1564 C1569 C1574 C1579 C1584 C1589 C1594 C1599 C1604 C1609 C1614 C1619 C1624 C1629 C1634 C1639 C1644 C1649 C1654 C1659 C1664 C1669 C1674 C1679 C1684 C1689 C1694 C1699 C1704 C1709 C1714 C1719 C1724 C1729 C1734 C1739 C1744 C1749 C1754 C1759 C1764 C1769 C1774 C1779 C1784 C1789 C1794 C1799 C1804 C1809 C1814 C1819 C1824 C1829 C1834 C1839 C1844 C1849 C1854 C1859 C1864 C1869 C1874 C1879 C1884 C1889 C1894 C1899 C1904 C1909 C1914 C1919 C1924 C1929 C1934 C1939 C1944 C1949 C1954 C1959 C1964 C1969 C1974 C1979 C1984 C1989 C1994 C1999 C2004 C2009 C2014 C2019 C2024 C2029 C2034 C2039 C2044 C2049 C2054 C2059 C2064 C2069 C2074 C2079 C2084 C2089 C2094 C2099 C2104 C2109 C2114 C2119 C2124 C2129 C2134 C2139 C2144 C2149 C2154 C2159 C2164 C2169 C2174 C2179 C2184 C2189 C2194 C2199 C2204 C2209 C2214 C2219 C2224 C2229 C2234 C2239 C2244 C2249 C2254 C2259 C2264 C2269 C2274 C2279 C2284 C2289 C2294 C2299 C2304 C2309 C2314 C2319 C2324 C2329 C2334 C2339 C2344 C2349 C2354 C2359 C2364 C2369 C2375 C2380 C2385 C2390 C2395 C2400 C2405 C2410 C2415 C2420 C2425 C2430 C2435 C2440 C2445 C2450 C2455 C2460 C2465 C2470 C2475 C2480 C2485 C2490 C2495 C2500 C2505 C2510 C2515 C2520 C2525 C2530 C2535 C2540 C2545 C2550 C2555 C2560 C2565 C2570 C2575 C2580 C2585 C2590 C2595 C2600 C2605 C2610 C2615 C2620 C2625 C2630 C2635 C2640"/>
    <dataValidation allowBlank="1" showInputMessage="1" showErrorMessage="1" promptTitle="Traveler Title Example" prompt="Traveler Title is listed here." sqref="B733 B728 B703 B708 B713 B718 B723 B738 B371 B1549 B376:B377 B382 B387 B392 B397 B402 B407 B412 B417 B423 B428 B433 B438 B443 B448 B453 B458 B463 B468 B473 B478 B483 B488 B493 B498 B503 B508 B513 B518 B523 B528 B533 B538 B543 B548 B553 B558 B563 B568 B573 B578 B583 B588 B593 B598 B603 B608 B613 B618 B623 B628 B633 B638 B643 B648 B653 B658 B663 B668 B673 B678 B683 B688 B693 B698 B17 B22 B27 B32 B37 B42 B47 B52 B57 B62 B67 B72 B77 B82 B87 B92 B97 B102 B108 B113 B118 B123 B128 B133 B138 B144 B150 B155 B160 B165 B170 B175 B180 B185 B190 B195 B200 B205 B210 B215 B220 B225 B230 B235 B241 B246 B251 B256 B261 B266 B271 B276 B281 B286 B291 B296 B301 B306 B311 B316 B321 B326 B331 B336 B341 B346 B351 B356 B361 B366 B743 B748 B753 B758 B763 B768 B773 B778 B783 B788 B793 B798 B803 B808 B813 B818 B823 B828 B833 B838 B843 B848 B853 B858 B863 B868 B873 B878 B883 B888 B893 B898 B903 B908 B913 B918 B923 B928 B933 B938 B943 B948 B953 B958 B963 B968 B973 B978 B983 B988 B993 B998 B1003 B1008 B1013 B1018 B1023 B1028 B1033 B1038 B1043 B1048 B1053 B1058 B1063 B1068 B1073 B1078 B1083 B1088 B1093 B1098 B1103 B1108 B1113 B1118 B1123 B1128 B1133 B1139 B1144 B1149 B1154 B1159 B1164 B1169 B1174 B1179 B1184 B1189 B1194 B1199 B1204 B1209 B1214 B1219 B1224 B1229 B1234 B1239 B1244 B1249 B1254 B1259 B1264 B1269 B1274 B1279 B1284 B1289 B1294 B1299 B1304 B1309 B1314 B1319 B1324 B1329 B1334 B1339 B1344 B1349 B1354 B1359 B1364 B1369 B1374 B1379 B1384 B1389 B1394 B1399 B1404 B1409 B1414 B1419 B1424 B1429 B1434 B1439 B1444 B1449 B1454 B1459 B1464 B1469 B1474 B1479 B1484 B1489 B1494 B1499 B1504 B1509 B1514 B1519 B1524 B1529 B1534 B1539 B1544 B1554 B1559 B1564 B1569 B1574 B1579 B1584 B1589 B1594 B1599 B1604 B1609 B1614 B1619 B1624 B1629 B1634 B1639 B1644 B1649 B1654 B1659 B1664 B1669 B1674 B1679 B1684 B1689 B1694 B1699 B1704 B1709 B1714 B1719 B1724 B1729 B1734 B1739 B1744 B1749 B1754 B1759 B1764 B1769 B1774 B1779 B1784 B1794 B1799 B1804 B1789 B1809 B1819 B1824 B1829 B1834 B1839 B1844 B1849 B1854 B1859 B1864 B1869 B1874 B1879 B1884 B1889 B1894 B1899 B1904 B1909 B1914 B1919 B1924 B1929 B1934 B1939 B1814 B1944 B1949 B1954 B1959 B1964 B1969 B1974 B1979 B1984 B1989 B1994 B1999 B2004 B2009 B2014 B2019 B2024 B2029 B2034 B2039 B2044 B2049 B2054 B2059 B2064 B2069 B2074 B2079 B2084 B2089 B2094 B2099 B2104 B2109 B2114 B2119 B2124 B2129 B2134 B2139 B2144 B2149 B2154 B2159 B2164 B2169 B2174 B2179 B2184 B2189 B2194 B2199 B2204 B2209 B2214 B2219 B2224 B2229 B2234 B2239 B2244 B2249 B2254 B2259 B2264 B2269 B2274 B2640 B2284 B2289 B2294 B2299 B2304 B2309 B2314 B2319 B2324 B2329 B2334 B2339 B2344 B2349 B2354 B2359 B2364 B2369 B2375 B2380 B2385 B2390 B2395 B2400 B2405 B2410 B2415 B2420 B2425 B2430 B2435 B2440 B2445 B2450 B2455 B2460 B2465 B2470 B2475 B2480 B2485 B2490 B2495 B2500 B2505 B2510 B2515 B2520 B2525 B2530 B2535 B2540 B2545 B2550 B2555 B2560 B2565 B2570 B2575 B2279 B2585 B2590 B2595 B2600 B2605 B2610 B2615 B2620 B2625 B2630 B2635 B2580"/>
    <dataValidation allowBlank="1" showInputMessage="1" showErrorMessage="1" promptTitle="Location Example" prompt="Location listed here." sqref="E730 E725 E690 E695 E700 E705 E710 E715 E720 E735 E740 E1546 E379 E384 E389 E394 E399 E404 E409 E414 E419 E425 E430 E435 E440 E445 E450 E455 E460 E465 E470 E475 E480 E485 E490 E495 E500 E505 E510 E515 E520 E525 E530 E535 E540 E545 E550 E555 E560 E565 E570 E575 E580 E585 E590 E595 E600 E605 E610 E615 E620 E625 E630 E635 E640 E645 E650 E655 E660 E665 E670 E675 E680 E685 E14 E19 E24 E29 E34 E39 E44 E49 E54 E59 E64 E69 E74 E79 E84 E89 E94 E99 E104 E110 E115 E120 E125 E130 E135 E140 E146 E152 E157 E162 E167 E172 E177 E182 E187 E192 E197 E202 E207 E212 E217 E222 E227 E232 E237 E243 E248 E253 E258 E263 E268 E273 E278 E283 E288 E293 E298 E303 E308 E313 E318 E323 E328 E333 E338 E343 E348 E353 E358 E363 E368 E373 E745 E750 E755 E760 E765 E770 E775 E780 E785 E790 E795 E800 E805 E810 E815 E820 E825 E830 E835 E840 E845 E850 E855 E860 E865 E870 E875 E880 E885 E890 E895 E900 E905 E910 E915 E920 E925 E930 E935 E940 E945 E950 E955 E960 E965 E970 E975 E980 E985 E990 E995 E1000 E1005 E1010 E1015 E1020 E1025 E1030 E1035 E1040 E1045 E1050 E1055 E1060 E1065 E1070 E1075 E1080 E1085 E1090 E1095 E1100 E1105 E1110 E1115 E1120 E1125 E1130 E1135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dataValidation allowBlank="1" showInputMessage="1" showErrorMessage="1" promptTitle="Event Description Example" prompt="Event Description listed here._x000a_" sqref="C730 C725 C690 C695 C700 C705 C710 C715 C720 C735 C740 C1546 C379 C384 C389 C394 C399 C404 C409 C414 C419 C425 C430 C435 C440 C445 C450 C455 C460 C465 C470 C475 C480 C485 C490 C495 C500 C505 C510 C515 C520 C525 C530 C535 C540 C545 C550 C555 C560 C565 C570 C575 C580 C585 C590 C595 C600 C605 C610 C615 C620 C625 C630 C635 C640 C645 C650 C655 C660 C665 C670 C675 C680 C685 C14 C19 C24 C29 C34 C39 C44 C49 C54 C59 C64 C69 C74 C79 C84 C89 C94 C99 C104 C110 C115 C120 C125 C130 C135 C140 C146 C152 C157 C162 C167 C172 C177 C182 C187 C192 C197 C202 C207 C212 C217 C222 C227 C232 C237 C243 C248 C253 C258 C263 C268 C273 C278 C283 C288 C293 C298 C303 C308 C313 C318 C323 C328 C333 C338 C343 C348 C353 C358 C363 C368 C373 C745 C750 C755 C760 C765 C770 C775 C780 C785 C790 C795 C800 C805 C810 C815 C820 C825 C830 C835 C840 C845 C850 C855 C860 C865 C870 C875 C880 C885 C890 C895 C900 C905 C910 C915 C920 C925 C930 C935 C940 C945 C950 C955 C960 C965 C970 C975 C980 C985 C990 C995 C1000 C1005 C1010 C1015 C1020 C1025 C1030 C1035 C1040 C1045 C1050 C1055 C1060 C1065 C1070 C1075 C1080 C1085 C1090 C1095 C1100 C1105 C1110 C1115 C1120 C1125 C1130 C1135 C1141 C1146 C1151 C1156 C1161 C1166 C1171 C1176 C1181 C1186 C1191 C1196 C1201 C1206 C1211 C1216 C1221 C1226 C1231 C1236 C1241 C1246 C1251 C1256 C1261 C1266 C1271 C1276 C1281 C1286 C1291 C1296 C1301 C1306 C1311 C1316 C1321 C1326 C1331 C1336 C1341 C1346 C1351 C1356 C1361 C1366 C1371 C1376 C1381 C1386 C1391 C1396 C1401 C1406 C1411 C1416 C1421 C1426 C1431 C1436 C1441 C1446 C1451 C1456 C1461 C1466 C1471 C1476 C1481 C1486 C1491 C1496 C1501 C1506 C1511 C1516 C1521 C1526 C1531 C1536 C1541 C1551 C1556 C1561 C1566 C1571 C1576 C1581 C1586 C1591 C1596 C1601 C1606 C1611 C1616 C1621 C1626 C1631 C1636 C1641 C1646 C1651 C1656 C1661 C1666 C1671 C1676 C1681 C1686 C1691 C1696 C1701 C1706 C1711 C1716 C1721 C1726 C1731 C1736 C1741 C1746 C1751 C1756 C1761 C1766 C1771 C1776 C1781 C1786 C1791 C1796 C1801 C1806 C1811 C1816 C1821 C1826 C1831 C1836 C1841 C1846 C1851 C1856 C1861 C1866 C1871 C1876 C1881 C1886 C1891 C1896 C1901 C1906 C1911 C1916 C1921 C1926 C1931 C1936 C1941 C1946 C1951 C1956 C1961 C1966 C1971 C1976 C1981 C1986 C1991 C1996 C2001 C2006 C2011 C2016 C2021 C2026 C2031 C2036 C2041 C2046 C2051 C2056 C2061 C2066 C2071 C2076 C2081 C2086 C2091 C2096 C2101 C2106 C2111 C2116 C2121 C2126 C2131 C2136 C2141 C2146 C2151 C2156 C2161 C2166 C2171 C2176 C2181 C2186 C2191 C2196 C2201 C2206 C2211 C2216 C2221 C2226 C2231 C2236 C2241 C2246 C2251 C2256 C2261 C2266 C2271 C2276 C2281 C2286 C2291 C2296 C2301 C2306 C2311 C2316 C2321 C2326 C2331 C2336 C2341 C2346 C2351 C2356 C2361 C2366 C2371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dataValidation allowBlank="1" showInputMessage="1" showErrorMessage="1" promptTitle="Traveler Name Example" prompt="Traveler Name Listed Here" sqref="B730 B725 B690 B695 B700 B705 B710 B715 B720 B735 B740 B1546 B379 B384 B389 B394 B399 B404 B409 B414 B419 B425 B430 B435 B440 B445 B450 B455 B460 B465 B470 B475 B480 B485 B490 B495 B500 B505 B510 B515 B520 B525 B530 B535 B540 B545 B550 B555 B560 B565 B570 B575 B580 B585 B590 B595 B600 B605 B610 B615 B620 B625 B630 B635 B640 B645 B650 B655 B660 B665 B670 B675 B680 B685 B14 B19 B24 B29 B34 B39 B44 B49 B54 B59 B64 B69 B74 B79 B84 B89 B94 B99 B104 B110 B115 B120 B125 B130 B135 B140 B146 B152 B157 B162 B167 B172 B177 B182 B187 B192 B197 B202 B207 B212 B217 B222 B227 B232 B237 B243 B248 B253 B258 B263 B268 B273 B278 B283 B288 B293 B298 B303 B308 B313 B318 B323 B328 B333 B338 B343 B348 B353 B358 B363 B368 B373 B745 B750 B755 B760 B765 B770 B775 B780 B785 B790 B795 B800 B805 B810 B815 B820 B825 B830 B835 B840 B845 B850 B855 B860 B865 B870 B875 B880 B885 B890 B895 B900 B905 B910 B915 B920 B925 B930 B935 B940 B945 B950 B955 B960 B965 B970 B975 B980 B985 B990 B995 B1000 B1005 B1010 B1015 B1020 B1025 B1030 B1035 B1040 B1045 B1050 B1055 B1060 B1065 B1070 B1075 B1080 B1085 B1090 B1095 B1100 B1105 B1110 B1115 B1120 B1125 B1130 B1135 B1141 B1146 B1151 B1156 B1161 B1166 B1171 B1176 B1181 B1186 B1191 B1196 B1201 B1206 B1211 B1216 B1221 B1226 B1231 B1236 B1241 B1246 B1251 B1256 B1261 B1266 B1271 B1276 B1281 B1286 B1291 B1296 B1301 B1306 B1311 B1316 B1321 B1326 B1331 B1336 B1341 B1346 B1351 B1356 B1361 B1366 B1371 B1376 B1381 B1386 B1391 B1396 B1401 B1406 B1411 B1416 B1421 B1426 B1431 B1436 B1441 B1446 B1451 B1456 B1461 B1466 B1471 B1476 B1481 B1486 B1491 B1496 B1501 B1506 B1511 B1516 B1521 B1526 B1531 B1536 B1541 B1551 B1556 B1561 B1566 B1571 B1576 B1581 B1586 B1591 B1596 B1601 B1606 B1611 B1616 B1621 B1626 B1631 B1636 B1641 B1646 B1651 B1656 B1661 B1666 B1671 B1676 B1681 B1686 B1691 B1696 B1701 B1706 B1711 B1716 B1721 B1726 B1731 B1736 B1741 B1746 B1751 B1756 B1761 B1766 B1771 B1776 B1781 B1786 B1791 B1796 B1801 B1806 B1811 B1816 B1821 B1826 B1831 B1836 B1841 B1846 B1851 B1856 B1861 B1866 B1871 B1876 B1881 B1886 B1891 B1896 B1901 B1906 B1911 B1916 B1921 B1926 B1931 B1936 B1941 B1946 B1951 B1956 B1961 B1966 B1971 B1976 B1981 B1986 B1991 B1996 B2001 B2006 B2011 B2016 B2021 B2026 B2031 B2036 B2041 B2046 B2051 B2056 B2061 B2066 B2071 B2076 B2081 B2086 B2091 B2096 B2101 B2106 B2111 B2116 B2121 B2126 B2131 B2136 B2141 B2146 B2151 B2156 B2161 B2166 B2171 B2176 B2181 B2186 B2191 B2196 B2201 B2206 B2211 B2216 B2221 B2226 B2231 B2236 B2241 B2246 B2251 B2256 B2261 B2266 B2271 B2276 B2281 B2286 B2291 B2296 B2301 B2306 B2311 B2316 B2321 B2326 B2331 B2336 B2341 B2346 B2351 B2356 B2361 B2366 B2371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dataValidation type="date" allowBlank="1" showInputMessage="1" showErrorMessage="1" errorTitle="Data Entry Error" error="Please enter date using MM/DD/YYYY" promptTitle="Event Ending Date Example" prompt="Event ending date is listed here using the form MM/DD/YYYY." sqref="D733 D728 D703 D708 D713 D718 D723 D738 D371 D1549 D376:D377 D382 D387 D392 D397 D402 D407 D412 D417 D423 D428 D433 D438 D443 D448 D453 D458 D463 D468 D473 D478 D483 D488 D493 D498 D503 D508 D513 D518 D523 D528 D533 D538 D543 D548 D553 D558 D563 D568 D573 D578 D583 D588 D593 D598 D603 D608 D613 D618 D623 D628 D633 D638 D643 D648 D653 D658 D663 D668 D673 D678 D683 D688 D693 D698 D17 D22 D27 D32 D37 D42 D47 D52 D57 D62 D67 D72 D77 D82 D87 D92 D97 D102 D108 D113 D118 D123 D128 D133 D138 D144 D150 D155 D160 D165 D170 D175 D180 D185 D190 D195 D200 D205 D210 D215 D220 D225 D230 D235 D241 D246 D251 D256 D261 D266 D271 D276 D281 D286 D291 D296 D301 D306 D311 D316 D321 D326 D331 D336 D341 D346 D351 D356 D361 D366 D743 D748 D753 D758 D763 D768 D773 D778 D783 D788 D793 D798 D803 D808 D813 D818 D823 D828 D833 D838 D843 D848 D853 D858 D863 D868 D873 D878 D883 D888 D893 D898 D903 D908 D913 D918 D923 D928 D933 D938 D943 D948 D953 D958 D963 D968 D973 D978 D983 D988 D993 D998 D1003 D1008 D1013 D1018 D1023 D1028 D1033 D1038 D1043 D1048 D1053 D1058 D1063 D1068 D1073 D1078 D1083 D1088 D1093 D1098 D1103 D1108 D1113 D1118 D1123 D1128 D1133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1494 D1499 D1504 D1509 D1514 D1519 D1524 D1529 D1534 D1539 D1544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59 D2364 D2369 D2375 D2380 D2385 D2390 D2395 D2400 D2405 D2410 D2415 D2420 D2425 D2430 D2435 D2440 D2445 D2450 D2455 D2460 D2465 D2470 D2475 D2480 D2485 D2490 D2495 D2500 D2505 D2510 D2515 D2520 D2525 D2530 D2535 D2540 D2545 D2550 D2555 D2560 D2565 D2570 D2575 D2580 D2585 D2590 D2595 D2600 D2605 D2610 D2615 D2620 D2625 D2630 D2635 D2640">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730 D725 D690 D695 D700 D705 D710 D715 D720 D735 D740 D1546 D379 D384 D389 D394 D399 D404 D409 D414 D419 D425 D430 D435 D440 D445 D450 D455 D460 D465 D470 D475 D480 D485 D490 D495 D500 D505 D510 D515 D520 D525 D530 D535 D540 D545 D550 D555 D560 D565 D570 D575 D580 D585 D590 D595 D600 D605 D610 D615 D620 D625 D630 D635 D640 D645 D650 D655 D660 D665 D670 D675 D680 D685 D14 D19 D24 D29 D34 D39 D44 D49 D54 D59 D64 D69 D74 D79 D84 D89 D94 D99 D104 D110 D115 D120 D125 D130 D135 D140 D146 D152 D157 D162 D167 D172 D177 D182 D187 D192 D197 D202 D207 D212 D217 D222 D227 D232 D237 D243 D248 D253 D258 D263 D268 D273 D278 D283 D288 D293 D298 D303 D308 D313 D318 D323 D328 D333 D338 D343 D348 D353 D358 D363 D368 D373 D745 D750 D755 D760 D765 D770 D775 D780 D785 D790 D795 D800 D805 D810 D815 D820 D825 D830 D835 D840 D845 D850 D855 D860 D865 D870 D875 D880 D885 D890 D895 D900 D905 D910 D915 D920 D925 D930 D935 D940 D945 D950 D955 D960 D965 D970 D975 D980 D985 D990 D995 D1000 D1005 D1010 D1015 D1020 D1025 D1030 D1035 D1040 D1045 D1050 D1055 D1060 D1065 D1070 D1075 D1080 D1085 D1090 D1095 D1100 D1105 D1110 D1115 D1120 D1125 D1130 D1135 D1141 D1146 D1151 D1156 D1161 D1166 D1171 D1176 D1181 D1186 D1191 D1196 D1201 D1206 D1211 D1216 D1221 D1226 D1231 D1236 D1241 D1246 D1251 D1256 D1261 D1266 D1271 D1276 D1281 D1286 D1291 D1296 D1301 D1306 D1311 D1316 D1321 D1326 D1331 D1336 D1341 D1346 D1351 D1356 D1361 D1366 D1371 D1376 D1381 D1386 D1391 D1396 D1401 D1406 D1411 D1416 D1421 D1426 D1431 D1436 D1441 D1446 D1451 D1456 D1461 D1466 D1471 D1476 D1481 D1486 D1491 D1496 D1501 D1506 D1511 D1516 D1521 D1526 D1531 D1536 D1541 D1551 D1556 D1561 D1566 D1571 D1576 D1581 D1586 D1591 D1596 D1601 D1606 D1611 D1616 D1621 D1626 D1631 D1636 D1641 D1646 D1651 D1656 D1661 D1666 D1671 D1676 D1681 D1686 D1691 D1696 D1701 D1706 D1711 D1716 D1721 D1726 D1731 D1736 D1741 D1746 D1751 D1756 D1761 D1766 D1771 D1776 D1781 D1786 D1791 D1796 D1801 D1806 D1811 D1816 D1821 D1826 D1831 D1836 D1841 D1846 D1851 D1856 D1861 D1866 D1871 D1876 D1881 D1886 D1891 D1896 D1901 D1906 D1911 D1916 D1921 D1926 D1931 D1936 D1941 D1946 D1951 D1956 D1961 D1966 D1971 D1976 D1981 D1986 D1991 D1996 D2001 D2006 D2011 D2016 D2021 D2026 D2031 D2036 D2041 D2046 D2051 D2056 D2061 D2066 D2071 D2076 D2081 D2086 D2091 D2096 D2101 D2106 D2111 D2116 D2121 D2126 D2131 D2136 D2141 D2146 D2151 D2156 D2161 D2166 D2171 D2176 D2181 D2186 D2191 D2196 D2201 D2206 D2211 D2216 D2221 D2226 D2231 D2236 D2241 D2246 D2251 D2256 D2261 D2266 D2271 D2276 D2281 D2286 D2291 D2296 D2301 D2306 D2311 D2316 D2321 D2326 D2331 D2336 D2341 D2346 D2351 D2356 D2361 D2366 D2371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formula1>40179</formula1>
      <formula2>73051</formula2>
    </dataValidation>
    <dataValidation type="whole" allowBlank="1" showInputMessage="1" showErrorMessage="1" promptTitle="Year" prompt="Enter the current year here.  It will populate the correct year in the rest of the form." sqref="M6">
      <formula1>2011</formula1>
      <formula2>2050</formula2>
    </dataValidation>
    <dataValidation allowBlank="1" showInputMessage="1" showErrorMessage="1" promptTitle="Benefit #3 Total Amount Example" prompt="The total amount of Benefit #3 is entered here." sqref="M732:M733 M727:M728 M702:M703 M707:M708 M712:M713 M717:M718 M722:M723 M737:M738 M370:M371 M375:M377 M1548:M1549 M381:M382 M386:M387 M391:M392 M396:M397 M401:M402 M406:M407 M411:M412 M416:M417 M421:M423 M427:M428 M432:M433 M437:M438 M442:M443 M447:M448 M452:M453 M457:M458 M462:M463 M467:M468 M472:M473 M477:M478 M482:M483 M487:M488 M492:M493 M497:M498 M502:M503 M507:M508 M512:M513 M517:M518 M522:M523 M527:M528 M532:M533 M537:M538 M542:M543 M547:M548 M552:M553 M557:M558 M562:M563 M567:M568 M572:M573 M577:M578 M582:M583 M587:M588 M592:M593 M597:M598 M602:M603 M607:M608 M612:M613 M617:M618 M622:M623 M627:M628 M632:M633 M637:M638 M642:M643 M647:M648 M652:M653 M657:M658 M662:M663 M667:M668 M672:M673 M677:M678 M682:M683 M687:M688 M692:M693 M697:M698 M16:M17 M21:M22 M26:M27 M31:M32 M36:M37 M41:M42 M46:M47 M51:M52 M56:M57 M61:M62 M66:M67 M71:M72 M76:M77 M81:M82 M86:M87 M91:M92 M96:M97 M101:M102 M106:M108 M112:M113 M117:M118 M122:M123 M127:M128 M132:M133 M137:M138 M142:M144 M148:M150 M154:M155 M159:M160 M164:M165 M169:M170 M174:M175 M179:M180 M184:M185 M189:M190 M194:M195 M199:M200 M204:M205 M209:M210 M214:M215 M219:M220 M224:M225 M229:M230 M234:M235 M239:M241 M245:M246 M250:M251 M255:M256 M260:M261 M265:M266 M270:M271 M275:M276 M280:M281 M285:M286 M290:M291 M295:M296 M300:M301 M305:M306 M310:M311 M315:M316 M320:M321 M325:M326 M330:M331 M335:M336 M340:M341 M345:M346 M350:M351 M355:M356 M360:M361 M365:M366 M742:M743 M747:M748 M752:M753 M757:M758 M762:M763 M767:M768 M772:M773 M777:M778 M782:M783 M787:M788 M792:M793 M797:M798 M802:M803 M807:M808 M812:M813 M817:M818 M822:M823 M827:M828 M832:M833 M837:M838 M842:M843 M847:M848 M852:M853 M857:M858 M862:M863 M867:M868 M872:M873 M877:M878 M882:M883 M887:M888 M892:M893 M897:M898 M902:M903 M907:M908 M912:M913 M917:M918 M922:M923 M927:M928 M932:M933 M937:M938 M942:M943 M952:M953 M957:M958 M962:M963 M967:M968 M972:M973 M977:M978 M982:M983 M987:M988 M992:M993 M997:M998 M1002:M1003 M1007:M1008 M1012:M1013 M1017:M1018 M1022:M1023 M1027:M1028 M1032:M1033 M1037:M1038 M1042:M1043 M1047:M1048 M1052:M1053 M1057:M1058 M1062:M1063 M1067:M1068 M1072:M1073 M1077:M1078 M1082:M1083 M1087:M1088 M1092:M1093 M1097:M1098 M1102:M1103 M1107:M1108 M1112:M1113 M1117:M1118 M1122:M1123 M1127:M1128 M1132:M1133 M1137:M1139 M1143:M1144 M1148:M1149 M1153:M1154 M1158:M1159 M1163:M1164 M1168:M1169 M1173:M1174 M1178:M1179 M1183:M1184 M1188:M1189 M1193:M1194 M1198:M1199 M1203:M1204 M1208:M1209 M1213:M1214 M1218:M1219 M947 M1223:M1224 M1228:M1229 M1233:M1234 M1238:M1239 M1243:M1244 M1248:M1249 M1253:M1254 M1258:M1259 M1263:M1264 M1268:M1269 M1273:M1274 M1278:M1279 M1283:M1284 M1288:M1289 M1293:M1294 M1298:M1299 M1303:M1304 M1308:M1309 M1313:M1314 M1318:M1319 M1323:M1324 M1328:M1329 M1333:M1334 M1338:M1339 M1343:M1344 M1348:M1349 M1353:M1354 M1358:M1359 M1363:M1364 M1368:M1369 M1373:M1374 M1378:M1379 M1383:M1384 M1388:M1389 M1393:M1394 M1398:M1399 M1403:M1404 M1408:M1409 M1413:M1414 M1418:M1419 M1423:M1424 M1428:M1429 M1433:M1434 M1438:M1439 M1443:M1444 M1448:M1449 M1453:M1454 M1458:M1459 M1463:M1464 M1468:M1469 M1473:M1474 M1478:M1479 M1483:M1484 M1488:M1489 M1493:M1494 M1498:M1499 M1503:M1504 M1508:M1509 M1513:M1514 M1518:M1519 M1523:M1524 M1528:M1529 M1533:M1534 M1538:M1539 M1543:M1544 M1553:M1554 M1558:M1559 M1563:M1564 M1568:M1569 M1573:M1574 M1578:M1579 M1583:M1584 M1588:M1589 M1593:M1594 M1598:M1599 M1603:M1604 M1608:M1609 M1613:M1614 M1618:M1619 M1623:M1624 M1628:M1629 M1633:M1634 M1638:M1639 M1643:M1644 M1648:M1649 M1653:M1654 M1658:M1659 M1663:M1664 M1668:M1669 M1673:M1674 M1678:M1679 M1683:M1684 M1688:M1689 M1693:M1694 M1698:M1699 M1703:M1704 M1708:M1709 M1713:M1714 M1718:M1719 M1723:M1724 M1728:M1729 M1733:M1734 M1738:M1739 M1743:M1744 M1748:M1749 M1753:M1754 M1758:M1759 M1763:M1764 M1768:M1769 M1773:M1774 M1778:M1779 M1783:M1784 M1788:M1789 M1793:M1794 M1798:M1799 M1803:M1804 M1808:M1809 M1813:M1814 M1818:M1819 M1823:M1824 M1828:M1829 M1833:M1834 M1838:M1839 M1843:M1844 M1848:M1849 M1853:M1854 M1858:M1859 M1863:M1864 M1868:M1869 M1873:M1874 M1878:M1879 M1883:M1884 M1888:M1889 M1893:M1894 M1898:M1899 M1903:M1904 M1908:M1909 M1913:M1914 M1918:M1919 M1923:M1924 M1928:M1929 M1933:M1934 M1938:M1939 M1943:M1944 M1948:M1949 M1953:M1954 M1958:M1959 M1963:M1964 M1968:M1969 M1973:M1974 M1978:M1979 M1983:M1984 M1988:M1989 M1993:M1994 M1998:M1999 M2003:M2004 M2008:M2009 M2013:M2014 M2018:M2019 M2023:M2024 M2028:M2029 M2033:M2034 M2038:M2039 M2043:M2044 M2048:M2049 M2053:M2054 M2058:M2059 M2063:M2064 M2068:M2069 M2073:M2074 M2078:M2079 M2083:M2084 M2088:M2089 M2093:M2094 M2098:M2099 M2103:M2104 M2108:M2109 M2113:M2114 M2118:M2119 M2123:M2124 M2128:M2129 M2133:M2134 M2138:M2139 M2143:M2144 M2148:M2149 M2153:M2154 M2158:M2159 M2163:M2164 M2168:M2169 M2173:M2174 M2178:M2179 M2183:M2184 M2188:M2189 M2193:M2194 M2198:M2199 M2203:M2204 M2208:M2209 M2213:M2214 M2218:M2219 M2223:M2224 M2228:M2229 M2233:M2234 M2238:M2239 M2243:M2244 M2248:M2249 M2253:M2254 M2258:M2259 M2263:M2264 M2268:M2269 M2273:M2274 M2278:M2279 M2283:M2284 M2288:M2289 M2293:M2294 M2298:M2299 M2303:M2304 M2308:M2309 M2313:M2314 M2318:M2319 M2323:M2324 M2328:M2329 M2333:M2334 M2338:M2339 M2343:M2344 M2348:M2349 M2353:M2354 M2358:M2359 M2363:M2364 M2368:M2369 M2374:M2375 M2379:M2380 M2384:M2385 M2389:M2390 M2394:M2395 M2399:M2400 M2404:M2405 M2409:M2410 M2414:M2415 M2419:M2420 M2424:M2425 M2429:M2430 M2434:M2435 M2439:M2440 M2444:M2445 M2449:M2450 M2454:M2455 M2459:M2460 M2464:M2465 M2469:M2470 M2474:M2475 M2479:M2480 M2484:M2485 M2489:M2490 M2494:M2495 M2499:M2500 M2504:M2505 M2509:M2510 M2514:M2515 M2519:M2520 M2524:M2525 M2529:M2530 M2534:M2535 M2539:M2540 M2544:M2545 M2549:M2550 M2554:M2555 M2559:M2560 M2564:M2565 M2569:M2570 M2574:M2575 M2579:M2580 M2584:M2585 M2589:M2590 M2594:M2595 M2599:M2600 M2604:M2605 M2609:M2610 M2614:M2615 M2619:M2620 M2624:M2625 M2629:M2630 M2634:M2635 M2639:M2640"/>
    <dataValidation allowBlank="1" showInputMessage="1" showErrorMessage="1" promptTitle="Benefit #2 Total Amount Example" prompt="The total amount of Benefit #2 is entered here." sqref="M731 M726 M691 M696 M701 M706 M711 M716 M721 M736 M741 M420 M380 M385 M390 M395 M400 M405 M410 M415 M1547 M426 M431 M436 M441 M446 M451 M456 M461 M466 M471 M476 M481 M486 M491 M496 M501 M506 M511 M516 M521 M526 M531 M536 M541 M546 M551 M556 M561 M566 M571 M576 M581 M586 M591 M596 M601 M606 M611 M616 M621 M626 M631 M636 M641 M646 M651 M656 M661 M666 M671 M676 M681 M686 M15 M20 M25 M30 M35 M40 M45 M50 M55 M60 M65 M70 M75 M80 M85 M90 M95 M100 M105 M111 M116 M121 M126 M131 M136 M141 M147 M153 M158 M163 M168 M173 M178 M183 M188 M193 M198 M203 M208 M213 M218 M223 M228 M233 M238 M244 M249 M254 M259 M264 M269 M274 M279 M284 M289 M294 M299 M304 M309 M314 M319 M324 M329 M334 M339 M344 M349 M354 M359 M364 M369 M374 M746 M751 M756 M761 M766 M771 M776 M781 M786 M791 M796 M801 M806 M811 M816 M821 M826 M831 M836 M841 M846 M851 M856 M861 M866 M871 M876 M881 M886 M891 M896 M901 M906 M911 M916 M921 M926 M931 M936 M941 M946 M951 M956 M961 M966 M971 M976 M981 M986 M991 M996 M1001 M1006 M1011 M1016 M1021 M1026 M1031 M1036 M1041 M1046 M1051 M1056 M1061 M1066 M1071 M1076 M1081 M1086 M1091 M1096 M1101 M1106 M1111 M1116 M1121 M1126 M1131 M1136 M1142 M1147 M1152 M1157 M1162 M1167 M1172 M1177 M1182 M1187 M1192 M1197 M1202 M1207 M1212 M1217 M1222 M1227 M1232 M1237 M1242 M1247 M1252 M1257 M1262 M1267 M1272 M1277 M1282 M1287 M1292 M1297 M1302 M1307 M1312 M1317 M1322 M1327 M1332 M1337 M1342 M1347 M1352 M1357 M1362 M1367 M1372 M1377 M1382 M1387 M1392 M1397 M1402 M1407 M1412 M1417 M1422 M1427 M1432 M1437 M1442 M1447 M1452 M1457 M1462 M1467 M1472 M1477 M1482 M1487 M1492 M1497 M1502 M1507 M1512 M1517 M1522 M1527 M1532 M1537 M1542 M1552 M1557 M1562 M1567 M1572 M1577 M1582 M1587 M1592 M1597 M1602 M1607 M1612 M1617 M1622 M1627 M1632 M1637 M1642 M1647 M1652 M1657 M1662 M1667 M1672 M1677 M1682 M1687 M1692 M1697 M1702 M1707 M1712 M1717 M1722 M1727 M1732 M1737 M1742 M1747 M1752 M1757 M1762 M1767 M1772 M1777 M1782 M1787 M1792 M1797 M1802 M1807 M1812 M1817 M1822 M1827 M1832 M1837 M1842 M1847 M1852 M1857 M1862 M1867 M1872 M1877 M1882 M1887 M1892 M1897 M1902 M1907 M1912 M1917 M1922 M1927 M1932 M1937 M1942 M1947 M1952 M1957 M1962 M1967 M1972 M1977 M1982 M1987 M1992 M1997 M2002 M2007 M2012 M2017 M2022 M2027 M2032 M2037 M2042 M2047 M2052 M2057 M2062 M2067 M2072 M2077 M2082 M2087 M2092 M2097 M2102 M2107 M2112 M2117 M2122 M2127 M2132 M2137 M2142 M2147 M2152 M2157 M2162 M2167 M2172 M2177 M2182 M2187 M2192 M2197 M2202 M2207 M2212 M2217 M2222 M2227 M2232 M2237 M2242 M2247 M2252 M2257 M2262 M2267 M2272 M2277 M2282 M2287 M2292 M2297 M2302 M2307 M2312 M2317 M2322 M2327 M2332 M2337 M2342 M2347 M2352 M2357 M2362 M2367 M2372:M2373 M2378 M2383 M2388 M2393 M2398 M2403 M2408 M2413 M2418 M2423 M2428 M2433 M2438 M2443 M2448 M2453 M2458 M2463 M2468 M2473 M2478 M2483 M2488 M2493 M2498 M2503 M2508 M2513 M2518 M2523 M2528 M2533 M2538 M2543 M2548 M2553 M2558 M2563 M2568 M2573 M2578 M2583 M2588 M2593 M2598 M2603 M2608 M2613 M2618 M2623 M2628 M2633 M2638"/>
    <dataValidation allowBlank="1" showInputMessage="1" showErrorMessage="1" promptTitle="Payment #2-- Payment in-kind" prompt="If payment type for benefit #2 was in-kind, this box would contain an x." sqref="L731 L726 L691 L696 L701 L706 L711 L716 L721 L736 L741 L420 L380 L385 L390 L395 L400 L405 L410 L415 L1547 L426 L431 L436 L441 L446 L451 L456 L461 L466 L471 L476 L481 L486 L491 L496 L501 L506 L511 L516 L521 L526 L531 L536 L541 L546 L551 L556 L561 L566 L571 L576 L581 L586 L591 L596 L601 L606 L611 L616 L621 L626 L631 L636 L641 L646 L651 L656 L661 L666 L671 L676 L681 L686 L15 L20 L25 L30 L35 L40 L45 L50 L55 L60 L65 L70 L75 L80 L85 L90 L95 L100 L105 L111 L116 L121 L126 L131 L136 L141 L147 L153 L158 L163 L168 L173 L178 L183 L188 L193 L198 L203 L208 L213 L218 L223 L228 L233 L238 L244 L249 L254 L259 L264 L269 L274 L279 L284 L289 L294 L299 L304 L309 L314 L319 L324 L329 L334 L339 L344 L349 L354 L359 L364 L369 L374 L746 L751 L756 L761 L766 L771 L776 L781 L786 L791 L796 L801 L806 L811 L816 L821 L826 L831 L836 L841 L846 L851 L856 L861 L866 L871 L876 L881 L886 L891 L896 L901 L906 L911 L916 L921 L926 L931 L936 L941 L946 L951 L956 L961 L966 L971 L976 L981 L986 L991 L996 L1001 L1006 L1011 L1016 L1021 L1026 L1031 L1036 L1041 L1046 L1051 L1056 L1061 L1066 L1071 L1076 L1081 L1086 L1091 L1096 L1101 L1106 L1111 L1116 L1121 L1126 L1131 L1136 L1142 L1147 L1152 L1157 L1162 L1167 L1172 L1177 L1182 L1187 L1192 L1197 L1202 L1207 L1212 L1217 L1222 L1227 L1232 L1237 L1242 L1247 L1252 L1257 L1262 L1267 L1272 L1277 L1282 L1287 L1292 L1297 L1302 L1307 L1312 L1317 L1322 L1327 L1332 L1337 L1342 L1347 L1352 L1357 L1362 L1367 L1372 L1377 L1382 L1387 L1392 L1397 L1402 L1407 L1412 L1417 L1422 L1427 L1432 L1437 L1442 L1447 L1452 L1457 L1462 L1467 L1472 L1477 L1482 L1487 L1492 L1497 L1502 L1507 L1512 L1517 L1522 L1527 L1532 L1537 L1542 L1552 L1557 L1562 L1567 L1572 L1577 L1582 L1587 L1592 L1597 L1602 L1607 L1612 L1617 L1622 L1627 L1632 L1637 L1642 L1647 L1652 L1657 L1662 L1667 L1672 L1677 L1682 L1687 L1692 L1697 L1702 L1707 L1712 L1717 L1722 L1727 L1732 L1737 L1742 L1747 L1752 L1757 L1762 L1767 L1772 L1777 L1782 L1787 L1792 L1797 L1802 L1807 L1812 L1817 L1822 L1827 L1832 L1837 L1842 L1847 L1852 L1857 L1862 L1867 L1872 L1877 L1882 L1887 L1892 L1897 L1902 L1907 L1912 L1917 L1922 L1927 L1932 L1937 L1942 L1947 L1952 L1957 L1962 L1967 L1972 L1977 L1982 L1987 L1992 L1997 L2002 L2007 L2012 L2017 L2022 L2027 L2032 L2037 L2042 L2047 L2052 L2057 L2062 L2067 L2072 L2077 L2082 L2087 L2092 L2097 L2102 L2107 L2112 L2117 L2122 L2127 L2132 L2137 L2142 L2147 L2152 L2157 L2162 L2167 L2172 L2177 L2182 L2187 L2192 L2197 L2202 L2207 L2212 L2217 L2222 L2227 L2232 L2237 L2242 L2247 L2252 L2257 L2262 L2267 L2272 L2277 L2282 L2287 L2292 L2297 L2302 L2307 L2312 L2317 L2322 L2327 L2332 L2337 L2342 L2347 L2352 L2357 L2362 L2367 L2372:L2373 L2378 L2383 L2388 L2393 L2398 L2403 L2408 L2413 L2418 L2423 L2428 L2433 L2438 L2443 L2448 L2453 L2458 L2463 L2468 L2473 L2478 L2483 L2488 L2493 L2498 L2503 L2508 L2513 L2518 L2523 L2528 L2533 L2538 L2543 L2548 L2553 L2558 L2563 L2568 L2573 L2578 L2583 L2588 L2593 L2598 L2603 L2608 L2613 L2618 L2623 L2628 L2633 L2638"/>
    <dataValidation allowBlank="1" showInputMessage="1" showErrorMessage="1" promptTitle="Benefit #3-- Payment in-kind" prompt="Since the payment type for benefit #3 was in-kind, this box contains an x." sqref="L732:L733 L727:L728 L702:L703 L707:L708 L712:L713 L717:L718 L722:L723 L737:L738 L370:L371 L375:L377 L1548:L1549 L381:L382 L386:L387 L391:L392 L396:L397 L401:L402 L406:L407 L411:L412 L416:L417 L421:L423 L427:L428 L432:L433 L437:L438 L442:L443 L447:L448 L452:L453 L457:L458 L462:L463 L467:L468 L472:L473 L477:L478 L482:L483 L487:L488 L492:L493 L497:L498 L502:L503 L507:L508 L512:L513 L517:L518 L522:L523 L527:L528 L532:L533 L537:L538 L542:L543 L547:L548 L552:L553 L557:L558 L562:L563 L567:L568 L572:L573 L577:L578 L582:L583 L587:L588 L592:L593 L597:L598 L602:L603 L607:L608 L612:L613 L617:L618 L622:L623 L627:L628 L632:L633 L637:L638 L642:L643 L647:L648 L652:L653 L657:L658 L662:L663 L667:L668 L672:L673 L677:L678 L682:L683 L687:L688 L692:L693 L697:L698 L16:L17 L21:L22 L26:L27 L31:L32 L36:L37 L41:L42 L46:L47 L51:L52 L56:L57 L61:L62 L66:L67 L71:L72 L76:L77 L81:L82 L86:L87 L91:L92 L96:L97 L101:L102 L106:L108 L112:L113 L117:L118 L122:L123 L127:L128 L132:L133 L137:L138 L142:L144 L148:L150 L154:L155 L159:L160 L164:L165 L169:L170 L174:L175 L179:L180 L184:L185 L189:L190 L194:L195 L199:L200 L204:L205 L209:L210 L214:L215 L219:L220 L224:L225 L229:L230 L234:L235 L239:L241 L245:L246 L250:L251 L255:L256 L260:L261 L265:L266 L270:L271 L275:L276 L280:L281 L285:L286 L290:L291 L295:L296 L300:L301 L305:L306 L310:L311 L315:L316 L320:L321 L325:L326 L330:L331 L335:L336 L340:L341 L345:L346 L350:L351 L355:L356 L360:L361 L365:L366 L742:L743 L747:L748 L752:L753 L757:L758 L762:L763 L767:L768 L772:L773 L777:L778 L782:L783 L787:L788 L792:L793 L797:L798 L802:L803 L807:L808 L812:L813 L817:L818 L822:L823 L827:L828 L832:L833 L837:L838 L842:L843 L847:L848 L852:L853 L857:L858 L862:L863 L867:L868 L872:L873 L877:L878 L882:L883 L887:L888 L892:L893 L897:L898 L902:L903 L907:L908 L912:L913 L917:L918 L922:L923 L927:L928 L932:L933 L937:L938 L942:L943 L947:L948 L952:L953 L957:L958 L962:L963 L967:L968 L972:L973 L977:L978 L982:L983 L987:L988 L992:L993 L997:L998 L1002:L1003 L1007:L1008 L1012:L1013 L1017:L1018 L1022:L1023 L1027:L1028 L1032:L1033 L1037:L1038 L1042:L1043 L1047:L1048 L1052:L1053 L1057:L1058 L1062:L1063 L1067:L1068 L1072:L1073 L1077:L1078 L1082:L1083 L1087:L1088 L1092:L1093 L1097:L1098 L1102:L1103 L1107:L1108 L1112:L1113 L1117:L1118 L1122:L1123 L1127:L1128 L1132:L1133 L1137:L1139 L1143:L1144 L1148:L1149 L1153:L1154 L1158:L1159 L1163:L1164 L1168:L1169 L1173:L1174 L1178:L1179 L1183:L1184 L1188:L1189 L1193:L1194 L1198:L1199 L1203:L1204 L1208:L1209 L1213:L1214 L1218:L1219 L1223:L1224 L1228:L1229 L1233:L1234 L1238:L1239 L1243:L1244 L1248:L1249 L1253:L1254 L1258:L1259 L1263:L1264 L1268:L1269 L1273:L1274 L1278:L1279 L1283:L1284 L1288:L1289 L1293:L1294 L1298:L1299 L1303:L1304 L1308:L1309 L1313:L1314 L1318:L1319 L1323:L1324 L1328:L1329 L1333:L1334 L1338:L1339 L1343:L1344 L1348:L1349 L1353:L1354 L1358:L1359 L1363:L1364 L1368:L1369 L1373:L1374 L1378:L1379 L1383:L1384 L1388:L1389 L1393:L1394 L1398:L1399 L1403:L1404 L1408:L1409 L1413:L1414 L1418:L1419 L1423:L1424 L1428:L1429 L1433:L1434 L1438:L1439 L1443:L1444 L1448:L1449 L1453:L1454 L1458:L1459 L1463:L1464 L1468:L1469 L1473:L1474 L1478:L1479 L1483:L1484 L1488:L1489 L1493:L1494 L1498:L1499 L1503:L1504 L1508:L1509 L1513:L1514 L1518:L1519 L1523:L1524 L1528:L1529 L1533:L1534 L1538:L1539 L1543:L1544 L1553:L1554 L1558:L1559 L1563:L1564 L1568:L1569 L1573:L1574 L1578:L1579 L1583:L1584 L1588:L1589 L1593:L1594 L1598:L1599 L1603:L1604 L1608:L1609 L1613:L1614 L1618:L1619 L1623:L1624 L1628:L1629 L1633:L1634 L1638:L1639 L1643:L1644 L1648:L1649 L1653:L1654 L1658:L1659 L1663:L1664 L1668:L1669 L1673:L1674 L1678:L1679 L1683:L1684 L1688:L1689 L1693:L1694 L1698:L1699 L1703:L1704 L1708:L1709 L1713:L1714 L1718:L1719 L1723:L1724 L1728:L1729 L1733:L1734 L1738:L1739 L1743:L1744 L1748:L1749 L1753:L1754 L1758:L1759 L1763:L1764 L1768:L1769 L1773:L1774 L1778:L1779 L1783:L1784 L1788:L1789 L1793:L1794 L1798:L1799 L1803:L1804 L1808:L1809 L1813:L1814 L1818:L1819 L1823:L1824 L1828:L1829 L1833:L1834 L1838:L1839 L1843:L1844 L1848:L1849 L1853:L1854 L1858:L1859 L1863:L1864 L1868:L1869 L1873:L1874 L1878:L1879 L1883:L1884 L1888:L1889 L1893:L1894 L1898:L1899 L1903:L1904 L1908:L1909 L1913:L1914 L1918:L1919 L1923:L1924 L1928:L1929 L1933:L1934 L1938:L1939 L1943:L1944 L1948:L1949 L1953:L1954 L1958:L1959 L1963:L1964 L1968:L1969 L1973:L1974 L1978:L1979 L1983:L1984 L1988:L1989 L1993:L1994 L1998:L1999 L2003:L2004 L2008:L2009 L2013:L2014 L2018:L2019 L2023:L2024 L2028:L2029 L2033:L2034 L2038:L2039 L2043:L2044 L2048:L2049 L2053:L2054 L2058:L2059 L2063:L2064 L2068:L2069 L2073:L2074 L2078:L2079 L2083:L2084 L2088:L2089 L2093:L2094 L2098:L2099 L2103:L2104 L2108:L2109 L2113:L2114 L2118:L2119 L2123:L2124 L2128:L2129 L2133:L2134 L2138:L2139 L2143:L2144 L2148:L2149 L2153:L2154 L2158:L2159 L2163:L2164 L2168:L2169 L2173:L2174 L2178:L2179 L2183:L2184 L2188:L2189 L2193:L2194 L2198:L2199 L2203:L2204 L2208:L2209 L2213:L2214 L2218:L2219 L2223:L2224 L2228:L2229 L2233:L2234 L2238:L2239 L2243:L2244 L2248:L2249 L2253:L2254 L2258:L2259 L2263:L2264 L2268:L2269 L2273:L2274 L2278:L2279 L2283:L2284 L2288:L2289 L2293:L2294 L2298:L2299 L2303:L2304 L2308:L2309 L2313:L2314 L2318:L2319 L2323:L2324 L2328:L2329 L2333:L2334 L2338:L2339 L2343:L2344 L2348:L2349 L2353:L2354 L2358:L2359 L2363:L2364 L2368:L2369 L2374:L2375 L2379:L2380 L2384:L2385 L2389:L2390 L2394:L2395 L2399:L2400 L2404:L2405 L2409:L2410 L2414:L2415 L2419:L2420 L2424:L2425 L2429:L2430 L2434:L2435 L2439:L2440 L2444:L2445 L2449:L2450 L2454:L2455 L2459:L2460 L2464:L2465 L2469:L2470 L2474:L2475 L2479:L2480 L2484:L2485 L2489:L2490 L2494:L2495 L2499:L2500 L2504:L2505 L2509:L2510 L2514:L2515 L2519:L2520 L2524:L2525 L2529:L2530 L2534:L2535 L2539:L2540 L2544:L2545 L2549:L2550 L2554:L2555 L2559:L2560 L2564:L2565 L2569:L2570 L2574:L2575 L2579:L2580 L2584:L2585 L2589:L2590 L2594:L2595 L2599:L2600 L2604:L2605 L2609:L2610 L2614:L2615 L2619:L2620 L2624:L2625 L2629:L2630 L2634:L2635 L2639:L2640"/>
    <dataValidation allowBlank="1" showInputMessage="1" showErrorMessage="1" promptTitle="Benefit #3-- Payment by Check" prompt="If payment type for benefit #3 was by check, this box would contain an x." sqref="K732 K727 K692 K697 K702 K707 K712 K717 K722 K737 K742 K1548 K381 K386 K391 K396 K401 K406 K411 K416 K422 K427 K432 K437 K442 K447 K452 K457 K462 K467 K472 K477 K482 K487 K492 K497 K502 K507 K512 K517 K522 K527 K532 K537 K542 K547 K552 K557 K562 K567 K572 K577 K582 K587 K592 K597 K602 K607 K612 K617 K622 K627 K632 K637 K642 K647 K652 K657 K662 K667 K672 K677 K682 K687 K16 K21 K26 K31 K36 K41 K46 K51 K56 K61 K66 K71 K76 K81 K86 K91 K96 K101 K106:K107 K112 K117 K122 K127 K132 K137 K142:K143 K148:K149 K154 K159 K164 K169 K174 K179 K184 K189 K194 K199 K204 K209 K214 K219 K224 K229 K234 K239:K240 K245 K250 K255 K260 K265 K270 K275 K280 K285 K290 K295 K300 K305 K310 K315 K320 K325 K330 K335 K340 K345 K350 K355 K360 K365 K370 K375 K747 K752 K757 K762 K767 K772 K777 K782 K787 K792 K797 K802 K807 K812 K817 K822 K827 K832 K837 K842 K847 K852 K857 K862 K867 K872 K877 K882 K887 K892 K897 K902 K907 K912 K917 K922 K927 K932 K937 K942 K947 K952 K957 K962 K967 K972 K977 K982 K987 K992 K997 K1002 K1007 K1012 K1017 K1022 K1027 K1032 K1037 K1042 K1047 K1052 K1057 K1062 K1067 K1072 K1077 K1082 K1087 K1092 K1097 K1102 K1107 K1112 K1117 K1122 K1127 K1132 K1137:K1138 K1143 K1148 K1153 K1158 K1163 K1168 K1173 K1178 K1183 K1188 K1193 K1198 K1203 K1208 K1213 K1218 K1223 K1228 K1233 K1238 K1243 K1248 K1253 K1258 K1263 K1268 K1273 K1278 K1283 K1288 K1293 K1298 K1303 K1308 K1313 K1318 K1323 K1328 K1333 K1338 K1343 K1348 K1353 K1358 K1363 K1368 K1373 K1378 K1383 K1388 K1393 K1398 K1403 K1408 K1413 K1418 K1423 K1428 K1433 K1438 K1443 K1448 K1453 K1458 K1463 K1468 K1473 K1478 K1483 K1488 K1493 K1498 K1503 K1508 K1513 K1518 K1523 K1528 K1533 K1538 K1543 K1553 K1558 K1563 K1568 K1573 K1578 K1583 K1588 K1593 K1598 K1603 K1608 K1613 K1618 K1623 K1628 K1633 K1638 K1643 K1648 K1653 K1658 K1663 K1668 K1673 K1678 K1683 K1688 K1693 K1698 K1703 K1708 K1713 K1718 K1723 K1728 K1733 K1738 K1743 K1748 K1753 K1758 K1763 K1768 K1773 K1778 K1783 K1788 K1793 K1798 K1803 K1808 K1813 K1818 K1823 K1828 K1833 K1838 K1843 K1848 K1853 K1858 K1863 K1868 K1873 K1878 K1883 K1888 K1893 K1898 K1903 K1908 K1913 K1918 K1923 K1928 K1933 K1938 K1943 K1948 K1953 K1958 K1963 K1968 K1973 K1978 K1983 K1988 K1993 K1998 K2003 K2008 K2013 K2018 K2023 K2028 K2033 K2038 K2043 K2048 K2053 K2058 K2063 K2068 K2073 K2078 K2083 K2088 K2093 K2098 K2103 K2108 K2113 K2118 K2123 K2128 K2133 K2138 K2143 K2148 K2153 K2158 K2163 K2168 K2173 K2178 K2183 K2188 K2193 K2198 K2203 K2208 K2213 K2218 K2223 K2228 K2233 K2238 K2243 K2248 K2253 K2258 K2263 K2268 K2273 K2278 K2283 K2288 K2293 K2298 K2303 K2308 K2313 K2318 K2323 K2328 K2333 K2338 K2343 K2348 K2353 K2358 K2363 K2368 K2374 K2379 K2384 K2389 K2394 K2399 K2404 K2409 K2414 K2419 K2424 K2429 K2434 K2439 K2444 K2449 K2454 K2459 K2464 K2469 K2474 K2479 K2484 K2489 K2494 K2499 K2504 K2509 K2514 K2519 K2524 K2529 K2534 K2539 K2544 K2549 K2554 K2559 K2564 K2569 K2574 K2579 K2584 K2589 K2594 K2599 K2604 K2609 K2614 K2619 K2624 K2629 K2634 K2639"/>
    <dataValidation allowBlank="1" showInputMessage="1" showErrorMessage="1" promptTitle="Benefit #2-- Payment by Check" prompt="Since benefit #2 was paid by check, this box contains an x." sqref="K731 K726 K691 K696 K701 K706 K711 K716 K721 K736 K741 K420 K380 K385 K390 K395 K400 K405 K410 K415 K1547 K426 K431 K436 K441 K446 K451 K456 K461 K466 K471 K476 K481 K486 K491 K496 K501 K506 K511 K516 K521 K526 K531 K536 K541 K546 K551 K556 K561 K566 K571 K576 K581 K586 K591 K596 K601 K606 K611 K616 K621 K626 K631 K636 K641 K646 K651 K656 K661 K666 K671 K676 K681 K686 K15 K20 K25 K30 K35 K40 K45 K50 K55 K60 K65 K70 K75 K80 K85 K90 K95 K100 K105 K111 K116 K121 K126 K131 K136 K141 K147 K153 K158 K163 K168 K173 K178 K183 K188 K193 K198 K203 K208 K213 K218 K223 K228 K233 K238 K244 K249 K254 K259 K264 K269 K274 K279 K284 K289 K294 K299 K304 K309 K314 K319 K324 K329 K334 K339 K344 K349 K354 K359 K364 K369 K374 K746 K751 K756 K761 K766 K771 K776 K781 K786 K791 K796 K801 K806 K811 K816 K821 K826 K831 K836 K841 K846 K851 K856 K861 K866 K871 K876 K881 K886 K891 K896 K901 K906 K911 K916 K921 K926 K931 K936 K941 K946 K951 K956 K961 K966 K971 K976 K981 K986 K991 K996 K1001 K1006 K1011 K1016 K1021 K1026 K1031 K1036 K1041 K1046 K1051 K1056 K1061 K1066 K1071 K1076 K1081 K1086 K1091 K1096 K1101 K1106 K1111 K1116 K1121 K1126 K1131 K1136 K1142 K1147 K1152 K1157 K1162 K1167 K1172 K1177 K1182 K1187 K1192 K1197 K1202 K1207 K1212 K1217 K1222 K1227 K1232 K1237 K1242 K1247 K1252 K1257 K1262 K1267 K1272 K1277 K1282 K1287 K1292 K1297 K1302 K1307 K1312 K1317 K1322 K1327 K1332 K1337 K1342 K1347 K1352 K1357 K1362 K1367 K1372 K1377 K1382 K1387 K1392 K1397 K1402 K1407 K1412 K1417 K1422 K1427 K1432 K1437 K1442 K1447 K1452 K1457 K1462 K1467 K1472 K1477 K1482 K1487 K1492 K1497 K1502 K1507 K1512 K1517 K1522 K1527 K1532 K1537 K1542 K1552 K1557 K1562 K1567 K1572 K1577 K1582 K1587 K1592 K1597 K1602 K1607 K1612 K1617 K1622 K1627 K1632 K1637 K1642 K1647 K1652 K1657 K1662 K1667 K1672 K1677 K1682 K1687 K1692 K1697 K1702 K1707 K1712 K1717 K1722 K1727 K1732 K1737 K1742 K1747 K1752 K1757 K1762 K1767 K1772 K1777 K1782 K1787 K1792 K1797 K1802 K1807 K1812 K1817 K1822 K1827 K1832 K1837 K1842 K1847 K1852 K1857 K1862 K1867 K1872 K1877 K1882 K1887 K1892 K1897 K1902 K1907 K1912 K1917 K1922 K1927 K1932 K1937 K1942 K1947 K1952 K1957 K1962 K1967 K1972 K1977 K1982 K1987 K1992 K1997 K2002 K2007 K2012 K2017 K2022 K2027 K2032 K2037 K2042 K2047 K2052 K2057 K2062 K2067 K2072 K2077 K2082 K2087 K2092 K2097 K2102 K2107 K2112 K2117 K2122 K2127 K2132 K2137 K2142 K2147 K2152 K2157 K2162 K2167 K2172 K2177 K2182 K2187 K2192 K2197 K2202 K2207 K2212 K2217 K2222 K2227 K2232 K2237 K2242 K2247 K2252 K2257 K2262 K2267 K2272 K2277 K2282 K2287 K2292 K2297 K2302 K2307 K2312 K2317 K2322 K2327 K2332 K2337 K2342 K2347 K2352 K2357 K2362 K2367 K2372:K2373 K2378 K2383 K2388 K2393 K2398 K2403 K2408 K2413 K2418 K2423 K2428 K2433 K2438 K2443 K2448 K2453 K2458 K2463 K2468 K2473 K2478 K2483 K2488 K2493 K2498 K2503 K2508 K2513 K2518 K2523 K2528 K2533 K2538 K2543 K2548 K2553 K2558 K2563 K2568 K2573 K2578 K2583 K2588 K2593 K2598 K2603 K2608 K2613 K2618 K2623 K2628 K2633 K2638"/>
    <dataValidation allowBlank="1" showInputMessage="1" showErrorMessage="1" promptTitle="Benefit #3 Description Example" prompt="Benefit #3 description is listed here" sqref="J733:K733 J732 J728:K728 J727 J708:K708 J707 J713:K713 J712 J718:K718 J717 J723:K723 J722 J738:K738 J737 J375 J742 J1543 J1549:K1549 J1548 J376:K377 J421:K421 J382:K382 J381 J387:K387 J386 J392:K392 J391 J397:K397 J396 J402:K402 J401 J407:K407 J406 J412:K412 J411 J417:K417 J416 J423:K423 J422 J428:K428 J427 J433:K433 J432 J438:K438 J437 J443:K443 J442 J448:K448 J447 J453:K453 J452 J458:K458 J457 J463:K463 J462 J468:K468 J467 J473:K473 J472 J478:K478 J477 J483:K483 J482 J488:K488 J487 J493:K493 J492 J498:K498 J497 J503:K503 J502 J508:K508 J507 J513:K513 J512 J518:K518 J517 J523:K523 J522 J528:K528 J527 J533:K533 J532 J538:K538 J537 J543:K543 J542 J548:K548 J547 J553:K553 J552 J558:K558 J557 J563:K563 J562 J568:K568 J567 J573:K573 J572 J578:K578 J577 J583:K583 J582 J588:K588 J587 J593:K593 J592 J598:K598 J597 J603:K603 J602 J608:K608 J607 J613:K613 J612 J618:K618 J617 J623:K623 J622 J628:K628 J627 J633:K633 J632 J638:K638 J637 J643:K643 J642 J648:K648 J647 J653:K653 J652 J658:K658 J657 J663:K663 J662 J668:K668 J667 J673:K673 J672 J678:K678 J677 J683:K683 J682 J688:K688 J687 J693:K693 J692 J698:K698 J697 J703:K703 J702 J17:K17 J16 J22:K22 J21 J27:K27 J26 J32:K32 J31 J37:K37 J36 J42:K42 J41 J47:K47 J46 J52:K52 J51 J57:K57 J56 J62:K62 J61 J67:K67 J66 J72:K72 J71 J77:K77 J76 J82:K82 J81 J87:K87 J86 J92:K92 J91 J97:K97 J96 J102:K102 J101 J108:K108 J106:J107 J113:K113 J112 J118:K118 J117 J123:K123 J122 J128:K128 J127 J133:K133 J132 J138:K138 J137 J144:K144 J142:J143 J150:K150 J148:J149 J155:K155 J154 J160:K160 J159 J165:K165 J164 J170:K170 J169 J175:K175 J174 J180:K180 J179 J185:K185 J184 J190:K190 J189 J195:K195 J194 J200:K200 J199 J205:K205 J204 J210:K210 J209 J215:K215 J214 J220:K220 J219 J225:K225 J224 J230:K230 J229 J235:K235 J234 J241:K241 J239:J240 J246:K246 J245 J251:K251 J250 J256:K256 J255 J261:K261 J260 J266:K266 J265 J271:K271 J270 J276:K276 J275 J281:K281 J280 J286:K286 J285 J291:K291 J290 J296:K296 J295 J301:K301 J300 J306:K306 J305 J311:K311 J310 J316:K316 J315 J321:K321 J320 J326:K326 J325 J331:K331 J330 J336:K336 J335 J341:K341 J340 J346:K346 J345 J351:K351 J350 J356:K356 J355 J361:K361 J360 J366:K366 J365 J371:K371 J370 J743:K743 J748:K748 J747 J753:K753 J752 J758:K758 J757 J763:K763 J762 J768:K768 J767 J773:K773 J772 J778:K778 J777 J783:K783 J782 J788:K788 J787 J793:K793 J792 J798:K798 J797 J803:K803 J802 J808:K808 J807 J813:K813 J812 J818:K818 J817 J823:K823 J822 J828:K828 J827 J833:K833 J832 J838:K838 J837 J843:K843 J842 J848:K848 J847 J853:K853 J852 J858:K858 J857 J863:K863 J862 J868:K868 J867 J873:K873 J872 J878:K878 J877 J883:K883 J882 J888:K888 J887 J893:K893 J892 J898:K898 J897 J903:K903 J902 J908:K908 J907 J913:K913 J912 J918:K918 J917 J923:K923 J922 J928:K928 J927 J933:K933 J932 J938:K938 J937 J943:K943 J942 J948:K948 J947 J953:K953 J952 J958:K958 J957 J963:K963 J962 J968:K968 J967 J973:K973 J972 J978:K978 J977 J983:K983 J982 J988:K988 J987 J993:K993 J992 J998:K998 J997 J1003:K1003 J1002 J1008:K1008 J1007 J1013:K1013 J1012 J1018:K1018 J1017 J1023:K1023 J1022 J1028:K1028 J1027 J1033:K1033 J1032 J1038:K1038 J1037 J1043:K1043 J1042 J1048:K1048 J1047 J1053:K1053 J1052 J1058:K1058 J1057 J1063:K1063 J1062 J1068:K1068 J1067 J1073:K1073 J1072 J1078:K1078 J1077 J1083:K1083 J1082 J1088:K1088 J1087 J1093:K1093 J1092 J1098:K1098 J1097 J1103:K1103 J1102 J1108:K1108 J1107 J1113:K1113 J1112 J1118:K1118 J1117 J1123:K1123 J1122 J1128:K1128 J1127 J1133:K1133 J1132 J1139:K1139 J1137:J1138 J1144:K1144 J1143 J1149:K1149 J1148 J1154:K1154 J1153 J1159:K1159 J1158 J1164:K1164 J1163 J1169:K1169 J1168 J1174:K1174 J1173 J1179:K1179 J1178 J1184:K1184 J1183 J1189:K1189 J1188 J1194:K1194 J1193 J1199:K1199 J1198 J1204:K1204 J1203 J1209:K1209 J1208 J1214:K1214 J1213 J1219:K1219 J1218 J1223 J1224:K1224 J1229:K1229 J1228 J1234:K1234 J1233 J1239:K1239 J1238 J1244:K1244 J1243 J1249:K1249 J1248 J1254:K1254 J1253 J1259:K1259 J1258 J1264:K1264 J1263 J1269:K1269 J1268 J1274:K1274 J1273 J1279:K1279 J1278 J1284:K1284 J1283 J1289:K1289 J1288 J1294:K1294 J1293 J1299:K1299 J1298 J1304:K1304 J1303 J1309:K1309 J1308 J1314:K1314 J1313 J1319:K1319 J1318 J1324:K1324 J1323 J1329:K1329 J1328 J1334:K1334 J1333 J1339:K1339 J1338 J1344:K1344 J1343 J1349:K1349 J1348 J1354:K1354 J1353 J1359:K1359 J1358 J1364:K1364 J1363 J1369:K1369 J1368 J1374:K1374 J1373 J1379:K1379 J1378 J1384:K1384 J1383 J1389:K1389 J1388 J1394:K1394 J1393 J1399:K1399 J1398 J1404:K1404 J1403 J1409:K1409 J1408 J1414:K1414 J1413 J1419:K1419 J1418 J1424:K1424 J1423 J1429:K1429 J1428 J1434:K1434 J1433 J1439:K1439 J1438 J1444:K1444 J1443 J1449:K1449 J1448 J1454:K1454 J1453 J1459:K1459 J1458 J1464:K1464 J1463 J1469:K1469 J1468 J1474:K1474 J1473 J1479:K1479 J1478 J1484:K1484 J1483 J1489:K1489 J1488 J1494:K1494 J1493 J1499:K1499 J1498 J1504:K1504 J1503 J1509:K1509 J1508 J1514:K1514 J1513 J1519:K1519 J1518 J1524:K1524 J1523 J1529:K1529 J1528 J1534:K1534 J1533 J1539:K1539 J1538 J1544:K1544 J1554:K1554 J1553 J1559:K1559 J1558 J1564:K1564 J1563 J1569:K1569 J1568 J1574:K1574 J1573 J1579:K1579 J1578 J1584:K1584 J1583 J1588:J1589 J1594:K1594 J1593 J1599:K1599 J1598 K1619 J1603:J1604 J1609:K1609 J1608 J1614:K1614 J1613 K1589 J1618:J1619 J1624:K1624 J1623 K1604 J1628 J1634:K1634 J1633 J1639:K1639 J1638 J1644:K1644 J1643 J1649:K1649 J1648 J1654:K1654 J1653 J1659:K1659 J1658 J1664:K1664 J1663 J1669:K1669 J1668 J1674:K1674 J1673 J1679:K1679 J1678 J1684:K1684 J1683 J1689:K1689 J1688 J1694:K1694 J1693 J1699:K1699 J1698 J1704:K1704 J1703 J1709:K1709 J1708 J1714:K1714 J1713 J1719:K1719 J1718 J1724:K1724 J1723 J1729:K1729 J1728 J1734:K1734 J1733 J1739:K1739 J1738 J1744:K1744 J1743 J1749:K1749 J1748 J1754:K1754 J1753 J1759:K1759 J1758 J1764:K1764 J1763 J1769:K1769 J1768 J1774:K1774 J1773 J1779:K1779 J1778 J1784:K1784 J1783 J1789:K1789 J1788 J1794:K1794 J1793 J1799:K1799 J1798 J1804:K1804 J1803 J1809:K1809 J1808 J1814:K1814 J1813 J1819:K1819 J1818 J1824:K1824 J1823 J1829:K1829 J1828 J1834:K1834 J1833 J1839:K1839 J1838 J1844:K1844 J1843 J1849:K1849 J1848 J1854:K1854 J1853 J1859:K1859 J1858 J1864:K1864 J1863 J1869:K1869 J1868 J1874:K1874 J1873 J1879:K1879 J1878 J1884:K1884 J1883 J1889:K1889 J1888 J1894:K1894 J1893 J1899:K1899 J1898 J1904:K1904 J1903 J1909:K1909 J1908 J1914:K1914 J1913 J1919:K1919 J1918 J1924:K1924 J1923 J1929:K1929 J1928 J1934:K1934 J1933 J1939:K1939 J1938 K1629 J1944:K1944 J1943 J1949:K1949 J1948 J1954:K1954 J1953 J1959:K1959 J1958 J1964:K1964 J1963 J1969:K1969 J1968 J1974:K1974 J1973 J1979:K1979 J1978 J1984:K1984 J1983 J1989:K1989 J1988 J1994:K1994 J1993 J1999:K1999 J1998 J2004:K2004 J2003 J2009:K2009 J2008 J2014:K2014 J2013 J2019:K2019 J2018 J2024:K2024 J2023 J2029:K2029 J2028 J2034:K2034 J2033 J2039:K2039 J2038 J2044:K2044 J2043 J2049:K2049 J2048 J2054:K2054 J2053 J2059:K2059 J2058 J2064:K2064 J2063 J2069:K2069 J2068 J2074:K2074 J2073 J2079:K2079 J2078 J2084:K2084 J2083 J2089:K2089 J2088 J2094:K2094 J2093 J2099:K2099 J2098 J2104:K2104 J2103 J2109:K2109 J2108 J2114:K2114 J2113 J2119:K2119 J2118 J2124:K2124 J2123 J2129:K2129 J2128 J2134:K2134 J2133 J2139:K2139 J2138 J2144:K2144 J2143 J2149:K2149 J2148 J2154:K2154 J2153 J2159:K2159 J2158 J2164:K2164 J2163 J2169:K2169 J2168 J2174:K2174 J2173 J2179:K2179 J2178 J2184:K2184 J2183 J2189:K2189 J2188 J2194:K2194 J2193 J2199:K2199 J2198 J2204:K2204 J2203 J2209:K2209 J2208 J2214:K2214 J2213 J2219:K2219 J2218 J2224:K2224 J2223 J2229:K2229 J2228 J2234:K2234 J2233 J2239:K2239 J2238 J2244:K2244 J2243 J2249:K2249 J2248 J2254:K2254 J2253 J2259:K2259 J2258 J2264:K2264 J2263 J2269:K2269 J2268 J2274:K2274 J2273 J2279:K2279 J2278 J2284:K2284 J2283 J2289:K2289 J2288 J2294:K2294 J2293 J2299:K2299 J2298 J2304:K2304 J2303 J2309:K2309 J2308 J2314:K2314 J2313 J2319:K2319 J2318 J2324:K2324 J2323 J2329:K2329 J2328 J2334:K2334 J2333 J2339:K2339 J2338 J2344:K2344 J2343 J2349:K2349 J2348 J2354:K2354 J2353 J2359:K2359 J2358 J2364:K2364 J2363 J2369:K2369 J2368 J2375:K2375 J2374 J2380:K2380 J2379 J2385:K2385 J2384 J2390:K2390 J2389 J2395:K2395 J2394 J2400:K2400 J2399 J2405:K2405 J2404 J2410:K2410 J2409 J2415:K2415 J2414 J2420:K2420 J2419 J2425:K2425 J2424 J2430:K2430 J2429 J2435:K2435 J2434 J2440:K2440 J2439 J2445:K2445 J2444 J2450:K2450 J2449 J2455:K2455 J2454 J2460:K2460 J2459 J2465:K2465 J2464 J2470:K2470 J2469 J2475:K2475 J2474 J2480:K2480 J2479 J2485:K2485 J2484 J2490:K2490 J2489 J2495:K2495 J2494 J2500:K2500 J2499 J2505:K2505 J2504 J2510:K2510 J2509 J2515:K2515 J2514 J2520:K2520 J2519 J2525:K2525 J2524 J2530:K2530 J2529 J2535:K2535 J2534 J2540:K2540 J2539 J2545:K2545 J2544 J2550:K2550 J2549 J2555:K2555 J2554 J2560:K2560 J2559 J2565:K2565 J2564 J2570:K2570 J2569 J2575:K2575 J2574 J2580:K2580 J2579 J2585:K2585 J2584 J2590:K2590 J2589 J2595:K2595 J2594 J2600:K2600 J2599 J2605:K2605 J2604 J2610:K2610 J2609 J2615:K2615 J2614 J2620:K2620 J2619 J2625:K2625 J2624 J2630:K2630 J2629 J2635:K2635 J2634 J2640:K2640 J2639"/>
    <dataValidation allowBlank="1" showInputMessage="1" showErrorMessage="1" promptTitle="Benefit #2 Description Example" prompt="Benefit #2 description is listed here" sqref="J731 J726 J691 J696 J701 J706 J711 J716 J721 J736 J741 J420 J380 J385 J390 J395 J400 J405 J410 J415 J1547 J426 J431 J436 J441 J446 J451 J456 J461 J466 J471 J476 J481 J486 J491 J496 J501 J506 J511 J516 J521 J526 J531 J536 J541 J546 J551 J556 J561 J566 J571 J576 J581 J586 J591 J596 J601 J606 J611 J616 J621 J626 J631 J636 J641 J646 J651 J656 J661 J666 J671 J676 J681 J686 J15 J20 J25 J30 J35 J40 J45 J50 J55 J60 J65 J70 J75 J80 J85 J90 J95 J100 J105 J111 J116 J121 J126 J131 J136 J141 J147 J153 J158 J163 J168 J173 J178 J183 J188 J193 J198 J203 J208 J213 J218 J223 J228 J233 J238 J244 J249 J254 J259 J264 J269 J274 J279 J284 J289 J294 J299 J304 J309 J314 J319 J324 J329 J334 J339 J344 J349 J354 J359 J364 J369 J374 J746 J751 J756 J761 J766 J771 J776 J781 J786 J791 J796 J801 J806 J811 J816 J821 J826 J831 J836 J841 J846 J851 J856 J861 J866 J871 J876 J881 J886 J891 J896 J901 J906 J911 J916 J921 J926 J931 J936 J941 J946 J951 J956 J961 J966 J971 J976 J981 J986 J991 J996 J1001 J1006 J1011 J1016 J1021 J1026 J1031 J1036 J1041 J1046 J1051 J1056 J1061 J1066 J1071 J1076 J1081 J1086 J1091 J1096 J1101 J1106 J1111 J1116 J1121 J1126 J1131 J1136 J1142 J1147 J1152 J1157 J1162 J1167 J1172 J1177 J1182 J1187 J1192 J1197 J1202 J1207 J1212 J1217 J1222 J1227 J1232 J1237 J1242 J1247 J1252 J1257 J1262 J1267 J1272 J1277 J1282 J1287 J1292 J1297 J1302 J1307 J1312 J1317 J1322 J1327 J1332 J1337 J1342 J1347 J1352 J1357 J1362 J1367 J1372 J1377 J1382 J1387 J1392 J1397 J1402 J1407 J1412 J1417 J1422 J1427 J1432 J1437 J1442 J1447 J1452 J1457 J1462 J1467 J1472 J1477 J1482 J1487 J1492 J1497 J1502 J1507 J1512 J1517 J1522 J1527 J1532 J1537 J1542 J1552 J1557 J1562 J1567 J1572 J1577 J1582 J1587 J1592 J1597 J1602 J1607 J1612 J1617 J1622 J1627 J1632 J1637 J1642 J1647 J1652 J1657 J1662 J1667 J1672 J1677 J1682 J1687 J1692 J1697 J1702 J1707 J1712 J1717 J1722 J1727 J1732 J1737 J1742 J1747 J1752 J1757 J1762 J1767 J1772 J1777 J1782 J1787 J1792 J1797 J1802 J1807 J1812 J1817 J1822 J1827 J1832 J1837 J1842 J1847 J1852 J1857 J1862 J1867 J1872 J1877 J1882 J1887 J1892 J1897 J1902 J1907 J1912 J1917 J1922 J1927 J1932 J1937 J1942 J1947 J1952 J1957 J1962 J1967 J1972 J1977 J1982 J1987 J1992 J1997 J2002 J2007 J2012 J2017 J2022 J2027 J2032 J2037 J2042 J2047 J2052 J2057 J2062 J2067 J2072 J2077 J2082 J2087 J2092 J2097 J2102 J2107 J2112 J2117 J2122 J2127 J2132 J2137 J2142 J2147 J2152 J2157 J2162 J2167 J2172 J2177 J2182 J2187 J2192 J2197 J2202 J2207 J2212 J2217 J2222 J2227 J2232 J2237 J2242 J2247 J2252 J2257 J2262 J2267 J2272 J2277 J2282 J2287 J2292 J2297 J2302 J2307 J2312 J2317 J2322 J2327 J2332 J2337 J2342 J2347 J2352 J2357 J2362 J2367 J2372:J2373 J2378 J2383 J2388 J2393 J2398 J2403 J2408 J2413 J2418 J2423 J2428 J2433 J2438 J2443 J2448 J2453 J2458 J2463 J2468 J2473 J2478 J2483 J2488 J2493 J2498 J2503 J2508 J2513 J2518 J2523 J2528 J2533 J2538 J2543 J2548 J2553 J2558 J2563 J2568 J2573 J2578 J2583 J2588 J2593 J2598 J2603 J2608 J2613 J2618 J2623 J2628 J2633 J2638"/>
    <dataValidation allowBlank="1" showInputMessage="1" showErrorMessage="1" promptTitle="Benefit #1 Total Amount Example" prompt="The total amount of Benefit #1 is entered here." sqref="M730 M725 M680 M685 M690 M695 M700 M705 M710 M715 M720 M735 M740 M379 M384 M389 M394 M399 M404 M409 M414 M419 M425 M430 M435 M440 M445 M450 M455 M460 M465 M470 M475 M480 M485 M490 M495 M500 M505 M510 M515 M520 M525 M530 M535 M540 M545 M550 M555 M560 M565 M570 M575 M580 M585 M590 M595 M600 M605 M610 M615 M620 M625 M630 M635 M640 M645 M650 M655 M660 M665 M670 M675 M14 M19 M24 M29 M34 M39 M44 M49 M54 M59 M64 M69 M74 M79 M84 M89 M94 M99 M104 M110 M115 M120 M125 M130 M135 M140 M146 M152 M157 M162 M167 M172 M177 M182 M187 M192 M197 M202 M207 M212 M217 M222 M227 M232 M237 M243 M248 M253 M258 M263 M268 M273 M278 M283 M288 M293 M298 M303 M308 M313 M318 M323 M328 M333 M338 M343 M348 M353 M358 M363 M368 M373 M745 M750 M755 M760 M765 M770 M775 M780 M785 M790 M795 M800 M805 M810 M815 M820 M825 M830 M835 M840 M845 M850 M855 M860 M865 M870 M875 M880 M885 M890 M895 M900 M905 M910 M915 M920 M925 M930 M935 M940 M945 M950 M955 M960 M965 M970 M975 M980 M985 M990 M995 M1000 M1005 M1010 M1015 M1020 M1025 M1030 M1035 M1040 M1045 M1050 M1055 M1060 M1065 M1070 M1075 M1080 M1085 M1090 M1095 M1100 M1105 M1110 M1115 M1120 M1125 M1130 M1135 M1141 M1146 M1151 M1156 M1161 M1166 M1171 M1176 M1181 M1186 M1191 M1196 M1201 M1206 M1211 M1216 M1221 M1226 M1231 M1236 M1241 M1246 M1251 M1256 M1261 M1266 M1271 M1276 M1281 M1286 M1291 M1296 M1301 M1306 M1311 M1316 M1321 M1326 M1331 M1336 M1341 M1346 M1351 M1356 M1361 M1366 M1371 M1376 M1381 M1386 M1391 M1396 M1401 M1406 M1411 M1416 M1421 M1426 M1431 M1436 M1441 M1446 M1451 M1456 M1461 M1466 M1471 M1476 M1481 M1486 M1491 M1496 M1501 M1506 M1511 M1516 M1521 M1526 M1531 M1536 M1541 M1546 M1551 M1556 M1561 M1566 M1571 M1576 M1581 M1586 M1591 M1596 M1601 M1606 M1611 M1616 M1621 M1626 M1631 M1636 M1641 M1646 M1651 M1656 M1661 M1666 M1671 M1681 M1686 M1691 M1696 M1701 M1706 M1711 M1716 M1721 M1726 M1731 M1736 M1741 M1746 M1751 M1756 M1761 M1766 M1771 M1776 M1781 M1786 M1791 M1796 M1801 M1806 M1811 M1816 M1821 M1826 M1831 M1836 M1841 M1846 M1851 M1856 M1861 M1866 M1871 M1876 M1881 M1886 M1891 M1896 M1901 M1906 M1911 M1916 M1921 M1926 M1931 M1936 M1941 M1946 M1951 M1956 M1961 M1966 M1971 M1976 M1981 M1986 M1991 M1996 M2001 M2006 M2011 M2016 M2021 M2026 M2031 M2036 M2041 M2046 M2051 M2056 M2061 M2066 M2071 M2076 M2081 M2086 M2091 M2096 M2101 M2106 M2111 M2116 M2121 M2126 M2131 M2136 M2141 M2146 M2151 M2156 M2161 M2166 M2171 M2176 M2181 M2186 M2191 M2196 M2201 M2206 M2211 M2216 M2221 M2226 M2231 M2236 M2241 M2246 M2251 M2256 M2261 M2266 M2271 M2276 M2281 M2286 M2291 M2296 M2301 M2306 M2311 M2316 M2321 M2326 M2331 M2336 M2341 M2346 M2351 M2356 M2361 M2366 M2371 M2377 M2382 M2387 M2392 M2397 M2402 M2407 M2412 M2417 M2422 M2427 M2432 M2437 M2442 M2447 M2452 M2457 M2462 M2467 M2472 M2477 M2482 M2487 M2492 M2497 M2502 M2507 M2512 M2517 M2522 M2527 M2532 M2537 M2542 M2547 M2552 M2557 M2562 M2567 M2572 M2577 M2582 M2587 M2592 M2597 M2602 M2607 M2612 M2617 M2622 M2627 M2632 M2637"/>
    <dataValidation allowBlank="1" showInputMessage="1" showErrorMessage="1" promptTitle="Benefit #1-- Payment in-kind" prompt="Since the payment type for benefit #1 was in-kind, this box contains an x." sqref="L730 L725 L690 L695 L700 L705 L710 L715 L720 L735 L740 L1546 L379 L384 L389 L394 L399 L404 L409 L414 L419 L425 L430 L435 L440 L445 L450 L455 L460 L465 L470 L475 L480 L485 L490 L495 L500 L505 L510 L515 L520 L525 L530 L535 L540 L545 L550 L555 L560 L565 L570 L575 L580 L585 L590 L595 L600 L605 L610 L615 L620 L625 L630 L635 L640 L645 L650 L655 L660 L665 L670 L675 L680 L685 L14 L19 L24 L29 L34 L39 L44 L49 L54 L59 L64 L69 L74 L79 L84 L89 L94 L99 L104 L110 L115 L120 L125 L130 L135 L140 L146 L152 L157 L162 L167 L172 L177 L182 L187 L192 L197 L202 L207 L212 L217 L222 L227 L232 L237 L243 L248 L253 L258 L263 L268 L273 L278 L283 L288 L293 L298 L303 L308 L313 L318 L323 L328 L333 L338 L343 L348 L353 L358 L363 L368 L373 L745 L750 L755 L760 L765 L770 L775 L780 L785 L790 L795 L800 L805 L810 L815 L820 L825 L830 L835 L840 L845 L850 L855 L860 L865 L870 L875 L880 L885 L890 L895 L900 L905 L910 L915 L920 L925 L930 L935 L940 L945 L950 L955 L960 L965 L970 L975 L980 L985 L990 L995 L1000 L1005 L1010 L1015 L1020 L1025 L1030 L1035 L1040 L1045 L1050 L1055 L1060 L1065 L1070 L1075 L1080 L1085 L1090 L1095 L1100 L1105 L1110 L1115 L1120 L1125 L1130 L1135 L1141 L1146 L1151 L1156 L1161 L1166 L1171 L1176 L1181 L1186 L1191 L1196 L1201 L1206 L1211 L1216 L1221 L1226 L1231 L1236 L1241 L1246 L1251 L1256 L1261 L1266 L1271 L1276 L1281 L1286 L1291 L1296 L1301 L1306 L1311 L1316 L1321 L1326 L1331 L1336 L1341 L1346 L1351 L1356 L1361 L1366 L1371 L1376 L1381 L1386 L1391 L1396 L1401 L1406 L1411 L1416 L1421 L1426 L1431 L1436 L1441 L1446 L1451 L1456 L1461 L1466 L1471 L1476 L1481 L1486 L1491 L1496 L1501 L1506 L1511 L1516 L1521 L1526 L1531 L1536 L1541 L1551 L1556 L1561 L1566 L1571 L1576 L1581 L1586 L1591 L1596 L1601 L1606 L1611 L1616 L1621 L1626 L1631 L1636 L1641 L1646 L1651 L1656 L1661 L1666 L1671 L1676 L1681 L1686 L1691 L1696 L1701 L1706 L1711 L1716 L1721 L1726 L1731 L1736 L1741 L1746 L1751 L1756 L1761 L1766 L1771 L1776 L1781 L1786 L1791 L1796 L1801 L1806 L1811 L1816 L1821 L1826 L1831 L1836 L1841 L1846 L1851 L1856 L1861 L1866 L1871 L1876 L1881 L1886 L1891 L1896 L1901 L1906 L1911 L1916 L1921 L1926 L1931 L1936 L1941 L1946 L1951 L1956 L1961 L1966 L1971 L1976 L1981 L1986 L1991 L1996 L2001 L2006 L2011 L2016 L2021 L2026 L2031 L2036 L2041 L2046 L2051 L2056 L2061 L2066 L2071 L2076 L2081 L2086 L2091 L2096 L2101 L2106 L2111 L2116 L2121 L2126 L2131 L2136 L2141 L2146 L2151 L2156 L2161 L2166 L2171 L2176 L2181 L2186 L2191 L2196 L2201 L2206 L2211 L2216 L2221 L2226 L2231 L2236 L2241 L2246 L2251 L2256 L2261 L2266 L2271 L2276 L2281 L2286 L2291 L2296 L2301 L2306 L2311 L2316 L2321 L2326 L2331 L2336 L2341 L2346 L2351 L2356 L2361 L2366 L2371 L2377 L2382 L2387 L2392 L2397 L2402 L2407 L2412 L2417 L2422 L2427 L2432 L2437 L2442 L2447 L2452 L2457 L2462 L2467 L2472 L2477 L2482 L2487 L2492 L2497 L2502 L2507 L2512 L2517 L2522 L2527 L2532 L2537 L2542 L2547 L2552 L2557 L2562 L2567 L2572 L2577 L2582 L2587 L2592 L2597 L2602 L2607 L2612 L2617 L2622 L2627 L2632 L2637"/>
    <dataValidation allowBlank="1" showInputMessage="1" showErrorMessage="1" promptTitle="Benefit #1--Payment by Check" prompt="If payment type for benefit #1 was by check, this box would contain an x." sqref="K730 K725 K690 K695 K700 K705 K710 K715 K720 K735 K740 K1546 K379 K384 K389 K394 K399 K404 K409 K414 K419 K425 K430 K435 K440 K445 K450 K455 K460 K465 K470 K475 K480 K485 K490 K495 K500 K505 K510 K515 K520 K525 K530 K535 K540 K545 K550 K555 K560 K565 K570 K575 K580 K585 K590 K595 K600 K605 K610 K615 K620 K625 K630 K635 K640 K645 K650 K655 K660 K665 K670 K675 K680 K685 K14 K19 K24 K29 K34 K39 K44 K49 K54 K59 K64 K69 K74 K79 K84 K89 K94 K99 K104 K110 K115 K120 K125 K130 K135 K140 K146 K152 K157 K162 K167 K172 K177 K182 K187 K192 K197 K202 K207 K212 K217 K222 K227 K232 K237 K243 K248 K253 K258 K263 K268 K273 K278 K283 K288 K293 K298 K303 K308 K313 K318 K323 K328 K333 K338 K343 K348 K353 K358 K363 K368 K373 K745 K750 K755 K760 K765 K770 K775 K780 K785 K790 K795 K800 K805 K810 K815 K820 K825 K830 K835 K840 K845 K850 K855 K860 K865 K870 K875 K880 K885 K890 K895 K900 K905 K910 K915 K920 K925 K930 K935 K940 K945 K950 K955 K960 K965 K970 K975 K980 K985 K990 K995 K1000 K1005 K1010 K1015 K1020 K1025 K1030 K1035 K1040 K1045 K1050 K1055 K1060 K1065 K1070 K1075 K1080 K1085 K1090 K1095 K1100 K1105 K1110 K1115 K1120 K1125 K1130 K1135 K1141 K1146 K1151 K1156 K1161 K1166 K1171 K1176 K1181 K1186 K1191 K1196 K1201 K1206 K1211 K1216 K1221 K1226 K1231 K1236 K1241 K1246 K1251 K1256 K1261 K1266 K1271 K1276 K1281 K1286 K1291 K1296 K1301 K1306 K1311 K1316 K1321 K1326 K1331 K1336 K1341 K1346 K1351 K1356 K1361 K1366 K1371 K1376 K1381 K1386 K1391 K1396 K1401 K1406 K1411 K1416 K1421 K1426 K1431 K1436 K1441 K1446 K1451 K1456 K1461 K1466 K1471 K1476 K1481 K1486 K1491 K1496 K1501 K1506 K1511 K1516 K1521 K1526 K1531 K1536 K1541 K1551 K1556 K1561 K1566 K1571 K1576 K1581 K1586 K1591 K1596 K1601 K1606 K1611 K1616 K1621 K1626 K1631 K1636 K1641 K1646 K1651 K1656 K1661 K1666 K1671 K1676 K1681 K1686 K1691 K1696 K1701 K1706 K1711 K1716 K1721 K1726 K1731 K1736 K1741 K1746 K1751 K1756 K1761 K1766 K1771 K1776 K1781 K1786 K1791 K1796 K1801 K1806 K1811 K1816 K1821 K1826 K1831 K1836 K1841 K1846 K1851 K1856 K1861 K1866 K1871 K1876 K1881 K1886 K1891 K1896 K1901 K1906 K1911 K1916 K1921 K1926 K1931 K1936 K1941 K1946 K1951 K1956 K1961 K1966 K1971 K1976 K1981 K1986 K1991 K1996 K2001 K2006 K2011 K2016 K2021 K2026 K2031 K2036 K2041 K2046 K2051 K2056 K2061 K2066 K2071 K2076 K2081 K2086 K2091 K2096 K2101 K2106 K2111 K2116 K2121 K2126 K2131 K2136 K2141 K2146 K2151 K2156 K2161 K2166 K2171 K2176 K2181 K2186 K2191 K2196 K2201 K2206 K2211 K2216 K2221 K2226 K2231 K2236 K2241 K2246 K2251 K2256 K2261 K2266 K2271 K2276 K2281 K2286 K2291 K2296 K2301 K2306 K2311 K2316 K2321 K2326 K2331 K2336 K2341 K2346 K2351 K2356 K2361 K2366 K2371 K2377 K2382 K2387 K2392 K2397 K2402 K2407 K2412 K2417 K2422 K2427 K2432 K2437 K2442 K2447 K2452 K2457 K2462 K2467 K2472 K2477 K2482 K2487 K2492 K2497 K2502 K2507 K2512 K2517 K2522 K2527 K2532 K2537 K2542 K2547 K2552 K2557 K2562 K2567 K2572 K2577 K2582 K2587 K2592 K2597 K2602 K2607 K2612 K2617 K2622 K2627 K2632 K2637"/>
    <dataValidation allowBlank="1" showInputMessage="1" showErrorMessage="1" promptTitle="Benefit#1 Description Example" prompt="Benefit Description for Entry #1 is listed here." sqref="J730 J725 J690 J695 J700 J705 J710 J715 J720 J735 J740 J1546 J379 J384 J389 J394 J399 J404 J409 J414 J419 J425 J430 J435 J440 J445 J450 J455 J460 J465 J470 J475 J480 J485 J490 J495 J500 J505 J510 J515 J520 J525 J530 J535 J540 J545 J550 J555 J560 J565 J570 J575 J580 J585 J590 J595 J600 J605 J610 J615 J620 J625 J630 J635 J640 J645 J650 J655 J660 J665 J670 J675 J680 J685 J14 J19 J24 J29 J34 J39 J44 J49 J54 J59 J64 J69 J74 J79 J84 J89 J94 J99 J104 J110 J115 J120 J125 J130 J135 J140 J146 J152 J157 J162 J167 J172 J177 J182 J187 J192 J197 J202 J207 J212 J217 J222 J227 J232 J237 J243 J248 J253 J258 J263 J268 J273 J278 J283 J288 J293 J298 J303 J308 J313 J318 J323 J328 J333 J338 J343 J348 J353 J358 J363 J368 J373 J745 J750 J755 J760 J765 J770 J775 J780 J785 J790 J795 J800 J805 J810 J815 J820 J825 J830 J835 J840 J845 J850 J855 J860 J865 J870 J875 J880 J885 J890 J895 J900 J905 J910 J915 J920 J925 J930 J935 J940 J945 J950 J955 J960 J965 J970 J975 J980 J985 J990 J995 J1000 J1005 J1010 J1015 J1020 J1025 J1030 J1035 J1040 J1045 J1050 J1055 J1060 J1065 J1070 J1075 J1080 J1085 J1090 J1095 J1100 J1105 J1110 J1115 J1120 J1125 J1130 J1135 J1141 J1146 J1151 J1156 J1161 J1166 J1171 J1176 J1181 J1186 J1191 J1196 J1201 J1206 J1211 J1216 J1221 J1226 J1231 J1236 J1241 J1246 J1251 J1256 J1261 J1266 J1271 J1276 J1281 J1286 J1291 J1296 J1301 J1306 J1311 J1316 J1321 J1326 J1331 J1336 J1341 J1346 J1351 J1356 J1361 J1366 J1371 J1376 J1381 J1386 J1391 J1396 J1401 J1406 J1411 J1416 J1421 J1426 J1431 J1436 J1441 J1446 J1451 J1456 J1461 J1466 J1471 J1476 J1481 J1486 J1491 J1496 J1501 J1506 J1511 J1516 J1521 J1526 J1531 J1536 J1541 J1551 J1556 J1561 J1566 J1571 J1576 J1581 J1586 J1591 J1596 J1601 J1606 J1611 J1616 J1621 J1626 J1631 J1636 J1641 J1646 J1651 J1656 J1661 J1666 J1671 J1676 J1681 J1686 J1691 J1696 J1701 J1706 J1711 J1716 J1721 J1726 J1731 J1736 J1741 J1746 J1751 J1756 J1761 J1766 J1771 J1776 J1781 J1786 J1791 J1796 J1801 J1806 J1811 J1816 J1821 J1826 J1831 J1836 J1841 J1846 J1851 J1856 J1861 J1866 J1871 J1876 J1881 J1886 J1891 J1896 J1901 J1906 J1911 J1916 J1921 J1926 J1931 J1936 J1941 J1946 J1951 J1956 J1961 J1966 J1971 J1976 J1981 J1986 J1991 J1996 J2001 J2006 J2011 J2016 J2021 J2026 J2031 J2036 J2041 J2046 J2051 J2056 J2061 J2066 J2071 J2076 J2081 J2086 J2091 J2096 J2101 J2106 J2111 J2116 J2121 J2126 J2131 J2136 J2141 J2146 J2151 J2156 J2161 J2166 J2171 J2176 J2181 J2186 J2191 J2196 J2201 J2206 J2211 J2216 J2221 J2226 J2231 J2236 J2241 J2246 J2251 J2256 J2261 J2266 J2271 J2276 J2281 J2286 J2291 J2296 J2301 J2306 J2311 J2316 J2321 J2326 J2331 J2336 J2341 J2346 J2351 J2356 J2361 J2366 J2371 J2377 J2382 J2387 J2392 J2397 J2402 J2407 J2412 J2417 J2422 J2427 J2432 J2437 J2442 J2447 J2452 J2457 J2462 J2467 J2472 J2477 J2482 J2487 J2492 J2497 J2502 J2507 J2512 J2517 J2522 J2527 J2532 J2537 J2542 J2547 J2552 J2557 J2562 J2567 J2572 J2577 J2582 J2587 J2592 J2597 J2602 J2607 J2612 J2617 J2622 J2627 J2632 J2637"/>
    <dataValidation allowBlank="1" showInputMessage="1" showErrorMessage="1" promptTitle="Benefit Source" prompt="List the benefit source here." sqref="G730:I730 G733:I733 G725:I725 G728:I728 G695:I695 G698:I698 G700:I700 G703:I703 G705:I705 G708:I708 G710:I710 G713:I713 G715:I715 G718:I718 G720:I720 G723:I723 G735:I735 G738:I738 G740:I740 G373:I373 G1546:I1546 G1549:I1549 G376:I377 G379:I379 G382:I382 G384:I384 G387:I387 G389:I389 G392:I392 G394:I394 G397:I397 G399:I399 G402:I402 G404:I404 G407:I407 G409:I409 G412:I412 G414:I414 G417:I417 G419:I419 G423:I423 G425:I425 G428:I428 G430:I430 G433:I433 G435:I435 G438:I438 G440:I440 G443:I443 G445:I445 G448:I448 G450:I450 G453:I453 G455:I455 G458:I458 G460:I460 G463:I463 G465:I465 G468:I468 G470:I470 G473:I473 G475:I475 G478:I478 G480:I480 G483:I483 G485:I485 G488:I488 G490:I490 G493:I493 G495:I495 G498:I498 G500:I500 G503:I503 G505:I505 G508:I508 G510:I510 G513:I513 G515:I515 G518:I518 G520:I520 G523:I523 G525:I525 G528:I528 G530:I530 G533:I533 G535:I535 G538:I538 G540:I540 G543:I543 G545:I545 G548:I548 G550:I550 G553:I553 G555:I555 G558:I558 G560:I560 G563:I563 G565:I565 G568:I568 G570:I570 G573:I573 G575:I575 G578:I578 G580:I580 G583:I583 G585:I585 G588:I588 G590:I590 G593:I593 G595:I595 G598:I598 G600:I600 G603:I603 G605:I605 G608:I608 G610:I610 G613:I613 G615:I615 G618:I618 G620:I620 G623:I623 G625:I625 G628:I628 G630:I630 G633:I633 G635:I635 G638:I638 G640:I640 G643:I643 G645:I645 G648:I648 G650:I650 G653:I653 G655:I655 G658:I658 G660:I660 G663:I663 G665:I665 G668:I668 G670:I670 G673:I673 G675:I675 G678:I678 G680:I680 G683:I683 G685:I685 G688:I688 G690:I690 G693:I693 G14:I14 G17:I17 G19:I19 G22:I22 G24:I24 G27:I27 G29:I29 G32:I32 G34:I34 G37:I37 G39:I39 G42:I42 G44:I44 G47:I47 G49:I49 G52:I52 G54:I54 G57:I57 G59:I59 G62:I62 G64:I64 G67:I67 G69:I69 G72:I72 G74:I74 G77:I77 G79:I79 G82:I82 G84:I84 G87:I87 G89:I89 G92:I92 G94:I94 G97:I97 G99:I99 G102:I102 G104:I104 G108:I108 G110:I110 G113:I113 G115:I115 G118:I118 G120:I120 G123:I123 G125:I125 G128:I128 G130:I130 G133:I133 G135:I135 G138:I138 G140:I140 G144:I144 G146:I146 G150:I150 G152:I152 G155:I155 G157:I157 G160:I160 G162:I162 G165:I165 G167:I167 G170:I170 G172:I172 G175:I175 G177:I177 G180:I180 G182:I182 G185:I185 G187:I187 G190:I190 G192:I192 G195:I195 G197:I197 G200:I200 G202:I202 G205:I205 G207:I207 G210:I210 G212:I212 G215:I215 G217:I217 G220:I220 G222:I222 G225:I225 G227:I227 G230:I230 G232:I232 G235:I235 G237:I237 G241:I241 G243:I243 G246:I246 G248:I248 G251:I251 G253:I253 G256:I256 G258:I258 G261:I261 G263:I263 G266:I266 G268:I268 G271:I271 G273:I273 G276:I276 G278:I278 G281:I281 G283:I283 G286:I286 G288:I288 G291:I291 G293:I293 G296:I296 G298:I298 G301:I301 G303:I303 G306:I306 G308:I308 G311:I311 G313:I313 G316:I316 G318:I318 G321:I321 G323:I323 G326:I326 G328:I328 G331:I331 G333:I333 G336:I336 G338:I338 G341:I341 G343:I343 G346:I346 G348:I348 G351:I351 G353:I353 G356:I356 G358:I358 G361:I361 G363:I363 G366:I366 G368:I368 G371:I371 G743:I743 G745:I745 G748:I748 G750:I750 G753:I753 G755:I755 G758:I758 G760:I760 G763:I763 G765:I765 G768:I768 G770:I770 G773:I773 G775:I775 G778:I778 G780:I780 G783:I783 G785:I785 G788:I788 G790:I790 G793:I793 G795:I795 G798:I798 G800:I800 G803:I803 G805:I805 G808:I808 G810:I810 G813:I813 G815:I815 G818:I818 G820:I820 G823:I823 G825:I825 G828:I828 G830:I830 G833:I833 G835:I835 G838:I838 G840:I840 G843:I843 G845:I845 G848:I848 G850:I850 G853:I853 G855:I855 G858:I858 G860:I860 G863:I863 G865:I865 G868:I868 G870:I870 G873:I873 G875:I875 G878:I878 G880:I880 G883:I883 G885:I885 G888:I888 G890:I890 G893:I893 G895:I895 G898:I898 G900:I900 G903:I903 G905:I905 G908:I908 G910:I910 G913:I913 G915:I915 G918:I918 G920:I920 G923:I923 G925:I925 G928:I928 G930:I930 G933:I933 G935:I935 G938:I938 G940:I940 G943:I943 G945:I945 G948:I948 G950:I950 G953:I953 G955:I955 G958:I958 G960:I960 G963:I963 G965:I965 G968:I968 G970:I970 G973:I973 G975:I975 G978:I978 G980:I980 G983:I983 G985:I985 G988:I988 G990:I990 G993:I993 G995:I995 G998:I998 G1000:I1000 G1003:I1003 G1005:I1005 G1008:I1008 G1010:I1010 G1013:I1013 G1015:I1015 G1018:I1018 G1020:I1020 G1023:I1023 G1025:I1025 G1028:I1028 G1030:I1030 G1033:I1033 G1035:I1035 G1038:I1038 G1040:I1040 G1043:I1043 G1045:I1045 G1048:I1048 G1050:I1050 G1053:I1053 G1055:I1055 G1058:I1058 G1060:I1060 G1063:I1063 G1065:I1065 G1068:I1068 G1070:I1070 G1073:I1073 G1075:I1075 G1078:I1078 G1080:I1080 G1083:I1083 G1085:I1085 G1088:I1088 G1090:I1090 G1093:I1093 G1095:I1095 G1098:I1098 G1100:I1100 G1103:I1103 G1105:I1105 G1108:I1108 G1110:I1110 G1113:I1113 G1115:I1115 G1118:I1118 G1120:I1120 G1123:I1123 G1125:I1125 G1128:I1128 G1130:I1130 G1133:I1133 G1135:I1135 G1139:I1139 G1141:I1141 G1144:I1144 G1146:I1146 G1149:I1149 G1151:I1151 G1154:I1154 G1156:I1156 G1159:I1159 G1161:I1161 G1164:I1164 G1166:I1166 G1169:I1169 G1171:I1171 G1174:I1174 G1176:I1176 G1179:I1179 G1181:I1181 G1184:I1184 G1186:I1186 G1189:I1189 G1191:I1191 G1194:I1194 G1196:I1196 G1199:I1199 G1201:I1201 G1204:I1204 G1206:I1206 G1209:I1209 G1211:I1211 G1214:I1214 G1216:I1216 G1219:I1219 G1221:I1221 G1224:I1224 G1226:I1226 G1229:I1229 G1231:I1231 G1234:I1234 G1236:I1236 G1239:I1239 G1241:I1241 G1244:I1244 G1246:I1246 G1249:I1249 G1251:I1251 G1254:I1254 G1256:I1256 G1259:I1259 G1261:I1261 G1264:I1264 G1266:I1266 G1269:I1269 G1271:I1271 G1274:I1274 G1276:I1276 G1279:I1279 G1281:I1281 G1284:I1284 G1286:I1286 G1289:I1289 G1291:I1291 G1294:I1294 G1296:I1296 G1299:I1299 G1301:I1301 G1304:I1304 G1306:I1306 G1309:I1309 G1311:I1311 G1314:I1314 G1316:I1316 G1319:I1319 G1321:I1321 G1324:I1324 G1326:I1326 G1329:I1329 G1331:I1331 G1334:I1334 G1336:I1336 G1339:I1339 G1341:I1341 G1344:I1344 G1346:I1346 G1349:I1349 G1351:I1351 G1354:I1354 G1356:I1356 G1359:I1359 G1361:I1361 G1364:I1364 G1366:I1366 G1369:I1369 G1371:I1371 G1374:I1374 G1376:I1376 G1379:I1379 G1381:I1381 G1384:I1384 G1386:I1386 G1389:I1389 G1391:I1391 G1394:I1394 G1396:I1396 G1399:I1399 G1401:I1401 G1404:I1404 G1406:I1406 G1409:I1409 G1411:I1411 G1414:I1414 G1416:I1416 G1419:I1419 G1421:I1421 G1424:I1424 G1426:I1426 G1429:I1429 G1431:I1431 G1434:I1434 G1436:I1436 G1439:I1439 G1441:I1441 G1444:I1444 G1446:I1446 G1449:I1449 G1451:I1451 G1454:I1454 G1456:I1456 G1459:I1459 G1461:I1461 G1464:I1464 G1466:I1466 G1469:I1469 G1471:I1471 G1474:I1474 G1476:I1476 G1479:I1479 G1481:I1481 G1484:I1484 G1486:I1486 G1489:I1489 G1491:I1491 G1494:I1494 G1496:I1496 G1499:I1499 G1501:I1501 G1504:I1504 G1506:I1506 G1509:I1509 G1511:I1511 G1514:I1514 G1516:I1516 G1519:I1519 G1521:I1521 G1524:I1524 G1526:I1526 G1529:I1529 G1531:I1531 G1534:I1534 G1536:I1536 G1539:I1539 G1541:I1541 G1544:I1544 G1551:I1551 G1554:I1554 G1556:I1556 G1559:I1559 G1561:I1561 G1564:I1564 G1566:I1566 G1569:I1569 G1571:I1571 G1574:I1574 G1576:I1576 G1579:I1579 G1581:I1581 G1584:I1584 G1586:I1586 G1589:I1589 G1591:I1591 G1594:I1594 G1596:I1596 G1599:I1599 G1601:I1601 G1604:I1604 G1606:I1606 G1609:I1609 G1611:I1611 G1614:I1614 G1616:I1616 G1619:I1619 G1621:I1621 G1624:I1624 G1626:I1626 G1939:I1939 G1631:I1631 G1634:I1634 G1636:I1636 G1639:I1639 G1641:I1641 G1644:I1644 G1646:I1646 G1649:I1649 G1651:I1651 G1654:I1654 G1656:I1656 G1659:I1659 G1661:I1661 G1664:I1664 G1666:I1666 G1669:I1669 G1671:I1671 G1674:I1674 G1676:I1676 G1679:I1679 G1681:I1681 G1684:I1684 G1686:I1686 G1689:I1689 G1691:I1691 G1694:I1694 G1696:I1696 G1699:I1699 G1701:I1701 G1704:I1704 G1706:I1706 G1709:I1709 G1711:I1711 G1714:I1714 G1716:I1716 G1719:I1719 G1721:I1721 G1724:I1724 G1726:I1726 G1729:I1729 G1731:I1731 G1734:I1734 G1736:I1736 G1739:I1739 G1741:I1741 G1744:I1744 G1746:I1746 G1749:I1749 G1751:I1751 G1754:I1754 G1756:I1756 G1759:I1759 G1761:I1761 G1764:I1764 G1766:I1766 G1769:I1769 G1771:I1771 G1774:I1774 G1776:I1776 G1779:I1779 G1781:I1781 G1784:I1784 G1786:I1786 G1789:I1789 G1791:I1791 G1794:I1794 G1796:I1796 G1799:I1799 G1801:I1801 G1804:I1804 G1806:I1806 G1809:I1809 G1811:I1811 G1814:I1814 G1816:I1816 G1819:I1819 G1821:I1821 G1824:I1824 G1826:I1826 G1829:I1829 G1831:I1831 G1834:I1834 G1836:I1836 G1839:I1839 G1841:I1841 G1844:I1844 G1846:I1846 G1849:I1849 G1851:I1851 G1854:I1854 G1856:I1856 G1859:I1859 G1861:I1861 G1864:I1864 G1866:I1866 G1869:I1869 G1871:I1871 G1874:I1874 G1876:I1876 G1879:I1879 G1881:I1881 G1884:I1884 G1886:I1886 G1889:I1889 G1891:I1891 G1894:I1894 G1896:I1896 G1899:I1899 G1901:I1901 G1904:I1904 G1906:I1906 G1909:I1909 G1911:I1911 G1914:I1914 G1916:I1916 G1919:I1919 G1921:I1921 G1924:I1924 G1926:I1926 G1929:I1929 G1931:I1931 G1934:I1934 G1936:I1936 G1941:I1941 G1944:I1944 G1946:I1946 G1949:I1949 G1951:I1951 G1954:I1954 G1956:I1956 G1959:I1959 G1961:I1961 G1964:I1964 G1966:I1966 G1969:I1969 G1971:I1971 G1974:I1974 G1976:I1976 G1979:I1979 G1981:I1981 G1984:I1984 G1986:I1986 G1989:I1989 G1991:I1991 G1994:I1994 G1996:I1996 G1999:I1999 G2001:I2001 G2004:I2004 G2006:I2006 G2009:I2009 G2011:I2011 G2014:I2014 G2016:I2016 G2019:I2019 G2021:I2021 G2024:I2024 G2026:I2026 G2029:I2029 G2031:I2031 G2034:I2034 G2036:I2036 G2039:I2039 G2041:I2041 G2044:I2044 G2046:I2046 G2049:I2049 G2051:I2051 G2054:I2054 G2056:I2056 G2059:I2059 G2061:I2061 G2064:I2064 G2066:I2066 G2069:I2069 G2071:I2071 G2074:I2074 G2076:I2076 G2079:I2079 G2081:I2081 G2084:I2084 G2086:I2086 G2089:I2089 G2091:I2091 G2094:I2094 G2096:I2096 G2099:I2099 G2101:I2101 G2104:I2104 G2106:I2106 G2109:I2109 G2111:I2111 G2114:I2114 G2116:I2116 G2119:I2119 G2121:I2121 G2124:I2124 G2126:I2126 G2129:I2129 G2131:I2131 G2134:I2134 G2136:I2136 G2139:I2139 G2141:I2141 G2144:I2144 G2146:I2146 G2149:I2149 G2151:I2151 G2154:I2154 G2156:I2156 G2159:I2159 G2161:I2161 G2164:I2164 G2166:I2166 G2169:I2169 G2171:I2171 G2174:I2174 G2176:I2176 G2179:I2179 G2181:I2181 G2184:I2184 G2186:I2186 G2189:I2189 G2191:I2191 G2194:I2194 G2196:I2196 G2199:I2199 G2201:I2201 G2204:I2204 G2206:I2206 G2209:I2209 G2211:I2211 G2214:I2214 G2216:I2216 G2219:I2219 G2221:I2221 G2224:I2224 G2226:I2226 G2229:I2229 G2231:I2231 G2234:I2234 G2236:I2236 G2239:I2239 G2241:I2241 G2244:I2244 G2246:I2246 G2249:I2249 G2251:I2251 G2254:I2254 G2256:I2256 G2259:I2259 G2261:I2261 G2264:I2264 G2266:I2266 G2269:I2269 G2271:I2271 G2274:I2274 G2276:I2276 G2279:I2279 G2281:I2281 G2284:I2284 G2286:I2286 G2289:I2289 G2291:I2291 G2294:I2294 G2296:I2296 G2299:I2299 G2301:I2301 G2304:I2304 G2306:I2306 G2309:I2309 G2311:I2311 G2314:I2314 G2316:I2316 G2319:I2319 G2321:I2321 G2324:I2324 G2326:I2326 G2329:I2329 G2331:I2331 G2334:I2334 G2336:I2336 G2339:I2339 G2341:I2341 G2344:I2344 G2346:I2346 G2349:I2349 G2351:I2351 G2354:I2354 G2356:I2356 G2359:I2359 G2361:I2361 G2364:I2364 G2366:I2366 G2369:I2369 G2371:I2371 G2375:I2375 G2377:I2377 G2380:I2380 G2382:I2382 G2385:I2385 G2387:I2387 G2390:I2390 G2392:I2392 G2395:I2395 G2397:I2397 G2400:I2400 G2402:I2402 G2405:I2405 G2407:I2407 G2410:I2410 G2412:I2412 G2415:I2415 G2417:I2417 G2420:I2420 G2422:I2422 G2425:I2425 G2427:I2427 G2430:I2430 G2432:I2432 G2435:I2435 G2437:I2437 G2440:I2440 G2442:I2442 G2445:I2445 G2447:I2447 G2450:I2450 G2452:I2452 G2455:I2455 G2457:I2457 G2460:I2460 G2462:I2462 G2465:I2465 G2467:I2467 G2470:I2470 G2472:I2472 G2475:I2475 G2477:I2477 G2480:I2480 G2482:I2482 G2485:I2485 G2487:I2487 G2490:I2490 G2492:I2492 G2495:I2495 G2497:I2497 G2500:I2500 G2502:I2502 G2505:I2505 G2507:I2507 G2510:I2510 G2512:I2512 G2515:I2515 G2517:I2517 G2520:I2520 G2522:I2522 G2525:I2525 G2527:I2527 G2530:I2530 G2532:I2532 G2535:I2535 G2537:I2537 G2540:I2540 G2542:I2542 G2545:I2545 G2547:I2547 G2550:I2550 G2552:I2552 G2555:I2555 G2557:I2557 G2560:I2560 G2562:I2562 G2565:I2565 G2567:I2567 G2570:I2570 G2572:I2572 G2575:I2575 G2577:I2577 G2580:I2580 G2582:I2582 G2585:I2585 G2587:I2587 G2590:I2590 G2592:I2592 G2595:I2595 G2597:I2597 G2600:I2600 G2602:I2602 G2605:I2605 G2607:I2607 G2610:I2610 G2612:I2612 G2615:I2615 G2617:I2617 G2620:I2620 G2622:I2622 G2625:I2625 G2627:I2627 G2630:I2630 G2632:I2632 G2635:I2635 G2637:I2637 G2640:I2640"/>
  </dataValidations>
  <hyperlinks>
    <hyperlink ref="D10" r:id="rId1"/>
  </hyperlinks>
  <pageMargins left="0.7" right="0.7" top="0.75" bottom="0.75" header="0.3" footer="0.3"/>
  <pageSetup paperSize="168" orientation="portrait" horizontalDpi="300" verticalDpi="300"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workbookViewId="0">
      <selection activeCell="F22" sqref="F22"/>
    </sheetView>
  </sheetViews>
  <sheetFormatPr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10035"/>
  <sheetViews>
    <sheetView workbookViewId="0">
      <selection activeCell="F22" sqref="F22:G23"/>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3" width="14.7109375" style="212" customWidth="1"/>
    <col min="14" max="16384" width="8.85546875" style="212"/>
  </cols>
  <sheetData>
    <row r="1" spans="1:13" s="194" customFormat="1" ht="4.3499999999999996" customHeight="1" x14ac:dyDescent="0.15"/>
    <row r="2" spans="1:13" s="194" customFormat="1" ht="61.35" customHeight="1" x14ac:dyDescent="0.25">
      <c r="A2" s="195"/>
      <c r="B2" s="660" t="s">
        <v>271</v>
      </c>
      <c r="C2" s="660"/>
      <c r="D2" s="660"/>
      <c r="E2" s="660"/>
      <c r="F2" s="660"/>
      <c r="G2" s="660"/>
      <c r="H2" s="660"/>
      <c r="I2" s="660"/>
      <c r="J2" s="660"/>
      <c r="K2" s="660"/>
      <c r="L2" s="660"/>
    </row>
    <row r="3" spans="1:13" s="194" customFormat="1" ht="18.2" customHeight="1" x14ac:dyDescent="0.2">
      <c r="A3" s="661"/>
      <c r="B3" s="662" t="s">
        <v>49</v>
      </c>
      <c r="C3" s="662"/>
      <c r="D3" s="662"/>
      <c r="E3" s="662"/>
      <c r="F3" s="662"/>
      <c r="G3" s="662"/>
      <c r="H3" s="662"/>
      <c r="I3" s="662"/>
      <c r="J3" s="196" t="s">
        <v>48</v>
      </c>
      <c r="K3" s="196" t="s">
        <v>47</v>
      </c>
      <c r="L3" s="196" t="s">
        <v>46</v>
      </c>
    </row>
    <row r="4" spans="1:13" s="194" customFormat="1" ht="18.2" customHeight="1" x14ac:dyDescent="0.15">
      <c r="A4" s="661"/>
      <c r="B4" s="662"/>
      <c r="C4" s="662"/>
      <c r="D4" s="662"/>
      <c r="E4" s="662"/>
      <c r="F4" s="662"/>
      <c r="G4" s="662"/>
      <c r="H4" s="662"/>
      <c r="I4" s="662"/>
      <c r="J4" s="197">
        <v>1</v>
      </c>
      <c r="K4" s="197">
        <v>1</v>
      </c>
      <c r="L4" s="198" t="s">
        <v>272</v>
      </c>
    </row>
    <row r="5" spans="1:13" s="194" customFormat="1" ht="24.6" customHeight="1" x14ac:dyDescent="0.2">
      <c r="A5" s="661"/>
      <c r="B5" s="663" t="s">
        <v>273</v>
      </c>
      <c r="C5" s="663"/>
      <c r="D5" s="663"/>
      <c r="E5" s="663"/>
      <c r="F5" s="663"/>
      <c r="G5" s="663"/>
      <c r="H5" s="663"/>
      <c r="I5" s="663"/>
      <c r="J5" s="663"/>
      <c r="K5" s="663"/>
      <c r="L5" s="663"/>
    </row>
    <row r="6" spans="1:13" s="194" customFormat="1" ht="17.649999999999999" customHeight="1" x14ac:dyDescent="0.25">
      <c r="A6" s="664"/>
      <c r="B6" s="199"/>
      <c r="C6" s="665" t="s">
        <v>44</v>
      </c>
      <c r="D6" s="665"/>
      <c r="E6" s="665"/>
      <c r="F6" s="200"/>
      <c r="G6" s="666" t="s">
        <v>274</v>
      </c>
      <c r="H6" s="200"/>
      <c r="I6" s="667" t="s">
        <v>275</v>
      </c>
      <c r="J6" s="668"/>
      <c r="K6" s="656" t="s">
        <v>172</v>
      </c>
      <c r="L6" s="656"/>
    </row>
    <row r="7" spans="1:13" s="194" customFormat="1" ht="19.149999999999999" customHeight="1" x14ac:dyDescent="0.2">
      <c r="A7" s="664"/>
      <c r="B7" s="201"/>
      <c r="C7" s="657" t="s">
        <v>5481</v>
      </c>
      <c r="D7" s="657"/>
      <c r="E7" s="657"/>
      <c r="F7" s="202" t="s">
        <v>16</v>
      </c>
      <c r="G7" s="666"/>
      <c r="H7" s="202"/>
      <c r="I7" s="667"/>
      <c r="J7" s="668"/>
      <c r="K7" s="656"/>
      <c r="L7" s="656"/>
    </row>
    <row r="8" spans="1:13" s="194" customFormat="1" ht="13.9" customHeight="1" x14ac:dyDescent="0.2">
      <c r="A8" s="664"/>
      <c r="B8" s="203" t="s">
        <v>39</v>
      </c>
      <c r="C8" s="658" t="s">
        <v>5482</v>
      </c>
      <c r="D8" s="658"/>
      <c r="E8" s="658"/>
      <c r="F8" s="204"/>
      <c r="G8" s="666"/>
      <c r="H8" s="204"/>
      <c r="I8" s="667"/>
      <c r="J8" s="668"/>
      <c r="K8" s="656"/>
      <c r="L8" s="656"/>
    </row>
    <row r="9" spans="1:13" s="194" customFormat="1" ht="45.95" customHeight="1" x14ac:dyDescent="0.2">
      <c r="A9" s="205" t="s">
        <v>50</v>
      </c>
      <c r="B9" s="205" t="s">
        <v>276</v>
      </c>
      <c r="C9" s="206" t="s">
        <v>37</v>
      </c>
      <c r="D9" s="206" t="s">
        <v>277</v>
      </c>
      <c r="E9" s="206" t="s">
        <v>278</v>
      </c>
      <c r="F9" s="659" t="s">
        <v>8</v>
      </c>
      <c r="G9" s="659"/>
      <c r="H9" s="659" t="s">
        <v>34</v>
      </c>
      <c r="I9" s="659"/>
      <c r="J9" s="206" t="s">
        <v>33</v>
      </c>
      <c r="K9" s="206" t="s">
        <v>279</v>
      </c>
      <c r="L9" s="206" t="s">
        <v>31</v>
      </c>
    </row>
    <row r="10" spans="1:13" s="194" customFormat="1" ht="24.6" customHeight="1" x14ac:dyDescent="0.2">
      <c r="A10" s="652">
        <v>1</v>
      </c>
      <c r="B10" s="203" t="s">
        <v>12</v>
      </c>
      <c r="C10" s="207" t="s">
        <v>11</v>
      </c>
      <c r="D10" s="207" t="s">
        <v>280</v>
      </c>
      <c r="E10" s="207" t="s">
        <v>281</v>
      </c>
      <c r="F10" s="653" t="s">
        <v>8</v>
      </c>
      <c r="G10" s="653"/>
      <c r="H10" s="650"/>
      <c r="I10" s="650"/>
      <c r="J10" s="650"/>
      <c r="K10" s="650"/>
      <c r="L10" s="650"/>
      <c r="M10" s="208"/>
    </row>
    <row r="11" spans="1:13" s="194" customFormat="1" ht="7.9" customHeight="1" x14ac:dyDescent="0.15">
      <c r="A11" s="652"/>
      <c r="B11" s="651" t="s">
        <v>282</v>
      </c>
      <c r="C11" s="654" t="s">
        <v>283</v>
      </c>
      <c r="D11" s="655">
        <v>43532</v>
      </c>
      <c r="E11" s="651" t="s">
        <v>284</v>
      </c>
      <c r="F11" s="651" t="s">
        <v>285</v>
      </c>
      <c r="G11" s="651"/>
      <c r="H11" s="649" t="s">
        <v>286</v>
      </c>
      <c r="I11" s="649"/>
      <c r="J11" s="651" t="s">
        <v>287</v>
      </c>
      <c r="K11" s="651" t="s">
        <v>16</v>
      </c>
      <c r="L11" s="648">
        <v>562.5</v>
      </c>
    </row>
    <row r="12" spans="1:13" s="194" customFormat="1" ht="18.600000000000001" customHeight="1" x14ac:dyDescent="0.15">
      <c r="A12" s="652"/>
      <c r="B12" s="651"/>
      <c r="C12" s="654"/>
      <c r="D12" s="655"/>
      <c r="E12" s="651"/>
      <c r="F12" s="651"/>
      <c r="G12" s="651"/>
      <c r="H12" s="649"/>
      <c r="I12" s="649"/>
      <c r="J12" s="651"/>
      <c r="K12" s="651"/>
      <c r="L12" s="648"/>
    </row>
    <row r="13" spans="1:13" s="194" customFormat="1" ht="395.65" customHeight="1" x14ac:dyDescent="0.15">
      <c r="A13" s="652"/>
      <c r="B13" s="651"/>
      <c r="C13" s="654"/>
      <c r="D13" s="655"/>
      <c r="E13" s="651"/>
      <c r="F13" s="651"/>
      <c r="G13" s="651"/>
      <c r="H13" s="649" t="s">
        <v>242</v>
      </c>
      <c r="I13" s="649"/>
      <c r="J13" s="209" t="s">
        <v>287</v>
      </c>
      <c r="K13" s="209" t="s">
        <v>287</v>
      </c>
      <c r="L13" s="210">
        <v>0</v>
      </c>
    </row>
    <row r="14" spans="1:13" s="194" customFormat="1" ht="24.6" customHeight="1" x14ac:dyDescent="0.15">
      <c r="A14" s="652"/>
      <c r="B14" s="203" t="s">
        <v>6</v>
      </c>
      <c r="C14" s="207" t="s">
        <v>5</v>
      </c>
      <c r="D14" s="207" t="s">
        <v>288</v>
      </c>
      <c r="E14" s="207" t="s">
        <v>289</v>
      </c>
      <c r="F14" s="650"/>
      <c r="G14" s="650"/>
      <c r="H14" s="649" t="s">
        <v>290</v>
      </c>
      <c r="I14" s="649"/>
      <c r="J14" s="651" t="s">
        <v>287</v>
      </c>
      <c r="K14" s="651" t="s">
        <v>16</v>
      </c>
      <c r="L14" s="648">
        <v>892.5</v>
      </c>
    </row>
    <row r="15" spans="1:13" s="194" customFormat="1" ht="24.6" customHeight="1" x14ac:dyDescent="0.15">
      <c r="A15" s="652"/>
      <c r="B15" s="209" t="s">
        <v>291</v>
      </c>
      <c r="C15" s="209" t="s">
        <v>285</v>
      </c>
      <c r="D15" s="211">
        <v>43534</v>
      </c>
      <c r="E15" s="209" t="s">
        <v>292</v>
      </c>
      <c r="F15" s="650"/>
      <c r="G15" s="650"/>
      <c r="H15" s="649"/>
      <c r="I15" s="649"/>
      <c r="J15" s="651"/>
      <c r="K15" s="651"/>
      <c r="L15" s="648"/>
    </row>
    <row r="16" spans="1:13" s="194" customFormat="1" ht="24.6" customHeight="1" x14ac:dyDescent="0.15">
      <c r="A16" s="652">
        <v>2</v>
      </c>
      <c r="B16" s="203" t="s">
        <v>12</v>
      </c>
      <c r="C16" s="207" t="s">
        <v>11</v>
      </c>
      <c r="D16" s="207" t="s">
        <v>280</v>
      </c>
      <c r="E16" s="207" t="s">
        <v>281</v>
      </c>
      <c r="F16" s="653" t="s">
        <v>8</v>
      </c>
      <c r="G16" s="653"/>
      <c r="H16" s="650"/>
      <c r="I16" s="650"/>
      <c r="J16" s="650"/>
      <c r="K16" s="650"/>
      <c r="L16" s="650"/>
    </row>
    <row r="17" spans="1:12" s="194" customFormat="1" ht="26.65" customHeight="1" x14ac:dyDescent="0.15">
      <c r="A17" s="652"/>
      <c r="B17" s="651" t="s">
        <v>293</v>
      </c>
      <c r="C17" s="654" t="s">
        <v>294</v>
      </c>
      <c r="D17" s="655">
        <v>43546</v>
      </c>
      <c r="E17" s="651" t="s">
        <v>295</v>
      </c>
      <c r="F17" s="651" t="s">
        <v>296</v>
      </c>
      <c r="G17" s="651"/>
      <c r="H17" s="649" t="s">
        <v>286</v>
      </c>
      <c r="I17" s="649"/>
      <c r="J17" s="209" t="s">
        <v>287</v>
      </c>
      <c r="K17" s="209" t="s">
        <v>16</v>
      </c>
      <c r="L17" s="210">
        <v>330.17</v>
      </c>
    </row>
    <row r="18" spans="1:12" s="194" customFormat="1" ht="331.15" customHeight="1" x14ac:dyDescent="0.15">
      <c r="A18" s="652"/>
      <c r="B18" s="651"/>
      <c r="C18" s="654"/>
      <c r="D18" s="655"/>
      <c r="E18" s="651"/>
      <c r="F18" s="651"/>
      <c r="G18" s="651"/>
      <c r="H18" s="649" t="s">
        <v>242</v>
      </c>
      <c r="I18" s="649"/>
      <c r="J18" s="209" t="s">
        <v>287</v>
      </c>
      <c r="K18" s="209" t="s">
        <v>287</v>
      </c>
      <c r="L18" s="210">
        <v>0</v>
      </c>
    </row>
    <row r="19" spans="1:12" s="194" customFormat="1" ht="24.6" customHeight="1" x14ac:dyDescent="0.15">
      <c r="A19" s="652"/>
      <c r="B19" s="203" t="s">
        <v>6</v>
      </c>
      <c r="C19" s="207" t="s">
        <v>5</v>
      </c>
      <c r="D19" s="207" t="s">
        <v>288</v>
      </c>
      <c r="E19" s="207" t="s">
        <v>289</v>
      </c>
      <c r="F19" s="650"/>
      <c r="G19" s="650"/>
      <c r="H19" s="649" t="s">
        <v>290</v>
      </c>
      <c r="I19" s="649"/>
      <c r="J19" s="651" t="s">
        <v>287</v>
      </c>
      <c r="K19" s="651" t="s">
        <v>287</v>
      </c>
      <c r="L19" s="648">
        <v>0</v>
      </c>
    </row>
    <row r="20" spans="1:12" s="194" customFormat="1" ht="24.6" customHeight="1" x14ac:dyDescent="0.15">
      <c r="A20" s="652"/>
      <c r="B20" s="209" t="s">
        <v>291</v>
      </c>
      <c r="C20" s="209" t="s">
        <v>296</v>
      </c>
      <c r="D20" s="211">
        <v>43550</v>
      </c>
      <c r="E20" s="209" t="s">
        <v>297</v>
      </c>
      <c r="F20" s="650"/>
      <c r="G20" s="650"/>
      <c r="H20" s="649"/>
      <c r="I20" s="649"/>
      <c r="J20" s="651"/>
      <c r="K20" s="651"/>
      <c r="L20" s="648"/>
    </row>
    <row r="21" spans="1:12" s="194" customFormat="1" ht="24.6" customHeight="1" x14ac:dyDescent="0.15">
      <c r="A21" s="652">
        <v>3</v>
      </c>
      <c r="B21" s="203" t="s">
        <v>12</v>
      </c>
      <c r="C21" s="207" t="s">
        <v>11</v>
      </c>
      <c r="D21" s="207" t="s">
        <v>280</v>
      </c>
      <c r="E21" s="207" t="s">
        <v>281</v>
      </c>
      <c r="F21" s="653" t="s">
        <v>8</v>
      </c>
      <c r="G21" s="653"/>
      <c r="H21" s="650"/>
      <c r="I21" s="650"/>
      <c r="J21" s="650"/>
      <c r="K21" s="650"/>
      <c r="L21" s="650"/>
    </row>
    <row r="22" spans="1:12" s="194" customFormat="1" ht="26.65" customHeight="1" x14ac:dyDescent="0.15">
      <c r="A22" s="652"/>
      <c r="B22" s="651" t="s">
        <v>298</v>
      </c>
      <c r="C22" s="654" t="s">
        <v>299</v>
      </c>
      <c r="D22" s="655">
        <v>43417</v>
      </c>
      <c r="E22" s="651" t="s">
        <v>300</v>
      </c>
      <c r="F22" s="651" t="s">
        <v>301</v>
      </c>
      <c r="G22" s="651"/>
      <c r="H22" s="649" t="s">
        <v>286</v>
      </c>
      <c r="I22" s="649"/>
      <c r="J22" s="209" t="s">
        <v>287</v>
      </c>
      <c r="K22" s="209" t="s">
        <v>16</v>
      </c>
      <c r="L22" s="210">
        <v>566</v>
      </c>
    </row>
    <row r="23" spans="1:12" s="194" customFormat="1" ht="374.45" customHeight="1" x14ac:dyDescent="0.15">
      <c r="A23" s="652"/>
      <c r="B23" s="651"/>
      <c r="C23" s="654"/>
      <c r="D23" s="655"/>
      <c r="E23" s="651"/>
      <c r="F23" s="651"/>
      <c r="G23" s="651"/>
      <c r="H23" s="649" t="s">
        <v>242</v>
      </c>
      <c r="I23" s="649"/>
      <c r="J23" s="209" t="s">
        <v>287</v>
      </c>
      <c r="K23" s="209" t="s">
        <v>16</v>
      </c>
      <c r="L23" s="210">
        <v>7640</v>
      </c>
    </row>
    <row r="24" spans="1:12" s="194" customFormat="1" ht="24.6" customHeight="1" x14ac:dyDescent="0.15">
      <c r="A24" s="652"/>
      <c r="B24" s="203" t="s">
        <v>6</v>
      </c>
      <c r="C24" s="207" t="s">
        <v>5</v>
      </c>
      <c r="D24" s="207" t="s">
        <v>288</v>
      </c>
      <c r="E24" s="207" t="s">
        <v>289</v>
      </c>
      <c r="F24" s="650"/>
      <c r="G24" s="650"/>
      <c r="H24" s="649" t="s">
        <v>290</v>
      </c>
      <c r="I24" s="649"/>
      <c r="J24" s="651" t="s">
        <v>287</v>
      </c>
      <c r="K24" s="651" t="s">
        <v>16</v>
      </c>
      <c r="L24" s="648">
        <v>400</v>
      </c>
    </row>
    <row r="25" spans="1:12" s="194" customFormat="1" ht="24.6" customHeight="1" x14ac:dyDescent="0.15">
      <c r="A25" s="652"/>
      <c r="B25" s="209" t="s">
        <v>302</v>
      </c>
      <c r="C25" s="209" t="s">
        <v>301</v>
      </c>
      <c r="D25" s="211">
        <v>43420</v>
      </c>
      <c r="E25" s="209" t="s">
        <v>303</v>
      </c>
      <c r="F25" s="650"/>
      <c r="G25" s="650"/>
      <c r="H25" s="649"/>
      <c r="I25" s="649"/>
      <c r="J25" s="651"/>
      <c r="K25" s="651"/>
      <c r="L25" s="648"/>
    </row>
    <row r="26" spans="1:12" s="194" customFormat="1" ht="24.6" customHeight="1" x14ac:dyDescent="0.15">
      <c r="A26" s="652">
        <v>4</v>
      </c>
      <c r="B26" s="203" t="s">
        <v>12</v>
      </c>
      <c r="C26" s="207" t="s">
        <v>11</v>
      </c>
      <c r="D26" s="207" t="s">
        <v>280</v>
      </c>
      <c r="E26" s="207" t="s">
        <v>281</v>
      </c>
      <c r="F26" s="653" t="s">
        <v>8</v>
      </c>
      <c r="G26" s="653"/>
      <c r="H26" s="650"/>
      <c r="I26" s="650"/>
      <c r="J26" s="650"/>
      <c r="K26" s="650"/>
      <c r="L26" s="650"/>
    </row>
    <row r="27" spans="1:12" s="194" customFormat="1" ht="26.65" customHeight="1" x14ac:dyDescent="0.15">
      <c r="A27" s="652"/>
      <c r="B27" s="651" t="s">
        <v>304</v>
      </c>
      <c r="C27" s="654" t="s">
        <v>305</v>
      </c>
      <c r="D27" s="655">
        <v>43522</v>
      </c>
      <c r="E27" s="651" t="s">
        <v>306</v>
      </c>
      <c r="F27" s="651" t="s">
        <v>307</v>
      </c>
      <c r="G27" s="651"/>
      <c r="H27" s="649" t="s">
        <v>286</v>
      </c>
      <c r="I27" s="649"/>
      <c r="J27" s="209" t="s">
        <v>287</v>
      </c>
      <c r="K27" s="209" t="s">
        <v>16</v>
      </c>
      <c r="L27" s="210">
        <v>569</v>
      </c>
    </row>
    <row r="28" spans="1:12" s="194" customFormat="1" ht="158.85" customHeight="1" x14ac:dyDescent="0.15">
      <c r="A28" s="652"/>
      <c r="B28" s="651"/>
      <c r="C28" s="654"/>
      <c r="D28" s="655"/>
      <c r="E28" s="651"/>
      <c r="F28" s="651"/>
      <c r="G28" s="651"/>
      <c r="H28" s="649" t="s">
        <v>242</v>
      </c>
      <c r="I28" s="649"/>
      <c r="J28" s="209" t="s">
        <v>287</v>
      </c>
      <c r="K28" s="209" t="s">
        <v>287</v>
      </c>
      <c r="L28" s="210">
        <v>0</v>
      </c>
    </row>
    <row r="29" spans="1:12" s="194" customFormat="1" ht="24.6" customHeight="1" x14ac:dyDescent="0.15">
      <c r="A29" s="652"/>
      <c r="B29" s="203" t="s">
        <v>6</v>
      </c>
      <c r="C29" s="207" t="s">
        <v>5</v>
      </c>
      <c r="D29" s="207" t="s">
        <v>288</v>
      </c>
      <c r="E29" s="207" t="s">
        <v>289</v>
      </c>
      <c r="F29" s="650"/>
      <c r="G29" s="650"/>
      <c r="H29" s="649" t="s">
        <v>290</v>
      </c>
      <c r="I29" s="649"/>
      <c r="J29" s="651" t="s">
        <v>287</v>
      </c>
      <c r="K29" s="651" t="s">
        <v>16</v>
      </c>
      <c r="L29" s="648">
        <v>275</v>
      </c>
    </row>
    <row r="30" spans="1:12" s="194" customFormat="1" ht="24.6" customHeight="1" x14ac:dyDescent="0.15">
      <c r="A30" s="652"/>
      <c r="B30" s="209" t="s">
        <v>291</v>
      </c>
      <c r="C30" s="209" t="s">
        <v>307</v>
      </c>
      <c r="D30" s="211">
        <v>43525</v>
      </c>
      <c r="E30" s="209" t="s">
        <v>308</v>
      </c>
      <c r="F30" s="650"/>
      <c r="G30" s="650"/>
      <c r="H30" s="649"/>
      <c r="I30" s="649"/>
      <c r="J30" s="651"/>
      <c r="K30" s="651"/>
      <c r="L30" s="648"/>
    </row>
    <row r="31" spans="1:12" s="194" customFormat="1" ht="24.6" customHeight="1" x14ac:dyDescent="0.15">
      <c r="A31" s="652">
        <v>5</v>
      </c>
      <c r="B31" s="203" t="s">
        <v>12</v>
      </c>
      <c r="C31" s="207" t="s">
        <v>11</v>
      </c>
      <c r="D31" s="207" t="s">
        <v>280</v>
      </c>
      <c r="E31" s="207" t="s">
        <v>281</v>
      </c>
      <c r="F31" s="653" t="s">
        <v>8</v>
      </c>
      <c r="G31" s="653"/>
      <c r="H31" s="650"/>
      <c r="I31" s="650"/>
      <c r="J31" s="650"/>
      <c r="K31" s="650"/>
      <c r="L31" s="650"/>
    </row>
    <row r="32" spans="1:12" s="194" customFormat="1" ht="26.65" customHeight="1" x14ac:dyDescent="0.15">
      <c r="A32" s="652"/>
      <c r="B32" s="651" t="s">
        <v>304</v>
      </c>
      <c r="C32" s="654" t="s">
        <v>309</v>
      </c>
      <c r="D32" s="655">
        <v>43550</v>
      </c>
      <c r="E32" s="651" t="s">
        <v>310</v>
      </c>
      <c r="F32" s="651" t="s">
        <v>311</v>
      </c>
      <c r="G32" s="651"/>
      <c r="H32" s="649" t="s">
        <v>286</v>
      </c>
      <c r="I32" s="649"/>
      <c r="J32" s="209" t="s">
        <v>287</v>
      </c>
      <c r="K32" s="209" t="s">
        <v>287</v>
      </c>
      <c r="L32" s="210">
        <v>0</v>
      </c>
    </row>
    <row r="33" spans="1:12" s="194" customFormat="1" ht="331.15" customHeight="1" x14ac:dyDescent="0.15">
      <c r="A33" s="652"/>
      <c r="B33" s="651"/>
      <c r="C33" s="654"/>
      <c r="D33" s="655"/>
      <c r="E33" s="651"/>
      <c r="F33" s="651"/>
      <c r="G33" s="651"/>
      <c r="H33" s="649" t="s">
        <v>242</v>
      </c>
      <c r="I33" s="649"/>
      <c r="J33" s="209" t="s">
        <v>287</v>
      </c>
      <c r="K33" s="209" t="s">
        <v>16</v>
      </c>
      <c r="L33" s="210">
        <v>2734.22</v>
      </c>
    </row>
    <row r="34" spans="1:12" s="194" customFormat="1" ht="24.6" customHeight="1" x14ac:dyDescent="0.15">
      <c r="A34" s="652"/>
      <c r="B34" s="203" t="s">
        <v>6</v>
      </c>
      <c r="C34" s="207" t="s">
        <v>5</v>
      </c>
      <c r="D34" s="207" t="s">
        <v>288</v>
      </c>
      <c r="E34" s="207" t="s">
        <v>289</v>
      </c>
      <c r="F34" s="650"/>
      <c r="G34" s="650"/>
      <c r="H34" s="649" t="s">
        <v>290</v>
      </c>
      <c r="I34" s="649"/>
      <c r="J34" s="651" t="s">
        <v>287</v>
      </c>
      <c r="K34" s="651" t="s">
        <v>287</v>
      </c>
      <c r="L34" s="648">
        <v>0</v>
      </c>
    </row>
    <row r="35" spans="1:12" s="194" customFormat="1" ht="24.6" customHeight="1" x14ac:dyDescent="0.15">
      <c r="A35" s="652"/>
      <c r="B35" s="209" t="s">
        <v>291</v>
      </c>
      <c r="C35" s="209" t="s">
        <v>311</v>
      </c>
      <c r="D35" s="211">
        <v>43554</v>
      </c>
      <c r="E35" s="209" t="s">
        <v>312</v>
      </c>
      <c r="F35" s="650"/>
      <c r="G35" s="650"/>
      <c r="H35" s="649"/>
      <c r="I35" s="649"/>
      <c r="J35" s="651"/>
      <c r="K35" s="651"/>
      <c r="L35" s="648"/>
    </row>
    <row r="36" spans="1:12" s="194" customFormat="1" ht="24.6" customHeight="1" x14ac:dyDescent="0.15">
      <c r="A36" s="652">
        <v>6</v>
      </c>
      <c r="B36" s="203" t="s">
        <v>12</v>
      </c>
      <c r="C36" s="207" t="s">
        <v>11</v>
      </c>
      <c r="D36" s="207" t="s">
        <v>280</v>
      </c>
      <c r="E36" s="207" t="s">
        <v>281</v>
      </c>
      <c r="F36" s="653" t="s">
        <v>8</v>
      </c>
      <c r="G36" s="653"/>
      <c r="H36" s="650"/>
      <c r="I36" s="650"/>
      <c r="J36" s="650"/>
      <c r="K36" s="650"/>
      <c r="L36" s="650"/>
    </row>
    <row r="37" spans="1:12" s="194" customFormat="1" ht="26.65" customHeight="1" x14ac:dyDescent="0.15">
      <c r="A37" s="652"/>
      <c r="B37" s="651" t="s">
        <v>313</v>
      </c>
      <c r="C37" s="654" t="s">
        <v>314</v>
      </c>
      <c r="D37" s="655">
        <v>43488</v>
      </c>
      <c r="E37" s="651" t="s">
        <v>315</v>
      </c>
      <c r="F37" s="651" t="s">
        <v>316</v>
      </c>
      <c r="G37" s="651"/>
      <c r="H37" s="649" t="s">
        <v>286</v>
      </c>
      <c r="I37" s="649"/>
      <c r="J37" s="209" t="s">
        <v>287</v>
      </c>
      <c r="K37" s="209" t="s">
        <v>16</v>
      </c>
      <c r="L37" s="210">
        <v>731.56</v>
      </c>
    </row>
    <row r="38" spans="1:12" s="194" customFormat="1" ht="409.6" customHeight="1" x14ac:dyDescent="0.15">
      <c r="A38" s="652"/>
      <c r="B38" s="651"/>
      <c r="C38" s="654"/>
      <c r="D38" s="655"/>
      <c r="E38" s="651"/>
      <c r="F38" s="651"/>
      <c r="G38" s="651"/>
      <c r="H38" s="649" t="s">
        <v>242</v>
      </c>
      <c r="I38" s="649"/>
      <c r="J38" s="651" t="s">
        <v>287</v>
      </c>
      <c r="K38" s="651" t="s">
        <v>16</v>
      </c>
      <c r="L38" s="648">
        <v>2326.65</v>
      </c>
    </row>
    <row r="39" spans="1:12" s="194" customFormat="1" ht="353.65" customHeight="1" x14ac:dyDescent="0.15">
      <c r="A39" s="652"/>
      <c r="B39" s="651"/>
      <c r="C39" s="654"/>
      <c r="D39" s="655"/>
      <c r="E39" s="651"/>
      <c r="F39" s="651"/>
      <c r="G39" s="651"/>
      <c r="H39" s="649"/>
      <c r="I39" s="649"/>
      <c r="J39" s="651"/>
      <c r="K39" s="651"/>
      <c r="L39" s="648"/>
    </row>
    <row r="40" spans="1:12" s="194" customFormat="1" ht="24.6" customHeight="1" x14ac:dyDescent="0.15">
      <c r="A40" s="652"/>
      <c r="B40" s="203" t="s">
        <v>6</v>
      </c>
      <c r="C40" s="207" t="s">
        <v>5</v>
      </c>
      <c r="D40" s="207" t="s">
        <v>288</v>
      </c>
      <c r="E40" s="207" t="s">
        <v>289</v>
      </c>
      <c r="F40" s="650"/>
      <c r="G40" s="650"/>
      <c r="H40" s="649" t="s">
        <v>290</v>
      </c>
      <c r="I40" s="649"/>
      <c r="J40" s="651" t="s">
        <v>287</v>
      </c>
      <c r="K40" s="651" t="s">
        <v>16</v>
      </c>
      <c r="L40" s="648">
        <v>232.36</v>
      </c>
    </row>
    <row r="41" spans="1:12" s="194" customFormat="1" ht="24.6" customHeight="1" x14ac:dyDescent="0.15">
      <c r="A41" s="652"/>
      <c r="B41" s="209" t="s">
        <v>317</v>
      </c>
      <c r="C41" s="209" t="s">
        <v>316</v>
      </c>
      <c r="D41" s="211">
        <v>43493</v>
      </c>
      <c r="E41" s="209" t="s">
        <v>318</v>
      </c>
      <c r="F41" s="650"/>
      <c r="G41" s="650"/>
      <c r="H41" s="649"/>
      <c r="I41" s="649"/>
      <c r="J41" s="651"/>
      <c r="K41" s="651"/>
      <c r="L41" s="648"/>
    </row>
    <row r="42" spans="1:12" s="194" customFormat="1" ht="24.6" customHeight="1" x14ac:dyDescent="0.15">
      <c r="A42" s="652">
        <v>7</v>
      </c>
      <c r="B42" s="203" t="s">
        <v>12</v>
      </c>
      <c r="C42" s="207" t="s">
        <v>11</v>
      </c>
      <c r="D42" s="207" t="s">
        <v>280</v>
      </c>
      <c r="E42" s="207" t="s">
        <v>281</v>
      </c>
      <c r="F42" s="653" t="s">
        <v>8</v>
      </c>
      <c r="G42" s="653"/>
      <c r="H42" s="650"/>
      <c r="I42" s="650"/>
      <c r="J42" s="650"/>
      <c r="K42" s="650"/>
      <c r="L42" s="650"/>
    </row>
    <row r="43" spans="1:12" s="194" customFormat="1" ht="26.65" customHeight="1" x14ac:dyDescent="0.15">
      <c r="A43" s="652"/>
      <c r="B43" s="651" t="s">
        <v>319</v>
      </c>
      <c r="C43" s="654" t="s">
        <v>320</v>
      </c>
      <c r="D43" s="655">
        <v>43398</v>
      </c>
      <c r="E43" s="651" t="s">
        <v>321</v>
      </c>
      <c r="F43" s="651" t="s">
        <v>322</v>
      </c>
      <c r="G43" s="651"/>
      <c r="H43" s="649" t="s">
        <v>286</v>
      </c>
      <c r="I43" s="649"/>
      <c r="J43" s="209" t="s">
        <v>287</v>
      </c>
      <c r="K43" s="209" t="s">
        <v>16</v>
      </c>
      <c r="L43" s="210">
        <v>449.46</v>
      </c>
    </row>
    <row r="44" spans="1:12" s="194" customFormat="1" ht="245.25" customHeight="1" x14ac:dyDescent="0.15">
      <c r="A44" s="652"/>
      <c r="B44" s="651"/>
      <c r="C44" s="654"/>
      <c r="D44" s="655"/>
      <c r="E44" s="651"/>
      <c r="F44" s="651"/>
      <c r="G44" s="651"/>
      <c r="H44" s="649" t="s">
        <v>242</v>
      </c>
      <c r="I44" s="649"/>
      <c r="J44" s="209" t="s">
        <v>287</v>
      </c>
      <c r="K44" s="209" t="s">
        <v>16</v>
      </c>
      <c r="L44" s="210">
        <v>469.4</v>
      </c>
    </row>
    <row r="45" spans="1:12" s="194" customFormat="1" ht="24.6" customHeight="1" x14ac:dyDescent="0.15">
      <c r="A45" s="652"/>
      <c r="B45" s="203" t="s">
        <v>6</v>
      </c>
      <c r="C45" s="207" t="s">
        <v>5</v>
      </c>
      <c r="D45" s="207" t="s">
        <v>288</v>
      </c>
      <c r="E45" s="207" t="s">
        <v>289</v>
      </c>
      <c r="F45" s="650"/>
      <c r="G45" s="650"/>
      <c r="H45" s="649" t="s">
        <v>290</v>
      </c>
      <c r="I45" s="649"/>
      <c r="J45" s="651" t="s">
        <v>287</v>
      </c>
      <c r="K45" s="651" t="s">
        <v>16</v>
      </c>
      <c r="L45" s="648">
        <v>845</v>
      </c>
    </row>
    <row r="46" spans="1:12" s="194" customFormat="1" ht="24.6" customHeight="1" x14ac:dyDescent="0.15">
      <c r="A46" s="652"/>
      <c r="B46" s="209" t="s">
        <v>291</v>
      </c>
      <c r="C46" s="209" t="s">
        <v>322</v>
      </c>
      <c r="D46" s="211">
        <v>43400</v>
      </c>
      <c r="E46" s="209" t="s">
        <v>323</v>
      </c>
      <c r="F46" s="650"/>
      <c r="G46" s="650"/>
      <c r="H46" s="649"/>
      <c r="I46" s="649"/>
      <c r="J46" s="651"/>
      <c r="K46" s="651"/>
      <c r="L46" s="648"/>
    </row>
    <row r="47" spans="1:12" s="194" customFormat="1" ht="24.6" customHeight="1" x14ac:dyDescent="0.15">
      <c r="A47" s="652">
        <v>8</v>
      </c>
      <c r="B47" s="203" t="s">
        <v>12</v>
      </c>
      <c r="C47" s="207" t="s">
        <v>11</v>
      </c>
      <c r="D47" s="207" t="s">
        <v>280</v>
      </c>
      <c r="E47" s="207" t="s">
        <v>281</v>
      </c>
      <c r="F47" s="653" t="s">
        <v>8</v>
      </c>
      <c r="G47" s="653"/>
      <c r="H47" s="650"/>
      <c r="I47" s="650"/>
      <c r="J47" s="650"/>
      <c r="K47" s="650"/>
      <c r="L47" s="650"/>
    </row>
    <row r="48" spans="1:12" s="194" customFormat="1" ht="26.65" customHeight="1" x14ac:dyDescent="0.15">
      <c r="A48" s="652"/>
      <c r="B48" s="651" t="s">
        <v>324</v>
      </c>
      <c r="C48" s="651" t="s">
        <v>325</v>
      </c>
      <c r="D48" s="655">
        <v>43375</v>
      </c>
      <c r="E48" s="651" t="s">
        <v>300</v>
      </c>
      <c r="F48" s="651" t="s">
        <v>326</v>
      </c>
      <c r="G48" s="651"/>
      <c r="H48" s="649" t="s">
        <v>286</v>
      </c>
      <c r="I48" s="649"/>
      <c r="J48" s="209" t="s">
        <v>287</v>
      </c>
      <c r="K48" s="209" t="s">
        <v>287</v>
      </c>
      <c r="L48" s="210">
        <v>0</v>
      </c>
    </row>
    <row r="49" spans="1:12" s="194" customFormat="1" ht="40.5" customHeight="1" x14ac:dyDescent="0.15">
      <c r="A49" s="652"/>
      <c r="B49" s="651"/>
      <c r="C49" s="651"/>
      <c r="D49" s="655"/>
      <c r="E49" s="651"/>
      <c r="F49" s="651"/>
      <c r="G49" s="651"/>
      <c r="H49" s="649" t="s">
        <v>242</v>
      </c>
      <c r="I49" s="649"/>
      <c r="J49" s="209" t="s">
        <v>287</v>
      </c>
      <c r="K49" s="209" t="s">
        <v>287</v>
      </c>
      <c r="L49" s="210">
        <v>0</v>
      </c>
    </row>
    <row r="50" spans="1:12" s="194" customFormat="1" ht="24.6" customHeight="1" x14ac:dyDescent="0.15">
      <c r="A50" s="652"/>
      <c r="B50" s="203" t="s">
        <v>6</v>
      </c>
      <c r="C50" s="207" t="s">
        <v>5</v>
      </c>
      <c r="D50" s="207" t="s">
        <v>288</v>
      </c>
      <c r="E50" s="207" t="s">
        <v>289</v>
      </c>
      <c r="F50" s="650"/>
      <c r="G50" s="650"/>
      <c r="H50" s="649" t="s">
        <v>290</v>
      </c>
      <c r="I50" s="649"/>
      <c r="J50" s="651" t="s">
        <v>287</v>
      </c>
      <c r="K50" s="651" t="s">
        <v>16</v>
      </c>
      <c r="L50" s="648">
        <v>1106</v>
      </c>
    </row>
    <row r="51" spans="1:12" s="194" customFormat="1" ht="24.6" customHeight="1" x14ac:dyDescent="0.15">
      <c r="A51" s="652"/>
      <c r="B51" s="209" t="s">
        <v>327</v>
      </c>
      <c r="C51" s="209" t="s">
        <v>326</v>
      </c>
      <c r="D51" s="211">
        <v>43380</v>
      </c>
      <c r="E51" s="209" t="s">
        <v>328</v>
      </c>
      <c r="F51" s="650"/>
      <c r="G51" s="650"/>
      <c r="H51" s="649"/>
      <c r="I51" s="649"/>
      <c r="J51" s="651"/>
      <c r="K51" s="651"/>
      <c r="L51" s="648"/>
    </row>
    <row r="52" spans="1:12" s="194" customFormat="1" ht="24.6" customHeight="1" x14ac:dyDescent="0.15">
      <c r="A52" s="652">
        <v>9</v>
      </c>
      <c r="B52" s="203" t="s">
        <v>12</v>
      </c>
      <c r="C52" s="207" t="s">
        <v>11</v>
      </c>
      <c r="D52" s="207" t="s">
        <v>280</v>
      </c>
      <c r="E52" s="207" t="s">
        <v>281</v>
      </c>
      <c r="F52" s="653" t="s">
        <v>8</v>
      </c>
      <c r="G52" s="653"/>
      <c r="H52" s="650"/>
      <c r="I52" s="650"/>
      <c r="J52" s="650"/>
      <c r="K52" s="650"/>
      <c r="L52" s="650"/>
    </row>
    <row r="53" spans="1:12" s="194" customFormat="1" ht="26.65" customHeight="1" x14ac:dyDescent="0.15">
      <c r="A53" s="652"/>
      <c r="B53" s="651" t="s">
        <v>329</v>
      </c>
      <c r="C53" s="654" t="s">
        <v>330</v>
      </c>
      <c r="D53" s="655">
        <v>43376</v>
      </c>
      <c r="E53" s="651" t="s">
        <v>331</v>
      </c>
      <c r="F53" s="651" t="s">
        <v>332</v>
      </c>
      <c r="G53" s="651"/>
      <c r="H53" s="649" t="s">
        <v>286</v>
      </c>
      <c r="I53" s="649"/>
      <c r="J53" s="209" t="s">
        <v>287</v>
      </c>
      <c r="K53" s="209" t="s">
        <v>16</v>
      </c>
      <c r="L53" s="210">
        <v>1290.08</v>
      </c>
    </row>
    <row r="54" spans="1:12" s="194" customFormat="1" ht="277.35000000000002" customHeight="1" x14ac:dyDescent="0.15">
      <c r="A54" s="652"/>
      <c r="B54" s="651"/>
      <c r="C54" s="654"/>
      <c r="D54" s="655"/>
      <c r="E54" s="651"/>
      <c r="F54" s="651"/>
      <c r="G54" s="651"/>
      <c r="H54" s="649" t="s">
        <v>242</v>
      </c>
      <c r="I54" s="649"/>
      <c r="J54" s="209" t="s">
        <v>287</v>
      </c>
      <c r="K54" s="209" t="s">
        <v>16</v>
      </c>
      <c r="L54" s="210">
        <v>406.4</v>
      </c>
    </row>
    <row r="55" spans="1:12" s="194" customFormat="1" ht="24.6" customHeight="1" x14ac:dyDescent="0.15">
      <c r="A55" s="652"/>
      <c r="B55" s="203" t="s">
        <v>6</v>
      </c>
      <c r="C55" s="207" t="s">
        <v>5</v>
      </c>
      <c r="D55" s="207" t="s">
        <v>288</v>
      </c>
      <c r="E55" s="207" t="s">
        <v>289</v>
      </c>
      <c r="F55" s="650"/>
      <c r="G55" s="650"/>
      <c r="H55" s="649" t="s">
        <v>290</v>
      </c>
      <c r="I55" s="649"/>
      <c r="J55" s="651" t="s">
        <v>287</v>
      </c>
      <c r="K55" s="651" t="s">
        <v>16</v>
      </c>
      <c r="L55" s="648">
        <v>425</v>
      </c>
    </row>
    <row r="56" spans="1:12" s="194" customFormat="1" ht="24.6" customHeight="1" x14ac:dyDescent="0.15">
      <c r="A56" s="652"/>
      <c r="B56" s="209" t="s">
        <v>333</v>
      </c>
      <c r="C56" s="209" t="s">
        <v>332</v>
      </c>
      <c r="D56" s="211">
        <v>43380</v>
      </c>
      <c r="E56" s="209" t="s">
        <v>334</v>
      </c>
      <c r="F56" s="650"/>
      <c r="G56" s="650"/>
      <c r="H56" s="649"/>
      <c r="I56" s="649"/>
      <c r="J56" s="651"/>
      <c r="K56" s="651"/>
      <c r="L56" s="648"/>
    </row>
    <row r="57" spans="1:12" s="194" customFormat="1" ht="24.6" customHeight="1" x14ac:dyDescent="0.15">
      <c r="A57" s="652">
        <v>10</v>
      </c>
      <c r="B57" s="203" t="s">
        <v>12</v>
      </c>
      <c r="C57" s="207" t="s">
        <v>11</v>
      </c>
      <c r="D57" s="207" t="s">
        <v>280</v>
      </c>
      <c r="E57" s="207" t="s">
        <v>281</v>
      </c>
      <c r="F57" s="653" t="s">
        <v>8</v>
      </c>
      <c r="G57" s="653"/>
      <c r="H57" s="650"/>
      <c r="I57" s="650"/>
      <c r="J57" s="650"/>
      <c r="K57" s="650"/>
      <c r="L57" s="650"/>
    </row>
    <row r="58" spans="1:12" s="194" customFormat="1" ht="26.65" customHeight="1" x14ac:dyDescent="0.15">
      <c r="A58" s="652"/>
      <c r="B58" s="651" t="s">
        <v>329</v>
      </c>
      <c r="C58" s="654" t="s">
        <v>335</v>
      </c>
      <c r="D58" s="655">
        <v>43546</v>
      </c>
      <c r="E58" s="651" t="s">
        <v>295</v>
      </c>
      <c r="F58" s="651" t="s">
        <v>296</v>
      </c>
      <c r="G58" s="651"/>
      <c r="H58" s="649" t="s">
        <v>286</v>
      </c>
      <c r="I58" s="649"/>
      <c r="J58" s="209" t="s">
        <v>287</v>
      </c>
      <c r="K58" s="209" t="s">
        <v>287</v>
      </c>
      <c r="L58" s="210">
        <v>0</v>
      </c>
    </row>
    <row r="59" spans="1:12" s="194" customFormat="1" ht="309.75" customHeight="1" x14ac:dyDescent="0.15">
      <c r="A59" s="652"/>
      <c r="B59" s="651"/>
      <c r="C59" s="654"/>
      <c r="D59" s="655"/>
      <c r="E59" s="651"/>
      <c r="F59" s="651"/>
      <c r="G59" s="651"/>
      <c r="H59" s="649" t="s">
        <v>242</v>
      </c>
      <c r="I59" s="649"/>
      <c r="J59" s="209" t="s">
        <v>287</v>
      </c>
      <c r="K59" s="209" t="s">
        <v>287</v>
      </c>
      <c r="L59" s="210">
        <v>0</v>
      </c>
    </row>
    <row r="60" spans="1:12" s="194" customFormat="1" ht="24.6" customHeight="1" x14ac:dyDescent="0.15">
      <c r="A60" s="652"/>
      <c r="B60" s="203" t="s">
        <v>6</v>
      </c>
      <c r="C60" s="207" t="s">
        <v>5</v>
      </c>
      <c r="D60" s="207" t="s">
        <v>288</v>
      </c>
      <c r="E60" s="207" t="s">
        <v>289</v>
      </c>
      <c r="F60" s="650"/>
      <c r="G60" s="650"/>
      <c r="H60" s="649" t="s">
        <v>290</v>
      </c>
      <c r="I60" s="649"/>
      <c r="J60" s="651" t="s">
        <v>287</v>
      </c>
      <c r="K60" s="651" t="s">
        <v>16</v>
      </c>
      <c r="L60" s="648">
        <v>764</v>
      </c>
    </row>
    <row r="61" spans="1:12" s="194" customFormat="1" ht="24.6" customHeight="1" x14ac:dyDescent="0.15">
      <c r="A61" s="652"/>
      <c r="B61" s="209" t="s">
        <v>333</v>
      </c>
      <c r="C61" s="209" t="s">
        <v>296</v>
      </c>
      <c r="D61" s="211">
        <v>43553</v>
      </c>
      <c r="E61" s="209" t="s">
        <v>336</v>
      </c>
      <c r="F61" s="650"/>
      <c r="G61" s="650"/>
      <c r="H61" s="649"/>
      <c r="I61" s="649"/>
      <c r="J61" s="651"/>
      <c r="K61" s="651"/>
      <c r="L61" s="648"/>
    </row>
    <row r="62" spans="1:12" s="194" customFormat="1" ht="24.6" customHeight="1" x14ac:dyDescent="0.15">
      <c r="A62" s="652">
        <v>11</v>
      </c>
      <c r="B62" s="203" t="s">
        <v>12</v>
      </c>
      <c r="C62" s="207" t="s">
        <v>11</v>
      </c>
      <c r="D62" s="207" t="s">
        <v>280</v>
      </c>
      <c r="E62" s="207" t="s">
        <v>281</v>
      </c>
      <c r="F62" s="653" t="s">
        <v>8</v>
      </c>
      <c r="G62" s="653"/>
      <c r="H62" s="650"/>
      <c r="I62" s="650"/>
      <c r="J62" s="650"/>
      <c r="K62" s="650"/>
      <c r="L62" s="650"/>
    </row>
    <row r="63" spans="1:12" s="194" customFormat="1" ht="26.65" customHeight="1" x14ac:dyDescent="0.15">
      <c r="A63" s="652"/>
      <c r="B63" s="651" t="s">
        <v>337</v>
      </c>
      <c r="C63" s="654" t="s">
        <v>338</v>
      </c>
      <c r="D63" s="655">
        <v>43531</v>
      </c>
      <c r="E63" s="651" t="s">
        <v>339</v>
      </c>
      <c r="F63" s="651" t="s">
        <v>340</v>
      </c>
      <c r="G63" s="651"/>
      <c r="H63" s="649" t="s">
        <v>286</v>
      </c>
      <c r="I63" s="649"/>
      <c r="J63" s="209" t="s">
        <v>287</v>
      </c>
      <c r="K63" s="209" t="s">
        <v>16</v>
      </c>
      <c r="L63" s="210">
        <v>375.5</v>
      </c>
    </row>
    <row r="64" spans="1:12" s="194" customFormat="1" ht="409.6" customHeight="1" x14ac:dyDescent="0.15">
      <c r="A64" s="652"/>
      <c r="B64" s="651"/>
      <c r="C64" s="654"/>
      <c r="D64" s="655"/>
      <c r="E64" s="651"/>
      <c r="F64" s="651"/>
      <c r="G64" s="651"/>
      <c r="H64" s="649" t="s">
        <v>242</v>
      </c>
      <c r="I64" s="649"/>
      <c r="J64" s="651" t="s">
        <v>287</v>
      </c>
      <c r="K64" s="651" t="s">
        <v>16</v>
      </c>
      <c r="L64" s="648">
        <v>414.4</v>
      </c>
    </row>
    <row r="65" spans="1:12" s="194" customFormat="1" ht="73.5" customHeight="1" x14ac:dyDescent="0.15">
      <c r="A65" s="652"/>
      <c r="B65" s="651"/>
      <c r="C65" s="654"/>
      <c r="D65" s="655"/>
      <c r="E65" s="651"/>
      <c r="F65" s="651"/>
      <c r="G65" s="651"/>
      <c r="H65" s="649"/>
      <c r="I65" s="649"/>
      <c r="J65" s="651"/>
      <c r="K65" s="651"/>
      <c r="L65" s="648"/>
    </row>
    <row r="66" spans="1:12" s="194" customFormat="1" ht="24.6" customHeight="1" x14ac:dyDescent="0.15">
      <c r="A66" s="652"/>
      <c r="B66" s="203" t="s">
        <v>6</v>
      </c>
      <c r="C66" s="207" t="s">
        <v>5</v>
      </c>
      <c r="D66" s="207" t="s">
        <v>288</v>
      </c>
      <c r="E66" s="207" t="s">
        <v>289</v>
      </c>
      <c r="F66" s="650"/>
      <c r="G66" s="650"/>
      <c r="H66" s="649" t="s">
        <v>290</v>
      </c>
      <c r="I66" s="649"/>
      <c r="J66" s="651" t="s">
        <v>287</v>
      </c>
      <c r="K66" s="651" t="s">
        <v>287</v>
      </c>
      <c r="L66" s="648">
        <v>0</v>
      </c>
    </row>
    <row r="67" spans="1:12" s="194" customFormat="1" ht="24.6" customHeight="1" x14ac:dyDescent="0.15">
      <c r="A67" s="652"/>
      <c r="B67" s="209" t="s">
        <v>317</v>
      </c>
      <c r="C67" s="209" t="s">
        <v>340</v>
      </c>
      <c r="D67" s="211">
        <v>43533</v>
      </c>
      <c r="E67" s="209" t="s">
        <v>341</v>
      </c>
      <c r="F67" s="650"/>
      <c r="G67" s="650"/>
      <c r="H67" s="649"/>
      <c r="I67" s="649"/>
      <c r="J67" s="651"/>
      <c r="K67" s="651"/>
      <c r="L67" s="648"/>
    </row>
    <row r="68" spans="1:12" s="194" customFormat="1" ht="24.6" customHeight="1" x14ac:dyDescent="0.15">
      <c r="A68" s="652">
        <v>12</v>
      </c>
      <c r="B68" s="203" t="s">
        <v>12</v>
      </c>
      <c r="C68" s="207" t="s">
        <v>11</v>
      </c>
      <c r="D68" s="207" t="s">
        <v>280</v>
      </c>
      <c r="E68" s="207" t="s">
        <v>281</v>
      </c>
      <c r="F68" s="653" t="s">
        <v>8</v>
      </c>
      <c r="G68" s="653"/>
      <c r="H68" s="650"/>
      <c r="I68" s="650"/>
      <c r="J68" s="650"/>
      <c r="K68" s="650"/>
      <c r="L68" s="650"/>
    </row>
    <row r="69" spans="1:12" s="194" customFormat="1" ht="26.65" customHeight="1" x14ac:dyDescent="0.15">
      <c r="A69" s="652"/>
      <c r="B69" s="651" t="s">
        <v>342</v>
      </c>
      <c r="C69" s="654" t="s">
        <v>343</v>
      </c>
      <c r="D69" s="655">
        <v>43544</v>
      </c>
      <c r="E69" s="651" t="s">
        <v>321</v>
      </c>
      <c r="F69" s="651" t="s">
        <v>344</v>
      </c>
      <c r="G69" s="651"/>
      <c r="H69" s="649" t="s">
        <v>286</v>
      </c>
      <c r="I69" s="649"/>
      <c r="J69" s="209" t="s">
        <v>287</v>
      </c>
      <c r="K69" s="209" t="s">
        <v>16</v>
      </c>
      <c r="L69" s="210">
        <v>1002.2</v>
      </c>
    </row>
    <row r="70" spans="1:12" s="194" customFormat="1" ht="277.35000000000002" customHeight="1" x14ac:dyDescent="0.15">
      <c r="A70" s="652"/>
      <c r="B70" s="651"/>
      <c r="C70" s="654"/>
      <c r="D70" s="655"/>
      <c r="E70" s="651"/>
      <c r="F70" s="651"/>
      <c r="G70" s="651"/>
      <c r="H70" s="649" t="s">
        <v>242</v>
      </c>
      <c r="I70" s="649"/>
      <c r="J70" s="209" t="s">
        <v>287</v>
      </c>
      <c r="K70" s="209" t="s">
        <v>16</v>
      </c>
      <c r="L70" s="210">
        <v>600</v>
      </c>
    </row>
    <row r="71" spans="1:12" s="194" customFormat="1" ht="24.6" customHeight="1" x14ac:dyDescent="0.15">
      <c r="A71" s="652"/>
      <c r="B71" s="203" t="s">
        <v>6</v>
      </c>
      <c r="C71" s="207" t="s">
        <v>5</v>
      </c>
      <c r="D71" s="207" t="s">
        <v>288</v>
      </c>
      <c r="E71" s="207" t="s">
        <v>289</v>
      </c>
      <c r="F71" s="650"/>
      <c r="G71" s="650"/>
      <c r="H71" s="649" t="s">
        <v>290</v>
      </c>
      <c r="I71" s="649"/>
      <c r="J71" s="651" t="s">
        <v>287</v>
      </c>
      <c r="K71" s="651" t="s">
        <v>16</v>
      </c>
      <c r="L71" s="648">
        <v>825</v>
      </c>
    </row>
    <row r="72" spans="1:12" s="194" customFormat="1" ht="35.1" customHeight="1" x14ac:dyDescent="0.15">
      <c r="A72" s="652"/>
      <c r="B72" s="209" t="s">
        <v>345</v>
      </c>
      <c r="C72" s="209" t="s">
        <v>344</v>
      </c>
      <c r="D72" s="211">
        <v>43548</v>
      </c>
      <c r="E72" s="209" t="s">
        <v>346</v>
      </c>
      <c r="F72" s="650"/>
      <c r="G72" s="650"/>
      <c r="H72" s="649"/>
      <c r="I72" s="649"/>
      <c r="J72" s="651"/>
      <c r="K72" s="651"/>
      <c r="L72" s="648"/>
    </row>
    <row r="73" spans="1:12" s="194" customFormat="1" ht="24.6" customHeight="1" x14ac:dyDescent="0.15">
      <c r="A73" s="652">
        <v>13</v>
      </c>
      <c r="B73" s="203" t="s">
        <v>12</v>
      </c>
      <c r="C73" s="207" t="s">
        <v>11</v>
      </c>
      <c r="D73" s="207" t="s">
        <v>280</v>
      </c>
      <c r="E73" s="207" t="s">
        <v>281</v>
      </c>
      <c r="F73" s="653" t="s">
        <v>8</v>
      </c>
      <c r="G73" s="653"/>
      <c r="H73" s="650"/>
      <c r="I73" s="650"/>
      <c r="J73" s="650"/>
      <c r="K73" s="650"/>
      <c r="L73" s="650"/>
    </row>
    <row r="74" spans="1:12" s="194" customFormat="1" ht="26.65" customHeight="1" x14ac:dyDescent="0.15">
      <c r="A74" s="652"/>
      <c r="B74" s="651" t="s">
        <v>347</v>
      </c>
      <c r="C74" s="654" t="s">
        <v>348</v>
      </c>
      <c r="D74" s="655">
        <v>43527</v>
      </c>
      <c r="E74" s="651" t="s">
        <v>349</v>
      </c>
      <c r="F74" s="651" t="s">
        <v>350</v>
      </c>
      <c r="G74" s="651"/>
      <c r="H74" s="649" t="s">
        <v>286</v>
      </c>
      <c r="I74" s="649"/>
      <c r="J74" s="209" t="s">
        <v>287</v>
      </c>
      <c r="K74" s="209" t="s">
        <v>16</v>
      </c>
      <c r="L74" s="210">
        <v>682</v>
      </c>
    </row>
    <row r="75" spans="1:12" s="194" customFormat="1" ht="409.6" customHeight="1" x14ac:dyDescent="0.15">
      <c r="A75" s="652"/>
      <c r="B75" s="651"/>
      <c r="C75" s="654"/>
      <c r="D75" s="655"/>
      <c r="E75" s="651"/>
      <c r="F75" s="651"/>
      <c r="G75" s="651"/>
      <c r="H75" s="649" t="s">
        <v>242</v>
      </c>
      <c r="I75" s="649"/>
      <c r="J75" s="651" t="s">
        <v>287</v>
      </c>
      <c r="K75" s="651" t="s">
        <v>16</v>
      </c>
      <c r="L75" s="648">
        <v>1600</v>
      </c>
    </row>
    <row r="76" spans="1:12" s="194" customFormat="1" ht="94.9" customHeight="1" x14ac:dyDescent="0.15">
      <c r="A76" s="652"/>
      <c r="B76" s="651"/>
      <c r="C76" s="654"/>
      <c r="D76" s="655"/>
      <c r="E76" s="651"/>
      <c r="F76" s="651"/>
      <c r="G76" s="651"/>
      <c r="H76" s="649"/>
      <c r="I76" s="649"/>
      <c r="J76" s="651"/>
      <c r="K76" s="651"/>
      <c r="L76" s="648"/>
    </row>
    <row r="77" spans="1:12" s="194" customFormat="1" ht="24.6" customHeight="1" x14ac:dyDescent="0.15">
      <c r="A77" s="652"/>
      <c r="B77" s="203" t="s">
        <v>6</v>
      </c>
      <c r="C77" s="207" t="s">
        <v>5</v>
      </c>
      <c r="D77" s="207" t="s">
        <v>288</v>
      </c>
      <c r="E77" s="207" t="s">
        <v>289</v>
      </c>
      <c r="F77" s="650"/>
      <c r="G77" s="650"/>
      <c r="H77" s="649" t="s">
        <v>290</v>
      </c>
      <c r="I77" s="649"/>
      <c r="J77" s="651" t="s">
        <v>287</v>
      </c>
      <c r="K77" s="651" t="s">
        <v>16</v>
      </c>
      <c r="L77" s="648">
        <v>82</v>
      </c>
    </row>
    <row r="78" spans="1:12" s="194" customFormat="1" ht="24.6" customHeight="1" x14ac:dyDescent="0.15">
      <c r="A78" s="652"/>
      <c r="B78" s="209" t="s">
        <v>291</v>
      </c>
      <c r="C78" s="209" t="s">
        <v>350</v>
      </c>
      <c r="D78" s="211">
        <v>43532</v>
      </c>
      <c r="E78" s="209" t="s">
        <v>351</v>
      </c>
      <c r="F78" s="650"/>
      <c r="G78" s="650"/>
      <c r="H78" s="649"/>
      <c r="I78" s="649"/>
      <c r="J78" s="651"/>
      <c r="K78" s="651"/>
      <c r="L78" s="648"/>
    </row>
    <row r="79" spans="1:12" s="194" customFormat="1" ht="24.6" customHeight="1" x14ac:dyDescent="0.15">
      <c r="A79" s="652">
        <v>14</v>
      </c>
      <c r="B79" s="203" t="s">
        <v>12</v>
      </c>
      <c r="C79" s="207" t="s">
        <v>11</v>
      </c>
      <c r="D79" s="207" t="s">
        <v>280</v>
      </c>
      <c r="E79" s="207" t="s">
        <v>281</v>
      </c>
      <c r="F79" s="653" t="s">
        <v>8</v>
      </c>
      <c r="G79" s="653"/>
      <c r="H79" s="650"/>
      <c r="I79" s="650"/>
      <c r="J79" s="650"/>
      <c r="K79" s="650"/>
      <c r="L79" s="650"/>
    </row>
    <row r="80" spans="1:12" s="194" customFormat="1" ht="26.65" customHeight="1" x14ac:dyDescent="0.15">
      <c r="A80" s="652"/>
      <c r="B80" s="651" t="s">
        <v>352</v>
      </c>
      <c r="C80" s="651" t="s">
        <v>353</v>
      </c>
      <c r="D80" s="655">
        <v>43425</v>
      </c>
      <c r="E80" s="651" t="s">
        <v>354</v>
      </c>
      <c r="F80" s="651" t="s">
        <v>355</v>
      </c>
      <c r="G80" s="651"/>
      <c r="H80" s="649" t="s">
        <v>286</v>
      </c>
      <c r="I80" s="649"/>
      <c r="J80" s="209" t="s">
        <v>287</v>
      </c>
      <c r="K80" s="209" t="s">
        <v>16</v>
      </c>
      <c r="L80" s="210">
        <v>578.20000000000005</v>
      </c>
    </row>
    <row r="81" spans="1:12" s="194" customFormat="1" ht="18.2" customHeight="1" x14ac:dyDescent="0.15">
      <c r="A81" s="652"/>
      <c r="B81" s="651"/>
      <c r="C81" s="651"/>
      <c r="D81" s="655"/>
      <c r="E81" s="651"/>
      <c r="F81" s="651"/>
      <c r="G81" s="651"/>
      <c r="H81" s="649" t="s">
        <v>242</v>
      </c>
      <c r="I81" s="649"/>
      <c r="J81" s="209" t="s">
        <v>287</v>
      </c>
      <c r="K81" s="209" t="s">
        <v>16</v>
      </c>
      <c r="L81" s="210">
        <v>852.35</v>
      </c>
    </row>
    <row r="82" spans="1:12" s="194" customFormat="1" ht="24.6" customHeight="1" x14ac:dyDescent="0.15">
      <c r="A82" s="652"/>
      <c r="B82" s="203" t="s">
        <v>6</v>
      </c>
      <c r="C82" s="207" t="s">
        <v>5</v>
      </c>
      <c r="D82" s="207" t="s">
        <v>288</v>
      </c>
      <c r="E82" s="207" t="s">
        <v>289</v>
      </c>
      <c r="F82" s="650"/>
      <c r="G82" s="650"/>
      <c r="H82" s="649" t="s">
        <v>290</v>
      </c>
      <c r="I82" s="649"/>
      <c r="J82" s="651" t="s">
        <v>287</v>
      </c>
      <c r="K82" s="651" t="s">
        <v>16</v>
      </c>
      <c r="L82" s="648">
        <v>145</v>
      </c>
    </row>
    <row r="83" spans="1:12" s="194" customFormat="1" ht="24.6" customHeight="1" x14ac:dyDescent="0.15">
      <c r="A83" s="652"/>
      <c r="B83" s="209" t="s">
        <v>333</v>
      </c>
      <c r="C83" s="209" t="s">
        <v>355</v>
      </c>
      <c r="D83" s="211">
        <v>43433</v>
      </c>
      <c r="E83" s="209" t="s">
        <v>356</v>
      </c>
      <c r="F83" s="650"/>
      <c r="G83" s="650"/>
      <c r="H83" s="649"/>
      <c r="I83" s="649"/>
      <c r="J83" s="651"/>
      <c r="K83" s="651"/>
      <c r="L83" s="648"/>
    </row>
    <row r="84" spans="1:12" s="194" customFormat="1" ht="24.6" customHeight="1" x14ac:dyDescent="0.15">
      <c r="A84" s="652">
        <v>15</v>
      </c>
      <c r="B84" s="203" t="s">
        <v>12</v>
      </c>
      <c r="C84" s="207" t="s">
        <v>11</v>
      </c>
      <c r="D84" s="207" t="s">
        <v>280</v>
      </c>
      <c r="E84" s="207" t="s">
        <v>281</v>
      </c>
      <c r="F84" s="653" t="s">
        <v>8</v>
      </c>
      <c r="G84" s="653"/>
      <c r="H84" s="650"/>
      <c r="I84" s="650"/>
      <c r="J84" s="650"/>
      <c r="K84" s="650"/>
      <c r="L84" s="650"/>
    </row>
    <row r="85" spans="1:12" s="194" customFormat="1" ht="26.65" customHeight="1" x14ac:dyDescent="0.15">
      <c r="A85" s="652"/>
      <c r="B85" s="651" t="s">
        <v>352</v>
      </c>
      <c r="C85" s="651" t="s">
        <v>353</v>
      </c>
      <c r="D85" s="655">
        <v>43425</v>
      </c>
      <c r="E85" s="651" t="s">
        <v>354</v>
      </c>
      <c r="F85" s="651" t="s">
        <v>357</v>
      </c>
      <c r="G85" s="651"/>
      <c r="H85" s="649" t="s">
        <v>286</v>
      </c>
      <c r="I85" s="649"/>
      <c r="J85" s="209" t="s">
        <v>287</v>
      </c>
      <c r="K85" s="209" t="s">
        <v>16</v>
      </c>
      <c r="L85" s="210">
        <v>388.08</v>
      </c>
    </row>
    <row r="86" spans="1:12" s="194" customFormat="1" ht="18.2" customHeight="1" x14ac:dyDescent="0.15">
      <c r="A86" s="652"/>
      <c r="B86" s="651"/>
      <c r="C86" s="651"/>
      <c r="D86" s="655"/>
      <c r="E86" s="651"/>
      <c r="F86" s="651"/>
      <c r="G86" s="651"/>
      <c r="H86" s="649" t="s">
        <v>242</v>
      </c>
      <c r="I86" s="649"/>
      <c r="J86" s="209" t="s">
        <v>287</v>
      </c>
      <c r="K86" s="209" t="s">
        <v>16</v>
      </c>
      <c r="L86" s="210">
        <v>426.8</v>
      </c>
    </row>
    <row r="87" spans="1:12" s="194" customFormat="1" ht="24.6" customHeight="1" x14ac:dyDescent="0.15">
      <c r="A87" s="652"/>
      <c r="B87" s="203" t="s">
        <v>6</v>
      </c>
      <c r="C87" s="207" t="s">
        <v>5</v>
      </c>
      <c r="D87" s="207" t="s">
        <v>288</v>
      </c>
      <c r="E87" s="207" t="s">
        <v>289</v>
      </c>
      <c r="F87" s="650"/>
      <c r="G87" s="650"/>
      <c r="H87" s="649" t="s">
        <v>290</v>
      </c>
      <c r="I87" s="649"/>
      <c r="J87" s="651" t="s">
        <v>287</v>
      </c>
      <c r="K87" s="651" t="s">
        <v>287</v>
      </c>
      <c r="L87" s="648">
        <v>0</v>
      </c>
    </row>
    <row r="88" spans="1:12" s="194" customFormat="1" ht="24.6" customHeight="1" x14ac:dyDescent="0.15">
      <c r="A88" s="652"/>
      <c r="B88" s="209" t="s">
        <v>333</v>
      </c>
      <c r="C88" s="209" t="s">
        <v>357</v>
      </c>
      <c r="D88" s="211">
        <v>43433</v>
      </c>
      <c r="E88" s="209" t="s">
        <v>356</v>
      </c>
      <c r="F88" s="650"/>
      <c r="G88" s="650"/>
      <c r="H88" s="649"/>
      <c r="I88" s="649"/>
      <c r="J88" s="651"/>
      <c r="K88" s="651"/>
      <c r="L88" s="648"/>
    </row>
    <row r="89" spans="1:12" s="194" customFormat="1" ht="24.6" customHeight="1" x14ac:dyDescent="0.15">
      <c r="A89" s="652">
        <v>16</v>
      </c>
      <c r="B89" s="203" t="s">
        <v>12</v>
      </c>
      <c r="C89" s="207" t="s">
        <v>11</v>
      </c>
      <c r="D89" s="207" t="s">
        <v>280</v>
      </c>
      <c r="E89" s="207" t="s">
        <v>281</v>
      </c>
      <c r="F89" s="653" t="s">
        <v>8</v>
      </c>
      <c r="G89" s="653"/>
      <c r="H89" s="650"/>
      <c r="I89" s="650"/>
      <c r="J89" s="650"/>
      <c r="K89" s="650"/>
      <c r="L89" s="650"/>
    </row>
    <row r="90" spans="1:12" s="194" customFormat="1" ht="26.65" customHeight="1" x14ac:dyDescent="0.15">
      <c r="A90" s="652"/>
      <c r="B90" s="651" t="s">
        <v>352</v>
      </c>
      <c r="C90" s="654" t="s">
        <v>358</v>
      </c>
      <c r="D90" s="655">
        <v>43472</v>
      </c>
      <c r="E90" s="651" t="s">
        <v>359</v>
      </c>
      <c r="F90" s="651" t="s">
        <v>360</v>
      </c>
      <c r="G90" s="651"/>
      <c r="H90" s="649" t="s">
        <v>286</v>
      </c>
      <c r="I90" s="649"/>
      <c r="J90" s="209" t="s">
        <v>287</v>
      </c>
      <c r="K90" s="209" t="s">
        <v>16</v>
      </c>
      <c r="L90" s="210">
        <v>518.12</v>
      </c>
    </row>
    <row r="91" spans="1:12" s="194" customFormat="1" ht="409.6" customHeight="1" x14ac:dyDescent="0.15">
      <c r="A91" s="652"/>
      <c r="B91" s="651"/>
      <c r="C91" s="654"/>
      <c r="D91" s="655"/>
      <c r="E91" s="651"/>
      <c r="F91" s="651"/>
      <c r="G91" s="651"/>
      <c r="H91" s="649" t="s">
        <v>242</v>
      </c>
      <c r="I91" s="649"/>
      <c r="J91" s="651" t="s">
        <v>287</v>
      </c>
      <c r="K91" s="651" t="s">
        <v>16</v>
      </c>
      <c r="L91" s="648">
        <v>1961.87</v>
      </c>
    </row>
    <row r="92" spans="1:12" s="194" customFormat="1" ht="159.4" customHeight="1" x14ac:dyDescent="0.15">
      <c r="A92" s="652"/>
      <c r="B92" s="651"/>
      <c r="C92" s="654"/>
      <c r="D92" s="655"/>
      <c r="E92" s="651"/>
      <c r="F92" s="651"/>
      <c r="G92" s="651"/>
      <c r="H92" s="649"/>
      <c r="I92" s="649"/>
      <c r="J92" s="651"/>
      <c r="K92" s="651"/>
      <c r="L92" s="648"/>
    </row>
    <row r="93" spans="1:12" s="194" customFormat="1" ht="24.6" customHeight="1" x14ac:dyDescent="0.15">
      <c r="A93" s="652"/>
      <c r="B93" s="203" t="s">
        <v>6</v>
      </c>
      <c r="C93" s="207" t="s">
        <v>5</v>
      </c>
      <c r="D93" s="207" t="s">
        <v>288</v>
      </c>
      <c r="E93" s="207" t="s">
        <v>289</v>
      </c>
      <c r="F93" s="650"/>
      <c r="G93" s="650"/>
      <c r="H93" s="649" t="s">
        <v>290</v>
      </c>
      <c r="I93" s="649"/>
      <c r="J93" s="651" t="s">
        <v>287</v>
      </c>
      <c r="K93" s="651" t="s">
        <v>16</v>
      </c>
      <c r="L93" s="648">
        <v>35.270000000000003</v>
      </c>
    </row>
    <row r="94" spans="1:12" s="194" customFormat="1" ht="24.6" customHeight="1" x14ac:dyDescent="0.15">
      <c r="A94" s="652"/>
      <c r="B94" s="209" t="s">
        <v>333</v>
      </c>
      <c r="C94" s="209" t="s">
        <v>360</v>
      </c>
      <c r="D94" s="211">
        <v>43478</v>
      </c>
      <c r="E94" s="209" t="s">
        <v>361</v>
      </c>
      <c r="F94" s="650"/>
      <c r="G94" s="650"/>
      <c r="H94" s="649"/>
      <c r="I94" s="649"/>
      <c r="J94" s="651"/>
      <c r="K94" s="651"/>
      <c r="L94" s="648"/>
    </row>
    <row r="95" spans="1:12" s="194" customFormat="1" ht="24.6" customHeight="1" x14ac:dyDescent="0.15">
      <c r="A95" s="652">
        <v>17</v>
      </c>
      <c r="B95" s="203" t="s">
        <v>12</v>
      </c>
      <c r="C95" s="207" t="s">
        <v>11</v>
      </c>
      <c r="D95" s="207" t="s">
        <v>280</v>
      </c>
      <c r="E95" s="207" t="s">
        <v>281</v>
      </c>
      <c r="F95" s="653" t="s">
        <v>8</v>
      </c>
      <c r="G95" s="653"/>
      <c r="H95" s="650"/>
      <c r="I95" s="650"/>
      <c r="J95" s="650"/>
      <c r="K95" s="650"/>
      <c r="L95" s="650"/>
    </row>
    <row r="96" spans="1:12" s="194" customFormat="1" ht="26.65" customHeight="1" x14ac:dyDescent="0.15">
      <c r="A96" s="652"/>
      <c r="B96" s="651" t="s">
        <v>362</v>
      </c>
      <c r="C96" s="654" t="s">
        <v>363</v>
      </c>
      <c r="D96" s="655">
        <v>43410</v>
      </c>
      <c r="E96" s="651" t="s">
        <v>364</v>
      </c>
      <c r="F96" s="651" t="s">
        <v>365</v>
      </c>
      <c r="G96" s="651"/>
      <c r="H96" s="649" t="s">
        <v>286</v>
      </c>
      <c r="I96" s="649"/>
      <c r="J96" s="209" t="s">
        <v>287</v>
      </c>
      <c r="K96" s="209" t="s">
        <v>16</v>
      </c>
      <c r="L96" s="210">
        <v>468.45</v>
      </c>
    </row>
    <row r="97" spans="1:12" s="194" customFormat="1" ht="353.1" customHeight="1" x14ac:dyDescent="0.15">
      <c r="A97" s="652"/>
      <c r="B97" s="651"/>
      <c r="C97" s="654"/>
      <c r="D97" s="655"/>
      <c r="E97" s="651"/>
      <c r="F97" s="651"/>
      <c r="G97" s="651"/>
      <c r="H97" s="649" t="s">
        <v>242</v>
      </c>
      <c r="I97" s="649"/>
      <c r="J97" s="209" t="s">
        <v>287</v>
      </c>
      <c r="K97" s="209" t="s">
        <v>16</v>
      </c>
      <c r="L97" s="210">
        <v>319.39999999999998</v>
      </c>
    </row>
    <row r="98" spans="1:12" s="194" customFormat="1" ht="24.6" customHeight="1" x14ac:dyDescent="0.15">
      <c r="A98" s="652"/>
      <c r="B98" s="203" t="s">
        <v>6</v>
      </c>
      <c r="C98" s="207" t="s">
        <v>5</v>
      </c>
      <c r="D98" s="207" t="s">
        <v>288</v>
      </c>
      <c r="E98" s="207" t="s">
        <v>289</v>
      </c>
      <c r="F98" s="650"/>
      <c r="G98" s="650"/>
      <c r="H98" s="649" t="s">
        <v>290</v>
      </c>
      <c r="I98" s="649"/>
      <c r="J98" s="651" t="s">
        <v>287</v>
      </c>
      <c r="K98" s="651" t="s">
        <v>287</v>
      </c>
      <c r="L98" s="648">
        <v>0</v>
      </c>
    </row>
    <row r="99" spans="1:12" s="194" customFormat="1" ht="24.6" customHeight="1" x14ac:dyDescent="0.15">
      <c r="A99" s="652"/>
      <c r="B99" s="209" t="s">
        <v>366</v>
      </c>
      <c r="C99" s="209" t="s">
        <v>365</v>
      </c>
      <c r="D99" s="211">
        <v>43413</v>
      </c>
      <c r="E99" s="209" t="s">
        <v>367</v>
      </c>
      <c r="F99" s="650"/>
      <c r="G99" s="650"/>
      <c r="H99" s="649"/>
      <c r="I99" s="649"/>
      <c r="J99" s="651"/>
      <c r="K99" s="651"/>
      <c r="L99" s="648"/>
    </row>
    <row r="100" spans="1:12" s="194" customFormat="1" ht="24.6" customHeight="1" x14ac:dyDescent="0.15">
      <c r="A100" s="652">
        <v>18</v>
      </c>
      <c r="B100" s="203" t="s">
        <v>12</v>
      </c>
      <c r="C100" s="207" t="s">
        <v>11</v>
      </c>
      <c r="D100" s="207" t="s">
        <v>280</v>
      </c>
      <c r="E100" s="207" t="s">
        <v>281</v>
      </c>
      <c r="F100" s="653" t="s">
        <v>8</v>
      </c>
      <c r="G100" s="653"/>
      <c r="H100" s="650"/>
      <c r="I100" s="650"/>
      <c r="J100" s="650"/>
      <c r="K100" s="650"/>
      <c r="L100" s="650"/>
    </row>
    <row r="101" spans="1:12" s="194" customFormat="1" ht="26.65" customHeight="1" x14ac:dyDescent="0.15">
      <c r="A101" s="652"/>
      <c r="B101" s="651" t="s">
        <v>362</v>
      </c>
      <c r="C101" s="654" t="s">
        <v>368</v>
      </c>
      <c r="D101" s="655">
        <v>43520</v>
      </c>
      <c r="E101" s="651" t="s">
        <v>369</v>
      </c>
      <c r="F101" s="651" t="s">
        <v>370</v>
      </c>
      <c r="G101" s="651"/>
      <c r="H101" s="649" t="s">
        <v>286</v>
      </c>
      <c r="I101" s="649"/>
      <c r="J101" s="209" t="s">
        <v>287</v>
      </c>
      <c r="K101" s="209" t="s">
        <v>16</v>
      </c>
      <c r="L101" s="210">
        <v>229.25</v>
      </c>
    </row>
    <row r="102" spans="1:12" s="194" customFormat="1" ht="299.10000000000002" customHeight="1" x14ac:dyDescent="0.15">
      <c r="A102" s="652"/>
      <c r="B102" s="651"/>
      <c r="C102" s="654"/>
      <c r="D102" s="655"/>
      <c r="E102" s="651"/>
      <c r="F102" s="651"/>
      <c r="G102" s="651"/>
      <c r="H102" s="649" t="s">
        <v>242</v>
      </c>
      <c r="I102" s="649"/>
      <c r="J102" s="209" t="s">
        <v>287</v>
      </c>
      <c r="K102" s="209" t="s">
        <v>16</v>
      </c>
      <c r="L102" s="210">
        <v>180.6</v>
      </c>
    </row>
    <row r="103" spans="1:12" s="194" customFormat="1" ht="24.6" customHeight="1" x14ac:dyDescent="0.15">
      <c r="A103" s="652"/>
      <c r="B103" s="203" t="s">
        <v>6</v>
      </c>
      <c r="C103" s="207" t="s">
        <v>5</v>
      </c>
      <c r="D103" s="207" t="s">
        <v>288</v>
      </c>
      <c r="E103" s="207" t="s">
        <v>289</v>
      </c>
      <c r="F103" s="650"/>
      <c r="G103" s="650"/>
      <c r="H103" s="649" t="s">
        <v>290</v>
      </c>
      <c r="I103" s="649"/>
      <c r="J103" s="651" t="s">
        <v>287</v>
      </c>
      <c r="K103" s="651" t="s">
        <v>16</v>
      </c>
      <c r="L103" s="648">
        <v>126</v>
      </c>
    </row>
    <row r="104" spans="1:12" s="194" customFormat="1" ht="24.6" customHeight="1" x14ac:dyDescent="0.15">
      <c r="A104" s="652"/>
      <c r="B104" s="209" t="s">
        <v>366</v>
      </c>
      <c r="C104" s="209" t="s">
        <v>370</v>
      </c>
      <c r="D104" s="211">
        <v>43521</v>
      </c>
      <c r="E104" s="209" t="s">
        <v>371</v>
      </c>
      <c r="F104" s="650"/>
      <c r="G104" s="650"/>
      <c r="H104" s="649"/>
      <c r="I104" s="649"/>
      <c r="J104" s="651"/>
      <c r="K104" s="651"/>
      <c r="L104" s="648"/>
    </row>
    <row r="105" spans="1:12" s="194" customFormat="1" ht="24.6" customHeight="1" x14ac:dyDescent="0.15">
      <c r="A105" s="652">
        <v>19</v>
      </c>
      <c r="B105" s="203" t="s">
        <v>12</v>
      </c>
      <c r="C105" s="207" t="s">
        <v>11</v>
      </c>
      <c r="D105" s="207" t="s">
        <v>280</v>
      </c>
      <c r="E105" s="207" t="s">
        <v>281</v>
      </c>
      <c r="F105" s="653" t="s">
        <v>8</v>
      </c>
      <c r="G105" s="653"/>
      <c r="H105" s="650"/>
      <c r="I105" s="650"/>
      <c r="J105" s="650"/>
      <c r="K105" s="650"/>
      <c r="L105" s="650"/>
    </row>
    <row r="106" spans="1:12" s="194" customFormat="1" ht="26.65" customHeight="1" x14ac:dyDescent="0.15">
      <c r="A106" s="652"/>
      <c r="B106" s="651" t="s">
        <v>362</v>
      </c>
      <c r="C106" s="654" t="s">
        <v>372</v>
      </c>
      <c r="D106" s="655">
        <v>43523</v>
      </c>
      <c r="E106" s="651" t="s">
        <v>373</v>
      </c>
      <c r="F106" s="651" t="s">
        <v>374</v>
      </c>
      <c r="G106" s="651"/>
      <c r="H106" s="649" t="s">
        <v>286</v>
      </c>
      <c r="I106" s="649"/>
      <c r="J106" s="209" t="s">
        <v>287</v>
      </c>
      <c r="K106" s="209" t="s">
        <v>16</v>
      </c>
      <c r="L106" s="210">
        <v>380.09</v>
      </c>
    </row>
    <row r="107" spans="1:12" s="194" customFormat="1" ht="266.64999999999998" customHeight="1" x14ac:dyDescent="0.15">
      <c r="A107" s="652"/>
      <c r="B107" s="651"/>
      <c r="C107" s="654"/>
      <c r="D107" s="655"/>
      <c r="E107" s="651"/>
      <c r="F107" s="651"/>
      <c r="G107" s="651"/>
      <c r="H107" s="649" t="s">
        <v>242</v>
      </c>
      <c r="I107" s="649"/>
      <c r="J107" s="209" t="s">
        <v>287</v>
      </c>
      <c r="K107" s="209" t="s">
        <v>16</v>
      </c>
      <c r="L107" s="210">
        <v>78</v>
      </c>
    </row>
    <row r="108" spans="1:12" s="194" customFormat="1" ht="24.6" customHeight="1" x14ac:dyDescent="0.15">
      <c r="A108" s="652"/>
      <c r="B108" s="203" t="s">
        <v>6</v>
      </c>
      <c r="C108" s="207" t="s">
        <v>5</v>
      </c>
      <c r="D108" s="207" t="s">
        <v>288</v>
      </c>
      <c r="E108" s="207" t="s">
        <v>289</v>
      </c>
      <c r="F108" s="650"/>
      <c r="G108" s="650"/>
      <c r="H108" s="649" t="s">
        <v>290</v>
      </c>
      <c r="I108" s="649"/>
      <c r="J108" s="651" t="s">
        <v>287</v>
      </c>
      <c r="K108" s="651" t="s">
        <v>16</v>
      </c>
      <c r="L108" s="648">
        <v>45</v>
      </c>
    </row>
    <row r="109" spans="1:12" s="194" customFormat="1" ht="24.6" customHeight="1" x14ac:dyDescent="0.15">
      <c r="A109" s="652"/>
      <c r="B109" s="209" t="s">
        <v>366</v>
      </c>
      <c r="C109" s="209" t="s">
        <v>374</v>
      </c>
      <c r="D109" s="211">
        <v>43524</v>
      </c>
      <c r="E109" s="209" t="s">
        <v>375</v>
      </c>
      <c r="F109" s="650"/>
      <c r="G109" s="650"/>
      <c r="H109" s="649"/>
      <c r="I109" s="649"/>
      <c r="J109" s="651"/>
      <c r="K109" s="651"/>
      <c r="L109" s="648"/>
    </row>
    <row r="110" spans="1:12" s="194" customFormat="1" ht="24.6" customHeight="1" x14ac:dyDescent="0.15">
      <c r="A110" s="652">
        <v>20</v>
      </c>
      <c r="B110" s="203" t="s">
        <v>12</v>
      </c>
      <c r="C110" s="207" t="s">
        <v>11</v>
      </c>
      <c r="D110" s="207" t="s">
        <v>280</v>
      </c>
      <c r="E110" s="207" t="s">
        <v>281</v>
      </c>
      <c r="F110" s="653" t="s">
        <v>8</v>
      </c>
      <c r="G110" s="653"/>
      <c r="H110" s="650"/>
      <c r="I110" s="650"/>
      <c r="J110" s="650"/>
      <c r="K110" s="650"/>
      <c r="L110" s="650"/>
    </row>
    <row r="111" spans="1:12" s="194" customFormat="1" ht="26.65" customHeight="1" x14ac:dyDescent="0.15">
      <c r="A111" s="652"/>
      <c r="B111" s="651" t="s">
        <v>362</v>
      </c>
      <c r="C111" s="654" t="s">
        <v>376</v>
      </c>
      <c r="D111" s="655">
        <v>43528</v>
      </c>
      <c r="E111" s="651" t="s">
        <v>377</v>
      </c>
      <c r="F111" s="651" t="s">
        <v>378</v>
      </c>
      <c r="G111" s="651"/>
      <c r="H111" s="649" t="s">
        <v>286</v>
      </c>
      <c r="I111" s="649"/>
      <c r="J111" s="209" t="s">
        <v>287</v>
      </c>
      <c r="K111" s="209" t="s">
        <v>16</v>
      </c>
      <c r="L111" s="210">
        <v>540.82000000000005</v>
      </c>
    </row>
    <row r="112" spans="1:12" s="194" customFormat="1" ht="169.5" customHeight="1" x14ac:dyDescent="0.15">
      <c r="A112" s="652"/>
      <c r="B112" s="651"/>
      <c r="C112" s="654"/>
      <c r="D112" s="655"/>
      <c r="E112" s="651"/>
      <c r="F112" s="651"/>
      <c r="G112" s="651"/>
      <c r="H112" s="649" t="s">
        <v>242</v>
      </c>
      <c r="I112" s="649"/>
      <c r="J112" s="209" t="s">
        <v>287</v>
      </c>
      <c r="K112" s="209" t="s">
        <v>16</v>
      </c>
      <c r="L112" s="210">
        <v>118</v>
      </c>
    </row>
    <row r="113" spans="1:12" s="194" customFormat="1" ht="24.6" customHeight="1" x14ac:dyDescent="0.15">
      <c r="A113" s="652"/>
      <c r="B113" s="203" t="s">
        <v>6</v>
      </c>
      <c r="C113" s="207" t="s">
        <v>5</v>
      </c>
      <c r="D113" s="207" t="s">
        <v>288</v>
      </c>
      <c r="E113" s="207" t="s">
        <v>289</v>
      </c>
      <c r="F113" s="650"/>
      <c r="G113" s="650"/>
      <c r="H113" s="649" t="s">
        <v>290</v>
      </c>
      <c r="I113" s="649"/>
      <c r="J113" s="651" t="s">
        <v>287</v>
      </c>
      <c r="K113" s="651" t="s">
        <v>16</v>
      </c>
      <c r="L113" s="648">
        <v>20</v>
      </c>
    </row>
    <row r="114" spans="1:12" s="194" customFormat="1" ht="24.6" customHeight="1" x14ac:dyDescent="0.15">
      <c r="A114" s="652"/>
      <c r="B114" s="209" t="s">
        <v>366</v>
      </c>
      <c r="C114" s="209" t="s">
        <v>378</v>
      </c>
      <c r="D114" s="211">
        <v>43530</v>
      </c>
      <c r="E114" s="209" t="s">
        <v>379</v>
      </c>
      <c r="F114" s="650"/>
      <c r="G114" s="650"/>
      <c r="H114" s="649"/>
      <c r="I114" s="649"/>
      <c r="J114" s="651"/>
      <c r="K114" s="651"/>
      <c r="L114" s="648"/>
    </row>
    <row r="115" spans="1:12" s="194" customFormat="1" ht="24.6" customHeight="1" x14ac:dyDescent="0.15">
      <c r="A115" s="652">
        <v>21</v>
      </c>
      <c r="B115" s="203" t="s">
        <v>12</v>
      </c>
      <c r="C115" s="207" t="s">
        <v>11</v>
      </c>
      <c r="D115" s="207" t="s">
        <v>280</v>
      </c>
      <c r="E115" s="207" t="s">
        <v>281</v>
      </c>
      <c r="F115" s="653" t="s">
        <v>8</v>
      </c>
      <c r="G115" s="653"/>
      <c r="H115" s="650"/>
      <c r="I115" s="650"/>
      <c r="J115" s="650"/>
      <c r="K115" s="650"/>
      <c r="L115" s="650"/>
    </row>
    <row r="116" spans="1:12" s="194" customFormat="1" ht="26.65" customHeight="1" x14ac:dyDescent="0.15">
      <c r="A116" s="652"/>
      <c r="B116" s="651" t="s">
        <v>380</v>
      </c>
      <c r="C116" s="654" t="s">
        <v>381</v>
      </c>
      <c r="D116" s="655">
        <v>43417</v>
      </c>
      <c r="E116" s="651" t="s">
        <v>295</v>
      </c>
      <c r="F116" s="651" t="s">
        <v>382</v>
      </c>
      <c r="G116" s="651"/>
      <c r="H116" s="649" t="s">
        <v>286</v>
      </c>
      <c r="I116" s="649"/>
      <c r="J116" s="209" t="s">
        <v>287</v>
      </c>
      <c r="K116" s="209" t="s">
        <v>16</v>
      </c>
      <c r="L116" s="210">
        <v>476.34</v>
      </c>
    </row>
    <row r="117" spans="1:12" s="194" customFormat="1" ht="309.75" customHeight="1" x14ac:dyDescent="0.15">
      <c r="A117" s="652"/>
      <c r="B117" s="651"/>
      <c r="C117" s="654"/>
      <c r="D117" s="655"/>
      <c r="E117" s="651"/>
      <c r="F117" s="651"/>
      <c r="G117" s="651"/>
      <c r="H117" s="649" t="s">
        <v>242</v>
      </c>
      <c r="I117" s="649"/>
      <c r="J117" s="209" t="s">
        <v>287</v>
      </c>
      <c r="K117" s="209" t="s">
        <v>287</v>
      </c>
      <c r="L117" s="210">
        <v>0</v>
      </c>
    </row>
    <row r="118" spans="1:12" s="194" customFormat="1" ht="24.6" customHeight="1" x14ac:dyDescent="0.15">
      <c r="A118" s="652"/>
      <c r="B118" s="203" t="s">
        <v>6</v>
      </c>
      <c r="C118" s="207" t="s">
        <v>5</v>
      </c>
      <c r="D118" s="207" t="s">
        <v>288</v>
      </c>
      <c r="E118" s="207" t="s">
        <v>289</v>
      </c>
      <c r="F118" s="650"/>
      <c r="G118" s="650"/>
      <c r="H118" s="649" t="s">
        <v>290</v>
      </c>
      <c r="I118" s="649"/>
      <c r="J118" s="651" t="s">
        <v>287</v>
      </c>
      <c r="K118" s="651" t="s">
        <v>16</v>
      </c>
      <c r="L118" s="648">
        <v>930</v>
      </c>
    </row>
    <row r="119" spans="1:12" s="194" customFormat="1" ht="24.6" customHeight="1" x14ac:dyDescent="0.15">
      <c r="A119" s="652"/>
      <c r="B119" s="209" t="s">
        <v>291</v>
      </c>
      <c r="C119" s="209" t="s">
        <v>382</v>
      </c>
      <c r="D119" s="211">
        <v>43422</v>
      </c>
      <c r="E119" s="209" t="s">
        <v>383</v>
      </c>
      <c r="F119" s="650"/>
      <c r="G119" s="650"/>
      <c r="H119" s="649"/>
      <c r="I119" s="649"/>
      <c r="J119" s="651"/>
      <c r="K119" s="651"/>
      <c r="L119" s="648"/>
    </row>
    <row r="120" spans="1:12" s="194" customFormat="1" ht="24.6" customHeight="1" x14ac:dyDescent="0.15">
      <c r="A120" s="652">
        <v>22</v>
      </c>
      <c r="B120" s="203" t="s">
        <v>12</v>
      </c>
      <c r="C120" s="207" t="s">
        <v>11</v>
      </c>
      <c r="D120" s="207" t="s">
        <v>280</v>
      </c>
      <c r="E120" s="207" t="s">
        <v>281</v>
      </c>
      <c r="F120" s="653" t="s">
        <v>8</v>
      </c>
      <c r="G120" s="653"/>
      <c r="H120" s="650"/>
      <c r="I120" s="650"/>
      <c r="J120" s="650"/>
      <c r="K120" s="650"/>
      <c r="L120" s="650"/>
    </row>
    <row r="121" spans="1:12" s="194" customFormat="1" ht="26.65" customHeight="1" x14ac:dyDescent="0.15">
      <c r="A121" s="652"/>
      <c r="B121" s="651" t="s">
        <v>380</v>
      </c>
      <c r="C121" s="654" t="s">
        <v>384</v>
      </c>
      <c r="D121" s="655">
        <v>43499</v>
      </c>
      <c r="E121" s="651" t="s">
        <v>385</v>
      </c>
      <c r="F121" s="651" t="s">
        <v>386</v>
      </c>
      <c r="G121" s="651"/>
      <c r="H121" s="649" t="s">
        <v>286</v>
      </c>
      <c r="I121" s="649"/>
      <c r="J121" s="209" t="s">
        <v>287</v>
      </c>
      <c r="K121" s="209" t="s">
        <v>16</v>
      </c>
      <c r="L121" s="210">
        <v>1128</v>
      </c>
    </row>
    <row r="122" spans="1:12" s="194" customFormat="1" ht="409.6" customHeight="1" x14ac:dyDescent="0.15">
      <c r="A122" s="652"/>
      <c r="B122" s="651"/>
      <c r="C122" s="654"/>
      <c r="D122" s="655"/>
      <c r="E122" s="651"/>
      <c r="F122" s="651"/>
      <c r="G122" s="651"/>
      <c r="H122" s="649" t="s">
        <v>242</v>
      </c>
      <c r="I122" s="649"/>
      <c r="J122" s="209" t="s">
        <v>287</v>
      </c>
      <c r="K122" s="209" t="s">
        <v>16</v>
      </c>
      <c r="L122" s="210">
        <v>551.79999999999995</v>
      </c>
    </row>
    <row r="123" spans="1:12" s="194" customFormat="1" ht="24.6" customHeight="1" x14ac:dyDescent="0.15">
      <c r="A123" s="652"/>
      <c r="B123" s="203" t="s">
        <v>6</v>
      </c>
      <c r="C123" s="207" t="s">
        <v>5</v>
      </c>
      <c r="D123" s="207" t="s">
        <v>288</v>
      </c>
      <c r="E123" s="207" t="s">
        <v>289</v>
      </c>
      <c r="F123" s="650"/>
      <c r="G123" s="650"/>
      <c r="H123" s="649" t="s">
        <v>290</v>
      </c>
      <c r="I123" s="649"/>
      <c r="J123" s="651" t="s">
        <v>287</v>
      </c>
      <c r="K123" s="651" t="s">
        <v>16</v>
      </c>
      <c r="L123" s="648">
        <v>80</v>
      </c>
    </row>
    <row r="124" spans="1:12" s="194" customFormat="1" ht="24.6" customHeight="1" x14ac:dyDescent="0.15">
      <c r="A124" s="652"/>
      <c r="B124" s="209" t="s">
        <v>291</v>
      </c>
      <c r="C124" s="209" t="s">
        <v>386</v>
      </c>
      <c r="D124" s="211">
        <v>43505</v>
      </c>
      <c r="E124" s="209" t="s">
        <v>387</v>
      </c>
      <c r="F124" s="650"/>
      <c r="G124" s="650"/>
      <c r="H124" s="649"/>
      <c r="I124" s="649"/>
      <c r="J124" s="651"/>
      <c r="K124" s="651"/>
      <c r="L124" s="648"/>
    </row>
    <row r="125" spans="1:12" s="194" customFormat="1" ht="24.6" customHeight="1" x14ac:dyDescent="0.15">
      <c r="A125" s="652">
        <v>23</v>
      </c>
      <c r="B125" s="203" t="s">
        <v>12</v>
      </c>
      <c r="C125" s="207" t="s">
        <v>11</v>
      </c>
      <c r="D125" s="207" t="s">
        <v>280</v>
      </c>
      <c r="E125" s="207" t="s">
        <v>281</v>
      </c>
      <c r="F125" s="653" t="s">
        <v>8</v>
      </c>
      <c r="G125" s="653"/>
      <c r="H125" s="650"/>
      <c r="I125" s="650"/>
      <c r="J125" s="650"/>
      <c r="K125" s="650"/>
      <c r="L125" s="650"/>
    </row>
    <row r="126" spans="1:12" s="194" customFormat="1" ht="26.65" customHeight="1" x14ac:dyDescent="0.15">
      <c r="A126" s="652"/>
      <c r="B126" s="651" t="s">
        <v>380</v>
      </c>
      <c r="C126" s="654" t="s">
        <v>388</v>
      </c>
      <c r="D126" s="655">
        <v>43521</v>
      </c>
      <c r="E126" s="651" t="s">
        <v>389</v>
      </c>
      <c r="F126" s="651" t="s">
        <v>390</v>
      </c>
      <c r="G126" s="651"/>
      <c r="H126" s="649" t="s">
        <v>286</v>
      </c>
      <c r="I126" s="649"/>
      <c r="J126" s="209" t="s">
        <v>287</v>
      </c>
      <c r="K126" s="209" t="s">
        <v>16</v>
      </c>
      <c r="L126" s="210">
        <v>1100</v>
      </c>
    </row>
    <row r="127" spans="1:12" s="194" customFormat="1" ht="277.35000000000002" customHeight="1" x14ac:dyDescent="0.15">
      <c r="A127" s="652"/>
      <c r="B127" s="651"/>
      <c r="C127" s="654"/>
      <c r="D127" s="655"/>
      <c r="E127" s="651"/>
      <c r="F127" s="651"/>
      <c r="G127" s="651"/>
      <c r="H127" s="649" t="s">
        <v>242</v>
      </c>
      <c r="I127" s="649"/>
      <c r="J127" s="209" t="s">
        <v>287</v>
      </c>
      <c r="K127" s="209" t="s">
        <v>16</v>
      </c>
      <c r="L127" s="210">
        <v>2577.92</v>
      </c>
    </row>
    <row r="128" spans="1:12" s="194" customFormat="1" ht="24.6" customHeight="1" x14ac:dyDescent="0.15">
      <c r="A128" s="652"/>
      <c r="B128" s="203" t="s">
        <v>6</v>
      </c>
      <c r="C128" s="207" t="s">
        <v>5</v>
      </c>
      <c r="D128" s="207" t="s">
        <v>288</v>
      </c>
      <c r="E128" s="207" t="s">
        <v>289</v>
      </c>
      <c r="F128" s="650"/>
      <c r="G128" s="650"/>
      <c r="H128" s="649" t="s">
        <v>290</v>
      </c>
      <c r="I128" s="649"/>
      <c r="J128" s="651" t="s">
        <v>287</v>
      </c>
      <c r="K128" s="651" t="s">
        <v>287</v>
      </c>
      <c r="L128" s="648">
        <v>0</v>
      </c>
    </row>
    <row r="129" spans="1:12" s="194" customFormat="1" ht="24.6" customHeight="1" x14ac:dyDescent="0.15">
      <c r="A129" s="652"/>
      <c r="B129" s="209" t="s">
        <v>291</v>
      </c>
      <c r="C129" s="209" t="s">
        <v>390</v>
      </c>
      <c r="D129" s="211">
        <v>43524</v>
      </c>
      <c r="E129" s="209" t="s">
        <v>391</v>
      </c>
      <c r="F129" s="650"/>
      <c r="G129" s="650"/>
      <c r="H129" s="649"/>
      <c r="I129" s="649"/>
      <c r="J129" s="651"/>
      <c r="K129" s="651"/>
      <c r="L129" s="648"/>
    </row>
    <row r="130" spans="1:12" s="194" customFormat="1" ht="24.6" customHeight="1" x14ac:dyDescent="0.15">
      <c r="A130" s="652">
        <v>24</v>
      </c>
      <c r="B130" s="203" t="s">
        <v>12</v>
      </c>
      <c r="C130" s="207" t="s">
        <v>11</v>
      </c>
      <c r="D130" s="207" t="s">
        <v>280</v>
      </c>
      <c r="E130" s="207" t="s">
        <v>281</v>
      </c>
      <c r="F130" s="653" t="s">
        <v>8</v>
      </c>
      <c r="G130" s="653"/>
      <c r="H130" s="650"/>
      <c r="I130" s="650"/>
      <c r="J130" s="650"/>
      <c r="K130" s="650"/>
      <c r="L130" s="650"/>
    </row>
    <row r="131" spans="1:12" s="194" customFormat="1" ht="26.65" customHeight="1" x14ac:dyDescent="0.15">
      <c r="A131" s="652"/>
      <c r="B131" s="651" t="s">
        <v>392</v>
      </c>
      <c r="C131" s="654" t="s">
        <v>393</v>
      </c>
      <c r="D131" s="655">
        <v>43397</v>
      </c>
      <c r="E131" s="651" t="s">
        <v>394</v>
      </c>
      <c r="F131" s="651" t="s">
        <v>395</v>
      </c>
      <c r="G131" s="651"/>
      <c r="H131" s="649" t="s">
        <v>286</v>
      </c>
      <c r="I131" s="649"/>
      <c r="J131" s="209" t="s">
        <v>287</v>
      </c>
      <c r="K131" s="209" t="s">
        <v>16</v>
      </c>
      <c r="L131" s="210">
        <v>873</v>
      </c>
    </row>
    <row r="132" spans="1:12" s="194" customFormat="1" ht="409.6" customHeight="1" x14ac:dyDescent="0.15">
      <c r="A132" s="652"/>
      <c r="B132" s="651"/>
      <c r="C132" s="654"/>
      <c r="D132" s="655"/>
      <c r="E132" s="651"/>
      <c r="F132" s="651"/>
      <c r="G132" s="651"/>
      <c r="H132" s="649" t="s">
        <v>242</v>
      </c>
      <c r="I132" s="649"/>
      <c r="J132" s="651" t="s">
        <v>287</v>
      </c>
      <c r="K132" s="651" t="s">
        <v>16</v>
      </c>
      <c r="L132" s="648">
        <v>1532.51</v>
      </c>
    </row>
    <row r="133" spans="1:12" s="194" customFormat="1" ht="409.6" customHeight="1" x14ac:dyDescent="0.15">
      <c r="A133" s="652"/>
      <c r="B133" s="651"/>
      <c r="C133" s="654"/>
      <c r="D133" s="655"/>
      <c r="E133" s="651"/>
      <c r="F133" s="651"/>
      <c r="G133" s="651"/>
      <c r="H133" s="649"/>
      <c r="I133" s="649"/>
      <c r="J133" s="651"/>
      <c r="K133" s="651"/>
      <c r="L133" s="648"/>
    </row>
    <row r="134" spans="1:12" s="194" customFormat="1" ht="20.25" customHeight="1" x14ac:dyDescent="0.15">
      <c r="A134" s="652"/>
      <c r="B134" s="651"/>
      <c r="C134" s="654"/>
      <c r="D134" s="655"/>
      <c r="E134" s="651"/>
      <c r="F134" s="651"/>
      <c r="G134" s="651"/>
      <c r="H134" s="649"/>
      <c r="I134" s="649"/>
      <c r="J134" s="651"/>
      <c r="K134" s="651"/>
      <c r="L134" s="648"/>
    </row>
    <row r="135" spans="1:12" s="194" customFormat="1" ht="24.6" customHeight="1" x14ac:dyDescent="0.15">
      <c r="A135" s="652"/>
      <c r="B135" s="203" t="s">
        <v>6</v>
      </c>
      <c r="C135" s="207" t="s">
        <v>5</v>
      </c>
      <c r="D135" s="207" t="s">
        <v>288</v>
      </c>
      <c r="E135" s="207" t="s">
        <v>289</v>
      </c>
      <c r="F135" s="650"/>
      <c r="G135" s="650"/>
      <c r="H135" s="649" t="s">
        <v>290</v>
      </c>
      <c r="I135" s="649"/>
      <c r="J135" s="651" t="s">
        <v>287</v>
      </c>
      <c r="K135" s="651" t="s">
        <v>16</v>
      </c>
      <c r="L135" s="648">
        <v>120</v>
      </c>
    </row>
    <row r="136" spans="1:12" s="194" customFormat="1" ht="24.6" customHeight="1" x14ac:dyDescent="0.15">
      <c r="A136" s="652"/>
      <c r="B136" s="209" t="s">
        <v>291</v>
      </c>
      <c r="C136" s="209" t="s">
        <v>395</v>
      </c>
      <c r="D136" s="211">
        <v>43402</v>
      </c>
      <c r="E136" s="209" t="s">
        <v>396</v>
      </c>
      <c r="F136" s="650"/>
      <c r="G136" s="650"/>
      <c r="H136" s="649"/>
      <c r="I136" s="649"/>
      <c r="J136" s="651"/>
      <c r="K136" s="651"/>
      <c r="L136" s="648"/>
    </row>
    <row r="137" spans="1:12" s="194" customFormat="1" ht="24.6" customHeight="1" x14ac:dyDescent="0.15">
      <c r="A137" s="652">
        <v>25</v>
      </c>
      <c r="B137" s="203" t="s">
        <v>12</v>
      </c>
      <c r="C137" s="207" t="s">
        <v>11</v>
      </c>
      <c r="D137" s="207" t="s">
        <v>280</v>
      </c>
      <c r="E137" s="207" t="s">
        <v>281</v>
      </c>
      <c r="F137" s="653" t="s">
        <v>8</v>
      </c>
      <c r="G137" s="653"/>
      <c r="H137" s="650"/>
      <c r="I137" s="650"/>
      <c r="J137" s="650"/>
      <c r="K137" s="650"/>
      <c r="L137" s="650"/>
    </row>
    <row r="138" spans="1:12" s="194" customFormat="1" ht="26.65" customHeight="1" x14ac:dyDescent="0.15">
      <c r="A138" s="652"/>
      <c r="B138" s="651" t="s">
        <v>397</v>
      </c>
      <c r="C138" s="654" t="s">
        <v>398</v>
      </c>
      <c r="D138" s="655">
        <v>43441</v>
      </c>
      <c r="E138" s="651" t="s">
        <v>399</v>
      </c>
      <c r="F138" s="651" t="s">
        <v>400</v>
      </c>
      <c r="G138" s="651"/>
      <c r="H138" s="649" t="s">
        <v>286</v>
      </c>
      <c r="I138" s="649"/>
      <c r="J138" s="209" t="s">
        <v>287</v>
      </c>
      <c r="K138" s="209" t="s">
        <v>16</v>
      </c>
      <c r="L138" s="210">
        <v>34</v>
      </c>
    </row>
    <row r="139" spans="1:12" s="194" customFormat="1" ht="288" customHeight="1" x14ac:dyDescent="0.15">
      <c r="A139" s="652"/>
      <c r="B139" s="651"/>
      <c r="C139" s="654"/>
      <c r="D139" s="655"/>
      <c r="E139" s="651"/>
      <c r="F139" s="651"/>
      <c r="G139" s="651"/>
      <c r="H139" s="649" t="s">
        <v>242</v>
      </c>
      <c r="I139" s="649"/>
      <c r="J139" s="209" t="s">
        <v>287</v>
      </c>
      <c r="K139" s="209" t="s">
        <v>287</v>
      </c>
      <c r="L139" s="210">
        <v>0</v>
      </c>
    </row>
    <row r="140" spans="1:12" s="194" customFormat="1" ht="24.6" customHeight="1" x14ac:dyDescent="0.15">
      <c r="A140" s="652"/>
      <c r="B140" s="203" t="s">
        <v>6</v>
      </c>
      <c r="C140" s="207" t="s">
        <v>5</v>
      </c>
      <c r="D140" s="207" t="s">
        <v>288</v>
      </c>
      <c r="E140" s="207" t="s">
        <v>289</v>
      </c>
      <c r="F140" s="650"/>
      <c r="G140" s="650"/>
      <c r="H140" s="649" t="s">
        <v>290</v>
      </c>
      <c r="I140" s="649"/>
      <c r="J140" s="651" t="s">
        <v>287</v>
      </c>
      <c r="K140" s="651" t="s">
        <v>16</v>
      </c>
      <c r="L140" s="648">
        <v>600</v>
      </c>
    </row>
    <row r="141" spans="1:12" s="194" customFormat="1" ht="24.6" customHeight="1" x14ac:dyDescent="0.15">
      <c r="A141" s="652"/>
      <c r="B141" s="209" t="s">
        <v>401</v>
      </c>
      <c r="C141" s="209" t="s">
        <v>400</v>
      </c>
      <c r="D141" s="211">
        <v>43443</v>
      </c>
      <c r="E141" s="209" t="s">
        <v>402</v>
      </c>
      <c r="F141" s="650"/>
      <c r="G141" s="650"/>
      <c r="H141" s="649"/>
      <c r="I141" s="649"/>
      <c r="J141" s="651"/>
      <c r="K141" s="651"/>
      <c r="L141" s="648"/>
    </row>
    <row r="142" spans="1:12" s="194" customFormat="1" ht="24.6" customHeight="1" x14ac:dyDescent="0.15">
      <c r="A142" s="652">
        <v>26</v>
      </c>
      <c r="B142" s="203" t="s">
        <v>12</v>
      </c>
      <c r="C142" s="207" t="s">
        <v>11</v>
      </c>
      <c r="D142" s="207" t="s">
        <v>280</v>
      </c>
      <c r="E142" s="207" t="s">
        <v>281</v>
      </c>
      <c r="F142" s="653" t="s">
        <v>8</v>
      </c>
      <c r="G142" s="653"/>
      <c r="H142" s="650"/>
      <c r="I142" s="650"/>
      <c r="J142" s="650"/>
      <c r="K142" s="650"/>
      <c r="L142" s="650"/>
    </row>
    <row r="143" spans="1:12" s="194" customFormat="1" ht="26.65" customHeight="1" x14ac:dyDescent="0.15">
      <c r="A143" s="652"/>
      <c r="B143" s="651" t="s">
        <v>397</v>
      </c>
      <c r="C143" s="654" t="s">
        <v>403</v>
      </c>
      <c r="D143" s="655">
        <v>43537</v>
      </c>
      <c r="E143" s="651" t="s">
        <v>404</v>
      </c>
      <c r="F143" s="651" t="s">
        <v>405</v>
      </c>
      <c r="G143" s="651"/>
      <c r="H143" s="649" t="s">
        <v>286</v>
      </c>
      <c r="I143" s="649"/>
      <c r="J143" s="209" t="s">
        <v>287</v>
      </c>
      <c r="K143" s="209" t="s">
        <v>287</v>
      </c>
      <c r="L143" s="210">
        <v>0</v>
      </c>
    </row>
    <row r="144" spans="1:12" s="194" customFormat="1" ht="212.85" customHeight="1" x14ac:dyDescent="0.15">
      <c r="A144" s="652"/>
      <c r="B144" s="651"/>
      <c r="C144" s="654"/>
      <c r="D144" s="655"/>
      <c r="E144" s="651"/>
      <c r="F144" s="651"/>
      <c r="G144" s="651"/>
      <c r="H144" s="649" t="s">
        <v>242</v>
      </c>
      <c r="I144" s="649"/>
      <c r="J144" s="209" t="s">
        <v>287</v>
      </c>
      <c r="K144" s="209" t="s">
        <v>287</v>
      </c>
      <c r="L144" s="210">
        <v>0</v>
      </c>
    </row>
    <row r="145" spans="1:12" s="194" customFormat="1" ht="24.6" customHeight="1" x14ac:dyDescent="0.15">
      <c r="A145" s="652"/>
      <c r="B145" s="203" t="s">
        <v>6</v>
      </c>
      <c r="C145" s="207" t="s">
        <v>5</v>
      </c>
      <c r="D145" s="207" t="s">
        <v>288</v>
      </c>
      <c r="E145" s="207" t="s">
        <v>289</v>
      </c>
      <c r="F145" s="650"/>
      <c r="G145" s="650"/>
      <c r="H145" s="649" t="s">
        <v>290</v>
      </c>
      <c r="I145" s="649"/>
      <c r="J145" s="651" t="s">
        <v>287</v>
      </c>
      <c r="K145" s="651" t="s">
        <v>16</v>
      </c>
      <c r="L145" s="648">
        <v>1220</v>
      </c>
    </row>
    <row r="146" spans="1:12" s="194" customFormat="1" ht="24.6" customHeight="1" x14ac:dyDescent="0.15">
      <c r="A146" s="652"/>
      <c r="B146" s="209" t="s">
        <v>401</v>
      </c>
      <c r="C146" s="209" t="s">
        <v>405</v>
      </c>
      <c r="D146" s="211">
        <v>43540</v>
      </c>
      <c r="E146" s="209" t="s">
        <v>406</v>
      </c>
      <c r="F146" s="650"/>
      <c r="G146" s="650"/>
      <c r="H146" s="649"/>
      <c r="I146" s="649"/>
      <c r="J146" s="651"/>
      <c r="K146" s="651"/>
      <c r="L146" s="648"/>
    </row>
    <row r="147" spans="1:12" s="194" customFormat="1" ht="24.6" customHeight="1" x14ac:dyDescent="0.15">
      <c r="A147" s="652">
        <v>27</v>
      </c>
      <c r="B147" s="203" t="s">
        <v>12</v>
      </c>
      <c r="C147" s="207" t="s">
        <v>11</v>
      </c>
      <c r="D147" s="207" t="s">
        <v>280</v>
      </c>
      <c r="E147" s="207" t="s">
        <v>281</v>
      </c>
      <c r="F147" s="653" t="s">
        <v>8</v>
      </c>
      <c r="G147" s="653"/>
      <c r="H147" s="650"/>
      <c r="I147" s="650"/>
      <c r="J147" s="650"/>
      <c r="K147" s="650"/>
      <c r="L147" s="650"/>
    </row>
    <row r="148" spans="1:12" s="194" customFormat="1" ht="26.65" customHeight="1" x14ac:dyDescent="0.15">
      <c r="A148" s="652"/>
      <c r="B148" s="651" t="s">
        <v>407</v>
      </c>
      <c r="C148" s="654" t="s">
        <v>408</v>
      </c>
      <c r="D148" s="655">
        <v>43412</v>
      </c>
      <c r="E148" s="651" t="s">
        <v>409</v>
      </c>
      <c r="F148" s="651" t="s">
        <v>410</v>
      </c>
      <c r="G148" s="651"/>
      <c r="H148" s="649" t="s">
        <v>286</v>
      </c>
      <c r="I148" s="649"/>
      <c r="J148" s="209" t="s">
        <v>287</v>
      </c>
      <c r="K148" s="209" t="s">
        <v>16</v>
      </c>
      <c r="L148" s="210">
        <v>382</v>
      </c>
    </row>
    <row r="149" spans="1:12" s="194" customFormat="1" ht="202.15" customHeight="1" x14ac:dyDescent="0.15">
      <c r="A149" s="652"/>
      <c r="B149" s="651"/>
      <c r="C149" s="654"/>
      <c r="D149" s="655"/>
      <c r="E149" s="651"/>
      <c r="F149" s="651"/>
      <c r="G149" s="651"/>
      <c r="H149" s="649" t="s">
        <v>242</v>
      </c>
      <c r="I149" s="649"/>
      <c r="J149" s="209" t="s">
        <v>287</v>
      </c>
      <c r="K149" s="209" t="s">
        <v>16</v>
      </c>
      <c r="L149" s="210">
        <v>95</v>
      </c>
    </row>
    <row r="150" spans="1:12" s="194" customFormat="1" ht="24.6" customHeight="1" x14ac:dyDescent="0.15">
      <c r="A150" s="652"/>
      <c r="B150" s="203" t="s">
        <v>6</v>
      </c>
      <c r="C150" s="207" t="s">
        <v>5</v>
      </c>
      <c r="D150" s="207" t="s">
        <v>288</v>
      </c>
      <c r="E150" s="207" t="s">
        <v>289</v>
      </c>
      <c r="F150" s="650"/>
      <c r="G150" s="650"/>
      <c r="H150" s="649" t="s">
        <v>290</v>
      </c>
      <c r="I150" s="649"/>
      <c r="J150" s="651" t="s">
        <v>287</v>
      </c>
      <c r="K150" s="651" t="s">
        <v>287</v>
      </c>
      <c r="L150" s="648">
        <v>0</v>
      </c>
    </row>
    <row r="151" spans="1:12" s="194" customFormat="1" ht="24.6" customHeight="1" x14ac:dyDescent="0.15">
      <c r="A151" s="652"/>
      <c r="B151" s="209" t="s">
        <v>401</v>
      </c>
      <c r="C151" s="209" t="s">
        <v>410</v>
      </c>
      <c r="D151" s="211">
        <v>43414</v>
      </c>
      <c r="E151" s="209" t="s">
        <v>411</v>
      </c>
      <c r="F151" s="650"/>
      <c r="G151" s="650"/>
      <c r="H151" s="649"/>
      <c r="I151" s="649"/>
      <c r="J151" s="651"/>
      <c r="K151" s="651"/>
      <c r="L151" s="648"/>
    </row>
    <row r="152" spans="1:12" s="194" customFormat="1" ht="24.6" customHeight="1" x14ac:dyDescent="0.15">
      <c r="A152" s="652">
        <v>28</v>
      </c>
      <c r="B152" s="203" t="s">
        <v>12</v>
      </c>
      <c r="C152" s="207" t="s">
        <v>11</v>
      </c>
      <c r="D152" s="207" t="s">
        <v>280</v>
      </c>
      <c r="E152" s="207" t="s">
        <v>281</v>
      </c>
      <c r="F152" s="653" t="s">
        <v>8</v>
      </c>
      <c r="G152" s="653"/>
      <c r="H152" s="650"/>
      <c r="I152" s="650"/>
      <c r="J152" s="650"/>
      <c r="K152" s="650"/>
      <c r="L152" s="650"/>
    </row>
    <row r="153" spans="1:12" s="194" customFormat="1" ht="26.65" customHeight="1" x14ac:dyDescent="0.15">
      <c r="A153" s="652"/>
      <c r="B153" s="651" t="s">
        <v>407</v>
      </c>
      <c r="C153" s="651" t="s">
        <v>412</v>
      </c>
      <c r="D153" s="655">
        <v>43442</v>
      </c>
      <c r="E153" s="651" t="s">
        <v>321</v>
      </c>
      <c r="F153" s="651" t="s">
        <v>413</v>
      </c>
      <c r="G153" s="651"/>
      <c r="H153" s="649" t="s">
        <v>286</v>
      </c>
      <c r="I153" s="649"/>
      <c r="J153" s="209" t="s">
        <v>287</v>
      </c>
      <c r="K153" s="209" t="s">
        <v>16</v>
      </c>
      <c r="L153" s="210">
        <v>425.12</v>
      </c>
    </row>
    <row r="154" spans="1:12" s="194" customFormat="1" ht="83.65" customHeight="1" x14ac:dyDescent="0.15">
      <c r="A154" s="652"/>
      <c r="B154" s="651"/>
      <c r="C154" s="651"/>
      <c r="D154" s="655"/>
      <c r="E154" s="651"/>
      <c r="F154" s="651"/>
      <c r="G154" s="651"/>
      <c r="H154" s="649" t="s">
        <v>242</v>
      </c>
      <c r="I154" s="649"/>
      <c r="J154" s="209" t="s">
        <v>287</v>
      </c>
      <c r="K154" s="209" t="s">
        <v>16</v>
      </c>
      <c r="L154" s="210">
        <v>520.4</v>
      </c>
    </row>
    <row r="155" spans="1:12" s="194" customFormat="1" ht="24.6" customHeight="1" x14ac:dyDescent="0.15">
      <c r="A155" s="652"/>
      <c r="B155" s="203" t="s">
        <v>6</v>
      </c>
      <c r="C155" s="207" t="s">
        <v>5</v>
      </c>
      <c r="D155" s="207" t="s">
        <v>288</v>
      </c>
      <c r="E155" s="207" t="s">
        <v>289</v>
      </c>
      <c r="F155" s="650"/>
      <c r="G155" s="650"/>
      <c r="H155" s="649" t="s">
        <v>290</v>
      </c>
      <c r="I155" s="649"/>
      <c r="J155" s="651" t="s">
        <v>287</v>
      </c>
      <c r="K155" s="651" t="s">
        <v>16</v>
      </c>
      <c r="L155" s="648">
        <v>535</v>
      </c>
    </row>
    <row r="156" spans="1:12" s="194" customFormat="1" ht="24.6" customHeight="1" x14ac:dyDescent="0.15">
      <c r="A156" s="652"/>
      <c r="B156" s="209" t="s">
        <v>401</v>
      </c>
      <c r="C156" s="209" t="s">
        <v>413</v>
      </c>
      <c r="D156" s="211">
        <v>43446</v>
      </c>
      <c r="E156" s="209" t="s">
        <v>414</v>
      </c>
      <c r="F156" s="650"/>
      <c r="G156" s="650"/>
      <c r="H156" s="649"/>
      <c r="I156" s="649"/>
      <c r="J156" s="651"/>
      <c r="K156" s="651"/>
      <c r="L156" s="648"/>
    </row>
    <row r="157" spans="1:12" s="194" customFormat="1" ht="24.6" customHeight="1" x14ac:dyDescent="0.15">
      <c r="A157" s="652">
        <v>29</v>
      </c>
      <c r="B157" s="203" t="s">
        <v>12</v>
      </c>
      <c r="C157" s="207" t="s">
        <v>11</v>
      </c>
      <c r="D157" s="207" t="s">
        <v>280</v>
      </c>
      <c r="E157" s="207" t="s">
        <v>281</v>
      </c>
      <c r="F157" s="653" t="s">
        <v>8</v>
      </c>
      <c r="G157" s="653"/>
      <c r="H157" s="650"/>
      <c r="I157" s="650"/>
      <c r="J157" s="650"/>
      <c r="K157" s="650"/>
      <c r="L157" s="650"/>
    </row>
    <row r="158" spans="1:12" s="194" customFormat="1" ht="26.65" customHeight="1" x14ac:dyDescent="0.15">
      <c r="A158" s="652"/>
      <c r="B158" s="651" t="s">
        <v>415</v>
      </c>
      <c r="C158" s="654" t="s">
        <v>416</v>
      </c>
      <c r="D158" s="655">
        <v>43503</v>
      </c>
      <c r="E158" s="651" t="s">
        <v>417</v>
      </c>
      <c r="F158" s="651" t="s">
        <v>418</v>
      </c>
      <c r="G158" s="651"/>
      <c r="H158" s="649" t="s">
        <v>286</v>
      </c>
      <c r="I158" s="649"/>
      <c r="J158" s="209" t="s">
        <v>287</v>
      </c>
      <c r="K158" s="209" t="s">
        <v>16</v>
      </c>
      <c r="L158" s="210">
        <v>831.66</v>
      </c>
    </row>
    <row r="159" spans="1:12" s="194" customFormat="1" ht="409.6" customHeight="1" x14ac:dyDescent="0.15">
      <c r="A159" s="652"/>
      <c r="B159" s="651"/>
      <c r="C159" s="654"/>
      <c r="D159" s="655"/>
      <c r="E159" s="651"/>
      <c r="F159" s="651"/>
      <c r="G159" s="651"/>
      <c r="H159" s="649" t="s">
        <v>242</v>
      </c>
      <c r="I159" s="649"/>
      <c r="J159" s="651" t="s">
        <v>287</v>
      </c>
      <c r="K159" s="651" t="s">
        <v>16</v>
      </c>
      <c r="L159" s="648">
        <v>373.2</v>
      </c>
    </row>
    <row r="160" spans="1:12" s="194" customFormat="1" ht="180.75" customHeight="1" x14ac:dyDescent="0.15">
      <c r="A160" s="652"/>
      <c r="B160" s="651"/>
      <c r="C160" s="654"/>
      <c r="D160" s="655"/>
      <c r="E160" s="651"/>
      <c r="F160" s="651"/>
      <c r="G160" s="651"/>
      <c r="H160" s="649"/>
      <c r="I160" s="649"/>
      <c r="J160" s="651"/>
      <c r="K160" s="651"/>
      <c r="L160" s="648"/>
    </row>
    <row r="161" spans="1:12" s="194" customFormat="1" ht="24.6" customHeight="1" x14ac:dyDescent="0.15">
      <c r="A161" s="652"/>
      <c r="B161" s="203" t="s">
        <v>6</v>
      </c>
      <c r="C161" s="207" t="s">
        <v>5</v>
      </c>
      <c r="D161" s="207" t="s">
        <v>288</v>
      </c>
      <c r="E161" s="207" t="s">
        <v>289</v>
      </c>
      <c r="F161" s="650"/>
      <c r="G161" s="650"/>
      <c r="H161" s="649" t="s">
        <v>290</v>
      </c>
      <c r="I161" s="649"/>
      <c r="J161" s="651" t="s">
        <v>287</v>
      </c>
      <c r="K161" s="651" t="s">
        <v>16</v>
      </c>
      <c r="L161" s="648">
        <v>42.12</v>
      </c>
    </row>
    <row r="162" spans="1:12" s="194" customFormat="1" ht="24.6" customHeight="1" x14ac:dyDescent="0.15">
      <c r="A162" s="652"/>
      <c r="B162" s="209" t="s">
        <v>419</v>
      </c>
      <c r="C162" s="209" t="s">
        <v>418</v>
      </c>
      <c r="D162" s="211">
        <v>43506</v>
      </c>
      <c r="E162" s="209" t="s">
        <v>420</v>
      </c>
      <c r="F162" s="650"/>
      <c r="G162" s="650"/>
      <c r="H162" s="649"/>
      <c r="I162" s="649"/>
      <c r="J162" s="651"/>
      <c r="K162" s="651"/>
      <c r="L162" s="648"/>
    </row>
    <row r="163" spans="1:12" s="194" customFormat="1" ht="24.6" customHeight="1" x14ac:dyDescent="0.15">
      <c r="A163" s="652">
        <v>30</v>
      </c>
      <c r="B163" s="203" t="s">
        <v>12</v>
      </c>
      <c r="C163" s="207" t="s">
        <v>11</v>
      </c>
      <c r="D163" s="207" t="s">
        <v>280</v>
      </c>
      <c r="E163" s="207" t="s">
        <v>281</v>
      </c>
      <c r="F163" s="653" t="s">
        <v>8</v>
      </c>
      <c r="G163" s="653"/>
      <c r="H163" s="650"/>
      <c r="I163" s="650"/>
      <c r="J163" s="650"/>
      <c r="K163" s="650"/>
      <c r="L163" s="650"/>
    </row>
    <row r="164" spans="1:12" s="194" customFormat="1" ht="26.65" customHeight="1" x14ac:dyDescent="0.15">
      <c r="A164" s="652"/>
      <c r="B164" s="651" t="s">
        <v>421</v>
      </c>
      <c r="C164" s="654" t="s">
        <v>422</v>
      </c>
      <c r="D164" s="655">
        <v>43395</v>
      </c>
      <c r="E164" s="651" t="s">
        <v>423</v>
      </c>
      <c r="F164" s="651" t="s">
        <v>424</v>
      </c>
      <c r="G164" s="651"/>
      <c r="H164" s="649" t="s">
        <v>286</v>
      </c>
      <c r="I164" s="649"/>
      <c r="J164" s="209" t="s">
        <v>287</v>
      </c>
      <c r="K164" s="209" t="s">
        <v>16</v>
      </c>
      <c r="L164" s="210">
        <v>108</v>
      </c>
    </row>
    <row r="165" spans="1:12" s="194" customFormat="1" ht="409.6" customHeight="1" x14ac:dyDescent="0.15">
      <c r="A165" s="652"/>
      <c r="B165" s="651"/>
      <c r="C165" s="654"/>
      <c r="D165" s="655"/>
      <c r="E165" s="651"/>
      <c r="F165" s="651"/>
      <c r="G165" s="651"/>
      <c r="H165" s="649" t="s">
        <v>242</v>
      </c>
      <c r="I165" s="649"/>
      <c r="J165" s="651" t="s">
        <v>287</v>
      </c>
      <c r="K165" s="651" t="s">
        <v>16</v>
      </c>
      <c r="L165" s="648">
        <v>500.99</v>
      </c>
    </row>
    <row r="166" spans="1:12" s="194" customFormat="1" ht="116.25" customHeight="1" x14ac:dyDescent="0.15">
      <c r="A166" s="652"/>
      <c r="B166" s="651"/>
      <c r="C166" s="654"/>
      <c r="D166" s="655"/>
      <c r="E166" s="651"/>
      <c r="F166" s="651"/>
      <c r="G166" s="651"/>
      <c r="H166" s="649"/>
      <c r="I166" s="649"/>
      <c r="J166" s="651"/>
      <c r="K166" s="651"/>
      <c r="L166" s="648"/>
    </row>
    <row r="167" spans="1:12" s="194" customFormat="1" ht="24.6" customHeight="1" x14ac:dyDescent="0.15">
      <c r="A167" s="652"/>
      <c r="B167" s="203" t="s">
        <v>6</v>
      </c>
      <c r="C167" s="207" t="s">
        <v>5</v>
      </c>
      <c r="D167" s="207" t="s">
        <v>288</v>
      </c>
      <c r="E167" s="207" t="s">
        <v>289</v>
      </c>
      <c r="F167" s="650"/>
      <c r="G167" s="650"/>
      <c r="H167" s="649" t="s">
        <v>290</v>
      </c>
      <c r="I167" s="649"/>
      <c r="J167" s="651" t="s">
        <v>287</v>
      </c>
      <c r="K167" s="651" t="s">
        <v>16</v>
      </c>
      <c r="L167" s="648">
        <v>1595.75</v>
      </c>
    </row>
    <row r="168" spans="1:12" s="194" customFormat="1" ht="24.6" customHeight="1" x14ac:dyDescent="0.15">
      <c r="A168" s="652"/>
      <c r="B168" s="209" t="s">
        <v>291</v>
      </c>
      <c r="C168" s="209" t="s">
        <v>424</v>
      </c>
      <c r="D168" s="211">
        <v>43401</v>
      </c>
      <c r="E168" s="209" t="s">
        <v>425</v>
      </c>
      <c r="F168" s="650"/>
      <c r="G168" s="650"/>
      <c r="H168" s="649"/>
      <c r="I168" s="649"/>
      <c r="J168" s="651"/>
      <c r="K168" s="651"/>
      <c r="L168" s="648"/>
    </row>
    <row r="169" spans="1:12" s="194" customFormat="1" ht="24.6" customHeight="1" x14ac:dyDescent="0.15">
      <c r="A169" s="652">
        <v>31</v>
      </c>
      <c r="B169" s="203" t="s">
        <v>12</v>
      </c>
      <c r="C169" s="207" t="s">
        <v>11</v>
      </c>
      <c r="D169" s="207" t="s">
        <v>280</v>
      </c>
      <c r="E169" s="207" t="s">
        <v>281</v>
      </c>
      <c r="F169" s="653" t="s">
        <v>8</v>
      </c>
      <c r="G169" s="653"/>
      <c r="H169" s="650"/>
      <c r="I169" s="650"/>
      <c r="J169" s="650"/>
      <c r="K169" s="650"/>
      <c r="L169" s="650"/>
    </row>
    <row r="170" spans="1:12" s="194" customFormat="1" ht="26.65" customHeight="1" x14ac:dyDescent="0.15">
      <c r="A170" s="652"/>
      <c r="B170" s="651" t="s">
        <v>421</v>
      </c>
      <c r="C170" s="654" t="s">
        <v>422</v>
      </c>
      <c r="D170" s="655">
        <v>43395</v>
      </c>
      <c r="E170" s="651" t="s">
        <v>423</v>
      </c>
      <c r="F170" s="651" t="s">
        <v>426</v>
      </c>
      <c r="G170" s="651"/>
      <c r="H170" s="649" t="s">
        <v>286</v>
      </c>
      <c r="I170" s="649"/>
      <c r="J170" s="209" t="s">
        <v>287</v>
      </c>
      <c r="K170" s="209" t="s">
        <v>16</v>
      </c>
      <c r="L170" s="210">
        <v>366</v>
      </c>
    </row>
    <row r="171" spans="1:12" s="194" customFormat="1" ht="409.6" customHeight="1" x14ac:dyDescent="0.15">
      <c r="A171" s="652"/>
      <c r="B171" s="651"/>
      <c r="C171" s="654"/>
      <c r="D171" s="655"/>
      <c r="E171" s="651"/>
      <c r="F171" s="651"/>
      <c r="G171" s="651"/>
      <c r="H171" s="649" t="s">
        <v>242</v>
      </c>
      <c r="I171" s="649"/>
      <c r="J171" s="651" t="s">
        <v>287</v>
      </c>
      <c r="K171" s="651" t="s">
        <v>287</v>
      </c>
      <c r="L171" s="648">
        <v>0</v>
      </c>
    </row>
    <row r="172" spans="1:12" s="194" customFormat="1" ht="116.25" customHeight="1" x14ac:dyDescent="0.15">
      <c r="A172" s="652"/>
      <c r="B172" s="651"/>
      <c r="C172" s="654"/>
      <c r="D172" s="655"/>
      <c r="E172" s="651"/>
      <c r="F172" s="651"/>
      <c r="G172" s="651"/>
      <c r="H172" s="649"/>
      <c r="I172" s="649"/>
      <c r="J172" s="651"/>
      <c r="K172" s="651"/>
      <c r="L172" s="648"/>
    </row>
    <row r="173" spans="1:12" s="194" customFormat="1" ht="24.6" customHeight="1" x14ac:dyDescent="0.15">
      <c r="A173" s="652"/>
      <c r="B173" s="203" t="s">
        <v>6</v>
      </c>
      <c r="C173" s="207" t="s">
        <v>5</v>
      </c>
      <c r="D173" s="207" t="s">
        <v>288</v>
      </c>
      <c r="E173" s="207" t="s">
        <v>289</v>
      </c>
      <c r="F173" s="650"/>
      <c r="G173" s="650"/>
      <c r="H173" s="649" t="s">
        <v>290</v>
      </c>
      <c r="I173" s="649"/>
      <c r="J173" s="651" t="s">
        <v>287</v>
      </c>
      <c r="K173" s="651" t="s">
        <v>16</v>
      </c>
      <c r="L173" s="648">
        <v>861.5</v>
      </c>
    </row>
    <row r="174" spans="1:12" s="194" customFormat="1" ht="24.6" customHeight="1" x14ac:dyDescent="0.15">
      <c r="A174" s="652"/>
      <c r="B174" s="209" t="s">
        <v>291</v>
      </c>
      <c r="C174" s="209" t="s">
        <v>426</v>
      </c>
      <c r="D174" s="211">
        <v>43401</v>
      </c>
      <c r="E174" s="209" t="s">
        <v>425</v>
      </c>
      <c r="F174" s="650"/>
      <c r="G174" s="650"/>
      <c r="H174" s="649"/>
      <c r="I174" s="649"/>
      <c r="J174" s="651"/>
      <c r="K174" s="651"/>
      <c r="L174" s="648"/>
    </row>
    <row r="175" spans="1:12" s="194" customFormat="1" ht="24.6" customHeight="1" x14ac:dyDescent="0.15">
      <c r="A175" s="652">
        <v>32</v>
      </c>
      <c r="B175" s="203" t="s">
        <v>12</v>
      </c>
      <c r="C175" s="207" t="s">
        <v>11</v>
      </c>
      <c r="D175" s="207" t="s">
        <v>280</v>
      </c>
      <c r="E175" s="207" t="s">
        <v>281</v>
      </c>
      <c r="F175" s="653" t="s">
        <v>8</v>
      </c>
      <c r="G175" s="653"/>
      <c r="H175" s="650"/>
      <c r="I175" s="650"/>
      <c r="J175" s="650"/>
      <c r="K175" s="650"/>
      <c r="L175" s="650"/>
    </row>
    <row r="176" spans="1:12" s="194" customFormat="1" ht="26.65" customHeight="1" x14ac:dyDescent="0.15">
      <c r="A176" s="652"/>
      <c r="B176" s="651" t="s">
        <v>421</v>
      </c>
      <c r="C176" s="651" t="s">
        <v>427</v>
      </c>
      <c r="D176" s="655">
        <v>43480</v>
      </c>
      <c r="E176" s="651" t="s">
        <v>428</v>
      </c>
      <c r="F176" s="651" t="s">
        <v>429</v>
      </c>
      <c r="G176" s="651"/>
      <c r="H176" s="649" t="s">
        <v>286</v>
      </c>
      <c r="I176" s="649"/>
      <c r="J176" s="209" t="s">
        <v>287</v>
      </c>
      <c r="K176" s="209" t="s">
        <v>16</v>
      </c>
      <c r="L176" s="210">
        <v>1568.64</v>
      </c>
    </row>
    <row r="177" spans="1:12" s="194" customFormat="1" ht="51.2" customHeight="1" x14ac:dyDescent="0.15">
      <c r="A177" s="652"/>
      <c r="B177" s="651"/>
      <c r="C177" s="651"/>
      <c r="D177" s="655"/>
      <c r="E177" s="651"/>
      <c r="F177" s="651"/>
      <c r="G177" s="651"/>
      <c r="H177" s="649" t="s">
        <v>242</v>
      </c>
      <c r="I177" s="649"/>
      <c r="J177" s="209" t="s">
        <v>287</v>
      </c>
      <c r="K177" s="209" t="s">
        <v>16</v>
      </c>
      <c r="L177" s="210">
        <v>1246.73</v>
      </c>
    </row>
    <row r="178" spans="1:12" s="194" customFormat="1" ht="24.6" customHeight="1" x14ac:dyDescent="0.15">
      <c r="A178" s="652"/>
      <c r="B178" s="203" t="s">
        <v>6</v>
      </c>
      <c r="C178" s="207" t="s">
        <v>5</v>
      </c>
      <c r="D178" s="207" t="s">
        <v>288</v>
      </c>
      <c r="E178" s="207" t="s">
        <v>289</v>
      </c>
      <c r="F178" s="650"/>
      <c r="G178" s="650"/>
      <c r="H178" s="649" t="s">
        <v>290</v>
      </c>
      <c r="I178" s="649"/>
      <c r="J178" s="651" t="s">
        <v>287</v>
      </c>
      <c r="K178" s="651" t="s">
        <v>16</v>
      </c>
      <c r="L178" s="648">
        <v>1499</v>
      </c>
    </row>
    <row r="179" spans="1:12" s="194" customFormat="1" ht="24.6" customHeight="1" x14ac:dyDescent="0.15">
      <c r="A179" s="652"/>
      <c r="B179" s="209" t="s">
        <v>291</v>
      </c>
      <c r="C179" s="209" t="s">
        <v>429</v>
      </c>
      <c r="D179" s="211">
        <v>43485</v>
      </c>
      <c r="E179" s="209" t="s">
        <v>430</v>
      </c>
      <c r="F179" s="650"/>
      <c r="G179" s="650"/>
      <c r="H179" s="649"/>
      <c r="I179" s="649"/>
      <c r="J179" s="651"/>
      <c r="K179" s="651"/>
      <c r="L179" s="648"/>
    </row>
    <row r="180" spans="1:12" s="194" customFormat="1" ht="24.6" customHeight="1" x14ac:dyDescent="0.15">
      <c r="A180" s="652">
        <v>33</v>
      </c>
      <c r="B180" s="203" t="s">
        <v>12</v>
      </c>
      <c r="C180" s="207" t="s">
        <v>11</v>
      </c>
      <c r="D180" s="207" t="s">
        <v>280</v>
      </c>
      <c r="E180" s="207" t="s">
        <v>281</v>
      </c>
      <c r="F180" s="653" t="s">
        <v>8</v>
      </c>
      <c r="G180" s="653"/>
      <c r="H180" s="650"/>
      <c r="I180" s="650"/>
      <c r="J180" s="650"/>
      <c r="K180" s="650"/>
      <c r="L180" s="650"/>
    </row>
    <row r="181" spans="1:12" s="194" customFormat="1" ht="26.65" customHeight="1" x14ac:dyDescent="0.15">
      <c r="A181" s="652"/>
      <c r="B181" s="651" t="s">
        <v>421</v>
      </c>
      <c r="C181" s="651" t="s">
        <v>431</v>
      </c>
      <c r="D181" s="655">
        <v>43537</v>
      </c>
      <c r="E181" s="651" t="s">
        <v>432</v>
      </c>
      <c r="F181" s="651" t="s">
        <v>433</v>
      </c>
      <c r="G181" s="651"/>
      <c r="H181" s="649" t="s">
        <v>286</v>
      </c>
      <c r="I181" s="649"/>
      <c r="J181" s="209" t="s">
        <v>287</v>
      </c>
      <c r="K181" s="209" t="s">
        <v>16</v>
      </c>
      <c r="L181" s="210">
        <v>210</v>
      </c>
    </row>
    <row r="182" spans="1:12" s="194" customFormat="1" ht="19.149999999999999" customHeight="1" x14ac:dyDescent="0.15">
      <c r="A182" s="652"/>
      <c r="B182" s="651"/>
      <c r="C182" s="651"/>
      <c r="D182" s="655"/>
      <c r="E182" s="651"/>
      <c r="F182" s="651"/>
      <c r="G182" s="651"/>
      <c r="H182" s="649" t="s">
        <v>242</v>
      </c>
      <c r="I182" s="649"/>
      <c r="J182" s="209" t="s">
        <v>287</v>
      </c>
      <c r="K182" s="209" t="s">
        <v>16</v>
      </c>
      <c r="L182" s="210">
        <v>468</v>
      </c>
    </row>
    <row r="183" spans="1:12" s="194" customFormat="1" ht="24.6" customHeight="1" x14ac:dyDescent="0.15">
      <c r="A183" s="652"/>
      <c r="B183" s="203" t="s">
        <v>6</v>
      </c>
      <c r="C183" s="207" t="s">
        <v>5</v>
      </c>
      <c r="D183" s="207" t="s">
        <v>288</v>
      </c>
      <c r="E183" s="207" t="s">
        <v>289</v>
      </c>
      <c r="F183" s="650"/>
      <c r="G183" s="650"/>
      <c r="H183" s="649" t="s">
        <v>290</v>
      </c>
      <c r="I183" s="649"/>
      <c r="J183" s="651" t="s">
        <v>287</v>
      </c>
      <c r="K183" s="651" t="s">
        <v>287</v>
      </c>
      <c r="L183" s="648">
        <v>0</v>
      </c>
    </row>
    <row r="184" spans="1:12" s="194" customFormat="1" ht="24.6" customHeight="1" x14ac:dyDescent="0.15">
      <c r="A184" s="652"/>
      <c r="B184" s="209" t="s">
        <v>291</v>
      </c>
      <c r="C184" s="209" t="s">
        <v>433</v>
      </c>
      <c r="D184" s="211">
        <v>43538</v>
      </c>
      <c r="E184" s="209" t="s">
        <v>434</v>
      </c>
      <c r="F184" s="650"/>
      <c r="G184" s="650"/>
      <c r="H184" s="649"/>
      <c r="I184" s="649"/>
      <c r="J184" s="651"/>
      <c r="K184" s="651"/>
      <c r="L184" s="648"/>
    </row>
    <row r="185" spans="1:12" s="194" customFormat="1" ht="24.6" customHeight="1" x14ac:dyDescent="0.15">
      <c r="A185" s="652">
        <v>34</v>
      </c>
      <c r="B185" s="203" t="s">
        <v>12</v>
      </c>
      <c r="C185" s="207" t="s">
        <v>11</v>
      </c>
      <c r="D185" s="207" t="s">
        <v>280</v>
      </c>
      <c r="E185" s="207" t="s">
        <v>281</v>
      </c>
      <c r="F185" s="653" t="s">
        <v>8</v>
      </c>
      <c r="G185" s="653"/>
      <c r="H185" s="650"/>
      <c r="I185" s="650"/>
      <c r="J185" s="650"/>
      <c r="K185" s="650"/>
      <c r="L185" s="650"/>
    </row>
    <row r="186" spans="1:12" s="194" customFormat="1" ht="26.65" customHeight="1" x14ac:dyDescent="0.15">
      <c r="A186" s="652"/>
      <c r="B186" s="651" t="s">
        <v>435</v>
      </c>
      <c r="C186" s="654" t="s">
        <v>436</v>
      </c>
      <c r="D186" s="655">
        <v>43393</v>
      </c>
      <c r="E186" s="651" t="s">
        <v>437</v>
      </c>
      <c r="F186" s="651" t="s">
        <v>438</v>
      </c>
      <c r="G186" s="651"/>
      <c r="H186" s="649" t="s">
        <v>286</v>
      </c>
      <c r="I186" s="649"/>
      <c r="J186" s="209" t="s">
        <v>287</v>
      </c>
      <c r="K186" s="209" t="s">
        <v>287</v>
      </c>
      <c r="L186" s="210">
        <v>0</v>
      </c>
    </row>
    <row r="187" spans="1:12" s="194" customFormat="1" ht="341.85" customHeight="1" x14ac:dyDescent="0.15">
      <c r="A187" s="652"/>
      <c r="B187" s="651"/>
      <c r="C187" s="654"/>
      <c r="D187" s="655"/>
      <c r="E187" s="651"/>
      <c r="F187" s="651"/>
      <c r="G187" s="651"/>
      <c r="H187" s="649" t="s">
        <v>242</v>
      </c>
      <c r="I187" s="649"/>
      <c r="J187" s="209" t="s">
        <v>287</v>
      </c>
      <c r="K187" s="209" t="s">
        <v>287</v>
      </c>
      <c r="L187" s="210">
        <v>0</v>
      </c>
    </row>
    <row r="188" spans="1:12" s="194" customFormat="1" ht="24.6" customHeight="1" x14ac:dyDescent="0.15">
      <c r="A188" s="652"/>
      <c r="B188" s="203" t="s">
        <v>6</v>
      </c>
      <c r="C188" s="207" t="s">
        <v>5</v>
      </c>
      <c r="D188" s="207" t="s">
        <v>288</v>
      </c>
      <c r="E188" s="207" t="s">
        <v>289</v>
      </c>
      <c r="F188" s="650"/>
      <c r="G188" s="650"/>
      <c r="H188" s="649" t="s">
        <v>290</v>
      </c>
      <c r="I188" s="649"/>
      <c r="J188" s="651" t="s">
        <v>287</v>
      </c>
      <c r="K188" s="651" t="s">
        <v>16</v>
      </c>
      <c r="L188" s="648">
        <v>1024</v>
      </c>
    </row>
    <row r="189" spans="1:12" s="194" customFormat="1" ht="24.6" customHeight="1" x14ac:dyDescent="0.15">
      <c r="A189" s="652"/>
      <c r="B189" s="209" t="s">
        <v>439</v>
      </c>
      <c r="C189" s="209" t="s">
        <v>438</v>
      </c>
      <c r="D189" s="211">
        <v>43404</v>
      </c>
      <c r="E189" s="209" t="s">
        <v>440</v>
      </c>
      <c r="F189" s="650"/>
      <c r="G189" s="650"/>
      <c r="H189" s="649"/>
      <c r="I189" s="649"/>
      <c r="J189" s="651"/>
      <c r="K189" s="651"/>
      <c r="L189" s="648"/>
    </row>
    <row r="190" spans="1:12" s="194" customFormat="1" ht="24.6" customHeight="1" x14ac:dyDescent="0.15">
      <c r="A190" s="652">
        <v>35</v>
      </c>
      <c r="B190" s="203" t="s">
        <v>12</v>
      </c>
      <c r="C190" s="207" t="s">
        <v>11</v>
      </c>
      <c r="D190" s="207" t="s">
        <v>280</v>
      </c>
      <c r="E190" s="207" t="s">
        <v>281</v>
      </c>
      <c r="F190" s="653" t="s">
        <v>8</v>
      </c>
      <c r="G190" s="653"/>
      <c r="H190" s="650"/>
      <c r="I190" s="650"/>
      <c r="J190" s="650"/>
      <c r="K190" s="650"/>
      <c r="L190" s="650"/>
    </row>
    <row r="191" spans="1:12" s="194" customFormat="1" ht="26.65" customHeight="1" x14ac:dyDescent="0.15">
      <c r="A191" s="652"/>
      <c r="B191" s="651" t="s">
        <v>435</v>
      </c>
      <c r="C191" s="654" t="s">
        <v>441</v>
      </c>
      <c r="D191" s="655">
        <v>43432</v>
      </c>
      <c r="E191" s="651" t="s">
        <v>442</v>
      </c>
      <c r="F191" s="651" t="s">
        <v>443</v>
      </c>
      <c r="G191" s="651"/>
      <c r="H191" s="649" t="s">
        <v>286</v>
      </c>
      <c r="I191" s="649"/>
      <c r="J191" s="209" t="s">
        <v>287</v>
      </c>
      <c r="K191" s="209" t="s">
        <v>16</v>
      </c>
      <c r="L191" s="210">
        <v>580</v>
      </c>
    </row>
    <row r="192" spans="1:12" s="194" customFormat="1" ht="126.95" customHeight="1" x14ac:dyDescent="0.15">
      <c r="A192" s="652"/>
      <c r="B192" s="651"/>
      <c r="C192" s="654"/>
      <c r="D192" s="655"/>
      <c r="E192" s="651"/>
      <c r="F192" s="651"/>
      <c r="G192" s="651"/>
      <c r="H192" s="649" t="s">
        <v>242</v>
      </c>
      <c r="I192" s="649"/>
      <c r="J192" s="209" t="s">
        <v>287</v>
      </c>
      <c r="K192" s="209" t="s">
        <v>16</v>
      </c>
      <c r="L192" s="210">
        <v>234.56</v>
      </c>
    </row>
    <row r="193" spans="1:12" s="194" customFormat="1" ht="24.6" customHeight="1" x14ac:dyDescent="0.15">
      <c r="A193" s="652"/>
      <c r="B193" s="203" t="s">
        <v>6</v>
      </c>
      <c r="C193" s="207" t="s">
        <v>5</v>
      </c>
      <c r="D193" s="207" t="s">
        <v>288</v>
      </c>
      <c r="E193" s="207" t="s">
        <v>289</v>
      </c>
      <c r="F193" s="650"/>
      <c r="G193" s="650"/>
      <c r="H193" s="649" t="s">
        <v>290</v>
      </c>
      <c r="I193" s="649"/>
      <c r="J193" s="651" t="s">
        <v>287</v>
      </c>
      <c r="K193" s="651" t="s">
        <v>16</v>
      </c>
      <c r="L193" s="648">
        <v>84</v>
      </c>
    </row>
    <row r="194" spans="1:12" s="194" customFormat="1" ht="24.6" customHeight="1" x14ac:dyDescent="0.15">
      <c r="A194" s="652"/>
      <c r="B194" s="209" t="s">
        <v>439</v>
      </c>
      <c r="C194" s="209" t="s">
        <v>443</v>
      </c>
      <c r="D194" s="211">
        <v>43434</v>
      </c>
      <c r="E194" s="209" t="s">
        <v>444</v>
      </c>
      <c r="F194" s="650"/>
      <c r="G194" s="650"/>
      <c r="H194" s="649"/>
      <c r="I194" s="649"/>
      <c r="J194" s="651"/>
      <c r="K194" s="651"/>
      <c r="L194" s="648"/>
    </row>
    <row r="195" spans="1:12" s="194" customFormat="1" ht="24.6" customHeight="1" x14ac:dyDescent="0.15">
      <c r="A195" s="652">
        <v>36</v>
      </c>
      <c r="B195" s="203" t="s">
        <v>12</v>
      </c>
      <c r="C195" s="207" t="s">
        <v>11</v>
      </c>
      <c r="D195" s="207" t="s">
        <v>280</v>
      </c>
      <c r="E195" s="207" t="s">
        <v>281</v>
      </c>
      <c r="F195" s="653" t="s">
        <v>8</v>
      </c>
      <c r="G195" s="653"/>
      <c r="H195" s="650"/>
      <c r="I195" s="650"/>
      <c r="J195" s="650"/>
      <c r="K195" s="650"/>
      <c r="L195" s="650"/>
    </row>
    <row r="196" spans="1:12" s="194" customFormat="1" ht="26.65" customHeight="1" x14ac:dyDescent="0.15">
      <c r="A196" s="652"/>
      <c r="B196" s="651" t="s">
        <v>435</v>
      </c>
      <c r="C196" s="654" t="s">
        <v>445</v>
      </c>
      <c r="D196" s="655">
        <v>43479</v>
      </c>
      <c r="E196" s="651" t="s">
        <v>321</v>
      </c>
      <c r="F196" s="651" t="s">
        <v>446</v>
      </c>
      <c r="G196" s="651"/>
      <c r="H196" s="649" t="s">
        <v>286</v>
      </c>
      <c r="I196" s="649"/>
      <c r="J196" s="209" t="s">
        <v>287</v>
      </c>
      <c r="K196" s="209" t="s">
        <v>16</v>
      </c>
      <c r="L196" s="210">
        <v>215</v>
      </c>
    </row>
    <row r="197" spans="1:12" s="194" customFormat="1" ht="169.5" customHeight="1" x14ac:dyDescent="0.15">
      <c r="A197" s="652"/>
      <c r="B197" s="651"/>
      <c r="C197" s="654"/>
      <c r="D197" s="655"/>
      <c r="E197" s="651"/>
      <c r="F197" s="651"/>
      <c r="G197" s="651"/>
      <c r="H197" s="649" t="s">
        <v>242</v>
      </c>
      <c r="I197" s="649"/>
      <c r="J197" s="209" t="s">
        <v>287</v>
      </c>
      <c r="K197" s="209" t="s">
        <v>16</v>
      </c>
      <c r="L197" s="210">
        <v>730.5</v>
      </c>
    </row>
    <row r="198" spans="1:12" s="194" customFormat="1" ht="24.6" customHeight="1" x14ac:dyDescent="0.15">
      <c r="A198" s="652"/>
      <c r="B198" s="203" t="s">
        <v>6</v>
      </c>
      <c r="C198" s="207" t="s">
        <v>5</v>
      </c>
      <c r="D198" s="207" t="s">
        <v>288</v>
      </c>
      <c r="E198" s="207" t="s">
        <v>289</v>
      </c>
      <c r="F198" s="650"/>
      <c r="G198" s="650"/>
      <c r="H198" s="649" t="s">
        <v>290</v>
      </c>
      <c r="I198" s="649"/>
      <c r="J198" s="651" t="s">
        <v>287</v>
      </c>
      <c r="K198" s="651" t="s">
        <v>287</v>
      </c>
      <c r="L198" s="648">
        <v>0</v>
      </c>
    </row>
    <row r="199" spans="1:12" s="194" customFormat="1" ht="24.6" customHeight="1" x14ac:dyDescent="0.15">
      <c r="A199" s="652"/>
      <c r="B199" s="209" t="s">
        <v>439</v>
      </c>
      <c r="C199" s="209" t="s">
        <v>446</v>
      </c>
      <c r="D199" s="211">
        <v>43481</v>
      </c>
      <c r="E199" s="209" t="s">
        <v>447</v>
      </c>
      <c r="F199" s="650"/>
      <c r="G199" s="650"/>
      <c r="H199" s="649"/>
      <c r="I199" s="649"/>
      <c r="J199" s="651"/>
      <c r="K199" s="651"/>
      <c r="L199" s="648"/>
    </row>
    <row r="200" spans="1:12" s="194" customFormat="1" ht="24.6" customHeight="1" x14ac:dyDescent="0.15">
      <c r="A200" s="652">
        <v>37</v>
      </c>
      <c r="B200" s="203" t="s">
        <v>12</v>
      </c>
      <c r="C200" s="207" t="s">
        <v>11</v>
      </c>
      <c r="D200" s="207" t="s">
        <v>280</v>
      </c>
      <c r="E200" s="207" t="s">
        <v>281</v>
      </c>
      <c r="F200" s="653" t="s">
        <v>8</v>
      </c>
      <c r="G200" s="653"/>
      <c r="H200" s="650"/>
      <c r="I200" s="650"/>
      <c r="J200" s="650"/>
      <c r="K200" s="650"/>
      <c r="L200" s="650"/>
    </row>
    <row r="201" spans="1:12" s="194" customFormat="1" ht="26.65" customHeight="1" x14ac:dyDescent="0.15">
      <c r="A201" s="652"/>
      <c r="B201" s="651" t="s">
        <v>435</v>
      </c>
      <c r="C201" s="651" t="s">
        <v>448</v>
      </c>
      <c r="D201" s="655">
        <v>43499</v>
      </c>
      <c r="E201" s="651" t="s">
        <v>449</v>
      </c>
      <c r="F201" s="651" t="s">
        <v>450</v>
      </c>
      <c r="G201" s="651"/>
      <c r="H201" s="649" t="s">
        <v>286</v>
      </c>
      <c r="I201" s="649"/>
      <c r="J201" s="209" t="s">
        <v>287</v>
      </c>
      <c r="K201" s="209" t="s">
        <v>16</v>
      </c>
      <c r="L201" s="210">
        <v>577.91</v>
      </c>
    </row>
    <row r="202" spans="1:12" s="194" customFormat="1" ht="61.9" customHeight="1" x14ac:dyDescent="0.15">
      <c r="A202" s="652"/>
      <c r="B202" s="651"/>
      <c r="C202" s="651"/>
      <c r="D202" s="655"/>
      <c r="E202" s="651"/>
      <c r="F202" s="651"/>
      <c r="G202" s="651"/>
      <c r="H202" s="649" t="s">
        <v>242</v>
      </c>
      <c r="I202" s="649"/>
      <c r="J202" s="209" t="s">
        <v>287</v>
      </c>
      <c r="K202" s="209" t="s">
        <v>16</v>
      </c>
      <c r="L202" s="210">
        <v>474.4</v>
      </c>
    </row>
    <row r="203" spans="1:12" s="194" customFormat="1" ht="24.6" customHeight="1" x14ac:dyDescent="0.15">
      <c r="A203" s="652"/>
      <c r="B203" s="203" t="s">
        <v>6</v>
      </c>
      <c r="C203" s="207" t="s">
        <v>5</v>
      </c>
      <c r="D203" s="207" t="s">
        <v>288</v>
      </c>
      <c r="E203" s="207" t="s">
        <v>289</v>
      </c>
      <c r="F203" s="650"/>
      <c r="G203" s="650"/>
      <c r="H203" s="649" t="s">
        <v>290</v>
      </c>
      <c r="I203" s="649"/>
      <c r="J203" s="651" t="s">
        <v>287</v>
      </c>
      <c r="K203" s="651" t="s">
        <v>287</v>
      </c>
      <c r="L203" s="648">
        <v>0</v>
      </c>
    </row>
    <row r="204" spans="1:12" s="194" customFormat="1" ht="24.6" customHeight="1" x14ac:dyDescent="0.15">
      <c r="A204" s="652"/>
      <c r="B204" s="209" t="s">
        <v>439</v>
      </c>
      <c r="C204" s="209" t="s">
        <v>450</v>
      </c>
      <c r="D204" s="211">
        <v>43502</v>
      </c>
      <c r="E204" s="209" t="s">
        <v>451</v>
      </c>
      <c r="F204" s="650"/>
      <c r="G204" s="650"/>
      <c r="H204" s="649"/>
      <c r="I204" s="649"/>
      <c r="J204" s="651"/>
      <c r="K204" s="651"/>
      <c r="L204" s="648"/>
    </row>
    <row r="205" spans="1:12" s="194" customFormat="1" ht="24.6" customHeight="1" x14ac:dyDescent="0.15">
      <c r="A205" s="652">
        <v>38</v>
      </c>
      <c r="B205" s="203" t="s">
        <v>12</v>
      </c>
      <c r="C205" s="207" t="s">
        <v>11</v>
      </c>
      <c r="D205" s="207" t="s">
        <v>280</v>
      </c>
      <c r="E205" s="207" t="s">
        <v>281</v>
      </c>
      <c r="F205" s="653" t="s">
        <v>8</v>
      </c>
      <c r="G205" s="653"/>
      <c r="H205" s="650"/>
      <c r="I205" s="650"/>
      <c r="J205" s="650"/>
      <c r="K205" s="650"/>
      <c r="L205" s="650"/>
    </row>
    <row r="206" spans="1:12" s="194" customFormat="1" ht="26.65" customHeight="1" x14ac:dyDescent="0.15">
      <c r="A206" s="652"/>
      <c r="B206" s="651" t="s">
        <v>435</v>
      </c>
      <c r="C206" s="654" t="s">
        <v>452</v>
      </c>
      <c r="D206" s="655">
        <v>43528</v>
      </c>
      <c r="E206" s="651" t="s">
        <v>453</v>
      </c>
      <c r="F206" s="651" t="s">
        <v>454</v>
      </c>
      <c r="G206" s="651"/>
      <c r="H206" s="649" t="s">
        <v>286</v>
      </c>
      <c r="I206" s="649"/>
      <c r="J206" s="209" t="s">
        <v>287</v>
      </c>
      <c r="K206" s="209" t="s">
        <v>16</v>
      </c>
      <c r="L206" s="210">
        <v>171</v>
      </c>
    </row>
    <row r="207" spans="1:12" s="194" customFormat="1" ht="148.35" customHeight="1" x14ac:dyDescent="0.15">
      <c r="A207" s="652"/>
      <c r="B207" s="651"/>
      <c r="C207" s="654"/>
      <c r="D207" s="655"/>
      <c r="E207" s="651"/>
      <c r="F207" s="651"/>
      <c r="G207" s="651"/>
      <c r="H207" s="649" t="s">
        <v>242</v>
      </c>
      <c r="I207" s="649"/>
      <c r="J207" s="209" t="s">
        <v>287</v>
      </c>
      <c r="K207" s="209" t="s">
        <v>16</v>
      </c>
      <c r="L207" s="210">
        <v>308.23</v>
      </c>
    </row>
    <row r="208" spans="1:12" s="194" customFormat="1" ht="24.6" customHeight="1" x14ac:dyDescent="0.15">
      <c r="A208" s="652"/>
      <c r="B208" s="203" t="s">
        <v>6</v>
      </c>
      <c r="C208" s="207" t="s">
        <v>5</v>
      </c>
      <c r="D208" s="207" t="s">
        <v>288</v>
      </c>
      <c r="E208" s="207" t="s">
        <v>289</v>
      </c>
      <c r="F208" s="650"/>
      <c r="G208" s="650"/>
      <c r="H208" s="649" t="s">
        <v>290</v>
      </c>
      <c r="I208" s="649"/>
      <c r="J208" s="651" t="s">
        <v>287</v>
      </c>
      <c r="K208" s="651" t="s">
        <v>16</v>
      </c>
      <c r="L208" s="648">
        <v>2</v>
      </c>
    </row>
    <row r="209" spans="1:12" s="194" customFormat="1" ht="24.6" customHeight="1" x14ac:dyDescent="0.15">
      <c r="A209" s="652"/>
      <c r="B209" s="209" t="s">
        <v>439</v>
      </c>
      <c r="C209" s="209" t="s">
        <v>454</v>
      </c>
      <c r="D209" s="211">
        <v>43529</v>
      </c>
      <c r="E209" s="209" t="s">
        <v>455</v>
      </c>
      <c r="F209" s="650"/>
      <c r="G209" s="650"/>
      <c r="H209" s="649"/>
      <c r="I209" s="649"/>
      <c r="J209" s="651"/>
      <c r="K209" s="651"/>
      <c r="L209" s="648"/>
    </row>
    <row r="210" spans="1:12" s="194" customFormat="1" ht="24.6" customHeight="1" x14ac:dyDescent="0.15">
      <c r="A210" s="652">
        <v>39</v>
      </c>
      <c r="B210" s="203" t="s">
        <v>12</v>
      </c>
      <c r="C210" s="207" t="s">
        <v>11</v>
      </c>
      <c r="D210" s="207" t="s">
        <v>280</v>
      </c>
      <c r="E210" s="207" t="s">
        <v>281</v>
      </c>
      <c r="F210" s="653" t="s">
        <v>8</v>
      </c>
      <c r="G210" s="653"/>
      <c r="H210" s="650"/>
      <c r="I210" s="650"/>
      <c r="J210" s="650"/>
      <c r="K210" s="650"/>
      <c r="L210" s="650"/>
    </row>
    <row r="211" spans="1:12" s="194" customFormat="1" ht="26.65" customHeight="1" x14ac:dyDescent="0.15">
      <c r="A211" s="652"/>
      <c r="B211" s="651" t="s">
        <v>456</v>
      </c>
      <c r="C211" s="651" t="s">
        <v>457</v>
      </c>
      <c r="D211" s="655">
        <v>43499</v>
      </c>
      <c r="E211" s="651" t="s">
        <v>458</v>
      </c>
      <c r="F211" s="651" t="s">
        <v>459</v>
      </c>
      <c r="G211" s="651"/>
      <c r="H211" s="649" t="s">
        <v>286</v>
      </c>
      <c r="I211" s="649"/>
      <c r="J211" s="209" t="s">
        <v>287</v>
      </c>
      <c r="K211" s="209" t="s">
        <v>287</v>
      </c>
      <c r="L211" s="210">
        <v>0</v>
      </c>
    </row>
    <row r="212" spans="1:12" s="194" customFormat="1" ht="51.2" customHeight="1" x14ac:dyDescent="0.15">
      <c r="A212" s="652"/>
      <c r="B212" s="651"/>
      <c r="C212" s="651"/>
      <c r="D212" s="655"/>
      <c r="E212" s="651"/>
      <c r="F212" s="651"/>
      <c r="G212" s="651"/>
      <c r="H212" s="649" t="s">
        <v>242</v>
      </c>
      <c r="I212" s="649"/>
      <c r="J212" s="209" t="s">
        <v>287</v>
      </c>
      <c r="K212" s="209" t="s">
        <v>287</v>
      </c>
      <c r="L212" s="210">
        <v>0</v>
      </c>
    </row>
    <row r="213" spans="1:12" s="194" customFormat="1" ht="24.6" customHeight="1" x14ac:dyDescent="0.15">
      <c r="A213" s="652"/>
      <c r="B213" s="203" t="s">
        <v>6</v>
      </c>
      <c r="C213" s="207" t="s">
        <v>5</v>
      </c>
      <c r="D213" s="207" t="s">
        <v>288</v>
      </c>
      <c r="E213" s="207" t="s">
        <v>289</v>
      </c>
      <c r="F213" s="650"/>
      <c r="G213" s="650"/>
      <c r="H213" s="649" t="s">
        <v>290</v>
      </c>
      <c r="I213" s="649"/>
      <c r="J213" s="651" t="s">
        <v>16</v>
      </c>
      <c r="K213" s="651" t="s">
        <v>287</v>
      </c>
      <c r="L213" s="648">
        <v>1390</v>
      </c>
    </row>
    <row r="214" spans="1:12" s="194" customFormat="1" ht="24.6" customHeight="1" x14ac:dyDescent="0.15">
      <c r="A214" s="652"/>
      <c r="B214" s="209" t="s">
        <v>460</v>
      </c>
      <c r="C214" s="209" t="s">
        <v>459</v>
      </c>
      <c r="D214" s="211">
        <v>43503</v>
      </c>
      <c r="E214" s="209" t="s">
        <v>461</v>
      </c>
      <c r="F214" s="650"/>
      <c r="G214" s="650"/>
      <c r="H214" s="649"/>
      <c r="I214" s="649"/>
      <c r="J214" s="651"/>
      <c r="K214" s="651"/>
      <c r="L214" s="648"/>
    </row>
    <row r="215" spans="1:12" s="194" customFormat="1" ht="24.6" customHeight="1" x14ac:dyDescent="0.15">
      <c r="A215" s="652">
        <v>40</v>
      </c>
      <c r="B215" s="203" t="s">
        <v>12</v>
      </c>
      <c r="C215" s="207" t="s">
        <v>11</v>
      </c>
      <c r="D215" s="207" t="s">
        <v>280</v>
      </c>
      <c r="E215" s="207" t="s">
        <v>281</v>
      </c>
      <c r="F215" s="653" t="s">
        <v>8</v>
      </c>
      <c r="G215" s="653"/>
      <c r="H215" s="650"/>
      <c r="I215" s="650"/>
      <c r="J215" s="650"/>
      <c r="K215" s="650"/>
      <c r="L215" s="650"/>
    </row>
    <row r="216" spans="1:12" s="194" customFormat="1" ht="26.65" customHeight="1" x14ac:dyDescent="0.15">
      <c r="A216" s="652"/>
      <c r="B216" s="651" t="s">
        <v>462</v>
      </c>
      <c r="C216" s="651" t="s">
        <v>463</v>
      </c>
      <c r="D216" s="655">
        <v>43506</v>
      </c>
      <c r="E216" s="651" t="s">
        <v>464</v>
      </c>
      <c r="F216" s="651" t="s">
        <v>465</v>
      </c>
      <c r="G216" s="651"/>
      <c r="H216" s="649" t="s">
        <v>286</v>
      </c>
      <c r="I216" s="649"/>
      <c r="J216" s="209" t="s">
        <v>16</v>
      </c>
      <c r="K216" s="209" t="s">
        <v>287</v>
      </c>
      <c r="L216" s="210">
        <v>1005.4</v>
      </c>
    </row>
    <row r="217" spans="1:12" s="194" customFormat="1" ht="94.35" customHeight="1" x14ac:dyDescent="0.15">
      <c r="A217" s="652"/>
      <c r="B217" s="651"/>
      <c r="C217" s="651"/>
      <c r="D217" s="655"/>
      <c r="E217" s="651"/>
      <c r="F217" s="651"/>
      <c r="G217" s="651"/>
      <c r="H217" s="649" t="s">
        <v>242</v>
      </c>
      <c r="I217" s="649"/>
      <c r="J217" s="209" t="s">
        <v>16</v>
      </c>
      <c r="K217" s="209" t="s">
        <v>287</v>
      </c>
      <c r="L217" s="210">
        <v>338.4</v>
      </c>
    </row>
    <row r="218" spans="1:12" s="194" customFormat="1" ht="24.6" customHeight="1" x14ac:dyDescent="0.15">
      <c r="A218" s="652"/>
      <c r="B218" s="203" t="s">
        <v>6</v>
      </c>
      <c r="C218" s="207" t="s">
        <v>5</v>
      </c>
      <c r="D218" s="207" t="s">
        <v>288</v>
      </c>
      <c r="E218" s="207" t="s">
        <v>289</v>
      </c>
      <c r="F218" s="650"/>
      <c r="G218" s="650"/>
      <c r="H218" s="649" t="s">
        <v>290</v>
      </c>
      <c r="I218" s="649"/>
      <c r="J218" s="651" t="s">
        <v>287</v>
      </c>
      <c r="K218" s="651" t="s">
        <v>287</v>
      </c>
      <c r="L218" s="648">
        <v>0</v>
      </c>
    </row>
    <row r="219" spans="1:12" s="194" customFormat="1" ht="24.6" customHeight="1" x14ac:dyDescent="0.15">
      <c r="A219" s="652"/>
      <c r="B219" s="209" t="s">
        <v>291</v>
      </c>
      <c r="C219" s="209" t="s">
        <v>465</v>
      </c>
      <c r="D219" s="211">
        <v>43511</v>
      </c>
      <c r="E219" s="209" t="s">
        <v>466</v>
      </c>
      <c r="F219" s="650"/>
      <c r="G219" s="650"/>
      <c r="H219" s="649"/>
      <c r="I219" s="649"/>
      <c r="J219" s="651"/>
      <c r="K219" s="651"/>
      <c r="L219" s="648"/>
    </row>
    <row r="220" spans="1:12" s="194" customFormat="1" ht="24.6" customHeight="1" x14ac:dyDescent="0.15">
      <c r="A220" s="652">
        <v>41</v>
      </c>
      <c r="B220" s="203" t="s">
        <v>12</v>
      </c>
      <c r="C220" s="207" t="s">
        <v>11</v>
      </c>
      <c r="D220" s="207" t="s">
        <v>280</v>
      </c>
      <c r="E220" s="207" t="s">
        <v>281</v>
      </c>
      <c r="F220" s="653" t="s">
        <v>8</v>
      </c>
      <c r="G220" s="653"/>
      <c r="H220" s="650"/>
      <c r="I220" s="650"/>
      <c r="J220" s="650"/>
      <c r="K220" s="650"/>
      <c r="L220" s="650"/>
    </row>
    <row r="221" spans="1:12" s="194" customFormat="1" ht="26.65" customHeight="1" x14ac:dyDescent="0.15">
      <c r="A221" s="652"/>
      <c r="B221" s="651" t="s">
        <v>467</v>
      </c>
      <c r="C221" s="654" t="s">
        <v>468</v>
      </c>
      <c r="D221" s="655">
        <v>43521</v>
      </c>
      <c r="E221" s="651" t="s">
        <v>469</v>
      </c>
      <c r="F221" s="651" t="s">
        <v>470</v>
      </c>
      <c r="G221" s="651"/>
      <c r="H221" s="649" t="s">
        <v>286</v>
      </c>
      <c r="I221" s="649"/>
      <c r="J221" s="209" t="s">
        <v>287</v>
      </c>
      <c r="K221" s="209" t="s">
        <v>16</v>
      </c>
      <c r="L221" s="210">
        <v>34</v>
      </c>
    </row>
    <row r="222" spans="1:12" s="194" customFormat="1" ht="83.65" customHeight="1" x14ac:dyDescent="0.15">
      <c r="A222" s="652"/>
      <c r="B222" s="651"/>
      <c r="C222" s="654"/>
      <c r="D222" s="655"/>
      <c r="E222" s="651"/>
      <c r="F222" s="651"/>
      <c r="G222" s="651"/>
      <c r="H222" s="649" t="s">
        <v>242</v>
      </c>
      <c r="I222" s="649"/>
      <c r="J222" s="209" t="s">
        <v>287</v>
      </c>
      <c r="K222" s="209" t="s">
        <v>16</v>
      </c>
      <c r="L222" s="210">
        <v>416.83</v>
      </c>
    </row>
    <row r="223" spans="1:12" s="194" customFormat="1" ht="24.6" customHeight="1" x14ac:dyDescent="0.15">
      <c r="A223" s="652"/>
      <c r="B223" s="203" t="s">
        <v>6</v>
      </c>
      <c r="C223" s="207" t="s">
        <v>5</v>
      </c>
      <c r="D223" s="207" t="s">
        <v>288</v>
      </c>
      <c r="E223" s="207" t="s">
        <v>289</v>
      </c>
      <c r="F223" s="650"/>
      <c r="G223" s="650"/>
      <c r="H223" s="649" t="s">
        <v>290</v>
      </c>
      <c r="I223" s="649"/>
      <c r="J223" s="651" t="s">
        <v>287</v>
      </c>
      <c r="K223" s="651" t="s">
        <v>16</v>
      </c>
      <c r="L223" s="648">
        <v>89.28</v>
      </c>
    </row>
    <row r="224" spans="1:12" s="194" customFormat="1" ht="24.6" customHeight="1" x14ac:dyDescent="0.15">
      <c r="A224" s="652"/>
      <c r="B224" s="209" t="s">
        <v>317</v>
      </c>
      <c r="C224" s="209" t="s">
        <v>470</v>
      </c>
      <c r="D224" s="211">
        <v>43522</v>
      </c>
      <c r="E224" s="209" t="s">
        <v>471</v>
      </c>
      <c r="F224" s="650"/>
      <c r="G224" s="650"/>
      <c r="H224" s="649"/>
      <c r="I224" s="649"/>
      <c r="J224" s="651"/>
      <c r="K224" s="651"/>
      <c r="L224" s="648"/>
    </row>
    <row r="225" spans="1:12" s="194" customFormat="1" ht="24.6" customHeight="1" x14ac:dyDescent="0.15">
      <c r="A225" s="652">
        <v>42</v>
      </c>
      <c r="B225" s="203" t="s">
        <v>12</v>
      </c>
      <c r="C225" s="207" t="s">
        <v>11</v>
      </c>
      <c r="D225" s="207" t="s">
        <v>280</v>
      </c>
      <c r="E225" s="207" t="s">
        <v>281</v>
      </c>
      <c r="F225" s="653" t="s">
        <v>8</v>
      </c>
      <c r="G225" s="653"/>
      <c r="H225" s="650"/>
      <c r="I225" s="650"/>
      <c r="J225" s="650"/>
      <c r="K225" s="650"/>
      <c r="L225" s="650"/>
    </row>
    <row r="226" spans="1:12" s="194" customFormat="1" ht="26.65" customHeight="1" x14ac:dyDescent="0.15">
      <c r="A226" s="652"/>
      <c r="B226" s="651" t="s">
        <v>467</v>
      </c>
      <c r="C226" s="654" t="s">
        <v>472</v>
      </c>
      <c r="D226" s="655">
        <v>43530</v>
      </c>
      <c r="E226" s="651" t="s">
        <v>473</v>
      </c>
      <c r="F226" s="651" t="s">
        <v>474</v>
      </c>
      <c r="G226" s="651"/>
      <c r="H226" s="649" t="s">
        <v>286</v>
      </c>
      <c r="I226" s="649"/>
      <c r="J226" s="209" t="s">
        <v>287</v>
      </c>
      <c r="K226" s="209" t="s">
        <v>16</v>
      </c>
      <c r="L226" s="210">
        <v>227</v>
      </c>
    </row>
    <row r="227" spans="1:12" s="194" customFormat="1" ht="288" customHeight="1" x14ac:dyDescent="0.15">
      <c r="A227" s="652"/>
      <c r="B227" s="651"/>
      <c r="C227" s="654"/>
      <c r="D227" s="655"/>
      <c r="E227" s="651"/>
      <c r="F227" s="651"/>
      <c r="G227" s="651"/>
      <c r="H227" s="649" t="s">
        <v>242</v>
      </c>
      <c r="I227" s="649"/>
      <c r="J227" s="209" t="s">
        <v>287</v>
      </c>
      <c r="K227" s="209" t="s">
        <v>16</v>
      </c>
      <c r="L227" s="210">
        <v>373.52</v>
      </c>
    </row>
    <row r="228" spans="1:12" s="194" customFormat="1" ht="24.6" customHeight="1" x14ac:dyDescent="0.15">
      <c r="A228" s="652"/>
      <c r="B228" s="203" t="s">
        <v>6</v>
      </c>
      <c r="C228" s="207" t="s">
        <v>5</v>
      </c>
      <c r="D228" s="207" t="s">
        <v>288</v>
      </c>
      <c r="E228" s="207" t="s">
        <v>289</v>
      </c>
      <c r="F228" s="650"/>
      <c r="G228" s="650"/>
      <c r="H228" s="649" t="s">
        <v>290</v>
      </c>
      <c r="I228" s="649"/>
      <c r="J228" s="651" t="s">
        <v>287</v>
      </c>
      <c r="K228" s="651" t="s">
        <v>16</v>
      </c>
      <c r="L228" s="648">
        <v>25</v>
      </c>
    </row>
    <row r="229" spans="1:12" s="194" customFormat="1" ht="24.6" customHeight="1" x14ac:dyDescent="0.15">
      <c r="A229" s="652"/>
      <c r="B229" s="209" t="s">
        <v>317</v>
      </c>
      <c r="C229" s="209" t="s">
        <v>474</v>
      </c>
      <c r="D229" s="211">
        <v>43531</v>
      </c>
      <c r="E229" s="209" t="s">
        <v>475</v>
      </c>
      <c r="F229" s="650"/>
      <c r="G229" s="650"/>
      <c r="H229" s="649"/>
      <c r="I229" s="649"/>
      <c r="J229" s="651"/>
      <c r="K229" s="651"/>
      <c r="L229" s="648"/>
    </row>
    <row r="230" spans="1:12" s="194" customFormat="1" ht="24.6" customHeight="1" x14ac:dyDescent="0.15">
      <c r="A230" s="652">
        <v>43</v>
      </c>
      <c r="B230" s="203" t="s">
        <v>12</v>
      </c>
      <c r="C230" s="207" t="s">
        <v>11</v>
      </c>
      <c r="D230" s="207" t="s">
        <v>280</v>
      </c>
      <c r="E230" s="207" t="s">
        <v>281</v>
      </c>
      <c r="F230" s="653" t="s">
        <v>8</v>
      </c>
      <c r="G230" s="653"/>
      <c r="H230" s="650"/>
      <c r="I230" s="650"/>
      <c r="J230" s="650"/>
      <c r="K230" s="650"/>
      <c r="L230" s="650"/>
    </row>
    <row r="231" spans="1:12" s="194" customFormat="1" ht="26.65" customHeight="1" x14ac:dyDescent="0.15">
      <c r="A231" s="652"/>
      <c r="B231" s="651" t="s">
        <v>476</v>
      </c>
      <c r="C231" s="651" t="s">
        <v>477</v>
      </c>
      <c r="D231" s="655">
        <v>43452</v>
      </c>
      <c r="E231" s="651" t="s">
        <v>359</v>
      </c>
      <c r="F231" s="651" t="s">
        <v>478</v>
      </c>
      <c r="G231" s="651"/>
      <c r="H231" s="649" t="s">
        <v>286</v>
      </c>
      <c r="I231" s="649"/>
      <c r="J231" s="209" t="s">
        <v>287</v>
      </c>
      <c r="K231" s="209" t="s">
        <v>16</v>
      </c>
      <c r="L231" s="210">
        <v>702</v>
      </c>
    </row>
    <row r="232" spans="1:12" s="194" customFormat="1" ht="73.150000000000006" customHeight="1" x14ac:dyDescent="0.15">
      <c r="A232" s="652"/>
      <c r="B232" s="651"/>
      <c r="C232" s="651"/>
      <c r="D232" s="655"/>
      <c r="E232" s="651"/>
      <c r="F232" s="651"/>
      <c r="G232" s="651"/>
      <c r="H232" s="649" t="s">
        <v>242</v>
      </c>
      <c r="I232" s="649"/>
      <c r="J232" s="209" t="s">
        <v>287</v>
      </c>
      <c r="K232" s="209" t="s">
        <v>16</v>
      </c>
      <c r="L232" s="210">
        <v>29.76</v>
      </c>
    </row>
    <row r="233" spans="1:12" s="194" customFormat="1" ht="24.6" customHeight="1" x14ac:dyDescent="0.15">
      <c r="A233" s="652"/>
      <c r="B233" s="203" t="s">
        <v>6</v>
      </c>
      <c r="C233" s="207" t="s">
        <v>5</v>
      </c>
      <c r="D233" s="207" t="s">
        <v>288</v>
      </c>
      <c r="E233" s="207" t="s">
        <v>289</v>
      </c>
      <c r="F233" s="650"/>
      <c r="G233" s="650"/>
      <c r="H233" s="649" t="s">
        <v>290</v>
      </c>
      <c r="I233" s="649"/>
      <c r="J233" s="651" t="s">
        <v>287</v>
      </c>
      <c r="K233" s="651" t="s">
        <v>16</v>
      </c>
      <c r="L233" s="648">
        <v>60</v>
      </c>
    </row>
    <row r="234" spans="1:12" s="194" customFormat="1" ht="24.6" customHeight="1" x14ac:dyDescent="0.15">
      <c r="A234" s="652"/>
      <c r="B234" s="209" t="s">
        <v>333</v>
      </c>
      <c r="C234" s="209" t="s">
        <v>478</v>
      </c>
      <c r="D234" s="211">
        <v>43460</v>
      </c>
      <c r="E234" s="209" t="s">
        <v>479</v>
      </c>
      <c r="F234" s="650"/>
      <c r="G234" s="650"/>
      <c r="H234" s="649"/>
      <c r="I234" s="649"/>
      <c r="J234" s="651"/>
      <c r="K234" s="651"/>
      <c r="L234" s="648"/>
    </row>
    <row r="235" spans="1:12" s="194" customFormat="1" ht="24.6" customHeight="1" x14ac:dyDescent="0.15">
      <c r="A235" s="652">
        <v>44</v>
      </c>
      <c r="B235" s="203" t="s">
        <v>12</v>
      </c>
      <c r="C235" s="207" t="s">
        <v>11</v>
      </c>
      <c r="D235" s="207" t="s">
        <v>280</v>
      </c>
      <c r="E235" s="207" t="s">
        <v>281</v>
      </c>
      <c r="F235" s="653" t="s">
        <v>8</v>
      </c>
      <c r="G235" s="653"/>
      <c r="H235" s="650"/>
      <c r="I235" s="650"/>
      <c r="J235" s="650"/>
      <c r="K235" s="650"/>
      <c r="L235" s="650"/>
    </row>
    <row r="236" spans="1:12" s="194" customFormat="1" ht="26.65" customHeight="1" x14ac:dyDescent="0.15">
      <c r="A236" s="652"/>
      <c r="B236" s="651" t="s">
        <v>480</v>
      </c>
      <c r="C236" s="654" t="s">
        <v>481</v>
      </c>
      <c r="D236" s="655">
        <v>43452</v>
      </c>
      <c r="E236" s="651" t="s">
        <v>482</v>
      </c>
      <c r="F236" s="651" t="s">
        <v>483</v>
      </c>
      <c r="G236" s="651"/>
      <c r="H236" s="649" t="s">
        <v>286</v>
      </c>
      <c r="I236" s="649"/>
      <c r="J236" s="209" t="s">
        <v>287</v>
      </c>
      <c r="K236" s="209" t="s">
        <v>16</v>
      </c>
      <c r="L236" s="210">
        <v>153</v>
      </c>
    </row>
    <row r="237" spans="1:12" s="194" customFormat="1" ht="223.5" customHeight="1" x14ac:dyDescent="0.15">
      <c r="A237" s="652"/>
      <c r="B237" s="651"/>
      <c r="C237" s="654"/>
      <c r="D237" s="655"/>
      <c r="E237" s="651"/>
      <c r="F237" s="651"/>
      <c r="G237" s="651"/>
      <c r="H237" s="649" t="s">
        <v>242</v>
      </c>
      <c r="I237" s="649"/>
      <c r="J237" s="209" t="s">
        <v>287</v>
      </c>
      <c r="K237" s="209" t="s">
        <v>16</v>
      </c>
      <c r="L237" s="210">
        <v>279.39999999999998</v>
      </c>
    </row>
    <row r="238" spans="1:12" s="194" customFormat="1" ht="24.6" customHeight="1" x14ac:dyDescent="0.15">
      <c r="A238" s="652"/>
      <c r="B238" s="203" t="s">
        <v>6</v>
      </c>
      <c r="C238" s="207" t="s">
        <v>5</v>
      </c>
      <c r="D238" s="207" t="s">
        <v>288</v>
      </c>
      <c r="E238" s="207" t="s">
        <v>289</v>
      </c>
      <c r="F238" s="650"/>
      <c r="G238" s="650"/>
      <c r="H238" s="649" t="s">
        <v>290</v>
      </c>
      <c r="I238" s="649"/>
      <c r="J238" s="651" t="s">
        <v>287</v>
      </c>
      <c r="K238" s="651" t="s">
        <v>16</v>
      </c>
      <c r="L238" s="648">
        <v>70</v>
      </c>
    </row>
    <row r="239" spans="1:12" s="194" customFormat="1" ht="24.6" customHeight="1" x14ac:dyDescent="0.15">
      <c r="A239" s="652"/>
      <c r="B239" s="209" t="s">
        <v>439</v>
      </c>
      <c r="C239" s="209" t="s">
        <v>483</v>
      </c>
      <c r="D239" s="211">
        <v>43453</v>
      </c>
      <c r="E239" s="209" t="s">
        <v>484</v>
      </c>
      <c r="F239" s="650"/>
      <c r="G239" s="650"/>
      <c r="H239" s="649"/>
      <c r="I239" s="649"/>
      <c r="J239" s="651"/>
      <c r="K239" s="651"/>
      <c r="L239" s="648"/>
    </row>
    <row r="240" spans="1:12" s="194" customFormat="1" ht="24.6" customHeight="1" x14ac:dyDescent="0.15">
      <c r="A240" s="652">
        <v>45</v>
      </c>
      <c r="B240" s="203" t="s">
        <v>12</v>
      </c>
      <c r="C240" s="207" t="s">
        <v>11</v>
      </c>
      <c r="D240" s="207" t="s">
        <v>280</v>
      </c>
      <c r="E240" s="207" t="s">
        <v>281</v>
      </c>
      <c r="F240" s="653" t="s">
        <v>8</v>
      </c>
      <c r="G240" s="653"/>
      <c r="H240" s="650"/>
      <c r="I240" s="650"/>
      <c r="J240" s="650"/>
      <c r="K240" s="650"/>
      <c r="L240" s="650"/>
    </row>
    <row r="241" spans="1:12" s="194" customFormat="1" ht="26.65" customHeight="1" x14ac:dyDescent="0.15">
      <c r="A241" s="652"/>
      <c r="B241" s="651" t="s">
        <v>485</v>
      </c>
      <c r="C241" s="654" t="s">
        <v>486</v>
      </c>
      <c r="D241" s="655">
        <v>43529</v>
      </c>
      <c r="E241" s="651" t="s">
        <v>487</v>
      </c>
      <c r="F241" s="651" t="s">
        <v>488</v>
      </c>
      <c r="G241" s="651"/>
      <c r="H241" s="649" t="s">
        <v>286</v>
      </c>
      <c r="I241" s="649"/>
      <c r="J241" s="209" t="s">
        <v>287</v>
      </c>
      <c r="K241" s="209" t="s">
        <v>16</v>
      </c>
      <c r="L241" s="210">
        <v>1133.3900000000001</v>
      </c>
    </row>
    <row r="242" spans="1:12" s="194" customFormat="1" ht="353.1" customHeight="1" x14ac:dyDescent="0.15">
      <c r="A242" s="652"/>
      <c r="B242" s="651"/>
      <c r="C242" s="654"/>
      <c r="D242" s="655"/>
      <c r="E242" s="651"/>
      <c r="F242" s="651"/>
      <c r="G242" s="651"/>
      <c r="H242" s="649" t="s">
        <v>242</v>
      </c>
      <c r="I242" s="649"/>
      <c r="J242" s="209" t="s">
        <v>287</v>
      </c>
      <c r="K242" s="209" t="s">
        <v>16</v>
      </c>
      <c r="L242" s="210">
        <v>259.95999999999998</v>
      </c>
    </row>
    <row r="243" spans="1:12" s="194" customFormat="1" ht="24.6" customHeight="1" x14ac:dyDescent="0.15">
      <c r="A243" s="652"/>
      <c r="B243" s="203" t="s">
        <v>6</v>
      </c>
      <c r="C243" s="207" t="s">
        <v>5</v>
      </c>
      <c r="D243" s="207" t="s">
        <v>288</v>
      </c>
      <c r="E243" s="207" t="s">
        <v>289</v>
      </c>
      <c r="F243" s="650"/>
      <c r="G243" s="650"/>
      <c r="H243" s="649" t="s">
        <v>290</v>
      </c>
      <c r="I243" s="649"/>
      <c r="J243" s="651" t="s">
        <v>287</v>
      </c>
      <c r="K243" s="651" t="s">
        <v>16</v>
      </c>
      <c r="L243" s="648">
        <v>200</v>
      </c>
    </row>
    <row r="244" spans="1:12" s="194" customFormat="1" ht="24.6" customHeight="1" x14ac:dyDescent="0.15">
      <c r="A244" s="652"/>
      <c r="B244" s="209" t="s">
        <v>489</v>
      </c>
      <c r="C244" s="209" t="s">
        <v>488</v>
      </c>
      <c r="D244" s="211">
        <v>43531</v>
      </c>
      <c r="E244" s="209" t="s">
        <v>490</v>
      </c>
      <c r="F244" s="650"/>
      <c r="G244" s="650"/>
      <c r="H244" s="649"/>
      <c r="I244" s="649"/>
      <c r="J244" s="651"/>
      <c r="K244" s="651"/>
      <c r="L244" s="648"/>
    </row>
    <row r="245" spans="1:12" s="194" customFormat="1" ht="24.6" customHeight="1" x14ac:dyDescent="0.15">
      <c r="A245" s="652">
        <v>46</v>
      </c>
      <c r="B245" s="203" t="s">
        <v>12</v>
      </c>
      <c r="C245" s="207" t="s">
        <v>11</v>
      </c>
      <c r="D245" s="207" t="s">
        <v>280</v>
      </c>
      <c r="E245" s="207" t="s">
        <v>281</v>
      </c>
      <c r="F245" s="653" t="s">
        <v>8</v>
      </c>
      <c r="G245" s="653"/>
      <c r="H245" s="650"/>
      <c r="I245" s="650"/>
      <c r="J245" s="650"/>
      <c r="K245" s="650"/>
      <c r="L245" s="650"/>
    </row>
    <row r="246" spans="1:12" s="194" customFormat="1" ht="26.65" customHeight="1" x14ac:dyDescent="0.15">
      <c r="A246" s="652"/>
      <c r="B246" s="651" t="s">
        <v>491</v>
      </c>
      <c r="C246" s="651" t="s">
        <v>492</v>
      </c>
      <c r="D246" s="655">
        <v>43555</v>
      </c>
      <c r="E246" s="651" t="s">
        <v>482</v>
      </c>
      <c r="F246" s="651" t="s">
        <v>493</v>
      </c>
      <c r="G246" s="651"/>
      <c r="H246" s="649" t="s">
        <v>286</v>
      </c>
      <c r="I246" s="649"/>
      <c r="J246" s="209" t="s">
        <v>287</v>
      </c>
      <c r="K246" s="209" t="s">
        <v>16</v>
      </c>
      <c r="L246" s="210">
        <v>277</v>
      </c>
    </row>
    <row r="247" spans="1:12" s="194" customFormat="1" ht="73.150000000000006" customHeight="1" x14ac:dyDescent="0.15">
      <c r="A247" s="652"/>
      <c r="B247" s="651"/>
      <c r="C247" s="651"/>
      <c r="D247" s="655"/>
      <c r="E247" s="651"/>
      <c r="F247" s="651"/>
      <c r="G247" s="651"/>
      <c r="H247" s="649" t="s">
        <v>242</v>
      </c>
      <c r="I247" s="649"/>
      <c r="J247" s="209" t="s">
        <v>287</v>
      </c>
      <c r="K247" s="209" t="s">
        <v>16</v>
      </c>
      <c r="L247" s="210">
        <v>337.96</v>
      </c>
    </row>
    <row r="248" spans="1:12" s="194" customFormat="1" ht="24.6" customHeight="1" x14ac:dyDescent="0.15">
      <c r="A248" s="652"/>
      <c r="B248" s="203" t="s">
        <v>6</v>
      </c>
      <c r="C248" s="207" t="s">
        <v>5</v>
      </c>
      <c r="D248" s="207" t="s">
        <v>288</v>
      </c>
      <c r="E248" s="207" t="s">
        <v>289</v>
      </c>
      <c r="F248" s="650"/>
      <c r="G248" s="650"/>
      <c r="H248" s="649" t="s">
        <v>290</v>
      </c>
      <c r="I248" s="649"/>
      <c r="J248" s="651" t="s">
        <v>287</v>
      </c>
      <c r="K248" s="651" t="s">
        <v>287</v>
      </c>
      <c r="L248" s="648">
        <v>0</v>
      </c>
    </row>
    <row r="249" spans="1:12" s="194" customFormat="1" ht="24.6" customHeight="1" x14ac:dyDescent="0.15">
      <c r="A249" s="652"/>
      <c r="B249" s="209" t="s">
        <v>291</v>
      </c>
      <c r="C249" s="209" t="s">
        <v>493</v>
      </c>
      <c r="D249" s="211">
        <v>43557</v>
      </c>
      <c r="E249" s="209" t="s">
        <v>494</v>
      </c>
      <c r="F249" s="650"/>
      <c r="G249" s="650"/>
      <c r="H249" s="649"/>
      <c r="I249" s="649"/>
      <c r="J249" s="651"/>
      <c r="K249" s="651"/>
      <c r="L249" s="648"/>
    </row>
    <row r="250" spans="1:12" s="194" customFormat="1" ht="24.6" customHeight="1" x14ac:dyDescent="0.15">
      <c r="A250" s="652">
        <v>47</v>
      </c>
      <c r="B250" s="203" t="s">
        <v>12</v>
      </c>
      <c r="C250" s="207" t="s">
        <v>11</v>
      </c>
      <c r="D250" s="207" t="s">
        <v>280</v>
      </c>
      <c r="E250" s="207" t="s">
        <v>281</v>
      </c>
      <c r="F250" s="653" t="s">
        <v>8</v>
      </c>
      <c r="G250" s="653"/>
      <c r="H250" s="650"/>
      <c r="I250" s="650"/>
      <c r="J250" s="650"/>
      <c r="K250" s="650"/>
      <c r="L250" s="650"/>
    </row>
    <row r="251" spans="1:12" s="194" customFormat="1" ht="26.65" customHeight="1" x14ac:dyDescent="0.15">
      <c r="A251" s="652"/>
      <c r="B251" s="651" t="s">
        <v>495</v>
      </c>
      <c r="C251" s="654" t="s">
        <v>496</v>
      </c>
      <c r="D251" s="655">
        <v>43441</v>
      </c>
      <c r="E251" s="651" t="s">
        <v>497</v>
      </c>
      <c r="F251" s="651" t="s">
        <v>498</v>
      </c>
      <c r="G251" s="651"/>
      <c r="H251" s="649" t="s">
        <v>286</v>
      </c>
      <c r="I251" s="649"/>
      <c r="J251" s="209" t="s">
        <v>287</v>
      </c>
      <c r="K251" s="209" t="s">
        <v>16</v>
      </c>
      <c r="L251" s="210">
        <v>1975.68</v>
      </c>
    </row>
    <row r="252" spans="1:12" s="194" customFormat="1" ht="277.35000000000002" customHeight="1" x14ac:dyDescent="0.15">
      <c r="A252" s="652"/>
      <c r="B252" s="651"/>
      <c r="C252" s="654"/>
      <c r="D252" s="655"/>
      <c r="E252" s="651"/>
      <c r="F252" s="651"/>
      <c r="G252" s="651"/>
      <c r="H252" s="649" t="s">
        <v>242</v>
      </c>
      <c r="I252" s="649"/>
      <c r="J252" s="209" t="s">
        <v>287</v>
      </c>
      <c r="K252" s="209" t="s">
        <v>287</v>
      </c>
      <c r="L252" s="210">
        <v>0</v>
      </c>
    </row>
    <row r="253" spans="1:12" s="194" customFormat="1" ht="24.6" customHeight="1" x14ac:dyDescent="0.15">
      <c r="A253" s="652"/>
      <c r="B253" s="203" t="s">
        <v>6</v>
      </c>
      <c r="C253" s="207" t="s">
        <v>5</v>
      </c>
      <c r="D253" s="207" t="s">
        <v>288</v>
      </c>
      <c r="E253" s="207" t="s">
        <v>289</v>
      </c>
      <c r="F253" s="650"/>
      <c r="G253" s="650"/>
      <c r="H253" s="649" t="s">
        <v>290</v>
      </c>
      <c r="I253" s="649"/>
      <c r="J253" s="651" t="s">
        <v>287</v>
      </c>
      <c r="K253" s="651" t="s">
        <v>287</v>
      </c>
      <c r="L253" s="648">
        <v>0</v>
      </c>
    </row>
    <row r="254" spans="1:12" s="194" customFormat="1" ht="24.6" customHeight="1" x14ac:dyDescent="0.15">
      <c r="A254" s="652"/>
      <c r="B254" s="209" t="s">
        <v>291</v>
      </c>
      <c r="C254" s="209" t="s">
        <v>498</v>
      </c>
      <c r="D254" s="211">
        <v>43447</v>
      </c>
      <c r="E254" s="209" t="s">
        <v>499</v>
      </c>
      <c r="F254" s="650"/>
      <c r="G254" s="650"/>
      <c r="H254" s="649"/>
      <c r="I254" s="649"/>
      <c r="J254" s="651"/>
      <c r="K254" s="651"/>
      <c r="L254" s="648"/>
    </row>
    <row r="255" spans="1:12" s="194" customFormat="1" ht="24.6" customHeight="1" x14ac:dyDescent="0.15">
      <c r="A255" s="652">
        <v>48</v>
      </c>
      <c r="B255" s="203" t="s">
        <v>12</v>
      </c>
      <c r="C255" s="207" t="s">
        <v>11</v>
      </c>
      <c r="D255" s="207" t="s">
        <v>280</v>
      </c>
      <c r="E255" s="207" t="s">
        <v>281</v>
      </c>
      <c r="F255" s="653" t="s">
        <v>8</v>
      </c>
      <c r="G255" s="653"/>
      <c r="H255" s="650"/>
      <c r="I255" s="650"/>
      <c r="J255" s="650"/>
      <c r="K255" s="650"/>
      <c r="L255" s="650"/>
    </row>
    <row r="256" spans="1:12" s="194" customFormat="1" ht="26.65" customHeight="1" x14ac:dyDescent="0.15">
      <c r="A256" s="652"/>
      <c r="B256" s="651" t="s">
        <v>500</v>
      </c>
      <c r="C256" s="654" t="s">
        <v>501</v>
      </c>
      <c r="D256" s="655">
        <v>43525</v>
      </c>
      <c r="E256" s="651" t="s">
        <v>502</v>
      </c>
      <c r="F256" s="651" t="s">
        <v>503</v>
      </c>
      <c r="G256" s="651"/>
      <c r="H256" s="649" t="s">
        <v>286</v>
      </c>
      <c r="I256" s="649"/>
      <c r="J256" s="209" t="s">
        <v>287</v>
      </c>
      <c r="K256" s="209" t="s">
        <v>16</v>
      </c>
      <c r="L256" s="210">
        <v>870</v>
      </c>
    </row>
    <row r="257" spans="1:12" s="194" customFormat="1" ht="341.85" customHeight="1" x14ac:dyDescent="0.15">
      <c r="A257" s="652"/>
      <c r="B257" s="651"/>
      <c r="C257" s="654"/>
      <c r="D257" s="655"/>
      <c r="E257" s="651"/>
      <c r="F257" s="651"/>
      <c r="G257" s="651"/>
      <c r="H257" s="649" t="s">
        <v>242</v>
      </c>
      <c r="I257" s="649"/>
      <c r="J257" s="209" t="s">
        <v>287</v>
      </c>
      <c r="K257" s="209" t="s">
        <v>287</v>
      </c>
      <c r="L257" s="210">
        <v>0</v>
      </c>
    </row>
    <row r="258" spans="1:12" s="194" customFormat="1" ht="24.6" customHeight="1" x14ac:dyDescent="0.15">
      <c r="A258" s="652"/>
      <c r="B258" s="203" t="s">
        <v>6</v>
      </c>
      <c r="C258" s="207" t="s">
        <v>5</v>
      </c>
      <c r="D258" s="207" t="s">
        <v>288</v>
      </c>
      <c r="E258" s="207" t="s">
        <v>289</v>
      </c>
      <c r="F258" s="650"/>
      <c r="G258" s="650"/>
      <c r="H258" s="649" t="s">
        <v>290</v>
      </c>
      <c r="I258" s="649"/>
      <c r="J258" s="651" t="s">
        <v>287</v>
      </c>
      <c r="K258" s="651" t="s">
        <v>287</v>
      </c>
      <c r="L258" s="648">
        <v>0</v>
      </c>
    </row>
    <row r="259" spans="1:12" s="194" customFormat="1" ht="24.6" customHeight="1" x14ac:dyDescent="0.15">
      <c r="A259" s="652"/>
      <c r="B259" s="209" t="s">
        <v>291</v>
      </c>
      <c r="C259" s="209" t="s">
        <v>503</v>
      </c>
      <c r="D259" s="211">
        <v>43531</v>
      </c>
      <c r="E259" s="209" t="s">
        <v>504</v>
      </c>
      <c r="F259" s="650"/>
      <c r="G259" s="650"/>
      <c r="H259" s="649"/>
      <c r="I259" s="649"/>
      <c r="J259" s="651"/>
      <c r="K259" s="651"/>
      <c r="L259" s="648"/>
    </row>
    <row r="260" spans="1:12" s="194" customFormat="1" ht="24.6" customHeight="1" x14ac:dyDescent="0.15">
      <c r="A260" s="652">
        <v>49</v>
      </c>
      <c r="B260" s="203" t="s">
        <v>12</v>
      </c>
      <c r="C260" s="207" t="s">
        <v>11</v>
      </c>
      <c r="D260" s="207" t="s">
        <v>280</v>
      </c>
      <c r="E260" s="207" t="s">
        <v>281</v>
      </c>
      <c r="F260" s="653" t="s">
        <v>8</v>
      </c>
      <c r="G260" s="653"/>
      <c r="H260" s="650"/>
      <c r="I260" s="650"/>
      <c r="J260" s="650"/>
      <c r="K260" s="650"/>
      <c r="L260" s="650"/>
    </row>
    <row r="261" spans="1:12" s="194" customFormat="1" ht="26.65" customHeight="1" x14ac:dyDescent="0.15">
      <c r="A261" s="652"/>
      <c r="B261" s="651" t="s">
        <v>500</v>
      </c>
      <c r="C261" s="654" t="s">
        <v>505</v>
      </c>
      <c r="D261" s="655">
        <v>43545</v>
      </c>
      <c r="E261" s="651" t="s">
        <v>295</v>
      </c>
      <c r="F261" s="651" t="s">
        <v>296</v>
      </c>
      <c r="G261" s="651"/>
      <c r="H261" s="649" t="s">
        <v>286</v>
      </c>
      <c r="I261" s="649"/>
      <c r="J261" s="209" t="s">
        <v>287</v>
      </c>
      <c r="K261" s="209" t="s">
        <v>287</v>
      </c>
      <c r="L261" s="210">
        <v>0</v>
      </c>
    </row>
    <row r="262" spans="1:12" s="194" customFormat="1" ht="288" customHeight="1" x14ac:dyDescent="0.15">
      <c r="A262" s="652"/>
      <c r="B262" s="651"/>
      <c r="C262" s="654"/>
      <c r="D262" s="655"/>
      <c r="E262" s="651"/>
      <c r="F262" s="651"/>
      <c r="G262" s="651"/>
      <c r="H262" s="649" t="s">
        <v>242</v>
      </c>
      <c r="I262" s="649"/>
      <c r="J262" s="209" t="s">
        <v>287</v>
      </c>
      <c r="K262" s="209" t="s">
        <v>287</v>
      </c>
      <c r="L262" s="210">
        <v>0</v>
      </c>
    </row>
    <row r="263" spans="1:12" s="194" customFormat="1" ht="24.6" customHeight="1" x14ac:dyDescent="0.15">
      <c r="A263" s="652"/>
      <c r="B263" s="203" t="s">
        <v>6</v>
      </c>
      <c r="C263" s="207" t="s">
        <v>5</v>
      </c>
      <c r="D263" s="207" t="s">
        <v>288</v>
      </c>
      <c r="E263" s="207" t="s">
        <v>289</v>
      </c>
      <c r="F263" s="650"/>
      <c r="G263" s="650"/>
      <c r="H263" s="649" t="s">
        <v>290</v>
      </c>
      <c r="I263" s="649"/>
      <c r="J263" s="651" t="s">
        <v>287</v>
      </c>
      <c r="K263" s="651" t="s">
        <v>16</v>
      </c>
      <c r="L263" s="648">
        <v>269</v>
      </c>
    </row>
    <row r="264" spans="1:12" s="194" customFormat="1" ht="24.6" customHeight="1" x14ac:dyDescent="0.15">
      <c r="A264" s="652"/>
      <c r="B264" s="209" t="s">
        <v>291</v>
      </c>
      <c r="C264" s="209" t="s">
        <v>296</v>
      </c>
      <c r="D264" s="211">
        <v>43550</v>
      </c>
      <c r="E264" s="209" t="s">
        <v>506</v>
      </c>
      <c r="F264" s="650"/>
      <c r="G264" s="650"/>
      <c r="H264" s="649"/>
      <c r="I264" s="649"/>
      <c r="J264" s="651"/>
      <c r="K264" s="651"/>
      <c r="L264" s="648"/>
    </row>
    <row r="265" spans="1:12" s="194" customFormat="1" ht="24.6" customHeight="1" x14ac:dyDescent="0.15">
      <c r="A265" s="652">
        <v>50</v>
      </c>
      <c r="B265" s="203" t="s">
        <v>12</v>
      </c>
      <c r="C265" s="207" t="s">
        <v>11</v>
      </c>
      <c r="D265" s="207" t="s">
        <v>280</v>
      </c>
      <c r="E265" s="207" t="s">
        <v>281</v>
      </c>
      <c r="F265" s="653" t="s">
        <v>8</v>
      </c>
      <c r="G265" s="653"/>
      <c r="H265" s="650"/>
      <c r="I265" s="650"/>
      <c r="J265" s="650"/>
      <c r="K265" s="650"/>
      <c r="L265" s="650"/>
    </row>
    <row r="266" spans="1:12" s="194" customFormat="1" ht="26.65" customHeight="1" x14ac:dyDescent="0.15">
      <c r="A266" s="652"/>
      <c r="B266" s="651" t="s">
        <v>507</v>
      </c>
      <c r="C266" s="654" t="s">
        <v>508</v>
      </c>
      <c r="D266" s="655">
        <v>43418</v>
      </c>
      <c r="E266" s="651" t="s">
        <v>509</v>
      </c>
      <c r="F266" s="651" t="s">
        <v>510</v>
      </c>
      <c r="G266" s="651"/>
      <c r="H266" s="649" t="s">
        <v>286</v>
      </c>
      <c r="I266" s="649"/>
      <c r="J266" s="209" t="s">
        <v>287</v>
      </c>
      <c r="K266" s="209" t="s">
        <v>16</v>
      </c>
      <c r="L266" s="210">
        <v>831</v>
      </c>
    </row>
    <row r="267" spans="1:12" s="194" customFormat="1" ht="409.6" customHeight="1" x14ac:dyDescent="0.15">
      <c r="A267" s="652"/>
      <c r="B267" s="651"/>
      <c r="C267" s="654"/>
      <c r="D267" s="655"/>
      <c r="E267" s="651"/>
      <c r="F267" s="651"/>
      <c r="G267" s="651"/>
      <c r="H267" s="649" t="s">
        <v>242</v>
      </c>
      <c r="I267" s="649"/>
      <c r="J267" s="651" t="s">
        <v>287</v>
      </c>
      <c r="K267" s="651" t="s">
        <v>16</v>
      </c>
      <c r="L267" s="648">
        <v>531.28</v>
      </c>
    </row>
    <row r="268" spans="1:12" s="194" customFormat="1" ht="84.2" customHeight="1" x14ac:dyDescent="0.15">
      <c r="A268" s="652"/>
      <c r="B268" s="651"/>
      <c r="C268" s="654"/>
      <c r="D268" s="655"/>
      <c r="E268" s="651"/>
      <c r="F268" s="651"/>
      <c r="G268" s="651"/>
      <c r="H268" s="649"/>
      <c r="I268" s="649"/>
      <c r="J268" s="651"/>
      <c r="K268" s="651"/>
      <c r="L268" s="648"/>
    </row>
    <row r="269" spans="1:12" s="194" customFormat="1" ht="24.6" customHeight="1" x14ac:dyDescent="0.15">
      <c r="A269" s="652"/>
      <c r="B269" s="203" t="s">
        <v>6</v>
      </c>
      <c r="C269" s="207" t="s">
        <v>5</v>
      </c>
      <c r="D269" s="207" t="s">
        <v>288</v>
      </c>
      <c r="E269" s="207" t="s">
        <v>289</v>
      </c>
      <c r="F269" s="650"/>
      <c r="G269" s="650"/>
      <c r="H269" s="649" t="s">
        <v>290</v>
      </c>
      <c r="I269" s="649"/>
      <c r="J269" s="651" t="s">
        <v>287</v>
      </c>
      <c r="K269" s="651" t="s">
        <v>16</v>
      </c>
      <c r="L269" s="648">
        <v>100</v>
      </c>
    </row>
    <row r="270" spans="1:12" s="194" customFormat="1" ht="24.6" customHeight="1" x14ac:dyDescent="0.15">
      <c r="A270" s="652"/>
      <c r="B270" s="209" t="s">
        <v>511</v>
      </c>
      <c r="C270" s="209" t="s">
        <v>510</v>
      </c>
      <c r="D270" s="211">
        <v>43422</v>
      </c>
      <c r="E270" s="209" t="s">
        <v>512</v>
      </c>
      <c r="F270" s="650"/>
      <c r="G270" s="650"/>
      <c r="H270" s="649"/>
      <c r="I270" s="649"/>
      <c r="J270" s="651"/>
      <c r="K270" s="651"/>
      <c r="L270" s="648"/>
    </row>
    <row r="271" spans="1:12" s="194" customFormat="1" ht="24.6" customHeight="1" x14ac:dyDescent="0.15">
      <c r="A271" s="652">
        <v>51</v>
      </c>
      <c r="B271" s="203" t="s">
        <v>12</v>
      </c>
      <c r="C271" s="207" t="s">
        <v>11</v>
      </c>
      <c r="D271" s="207" t="s">
        <v>280</v>
      </c>
      <c r="E271" s="207" t="s">
        <v>281</v>
      </c>
      <c r="F271" s="653" t="s">
        <v>8</v>
      </c>
      <c r="G271" s="653"/>
      <c r="H271" s="650"/>
      <c r="I271" s="650"/>
      <c r="J271" s="650"/>
      <c r="K271" s="650"/>
      <c r="L271" s="650"/>
    </row>
    <row r="272" spans="1:12" s="194" customFormat="1" ht="26.65" customHeight="1" x14ac:dyDescent="0.15">
      <c r="A272" s="652"/>
      <c r="B272" s="651" t="s">
        <v>513</v>
      </c>
      <c r="C272" s="654" t="s">
        <v>514</v>
      </c>
      <c r="D272" s="655">
        <v>43527</v>
      </c>
      <c r="E272" s="651" t="s">
        <v>349</v>
      </c>
      <c r="F272" s="651" t="s">
        <v>350</v>
      </c>
      <c r="G272" s="651"/>
      <c r="H272" s="649" t="s">
        <v>286</v>
      </c>
      <c r="I272" s="649"/>
      <c r="J272" s="209" t="s">
        <v>287</v>
      </c>
      <c r="K272" s="209" t="s">
        <v>16</v>
      </c>
      <c r="L272" s="210">
        <v>739.12</v>
      </c>
    </row>
    <row r="273" spans="1:12" s="194" customFormat="1" ht="409.6" customHeight="1" x14ac:dyDescent="0.15">
      <c r="A273" s="652"/>
      <c r="B273" s="651"/>
      <c r="C273" s="654"/>
      <c r="D273" s="655"/>
      <c r="E273" s="651"/>
      <c r="F273" s="651"/>
      <c r="G273" s="651"/>
      <c r="H273" s="649" t="s">
        <v>242</v>
      </c>
      <c r="I273" s="649"/>
      <c r="J273" s="651" t="s">
        <v>287</v>
      </c>
      <c r="K273" s="651" t="s">
        <v>16</v>
      </c>
      <c r="L273" s="648">
        <v>3260.11</v>
      </c>
    </row>
    <row r="274" spans="1:12" s="194" customFormat="1" ht="321" customHeight="1" x14ac:dyDescent="0.15">
      <c r="A274" s="652"/>
      <c r="B274" s="651"/>
      <c r="C274" s="654"/>
      <c r="D274" s="655"/>
      <c r="E274" s="651"/>
      <c r="F274" s="651"/>
      <c r="G274" s="651"/>
      <c r="H274" s="649"/>
      <c r="I274" s="649"/>
      <c r="J274" s="651"/>
      <c r="K274" s="651"/>
      <c r="L274" s="648"/>
    </row>
    <row r="275" spans="1:12" s="194" customFormat="1" ht="24.6" customHeight="1" x14ac:dyDescent="0.15">
      <c r="A275" s="652"/>
      <c r="B275" s="203" t="s">
        <v>6</v>
      </c>
      <c r="C275" s="207" t="s">
        <v>5</v>
      </c>
      <c r="D275" s="207" t="s">
        <v>288</v>
      </c>
      <c r="E275" s="207" t="s">
        <v>289</v>
      </c>
      <c r="F275" s="650"/>
      <c r="G275" s="650"/>
      <c r="H275" s="649" t="s">
        <v>290</v>
      </c>
      <c r="I275" s="649"/>
      <c r="J275" s="651" t="s">
        <v>287</v>
      </c>
      <c r="K275" s="651" t="s">
        <v>287</v>
      </c>
      <c r="L275" s="648">
        <v>0</v>
      </c>
    </row>
    <row r="276" spans="1:12" s="194" customFormat="1" ht="24.6" customHeight="1" x14ac:dyDescent="0.15">
      <c r="A276" s="652"/>
      <c r="B276" s="209" t="s">
        <v>291</v>
      </c>
      <c r="C276" s="209" t="s">
        <v>350</v>
      </c>
      <c r="D276" s="211">
        <v>43532</v>
      </c>
      <c r="E276" s="209" t="s">
        <v>351</v>
      </c>
      <c r="F276" s="650"/>
      <c r="G276" s="650"/>
      <c r="H276" s="649"/>
      <c r="I276" s="649"/>
      <c r="J276" s="651"/>
      <c r="K276" s="651"/>
      <c r="L276" s="648"/>
    </row>
    <row r="277" spans="1:12" s="194" customFormat="1" ht="24.6" customHeight="1" x14ac:dyDescent="0.15">
      <c r="A277" s="652">
        <v>52</v>
      </c>
      <c r="B277" s="203" t="s">
        <v>12</v>
      </c>
      <c r="C277" s="207" t="s">
        <v>11</v>
      </c>
      <c r="D277" s="207" t="s">
        <v>280</v>
      </c>
      <c r="E277" s="207" t="s">
        <v>281</v>
      </c>
      <c r="F277" s="653" t="s">
        <v>8</v>
      </c>
      <c r="G277" s="653"/>
      <c r="H277" s="650"/>
      <c r="I277" s="650"/>
      <c r="J277" s="650"/>
      <c r="K277" s="650"/>
      <c r="L277" s="650"/>
    </row>
    <row r="278" spans="1:12" s="194" customFormat="1" ht="26.65" customHeight="1" x14ac:dyDescent="0.15">
      <c r="A278" s="652"/>
      <c r="B278" s="651" t="s">
        <v>515</v>
      </c>
      <c r="C278" s="654" t="s">
        <v>516</v>
      </c>
      <c r="D278" s="655">
        <v>43377</v>
      </c>
      <c r="E278" s="651" t="s">
        <v>517</v>
      </c>
      <c r="F278" s="651" t="s">
        <v>518</v>
      </c>
      <c r="G278" s="651"/>
      <c r="H278" s="649" t="s">
        <v>286</v>
      </c>
      <c r="I278" s="649"/>
      <c r="J278" s="209" t="s">
        <v>287</v>
      </c>
      <c r="K278" s="209" t="s">
        <v>16</v>
      </c>
      <c r="L278" s="210">
        <v>836</v>
      </c>
    </row>
    <row r="279" spans="1:12" s="194" customFormat="1" ht="409.6" customHeight="1" x14ac:dyDescent="0.15">
      <c r="A279" s="652"/>
      <c r="B279" s="651"/>
      <c r="C279" s="654"/>
      <c r="D279" s="655"/>
      <c r="E279" s="651"/>
      <c r="F279" s="651"/>
      <c r="G279" s="651"/>
      <c r="H279" s="649" t="s">
        <v>242</v>
      </c>
      <c r="I279" s="649"/>
      <c r="J279" s="651" t="s">
        <v>287</v>
      </c>
      <c r="K279" s="651" t="s">
        <v>16</v>
      </c>
      <c r="L279" s="648">
        <v>205.28</v>
      </c>
    </row>
    <row r="280" spans="1:12" s="194" customFormat="1" ht="159.4" customHeight="1" x14ac:dyDescent="0.15">
      <c r="A280" s="652"/>
      <c r="B280" s="651"/>
      <c r="C280" s="654"/>
      <c r="D280" s="655"/>
      <c r="E280" s="651"/>
      <c r="F280" s="651"/>
      <c r="G280" s="651"/>
      <c r="H280" s="649"/>
      <c r="I280" s="649"/>
      <c r="J280" s="651"/>
      <c r="K280" s="651"/>
      <c r="L280" s="648"/>
    </row>
    <row r="281" spans="1:12" s="194" customFormat="1" ht="24.6" customHeight="1" x14ac:dyDescent="0.15">
      <c r="A281" s="652"/>
      <c r="B281" s="203" t="s">
        <v>6</v>
      </c>
      <c r="C281" s="207" t="s">
        <v>5</v>
      </c>
      <c r="D281" s="207" t="s">
        <v>288</v>
      </c>
      <c r="E281" s="207" t="s">
        <v>289</v>
      </c>
      <c r="F281" s="650"/>
      <c r="G281" s="650"/>
      <c r="H281" s="649" t="s">
        <v>290</v>
      </c>
      <c r="I281" s="649"/>
      <c r="J281" s="651" t="s">
        <v>287</v>
      </c>
      <c r="K281" s="651" t="s">
        <v>287</v>
      </c>
      <c r="L281" s="648">
        <v>0</v>
      </c>
    </row>
    <row r="282" spans="1:12" s="194" customFormat="1" ht="24.6" customHeight="1" x14ac:dyDescent="0.15">
      <c r="A282" s="652"/>
      <c r="B282" s="209" t="s">
        <v>291</v>
      </c>
      <c r="C282" s="209" t="s">
        <v>518</v>
      </c>
      <c r="D282" s="211">
        <v>43386</v>
      </c>
      <c r="E282" s="209" t="s">
        <v>519</v>
      </c>
      <c r="F282" s="650"/>
      <c r="G282" s="650"/>
      <c r="H282" s="649"/>
      <c r="I282" s="649"/>
      <c r="J282" s="651"/>
      <c r="K282" s="651"/>
      <c r="L282" s="648"/>
    </row>
    <row r="283" spans="1:12" s="194" customFormat="1" ht="24.6" customHeight="1" x14ac:dyDescent="0.15">
      <c r="A283" s="652">
        <v>53</v>
      </c>
      <c r="B283" s="203" t="s">
        <v>12</v>
      </c>
      <c r="C283" s="207" t="s">
        <v>11</v>
      </c>
      <c r="D283" s="207" t="s">
        <v>280</v>
      </c>
      <c r="E283" s="207" t="s">
        <v>281</v>
      </c>
      <c r="F283" s="653" t="s">
        <v>8</v>
      </c>
      <c r="G283" s="653"/>
      <c r="H283" s="650"/>
      <c r="I283" s="650"/>
      <c r="J283" s="650"/>
      <c r="K283" s="650"/>
      <c r="L283" s="650"/>
    </row>
    <row r="284" spans="1:12" s="194" customFormat="1" ht="26.65" customHeight="1" x14ac:dyDescent="0.15">
      <c r="A284" s="652"/>
      <c r="B284" s="651" t="s">
        <v>515</v>
      </c>
      <c r="C284" s="654" t="s">
        <v>516</v>
      </c>
      <c r="D284" s="655">
        <v>43377</v>
      </c>
      <c r="E284" s="651" t="s">
        <v>517</v>
      </c>
      <c r="F284" s="651" t="s">
        <v>520</v>
      </c>
      <c r="G284" s="651"/>
      <c r="H284" s="649" t="s">
        <v>286</v>
      </c>
      <c r="I284" s="649"/>
      <c r="J284" s="209" t="s">
        <v>287</v>
      </c>
      <c r="K284" s="209" t="s">
        <v>16</v>
      </c>
      <c r="L284" s="210">
        <v>531</v>
      </c>
    </row>
    <row r="285" spans="1:12" s="194" customFormat="1" ht="409.6" customHeight="1" x14ac:dyDescent="0.15">
      <c r="A285" s="652"/>
      <c r="B285" s="651"/>
      <c r="C285" s="654"/>
      <c r="D285" s="655"/>
      <c r="E285" s="651"/>
      <c r="F285" s="651"/>
      <c r="G285" s="651"/>
      <c r="H285" s="649" t="s">
        <v>242</v>
      </c>
      <c r="I285" s="649"/>
      <c r="J285" s="651" t="s">
        <v>287</v>
      </c>
      <c r="K285" s="651" t="s">
        <v>16</v>
      </c>
      <c r="L285" s="648">
        <v>8248.0300000000007</v>
      </c>
    </row>
    <row r="286" spans="1:12" s="194" customFormat="1" ht="159.4" customHeight="1" x14ac:dyDescent="0.15">
      <c r="A286" s="652"/>
      <c r="B286" s="651"/>
      <c r="C286" s="654"/>
      <c r="D286" s="655"/>
      <c r="E286" s="651"/>
      <c r="F286" s="651"/>
      <c r="G286" s="651"/>
      <c r="H286" s="649"/>
      <c r="I286" s="649"/>
      <c r="J286" s="651"/>
      <c r="K286" s="651"/>
      <c r="L286" s="648"/>
    </row>
    <row r="287" spans="1:12" s="194" customFormat="1" ht="24.6" customHeight="1" x14ac:dyDescent="0.15">
      <c r="A287" s="652"/>
      <c r="B287" s="203" t="s">
        <v>6</v>
      </c>
      <c r="C287" s="207" t="s">
        <v>5</v>
      </c>
      <c r="D287" s="207" t="s">
        <v>288</v>
      </c>
      <c r="E287" s="207" t="s">
        <v>289</v>
      </c>
      <c r="F287" s="650"/>
      <c r="G287" s="650"/>
      <c r="H287" s="649" t="s">
        <v>290</v>
      </c>
      <c r="I287" s="649"/>
      <c r="J287" s="651" t="s">
        <v>287</v>
      </c>
      <c r="K287" s="651" t="s">
        <v>16</v>
      </c>
      <c r="L287" s="648">
        <v>646</v>
      </c>
    </row>
    <row r="288" spans="1:12" s="194" customFormat="1" ht="24.6" customHeight="1" x14ac:dyDescent="0.15">
      <c r="A288" s="652"/>
      <c r="B288" s="209" t="s">
        <v>291</v>
      </c>
      <c r="C288" s="209" t="s">
        <v>520</v>
      </c>
      <c r="D288" s="211">
        <v>43386</v>
      </c>
      <c r="E288" s="209" t="s">
        <v>519</v>
      </c>
      <c r="F288" s="650"/>
      <c r="G288" s="650"/>
      <c r="H288" s="649"/>
      <c r="I288" s="649"/>
      <c r="J288" s="651"/>
      <c r="K288" s="651"/>
      <c r="L288" s="648"/>
    </row>
    <row r="289" spans="1:12" s="194" customFormat="1" ht="24.6" customHeight="1" x14ac:dyDescent="0.15">
      <c r="A289" s="652">
        <v>54</v>
      </c>
      <c r="B289" s="203" t="s">
        <v>12</v>
      </c>
      <c r="C289" s="207" t="s">
        <v>11</v>
      </c>
      <c r="D289" s="207" t="s">
        <v>280</v>
      </c>
      <c r="E289" s="207" t="s">
        <v>281</v>
      </c>
      <c r="F289" s="653" t="s">
        <v>8</v>
      </c>
      <c r="G289" s="653"/>
      <c r="H289" s="650"/>
      <c r="I289" s="650"/>
      <c r="J289" s="650"/>
      <c r="K289" s="650"/>
      <c r="L289" s="650"/>
    </row>
    <row r="290" spans="1:12" s="194" customFormat="1" ht="26.65" customHeight="1" x14ac:dyDescent="0.15">
      <c r="A290" s="652"/>
      <c r="B290" s="651" t="s">
        <v>515</v>
      </c>
      <c r="C290" s="654" t="s">
        <v>521</v>
      </c>
      <c r="D290" s="655">
        <v>43418</v>
      </c>
      <c r="E290" s="651" t="s">
        <v>295</v>
      </c>
      <c r="F290" s="651" t="s">
        <v>522</v>
      </c>
      <c r="G290" s="651"/>
      <c r="H290" s="649" t="s">
        <v>286</v>
      </c>
      <c r="I290" s="649"/>
      <c r="J290" s="209" t="s">
        <v>287</v>
      </c>
      <c r="K290" s="209" t="s">
        <v>287</v>
      </c>
      <c r="L290" s="210">
        <v>0</v>
      </c>
    </row>
    <row r="291" spans="1:12" s="194" customFormat="1" ht="169.5" customHeight="1" x14ac:dyDescent="0.15">
      <c r="A291" s="652"/>
      <c r="B291" s="651"/>
      <c r="C291" s="654"/>
      <c r="D291" s="655"/>
      <c r="E291" s="651"/>
      <c r="F291" s="651"/>
      <c r="G291" s="651"/>
      <c r="H291" s="649" t="s">
        <v>242</v>
      </c>
      <c r="I291" s="649"/>
      <c r="J291" s="209" t="s">
        <v>287</v>
      </c>
      <c r="K291" s="209" t="s">
        <v>287</v>
      </c>
      <c r="L291" s="210">
        <v>0</v>
      </c>
    </row>
    <row r="292" spans="1:12" s="194" customFormat="1" ht="24.6" customHeight="1" x14ac:dyDescent="0.15">
      <c r="A292" s="652"/>
      <c r="B292" s="203" t="s">
        <v>6</v>
      </c>
      <c r="C292" s="207" t="s">
        <v>5</v>
      </c>
      <c r="D292" s="207" t="s">
        <v>288</v>
      </c>
      <c r="E292" s="207" t="s">
        <v>289</v>
      </c>
      <c r="F292" s="650"/>
      <c r="G292" s="650"/>
      <c r="H292" s="649" t="s">
        <v>290</v>
      </c>
      <c r="I292" s="649"/>
      <c r="J292" s="651" t="s">
        <v>287</v>
      </c>
      <c r="K292" s="651" t="s">
        <v>16</v>
      </c>
      <c r="L292" s="648">
        <v>860</v>
      </c>
    </row>
    <row r="293" spans="1:12" s="194" customFormat="1" ht="24.6" customHeight="1" x14ac:dyDescent="0.15">
      <c r="A293" s="652"/>
      <c r="B293" s="209" t="s">
        <v>291</v>
      </c>
      <c r="C293" s="209" t="s">
        <v>522</v>
      </c>
      <c r="D293" s="211">
        <v>43422</v>
      </c>
      <c r="E293" s="209" t="s">
        <v>512</v>
      </c>
      <c r="F293" s="650"/>
      <c r="G293" s="650"/>
      <c r="H293" s="649"/>
      <c r="I293" s="649"/>
      <c r="J293" s="651"/>
      <c r="K293" s="651"/>
      <c r="L293" s="648"/>
    </row>
    <row r="294" spans="1:12" s="194" customFormat="1" ht="24.6" customHeight="1" x14ac:dyDescent="0.15">
      <c r="A294" s="652">
        <v>55</v>
      </c>
      <c r="B294" s="203" t="s">
        <v>12</v>
      </c>
      <c r="C294" s="207" t="s">
        <v>11</v>
      </c>
      <c r="D294" s="207" t="s">
        <v>280</v>
      </c>
      <c r="E294" s="207" t="s">
        <v>281</v>
      </c>
      <c r="F294" s="653" t="s">
        <v>8</v>
      </c>
      <c r="G294" s="653"/>
      <c r="H294" s="650"/>
      <c r="I294" s="650"/>
      <c r="J294" s="650"/>
      <c r="K294" s="650"/>
      <c r="L294" s="650"/>
    </row>
    <row r="295" spans="1:12" s="194" customFormat="1" ht="26.65" customHeight="1" x14ac:dyDescent="0.15">
      <c r="A295" s="652"/>
      <c r="B295" s="651" t="s">
        <v>523</v>
      </c>
      <c r="C295" s="654" t="s">
        <v>524</v>
      </c>
      <c r="D295" s="655">
        <v>43445</v>
      </c>
      <c r="E295" s="651" t="s">
        <v>525</v>
      </c>
      <c r="F295" s="651" t="s">
        <v>526</v>
      </c>
      <c r="G295" s="651"/>
      <c r="H295" s="649" t="s">
        <v>286</v>
      </c>
      <c r="I295" s="649"/>
      <c r="J295" s="209" t="s">
        <v>287</v>
      </c>
      <c r="K295" s="209" t="s">
        <v>16</v>
      </c>
      <c r="L295" s="210">
        <v>400</v>
      </c>
    </row>
    <row r="296" spans="1:12" s="194" customFormat="1" ht="191.45" customHeight="1" x14ac:dyDescent="0.15">
      <c r="A296" s="652"/>
      <c r="B296" s="651"/>
      <c r="C296" s="654"/>
      <c r="D296" s="655"/>
      <c r="E296" s="651"/>
      <c r="F296" s="651"/>
      <c r="G296" s="651"/>
      <c r="H296" s="649" t="s">
        <v>242</v>
      </c>
      <c r="I296" s="649"/>
      <c r="J296" s="209" t="s">
        <v>287</v>
      </c>
      <c r="K296" s="209" t="s">
        <v>16</v>
      </c>
      <c r="L296" s="210">
        <v>1496.33</v>
      </c>
    </row>
    <row r="297" spans="1:12" s="194" customFormat="1" ht="24.6" customHeight="1" x14ac:dyDescent="0.15">
      <c r="A297" s="652"/>
      <c r="B297" s="203" t="s">
        <v>6</v>
      </c>
      <c r="C297" s="207" t="s">
        <v>5</v>
      </c>
      <c r="D297" s="207" t="s">
        <v>288</v>
      </c>
      <c r="E297" s="207" t="s">
        <v>289</v>
      </c>
      <c r="F297" s="650"/>
      <c r="G297" s="650"/>
      <c r="H297" s="649" t="s">
        <v>290</v>
      </c>
      <c r="I297" s="649"/>
      <c r="J297" s="651" t="s">
        <v>287</v>
      </c>
      <c r="K297" s="651" t="s">
        <v>16</v>
      </c>
      <c r="L297" s="648">
        <v>100</v>
      </c>
    </row>
    <row r="298" spans="1:12" s="194" customFormat="1" ht="24.6" customHeight="1" x14ac:dyDescent="0.15">
      <c r="A298" s="652"/>
      <c r="B298" s="209" t="s">
        <v>333</v>
      </c>
      <c r="C298" s="209" t="s">
        <v>526</v>
      </c>
      <c r="D298" s="211">
        <v>43451</v>
      </c>
      <c r="E298" s="209" t="s">
        <v>527</v>
      </c>
      <c r="F298" s="650"/>
      <c r="G298" s="650"/>
      <c r="H298" s="649"/>
      <c r="I298" s="649"/>
      <c r="J298" s="651"/>
      <c r="K298" s="651"/>
      <c r="L298" s="648"/>
    </row>
    <row r="299" spans="1:12" s="194" customFormat="1" ht="24.6" customHeight="1" x14ac:dyDescent="0.15">
      <c r="A299" s="652">
        <v>56</v>
      </c>
      <c r="B299" s="203" t="s">
        <v>12</v>
      </c>
      <c r="C299" s="207" t="s">
        <v>11</v>
      </c>
      <c r="D299" s="207" t="s">
        <v>280</v>
      </c>
      <c r="E299" s="207" t="s">
        <v>281</v>
      </c>
      <c r="F299" s="653" t="s">
        <v>8</v>
      </c>
      <c r="G299" s="653"/>
      <c r="H299" s="650"/>
      <c r="I299" s="650"/>
      <c r="J299" s="650"/>
      <c r="K299" s="650"/>
      <c r="L299" s="650"/>
    </row>
    <row r="300" spans="1:12" s="194" customFormat="1" ht="26.65" customHeight="1" x14ac:dyDescent="0.15">
      <c r="A300" s="652"/>
      <c r="B300" s="651" t="s">
        <v>528</v>
      </c>
      <c r="C300" s="651" t="s">
        <v>529</v>
      </c>
      <c r="D300" s="655">
        <v>43537</v>
      </c>
      <c r="E300" s="651" t="s">
        <v>530</v>
      </c>
      <c r="F300" s="651" t="s">
        <v>531</v>
      </c>
      <c r="G300" s="651"/>
      <c r="H300" s="649" t="s">
        <v>286</v>
      </c>
      <c r="I300" s="649"/>
      <c r="J300" s="209" t="s">
        <v>287</v>
      </c>
      <c r="K300" s="209" t="s">
        <v>16</v>
      </c>
      <c r="L300" s="210">
        <v>685</v>
      </c>
    </row>
    <row r="301" spans="1:12" s="194" customFormat="1" ht="83.65" customHeight="1" x14ac:dyDescent="0.15">
      <c r="A301" s="652"/>
      <c r="B301" s="651"/>
      <c r="C301" s="651"/>
      <c r="D301" s="655"/>
      <c r="E301" s="651"/>
      <c r="F301" s="651"/>
      <c r="G301" s="651"/>
      <c r="H301" s="649" t="s">
        <v>242</v>
      </c>
      <c r="I301" s="649"/>
      <c r="J301" s="209" t="s">
        <v>287</v>
      </c>
      <c r="K301" s="209" t="s">
        <v>16</v>
      </c>
      <c r="L301" s="210">
        <v>272.60000000000002</v>
      </c>
    </row>
    <row r="302" spans="1:12" s="194" customFormat="1" ht="24.6" customHeight="1" x14ac:dyDescent="0.15">
      <c r="A302" s="652"/>
      <c r="B302" s="203" t="s">
        <v>6</v>
      </c>
      <c r="C302" s="207" t="s">
        <v>5</v>
      </c>
      <c r="D302" s="207" t="s">
        <v>288</v>
      </c>
      <c r="E302" s="207" t="s">
        <v>289</v>
      </c>
      <c r="F302" s="650"/>
      <c r="G302" s="650"/>
      <c r="H302" s="649" t="s">
        <v>290</v>
      </c>
      <c r="I302" s="649"/>
      <c r="J302" s="651" t="s">
        <v>287</v>
      </c>
      <c r="K302" s="651" t="s">
        <v>287</v>
      </c>
      <c r="L302" s="648">
        <v>0</v>
      </c>
    </row>
    <row r="303" spans="1:12" s="194" customFormat="1" ht="35.1" customHeight="1" x14ac:dyDescent="0.15">
      <c r="A303" s="652"/>
      <c r="B303" s="209" t="s">
        <v>532</v>
      </c>
      <c r="C303" s="209" t="s">
        <v>531</v>
      </c>
      <c r="D303" s="211">
        <v>43539</v>
      </c>
      <c r="E303" s="209" t="s">
        <v>533</v>
      </c>
      <c r="F303" s="650"/>
      <c r="G303" s="650"/>
      <c r="H303" s="649"/>
      <c r="I303" s="649"/>
      <c r="J303" s="651"/>
      <c r="K303" s="651"/>
      <c r="L303" s="648"/>
    </row>
    <row r="304" spans="1:12" s="194" customFormat="1" ht="24.6" customHeight="1" x14ac:dyDescent="0.15">
      <c r="A304" s="652">
        <v>57</v>
      </c>
      <c r="B304" s="203" t="s">
        <v>12</v>
      </c>
      <c r="C304" s="207" t="s">
        <v>11</v>
      </c>
      <c r="D304" s="207" t="s">
        <v>280</v>
      </c>
      <c r="E304" s="207" t="s">
        <v>281</v>
      </c>
      <c r="F304" s="653" t="s">
        <v>8</v>
      </c>
      <c r="G304" s="653"/>
      <c r="H304" s="650"/>
      <c r="I304" s="650"/>
      <c r="J304" s="650"/>
      <c r="K304" s="650"/>
      <c r="L304" s="650"/>
    </row>
    <row r="305" spans="1:12" s="194" customFormat="1" ht="26.65" customHeight="1" x14ac:dyDescent="0.15">
      <c r="A305" s="652"/>
      <c r="B305" s="651" t="s">
        <v>534</v>
      </c>
      <c r="C305" s="654" t="s">
        <v>535</v>
      </c>
      <c r="D305" s="655">
        <v>43407</v>
      </c>
      <c r="E305" s="651" t="s">
        <v>321</v>
      </c>
      <c r="F305" s="651" t="s">
        <v>536</v>
      </c>
      <c r="G305" s="651"/>
      <c r="H305" s="649" t="s">
        <v>286</v>
      </c>
      <c r="I305" s="649"/>
      <c r="J305" s="209" t="s">
        <v>287</v>
      </c>
      <c r="K305" s="209" t="s">
        <v>287</v>
      </c>
      <c r="L305" s="210">
        <v>0</v>
      </c>
    </row>
    <row r="306" spans="1:12" s="194" customFormat="1" ht="223.5" customHeight="1" x14ac:dyDescent="0.15">
      <c r="A306" s="652"/>
      <c r="B306" s="651"/>
      <c r="C306" s="654"/>
      <c r="D306" s="655"/>
      <c r="E306" s="651"/>
      <c r="F306" s="651"/>
      <c r="G306" s="651"/>
      <c r="H306" s="649" t="s">
        <v>242</v>
      </c>
      <c r="I306" s="649"/>
      <c r="J306" s="209" t="s">
        <v>287</v>
      </c>
      <c r="K306" s="209" t="s">
        <v>287</v>
      </c>
      <c r="L306" s="210">
        <v>0</v>
      </c>
    </row>
    <row r="307" spans="1:12" s="194" customFormat="1" ht="24.6" customHeight="1" x14ac:dyDescent="0.15">
      <c r="A307" s="652"/>
      <c r="B307" s="203" t="s">
        <v>6</v>
      </c>
      <c r="C307" s="207" t="s">
        <v>5</v>
      </c>
      <c r="D307" s="207" t="s">
        <v>288</v>
      </c>
      <c r="E307" s="207" t="s">
        <v>289</v>
      </c>
      <c r="F307" s="650"/>
      <c r="G307" s="650"/>
      <c r="H307" s="649" t="s">
        <v>290</v>
      </c>
      <c r="I307" s="649"/>
      <c r="J307" s="651" t="s">
        <v>287</v>
      </c>
      <c r="K307" s="651" t="s">
        <v>16</v>
      </c>
      <c r="L307" s="648">
        <v>460</v>
      </c>
    </row>
    <row r="308" spans="1:12" s="194" customFormat="1" ht="24.6" customHeight="1" x14ac:dyDescent="0.15">
      <c r="A308" s="652"/>
      <c r="B308" s="209" t="s">
        <v>291</v>
      </c>
      <c r="C308" s="209" t="s">
        <v>536</v>
      </c>
      <c r="D308" s="211">
        <v>43411</v>
      </c>
      <c r="E308" s="209" t="s">
        <v>537</v>
      </c>
      <c r="F308" s="650"/>
      <c r="G308" s="650"/>
      <c r="H308" s="649"/>
      <c r="I308" s="649"/>
      <c r="J308" s="651"/>
      <c r="K308" s="651"/>
      <c r="L308" s="648"/>
    </row>
    <row r="309" spans="1:12" s="194" customFormat="1" ht="24.6" customHeight="1" x14ac:dyDescent="0.15">
      <c r="A309" s="652">
        <v>58</v>
      </c>
      <c r="B309" s="203" t="s">
        <v>12</v>
      </c>
      <c r="C309" s="207" t="s">
        <v>11</v>
      </c>
      <c r="D309" s="207" t="s">
        <v>280</v>
      </c>
      <c r="E309" s="207" t="s">
        <v>281</v>
      </c>
      <c r="F309" s="653" t="s">
        <v>8</v>
      </c>
      <c r="G309" s="653"/>
      <c r="H309" s="650"/>
      <c r="I309" s="650"/>
      <c r="J309" s="650"/>
      <c r="K309" s="650"/>
      <c r="L309" s="650"/>
    </row>
    <row r="310" spans="1:12" s="194" customFormat="1" ht="26.65" customHeight="1" x14ac:dyDescent="0.15">
      <c r="A310" s="652"/>
      <c r="B310" s="651" t="s">
        <v>538</v>
      </c>
      <c r="C310" s="654" t="s">
        <v>539</v>
      </c>
      <c r="D310" s="655">
        <v>43538</v>
      </c>
      <c r="E310" s="651" t="s">
        <v>540</v>
      </c>
      <c r="F310" s="651" t="s">
        <v>541</v>
      </c>
      <c r="G310" s="651"/>
      <c r="H310" s="649" t="s">
        <v>286</v>
      </c>
      <c r="I310" s="649"/>
      <c r="J310" s="209" t="s">
        <v>287</v>
      </c>
      <c r="K310" s="209" t="s">
        <v>16</v>
      </c>
      <c r="L310" s="210">
        <v>330</v>
      </c>
    </row>
    <row r="311" spans="1:12" s="194" customFormat="1" ht="374.45" customHeight="1" x14ac:dyDescent="0.15">
      <c r="A311" s="652"/>
      <c r="B311" s="651"/>
      <c r="C311" s="654"/>
      <c r="D311" s="655"/>
      <c r="E311" s="651"/>
      <c r="F311" s="651"/>
      <c r="G311" s="651"/>
      <c r="H311" s="649" t="s">
        <v>242</v>
      </c>
      <c r="I311" s="649"/>
      <c r="J311" s="209" t="s">
        <v>16</v>
      </c>
      <c r="K311" s="209" t="s">
        <v>287</v>
      </c>
      <c r="L311" s="210">
        <v>500</v>
      </c>
    </row>
    <row r="312" spans="1:12" s="194" customFormat="1" ht="24.6" customHeight="1" x14ac:dyDescent="0.15">
      <c r="A312" s="652"/>
      <c r="B312" s="203" t="s">
        <v>6</v>
      </c>
      <c r="C312" s="207" t="s">
        <v>5</v>
      </c>
      <c r="D312" s="207" t="s">
        <v>288</v>
      </c>
      <c r="E312" s="207" t="s">
        <v>289</v>
      </c>
      <c r="F312" s="650"/>
      <c r="G312" s="650"/>
      <c r="H312" s="649" t="s">
        <v>290</v>
      </c>
      <c r="I312" s="649"/>
      <c r="J312" s="651" t="s">
        <v>287</v>
      </c>
      <c r="K312" s="651" t="s">
        <v>16</v>
      </c>
      <c r="L312" s="648">
        <v>350</v>
      </c>
    </row>
    <row r="313" spans="1:12" s="194" customFormat="1" ht="24.6" customHeight="1" x14ac:dyDescent="0.15">
      <c r="A313" s="652"/>
      <c r="B313" s="209" t="s">
        <v>291</v>
      </c>
      <c r="C313" s="209" t="s">
        <v>541</v>
      </c>
      <c r="D313" s="211">
        <v>43542</v>
      </c>
      <c r="E313" s="209" t="s">
        <v>542</v>
      </c>
      <c r="F313" s="650"/>
      <c r="G313" s="650"/>
      <c r="H313" s="649"/>
      <c r="I313" s="649"/>
      <c r="J313" s="651"/>
      <c r="K313" s="651"/>
      <c r="L313" s="648"/>
    </row>
    <row r="314" spans="1:12" s="194" customFormat="1" ht="24.6" customHeight="1" x14ac:dyDescent="0.15">
      <c r="A314" s="652">
        <v>59</v>
      </c>
      <c r="B314" s="203" t="s">
        <v>12</v>
      </c>
      <c r="C314" s="207" t="s">
        <v>11</v>
      </c>
      <c r="D314" s="207" t="s">
        <v>280</v>
      </c>
      <c r="E314" s="207" t="s">
        <v>281</v>
      </c>
      <c r="F314" s="653" t="s">
        <v>8</v>
      </c>
      <c r="G314" s="653"/>
      <c r="H314" s="650"/>
      <c r="I314" s="650"/>
      <c r="J314" s="650"/>
      <c r="K314" s="650"/>
      <c r="L314" s="650"/>
    </row>
    <row r="315" spans="1:12" s="194" customFormat="1" ht="26.65" customHeight="1" x14ac:dyDescent="0.15">
      <c r="A315" s="652"/>
      <c r="B315" s="651" t="s">
        <v>543</v>
      </c>
      <c r="C315" s="654" t="s">
        <v>544</v>
      </c>
      <c r="D315" s="655">
        <v>43375</v>
      </c>
      <c r="E315" s="651" t="s">
        <v>545</v>
      </c>
      <c r="F315" s="651" t="s">
        <v>546</v>
      </c>
      <c r="G315" s="651"/>
      <c r="H315" s="649" t="s">
        <v>286</v>
      </c>
      <c r="I315" s="649"/>
      <c r="J315" s="209" t="s">
        <v>287</v>
      </c>
      <c r="K315" s="209" t="s">
        <v>16</v>
      </c>
      <c r="L315" s="210">
        <v>1039</v>
      </c>
    </row>
    <row r="316" spans="1:12" s="194" customFormat="1" ht="409.6" customHeight="1" x14ac:dyDescent="0.15">
      <c r="A316" s="652"/>
      <c r="B316" s="651"/>
      <c r="C316" s="654"/>
      <c r="D316" s="655"/>
      <c r="E316" s="651"/>
      <c r="F316" s="651"/>
      <c r="G316" s="651"/>
      <c r="H316" s="649" t="s">
        <v>242</v>
      </c>
      <c r="I316" s="649"/>
      <c r="J316" s="651" t="s">
        <v>287</v>
      </c>
      <c r="K316" s="651" t="s">
        <v>16</v>
      </c>
      <c r="L316" s="648">
        <v>1593.92</v>
      </c>
    </row>
    <row r="317" spans="1:12" s="194" customFormat="1" ht="94.9" customHeight="1" x14ac:dyDescent="0.15">
      <c r="A317" s="652"/>
      <c r="B317" s="651"/>
      <c r="C317" s="654"/>
      <c r="D317" s="655"/>
      <c r="E317" s="651"/>
      <c r="F317" s="651"/>
      <c r="G317" s="651"/>
      <c r="H317" s="649"/>
      <c r="I317" s="649"/>
      <c r="J317" s="651"/>
      <c r="K317" s="651"/>
      <c r="L317" s="648"/>
    </row>
    <row r="318" spans="1:12" s="194" customFormat="1" ht="24.6" customHeight="1" x14ac:dyDescent="0.15">
      <c r="A318" s="652"/>
      <c r="B318" s="203" t="s">
        <v>6</v>
      </c>
      <c r="C318" s="207" t="s">
        <v>5</v>
      </c>
      <c r="D318" s="207" t="s">
        <v>288</v>
      </c>
      <c r="E318" s="207" t="s">
        <v>289</v>
      </c>
      <c r="F318" s="650"/>
      <c r="G318" s="650"/>
      <c r="H318" s="649" t="s">
        <v>290</v>
      </c>
      <c r="I318" s="649"/>
      <c r="J318" s="651" t="s">
        <v>287</v>
      </c>
      <c r="K318" s="651" t="s">
        <v>16</v>
      </c>
      <c r="L318" s="648">
        <v>13.66</v>
      </c>
    </row>
    <row r="319" spans="1:12" s="194" customFormat="1" ht="24.6" customHeight="1" x14ac:dyDescent="0.15">
      <c r="A319" s="652"/>
      <c r="B319" s="209" t="s">
        <v>291</v>
      </c>
      <c r="C319" s="209" t="s">
        <v>546</v>
      </c>
      <c r="D319" s="211">
        <v>43380</v>
      </c>
      <c r="E319" s="209" t="s">
        <v>328</v>
      </c>
      <c r="F319" s="650"/>
      <c r="G319" s="650"/>
      <c r="H319" s="649"/>
      <c r="I319" s="649"/>
      <c r="J319" s="651"/>
      <c r="K319" s="651"/>
      <c r="L319" s="648"/>
    </row>
    <row r="320" spans="1:12" s="194" customFormat="1" ht="24.6" customHeight="1" x14ac:dyDescent="0.15">
      <c r="A320" s="652">
        <v>60</v>
      </c>
      <c r="B320" s="203" t="s">
        <v>12</v>
      </c>
      <c r="C320" s="207" t="s">
        <v>11</v>
      </c>
      <c r="D320" s="207" t="s">
        <v>280</v>
      </c>
      <c r="E320" s="207" t="s">
        <v>281</v>
      </c>
      <c r="F320" s="653" t="s">
        <v>8</v>
      </c>
      <c r="G320" s="653"/>
      <c r="H320" s="650"/>
      <c r="I320" s="650"/>
      <c r="J320" s="650"/>
      <c r="K320" s="650"/>
      <c r="L320" s="650"/>
    </row>
    <row r="321" spans="1:12" s="194" customFormat="1" ht="26.65" customHeight="1" x14ac:dyDescent="0.15">
      <c r="A321" s="652"/>
      <c r="B321" s="651" t="s">
        <v>543</v>
      </c>
      <c r="C321" s="654" t="s">
        <v>547</v>
      </c>
      <c r="D321" s="655">
        <v>43547</v>
      </c>
      <c r="E321" s="651" t="s">
        <v>548</v>
      </c>
      <c r="F321" s="651" t="s">
        <v>549</v>
      </c>
      <c r="G321" s="651"/>
      <c r="H321" s="649" t="s">
        <v>286</v>
      </c>
      <c r="I321" s="649"/>
      <c r="J321" s="209" t="s">
        <v>287</v>
      </c>
      <c r="K321" s="209" t="s">
        <v>16</v>
      </c>
      <c r="L321" s="210">
        <v>785.04</v>
      </c>
    </row>
    <row r="322" spans="1:12" s="194" customFormat="1" ht="409.6" customHeight="1" x14ac:dyDescent="0.15">
      <c r="A322" s="652"/>
      <c r="B322" s="651"/>
      <c r="C322" s="654"/>
      <c r="D322" s="655"/>
      <c r="E322" s="651"/>
      <c r="F322" s="651"/>
      <c r="G322" s="651"/>
      <c r="H322" s="649" t="s">
        <v>242</v>
      </c>
      <c r="I322" s="649"/>
      <c r="J322" s="651" t="s">
        <v>287</v>
      </c>
      <c r="K322" s="651" t="s">
        <v>16</v>
      </c>
      <c r="L322" s="648">
        <v>890.43</v>
      </c>
    </row>
    <row r="323" spans="1:12" s="194" customFormat="1" ht="8.4499999999999993" customHeight="1" x14ac:dyDescent="0.15">
      <c r="A323" s="652"/>
      <c r="B323" s="651"/>
      <c r="C323" s="654"/>
      <c r="D323" s="655"/>
      <c r="E323" s="651"/>
      <c r="F323" s="651"/>
      <c r="G323" s="651"/>
      <c r="H323" s="649"/>
      <c r="I323" s="649"/>
      <c r="J323" s="651"/>
      <c r="K323" s="651"/>
      <c r="L323" s="648"/>
    </row>
    <row r="324" spans="1:12" s="194" customFormat="1" ht="24.6" customHeight="1" x14ac:dyDescent="0.15">
      <c r="A324" s="652"/>
      <c r="B324" s="203" t="s">
        <v>6</v>
      </c>
      <c r="C324" s="207" t="s">
        <v>5</v>
      </c>
      <c r="D324" s="207" t="s">
        <v>288</v>
      </c>
      <c r="E324" s="207" t="s">
        <v>289</v>
      </c>
      <c r="F324" s="650"/>
      <c r="G324" s="650"/>
      <c r="H324" s="649" t="s">
        <v>290</v>
      </c>
      <c r="I324" s="649"/>
      <c r="J324" s="651" t="s">
        <v>287</v>
      </c>
      <c r="K324" s="651" t="s">
        <v>287</v>
      </c>
      <c r="L324" s="648">
        <v>0</v>
      </c>
    </row>
    <row r="325" spans="1:12" s="194" customFormat="1" ht="24.6" customHeight="1" x14ac:dyDescent="0.15">
      <c r="A325" s="652"/>
      <c r="B325" s="209" t="s">
        <v>291</v>
      </c>
      <c r="C325" s="209" t="s">
        <v>549</v>
      </c>
      <c r="D325" s="211">
        <v>43554</v>
      </c>
      <c r="E325" s="209" t="s">
        <v>550</v>
      </c>
      <c r="F325" s="650"/>
      <c r="G325" s="650"/>
      <c r="H325" s="649"/>
      <c r="I325" s="649"/>
      <c r="J325" s="651"/>
      <c r="K325" s="651"/>
      <c r="L325" s="648"/>
    </row>
    <row r="326" spans="1:12" s="194" customFormat="1" ht="24.6" customHeight="1" x14ac:dyDescent="0.15">
      <c r="A326" s="652">
        <v>61</v>
      </c>
      <c r="B326" s="203" t="s">
        <v>12</v>
      </c>
      <c r="C326" s="207" t="s">
        <v>11</v>
      </c>
      <c r="D326" s="207" t="s">
        <v>280</v>
      </c>
      <c r="E326" s="207" t="s">
        <v>281</v>
      </c>
      <c r="F326" s="653" t="s">
        <v>8</v>
      </c>
      <c r="G326" s="653"/>
      <c r="H326" s="650"/>
      <c r="I326" s="650"/>
      <c r="J326" s="650"/>
      <c r="K326" s="650"/>
      <c r="L326" s="650"/>
    </row>
    <row r="327" spans="1:12" s="194" customFormat="1" ht="26.65" customHeight="1" x14ac:dyDescent="0.15">
      <c r="A327" s="652"/>
      <c r="B327" s="651" t="s">
        <v>551</v>
      </c>
      <c r="C327" s="654" t="s">
        <v>552</v>
      </c>
      <c r="D327" s="655">
        <v>43524</v>
      </c>
      <c r="E327" s="651" t="s">
        <v>394</v>
      </c>
      <c r="F327" s="651" t="s">
        <v>553</v>
      </c>
      <c r="G327" s="651"/>
      <c r="H327" s="649" t="s">
        <v>286</v>
      </c>
      <c r="I327" s="649"/>
      <c r="J327" s="209" t="s">
        <v>287</v>
      </c>
      <c r="K327" s="209" t="s">
        <v>287</v>
      </c>
      <c r="L327" s="210">
        <v>0</v>
      </c>
    </row>
    <row r="328" spans="1:12" s="194" customFormat="1" ht="341.85" customHeight="1" x14ac:dyDescent="0.15">
      <c r="A328" s="652"/>
      <c r="B328" s="651"/>
      <c r="C328" s="654"/>
      <c r="D328" s="655"/>
      <c r="E328" s="651"/>
      <c r="F328" s="651"/>
      <c r="G328" s="651"/>
      <c r="H328" s="649" t="s">
        <v>242</v>
      </c>
      <c r="I328" s="649"/>
      <c r="J328" s="209" t="s">
        <v>287</v>
      </c>
      <c r="K328" s="209" t="s">
        <v>287</v>
      </c>
      <c r="L328" s="210">
        <v>0</v>
      </c>
    </row>
    <row r="329" spans="1:12" s="194" customFormat="1" ht="24.6" customHeight="1" x14ac:dyDescent="0.15">
      <c r="A329" s="652"/>
      <c r="B329" s="203" t="s">
        <v>6</v>
      </c>
      <c r="C329" s="207" t="s">
        <v>5</v>
      </c>
      <c r="D329" s="207" t="s">
        <v>288</v>
      </c>
      <c r="E329" s="207" t="s">
        <v>289</v>
      </c>
      <c r="F329" s="650"/>
      <c r="G329" s="650"/>
      <c r="H329" s="649" t="s">
        <v>290</v>
      </c>
      <c r="I329" s="649"/>
      <c r="J329" s="651" t="s">
        <v>287</v>
      </c>
      <c r="K329" s="651" t="s">
        <v>16</v>
      </c>
      <c r="L329" s="648">
        <v>430</v>
      </c>
    </row>
    <row r="330" spans="1:12" s="194" customFormat="1" ht="24.6" customHeight="1" x14ac:dyDescent="0.15">
      <c r="A330" s="652"/>
      <c r="B330" s="209" t="s">
        <v>439</v>
      </c>
      <c r="C330" s="209" t="s">
        <v>553</v>
      </c>
      <c r="D330" s="211">
        <v>43528</v>
      </c>
      <c r="E330" s="209" t="s">
        <v>554</v>
      </c>
      <c r="F330" s="650"/>
      <c r="G330" s="650"/>
      <c r="H330" s="649"/>
      <c r="I330" s="649"/>
      <c r="J330" s="651"/>
      <c r="K330" s="651"/>
      <c r="L330" s="648"/>
    </row>
    <row r="331" spans="1:12" s="194" customFormat="1" ht="24.6" customHeight="1" x14ac:dyDescent="0.15">
      <c r="A331" s="652">
        <v>62</v>
      </c>
      <c r="B331" s="203" t="s">
        <v>12</v>
      </c>
      <c r="C331" s="207" t="s">
        <v>11</v>
      </c>
      <c r="D331" s="207" t="s">
        <v>280</v>
      </c>
      <c r="E331" s="207" t="s">
        <v>281</v>
      </c>
      <c r="F331" s="653" t="s">
        <v>8</v>
      </c>
      <c r="G331" s="653"/>
      <c r="H331" s="650"/>
      <c r="I331" s="650"/>
      <c r="J331" s="650"/>
      <c r="K331" s="650"/>
      <c r="L331" s="650"/>
    </row>
    <row r="332" spans="1:12" s="194" customFormat="1" ht="26.65" customHeight="1" x14ac:dyDescent="0.15">
      <c r="A332" s="652"/>
      <c r="B332" s="651" t="s">
        <v>551</v>
      </c>
      <c r="C332" s="654" t="s">
        <v>555</v>
      </c>
      <c r="D332" s="655">
        <v>43547</v>
      </c>
      <c r="E332" s="651" t="s">
        <v>556</v>
      </c>
      <c r="F332" s="651" t="s">
        <v>557</v>
      </c>
      <c r="G332" s="651"/>
      <c r="H332" s="649" t="s">
        <v>286</v>
      </c>
      <c r="I332" s="649"/>
      <c r="J332" s="209" t="s">
        <v>287</v>
      </c>
      <c r="K332" s="209" t="s">
        <v>16</v>
      </c>
      <c r="L332" s="210">
        <v>1384</v>
      </c>
    </row>
    <row r="333" spans="1:12" s="194" customFormat="1" ht="266.64999999999998" customHeight="1" x14ac:dyDescent="0.15">
      <c r="A333" s="652"/>
      <c r="B333" s="651"/>
      <c r="C333" s="654"/>
      <c r="D333" s="655"/>
      <c r="E333" s="651"/>
      <c r="F333" s="651"/>
      <c r="G333" s="651"/>
      <c r="H333" s="649" t="s">
        <v>242</v>
      </c>
      <c r="I333" s="649"/>
      <c r="J333" s="209" t="s">
        <v>287</v>
      </c>
      <c r="K333" s="209" t="s">
        <v>287</v>
      </c>
      <c r="L333" s="210">
        <v>0</v>
      </c>
    </row>
    <row r="334" spans="1:12" s="194" customFormat="1" ht="24.6" customHeight="1" x14ac:dyDescent="0.15">
      <c r="A334" s="652"/>
      <c r="B334" s="203" t="s">
        <v>6</v>
      </c>
      <c r="C334" s="207" t="s">
        <v>5</v>
      </c>
      <c r="D334" s="207" t="s">
        <v>288</v>
      </c>
      <c r="E334" s="207" t="s">
        <v>289</v>
      </c>
      <c r="F334" s="650"/>
      <c r="G334" s="650"/>
      <c r="H334" s="649" t="s">
        <v>290</v>
      </c>
      <c r="I334" s="649"/>
      <c r="J334" s="651" t="s">
        <v>287</v>
      </c>
      <c r="K334" s="651" t="s">
        <v>16</v>
      </c>
      <c r="L334" s="648">
        <v>150</v>
      </c>
    </row>
    <row r="335" spans="1:12" s="194" customFormat="1" ht="24.6" customHeight="1" x14ac:dyDescent="0.15">
      <c r="A335" s="652"/>
      <c r="B335" s="209" t="s">
        <v>439</v>
      </c>
      <c r="C335" s="209" t="s">
        <v>557</v>
      </c>
      <c r="D335" s="211">
        <v>43553</v>
      </c>
      <c r="E335" s="209" t="s">
        <v>558</v>
      </c>
      <c r="F335" s="650"/>
      <c r="G335" s="650"/>
      <c r="H335" s="649"/>
      <c r="I335" s="649"/>
      <c r="J335" s="651"/>
      <c r="K335" s="651"/>
      <c r="L335" s="648"/>
    </row>
    <row r="336" spans="1:12" s="194" customFormat="1" ht="24.6" customHeight="1" x14ac:dyDescent="0.15">
      <c r="A336" s="652">
        <v>63</v>
      </c>
      <c r="B336" s="203" t="s">
        <v>12</v>
      </c>
      <c r="C336" s="207" t="s">
        <v>11</v>
      </c>
      <c r="D336" s="207" t="s">
        <v>280</v>
      </c>
      <c r="E336" s="207" t="s">
        <v>281</v>
      </c>
      <c r="F336" s="653" t="s">
        <v>8</v>
      </c>
      <c r="G336" s="653"/>
      <c r="H336" s="650"/>
      <c r="I336" s="650"/>
      <c r="J336" s="650"/>
      <c r="K336" s="650"/>
      <c r="L336" s="650"/>
    </row>
    <row r="337" spans="1:12" s="194" customFormat="1" ht="26.65" customHeight="1" x14ac:dyDescent="0.15">
      <c r="A337" s="652"/>
      <c r="B337" s="651" t="s">
        <v>559</v>
      </c>
      <c r="C337" s="651" t="s">
        <v>560</v>
      </c>
      <c r="D337" s="655">
        <v>43430</v>
      </c>
      <c r="E337" s="651" t="s">
        <v>561</v>
      </c>
      <c r="F337" s="651" t="s">
        <v>562</v>
      </c>
      <c r="G337" s="651"/>
      <c r="H337" s="649" t="s">
        <v>286</v>
      </c>
      <c r="I337" s="649"/>
      <c r="J337" s="209" t="s">
        <v>287</v>
      </c>
      <c r="K337" s="209" t="s">
        <v>16</v>
      </c>
      <c r="L337" s="210">
        <v>785.3</v>
      </c>
    </row>
    <row r="338" spans="1:12" s="194" customFormat="1" ht="61.9" customHeight="1" x14ac:dyDescent="0.15">
      <c r="A338" s="652"/>
      <c r="B338" s="651"/>
      <c r="C338" s="651"/>
      <c r="D338" s="655"/>
      <c r="E338" s="651"/>
      <c r="F338" s="651"/>
      <c r="G338" s="651"/>
      <c r="H338" s="649" t="s">
        <v>242</v>
      </c>
      <c r="I338" s="649"/>
      <c r="J338" s="209" t="s">
        <v>287</v>
      </c>
      <c r="K338" s="209" t="s">
        <v>287</v>
      </c>
      <c r="L338" s="210">
        <v>0</v>
      </c>
    </row>
    <row r="339" spans="1:12" s="194" customFormat="1" ht="24.6" customHeight="1" x14ac:dyDescent="0.15">
      <c r="A339" s="652"/>
      <c r="B339" s="203" t="s">
        <v>6</v>
      </c>
      <c r="C339" s="207" t="s">
        <v>5</v>
      </c>
      <c r="D339" s="207" t="s">
        <v>288</v>
      </c>
      <c r="E339" s="207" t="s">
        <v>289</v>
      </c>
      <c r="F339" s="650"/>
      <c r="G339" s="650"/>
      <c r="H339" s="649" t="s">
        <v>290</v>
      </c>
      <c r="I339" s="649"/>
      <c r="J339" s="651" t="s">
        <v>287</v>
      </c>
      <c r="K339" s="651" t="s">
        <v>287</v>
      </c>
      <c r="L339" s="648">
        <v>0</v>
      </c>
    </row>
    <row r="340" spans="1:12" s="194" customFormat="1" ht="24.6" customHeight="1" x14ac:dyDescent="0.15">
      <c r="A340" s="652"/>
      <c r="B340" s="209" t="s">
        <v>291</v>
      </c>
      <c r="C340" s="209" t="s">
        <v>562</v>
      </c>
      <c r="D340" s="211">
        <v>43435</v>
      </c>
      <c r="E340" s="209" t="s">
        <v>563</v>
      </c>
      <c r="F340" s="650"/>
      <c r="G340" s="650"/>
      <c r="H340" s="649"/>
      <c r="I340" s="649"/>
      <c r="J340" s="651"/>
      <c r="K340" s="651"/>
      <c r="L340" s="648"/>
    </row>
    <row r="341" spans="1:12" s="194" customFormat="1" ht="24.6" customHeight="1" x14ac:dyDescent="0.15">
      <c r="A341" s="652">
        <v>64</v>
      </c>
      <c r="B341" s="203" t="s">
        <v>12</v>
      </c>
      <c r="C341" s="207" t="s">
        <v>11</v>
      </c>
      <c r="D341" s="207" t="s">
        <v>280</v>
      </c>
      <c r="E341" s="207" t="s">
        <v>281</v>
      </c>
      <c r="F341" s="653" t="s">
        <v>8</v>
      </c>
      <c r="G341" s="653"/>
      <c r="H341" s="650"/>
      <c r="I341" s="650"/>
      <c r="J341" s="650"/>
      <c r="K341" s="650"/>
      <c r="L341" s="650"/>
    </row>
    <row r="342" spans="1:12" s="194" customFormat="1" ht="26.65" customHeight="1" x14ac:dyDescent="0.15">
      <c r="A342" s="652"/>
      <c r="B342" s="651" t="s">
        <v>564</v>
      </c>
      <c r="C342" s="654" t="s">
        <v>565</v>
      </c>
      <c r="D342" s="655">
        <v>43376</v>
      </c>
      <c r="E342" s="651" t="s">
        <v>566</v>
      </c>
      <c r="F342" s="651" t="s">
        <v>567</v>
      </c>
      <c r="G342" s="651"/>
      <c r="H342" s="649" t="s">
        <v>286</v>
      </c>
      <c r="I342" s="649"/>
      <c r="J342" s="209" t="s">
        <v>287</v>
      </c>
      <c r="K342" s="209" t="s">
        <v>16</v>
      </c>
      <c r="L342" s="210">
        <v>354</v>
      </c>
    </row>
    <row r="343" spans="1:12" s="194" customFormat="1" ht="180.2" customHeight="1" x14ac:dyDescent="0.15">
      <c r="A343" s="652"/>
      <c r="B343" s="651"/>
      <c r="C343" s="654"/>
      <c r="D343" s="655"/>
      <c r="E343" s="651"/>
      <c r="F343" s="651"/>
      <c r="G343" s="651"/>
      <c r="H343" s="649" t="s">
        <v>242</v>
      </c>
      <c r="I343" s="649"/>
      <c r="J343" s="209" t="s">
        <v>287</v>
      </c>
      <c r="K343" s="209" t="s">
        <v>16</v>
      </c>
      <c r="L343" s="210">
        <v>527.98</v>
      </c>
    </row>
    <row r="344" spans="1:12" s="194" customFormat="1" ht="24.6" customHeight="1" x14ac:dyDescent="0.15">
      <c r="A344" s="652"/>
      <c r="B344" s="203" t="s">
        <v>6</v>
      </c>
      <c r="C344" s="207" t="s">
        <v>5</v>
      </c>
      <c r="D344" s="207" t="s">
        <v>288</v>
      </c>
      <c r="E344" s="207" t="s">
        <v>289</v>
      </c>
      <c r="F344" s="650"/>
      <c r="G344" s="650"/>
      <c r="H344" s="649" t="s">
        <v>290</v>
      </c>
      <c r="I344" s="649"/>
      <c r="J344" s="651" t="s">
        <v>287</v>
      </c>
      <c r="K344" s="651" t="s">
        <v>287</v>
      </c>
      <c r="L344" s="648">
        <v>0</v>
      </c>
    </row>
    <row r="345" spans="1:12" s="194" customFormat="1" ht="24.6" customHeight="1" x14ac:dyDescent="0.15">
      <c r="A345" s="652"/>
      <c r="B345" s="209" t="s">
        <v>460</v>
      </c>
      <c r="C345" s="209" t="s">
        <v>567</v>
      </c>
      <c r="D345" s="211">
        <v>43378</v>
      </c>
      <c r="E345" s="209" t="s">
        <v>568</v>
      </c>
      <c r="F345" s="650"/>
      <c r="G345" s="650"/>
      <c r="H345" s="649"/>
      <c r="I345" s="649"/>
      <c r="J345" s="651"/>
      <c r="K345" s="651"/>
      <c r="L345" s="648"/>
    </row>
    <row r="346" spans="1:12" s="194" customFormat="1" ht="24.6" customHeight="1" x14ac:dyDescent="0.15">
      <c r="A346" s="652">
        <v>65</v>
      </c>
      <c r="B346" s="203" t="s">
        <v>12</v>
      </c>
      <c r="C346" s="207" t="s">
        <v>11</v>
      </c>
      <c r="D346" s="207" t="s">
        <v>280</v>
      </c>
      <c r="E346" s="207" t="s">
        <v>281</v>
      </c>
      <c r="F346" s="653" t="s">
        <v>8</v>
      </c>
      <c r="G346" s="653"/>
      <c r="H346" s="650"/>
      <c r="I346" s="650"/>
      <c r="J346" s="650"/>
      <c r="K346" s="650"/>
      <c r="L346" s="650"/>
    </row>
    <row r="347" spans="1:12" s="194" customFormat="1" ht="26.65" customHeight="1" x14ac:dyDescent="0.15">
      <c r="A347" s="652"/>
      <c r="B347" s="651" t="s">
        <v>569</v>
      </c>
      <c r="C347" s="654" t="s">
        <v>570</v>
      </c>
      <c r="D347" s="655">
        <v>43443</v>
      </c>
      <c r="E347" s="651" t="s">
        <v>377</v>
      </c>
      <c r="F347" s="651" t="s">
        <v>378</v>
      </c>
      <c r="G347" s="651"/>
      <c r="H347" s="649" t="s">
        <v>286</v>
      </c>
      <c r="I347" s="649"/>
      <c r="J347" s="209" t="s">
        <v>287</v>
      </c>
      <c r="K347" s="209" t="s">
        <v>16</v>
      </c>
      <c r="L347" s="210">
        <v>643.99</v>
      </c>
    </row>
    <row r="348" spans="1:12" s="194" customFormat="1" ht="409.6" customHeight="1" x14ac:dyDescent="0.15">
      <c r="A348" s="652"/>
      <c r="B348" s="651"/>
      <c r="C348" s="654"/>
      <c r="D348" s="655"/>
      <c r="E348" s="651"/>
      <c r="F348" s="651"/>
      <c r="G348" s="651"/>
      <c r="H348" s="649" t="s">
        <v>242</v>
      </c>
      <c r="I348" s="649"/>
      <c r="J348" s="651" t="s">
        <v>287</v>
      </c>
      <c r="K348" s="651" t="s">
        <v>16</v>
      </c>
      <c r="L348" s="648">
        <v>221</v>
      </c>
    </row>
    <row r="349" spans="1:12" s="194" customFormat="1" ht="105.6" customHeight="1" x14ac:dyDescent="0.15">
      <c r="A349" s="652"/>
      <c r="B349" s="651"/>
      <c r="C349" s="654"/>
      <c r="D349" s="655"/>
      <c r="E349" s="651"/>
      <c r="F349" s="651"/>
      <c r="G349" s="651"/>
      <c r="H349" s="649"/>
      <c r="I349" s="649"/>
      <c r="J349" s="651"/>
      <c r="K349" s="651"/>
      <c r="L349" s="648"/>
    </row>
    <row r="350" spans="1:12" s="194" customFormat="1" ht="24.6" customHeight="1" x14ac:dyDescent="0.15">
      <c r="A350" s="652"/>
      <c r="B350" s="203" t="s">
        <v>6</v>
      </c>
      <c r="C350" s="207" t="s">
        <v>5</v>
      </c>
      <c r="D350" s="207" t="s">
        <v>288</v>
      </c>
      <c r="E350" s="207" t="s">
        <v>289</v>
      </c>
      <c r="F350" s="650"/>
      <c r="G350" s="650"/>
      <c r="H350" s="649" t="s">
        <v>290</v>
      </c>
      <c r="I350" s="649"/>
      <c r="J350" s="651" t="s">
        <v>287</v>
      </c>
      <c r="K350" s="651" t="s">
        <v>287</v>
      </c>
      <c r="L350" s="648">
        <v>0</v>
      </c>
    </row>
    <row r="351" spans="1:12" s="194" customFormat="1" ht="24.6" customHeight="1" x14ac:dyDescent="0.15">
      <c r="A351" s="652"/>
      <c r="B351" s="209" t="s">
        <v>571</v>
      </c>
      <c r="C351" s="209" t="s">
        <v>378</v>
      </c>
      <c r="D351" s="211">
        <v>43445</v>
      </c>
      <c r="E351" s="209" t="s">
        <v>572</v>
      </c>
      <c r="F351" s="650"/>
      <c r="G351" s="650"/>
      <c r="H351" s="649"/>
      <c r="I351" s="649"/>
      <c r="J351" s="651"/>
      <c r="K351" s="651"/>
      <c r="L351" s="648"/>
    </row>
    <row r="352" spans="1:12" s="194" customFormat="1" ht="24.6" customHeight="1" x14ac:dyDescent="0.15">
      <c r="A352" s="652">
        <v>66</v>
      </c>
      <c r="B352" s="203" t="s">
        <v>12</v>
      </c>
      <c r="C352" s="207" t="s">
        <v>11</v>
      </c>
      <c r="D352" s="207" t="s">
        <v>280</v>
      </c>
      <c r="E352" s="207" t="s">
        <v>281</v>
      </c>
      <c r="F352" s="653" t="s">
        <v>8</v>
      </c>
      <c r="G352" s="653"/>
      <c r="H352" s="650"/>
      <c r="I352" s="650"/>
      <c r="J352" s="650"/>
      <c r="K352" s="650"/>
      <c r="L352" s="650"/>
    </row>
    <row r="353" spans="1:12" s="194" customFormat="1" ht="26.65" customHeight="1" x14ac:dyDescent="0.15">
      <c r="A353" s="652"/>
      <c r="B353" s="651" t="s">
        <v>573</v>
      </c>
      <c r="C353" s="654" t="s">
        <v>574</v>
      </c>
      <c r="D353" s="655">
        <v>43398</v>
      </c>
      <c r="E353" s="651" t="s">
        <v>377</v>
      </c>
      <c r="F353" s="651" t="s">
        <v>575</v>
      </c>
      <c r="G353" s="651"/>
      <c r="H353" s="649" t="s">
        <v>286</v>
      </c>
      <c r="I353" s="649"/>
      <c r="J353" s="209" t="s">
        <v>287</v>
      </c>
      <c r="K353" s="209" t="s">
        <v>16</v>
      </c>
      <c r="L353" s="210">
        <v>415</v>
      </c>
    </row>
    <row r="354" spans="1:12" s="194" customFormat="1" ht="266.64999999999998" customHeight="1" x14ac:dyDescent="0.15">
      <c r="A354" s="652"/>
      <c r="B354" s="651"/>
      <c r="C354" s="654"/>
      <c r="D354" s="655"/>
      <c r="E354" s="651"/>
      <c r="F354" s="651"/>
      <c r="G354" s="651"/>
      <c r="H354" s="649" t="s">
        <v>242</v>
      </c>
      <c r="I354" s="649"/>
      <c r="J354" s="209" t="s">
        <v>287</v>
      </c>
      <c r="K354" s="209" t="s">
        <v>287</v>
      </c>
      <c r="L354" s="210">
        <v>0</v>
      </c>
    </row>
    <row r="355" spans="1:12" s="194" customFormat="1" ht="24.6" customHeight="1" x14ac:dyDescent="0.15">
      <c r="A355" s="652"/>
      <c r="B355" s="203" t="s">
        <v>6</v>
      </c>
      <c r="C355" s="207" t="s">
        <v>5</v>
      </c>
      <c r="D355" s="207" t="s">
        <v>288</v>
      </c>
      <c r="E355" s="207" t="s">
        <v>289</v>
      </c>
      <c r="F355" s="650"/>
      <c r="G355" s="650"/>
      <c r="H355" s="649" t="s">
        <v>290</v>
      </c>
      <c r="I355" s="649"/>
      <c r="J355" s="651" t="s">
        <v>287</v>
      </c>
      <c r="K355" s="651" t="s">
        <v>287</v>
      </c>
      <c r="L355" s="648">
        <v>0</v>
      </c>
    </row>
    <row r="356" spans="1:12" s="194" customFormat="1" ht="35.1" customHeight="1" x14ac:dyDescent="0.15">
      <c r="A356" s="652"/>
      <c r="B356" s="209" t="s">
        <v>576</v>
      </c>
      <c r="C356" s="209" t="s">
        <v>575</v>
      </c>
      <c r="D356" s="211">
        <v>43399</v>
      </c>
      <c r="E356" s="209" t="s">
        <v>577</v>
      </c>
      <c r="F356" s="650"/>
      <c r="G356" s="650"/>
      <c r="H356" s="649"/>
      <c r="I356" s="649"/>
      <c r="J356" s="651"/>
      <c r="K356" s="651"/>
      <c r="L356" s="648"/>
    </row>
    <row r="357" spans="1:12" s="194" customFormat="1" ht="24.6" customHeight="1" x14ac:dyDescent="0.15">
      <c r="A357" s="652">
        <v>67</v>
      </c>
      <c r="B357" s="203" t="s">
        <v>12</v>
      </c>
      <c r="C357" s="207" t="s">
        <v>11</v>
      </c>
      <c r="D357" s="207" t="s">
        <v>280</v>
      </c>
      <c r="E357" s="207" t="s">
        <v>281</v>
      </c>
      <c r="F357" s="653" t="s">
        <v>8</v>
      </c>
      <c r="G357" s="653"/>
      <c r="H357" s="650"/>
      <c r="I357" s="650"/>
      <c r="J357" s="650"/>
      <c r="K357" s="650"/>
      <c r="L357" s="650"/>
    </row>
    <row r="358" spans="1:12" s="194" customFormat="1" ht="26.65" customHeight="1" x14ac:dyDescent="0.15">
      <c r="A358" s="652"/>
      <c r="B358" s="651" t="s">
        <v>573</v>
      </c>
      <c r="C358" s="654" t="s">
        <v>578</v>
      </c>
      <c r="D358" s="655">
        <v>43478</v>
      </c>
      <c r="E358" s="651" t="s">
        <v>464</v>
      </c>
      <c r="F358" s="651" t="s">
        <v>465</v>
      </c>
      <c r="G358" s="651"/>
      <c r="H358" s="649" t="s">
        <v>286</v>
      </c>
      <c r="I358" s="649"/>
      <c r="J358" s="209" t="s">
        <v>16</v>
      </c>
      <c r="K358" s="209" t="s">
        <v>16</v>
      </c>
      <c r="L358" s="210">
        <v>832.32</v>
      </c>
    </row>
    <row r="359" spans="1:12" s="194" customFormat="1" ht="409.6" customHeight="1" x14ac:dyDescent="0.15">
      <c r="A359" s="652"/>
      <c r="B359" s="651"/>
      <c r="C359" s="654"/>
      <c r="D359" s="655"/>
      <c r="E359" s="651"/>
      <c r="F359" s="651"/>
      <c r="G359" s="651"/>
      <c r="H359" s="649" t="s">
        <v>242</v>
      </c>
      <c r="I359" s="649"/>
      <c r="J359" s="651" t="s">
        <v>16</v>
      </c>
      <c r="K359" s="651" t="s">
        <v>287</v>
      </c>
      <c r="L359" s="648">
        <v>420.29</v>
      </c>
    </row>
    <row r="360" spans="1:12" s="194" customFormat="1" ht="8.4499999999999993" customHeight="1" x14ac:dyDescent="0.15">
      <c r="A360" s="652"/>
      <c r="B360" s="651"/>
      <c r="C360" s="654"/>
      <c r="D360" s="655"/>
      <c r="E360" s="651"/>
      <c r="F360" s="651"/>
      <c r="G360" s="651"/>
      <c r="H360" s="649"/>
      <c r="I360" s="649"/>
      <c r="J360" s="651"/>
      <c r="K360" s="651"/>
      <c r="L360" s="648"/>
    </row>
    <row r="361" spans="1:12" s="194" customFormat="1" ht="24.6" customHeight="1" x14ac:dyDescent="0.15">
      <c r="A361" s="652"/>
      <c r="B361" s="203" t="s">
        <v>6</v>
      </c>
      <c r="C361" s="207" t="s">
        <v>5</v>
      </c>
      <c r="D361" s="207" t="s">
        <v>288</v>
      </c>
      <c r="E361" s="207" t="s">
        <v>289</v>
      </c>
      <c r="F361" s="650"/>
      <c r="G361" s="650"/>
      <c r="H361" s="649" t="s">
        <v>290</v>
      </c>
      <c r="I361" s="649"/>
      <c r="J361" s="651" t="s">
        <v>16</v>
      </c>
      <c r="K361" s="651" t="s">
        <v>16</v>
      </c>
      <c r="L361" s="648">
        <v>1143.8900000000001</v>
      </c>
    </row>
    <row r="362" spans="1:12" s="194" customFormat="1" ht="35.1" customHeight="1" x14ac:dyDescent="0.15">
      <c r="A362" s="652"/>
      <c r="B362" s="209" t="s">
        <v>576</v>
      </c>
      <c r="C362" s="209" t="s">
        <v>465</v>
      </c>
      <c r="D362" s="211">
        <v>43482</v>
      </c>
      <c r="E362" s="209" t="s">
        <v>579</v>
      </c>
      <c r="F362" s="650"/>
      <c r="G362" s="650"/>
      <c r="H362" s="649"/>
      <c r="I362" s="649"/>
      <c r="J362" s="651"/>
      <c r="K362" s="651"/>
      <c r="L362" s="648"/>
    </row>
    <row r="363" spans="1:12" s="194" customFormat="1" ht="24.6" customHeight="1" x14ac:dyDescent="0.15">
      <c r="A363" s="652">
        <v>68</v>
      </c>
      <c r="B363" s="203" t="s">
        <v>12</v>
      </c>
      <c r="C363" s="207" t="s">
        <v>11</v>
      </c>
      <c r="D363" s="207" t="s">
        <v>280</v>
      </c>
      <c r="E363" s="207" t="s">
        <v>281</v>
      </c>
      <c r="F363" s="653" t="s">
        <v>8</v>
      </c>
      <c r="G363" s="653"/>
      <c r="H363" s="650"/>
      <c r="I363" s="650"/>
      <c r="J363" s="650"/>
      <c r="K363" s="650"/>
      <c r="L363" s="650"/>
    </row>
    <row r="364" spans="1:12" s="194" customFormat="1" ht="26.65" customHeight="1" x14ac:dyDescent="0.15">
      <c r="A364" s="652"/>
      <c r="B364" s="651" t="s">
        <v>580</v>
      </c>
      <c r="C364" s="654" t="s">
        <v>581</v>
      </c>
      <c r="D364" s="655">
        <v>43449</v>
      </c>
      <c r="E364" s="651" t="s">
        <v>582</v>
      </c>
      <c r="F364" s="651" t="s">
        <v>583</v>
      </c>
      <c r="G364" s="651"/>
      <c r="H364" s="649" t="s">
        <v>286</v>
      </c>
      <c r="I364" s="649"/>
      <c r="J364" s="209" t="s">
        <v>287</v>
      </c>
      <c r="K364" s="209" t="s">
        <v>16</v>
      </c>
      <c r="L364" s="210">
        <v>1451</v>
      </c>
    </row>
    <row r="365" spans="1:12" s="194" customFormat="1" ht="137.65" customHeight="1" x14ac:dyDescent="0.15">
      <c r="A365" s="652"/>
      <c r="B365" s="651"/>
      <c r="C365" s="654"/>
      <c r="D365" s="655"/>
      <c r="E365" s="651"/>
      <c r="F365" s="651"/>
      <c r="G365" s="651"/>
      <c r="H365" s="649" t="s">
        <v>242</v>
      </c>
      <c r="I365" s="649"/>
      <c r="J365" s="209" t="s">
        <v>287</v>
      </c>
      <c r="K365" s="209" t="s">
        <v>16</v>
      </c>
      <c r="L365" s="210">
        <v>4461.8599999999997</v>
      </c>
    </row>
    <row r="366" spans="1:12" s="194" customFormat="1" ht="24.6" customHeight="1" x14ac:dyDescent="0.15">
      <c r="A366" s="652"/>
      <c r="B366" s="203" t="s">
        <v>6</v>
      </c>
      <c r="C366" s="207" t="s">
        <v>5</v>
      </c>
      <c r="D366" s="207" t="s">
        <v>288</v>
      </c>
      <c r="E366" s="207" t="s">
        <v>289</v>
      </c>
      <c r="F366" s="650"/>
      <c r="G366" s="650"/>
      <c r="H366" s="649" t="s">
        <v>290</v>
      </c>
      <c r="I366" s="649"/>
      <c r="J366" s="651" t="s">
        <v>287</v>
      </c>
      <c r="K366" s="651" t="s">
        <v>287</v>
      </c>
      <c r="L366" s="648">
        <v>0</v>
      </c>
    </row>
    <row r="367" spans="1:12" s="194" customFormat="1" ht="35.1" customHeight="1" x14ac:dyDescent="0.15">
      <c r="A367" s="652"/>
      <c r="B367" s="209" t="s">
        <v>584</v>
      </c>
      <c r="C367" s="209" t="s">
        <v>583</v>
      </c>
      <c r="D367" s="211">
        <v>43453</v>
      </c>
      <c r="E367" s="209" t="s">
        <v>585</v>
      </c>
      <c r="F367" s="650"/>
      <c r="G367" s="650"/>
      <c r="H367" s="649"/>
      <c r="I367" s="649"/>
      <c r="J367" s="651"/>
      <c r="K367" s="651"/>
      <c r="L367" s="648"/>
    </row>
    <row r="368" spans="1:12" s="194" customFormat="1" ht="24.6" customHeight="1" x14ac:dyDescent="0.15">
      <c r="A368" s="652">
        <v>69</v>
      </c>
      <c r="B368" s="203" t="s">
        <v>12</v>
      </c>
      <c r="C368" s="207" t="s">
        <v>11</v>
      </c>
      <c r="D368" s="207" t="s">
        <v>280</v>
      </c>
      <c r="E368" s="207" t="s">
        <v>281</v>
      </c>
      <c r="F368" s="653" t="s">
        <v>8</v>
      </c>
      <c r="G368" s="653"/>
      <c r="H368" s="650"/>
      <c r="I368" s="650"/>
      <c r="J368" s="650"/>
      <c r="K368" s="650"/>
      <c r="L368" s="650"/>
    </row>
    <row r="369" spans="1:12" s="194" customFormat="1" ht="26.65" customHeight="1" x14ac:dyDescent="0.15">
      <c r="A369" s="652"/>
      <c r="B369" s="651" t="s">
        <v>580</v>
      </c>
      <c r="C369" s="654" t="s">
        <v>586</v>
      </c>
      <c r="D369" s="655">
        <v>43515</v>
      </c>
      <c r="E369" s="651" t="s">
        <v>389</v>
      </c>
      <c r="F369" s="651" t="s">
        <v>587</v>
      </c>
      <c r="G369" s="651"/>
      <c r="H369" s="649" t="s">
        <v>286</v>
      </c>
      <c r="I369" s="649"/>
      <c r="J369" s="209" t="s">
        <v>287</v>
      </c>
      <c r="K369" s="209" t="s">
        <v>16</v>
      </c>
      <c r="L369" s="210">
        <v>921</v>
      </c>
    </row>
    <row r="370" spans="1:12" s="194" customFormat="1" ht="169.5" customHeight="1" x14ac:dyDescent="0.15">
      <c r="A370" s="652"/>
      <c r="B370" s="651"/>
      <c r="C370" s="654"/>
      <c r="D370" s="655"/>
      <c r="E370" s="651"/>
      <c r="F370" s="651"/>
      <c r="G370" s="651"/>
      <c r="H370" s="649" t="s">
        <v>242</v>
      </c>
      <c r="I370" s="649"/>
      <c r="J370" s="209" t="s">
        <v>287</v>
      </c>
      <c r="K370" s="209" t="s">
        <v>16</v>
      </c>
      <c r="L370" s="210">
        <v>522.72</v>
      </c>
    </row>
    <row r="371" spans="1:12" s="194" customFormat="1" ht="24.6" customHeight="1" x14ac:dyDescent="0.15">
      <c r="A371" s="652"/>
      <c r="B371" s="203" t="s">
        <v>6</v>
      </c>
      <c r="C371" s="207" t="s">
        <v>5</v>
      </c>
      <c r="D371" s="207" t="s">
        <v>288</v>
      </c>
      <c r="E371" s="207" t="s">
        <v>289</v>
      </c>
      <c r="F371" s="650"/>
      <c r="G371" s="650"/>
      <c r="H371" s="649" t="s">
        <v>290</v>
      </c>
      <c r="I371" s="649"/>
      <c r="J371" s="651" t="s">
        <v>287</v>
      </c>
      <c r="K371" s="651" t="s">
        <v>287</v>
      </c>
      <c r="L371" s="648">
        <v>0</v>
      </c>
    </row>
    <row r="372" spans="1:12" s="194" customFormat="1" ht="35.1" customHeight="1" x14ac:dyDescent="0.15">
      <c r="A372" s="652"/>
      <c r="B372" s="209" t="s">
        <v>584</v>
      </c>
      <c r="C372" s="209" t="s">
        <v>587</v>
      </c>
      <c r="D372" s="211">
        <v>43519</v>
      </c>
      <c r="E372" s="209" t="s">
        <v>588</v>
      </c>
      <c r="F372" s="650"/>
      <c r="G372" s="650"/>
      <c r="H372" s="649"/>
      <c r="I372" s="649"/>
      <c r="J372" s="651"/>
      <c r="K372" s="651"/>
      <c r="L372" s="648"/>
    </row>
    <row r="373" spans="1:12" s="194" customFormat="1" ht="24.6" customHeight="1" x14ac:dyDescent="0.15">
      <c r="A373" s="652">
        <v>70</v>
      </c>
      <c r="B373" s="203" t="s">
        <v>12</v>
      </c>
      <c r="C373" s="207" t="s">
        <v>11</v>
      </c>
      <c r="D373" s="207" t="s">
        <v>280</v>
      </c>
      <c r="E373" s="207" t="s">
        <v>281</v>
      </c>
      <c r="F373" s="653" t="s">
        <v>8</v>
      </c>
      <c r="G373" s="653"/>
      <c r="H373" s="650"/>
      <c r="I373" s="650"/>
      <c r="J373" s="650"/>
      <c r="K373" s="650"/>
      <c r="L373" s="650"/>
    </row>
    <row r="374" spans="1:12" s="194" customFormat="1" ht="26.65" customHeight="1" x14ac:dyDescent="0.15">
      <c r="A374" s="652"/>
      <c r="B374" s="651" t="s">
        <v>580</v>
      </c>
      <c r="C374" s="654" t="s">
        <v>589</v>
      </c>
      <c r="D374" s="655">
        <v>43521</v>
      </c>
      <c r="E374" s="651" t="s">
        <v>369</v>
      </c>
      <c r="F374" s="651" t="s">
        <v>370</v>
      </c>
      <c r="G374" s="651"/>
      <c r="H374" s="649" t="s">
        <v>286</v>
      </c>
      <c r="I374" s="649"/>
      <c r="J374" s="209" t="s">
        <v>287</v>
      </c>
      <c r="K374" s="209" t="s">
        <v>16</v>
      </c>
      <c r="L374" s="210">
        <v>215.4</v>
      </c>
    </row>
    <row r="375" spans="1:12" s="194" customFormat="1" ht="395.65" customHeight="1" x14ac:dyDescent="0.15">
      <c r="A375" s="652"/>
      <c r="B375" s="651"/>
      <c r="C375" s="654"/>
      <c r="D375" s="655"/>
      <c r="E375" s="651"/>
      <c r="F375" s="651"/>
      <c r="G375" s="651"/>
      <c r="H375" s="649" t="s">
        <v>242</v>
      </c>
      <c r="I375" s="649"/>
      <c r="J375" s="209" t="s">
        <v>287</v>
      </c>
      <c r="K375" s="209" t="s">
        <v>16</v>
      </c>
      <c r="L375" s="210">
        <v>231.6</v>
      </c>
    </row>
    <row r="376" spans="1:12" s="194" customFormat="1" ht="24.6" customHeight="1" x14ac:dyDescent="0.15">
      <c r="A376" s="652"/>
      <c r="B376" s="203" t="s">
        <v>6</v>
      </c>
      <c r="C376" s="207" t="s">
        <v>5</v>
      </c>
      <c r="D376" s="207" t="s">
        <v>288</v>
      </c>
      <c r="E376" s="207" t="s">
        <v>289</v>
      </c>
      <c r="F376" s="650"/>
      <c r="G376" s="650"/>
      <c r="H376" s="649" t="s">
        <v>290</v>
      </c>
      <c r="I376" s="649"/>
      <c r="J376" s="651" t="s">
        <v>287</v>
      </c>
      <c r="K376" s="651" t="s">
        <v>16</v>
      </c>
      <c r="L376" s="648">
        <v>126</v>
      </c>
    </row>
    <row r="377" spans="1:12" s="194" customFormat="1" ht="35.1" customHeight="1" x14ac:dyDescent="0.15">
      <c r="A377" s="652"/>
      <c r="B377" s="209" t="s">
        <v>584</v>
      </c>
      <c r="C377" s="209" t="s">
        <v>370</v>
      </c>
      <c r="D377" s="211">
        <v>43523</v>
      </c>
      <c r="E377" s="209" t="s">
        <v>590</v>
      </c>
      <c r="F377" s="650"/>
      <c r="G377" s="650"/>
      <c r="H377" s="649"/>
      <c r="I377" s="649"/>
      <c r="J377" s="651"/>
      <c r="K377" s="651"/>
      <c r="L377" s="648"/>
    </row>
    <row r="378" spans="1:12" s="194" customFormat="1" ht="24.6" customHeight="1" x14ac:dyDescent="0.15">
      <c r="A378" s="652">
        <v>71</v>
      </c>
      <c r="B378" s="203" t="s">
        <v>12</v>
      </c>
      <c r="C378" s="207" t="s">
        <v>11</v>
      </c>
      <c r="D378" s="207" t="s">
        <v>280</v>
      </c>
      <c r="E378" s="207" t="s">
        <v>281</v>
      </c>
      <c r="F378" s="653" t="s">
        <v>8</v>
      </c>
      <c r="G378" s="653"/>
      <c r="H378" s="650"/>
      <c r="I378" s="650"/>
      <c r="J378" s="650"/>
      <c r="K378" s="650"/>
      <c r="L378" s="650"/>
    </row>
    <row r="379" spans="1:12" s="194" customFormat="1" ht="26.65" customHeight="1" x14ac:dyDescent="0.15">
      <c r="A379" s="652"/>
      <c r="B379" s="651" t="s">
        <v>580</v>
      </c>
      <c r="C379" s="654" t="s">
        <v>591</v>
      </c>
      <c r="D379" s="655">
        <v>43555</v>
      </c>
      <c r="E379" s="651" t="s">
        <v>389</v>
      </c>
      <c r="F379" s="651" t="s">
        <v>592</v>
      </c>
      <c r="G379" s="651"/>
      <c r="H379" s="649" t="s">
        <v>286</v>
      </c>
      <c r="I379" s="649"/>
      <c r="J379" s="209" t="s">
        <v>287</v>
      </c>
      <c r="K379" s="209" t="s">
        <v>16</v>
      </c>
      <c r="L379" s="210">
        <v>467.85</v>
      </c>
    </row>
    <row r="380" spans="1:12" s="194" customFormat="1" ht="212.85" customHeight="1" x14ac:dyDescent="0.15">
      <c r="A380" s="652"/>
      <c r="B380" s="651"/>
      <c r="C380" s="654"/>
      <c r="D380" s="655"/>
      <c r="E380" s="651"/>
      <c r="F380" s="651"/>
      <c r="G380" s="651"/>
      <c r="H380" s="649" t="s">
        <v>242</v>
      </c>
      <c r="I380" s="649"/>
      <c r="J380" s="209" t="s">
        <v>287</v>
      </c>
      <c r="K380" s="209" t="s">
        <v>16</v>
      </c>
      <c r="L380" s="210">
        <v>694</v>
      </c>
    </row>
    <row r="381" spans="1:12" s="194" customFormat="1" ht="24.6" customHeight="1" x14ac:dyDescent="0.15">
      <c r="A381" s="652"/>
      <c r="B381" s="203" t="s">
        <v>6</v>
      </c>
      <c r="C381" s="207" t="s">
        <v>5</v>
      </c>
      <c r="D381" s="207" t="s">
        <v>288</v>
      </c>
      <c r="E381" s="207" t="s">
        <v>289</v>
      </c>
      <c r="F381" s="650"/>
      <c r="G381" s="650"/>
      <c r="H381" s="649" t="s">
        <v>290</v>
      </c>
      <c r="I381" s="649"/>
      <c r="J381" s="651" t="s">
        <v>287</v>
      </c>
      <c r="K381" s="651" t="s">
        <v>287</v>
      </c>
      <c r="L381" s="648">
        <v>0</v>
      </c>
    </row>
    <row r="382" spans="1:12" s="194" customFormat="1" ht="35.1" customHeight="1" x14ac:dyDescent="0.15">
      <c r="A382" s="652"/>
      <c r="B382" s="209" t="s">
        <v>584</v>
      </c>
      <c r="C382" s="209" t="s">
        <v>592</v>
      </c>
      <c r="D382" s="211">
        <v>43558</v>
      </c>
      <c r="E382" s="209" t="s">
        <v>593</v>
      </c>
      <c r="F382" s="650"/>
      <c r="G382" s="650"/>
      <c r="H382" s="649"/>
      <c r="I382" s="649"/>
      <c r="J382" s="651"/>
      <c r="K382" s="651"/>
      <c r="L382" s="648"/>
    </row>
    <row r="383" spans="1:12" s="194" customFormat="1" ht="24.6" customHeight="1" x14ac:dyDescent="0.15">
      <c r="A383" s="652">
        <v>72</v>
      </c>
      <c r="B383" s="203" t="s">
        <v>12</v>
      </c>
      <c r="C383" s="207" t="s">
        <v>11</v>
      </c>
      <c r="D383" s="207" t="s">
        <v>280</v>
      </c>
      <c r="E383" s="207" t="s">
        <v>281</v>
      </c>
      <c r="F383" s="653" t="s">
        <v>8</v>
      </c>
      <c r="G383" s="653"/>
      <c r="H383" s="650"/>
      <c r="I383" s="650"/>
      <c r="J383" s="650"/>
      <c r="K383" s="650"/>
      <c r="L383" s="650"/>
    </row>
    <row r="384" spans="1:12" s="194" customFormat="1" ht="26.65" customHeight="1" x14ac:dyDescent="0.15">
      <c r="A384" s="652"/>
      <c r="B384" s="651" t="s">
        <v>594</v>
      </c>
      <c r="C384" s="654" t="s">
        <v>595</v>
      </c>
      <c r="D384" s="655">
        <v>43541</v>
      </c>
      <c r="E384" s="651" t="s">
        <v>596</v>
      </c>
      <c r="F384" s="651" t="s">
        <v>597</v>
      </c>
      <c r="G384" s="651"/>
      <c r="H384" s="649" t="s">
        <v>286</v>
      </c>
      <c r="I384" s="649"/>
      <c r="J384" s="209" t="s">
        <v>287</v>
      </c>
      <c r="K384" s="209" t="s">
        <v>287</v>
      </c>
      <c r="L384" s="210">
        <v>0</v>
      </c>
    </row>
    <row r="385" spans="1:12" s="194" customFormat="1" ht="409.6" customHeight="1" x14ac:dyDescent="0.15">
      <c r="A385" s="652"/>
      <c r="B385" s="651"/>
      <c r="C385" s="654"/>
      <c r="D385" s="655"/>
      <c r="E385" s="651"/>
      <c r="F385" s="651"/>
      <c r="G385" s="651"/>
      <c r="H385" s="649" t="s">
        <v>242</v>
      </c>
      <c r="I385" s="649"/>
      <c r="J385" s="651" t="s">
        <v>287</v>
      </c>
      <c r="K385" s="651" t="s">
        <v>287</v>
      </c>
      <c r="L385" s="648">
        <v>0</v>
      </c>
    </row>
    <row r="386" spans="1:12" s="194" customFormat="1" ht="8.4499999999999993" customHeight="1" x14ac:dyDescent="0.15">
      <c r="A386" s="652"/>
      <c r="B386" s="651"/>
      <c r="C386" s="654"/>
      <c r="D386" s="655"/>
      <c r="E386" s="651"/>
      <c r="F386" s="651"/>
      <c r="G386" s="651"/>
      <c r="H386" s="649"/>
      <c r="I386" s="649"/>
      <c r="J386" s="651"/>
      <c r="K386" s="651"/>
      <c r="L386" s="648"/>
    </row>
    <row r="387" spans="1:12" s="194" customFormat="1" ht="24.6" customHeight="1" x14ac:dyDescent="0.15">
      <c r="A387" s="652"/>
      <c r="B387" s="203" t="s">
        <v>6</v>
      </c>
      <c r="C387" s="207" t="s">
        <v>5</v>
      </c>
      <c r="D387" s="207" t="s">
        <v>288</v>
      </c>
      <c r="E387" s="207" t="s">
        <v>289</v>
      </c>
      <c r="F387" s="650"/>
      <c r="G387" s="650"/>
      <c r="H387" s="649" t="s">
        <v>290</v>
      </c>
      <c r="I387" s="649"/>
      <c r="J387" s="651" t="s">
        <v>16</v>
      </c>
      <c r="K387" s="651" t="s">
        <v>287</v>
      </c>
      <c r="L387" s="648">
        <v>1360</v>
      </c>
    </row>
    <row r="388" spans="1:12" s="194" customFormat="1" ht="24.6" customHeight="1" x14ac:dyDescent="0.15">
      <c r="A388" s="652"/>
      <c r="B388" s="209" t="s">
        <v>439</v>
      </c>
      <c r="C388" s="209" t="s">
        <v>597</v>
      </c>
      <c r="D388" s="211">
        <v>43546</v>
      </c>
      <c r="E388" s="209" t="s">
        <v>598</v>
      </c>
      <c r="F388" s="650"/>
      <c r="G388" s="650"/>
      <c r="H388" s="649"/>
      <c r="I388" s="649"/>
      <c r="J388" s="651"/>
      <c r="K388" s="651"/>
      <c r="L388" s="648"/>
    </row>
    <row r="389" spans="1:12" s="194" customFormat="1" ht="24.6" customHeight="1" x14ac:dyDescent="0.15">
      <c r="A389" s="652">
        <v>73</v>
      </c>
      <c r="B389" s="203" t="s">
        <v>12</v>
      </c>
      <c r="C389" s="207" t="s">
        <v>11</v>
      </c>
      <c r="D389" s="207" t="s">
        <v>280</v>
      </c>
      <c r="E389" s="207" t="s">
        <v>281</v>
      </c>
      <c r="F389" s="653" t="s">
        <v>8</v>
      </c>
      <c r="G389" s="653"/>
      <c r="H389" s="650"/>
      <c r="I389" s="650"/>
      <c r="J389" s="650"/>
      <c r="K389" s="650"/>
      <c r="L389" s="650"/>
    </row>
    <row r="390" spans="1:12" s="194" customFormat="1" ht="26.65" customHeight="1" x14ac:dyDescent="0.15">
      <c r="A390" s="652"/>
      <c r="B390" s="651" t="s">
        <v>599</v>
      </c>
      <c r="C390" s="654" t="s">
        <v>600</v>
      </c>
      <c r="D390" s="655">
        <v>43406</v>
      </c>
      <c r="E390" s="651" t="s">
        <v>321</v>
      </c>
      <c r="F390" s="651" t="s">
        <v>536</v>
      </c>
      <c r="G390" s="651"/>
      <c r="H390" s="649" t="s">
        <v>286</v>
      </c>
      <c r="I390" s="649"/>
      <c r="J390" s="209" t="s">
        <v>287</v>
      </c>
      <c r="K390" s="209" t="s">
        <v>287</v>
      </c>
      <c r="L390" s="210">
        <v>0</v>
      </c>
    </row>
    <row r="391" spans="1:12" s="194" customFormat="1" ht="409.6" customHeight="1" x14ac:dyDescent="0.15">
      <c r="A391" s="652"/>
      <c r="B391" s="651"/>
      <c r="C391" s="654"/>
      <c r="D391" s="655"/>
      <c r="E391" s="651"/>
      <c r="F391" s="651"/>
      <c r="G391" s="651"/>
      <c r="H391" s="649" t="s">
        <v>242</v>
      </c>
      <c r="I391" s="649"/>
      <c r="J391" s="651" t="s">
        <v>287</v>
      </c>
      <c r="K391" s="651" t="s">
        <v>287</v>
      </c>
      <c r="L391" s="648">
        <v>0</v>
      </c>
    </row>
    <row r="392" spans="1:12" s="194" customFormat="1" ht="51.75" customHeight="1" x14ac:dyDescent="0.15">
      <c r="A392" s="652"/>
      <c r="B392" s="651"/>
      <c r="C392" s="654"/>
      <c r="D392" s="655"/>
      <c r="E392" s="651"/>
      <c r="F392" s="651"/>
      <c r="G392" s="651"/>
      <c r="H392" s="649"/>
      <c r="I392" s="649"/>
      <c r="J392" s="651"/>
      <c r="K392" s="651"/>
      <c r="L392" s="648"/>
    </row>
    <row r="393" spans="1:12" s="194" customFormat="1" ht="24.6" customHeight="1" x14ac:dyDescent="0.15">
      <c r="A393" s="652"/>
      <c r="B393" s="203" t="s">
        <v>6</v>
      </c>
      <c r="C393" s="207" t="s">
        <v>5</v>
      </c>
      <c r="D393" s="207" t="s">
        <v>288</v>
      </c>
      <c r="E393" s="207" t="s">
        <v>289</v>
      </c>
      <c r="F393" s="650"/>
      <c r="G393" s="650"/>
      <c r="H393" s="649" t="s">
        <v>290</v>
      </c>
      <c r="I393" s="649"/>
      <c r="J393" s="651" t="s">
        <v>287</v>
      </c>
      <c r="K393" s="651" t="s">
        <v>16</v>
      </c>
      <c r="L393" s="648">
        <v>400</v>
      </c>
    </row>
    <row r="394" spans="1:12" s="194" customFormat="1" ht="24.6" customHeight="1" x14ac:dyDescent="0.15">
      <c r="A394" s="652"/>
      <c r="B394" s="209" t="s">
        <v>439</v>
      </c>
      <c r="C394" s="209" t="s">
        <v>536</v>
      </c>
      <c r="D394" s="211">
        <v>43412</v>
      </c>
      <c r="E394" s="209" t="s">
        <v>601</v>
      </c>
      <c r="F394" s="650"/>
      <c r="G394" s="650"/>
      <c r="H394" s="649"/>
      <c r="I394" s="649"/>
      <c r="J394" s="651"/>
      <c r="K394" s="651"/>
      <c r="L394" s="648"/>
    </row>
    <row r="395" spans="1:12" s="194" customFormat="1" ht="24.6" customHeight="1" x14ac:dyDescent="0.15">
      <c r="A395" s="652">
        <v>74</v>
      </c>
      <c r="B395" s="203" t="s">
        <v>12</v>
      </c>
      <c r="C395" s="207" t="s">
        <v>11</v>
      </c>
      <c r="D395" s="207" t="s">
        <v>280</v>
      </c>
      <c r="E395" s="207" t="s">
        <v>281</v>
      </c>
      <c r="F395" s="653" t="s">
        <v>8</v>
      </c>
      <c r="G395" s="653"/>
      <c r="H395" s="650"/>
      <c r="I395" s="650"/>
      <c r="J395" s="650"/>
      <c r="K395" s="650"/>
      <c r="L395" s="650"/>
    </row>
    <row r="396" spans="1:12" s="194" customFormat="1" ht="26.65" customHeight="1" x14ac:dyDescent="0.15">
      <c r="A396" s="652"/>
      <c r="B396" s="651" t="s">
        <v>599</v>
      </c>
      <c r="C396" s="654" t="s">
        <v>602</v>
      </c>
      <c r="D396" s="655">
        <v>43536</v>
      </c>
      <c r="E396" s="651" t="s">
        <v>603</v>
      </c>
      <c r="F396" s="651" t="s">
        <v>604</v>
      </c>
      <c r="G396" s="651"/>
      <c r="H396" s="649" t="s">
        <v>286</v>
      </c>
      <c r="I396" s="649"/>
      <c r="J396" s="209" t="s">
        <v>287</v>
      </c>
      <c r="K396" s="209" t="s">
        <v>16</v>
      </c>
      <c r="L396" s="210">
        <v>221.63</v>
      </c>
    </row>
    <row r="397" spans="1:12" s="194" customFormat="1" ht="409.6" customHeight="1" x14ac:dyDescent="0.15">
      <c r="A397" s="652"/>
      <c r="B397" s="651"/>
      <c r="C397" s="654"/>
      <c r="D397" s="655"/>
      <c r="E397" s="651"/>
      <c r="F397" s="651"/>
      <c r="G397" s="651"/>
      <c r="H397" s="649" t="s">
        <v>242</v>
      </c>
      <c r="I397" s="649"/>
      <c r="J397" s="651" t="s">
        <v>287</v>
      </c>
      <c r="K397" s="651" t="s">
        <v>16</v>
      </c>
      <c r="L397" s="648">
        <v>181.6</v>
      </c>
    </row>
    <row r="398" spans="1:12" s="194" customFormat="1" ht="41.1" customHeight="1" x14ac:dyDescent="0.15">
      <c r="A398" s="652"/>
      <c r="B398" s="651"/>
      <c r="C398" s="654"/>
      <c r="D398" s="655"/>
      <c r="E398" s="651"/>
      <c r="F398" s="651"/>
      <c r="G398" s="651"/>
      <c r="H398" s="649"/>
      <c r="I398" s="649"/>
      <c r="J398" s="651"/>
      <c r="K398" s="651"/>
      <c r="L398" s="648"/>
    </row>
    <row r="399" spans="1:12" s="194" customFormat="1" ht="24.6" customHeight="1" x14ac:dyDescent="0.15">
      <c r="A399" s="652"/>
      <c r="B399" s="203" t="s">
        <v>6</v>
      </c>
      <c r="C399" s="207" t="s">
        <v>5</v>
      </c>
      <c r="D399" s="207" t="s">
        <v>288</v>
      </c>
      <c r="E399" s="207" t="s">
        <v>289</v>
      </c>
      <c r="F399" s="650"/>
      <c r="G399" s="650"/>
      <c r="H399" s="649" t="s">
        <v>290</v>
      </c>
      <c r="I399" s="649"/>
      <c r="J399" s="651" t="s">
        <v>287</v>
      </c>
      <c r="K399" s="651" t="s">
        <v>287</v>
      </c>
      <c r="L399" s="648">
        <v>0</v>
      </c>
    </row>
    <row r="400" spans="1:12" s="194" customFormat="1" ht="24.6" customHeight="1" x14ac:dyDescent="0.15">
      <c r="A400" s="652"/>
      <c r="B400" s="209" t="s">
        <v>439</v>
      </c>
      <c r="C400" s="209" t="s">
        <v>604</v>
      </c>
      <c r="D400" s="211">
        <v>43537</v>
      </c>
      <c r="E400" s="209" t="s">
        <v>605</v>
      </c>
      <c r="F400" s="650"/>
      <c r="G400" s="650"/>
      <c r="H400" s="649"/>
      <c r="I400" s="649"/>
      <c r="J400" s="651"/>
      <c r="K400" s="651"/>
      <c r="L400" s="648"/>
    </row>
    <row r="401" spans="1:12" s="194" customFormat="1" ht="24.6" customHeight="1" x14ac:dyDescent="0.15">
      <c r="A401" s="652">
        <v>75</v>
      </c>
      <c r="B401" s="203" t="s">
        <v>12</v>
      </c>
      <c r="C401" s="207" t="s">
        <v>11</v>
      </c>
      <c r="D401" s="207" t="s">
        <v>280</v>
      </c>
      <c r="E401" s="207" t="s">
        <v>281</v>
      </c>
      <c r="F401" s="653" t="s">
        <v>8</v>
      </c>
      <c r="G401" s="653"/>
      <c r="H401" s="650"/>
      <c r="I401" s="650"/>
      <c r="J401" s="650"/>
      <c r="K401" s="650"/>
      <c r="L401" s="650"/>
    </row>
    <row r="402" spans="1:12" s="194" customFormat="1" ht="26.65" customHeight="1" x14ac:dyDescent="0.15">
      <c r="A402" s="652"/>
      <c r="B402" s="651" t="s">
        <v>599</v>
      </c>
      <c r="C402" s="654" t="s">
        <v>606</v>
      </c>
      <c r="D402" s="655">
        <v>43546</v>
      </c>
      <c r="E402" s="651" t="s">
        <v>607</v>
      </c>
      <c r="F402" s="651" t="s">
        <v>608</v>
      </c>
      <c r="G402" s="651"/>
      <c r="H402" s="649" t="s">
        <v>286</v>
      </c>
      <c r="I402" s="649"/>
      <c r="J402" s="209" t="s">
        <v>287</v>
      </c>
      <c r="K402" s="209" t="s">
        <v>287</v>
      </c>
      <c r="L402" s="210">
        <v>0</v>
      </c>
    </row>
    <row r="403" spans="1:12" s="194" customFormat="1" ht="409.6" customHeight="1" x14ac:dyDescent="0.15">
      <c r="A403" s="652"/>
      <c r="B403" s="651"/>
      <c r="C403" s="654"/>
      <c r="D403" s="655"/>
      <c r="E403" s="651"/>
      <c r="F403" s="651"/>
      <c r="G403" s="651"/>
      <c r="H403" s="649" t="s">
        <v>242</v>
      </c>
      <c r="I403" s="649"/>
      <c r="J403" s="651" t="s">
        <v>287</v>
      </c>
      <c r="K403" s="651" t="s">
        <v>287</v>
      </c>
      <c r="L403" s="648">
        <v>0</v>
      </c>
    </row>
    <row r="404" spans="1:12" s="194" customFormat="1" ht="51.75" customHeight="1" x14ac:dyDescent="0.15">
      <c r="A404" s="652"/>
      <c r="B404" s="651"/>
      <c r="C404" s="654"/>
      <c r="D404" s="655"/>
      <c r="E404" s="651"/>
      <c r="F404" s="651"/>
      <c r="G404" s="651"/>
      <c r="H404" s="649"/>
      <c r="I404" s="649"/>
      <c r="J404" s="651"/>
      <c r="K404" s="651"/>
      <c r="L404" s="648"/>
    </row>
    <row r="405" spans="1:12" s="194" customFormat="1" ht="24.6" customHeight="1" x14ac:dyDescent="0.15">
      <c r="A405" s="652"/>
      <c r="B405" s="203" t="s">
        <v>6</v>
      </c>
      <c r="C405" s="207" t="s">
        <v>5</v>
      </c>
      <c r="D405" s="207" t="s">
        <v>288</v>
      </c>
      <c r="E405" s="207" t="s">
        <v>289</v>
      </c>
      <c r="F405" s="650"/>
      <c r="G405" s="650"/>
      <c r="H405" s="649" t="s">
        <v>290</v>
      </c>
      <c r="I405" s="649"/>
      <c r="J405" s="651" t="s">
        <v>287</v>
      </c>
      <c r="K405" s="651" t="s">
        <v>16</v>
      </c>
      <c r="L405" s="648">
        <v>535</v>
      </c>
    </row>
    <row r="406" spans="1:12" s="194" customFormat="1" ht="24.6" customHeight="1" x14ac:dyDescent="0.15">
      <c r="A406" s="652"/>
      <c r="B406" s="209" t="s">
        <v>439</v>
      </c>
      <c r="C406" s="209" t="s">
        <v>608</v>
      </c>
      <c r="D406" s="211">
        <v>43549</v>
      </c>
      <c r="E406" s="209" t="s">
        <v>609</v>
      </c>
      <c r="F406" s="650"/>
      <c r="G406" s="650"/>
      <c r="H406" s="649"/>
      <c r="I406" s="649"/>
      <c r="J406" s="651"/>
      <c r="K406" s="651"/>
      <c r="L406" s="648"/>
    </row>
    <row r="407" spans="1:12" s="194" customFormat="1" ht="24.6" customHeight="1" x14ac:dyDescent="0.15">
      <c r="A407" s="652">
        <v>76</v>
      </c>
      <c r="B407" s="203" t="s">
        <v>12</v>
      </c>
      <c r="C407" s="207" t="s">
        <v>11</v>
      </c>
      <c r="D407" s="207" t="s">
        <v>280</v>
      </c>
      <c r="E407" s="207" t="s">
        <v>281</v>
      </c>
      <c r="F407" s="653" t="s">
        <v>8</v>
      </c>
      <c r="G407" s="653"/>
      <c r="H407" s="650"/>
      <c r="I407" s="650"/>
      <c r="J407" s="650"/>
      <c r="K407" s="650"/>
      <c r="L407" s="650"/>
    </row>
    <row r="408" spans="1:12" s="194" customFormat="1" ht="26.65" customHeight="1" x14ac:dyDescent="0.15">
      <c r="A408" s="652"/>
      <c r="B408" s="651" t="s">
        <v>610</v>
      </c>
      <c r="C408" s="654" t="s">
        <v>611</v>
      </c>
      <c r="D408" s="655">
        <v>43392</v>
      </c>
      <c r="E408" s="651" t="s">
        <v>612</v>
      </c>
      <c r="F408" s="651" t="s">
        <v>613</v>
      </c>
      <c r="G408" s="651"/>
      <c r="H408" s="649" t="s">
        <v>286</v>
      </c>
      <c r="I408" s="649"/>
      <c r="J408" s="209" t="s">
        <v>287</v>
      </c>
      <c r="K408" s="209" t="s">
        <v>16</v>
      </c>
      <c r="L408" s="210">
        <v>37</v>
      </c>
    </row>
    <row r="409" spans="1:12" s="194" customFormat="1" ht="126.95" customHeight="1" x14ac:dyDescent="0.15">
      <c r="A409" s="652"/>
      <c r="B409" s="651"/>
      <c r="C409" s="654"/>
      <c r="D409" s="655"/>
      <c r="E409" s="651"/>
      <c r="F409" s="651"/>
      <c r="G409" s="651"/>
      <c r="H409" s="649" t="s">
        <v>242</v>
      </c>
      <c r="I409" s="649"/>
      <c r="J409" s="209" t="s">
        <v>287</v>
      </c>
      <c r="K409" s="209" t="s">
        <v>16</v>
      </c>
      <c r="L409" s="210">
        <v>108</v>
      </c>
    </row>
    <row r="410" spans="1:12" s="194" customFormat="1" ht="24.6" customHeight="1" x14ac:dyDescent="0.15">
      <c r="A410" s="652"/>
      <c r="B410" s="203" t="s">
        <v>6</v>
      </c>
      <c r="C410" s="207" t="s">
        <v>5</v>
      </c>
      <c r="D410" s="207" t="s">
        <v>288</v>
      </c>
      <c r="E410" s="207" t="s">
        <v>289</v>
      </c>
      <c r="F410" s="650"/>
      <c r="G410" s="650"/>
      <c r="H410" s="649" t="s">
        <v>290</v>
      </c>
      <c r="I410" s="649"/>
      <c r="J410" s="651" t="s">
        <v>287</v>
      </c>
      <c r="K410" s="651" t="s">
        <v>16</v>
      </c>
      <c r="L410" s="648">
        <v>156</v>
      </c>
    </row>
    <row r="411" spans="1:12" s="194" customFormat="1" ht="24.6" customHeight="1" x14ac:dyDescent="0.15">
      <c r="A411" s="652"/>
      <c r="B411" s="209" t="s">
        <v>291</v>
      </c>
      <c r="C411" s="209" t="s">
        <v>613</v>
      </c>
      <c r="D411" s="211">
        <v>43392</v>
      </c>
      <c r="E411" s="209" t="s">
        <v>614</v>
      </c>
      <c r="F411" s="650"/>
      <c r="G411" s="650"/>
      <c r="H411" s="649"/>
      <c r="I411" s="649"/>
      <c r="J411" s="651"/>
      <c r="K411" s="651"/>
      <c r="L411" s="648"/>
    </row>
    <row r="412" spans="1:12" s="194" customFormat="1" ht="24.6" customHeight="1" x14ac:dyDescent="0.15">
      <c r="A412" s="652">
        <v>77</v>
      </c>
      <c r="B412" s="203" t="s">
        <v>12</v>
      </c>
      <c r="C412" s="207" t="s">
        <v>11</v>
      </c>
      <c r="D412" s="207" t="s">
        <v>280</v>
      </c>
      <c r="E412" s="207" t="s">
        <v>281</v>
      </c>
      <c r="F412" s="653" t="s">
        <v>8</v>
      </c>
      <c r="G412" s="653"/>
      <c r="H412" s="650"/>
      <c r="I412" s="650"/>
      <c r="J412" s="650"/>
      <c r="K412" s="650"/>
      <c r="L412" s="650"/>
    </row>
    <row r="413" spans="1:12" s="194" customFormat="1" ht="26.65" customHeight="1" x14ac:dyDescent="0.15">
      <c r="A413" s="652"/>
      <c r="B413" s="651" t="s">
        <v>610</v>
      </c>
      <c r="C413" s="654" t="s">
        <v>615</v>
      </c>
      <c r="D413" s="655">
        <v>43531</v>
      </c>
      <c r="E413" s="651" t="s">
        <v>616</v>
      </c>
      <c r="F413" s="651" t="s">
        <v>617</v>
      </c>
      <c r="G413" s="651"/>
      <c r="H413" s="649" t="s">
        <v>286</v>
      </c>
      <c r="I413" s="649"/>
      <c r="J413" s="209" t="s">
        <v>287</v>
      </c>
      <c r="K413" s="209" t="s">
        <v>16</v>
      </c>
      <c r="L413" s="210">
        <v>341.94</v>
      </c>
    </row>
    <row r="414" spans="1:12" s="194" customFormat="1" ht="223.5" customHeight="1" x14ac:dyDescent="0.15">
      <c r="A414" s="652"/>
      <c r="B414" s="651"/>
      <c r="C414" s="654"/>
      <c r="D414" s="655"/>
      <c r="E414" s="651"/>
      <c r="F414" s="651"/>
      <c r="G414" s="651"/>
      <c r="H414" s="649" t="s">
        <v>242</v>
      </c>
      <c r="I414" s="649"/>
      <c r="J414" s="209" t="s">
        <v>287</v>
      </c>
      <c r="K414" s="209" t="s">
        <v>16</v>
      </c>
      <c r="L414" s="210">
        <v>619.55999999999995</v>
      </c>
    </row>
    <row r="415" spans="1:12" s="194" customFormat="1" ht="24.6" customHeight="1" x14ac:dyDescent="0.15">
      <c r="A415" s="652"/>
      <c r="B415" s="203" t="s">
        <v>6</v>
      </c>
      <c r="C415" s="207" t="s">
        <v>5</v>
      </c>
      <c r="D415" s="207" t="s">
        <v>288</v>
      </c>
      <c r="E415" s="207" t="s">
        <v>289</v>
      </c>
      <c r="F415" s="650"/>
      <c r="G415" s="650"/>
      <c r="H415" s="649" t="s">
        <v>290</v>
      </c>
      <c r="I415" s="649"/>
      <c r="J415" s="651" t="s">
        <v>287</v>
      </c>
      <c r="K415" s="651" t="s">
        <v>287</v>
      </c>
      <c r="L415" s="648">
        <v>0</v>
      </c>
    </row>
    <row r="416" spans="1:12" s="194" customFormat="1" ht="24.6" customHeight="1" x14ac:dyDescent="0.15">
      <c r="A416" s="652"/>
      <c r="B416" s="209" t="s">
        <v>291</v>
      </c>
      <c r="C416" s="209" t="s">
        <v>617</v>
      </c>
      <c r="D416" s="211">
        <v>43533</v>
      </c>
      <c r="E416" s="209" t="s">
        <v>341</v>
      </c>
      <c r="F416" s="650"/>
      <c r="G416" s="650"/>
      <c r="H416" s="649"/>
      <c r="I416" s="649"/>
      <c r="J416" s="651"/>
      <c r="K416" s="651"/>
      <c r="L416" s="648"/>
    </row>
    <row r="417" spans="1:12" s="194" customFormat="1" ht="24.6" customHeight="1" x14ac:dyDescent="0.15">
      <c r="A417" s="652">
        <v>78</v>
      </c>
      <c r="B417" s="203" t="s">
        <v>12</v>
      </c>
      <c r="C417" s="207" t="s">
        <v>11</v>
      </c>
      <c r="D417" s="207" t="s">
        <v>280</v>
      </c>
      <c r="E417" s="207" t="s">
        <v>281</v>
      </c>
      <c r="F417" s="653" t="s">
        <v>8</v>
      </c>
      <c r="G417" s="653"/>
      <c r="H417" s="650"/>
      <c r="I417" s="650"/>
      <c r="J417" s="650"/>
      <c r="K417" s="650"/>
      <c r="L417" s="650"/>
    </row>
    <row r="418" spans="1:12" s="194" customFormat="1" ht="26.65" customHeight="1" x14ac:dyDescent="0.15">
      <c r="A418" s="652"/>
      <c r="B418" s="651" t="s">
        <v>618</v>
      </c>
      <c r="C418" s="654" t="s">
        <v>619</v>
      </c>
      <c r="D418" s="655">
        <v>43390</v>
      </c>
      <c r="E418" s="651" t="s">
        <v>620</v>
      </c>
      <c r="F418" s="651" t="s">
        <v>621</v>
      </c>
      <c r="G418" s="651"/>
      <c r="H418" s="649" t="s">
        <v>286</v>
      </c>
      <c r="I418" s="649"/>
      <c r="J418" s="209" t="s">
        <v>287</v>
      </c>
      <c r="K418" s="209" t="s">
        <v>16</v>
      </c>
      <c r="L418" s="210">
        <v>351.35</v>
      </c>
    </row>
    <row r="419" spans="1:12" s="194" customFormat="1" ht="212.85" customHeight="1" x14ac:dyDescent="0.15">
      <c r="A419" s="652"/>
      <c r="B419" s="651"/>
      <c r="C419" s="654"/>
      <c r="D419" s="655"/>
      <c r="E419" s="651"/>
      <c r="F419" s="651"/>
      <c r="G419" s="651"/>
      <c r="H419" s="649" t="s">
        <v>242</v>
      </c>
      <c r="I419" s="649"/>
      <c r="J419" s="209" t="s">
        <v>287</v>
      </c>
      <c r="K419" s="209" t="s">
        <v>16</v>
      </c>
      <c r="L419" s="210">
        <v>396.9</v>
      </c>
    </row>
    <row r="420" spans="1:12" s="194" customFormat="1" ht="24.6" customHeight="1" x14ac:dyDescent="0.15">
      <c r="A420" s="652"/>
      <c r="B420" s="203" t="s">
        <v>6</v>
      </c>
      <c r="C420" s="207" t="s">
        <v>5</v>
      </c>
      <c r="D420" s="207" t="s">
        <v>288</v>
      </c>
      <c r="E420" s="207" t="s">
        <v>289</v>
      </c>
      <c r="F420" s="650"/>
      <c r="G420" s="650"/>
      <c r="H420" s="649" t="s">
        <v>290</v>
      </c>
      <c r="I420" s="649"/>
      <c r="J420" s="651" t="s">
        <v>287</v>
      </c>
      <c r="K420" s="651" t="s">
        <v>287</v>
      </c>
      <c r="L420" s="648">
        <v>0</v>
      </c>
    </row>
    <row r="421" spans="1:12" s="194" customFormat="1" ht="24.6" customHeight="1" x14ac:dyDescent="0.15">
      <c r="A421" s="652"/>
      <c r="B421" s="209" t="s">
        <v>291</v>
      </c>
      <c r="C421" s="209" t="s">
        <v>621</v>
      </c>
      <c r="D421" s="211">
        <v>43392</v>
      </c>
      <c r="E421" s="209" t="s">
        <v>622</v>
      </c>
      <c r="F421" s="650"/>
      <c r="G421" s="650"/>
      <c r="H421" s="649"/>
      <c r="I421" s="649"/>
      <c r="J421" s="651"/>
      <c r="K421" s="651"/>
      <c r="L421" s="648"/>
    </row>
    <row r="422" spans="1:12" s="194" customFormat="1" ht="24.6" customHeight="1" x14ac:dyDescent="0.15">
      <c r="A422" s="652">
        <v>79</v>
      </c>
      <c r="B422" s="203" t="s">
        <v>12</v>
      </c>
      <c r="C422" s="207" t="s">
        <v>11</v>
      </c>
      <c r="D422" s="207" t="s">
        <v>280</v>
      </c>
      <c r="E422" s="207" t="s">
        <v>281</v>
      </c>
      <c r="F422" s="653" t="s">
        <v>8</v>
      </c>
      <c r="G422" s="653"/>
      <c r="H422" s="650"/>
      <c r="I422" s="650"/>
      <c r="J422" s="650"/>
      <c r="K422" s="650"/>
      <c r="L422" s="650"/>
    </row>
    <row r="423" spans="1:12" s="194" customFormat="1" ht="26.65" customHeight="1" x14ac:dyDescent="0.15">
      <c r="A423" s="652"/>
      <c r="B423" s="651" t="s">
        <v>618</v>
      </c>
      <c r="C423" s="651" t="s">
        <v>623</v>
      </c>
      <c r="D423" s="655">
        <v>43537</v>
      </c>
      <c r="E423" s="651" t="s">
        <v>624</v>
      </c>
      <c r="F423" s="651" t="s">
        <v>625</v>
      </c>
      <c r="G423" s="651"/>
      <c r="H423" s="649" t="s">
        <v>286</v>
      </c>
      <c r="I423" s="649"/>
      <c r="J423" s="209" t="s">
        <v>287</v>
      </c>
      <c r="K423" s="209" t="s">
        <v>16</v>
      </c>
      <c r="L423" s="210">
        <v>308.47000000000003</v>
      </c>
    </row>
    <row r="424" spans="1:12" s="194" customFormat="1" ht="115.7" customHeight="1" x14ac:dyDescent="0.15">
      <c r="A424" s="652"/>
      <c r="B424" s="651"/>
      <c r="C424" s="651"/>
      <c r="D424" s="655"/>
      <c r="E424" s="651"/>
      <c r="F424" s="651"/>
      <c r="G424" s="651"/>
      <c r="H424" s="649" t="s">
        <v>242</v>
      </c>
      <c r="I424" s="649"/>
      <c r="J424" s="209" t="s">
        <v>287</v>
      </c>
      <c r="K424" s="209" t="s">
        <v>16</v>
      </c>
      <c r="L424" s="210">
        <v>740.12</v>
      </c>
    </row>
    <row r="425" spans="1:12" s="194" customFormat="1" ht="24.6" customHeight="1" x14ac:dyDescent="0.15">
      <c r="A425" s="652"/>
      <c r="B425" s="203" t="s">
        <v>6</v>
      </c>
      <c r="C425" s="207" t="s">
        <v>5</v>
      </c>
      <c r="D425" s="207" t="s">
        <v>288</v>
      </c>
      <c r="E425" s="207" t="s">
        <v>289</v>
      </c>
      <c r="F425" s="650"/>
      <c r="G425" s="650"/>
      <c r="H425" s="649" t="s">
        <v>290</v>
      </c>
      <c r="I425" s="649"/>
      <c r="J425" s="651" t="s">
        <v>287</v>
      </c>
      <c r="K425" s="651" t="s">
        <v>287</v>
      </c>
      <c r="L425" s="648">
        <v>0</v>
      </c>
    </row>
    <row r="426" spans="1:12" s="194" customFormat="1" ht="24.6" customHeight="1" x14ac:dyDescent="0.15">
      <c r="A426" s="652"/>
      <c r="B426" s="209" t="s">
        <v>291</v>
      </c>
      <c r="C426" s="209" t="s">
        <v>625</v>
      </c>
      <c r="D426" s="211">
        <v>43539</v>
      </c>
      <c r="E426" s="209" t="s">
        <v>533</v>
      </c>
      <c r="F426" s="650"/>
      <c r="G426" s="650"/>
      <c r="H426" s="649"/>
      <c r="I426" s="649"/>
      <c r="J426" s="651"/>
      <c r="K426" s="651"/>
      <c r="L426" s="648"/>
    </row>
    <row r="427" spans="1:12" s="194" customFormat="1" ht="24.6" customHeight="1" x14ac:dyDescent="0.15">
      <c r="A427" s="652">
        <v>80</v>
      </c>
      <c r="B427" s="203" t="s">
        <v>12</v>
      </c>
      <c r="C427" s="207" t="s">
        <v>11</v>
      </c>
      <c r="D427" s="207" t="s">
        <v>280</v>
      </c>
      <c r="E427" s="207" t="s">
        <v>281</v>
      </c>
      <c r="F427" s="653" t="s">
        <v>8</v>
      </c>
      <c r="G427" s="653"/>
      <c r="H427" s="650"/>
      <c r="I427" s="650"/>
      <c r="J427" s="650"/>
      <c r="K427" s="650"/>
      <c r="L427" s="650"/>
    </row>
    <row r="428" spans="1:12" s="194" customFormat="1" ht="26.65" customHeight="1" x14ac:dyDescent="0.15">
      <c r="A428" s="652"/>
      <c r="B428" s="651" t="s">
        <v>626</v>
      </c>
      <c r="C428" s="654" t="s">
        <v>627</v>
      </c>
      <c r="D428" s="655">
        <v>43434</v>
      </c>
      <c r="E428" s="651" t="s">
        <v>628</v>
      </c>
      <c r="F428" s="651" t="s">
        <v>629</v>
      </c>
      <c r="G428" s="651"/>
      <c r="H428" s="649" t="s">
        <v>286</v>
      </c>
      <c r="I428" s="649"/>
      <c r="J428" s="209" t="s">
        <v>287</v>
      </c>
      <c r="K428" s="209" t="s">
        <v>16</v>
      </c>
      <c r="L428" s="210">
        <v>549.16</v>
      </c>
    </row>
    <row r="429" spans="1:12" s="194" customFormat="1" ht="409.6" customHeight="1" x14ac:dyDescent="0.15">
      <c r="A429" s="652"/>
      <c r="B429" s="651"/>
      <c r="C429" s="654"/>
      <c r="D429" s="655"/>
      <c r="E429" s="651"/>
      <c r="F429" s="651"/>
      <c r="G429" s="651"/>
      <c r="H429" s="649" t="s">
        <v>242</v>
      </c>
      <c r="I429" s="649"/>
      <c r="J429" s="651" t="s">
        <v>287</v>
      </c>
      <c r="K429" s="651" t="s">
        <v>16</v>
      </c>
      <c r="L429" s="648">
        <v>470.13</v>
      </c>
    </row>
    <row r="430" spans="1:12" s="194" customFormat="1" ht="409.6" customHeight="1" x14ac:dyDescent="0.15">
      <c r="A430" s="652"/>
      <c r="B430" s="651"/>
      <c r="C430" s="654"/>
      <c r="D430" s="655"/>
      <c r="E430" s="651"/>
      <c r="F430" s="651"/>
      <c r="G430" s="651"/>
      <c r="H430" s="649"/>
      <c r="I430" s="649"/>
      <c r="J430" s="651"/>
      <c r="K430" s="651"/>
      <c r="L430" s="648"/>
    </row>
    <row r="431" spans="1:12" s="194" customFormat="1" ht="41.65" customHeight="1" x14ac:dyDescent="0.15">
      <c r="A431" s="652"/>
      <c r="B431" s="651"/>
      <c r="C431" s="654"/>
      <c r="D431" s="655"/>
      <c r="E431" s="651"/>
      <c r="F431" s="651"/>
      <c r="G431" s="651"/>
      <c r="H431" s="649"/>
      <c r="I431" s="649"/>
      <c r="J431" s="651"/>
      <c r="K431" s="651"/>
      <c r="L431" s="648"/>
    </row>
    <row r="432" spans="1:12" s="194" customFormat="1" ht="24.6" customHeight="1" x14ac:dyDescent="0.15">
      <c r="A432" s="652"/>
      <c r="B432" s="203" t="s">
        <v>6</v>
      </c>
      <c r="C432" s="207" t="s">
        <v>5</v>
      </c>
      <c r="D432" s="207" t="s">
        <v>288</v>
      </c>
      <c r="E432" s="207" t="s">
        <v>289</v>
      </c>
      <c r="F432" s="650"/>
      <c r="G432" s="650"/>
      <c r="H432" s="649" t="s">
        <v>290</v>
      </c>
      <c r="I432" s="649"/>
      <c r="J432" s="651" t="s">
        <v>287</v>
      </c>
      <c r="K432" s="651" t="s">
        <v>287</v>
      </c>
      <c r="L432" s="648">
        <v>0</v>
      </c>
    </row>
    <row r="433" spans="1:12" s="194" customFormat="1" ht="24.6" customHeight="1" x14ac:dyDescent="0.15">
      <c r="A433" s="652"/>
      <c r="B433" s="209" t="s">
        <v>317</v>
      </c>
      <c r="C433" s="209" t="s">
        <v>629</v>
      </c>
      <c r="D433" s="211">
        <v>43436</v>
      </c>
      <c r="E433" s="209" t="s">
        <v>630</v>
      </c>
      <c r="F433" s="650"/>
      <c r="G433" s="650"/>
      <c r="H433" s="649"/>
      <c r="I433" s="649"/>
      <c r="J433" s="651"/>
      <c r="K433" s="651"/>
      <c r="L433" s="648"/>
    </row>
    <row r="434" spans="1:12" s="194" customFormat="1" ht="24.6" customHeight="1" x14ac:dyDescent="0.15">
      <c r="A434" s="652">
        <v>81</v>
      </c>
      <c r="B434" s="203" t="s">
        <v>12</v>
      </c>
      <c r="C434" s="207" t="s">
        <v>11</v>
      </c>
      <c r="D434" s="207" t="s">
        <v>280</v>
      </c>
      <c r="E434" s="207" t="s">
        <v>281</v>
      </c>
      <c r="F434" s="653" t="s">
        <v>8</v>
      </c>
      <c r="G434" s="653"/>
      <c r="H434" s="650"/>
      <c r="I434" s="650"/>
      <c r="J434" s="650"/>
      <c r="K434" s="650"/>
      <c r="L434" s="650"/>
    </row>
    <row r="435" spans="1:12" s="194" customFormat="1" ht="26.65" customHeight="1" x14ac:dyDescent="0.15">
      <c r="A435" s="652"/>
      <c r="B435" s="651" t="s">
        <v>631</v>
      </c>
      <c r="C435" s="654" t="s">
        <v>632</v>
      </c>
      <c r="D435" s="655">
        <v>43516</v>
      </c>
      <c r="E435" s="651" t="s">
        <v>633</v>
      </c>
      <c r="F435" s="651" t="s">
        <v>634</v>
      </c>
      <c r="G435" s="651"/>
      <c r="H435" s="649" t="s">
        <v>286</v>
      </c>
      <c r="I435" s="649"/>
      <c r="J435" s="209" t="s">
        <v>287</v>
      </c>
      <c r="K435" s="209" t="s">
        <v>16</v>
      </c>
      <c r="L435" s="210">
        <v>188.44</v>
      </c>
    </row>
    <row r="436" spans="1:12" s="194" customFormat="1" ht="266.64999999999998" customHeight="1" x14ac:dyDescent="0.15">
      <c r="A436" s="652"/>
      <c r="B436" s="651"/>
      <c r="C436" s="654"/>
      <c r="D436" s="655"/>
      <c r="E436" s="651"/>
      <c r="F436" s="651"/>
      <c r="G436" s="651"/>
      <c r="H436" s="649" t="s">
        <v>242</v>
      </c>
      <c r="I436" s="649"/>
      <c r="J436" s="209" t="s">
        <v>287</v>
      </c>
      <c r="K436" s="209" t="s">
        <v>16</v>
      </c>
      <c r="L436" s="210">
        <v>372.6</v>
      </c>
    </row>
    <row r="437" spans="1:12" s="194" customFormat="1" ht="24.6" customHeight="1" x14ac:dyDescent="0.15">
      <c r="A437" s="652"/>
      <c r="B437" s="203" t="s">
        <v>6</v>
      </c>
      <c r="C437" s="207" t="s">
        <v>5</v>
      </c>
      <c r="D437" s="207" t="s">
        <v>288</v>
      </c>
      <c r="E437" s="207" t="s">
        <v>289</v>
      </c>
      <c r="F437" s="650"/>
      <c r="G437" s="650"/>
      <c r="H437" s="649" t="s">
        <v>290</v>
      </c>
      <c r="I437" s="649"/>
      <c r="J437" s="651" t="s">
        <v>287</v>
      </c>
      <c r="K437" s="651" t="s">
        <v>16</v>
      </c>
      <c r="L437" s="648">
        <v>40</v>
      </c>
    </row>
    <row r="438" spans="1:12" s="194" customFormat="1" ht="24.6" customHeight="1" x14ac:dyDescent="0.15">
      <c r="A438" s="652"/>
      <c r="B438" s="209" t="s">
        <v>635</v>
      </c>
      <c r="C438" s="209" t="s">
        <v>634</v>
      </c>
      <c r="D438" s="211">
        <v>43517</v>
      </c>
      <c r="E438" s="209" t="s">
        <v>636</v>
      </c>
      <c r="F438" s="650"/>
      <c r="G438" s="650"/>
      <c r="H438" s="649"/>
      <c r="I438" s="649"/>
      <c r="J438" s="651"/>
      <c r="K438" s="651"/>
      <c r="L438" s="648"/>
    </row>
    <row r="439" spans="1:12" s="194" customFormat="1" ht="24.6" customHeight="1" x14ac:dyDescent="0.15">
      <c r="A439" s="652">
        <v>82</v>
      </c>
      <c r="B439" s="203" t="s">
        <v>12</v>
      </c>
      <c r="C439" s="207" t="s">
        <v>11</v>
      </c>
      <c r="D439" s="207" t="s">
        <v>280</v>
      </c>
      <c r="E439" s="207" t="s">
        <v>281</v>
      </c>
      <c r="F439" s="653" t="s">
        <v>8</v>
      </c>
      <c r="G439" s="653"/>
      <c r="H439" s="650"/>
      <c r="I439" s="650"/>
      <c r="J439" s="650"/>
      <c r="K439" s="650"/>
      <c r="L439" s="650"/>
    </row>
    <row r="440" spans="1:12" s="194" customFormat="1" ht="26.65" customHeight="1" x14ac:dyDescent="0.15">
      <c r="A440" s="652"/>
      <c r="B440" s="651" t="s">
        <v>631</v>
      </c>
      <c r="C440" s="651" t="s">
        <v>637</v>
      </c>
      <c r="D440" s="655">
        <v>43546</v>
      </c>
      <c r="E440" s="651" t="s">
        <v>295</v>
      </c>
      <c r="F440" s="651" t="s">
        <v>296</v>
      </c>
      <c r="G440" s="651"/>
      <c r="H440" s="649" t="s">
        <v>286</v>
      </c>
      <c r="I440" s="649"/>
      <c r="J440" s="209" t="s">
        <v>287</v>
      </c>
      <c r="K440" s="209" t="s">
        <v>287</v>
      </c>
      <c r="L440" s="210">
        <v>0</v>
      </c>
    </row>
    <row r="441" spans="1:12" s="194" customFormat="1" ht="115.7" customHeight="1" x14ac:dyDescent="0.15">
      <c r="A441" s="652"/>
      <c r="B441" s="651"/>
      <c r="C441" s="651"/>
      <c r="D441" s="655"/>
      <c r="E441" s="651"/>
      <c r="F441" s="651"/>
      <c r="G441" s="651"/>
      <c r="H441" s="649" t="s">
        <v>242</v>
      </c>
      <c r="I441" s="649"/>
      <c r="J441" s="209" t="s">
        <v>287</v>
      </c>
      <c r="K441" s="209" t="s">
        <v>287</v>
      </c>
      <c r="L441" s="210">
        <v>0</v>
      </c>
    </row>
    <row r="442" spans="1:12" s="194" customFormat="1" ht="24.6" customHeight="1" x14ac:dyDescent="0.15">
      <c r="A442" s="652"/>
      <c r="B442" s="203" t="s">
        <v>6</v>
      </c>
      <c r="C442" s="207" t="s">
        <v>5</v>
      </c>
      <c r="D442" s="207" t="s">
        <v>288</v>
      </c>
      <c r="E442" s="207" t="s">
        <v>289</v>
      </c>
      <c r="F442" s="650"/>
      <c r="G442" s="650"/>
      <c r="H442" s="649" t="s">
        <v>290</v>
      </c>
      <c r="I442" s="649"/>
      <c r="J442" s="651" t="s">
        <v>287</v>
      </c>
      <c r="K442" s="651" t="s">
        <v>16</v>
      </c>
      <c r="L442" s="648">
        <v>669</v>
      </c>
    </row>
    <row r="443" spans="1:12" s="194" customFormat="1" ht="24.6" customHeight="1" x14ac:dyDescent="0.15">
      <c r="A443" s="652"/>
      <c r="B443" s="209" t="s">
        <v>635</v>
      </c>
      <c r="C443" s="209" t="s">
        <v>296</v>
      </c>
      <c r="D443" s="211">
        <v>43550</v>
      </c>
      <c r="E443" s="209" t="s">
        <v>297</v>
      </c>
      <c r="F443" s="650"/>
      <c r="G443" s="650"/>
      <c r="H443" s="649"/>
      <c r="I443" s="649"/>
      <c r="J443" s="651"/>
      <c r="K443" s="651"/>
      <c r="L443" s="648"/>
    </row>
    <row r="444" spans="1:12" s="194" customFormat="1" ht="24.6" customHeight="1" x14ac:dyDescent="0.15">
      <c r="A444" s="652">
        <v>83</v>
      </c>
      <c r="B444" s="203" t="s">
        <v>12</v>
      </c>
      <c r="C444" s="207" t="s">
        <v>11</v>
      </c>
      <c r="D444" s="207" t="s">
        <v>280</v>
      </c>
      <c r="E444" s="207" t="s">
        <v>281</v>
      </c>
      <c r="F444" s="653" t="s">
        <v>8</v>
      </c>
      <c r="G444" s="653"/>
      <c r="H444" s="650"/>
      <c r="I444" s="650"/>
      <c r="J444" s="650"/>
      <c r="K444" s="650"/>
      <c r="L444" s="650"/>
    </row>
    <row r="445" spans="1:12" s="194" customFormat="1" ht="26.65" customHeight="1" x14ac:dyDescent="0.15">
      <c r="A445" s="652"/>
      <c r="B445" s="651" t="s">
        <v>638</v>
      </c>
      <c r="C445" s="654" t="s">
        <v>639</v>
      </c>
      <c r="D445" s="655">
        <v>43404</v>
      </c>
      <c r="E445" s="651" t="s">
        <v>449</v>
      </c>
      <c r="F445" s="651" t="s">
        <v>640</v>
      </c>
      <c r="G445" s="651"/>
      <c r="H445" s="649" t="s">
        <v>286</v>
      </c>
      <c r="I445" s="649"/>
      <c r="J445" s="209" t="s">
        <v>287</v>
      </c>
      <c r="K445" s="209" t="s">
        <v>16</v>
      </c>
      <c r="L445" s="210">
        <v>758.03</v>
      </c>
    </row>
    <row r="446" spans="1:12" s="194" customFormat="1" ht="353.1" customHeight="1" x14ac:dyDescent="0.15">
      <c r="A446" s="652"/>
      <c r="B446" s="651"/>
      <c r="C446" s="654"/>
      <c r="D446" s="655"/>
      <c r="E446" s="651"/>
      <c r="F446" s="651"/>
      <c r="G446" s="651"/>
      <c r="H446" s="649" t="s">
        <v>242</v>
      </c>
      <c r="I446" s="649"/>
      <c r="J446" s="209" t="s">
        <v>287</v>
      </c>
      <c r="K446" s="209" t="s">
        <v>16</v>
      </c>
      <c r="L446" s="210">
        <v>436.5</v>
      </c>
    </row>
    <row r="447" spans="1:12" s="194" customFormat="1" ht="24.6" customHeight="1" x14ac:dyDescent="0.15">
      <c r="A447" s="652"/>
      <c r="B447" s="203" t="s">
        <v>6</v>
      </c>
      <c r="C447" s="207" t="s">
        <v>5</v>
      </c>
      <c r="D447" s="207" t="s">
        <v>288</v>
      </c>
      <c r="E447" s="207" t="s">
        <v>289</v>
      </c>
      <c r="F447" s="650"/>
      <c r="G447" s="650"/>
      <c r="H447" s="649" t="s">
        <v>290</v>
      </c>
      <c r="I447" s="649"/>
      <c r="J447" s="651" t="s">
        <v>287</v>
      </c>
      <c r="K447" s="651" t="s">
        <v>16</v>
      </c>
      <c r="L447" s="648">
        <v>505</v>
      </c>
    </row>
    <row r="448" spans="1:12" s="194" customFormat="1" ht="24.6" customHeight="1" x14ac:dyDescent="0.15">
      <c r="A448" s="652"/>
      <c r="B448" s="209" t="s">
        <v>460</v>
      </c>
      <c r="C448" s="209" t="s">
        <v>640</v>
      </c>
      <c r="D448" s="211">
        <v>43407</v>
      </c>
      <c r="E448" s="209" t="s">
        <v>641</v>
      </c>
      <c r="F448" s="650"/>
      <c r="G448" s="650"/>
      <c r="H448" s="649"/>
      <c r="I448" s="649"/>
      <c r="J448" s="651"/>
      <c r="K448" s="651"/>
      <c r="L448" s="648"/>
    </row>
    <row r="449" spans="1:12" s="194" customFormat="1" ht="24.6" customHeight="1" x14ac:dyDescent="0.15">
      <c r="A449" s="652">
        <v>84</v>
      </c>
      <c r="B449" s="203" t="s">
        <v>12</v>
      </c>
      <c r="C449" s="207" t="s">
        <v>11</v>
      </c>
      <c r="D449" s="207" t="s">
        <v>280</v>
      </c>
      <c r="E449" s="207" t="s">
        <v>281</v>
      </c>
      <c r="F449" s="653" t="s">
        <v>8</v>
      </c>
      <c r="G449" s="653"/>
      <c r="H449" s="650"/>
      <c r="I449" s="650"/>
      <c r="J449" s="650"/>
      <c r="K449" s="650"/>
      <c r="L449" s="650"/>
    </row>
    <row r="450" spans="1:12" s="194" customFormat="1" ht="26.65" customHeight="1" x14ac:dyDescent="0.15">
      <c r="A450" s="652"/>
      <c r="B450" s="651" t="s">
        <v>642</v>
      </c>
      <c r="C450" s="654" t="s">
        <v>643</v>
      </c>
      <c r="D450" s="655">
        <v>43536</v>
      </c>
      <c r="E450" s="651" t="s">
        <v>644</v>
      </c>
      <c r="F450" s="651" t="s">
        <v>645</v>
      </c>
      <c r="G450" s="651"/>
      <c r="H450" s="649" t="s">
        <v>286</v>
      </c>
      <c r="I450" s="649"/>
      <c r="J450" s="209" t="s">
        <v>287</v>
      </c>
      <c r="K450" s="209" t="s">
        <v>16</v>
      </c>
      <c r="L450" s="210">
        <v>423</v>
      </c>
    </row>
    <row r="451" spans="1:12" s="194" customFormat="1" ht="126.95" customHeight="1" x14ac:dyDescent="0.15">
      <c r="A451" s="652"/>
      <c r="B451" s="651"/>
      <c r="C451" s="654"/>
      <c r="D451" s="655"/>
      <c r="E451" s="651"/>
      <c r="F451" s="651"/>
      <c r="G451" s="651"/>
      <c r="H451" s="649" t="s">
        <v>242</v>
      </c>
      <c r="I451" s="649"/>
      <c r="J451" s="209" t="s">
        <v>287</v>
      </c>
      <c r="K451" s="209" t="s">
        <v>16</v>
      </c>
      <c r="L451" s="210">
        <v>346.6</v>
      </c>
    </row>
    <row r="452" spans="1:12" s="194" customFormat="1" ht="24.6" customHeight="1" x14ac:dyDescent="0.15">
      <c r="A452" s="652"/>
      <c r="B452" s="203" t="s">
        <v>6</v>
      </c>
      <c r="C452" s="207" t="s">
        <v>5</v>
      </c>
      <c r="D452" s="207" t="s">
        <v>288</v>
      </c>
      <c r="E452" s="207" t="s">
        <v>289</v>
      </c>
      <c r="F452" s="650"/>
      <c r="G452" s="650"/>
      <c r="H452" s="649" t="s">
        <v>290</v>
      </c>
      <c r="I452" s="649"/>
      <c r="J452" s="651" t="s">
        <v>287</v>
      </c>
      <c r="K452" s="651" t="s">
        <v>287</v>
      </c>
      <c r="L452" s="648">
        <v>0</v>
      </c>
    </row>
    <row r="453" spans="1:12" s="194" customFormat="1" ht="24.6" customHeight="1" x14ac:dyDescent="0.15">
      <c r="A453" s="652"/>
      <c r="B453" s="209" t="s">
        <v>646</v>
      </c>
      <c r="C453" s="209" t="s">
        <v>645</v>
      </c>
      <c r="D453" s="211">
        <v>43538</v>
      </c>
      <c r="E453" s="209" t="s">
        <v>647</v>
      </c>
      <c r="F453" s="650"/>
      <c r="G453" s="650"/>
      <c r="H453" s="649"/>
      <c r="I453" s="649"/>
      <c r="J453" s="651"/>
      <c r="K453" s="651"/>
      <c r="L453" s="648"/>
    </row>
    <row r="454" spans="1:12" s="194" customFormat="1" ht="24.6" customHeight="1" x14ac:dyDescent="0.15">
      <c r="A454" s="652">
        <v>85</v>
      </c>
      <c r="B454" s="203" t="s">
        <v>12</v>
      </c>
      <c r="C454" s="207" t="s">
        <v>11</v>
      </c>
      <c r="D454" s="207" t="s">
        <v>280</v>
      </c>
      <c r="E454" s="207" t="s">
        <v>281</v>
      </c>
      <c r="F454" s="653" t="s">
        <v>8</v>
      </c>
      <c r="G454" s="653"/>
      <c r="H454" s="650"/>
      <c r="I454" s="650"/>
      <c r="J454" s="650"/>
      <c r="K454" s="650"/>
      <c r="L454" s="650"/>
    </row>
    <row r="455" spans="1:12" s="194" customFormat="1" ht="26.65" customHeight="1" x14ac:dyDescent="0.15">
      <c r="A455" s="652"/>
      <c r="B455" s="651" t="s">
        <v>648</v>
      </c>
      <c r="C455" s="654" t="s">
        <v>649</v>
      </c>
      <c r="D455" s="655">
        <v>43488</v>
      </c>
      <c r="E455" s="651" t="s">
        <v>650</v>
      </c>
      <c r="F455" s="651" t="s">
        <v>651</v>
      </c>
      <c r="G455" s="651"/>
      <c r="H455" s="649" t="s">
        <v>286</v>
      </c>
      <c r="I455" s="649"/>
      <c r="J455" s="209" t="s">
        <v>287</v>
      </c>
      <c r="K455" s="209" t="s">
        <v>16</v>
      </c>
      <c r="L455" s="210">
        <v>239</v>
      </c>
    </row>
    <row r="456" spans="1:12" s="194" customFormat="1" ht="331.15" customHeight="1" x14ac:dyDescent="0.15">
      <c r="A456" s="652"/>
      <c r="B456" s="651"/>
      <c r="C456" s="654"/>
      <c r="D456" s="655"/>
      <c r="E456" s="651"/>
      <c r="F456" s="651"/>
      <c r="G456" s="651"/>
      <c r="H456" s="649" t="s">
        <v>242</v>
      </c>
      <c r="I456" s="649"/>
      <c r="J456" s="209" t="s">
        <v>287</v>
      </c>
      <c r="K456" s="209" t="s">
        <v>16</v>
      </c>
      <c r="L456" s="210">
        <v>211.96</v>
      </c>
    </row>
    <row r="457" spans="1:12" s="194" customFormat="1" ht="24.6" customHeight="1" x14ac:dyDescent="0.15">
      <c r="A457" s="652"/>
      <c r="B457" s="203" t="s">
        <v>6</v>
      </c>
      <c r="C457" s="207" t="s">
        <v>5</v>
      </c>
      <c r="D457" s="207" t="s">
        <v>288</v>
      </c>
      <c r="E457" s="207" t="s">
        <v>289</v>
      </c>
      <c r="F457" s="650"/>
      <c r="G457" s="650"/>
      <c r="H457" s="649" t="s">
        <v>290</v>
      </c>
      <c r="I457" s="649"/>
      <c r="J457" s="651" t="s">
        <v>287</v>
      </c>
      <c r="K457" s="651" t="s">
        <v>16</v>
      </c>
      <c r="L457" s="648">
        <v>79</v>
      </c>
    </row>
    <row r="458" spans="1:12" s="194" customFormat="1" ht="24.6" customHeight="1" x14ac:dyDescent="0.15">
      <c r="A458" s="652"/>
      <c r="B458" s="209" t="s">
        <v>439</v>
      </c>
      <c r="C458" s="209" t="s">
        <v>651</v>
      </c>
      <c r="D458" s="211">
        <v>43489</v>
      </c>
      <c r="E458" s="209" t="s">
        <v>652</v>
      </c>
      <c r="F458" s="650"/>
      <c r="G458" s="650"/>
      <c r="H458" s="649"/>
      <c r="I458" s="649"/>
      <c r="J458" s="651"/>
      <c r="K458" s="651"/>
      <c r="L458" s="648"/>
    </row>
    <row r="459" spans="1:12" s="194" customFormat="1" ht="24.6" customHeight="1" x14ac:dyDescent="0.15">
      <c r="A459" s="652">
        <v>86</v>
      </c>
      <c r="B459" s="203" t="s">
        <v>12</v>
      </c>
      <c r="C459" s="207" t="s">
        <v>11</v>
      </c>
      <c r="D459" s="207" t="s">
        <v>280</v>
      </c>
      <c r="E459" s="207" t="s">
        <v>281</v>
      </c>
      <c r="F459" s="653" t="s">
        <v>8</v>
      </c>
      <c r="G459" s="653"/>
      <c r="H459" s="650"/>
      <c r="I459" s="650"/>
      <c r="J459" s="650"/>
      <c r="K459" s="650"/>
      <c r="L459" s="650"/>
    </row>
    <row r="460" spans="1:12" s="194" customFormat="1" ht="26.65" customHeight="1" x14ac:dyDescent="0.15">
      <c r="A460" s="652"/>
      <c r="B460" s="651" t="s">
        <v>653</v>
      </c>
      <c r="C460" s="654" t="s">
        <v>654</v>
      </c>
      <c r="D460" s="655">
        <v>43416</v>
      </c>
      <c r="E460" s="651" t="s">
        <v>373</v>
      </c>
      <c r="F460" s="651" t="s">
        <v>655</v>
      </c>
      <c r="G460" s="651"/>
      <c r="H460" s="649" t="s">
        <v>286</v>
      </c>
      <c r="I460" s="649"/>
      <c r="J460" s="209" t="s">
        <v>287</v>
      </c>
      <c r="K460" s="209" t="s">
        <v>16</v>
      </c>
      <c r="L460" s="210">
        <v>639.38</v>
      </c>
    </row>
    <row r="461" spans="1:12" s="194" customFormat="1" ht="353.1" customHeight="1" x14ac:dyDescent="0.15">
      <c r="A461" s="652"/>
      <c r="B461" s="651"/>
      <c r="C461" s="654"/>
      <c r="D461" s="655"/>
      <c r="E461" s="651"/>
      <c r="F461" s="651"/>
      <c r="G461" s="651"/>
      <c r="H461" s="649" t="s">
        <v>242</v>
      </c>
      <c r="I461" s="649"/>
      <c r="J461" s="209" t="s">
        <v>287</v>
      </c>
      <c r="K461" s="209" t="s">
        <v>16</v>
      </c>
      <c r="L461" s="210">
        <v>76</v>
      </c>
    </row>
    <row r="462" spans="1:12" s="194" customFormat="1" ht="24.6" customHeight="1" x14ac:dyDescent="0.15">
      <c r="A462" s="652"/>
      <c r="B462" s="203" t="s">
        <v>6</v>
      </c>
      <c r="C462" s="207" t="s">
        <v>5</v>
      </c>
      <c r="D462" s="207" t="s">
        <v>288</v>
      </c>
      <c r="E462" s="207" t="s">
        <v>289</v>
      </c>
      <c r="F462" s="650"/>
      <c r="G462" s="650"/>
      <c r="H462" s="649" t="s">
        <v>290</v>
      </c>
      <c r="I462" s="649"/>
      <c r="J462" s="651" t="s">
        <v>287</v>
      </c>
      <c r="K462" s="651" t="s">
        <v>16</v>
      </c>
      <c r="L462" s="648">
        <v>600</v>
      </c>
    </row>
    <row r="463" spans="1:12" s="194" customFormat="1" ht="24.6" customHeight="1" x14ac:dyDescent="0.15">
      <c r="A463" s="652"/>
      <c r="B463" s="209" t="s">
        <v>511</v>
      </c>
      <c r="C463" s="209" t="s">
        <v>655</v>
      </c>
      <c r="D463" s="211">
        <v>43418</v>
      </c>
      <c r="E463" s="209" t="s">
        <v>656</v>
      </c>
      <c r="F463" s="650"/>
      <c r="G463" s="650"/>
      <c r="H463" s="649"/>
      <c r="I463" s="649"/>
      <c r="J463" s="651"/>
      <c r="K463" s="651"/>
      <c r="L463" s="648"/>
    </row>
    <row r="464" spans="1:12" s="194" customFormat="1" ht="24.6" customHeight="1" x14ac:dyDescent="0.15">
      <c r="A464" s="652">
        <v>87</v>
      </c>
      <c r="B464" s="203" t="s">
        <v>12</v>
      </c>
      <c r="C464" s="207" t="s">
        <v>11</v>
      </c>
      <c r="D464" s="207" t="s">
        <v>280</v>
      </c>
      <c r="E464" s="207" t="s">
        <v>281</v>
      </c>
      <c r="F464" s="653" t="s">
        <v>8</v>
      </c>
      <c r="G464" s="653"/>
      <c r="H464" s="650"/>
      <c r="I464" s="650"/>
      <c r="J464" s="650"/>
      <c r="K464" s="650"/>
      <c r="L464" s="650"/>
    </row>
    <row r="465" spans="1:12" s="194" customFormat="1" ht="26.65" customHeight="1" x14ac:dyDescent="0.15">
      <c r="A465" s="652"/>
      <c r="B465" s="651" t="s">
        <v>657</v>
      </c>
      <c r="C465" s="654" t="s">
        <v>658</v>
      </c>
      <c r="D465" s="655">
        <v>43393</v>
      </c>
      <c r="E465" s="651" t="s">
        <v>659</v>
      </c>
      <c r="F465" s="651" t="s">
        <v>660</v>
      </c>
      <c r="G465" s="651"/>
      <c r="H465" s="649" t="s">
        <v>286</v>
      </c>
      <c r="I465" s="649"/>
      <c r="J465" s="209" t="s">
        <v>287</v>
      </c>
      <c r="K465" s="209" t="s">
        <v>16</v>
      </c>
      <c r="L465" s="210">
        <v>897</v>
      </c>
    </row>
    <row r="466" spans="1:12" s="194" customFormat="1" ht="353.1" customHeight="1" x14ac:dyDescent="0.15">
      <c r="A466" s="652"/>
      <c r="B466" s="651"/>
      <c r="C466" s="654"/>
      <c r="D466" s="655"/>
      <c r="E466" s="651"/>
      <c r="F466" s="651"/>
      <c r="G466" s="651"/>
      <c r="H466" s="649" t="s">
        <v>242</v>
      </c>
      <c r="I466" s="649"/>
      <c r="J466" s="209" t="s">
        <v>287</v>
      </c>
      <c r="K466" s="209" t="s">
        <v>16</v>
      </c>
      <c r="L466" s="210">
        <v>682.4</v>
      </c>
    </row>
    <row r="467" spans="1:12" s="194" customFormat="1" ht="24.6" customHeight="1" x14ac:dyDescent="0.15">
      <c r="A467" s="652"/>
      <c r="B467" s="203" t="s">
        <v>6</v>
      </c>
      <c r="C467" s="207" t="s">
        <v>5</v>
      </c>
      <c r="D467" s="207" t="s">
        <v>288</v>
      </c>
      <c r="E467" s="207" t="s">
        <v>289</v>
      </c>
      <c r="F467" s="650"/>
      <c r="G467" s="650"/>
      <c r="H467" s="649" t="s">
        <v>290</v>
      </c>
      <c r="I467" s="649"/>
      <c r="J467" s="651" t="s">
        <v>287</v>
      </c>
      <c r="K467" s="651" t="s">
        <v>16</v>
      </c>
      <c r="L467" s="648">
        <v>130</v>
      </c>
    </row>
    <row r="468" spans="1:12" s="194" customFormat="1" ht="35.1" customHeight="1" x14ac:dyDescent="0.15">
      <c r="A468" s="652"/>
      <c r="B468" s="209" t="s">
        <v>661</v>
      </c>
      <c r="C468" s="209" t="s">
        <v>660</v>
      </c>
      <c r="D468" s="211">
        <v>43396</v>
      </c>
      <c r="E468" s="209" t="s">
        <v>662</v>
      </c>
      <c r="F468" s="650"/>
      <c r="G468" s="650"/>
      <c r="H468" s="649"/>
      <c r="I468" s="649"/>
      <c r="J468" s="651"/>
      <c r="K468" s="651"/>
      <c r="L468" s="648"/>
    </row>
    <row r="469" spans="1:12" s="194" customFormat="1" ht="24.6" customHeight="1" x14ac:dyDescent="0.15">
      <c r="A469" s="652">
        <v>88</v>
      </c>
      <c r="B469" s="203" t="s">
        <v>12</v>
      </c>
      <c r="C469" s="207" t="s">
        <v>11</v>
      </c>
      <c r="D469" s="207" t="s">
        <v>280</v>
      </c>
      <c r="E469" s="207" t="s">
        <v>281</v>
      </c>
      <c r="F469" s="653" t="s">
        <v>8</v>
      </c>
      <c r="G469" s="653"/>
      <c r="H469" s="650"/>
      <c r="I469" s="650"/>
      <c r="J469" s="650"/>
      <c r="K469" s="650"/>
      <c r="L469" s="650"/>
    </row>
    <row r="470" spans="1:12" s="194" customFormat="1" ht="26.65" customHeight="1" x14ac:dyDescent="0.15">
      <c r="A470" s="652"/>
      <c r="B470" s="651" t="s">
        <v>657</v>
      </c>
      <c r="C470" s="654" t="s">
        <v>663</v>
      </c>
      <c r="D470" s="655">
        <v>43430</v>
      </c>
      <c r="E470" s="651" t="s">
        <v>664</v>
      </c>
      <c r="F470" s="651" t="s">
        <v>665</v>
      </c>
      <c r="G470" s="651"/>
      <c r="H470" s="649" t="s">
        <v>286</v>
      </c>
      <c r="I470" s="649"/>
      <c r="J470" s="209" t="s">
        <v>287</v>
      </c>
      <c r="K470" s="209" t="s">
        <v>16</v>
      </c>
      <c r="L470" s="210">
        <v>330.47</v>
      </c>
    </row>
    <row r="471" spans="1:12" s="194" customFormat="1" ht="288" customHeight="1" x14ac:dyDescent="0.15">
      <c r="A471" s="652"/>
      <c r="B471" s="651"/>
      <c r="C471" s="654"/>
      <c r="D471" s="655"/>
      <c r="E471" s="651"/>
      <c r="F471" s="651"/>
      <c r="G471" s="651"/>
      <c r="H471" s="649" t="s">
        <v>242</v>
      </c>
      <c r="I471" s="649"/>
      <c r="J471" s="209" t="s">
        <v>287</v>
      </c>
      <c r="K471" s="209" t="s">
        <v>287</v>
      </c>
      <c r="L471" s="210">
        <v>0</v>
      </c>
    </row>
    <row r="472" spans="1:12" s="194" customFormat="1" ht="24.6" customHeight="1" x14ac:dyDescent="0.15">
      <c r="A472" s="652"/>
      <c r="B472" s="203" t="s">
        <v>6</v>
      </c>
      <c r="C472" s="207" t="s">
        <v>5</v>
      </c>
      <c r="D472" s="207" t="s">
        <v>288</v>
      </c>
      <c r="E472" s="207" t="s">
        <v>289</v>
      </c>
      <c r="F472" s="650"/>
      <c r="G472" s="650"/>
      <c r="H472" s="649" t="s">
        <v>290</v>
      </c>
      <c r="I472" s="649"/>
      <c r="J472" s="651" t="s">
        <v>287</v>
      </c>
      <c r="K472" s="651" t="s">
        <v>287</v>
      </c>
      <c r="L472" s="648">
        <v>0</v>
      </c>
    </row>
    <row r="473" spans="1:12" s="194" customFormat="1" ht="35.1" customHeight="1" x14ac:dyDescent="0.15">
      <c r="A473" s="652"/>
      <c r="B473" s="209" t="s">
        <v>661</v>
      </c>
      <c r="C473" s="209" t="s">
        <v>665</v>
      </c>
      <c r="D473" s="211">
        <v>43431</v>
      </c>
      <c r="E473" s="209" t="s">
        <v>666</v>
      </c>
      <c r="F473" s="650"/>
      <c r="G473" s="650"/>
      <c r="H473" s="649"/>
      <c r="I473" s="649"/>
      <c r="J473" s="651"/>
      <c r="K473" s="651"/>
      <c r="L473" s="648"/>
    </row>
    <row r="474" spans="1:12" s="194" customFormat="1" ht="24.6" customHeight="1" x14ac:dyDescent="0.15">
      <c r="A474" s="652">
        <v>89</v>
      </c>
      <c r="B474" s="203" t="s">
        <v>12</v>
      </c>
      <c r="C474" s="207" t="s">
        <v>11</v>
      </c>
      <c r="D474" s="207" t="s">
        <v>280</v>
      </c>
      <c r="E474" s="207" t="s">
        <v>281</v>
      </c>
      <c r="F474" s="653" t="s">
        <v>8</v>
      </c>
      <c r="G474" s="653"/>
      <c r="H474" s="650"/>
      <c r="I474" s="650"/>
      <c r="J474" s="650"/>
      <c r="K474" s="650"/>
      <c r="L474" s="650"/>
    </row>
    <row r="475" spans="1:12" s="194" customFormat="1" ht="26.65" customHeight="1" x14ac:dyDescent="0.15">
      <c r="A475" s="652"/>
      <c r="B475" s="651" t="s">
        <v>657</v>
      </c>
      <c r="C475" s="654" t="s">
        <v>667</v>
      </c>
      <c r="D475" s="655">
        <v>43436</v>
      </c>
      <c r="E475" s="651" t="s">
        <v>668</v>
      </c>
      <c r="F475" s="651" t="s">
        <v>669</v>
      </c>
      <c r="G475" s="651"/>
      <c r="H475" s="649" t="s">
        <v>286</v>
      </c>
      <c r="I475" s="649"/>
      <c r="J475" s="209" t="s">
        <v>287</v>
      </c>
      <c r="K475" s="209" t="s">
        <v>16</v>
      </c>
      <c r="L475" s="210">
        <v>285</v>
      </c>
    </row>
    <row r="476" spans="1:12" s="194" customFormat="1" ht="288" customHeight="1" x14ac:dyDescent="0.15">
      <c r="A476" s="652"/>
      <c r="B476" s="651"/>
      <c r="C476" s="654"/>
      <c r="D476" s="655"/>
      <c r="E476" s="651"/>
      <c r="F476" s="651"/>
      <c r="G476" s="651"/>
      <c r="H476" s="649" t="s">
        <v>242</v>
      </c>
      <c r="I476" s="649"/>
      <c r="J476" s="209" t="s">
        <v>287</v>
      </c>
      <c r="K476" s="209" t="s">
        <v>287</v>
      </c>
      <c r="L476" s="210">
        <v>0</v>
      </c>
    </row>
    <row r="477" spans="1:12" s="194" customFormat="1" ht="24.6" customHeight="1" x14ac:dyDescent="0.15">
      <c r="A477" s="652"/>
      <c r="B477" s="203" t="s">
        <v>6</v>
      </c>
      <c r="C477" s="207" t="s">
        <v>5</v>
      </c>
      <c r="D477" s="207" t="s">
        <v>288</v>
      </c>
      <c r="E477" s="207" t="s">
        <v>289</v>
      </c>
      <c r="F477" s="650"/>
      <c r="G477" s="650"/>
      <c r="H477" s="649" t="s">
        <v>290</v>
      </c>
      <c r="I477" s="649"/>
      <c r="J477" s="651" t="s">
        <v>287</v>
      </c>
      <c r="K477" s="651" t="s">
        <v>287</v>
      </c>
      <c r="L477" s="648">
        <v>0</v>
      </c>
    </row>
    <row r="478" spans="1:12" s="194" customFormat="1" ht="35.1" customHeight="1" x14ac:dyDescent="0.15">
      <c r="A478" s="652"/>
      <c r="B478" s="209" t="s">
        <v>661</v>
      </c>
      <c r="C478" s="209" t="s">
        <v>669</v>
      </c>
      <c r="D478" s="211">
        <v>43439</v>
      </c>
      <c r="E478" s="209" t="s">
        <v>670</v>
      </c>
      <c r="F478" s="650"/>
      <c r="G478" s="650"/>
      <c r="H478" s="649"/>
      <c r="I478" s="649"/>
      <c r="J478" s="651"/>
      <c r="K478" s="651"/>
      <c r="L478" s="648"/>
    </row>
    <row r="479" spans="1:12" s="194" customFormat="1" ht="24.6" customHeight="1" x14ac:dyDescent="0.15">
      <c r="A479" s="652">
        <v>90</v>
      </c>
      <c r="B479" s="203" t="s">
        <v>12</v>
      </c>
      <c r="C479" s="207" t="s">
        <v>11</v>
      </c>
      <c r="D479" s="207" t="s">
        <v>280</v>
      </c>
      <c r="E479" s="207" t="s">
        <v>281</v>
      </c>
      <c r="F479" s="653" t="s">
        <v>8</v>
      </c>
      <c r="G479" s="653"/>
      <c r="H479" s="650"/>
      <c r="I479" s="650"/>
      <c r="J479" s="650"/>
      <c r="K479" s="650"/>
      <c r="L479" s="650"/>
    </row>
    <row r="480" spans="1:12" s="194" customFormat="1" ht="26.65" customHeight="1" x14ac:dyDescent="0.15">
      <c r="A480" s="652"/>
      <c r="B480" s="651" t="s">
        <v>657</v>
      </c>
      <c r="C480" s="654" t="s">
        <v>671</v>
      </c>
      <c r="D480" s="655">
        <v>43445</v>
      </c>
      <c r="E480" s="651" t="s">
        <v>377</v>
      </c>
      <c r="F480" s="651" t="s">
        <v>672</v>
      </c>
      <c r="G480" s="651"/>
      <c r="H480" s="649" t="s">
        <v>286</v>
      </c>
      <c r="I480" s="649"/>
      <c r="J480" s="209" t="s">
        <v>287</v>
      </c>
      <c r="K480" s="209" t="s">
        <v>16</v>
      </c>
      <c r="L480" s="210">
        <v>404.8</v>
      </c>
    </row>
    <row r="481" spans="1:12" s="194" customFormat="1" ht="137.65" customHeight="1" x14ac:dyDescent="0.15">
      <c r="A481" s="652"/>
      <c r="B481" s="651"/>
      <c r="C481" s="654"/>
      <c r="D481" s="655"/>
      <c r="E481" s="651"/>
      <c r="F481" s="651"/>
      <c r="G481" s="651"/>
      <c r="H481" s="649" t="s">
        <v>242</v>
      </c>
      <c r="I481" s="649"/>
      <c r="J481" s="209" t="s">
        <v>287</v>
      </c>
      <c r="K481" s="209" t="s">
        <v>287</v>
      </c>
      <c r="L481" s="210">
        <v>0</v>
      </c>
    </row>
    <row r="482" spans="1:12" s="194" customFormat="1" ht="24.6" customHeight="1" x14ac:dyDescent="0.15">
      <c r="A482" s="652"/>
      <c r="B482" s="203" t="s">
        <v>6</v>
      </c>
      <c r="C482" s="207" t="s">
        <v>5</v>
      </c>
      <c r="D482" s="207" t="s">
        <v>288</v>
      </c>
      <c r="E482" s="207" t="s">
        <v>289</v>
      </c>
      <c r="F482" s="650"/>
      <c r="G482" s="650"/>
      <c r="H482" s="649" t="s">
        <v>290</v>
      </c>
      <c r="I482" s="649"/>
      <c r="J482" s="651" t="s">
        <v>287</v>
      </c>
      <c r="K482" s="651" t="s">
        <v>287</v>
      </c>
      <c r="L482" s="648">
        <v>0</v>
      </c>
    </row>
    <row r="483" spans="1:12" s="194" customFormat="1" ht="35.1" customHeight="1" x14ac:dyDescent="0.15">
      <c r="A483" s="652"/>
      <c r="B483" s="209" t="s">
        <v>661</v>
      </c>
      <c r="C483" s="209" t="s">
        <v>672</v>
      </c>
      <c r="D483" s="211">
        <v>43446</v>
      </c>
      <c r="E483" s="209" t="s">
        <v>673</v>
      </c>
      <c r="F483" s="650"/>
      <c r="G483" s="650"/>
      <c r="H483" s="649"/>
      <c r="I483" s="649"/>
      <c r="J483" s="651"/>
      <c r="K483" s="651"/>
      <c r="L483" s="648"/>
    </row>
    <row r="484" spans="1:12" s="194" customFormat="1" ht="24.6" customHeight="1" x14ac:dyDescent="0.15">
      <c r="A484" s="652">
        <v>91</v>
      </c>
      <c r="B484" s="203" t="s">
        <v>12</v>
      </c>
      <c r="C484" s="207" t="s">
        <v>11</v>
      </c>
      <c r="D484" s="207" t="s">
        <v>280</v>
      </c>
      <c r="E484" s="207" t="s">
        <v>281</v>
      </c>
      <c r="F484" s="653" t="s">
        <v>8</v>
      </c>
      <c r="G484" s="653"/>
      <c r="H484" s="650"/>
      <c r="I484" s="650"/>
      <c r="J484" s="650"/>
      <c r="K484" s="650"/>
      <c r="L484" s="650"/>
    </row>
    <row r="485" spans="1:12" s="194" customFormat="1" ht="26.65" customHeight="1" x14ac:dyDescent="0.15">
      <c r="A485" s="652"/>
      <c r="B485" s="651" t="s">
        <v>657</v>
      </c>
      <c r="C485" s="654" t="s">
        <v>674</v>
      </c>
      <c r="D485" s="655">
        <v>43496</v>
      </c>
      <c r="E485" s="651" t="s">
        <v>675</v>
      </c>
      <c r="F485" s="651" t="s">
        <v>676</v>
      </c>
      <c r="G485" s="651"/>
      <c r="H485" s="649" t="s">
        <v>286</v>
      </c>
      <c r="I485" s="649"/>
      <c r="J485" s="209" t="s">
        <v>287</v>
      </c>
      <c r="K485" s="209" t="s">
        <v>16</v>
      </c>
      <c r="L485" s="210">
        <v>1197</v>
      </c>
    </row>
    <row r="486" spans="1:12" s="194" customFormat="1" ht="331.15" customHeight="1" x14ac:dyDescent="0.15">
      <c r="A486" s="652"/>
      <c r="B486" s="651"/>
      <c r="C486" s="654"/>
      <c r="D486" s="655"/>
      <c r="E486" s="651"/>
      <c r="F486" s="651"/>
      <c r="G486" s="651"/>
      <c r="H486" s="649" t="s">
        <v>242</v>
      </c>
      <c r="I486" s="649"/>
      <c r="J486" s="209" t="s">
        <v>287</v>
      </c>
      <c r="K486" s="209" t="s">
        <v>16</v>
      </c>
      <c r="L486" s="210">
        <v>658.6</v>
      </c>
    </row>
    <row r="487" spans="1:12" s="194" customFormat="1" ht="24.6" customHeight="1" x14ac:dyDescent="0.15">
      <c r="A487" s="652"/>
      <c r="B487" s="203" t="s">
        <v>6</v>
      </c>
      <c r="C487" s="207" t="s">
        <v>5</v>
      </c>
      <c r="D487" s="207" t="s">
        <v>288</v>
      </c>
      <c r="E487" s="207" t="s">
        <v>289</v>
      </c>
      <c r="F487" s="650"/>
      <c r="G487" s="650"/>
      <c r="H487" s="649" t="s">
        <v>290</v>
      </c>
      <c r="I487" s="649"/>
      <c r="J487" s="651" t="s">
        <v>287</v>
      </c>
      <c r="K487" s="651" t="s">
        <v>287</v>
      </c>
      <c r="L487" s="648">
        <v>0</v>
      </c>
    </row>
    <row r="488" spans="1:12" s="194" customFormat="1" ht="35.1" customHeight="1" x14ac:dyDescent="0.15">
      <c r="A488" s="652"/>
      <c r="B488" s="209" t="s">
        <v>661</v>
      </c>
      <c r="C488" s="209" t="s">
        <v>676</v>
      </c>
      <c r="D488" s="211">
        <v>43499</v>
      </c>
      <c r="E488" s="209" t="s">
        <v>677</v>
      </c>
      <c r="F488" s="650"/>
      <c r="G488" s="650"/>
      <c r="H488" s="649"/>
      <c r="I488" s="649"/>
      <c r="J488" s="651"/>
      <c r="K488" s="651"/>
      <c r="L488" s="648"/>
    </row>
    <row r="489" spans="1:12" s="194" customFormat="1" ht="24.6" customHeight="1" x14ac:dyDescent="0.15">
      <c r="A489" s="652">
        <v>92</v>
      </c>
      <c r="B489" s="203" t="s">
        <v>12</v>
      </c>
      <c r="C489" s="207" t="s">
        <v>11</v>
      </c>
      <c r="D489" s="207" t="s">
        <v>280</v>
      </c>
      <c r="E489" s="207" t="s">
        <v>281</v>
      </c>
      <c r="F489" s="653" t="s">
        <v>8</v>
      </c>
      <c r="G489" s="653"/>
      <c r="H489" s="650"/>
      <c r="I489" s="650"/>
      <c r="J489" s="650"/>
      <c r="K489" s="650"/>
      <c r="L489" s="650"/>
    </row>
    <row r="490" spans="1:12" s="194" customFormat="1" ht="26.65" customHeight="1" x14ac:dyDescent="0.15">
      <c r="A490" s="652"/>
      <c r="B490" s="651" t="s">
        <v>657</v>
      </c>
      <c r="C490" s="654" t="s">
        <v>678</v>
      </c>
      <c r="D490" s="655">
        <v>43547</v>
      </c>
      <c r="E490" s="651" t="s">
        <v>679</v>
      </c>
      <c r="F490" s="651" t="s">
        <v>680</v>
      </c>
      <c r="G490" s="651"/>
      <c r="H490" s="649" t="s">
        <v>286</v>
      </c>
      <c r="I490" s="649"/>
      <c r="J490" s="209" t="s">
        <v>287</v>
      </c>
      <c r="K490" s="209" t="s">
        <v>16</v>
      </c>
      <c r="L490" s="210">
        <v>432.04</v>
      </c>
    </row>
    <row r="491" spans="1:12" s="194" customFormat="1" ht="409.6" customHeight="1" x14ac:dyDescent="0.15">
      <c r="A491" s="652"/>
      <c r="B491" s="651"/>
      <c r="C491" s="654"/>
      <c r="D491" s="655"/>
      <c r="E491" s="651"/>
      <c r="F491" s="651"/>
      <c r="G491" s="651"/>
      <c r="H491" s="649" t="s">
        <v>242</v>
      </c>
      <c r="I491" s="649"/>
      <c r="J491" s="651" t="s">
        <v>287</v>
      </c>
      <c r="K491" s="651" t="s">
        <v>287</v>
      </c>
      <c r="L491" s="648">
        <v>0</v>
      </c>
    </row>
    <row r="492" spans="1:12" s="194" customFormat="1" ht="245.85" customHeight="1" x14ac:dyDescent="0.15">
      <c r="A492" s="652"/>
      <c r="B492" s="651"/>
      <c r="C492" s="654"/>
      <c r="D492" s="655"/>
      <c r="E492" s="651"/>
      <c r="F492" s="651"/>
      <c r="G492" s="651"/>
      <c r="H492" s="649"/>
      <c r="I492" s="649"/>
      <c r="J492" s="651"/>
      <c r="K492" s="651"/>
      <c r="L492" s="648"/>
    </row>
    <row r="493" spans="1:12" s="194" customFormat="1" ht="24.6" customHeight="1" x14ac:dyDescent="0.15">
      <c r="A493" s="652"/>
      <c r="B493" s="203" t="s">
        <v>6</v>
      </c>
      <c r="C493" s="207" t="s">
        <v>5</v>
      </c>
      <c r="D493" s="207" t="s">
        <v>288</v>
      </c>
      <c r="E493" s="207" t="s">
        <v>289</v>
      </c>
      <c r="F493" s="650"/>
      <c r="G493" s="650"/>
      <c r="H493" s="649" t="s">
        <v>290</v>
      </c>
      <c r="I493" s="649"/>
      <c r="J493" s="651" t="s">
        <v>287</v>
      </c>
      <c r="K493" s="651" t="s">
        <v>16</v>
      </c>
      <c r="L493" s="648">
        <v>644.89</v>
      </c>
    </row>
    <row r="494" spans="1:12" s="194" customFormat="1" ht="35.1" customHeight="1" x14ac:dyDescent="0.15">
      <c r="A494" s="652"/>
      <c r="B494" s="209" t="s">
        <v>661</v>
      </c>
      <c r="C494" s="209" t="s">
        <v>680</v>
      </c>
      <c r="D494" s="211">
        <v>43552</v>
      </c>
      <c r="E494" s="209" t="s">
        <v>681</v>
      </c>
      <c r="F494" s="650"/>
      <c r="G494" s="650"/>
      <c r="H494" s="649"/>
      <c r="I494" s="649"/>
      <c r="J494" s="651"/>
      <c r="K494" s="651"/>
      <c r="L494" s="648"/>
    </row>
    <row r="495" spans="1:12" s="194" customFormat="1" ht="24.6" customHeight="1" x14ac:dyDescent="0.15">
      <c r="A495" s="652">
        <v>93</v>
      </c>
      <c r="B495" s="203" t="s">
        <v>12</v>
      </c>
      <c r="C495" s="207" t="s">
        <v>11</v>
      </c>
      <c r="D495" s="207" t="s">
        <v>280</v>
      </c>
      <c r="E495" s="207" t="s">
        <v>281</v>
      </c>
      <c r="F495" s="653" t="s">
        <v>8</v>
      </c>
      <c r="G495" s="653"/>
      <c r="H495" s="650"/>
      <c r="I495" s="650"/>
      <c r="J495" s="650"/>
      <c r="K495" s="650"/>
      <c r="L495" s="650"/>
    </row>
    <row r="496" spans="1:12" s="194" customFormat="1" ht="26.65" customHeight="1" x14ac:dyDescent="0.15">
      <c r="A496" s="652"/>
      <c r="B496" s="651" t="s">
        <v>682</v>
      </c>
      <c r="C496" s="654" t="s">
        <v>683</v>
      </c>
      <c r="D496" s="655">
        <v>43503</v>
      </c>
      <c r="E496" s="651" t="s">
        <v>684</v>
      </c>
      <c r="F496" s="651" t="s">
        <v>685</v>
      </c>
      <c r="G496" s="651"/>
      <c r="H496" s="649" t="s">
        <v>286</v>
      </c>
      <c r="I496" s="649"/>
      <c r="J496" s="209" t="s">
        <v>287</v>
      </c>
      <c r="K496" s="209" t="s">
        <v>16</v>
      </c>
      <c r="L496" s="210">
        <v>209.44</v>
      </c>
    </row>
    <row r="497" spans="1:12" s="194" customFormat="1" ht="202.15" customHeight="1" x14ac:dyDescent="0.15">
      <c r="A497" s="652"/>
      <c r="B497" s="651"/>
      <c r="C497" s="654"/>
      <c r="D497" s="655"/>
      <c r="E497" s="651"/>
      <c r="F497" s="651"/>
      <c r="G497" s="651"/>
      <c r="H497" s="649" t="s">
        <v>242</v>
      </c>
      <c r="I497" s="649"/>
      <c r="J497" s="209" t="s">
        <v>287</v>
      </c>
      <c r="K497" s="209" t="s">
        <v>16</v>
      </c>
      <c r="L497" s="210">
        <v>322</v>
      </c>
    </row>
    <row r="498" spans="1:12" s="194" customFormat="1" ht="24.6" customHeight="1" x14ac:dyDescent="0.15">
      <c r="A498" s="652"/>
      <c r="B498" s="203" t="s">
        <v>6</v>
      </c>
      <c r="C498" s="207" t="s">
        <v>5</v>
      </c>
      <c r="D498" s="207" t="s">
        <v>288</v>
      </c>
      <c r="E498" s="207" t="s">
        <v>289</v>
      </c>
      <c r="F498" s="650"/>
      <c r="G498" s="650"/>
      <c r="H498" s="649" t="s">
        <v>290</v>
      </c>
      <c r="I498" s="649"/>
      <c r="J498" s="651" t="s">
        <v>287</v>
      </c>
      <c r="K498" s="651" t="s">
        <v>287</v>
      </c>
      <c r="L498" s="648">
        <v>0</v>
      </c>
    </row>
    <row r="499" spans="1:12" s="194" customFormat="1" ht="24.6" customHeight="1" x14ac:dyDescent="0.15">
      <c r="A499" s="652"/>
      <c r="B499" s="209" t="s">
        <v>291</v>
      </c>
      <c r="C499" s="209" t="s">
        <v>685</v>
      </c>
      <c r="D499" s="211">
        <v>43506</v>
      </c>
      <c r="E499" s="209" t="s">
        <v>420</v>
      </c>
      <c r="F499" s="650"/>
      <c r="G499" s="650"/>
      <c r="H499" s="649"/>
      <c r="I499" s="649"/>
      <c r="J499" s="651"/>
      <c r="K499" s="651"/>
      <c r="L499" s="648"/>
    </row>
    <row r="500" spans="1:12" s="194" customFormat="1" ht="24.6" customHeight="1" x14ac:dyDescent="0.15">
      <c r="A500" s="652">
        <v>94</v>
      </c>
      <c r="B500" s="203" t="s">
        <v>12</v>
      </c>
      <c r="C500" s="207" t="s">
        <v>11</v>
      </c>
      <c r="D500" s="207" t="s">
        <v>280</v>
      </c>
      <c r="E500" s="207" t="s">
        <v>281</v>
      </c>
      <c r="F500" s="653" t="s">
        <v>8</v>
      </c>
      <c r="G500" s="653"/>
      <c r="H500" s="650"/>
      <c r="I500" s="650"/>
      <c r="J500" s="650"/>
      <c r="K500" s="650"/>
      <c r="L500" s="650"/>
    </row>
    <row r="501" spans="1:12" s="194" customFormat="1" ht="26.65" customHeight="1" x14ac:dyDescent="0.15">
      <c r="A501" s="652"/>
      <c r="B501" s="651" t="s">
        <v>682</v>
      </c>
      <c r="C501" s="654" t="s">
        <v>686</v>
      </c>
      <c r="D501" s="655">
        <v>43517</v>
      </c>
      <c r="E501" s="651" t="s">
        <v>687</v>
      </c>
      <c r="F501" s="651" t="s">
        <v>688</v>
      </c>
      <c r="G501" s="651"/>
      <c r="H501" s="649" t="s">
        <v>286</v>
      </c>
      <c r="I501" s="649"/>
      <c r="J501" s="209" t="s">
        <v>287</v>
      </c>
      <c r="K501" s="209" t="s">
        <v>16</v>
      </c>
      <c r="L501" s="210">
        <v>194.88</v>
      </c>
    </row>
    <row r="502" spans="1:12" s="194" customFormat="1" ht="409.6" customHeight="1" x14ac:dyDescent="0.15">
      <c r="A502" s="652"/>
      <c r="B502" s="651"/>
      <c r="C502" s="654"/>
      <c r="D502" s="655"/>
      <c r="E502" s="651"/>
      <c r="F502" s="651"/>
      <c r="G502" s="651"/>
      <c r="H502" s="649" t="s">
        <v>242</v>
      </c>
      <c r="I502" s="649"/>
      <c r="J502" s="651" t="s">
        <v>287</v>
      </c>
      <c r="K502" s="651" t="s">
        <v>16</v>
      </c>
      <c r="L502" s="648">
        <v>322</v>
      </c>
    </row>
    <row r="503" spans="1:12" s="194" customFormat="1" ht="138.19999999999999" customHeight="1" x14ac:dyDescent="0.15">
      <c r="A503" s="652"/>
      <c r="B503" s="651"/>
      <c r="C503" s="654"/>
      <c r="D503" s="655"/>
      <c r="E503" s="651"/>
      <c r="F503" s="651"/>
      <c r="G503" s="651"/>
      <c r="H503" s="649"/>
      <c r="I503" s="649"/>
      <c r="J503" s="651"/>
      <c r="K503" s="651"/>
      <c r="L503" s="648"/>
    </row>
    <row r="504" spans="1:12" s="194" customFormat="1" ht="24.6" customHeight="1" x14ac:dyDescent="0.15">
      <c r="A504" s="652"/>
      <c r="B504" s="203" t="s">
        <v>6</v>
      </c>
      <c r="C504" s="207" t="s">
        <v>5</v>
      </c>
      <c r="D504" s="207" t="s">
        <v>288</v>
      </c>
      <c r="E504" s="207" t="s">
        <v>289</v>
      </c>
      <c r="F504" s="650"/>
      <c r="G504" s="650"/>
      <c r="H504" s="649" t="s">
        <v>290</v>
      </c>
      <c r="I504" s="649"/>
      <c r="J504" s="651" t="s">
        <v>287</v>
      </c>
      <c r="K504" s="651" t="s">
        <v>16</v>
      </c>
      <c r="L504" s="648">
        <v>67</v>
      </c>
    </row>
    <row r="505" spans="1:12" s="194" customFormat="1" ht="24.6" customHeight="1" x14ac:dyDescent="0.15">
      <c r="A505" s="652"/>
      <c r="B505" s="209" t="s">
        <v>291</v>
      </c>
      <c r="C505" s="209" t="s">
        <v>688</v>
      </c>
      <c r="D505" s="211">
        <v>43520</v>
      </c>
      <c r="E505" s="209" t="s">
        <v>689</v>
      </c>
      <c r="F505" s="650"/>
      <c r="G505" s="650"/>
      <c r="H505" s="649"/>
      <c r="I505" s="649"/>
      <c r="J505" s="651"/>
      <c r="K505" s="651"/>
      <c r="L505" s="648"/>
    </row>
    <row r="506" spans="1:12" s="194" customFormat="1" ht="24.6" customHeight="1" x14ac:dyDescent="0.15">
      <c r="A506" s="652">
        <v>95</v>
      </c>
      <c r="B506" s="203" t="s">
        <v>12</v>
      </c>
      <c r="C506" s="207" t="s">
        <v>11</v>
      </c>
      <c r="D506" s="207" t="s">
        <v>280</v>
      </c>
      <c r="E506" s="207" t="s">
        <v>281</v>
      </c>
      <c r="F506" s="653" t="s">
        <v>8</v>
      </c>
      <c r="G506" s="653"/>
      <c r="H506" s="650"/>
      <c r="I506" s="650"/>
      <c r="J506" s="650"/>
      <c r="K506" s="650"/>
      <c r="L506" s="650"/>
    </row>
    <row r="507" spans="1:12" s="194" customFormat="1" ht="26.65" customHeight="1" x14ac:dyDescent="0.15">
      <c r="A507" s="652"/>
      <c r="B507" s="651" t="s">
        <v>690</v>
      </c>
      <c r="C507" s="654" t="s">
        <v>691</v>
      </c>
      <c r="D507" s="655">
        <v>43392</v>
      </c>
      <c r="E507" s="651" t="s">
        <v>692</v>
      </c>
      <c r="F507" s="651" t="s">
        <v>693</v>
      </c>
      <c r="G507" s="651"/>
      <c r="H507" s="649" t="s">
        <v>286</v>
      </c>
      <c r="I507" s="649"/>
      <c r="J507" s="209" t="s">
        <v>287</v>
      </c>
      <c r="K507" s="209" t="s">
        <v>16</v>
      </c>
      <c r="L507" s="210">
        <v>1073.6400000000001</v>
      </c>
    </row>
    <row r="508" spans="1:12" s="194" customFormat="1" ht="409.6" customHeight="1" x14ac:dyDescent="0.15">
      <c r="A508" s="652"/>
      <c r="B508" s="651"/>
      <c r="C508" s="654"/>
      <c r="D508" s="655"/>
      <c r="E508" s="651"/>
      <c r="F508" s="651"/>
      <c r="G508" s="651"/>
      <c r="H508" s="649" t="s">
        <v>242</v>
      </c>
      <c r="I508" s="649"/>
      <c r="J508" s="651" t="s">
        <v>287</v>
      </c>
      <c r="K508" s="651" t="s">
        <v>16</v>
      </c>
      <c r="L508" s="648">
        <v>816.87</v>
      </c>
    </row>
    <row r="509" spans="1:12" s="194" customFormat="1" ht="385.5" customHeight="1" x14ac:dyDescent="0.15">
      <c r="A509" s="652"/>
      <c r="B509" s="651"/>
      <c r="C509" s="654"/>
      <c r="D509" s="655"/>
      <c r="E509" s="651"/>
      <c r="F509" s="651"/>
      <c r="G509" s="651"/>
      <c r="H509" s="649"/>
      <c r="I509" s="649"/>
      <c r="J509" s="651"/>
      <c r="K509" s="651"/>
      <c r="L509" s="648"/>
    </row>
    <row r="510" spans="1:12" s="194" customFormat="1" ht="24.6" customHeight="1" x14ac:dyDescent="0.15">
      <c r="A510" s="652"/>
      <c r="B510" s="203" t="s">
        <v>6</v>
      </c>
      <c r="C510" s="207" t="s">
        <v>5</v>
      </c>
      <c r="D510" s="207" t="s">
        <v>288</v>
      </c>
      <c r="E510" s="207" t="s">
        <v>289</v>
      </c>
      <c r="F510" s="650"/>
      <c r="G510" s="650"/>
      <c r="H510" s="649" t="s">
        <v>290</v>
      </c>
      <c r="I510" s="649"/>
      <c r="J510" s="651" t="s">
        <v>287</v>
      </c>
      <c r="K510" s="651" t="s">
        <v>16</v>
      </c>
      <c r="L510" s="648">
        <v>150</v>
      </c>
    </row>
    <row r="511" spans="1:12" s="194" customFormat="1" ht="24.6" customHeight="1" x14ac:dyDescent="0.15">
      <c r="A511" s="652"/>
      <c r="B511" s="209" t="s">
        <v>291</v>
      </c>
      <c r="C511" s="209" t="s">
        <v>693</v>
      </c>
      <c r="D511" s="211">
        <v>43400</v>
      </c>
      <c r="E511" s="209" t="s">
        <v>694</v>
      </c>
      <c r="F511" s="650"/>
      <c r="G511" s="650"/>
      <c r="H511" s="649"/>
      <c r="I511" s="649"/>
      <c r="J511" s="651"/>
      <c r="K511" s="651"/>
      <c r="L511" s="648"/>
    </row>
    <row r="512" spans="1:12" s="194" customFormat="1" ht="24.6" customHeight="1" x14ac:dyDescent="0.15">
      <c r="A512" s="652">
        <v>96</v>
      </c>
      <c r="B512" s="203" t="s">
        <v>12</v>
      </c>
      <c r="C512" s="207" t="s">
        <v>11</v>
      </c>
      <c r="D512" s="207" t="s">
        <v>280</v>
      </c>
      <c r="E512" s="207" t="s">
        <v>281</v>
      </c>
      <c r="F512" s="653" t="s">
        <v>8</v>
      </c>
      <c r="G512" s="653"/>
      <c r="H512" s="650"/>
      <c r="I512" s="650"/>
      <c r="J512" s="650"/>
      <c r="K512" s="650"/>
      <c r="L512" s="650"/>
    </row>
    <row r="513" spans="1:12" s="194" customFormat="1" ht="26.65" customHeight="1" x14ac:dyDescent="0.15">
      <c r="A513" s="652"/>
      <c r="B513" s="651" t="s">
        <v>690</v>
      </c>
      <c r="C513" s="654" t="s">
        <v>695</v>
      </c>
      <c r="D513" s="655">
        <v>43501</v>
      </c>
      <c r="E513" s="651" t="s">
        <v>473</v>
      </c>
      <c r="F513" s="651" t="s">
        <v>696</v>
      </c>
      <c r="G513" s="651"/>
      <c r="H513" s="649" t="s">
        <v>286</v>
      </c>
      <c r="I513" s="649"/>
      <c r="J513" s="209" t="s">
        <v>287</v>
      </c>
      <c r="K513" s="209" t="s">
        <v>16</v>
      </c>
      <c r="L513" s="210">
        <v>216.8</v>
      </c>
    </row>
    <row r="514" spans="1:12" s="194" customFormat="1" ht="409.6" customHeight="1" x14ac:dyDescent="0.15">
      <c r="A514" s="652"/>
      <c r="B514" s="651"/>
      <c r="C514" s="654"/>
      <c r="D514" s="655"/>
      <c r="E514" s="651"/>
      <c r="F514" s="651"/>
      <c r="G514" s="651"/>
      <c r="H514" s="649" t="s">
        <v>242</v>
      </c>
      <c r="I514" s="649"/>
      <c r="J514" s="651" t="s">
        <v>287</v>
      </c>
      <c r="K514" s="651" t="s">
        <v>16</v>
      </c>
      <c r="L514" s="648">
        <v>260.45</v>
      </c>
    </row>
    <row r="515" spans="1:12" s="194" customFormat="1" ht="51.75" customHeight="1" x14ac:dyDescent="0.15">
      <c r="A515" s="652"/>
      <c r="B515" s="651"/>
      <c r="C515" s="654"/>
      <c r="D515" s="655"/>
      <c r="E515" s="651"/>
      <c r="F515" s="651"/>
      <c r="G515" s="651"/>
      <c r="H515" s="649"/>
      <c r="I515" s="649"/>
      <c r="J515" s="651"/>
      <c r="K515" s="651"/>
      <c r="L515" s="648"/>
    </row>
    <row r="516" spans="1:12" s="194" customFormat="1" ht="24.6" customHeight="1" x14ac:dyDescent="0.15">
      <c r="A516" s="652"/>
      <c r="B516" s="203" t="s">
        <v>6</v>
      </c>
      <c r="C516" s="207" t="s">
        <v>5</v>
      </c>
      <c r="D516" s="207" t="s">
        <v>288</v>
      </c>
      <c r="E516" s="207" t="s">
        <v>289</v>
      </c>
      <c r="F516" s="650"/>
      <c r="G516" s="650"/>
      <c r="H516" s="649" t="s">
        <v>290</v>
      </c>
      <c r="I516" s="649"/>
      <c r="J516" s="651" t="s">
        <v>287</v>
      </c>
      <c r="K516" s="651" t="s">
        <v>16</v>
      </c>
      <c r="L516" s="648">
        <v>40</v>
      </c>
    </row>
    <row r="517" spans="1:12" s="194" customFormat="1" ht="24.6" customHeight="1" x14ac:dyDescent="0.15">
      <c r="A517" s="652"/>
      <c r="B517" s="209" t="s">
        <v>291</v>
      </c>
      <c r="C517" s="209" t="s">
        <v>696</v>
      </c>
      <c r="D517" s="211">
        <v>43502</v>
      </c>
      <c r="E517" s="209" t="s">
        <v>697</v>
      </c>
      <c r="F517" s="650"/>
      <c r="G517" s="650"/>
      <c r="H517" s="649"/>
      <c r="I517" s="649"/>
      <c r="J517" s="651"/>
      <c r="K517" s="651"/>
      <c r="L517" s="648"/>
    </row>
    <row r="518" spans="1:12" s="194" customFormat="1" ht="24.6" customHeight="1" x14ac:dyDescent="0.15">
      <c r="A518" s="652">
        <v>97</v>
      </c>
      <c r="B518" s="203" t="s">
        <v>12</v>
      </c>
      <c r="C518" s="207" t="s">
        <v>11</v>
      </c>
      <c r="D518" s="207" t="s">
        <v>280</v>
      </c>
      <c r="E518" s="207" t="s">
        <v>281</v>
      </c>
      <c r="F518" s="653" t="s">
        <v>8</v>
      </c>
      <c r="G518" s="653"/>
      <c r="H518" s="650"/>
      <c r="I518" s="650"/>
      <c r="J518" s="650"/>
      <c r="K518" s="650"/>
      <c r="L518" s="650"/>
    </row>
    <row r="519" spans="1:12" s="194" customFormat="1" ht="26.65" customHeight="1" x14ac:dyDescent="0.15">
      <c r="A519" s="652"/>
      <c r="B519" s="651" t="s">
        <v>698</v>
      </c>
      <c r="C519" s="654" t="s">
        <v>699</v>
      </c>
      <c r="D519" s="655">
        <v>43517</v>
      </c>
      <c r="E519" s="651" t="s">
        <v>607</v>
      </c>
      <c r="F519" s="651" t="s">
        <v>700</v>
      </c>
      <c r="G519" s="651"/>
      <c r="H519" s="649" t="s">
        <v>286</v>
      </c>
      <c r="I519" s="649"/>
      <c r="J519" s="209" t="s">
        <v>287</v>
      </c>
      <c r="K519" s="209" t="s">
        <v>16</v>
      </c>
      <c r="L519" s="210">
        <v>628.84</v>
      </c>
    </row>
    <row r="520" spans="1:12" s="194" customFormat="1" ht="212.85" customHeight="1" x14ac:dyDescent="0.15">
      <c r="A520" s="652"/>
      <c r="B520" s="651"/>
      <c r="C520" s="654"/>
      <c r="D520" s="655"/>
      <c r="E520" s="651"/>
      <c r="F520" s="651"/>
      <c r="G520" s="651"/>
      <c r="H520" s="649" t="s">
        <v>242</v>
      </c>
      <c r="I520" s="649"/>
      <c r="J520" s="209" t="s">
        <v>287</v>
      </c>
      <c r="K520" s="209" t="s">
        <v>16</v>
      </c>
      <c r="L520" s="210">
        <v>657.41</v>
      </c>
    </row>
    <row r="521" spans="1:12" s="194" customFormat="1" ht="24.6" customHeight="1" x14ac:dyDescent="0.15">
      <c r="A521" s="652"/>
      <c r="B521" s="203" t="s">
        <v>6</v>
      </c>
      <c r="C521" s="207" t="s">
        <v>5</v>
      </c>
      <c r="D521" s="207" t="s">
        <v>288</v>
      </c>
      <c r="E521" s="207" t="s">
        <v>289</v>
      </c>
      <c r="F521" s="650"/>
      <c r="G521" s="650"/>
      <c r="H521" s="649" t="s">
        <v>290</v>
      </c>
      <c r="I521" s="649"/>
      <c r="J521" s="651" t="s">
        <v>287</v>
      </c>
      <c r="K521" s="651" t="s">
        <v>287</v>
      </c>
      <c r="L521" s="648">
        <v>0</v>
      </c>
    </row>
    <row r="522" spans="1:12" s="194" customFormat="1" ht="24.6" customHeight="1" x14ac:dyDescent="0.15">
      <c r="A522" s="652"/>
      <c r="B522" s="209" t="s">
        <v>291</v>
      </c>
      <c r="C522" s="209" t="s">
        <v>700</v>
      </c>
      <c r="D522" s="211">
        <v>43521</v>
      </c>
      <c r="E522" s="209" t="s">
        <v>701</v>
      </c>
      <c r="F522" s="650"/>
      <c r="G522" s="650"/>
      <c r="H522" s="649"/>
      <c r="I522" s="649"/>
      <c r="J522" s="651"/>
      <c r="K522" s="651"/>
      <c r="L522" s="648"/>
    </row>
    <row r="523" spans="1:12" s="194" customFormat="1" ht="24.6" customHeight="1" x14ac:dyDescent="0.15">
      <c r="A523" s="652">
        <v>98</v>
      </c>
      <c r="B523" s="203" t="s">
        <v>12</v>
      </c>
      <c r="C523" s="207" t="s">
        <v>11</v>
      </c>
      <c r="D523" s="207" t="s">
        <v>280</v>
      </c>
      <c r="E523" s="207" t="s">
        <v>281</v>
      </c>
      <c r="F523" s="653" t="s">
        <v>8</v>
      </c>
      <c r="G523" s="653"/>
      <c r="H523" s="650"/>
      <c r="I523" s="650"/>
      <c r="J523" s="650"/>
      <c r="K523" s="650"/>
      <c r="L523" s="650"/>
    </row>
    <row r="524" spans="1:12" s="194" customFormat="1" ht="26.65" customHeight="1" x14ac:dyDescent="0.15">
      <c r="A524" s="652"/>
      <c r="B524" s="651" t="s">
        <v>702</v>
      </c>
      <c r="C524" s="654" t="s">
        <v>703</v>
      </c>
      <c r="D524" s="655">
        <v>43374</v>
      </c>
      <c r="E524" s="651" t="s">
        <v>704</v>
      </c>
      <c r="F524" s="651" t="s">
        <v>705</v>
      </c>
      <c r="G524" s="651"/>
      <c r="H524" s="649" t="s">
        <v>286</v>
      </c>
      <c r="I524" s="649"/>
      <c r="J524" s="209" t="s">
        <v>287</v>
      </c>
      <c r="K524" s="209" t="s">
        <v>16</v>
      </c>
      <c r="L524" s="210">
        <v>260</v>
      </c>
    </row>
    <row r="525" spans="1:12" s="194" customFormat="1" ht="309.75" customHeight="1" x14ac:dyDescent="0.15">
      <c r="A525" s="652"/>
      <c r="B525" s="651"/>
      <c r="C525" s="654"/>
      <c r="D525" s="655"/>
      <c r="E525" s="651"/>
      <c r="F525" s="651"/>
      <c r="G525" s="651"/>
      <c r="H525" s="649" t="s">
        <v>242</v>
      </c>
      <c r="I525" s="649"/>
      <c r="J525" s="209" t="s">
        <v>287</v>
      </c>
      <c r="K525" s="209" t="s">
        <v>287</v>
      </c>
      <c r="L525" s="210">
        <v>0</v>
      </c>
    </row>
    <row r="526" spans="1:12" s="194" customFormat="1" ht="24.6" customHeight="1" x14ac:dyDescent="0.15">
      <c r="A526" s="652"/>
      <c r="B526" s="203" t="s">
        <v>6</v>
      </c>
      <c r="C526" s="207" t="s">
        <v>5</v>
      </c>
      <c r="D526" s="207" t="s">
        <v>288</v>
      </c>
      <c r="E526" s="207" t="s">
        <v>289</v>
      </c>
      <c r="F526" s="650"/>
      <c r="G526" s="650"/>
      <c r="H526" s="649" t="s">
        <v>290</v>
      </c>
      <c r="I526" s="649"/>
      <c r="J526" s="651" t="s">
        <v>287</v>
      </c>
      <c r="K526" s="651" t="s">
        <v>287</v>
      </c>
      <c r="L526" s="648">
        <v>0</v>
      </c>
    </row>
    <row r="527" spans="1:12" s="194" customFormat="1" ht="24.6" customHeight="1" x14ac:dyDescent="0.15">
      <c r="A527" s="652"/>
      <c r="B527" s="209" t="s">
        <v>333</v>
      </c>
      <c r="C527" s="209" t="s">
        <v>705</v>
      </c>
      <c r="D527" s="211">
        <v>43375</v>
      </c>
      <c r="E527" s="209" t="s">
        <v>706</v>
      </c>
      <c r="F527" s="650"/>
      <c r="G527" s="650"/>
      <c r="H527" s="649"/>
      <c r="I527" s="649"/>
      <c r="J527" s="651"/>
      <c r="K527" s="651"/>
      <c r="L527" s="648"/>
    </row>
    <row r="528" spans="1:12" s="194" customFormat="1" ht="24.6" customHeight="1" x14ac:dyDescent="0.15">
      <c r="A528" s="652">
        <v>99</v>
      </c>
      <c r="B528" s="203" t="s">
        <v>12</v>
      </c>
      <c r="C528" s="207" t="s">
        <v>11</v>
      </c>
      <c r="D528" s="207" t="s">
        <v>280</v>
      </c>
      <c r="E528" s="207" t="s">
        <v>281</v>
      </c>
      <c r="F528" s="653" t="s">
        <v>8</v>
      </c>
      <c r="G528" s="653"/>
      <c r="H528" s="650"/>
      <c r="I528" s="650"/>
      <c r="J528" s="650"/>
      <c r="K528" s="650"/>
      <c r="L528" s="650"/>
    </row>
    <row r="529" spans="1:12" s="194" customFormat="1" ht="26.65" customHeight="1" x14ac:dyDescent="0.15">
      <c r="A529" s="652"/>
      <c r="B529" s="651" t="s">
        <v>707</v>
      </c>
      <c r="C529" s="654" t="s">
        <v>708</v>
      </c>
      <c r="D529" s="655">
        <v>43374</v>
      </c>
      <c r="E529" s="651" t="s">
        <v>377</v>
      </c>
      <c r="F529" s="651" t="s">
        <v>709</v>
      </c>
      <c r="G529" s="651"/>
      <c r="H529" s="649" t="s">
        <v>286</v>
      </c>
      <c r="I529" s="649"/>
      <c r="J529" s="209" t="s">
        <v>287</v>
      </c>
      <c r="K529" s="209" t="s">
        <v>16</v>
      </c>
      <c r="L529" s="210">
        <v>732.22</v>
      </c>
    </row>
    <row r="530" spans="1:12" s="194" customFormat="1" ht="309.75" customHeight="1" x14ac:dyDescent="0.15">
      <c r="A530" s="652"/>
      <c r="B530" s="651"/>
      <c r="C530" s="654"/>
      <c r="D530" s="655"/>
      <c r="E530" s="651"/>
      <c r="F530" s="651"/>
      <c r="G530" s="651"/>
      <c r="H530" s="649" t="s">
        <v>242</v>
      </c>
      <c r="I530" s="649"/>
      <c r="J530" s="209" t="s">
        <v>287</v>
      </c>
      <c r="K530" s="209" t="s">
        <v>16</v>
      </c>
      <c r="L530" s="210">
        <v>98</v>
      </c>
    </row>
    <row r="531" spans="1:12" s="194" customFormat="1" ht="24.6" customHeight="1" x14ac:dyDescent="0.15">
      <c r="A531" s="652"/>
      <c r="B531" s="203" t="s">
        <v>6</v>
      </c>
      <c r="C531" s="207" t="s">
        <v>5</v>
      </c>
      <c r="D531" s="207" t="s">
        <v>288</v>
      </c>
      <c r="E531" s="207" t="s">
        <v>289</v>
      </c>
      <c r="F531" s="650"/>
      <c r="G531" s="650"/>
      <c r="H531" s="649" t="s">
        <v>290</v>
      </c>
      <c r="I531" s="649"/>
      <c r="J531" s="651" t="s">
        <v>287</v>
      </c>
      <c r="K531" s="651" t="s">
        <v>287</v>
      </c>
      <c r="L531" s="648">
        <v>0</v>
      </c>
    </row>
    <row r="532" spans="1:12" s="194" customFormat="1" ht="24.6" customHeight="1" x14ac:dyDescent="0.15">
      <c r="A532" s="652"/>
      <c r="B532" s="209" t="s">
        <v>710</v>
      </c>
      <c r="C532" s="209" t="s">
        <v>709</v>
      </c>
      <c r="D532" s="211">
        <v>43376</v>
      </c>
      <c r="E532" s="209" t="s">
        <v>711</v>
      </c>
      <c r="F532" s="650"/>
      <c r="G532" s="650"/>
      <c r="H532" s="649"/>
      <c r="I532" s="649"/>
      <c r="J532" s="651"/>
      <c r="K532" s="651"/>
      <c r="L532" s="648"/>
    </row>
    <row r="533" spans="1:12" s="194" customFormat="1" ht="24.6" customHeight="1" x14ac:dyDescent="0.15">
      <c r="A533" s="652">
        <v>100</v>
      </c>
      <c r="B533" s="203" t="s">
        <v>12</v>
      </c>
      <c r="C533" s="207" t="s">
        <v>11</v>
      </c>
      <c r="D533" s="207" t="s">
        <v>280</v>
      </c>
      <c r="E533" s="207" t="s">
        <v>281</v>
      </c>
      <c r="F533" s="653" t="s">
        <v>8</v>
      </c>
      <c r="G533" s="653"/>
      <c r="H533" s="650"/>
      <c r="I533" s="650"/>
      <c r="J533" s="650"/>
      <c r="K533" s="650"/>
      <c r="L533" s="650"/>
    </row>
    <row r="534" spans="1:12" s="194" customFormat="1" ht="26.65" customHeight="1" x14ac:dyDescent="0.15">
      <c r="A534" s="652"/>
      <c r="B534" s="651" t="s">
        <v>707</v>
      </c>
      <c r="C534" s="654" t="s">
        <v>712</v>
      </c>
      <c r="D534" s="655">
        <v>43384</v>
      </c>
      <c r="E534" s="651" t="s">
        <v>377</v>
      </c>
      <c r="F534" s="651" t="s">
        <v>713</v>
      </c>
      <c r="G534" s="651"/>
      <c r="H534" s="649" t="s">
        <v>286</v>
      </c>
      <c r="I534" s="649"/>
      <c r="J534" s="209" t="s">
        <v>287</v>
      </c>
      <c r="K534" s="209" t="s">
        <v>16</v>
      </c>
      <c r="L534" s="210">
        <v>576</v>
      </c>
    </row>
    <row r="535" spans="1:12" s="194" customFormat="1" ht="169.5" customHeight="1" x14ac:dyDescent="0.15">
      <c r="A535" s="652"/>
      <c r="B535" s="651"/>
      <c r="C535" s="654"/>
      <c r="D535" s="655"/>
      <c r="E535" s="651"/>
      <c r="F535" s="651"/>
      <c r="G535" s="651"/>
      <c r="H535" s="649" t="s">
        <v>242</v>
      </c>
      <c r="I535" s="649"/>
      <c r="J535" s="209" t="s">
        <v>287</v>
      </c>
      <c r="K535" s="209" t="s">
        <v>16</v>
      </c>
      <c r="L535" s="210">
        <v>96</v>
      </c>
    </row>
    <row r="536" spans="1:12" s="194" customFormat="1" ht="24.6" customHeight="1" x14ac:dyDescent="0.15">
      <c r="A536" s="652"/>
      <c r="B536" s="203" t="s">
        <v>6</v>
      </c>
      <c r="C536" s="207" t="s">
        <v>5</v>
      </c>
      <c r="D536" s="207" t="s">
        <v>288</v>
      </c>
      <c r="E536" s="207" t="s">
        <v>289</v>
      </c>
      <c r="F536" s="650"/>
      <c r="G536" s="650"/>
      <c r="H536" s="649" t="s">
        <v>290</v>
      </c>
      <c r="I536" s="649"/>
      <c r="J536" s="651" t="s">
        <v>287</v>
      </c>
      <c r="K536" s="651" t="s">
        <v>287</v>
      </c>
      <c r="L536" s="648">
        <v>0</v>
      </c>
    </row>
    <row r="537" spans="1:12" s="194" customFormat="1" ht="24.6" customHeight="1" x14ac:dyDescent="0.15">
      <c r="A537" s="652"/>
      <c r="B537" s="209" t="s">
        <v>710</v>
      </c>
      <c r="C537" s="209" t="s">
        <v>713</v>
      </c>
      <c r="D537" s="211">
        <v>43386</v>
      </c>
      <c r="E537" s="209" t="s">
        <v>714</v>
      </c>
      <c r="F537" s="650"/>
      <c r="G537" s="650"/>
      <c r="H537" s="649"/>
      <c r="I537" s="649"/>
      <c r="J537" s="651"/>
      <c r="K537" s="651"/>
      <c r="L537" s="648"/>
    </row>
    <row r="538" spans="1:12" s="194" customFormat="1" ht="24.6" customHeight="1" x14ac:dyDescent="0.15">
      <c r="A538" s="624">
        <v>101</v>
      </c>
      <c r="B538" s="203" t="s">
        <v>12</v>
      </c>
      <c r="C538" s="207" t="s">
        <v>11</v>
      </c>
      <c r="D538" s="207" t="s">
        <v>280</v>
      </c>
      <c r="E538" s="207" t="s">
        <v>281</v>
      </c>
      <c r="F538" s="627" t="s">
        <v>8</v>
      </c>
      <c r="G538" s="628"/>
      <c r="H538" s="629"/>
      <c r="I538" s="630"/>
      <c r="J538" s="630"/>
      <c r="K538" s="630"/>
      <c r="L538" s="631"/>
    </row>
    <row r="539" spans="1:12" s="194" customFormat="1" ht="26.65" customHeight="1" x14ac:dyDescent="0.15">
      <c r="A539" s="625"/>
      <c r="B539" s="620" t="s">
        <v>707</v>
      </c>
      <c r="C539" s="632" t="s">
        <v>715</v>
      </c>
      <c r="D539" s="634">
        <v>43401</v>
      </c>
      <c r="E539" s="620" t="s">
        <v>628</v>
      </c>
      <c r="F539" s="636" t="s">
        <v>716</v>
      </c>
      <c r="G539" s="637"/>
      <c r="H539" s="610" t="s">
        <v>286</v>
      </c>
      <c r="I539" s="611"/>
      <c r="J539" s="209" t="s">
        <v>287</v>
      </c>
      <c r="K539" s="209" t="s">
        <v>16</v>
      </c>
      <c r="L539" s="210">
        <v>300</v>
      </c>
    </row>
    <row r="540" spans="1:12" s="194" customFormat="1" ht="148.35" customHeight="1" x14ac:dyDescent="0.15">
      <c r="A540" s="625"/>
      <c r="B540" s="621"/>
      <c r="C540" s="633"/>
      <c r="D540" s="635"/>
      <c r="E540" s="621"/>
      <c r="F540" s="638"/>
      <c r="G540" s="639"/>
      <c r="H540" s="610" t="s">
        <v>242</v>
      </c>
      <c r="I540" s="611"/>
      <c r="J540" s="209" t="s">
        <v>287</v>
      </c>
      <c r="K540" s="209" t="s">
        <v>16</v>
      </c>
      <c r="L540" s="210">
        <v>205.5</v>
      </c>
    </row>
    <row r="541" spans="1:12" s="194" customFormat="1" ht="24.6" customHeight="1" x14ac:dyDescent="0.15">
      <c r="A541" s="625"/>
      <c r="B541" s="203" t="s">
        <v>6</v>
      </c>
      <c r="C541" s="207" t="s">
        <v>5</v>
      </c>
      <c r="D541" s="207" t="s">
        <v>288</v>
      </c>
      <c r="E541" s="207" t="s">
        <v>289</v>
      </c>
      <c r="F541" s="612"/>
      <c r="G541" s="613"/>
      <c r="H541" s="616" t="s">
        <v>290</v>
      </c>
      <c r="I541" s="617"/>
      <c r="J541" s="620" t="s">
        <v>287</v>
      </c>
      <c r="K541" s="620" t="s">
        <v>16</v>
      </c>
      <c r="L541" s="622">
        <v>650</v>
      </c>
    </row>
    <row r="542" spans="1:12" s="194" customFormat="1" ht="24.6" customHeight="1" x14ac:dyDescent="0.15">
      <c r="A542" s="626"/>
      <c r="B542" s="209" t="s">
        <v>710</v>
      </c>
      <c r="C542" s="209" t="s">
        <v>716</v>
      </c>
      <c r="D542" s="211">
        <v>43403</v>
      </c>
      <c r="E542" s="209" t="s">
        <v>717</v>
      </c>
      <c r="F542" s="614"/>
      <c r="G542" s="615"/>
      <c r="H542" s="618"/>
      <c r="I542" s="619"/>
      <c r="J542" s="621"/>
      <c r="K542" s="621"/>
      <c r="L542" s="623"/>
    </row>
    <row r="543" spans="1:12" s="194" customFormat="1" ht="24.6" customHeight="1" x14ac:dyDescent="0.15">
      <c r="A543" s="624">
        <v>102</v>
      </c>
      <c r="B543" s="203" t="s">
        <v>12</v>
      </c>
      <c r="C543" s="207" t="s">
        <v>11</v>
      </c>
      <c r="D543" s="207" t="s">
        <v>280</v>
      </c>
      <c r="E543" s="207" t="s">
        <v>281</v>
      </c>
      <c r="F543" s="627" t="s">
        <v>8</v>
      </c>
      <c r="G543" s="628"/>
      <c r="H543" s="629"/>
      <c r="I543" s="630"/>
      <c r="J543" s="630"/>
      <c r="K543" s="630"/>
      <c r="L543" s="631"/>
    </row>
    <row r="544" spans="1:12" s="194" customFormat="1" ht="26.65" customHeight="1" x14ac:dyDescent="0.15">
      <c r="A544" s="625"/>
      <c r="B544" s="620" t="s">
        <v>707</v>
      </c>
      <c r="C544" s="632" t="s">
        <v>718</v>
      </c>
      <c r="D544" s="634">
        <v>43409</v>
      </c>
      <c r="E544" s="620" t="s">
        <v>719</v>
      </c>
      <c r="F544" s="636" t="s">
        <v>720</v>
      </c>
      <c r="G544" s="637"/>
      <c r="H544" s="610" t="s">
        <v>286</v>
      </c>
      <c r="I544" s="611"/>
      <c r="J544" s="209" t="s">
        <v>287</v>
      </c>
      <c r="K544" s="209" t="s">
        <v>16</v>
      </c>
      <c r="L544" s="210">
        <v>379.2</v>
      </c>
    </row>
    <row r="545" spans="1:12" s="194" customFormat="1" ht="202.15" customHeight="1" x14ac:dyDescent="0.15">
      <c r="A545" s="625"/>
      <c r="B545" s="621"/>
      <c r="C545" s="633"/>
      <c r="D545" s="635"/>
      <c r="E545" s="621"/>
      <c r="F545" s="638"/>
      <c r="G545" s="639"/>
      <c r="H545" s="610" t="s">
        <v>242</v>
      </c>
      <c r="I545" s="611"/>
      <c r="J545" s="209" t="s">
        <v>287</v>
      </c>
      <c r="K545" s="209" t="s">
        <v>16</v>
      </c>
      <c r="L545" s="210">
        <v>769.1</v>
      </c>
    </row>
    <row r="546" spans="1:12" s="194" customFormat="1" ht="24.6" customHeight="1" x14ac:dyDescent="0.15">
      <c r="A546" s="625"/>
      <c r="B546" s="203" t="s">
        <v>6</v>
      </c>
      <c r="C546" s="207" t="s">
        <v>5</v>
      </c>
      <c r="D546" s="207" t="s">
        <v>288</v>
      </c>
      <c r="E546" s="207" t="s">
        <v>289</v>
      </c>
      <c r="F546" s="612"/>
      <c r="G546" s="613"/>
      <c r="H546" s="616" t="s">
        <v>290</v>
      </c>
      <c r="I546" s="617"/>
      <c r="J546" s="620" t="s">
        <v>287</v>
      </c>
      <c r="K546" s="620" t="s">
        <v>287</v>
      </c>
      <c r="L546" s="622">
        <v>0</v>
      </c>
    </row>
    <row r="547" spans="1:12" s="194" customFormat="1" ht="24.6" customHeight="1" x14ac:dyDescent="0.15">
      <c r="A547" s="626"/>
      <c r="B547" s="209" t="s">
        <v>710</v>
      </c>
      <c r="C547" s="209" t="s">
        <v>720</v>
      </c>
      <c r="D547" s="211">
        <v>43411</v>
      </c>
      <c r="E547" s="209" t="s">
        <v>721</v>
      </c>
      <c r="F547" s="614"/>
      <c r="G547" s="615"/>
      <c r="H547" s="618"/>
      <c r="I547" s="619"/>
      <c r="J547" s="621"/>
      <c r="K547" s="621"/>
      <c r="L547" s="623"/>
    </row>
    <row r="548" spans="1:12" s="194" customFormat="1" ht="24.6" customHeight="1" x14ac:dyDescent="0.15">
      <c r="A548" s="624">
        <v>103</v>
      </c>
      <c r="B548" s="203" t="s">
        <v>12</v>
      </c>
      <c r="C548" s="207" t="s">
        <v>11</v>
      </c>
      <c r="D548" s="207" t="s">
        <v>280</v>
      </c>
      <c r="E548" s="207" t="s">
        <v>281</v>
      </c>
      <c r="F548" s="627" t="s">
        <v>8</v>
      </c>
      <c r="G548" s="628"/>
      <c r="H548" s="629"/>
      <c r="I548" s="630"/>
      <c r="J548" s="630"/>
      <c r="K548" s="630"/>
      <c r="L548" s="631"/>
    </row>
    <row r="549" spans="1:12" s="194" customFormat="1" ht="26.65" customHeight="1" x14ac:dyDescent="0.15">
      <c r="A549" s="625"/>
      <c r="B549" s="620" t="s">
        <v>707</v>
      </c>
      <c r="C549" s="632" t="s">
        <v>722</v>
      </c>
      <c r="D549" s="634">
        <v>43412</v>
      </c>
      <c r="E549" s="620" t="s">
        <v>628</v>
      </c>
      <c r="F549" s="636" t="s">
        <v>723</v>
      </c>
      <c r="G549" s="637"/>
      <c r="H549" s="610" t="s">
        <v>286</v>
      </c>
      <c r="I549" s="611"/>
      <c r="J549" s="209" t="s">
        <v>287</v>
      </c>
      <c r="K549" s="209" t="s">
        <v>16</v>
      </c>
      <c r="L549" s="210">
        <v>322.25</v>
      </c>
    </row>
    <row r="550" spans="1:12" s="194" customFormat="1" ht="223.5" customHeight="1" x14ac:dyDescent="0.15">
      <c r="A550" s="625"/>
      <c r="B550" s="621"/>
      <c r="C550" s="633"/>
      <c r="D550" s="635"/>
      <c r="E550" s="621"/>
      <c r="F550" s="638"/>
      <c r="G550" s="639"/>
      <c r="H550" s="610" t="s">
        <v>242</v>
      </c>
      <c r="I550" s="611"/>
      <c r="J550" s="209" t="s">
        <v>287</v>
      </c>
      <c r="K550" s="209" t="s">
        <v>16</v>
      </c>
      <c r="L550" s="210">
        <v>334.83</v>
      </c>
    </row>
    <row r="551" spans="1:12" s="194" customFormat="1" ht="24.6" customHeight="1" x14ac:dyDescent="0.15">
      <c r="A551" s="625"/>
      <c r="B551" s="203" t="s">
        <v>6</v>
      </c>
      <c r="C551" s="207" t="s">
        <v>5</v>
      </c>
      <c r="D551" s="207" t="s">
        <v>288</v>
      </c>
      <c r="E551" s="207" t="s">
        <v>289</v>
      </c>
      <c r="F551" s="612"/>
      <c r="G551" s="613"/>
      <c r="H551" s="616" t="s">
        <v>290</v>
      </c>
      <c r="I551" s="617"/>
      <c r="J551" s="620" t="s">
        <v>287</v>
      </c>
      <c r="K551" s="620" t="s">
        <v>16</v>
      </c>
      <c r="L551" s="622">
        <v>100</v>
      </c>
    </row>
    <row r="552" spans="1:12" s="194" customFormat="1" ht="24.6" customHeight="1" x14ac:dyDescent="0.15">
      <c r="A552" s="626"/>
      <c r="B552" s="209" t="s">
        <v>710</v>
      </c>
      <c r="C552" s="209" t="s">
        <v>723</v>
      </c>
      <c r="D552" s="211">
        <v>43413</v>
      </c>
      <c r="E552" s="209" t="s">
        <v>724</v>
      </c>
      <c r="F552" s="614"/>
      <c r="G552" s="615"/>
      <c r="H552" s="618"/>
      <c r="I552" s="619"/>
      <c r="J552" s="621"/>
      <c r="K552" s="621"/>
      <c r="L552" s="623"/>
    </row>
    <row r="553" spans="1:12" s="194" customFormat="1" ht="24.6" customHeight="1" x14ac:dyDescent="0.15">
      <c r="A553" s="624">
        <v>104</v>
      </c>
      <c r="B553" s="203" t="s">
        <v>12</v>
      </c>
      <c r="C553" s="207" t="s">
        <v>11</v>
      </c>
      <c r="D553" s="207" t="s">
        <v>280</v>
      </c>
      <c r="E553" s="207" t="s">
        <v>281</v>
      </c>
      <c r="F553" s="627" t="s">
        <v>8</v>
      </c>
      <c r="G553" s="628"/>
      <c r="H553" s="629"/>
      <c r="I553" s="630"/>
      <c r="J553" s="630"/>
      <c r="K553" s="630"/>
      <c r="L553" s="631"/>
    </row>
    <row r="554" spans="1:12" s="194" customFormat="1" ht="26.65" customHeight="1" x14ac:dyDescent="0.15">
      <c r="A554" s="625"/>
      <c r="B554" s="620" t="s">
        <v>707</v>
      </c>
      <c r="C554" s="632" t="s">
        <v>725</v>
      </c>
      <c r="D554" s="634">
        <v>43416</v>
      </c>
      <c r="E554" s="620" t="s">
        <v>726</v>
      </c>
      <c r="F554" s="636" t="s">
        <v>727</v>
      </c>
      <c r="G554" s="637"/>
      <c r="H554" s="610" t="s">
        <v>286</v>
      </c>
      <c r="I554" s="611"/>
      <c r="J554" s="209" t="s">
        <v>287</v>
      </c>
      <c r="K554" s="209" t="s">
        <v>16</v>
      </c>
      <c r="L554" s="210">
        <v>541.44000000000005</v>
      </c>
    </row>
    <row r="555" spans="1:12" s="194" customFormat="1" ht="288" customHeight="1" x14ac:dyDescent="0.15">
      <c r="A555" s="625"/>
      <c r="B555" s="621"/>
      <c r="C555" s="633"/>
      <c r="D555" s="635"/>
      <c r="E555" s="621"/>
      <c r="F555" s="638"/>
      <c r="G555" s="639"/>
      <c r="H555" s="610" t="s">
        <v>242</v>
      </c>
      <c r="I555" s="611"/>
      <c r="J555" s="209" t="s">
        <v>287</v>
      </c>
      <c r="K555" s="209" t="s">
        <v>16</v>
      </c>
      <c r="L555" s="210">
        <v>3539.31</v>
      </c>
    </row>
    <row r="556" spans="1:12" s="194" customFormat="1" ht="24.6" customHeight="1" x14ac:dyDescent="0.15">
      <c r="A556" s="625"/>
      <c r="B556" s="203" t="s">
        <v>6</v>
      </c>
      <c r="C556" s="207" t="s">
        <v>5</v>
      </c>
      <c r="D556" s="207" t="s">
        <v>288</v>
      </c>
      <c r="E556" s="207" t="s">
        <v>289</v>
      </c>
      <c r="F556" s="612"/>
      <c r="G556" s="613"/>
      <c r="H556" s="616" t="s">
        <v>290</v>
      </c>
      <c r="I556" s="617"/>
      <c r="J556" s="620" t="s">
        <v>287</v>
      </c>
      <c r="K556" s="620" t="s">
        <v>287</v>
      </c>
      <c r="L556" s="622">
        <v>0</v>
      </c>
    </row>
    <row r="557" spans="1:12" s="194" customFormat="1" ht="24.6" customHeight="1" x14ac:dyDescent="0.15">
      <c r="A557" s="626"/>
      <c r="B557" s="209" t="s">
        <v>710</v>
      </c>
      <c r="C557" s="209" t="s">
        <v>727</v>
      </c>
      <c r="D557" s="211">
        <v>43418</v>
      </c>
      <c r="E557" s="209" t="s">
        <v>656</v>
      </c>
      <c r="F557" s="614"/>
      <c r="G557" s="615"/>
      <c r="H557" s="618"/>
      <c r="I557" s="619"/>
      <c r="J557" s="621"/>
      <c r="K557" s="621"/>
      <c r="L557" s="623"/>
    </row>
    <row r="558" spans="1:12" s="194" customFormat="1" ht="24.6" customHeight="1" x14ac:dyDescent="0.15">
      <c r="A558" s="624">
        <v>105</v>
      </c>
      <c r="B558" s="203" t="s">
        <v>12</v>
      </c>
      <c r="C558" s="207" t="s">
        <v>11</v>
      </c>
      <c r="D558" s="207" t="s">
        <v>280</v>
      </c>
      <c r="E558" s="207" t="s">
        <v>281</v>
      </c>
      <c r="F558" s="627" t="s">
        <v>8</v>
      </c>
      <c r="G558" s="628"/>
      <c r="H558" s="629"/>
      <c r="I558" s="630"/>
      <c r="J558" s="630"/>
      <c r="K558" s="630"/>
      <c r="L558" s="631"/>
    </row>
    <row r="559" spans="1:12" s="194" customFormat="1" ht="26.65" customHeight="1" x14ac:dyDescent="0.15">
      <c r="A559" s="625"/>
      <c r="B559" s="620" t="s">
        <v>707</v>
      </c>
      <c r="C559" s="620" t="s">
        <v>728</v>
      </c>
      <c r="D559" s="634">
        <v>43446</v>
      </c>
      <c r="E559" s="620" t="s">
        <v>628</v>
      </c>
      <c r="F559" s="636" t="s">
        <v>723</v>
      </c>
      <c r="G559" s="637"/>
      <c r="H559" s="610" t="s">
        <v>286</v>
      </c>
      <c r="I559" s="611"/>
      <c r="J559" s="209" t="s">
        <v>287</v>
      </c>
      <c r="K559" s="209" t="s">
        <v>16</v>
      </c>
      <c r="L559" s="210">
        <v>163</v>
      </c>
    </row>
    <row r="560" spans="1:12" s="194" customFormat="1" ht="83.65" customHeight="1" x14ac:dyDescent="0.15">
      <c r="A560" s="625"/>
      <c r="B560" s="621"/>
      <c r="C560" s="621"/>
      <c r="D560" s="635"/>
      <c r="E560" s="621"/>
      <c r="F560" s="638"/>
      <c r="G560" s="639"/>
      <c r="H560" s="610" t="s">
        <v>242</v>
      </c>
      <c r="I560" s="611"/>
      <c r="J560" s="209" t="s">
        <v>287</v>
      </c>
      <c r="K560" s="209" t="s">
        <v>16</v>
      </c>
      <c r="L560" s="210">
        <v>249.4</v>
      </c>
    </row>
    <row r="561" spans="1:12" s="194" customFormat="1" ht="24.6" customHeight="1" x14ac:dyDescent="0.15">
      <c r="A561" s="625"/>
      <c r="B561" s="203" t="s">
        <v>6</v>
      </c>
      <c r="C561" s="207" t="s">
        <v>5</v>
      </c>
      <c r="D561" s="207" t="s">
        <v>288</v>
      </c>
      <c r="E561" s="207" t="s">
        <v>289</v>
      </c>
      <c r="F561" s="612"/>
      <c r="G561" s="613"/>
      <c r="H561" s="616" t="s">
        <v>290</v>
      </c>
      <c r="I561" s="617"/>
      <c r="J561" s="620" t="s">
        <v>287</v>
      </c>
      <c r="K561" s="620" t="s">
        <v>287</v>
      </c>
      <c r="L561" s="622">
        <v>0</v>
      </c>
    </row>
    <row r="562" spans="1:12" s="194" customFormat="1" ht="24.6" customHeight="1" x14ac:dyDescent="0.15">
      <c r="A562" s="626"/>
      <c r="B562" s="209" t="s">
        <v>710</v>
      </c>
      <c r="C562" s="209" t="s">
        <v>723</v>
      </c>
      <c r="D562" s="211">
        <v>43447</v>
      </c>
      <c r="E562" s="209" t="s">
        <v>729</v>
      </c>
      <c r="F562" s="614"/>
      <c r="G562" s="615"/>
      <c r="H562" s="618"/>
      <c r="I562" s="619"/>
      <c r="J562" s="621"/>
      <c r="K562" s="621"/>
      <c r="L562" s="623"/>
    </row>
    <row r="563" spans="1:12" s="194" customFormat="1" ht="24.6" customHeight="1" x14ac:dyDescent="0.15">
      <c r="A563" s="624">
        <v>106</v>
      </c>
      <c r="B563" s="203" t="s">
        <v>12</v>
      </c>
      <c r="C563" s="207" t="s">
        <v>11</v>
      </c>
      <c r="D563" s="207" t="s">
        <v>280</v>
      </c>
      <c r="E563" s="207" t="s">
        <v>281</v>
      </c>
      <c r="F563" s="627" t="s">
        <v>8</v>
      </c>
      <c r="G563" s="628"/>
      <c r="H563" s="629"/>
      <c r="I563" s="630"/>
      <c r="J563" s="630"/>
      <c r="K563" s="630"/>
      <c r="L563" s="631"/>
    </row>
    <row r="564" spans="1:12" s="194" customFormat="1" ht="26.65" customHeight="1" x14ac:dyDescent="0.15">
      <c r="A564" s="625"/>
      <c r="B564" s="620" t="s">
        <v>707</v>
      </c>
      <c r="C564" s="632" t="s">
        <v>730</v>
      </c>
      <c r="D564" s="634">
        <v>43487</v>
      </c>
      <c r="E564" s="620" t="s">
        <v>321</v>
      </c>
      <c r="F564" s="636" t="s">
        <v>465</v>
      </c>
      <c r="G564" s="637"/>
      <c r="H564" s="610" t="s">
        <v>286</v>
      </c>
      <c r="I564" s="611"/>
      <c r="J564" s="209" t="s">
        <v>16</v>
      </c>
      <c r="K564" s="209" t="s">
        <v>16</v>
      </c>
      <c r="L564" s="210">
        <v>368.72</v>
      </c>
    </row>
    <row r="565" spans="1:12" s="194" customFormat="1" ht="409.6" customHeight="1" x14ac:dyDescent="0.15">
      <c r="A565" s="625"/>
      <c r="B565" s="640"/>
      <c r="C565" s="641"/>
      <c r="D565" s="642"/>
      <c r="E565" s="640"/>
      <c r="F565" s="643"/>
      <c r="G565" s="644"/>
      <c r="H565" s="616" t="s">
        <v>242</v>
      </c>
      <c r="I565" s="617"/>
      <c r="J565" s="620" t="s">
        <v>16</v>
      </c>
      <c r="K565" s="620" t="s">
        <v>287</v>
      </c>
      <c r="L565" s="622">
        <v>436.2</v>
      </c>
    </row>
    <row r="566" spans="1:12" s="194" customFormat="1" ht="409.6" customHeight="1" x14ac:dyDescent="0.15">
      <c r="A566" s="625"/>
      <c r="B566" s="640"/>
      <c r="C566" s="641"/>
      <c r="D566" s="642"/>
      <c r="E566" s="640"/>
      <c r="F566" s="643"/>
      <c r="G566" s="644"/>
      <c r="H566" s="646"/>
      <c r="I566" s="647"/>
      <c r="J566" s="640"/>
      <c r="K566" s="640"/>
      <c r="L566" s="645"/>
    </row>
    <row r="567" spans="1:12" s="194" customFormat="1" ht="116.85" customHeight="1" x14ac:dyDescent="0.15">
      <c r="A567" s="625"/>
      <c r="B567" s="621"/>
      <c r="C567" s="633"/>
      <c r="D567" s="635"/>
      <c r="E567" s="621"/>
      <c r="F567" s="638"/>
      <c r="G567" s="639"/>
      <c r="H567" s="618"/>
      <c r="I567" s="619"/>
      <c r="J567" s="621"/>
      <c r="K567" s="621"/>
      <c r="L567" s="623"/>
    </row>
    <row r="568" spans="1:12" s="194" customFormat="1" ht="24.6" customHeight="1" x14ac:dyDescent="0.15">
      <c r="A568" s="625"/>
      <c r="B568" s="203" t="s">
        <v>6</v>
      </c>
      <c r="C568" s="207" t="s">
        <v>5</v>
      </c>
      <c r="D568" s="207" t="s">
        <v>288</v>
      </c>
      <c r="E568" s="207" t="s">
        <v>289</v>
      </c>
      <c r="F568" s="612"/>
      <c r="G568" s="613"/>
      <c r="H568" s="616" t="s">
        <v>290</v>
      </c>
      <c r="I568" s="617"/>
      <c r="J568" s="620" t="s">
        <v>16</v>
      </c>
      <c r="K568" s="620" t="s">
        <v>287</v>
      </c>
      <c r="L568" s="622">
        <v>204.4</v>
      </c>
    </row>
    <row r="569" spans="1:12" s="194" customFormat="1" ht="24.6" customHeight="1" x14ac:dyDescent="0.15">
      <c r="A569" s="626"/>
      <c r="B569" s="209" t="s">
        <v>710</v>
      </c>
      <c r="C569" s="209" t="s">
        <v>465</v>
      </c>
      <c r="D569" s="211">
        <v>43492</v>
      </c>
      <c r="E569" s="209" t="s">
        <v>731</v>
      </c>
      <c r="F569" s="614"/>
      <c r="G569" s="615"/>
      <c r="H569" s="618"/>
      <c r="I569" s="619"/>
      <c r="J569" s="621"/>
      <c r="K569" s="621"/>
      <c r="L569" s="623"/>
    </row>
    <row r="570" spans="1:12" s="194" customFormat="1" ht="24.6" customHeight="1" x14ac:dyDescent="0.15">
      <c r="A570" s="624">
        <v>107</v>
      </c>
      <c r="B570" s="203" t="s">
        <v>12</v>
      </c>
      <c r="C570" s="207" t="s">
        <v>11</v>
      </c>
      <c r="D570" s="207" t="s">
        <v>280</v>
      </c>
      <c r="E570" s="207" t="s">
        <v>281</v>
      </c>
      <c r="F570" s="627" t="s">
        <v>8</v>
      </c>
      <c r="G570" s="628"/>
      <c r="H570" s="629"/>
      <c r="I570" s="630"/>
      <c r="J570" s="630"/>
      <c r="K570" s="630"/>
      <c r="L570" s="631"/>
    </row>
    <row r="571" spans="1:12" s="194" customFormat="1" ht="26.65" customHeight="1" x14ac:dyDescent="0.15">
      <c r="A571" s="625"/>
      <c r="B571" s="620" t="s">
        <v>707</v>
      </c>
      <c r="C571" s="632" t="s">
        <v>730</v>
      </c>
      <c r="D571" s="634">
        <v>43487</v>
      </c>
      <c r="E571" s="620" t="s">
        <v>321</v>
      </c>
      <c r="F571" s="636" t="s">
        <v>732</v>
      </c>
      <c r="G571" s="637"/>
      <c r="H571" s="610" t="s">
        <v>286</v>
      </c>
      <c r="I571" s="611"/>
      <c r="J571" s="209" t="s">
        <v>287</v>
      </c>
      <c r="K571" s="209" t="s">
        <v>16</v>
      </c>
      <c r="L571" s="210">
        <v>751</v>
      </c>
    </row>
    <row r="572" spans="1:12" s="194" customFormat="1" ht="409.6" customHeight="1" x14ac:dyDescent="0.15">
      <c r="A572" s="625"/>
      <c r="B572" s="640"/>
      <c r="C572" s="641"/>
      <c r="D572" s="642"/>
      <c r="E572" s="640"/>
      <c r="F572" s="643"/>
      <c r="G572" s="644"/>
      <c r="H572" s="616" t="s">
        <v>242</v>
      </c>
      <c r="I572" s="617"/>
      <c r="J572" s="620" t="s">
        <v>287</v>
      </c>
      <c r="K572" s="620" t="s">
        <v>16</v>
      </c>
      <c r="L572" s="622">
        <v>563.4</v>
      </c>
    </row>
    <row r="573" spans="1:12" s="194" customFormat="1" ht="409.6" customHeight="1" x14ac:dyDescent="0.15">
      <c r="A573" s="625"/>
      <c r="B573" s="640"/>
      <c r="C573" s="641"/>
      <c r="D573" s="642"/>
      <c r="E573" s="640"/>
      <c r="F573" s="643"/>
      <c r="G573" s="644"/>
      <c r="H573" s="646"/>
      <c r="I573" s="647"/>
      <c r="J573" s="640"/>
      <c r="K573" s="640"/>
      <c r="L573" s="645"/>
    </row>
    <row r="574" spans="1:12" s="194" customFormat="1" ht="116.85" customHeight="1" x14ac:dyDescent="0.15">
      <c r="A574" s="625"/>
      <c r="B574" s="621"/>
      <c r="C574" s="633"/>
      <c r="D574" s="635"/>
      <c r="E574" s="621"/>
      <c r="F574" s="638"/>
      <c r="G574" s="639"/>
      <c r="H574" s="618"/>
      <c r="I574" s="619"/>
      <c r="J574" s="621"/>
      <c r="K574" s="621"/>
      <c r="L574" s="623"/>
    </row>
    <row r="575" spans="1:12" s="194" customFormat="1" ht="24.6" customHeight="1" x14ac:dyDescent="0.15">
      <c r="A575" s="625"/>
      <c r="B575" s="203" t="s">
        <v>6</v>
      </c>
      <c r="C575" s="207" t="s">
        <v>5</v>
      </c>
      <c r="D575" s="207" t="s">
        <v>288</v>
      </c>
      <c r="E575" s="207" t="s">
        <v>289</v>
      </c>
      <c r="F575" s="612"/>
      <c r="G575" s="613"/>
      <c r="H575" s="616" t="s">
        <v>290</v>
      </c>
      <c r="I575" s="617"/>
      <c r="J575" s="620" t="s">
        <v>287</v>
      </c>
      <c r="K575" s="620" t="s">
        <v>287</v>
      </c>
      <c r="L575" s="622">
        <v>0</v>
      </c>
    </row>
    <row r="576" spans="1:12" s="194" customFormat="1" ht="24.6" customHeight="1" x14ac:dyDescent="0.15">
      <c r="A576" s="626"/>
      <c r="B576" s="209" t="s">
        <v>710</v>
      </c>
      <c r="C576" s="209" t="s">
        <v>732</v>
      </c>
      <c r="D576" s="211">
        <v>43492</v>
      </c>
      <c r="E576" s="209" t="s">
        <v>731</v>
      </c>
      <c r="F576" s="614"/>
      <c r="G576" s="615"/>
      <c r="H576" s="618"/>
      <c r="I576" s="619"/>
      <c r="J576" s="621"/>
      <c r="K576" s="621"/>
      <c r="L576" s="623"/>
    </row>
    <row r="577" spans="1:12" s="194" customFormat="1" ht="24.6" customHeight="1" x14ac:dyDescent="0.15">
      <c r="A577" s="624">
        <v>108</v>
      </c>
      <c r="B577" s="203" t="s">
        <v>12</v>
      </c>
      <c r="C577" s="207" t="s">
        <v>11</v>
      </c>
      <c r="D577" s="207" t="s">
        <v>280</v>
      </c>
      <c r="E577" s="207" t="s">
        <v>281</v>
      </c>
      <c r="F577" s="627" t="s">
        <v>8</v>
      </c>
      <c r="G577" s="628"/>
      <c r="H577" s="629"/>
      <c r="I577" s="630"/>
      <c r="J577" s="630"/>
      <c r="K577" s="630"/>
      <c r="L577" s="631"/>
    </row>
    <row r="578" spans="1:12" s="194" customFormat="1" ht="26.65" customHeight="1" x14ac:dyDescent="0.15">
      <c r="A578" s="625"/>
      <c r="B578" s="620" t="s">
        <v>707</v>
      </c>
      <c r="C578" s="632" t="s">
        <v>733</v>
      </c>
      <c r="D578" s="634">
        <v>43512</v>
      </c>
      <c r="E578" s="620" t="s">
        <v>734</v>
      </c>
      <c r="F578" s="636" t="s">
        <v>735</v>
      </c>
      <c r="G578" s="637"/>
      <c r="H578" s="610" t="s">
        <v>286</v>
      </c>
      <c r="I578" s="611"/>
      <c r="J578" s="209" t="s">
        <v>287</v>
      </c>
      <c r="K578" s="209" t="s">
        <v>16</v>
      </c>
      <c r="L578" s="210">
        <v>731.08</v>
      </c>
    </row>
    <row r="579" spans="1:12" s="194" customFormat="1" ht="374.45" customHeight="1" x14ac:dyDescent="0.15">
      <c r="A579" s="625"/>
      <c r="B579" s="621"/>
      <c r="C579" s="633"/>
      <c r="D579" s="635"/>
      <c r="E579" s="621"/>
      <c r="F579" s="638"/>
      <c r="G579" s="639"/>
      <c r="H579" s="610" t="s">
        <v>242</v>
      </c>
      <c r="I579" s="611"/>
      <c r="J579" s="209" t="s">
        <v>287</v>
      </c>
      <c r="K579" s="209" t="s">
        <v>16</v>
      </c>
      <c r="L579" s="210">
        <v>1591.96</v>
      </c>
    </row>
    <row r="580" spans="1:12" s="194" customFormat="1" ht="24.6" customHeight="1" x14ac:dyDescent="0.15">
      <c r="A580" s="625"/>
      <c r="B580" s="203" t="s">
        <v>6</v>
      </c>
      <c r="C580" s="207" t="s">
        <v>5</v>
      </c>
      <c r="D580" s="207" t="s">
        <v>288</v>
      </c>
      <c r="E580" s="207" t="s">
        <v>289</v>
      </c>
      <c r="F580" s="612"/>
      <c r="G580" s="613"/>
      <c r="H580" s="616" t="s">
        <v>290</v>
      </c>
      <c r="I580" s="617"/>
      <c r="J580" s="620" t="s">
        <v>287</v>
      </c>
      <c r="K580" s="620" t="s">
        <v>287</v>
      </c>
      <c r="L580" s="622">
        <v>0</v>
      </c>
    </row>
    <row r="581" spans="1:12" s="194" customFormat="1" ht="24.6" customHeight="1" x14ac:dyDescent="0.15">
      <c r="A581" s="626"/>
      <c r="B581" s="209" t="s">
        <v>710</v>
      </c>
      <c r="C581" s="209" t="s">
        <v>735</v>
      </c>
      <c r="D581" s="211">
        <v>43517</v>
      </c>
      <c r="E581" s="209" t="s">
        <v>736</v>
      </c>
      <c r="F581" s="614"/>
      <c r="G581" s="615"/>
      <c r="H581" s="618"/>
      <c r="I581" s="619"/>
      <c r="J581" s="621"/>
      <c r="K581" s="621"/>
      <c r="L581" s="623"/>
    </row>
    <row r="582" spans="1:12" s="194" customFormat="1" ht="24.6" customHeight="1" x14ac:dyDescent="0.15">
      <c r="A582" s="624">
        <v>109</v>
      </c>
      <c r="B582" s="203" t="s">
        <v>12</v>
      </c>
      <c r="C582" s="207" t="s">
        <v>11</v>
      </c>
      <c r="D582" s="207" t="s">
        <v>280</v>
      </c>
      <c r="E582" s="207" t="s">
        <v>281</v>
      </c>
      <c r="F582" s="627" t="s">
        <v>8</v>
      </c>
      <c r="G582" s="628"/>
      <c r="H582" s="629"/>
      <c r="I582" s="630"/>
      <c r="J582" s="630"/>
      <c r="K582" s="630"/>
      <c r="L582" s="631"/>
    </row>
    <row r="583" spans="1:12" s="194" customFormat="1" ht="26.65" customHeight="1" x14ac:dyDescent="0.15">
      <c r="A583" s="625"/>
      <c r="B583" s="620" t="s">
        <v>707</v>
      </c>
      <c r="C583" s="632" t="s">
        <v>737</v>
      </c>
      <c r="D583" s="634">
        <v>43521</v>
      </c>
      <c r="E583" s="620" t="s">
        <v>738</v>
      </c>
      <c r="F583" s="636" t="s">
        <v>465</v>
      </c>
      <c r="G583" s="637"/>
      <c r="H583" s="610" t="s">
        <v>286</v>
      </c>
      <c r="I583" s="611"/>
      <c r="J583" s="209" t="s">
        <v>16</v>
      </c>
      <c r="K583" s="209" t="s">
        <v>16</v>
      </c>
      <c r="L583" s="210">
        <v>395.14</v>
      </c>
    </row>
    <row r="584" spans="1:12" s="194" customFormat="1" ht="320.45" customHeight="1" x14ac:dyDescent="0.15">
      <c r="A584" s="625"/>
      <c r="B584" s="621"/>
      <c r="C584" s="633"/>
      <c r="D584" s="635"/>
      <c r="E584" s="621"/>
      <c r="F584" s="638"/>
      <c r="G584" s="639"/>
      <c r="H584" s="610" t="s">
        <v>242</v>
      </c>
      <c r="I584" s="611"/>
      <c r="J584" s="209" t="s">
        <v>16</v>
      </c>
      <c r="K584" s="209" t="s">
        <v>287</v>
      </c>
      <c r="L584" s="210">
        <v>981.45</v>
      </c>
    </row>
    <row r="585" spans="1:12" s="194" customFormat="1" ht="24.6" customHeight="1" x14ac:dyDescent="0.15">
      <c r="A585" s="625"/>
      <c r="B585" s="203" t="s">
        <v>6</v>
      </c>
      <c r="C585" s="207" t="s">
        <v>5</v>
      </c>
      <c r="D585" s="207" t="s">
        <v>288</v>
      </c>
      <c r="E585" s="207" t="s">
        <v>289</v>
      </c>
      <c r="F585" s="612"/>
      <c r="G585" s="613"/>
      <c r="H585" s="616" t="s">
        <v>290</v>
      </c>
      <c r="I585" s="617"/>
      <c r="J585" s="620" t="s">
        <v>16</v>
      </c>
      <c r="K585" s="620" t="s">
        <v>287</v>
      </c>
      <c r="L585" s="622">
        <v>107.38</v>
      </c>
    </row>
    <row r="586" spans="1:12" s="194" customFormat="1" ht="24.6" customHeight="1" x14ac:dyDescent="0.15">
      <c r="A586" s="626"/>
      <c r="B586" s="209" t="s">
        <v>710</v>
      </c>
      <c r="C586" s="209" t="s">
        <v>465</v>
      </c>
      <c r="D586" s="211">
        <v>43524</v>
      </c>
      <c r="E586" s="209" t="s">
        <v>391</v>
      </c>
      <c r="F586" s="614"/>
      <c r="G586" s="615"/>
      <c r="H586" s="618"/>
      <c r="I586" s="619"/>
      <c r="J586" s="621"/>
      <c r="K586" s="621"/>
      <c r="L586" s="623"/>
    </row>
    <row r="587" spans="1:12" s="194" customFormat="1" ht="24.6" customHeight="1" x14ac:dyDescent="0.15">
      <c r="A587" s="624">
        <v>110</v>
      </c>
      <c r="B587" s="203" t="s">
        <v>12</v>
      </c>
      <c r="C587" s="207" t="s">
        <v>11</v>
      </c>
      <c r="D587" s="207" t="s">
        <v>280</v>
      </c>
      <c r="E587" s="207" t="s">
        <v>281</v>
      </c>
      <c r="F587" s="627" t="s">
        <v>8</v>
      </c>
      <c r="G587" s="628"/>
      <c r="H587" s="629"/>
      <c r="I587" s="630"/>
      <c r="J587" s="630"/>
      <c r="K587" s="630"/>
      <c r="L587" s="631"/>
    </row>
    <row r="588" spans="1:12" s="194" customFormat="1" ht="26.65" customHeight="1" x14ac:dyDescent="0.15">
      <c r="A588" s="625"/>
      <c r="B588" s="620" t="s">
        <v>707</v>
      </c>
      <c r="C588" s="632" t="s">
        <v>739</v>
      </c>
      <c r="D588" s="634">
        <v>43537</v>
      </c>
      <c r="E588" s="620" t="s">
        <v>369</v>
      </c>
      <c r="F588" s="636" t="s">
        <v>370</v>
      </c>
      <c r="G588" s="637"/>
      <c r="H588" s="610" t="s">
        <v>286</v>
      </c>
      <c r="I588" s="611"/>
      <c r="J588" s="209" t="s">
        <v>287</v>
      </c>
      <c r="K588" s="209" t="s">
        <v>16</v>
      </c>
      <c r="L588" s="210">
        <v>426</v>
      </c>
    </row>
    <row r="589" spans="1:12" s="194" customFormat="1" ht="409.6" customHeight="1" x14ac:dyDescent="0.15">
      <c r="A589" s="625"/>
      <c r="B589" s="621"/>
      <c r="C589" s="633"/>
      <c r="D589" s="635"/>
      <c r="E589" s="621"/>
      <c r="F589" s="638"/>
      <c r="G589" s="639"/>
      <c r="H589" s="610" t="s">
        <v>242</v>
      </c>
      <c r="I589" s="611"/>
      <c r="J589" s="209" t="s">
        <v>287</v>
      </c>
      <c r="K589" s="209" t="s">
        <v>16</v>
      </c>
      <c r="L589" s="210">
        <v>259.60000000000002</v>
      </c>
    </row>
    <row r="590" spans="1:12" s="194" customFormat="1" ht="24.6" customHeight="1" x14ac:dyDescent="0.15">
      <c r="A590" s="625"/>
      <c r="B590" s="203" t="s">
        <v>6</v>
      </c>
      <c r="C590" s="207" t="s">
        <v>5</v>
      </c>
      <c r="D590" s="207" t="s">
        <v>288</v>
      </c>
      <c r="E590" s="207" t="s">
        <v>289</v>
      </c>
      <c r="F590" s="612"/>
      <c r="G590" s="613"/>
      <c r="H590" s="616" t="s">
        <v>290</v>
      </c>
      <c r="I590" s="617"/>
      <c r="J590" s="620" t="s">
        <v>287</v>
      </c>
      <c r="K590" s="620" t="s">
        <v>287</v>
      </c>
      <c r="L590" s="622">
        <v>0</v>
      </c>
    </row>
    <row r="591" spans="1:12" s="194" customFormat="1" ht="24.6" customHeight="1" x14ac:dyDescent="0.15">
      <c r="A591" s="626"/>
      <c r="B591" s="209" t="s">
        <v>710</v>
      </c>
      <c r="C591" s="209" t="s">
        <v>370</v>
      </c>
      <c r="D591" s="211">
        <v>43539</v>
      </c>
      <c r="E591" s="209" t="s">
        <v>533</v>
      </c>
      <c r="F591" s="614"/>
      <c r="G591" s="615"/>
      <c r="H591" s="618"/>
      <c r="I591" s="619"/>
      <c r="J591" s="621"/>
      <c r="K591" s="621"/>
      <c r="L591" s="623"/>
    </row>
    <row r="592" spans="1:12" s="194" customFormat="1" ht="24.6" customHeight="1" x14ac:dyDescent="0.15">
      <c r="A592" s="624">
        <v>111</v>
      </c>
      <c r="B592" s="203" t="s">
        <v>12</v>
      </c>
      <c r="C592" s="207" t="s">
        <v>11</v>
      </c>
      <c r="D592" s="207" t="s">
        <v>280</v>
      </c>
      <c r="E592" s="207" t="s">
        <v>281</v>
      </c>
      <c r="F592" s="627" t="s">
        <v>8</v>
      </c>
      <c r="G592" s="628"/>
      <c r="H592" s="629"/>
      <c r="I592" s="630"/>
      <c r="J592" s="630"/>
      <c r="K592" s="630"/>
      <c r="L592" s="631"/>
    </row>
    <row r="593" spans="1:12" s="194" customFormat="1" ht="26.65" customHeight="1" x14ac:dyDescent="0.15">
      <c r="A593" s="625"/>
      <c r="B593" s="620" t="s">
        <v>707</v>
      </c>
      <c r="C593" s="620" t="s">
        <v>740</v>
      </c>
      <c r="D593" s="634">
        <v>43548</v>
      </c>
      <c r="E593" s="620" t="s">
        <v>458</v>
      </c>
      <c r="F593" s="636" t="s">
        <v>459</v>
      </c>
      <c r="G593" s="637"/>
      <c r="H593" s="610" t="s">
        <v>286</v>
      </c>
      <c r="I593" s="611"/>
      <c r="J593" s="209" t="s">
        <v>16</v>
      </c>
      <c r="K593" s="209" t="s">
        <v>287</v>
      </c>
      <c r="L593" s="210">
        <v>485.75</v>
      </c>
    </row>
    <row r="594" spans="1:12" s="194" customFormat="1" ht="105" customHeight="1" x14ac:dyDescent="0.15">
      <c r="A594" s="625"/>
      <c r="B594" s="621"/>
      <c r="C594" s="621"/>
      <c r="D594" s="635"/>
      <c r="E594" s="621"/>
      <c r="F594" s="638"/>
      <c r="G594" s="639"/>
      <c r="H594" s="610" t="s">
        <v>242</v>
      </c>
      <c r="I594" s="611"/>
      <c r="J594" s="209" t="s">
        <v>287</v>
      </c>
      <c r="K594" s="209" t="s">
        <v>287</v>
      </c>
      <c r="L594" s="210">
        <v>0</v>
      </c>
    </row>
    <row r="595" spans="1:12" s="194" customFormat="1" ht="24.6" customHeight="1" x14ac:dyDescent="0.15">
      <c r="A595" s="625"/>
      <c r="B595" s="203" t="s">
        <v>6</v>
      </c>
      <c r="C595" s="207" t="s">
        <v>5</v>
      </c>
      <c r="D595" s="207" t="s">
        <v>288</v>
      </c>
      <c r="E595" s="207" t="s">
        <v>289</v>
      </c>
      <c r="F595" s="612"/>
      <c r="G595" s="613"/>
      <c r="H595" s="616" t="s">
        <v>290</v>
      </c>
      <c r="I595" s="617"/>
      <c r="J595" s="620" t="s">
        <v>16</v>
      </c>
      <c r="K595" s="620" t="s">
        <v>287</v>
      </c>
      <c r="L595" s="622">
        <v>448</v>
      </c>
    </row>
    <row r="596" spans="1:12" s="194" customFormat="1" ht="24.6" customHeight="1" x14ac:dyDescent="0.15">
      <c r="A596" s="626"/>
      <c r="B596" s="209" t="s">
        <v>710</v>
      </c>
      <c r="C596" s="209" t="s">
        <v>459</v>
      </c>
      <c r="D596" s="211">
        <v>43551</v>
      </c>
      <c r="E596" s="209" t="s">
        <v>741</v>
      </c>
      <c r="F596" s="614"/>
      <c r="G596" s="615"/>
      <c r="H596" s="618"/>
      <c r="I596" s="619"/>
      <c r="J596" s="621"/>
      <c r="K596" s="621"/>
      <c r="L596" s="623"/>
    </row>
    <row r="597" spans="1:12" s="194" customFormat="1" ht="24.6" customHeight="1" x14ac:dyDescent="0.15">
      <c r="A597" s="624">
        <v>112</v>
      </c>
      <c r="B597" s="203" t="s">
        <v>12</v>
      </c>
      <c r="C597" s="207" t="s">
        <v>11</v>
      </c>
      <c r="D597" s="207" t="s">
        <v>280</v>
      </c>
      <c r="E597" s="207" t="s">
        <v>281</v>
      </c>
      <c r="F597" s="627" t="s">
        <v>8</v>
      </c>
      <c r="G597" s="628"/>
      <c r="H597" s="629"/>
      <c r="I597" s="630"/>
      <c r="J597" s="630"/>
      <c r="K597" s="630"/>
      <c r="L597" s="631"/>
    </row>
    <row r="598" spans="1:12" s="194" customFormat="1" ht="26.65" customHeight="1" x14ac:dyDescent="0.15">
      <c r="A598" s="625"/>
      <c r="B598" s="620" t="s">
        <v>707</v>
      </c>
      <c r="C598" s="632" t="s">
        <v>742</v>
      </c>
      <c r="D598" s="634">
        <v>43555</v>
      </c>
      <c r="E598" s="620" t="s">
        <v>743</v>
      </c>
      <c r="F598" s="636" t="s">
        <v>744</v>
      </c>
      <c r="G598" s="637"/>
      <c r="H598" s="610" t="s">
        <v>286</v>
      </c>
      <c r="I598" s="611"/>
      <c r="J598" s="209" t="s">
        <v>287</v>
      </c>
      <c r="K598" s="209" t="s">
        <v>16</v>
      </c>
      <c r="L598" s="210">
        <v>1932</v>
      </c>
    </row>
    <row r="599" spans="1:12" s="194" customFormat="1" ht="409.6" customHeight="1" x14ac:dyDescent="0.15">
      <c r="A599" s="625"/>
      <c r="B599" s="640"/>
      <c r="C599" s="641"/>
      <c r="D599" s="642"/>
      <c r="E599" s="640"/>
      <c r="F599" s="643"/>
      <c r="G599" s="644"/>
      <c r="H599" s="616" t="s">
        <v>242</v>
      </c>
      <c r="I599" s="617"/>
      <c r="J599" s="620" t="s">
        <v>287</v>
      </c>
      <c r="K599" s="620" t="s">
        <v>16</v>
      </c>
      <c r="L599" s="622">
        <v>1690.4</v>
      </c>
    </row>
    <row r="600" spans="1:12" s="194" customFormat="1" ht="288.60000000000002" customHeight="1" x14ac:dyDescent="0.15">
      <c r="A600" s="625"/>
      <c r="B600" s="621"/>
      <c r="C600" s="633"/>
      <c r="D600" s="635"/>
      <c r="E600" s="621"/>
      <c r="F600" s="638"/>
      <c r="G600" s="639"/>
      <c r="H600" s="618"/>
      <c r="I600" s="619"/>
      <c r="J600" s="621"/>
      <c r="K600" s="621"/>
      <c r="L600" s="623"/>
    </row>
    <row r="601" spans="1:12" s="194" customFormat="1" ht="24.6" customHeight="1" x14ac:dyDescent="0.15">
      <c r="A601" s="625"/>
      <c r="B601" s="203" t="s">
        <v>6</v>
      </c>
      <c r="C601" s="207" t="s">
        <v>5</v>
      </c>
      <c r="D601" s="207" t="s">
        <v>288</v>
      </c>
      <c r="E601" s="207" t="s">
        <v>289</v>
      </c>
      <c r="F601" s="612"/>
      <c r="G601" s="613"/>
      <c r="H601" s="616" t="s">
        <v>290</v>
      </c>
      <c r="I601" s="617"/>
      <c r="J601" s="620" t="s">
        <v>287</v>
      </c>
      <c r="K601" s="620" t="s">
        <v>287</v>
      </c>
      <c r="L601" s="622">
        <v>0</v>
      </c>
    </row>
    <row r="602" spans="1:12" s="194" customFormat="1" ht="24.6" customHeight="1" x14ac:dyDescent="0.15">
      <c r="A602" s="626"/>
      <c r="B602" s="209" t="s">
        <v>710</v>
      </c>
      <c r="C602" s="209" t="s">
        <v>744</v>
      </c>
      <c r="D602" s="211">
        <v>43566</v>
      </c>
      <c r="E602" s="209" t="s">
        <v>745</v>
      </c>
      <c r="F602" s="614"/>
      <c r="G602" s="615"/>
      <c r="H602" s="618"/>
      <c r="I602" s="619"/>
      <c r="J602" s="621"/>
      <c r="K602" s="621"/>
      <c r="L602" s="623"/>
    </row>
    <row r="603" spans="1:12" s="194" customFormat="1" ht="24.6" customHeight="1" x14ac:dyDescent="0.15">
      <c r="A603" s="624">
        <v>113</v>
      </c>
      <c r="B603" s="203" t="s">
        <v>12</v>
      </c>
      <c r="C603" s="207" t="s">
        <v>11</v>
      </c>
      <c r="D603" s="207" t="s">
        <v>280</v>
      </c>
      <c r="E603" s="207" t="s">
        <v>281</v>
      </c>
      <c r="F603" s="627" t="s">
        <v>8</v>
      </c>
      <c r="G603" s="628"/>
      <c r="H603" s="629"/>
      <c r="I603" s="630"/>
      <c r="J603" s="630"/>
      <c r="K603" s="630"/>
      <c r="L603" s="631"/>
    </row>
    <row r="604" spans="1:12" s="194" customFormat="1" ht="26.65" customHeight="1" x14ac:dyDescent="0.15">
      <c r="A604" s="625"/>
      <c r="B604" s="620" t="s">
        <v>707</v>
      </c>
      <c r="C604" s="632" t="s">
        <v>742</v>
      </c>
      <c r="D604" s="634">
        <v>43555</v>
      </c>
      <c r="E604" s="620" t="s">
        <v>743</v>
      </c>
      <c r="F604" s="636" t="s">
        <v>465</v>
      </c>
      <c r="G604" s="637"/>
      <c r="H604" s="610" t="s">
        <v>286</v>
      </c>
      <c r="I604" s="611"/>
      <c r="J604" s="209" t="s">
        <v>16</v>
      </c>
      <c r="K604" s="209" t="s">
        <v>287</v>
      </c>
      <c r="L604" s="210">
        <v>492</v>
      </c>
    </row>
    <row r="605" spans="1:12" s="194" customFormat="1" ht="409.6" customHeight="1" x14ac:dyDescent="0.15">
      <c r="A605" s="625"/>
      <c r="B605" s="640"/>
      <c r="C605" s="641"/>
      <c r="D605" s="642"/>
      <c r="E605" s="640"/>
      <c r="F605" s="643"/>
      <c r="G605" s="644"/>
      <c r="H605" s="616" t="s">
        <v>242</v>
      </c>
      <c r="I605" s="617"/>
      <c r="J605" s="620" t="s">
        <v>16</v>
      </c>
      <c r="K605" s="620" t="s">
        <v>287</v>
      </c>
      <c r="L605" s="622">
        <v>867.78</v>
      </c>
    </row>
    <row r="606" spans="1:12" s="194" customFormat="1" ht="288.60000000000002" customHeight="1" x14ac:dyDescent="0.15">
      <c r="A606" s="625"/>
      <c r="B606" s="621"/>
      <c r="C606" s="633"/>
      <c r="D606" s="635"/>
      <c r="E606" s="621"/>
      <c r="F606" s="638"/>
      <c r="G606" s="639"/>
      <c r="H606" s="618"/>
      <c r="I606" s="619"/>
      <c r="J606" s="621"/>
      <c r="K606" s="621"/>
      <c r="L606" s="623"/>
    </row>
    <row r="607" spans="1:12" s="194" customFormat="1" ht="24.6" customHeight="1" x14ac:dyDescent="0.15">
      <c r="A607" s="625"/>
      <c r="B607" s="203" t="s">
        <v>6</v>
      </c>
      <c r="C607" s="207" t="s">
        <v>5</v>
      </c>
      <c r="D607" s="207" t="s">
        <v>288</v>
      </c>
      <c r="E607" s="207" t="s">
        <v>289</v>
      </c>
      <c r="F607" s="612"/>
      <c r="G607" s="613"/>
      <c r="H607" s="616" t="s">
        <v>290</v>
      </c>
      <c r="I607" s="617"/>
      <c r="J607" s="620" t="s">
        <v>16</v>
      </c>
      <c r="K607" s="620" t="s">
        <v>287</v>
      </c>
      <c r="L607" s="622">
        <v>300</v>
      </c>
    </row>
    <row r="608" spans="1:12" s="194" customFormat="1" ht="24.6" customHeight="1" x14ac:dyDescent="0.15">
      <c r="A608" s="626"/>
      <c r="B608" s="209" t="s">
        <v>710</v>
      </c>
      <c r="C608" s="209" t="s">
        <v>465</v>
      </c>
      <c r="D608" s="211">
        <v>43566</v>
      </c>
      <c r="E608" s="209" t="s">
        <v>745</v>
      </c>
      <c r="F608" s="614"/>
      <c r="G608" s="615"/>
      <c r="H608" s="618"/>
      <c r="I608" s="619"/>
      <c r="J608" s="621"/>
      <c r="K608" s="621"/>
      <c r="L608" s="623"/>
    </row>
    <row r="609" spans="1:12" s="194" customFormat="1" ht="24.6" customHeight="1" x14ac:dyDescent="0.15">
      <c r="A609" s="624">
        <v>114</v>
      </c>
      <c r="B609" s="203" t="s">
        <v>12</v>
      </c>
      <c r="C609" s="207" t="s">
        <v>11</v>
      </c>
      <c r="D609" s="207" t="s">
        <v>280</v>
      </c>
      <c r="E609" s="207" t="s">
        <v>281</v>
      </c>
      <c r="F609" s="627" t="s">
        <v>8</v>
      </c>
      <c r="G609" s="628"/>
      <c r="H609" s="629"/>
      <c r="I609" s="630"/>
      <c r="J609" s="630"/>
      <c r="K609" s="630"/>
      <c r="L609" s="631"/>
    </row>
    <row r="610" spans="1:12" s="194" customFormat="1" ht="26.65" customHeight="1" x14ac:dyDescent="0.15">
      <c r="A610" s="625"/>
      <c r="B610" s="620" t="s">
        <v>707</v>
      </c>
      <c r="C610" s="632" t="s">
        <v>742</v>
      </c>
      <c r="D610" s="634">
        <v>43555</v>
      </c>
      <c r="E610" s="620" t="s">
        <v>743</v>
      </c>
      <c r="F610" s="636" t="s">
        <v>746</v>
      </c>
      <c r="G610" s="637"/>
      <c r="H610" s="610" t="s">
        <v>286</v>
      </c>
      <c r="I610" s="611"/>
      <c r="J610" s="209" t="s">
        <v>287</v>
      </c>
      <c r="K610" s="209" t="s">
        <v>16</v>
      </c>
      <c r="L610" s="210">
        <v>1413</v>
      </c>
    </row>
    <row r="611" spans="1:12" s="194" customFormat="1" ht="409.6" customHeight="1" x14ac:dyDescent="0.15">
      <c r="A611" s="625"/>
      <c r="B611" s="640"/>
      <c r="C611" s="641"/>
      <c r="D611" s="642"/>
      <c r="E611" s="640"/>
      <c r="F611" s="643"/>
      <c r="G611" s="644"/>
      <c r="H611" s="616" t="s">
        <v>242</v>
      </c>
      <c r="I611" s="617"/>
      <c r="J611" s="620" t="s">
        <v>287</v>
      </c>
      <c r="K611" s="620" t="s">
        <v>16</v>
      </c>
      <c r="L611" s="622">
        <v>284.25</v>
      </c>
    </row>
    <row r="612" spans="1:12" s="194" customFormat="1" ht="288.60000000000002" customHeight="1" x14ac:dyDescent="0.15">
      <c r="A612" s="625"/>
      <c r="B612" s="621"/>
      <c r="C612" s="633"/>
      <c r="D612" s="635"/>
      <c r="E612" s="621"/>
      <c r="F612" s="638"/>
      <c r="G612" s="639"/>
      <c r="H612" s="618"/>
      <c r="I612" s="619"/>
      <c r="J612" s="621"/>
      <c r="K612" s="621"/>
      <c r="L612" s="623"/>
    </row>
    <row r="613" spans="1:12" s="194" customFormat="1" ht="24.6" customHeight="1" x14ac:dyDescent="0.15">
      <c r="A613" s="625"/>
      <c r="B613" s="203" t="s">
        <v>6</v>
      </c>
      <c r="C613" s="207" t="s">
        <v>5</v>
      </c>
      <c r="D613" s="207" t="s">
        <v>288</v>
      </c>
      <c r="E613" s="207" t="s">
        <v>289</v>
      </c>
      <c r="F613" s="612"/>
      <c r="G613" s="613"/>
      <c r="H613" s="616" t="s">
        <v>290</v>
      </c>
      <c r="I613" s="617"/>
      <c r="J613" s="620" t="s">
        <v>287</v>
      </c>
      <c r="K613" s="620" t="s">
        <v>16</v>
      </c>
      <c r="L613" s="622">
        <v>790.2</v>
      </c>
    </row>
    <row r="614" spans="1:12" s="194" customFormat="1" ht="24.6" customHeight="1" x14ac:dyDescent="0.15">
      <c r="A614" s="626"/>
      <c r="B614" s="209" t="s">
        <v>710</v>
      </c>
      <c r="C614" s="209" t="s">
        <v>746</v>
      </c>
      <c r="D614" s="211">
        <v>43566</v>
      </c>
      <c r="E614" s="209" t="s">
        <v>745</v>
      </c>
      <c r="F614" s="614"/>
      <c r="G614" s="615"/>
      <c r="H614" s="618"/>
      <c r="I614" s="619"/>
      <c r="J614" s="621"/>
      <c r="K614" s="621"/>
      <c r="L614" s="623"/>
    </row>
    <row r="615" spans="1:12" s="194" customFormat="1" ht="24.6" customHeight="1" x14ac:dyDescent="0.15">
      <c r="A615" s="624">
        <v>115</v>
      </c>
      <c r="B615" s="203" t="s">
        <v>12</v>
      </c>
      <c r="C615" s="207" t="s">
        <v>11</v>
      </c>
      <c r="D615" s="207" t="s">
        <v>280</v>
      </c>
      <c r="E615" s="207" t="s">
        <v>281</v>
      </c>
      <c r="F615" s="627" t="s">
        <v>8</v>
      </c>
      <c r="G615" s="628"/>
      <c r="H615" s="629"/>
      <c r="I615" s="630"/>
      <c r="J615" s="630"/>
      <c r="K615" s="630"/>
      <c r="L615" s="631"/>
    </row>
    <row r="616" spans="1:12" s="194" customFormat="1" ht="26.65" customHeight="1" x14ac:dyDescent="0.15">
      <c r="A616" s="625"/>
      <c r="B616" s="620" t="s">
        <v>747</v>
      </c>
      <c r="C616" s="632" t="s">
        <v>748</v>
      </c>
      <c r="D616" s="634">
        <v>43404</v>
      </c>
      <c r="E616" s="620" t="s">
        <v>469</v>
      </c>
      <c r="F616" s="636" t="s">
        <v>749</v>
      </c>
      <c r="G616" s="637"/>
      <c r="H616" s="610" t="s">
        <v>286</v>
      </c>
      <c r="I616" s="611"/>
      <c r="J616" s="209" t="s">
        <v>287</v>
      </c>
      <c r="K616" s="209" t="s">
        <v>16</v>
      </c>
      <c r="L616" s="210">
        <v>328</v>
      </c>
    </row>
    <row r="617" spans="1:12" s="194" customFormat="1" ht="245.25" customHeight="1" x14ac:dyDescent="0.15">
      <c r="A617" s="625"/>
      <c r="B617" s="621"/>
      <c r="C617" s="633"/>
      <c r="D617" s="635"/>
      <c r="E617" s="621"/>
      <c r="F617" s="638"/>
      <c r="G617" s="639"/>
      <c r="H617" s="610" t="s">
        <v>242</v>
      </c>
      <c r="I617" s="611"/>
      <c r="J617" s="209" t="s">
        <v>287</v>
      </c>
      <c r="K617" s="209" t="s">
        <v>16</v>
      </c>
      <c r="L617" s="210">
        <v>276.39999999999998</v>
      </c>
    </row>
    <row r="618" spans="1:12" s="194" customFormat="1" ht="24.6" customHeight="1" x14ac:dyDescent="0.15">
      <c r="A618" s="625"/>
      <c r="B618" s="203" t="s">
        <v>6</v>
      </c>
      <c r="C618" s="207" t="s">
        <v>5</v>
      </c>
      <c r="D618" s="207" t="s">
        <v>288</v>
      </c>
      <c r="E618" s="207" t="s">
        <v>289</v>
      </c>
      <c r="F618" s="612"/>
      <c r="G618" s="613"/>
      <c r="H618" s="616" t="s">
        <v>290</v>
      </c>
      <c r="I618" s="617"/>
      <c r="J618" s="620" t="s">
        <v>287</v>
      </c>
      <c r="K618" s="620" t="s">
        <v>287</v>
      </c>
      <c r="L618" s="622">
        <v>0</v>
      </c>
    </row>
    <row r="619" spans="1:12" s="194" customFormat="1" ht="24.6" customHeight="1" x14ac:dyDescent="0.15">
      <c r="A619" s="626"/>
      <c r="B619" s="209" t="s">
        <v>511</v>
      </c>
      <c r="C619" s="209" t="s">
        <v>749</v>
      </c>
      <c r="D619" s="211">
        <v>43405</v>
      </c>
      <c r="E619" s="209" t="s">
        <v>750</v>
      </c>
      <c r="F619" s="614"/>
      <c r="G619" s="615"/>
      <c r="H619" s="618"/>
      <c r="I619" s="619"/>
      <c r="J619" s="621"/>
      <c r="K619" s="621"/>
      <c r="L619" s="623"/>
    </row>
    <row r="620" spans="1:12" s="194" customFormat="1" ht="24.6" customHeight="1" x14ac:dyDescent="0.15">
      <c r="A620" s="624">
        <v>116</v>
      </c>
      <c r="B620" s="203" t="s">
        <v>12</v>
      </c>
      <c r="C620" s="207" t="s">
        <v>11</v>
      </c>
      <c r="D620" s="207" t="s">
        <v>280</v>
      </c>
      <c r="E620" s="207" t="s">
        <v>281</v>
      </c>
      <c r="F620" s="627" t="s">
        <v>8</v>
      </c>
      <c r="G620" s="628"/>
      <c r="H620" s="629"/>
      <c r="I620" s="630"/>
      <c r="J620" s="630"/>
      <c r="K620" s="630"/>
      <c r="L620" s="631"/>
    </row>
    <row r="621" spans="1:12" s="194" customFormat="1" ht="26.65" customHeight="1" x14ac:dyDescent="0.15">
      <c r="A621" s="625"/>
      <c r="B621" s="620" t="s">
        <v>751</v>
      </c>
      <c r="C621" s="632" t="s">
        <v>752</v>
      </c>
      <c r="D621" s="634">
        <v>43382</v>
      </c>
      <c r="E621" s="620" t="s">
        <v>473</v>
      </c>
      <c r="F621" s="636" t="s">
        <v>753</v>
      </c>
      <c r="G621" s="637"/>
      <c r="H621" s="610" t="s">
        <v>286</v>
      </c>
      <c r="I621" s="611"/>
      <c r="J621" s="209" t="s">
        <v>287</v>
      </c>
      <c r="K621" s="209" t="s">
        <v>16</v>
      </c>
      <c r="L621" s="210">
        <v>214.32</v>
      </c>
    </row>
    <row r="622" spans="1:12" s="194" customFormat="1" ht="395.65" customHeight="1" x14ac:dyDescent="0.15">
      <c r="A622" s="625"/>
      <c r="B622" s="621"/>
      <c r="C622" s="633"/>
      <c r="D622" s="635"/>
      <c r="E622" s="621"/>
      <c r="F622" s="638"/>
      <c r="G622" s="639"/>
      <c r="H622" s="610" t="s">
        <v>242</v>
      </c>
      <c r="I622" s="611"/>
      <c r="J622" s="209" t="s">
        <v>287</v>
      </c>
      <c r="K622" s="209" t="s">
        <v>16</v>
      </c>
      <c r="L622" s="210">
        <v>253.96</v>
      </c>
    </row>
    <row r="623" spans="1:12" s="194" customFormat="1" ht="24.6" customHeight="1" x14ac:dyDescent="0.15">
      <c r="A623" s="625"/>
      <c r="B623" s="203" t="s">
        <v>6</v>
      </c>
      <c r="C623" s="207" t="s">
        <v>5</v>
      </c>
      <c r="D623" s="207" t="s">
        <v>288</v>
      </c>
      <c r="E623" s="207" t="s">
        <v>289</v>
      </c>
      <c r="F623" s="612"/>
      <c r="G623" s="613"/>
      <c r="H623" s="616" t="s">
        <v>290</v>
      </c>
      <c r="I623" s="617"/>
      <c r="J623" s="620" t="s">
        <v>287</v>
      </c>
      <c r="K623" s="620" t="s">
        <v>16</v>
      </c>
      <c r="L623" s="622">
        <v>150</v>
      </c>
    </row>
    <row r="624" spans="1:12" s="194" customFormat="1" ht="24.6" customHeight="1" x14ac:dyDescent="0.15">
      <c r="A624" s="626"/>
      <c r="B624" s="209" t="s">
        <v>419</v>
      </c>
      <c r="C624" s="209" t="s">
        <v>753</v>
      </c>
      <c r="D624" s="211">
        <v>43383</v>
      </c>
      <c r="E624" s="209" t="s">
        <v>754</v>
      </c>
      <c r="F624" s="614"/>
      <c r="G624" s="615"/>
      <c r="H624" s="618"/>
      <c r="I624" s="619"/>
      <c r="J624" s="621"/>
      <c r="K624" s="621"/>
      <c r="L624" s="623"/>
    </row>
    <row r="625" spans="1:12" s="194" customFormat="1" ht="24.6" customHeight="1" x14ac:dyDescent="0.15">
      <c r="A625" s="624">
        <v>117</v>
      </c>
      <c r="B625" s="203" t="s">
        <v>12</v>
      </c>
      <c r="C625" s="207" t="s">
        <v>11</v>
      </c>
      <c r="D625" s="207" t="s">
        <v>280</v>
      </c>
      <c r="E625" s="207" t="s">
        <v>281</v>
      </c>
      <c r="F625" s="627" t="s">
        <v>8</v>
      </c>
      <c r="G625" s="628"/>
      <c r="H625" s="629"/>
      <c r="I625" s="630"/>
      <c r="J625" s="630"/>
      <c r="K625" s="630"/>
      <c r="L625" s="631"/>
    </row>
    <row r="626" spans="1:12" s="194" customFormat="1" ht="26.65" customHeight="1" x14ac:dyDescent="0.15">
      <c r="A626" s="625"/>
      <c r="B626" s="620" t="s">
        <v>751</v>
      </c>
      <c r="C626" s="632" t="s">
        <v>755</v>
      </c>
      <c r="D626" s="634">
        <v>43439</v>
      </c>
      <c r="E626" s="620" t="s">
        <v>664</v>
      </c>
      <c r="F626" s="636" t="s">
        <v>756</v>
      </c>
      <c r="G626" s="637"/>
      <c r="H626" s="610" t="s">
        <v>286</v>
      </c>
      <c r="I626" s="611"/>
      <c r="J626" s="209" t="s">
        <v>287</v>
      </c>
      <c r="K626" s="209" t="s">
        <v>16</v>
      </c>
      <c r="L626" s="210">
        <v>221.37</v>
      </c>
    </row>
    <row r="627" spans="1:12" s="194" customFormat="1" ht="374.45" customHeight="1" x14ac:dyDescent="0.15">
      <c r="A627" s="625"/>
      <c r="B627" s="621"/>
      <c r="C627" s="633"/>
      <c r="D627" s="635"/>
      <c r="E627" s="621"/>
      <c r="F627" s="638"/>
      <c r="G627" s="639"/>
      <c r="H627" s="610" t="s">
        <v>242</v>
      </c>
      <c r="I627" s="611"/>
      <c r="J627" s="209" t="s">
        <v>287</v>
      </c>
      <c r="K627" s="209" t="s">
        <v>16</v>
      </c>
      <c r="L627" s="210">
        <v>303.45999999999998</v>
      </c>
    </row>
    <row r="628" spans="1:12" s="194" customFormat="1" ht="24.6" customHeight="1" x14ac:dyDescent="0.15">
      <c r="A628" s="625"/>
      <c r="B628" s="203" t="s">
        <v>6</v>
      </c>
      <c r="C628" s="207" t="s">
        <v>5</v>
      </c>
      <c r="D628" s="207" t="s">
        <v>288</v>
      </c>
      <c r="E628" s="207" t="s">
        <v>289</v>
      </c>
      <c r="F628" s="612"/>
      <c r="G628" s="613"/>
      <c r="H628" s="616" t="s">
        <v>290</v>
      </c>
      <c r="I628" s="617"/>
      <c r="J628" s="620" t="s">
        <v>287</v>
      </c>
      <c r="K628" s="620" t="s">
        <v>287</v>
      </c>
      <c r="L628" s="622">
        <v>0</v>
      </c>
    </row>
    <row r="629" spans="1:12" s="194" customFormat="1" ht="24.6" customHeight="1" x14ac:dyDescent="0.15">
      <c r="A629" s="626"/>
      <c r="B629" s="209" t="s">
        <v>419</v>
      </c>
      <c r="C629" s="209" t="s">
        <v>756</v>
      </c>
      <c r="D629" s="211">
        <v>43440</v>
      </c>
      <c r="E629" s="209" t="s">
        <v>757</v>
      </c>
      <c r="F629" s="614"/>
      <c r="G629" s="615"/>
      <c r="H629" s="618"/>
      <c r="I629" s="619"/>
      <c r="J629" s="621"/>
      <c r="K629" s="621"/>
      <c r="L629" s="623"/>
    </row>
    <row r="630" spans="1:12" s="194" customFormat="1" ht="24.6" customHeight="1" x14ac:dyDescent="0.15">
      <c r="A630" s="624">
        <v>118</v>
      </c>
      <c r="B630" s="203" t="s">
        <v>12</v>
      </c>
      <c r="C630" s="207" t="s">
        <v>11</v>
      </c>
      <c r="D630" s="207" t="s">
        <v>280</v>
      </c>
      <c r="E630" s="207" t="s">
        <v>281</v>
      </c>
      <c r="F630" s="627" t="s">
        <v>8</v>
      </c>
      <c r="G630" s="628"/>
      <c r="H630" s="629"/>
      <c r="I630" s="630"/>
      <c r="J630" s="630"/>
      <c r="K630" s="630"/>
      <c r="L630" s="631"/>
    </row>
    <row r="631" spans="1:12" s="194" customFormat="1" ht="26.65" customHeight="1" x14ac:dyDescent="0.15">
      <c r="A631" s="625"/>
      <c r="B631" s="620" t="s">
        <v>751</v>
      </c>
      <c r="C631" s="632" t="s">
        <v>758</v>
      </c>
      <c r="D631" s="634">
        <v>43450</v>
      </c>
      <c r="E631" s="620" t="s">
        <v>759</v>
      </c>
      <c r="F631" s="636" t="s">
        <v>760</v>
      </c>
      <c r="G631" s="637"/>
      <c r="H631" s="610" t="s">
        <v>286</v>
      </c>
      <c r="I631" s="611"/>
      <c r="J631" s="209" t="s">
        <v>287</v>
      </c>
      <c r="K631" s="209" t="s">
        <v>16</v>
      </c>
      <c r="L631" s="210">
        <v>153.04</v>
      </c>
    </row>
    <row r="632" spans="1:12" s="194" customFormat="1" ht="169.5" customHeight="1" x14ac:dyDescent="0.15">
      <c r="A632" s="625"/>
      <c r="B632" s="621"/>
      <c r="C632" s="633"/>
      <c r="D632" s="635"/>
      <c r="E632" s="621"/>
      <c r="F632" s="638"/>
      <c r="G632" s="639"/>
      <c r="H632" s="610" t="s">
        <v>242</v>
      </c>
      <c r="I632" s="611"/>
      <c r="J632" s="209" t="s">
        <v>287</v>
      </c>
      <c r="K632" s="209" t="s">
        <v>16</v>
      </c>
      <c r="L632" s="210">
        <v>391.54</v>
      </c>
    </row>
    <row r="633" spans="1:12" s="194" customFormat="1" ht="24.6" customHeight="1" x14ac:dyDescent="0.15">
      <c r="A633" s="625"/>
      <c r="B633" s="203" t="s">
        <v>6</v>
      </c>
      <c r="C633" s="207" t="s">
        <v>5</v>
      </c>
      <c r="D633" s="207" t="s">
        <v>288</v>
      </c>
      <c r="E633" s="207" t="s">
        <v>289</v>
      </c>
      <c r="F633" s="612"/>
      <c r="G633" s="613"/>
      <c r="H633" s="616" t="s">
        <v>290</v>
      </c>
      <c r="I633" s="617"/>
      <c r="J633" s="620" t="s">
        <v>287</v>
      </c>
      <c r="K633" s="620" t="s">
        <v>287</v>
      </c>
      <c r="L633" s="622">
        <v>0</v>
      </c>
    </row>
    <row r="634" spans="1:12" s="194" customFormat="1" ht="24.6" customHeight="1" x14ac:dyDescent="0.15">
      <c r="A634" s="626"/>
      <c r="B634" s="209" t="s">
        <v>419</v>
      </c>
      <c r="C634" s="209" t="s">
        <v>760</v>
      </c>
      <c r="D634" s="211">
        <v>43451</v>
      </c>
      <c r="E634" s="209" t="s">
        <v>761</v>
      </c>
      <c r="F634" s="614"/>
      <c r="G634" s="615"/>
      <c r="H634" s="618"/>
      <c r="I634" s="619"/>
      <c r="J634" s="621"/>
      <c r="K634" s="621"/>
      <c r="L634" s="623"/>
    </row>
    <row r="635" spans="1:12" s="194" customFormat="1" ht="24.6" customHeight="1" x14ac:dyDescent="0.15">
      <c r="A635" s="624">
        <v>119</v>
      </c>
      <c r="B635" s="203" t="s">
        <v>12</v>
      </c>
      <c r="C635" s="207" t="s">
        <v>11</v>
      </c>
      <c r="D635" s="207" t="s">
        <v>280</v>
      </c>
      <c r="E635" s="207" t="s">
        <v>281</v>
      </c>
      <c r="F635" s="627" t="s">
        <v>8</v>
      </c>
      <c r="G635" s="628"/>
      <c r="H635" s="629"/>
      <c r="I635" s="630"/>
      <c r="J635" s="630"/>
      <c r="K635" s="630"/>
      <c r="L635" s="631"/>
    </row>
    <row r="636" spans="1:12" s="194" customFormat="1" ht="26.65" customHeight="1" x14ac:dyDescent="0.15">
      <c r="A636" s="625"/>
      <c r="B636" s="620" t="s">
        <v>751</v>
      </c>
      <c r="C636" s="632" t="s">
        <v>762</v>
      </c>
      <c r="D636" s="634">
        <v>43488</v>
      </c>
      <c r="E636" s="620" t="s">
        <v>763</v>
      </c>
      <c r="F636" s="636" t="s">
        <v>764</v>
      </c>
      <c r="G636" s="637"/>
      <c r="H636" s="610" t="s">
        <v>286</v>
      </c>
      <c r="I636" s="611"/>
      <c r="J636" s="209" t="s">
        <v>287</v>
      </c>
      <c r="K636" s="209" t="s">
        <v>16</v>
      </c>
      <c r="L636" s="210">
        <v>418.82</v>
      </c>
    </row>
    <row r="637" spans="1:12" s="194" customFormat="1" ht="331.15" customHeight="1" x14ac:dyDescent="0.15">
      <c r="A637" s="625"/>
      <c r="B637" s="621"/>
      <c r="C637" s="633"/>
      <c r="D637" s="635"/>
      <c r="E637" s="621"/>
      <c r="F637" s="638"/>
      <c r="G637" s="639"/>
      <c r="H637" s="610" t="s">
        <v>242</v>
      </c>
      <c r="I637" s="611"/>
      <c r="J637" s="209" t="s">
        <v>287</v>
      </c>
      <c r="K637" s="209" t="s">
        <v>16</v>
      </c>
      <c r="L637" s="210">
        <v>358.4</v>
      </c>
    </row>
    <row r="638" spans="1:12" s="194" customFormat="1" ht="24.6" customHeight="1" x14ac:dyDescent="0.15">
      <c r="A638" s="625"/>
      <c r="B638" s="203" t="s">
        <v>6</v>
      </c>
      <c r="C638" s="207" t="s">
        <v>5</v>
      </c>
      <c r="D638" s="207" t="s">
        <v>288</v>
      </c>
      <c r="E638" s="207" t="s">
        <v>289</v>
      </c>
      <c r="F638" s="612"/>
      <c r="G638" s="613"/>
      <c r="H638" s="616" t="s">
        <v>290</v>
      </c>
      <c r="I638" s="617"/>
      <c r="J638" s="620" t="s">
        <v>287</v>
      </c>
      <c r="K638" s="620" t="s">
        <v>16</v>
      </c>
      <c r="L638" s="622">
        <v>506</v>
      </c>
    </row>
    <row r="639" spans="1:12" s="194" customFormat="1" ht="24.6" customHeight="1" x14ac:dyDescent="0.15">
      <c r="A639" s="626"/>
      <c r="B639" s="209" t="s">
        <v>419</v>
      </c>
      <c r="C639" s="209" t="s">
        <v>764</v>
      </c>
      <c r="D639" s="211">
        <v>43490</v>
      </c>
      <c r="E639" s="209" t="s">
        <v>765</v>
      </c>
      <c r="F639" s="614"/>
      <c r="G639" s="615"/>
      <c r="H639" s="618"/>
      <c r="I639" s="619"/>
      <c r="J639" s="621"/>
      <c r="K639" s="621"/>
      <c r="L639" s="623"/>
    </row>
    <row r="640" spans="1:12" s="194" customFormat="1" ht="24.6" customHeight="1" x14ac:dyDescent="0.15">
      <c r="A640" s="624">
        <v>120</v>
      </c>
      <c r="B640" s="203" t="s">
        <v>12</v>
      </c>
      <c r="C640" s="207" t="s">
        <v>11</v>
      </c>
      <c r="D640" s="207" t="s">
        <v>280</v>
      </c>
      <c r="E640" s="207" t="s">
        <v>281</v>
      </c>
      <c r="F640" s="627" t="s">
        <v>8</v>
      </c>
      <c r="G640" s="628"/>
      <c r="H640" s="629"/>
      <c r="I640" s="630"/>
      <c r="J640" s="630"/>
      <c r="K640" s="630"/>
      <c r="L640" s="631"/>
    </row>
    <row r="641" spans="1:12" s="194" customFormat="1" ht="26.65" customHeight="1" x14ac:dyDescent="0.15">
      <c r="A641" s="625"/>
      <c r="B641" s="620" t="s">
        <v>751</v>
      </c>
      <c r="C641" s="632" t="s">
        <v>766</v>
      </c>
      <c r="D641" s="634">
        <v>43496</v>
      </c>
      <c r="E641" s="620" t="s">
        <v>453</v>
      </c>
      <c r="F641" s="636" t="s">
        <v>767</v>
      </c>
      <c r="G641" s="637"/>
      <c r="H641" s="610" t="s">
        <v>286</v>
      </c>
      <c r="I641" s="611"/>
      <c r="J641" s="209" t="s">
        <v>287</v>
      </c>
      <c r="K641" s="209" t="s">
        <v>16</v>
      </c>
      <c r="L641" s="210">
        <v>257</v>
      </c>
    </row>
    <row r="642" spans="1:12" s="194" customFormat="1" ht="363.75" customHeight="1" x14ac:dyDescent="0.15">
      <c r="A642" s="625"/>
      <c r="B642" s="621"/>
      <c r="C642" s="633"/>
      <c r="D642" s="635"/>
      <c r="E642" s="621"/>
      <c r="F642" s="638"/>
      <c r="G642" s="639"/>
      <c r="H642" s="610" t="s">
        <v>242</v>
      </c>
      <c r="I642" s="611"/>
      <c r="J642" s="209" t="s">
        <v>287</v>
      </c>
      <c r="K642" s="209" t="s">
        <v>16</v>
      </c>
      <c r="L642" s="210">
        <v>323.38</v>
      </c>
    </row>
    <row r="643" spans="1:12" s="194" customFormat="1" ht="24.6" customHeight="1" x14ac:dyDescent="0.15">
      <c r="A643" s="625"/>
      <c r="B643" s="203" t="s">
        <v>6</v>
      </c>
      <c r="C643" s="207" t="s">
        <v>5</v>
      </c>
      <c r="D643" s="207" t="s">
        <v>288</v>
      </c>
      <c r="E643" s="207" t="s">
        <v>289</v>
      </c>
      <c r="F643" s="612"/>
      <c r="G643" s="613"/>
      <c r="H643" s="616" t="s">
        <v>290</v>
      </c>
      <c r="I643" s="617"/>
      <c r="J643" s="620" t="s">
        <v>287</v>
      </c>
      <c r="K643" s="620" t="s">
        <v>16</v>
      </c>
      <c r="L643" s="622">
        <v>57.1</v>
      </c>
    </row>
    <row r="644" spans="1:12" s="194" customFormat="1" ht="24.6" customHeight="1" x14ac:dyDescent="0.15">
      <c r="A644" s="626"/>
      <c r="B644" s="209" t="s">
        <v>419</v>
      </c>
      <c r="C644" s="209" t="s">
        <v>767</v>
      </c>
      <c r="D644" s="211">
        <v>43497</v>
      </c>
      <c r="E644" s="209" t="s">
        <v>768</v>
      </c>
      <c r="F644" s="614"/>
      <c r="G644" s="615"/>
      <c r="H644" s="618"/>
      <c r="I644" s="619"/>
      <c r="J644" s="621"/>
      <c r="K644" s="621"/>
      <c r="L644" s="623"/>
    </row>
    <row r="645" spans="1:12" s="194" customFormat="1" ht="24.6" customHeight="1" x14ac:dyDescent="0.15">
      <c r="A645" s="624">
        <v>121</v>
      </c>
      <c r="B645" s="203" t="s">
        <v>12</v>
      </c>
      <c r="C645" s="207" t="s">
        <v>11</v>
      </c>
      <c r="D645" s="207" t="s">
        <v>280</v>
      </c>
      <c r="E645" s="207" t="s">
        <v>281</v>
      </c>
      <c r="F645" s="627" t="s">
        <v>8</v>
      </c>
      <c r="G645" s="628"/>
      <c r="H645" s="629"/>
      <c r="I645" s="630"/>
      <c r="J645" s="630"/>
      <c r="K645" s="630"/>
      <c r="L645" s="631"/>
    </row>
    <row r="646" spans="1:12" s="194" customFormat="1" ht="26.65" customHeight="1" x14ac:dyDescent="0.15">
      <c r="A646" s="625"/>
      <c r="B646" s="620" t="s">
        <v>751</v>
      </c>
      <c r="C646" s="632" t="s">
        <v>769</v>
      </c>
      <c r="D646" s="634">
        <v>43517</v>
      </c>
      <c r="E646" s="620" t="s">
        <v>770</v>
      </c>
      <c r="F646" s="636" t="s">
        <v>771</v>
      </c>
      <c r="G646" s="637"/>
      <c r="H646" s="610" t="s">
        <v>286</v>
      </c>
      <c r="I646" s="611"/>
      <c r="J646" s="209" t="s">
        <v>287</v>
      </c>
      <c r="K646" s="209" t="s">
        <v>16</v>
      </c>
      <c r="L646" s="210">
        <v>327</v>
      </c>
    </row>
    <row r="647" spans="1:12" s="194" customFormat="1" ht="409.6" customHeight="1" x14ac:dyDescent="0.15">
      <c r="A647" s="625"/>
      <c r="B647" s="640"/>
      <c r="C647" s="641"/>
      <c r="D647" s="642"/>
      <c r="E647" s="640"/>
      <c r="F647" s="643"/>
      <c r="G647" s="644"/>
      <c r="H647" s="616" t="s">
        <v>242</v>
      </c>
      <c r="I647" s="617"/>
      <c r="J647" s="620" t="s">
        <v>287</v>
      </c>
      <c r="K647" s="620" t="s">
        <v>16</v>
      </c>
      <c r="L647" s="622">
        <v>263.39999999999998</v>
      </c>
    </row>
    <row r="648" spans="1:12" s="194" customFormat="1" ht="138.19999999999999" customHeight="1" x14ac:dyDescent="0.15">
      <c r="A648" s="625"/>
      <c r="B648" s="621"/>
      <c r="C648" s="633"/>
      <c r="D648" s="635"/>
      <c r="E648" s="621"/>
      <c r="F648" s="638"/>
      <c r="G648" s="639"/>
      <c r="H648" s="618"/>
      <c r="I648" s="619"/>
      <c r="J648" s="621"/>
      <c r="K648" s="621"/>
      <c r="L648" s="623"/>
    </row>
    <row r="649" spans="1:12" s="194" customFormat="1" ht="24.6" customHeight="1" x14ac:dyDescent="0.15">
      <c r="A649" s="625"/>
      <c r="B649" s="203" t="s">
        <v>6</v>
      </c>
      <c r="C649" s="207" t="s">
        <v>5</v>
      </c>
      <c r="D649" s="207" t="s">
        <v>288</v>
      </c>
      <c r="E649" s="207" t="s">
        <v>289</v>
      </c>
      <c r="F649" s="612"/>
      <c r="G649" s="613"/>
      <c r="H649" s="616" t="s">
        <v>290</v>
      </c>
      <c r="I649" s="617"/>
      <c r="J649" s="620" t="s">
        <v>287</v>
      </c>
      <c r="K649" s="620" t="s">
        <v>16</v>
      </c>
      <c r="L649" s="622">
        <v>150</v>
      </c>
    </row>
    <row r="650" spans="1:12" s="194" customFormat="1" ht="24.6" customHeight="1" x14ac:dyDescent="0.15">
      <c r="A650" s="626"/>
      <c r="B650" s="209" t="s">
        <v>419</v>
      </c>
      <c r="C650" s="209" t="s">
        <v>771</v>
      </c>
      <c r="D650" s="211">
        <v>43518</v>
      </c>
      <c r="E650" s="209" t="s">
        <v>772</v>
      </c>
      <c r="F650" s="614"/>
      <c r="G650" s="615"/>
      <c r="H650" s="618"/>
      <c r="I650" s="619"/>
      <c r="J650" s="621"/>
      <c r="K650" s="621"/>
      <c r="L650" s="623"/>
    </row>
    <row r="651" spans="1:12" s="194" customFormat="1" ht="24.6" customHeight="1" x14ac:dyDescent="0.15">
      <c r="A651" s="624">
        <v>122</v>
      </c>
      <c r="B651" s="203" t="s">
        <v>12</v>
      </c>
      <c r="C651" s="207" t="s">
        <v>11</v>
      </c>
      <c r="D651" s="207" t="s">
        <v>280</v>
      </c>
      <c r="E651" s="207" t="s">
        <v>281</v>
      </c>
      <c r="F651" s="627" t="s">
        <v>8</v>
      </c>
      <c r="G651" s="628"/>
      <c r="H651" s="629"/>
      <c r="I651" s="630"/>
      <c r="J651" s="630"/>
      <c r="K651" s="630"/>
      <c r="L651" s="631"/>
    </row>
    <row r="652" spans="1:12" s="194" customFormat="1" ht="26.65" customHeight="1" x14ac:dyDescent="0.15">
      <c r="A652" s="625"/>
      <c r="B652" s="620" t="s">
        <v>751</v>
      </c>
      <c r="C652" s="632" t="s">
        <v>773</v>
      </c>
      <c r="D652" s="634">
        <v>43531</v>
      </c>
      <c r="E652" s="620" t="s">
        <v>774</v>
      </c>
      <c r="F652" s="636" t="s">
        <v>775</v>
      </c>
      <c r="G652" s="637"/>
      <c r="H652" s="610" t="s">
        <v>286</v>
      </c>
      <c r="I652" s="611"/>
      <c r="J652" s="209" t="s">
        <v>287</v>
      </c>
      <c r="K652" s="209" t="s">
        <v>16</v>
      </c>
      <c r="L652" s="210">
        <v>164.59</v>
      </c>
    </row>
    <row r="653" spans="1:12" s="194" customFormat="1" ht="331.15" customHeight="1" x14ac:dyDescent="0.15">
      <c r="A653" s="625"/>
      <c r="B653" s="621"/>
      <c r="C653" s="633"/>
      <c r="D653" s="635"/>
      <c r="E653" s="621"/>
      <c r="F653" s="638"/>
      <c r="G653" s="639"/>
      <c r="H653" s="610" t="s">
        <v>242</v>
      </c>
      <c r="I653" s="611"/>
      <c r="J653" s="209" t="s">
        <v>287</v>
      </c>
      <c r="K653" s="209" t="s">
        <v>16</v>
      </c>
      <c r="L653" s="210">
        <v>289.95999999999998</v>
      </c>
    </row>
    <row r="654" spans="1:12" s="194" customFormat="1" ht="24.6" customHeight="1" x14ac:dyDescent="0.15">
      <c r="A654" s="625"/>
      <c r="B654" s="203" t="s">
        <v>6</v>
      </c>
      <c r="C654" s="207" t="s">
        <v>5</v>
      </c>
      <c r="D654" s="207" t="s">
        <v>288</v>
      </c>
      <c r="E654" s="207" t="s">
        <v>289</v>
      </c>
      <c r="F654" s="612"/>
      <c r="G654" s="613"/>
      <c r="H654" s="616" t="s">
        <v>290</v>
      </c>
      <c r="I654" s="617"/>
      <c r="J654" s="620" t="s">
        <v>287</v>
      </c>
      <c r="K654" s="620" t="s">
        <v>16</v>
      </c>
      <c r="L654" s="622">
        <v>60</v>
      </c>
    </row>
    <row r="655" spans="1:12" s="194" customFormat="1" ht="24.6" customHeight="1" x14ac:dyDescent="0.15">
      <c r="A655" s="626"/>
      <c r="B655" s="209" t="s">
        <v>419</v>
      </c>
      <c r="C655" s="209" t="s">
        <v>775</v>
      </c>
      <c r="D655" s="211">
        <v>43534</v>
      </c>
      <c r="E655" s="209" t="s">
        <v>776</v>
      </c>
      <c r="F655" s="614"/>
      <c r="G655" s="615"/>
      <c r="H655" s="618"/>
      <c r="I655" s="619"/>
      <c r="J655" s="621"/>
      <c r="K655" s="621"/>
      <c r="L655" s="623"/>
    </row>
    <row r="656" spans="1:12" s="194" customFormat="1" ht="24.6" customHeight="1" x14ac:dyDescent="0.15">
      <c r="A656" s="624">
        <v>123</v>
      </c>
      <c r="B656" s="203" t="s">
        <v>12</v>
      </c>
      <c r="C656" s="207" t="s">
        <v>11</v>
      </c>
      <c r="D656" s="207" t="s">
        <v>280</v>
      </c>
      <c r="E656" s="207" t="s">
        <v>281</v>
      </c>
      <c r="F656" s="627" t="s">
        <v>8</v>
      </c>
      <c r="G656" s="628"/>
      <c r="H656" s="629"/>
      <c r="I656" s="630"/>
      <c r="J656" s="630"/>
      <c r="K656" s="630"/>
      <c r="L656" s="631"/>
    </row>
    <row r="657" spans="1:12" s="194" customFormat="1" ht="26.65" customHeight="1" x14ac:dyDescent="0.15">
      <c r="A657" s="625"/>
      <c r="B657" s="620" t="s">
        <v>777</v>
      </c>
      <c r="C657" s="632" t="s">
        <v>778</v>
      </c>
      <c r="D657" s="634">
        <v>43380</v>
      </c>
      <c r="E657" s="620" t="s">
        <v>779</v>
      </c>
      <c r="F657" s="636" t="s">
        <v>780</v>
      </c>
      <c r="G657" s="637"/>
      <c r="H657" s="610" t="s">
        <v>286</v>
      </c>
      <c r="I657" s="611"/>
      <c r="J657" s="209" t="s">
        <v>287</v>
      </c>
      <c r="K657" s="209" t="s">
        <v>16</v>
      </c>
      <c r="L657" s="210">
        <v>620</v>
      </c>
    </row>
    <row r="658" spans="1:12" s="194" customFormat="1" ht="409.6" customHeight="1" x14ac:dyDescent="0.15">
      <c r="A658" s="625"/>
      <c r="B658" s="640"/>
      <c r="C658" s="641"/>
      <c r="D658" s="642"/>
      <c r="E658" s="640"/>
      <c r="F658" s="643"/>
      <c r="G658" s="644"/>
      <c r="H658" s="616" t="s">
        <v>242</v>
      </c>
      <c r="I658" s="617"/>
      <c r="J658" s="620" t="s">
        <v>287</v>
      </c>
      <c r="K658" s="620" t="s">
        <v>287</v>
      </c>
      <c r="L658" s="622">
        <v>0</v>
      </c>
    </row>
    <row r="659" spans="1:12" s="194" customFormat="1" ht="62.45" customHeight="1" x14ac:dyDescent="0.15">
      <c r="A659" s="625"/>
      <c r="B659" s="621"/>
      <c r="C659" s="633"/>
      <c r="D659" s="635"/>
      <c r="E659" s="621"/>
      <c r="F659" s="638"/>
      <c r="G659" s="639"/>
      <c r="H659" s="618"/>
      <c r="I659" s="619"/>
      <c r="J659" s="621"/>
      <c r="K659" s="621"/>
      <c r="L659" s="623"/>
    </row>
    <row r="660" spans="1:12" s="194" customFormat="1" ht="24.6" customHeight="1" x14ac:dyDescent="0.15">
      <c r="A660" s="625"/>
      <c r="B660" s="203" t="s">
        <v>6</v>
      </c>
      <c r="C660" s="207" t="s">
        <v>5</v>
      </c>
      <c r="D660" s="207" t="s">
        <v>288</v>
      </c>
      <c r="E660" s="207" t="s">
        <v>289</v>
      </c>
      <c r="F660" s="612"/>
      <c r="G660" s="613"/>
      <c r="H660" s="616" t="s">
        <v>290</v>
      </c>
      <c r="I660" s="617"/>
      <c r="J660" s="620" t="s">
        <v>287</v>
      </c>
      <c r="K660" s="620" t="s">
        <v>16</v>
      </c>
      <c r="L660" s="622">
        <v>242.52</v>
      </c>
    </row>
    <row r="661" spans="1:12" s="194" customFormat="1" ht="24.6" customHeight="1" x14ac:dyDescent="0.15">
      <c r="A661" s="626"/>
      <c r="B661" s="209" t="s">
        <v>291</v>
      </c>
      <c r="C661" s="209" t="s">
        <v>780</v>
      </c>
      <c r="D661" s="211">
        <v>43391</v>
      </c>
      <c r="E661" s="209" t="s">
        <v>781</v>
      </c>
      <c r="F661" s="614"/>
      <c r="G661" s="615"/>
      <c r="H661" s="618"/>
      <c r="I661" s="619"/>
      <c r="J661" s="621"/>
      <c r="K661" s="621"/>
      <c r="L661" s="623"/>
    </row>
    <row r="662" spans="1:12" s="194" customFormat="1" ht="24.6" customHeight="1" x14ac:dyDescent="0.15">
      <c r="A662" s="624">
        <v>124</v>
      </c>
      <c r="B662" s="203" t="s">
        <v>12</v>
      </c>
      <c r="C662" s="207" t="s">
        <v>11</v>
      </c>
      <c r="D662" s="207" t="s">
        <v>280</v>
      </c>
      <c r="E662" s="207" t="s">
        <v>281</v>
      </c>
      <c r="F662" s="627" t="s">
        <v>8</v>
      </c>
      <c r="G662" s="628"/>
      <c r="H662" s="629"/>
      <c r="I662" s="630"/>
      <c r="J662" s="630"/>
      <c r="K662" s="630"/>
      <c r="L662" s="631"/>
    </row>
    <row r="663" spans="1:12" s="194" customFormat="1" ht="26.65" customHeight="1" x14ac:dyDescent="0.15">
      <c r="A663" s="625"/>
      <c r="B663" s="620" t="s">
        <v>777</v>
      </c>
      <c r="C663" s="632" t="s">
        <v>782</v>
      </c>
      <c r="D663" s="634">
        <v>43533</v>
      </c>
      <c r="E663" s="620" t="s">
        <v>783</v>
      </c>
      <c r="F663" s="636" t="s">
        <v>784</v>
      </c>
      <c r="G663" s="637"/>
      <c r="H663" s="610" t="s">
        <v>286</v>
      </c>
      <c r="I663" s="611"/>
      <c r="J663" s="209" t="s">
        <v>287</v>
      </c>
      <c r="K663" s="209" t="s">
        <v>287</v>
      </c>
      <c r="L663" s="210">
        <v>0</v>
      </c>
    </row>
    <row r="664" spans="1:12" s="194" customFormat="1" ht="288" customHeight="1" x14ac:dyDescent="0.15">
      <c r="A664" s="625"/>
      <c r="B664" s="621"/>
      <c r="C664" s="633"/>
      <c r="D664" s="635"/>
      <c r="E664" s="621"/>
      <c r="F664" s="638"/>
      <c r="G664" s="639"/>
      <c r="H664" s="610" t="s">
        <v>242</v>
      </c>
      <c r="I664" s="611"/>
      <c r="J664" s="209" t="s">
        <v>287</v>
      </c>
      <c r="K664" s="209" t="s">
        <v>287</v>
      </c>
      <c r="L664" s="210">
        <v>0</v>
      </c>
    </row>
    <row r="665" spans="1:12" s="194" customFormat="1" ht="24.6" customHeight="1" x14ac:dyDescent="0.15">
      <c r="A665" s="625"/>
      <c r="B665" s="203" t="s">
        <v>6</v>
      </c>
      <c r="C665" s="207" t="s">
        <v>5</v>
      </c>
      <c r="D665" s="207" t="s">
        <v>288</v>
      </c>
      <c r="E665" s="207" t="s">
        <v>289</v>
      </c>
      <c r="F665" s="612"/>
      <c r="G665" s="613"/>
      <c r="H665" s="616" t="s">
        <v>290</v>
      </c>
      <c r="I665" s="617"/>
      <c r="J665" s="620" t="s">
        <v>287</v>
      </c>
      <c r="K665" s="620" t="s">
        <v>16</v>
      </c>
      <c r="L665" s="622">
        <v>575</v>
      </c>
    </row>
    <row r="666" spans="1:12" s="194" customFormat="1" ht="24.6" customHeight="1" x14ac:dyDescent="0.15">
      <c r="A666" s="626"/>
      <c r="B666" s="209" t="s">
        <v>291</v>
      </c>
      <c r="C666" s="209" t="s">
        <v>784</v>
      </c>
      <c r="D666" s="211">
        <v>43536</v>
      </c>
      <c r="E666" s="209" t="s">
        <v>785</v>
      </c>
      <c r="F666" s="614"/>
      <c r="G666" s="615"/>
      <c r="H666" s="618"/>
      <c r="I666" s="619"/>
      <c r="J666" s="621"/>
      <c r="K666" s="621"/>
      <c r="L666" s="623"/>
    </row>
    <row r="667" spans="1:12" s="194" customFormat="1" ht="24.6" customHeight="1" x14ac:dyDescent="0.15">
      <c r="A667" s="624">
        <v>125</v>
      </c>
      <c r="B667" s="203" t="s">
        <v>12</v>
      </c>
      <c r="C667" s="207" t="s">
        <v>11</v>
      </c>
      <c r="D667" s="207" t="s">
        <v>280</v>
      </c>
      <c r="E667" s="207" t="s">
        <v>281</v>
      </c>
      <c r="F667" s="627" t="s">
        <v>8</v>
      </c>
      <c r="G667" s="628"/>
      <c r="H667" s="629"/>
      <c r="I667" s="630"/>
      <c r="J667" s="630"/>
      <c r="K667" s="630"/>
      <c r="L667" s="631"/>
    </row>
    <row r="668" spans="1:12" s="194" customFormat="1" ht="26.65" customHeight="1" x14ac:dyDescent="0.15">
      <c r="A668" s="625"/>
      <c r="B668" s="620" t="s">
        <v>786</v>
      </c>
      <c r="C668" s="620" t="s">
        <v>787</v>
      </c>
      <c r="D668" s="634">
        <v>43397</v>
      </c>
      <c r="E668" s="620" t="s">
        <v>788</v>
      </c>
      <c r="F668" s="636" t="s">
        <v>789</v>
      </c>
      <c r="G668" s="637"/>
      <c r="H668" s="610" t="s">
        <v>286</v>
      </c>
      <c r="I668" s="611"/>
      <c r="J668" s="209" t="s">
        <v>287</v>
      </c>
      <c r="K668" s="209" t="s">
        <v>16</v>
      </c>
      <c r="L668" s="210">
        <v>188</v>
      </c>
    </row>
    <row r="669" spans="1:12" s="194" customFormat="1" ht="18.2" customHeight="1" x14ac:dyDescent="0.15">
      <c r="A669" s="625"/>
      <c r="B669" s="621"/>
      <c r="C669" s="621"/>
      <c r="D669" s="635"/>
      <c r="E669" s="621"/>
      <c r="F669" s="638"/>
      <c r="G669" s="639"/>
      <c r="H669" s="610" t="s">
        <v>242</v>
      </c>
      <c r="I669" s="611"/>
      <c r="J669" s="209" t="s">
        <v>287</v>
      </c>
      <c r="K669" s="209" t="s">
        <v>16</v>
      </c>
      <c r="L669" s="210">
        <v>332.4</v>
      </c>
    </row>
    <row r="670" spans="1:12" s="194" customFormat="1" ht="24.6" customHeight="1" x14ac:dyDescent="0.15">
      <c r="A670" s="625"/>
      <c r="B670" s="203" t="s">
        <v>6</v>
      </c>
      <c r="C670" s="207" t="s">
        <v>5</v>
      </c>
      <c r="D670" s="207" t="s">
        <v>288</v>
      </c>
      <c r="E670" s="207" t="s">
        <v>289</v>
      </c>
      <c r="F670" s="612"/>
      <c r="G670" s="613"/>
      <c r="H670" s="616" t="s">
        <v>290</v>
      </c>
      <c r="I670" s="617"/>
      <c r="J670" s="620" t="s">
        <v>287</v>
      </c>
      <c r="K670" s="620" t="s">
        <v>287</v>
      </c>
      <c r="L670" s="622">
        <v>0</v>
      </c>
    </row>
    <row r="671" spans="1:12" s="194" customFormat="1" ht="24.6" customHeight="1" x14ac:dyDescent="0.15">
      <c r="A671" s="626"/>
      <c r="B671" s="209" t="s">
        <v>790</v>
      </c>
      <c r="C671" s="209" t="s">
        <v>789</v>
      </c>
      <c r="D671" s="211">
        <v>43399</v>
      </c>
      <c r="E671" s="209" t="s">
        <v>791</v>
      </c>
      <c r="F671" s="614"/>
      <c r="G671" s="615"/>
      <c r="H671" s="618"/>
      <c r="I671" s="619"/>
      <c r="J671" s="621"/>
      <c r="K671" s="621"/>
      <c r="L671" s="623"/>
    </row>
    <row r="672" spans="1:12" s="194" customFormat="1" ht="24.6" customHeight="1" x14ac:dyDescent="0.15">
      <c r="A672" s="624">
        <v>126</v>
      </c>
      <c r="B672" s="203" t="s">
        <v>12</v>
      </c>
      <c r="C672" s="207" t="s">
        <v>11</v>
      </c>
      <c r="D672" s="207" t="s">
        <v>280</v>
      </c>
      <c r="E672" s="207" t="s">
        <v>281</v>
      </c>
      <c r="F672" s="627" t="s">
        <v>8</v>
      </c>
      <c r="G672" s="628"/>
      <c r="H672" s="629"/>
      <c r="I672" s="630"/>
      <c r="J672" s="630"/>
      <c r="K672" s="630"/>
      <c r="L672" s="631"/>
    </row>
    <row r="673" spans="1:12" s="194" customFormat="1" ht="26.65" customHeight="1" x14ac:dyDescent="0.15">
      <c r="A673" s="625"/>
      <c r="B673" s="620" t="s">
        <v>792</v>
      </c>
      <c r="C673" s="632" t="s">
        <v>793</v>
      </c>
      <c r="D673" s="634">
        <v>43509</v>
      </c>
      <c r="E673" s="620" t="s">
        <v>794</v>
      </c>
      <c r="F673" s="636" t="s">
        <v>795</v>
      </c>
      <c r="G673" s="637"/>
      <c r="H673" s="610" t="s">
        <v>286</v>
      </c>
      <c r="I673" s="611"/>
      <c r="J673" s="209" t="s">
        <v>287</v>
      </c>
      <c r="K673" s="209" t="s">
        <v>16</v>
      </c>
      <c r="L673" s="210">
        <v>351.72</v>
      </c>
    </row>
    <row r="674" spans="1:12" s="194" customFormat="1" ht="266.64999999999998" customHeight="1" x14ac:dyDescent="0.15">
      <c r="A674" s="625"/>
      <c r="B674" s="621"/>
      <c r="C674" s="633"/>
      <c r="D674" s="635"/>
      <c r="E674" s="621"/>
      <c r="F674" s="638"/>
      <c r="G674" s="639"/>
      <c r="H674" s="610" t="s">
        <v>242</v>
      </c>
      <c r="I674" s="611"/>
      <c r="J674" s="209" t="s">
        <v>287</v>
      </c>
      <c r="K674" s="209" t="s">
        <v>16</v>
      </c>
      <c r="L674" s="210">
        <v>303.61</v>
      </c>
    </row>
    <row r="675" spans="1:12" s="194" customFormat="1" ht="24.6" customHeight="1" x14ac:dyDescent="0.15">
      <c r="A675" s="625"/>
      <c r="B675" s="203" t="s">
        <v>6</v>
      </c>
      <c r="C675" s="207" t="s">
        <v>5</v>
      </c>
      <c r="D675" s="207" t="s">
        <v>288</v>
      </c>
      <c r="E675" s="207" t="s">
        <v>289</v>
      </c>
      <c r="F675" s="612"/>
      <c r="G675" s="613"/>
      <c r="H675" s="616" t="s">
        <v>290</v>
      </c>
      <c r="I675" s="617"/>
      <c r="J675" s="620" t="s">
        <v>287</v>
      </c>
      <c r="K675" s="620" t="s">
        <v>16</v>
      </c>
      <c r="L675" s="622">
        <v>399</v>
      </c>
    </row>
    <row r="676" spans="1:12" s="194" customFormat="1" ht="24.6" customHeight="1" x14ac:dyDescent="0.15">
      <c r="A676" s="626"/>
      <c r="B676" s="209" t="s">
        <v>796</v>
      </c>
      <c r="C676" s="209" t="s">
        <v>795</v>
      </c>
      <c r="D676" s="211">
        <v>43511</v>
      </c>
      <c r="E676" s="209" t="s">
        <v>797</v>
      </c>
      <c r="F676" s="614"/>
      <c r="G676" s="615"/>
      <c r="H676" s="618"/>
      <c r="I676" s="619"/>
      <c r="J676" s="621"/>
      <c r="K676" s="621"/>
      <c r="L676" s="623"/>
    </row>
    <row r="677" spans="1:12" s="194" customFormat="1" ht="24.6" customHeight="1" x14ac:dyDescent="0.15">
      <c r="A677" s="624">
        <v>127</v>
      </c>
      <c r="B677" s="203" t="s">
        <v>12</v>
      </c>
      <c r="C677" s="207" t="s">
        <v>11</v>
      </c>
      <c r="D677" s="207" t="s">
        <v>280</v>
      </c>
      <c r="E677" s="207" t="s">
        <v>281</v>
      </c>
      <c r="F677" s="627" t="s">
        <v>8</v>
      </c>
      <c r="G677" s="628"/>
      <c r="H677" s="629"/>
      <c r="I677" s="630"/>
      <c r="J677" s="630"/>
      <c r="K677" s="630"/>
      <c r="L677" s="631"/>
    </row>
    <row r="678" spans="1:12" s="194" customFormat="1" ht="26.65" customHeight="1" x14ac:dyDescent="0.15">
      <c r="A678" s="625"/>
      <c r="B678" s="620" t="s">
        <v>798</v>
      </c>
      <c r="C678" s="632" t="s">
        <v>799</v>
      </c>
      <c r="D678" s="634">
        <v>43431</v>
      </c>
      <c r="E678" s="620" t="s">
        <v>369</v>
      </c>
      <c r="F678" s="636" t="s">
        <v>370</v>
      </c>
      <c r="G678" s="637"/>
      <c r="H678" s="610" t="s">
        <v>286</v>
      </c>
      <c r="I678" s="611"/>
      <c r="J678" s="209" t="s">
        <v>287</v>
      </c>
      <c r="K678" s="209" t="s">
        <v>16</v>
      </c>
      <c r="L678" s="210">
        <v>120</v>
      </c>
    </row>
    <row r="679" spans="1:12" s="194" customFormat="1" ht="309.75" customHeight="1" x14ac:dyDescent="0.15">
      <c r="A679" s="625"/>
      <c r="B679" s="621"/>
      <c r="C679" s="633"/>
      <c r="D679" s="635"/>
      <c r="E679" s="621"/>
      <c r="F679" s="638"/>
      <c r="G679" s="639"/>
      <c r="H679" s="610" t="s">
        <v>242</v>
      </c>
      <c r="I679" s="611"/>
      <c r="J679" s="209" t="s">
        <v>287</v>
      </c>
      <c r="K679" s="209" t="s">
        <v>16</v>
      </c>
      <c r="L679" s="210">
        <v>276.39999999999998</v>
      </c>
    </row>
    <row r="680" spans="1:12" s="194" customFormat="1" ht="24.6" customHeight="1" x14ac:dyDescent="0.15">
      <c r="A680" s="625"/>
      <c r="B680" s="203" t="s">
        <v>6</v>
      </c>
      <c r="C680" s="207" t="s">
        <v>5</v>
      </c>
      <c r="D680" s="207" t="s">
        <v>288</v>
      </c>
      <c r="E680" s="207" t="s">
        <v>289</v>
      </c>
      <c r="F680" s="612"/>
      <c r="G680" s="613"/>
      <c r="H680" s="616" t="s">
        <v>290</v>
      </c>
      <c r="I680" s="617"/>
      <c r="J680" s="620" t="s">
        <v>287</v>
      </c>
      <c r="K680" s="620" t="s">
        <v>16</v>
      </c>
      <c r="L680" s="622">
        <v>167.76</v>
      </c>
    </row>
    <row r="681" spans="1:12" s="194" customFormat="1" ht="24.6" customHeight="1" x14ac:dyDescent="0.15">
      <c r="A681" s="626"/>
      <c r="B681" s="209" t="s">
        <v>800</v>
      </c>
      <c r="C681" s="209" t="s">
        <v>370</v>
      </c>
      <c r="D681" s="211">
        <v>43432</v>
      </c>
      <c r="E681" s="209" t="s">
        <v>801</v>
      </c>
      <c r="F681" s="614"/>
      <c r="G681" s="615"/>
      <c r="H681" s="618"/>
      <c r="I681" s="619"/>
      <c r="J681" s="621"/>
      <c r="K681" s="621"/>
      <c r="L681" s="623"/>
    </row>
    <row r="682" spans="1:12" s="194" customFormat="1" ht="24.6" customHeight="1" x14ac:dyDescent="0.15">
      <c r="A682" s="624">
        <v>128</v>
      </c>
      <c r="B682" s="203" t="s">
        <v>12</v>
      </c>
      <c r="C682" s="207" t="s">
        <v>11</v>
      </c>
      <c r="D682" s="207" t="s">
        <v>280</v>
      </c>
      <c r="E682" s="207" t="s">
        <v>281</v>
      </c>
      <c r="F682" s="627" t="s">
        <v>8</v>
      </c>
      <c r="G682" s="628"/>
      <c r="H682" s="629"/>
      <c r="I682" s="630"/>
      <c r="J682" s="630"/>
      <c r="K682" s="630"/>
      <c r="L682" s="631"/>
    </row>
    <row r="683" spans="1:12" s="194" customFormat="1" ht="26.65" customHeight="1" x14ac:dyDescent="0.15">
      <c r="A683" s="625"/>
      <c r="B683" s="620" t="s">
        <v>798</v>
      </c>
      <c r="C683" s="632" t="s">
        <v>802</v>
      </c>
      <c r="D683" s="634">
        <v>43540</v>
      </c>
      <c r="E683" s="620" t="s">
        <v>803</v>
      </c>
      <c r="F683" s="636" t="s">
        <v>804</v>
      </c>
      <c r="G683" s="637"/>
      <c r="H683" s="610" t="s">
        <v>286</v>
      </c>
      <c r="I683" s="611"/>
      <c r="J683" s="209" t="s">
        <v>287</v>
      </c>
      <c r="K683" s="209" t="s">
        <v>16</v>
      </c>
      <c r="L683" s="210">
        <v>1331.48</v>
      </c>
    </row>
    <row r="684" spans="1:12" s="194" customFormat="1" ht="409.6" customHeight="1" x14ac:dyDescent="0.15">
      <c r="A684" s="625"/>
      <c r="B684" s="640"/>
      <c r="C684" s="641"/>
      <c r="D684" s="642"/>
      <c r="E684" s="640"/>
      <c r="F684" s="643"/>
      <c r="G684" s="644"/>
      <c r="H684" s="616" t="s">
        <v>242</v>
      </c>
      <c r="I684" s="617"/>
      <c r="J684" s="620" t="s">
        <v>287</v>
      </c>
      <c r="K684" s="620" t="s">
        <v>16</v>
      </c>
      <c r="L684" s="622">
        <v>1389.91</v>
      </c>
    </row>
    <row r="685" spans="1:12" s="194" customFormat="1" ht="73.5" customHeight="1" x14ac:dyDescent="0.15">
      <c r="A685" s="625"/>
      <c r="B685" s="621"/>
      <c r="C685" s="633"/>
      <c r="D685" s="635"/>
      <c r="E685" s="621"/>
      <c r="F685" s="638"/>
      <c r="G685" s="639"/>
      <c r="H685" s="618"/>
      <c r="I685" s="619"/>
      <c r="J685" s="621"/>
      <c r="K685" s="621"/>
      <c r="L685" s="623"/>
    </row>
    <row r="686" spans="1:12" s="194" customFormat="1" ht="24.6" customHeight="1" x14ac:dyDescent="0.15">
      <c r="A686" s="625"/>
      <c r="B686" s="203" t="s">
        <v>6</v>
      </c>
      <c r="C686" s="207" t="s">
        <v>5</v>
      </c>
      <c r="D686" s="207" t="s">
        <v>288</v>
      </c>
      <c r="E686" s="207" t="s">
        <v>289</v>
      </c>
      <c r="F686" s="612"/>
      <c r="G686" s="613"/>
      <c r="H686" s="616" t="s">
        <v>290</v>
      </c>
      <c r="I686" s="617"/>
      <c r="J686" s="620" t="s">
        <v>287</v>
      </c>
      <c r="K686" s="620" t="s">
        <v>16</v>
      </c>
      <c r="L686" s="622">
        <v>90</v>
      </c>
    </row>
    <row r="687" spans="1:12" s="194" customFormat="1" ht="24.6" customHeight="1" x14ac:dyDescent="0.15">
      <c r="A687" s="626"/>
      <c r="B687" s="209" t="s">
        <v>800</v>
      </c>
      <c r="C687" s="209" t="s">
        <v>804</v>
      </c>
      <c r="D687" s="211">
        <v>43547</v>
      </c>
      <c r="E687" s="209" t="s">
        <v>805</v>
      </c>
      <c r="F687" s="614"/>
      <c r="G687" s="615"/>
      <c r="H687" s="618"/>
      <c r="I687" s="619"/>
      <c r="J687" s="621"/>
      <c r="K687" s="621"/>
      <c r="L687" s="623"/>
    </row>
    <row r="688" spans="1:12" s="194" customFormat="1" ht="24.6" customHeight="1" x14ac:dyDescent="0.15">
      <c r="A688" s="624">
        <v>129</v>
      </c>
      <c r="B688" s="203" t="s">
        <v>12</v>
      </c>
      <c r="C688" s="207" t="s">
        <v>11</v>
      </c>
      <c r="D688" s="207" t="s">
        <v>280</v>
      </c>
      <c r="E688" s="207" t="s">
        <v>281</v>
      </c>
      <c r="F688" s="627" t="s">
        <v>8</v>
      </c>
      <c r="G688" s="628"/>
      <c r="H688" s="629"/>
      <c r="I688" s="630"/>
      <c r="J688" s="630"/>
      <c r="K688" s="630"/>
      <c r="L688" s="631"/>
    </row>
    <row r="689" spans="1:12" s="194" customFormat="1" ht="26.65" customHeight="1" x14ac:dyDescent="0.15">
      <c r="A689" s="625"/>
      <c r="B689" s="620" t="s">
        <v>806</v>
      </c>
      <c r="C689" s="632" t="s">
        <v>807</v>
      </c>
      <c r="D689" s="634">
        <v>43394</v>
      </c>
      <c r="E689" s="620" t="s">
        <v>808</v>
      </c>
      <c r="F689" s="636" t="s">
        <v>809</v>
      </c>
      <c r="G689" s="637"/>
      <c r="H689" s="610" t="s">
        <v>286</v>
      </c>
      <c r="I689" s="611"/>
      <c r="J689" s="209" t="s">
        <v>287</v>
      </c>
      <c r="K689" s="209" t="s">
        <v>16</v>
      </c>
      <c r="L689" s="210">
        <v>284.25</v>
      </c>
    </row>
    <row r="690" spans="1:12" s="194" customFormat="1" ht="299.10000000000002" customHeight="1" x14ac:dyDescent="0.15">
      <c r="A690" s="625"/>
      <c r="B690" s="621"/>
      <c r="C690" s="633"/>
      <c r="D690" s="635"/>
      <c r="E690" s="621"/>
      <c r="F690" s="638"/>
      <c r="G690" s="639"/>
      <c r="H690" s="610" t="s">
        <v>242</v>
      </c>
      <c r="I690" s="611"/>
      <c r="J690" s="209" t="s">
        <v>287</v>
      </c>
      <c r="K690" s="209" t="s">
        <v>16</v>
      </c>
      <c r="L690" s="210">
        <v>443.4</v>
      </c>
    </row>
    <row r="691" spans="1:12" s="194" customFormat="1" ht="24.6" customHeight="1" x14ac:dyDescent="0.15">
      <c r="A691" s="625"/>
      <c r="B691" s="203" t="s">
        <v>6</v>
      </c>
      <c r="C691" s="207" t="s">
        <v>5</v>
      </c>
      <c r="D691" s="207" t="s">
        <v>288</v>
      </c>
      <c r="E691" s="207" t="s">
        <v>289</v>
      </c>
      <c r="F691" s="612"/>
      <c r="G691" s="613"/>
      <c r="H691" s="616" t="s">
        <v>290</v>
      </c>
      <c r="I691" s="617"/>
      <c r="J691" s="620" t="s">
        <v>287</v>
      </c>
      <c r="K691" s="620" t="s">
        <v>16</v>
      </c>
      <c r="L691" s="622">
        <v>195.5</v>
      </c>
    </row>
    <row r="692" spans="1:12" s="194" customFormat="1" ht="24.6" customHeight="1" x14ac:dyDescent="0.15">
      <c r="A692" s="626"/>
      <c r="B692" s="209" t="s">
        <v>511</v>
      </c>
      <c r="C692" s="209" t="s">
        <v>809</v>
      </c>
      <c r="D692" s="211">
        <v>43396</v>
      </c>
      <c r="E692" s="209" t="s">
        <v>810</v>
      </c>
      <c r="F692" s="614"/>
      <c r="G692" s="615"/>
      <c r="H692" s="618"/>
      <c r="I692" s="619"/>
      <c r="J692" s="621"/>
      <c r="K692" s="621"/>
      <c r="L692" s="623"/>
    </row>
    <row r="693" spans="1:12" s="194" customFormat="1" ht="24.6" customHeight="1" x14ac:dyDescent="0.15">
      <c r="A693" s="624">
        <v>130</v>
      </c>
      <c r="B693" s="203" t="s">
        <v>12</v>
      </c>
      <c r="C693" s="207" t="s">
        <v>11</v>
      </c>
      <c r="D693" s="207" t="s">
        <v>280</v>
      </c>
      <c r="E693" s="207" t="s">
        <v>281</v>
      </c>
      <c r="F693" s="627" t="s">
        <v>8</v>
      </c>
      <c r="G693" s="628"/>
      <c r="H693" s="629"/>
      <c r="I693" s="630"/>
      <c r="J693" s="630"/>
      <c r="K693" s="630"/>
      <c r="L693" s="631"/>
    </row>
    <row r="694" spans="1:12" s="194" customFormat="1" ht="26.65" customHeight="1" x14ac:dyDescent="0.15">
      <c r="A694" s="625"/>
      <c r="B694" s="620" t="s">
        <v>806</v>
      </c>
      <c r="C694" s="620" t="s">
        <v>811</v>
      </c>
      <c r="D694" s="634">
        <v>43422</v>
      </c>
      <c r="E694" s="620" t="s">
        <v>432</v>
      </c>
      <c r="F694" s="636" t="s">
        <v>812</v>
      </c>
      <c r="G694" s="637"/>
      <c r="H694" s="610" t="s">
        <v>286</v>
      </c>
      <c r="I694" s="611"/>
      <c r="J694" s="209" t="s">
        <v>287</v>
      </c>
      <c r="K694" s="209" t="s">
        <v>16</v>
      </c>
      <c r="L694" s="210">
        <v>309.74</v>
      </c>
    </row>
    <row r="695" spans="1:12" s="194" customFormat="1" ht="83.65" customHeight="1" x14ac:dyDescent="0.15">
      <c r="A695" s="625"/>
      <c r="B695" s="621"/>
      <c r="C695" s="621"/>
      <c r="D695" s="635"/>
      <c r="E695" s="621"/>
      <c r="F695" s="638"/>
      <c r="G695" s="639"/>
      <c r="H695" s="610" t="s">
        <v>242</v>
      </c>
      <c r="I695" s="611"/>
      <c r="J695" s="209" t="s">
        <v>287</v>
      </c>
      <c r="K695" s="209" t="s">
        <v>16</v>
      </c>
      <c r="L695" s="210">
        <v>259.89999999999998</v>
      </c>
    </row>
    <row r="696" spans="1:12" s="194" customFormat="1" ht="24.6" customHeight="1" x14ac:dyDescent="0.15">
      <c r="A696" s="625"/>
      <c r="B696" s="203" t="s">
        <v>6</v>
      </c>
      <c r="C696" s="207" t="s">
        <v>5</v>
      </c>
      <c r="D696" s="207" t="s">
        <v>288</v>
      </c>
      <c r="E696" s="207" t="s">
        <v>289</v>
      </c>
      <c r="F696" s="612"/>
      <c r="G696" s="613"/>
      <c r="H696" s="616" t="s">
        <v>290</v>
      </c>
      <c r="I696" s="617"/>
      <c r="J696" s="620" t="s">
        <v>287</v>
      </c>
      <c r="K696" s="620" t="s">
        <v>287</v>
      </c>
      <c r="L696" s="622">
        <v>0</v>
      </c>
    </row>
    <row r="697" spans="1:12" s="194" customFormat="1" ht="24.6" customHeight="1" x14ac:dyDescent="0.15">
      <c r="A697" s="626"/>
      <c r="B697" s="209" t="s">
        <v>511</v>
      </c>
      <c r="C697" s="209" t="s">
        <v>812</v>
      </c>
      <c r="D697" s="211">
        <v>43424</v>
      </c>
      <c r="E697" s="209" t="s">
        <v>813</v>
      </c>
      <c r="F697" s="614"/>
      <c r="G697" s="615"/>
      <c r="H697" s="618"/>
      <c r="I697" s="619"/>
      <c r="J697" s="621"/>
      <c r="K697" s="621"/>
      <c r="L697" s="623"/>
    </row>
    <row r="698" spans="1:12" s="194" customFormat="1" ht="24.6" customHeight="1" x14ac:dyDescent="0.15">
      <c r="A698" s="624">
        <v>131</v>
      </c>
      <c r="B698" s="203" t="s">
        <v>12</v>
      </c>
      <c r="C698" s="207" t="s">
        <v>11</v>
      </c>
      <c r="D698" s="207" t="s">
        <v>280</v>
      </c>
      <c r="E698" s="207" t="s">
        <v>281</v>
      </c>
      <c r="F698" s="627" t="s">
        <v>8</v>
      </c>
      <c r="G698" s="628"/>
      <c r="H698" s="629"/>
      <c r="I698" s="630"/>
      <c r="J698" s="630"/>
      <c r="K698" s="630"/>
      <c r="L698" s="631"/>
    </row>
    <row r="699" spans="1:12" s="194" customFormat="1" ht="26.65" customHeight="1" x14ac:dyDescent="0.15">
      <c r="A699" s="625"/>
      <c r="B699" s="620" t="s">
        <v>814</v>
      </c>
      <c r="C699" s="632" t="s">
        <v>815</v>
      </c>
      <c r="D699" s="634">
        <v>43436</v>
      </c>
      <c r="E699" s="620" t="s">
        <v>816</v>
      </c>
      <c r="F699" s="636" t="s">
        <v>817</v>
      </c>
      <c r="G699" s="637"/>
      <c r="H699" s="610" t="s">
        <v>286</v>
      </c>
      <c r="I699" s="611"/>
      <c r="J699" s="209" t="s">
        <v>287</v>
      </c>
      <c r="K699" s="209" t="s">
        <v>16</v>
      </c>
      <c r="L699" s="210">
        <v>362</v>
      </c>
    </row>
    <row r="700" spans="1:12" s="194" customFormat="1" ht="395.65" customHeight="1" x14ac:dyDescent="0.15">
      <c r="A700" s="625"/>
      <c r="B700" s="621"/>
      <c r="C700" s="633"/>
      <c r="D700" s="635"/>
      <c r="E700" s="621"/>
      <c r="F700" s="638"/>
      <c r="G700" s="639"/>
      <c r="H700" s="610" t="s">
        <v>242</v>
      </c>
      <c r="I700" s="611"/>
      <c r="J700" s="209" t="s">
        <v>287</v>
      </c>
      <c r="K700" s="209" t="s">
        <v>287</v>
      </c>
      <c r="L700" s="210">
        <v>0</v>
      </c>
    </row>
    <row r="701" spans="1:12" s="194" customFormat="1" ht="24.6" customHeight="1" x14ac:dyDescent="0.15">
      <c r="A701" s="625"/>
      <c r="B701" s="203" t="s">
        <v>6</v>
      </c>
      <c r="C701" s="207" t="s">
        <v>5</v>
      </c>
      <c r="D701" s="207" t="s">
        <v>288</v>
      </c>
      <c r="E701" s="207" t="s">
        <v>289</v>
      </c>
      <c r="F701" s="612"/>
      <c r="G701" s="613"/>
      <c r="H701" s="616" t="s">
        <v>290</v>
      </c>
      <c r="I701" s="617"/>
      <c r="J701" s="620" t="s">
        <v>287</v>
      </c>
      <c r="K701" s="620" t="s">
        <v>287</v>
      </c>
      <c r="L701" s="622">
        <v>0</v>
      </c>
    </row>
    <row r="702" spans="1:12" s="194" customFormat="1" ht="35.1" customHeight="1" x14ac:dyDescent="0.15">
      <c r="A702" s="626"/>
      <c r="B702" s="209" t="s">
        <v>818</v>
      </c>
      <c r="C702" s="209" t="s">
        <v>817</v>
      </c>
      <c r="D702" s="211">
        <v>43439</v>
      </c>
      <c r="E702" s="209" t="s">
        <v>670</v>
      </c>
      <c r="F702" s="614"/>
      <c r="G702" s="615"/>
      <c r="H702" s="618"/>
      <c r="I702" s="619"/>
      <c r="J702" s="621"/>
      <c r="K702" s="621"/>
      <c r="L702" s="623"/>
    </row>
    <row r="703" spans="1:12" s="194" customFormat="1" ht="24.6" customHeight="1" x14ac:dyDescent="0.15">
      <c r="A703" s="624">
        <v>132</v>
      </c>
      <c r="B703" s="203" t="s">
        <v>12</v>
      </c>
      <c r="C703" s="207" t="s">
        <v>11</v>
      </c>
      <c r="D703" s="207" t="s">
        <v>280</v>
      </c>
      <c r="E703" s="207" t="s">
        <v>281</v>
      </c>
      <c r="F703" s="627" t="s">
        <v>8</v>
      </c>
      <c r="G703" s="628"/>
      <c r="H703" s="629"/>
      <c r="I703" s="630"/>
      <c r="J703" s="630"/>
      <c r="K703" s="630"/>
      <c r="L703" s="631"/>
    </row>
    <row r="704" spans="1:12" s="194" customFormat="1" ht="26.65" customHeight="1" x14ac:dyDescent="0.15">
      <c r="A704" s="625"/>
      <c r="B704" s="620" t="s">
        <v>819</v>
      </c>
      <c r="C704" s="632" t="s">
        <v>820</v>
      </c>
      <c r="D704" s="634">
        <v>43508</v>
      </c>
      <c r="E704" s="620" t="s">
        <v>659</v>
      </c>
      <c r="F704" s="636" t="s">
        <v>821</v>
      </c>
      <c r="G704" s="637"/>
      <c r="H704" s="610" t="s">
        <v>286</v>
      </c>
      <c r="I704" s="611"/>
      <c r="J704" s="209" t="s">
        <v>287</v>
      </c>
      <c r="K704" s="209" t="s">
        <v>16</v>
      </c>
      <c r="L704" s="210">
        <v>419.03</v>
      </c>
    </row>
    <row r="705" spans="1:12" s="194" customFormat="1" ht="277.35000000000002" customHeight="1" x14ac:dyDescent="0.15">
      <c r="A705" s="625"/>
      <c r="B705" s="621"/>
      <c r="C705" s="633"/>
      <c r="D705" s="635"/>
      <c r="E705" s="621"/>
      <c r="F705" s="638"/>
      <c r="G705" s="639"/>
      <c r="H705" s="610" t="s">
        <v>242</v>
      </c>
      <c r="I705" s="611"/>
      <c r="J705" s="209" t="s">
        <v>287</v>
      </c>
      <c r="K705" s="209" t="s">
        <v>16</v>
      </c>
      <c r="L705" s="210">
        <v>362.18</v>
      </c>
    </row>
    <row r="706" spans="1:12" s="194" customFormat="1" ht="24.6" customHeight="1" x14ac:dyDescent="0.15">
      <c r="A706" s="625"/>
      <c r="B706" s="203" t="s">
        <v>6</v>
      </c>
      <c r="C706" s="207" t="s">
        <v>5</v>
      </c>
      <c r="D706" s="207" t="s">
        <v>288</v>
      </c>
      <c r="E706" s="207" t="s">
        <v>289</v>
      </c>
      <c r="F706" s="612"/>
      <c r="G706" s="613"/>
      <c r="H706" s="616" t="s">
        <v>290</v>
      </c>
      <c r="I706" s="617"/>
      <c r="J706" s="620" t="s">
        <v>287</v>
      </c>
      <c r="K706" s="620" t="s">
        <v>16</v>
      </c>
      <c r="L706" s="622">
        <v>100</v>
      </c>
    </row>
    <row r="707" spans="1:12" s="194" customFormat="1" ht="24.6" customHeight="1" x14ac:dyDescent="0.15">
      <c r="A707" s="626"/>
      <c r="B707" s="209" t="s">
        <v>822</v>
      </c>
      <c r="C707" s="209" t="s">
        <v>821</v>
      </c>
      <c r="D707" s="211">
        <v>43509</v>
      </c>
      <c r="E707" s="209" t="s">
        <v>823</v>
      </c>
      <c r="F707" s="614"/>
      <c r="G707" s="615"/>
      <c r="H707" s="618"/>
      <c r="I707" s="619"/>
      <c r="J707" s="621"/>
      <c r="K707" s="621"/>
      <c r="L707" s="623"/>
    </row>
    <row r="708" spans="1:12" s="194" customFormat="1" ht="24.6" customHeight="1" x14ac:dyDescent="0.15">
      <c r="A708" s="624">
        <v>133</v>
      </c>
      <c r="B708" s="203" t="s">
        <v>12</v>
      </c>
      <c r="C708" s="207" t="s">
        <v>11</v>
      </c>
      <c r="D708" s="207" t="s">
        <v>280</v>
      </c>
      <c r="E708" s="207" t="s">
        <v>281</v>
      </c>
      <c r="F708" s="627" t="s">
        <v>8</v>
      </c>
      <c r="G708" s="628"/>
      <c r="H708" s="629"/>
      <c r="I708" s="630"/>
      <c r="J708" s="630"/>
      <c r="K708" s="630"/>
      <c r="L708" s="631"/>
    </row>
    <row r="709" spans="1:12" s="194" customFormat="1" ht="26.65" customHeight="1" x14ac:dyDescent="0.15">
      <c r="A709" s="625"/>
      <c r="B709" s="620" t="s">
        <v>824</v>
      </c>
      <c r="C709" s="632" t="s">
        <v>825</v>
      </c>
      <c r="D709" s="634">
        <v>43548</v>
      </c>
      <c r="E709" s="620" t="s">
        <v>826</v>
      </c>
      <c r="F709" s="636" t="s">
        <v>827</v>
      </c>
      <c r="G709" s="637"/>
      <c r="H709" s="610" t="s">
        <v>286</v>
      </c>
      <c r="I709" s="611"/>
      <c r="J709" s="209" t="s">
        <v>287</v>
      </c>
      <c r="K709" s="209" t="s">
        <v>16</v>
      </c>
      <c r="L709" s="210">
        <v>616.59</v>
      </c>
    </row>
    <row r="710" spans="1:12" s="194" customFormat="1" ht="299.10000000000002" customHeight="1" x14ac:dyDescent="0.15">
      <c r="A710" s="625"/>
      <c r="B710" s="621"/>
      <c r="C710" s="633"/>
      <c r="D710" s="635"/>
      <c r="E710" s="621"/>
      <c r="F710" s="638"/>
      <c r="G710" s="639"/>
      <c r="H710" s="610" t="s">
        <v>242</v>
      </c>
      <c r="I710" s="611"/>
      <c r="J710" s="209" t="s">
        <v>287</v>
      </c>
      <c r="K710" s="209" t="s">
        <v>16</v>
      </c>
      <c r="L710" s="210">
        <v>854.76</v>
      </c>
    </row>
    <row r="711" spans="1:12" s="194" customFormat="1" ht="24.6" customHeight="1" x14ac:dyDescent="0.15">
      <c r="A711" s="625"/>
      <c r="B711" s="203" t="s">
        <v>6</v>
      </c>
      <c r="C711" s="207" t="s">
        <v>5</v>
      </c>
      <c r="D711" s="207" t="s">
        <v>288</v>
      </c>
      <c r="E711" s="207" t="s">
        <v>289</v>
      </c>
      <c r="F711" s="612"/>
      <c r="G711" s="613"/>
      <c r="H711" s="616" t="s">
        <v>290</v>
      </c>
      <c r="I711" s="617"/>
      <c r="J711" s="620" t="s">
        <v>287</v>
      </c>
      <c r="K711" s="620" t="s">
        <v>287</v>
      </c>
      <c r="L711" s="622">
        <v>0</v>
      </c>
    </row>
    <row r="712" spans="1:12" s="194" customFormat="1" ht="24.6" customHeight="1" x14ac:dyDescent="0.15">
      <c r="A712" s="626"/>
      <c r="B712" s="209" t="s">
        <v>571</v>
      </c>
      <c r="C712" s="209" t="s">
        <v>827</v>
      </c>
      <c r="D712" s="211">
        <v>43552</v>
      </c>
      <c r="E712" s="209" t="s">
        <v>828</v>
      </c>
      <c r="F712" s="614"/>
      <c r="G712" s="615"/>
      <c r="H712" s="618"/>
      <c r="I712" s="619"/>
      <c r="J712" s="621"/>
      <c r="K712" s="621"/>
      <c r="L712" s="623"/>
    </row>
    <row r="713" spans="1:12" s="194" customFormat="1" ht="24.6" customHeight="1" x14ac:dyDescent="0.15">
      <c r="A713" s="624">
        <v>134</v>
      </c>
      <c r="B713" s="203" t="s">
        <v>12</v>
      </c>
      <c r="C713" s="207" t="s">
        <v>11</v>
      </c>
      <c r="D713" s="207" t="s">
        <v>280</v>
      </c>
      <c r="E713" s="207" t="s">
        <v>281</v>
      </c>
      <c r="F713" s="627" t="s">
        <v>8</v>
      </c>
      <c r="G713" s="628"/>
      <c r="H713" s="629"/>
      <c r="I713" s="630"/>
      <c r="J713" s="630"/>
      <c r="K713" s="630"/>
      <c r="L713" s="631"/>
    </row>
    <row r="714" spans="1:12" s="194" customFormat="1" ht="26.65" customHeight="1" x14ac:dyDescent="0.15">
      <c r="A714" s="625"/>
      <c r="B714" s="620" t="s">
        <v>829</v>
      </c>
      <c r="C714" s="632" t="s">
        <v>830</v>
      </c>
      <c r="D714" s="634">
        <v>43496</v>
      </c>
      <c r="E714" s="620" t="s">
        <v>339</v>
      </c>
      <c r="F714" s="636" t="s">
        <v>831</v>
      </c>
      <c r="G714" s="637"/>
      <c r="H714" s="610" t="s">
        <v>286</v>
      </c>
      <c r="I714" s="611"/>
      <c r="J714" s="209" t="s">
        <v>287</v>
      </c>
      <c r="K714" s="209" t="s">
        <v>16</v>
      </c>
      <c r="L714" s="210">
        <v>245.81</v>
      </c>
    </row>
    <row r="715" spans="1:12" s="194" customFormat="1" ht="234.2" customHeight="1" x14ac:dyDescent="0.15">
      <c r="A715" s="625"/>
      <c r="B715" s="621"/>
      <c r="C715" s="633"/>
      <c r="D715" s="635"/>
      <c r="E715" s="621"/>
      <c r="F715" s="638"/>
      <c r="G715" s="639"/>
      <c r="H715" s="610" t="s">
        <v>242</v>
      </c>
      <c r="I715" s="611"/>
      <c r="J715" s="209" t="s">
        <v>287</v>
      </c>
      <c r="K715" s="209" t="s">
        <v>16</v>
      </c>
      <c r="L715" s="210">
        <v>336.6</v>
      </c>
    </row>
    <row r="716" spans="1:12" s="194" customFormat="1" ht="24.6" customHeight="1" x14ac:dyDescent="0.15">
      <c r="A716" s="625"/>
      <c r="B716" s="203" t="s">
        <v>6</v>
      </c>
      <c r="C716" s="207" t="s">
        <v>5</v>
      </c>
      <c r="D716" s="207" t="s">
        <v>288</v>
      </c>
      <c r="E716" s="207" t="s">
        <v>289</v>
      </c>
      <c r="F716" s="612"/>
      <c r="G716" s="613"/>
      <c r="H716" s="616" t="s">
        <v>290</v>
      </c>
      <c r="I716" s="617"/>
      <c r="J716" s="620" t="s">
        <v>287</v>
      </c>
      <c r="K716" s="620" t="s">
        <v>16</v>
      </c>
      <c r="L716" s="622">
        <v>189.29</v>
      </c>
    </row>
    <row r="717" spans="1:12" s="194" customFormat="1" ht="24.6" customHeight="1" x14ac:dyDescent="0.15">
      <c r="A717" s="626"/>
      <c r="B717" s="209" t="s">
        <v>832</v>
      </c>
      <c r="C717" s="209" t="s">
        <v>831</v>
      </c>
      <c r="D717" s="211">
        <v>43497</v>
      </c>
      <c r="E717" s="209" t="s">
        <v>768</v>
      </c>
      <c r="F717" s="614"/>
      <c r="G717" s="615"/>
      <c r="H717" s="618"/>
      <c r="I717" s="619"/>
      <c r="J717" s="621"/>
      <c r="K717" s="621"/>
      <c r="L717" s="623"/>
    </row>
    <row r="718" spans="1:12" s="194" customFormat="1" ht="24.6" customHeight="1" x14ac:dyDescent="0.15">
      <c r="A718" s="624">
        <v>135</v>
      </c>
      <c r="B718" s="203" t="s">
        <v>12</v>
      </c>
      <c r="C718" s="207" t="s">
        <v>11</v>
      </c>
      <c r="D718" s="207" t="s">
        <v>280</v>
      </c>
      <c r="E718" s="207" t="s">
        <v>281</v>
      </c>
      <c r="F718" s="627" t="s">
        <v>8</v>
      </c>
      <c r="G718" s="628"/>
      <c r="H718" s="629"/>
      <c r="I718" s="630"/>
      <c r="J718" s="630"/>
      <c r="K718" s="630"/>
      <c r="L718" s="631"/>
    </row>
    <row r="719" spans="1:12" s="194" customFormat="1" ht="26.65" customHeight="1" x14ac:dyDescent="0.15">
      <c r="A719" s="625"/>
      <c r="B719" s="620" t="s">
        <v>833</v>
      </c>
      <c r="C719" s="632" t="s">
        <v>834</v>
      </c>
      <c r="D719" s="634">
        <v>43384</v>
      </c>
      <c r="E719" s="620" t="s">
        <v>835</v>
      </c>
      <c r="F719" s="636" t="s">
        <v>836</v>
      </c>
      <c r="G719" s="637"/>
      <c r="H719" s="610" t="s">
        <v>286</v>
      </c>
      <c r="I719" s="611"/>
      <c r="J719" s="209" t="s">
        <v>287</v>
      </c>
      <c r="K719" s="209" t="s">
        <v>16</v>
      </c>
      <c r="L719" s="210">
        <v>278</v>
      </c>
    </row>
    <row r="720" spans="1:12" s="194" customFormat="1" ht="202.15" customHeight="1" x14ac:dyDescent="0.15">
      <c r="A720" s="625"/>
      <c r="B720" s="621"/>
      <c r="C720" s="633"/>
      <c r="D720" s="635"/>
      <c r="E720" s="621"/>
      <c r="F720" s="638"/>
      <c r="G720" s="639"/>
      <c r="H720" s="610" t="s">
        <v>242</v>
      </c>
      <c r="I720" s="611"/>
      <c r="J720" s="209" t="s">
        <v>287</v>
      </c>
      <c r="K720" s="209" t="s">
        <v>16</v>
      </c>
      <c r="L720" s="210">
        <v>577.4</v>
      </c>
    </row>
    <row r="721" spans="1:12" s="194" customFormat="1" ht="24.6" customHeight="1" x14ac:dyDescent="0.15">
      <c r="A721" s="625"/>
      <c r="B721" s="203" t="s">
        <v>6</v>
      </c>
      <c r="C721" s="207" t="s">
        <v>5</v>
      </c>
      <c r="D721" s="207" t="s">
        <v>288</v>
      </c>
      <c r="E721" s="207" t="s">
        <v>289</v>
      </c>
      <c r="F721" s="612"/>
      <c r="G721" s="613"/>
      <c r="H721" s="616" t="s">
        <v>290</v>
      </c>
      <c r="I721" s="617"/>
      <c r="J721" s="620" t="s">
        <v>287</v>
      </c>
      <c r="K721" s="620" t="s">
        <v>287</v>
      </c>
      <c r="L721" s="622">
        <v>0</v>
      </c>
    </row>
    <row r="722" spans="1:12" s="194" customFormat="1" ht="24.6" customHeight="1" x14ac:dyDescent="0.15">
      <c r="A722" s="626"/>
      <c r="B722" s="209" t="s">
        <v>291</v>
      </c>
      <c r="C722" s="209" t="s">
        <v>836</v>
      </c>
      <c r="D722" s="211">
        <v>43385</v>
      </c>
      <c r="E722" s="209" t="s">
        <v>837</v>
      </c>
      <c r="F722" s="614"/>
      <c r="G722" s="615"/>
      <c r="H722" s="618"/>
      <c r="I722" s="619"/>
      <c r="J722" s="621"/>
      <c r="K722" s="621"/>
      <c r="L722" s="623"/>
    </row>
    <row r="723" spans="1:12" s="194" customFormat="1" ht="24.6" customHeight="1" x14ac:dyDescent="0.15">
      <c r="A723" s="624">
        <v>136</v>
      </c>
      <c r="B723" s="203" t="s">
        <v>12</v>
      </c>
      <c r="C723" s="207" t="s">
        <v>11</v>
      </c>
      <c r="D723" s="207" t="s">
        <v>280</v>
      </c>
      <c r="E723" s="207" t="s">
        <v>281</v>
      </c>
      <c r="F723" s="627" t="s">
        <v>8</v>
      </c>
      <c r="G723" s="628"/>
      <c r="H723" s="629"/>
      <c r="I723" s="630"/>
      <c r="J723" s="630"/>
      <c r="K723" s="630"/>
      <c r="L723" s="631"/>
    </row>
    <row r="724" spans="1:12" s="194" customFormat="1" ht="26.65" customHeight="1" x14ac:dyDescent="0.15">
      <c r="A724" s="625"/>
      <c r="B724" s="620" t="s">
        <v>833</v>
      </c>
      <c r="C724" s="632" t="s">
        <v>838</v>
      </c>
      <c r="D724" s="634">
        <v>43397</v>
      </c>
      <c r="E724" s="620" t="s">
        <v>839</v>
      </c>
      <c r="F724" s="636" t="s">
        <v>840</v>
      </c>
      <c r="G724" s="637"/>
      <c r="H724" s="610" t="s">
        <v>286</v>
      </c>
      <c r="I724" s="611"/>
      <c r="J724" s="209" t="s">
        <v>287</v>
      </c>
      <c r="K724" s="209" t="s">
        <v>16</v>
      </c>
      <c r="L724" s="210">
        <v>390</v>
      </c>
    </row>
    <row r="725" spans="1:12" s="194" customFormat="1" ht="409.6" customHeight="1" x14ac:dyDescent="0.15">
      <c r="A725" s="625"/>
      <c r="B725" s="640"/>
      <c r="C725" s="641"/>
      <c r="D725" s="642"/>
      <c r="E725" s="640"/>
      <c r="F725" s="643"/>
      <c r="G725" s="644"/>
      <c r="H725" s="616" t="s">
        <v>242</v>
      </c>
      <c r="I725" s="617"/>
      <c r="J725" s="620" t="s">
        <v>287</v>
      </c>
      <c r="K725" s="620" t="s">
        <v>287</v>
      </c>
      <c r="L725" s="622">
        <v>0</v>
      </c>
    </row>
    <row r="726" spans="1:12" s="194" customFormat="1" ht="30.4" customHeight="1" x14ac:dyDescent="0.15">
      <c r="A726" s="625"/>
      <c r="B726" s="621"/>
      <c r="C726" s="633"/>
      <c r="D726" s="635"/>
      <c r="E726" s="621"/>
      <c r="F726" s="638"/>
      <c r="G726" s="639"/>
      <c r="H726" s="618"/>
      <c r="I726" s="619"/>
      <c r="J726" s="621"/>
      <c r="K726" s="621"/>
      <c r="L726" s="623"/>
    </row>
    <row r="727" spans="1:12" s="194" customFormat="1" ht="24.6" customHeight="1" x14ac:dyDescent="0.15">
      <c r="A727" s="625"/>
      <c r="B727" s="203" t="s">
        <v>6</v>
      </c>
      <c r="C727" s="207" t="s">
        <v>5</v>
      </c>
      <c r="D727" s="207" t="s">
        <v>288</v>
      </c>
      <c r="E727" s="207" t="s">
        <v>289</v>
      </c>
      <c r="F727" s="612"/>
      <c r="G727" s="613"/>
      <c r="H727" s="616" t="s">
        <v>290</v>
      </c>
      <c r="I727" s="617"/>
      <c r="J727" s="620" t="s">
        <v>287</v>
      </c>
      <c r="K727" s="620" t="s">
        <v>16</v>
      </c>
      <c r="L727" s="622">
        <v>350</v>
      </c>
    </row>
    <row r="728" spans="1:12" s="194" customFormat="1" ht="24.6" customHeight="1" x14ac:dyDescent="0.15">
      <c r="A728" s="626"/>
      <c r="B728" s="209" t="s">
        <v>291</v>
      </c>
      <c r="C728" s="209" t="s">
        <v>840</v>
      </c>
      <c r="D728" s="211">
        <v>43406</v>
      </c>
      <c r="E728" s="209" t="s">
        <v>841</v>
      </c>
      <c r="F728" s="614"/>
      <c r="G728" s="615"/>
      <c r="H728" s="618"/>
      <c r="I728" s="619"/>
      <c r="J728" s="621"/>
      <c r="K728" s="621"/>
      <c r="L728" s="623"/>
    </row>
    <row r="729" spans="1:12" s="194" customFormat="1" ht="24.6" customHeight="1" x14ac:dyDescent="0.15">
      <c r="A729" s="624">
        <v>137</v>
      </c>
      <c r="B729" s="203" t="s">
        <v>12</v>
      </c>
      <c r="C729" s="207" t="s">
        <v>11</v>
      </c>
      <c r="D729" s="207" t="s">
        <v>280</v>
      </c>
      <c r="E729" s="207" t="s">
        <v>281</v>
      </c>
      <c r="F729" s="627" t="s">
        <v>8</v>
      </c>
      <c r="G729" s="628"/>
      <c r="H729" s="629"/>
      <c r="I729" s="630"/>
      <c r="J729" s="630"/>
      <c r="K729" s="630"/>
      <c r="L729" s="631"/>
    </row>
    <row r="730" spans="1:12" s="194" customFormat="1" ht="26.65" customHeight="1" x14ac:dyDescent="0.15">
      <c r="A730" s="625"/>
      <c r="B730" s="620" t="s">
        <v>833</v>
      </c>
      <c r="C730" s="632" t="s">
        <v>838</v>
      </c>
      <c r="D730" s="634">
        <v>43397</v>
      </c>
      <c r="E730" s="620" t="s">
        <v>839</v>
      </c>
      <c r="F730" s="636" t="s">
        <v>842</v>
      </c>
      <c r="G730" s="637"/>
      <c r="H730" s="610" t="s">
        <v>286</v>
      </c>
      <c r="I730" s="611"/>
      <c r="J730" s="209" t="s">
        <v>287</v>
      </c>
      <c r="K730" s="209" t="s">
        <v>16</v>
      </c>
      <c r="L730" s="210">
        <v>315.66000000000003</v>
      </c>
    </row>
    <row r="731" spans="1:12" s="194" customFormat="1" ht="409.6" customHeight="1" x14ac:dyDescent="0.15">
      <c r="A731" s="625"/>
      <c r="B731" s="640"/>
      <c r="C731" s="641"/>
      <c r="D731" s="642"/>
      <c r="E731" s="640"/>
      <c r="F731" s="643"/>
      <c r="G731" s="644"/>
      <c r="H731" s="616" t="s">
        <v>242</v>
      </c>
      <c r="I731" s="617"/>
      <c r="J731" s="620" t="s">
        <v>287</v>
      </c>
      <c r="K731" s="620" t="s">
        <v>287</v>
      </c>
      <c r="L731" s="622">
        <v>0</v>
      </c>
    </row>
    <row r="732" spans="1:12" s="194" customFormat="1" ht="30.4" customHeight="1" x14ac:dyDescent="0.15">
      <c r="A732" s="625"/>
      <c r="B732" s="621"/>
      <c r="C732" s="633"/>
      <c r="D732" s="635"/>
      <c r="E732" s="621"/>
      <c r="F732" s="638"/>
      <c r="G732" s="639"/>
      <c r="H732" s="618"/>
      <c r="I732" s="619"/>
      <c r="J732" s="621"/>
      <c r="K732" s="621"/>
      <c r="L732" s="623"/>
    </row>
    <row r="733" spans="1:12" s="194" customFormat="1" ht="24.6" customHeight="1" x14ac:dyDescent="0.15">
      <c r="A733" s="625"/>
      <c r="B733" s="203" t="s">
        <v>6</v>
      </c>
      <c r="C733" s="207" t="s">
        <v>5</v>
      </c>
      <c r="D733" s="207" t="s">
        <v>288</v>
      </c>
      <c r="E733" s="207" t="s">
        <v>289</v>
      </c>
      <c r="F733" s="612"/>
      <c r="G733" s="613"/>
      <c r="H733" s="616" t="s">
        <v>290</v>
      </c>
      <c r="I733" s="617"/>
      <c r="J733" s="620" t="s">
        <v>287</v>
      </c>
      <c r="K733" s="620" t="s">
        <v>287</v>
      </c>
      <c r="L733" s="622">
        <v>0</v>
      </c>
    </row>
    <row r="734" spans="1:12" s="194" customFormat="1" ht="24.6" customHeight="1" x14ac:dyDescent="0.15">
      <c r="A734" s="626"/>
      <c r="B734" s="209" t="s">
        <v>291</v>
      </c>
      <c r="C734" s="209" t="s">
        <v>842</v>
      </c>
      <c r="D734" s="211">
        <v>43406</v>
      </c>
      <c r="E734" s="209" t="s">
        <v>841</v>
      </c>
      <c r="F734" s="614"/>
      <c r="G734" s="615"/>
      <c r="H734" s="618"/>
      <c r="I734" s="619"/>
      <c r="J734" s="621"/>
      <c r="K734" s="621"/>
      <c r="L734" s="623"/>
    </row>
    <row r="735" spans="1:12" s="194" customFormat="1" ht="24.6" customHeight="1" x14ac:dyDescent="0.15">
      <c r="A735" s="624">
        <v>138</v>
      </c>
      <c r="B735" s="203" t="s">
        <v>12</v>
      </c>
      <c r="C735" s="207" t="s">
        <v>11</v>
      </c>
      <c r="D735" s="207" t="s">
        <v>280</v>
      </c>
      <c r="E735" s="207" t="s">
        <v>281</v>
      </c>
      <c r="F735" s="627" t="s">
        <v>8</v>
      </c>
      <c r="G735" s="628"/>
      <c r="H735" s="629"/>
      <c r="I735" s="630"/>
      <c r="J735" s="630"/>
      <c r="K735" s="630"/>
      <c r="L735" s="631"/>
    </row>
    <row r="736" spans="1:12" s="194" customFormat="1" ht="26.65" customHeight="1" x14ac:dyDescent="0.15">
      <c r="A736" s="625"/>
      <c r="B736" s="620" t="s">
        <v>833</v>
      </c>
      <c r="C736" s="632" t="s">
        <v>843</v>
      </c>
      <c r="D736" s="634">
        <v>43445</v>
      </c>
      <c r="E736" s="620" t="s">
        <v>844</v>
      </c>
      <c r="F736" s="636" t="s">
        <v>845</v>
      </c>
      <c r="G736" s="637"/>
      <c r="H736" s="610" t="s">
        <v>286</v>
      </c>
      <c r="I736" s="611"/>
      <c r="J736" s="209" t="s">
        <v>287</v>
      </c>
      <c r="K736" s="209" t="s">
        <v>16</v>
      </c>
      <c r="L736" s="210">
        <v>500.59</v>
      </c>
    </row>
    <row r="737" spans="1:12" s="194" customFormat="1" ht="223.5" customHeight="1" x14ac:dyDescent="0.15">
      <c r="A737" s="625"/>
      <c r="B737" s="621"/>
      <c r="C737" s="633"/>
      <c r="D737" s="635"/>
      <c r="E737" s="621"/>
      <c r="F737" s="638"/>
      <c r="G737" s="639"/>
      <c r="H737" s="610" t="s">
        <v>242</v>
      </c>
      <c r="I737" s="611"/>
      <c r="J737" s="209" t="s">
        <v>287</v>
      </c>
      <c r="K737" s="209" t="s">
        <v>16</v>
      </c>
      <c r="L737" s="210">
        <v>1626.33</v>
      </c>
    </row>
    <row r="738" spans="1:12" s="194" customFormat="1" ht="24.6" customHeight="1" x14ac:dyDescent="0.15">
      <c r="A738" s="625"/>
      <c r="B738" s="203" t="s">
        <v>6</v>
      </c>
      <c r="C738" s="207" t="s">
        <v>5</v>
      </c>
      <c r="D738" s="207" t="s">
        <v>288</v>
      </c>
      <c r="E738" s="207" t="s">
        <v>289</v>
      </c>
      <c r="F738" s="612"/>
      <c r="G738" s="613"/>
      <c r="H738" s="616" t="s">
        <v>290</v>
      </c>
      <c r="I738" s="617"/>
      <c r="J738" s="620" t="s">
        <v>287</v>
      </c>
      <c r="K738" s="620" t="s">
        <v>16</v>
      </c>
      <c r="L738" s="622">
        <v>113.4</v>
      </c>
    </row>
    <row r="739" spans="1:12" s="194" customFormat="1" ht="24.6" customHeight="1" x14ac:dyDescent="0.15">
      <c r="A739" s="626"/>
      <c r="B739" s="209" t="s">
        <v>291</v>
      </c>
      <c r="C739" s="209" t="s">
        <v>845</v>
      </c>
      <c r="D739" s="211">
        <v>43449</v>
      </c>
      <c r="E739" s="209" t="s">
        <v>846</v>
      </c>
      <c r="F739" s="614"/>
      <c r="G739" s="615"/>
      <c r="H739" s="618"/>
      <c r="I739" s="619"/>
      <c r="J739" s="621"/>
      <c r="K739" s="621"/>
      <c r="L739" s="623"/>
    </row>
    <row r="740" spans="1:12" s="194" customFormat="1" ht="24.6" customHeight="1" x14ac:dyDescent="0.15">
      <c r="A740" s="624">
        <v>139</v>
      </c>
      <c r="B740" s="203" t="s">
        <v>12</v>
      </c>
      <c r="C740" s="207" t="s">
        <v>11</v>
      </c>
      <c r="D740" s="207" t="s">
        <v>280</v>
      </c>
      <c r="E740" s="207" t="s">
        <v>281</v>
      </c>
      <c r="F740" s="627" t="s">
        <v>8</v>
      </c>
      <c r="G740" s="628"/>
      <c r="H740" s="629"/>
      <c r="I740" s="630"/>
      <c r="J740" s="630"/>
      <c r="K740" s="630"/>
      <c r="L740" s="631"/>
    </row>
    <row r="741" spans="1:12" s="194" customFormat="1" ht="26.65" customHeight="1" x14ac:dyDescent="0.15">
      <c r="A741" s="625"/>
      <c r="B741" s="620" t="s">
        <v>833</v>
      </c>
      <c r="C741" s="632" t="s">
        <v>847</v>
      </c>
      <c r="D741" s="634">
        <v>43507</v>
      </c>
      <c r="E741" s="620" t="s">
        <v>628</v>
      </c>
      <c r="F741" s="636" t="s">
        <v>848</v>
      </c>
      <c r="G741" s="637"/>
      <c r="H741" s="610" t="s">
        <v>286</v>
      </c>
      <c r="I741" s="611"/>
      <c r="J741" s="209" t="s">
        <v>287</v>
      </c>
      <c r="K741" s="209" t="s">
        <v>16</v>
      </c>
      <c r="L741" s="210">
        <v>635.76</v>
      </c>
    </row>
    <row r="742" spans="1:12" s="194" customFormat="1" ht="180.2" customHeight="1" x14ac:dyDescent="0.15">
      <c r="A742" s="625"/>
      <c r="B742" s="621"/>
      <c r="C742" s="633"/>
      <c r="D742" s="635"/>
      <c r="E742" s="621"/>
      <c r="F742" s="638"/>
      <c r="G742" s="639"/>
      <c r="H742" s="610" t="s">
        <v>242</v>
      </c>
      <c r="I742" s="611"/>
      <c r="J742" s="209" t="s">
        <v>287</v>
      </c>
      <c r="K742" s="209" t="s">
        <v>16</v>
      </c>
      <c r="L742" s="210">
        <v>287.02</v>
      </c>
    </row>
    <row r="743" spans="1:12" s="194" customFormat="1" ht="24.6" customHeight="1" x14ac:dyDescent="0.15">
      <c r="A743" s="625"/>
      <c r="B743" s="203" t="s">
        <v>6</v>
      </c>
      <c r="C743" s="207" t="s">
        <v>5</v>
      </c>
      <c r="D743" s="207" t="s">
        <v>288</v>
      </c>
      <c r="E743" s="207" t="s">
        <v>289</v>
      </c>
      <c r="F743" s="612"/>
      <c r="G743" s="613"/>
      <c r="H743" s="616" t="s">
        <v>290</v>
      </c>
      <c r="I743" s="617"/>
      <c r="J743" s="620" t="s">
        <v>287</v>
      </c>
      <c r="K743" s="620" t="s">
        <v>287</v>
      </c>
      <c r="L743" s="622">
        <v>0</v>
      </c>
    </row>
    <row r="744" spans="1:12" s="194" customFormat="1" ht="24.6" customHeight="1" x14ac:dyDescent="0.15">
      <c r="A744" s="626"/>
      <c r="B744" s="209" t="s">
        <v>291</v>
      </c>
      <c r="C744" s="209" t="s">
        <v>848</v>
      </c>
      <c r="D744" s="211">
        <v>43511</v>
      </c>
      <c r="E744" s="209" t="s">
        <v>849</v>
      </c>
      <c r="F744" s="614"/>
      <c r="G744" s="615"/>
      <c r="H744" s="618"/>
      <c r="I744" s="619"/>
      <c r="J744" s="621"/>
      <c r="K744" s="621"/>
      <c r="L744" s="623"/>
    </row>
    <row r="745" spans="1:12" s="194" customFormat="1" ht="24.6" customHeight="1" x14ac:dyDescent="0.15">
      <c r="A745" s="624">
        <v>140</v>
      </c>
      <c r="B745" s="203" t="s">
        <v>12</v>
      </c>
      <c r="C745" s="207" t="s">
        <v>11</v>
      </c>
      <c r="D745" s="207" t="s">
        <v>280</v>
      </c>
      <c r="E745" s="207" t="s">
        <v>281</v>
      </c>
      <c r="F745" s="627" t="s">
        <v>8</v>
      </c>
      <c r="G745" s="628"/>
      <c r="H745" s="629"/>
      <c r="I745" s="630"/>
      <c r="J745" s="630"/>
      <c r="K745" s="630"/>
      <c r="L745" s="631"/>
    </row>
    <row r="746" spans="1:12" s="194" customFormat="1" ht="26.65" customHeight="1" x14ac:dyDescent="0.15">
      <c r="A746" s="625"/>
      <c r="B746" s="620" t="s">
        <v>850</v>
      </c>
      <c r="C746" s="632" t="s">
        <v>851</v>
      </c>
      <c r="D746" s="634">
        <v>43399</v>
      </c>
      <c r="E746" s="620" t="s">
        <v>852</v>
      </c>
      <c r="F746" s="636" t="s">
        <v>410</v>
      </c>
      <c r="G746" s="637"/>
      <c r="H746" s="610" t="s">
        <v>286</v>
      </c>
      <c r="I746" s="611"/>
      <c r="J746" s="209" t="s">
        <v>287</v>
      </c>
      <c r="K746" s="209" t="s">
        <v>16</v>
      </c>
      <c r="L746" s="210">
        <v>356</v>
      </c>
    </row>
    <row r="747" spans="1:12" s="194" customFormat="1" ht="409.6" customHeight="1" x14ac:dyDescent="0.15">
      <c r="A747" s="625"/>
      <c r="B747" s="640"/>
      <c r="C747" s="641"/>
      <c r="D747" s="642"/>
      <c r="E747" s="640"/>
      <c r="F747" s="643"/>
      <c r="G747" s="644"/>
      <c r="H747" s="616" t="s">
        <v>242</v>
      </c>
      <c r="I747" s="617"/>
      <c r="J747" s="620" t="s">
        <v>287</v>
      </c>
      <c r="K747" s="620" t="s">
        <v>287</v>
      </c>
      <c r="L747" s="622">
        <v>0</v>
      </c>
    </row>
    <row r="748" spans="1:12" s="194" customFormat="1" ht="331.7" customHeight="1" x14ac:dyDescent="0.15">
      <c r="A748" s="625"/>
      <c r="B748" s="621"/>
      <c r="C748" s="633"/>
      <c r="D748" s="635"/>
      <c r="E748" s="621"/>
      <c r="F748" s="638"/>
      <c r="G748" s="639"/>
      <c r="H748" s="618"/>
      <c r="I748" s="619"/>
      <c r="J748" s="621"/>
      <c r="K748" s="621"/>
      <c r="L748" s="623"/>
    </row>
    <row r="749" spans="1:12" s="194" customFormat="1" ht="24.6" customHeight="1" x14ac:dyDescent="0.15">
      <c r="A749" s="625"/>
      <c r="B749" s="203" t="s">
        <v>6</v>
      </c>
      <c r="C749" s="207" t="s">
        <v>5</v>
      </c>
      <c r="D749" s="207" t="s">
        <v>288</v>
      </c>
      <c r="E749" s="207" t="s">
        <v>289</v>
      </c>
      <c r="F749" s="612"/>
      <c r="G749" s="613"/>
      <c r="H749" s="616" t="s">
        <v>290</v>
      </c>
      <c r="I749" s="617"/>
      <c r="J749" s="620" t="s">
        <v>287</v>
      </c>
      <c r="K749" s="620" t="s">
        <v>16</v>
      </c>
      <c r="L749" s="622">
        <v>550</v>
      </c>
    </row>
    <row r="750" spans="1:12" s="194" customFormat="1" ht="24.6" customHeight="1" x14ac:dyDescent="0.15">
      <c r="A750" s="626"/>
      <c r="B750" s="209" t="s">
        <v>401</v>
      </c>
      <c r="C750" s="209" t="s">
        <v>410</v>
      </c>
      <c r="D750" s="211">
        <v>43406</v>
      </c>
      <c r="E750" s="209" t="s">
        <v>853</v>
      </c>
      <c r="F750" s="614"/>
      <c r="G750" s="615"/>
      <c r="H750" s="618"/>
      <c r="I750" s="619"/>
      <c r="J750" s="621"/>
      <c r="K750" s="621"/>
      <c r="L750" s="623"/>
    </row>
    <row r="751" spans="1:12" s="194" customFormat="1" ht="24.6" customHeight="1" x14ac:dyDescent="0.15">
      <c r="A751" s="624">
        <v>141</v>
      </c>
      <c r="B751" s="203" t="s">
        <v>12</v>
      </c>
      <c r="C751" s="207" t="s">
        <v>11</v>
      </c>
      <c r="D751" s="207" t="s">
        <v>280</v>
      </c>
      <c r="E751" s="207" t="s">
        <v>281</v>
      </c>
      <c r="F751" s="627" t="s">
        <v>8</v>
      </c>
      <c r="G751" s="628"/>
      <c r="H751" s="629"/>
      <c r="I751" s="630"/>
      <c r="J751" s="630"/>
      <c r="K751" s="630"/>
      <c r="L751" s="631"/>
    </row>
    <row r="752" spans="1:12" s="194" customFormat="1" ht="26.65" customHeight="1" x14ac:dyDescent="0.15">
      <c r="A752" s="625"/>
      <c r="B752" s="620" t="s">
        <v>850</v>
      </c>
      <c r="C752" s="632" t="s">
        <v>854</v>
      </c>
      <c r="D752" s="634">
        <v>43488</v>
      </c>
      <c r="E752" s="620" t="s">
        <v>852</v>
      </c>
      <c r="F752" s="636" t="s">
        <v>855</v>
      </c>
      <c r="G752" s="637"/>
      <c r="H752" s="610" t="s">
        <v>286</v>
      </c>
      <c r="I752" s="611"/>
      <c r="J752" s="209" t="s">
        <v>287</v>
      </c>
      <c r="K752" s="209" t="s">
        <v>16</v>
      </c>
      <c r="L752" s="210">
        <v>220</v>
      </c>
    </row>
    <row r="753" spans="1:12" s="194" customFormat="1" ht="331.15" customHeight="1" x14ac:dyDescent="0.15">
      <c r="A753" s="625"/>
      <c r="B753" s="621"/>
      <c r="C753" s="633"/>
      <c r="D753" s="635"/>
      <c r="E753" s="621"/>
      <c r="F753" s="638"/>
      <c r="G753" s="639"/>
      <c r="H753" s="610" t="s">
        <v>242</v>
      </c>
      <c r="I753" s="611"/>
      <c r="J753" s="209" t="s">
        <v>287</v>
      </c>
      <c r="K753" s="209" t="s">
        <v>16</v>
      </c>
      <c r="L753" s="210">
        <v>583.6</v>
      </c>
    </row>
    <row r="754" spans="1:12" s="194" customFormat="1" ht="24.6" customHeight="1" x14ac:dyDescent="0.15">
      <c r="A754" s="625"/>
      <c r="B754" s="203" t="s">
        <v>6</v>
      </c>
      <c r="C754" s="207" t="s">
        <v>5</v>
      </c>
      <c r="D754" s="207" t="s">
        <v>288</v>
      </c>
      <c r="E754" s="207" t="s">
        <v>289</v>
      </c>
      <c r="F754" s="612"/>
      <c r="G754" s="613"/>
      <c r="H754" s="616" t="s">
        <v>290</v>
      </c>
      <c r="I754" s="617"/>
      <c r="J754" s="620" t="s">
        <v>287</v>
      </c>
      <c r="K754" s="620" t="s">
        <v>16</v>
      </c>
      <c r="L754" s="622">
        <v>100</v>
      </c>
    </row>
    <row r="755" spans="1:12" s="194" customFormat="1" ht="24.6" customHeight="1" x14ac:dyDescent="0.15">
      <c r="A755" s="626"/>
      <c r="B755" s="209" t="s">
        <v>401</v>
      </c>
      <c r="C755" s="209" t="s">
        <v>855</v>
      </c>
      <c r="D755" s="211">
        <v>43490</v>
      </c>
      <c r="E755" s="209" t="s">
        <v>765</v>
      </c>
      <c r="F755" s="614"/>
      <c r="G755" s="615"/>
      <c r="H755" s="618"/>
      <c r="I755" s="619"/>
      <c r="J755" s="621"/>
      <c r="K755" s="621"/>
      <c r="L755" s="623"/>
    </row>
    <row r="756" spans="1:12" s="194" customFormat="1" ht="24.6" customHeight="1" x14ac:dyDescent="0.15">
      <c r="A756" s="624">
        <v>142</v>
      </c>
      <c r="B756" s="203" t="s">
        <v>12</v>
      </c>
      <c r="C756" s="207" t="s">
        <v>11</v>
      </c>
      <c r="D756" s="207" t="s">
        <v>280</v>
      </c>
      <c r="E756" s="207" t="s">
        <v>281</v>
      </c>
      <c r="F756" s="627" t="s">
        <v>8</v>
      </c>
      <c r="G756" s="628"/>
      <c r="H756" s="629"/>
      <c r="I756" s="630"/>
      <c r="J756" s="630"/>
      <c r="K756" s="630"/>
      <c r="L756" s="631"/>
    </row>
    <row r="757" spans="1:12" s="194" customFormat="1" ht="26.65" customHeight="1" x14ac:dyDescent="0.15">
      <c r="A757" s="625"/>
      <c r="B757" s="620" t="s">
        <v>856</v>
      </c>
      <c r="C757" s="632" t="s">
        <v>857</v>
      </c>
      <c r="D757" s="634">
        <v>43392</v>
      </c>
      <c r="E757" s="620" t="s">
        <v>469</v>
      </c>
      <c r="F757" s="636" t="s">
        <v>858</v>
      </c>
      <c r="G757" s="637"/>
      <c r="H757" s="610" t="s">
        <v>286</v>
      </c>
      <c r="I757" s="611"/>
      <c r="J757" s="209" t="s">
        <v>287</v>
      </c>
      <c r="K757" s="209" t="s">
        <v>287</v>
      </c>
      <c r="L757" s="210">
        <v>0</v>
      </c>
    </row>
    <row r="758" spans="1:12" s="194" customFormat="1" ht="202.15" customHeight="1" x14ac:dyDescent="0.15">
      <c r="A758" s="625"/>
      <c r="B758" s="621"/>
      <c r="C758" s="633"/>
      <c r="D758" s="635"/>
      <c r="E758" s="621"/>
      <c r="F758" s="638"/>
      <c r="G758" s="639"/>
      <c r="H758" s="610" t="s">
        <v>242</v>
      </c>
      <c r="I758" s="611"/>
      <c r="J758" s="209" t="s">
        <v>287</v>
      </c>
      <c r="K758" s="209" t="s">
        <v>287</v>
      </c>
      <c r="L758" s="210">
        <v>0</v>
      </c>
    </row>
    <row r="759" spans="1:12" s="194" customFormat="1" ht="24.6" customHeight="1" x14ac:dyDescent="0.15">
      <c r="A759" s="625"/>
      <c r="B759" s="203" t="s">
        <v>6</v>
      </c>
      <c r="C759" s="207" t="s">
        <v>5</v>
      </c>
      <c r="D759" s="207" t="s">
        <v>288</v>
      </c>
      <c r="E759" s="207" t="s">
        <v>289</v>
      </c>
      <c r="F759" s="612"/>
      <c r="G759" s="613"/>
      <c r="H759" s="616" t="s">
        <v>290</v>
      </c>
      <c r="I759" s="617"/>
      <c r="J759" s="620" t="s">
        <v>287</v>
      </c>
      <c r="K759" s="620" t="s">
        <v>16</v>
      </c>
      <c r="L759" s="622">
        <v>295</v>
      </c>
    </row>
    <row r="760" spans="1:12" s="194" customFormat="1" ht="24.6" customHeight="1" x14ac:dyDescent="0.15">
      <c r="A760" s="626"/>
      <c r="B760" s="209" t="s">
        <v>291</v>
      </c>
      <c r="C760" s="209" t="s">
        <v>858</v>
      </c>
      <c r="D760" s="211">
        <v>43396</v>
      </c>
      <c r="E760" s="209" t="s">
        <v>859</v>
      </c>
      <c r="F760" s="614"/>
      <c r="G760" s="615"/>
      <c r="H760" s="618"/>
      <c r="I760" s="619"/>
      <c r="J760" s="621"/>
      <c r="K760" s="621"/>
      <c r="L760" s="623"/>
    </row>
    <row r="761" spans="1:12" s="194" customFormat="1" ht="24.6" customHeight="1" x14ac:dyDescent="0.15">
      <c r="A761" s="624">
        <v>143</v>
      </c>
      <c r="B761" s="203" t="s">
        <v>12</v>
      </c>
      <c r="C761" s="207" t="s">
        <v>11</v>
      </c>
      <c r="D761" s="207" t="s">
        <v>280</v>
      </c>
      <c r="E761" s="207" t="s">
        <v>281</v>
      </c>
      <c r="F761" s="627" t="s">
        <v>8</v>
      </c>
      <c r="G761" s="628"/>
      <c r="H761" s="629"/>
      <c r="I761" s="630"/>
      <c r="J761" s="630"/>
      <c r="K761" s="630"/>
      <c r="L761" s="631"/>
    </row>
    <row r="762" spans="1:12" s="194" customFormat="1" ht="26.65" customHeight="1" x14ac:dyDescent="0.15">
      <c r="A762" s="625"/>
      <c r="B762" s="620" t="s">
        <v>860</v>
      </c>
      <c r="C762" s="632" t="s">
        <v>861</v>
      </c>
      <c r="D762" s="634">
        <v>43533</v>
      </c>
      <c r="E762" s="620" t="s">
        <v>862</v>
      </c>
      <c r="F762" s="636" t="s">
        <v>863</v>
      </c>
      <c r="G762" s="637"/>
      <c r="H762" s="610" t="s">
        <v>286</v>
      </c>
      <c r="I762" s="611"/>
      <c r="J762" s="209" t="s">
        <v>287</v>
      </c>
      <c r="K762" s="209" t="s">
        <v>16</v>
      </c>
      <c r="L762" s="210">
        <v>500</v>
      </c>
    </row>
    <row r="763" spans="1:12" s="194" customFormat="1" ht="409.6" customHeight="1" x14ac:dyDescent="0.15">
      <c r="A763" s="625"/>
      <c r="B763" s="621"/>
      <c r="C763" s="633"/>
      <c r="D763" s="635"/>
      <c r="E763" s="621"/>
      <c r="F763" s="638"/>
      <c r="G763" s="639"/>
      <c r="H763" s="610" t="s">
        <v>242</v>
      </c>
      <c r="I763" s="611"/>
      <c r="J763" s="209" t="s">
        <v>287</v>
      </c>
      <c r="K763" s="209" t="s">
        <v>287</v>
      </c>
      <c r="L763" s="210">
        <v>0</v>
      </c>
    </row>
    <row r="764" spans="1:12" s="194" customFormat="1" ht="24.6" customHeight="1" x14ac:dyDescent="0.15">
      <c r="A764" s="625"/>
      <c r="B764" s="203" t="s">
        <v>6</v>
      </c>
      <c r="C764" s="207" t="s">
        <v>5</v>
      </c>
      <c r="D764" s="207" t="s">
        <v>288</v>
      </c>
      <c r="E764" s="207" t="s">
        <v>289</v>
      </c>
      <c r="F764" s="612"/>
      <c r="G764" s="613"/>
      <c r="H764" s="616" t="s">
        <v>290</v>
      </c>
      <c r="I764" s="617"/>
      <c r="J764" s="620" t="s">
        <v>287</v>
      </c>
      <c r="K764" s="620" t="s">
        <v>287</v>
      </c>
      <c r="L764" s="622">
        <v>0</v>
      </c>
    </row>
    <row r="765" spans="1:12" s="194" customFormat="1" ht="24.6" customHeight="1" x14ac:dyDescent="0.15">
      <c r="A765" s="626"/>
      <c r="B765" s="209" t="s">
        <v>291</v>
      </c>
      <c r="C765" s="209" t="s">
        <v>863</v>
      </c>
      <c r="D765" s="211">
        <v>43538</v>
      </c>
      <c r="E765" s="209" t="s">
        <v>864</v>
      </c>
      <c r="F765" s="614"/>
      <c r="G765" s="615"/>
      <c r="H765" s="618"/>
      <c r="I765" s="619"/>
      <c r="J765" s="621"/>
      <c r="K765" s="621"/>
      <c r="L765" s="623"/>
    </row>
    <row r="766" spans="1:12" s="194" customFormat="1" ht="24.6" customHeight="1" x14ac:dyDescent="0.15">
      <c r="A766" s="624">
        <v>144</v>
      </c>
      <c r="B766" s="203" t="s">
        <v>12</v>
      </c>
      <c r="C766" s="207" t="s">
        <v>11</v>
      </c>
      <c r="D766" s="207" t="s">
        <v>280</v>
      </c>
      <c r="E766" s="207" t="s">
        <v>281</v>
      </c>
      <c r="F766" s="627" t="s">
        <v>8</v>
      </c>
      <c r="G766" s="628"/>
      <c r="H766" s="629"/>
      <c r="I766" s="630"/>
      <c r="J766" s="630"/>
      <c r="K766" s="630"/>
      <c r="L766" s="631"/>
    </row>
    <row r="767" spans="1:12" s="194" customFormat="1" ht="26.65" customHeight="1" x14ac:dyDescent="0.15">
      <c r="A767" s="625"/>
      <c r="B767" s="620" t="s">
        <v>865</v>
      </c>
      <c r="C767" s="632" t="s">
        <v>866</v>
      </c>
      <c r="D767" s="634">
        <v>43442</v>
      </c>
      <c r="E767" s="620" t="s">
        <v>867</v>
      </c>
      <c r="F767" s="636" t="s">
        <v>868</v>
      </c>
      <c r="G767" s="637"/>
      <c r="H767" s="610" t="s">
        <v>286</v>
      </c>
      <c r="I767" s="611"/>
      <c r="J767" s="209" t="s">
        <v>287</v>
      </c>
      <c r="K767" s="209" t="s">
        <v>16</v>
      </c>
      <c r="L767" s="210">
        <v>354</v>
      </c>
    </row>
    <row r="768" spans="1:12" s="194" customFormat="1" ht="409.6" customHeight="1" x14ac:dyDescent="0.15">
      <c r="A768" s="625"/>
      <c r="B768" s="640"/>
      <c r="C768" s="641"/>
      <c r="D768" s="642"/>
      <c r="E768" s="640"/>
      <c r="F768" s="643"/>
      <c r="G768" s="644"/>
      <c r="H768" s="616" t="s">
        <v>242</v>
      </c>
      <c r="I768" s="617"/>
      <c r="J768" s="620" t="s">
        <v>287</v>
      </c>
      <c r="K768" s="620" t="s">
        <v>16</v>
      </c>
      <c r="L768" s="622">
        <v>2000</v>
      </c>
    </row>
    <row r="769" spans="1:12" s="194" customFormat="1" ht="409.6" customHeight="1" x14ac:dyDescent="0.15">
      <c r="A769" s="625"/>
      <c r="B769" s="640"/>
      <c r="C769" s="641"/>
      <c r="D769" s="642"/>
      <c r="E769" s="640"/>
      <c r="F769" s="643"/>
      <c r="G769" s="644"/>
      <c r="H769" s="646"/>
      <c r="I769" s="647"/>
      <c r="J769" s="640"/>
      <c r="K769" s="640"/>
      <c r="L769" s="645"/>
    </row>
    <row r="770" spans="1:12" s="194" customFormat="1" ht="9" customHeight="1" x14ac:dyDescent="0.15">
      <c r="A770" s="625"/>
      <c r="B770" s="621"/>
      <c r="C770" s="633"/>
      <c r="D770" s="635"/>
      <c r="E770" s="621"/>
      <c r="F770" s="638"/>
      <c r="G770" s="639"/>
      <c r="H770" s="618"/>
      <c r="I770" s="619"/>
      <c r="J770" s="621"/>
      <c r="K770" s="621"/>
      <c r="L770" s="623"/>
    </row>
    <row r="771" spans="1:12" s="194" customFormat="1" ht="24.6" customHeight="1" x14ac:dyDescent="0.15">
      <c r="A771" s="625"/>
      <c r="B771" s="203" t="s">
        <v>6</v>
      </c>
      <c r="C771" s="207" t="s">
        <v>5</v>
      </c>
      <c r="D771" s="207" t="s">
        <v>288</v>
      </c>
      <c r="E771" s="207" t="s">
        <v>289</v>
      </c>
      <c r="F771" s="612"/>
      <c r="G771" s="613"/>
      <c r="H771" s="616" t="s">
        <v>290</v>
      </c>
      <c r="I771" s="617"/>
      <c r="J771" s="620" t="s">
        <v>287</v>
      </c>
      <c r="K771" s="620" t="s">
        <v>16</v>
      </c>
      <c r="L771" s="622">
        <v>60</v>
      </c>
    </row>
    <row r="772" spans="1:12" s="194" customFormat="1" ht="24.6" customHeight="1" x14ac:dyDescent="0.15">
      <c r="A772" s="626"/>
      <c r="B772" s="209" t="s">
        <v>439</v>
      </c>
      <c r="C772" s="209" t="s">
        <v>868</v>
      </c>
      <c r="D772" s="211">
        <v>43448</v>
      </c>
      <c r="E772" s="209" t="s">
        <v>869</v>
      </c>
      <c r="F772" s="614"/>
      <c r="G772" s="615"/>
      <c r="H772" s="618"/>
      <c r="I772" s="619"/>
      <c r="J772" s="621"/>
      <c r="K772" s="621"/>
      <c r="L772" s="623"/>
    </row>
    <row r="773" spans="1:12" s="194" customFormat="1" ht="24.6" customHeight="1" x14ac:dyDescent="0.15">
      <c r="A773" s="624">
        <v>145</v>
      </c>
      <c r="B773" s="203" t="s">
        <v>12</v>
      </c>
      <c r="C773" s="207" t="s">
        <v>11</v>
      </c>
      <c r="D773" s="207" t="s">
        <v>280</v>
      </c>
      <c r="E773" s="207" t="s">
        <v>281</v>
      </c>
      <c r="F773" s="627" t="s">
        <v>8</v>
      </c>
      <c r="G773" s="628"/>
      <c r="H773" s="629"/>
      <c r="I773" s="630"/>
      <c r="J773" s="630"/>
      <c r="K773" s="630"/>
      <c r="L773" s="631"/>
    </row>
    <row r="774" spans="1:12" s="194" customFormat="1" ht="26.65" customHeight="1" x14ac:dyDescent="0.15">
      <c r="A774" s="625"/>
      <c r="B774" s="620" t="s">
        <v>865</v>
      </c>
      <c r="C774" s="632" t="s">
        <v>866</v>
      </c>
      <c r="D774" s="634">
        <v>43442</v>
      </c>
      <c r="E774" s="620" t="s">
        <v>867</v>
      </c>
      <c r="F774" s="636" t="s">
        <v>870</v>
      </c>
      <c r="G774" s="637"/>
      <c r="H774" s="610" t="s">
        <v>286</v>
      </c>
      <c r="I774" s="611"/>
      <c r="J774" s="209" t="s">
        <v>287</v>
      </c>
      <c r="K774" s="209" t="s">
        <v>16</v>
      </c>
      <c r="L774" s="210">
        <v>518.6</v>
      </c>
    </row>
    <row r="775" spans="1:12" s="194" customFormat="1" ht="409.6" customHeight="1" x14ac:dyDescent="0.15">
      <c r="A775" s="625"/>
      <c r="B775" s="640"/>
      <c r="C775" s="641"/>
      <c r="D775" s="642"/>
      <c r="E775" s="640"/>
      <c r="F775" s="643"/>
      <c r="G775" s="644"/>
      <c r="H775" s="616" t="s">
        <v>242</v>
      </c>
      <c r="I775" s="617"/>
      <c r="J775" s="620" t="s">
        <v>287</v>
      </c>
      <c r="K775" s="620" t="s">
        <v>16</v>
      </c>
      <c r="L775" s="622">
        <v>542.24</v>
      </c>
    </row>
    <row r="776" spans="1:12" s="194" customFormat="1" ht="409.6" customHeight="1" x14ac:dyDescent="0.15">
      <c r="A776" s="625"/>
      <c r="B776" s="640"/>
      <c r="C776" s="641"/>
      <c r="D776" s="642"/>
      <c r="E776" s="640"/>
      <c r="F776" s="643"/>
      <c r="G776" s="644"/>
      <c r="H776" s="646"/>
      <c r="I776" s="647"/>
      <c r="J776" s="640"/>
      <c r="K776" s="640"/>
      <c r="L776" s="645"/>
    </row>
    <row r="777" spans="1:12" s="194" customFormat="1" ht="9" customHeight="1" x14ac:dyDescent="0.15">
      <c r="A777" s="625"/>
      <c r="B777" s="621"/>
      <c r="C777" s="633"/>
      <c r="D777" s="635"/>
      <c r="E777" s="621"/>
      <c r="F777" s="638"/>
      <c r="G777" s="639"/>
      <c r="H777" s="618"/>
      <c r="I777" s="619"/>
      <c r="J777" s="621"/>
      <c r="K777" s="621"/>
      <c r="L777" s="623"/>
    </row>
    <row r="778" spans="1:12" s="194" customFormat="1" ht="24.6" customHeight="1" x14ac:dyDescent="0.15">
      <c r="A778" s="625"/>
      <c r="B778" s="203" t="s">
        <v>6</v>
      </c>
      <c r="C778" s="207" t="s">
        <v>5</v>
      </c>
      <c r="D778" s="207" t="s">
        <v>288</v>
      </c>
      <c r="E778" s="207" t="s">
        <v>289</v>
      </c>
      <c r="F778" s="612"/>
      <c r="G778" s="613"/>
      <c r="H778" s="616" t="s">
        <v>290</v>
      </c>
      <c r="I778" s="617"/>
      <c r="J778" s="620" t="s">
        <v>287</v>
      </c>
      <c r="K778" s="620" t="s">
        <v>16</v>
      </c>
      <c r="L778" s="622">
        <v>20.55</v>
      </c>
    </row>
    <row r="779" spans="1:12" s="194" customFormat="1" ht="24.6" customHeight="1" x14ac:dyDescent="0.15">
      <c r="A779" s="626"/>
      <c r="B779" s="209" t="s">
        <v>439</v>
      </c>
      <c r="C779" s="209" t="s">
        <v>870</v>
      </c>
      <c r="D779" s="211">
        <v>43448</v>
      </c>
      <c r="E779" s="209" t="s">
        <v>869</v>
      </c>
      <c r="F779" s="614"/>
      <c r="G779" s="615"/>
      <c r="H779" s="618"/>
      <c r="I779" s="619"/>
      <c r="J779" s="621"/>
      <c r="K779" s="621"/>
      <c r="L779" s="623"/>
    </row>
    <row r="780" spans="1:12" s="194" customFormat="1" ht="24.6" customHeight="1" x14ac:dyDescent="0.15">
      <c r="A780" s="624">
        <v>146</v>
      </c>
      <c r="B780" s="203" t="s">
        <v>12</v>
      </c>
      <c r="C780" s="207" t="s">
        <v>11</v>
      </c>
      <c r="D780" s="207" t="s">
        <v>280</v>
      </c>
      <c r="E780" s="207" t="s">
        <v>281</v>
      </c>
      <c r="F780" s="627" t="s">
        <v>8</v>
      </c>
      <c r="G780" s="628"/>
      <c r="H780" s="629"/>
      <c r="I780" s="630"/>
      <c r="J780" s="630"/>
      <c r="K780" s="630"/>
      <c r="L780" s="631"/>
    </row>
    <row r="781" spans="1:12" s="194" customFormat="1" ht="26.65" customHeight="1" x14ac:dyDescent="0.15">
      <c r="A781" s="625"/>
      <c r="B781" s="620" t="s">
        <v>871</v>
      </c>
      <c r="C781" s="632" t="s">
        <v>872</v>
      </c>
      <c r="D781" s="634">
        <v>43386</v>
      </c>
      <c r="E781" s="620" t="s">
        <v>354</v>
      </c>
      <c r="F781" s="636" t="s">
        <v>873</v>
      </c>
      <c r="G781" s="637"/>
      <c r="H781" s="610" t="s">
        <v>286</v>
      </c>
      <c r="I781" s="611"/>
      <c r="J781" s="209" t="s">
        <v>287</v>
      </c>
      <c r="K781" s="209" t="s">
        <v>16</v>
      </c>
      <c r="L781" s="210">
        <v>1499.14</v>
      </c>
    </row>
    <row r="782" spans="1:12" s="194" customFormat="1" ht="384.95" customHeight="1" x14ac:dyDescent="0.15">
      <c r="A782" s="625"/>
      <c r="B782" s="621"/>
      <c r="C782" s="633"/>
      <c r="D782" s="635"/>
      <c r="E782" s="621"/>
      <c r="F782" s="638"/>
      <c r="G782" s="639"/>
      <c r="H782" s="610" t="s">
        <v>242</v>
      </c>
      <c r="I782" s="611"/>
      <c r="J782" s="209" t="s">
        <v>287</v>
      </c>
      <c r="K782" s="209" t="s">
        <v>16</v>
      </c>
      <c r="L782" s="210">
        <v>2518.83</v>
      </c>
    </row>
    <row r="783" spans="1:12" s="194" customFormat="1" ht="24.6" customHeight="1" x14ac:dyDescent="0.15">
      <c r="A783" s="625"/>
      <c r="B783" s="203" t="s">
        <v>6</v>
      </c>
      <c r="C783" s="207" t="s">
        <v>5</v>
      </c>
      <c r="D783" s="207" t="s">
        <v>288</v>
      </c>
      <c r="E783" s="207" t="s">
        <v>289</v>
      </c>
      <c r="F783" s="612"/>
      <c r="G783" s="613"/>
      <c r="H783" s="616" t="s">
        <v>290</v>
      </c>
      <c r="I783" s="617"/>
      <c r="J783" s="620" t="s">
        <v>287</v>
      </c>
      <c r="K783" s="620" t="s">
        <v>16</v>
      </c>
      <c r="L783" s="622">
        <v>234.9</v>
      </c>
    </row>
    <row r="784" spans="1:12" s="194" customFormat="1" ht="24.6" customHeight="1" x14ac:dyDescent="0.15">
      <c r="A784" s="626"/>
      <c r="B784" s="209" t="s">
        <v>291</v>
      </c>
      <c r="C784" s="209" t="s">
        <v>873</v>
      </c>
      <c r="D784" s="211">
        <v>43394</v>
      </c>
      <c r="E784" s="209" t="s">
        <v>874</v>
      </c>
      <c r="F784" s="614"/>
      <c r="G784" s="615"/>
      <c r="H784" s="618"/>
      <c r="I784" s="619"/>
      <c r="J784" s="621"/>
      <c r="K784" s="621"/>
      <c r="L784" s="623"/>
    </row>
    <row r="785" spans="1:12" s="194" customFormat="1" ht="24.6" customHeight="1" x14ac:dyDescent="0.15">
      <c r="A785" s="624">
        <v>147</v>
      </c>
      <c r="B785" s="203" t="s">
        <v>12</v>
      </c>
      <c r="C785" s="207" t="s">
        <v>11</v>
      </c>
      <c r="D785" s="207" t="s">
        <v>280</v>
      </c>
      <c r="E785" s="207" t="s">
        <v>281</v>
      </c>
      <c r="F785" s="627" t="s">
        <v>8</v>
      </c>
      <c r="G785" s="628"/>
      <c r="H785" s="629"/>
      <c r="I785" s="630"/>
      <c r="J785" s="630"/>
      <c r="K785" s="630"/>
      <c r="L785" s="631"/>
    </row>
    <row r="786" spans="1:12" s="194" customFormat="1" ht="26.65" customHeight="1" x14ac:dyDescent="0.15">
      <c r="A786" s="625"/>
      <c r="B786" s="620" t="s">
        <v>875</v>
      </c>
      <c r="C786" s="632" t="s">
        <v>876</v>
      </c>
      <c r="D786" s="634">
        <v>43383</v>
      </c>
      <c r="E786" s="620" t="s">
        <v>628</v>
      </c>
      <c r="F786" s="636" t="s">
        <v>877</v>
      </c>
      <c r="G786" s="637"/>
      <c r="H786" s="610" t="s">
        <v>286</v>
      </c>
      <c r="I786" s="611"/>
      <c r="J786" s="209" t="s">
        <v>287</v>
      </c>
      <c r="K786" s="209" t="s">
        <v>16</v>
      </c>
      <c r="L786" s="210">
        <v>947.44</v>
      </c>
    </row>
    <row r="787" spans="1:12" s="194" customFormat="1" ht="158.85" customHeight="1" x14ac:dyDescent="0.15">
      <c r="A787" s="625"/>
      <c r="B787" s="621"/>
      <c r="C787" s="633"/>
      <c r="D787" s="635"/>
      <c r="E787" s="621"/>
      <c r="F787" s="638"/>
      <c r="G787" s="639"/>
      <c r="H787" s="610" t="s">
        <v>242</v>
      </c>
      <c r="I787" s="611"/>
      <c r="J787" s="209" t="s">
        <v>287</v>
      </c>
      <c r="K787" s="209" t="s">
        <v>16</v>
      </c>
      <c r="L787" s="210">
        <v>242.4</v>
      </c>
    </row>
    <row r="788" spans="1:12" s="194" customFormat="1" ht="24.6" customHeight="1" x14ac:dyDescent="0.15">
      <c r="A788" s="625"/>
      <c r="B788" s="203" t="s">
        <v>6</v>
      </c>
      <c r="C788" s="207" t="s">
        <v>5</v>
      </c>
      <c r="D788" s="207" t="s">
        <v>288</v>
      </c>
      <c r="E788" s="207" t="s">
        <v>289</v>
      </c>
      <c r="F788" s="612"/>
      <c r="G788" s="613"/>
      <c r="H788" s="616" t="s">
        <v>290</v>
      </c>
      <c r="I788" s="617"/>
      <c r="J788" s="620" t="s">
        <v>287</v>
      </c>
      <c r="K788" s="620" t="s">
        <v>16</v>
      </c>
      <c r="L788" s="622">
        <v>60</v>
      </c>
    </row>
    <row r="789" spans="1:12" s="194" customFormat="1" ht="24.6" customHeight="1" x14ac:dyDescent="0.15">
      <c r="A789" s="626"/>
      <c r="B789" s="209" t="s">
        <v>291</v>
      </c>
      <c r="C789" s="209" t="s">
        <v>877</v>
      </c>
      <c r="D789" s="211">
        <v>43385</v>
      </c>
      <c r="E789" s="209" t="s">
        <v>878</v>
      </c>
      <c r="F789" s="614"/>
      <c r="G789" s="615"/>
      <c r="H789" s="618"/>
      <c r="I789" s="619"/>
      <c r="J789" s="621"/>
      <c r="K789" s="621"/>
      <c r="L789" s="623"/>
    </row>
    <row r="790" spans="1:12" s="194" customFormat="1" ht="24.6" customHeight="1" x14ac:dyDescent="0.15">
      <c r="A790" s="624">
        <v>148</v>
      </c>
      <c r="B790" s="203" t="s">
        <v>12</v>
      </c>
      <c r="C790" s="207" t="s">
        <v>11</v>
      </c>
      <c r="D790" s="207" t="s">
        <v>280</v>
      </c>
      <c r="E790" s="207" t="s">
        <v>281</v>
      </c>
      <c r="F790" s="627" t="s">
        <v>8</v>
      </c>
      <c r="G790" s="628"/>
      <c r="H790" s="629"/>
      <c r="I790" s="630"/>
      <c r="J790" s="630"/>
      <c r="K790" s="630"/>
      <c r="L790" s="631"/>
    </row>
    <row r="791" spans="1:12" s="194" customFormat="1" ht="26.65" customHeight="1" x14ac:dyDescent="0.15">
      <c r="A791" s="625"/>
      <c r="B791" s="620" t="s">
        <v>875</v>
      </c>
      <c r="C791" s="632" t="s">
        <v>879</v>
      </c>
      <c r="D791" s="634">
        <v>43395</v>
      </c>
      <c r="E791" s="620" t="s">
        <v>377</v>
      </c>
      <c r="F791" s="636" t="s">
        <v>880</v>
      </c>
      <c r="G791" s="637"/>
      <c r="H791" s="610" t="s">
        <v>286</v>
      </c>
      <c r="I791" s="611"/>
      <c r="J791" s="209" t="s">
        <v>287</v>
      </c>
      <c r="K791" s="209" t="s">
        <v>16</v>
      </c>
      <c r="L791" s="210">
        <v>764.21</v>
      </c>
    </row>
    <row r="792" spans="1:12" s="194" customFormat="1" ht="180.2" customHeight="1" x14ac:dyDescent="0.15">
      <c r="A792" s="625"/>
      <c r="B792" s="621"/>
      <c r="C792" s="633"/>
      <c r="D792" s="635"/>
      <c r="E792" s="621"/>
      <c r="F792" s="638"/>
      <c r="G792" s="639"/>
      <c r="H792" s="610" t="s">
        <v>242</v>
      </c>
      <c r="I792" s="611"/>
      <c r="J792" s="209" t="s">
        <v>287</v>
      </c>
      <c r="K792" s="209" t="s">
        <v>16</v>
      </c>
      <c r="L792" s="210">
        <v>324</v>
      </c>
    </row>
    <row r="793" spans="1:12" s="194" customFormat="1" ht="24.6" customHeight="1" x14ac:dyDescent="0.15">
      <c r="A793" s="625"/>
      <c r="B793" s="203" t="s">
        <v>6</v>
      </c>
      <c r="C793" s="207" t="s">
        <v>5</v>
      </c>
      <c r="D793" s="207" t="s">
        <v>288</v>
      </c>
      <c r="E793" s="207" t="s">
        <v>289</v>
      </c>
      <c r="F793" s="612"/>
      <c r="G793" s="613"/>
      <c r="H793" s="616" t="s">
        <v>290</v>
      </c>
      <c r="I793" s="617"/>
      <c r="J793" s="620" t="s">
        <v>287</v>
      </c>
      <c r="K793" s="620" t="s">
        <v>287</v>
      </c>
      <c r="L793" s="622">
        <v>0</v>
      </c>
    </row>
    <row r="794" spans="1:12" s="194" customFormat="1" ht="24.6" customHeight="1" x14ac:dyDescent="0.15">
      <c r="A794" s="626"/>
      <c r="B794" s="209" t="s">
        <v>291</v>
      </c>
      <c r="C794" s="209" t="s">
        <v>880</v>
      </c>
      <c r="D794" s="211">
        <v>43397</v>
      </c>
      <c r="E794" s="209" t="s">
        <v>881</v>
      </c>
      <c r="F794" s="614"/>
      <c r="G794" s="615"/>
      <c r="H794" s="618"/>
      <c r="I794" s="619"/>
      <c r="J794" s="621"/>
      <c r="K794" s="621"/>
      <c r="L794" s="623"/>
    </row>
    <row r="795" spans="1:12" s="194" customFormat="1" ht="24.6" customHeight="1" x14ac:dyDescent="0.15">
      <c r="A795" s="624">
        <v>149</v>
      </c>
      <c r="B795" s="203" t="s">
        <v>12</v>
      </c>
      <c r="C795" s="207" t="s">
        <v>11</v>
      </c>
      <c r="D795" s="207" t="s">
        <v>280</v>
      </c>
      <c r="E795" s="207" t="s">
        <v>281</v>
      </c>
      <c r="F795" s="627" t="s">
        <v>8</v>
      </c>
      <c r="G795" s="628"/>
      <c r="H795" s="629"/>
      <c r="I795" s="630"/>
      <c r="J795" s="630"/>
      <c r="K795" s="630"/>
      <c r="L795" s="631"/>
    </row>
    <row r="796" spans="1:12" s="194" customFormat="1" ht="26.65" customHeight="1" x14ac:dyDescent="0.15">
      <c r="A796" s="625"/>
      <c r="B796" s="620" t="s">
        <v>875</v>
      </c>
      <c r="C796" s="632" t="s">
        <v>882</v>
      </c>
      <c r="D796" s="634">
        <v>43419</v>
      </c>
      <c r="E796" s="620" t="s">
        <v>432</v>
      </c>
      <c r="F796" s="636" t="s">
        <v>812</v>
      </c>
      <c r="G796" s="637"/>
      <c r="H796" s="610" t="s">
        <v>286</v>
      </c>
      <c r="I796" s="611"/>
      <c r="J796" s="209" t="s">
        <v>287</v>
      </c>
      <c r="K796" s="209" t="s">
        <v>16</v>
      </c>
      <c r="L796" s="210">
        <v>670.92</v>
      </c>
    </row>
    <row r="797" spans="1:12" s="194" customFormat="1" ht="234.2" customHeight="1" x14ac:dyDescent="0.15">
      <c r="A797" s="625"/>
      <c r="B797" s="621"/>
      <c r="C797" s="633"/>
      <c r="D797" s="635"/>
      <c r="E797" s="621"/>
      <c r="F797" s="638"/>
      <c r="G797" s="639"/>
      <c r="H797" s="610" t="s">
        <v>242</v>
      </c>
      <c r="I797" s="611"/>
      <c r="J797" s="209" t="s">
        <v>287</v>
      </c>
      <c r="K797" s="209" t="s">
        <v>16</v>
      </c>
      <c r="L797" s="210">
        <v>339.87</v>
      </c>
    </row>
    <row r="798" spans="1:12" s="194" customFormat="1" ht="24.6" customHeight="1" x14ac:dyDescent="0.15">
      <c r="A798" s="625"/>
      <c r="B798" s="203" t="s">
        <v>6</v>
      </c>
      <c r="C798" s="207" t="s">
        <v>5</v>
      </c>
      <c r="D798" s="207" t="s">
        <v>288</v>
      </c>
      <c r="E798" s="207" t="s">
        <v>289</v>
      </c>
      <c r="F798" s="612"/>
      <c r="G798" s="613"/>
      <c r="H798" s="616" t="s">
        <v>290</v>
      </c>
      <c r="I798" s="617"/>
      <c r="J798" s="620" t="s">
        <v>287</v>
      </c>
      <c r="K798" s="620" t="s">
        <v>16</v>
      </c>
      <c r="L798" s="622">
        <v>116</v>
      </c>
    </row>
    <row r="799" spans="1:12" s="194" customFormat="1" ht="24.6" customHeight="1" x14ac:dyDescent="0.15">
      <c r="A799" s="626"/>
      <c r="B799" s="209" t="s">
        <v>291</v>
      </c>
      <c r="C799" s="209" t="s">
        <v>812</v>
      </c>
      <c r="D799" s="211">
        <v>43421</v>
      </c>
      <c r="E799" s="209" t="s">
        <v>883</v>
      </c>
      <c r="F799" s="614"/>
      <c r="G799" s="615"/>
      <c r="H799" s="618"/>
      <c r="I799" s="619"/>
      <c r="J799" s="621"/>
      <c r="K799" s="621"/>
      <c r="L799" s="623"/>
    </row>
    <row r="800" spans="1:12" s="194" customFormat="1" ht="24.6" customHeight="1" x14ac:dyDescent="0.15">
      <c r="A800" s="624">
        <v>150</v>
      </c>
      <c r="B800" s="203" t="s">
        <v>12</v>
      </c>
      <c r="C800" s="207" t="s">
        <v>11</v>
      </c>
      <c r="D800" s="207" t="s">
        <v>280</v>
      </c>
      <c r="E800" s="207" t="s">
        <v>281</v>
      </c>
      <c r="F800" s="627" t="s">
        <v>8</v>
      </c>
      <c r="G800" s="628"/>
      <c r="H800" s="629"/>
      <c r="I800" s="630"/>
      <c r="J800" s="630"/>
      <c r="K800" s="630"/>
      <c r="L800" s="631"/>
    </row>
    <row r="801" spans="1:12" s="194" customFormat="1" ht="26.65" customHeight="1" x14ac:dyDescent="0.15">
      <c r="A801" s="625"/>
      <c r="B801" s="620" t="s">
        <v>875</v>
      </c>
      <c r="C801" s="632" t="s">
        <v>884</v>
      </c>
      <c r="D801" s="634">
        <v>43481</v>
      </c>
      <c r="E801" s="620" t="s">
        <v>377</v>
      </c>
      <c r="F801" s="636" t="s">
        <v>885</v>
      </c>
      <c r="G801" s="637"/>
      <c r="H801" s="610" t="s">
        <v>286</v>
      </c>
      <c r="I801" s="611"/>
      <c r="J801" s="209" t="s">
        <v>287</v>
      </c>
      <c r="K801" s="209" t="s">
        <v>16</v>
      </c>
      <c r="L801" s="210">
        <v>557.38</v>
      </c>
    </row>
    <row r="802" spans="1:12" s="194" customFormat="1" ht="309.75" customHeight="1" x14ac:dyDescent="0.15">
      <c r="A802" s="625"/>
      <c r="B802" s="621"/>
      <c r="C802" s="633"/>
      <c r="D802" s="635"/>
      <c r="E802" s="621"/>
      <c r="F802" s="638"/>
      <c r="G802" s="639"/>
      <c r="H802" s="610" t="s">
        <v>242</v>
      </c>
      <c r="I802" s="611"/>
      <c r="J802" s="209" t="s">
        <v>287</v>
      </c>
      <c r="K802" s="209" t="s">
        <v>16</v>
      </c>
      <c r="L802" s="210">
        <v>172</v>
      </c>
    </row>
    <row r="803" spans="1:12" s="194" customFormat="1" ht="24.6" customHeight="1" x14ac:dyDescent="0.15">
      <c r="A803" s="625"/>
      <c r="B803" s="203" t="s">
        <v>6</v>
      </c>
      <c r="C803" s="207" t="s">
        <v>5</v>
      </c>
      <c r="D803" s="207" t="s">
        <v>288</v>
      </c>
      <c r="E803" s="207" t="s">
        <v>289</v>
      </c>
      <c r="F803" s="612"/>
      <c r="G803" s="613"/>
      <c r="H803" s="616" t="s">
        <v>290</v>
      </c>
      <c r="I803" s="617"/>
      <c r="J803" s="620" t="s">
        <v>287</v>
      </c>
      <c r="K803" s="620" t="s">
        <v>16</v>
      </c>
      <c r="L803" s="622">
        <v>94</v>
      </c>
    </row>
    <row r="804" spans="1:12" s="194" customFormat="1" ht="24.6" customHeight="1" x14ac:dyDescent="0.15">
      <c r="A804" s="626"/>
      <c r="B804" s="209" t="s">
        <v>291</v>
      </c>
      <c r="C804" s="209" t="s">
        <v>885</v>
      </c>
      <c r="D804" s="211">
        <v>43483</v>
      </c>
      <c r="E804" s="209" t="s">
        <v>886</v>
      </c>
      <c r="F804" s="614"/>
      <c r="G804" s="615"/>
      <c r="H804" s="618"/>
      <c r="I804" s="619"/>
      <c r="J804" s="621"/>
      <c r="K804" s="621"/>
      <c r="L804" s="623"/>
    </row>
    <row r="805" spans="1:12" s="194" customFormat="1" ht="24.6" customHeight="1" x14ac:dyDescent="0.15">
      <c r="A805" s="624">
        <v>151</v>
      </c>
      <c r="B805" s="203" t="s">
        <v>12</v>
      </c>
      <c r="C805" s="207" t="s">
        <v>11</v>
      </c>
      <c r="D805" s="207" t="s">
        <v>280</v>
      </c>
      <c r="E805" s="207" t="s">
        <v>281</v>
      </c>
      <c r="F805" s="627" t="s">
        <v>8</v>
      </c>
      <c r="G805" s="628"/>
      <c r="H805" s="629"/>
      <c r="I805" s="630"/>
      <c r="J805" s="630"/>
      <c r="K805" s="630"/>
      <c r="L805" s="631"/>
    </row>
    <row r="806" spans="1:12" s="194" customFormat="1" ht="26.65" customHeight="1" x14ac:dyDescent="0.15">
      <c r="A806" s="625"/>
      <c r="B806" s="620" t="s">
        <v>875</v>
      </c>
      <c r="C806" s="632" t="s">
        <v>887</v>
      </c>
      <c r="D806" s="634">
        <v>43536</v>
      </c>
      <c r="E806" s="620" t="s">
        <v>888</v>
      </c>
      <c r="F806" s="636" t="s">
        <v>889</v>
      </c>
      <c r="G806" s="637"/>
      <c r="H806" s="610" t="s">
        <v>286</v>
      </c>
      <c r="I806" s="611"/>
      <c r="J806" s="209" t="s">
        <v>287</v>
      </c>
      <c r="K806" s="209" t="s">
        <v>16</v>
      </c>
      <c r="L806" s="210">
        <v>681.9</v>
      </c>
    </row>
    <row r="807" spans="1:12" s="194" customFormat="1" ht="191.45" customHeight="1" x14ac:dyDescent="0.15">
      <c r="A807" s="625"/>
      <c r="B807" s="621"/>
      <c r="C807" s="633"/>
      <c r="D807" s="635"/>
      <c r="E807" s="621"/>
      <c r="F807" s="638"/>
      <c r="G807" s="639"/>
      <c r="H807" s="610" t="s">
        <v>242</v>
      </c>
      <c r="I807" s="611"/>
      <c r="J807" s="209" t="s">
        <v>287</v>
      </c>
      <c r="K807" s="209" t="s">
        <v>16</v>
      </c>
      <c r="L807" s="210">
        <v>766.6</v>
      </c>
    </row>
    <row r="808" spans="1:12" s="194" customFormat="1" ht="24.6" customHeight="1" x14ac:dyDescent="0.15">
      <c r="A808" s="625"/>
      <c r="B808" s="203" t="s">
        <v>6</v>
      </c>
      <c r="C808" s="207" t="s">
        <v>5</v>
      </c>
      <c r="D808" s="207" t="s">
        <v>288</v>
      </c>
      <c r="E808" s="207" t="s">
        <v>289</v>
      </c>
      <c r="F808" s="612"/>
      <c r="G808" s="613"/>
      <c r="H808" s="616" t="s">
        <v>290</v>
      </c>
      <c r="I808" s="617"/>
      <c r="J808" s="620" t="s">
        <v>287</v>
      </c>
      <c r="K808" s="620" t="s">
        <v>287</v>
      </c>
      <c r="L808" s="622">
        <v>0</v>
      </c>
    </row>
    <row r="809" spans="1:12" s="194" customFormat="1" ht="24.6" customHeight="1" x14ac:dyDescent="0.15">
      <c r="A809" s="626"/>
      <c r="B809" s="209" t="s">
        <v>291</v>
      </c>
      <c r="C809" s="209" t="s">
        <v>889</v>
      </c>
      <c r="D809" s="211">
        <v>43540</v>
      </c>
      <c r="E809" s="209" t="s">
        <v>890</v>
      </c>
      <c r="F809" s="614"/>
      <c r="G809" s="615"/>
      <c r="H809" s="618"/>
      <c r="I809" s="619"/>
      <c r="J809" s="621"/>
      <c r="K809" s="621"/>
      <c r="L809" s="623"/>
    </row>
    <row r="810" spans="1:12" s="194" customFormat="1" ht="24.6" customHeight="1" x14ac:dyDescent="0.15">
      <c r="A810" s="624">
        <v>152</v>
      </c>
      <c r="B810" s="203" t="s">
        <v>12</v>
      </c>
      <c r="C810" s="207" t="s">
        <v>11</v>
      </c>
      <c r="D810" s="207" t="s">
        <v>280</v>
      </c>
      <c r="E810" s="207" t="s">
        <v>281</v>
      </c>
      <c r="F810" s="627" t="s">
        <v>8</v>
      </c>
      <c r="G810" s="628"/>
      <c r="H810" s="629"/>
      <c r="I810" s="630"/>
      <c r="J810" s="630"/>
      <c r="K810" s="630"/>
      <c r="L810" s="631"/>
    </row>
    <row r="811" spans="1:12" s="194" customFormat="1" ht="26.65" customHeight="1" x14ac:dyDescent="0.15">
      <c r="A811" s="625"/>
      <c r="B811" s="620" t="s">
        <v>875</v>
      </c>
      <c r="C811" s="632" t="s">
        <v>891</v>
      </c>
      <c r="D811" s="634">
        <v>43544</v>
      </c>
      <c r="E811" s="620" t="s">
        <v>603</v>
      </c>
      <c r="F811" s="636" t="s">
        <v>892</v>
      </c>
      <c r="G811" s="637"/>
      <c r="H811" s="610" t="s">
        <v>286</v>
      </c>
      <c r="I811" s="611"/>
      <c r="J811" s="209" t="s">
        <v>287</v>
      </c>
      <c r="K811" s="209" t="s">
        <v>16</v>
      </c>
      <c r="L811" s="210">
        <v>725</v>
      </c>
    </row>
    <row r="812" spans="1:12" s="194" customFormat="1" ht="212.85" customHeight="1" x14ac:dyDescent="0.15">
      <c r="A812" s="625"/>
      <c r="B812" s="621"/>
      <c r="C812" s="633"/>
      <c r="D812" s="635"/>
      <c r="E812" s="621"/>
      <c r="F812" s="638"/>
      <c r="G812" s="639"/>
      <c r="H812" s="610" t="s">
        <v>242</v>
      </c>
      <c r="I812" s="611"/>
      <c r="J812" s="209" t="s">
        <v>287</v>
      </c>
      <c r="K812" s="209" t="s">
        <v>16</v>
      </c>
      <c r="L812" s="210">
        <v>318.10000000000002</v>
      </c>
    </row>
    <row r="813" spans="1:12" s="194" customFormat="1" ht="24.6" customHeight="1" x14ac:dyDescent="0.15">
      <c r="A813" s="625"/>
      <c r="B813" s="203" t="s">
        <v>6</v>
      </c>
      <c r="C813" s="207" t="s">
        <v>5</v>
      </c>
      <c r="D813" s="207" t="s">
        <v>288</v>
      </c>
      <c r="E813" s="207" t="s">
        <v>289</v>
      </c>
      <c r="F813" s="612"/>
      <c r="G813" s="613"/>
      <c r="H813" s="616" t="s">
        <v>290</v>
      </c>
      <c r="I813" s="617"/>
      <c r="J813" s="620" t="s">
        <v>287</v>
      </c>
      <c r="K813" s="620" t="s">
        <v>16</v>
      </c>
      <c r="L813" s="622">
        <v>843</v>
      </c>
    </row>
    <row r="814" spans="1:12" s="194" customFormat="1" ht="24.6" customHeight="1" x14ac:dyDescent="0.15">
      <c r="A814" s="626"/>
      <c r="B814" s="209" t="s">
        <v>291</v>
      </c>
      <c r="C814" s="209" t="s">
        <v>892</v>
      </c>
      <c r="D814" s="211">
        <v>43546</v>
      </c>
      <c r="E814" s="209" t="s">
        <v>893</v>
      </c>
      <c r="F814" s="614"/>
      <c r="G814" s="615"/>
      <c r="H814" s="618"/>
      <c r="I814" s="619"/>
      <c r="J814" s="621"/>
      <c r="K814" s="621"/>
      <c r="L814" s="623"/>
    </row>
    <row r="815" spans="1:12" s="194" customFormat="1" ht="24.6" customHeight="1" x14ac:dyDescent="0.15">
      <c r="A815" s="624">
        <v>153</v>
      </c>
      <c r="B815" s="203" t="s">
        <v>12</v>
      </c>
      <c r="C815" s="207" t="s">
        <v>11</v>
      </c>
      <c r="D815" s="207" t="s">
        <v>280</v>
      </c>
      <c r="E815" s="207" t="s">
        <v>281</v>
      </c>
      <c r="F815" s="627" t="s">
        <v>8</v>
      </c>
      <c r="G815" s="628"/>
      <c r="H815" s="629"/>
      <c r="I815" s="630"/>
      <c r="J815" s="630"/>
      <c r="K815" s="630"/>
      <c r="L815" s="631"/>
    </row>
    <row r="816" spans="1:12" s="194" customFormat="1" ht="26.65" customHeight="1" x14ac:dyDescent="0.15">
      <c r="A816" s="625"/>
      <c r="B816" s="620" t="s">
        <v>894</v>
      </c>
      <c r="C816" s="632" t="s">
        <v>895</v>
      </c>
      <c r="D816" s="634">
        <v>43381</v>
      </c>
      <c r="E816" s="620" t="s">
        <v>896</v>
      </c>
      <c r="F816" s="636" t="s">
        <v>897</v>
      </c>
      <c r="G816" s="637"/>
      <c r="H816" s="610" t="s">
        <v>286</v>
      </c>
      <c r="I816" s="611"/>
      <c r="J816" s="209" t="s">
        <v>287</v>
      </c>
      <c r="K816" s="209" t="s">
        <v>16</v>
      </c>
      <c r="L816" s="210">
        <v>75</v>
      </c>
    </row>
    <row r="817" spans="1:12" s="194" customFormat="1" ht="245.25" customHeight="1" x14ac:dyDescent="0.15">
      <c r="A817" s="625"/>
      <c r="B817" s="621"/>
      <c r="C817" s="633"/>
      <c r="D817" s="635"/>
      <c r="E817" s="621"/>
      <c r="F817" s="638"/>
      <c r="G817" s="639"/>
      <c r="H817" s="610" t="s">
        <v>242</v>
      </c>
      <c r="I817" s="611"/>
      <c r="J817" s="209" t="s">
        <v>287</v>
      </c>
      <c r="K817" s="209" t="s">
        <v>287</v>
      </c>
      <c r="L817" s="210">
        <v>0</v>
      </c>
    </row>
    <row r="818" spans="1:12" s="194" customFormat="1" ht="24.6" customHeight="1" x14ac:dyDescent="0.15">
      <c r="A818" s="625"/>
      <c r="B818" s="203" t="s">
        <v>6</v>
      </c>
      <c r="C818" s="207" t="s">
        <v>5</v>
      </c>
      <c r="D818" s="207" t="s">
        <v>288</v>
      </c>
      <c r="E818" s="207" t="s">
        <v>289</v>
      </c>
      <c r="F818" s="612"/>
      <c r="G818" s="613"/>
      <c r="H818" s="616" t="s">
        <v>290</v>
      </c>
      <c r="I818" s="617"/>
      <c r="J818" s="620" t="s">
        <v>287</v>
      </c>
      <c r="K818" s="620" t="s">
        <v>16</v>
      </c>
      <c r="L818" s="622">
        <v>795</v>
      </c>
    </row>
    <row r="819" spans="1:12" s="194" customFormat="1" ht="35.1" customHeight="1" x14ac:dyDescent="0.15">
      <c r="A819" s="626"/>
      <c r="B819" s="209" t="s">
        <v>898</v>
      </c>
      <c r="C819" s="209" t="s">
        <v>897</v>
      </c>
      <c r="D819" s="211">
        <v>43383</v>
      </c>
      <c r="E819" s="209" t="s">
        <v>899</v>
      </c>
      <c r="F819" s="614"/>
      <c r="G819" s="615"/>
      <c r="H819" s="618"/>
      <c r="I819" s="619"/>
      <c r="J819" s="621"/>
      <c r="K819" s="621"/>
      <c r="L819" s="623"/>
    </row>
    <row r="820" spans="1:12" s="194" customFormat="1" ht="24.6" customHeight="1" x14ac:dyDescent="0.15">
      <c r="A820" s="624">
        <v>154</v>
      </c>
      <c r="B820" s="203" t="s">
        <v>12</v>
      </c>
      <c r="C820" s="207" t="s">
        <v>11</v>
      </c>
      <c r="D820" s="207" t="s">
        <v>280</v>
      </c>
      <c r="E820" s="207" t="s">
        <v>281</v>
      </c>
      <c r="F820" s="627" t="s">
        <v>8</v>
      </c>
      <c r="G820" s="628"/>
      <c r="H820" s="629"/>
      <c r="I820" s="630"/>
      <c r="J820" s="630"/>
      <c r="K820" s="630"/>
      <c r="L820" s="631"/>
    </row>
    <row r="821" spans="1:12" s="194" customFormat="1" ht="26.65" customHeight="1" x14ac:dyDescent="0.15">
      <c r="A821" s="625"/>
      <c r="B821" s="620" t="s">
        <v>894</v>
      </c>
      <c r="C821" s="632" t="s">
        <v>900</v>
      </c>
      <c r="D821" s="634">
        <v>43390</v>
      </c>
      <c r="E821" s="620" t="s">
        <v>321</v>
      </c>
      <c r="F821" s="636" t="s">
        <v>901</v>
      </c>
      <c r="G821" s="637"/>
      <c r="H821" s="610" t="s">
        <v>286</v>
      </c>
      <c r="I821" s="611"/>
      <c r="J821" s="209" t="s">
        <v>287</v>
      </c>
      <c r="K821" s="209" t="s">
        <v>287</v>
      </c>
      <c r="L821" s="210">
        <v>0</v>
      </c>
    </row>
    <row r="822" spans="1:12" s="194" customFormat="1" ht="202.15" customHeight="1" x14ac:dyDescent="0.15">
      <c r="A822" s="625"/>
      <c r="B822" s="621"/>
      <c r="C822" s="633"/>
      <c r="D822" s="635"/>
      <c r="E822" s="621"/>
      <c r="F822" s="638"/>
      <c r="G822" s="639"/>
      <c r="H822" s="610" t="s">
        <v>242</v>
      </c>
      <c r="I822" s="611"/>
      <c r="J822" s="209" t="s">
        <v>287</v>
      </c>
      <c r="K822" s="209" t="s">
        <v>287</v>
      </c>
      <c r="L822" s="210">
        <v>0</v>
      </c>
    </row>
    <row r="823" spans="1:12" s="194" customFormat="1" ht="24.6" customHeight="1" x14ac:dyDescent="0.15">
      <c r="A823" s="625"/>
      <c r="B823" s="203" t="s">
        <v>6</v>
      </c>
      <c r="C823" s="207" t="s">
        <v>5</v>
      </c>
      <c r="D823" s="207" t="s">
        <v>288</v>
      </c>
      <c r="E823" s="207" t="s">
        <v>289</v>
      </c>
      <c r="F823" s="612"/>
      <c r="G823" s="613"/>
      <c r="H823" s="616" t="s">
        <v>290</v>
      </c>
      <c r="I823" s="617"/>
      <c r="J823" s="620" t="s">
        <v>287</v>
      </c>
      <c r="K823" s="620" t="s">
        <v>16</v>
      </c>
      <c r="L823" s="622">
        <v>440</v>
      </c>
    </row>
    <row r="824" spans="1:12" s="194" customFormat="1" ht="35.1" customHeight="1" x14ac:dyDescent="0.15">
      <c r="A824" s="626"/>
      <c r="B824" s="209" t="s">
        <v>898</v>
      </c>
      <c r="C824" s="209" t="s">
        <v>901</v>
      </c>
      <c r="D824" s="211">
        <v>43392</v>
      </c>
      <c r="E824" s="209" t="s">
        <v>622</v>
      </c>
      <c r="F824" s="614"/>
      <c r="G824" s="615"/>
      <c r="H824" s="618"/>
      <c r="I824" s="619"/>
      <c r="J824" s="621"/>
      <c r="K824" s="621"/>
      <c r="L824" s="623"/>
    </row>
    <row r="825" spans="1:12" s="194" customFormat="1" ht="24.6" customHeight="1" x14ac:dyDescent="0.15">
      <c r="A825" s="624">
        <v>155</v>
      </c>
      <c r="B825" s="203" t="s">
        <v>12</v>
      </c>
      <c r="C825" s="207" t="s">
        <v>11</v>
      </c>
      <c r="D825" s="207" t="s">
        <v>280</v>
      </c>
      <c r="E825" s="207" t="s">
        <v>281</v>
      </c>
      <c r="F825" s="627" t="s">
        <v>8</v>
      </c>
      <c r="G825" s="628"/>
      <c r="H825" s="629"/>
      <c r="I825" s="630"/>
      <c r="J825" s="630"/>
      <c r="K825" s="630"/>
      <c r="L825" s="631"/>
    </row>
    <row r="826" spans="1:12" s="194" customFormat="1" ht="26.65" customHeight="1" x14ac:dyDescent="0.15">
      <c r="A826" s="625"/>
      <c r="B826" s="620" t="s">
        <v>894</v>
      </c>
      <c r="C826" s="632" t="s">
        <v>902</v>
      </c>
      <c r="D826" s="634">
        <v>43509</v>
      </c>
      <c r="E826" s="620" t="s">
        <v>903</v>
      </c>
      <c r="F826" s="636" t="s">
        <v>904</v>
      </c>
      <c r="G826" s="637"/>
      <c r="H826" s="610" t="s">
        <v>286</v>
      </c>
      <c r="I826" s="611"/>
      <c r="J826" s="209" t="s">
        <v>287</v>
      </c>
      <c r="K826" s="209" t="s">
        <v>16</v>
      </c>
      <c r="L826" s="210">
        <v>213.5</v>
      </c>
    </row>
    <row r="827" spans="1:12" s="194" customFormat="1" ht="353.1" customHeight="1" x14ac:dyDescent="0.15">
      <c r="A827" s="625"/>
      <c r="B827" s="621"/>
      <c r="C827" s="633"/>
      <c r="D827" s="635"/>
      <c r="E827" s="621"/>
      <c r="F827" s="638"/>
      <c r="G827" s="639"/>
      <c r="H827" s="610" t="s">
        <v>242</v>
      </c>
      <c r="I827" s="611"/>
      <c r="J827" s="209" t="s">
        <v>287</v>
      </c>
      <c r="K827" s="209" t="s">
        <v>287</v>
      </c>
      <c r="L827" s="210">
        <v>0</v>
      </c>
    </row>
    <row r="828" spans="1:12" s="194" customFormat="1" ht="24.6" customHeight="1" x14ac:dyDescent="0.15">
      <c r="A828" s="625"/>
      <c r="B828" s="203" t="s">
        <v>6</v>
      </c>
      <c r="C828" s="207" t="s">
        <v>5</v>
      </c>
      <c r="D828" s="207" t="s">
        <v>288</v>
      </c>
      <c r="E828" s="207" t="s">
        <v>289</v>
      </c>
      <c r="F828" s="612"/>
      <c r="G828" s="613"/>
      <c r="H828" s="616" t="s">
        <v>290</v>
      </c>
      <c r="I828" s="617"/>
      <c r="J828" s="620" t="s">
        <v>287</v>
      </c>
      <c r="K828" s="620" t="s">
        <v>16</v>
      </c>
      <c r="L828" s="622">
        <v>600</v>
      </c>
    </row>
    <row r="829" spans="1:12" s="194" customFormat="1" ht="35.1" customHeight="1" x14ac:dyDescent="0.15">
      <c r="A829" s="626"/>
      <c r="B829" s="209" t="s">
        <v>898</v>
      </c>
      <c r="C829" s="209" t="s">
        <v>904</v>
      </c>
      <c r="D829" s="211">
        <v>43512</v>
      </c>
      <c r="E829" s="209" t="s">
        <v>905</v>
      </c>
      <c r="F829" s="614"/>
      <c r="G829" s="615"/>
      <c r="H829" s="618"/>
      <c r="I829" s="619"/>
      <c r="J829" s="621"/>
      <c r="K829" s="621"/>
      <c r="L829" s="623"/>
    </row>
    <row r="830" spans="1:12" s="194" customFormat="1" ht="24.6" customHeight="1" x14ac:dyDescent="0.15">
      <c r="A830" s="624">
        <v>156</v>
      </c>
      <c r="B830" s="203" t="s">
        <v>12</v>
      </c>
      <c r="C830" s="207" t="s">
        <v>11</v>
      </c>
      <c r="D830" s="207" t="s">
        <v>280</v>
      </c>
      <c r="E830" s="207" t="s">
        <v>281</v>
      </c>
      <c r="F830" s="627" t="s">
        <v>8</v>
      </c>
      <c r="G830" s="628"/>
      <c r="H830" s="629"/>
      <c r="I830" s="630"/>
      <c r="J830" s="630"/>
      <c r="K830" s="630"/>
      <c r="L830" s="631"/>
    </row>
    <row r="831" spans="1:12" s="194" customFormat="1" ht="26.65" customHeight="1" x14ac:dyDescent="0.15">
      <c r="A831" s="625"/>
      <c r="B831" s="620" t="s">
        <v>894</v>
      </c>
      <c r="C831" s="632" t="s">
        <v>906</v>
      </c>
      <c r="D831" s="634">
        <v>43525</v>
      </c>
      <c r="E831" s="620" t="s">
        <v>907</v>
      </c>
      <c r="F831" s="636" t="s">
        <v>908</v>
      </c>
      <c r="G831" s="637"/>
      <c r="H831" s="610" t="s">
        <v>286</v>
      </c>
      <c r="I831" s="611"/>
      <c r="J831" s="209" t="s">
        <v>287</v>
      </c>
      <c r="K831" s="209" t="s">
        <v>287</v>
      </c>
      <c r="L831" s="210">
        <v>0</v>
      </c>
    </row>
    <row r="832" spans="1:12" s="194" customFormat="1" ht="212.85" customHeight="1" x14ac:dyDescent="0.15">
      <c r="A832" s="625"/>
      <c r="B832" s="621"/>
      <c r="C832" s="633"/>
      <c r="D832" s="635"/>
      <c r="E832" s="621"/>
      <c r="F832" s="638"/>
      <c r="G832" s="639"/>
      <c r="H832" s="610" t="s">
        <v>242</v>
      </c>
      <c r="I832" s="611"/>
      <c r="J832" s="209" t="s">
        <v>287</v>
      </c>
      <c r="K832" s="209" t="s">
        <v>287</v>
      </c>
      <c r="L832" s="210">
        <v>0</v>
      </c>
    </row>
    <row r="833" spans="1:12" s="194" customFormat="1" ht="24.6" customHeight="1" x14ac:dyDescent="0.15">
      <c r="A833" s="625"/>
      <c r="B833" s="203" t="s">
        <v>6</v>
      </c>
      <c r="C833" s="207" t="s">
        <v>5</v>
      </c>
      <c r="D833" s="207" t="s">
        <v>288</v>
      </c>
      <c r="E833" s="207" t="s">
        <v>289</v>
      </c>
      <c r="F833" s="612"/>
      <c r="G833" s="613"/>
      <c r="H833" s="616" t="s">
        <v>290</v>
      </c>
      <c r="I833" s="617"/>
      <c r="J833" s="620" t="s">
        <v>287</v>
      </c>
      <c r="K833" s="620" t="s">
        <v>16</v>
      </c>
      <c r="L833" s="622">
        <v>450</v>
      </c>
    </row>
    <row r="834" spans="1:12" s="194" customFormat="1" ht="35.1" customHeight="1" x14ac:dyDescent="0.15">
      <c r="A834" s="626"/>
      <c r="B834" s="209" t="s">
        <v>898</v>
      </c>
      <c r="C834" s="209" t="s">
        <v>908</v>
      </c>
      <c r="D834" s="211">
        <v>43526</v>
      </c>
      <c r="E834" s="209" t="s">
        <v>909</v>
      </c>
      <c r="F834" s="614"/>
      <c r="G834" s="615"/>
      <c r="H834" s="618"/>
      <c r="I834" s="619"/>
      <c r="J834" s="621"/>
      <c r="K834" s="621"/>
      <c r="L834" s="623"/>
    </row>
    <row r="835" spans="1:12" s="194" customFormat="1" ht="24.6" customHeight="1" x14ac:dyDescent="0.15">
      <c r="A835" s="624">
        <v>157</v>
      </c>
      <c r="B835" s="203" t="s">
        <v>12</v>
      </c>
      <c r="C835" s="207" t="s">
        <v>11</v>
      </c>
      <c r="D835" s="207" t="s">
        <v>280</v>
      </c>
      <c r="E835" s="207" t="s">
        <v>281</v>
      </c>
      <c r="F835" s="627" t="s">
        <v>8</v>
      </c>
      <c r="G835" s="628"/>
      <c r="H835" s="629"/>
      <c r="I835" s="630"/>
      <c r="J835" s="630"/>
      <c r="K835" s="630"/>
      <c r="L835" s="631"/>
    </row>
    <row r="836" spans="1:12" s="194" customFormat="1" ht="26.65" customHeight="1" x14ac:dyDescent="0.15">
      <c r="A836" s="625"/>
      <c r="B836" s="620" t="s">
        <v>910</v>
      </c>
      <c r="C836" s="632" t="s">
        <v>911</v>
      </c>
      <c r="D836" s="634">
        <v>43477</v>
      </c>
      <c r="E836" s="620" t="s">
        <v>603</v>
      </c>
      <c r="F836" s="636" t="s">
        <v>424</v>
      </c>
      <c r="G836" s="637"/>
      <c r="H836" s="610" t="s">
        <v>286</v>
      </c>
      <c r="I836" s="611"/>
      <c r="J836" s="209" t="s">
        <v>287</v>
      </c>
      <c r="K836" s="209" t="s">
        <v>16</v>
      </c>
      <c r="L836" s="210">
        <v>504.5</v>
      </c>
    </row>
    <row r="837" spans="1:12" s="194" customFormat="1" ht="409.6" customHeight="1" x14ac:dyDescent="0.15">
      <c r="A837" s="625"/>
      <c r="B837" s="640"/>
      <c r="C837" s="641"/>
      <c r="D837" s="642"/>
      <c r="E837" s="640"/>
      <c r="F837" s="643"/>
      <c r="G837" s="644"/>
      <c r="H837" s="616" t="s">
        <v>242</v>
      </c>
      <c r="I837" s="617"/>
      <c r="J837" s="620" t="s">
        <v>287</v>
      </c>
      <c r="K837" s="620" t="s">
        <v>16</v>
      </c>
      <c r="L837" s="622">
        <v>189.4</v>
      </c>
    </row>
    <row r="838" spans="1:12" s="194" customFormat="1" ht="73.5" customHeight="1" x14ac:dyDescent="0.15">
      <c r="A838" s="625"/>
      <c r="B838" s="621"/>
      <c r="C838" s="633"/>
      <c r="D838" s="635"/>
      <c r="E838" s="621"/>
      <c r="F838" s="638"/>
      <c r="G838" s="639"/>
      <c r="H838" s="618"/>
      <c r="I838" s="619"/>
      <c r="J838" s="621"/>
      <c r="K838" s="621"/>
      <c r="L838" s="623"/>
    </row>
    <row r="839" spans="1:12" s="194" customFormat="1" ht="24.6" customHeight="1" x14ac:dyDescent="0.15">
      <c r="A839" s="625"/>
      <c r="B839" s="203" t="s">
        <v>6</v>
      </c>
      <c r="C839" s="207" t="s">
        <v>5</v>
      </c>
      <c r="D839" s="207" t="s">
        <v>288</v>
      </c>
      <c r="E839" s="207" t="s">
        <v>289</v>
      </c>
      <c r="F839" s="612"/>
      <c r="G839" s="613"/>
      <c r="H839" s="616" t="s">
        <v>290</v>
      </c>
      <c r="I839" s="617"/>
      <c r="J839" s="620" t="s">
        <v>287</v>
      </c>
      <c r="K839" s="620" t="s">
        <v>287</v>
      </c>
      <c r="L839" s="622">
        <v>0</v>
      </c>
    </row>
    <row r="840" spans="1:12" s="194" customFormat="1" ht="24.6" customHeight="1" x14ac:dyDescent="0.15">
      <c r="A840" s="626"/>
      <c r="B840" s="209" t="s">
        <v>790</v>
      </c>
      <c r="C840" s="209" t="s">
        <v>424</v>
      </c>
      <c r="D840" s="211">
        <v>43479</v>
      </c>
      <c r="E840" s="209" t="s">
        <v>912</v>
      </c>
      <c r="F840" s="614"/>
      <c r="G840" s="615"/>
      <c r="H840" s="618"/>
      <c r="I840" s="619"/>
      <c r="J840" s="621"/>
      <c r="K840" s="621"/>
      <c r="L840" s="623"/>
    </row>
    <row r="841" spans="1:12" s="194" customFormat="1" ht="24.6" customHeight="1" x14ac:dyDescent="0.15">
      <c r="A841" s="624">
        <v>158</v>
      </c>
      <c r="B841" s="203" t="s">
        <v>12</v>
      </c>
      <c r="C841" s="207" t="s">
        <v>11</v>
      </c>
      <c r="D841" s="207" t="s">
        <v>280</v>
      </c>
      <c r="E841" s="207" t="s">
        <v>281</v>
      </c>
      <c r="F841" s="627" t="s">
        <v>8</v>
      </c>
      <c r="G841" s="628"/>
      <c r="H841" s="629"/>
      <c r="I841" s="630"/>
      <c r="J841" s="630"/>
      <c r="K841" s="630"/>
      <c r="L841" s="631"/>
    </row>
    <row r="842" spans="1:12" s="194" customFormat="1" ht="26.65" customHeight="1" x14ac:dyDescent="0.15">
      <c r="A842" s="625"/>
      <c r="B842" s="620" t="s">
        <v>910</v>
      </c>
      <c r="C842" s="632" t="s">
        <v>913</v>
      </c>
      <c r="D842" s="634">
        <v>43524</v>
      </c>
      <c r="E842" s="620" t="s">
        <v>306</v>
      </c>
      <c r="F842" s="636" t="s">
        <v>307</v>
      </c>
      <c r="G842" s="637"/>
      <c r="H842" s="610" t="s">
        <v>286</v>
      </c>
      <c r="I842" s="611"/>
      <c r="J842" s="209" t="s">
        <v>287</v>
      </c>
      <c r="K842" s="209" t="s">
        <v>287</v>
      </c>
      <c r="L842" s="210">
        <v>0</v>
      </c>
    </row>
    <row r="843" spans="1:12" s="194" customFormat="1" ht="409.6" customHeight="1" x14ac:dyDescent="0.15">
      <c r="A843" s="625"/>
      <c r="B843" s="640"/>
      <c r="C843" s="641"/>
      <c r="D843" s="642"/>
      <c r="E843" s="640"/>
      <c r="F843" s="643"/>
      <c r="G843" s="644"/>
      <c r="H843" s="616" t="s">
        <v>242</v>
      </c>
      <c r="I843" s="617"/>
      <c r="J843" s="620" t="s">
        <v>287</v>
      </c>
      <c r="K843" s="620" t="s">
        <v>287</v>
      </c>
      <c r="L843" s="622">
        <v>0</v>
      </c>
    </row>
    <row r="844" spans="1:12" s="194" customFormat="1" ht="374.85" customHeight="1" x14ac:dyDescent="0.15">
      <c r="A844" s="625"/>
      <c r="B844" s="621"/>
      <c r="C844" s="633"/>
      <c r="D844" s="635"/>
      <c r="E844" s="621"/>
      <c r="F844" s="638"/>
      <c r="G844" s="639"/>
      <c r="H844" s="618"/>
      <c r="I844" s="619"/>
      <c r="J844" s="621"/>
      <c r="K844" s="621"/>
      <c r="L844" s="623"/>
    </row>
    <row r="845" spans="1:12" s="194" customFormat="1" ht="24.6" customHeight="1" x14ac:dyDescent="0.15">
      <c r="A845" s="625"/>
      <c r="B845" s="203" t="s">
        <v>6</v>
      </c>
      <c r="C845" s="207" t="s">
        <v>5</v>
      </c>
      <c r="D845" s="207" t="s">
        <v>288</v>
      </c>
      <c r="E845" s="207" t="s">
        <v>289</v>
      </c>
      <c r="F845" s="612"/>
      <c r="G845" s="613"/>
      <c r="H845" s="616" t="s">
        <v>290</v>
      </c>
      <c r="I845" s="617"/>
      <c r="J845" s="620" t="s">
        <v>287</v>
      </c>
      <c r="K845" s="620" t="s">
        <v>16</v>
      </c>
      <c r="L845" s="622">
        <v>395</v>
      </c>
    </row>
    <row r="846" spans="1:12" s="194" customFormat="1" ht="24.6" customHeight="1" x14ac:dyDescent="0.15">
      <c r="A846" s="626"/>
      <c r="B846" s="209" t="s">
        <v>790</v>
      </c>
      <c r="C846" s="209" t="s">
        <v>307</v>
      </c>
      <c r="D846" s="211">
        <v>43526</v>
      </c>
      <c r="E846" s="209" t="s">
        <v>914</v>
      </c>
      <c r="F846" s="614"/>
      <c r="G846" s="615"/>
      <c r="H846" s="618"/>
      <c r="I846" s="619"/>
      <c r="J846" s="621"/>
      <c r="K846" s="621"/>
      <c r="L846" s="623"/>
    </row>
    <row r="847" spans="1:12" s="194" customFormat="1" ht="24.6" customHeight="1" x14ac:dyDescent="0.15">
      <c r="A847" s="624">
        <v>159</v>
      </c>
      <c r="B847" s="203" t="s">
        <v>12</v>
      </c>
      <c r="C847" s="207" t="s">
        <v>11</v>
      </c>
      <c r="D847" s="207" t="s">
        <v>280</v>
      </c>
      <c r="E847" s="207" t="s">
        <v>281</v>
      </c>
      <c r="F847" s="627" t="s">
        <v>8</v>
      </c>
      <c r="G847" s="628"/>
      <c r="H847" s="629"/>
      <c r="I847" s="630"/>
      <c r="J847" s="630"/>
      <c r="K847" s="630"/>
      <c r="L847" s="631"/>
    </row>
    <row r="848" spans="1:12" s="194" customFormat="1" ht="26.65" customHeight="1" x14ac:dyDescent="0.15">
      <c r="A848" s="625"/>
      <c r="B848" s="620" t="s">
        <v>915</v>
      </c>
      <c r="C848" s="632" t="s">
        <v>916</v>
      </c>
      <c r="D848" s="634">
        <v>43398</v>
      </c>
      <c r="E848" s="620" t="s">
        <v>389</v>
      </c>
      <c r="F848" s="636" t="s">
        <v>917</v>
      </c>
      <c r="G848" s="637"/>
      <c r="H848" s="610" t="s">
        <v>286</v>
      </c>
      <c r="I848" s="611"/>
      <c r="J848" s="209" t="s">
        <v>287</v>
      </c>
      <c r="K848" s="209" t="s">
        <v>16</v>
      </c>
      <c r="L848" s="210">
        <v>293.56</v>
      </c>
    </row>
    <row r="849" spans="1:12" s="194" customFormat="1" ht="409.6" customHeight="1" x14ac:dyDescent="0.15">
      <c r="A849" s="625"/>
      <c r="B849" s="640"/>
      <c r="C849" s="641"/>
      <c r="D849" s="642"/>
      <c r="E849" s="640"/>
      <c r="F849" s="643"/>
      <c r="G849" s="644"/>
      <c r="H849" s="616" t="s">
        <v>242</v>
      </c>
      <c r="I849" s="617"/>
      <c r="J849" s="620" t="s">
        <v>287</v>
      </c>
      <c r="K849" s="620" t="s">
        <v>287</v>
      </c>
      <c r="L849" s="622">
        <v>0</v>
      </c>
    </row>
    <row r="850" spans="1:12" s="194" customFormat="1" ht="84.2" customHeight="1" x14ac:dyDescent="0.15">
      <c r="A850" s="625"/>
      <c r="B850" s="621"/>
      <c r="C850" s="633"/>
      <c r="D850" s="635"/>
      <c r="E850" s="621"/>
      <c r="F850" s="638"/>
      <c r="G850" s="639"/>
      <c r="H850" s="618"/>
      <c r="I850" s="619"/>
      <c r="J850" s="621"/>
      <c r="K850" s="621"/>
      <c r="L850" s="623"/>
    </row>
    <row r="851" spans="1:12" s="194" customFormat="1" ht="24.6" customHeight="1" x14ac:dyDescent="0.15">
      <c r="A851" s="625"/>
      <c r="B851" s="203" t="s">
        <v>6</v>
      </c>
      <c r="C851" s="207" t="s">
        <v>5</v>
      </c>
      <c r="D851" s="207" t="s">
        <v>288</v>
      </c>
      <c r="E851" s="207" t="s">
        <v>289</v>
      </c>
      <c r="F851" s="612"/>
      <c r="G851" s="613"/>
      <c r="H851" s="616" t="s">
        <v>290</v>
      </c>
      <c r="I851" s="617"/>
      <c r="J851" s="620" t="s">
        <v>287</v>
      </c>
      <c r="K851" s="620" t="s">
        <v>16</v>
      </c>
      <c r="L851" s="622">
        <v>49.64</v>
      </c>
    </row>
    <row r="852" spans="1:12" s="194" customFormat="1" ht="45.95" customHeight="1" x14ac:dyDescent="0.15">
      <c r="A852" s="626"/>
      <c r="B852" s="209" t="s">
        <v>918</v>
      </c>
      <c r="C852" s="209" t="s">
        <v>917</v>
      </c>
      <c r="D852" s="211">
        <v>43401</v>
      </c>
      <c r="E852" s="209" t="s">
        <v>919</v>
      </c>
      <c r="F852" s="614"/>
      <c r="G852" s="615"/>
      <c r="H852" s="618"/>
      <c r="I852" s="619"/>
      <c r="J852" s="621"/>
      <c r="K852" s="621"/>
      <c r="L852" s="623"/>
    </row>
    <row r="853" spans="1:12" s="194" customFormat="1" ht="24.6" customHeight="1" x14ac:dyDescent="0.15">
      <c r="A853" s="624">
        <v>160</v>
      </c>
      <c r="B853" s="203" t="s">
        <v>12</v>
      </c>
      <c r="C853" s="207" t="s">
        <v>11</v>
      </c>
      <c r="D853" s="207" t="s">
        <v>280</v>
      </c>
      <c r="E853" s="207" t="s">
        <v>281</v>
      </c>
      <c r="F853" s="627" t="s">
        <v>8</v>
      </c>
      <c r="G853" s="628"/>
      <c r="H853" s="629"/>
      <c r="I853" s="630"/>
      <c r="J853" s="630"/>
      <c r="K853" s="630"/>
      <c r="L853" s="631"/>
    </row>
    <row r="854" spans="1:12" s="194" customFormat="1" ht="26.65" customHeight="1" x14ac:dyDescent="0.15">
      <c r="A854" s="625"/>
      <c r="B854" s="620" t="s">
        <v>915</v>
      </c>
      <c r="C854" s="632" t="s">
        <v>920</v>
      </c>
      <c r="D854" s="634">
        <v>43402</v>
      </c>
      <c r="E854" s="620" t="s">
        <v>921</v>
      </c>
      <c r="F854" s="636" t="s">
        <v>922</v>
      </c>
      <c r="G854" s="637"/>
      <c r="H854" s="610" t="s">
        <v>286</v>
      </c>
      <c r="I854" s="611"/>
      <c r="J854" s="209" t="s">
        <v>287</v>
      </c>
      <c r="K854" s="209" t="s">
        <v>16</v>
      </c>
      <c r="L854" s="210">
        <v>699.51</v>
      </c>
    </row>
    <row r="855" spans="1:12" s="194" customFormat="1" ht="409.6" customHeight="1" x14ac:dyDescent="0.15">
      <c r="A855" s="625"/>
      <c r="B855" s="640"/>
      <c r="C855" s="641"/>
      <c r="D855" s="642"/>
      <c r="E855" s="640"/>
      <c r="F855" s="643"/>
      <c r="G855" s="644"/>
      <c r="H855" s="616" t="s">
        <v>242</v>
      </c>
      <c r="I855" s="617"/>
      <c r="J855" s="620" t="s">
        <v>287</v>
      </c>
      <c r="K855" s="620" t="s">
        <v>16</v>
      </c>
      <c r="L855" s="622">
        <v>904.16</v>
      </c>
    </row>
    <row r="856" spans="1:12" s="194" customFormat="1" ht="62.45" customHeight="1" x14ac:dyDescent="0.15">
      <c r="A856" s="625"/>
      <c r="B856" s="621"/>
      <c r="C856" s="633"/>
      <c r="D856" s="635"/>
      <c r="E856" s="621"/>
      <c r="F856" s="638"/>
      <c r="G856" s="639"/>
      <c r="H856" s="618"/>
      <c r="I856" s="619"/>
      <c r="J856" s="621"/>
      <c r="K856" s="621"/>
      <c r="L856" s="623"/>
    </row>
    <row r="857" spans="1:12" s="194" customFormat="1" ht="24.6" customHeight="1" x14ac:dyDescent="0.15">
      <c r="A857" s="625"/>
      <c r="B857" s="203" t="s">
        <v>6</v>
      </c>
      <c r="C857" s="207" t="s">
        <v>5</v>
      </c>
      <c r="D857" s="207" t="s">
        <v>288</v>
      </c>
      <c r="E857" s="207" t="s">
        <v>289</v>
      </c>
      <c r="F857" s="612"/>
      <c r="G857" s="613"/>
      <c r="H857" s="616" t="s">
        <v>290</v>
      </c>
      <c r="I857" s="617"/>
      <c r="J857" s="620" t="s">
        <v>287</v>
      </c>
      <c r="K857" s="620" t="s">
        <v>16</v>
      </c>
      <c r="L857" s="622">
        <v>202.97</v>
      </c>
    </row>
    <row r="858" spans="1:12" s="194" customFormat="1" ht="45.95" customHeight="1" x14ac:dyDescent="0.15">
      <c r="A858" s="626"/>
      <c r="B858" s="209" t="s">
        <v>918</v>
      </c>
      <c r="C858" s="209" t="s">
        <v>922</v>
      </c>
      <c r="D858" s="211">
        <v>43407</v>
      </c>
      <c r="E858" s="209" t="s">
        <v>923</v>
      </c>
      <c r="F858" s="614"/>
      <c r="G858" s="615"/>
      <c r="H858" s="618"/>
      <c r="I858" s="619"/>
      <c r="J858" s="621"/>
      <c r="K858" s="621"/>
      <c r="L858" s="623"/>
    </row>
    <row r="859" spans="1:12" s="194" customFormat="1" ht="24.6" customHeight="1" x14ac:dyDescent="0.15">
      <c r="A859" s="624">
        <v>161</v>
      </c>
      <c r="B859" s="203" t="s">
        <v>12</v>
      </c>
      <c r="C859" s="207" t="s">
        <v>11</v>
      </c>
      <c r="D859" s="207" t="s">
        <v>280</v>
      </c>
      <c r="E859" s="207" t="s">
        <v>281</v>
      </c>
      <c r="F859" s="627" t="s">
        <v>8</v>
      </c>
      <c r="G859" s="628"/>
      <c r="H859" s="629"/>
      <c r="I859" s="630"/>
      <c r="J859" s="630"/>
      <c r="K859" s="630"/>
      <c r="L859" s="631"/>
    </row>
    <row r="860" spans="1:12" s="194" customFormat="1" ht="26.65" customHeight="1" x14ac:dyDescent="0.15">
      <c r="A860" s="625"/>
      <c r="B860" s="620" t="s">
        <v>915</v>
      </c>
      <c r="C860" s="632" t="s">
        <v>924</v>
      </c>
      <c r="D860" s="634">
        <v>43409</v>
      </c>
      <c r="E860" s="620" t="s">
        <v>925</v>
      </c>
      <c r="F860" s="636" t="s">
        <v>926</v>
      </c>
      <c r="G860" s="637"/>
      <c r="H860" s="610" t="s">
        <v>286</v>
      </c>
      <c r="I860" s="611"/>
      <c r="J860" s="209" t="s">
        <v>287</v>
      </c>
      <c r="K860" s="209" t="s">
        <v>287</v>
      </c>
      <c r="L860" s="210">
        <v>0</v>
      </c>
    </row>
    <row r="861" spans="1:12" s="194" customFormat="1" ht="409.6" customHeight="1" x14ac:dyDescent="0.15">
      <c r="A861" s="625"/>
      <c r="B861" s="640"/>
      <c r="C861" s="641"/>
      <c r="D861" s="642"/>
      <c r="E861" s="640"/>
      <c r="F861" s="643"/>
      <c r="G861" s="644"/>
      <c r="H861" s="616" t="s">
        <v>242</v>
      </c>
      <c r="I861" s="617"/>
      <c r="J861" s="620" t="s">
        <v>287</v>
      </c>
      <c r="K861" s="620" t="s">
        <v>287</v>
      </c>
      <c r="L861" s="622">
        <v>0</v>
      </c>
    </row>
    <row r="862" spans="1:12" s="194" customFormat="1" ht="105.6" customHeight="1" x14ac:dyDescent="0.15">
      <c r="A862" s="625"/>
      <c r="B862" s="621"/>
      <c r="C862" s="633"/>
      <c r="D862" s="635"/>
      <c r="E862" s="621"/>
      <c r="F862" s="638"/>
      <c r="G862" s="639"/>
      <c r="H862" s="618"/>
      <c r="I862" s="619"/>
      <c r="J862" s="621"/>
      <c r="K862" s="621"/>
      <c r="L862" s="623"/>
    </row>
    <row r="863" spans="1:12" s="194" customFormat="1" ht="24.6" customHeight="1" x14ac:dyDescent="0.15">
      <c r="A863" s="625"/>
      <c r="B863" s="203" t="s">
        <v>6</v>
      </c>
      <c r="C863" s="207" t="s">
        <v>5</v>
      </c>
      <c r="D863" s="207" t="s">
        <v>288</v>
      </c>
      <c r="E863" s="207" t="s">
        <v>289</v>
      </c>
      <c r="F863" s="612"/>
      <c r="G863" s="613"/>
      <c r="H863" s="616" t="s">
        <v>290</v>
      </c>
      <c r="I863" s="617"/>
      <c r="J863" s="620" t="s">
        <v>287</v>
      </c>
      <c r="K863" s="620" t="s">
        <v>16</v>
      </c>
      <c r="L863" s="622">
        <v>422.97</v>
      </c>
    </row>
    <row r="864" spans="1:12" s="194" customFormat="1" ht="45.95" customHeight="1" x14ac:dyDescent="0.15">
      <c r="A864" s="626"/>
      <c r="B864" s="209" t="s">
        <v>918</v>
      </c>
      <c r="C864" s="209" t="s">
        <v>926</v>
      </c>
      <c r="D864" s="211">
        <v>43413</v>
      </c>
      <c r="E864" s="209" t="s">
        <v>927</v>
      </c>
      <c r="F864" s="614"/>
      <c r="G864" s="615"/>
      <c r="H864" s="618"/>
      <c r="I864" s="619"/>
      <c r="J864" s="621"/>
      <c r="K864" s="621"/>
      <c r="L864" s="623"/>
    </row>
    <row r="865" spans="1:12" s="194" customFormat="1" ht="24.6" customHeight="1" x14ac:dyDescent="0.15">
      <c r="A865" s="624">
        <v>162</v>
      </c>
      <c r="B865" s="203" t="s">
        <v>12</v>
      </c>
      <c r="C865" s="207" t="s">
        <v>11</v>
      </c>
      <c r="D865" s="207" t="s">
        <v>280</v>
      </c>
      <c r="E865" s="207" t="s">
        <v>281</v>
      </c>
      <c r="F865" s="627" t="s">
        <v>8</v>
      </c>
      <c r="G865" s="628"/>
      <c r="H865" s="629"/>
      <c r="I865" s="630"/>
      <c r="J865" s="630"/>
      <c r="K865" s="630"/>
      <c r="L865" s="631"/>
    </row>
    <row r="866" spans="1:12" s="194" customFormat="1" ht="26.65" customHeight="1" x14ac:dyDescent="0.15">
      <c r="A866" s="625"/>
      <c r="B866" s="620" t="s">
        <v>915</v>
      </c>
      <c r="C866" s="632" t="s">
        <v>928</v>
      </c>
      <c r="D866" s="634">
        <v>43527</v>
      </c>
      <c r="E866" s="620" t="s">
        <v>925</v>
      </c>
      <c r="F866" s="636" t="s">
        <v>929</v>
      </c>
      <c r="G866" s="637"/>
      <c r="H866" s="610" t="s">
        <v>286</v>
      </c>
      <c r="I866" s="611"/>
      <c r="J866" s="209" t="s">
        <v>287</v>
      </c>
      <c r="K866" s="209" t="s">
        <v>16</v>
      </c>
      <c r="L866" s="210">
        <v>215.98</v>
      </c>
    </row>
    <row r="867" spans="1:12" s="194" customFormat="1" ht="409.6" customHeight="1" x14ac:dyDescent="0.15">
      <c r="A867" s="625"/>
      <c r="B867" s="640"/>
      <c r="C867" s="641"/>
      <c r="D867" s="642"/>
      <c r="E867" s="640"/>
      <c r="F867" s="643"/>
      <c r="G867" s="644"/>
      <c r="H867" s="616" t="s">
        <v>242</v>
      </c>
      <c r="I867" s="617"/>
      <c r="J867" s="620" t="s">
        <v>287</v>
      </c>
      <c r="K867" s="620" t="s">
        <v>16</v>
      </c>
      <c r="L867" s="622">
        <v>3952.09</v>
      </c>
    </row>
    <row r="868" spans="1:12" s="194" customFormat="1" ht="409.6" customHeight="1" x14ac:dyDescent="0.15">
      <c r="A868" s="625"/>
      <c r="B868" s="640"/>
      <c r="C868" s="641"/>
      <c r="D868" s="642"/>
      <c r="E868" s="640"/>
      <c r="F868" s="643"/>
      <c r="G868" s="644"/>
      <c r="H868" s="646"/>
      <c r="I868" s="647"/>
      <c r="J868" s="640"/>
      <c r="K868" s="640"/>
      <c r="L868" s="645"/>
    </row>
    <row r="869" spans="1:12" s="194" customFormat="1" ht="9" customHeight="1" x14ac:dyDescent="0.15">
      <c r="A869" s="625"/>
      <c r="B869" s="621"/>
      <c r="C869" s="633"/>
      <c r="D869" s="635"/>
      <c r="E869" s="621"/>
      <c r="F869" s="638"/>
      <c r="G869" s="639"/>
      <c r="H869" s="618"/>
      <c r="I869" s="619"/>
      <c r="J869" s="621"/>
      <c r="K869" s="621"/>
      <c r="L869" s="623"/>
    </row>
    <row r="870" spans="1:12" s="194" customFormat="1" ht="24.6" customHeight="1" x14ac:dyDescent="0.15">
      <c r="A870" s="625"/>
      <c r="B870" s="203" t="s">
        <v>6</v>
      </c>
      <c r="C870" s="207" t="s">
        <v>5</v>
      </c>
      <c r="D870" s="207" t="s">
        <v>288</v>
      </c>
      <c r="E870" s="207" t="s">
        <v>289</v>
      </c>
      <c r="F870" s="612"/>
      <c r="G870" s="613"/>
      <c r="H870" s="616" t="s">
        <v>290</v>
      </c>
      <c r="I870" s="617"/>
      <c r="J870" s="620" t="s">
        <v>287</v>
      </c>
      <c r="K870" s="620" t="s">
        <v>16</v>
      </c>
      <c r="L870" s="622">
        <v>227.35</v>
      </c>
    </row>
    <row r="871" spans="1:12" s="194" customFormat="1" ht="45.95" customHeight="1" x14ac:dyDescent="0.15">
      <c r="A871" s="626"/>
      <c r="B871" s="209" t="s">
        <v>918</v>
      </c>
      <c r="C871" s="209" t="s">
        <v>929</v>
      </c>
      <c r="D871" s="211">
        <v>43533</v>
      </c>
      <c r="E871" s="209" t="s">
        <v>930</v>
      </c>
      <c r="F871" s="614"/>
      <c r="G871" s="615"/>
      <c r="H871" s="618"/>
      <c r="I871" s="619"/>
      <c r="J871" s="621"/>
      <c r="K871" s="621"/>
      <c r="L871" s="623"/>
    </row>
    <row r="872" spans="1:12" s="194" customFormat="1" ht="24.6" customHeight="1" x14ac:dyDescent="0.15">
      <c r="A872" s="624">
        <v>163</v>
      </c>
      <c r="B872" s="203" t="s">
        <v>12</v>
      </c>
      <c r="C872" s="207" t="s">
        <v>11</v>
      </c>
      <c r="D872" s="207" t="s">
        <v>280</v>
      </c>
      <c r="E872" s="207" t="s">
        <v>281</v>
      </c>
      <c r="F872" s="627" t="s">
        <v>8</v>
      </c>
      <c r="G872" s="628"/>
      <c r="H872" s="629"/>
      <c r="I872" s="630"/>
      <c r="J872" s="630"/>
      <c r="K872" s="630"/>
      <c r="L872" s="631"/>
    </row>
    <row r="873" spans="1:12" s="194" customFormat="1" ht="26.65" customHeight="1" x14ac:dyDescent="0.15">
      <c r="A873" s="625"/>
      <c r="B873" s="620" t="s">
        <v>915</v>
      </c>
      <c r="C873" s="632" t="s">
        <v>928</v>
      </c>
      <c r="D873" s="634">
        <v>43527</v>
      </c>
      <c r="E873" s="620" t="s">
        <v>925</v>
      </c>
      <c r="F873" s="636" t="s">
        <v>931</v>
      </c>
      <c r="G873" s="637"/>
      <c r="H873" s="610" t="s">
        <v>286</v>
      </c>
      <c r="I873" s="611"/>
      <c r="J873" s="209" t="s">
        <v>287</v>
      </c>
      <c r="K873" s="209" t="s">
        <v>16</v>
      </c>
      <c r="L873" s="210">
        <v>474.96</v>
      </c>
    </row>
    <row r="874" spans="1:12" s="194" customFormat="1" ht="409.6" customHeight="1" x14ac:dyDescent="0.15">
      <c r="A874" s="625"/>
      <c r="B874" s="640"/>
      <c r="C874" s="641"/>
      <c r="D874" s="642"/>
      <c r="E874" s="640"/>
      <c r="F874" s="643"/>
      <c r="G874" s="644"/>
      <c r="H874" s="616" t="s">
        <v>242</v>
      </c>
      <c r="I874" s="617"/>
      <c r="J874" s="620" t="s">
        <v>287</v>
      </c>
      <c r="K874" s="620" t="s">
        <v>287</v>
      </c>
      <c r="L874" s="622">
        <v>0</v>
      </c>
    </row>
    <row r="875" spans="1:12" s="194" customFormat="1" ht="409.6" customHeight="1" x14ac:dyDescent="0.15">
      <c r="A875" s="625"/>
      <c r="B875" s="640"/>
      <c r="C875" s="641"/>
      <c r="D875" s="642"/>
      <c r="E875" s="640"/>
      <c r="F875" s="643"/>
      <c r="G875" s="644"/>
      <c r="H875" s="646"/>
      <c r="I875" s="647"/>
      <c r="J875" s="640"/>
      <c r="K875" s="640"/>
      <c r="L875" s="645"/>
    </row>
    <row r="876" spans="1:12" s="194" customFormat="1" ht="9" customHeight="1" x14ac:dyDescent="0.15">
      <c r="A876" s="625"/>
      <c r="B876" s="621"/>
      <c r="C876" s="633"/>
      <c r="D876" s="635"/>
      <c r="E876" s="621"/>
      <c r="F876" s="638"/>
      <c r="G876" s="639"/>
      <c r="H876" s="618"/>
      <c r="I876" s="619"/>
      <c r="J876" s="621"/>
      <c r="K876" s="621"/>
      <c r="L876" s="623"/>
    </row>
    <row r="877" spans="1:12" s="194" customFormat="1" ht="24.6" customHeight="1" x14ac:dyDescent="0.15">
      <c r="A877" s="625"/>
      <c r="B877" s="203" t="s">
        <v>6</v>
      </c>
      <c r="C877" s="207" t="s">
        <v>5</v>
      </c>
      <c r="D877" s="207" t="s">
        <v>288</v>
      </c>
      <c r="E877" s="207" t="s">
        <v>289</v>
      </c>
      <c r="F877" s="612"/>
      <c r="G877" s="613"/>
      <c r="H877" s="616" t="s">
        <v>290</v>
      </c>
      <c r="I877" s="617"/>
      <c r="J877" s="620" t="s">
        <v>287</v>
      </c>
      <c r="K877" s="620" t="s">
        <v>287</v>
      </c>
      <c r="L877" s="622">
        <v>0</v>
      </c>
    </row>
    <row r="878" spans="1:12" s="194" customFormat="1" ht="45.95" customHeight="1" x14ac:dyDescent="0.15">
      <c r="A878" s="626"/>
      <c r="B878" s="209" t="s">
        <v>918</v>
      </c>
      <c r="C878" s="209" t="s">
        <v>931</v>
      </c>
      <c r="D878" s="211">
        <v>43533</v>
      </c>
      <c r="E878" s="209" t="s">
        <v>930</v>
      </c>
      <c r="F878" s="614"/>
      <c r="G878" s="615"/>
      <c r="H878" s="618"/>
      <c r="I878" s="619"/>
      <c r="J878" s="621"/>
      <c r="K878" s="621"/>
      <c r="L878" s="623"/>
    </row>
    <row r="879" spans="1:12" s="194" customFormat="1" ht="24.6" customHeight="1" x14ac:dyDescent="0.15">
      <c r="A879" s="624">
        <v>164</v>
      </c>
      <c r="B879" s="203" t="s">
        <v>12</v>
      </c>
      <c r="C879" s="207" t="s">
        <v>11</v>
      </c>
      <c r="D879" s="207" t="s">
        <v>280</v>
      </c>
      <c r="E879" s="207" t="s">
        <v>281</v>
      </c>
      <c r="F879" s="627" t="s">
        <v>8</v>
      </c>
      <c r="G879" s="628"/>
      <c r="H879" s="629"/>
      <c r="I879" s="630"/>
      <c r="J879" s="630"/>
      <c r="K879" s="630"/>
      <c r="L879" s="631"/>
    </row>
    <row r="880" spans="1:12" s="194" customFormat="1" ht="26.65" customHeight="1" x14ac:dyDescent="0.15">
      <c r="A880" s="625"/>
      <c r="B880" s="620" t="s">
        <v>932</v>
      </c>
      <c r="C880" s="632" t="s">
        <v>933</v>
      </c>
      <c r="D880" s="634">
        <v>43439</v>
      </c>
      <c r="E880" s="620" t="s">
        <v>364</v>
      </c>
      <c r="F880" s="636" t="s">
        <v>365</v>
      </c>
      <c r="G880" s="637"/>
      <c r="H880" s="610" t="s">
        <v>286</v>
      </c>
      <c r="I880" s="611"/>
      <c r="J880" s="209" t="s">
        <v>287</v>
      </c>
      <c r="K880" s="209" t="s">
        <v>16</v>
      </c>
      <c r="L880" s="210">
        <v>389.2</v>
      </c>
    </row>
    <row r="881" spans="1:12" s="194" customFormat="1" ht="409.6" customHeight="1" x14ac:dyDescent="0.15">
      <c r="A881" s="625"/>
      <c r="B881" s="640"/>
      <c r="C881" s="641"/>
      <c r="D881" s="642"/>
      <c r="E881" s="640"/>
      <c r="F881" s="643"/>
      <c r="G881" s="644"/>
      <c r="H881" s="616" t="s">
        <v>242</v>
      </c>
      <c r="I881" s="617"/>
      <c r="J881" s="620" t="s">
        <v>287</v>
      </c>
      <c r="K881" s="620" t="s">
        <v>16</v>
      </c>
      <c r="L881" s="622">
        <v>330.74</v>
      </c>
    </row>
    <row r="882" spans="1:12" s="194" customFormat="1" ht="8.4499999999999993" customHeight="1" x14ac:dyDescent="0.15">
      <c r="A882" s="625"/>
      <c r="B882" s="621"/>
      <c r="C882" s="633"/>
      <c r="D882" s="635"/>
      <c r="E882" s="621"/>
      <c r="F882" s="638"/>
      <c r="G882" s="639"/>
      <c r="H882" s="618"/>
      <c r="I882" s="619"/>
      <c r="J882" s="621"/>
      <c r="K882" s="621"/>
      <c r="L882" s="623"/>
    </row>
    <row r="883" spans="1:12" s="194" customFormat="1" ht="24.6" customHeight="1" x14ac:dyDescent="0.15">
      <c r="A883" s="625"/>
      <c r="B883" s="203" t="s">
        <v>6</v>
      </c>
      <c r="C883" s="207" t="s">
        <v>5</v>
      </c>
      <c r="D883" s="207" t="s">
        <v>288</v>
      </c>
      <c r="E883" s="207" t="s">
        <v>289</v>
      </c>
      <c r="F883" s="612"/>
      <c r="G883" s="613"/>
      <c r="H883" s="616" t="s">
        <v>290</v>
      </c>
      <c r="I883" s="617"/>
      <c r="J883" s="620" t="s">
        <v>287</v>
      </c>
      <c r="K883" s="620" t="s">
        <v>287</v>
      </c>
      <c r="L883" s="622">
        <v>0</v>
      </c>
    </row>
    <row r="884" spans="1:12" s="194" customFormat="1" ht="24.6" customHeight="1" x14ac:dyDescent="0.15">
      <c r="A884" s="626"/>
      <c r="B884" s="209" t="s">
        <v>291</v>
      </c>
      <c r="C884" s="209" t="s">
        <v>365</v>
      </c>
      <c r="D884" s="211">
        <v>43441</v>
      </c>
      <c r="E884" s="209" t="s">
        <v>934</v>
      </c>
      <c r="F884" s="614"/>
      <c r="G884" s="615"/>
      <c r="H884" s="618"/>
      <c r="I884" s="619"/>
      <c r="J884" s="621"/>
      <c r="K884" s="621"/>
      <c r="L884" s="623"/>
    </row>
    <row r="885" spans="1:12" s="194" customFormat="1" ht="24.6" customHeight="1" x14ac:dyDescent="0.15">
      <c r="A885" s="624">
        <v>165</v>
      </c>
      <c r="B885" s="203" t="s">
        <v>12</v>
      </c>
      <c r="C885" s="207" t="s">
        <v>11</v>
      </c>
      <c r="D885" s="207" t="s">
        <v>280</v>
      </c>
      <c r="E885" s="207" t="s">
        <v>281</v>
      </c>
      <c r="F885" s="627" t="s">
        <v>8</v>
      </c>
      <c r="G885" s="628"/>
      <c r="H885" s="629"/>
      <c r="I885" s="630"/>
      <c r="J885" s="630"/>
      <c r="K885" s="630"/>
      <c r="L885" s="631"/>
    </row>
    <row r="886" spans="1:12" s="194" customFormat="1" ht="26.65" customHeight="1" x14ac:dyDescent="0.15">
      <c r="A886" s="625"/>
      <c r="B886" s="620" t="s">
        <v>935</v>
      </c>
      <c r="C886" s="632" t="s">
        <v>936</v>
      </c>
      <c r="D886" s="634">
        <v>43383</v>
      </c>
      <c r="E886" s="620" t="s">
        <v>734</v>
      </c>
      <c r="F886" s="636" t="s">
        <v>937</v>
      </c>
      <c r="G886" s="637"/>
      <c r="H886" s="610" t="s">
        <v>286</v>
      </c>
      <c r="I886" s="611"/>
      <c r="J886" s="209" t="s">
        <v>287</v>
      </c>
      <c r="K886" s="209" t="s">
        <v>16</v>
      </c>
      <c r="L886" s="210">
        <v>846</v>
      </c>
    </row>
    <row r="887" spans="1:12" s="194" customFormat="1" ht="409.6" customHeight="1" x14ac:dyDescent="0.15">
      <c r="A887" s="625"/>
      <c r="B887" s="640"/>
      <c r="C887" s="641"/>
      <c r="D887" s="642"/>
      <c r="E887" s="640"/>
      <c r="F887" s="643"/>
      <c r="G887" s="644"/>
      <c r="H887" s="616" t="s">
        <v>242</v>
      </c>
      <c r="I887" s="617"/>
      <c r="J887" s="620" t="s">
        <v>287</v>
      </c>
      <c r="K887" s="620" t="s">
        <v>287</v>
      </c>
      <c r="L887" s="622">
        <v>0</v>
      </c>
    </row>
    <row r="888" spans="1:12" s="194" customFormat="1" ht="19.7" customHeight="1" x14ac:dyDescent="0.15">
      <c r="A888" s="625"/>
      <c r="B888" s="621"/>
      <c r="C888" s="633"/>
      <c r="D888" s="635"/>
      <c r="E888" s="621"/>
      <c r="F888" s="638"/>
      <c r="G888" s="639"/>
      <c r="H888" s="618"/>
      <c r="I888" s="619"/>
      <c r="J888" s="621"/>
      <c r="K888" s="621"/>
      <c r="L888" s="623"/>
    </row>
    <row r="889" spans="1:12" s="194" customFormat="1" ht="24.6" customHeight="1" x14ac:dyDescent="0.15">
      <c r="A889" s="625"/>
      <c r="B889" s="203" t="s">
        <v>6</v>
      </c>
      <c r="C889" s="207" t="s">
        <v>5</v>
      </c>
      <c r="D889" s="207" t="s">
        <v>288</v>
      </c>
      <c r="E889" s="207" t="s">
        <v>289</v>
      </c>
      <c r="F889" s="612"/>
      <c r="G889" s="613"/>
      <c r="H889" s="616" t="s">
        <v>290</v>
      </c>
      <c r="I889" s="617"/>
      <c r="J889" s="620" t="s">
        <v>287</v>
      </c>
      <c r="K889" s="620" t="s">
        <v>287</v>
      </c>
      <c r="L889" s="622">
        <v>0</v>
      </c>
    </row>
    <row r="890" spans="1:12" s="194" customFormat="1" ht="24.6" customHeight="1" x14ac:dyDescent="0.15">
      <c r="A890" s="626"/>
      <c r="B890" s="209" t="s">
        <v>291</v>
      </c>
      <c r="C890" s="209" t="s">
        <v>937</v>
      </c>
      <c r="D890" s="211">
        <v>43388</v>
      </c>
      <c r="E890" s="209" t="s">
        <v>938</v>
      </c>
      <c r="F890" s="614"/>
      <c r="G890" s="615"/>
      <c r="H890" s="618"/>
      <c r="I890" s="619"/>
      <c r="J890" s="621"/>
      <c r="K890" s="621"/>
      <c r="L890" s="623"/>
    </row>
    <row r="891" spans="1:12" s="194" customFormat="1" ht="24.6" customHeight="1" x14ac:dyDescent="0.15">
      <c r="A891" s="624">
        <v>166</v>
      </c>
      <c r="B891" s="203" t="s">
        <v>12</v>
      </c>
      <c r="C891" s="207" t="s">
        <v>11</v>
      </c>
      <c r="D891" s="207" t="s">
        <v>280</v>
      </c>
      <c r="E891" s="207" t="s">
        <v>281</v>
      </c>
      <c r="F891" s="627" t="s">
        <v>8</v>
      </c>
      <c r="G891" s="628"/>
      <c r="H891" s="629"/>
      <c r="I891" s="630"/>
      <c r="J891" s="630"/>
      <c r="K891" s="630"/>
      <c r="L891" s="631"/>
    </row>
    <row r="892" spans="1:12" s="194" customFormat="1" ht="26.65" customHeight="1" x14ac:dyDescent="0.15">
      <c r="A892" s="625"/>
      <c r="B892" s="620" t="s">
        <v>939</v>
      </c>
      <c r="C892" s="632" t="s">
        <v>940</v>
      </c>
      <c r="D892" s="634">
        <v>43431</v>
      </c>
      <c r="E892" s="620" t="s">
        <v>941</v>
      </c>
      <c r="F892" s="636" t="s">
        <v>942</v>
      </c>
      <c r="G892" s="637"/>
      <c r="H892" s="610" t="s">
        <v>286</v>
      </c>
      <c r="I892" s="611"/>
      <c r="J892" s="209" t="s">
        <v>287</v>
      </c>
      <c r="K892" s="209" t="s">
        <v>16</v>
      </c>
      <c r="L892" s="210">
        <v>282</v>
      </c>
    </row>
    <row r="893" spans="1:12" s="194" customFormat="1" ht="341.85" customHeight="1" x14ac:dyDescent="0.15">
      <c r="A893" s="625"/>
      <c r="B893" s="621"/>
      <c r="C893" s="633"/>
      <c r="D893" s="635"/>
      <c r="E893" s="621"/>
      <c r="F893" s="638"/>
      <c r="G893" s="639"/>
      <c r="H893" s="610" t="s">
        <v>242</v>
      </c>
      <c r="I893" s="611"/>
      <c r="J893" s="209" t="s">
        <v>287</v>
      </c>
      <c r="K893" s="209" t="s">
        <v>287</v>
      </c>
      <c r="L893" s="210">
        <v>0</v>
      </c>
    </row>
    <row r="894" spans="1:12" s="194" customFormat="1" ht="24.6" customHeight="1" x14ac:dyDescent="0.15">
      <c r="A894" s="625"/>
      <c r="B894" s="203" t="s">
        <v>6</v>
      </c>
      <c r="C894" s="207" t="s">
        <v>5</v>
      </c>
      <c r="D894" s="207" t="s">
        <v>288</v>
      </c>
      <c r="E894" s="207" t="s">
        <v>289</v>
      </c>
      <c r="F894" s="612"/>
      <c r="G894" s="613"/>
      <c r="H894" s="616" t="s">
        <v>290</v>
      </c>
      <c r="I894" s="617"/>
      <c r="J894" s="620" t="s">
        <v>287</v>
      </c>
      <c r="K894" s="620" t="s">
        <v>16</v>
      </c>
      <c r="L894" s="622">
        <v>500</v>
      </c>
    </row>
    <row r="895" spans="1:12" s="194" customFormat="1" ht="24.6" customHeight="1" x14ac:dyDescent="0.15">
      <c r="A895" s="626"/>
      <c r="B895" s="209" t="s">
        <v>943</v>
      </c>
      <c r="C895" s="209" t="s">
        <v>942</v>
      </c>
      <c r="D895" s="211">
        <v>43435</v>
      </c>
      <c r="E895" s="209" t="s">
        <v>944</v>
      </c>
      <c r="F895" s="614"/>
      <c r="G895" s="615"/>
      <c r="H895" s="618"/>
      <c r="I895" s="619"/>
      <c r="J895" s="621"/>
      <c r="K895" s="621"/>
      <c r="L895" s="623"/>
    </row>
    <row r="896" spans="1:12" s="194" customFormat="1" ht="24.6" customHeight="1" x14ac:dyDescent="0.15">
      <c r="A896" s="624">
        <v>167</v>
      </c>
      <c r="B896" s="203" t="s">
        <v>12</v>
      </c>
      <c r="C896" s="207" t="s">
        <v>11</v>
      </c>
      <c r="D896" s="207" t="s">
        <v>280</v>
      </c>
      <c r="E896" s="207" t="s">
        <v>281</v>
      </c>
      <c r="F896" s="627" t="s">
        <v>8</v>
      </c>
      <c r="G896" s="628"/>
      <c r="H896" s="629"/>
      <c r="I896" s="630"/>
      <c r="J896" s="630"/>
      <c r="K896" s="630"/>
      <c r="L896" s="631"/>
    </row>
    <row r="897" spans="1:12" s="194" customFormat="1" ht="26.65" customHeight="1" x14ac:dyDescent="0.15">
      <c r="A897" s="625"/>
      <c r="B897" s="620" t="s">
        <v>939</v>
      </c>
      <c r="C897" s="632" t="s">
        <v>945</v>
      </c>
      <c r="D897" s="634">
        <v>43501</v>
      </c>
      <c r="E897" s="620" t="s">
        <v>941</v>
      </c>
      <c r="F897" s="636" t="s">
        <v>946</v>
      </c>
      <c r="G897" s="637"/>
      <c r="H897" s="610" t="s">
        <v>286</v>
      </c>
      <c r="I897" s="611"/>
      <c r="J897" s="209" t="s">
        <v>287</v>
      </c>
      <c r="K897" s="209" t="s">
        <v>16</v>
      </c>
      <c r="L897" s="210">
        <v>540.89</v>
      </c>
    </row>
    <row r="898" spans="1:12" s="194" customFormat="1" ht="320.45" customHeight="1" x14ac:dyDescent="0.15">
      <c r="A898" s="625"/>
      <c r="B898" s="621"/>
      <c r="C898" s="633"/>
      <c r="D898" s="635"/>
      <c r="E898" s="621"/>
      <c r="F898" s="638"/>
      <c r="G898" s="639"/>
      <c r="H898" s="610" t="s">
        <v>242</v>
      </c>
      <c r="I898" s="611"/>
      <c r="J898" s="209" t="s">
        <v>287</v>
      </c>
      <c r="K898" s="209" t="s">
        <v>16</v>
      </c>
      <c r="L898" s="210">
        <v>1887</v>
      </c>
    </row>
    <row r="899" spans="1:12" s="194" customFormat="1" ht="24.6" customHeight="1" x14ac:dyDescent="0.15">
      <c r="A899" s="625"/>
      <c r="B899" s="203" t="s">
        <v>6</v>
      </c>
      <c r="C899" s="207" t="s">
        <v>5</v>
      </c>
      <c r="D899" s="207" t="s">
        <v>288</v>
      </c>
      <c r="E899" s="207" t="s">
        <v>289</v>
      </c>
      <c r="F899" s="612"/>
      <c r="G899" s="613"/>
      <c r="H899" s="616" t="s">
        <v>290</v>
      </c>
      <c r="I899" s="617"/>
      <c r="J899" s="620" t="s">
        <v>287</v>
      </c>
      <c r="K899" s="620" t="s">
        <v>16</v>
      </c>
      <c r="L899" s="622">
        <v>100</v>
      </c>
    </row>
    <row r="900" spans="1:12" s="194" customFormat="1" ht="24.6" customHeight="1" x14ac:dyDescent="0.15">
      <c r="A900" s="626"/>
      <c r="B900" s="209" t="s">
        <v>943</v>
      </c>
      <c r="C900" s="209" t="s">
        <v>946</v>
      </c>
      <c r="D900" s="211">
        <v>43505</v>
      </c>
      <c r="E900" s="209" t="s">
        <v>947</v>
      </c>
      <c r="F900" s="614"/>
      <c r="G900" s="615"/>
      <c r="H900" s="618"/>
      <c r="I900" s="619"/>
      <c r="J900" s="621"/>
      <c r="K900" s="621"/>
      <c r="L900" s="623"/>
    </row>
    <row r="901" spans="1:12" s="194" customFormat="1" ht="24.6" customHeight="1" x14ac:dyDescent="0.15">
      <c r="A901" s="624">
        <v>168</v>
      </c>
      <c r="B901" s="203" t="s">
        <v>12</v>
      </c>
      <c r="C901" s="207" t="s">
        <v>11</v>
      </c>
      <c r="D901" s="207" t="s">
        <v>280</v>
      </c>
      <c r="E901" s="207" t="s">
        <v>281</v>
      </c>
      <c r="F901" s="627" t="s">
        <v>8</v>
      </c>
      <c r="G901" s="628"/>
      <c r="H901" s="629"/>
      <c r="I901" s="630"/>
      <c r="J901" s="630"/>
      <c r="K901" s="630"/>
      <c r="L901" s="631"/>
    </row>
    <row r="902" spans="1:12" s="194" customFormat="1" ht="26.65" customHeight="1" x14ac:dyDescent="0.15">
      <c r="A902" s="625"/>
      <c r="B902" s="620" t="s">
        <v>948</v>
      </c>
      <c r="C902" s="632" t="s">
        <v>949</v>
      </c>
      <c r="D902" s="634">
        <v>43384</v>
      </c>
      <c r="E902" s="620" t="s">
        <v>950</v>
      </c>
      <c r="F902" s="636" t="s">
        <v>951</v>
      </c>
      <c r="G902" s="637"/>
      <c r="H902" s="610" t="s">
        <v>286</v>
      </c>
      <c r="I902" s="611"/>
      <c r="J902" s="209" t="s">
        <v>287</v>
      </c>
      <c r="K902" s="209" t="s">
        <v>16</v>
      </c>
      <c r="L902" s="210">
        <v>740</v>
      </c>
    </row>
    <row r="903" spans="1:12" s="194" customFormat="1" ht="409.6" customHeight="1" x14ac:dyDescent="0.15">
      <c r="A903" s="625"/>
      <c r="B903" s="640"/>
      <c r="C903" s="641"/>
      <c r="D903" s="642"/>
      <c r="E903" s="640"/>
      <c r="F903" s="643"/>
      <c r="G903" s="644"/>
      <c r="H903" s="616" t="s">
        <v>242</v>
      </c>
      <c r="I903" s="617"/>
      <c r="J903" s="620" t="s">
        <v>287</v>
      </c>
      <c r="K903" s="620" t="s">
        <v>287</v>
      </c>
      <c r="L903" s="622">
        <v>0</v>
      </c>
    </row>
    <row r="904" spans="1:12" s="194" customFormat="1" ht="234.6" customHeight="1" x14ac:dyDescent="0.15">
      <c r="A904" s="625"/>
      <c r="B904" s="621"/>
      <c r="C904" s="633"/>
      <c r="D904" s="635"/>
      <c r="E904" s="621"/>
      <c r="F904" s="638"/>
      <c r="G904" s="639"/>
      <c r="H904" s="618"/>
      <c r="I904" s="619"/>
      <c r="J904" s="621"/>
      <c r="K904" s="621"/>
      <c r="L904" s="623"/>
    </row>
    <row r="905" spans="1:12" s="194" customFormat="1" ht="24.6" customHeight="1" x14ac:dyDescent="0.15">
      <c r="A905" s="625"/>
      <c r="B905" s="203" t="s">
        <v>6</v>
      </c>
      <c r="C905" s="207" t="s">
        <v>5</v>
      </c>
      <c r="D905" s="207" t="s">
        <v>288</v>
      </c>
      <c r="E905" s="207" t="s">
        <v>289</v>
      </c>
      <c r="F905" s="612"/>
      <c r="G905" s="613"/>
      <c r="H905" s="616" t="s">
        <v>290</v>
      </c>
      <c r="I905" s="617"/>
      <c r="J905" s="620" t="s">
        <v>287</v>
      </c>
      <c r="K905" s="620" t="s">
        <v>287</v>
      </c>
      <c r="L905" s="622">
        <v>0</v>
      </c>
    </row>
    <row r="906" spans="1:12" s="194" customFormat="1" ht="24.6" customHeight="1" x14ac:dyDescent="0.15">
      <c r="A906" s="626"/>
      <c r="B906" s="209" t="s">
        <v>460</v>
      </c>
      <c r="C906" s="209" t="s">
        <v>951</v>
      </c>
      <c r="D906" s="211">
        <v>43393</v>
      </c>
      <c r="E906" s="209" t="s">
        <v>952</v>
      </c>
      <c r="F906" s="614"/>
      <c r="G906" s="615"/>
      <c r="H906" s="618"/>
      <c r="I906" s="619"/>
      <c r="J906" s="621"/>
      <c r="K906" s="621"/>
      <c r="L906" s="623"/>
    </row>
    <row r="907" spans="1:12" s="194" customFormat="1" ht="24.6" customHeight="1" x14ac:dyDescent="0.15">
      <c r="A907" s="624">
        <v>169</v>
      </c>
      <c r="B907" s="203" t="s">
        <v>12</v>
      </c>
      <c r="C907" s="207" t="s">
        <v>11</v>
      </c>
      <c r="D907" s="207" t="s">
        <v>280</v>
      </c>
      <c r="E907" s="207" t="s">
        <v>281</v>
      </c>
      <c r="F907" s="627" t="s">
        <v>8</v>
      </c>
      <c r="G907" s="628"/>
      <c r="H907" s="629"/>
      <c r="I907" s="630"/>
      <c r="J907" s="630"/>
      <c r="K907" s="630"/>
      <c r="L907" s="631"/>
    </row>
    <row r="908" spans="1:12" s="194" customFormat="1" ht="26.65" customHeight="1" x14ac:dyDescent="0.15">
      <c r="A908" s="625"/>
      <c r="B908" s="620" t="s">
        <v>948</v>
      </c>
      <c r="C908" s="632" t="s">
        <v>949</v>
      </c>
      <c r="D908" s="634">
        <v>43384</v>
      </c>
      <c r="E908" s="620" t="s">
        <v>950</v>
      </c>
      <c r="F908" s="636" t="s">
        <v>953</v>
      </c>
      <c r="G908" s="637"/>
      <c r="H908" s="610" t="s">
        <v>286</v>
      </c>
      <c r="I908" s="611"/>
      <c r="J908" s="209" t="s">
        <v>287</v>
      </c>
      <c r="K908" s="209" t="s">
        <v>16</v>
      </c>
      <c r="L908" s="210">
        <v>1512</v>
      </c>
    </row>
    <row r="909" spans="1:12" s="194" customFormat="1" ht="409.6" customHeight="1" x14ac:dyDescent="0.15">
      <c r="A909" s="625"/>
      <c r="B909" s="640"/>
      <c r="C909" s="641"/>
      <c r="D909" s="642"/>
      <c r="E909" s="640"/>
      <c r="F909" s="643"/>
      <c r="G909" s="644"/>
      <c r="H909" s="616" t="s">
        <v>242</v>
      </c>
      <c r="I909" s="617"/>
      <c r="J909" s="620" t="s">
        <v>287</v>
      </c>
      <c r="K909" s="620" t="s">
        <v>287</v>
      </c>
      <c r="L909" s="622">
        <v>0</v>
      </c>
    </row>
    <row r="910" spans="1:12" s="194" customFormat="1" ht="234.6" customHeight="1" x14ac:dyDescent="0.15">
      <c r="A910" s="625"/>
      <c r="B910" s="621"/>
      <c r="C910" s="633"/>
      <c r="D910" s="635"/>
      <c r="E910" s="621"/>
      <c r="F910" s="638"/>
      <c r="G910" s="639"/>
      <c r="H910" s="618"/>
      <c r="I910" s="619"/>
      <c r="J910" s="621"/>
      <c r="K910" s="621"/>
      <c r="L910" s="623"/>
    </row>
    <row r="911" spans="1:12" s="194" customFormat="1" ht="24.6" customHeight="1" x14ac:dyDescent="0.15">
      <c r="A911" s="625"/>
      <c r="B911" s="203" t="s">
        <v>6</v>
      </c>
      <c r="C911" s="207" t="s">
        <v>5</v>
      </c>
      <c r="D911" s="207" t="s">
        <v>288</v>
      </c>
      <c r="E911" s="207" t="s">
        <v>289</v>
      </c>
      <c r="F911" s="612"/>
      <c r="G911" s="613"/>
      <c r="H911" s="616" t="s">
        <v>290</v>
      </c>
      <c r="I911" s="617"/>
      <c r="J911" s="620" t="s">
        <v>287</v>
      </c>
      <c r="K911" s="620" t="s">
        <v>287</v>
      </c>
      <c r="L911" s="622">
        <v>0</v>
      </c>
    </row>
    <row r="912" spans="1:12" s="194" customFormat="1" ht="24.6" customHeight="1" x14ac:dyDescent="0.15">
      <c r="A912" s="626"/>
      <c r="B912" s="209" t="s">
        <v>460</v>
      </c>
      <c r="C912" s="209" t="s">
        <v>953</v>
      </c>
      <c r="D912" s="211">
        <v>43393</v>
      </c>
      <c r="E912" s="209" t="s">
        <v>952</v>
      </c>
      <c r="F912" s="614"/>
      <c r="G912" s="615"/>
      <c r="H912" s="618"/>
      <c r="I912" s="619"/>
      <c r="J912" s="621"/>
      <c r="K912" s="621"/>
      <c r="L912" s="623"/>
    </row>
    <row r="913" spans="1:12" s="194" customFormat="1" ht="24.6" customHeight="1" x14ac:dyDescent="0.15">
      <c r="A913" s="624">
        <v>170</v>
      </c>
      <c r="B913" s="203" t="s">
        <v>12</v>
      </c>
      <c r="C913" s="207" t="s">
        <v>11</v>
      </c>
      <c r="D913" s="207" t="s">
        <v>280</v>
      </c>
      <c r="E913" s="207" t="s">
        <v>281</v>
      </c>
      <c r="F913" s="627" t="s">
        <v>8</v>
      </c>
      <c r="G913" s="628"/>
      <c r="H913" s="629"/>
      <c r="I913" s="630"/>
      <c r="J913" s="630"/>
      <c r="K913" s="630"/>
      <c r="L913" s="631"/>
    </row>
    <row r="914" spans="1:12" s="194" customFormat="1" ht="26.65" customHeight="1" x14ac:dyDescent="0.15">
      <c r="A914" s="625"/>
      <c r="B914" s="620" t="s">
        <v>954</v>
      </c>
      <c r="C914" s="620" t="s">
        <v>955</v>
      </c>
      <c r="D914" s="634">
        <v>43515</v>
      </c>
      <c r="E914" s="620" t="s">
        <v>582</v>
      </c>
      <c r="F914" s="636" t="s">
        <v>956</v>
      </c>
      <c r="G914" s="637"/>
      <c r="H914" s="610" t="s">
        <v>286</v>
      </c>
      <c r="I914" s="611"/>
      <c r="J914" s="209" t="s">
        <v>287</v>
      </c>
      <c r="K914" s="209" t="s">
        <v>16</v>
      </c>
      <c r="L914" s="210">
        <v>2025</v>
      </c>
    </row>
    <row r="915" spans="1:12" s="194" customFormat="1" ht="40.5" customHeight="1" x14ac:dyDescent="0.15">
      <c r="A915" s="625"/>
      <c r="B915" s="621"/>
      <c r="C915" s="621"/>
      <c r="D915" s="635"/>
      <c r="E915" s="621"/>
      <c r="F915" s="638"/>
      <c r="G915" s="639"/>
      <c r="H915" s="610" t="s">
        <v>242</v>
      </c>
      <c r="I915" s="611"/>
      <c r="J915" s="209" t="s">
        <v>287</v>
      </c>
      <c r="K915" s="209" t="s">
        <v>16</v>
      </c>
      <c r="L915" s="210">
        <v>232.16</v>
      </c>
    </row>
    <row r="916" spans="1:12" s="194" customFormat="1" ht="24.6" customHeight="1" x14ac:dyDescent="0.15">
      <c r="A916" s="625"/>
      <c r="B916" s="203" t="s">
        <v>6</v>
      </c>
      <c r="C916" s="207" t="s">
        <v>5</v>
      </c>
      <c r="D916" s="207" t="s">
        <v>288</v>
      </c>
      <c r="E916" s="207" t="s">
        <v>289</v>
      </c>
      <c r="F916" s="612"/>
      <c r="G916" s="613"/>
      <c r="H916" s="616" t="s">
        <v>290</v>
      </c>
      <c r="I916" s="617"/>
      <c r="J916" s="620" t="s">
        <v>287</v>
      </c>
      <c r="K916" s="620" t="s">
        <v>16</v>
      </c>
      <c r="L916" s="622">
        <v>481.35</v>
      </c>
    </row>
    <row r="917" spans="1:12" s="194" customFormat="1" ht="24.6" customHeight="1" x14ac:dyDescent="0.15">
      <c r="A917" s="626"/>
      <c r="B917" s="209" t="s">
        <v>333</v>
      </c>
      <c r="C917" s="209" t="s">
        <v>956</v>
      </c>
      <c r="D917" s="211">
        <v>43521</v>
      </c>
      <c r="E917" s="209" t="s">
        <v>957</v>
      </c>
      <c r="F917" s="614"/>
      <c r="G917" s="615"/>
      <c r="H917" s="618"/>
      <c r="I917" s="619"/>
      <c r="J917" s="621"/>
      <c r="K917" s="621"/>
      <c r="L917" s="623"/>
    </row>
    <row r="918" spans="1:12" s="194" customFormat="1" ht="24.6" customHeight="1" x14ac:dyDescent="0.15">
      <c r="A918" s="624">
        <v>171</v>
      </c>
      <c r="B918" s="203" t="s">
        <v>12</v>
      </c>
      <c r="C918" s="207" t="s">
        <v>11</v>
      </c>
      <c r="D918" s="207" t="s">
        <v>280</v>
      </c>
      <c r="E918" s="207" t="s">
        <v>281</v>
      </c>
      <c r="F918" s="627" t="s">
        <v>8</v>
      </c>
      <c r="G918" s="628"/>
      <c r="H918" s="629"/>
      <c r="I918" s="630"/>
      <c r="J918" s="630"/>
      <c r="K918" s="630"/>
      <c r="L918" s="631"/>
    </row>
    <row r="919" spans="1:12" s="194" customFormat="1" ht="26.65" customHeight="1" x14ac:dyDescent="0.15">
      <c r="A919" s="625"/>
      <c r="B919" s="620" t="s">
        <v>958</v>
      </c>
      <c r="C919" s="632" t="s">
        <v>959</v>
      </c>
      <c r="D919" s="634">
        <v>43403</v>
      </c>
      <c r="E919" s="620" t="s">
        <v>774</v>
      </c>
      <c r="F919" s="636" t="s">
        <v>960</v>
      </c>
      <c r="G919" s="637"/>
      <c r="H919" s="610" t="s">
        <v>286</v>
      </c>
      <c r="I919" s="611"/>
      <c r="J919" s="209" t="s">
        <v>287</v>
      </c>
      <c r="K919" s="209" t="s">
        <v>16</v>
      </c>
      <c r="L919" s="210">
        <v>294</v>
      </c>
    </row>
    <row r="920" spans="1:12" s="194" customFormat="1" ht="409.6" customHeight="1" x14ac:dyDescent="0.15">
      <c r="A920" s="625"/>
      <c r="B920" s="640"/>
      <c r="C920" s="641"/>
      <c r="D920" s="642"/>
      <c r="E920" s="640"/>
      <c r="F920" s="643"/>
      <c r="G920" s="644"/>
      <c r="H920" s="616" t="s">
        <v>242</v>
      </c>
      <c r="I920" s="617"/>
      <c r="J920" s="620" t="s">
        <v>287</v>
      </c>
      <c r="K920" s="620" t="s">
        <v>16</v>
      </c>
      <c r="L920" s="622">
        <v>344.78</v>
      </c>
    </row>
    <row r="921" spans="1:12" s="194" customFormat="1" ht="277.89999999999998" customHeight="1" x14ac:dyDescent="0.15">
      <c r="A921" s="625"/>
      <c r="B921" s="621"/>
      <c r="C921" s="633"/>
      <c r="D921" s="635"/>
      <c r="E921" s="621"/>
      <c r="F921" s="638"/>
      <c r="G921" s="639"/>
      <c r="H921" s="618"/>
      <c r="I921" s="619"/>
      <c r="J921" s="621"/>
      <c r="K921" s="621"/>
      <c r="L921" s="623"/>
    </row>
    <row r="922" spans="1:12" s="194" customFormat="1" ht="24.6" customHeight="1" x14ac:dyDescent="0.15">
      <c r="A922" s="625"/>
      <c r="B922" s="203" t="s">
        <v>6</v>
      </c>
      <c r="C922" s="207" t="s">
        <v>5</v>
      </c>
      <c r="D922" s="207" t="s">
        <v>288</v>
      </c>
      <c r="E922" s="207" t="s">
        <v>289</v>
      </c>
      <c r="F922" s="612"/>
      <c r="G922" s="613"/>
      <c r="H922" s="616" t="s">
        <v>290</v>
      </c>
      <c r="I922" s="617"/>
      <c r="J922" s="620" t="s">
        <v>287</v>
      </c>
      <c r="K922" s="620" t="s">
        <v>16</v>
      </c>
      <c r="L922" s="622">
        <v>166.4</v>
      </c>
    </row>
    <row r="923" spans="1:12" s="194" customFormat="1" ht="24.6" customHeight="1" x14ac:dyDescent="0.15">
      <c r="A923" s="626"/>
      <c r="B923" s="209" t="s">
        <v>460</v>
      </c>
      <c r="C923" s="209" t="s">
        <v>960</v>
      </c>
      <c r="D923" s="211">
        <v>43405</v>
      </c>
      <c r="E923" s="209" t="s">
        <v>961</v>
      </c>
      <c r="F923" s="614"/>
      <c r="G923" s="615"/>
      <c r="H923" s="618"/>
      <c r="I923" s="619"/>
      <c r="J923" s="621"/>
      <c r="K923" s="621"/>
      <c r="L923" s="623"/>
    </row>
    <row r="924" spans="1:12" s="194" customFormat="1" ht="24.6" customHeight="1" x14ac:dyDescent="0.15">
      <c r="A924" s="624">
        <v>172</v>
      </c>
      <c r="B924" s="203" t="s">
        <v>12</v>
      </c>
      <c r="C924" s="207" t="s">
        <v>11</v>
      </c>
      <c r="D924" s="207" t="s">
        <v>280</v>
      </c>
      <c r="E924" s="207" t="s">
        <v>281</v>
      </c>
      <c r="F924" s="627" t="s">
        <v>8</v>
      </c>
      <c r="G924" s="628"/>
      <c r="H924" s="629"/>
      <c r="I924" s="630"/>
      <c r="J924" s="630"/>
      <c r="K924" s="630"/>
      <c r="L924" s="631"/>
    </row>
    <row r="925" spans="1:12" s="194" customFormat="1" ht="26.65" customHeight="1" x14ac:dyDescent="0.15">
      <c r="A925" s="625"/>
      <c r="B925" s="620" t="s">
        <v>958</v>
      </c>
      <c r="C925" s="632" t="s">
        <v>962</v>
      </c>
      <c r="D925" s="634">
        <v>43526</v>
      </c>
      <c r="E925" s="620" t="s">
        <v>963</v>
      </c>
      <c r="F925" s="636" t="s">
        <v>964</v>
      </c>
      <c r="G925" s="637"/>
      <c r="H925" s="610" t="s">
        <v>286</v>
      </c>
      <c r="I925" s="611"/>
      <c r="J925" s="209" t="s">
        <v>287</v>
      </c>
      <c r="K925" s="209" t="s">
        <v>16</v>
      </c>
      <c r="L925" s="210">
        <v>126.26</v>
      </c>
    </row>
    <row r="926" spans="1:12" s="194" customFormat="1" ht="409.6" customHeight="1" x14ac:dyDescent="0.15">
      <c r="A926" s="625"/>
      <c r="B926" s="640"/>
      <c r="C926" s="641"/>
      <c r="D926" s="642"/>
      <c r="E926" s="640"/>
      <c r="F926" s="643"/>
      <c r="G926" s="644"/>
      <c r="H926" s="616" t="s">
        <v>242</v>
      </c>
      <c r="I926" s="617"/>
      <c r="J926" s="620" t="s">
        <v>287</v>
      </c>
      <c r="K926" s="620" t="s">
        <v>16</v>
      </c>
      <c r="L926" s="622">
        <v>205</v>
      </c>
    </row>
    <row r="927" spans="1:12" s="194" customFormat="1" ht="138.19999999999999" customHeight="1" x14ac:dyDescent="0.15">
      <c r="A927" s="625"/>
      <c r="B927" s="621"/>
      <c r="C927" s="633"/>
      <c r="D927" s="635"/>
      <c r="E927" s="621"/>
      <c r="F927" s="638"/>
      <c r="G927" s="639"/>
      <c r="H927" s="618"/>
      <c r="I927" s="619"/>
      <c r="J927" s="621"/>
      <c r="K927" s="621"/>
      <c r="L927" s="623"/>
    </row>
    <row r="928" spans="1:12" s="194" customFormat="1" ht="24.6" customHeight="1" x14ac:dyDescent="0.15">
      <c r="A928" s="625"/>
      <c r="B928" s="203" t="s">
        <v>6</v>
      </c>
      <c r="C928" s="207" t="s">
        <v>5</v>
      </c>
      <c r="D928" s="207" t="s">
        <v>288</v>
      </c>
      <c r="E928" s="207" t="s">
        <v>289</v>
      </c>
      <c r="F928" s="612"/>
      <c r="G928" s="613"/>
      <c r="H928" s="616" t="s">
        <v>290</v>
      </c>
      <c r="I928" s="617"/>
      <c r="J928" s="620" t="s">
        <v>287</v>
      </c>
      <c r="K928" s="620" t="s">
        <v>16</v>
      </c>
      <c r="L928" s="622">
        <v>102.81</v>
      </c>
    </row>
    <row r="929" spans="1:12" s="194" customFormat="1" ht="24.6" customHeight="1" x14ac:dyDescent="0.15">
      <c r="A929" s="626"/>
      <c r="B929" s="209" t="s">
        <v>460</v>
      </c>
      <c r="C929" s="209" t="s">
        <v>964</v>
      </c>
      <c r="D929" s="211">
        <v>43527</v>
      </c>
      <c r="E929" s="209" t="s">
        <v>965</v>
      </c>
      <c r="F929" s="614"/>
      <c r="G929" s="615"/>
      <c r="H929" s="618"/>
      <c r="I929" s="619"/>
      <c r="J929" s="621"/>
      <c r="K929" s="621"/>
      <c r="L929" s="623"/>
    </row>
    <row r="930" spans="1:12" s="194" customFormat="1" ht="24.6" customHeight="1" x14ac:dyDescent="0.15">
      <c r="A930" s="624">
        <v>173</v>
      </c>
      <c r="B930" s="203" t="s">
        <v>12</v>
      </c>
      <c r="C930" s="207" t="s">
        <v>11</v>
      </c>
      <c r="D930" s="207" t="s">
        <v>280</v>
      </c>
      <c r="E930" s="207" t="s">
        <v>281</v>
      </c>
      <c r="F930" s="627" t="s">
        <v>8</v>
      </c>
      <c r="G930" s="628"/>
      <c r="H930" s="629"/>
      <c r="I930" s="630"/>
      <c r="J930" s="630"/>
      <c r="K930" s="630"/>
      <c r="L930" s="631"/>
    </row>
    <row r="931" spans="1:12" s="194" customFormat="1" ht="26.65" customHeight="1" x14ac:dyDescent="0.15">
      <c r="A931" s="625"/>
      <c r="B931" s="620" t="s">
        <v>966</v>
      </c>
      <c r="C931" s="632" t="s">
        <v>967</v>
      </c>
      <c r="D931" s="634">
        <v>43437</v>
      </c>
      <c r="E931" s="620" t="s">
        <v>331</v>
      </c>
      <c r="F931" s="636" t="s">
        <v>968</v>
      </c>
      <c r="G931" s="637"/>
      <c r="H931" s="610" t="s">
        <v>286</v>
      </c>
      <c r="I931" s="611"/>
      <c r="J931" s="209" t="s">
        <v>287</v>
      </c>
      <c r="K931" s="209" t="s">
        <v>16</v>
      </c>
      <c r="L931" s="210">
        <v>958</v>
      </c>
    </row>
    <row r="932" spans="1:12" s="194" customFormat="1" ht="180.2" customHeight="1" x14ac:dyDescent="0.15">
      <c r="A932" s="625"/>
      <c r="B932" s="621"/>
      <c r="C932" s="633"/>
      <c r="D932" s="635"/>
      <c r="E932" s="621"/>
      <c r="F932" s="638"/>
      <c r="G932" s="639"/>
      <c r="H932" s="610" t="s">
        <v>242</v>
      </c>
      <c r="I932" s="611"/>
      <c r="J932" s="209" t="s">
        <v>287</v>
      </c>
      <c r="K932" s="209" t="s">
        <v>287</v>
      </c>
      <c r="L932" s="210">
        <v>0</v>
      </c>
    </row>
    <row r="933" spans="1:12" s="194" customFormat="1" ht="24.6" customHeight="1" x14ac:dyDescent="0.15">
      <c r="A933" s="625"/>
      <c r="B933" s="203" t="s">
        <v>6</v>
      </c>
      <c r="C933" s="207" t="s">
        <v>5</v>
      </c>
      <c r="D933" s="207" t="s">
        <v>288</v>
      </c>
      <c r="E933" s="207" t="s">
        <v>289</v>
      </c>
      <c r="F933" s="612"/>
      <c r="G933" s="613"/>
      <c r="H933" s="616" t="s">
        <v>290</v>
      </c>
      <c r="I933" s="617"/>
      <c r="J933" s="620" t="s">
        <v>287</v>
      </c>
      <c r="K933" s="620" t="s">
        <v>287</v>
      </c>
      <c r="L933" s="622">
        <v>0</v>
      </c>
    </row>
    <row r="934" spans="1:12" s="194" customFormat="1" ht="24.6" customHeight="1" x14ac:dyDescent="0.15">
      <c r="A934" s="626"/>
      <c r="B934" s="209" t="s">
        <v>291</v>
      </c>
      <c r="C934" s="209" t="s">
        <v>968</v>
      </c>
      <c r="D934" s="211">
        <v>43441</v>
      </c>
      <c r="E934" s="209" t="s">
        <v>969</v>
      </c>
      <c r="F934" s="614"/>
      <c r="G934" s="615"/>
      <c r="H934" s="618"/>
      <c r="I934" s="619"/>
      <c r="J934" s="621"/>
      <c r="K934" s="621"/>
      <c r="L934" s="623"/>
    </row>
    <row r="935" spans="1:12" s="194" customFormat="1" ht="24.6" customHeight="1" x14ac:dyDescent="0.15">
      <c r="A935" s="624">
        <v>174</v>
      </c>
      <c r="B935" s="203" t="s">
        <v>12</v>
      </c>
      <c r="C935" s="207" t="s">
        <v>11</v>
      </c>
      <c r="D935" s="207" t="s">
        <v>280</v>
      </c>
      <c r="E935" s="207" t="s">
        <v>281</v>
      </c>
      <c r="F935" s="627" t="s">
        <v>8</v>
      </c>
      <c r="G935" s="628"/>
      <c r="H935" s="629"/>
      <c r="I935" s="630"/>
      <c r="J935" s="630"/>
      <c r="K935" s="630"/>
      <c r="L935" s="631"/>
    </row>
    <row r="936" spans="1:12" s="194" customFormat="1" ht="26.65" customHeight="1" x14ac:dyDescent="0.15">
      <c r="A936" s="625"/>
      <c r="B936" s="620" t="s">
        <v>970</v>
      </c>
      <c r="C936" s="632" t="s">
        <v>971</v>
      </c>
      <c r="D936" s="634">
        <v>43516</v>
      </c>
      <c r="E936" s="620" t="s">
        <v>607</v>
      </c>
      <c r="F936" s="636" t="s">
        <v>700</v>
      </c>
      <c r="G936" s="637"/>
      <c r="H936" s="610" t="s">
        <v>286</v>
      </c>
      <c r="I936" s="611"/>
      <c r="J936" s="209" t="s">
        <v>287</v>
      </c>
      <c r="K936" s="209" t="s">
        <v>287</v>
      </c>
      <c r="L936" s="210">
        <v>0</v>
      </c>
    </row>
    <row r="937" spans="1:12" s="194" customFormat="1" ht="158.85" customHeight="1" x14ac:dyDescent="0.15">
      <c r="A937" s="625"/>
      <c r="B937" s="621"/>
      <c r="C937" s="633"/>
      <c r="D937" s="635"/>
      <c r="E937" s="621"/>
      <c r="F937" s="638"/>
      <c r="G937" s="639"/>
      <c r="H937" s="610" t="s">
        <v>242</v>
      </c>
      <c r="I937" s="611"/>
      <c r="J937" s="209" t="s">
        <v>287</v>
      </c>
      <c r="K937" s="209" t="s">
        <v>16</v>
      </c>
      <c r="L937" s="210">
        <v>572.59</v>
      </c>
    </row>
    <row r="938" spans="1:12" s="194" customFormat="1" ht="24.6" customHeight="1" x14ac:dyDescent="0.15">
      <c r="A938" s="625"/>
      <c r="B938" s="203" t="s">
        <v>6</v>
      </c>
      <c r="C938" s="207" t="s">
        <v>5</v>
      </c>
      <c r="D938" s="207" t="s">
        <v>288</v>
      </c>
      <c r="E938" s="207" t="s">
        <v>289</v>
      </c>
      <c r="F938" s="612"/>
      <c r="G938" s="613"/>
      <c r="H938" s="616" t="s">
        <v>290</v>
      </c>
      <c r="I938" s="617"/>
      <c r="J938" s="620" t="s">
        <v>287</v>
      </c>
      <c r="K938" s="620" t="s">
        <v>287</v>
      </c>
      <c r="L938" s="622">
        <v>0</v>
      </c>
    </row>
    <row r="939" spans="1:12" s="194" customFormat="1" ht="24.6" customHeight="1" x14ac:dyDescent="0.15">
      <c r="A939" s="626"/>
      <c r="B939" s="209" t="s">
        <v>291</v>
      </c>
      <c r="C939" s="209" t="s">
        <v>700</v>
      </c>
      <c r="D939" s="211">
        <v>43521</v>
      </c>
      <c r="E939" s="209" t="s">
        <v>972</v>
      </c>
      <c r="F939" s="614"/>
      <c r="G939" s="615"/>
      <c r="H939" s="618"/>
      <c r="I939" s="619"/>
      <c r="J939" s="621"/>
      <c r="K939" s="621"/>
      <c r="L939" s="623"/>
    </row>
    <row r="940" spans="1:12" s="194" customFormat="1" ht="24.6" customHeight="1" x14ac:dyDescent="0.15">
      <c r="A940" s="624">
        <v>175</v>
      </c>
      <c r="B940" s="203" t="s">
        <v>12</v>
      </c>
      <c r="C940" s="207" t="s">
        <v>11</v>
      </c>
      <c r="D940" s="207" t="s">
        <v>280</v>
      </c>
      <c r="E940" s="207" t="s">
        <v>281</v>
      </c>
      <c r="F940" s="627" t="s">
        <v>8</v>
      </c>
      <c r="G940" s="628"/>
      <c r="H940" s="629"/>
      <c r="I940" s="630"/>
      <c r="J940" s="630"/>
      <c r="K940" s="630"/>
      <c r="L940" s="631"/>
    </row>
    <row r="941" spans="1:12" s="194" customFormat="1" ht="26.65" customHeight="1" x14ac:dyDescent="0.15">
      <c r="A941" s="625"/>
      <c r="B941" s="620" t="s">
        <v>973</v>
      </c>
      <c r="C941" s="632" t="s">
        <v>974</v>
      </c>
      <c r="D941" s="634">
        <v>43374</v>
      </c>
      <c r="E941" s="620" t="s">
        <v>404</v>
      </c>
      <c r="F941" s="636" t="s">
        <v>621</v>
      </c>
      <c r="G941" s="637"/>
      <c r="H941" s="610" t="s">
        <v>286</v>
      </c>
      <c r="I941" s="611"/>
      <c r="J941" s="209" t="s">
        <v>287</v>
      </c>
      <c r="K941" s="209" t="s">
        <v>287</v>
      </c>
      <c r="L941" s="210">
        <v>0</v>
      </c>
    </row>
    <row r="942" spans="1:12" s="194" customFormat="1" ht="341.85" customHeight="1" x14ac:dyDescent="0.15">
      <c r="A942" s="625"/>
      <c r="B942" s="621"/>
      <c r="C942" s="633"/>
      <c r="D942" s="635"/>
      <c r="E942" s="621"/>
      <c r="F942" s="638"/>
      <c r="G942" s="639"/>
      <c r="H942" s="610" t="s">
        <v>242</v>
      </c>
      <c r="I942" s="611"/>
      <c r="J942" s="209" t="s">
        <v>287</v>
      </c>
      <c r="K942" s="209" t="s">
        <v>287</v>
      </c>
      <c r="L942" s="210">
        <v>0</v>
      </c>
    </row>
    <row r="943" spans="1:12" s="194" customFormat="1" ht="24.6" customHeight="1" x14ac:dyDescent="0.15">
      <c r="A943" s="625"/>
      <c r="B943" s="203" t="s">
        <v>6</v>
      </c>
      <c r="C943" s="207" t="s">
        <v>5</v>
      </c>
      <c r="D943" s="207" t="s">
        <v>288</v>
      </c>
      <c r="E943" s="207" t="s">
        <v>289</v>
      </c>
      <c r="F943" s="612"/>
      <c r="G943" s="613"/>
      <c r="H943" s="616" t="s">
        <v>290</v>
      </c>
      <c r="I943" s="617"/>
      <c r="J943" s="620" t="s">
        <v>287</v>
      </c>
      <c r="K943" s="620" t="s">
        <v>16</v>
      </c>
      <c r="L943" s="622">
        <v>1485</v>
      </c>
    </row>
    <row r="944" spans="1:12" s="194" customFormat="1" ht="24.6" customHeight="1" x14ac:dyDescent="0.15">
      <c r="A944" s="626"/>
      <c r="B944" s="209" t="s">
        <v>460</v>
      </c>
      <c r="C944" s="209" t="s">
        <v>621</v>
      </c>
      <c r="D944" s="211">
        <v>43378</v>
      </c>
      <c r="E944" s="209" t="s">
        <v>975</v>
      </c>
      <c r="F944" s="614"/>
      <c r="G944" s="615"/>
      <c r="H944" s="618"/>
      <c r="I944" s="619"/>
      <c r="J944" s="621"/>
      <c r="K944" s="621"/>
      <c r="L944" s="623"/>
    </row>
    <row r="945" spans="1:12" s="194" customFormat="1" ht="24.6" customHeight="1" x14ac:dyDescent="0.15">
      <c r="A945" s="624">
        <v>176</v>
      </c>
      <c r="B945" s="203" t="s">
        <v>12</v>
      </c>
      <c r="C945" s="207" t="s">
        <v>11</v>
      </c>
      <c r="D945" s="207" t="s">
        <v>280</v>
      </c>
      <c r="E945" s="207" t="s">
        <v>281</v>
      </c>
      <c r="F945" s="627" t="s">
        <v>8</v>
      </c>
      <c r="G945" s="628"/>
      <c r="H945" s="629"/>
      <c r="I945" s="630"/>
      <c r="J945" s="630"/>
      <c r="K945" s="630"/>
      <c r="L945" s="631"/>
    </row>
    <row r="946" spans="1:12" s="194" customFormat="1" ht="26.65" customHeight="1" x14ac:dyDescent="0.15">
      <c r="A946" s="625"/>
      <c r="B946" s="620" t="s">
        <v>973</v>
      </c>
      <c r="C946" s="632" t="s">
        <v>976</v>
      </c>
      <c r="D946" s="634">
        <v>43415</v>
      </c>
      <c r="E946" s="620" t="s">
        <v>428</v>
      </c>
      <c r="F946" s="636" t="s">
        <v>977</v>
      </c>
      <c r="G946" s="637"/>
      <c r="H946" s="610" t="s">
        <v>286</v>
      </c>
      <c r="I946" s="611"/>
      <c r="J946" s="209" t="s">
        <v>287</v>
      </c>
      <c r="K946" s="209" t="s">
        <v>16</v>
      </c>
      <c r="L946" s="210">
        <v>413</v>
      </c>
    </row>
    <row r="947" spans="1:12" s="194" customFormat="1" ht="409.6" customHeight="1" x14ac:dyDescent="0.15">
      <c r="A947" s="625"/>
      <c r="B947" s="640"/>
      <c r="C947" s="641"/>
      <c r="D947" s="642"/>
      <c r="E947" s="640"/>
      <c r="F947" s="643"/>
      <c r="G947" s="644"/>
      <c r="H947" s="616" t="s">
        <v>242</v>
      </c>
      <c r="I947" s="617"/>
      <c r="J947" s="620" t="s">
        <v>287</v>
      </c>
      <c r="K947" s="620" t="s">
        <v>16</v>
      </c>
      <c r="L947" s="622">
        <v>78.5</v>
      </c>
    </row>
    <row r="948" spans="1:12" s="194" customFormat="1" ht="62.45" customHeight="1" x14ac:dyDescent="0.15">
      <c r="A948" s="625"/>
      <c r="B948" s="621"/>
      <c r="C948" s="633"/>
      <c r="D948" s="635"/>
      <c r="E948" s="621"/>
      <c r="F948" s="638"/>
      <c r="G948" s="639"/>
      <c r="H948" s="618"/>
      <c r="I948" s="619"/>
      <c r="J948" s="621"/>
      <c r="K948" s="621"/>
      <c r="L948" s="623"/>
    </row>
    <row r="949" spans="1:12" s="194" customFormat="1" ht="24.6" customHeight="1" x14ac:dyDescent="0.15">
      <c r="A949" s="625"/>
      <c r="B949" s="203" t="s">
        <v>6</v>
      </c>
      <c r="C949" s="207" t="s">
        <v>5</v>
      </c>
      <c r="D949" s="207" t="s">
        <v>288</v>
      </c>
      <c r="E949" s="207" t="s">
        <v>289</v>
      </c>
      <c r="F949" s="612"/>
      <c r="G949" s="613"/>
      <c r="H949" s="616" t="s">
        <v>290</v>
      </c>
      <c r="I949" s="617"/>
      <c r="J949" s="620" t="s">
        <v>287</v>
      </c>
      <c r="K949" s="620" t="s">
        <v>287</v>
      </c>
      <c r="L949" s="622">
        <v>0</v>
      </c>
    </row>
    <row r="950" spans="1:12" s="194" customFormat="1" ht="24.6" customHeight="1" x14ac:dyDescent="0.15">
      <c r="A950" s="626"/>
      <c r="B950" s="209" t="s">
        <v>460</v>
      </c>
      <c r="C950" s="209" t="s">
        <v>977</v>
      </c>
      <c r="D950" s="211">
        <v>43420</v>
      </c>
      <c r="E950" s="209" t="s">
        <v>978</v>
      </c>
      <c r="F950" s="614"/>
      <c r="G950" s="615"/>
      <c r="H950" s="618"/>
      <c r="I950" s="619"/>
      <c r="J950" s="621"/>
      <c r="K950" s="621"/>
      <c r="L950" s="623"/>
    </row>
    <row r="951" spans="1:12" s="194" customFormat="1" ht="24.6" customHeight="1" x14ac:dyDescent="0.15">
      <c r="A951" s="624">
        <v>177</v>
      </c>
      <c r="B951" s="203" t="s">
        <v>12</v>
      </c>
      <c r="C951" s="207" t="s">
        <v>11</v>
      </c>
      <c r="D951" s="207" t="s">
        <v>280</v>
      </c>
      <c r="E951" s="207" t="s">
        <v>281</v>
      </c>
      <c r="F951" s="627" t="s">
        <v>8</v>
      </c>
      <c r="G951" s="628"/>
      <c r="H951" s="629"/>
      <c r="I951" s="630"/>
      <c r="J951" s="630"/>
      <c r="K951" s="630"/>
      <c r="L951" s="631"/>
    </row>
    <row r="952" spans="1:12" s="194" customFormat="1" ht="26.65" customHeight="1" x14ac:dyDescent="0.15">
      <c r="A952" s="625"/>
      <c r="B952" s="620" t="s">
        <v>973</v>
      </c>
      <c r="C952" s="632" t="s">
        <v>976</v>
      </c>
      <c r="D952" s="634">
        <v>43415</v>
      </c>
      <c r="E952" s="620" t="s">
        <v>428</v>
      </c>
      <c r="F952" s="636" t="s">
        <v>979</v>
      </c>
      <c r="G952" s="637"/>
      <c r="H952" s="610" t="s">
        <v>286</v>
      </c>
      <c r="I952" s="611"/>
      <c r="J952" s="209" t="s">
        <v>287</v>
      </c>
      <c r="K952" s="209" t="s">
        <v>16</v>
      </c>
      <c r="L952" s="210">
        <v>528</v>
      </c>
    </row>
    <row r="953" spans="1:12" s="194" customFormat="1" ht="409.6" customHeight="1" x14ac:dyDescent="0.15">
      <c r="A953" s="625"/>
      <c r="B953" s="640"/>
      <c r="C953" s="641"/>
      <c r="D953" s="642"/>
      <c r="E953" s="640"/>
      <c r="F953" s="643"/>
      <c r="G953" s="644"/>
      <c r="H953" s="616" t="s">
        <v>242</v>
      </c>
      <c r="I953" s="617"/>
      <c r="J953" s="620" t="s">
        <v>287</v>
      </c>
      <c r="K953" s="620" t="s">
        <v>16</v>
      </c>
      <c r="L953" s="622">
        <v>1607.5</v>
      </c>
    </row>
    <row r="954" spans="1:12" s="194" customFormat="1" ht="62.45" customHeight="1" x14ac:dyDescent="0.15">
      <c r="A954" s="625"/>
      <c r="B954" s="621"/>
      <c r="C954" s="633"/>
      <c r="D954" s="635"/>
      <c r="E954" s="621"/>
      <c r="F954" s="638"/>
      <c r="G954" s="639"/>
      <c r="H954" s="618"/>
      <c r="I954" s="619"/>
      <c r="J954" s="621"/>
      <c r="K954" s="621"/>
      <c r="L954" s="623"/>
    </row>
    <row r="955" spans="1:12" s="194" customFormat="1" ht="24.6" customHeight="1" x14ac:dyDescent="0.15">
      <c r="A955" s="625"/>
      <c r="B955" s="203" t="s">
        <v>6</v>
      </c>
      <c r="C955" s="207" t="s">
        <v>5</v>
      </c>
      <c r="D955" s="207" t="s">
        <v>288</v>
      </c>
      <c r="E955" s="207" t="s">
        <v>289</v>
      </c>
      <c r="F955" s="612"/>
      <c r="G955" s="613"/>
      <c r="H955" s="616" t="s">
        <v>290</v>
      </c>
      <c r="I955" s="617"/>
      <c r="J955" s="620" t="s">
        <v>287</v>
      </c>
      <c r="K955" s="620" t="s">
        <v>287</v>
      </c>
      <c r="L955" s="622">
        <v>0</v>
      </c>
    </row>
    <row r="956" spans="1:12" s="194" customFormat="1" ht="24.6" customHeight="1" x14ac:dyDescent="0.15">
      <c r="A956" s="626"/>
      <c r="B956" s="209" t="s">
        <v>460</v>
      </c>
      <c r="C956" s="209" t="s">
        <v>979</v>
      </c>
      <c r="D956" s="211">
        <v>43420</v>
      </c>
      <c r="E956" s="209" t="s">
        <v>978</v>
      </c>
      <c r="F956" s="614"/>
      <c r="G956" s="615"/>
      <c r="H956" s="618"/>
      <c r="I956" s="619"/>
      <c r="J956" s="621"/>
      <c r="K956" s="621"/>
      <c r="L956" s="623"/>
    </row>
    <row r="957" spans="1:12" s="194" customFormat="1" ht="24.6" customHeight="1" x14ac:dyDescent="0.15">
      <c r="A957" s="624">
        <v>178</v>
      </c>
      <c r="B957" s="203" t="s">
        <v>12</v>
      </c>
      <c r="C957" s="207" t="s">
        <v>11</v>
      </c>
      <c r="D957" s="207" t="s">
        <v>280</v>
      </c>
      <c r="E957" s="207" t="s">
        <v>281</v>
      </c>
      <c r="F957" s="627" t="s">
        <v>8</v>
      </c>
      <c r="G957" s="628"/>
      <c r="H957" s="629"/>
      <c r="I957" s="630"/>
      <c r="J957" s="630"/>
      <c r="K957" s="630"/>
      <c r="L957" s="631"/>
    </row>
    <row r="958" spans="1:12" s="194" customFormat="1" ht="26.65" customHeight="1" x14ac:dyDescent="0.15">
      <c r="A958" s="625"/>
      <c r="B958" s="620" t="s">
        <v>973</v>
      </c>
      <c r="C958" s="632" t="s">
        <v>980</v>
      </c>
      <c r="D958" s="634">
        <v>43470</v>
      </c>
      <c r="E958" s="620" t="s">
        <v>428</v>
      </c>
      <c r="F958" s="636" t="s">
        <v>979</v>
      </c>
      <c r="G958" s="637"/>
      <c r="H958" s="610" t="s">
        <v>286</v>
      </c>
      <c r="I958" s="611"/>
      <c r="J958" s="209" t="s">
        <v>287</v>
      </c>
      <c r="K958" s="209" t="s">
        <v>16</v>
      </c>
      <c r="L958" s="210">
        <v>767</v>
      </c>
    </row>
    <row r="959" spans="1:12" s="194" customFormat="1" ht="255.95" customHeight="1" x14ac:dyDescent="0.15">
      <c r="A959" s="625"/>
      <c r="B959" s="621"/>
      <c r="C959" s="633"/>
      <c r="D959" s="635"/>
      <c r="E959" s="621"/>
      <c r="F959" s="638"/>
      <c r="G959" s="639"/>
      <c r="H959" s="610" t="s">
        <v>242</v>
      </c>
      <c r="I959" s="611"/>
      <c r="J959" s="209" t="s">
        <v>287</v>
      </c>
      <c r="K959" s="209" t="s">
        <v>16</v>
      </c>
      <c r="L959" s="210">
        <v>1128</v>
      </c>
    </row>
    <row r="960" spans="1:12" s="194" customFormat="1" ht="24.6" customHeight="1" x14ac:dyDescent="0.15">
      <c r="A960" s="625"/>
      <c r="B960" s="203" t="s">
        <v>6</v>
      </c>
      <c r="C960" s="207" t="s">
        <v>5</v>
      </c>
      <c r="D960" s="207" t="s">
        <v>288</v>
      </c>
      <c r="E960" s="207" t="s">
        <v>289</v>
      </c>
      <c r="F960" s="612"/>
      <c r="G960" s="613"/>
      <c r="H960" s="616" t="s">
        <v>290</v>
      </c>
      <c r="I960" s="617"/>
      <c r="J960" s="620" t="s">
        <v>287</v>
      </c>
      <c r="K960" s="620" t="s">
        <v>287</v>
      </c>
      <c r="L960" s="622">
        <v>0</v>
      </c>
    </row>
    <row r="961" spans="1:12" s="194" customFormat="1" ht="24.6" customHeight="1" x14ac:dyDescent="0.15">
      <c r="A961" s="626"/>
      <c r="B961" s="209" t="s">
        <v>460</v>
      </c>
      <c r="C961" s="209" t="s">
        <v>979</v>
      </c>
      <c r="D961" s="211">
        <v>43474</v>
      </c>
      <c r="E961" s="209" t="s">
        <v>981</v>
      </c>
      <c r="F961" s="614"/>
      <c r="G961" s="615"/>
      <c r="H961" s="618"/>
      <c r="I961" s="619"/>
      <c r="J961" s="621"/>
      <c r="K961" s="621"/>
      <c r="L961" s="623"/>
    </row>
    <row r="962" spans="1:12" s="194" customFormat="1" ht="24.6" customHeight="1" x14ac:dyDescent="0.15">
      <c r="A962" s="624">
        <v>179</v>
      </c>
      <c r="B962" s="203" t="s">
        <v>12</v>
      </c>
      <c r="C962" s="207" t="s">
        <v>11</v>
      </c>
      <c r="D962" s="207" t="s">
        <v>280</v>
      </c>
      <c r="E962" s="207" t="s">
        <v>281</v>
      </c>
      <c r="F962" s="627" t="s">
        <v>8</v>
      </c>
      <c r="G962" s="628"/>
      <c r="H962" s="629"/>
      <c r="I962" s="630"/>
      <c r="J962" s="630"/>
      <c r="K962" s="630"/>
      <c r="L962" s="631"/>
    </row>
    <row r="963" spans="1:12" s="194" customFormat="1" ht="26.65" customHeight="1" x14ac:dyDescent="0.15">
      <c r="A963" s="625"/>
      <c r="B963" s="620" t="s">
        <v>973</v>
      </c>
      <c r="C963" s="632" t="s">
        <v>982</v>
      </c>
      <c r="D963" s="634">
        <v>43534</v>
      </c>
      <c r="E963" s="620" t="s">
        <v>803</v>
      </c>
      <c r="F963" s="636" t="s">
        <v>983</v>
      </c>
      <c r="G963" s="637"/>
      <c r="H963" s="610" t="s">
        <v>286</v>
      </c>
      <c r="I963" s="611"/>
      <c r="J963" s="209" t="s">
        <v>287</v>
      </c>
      <c r="K963" s="209" t="s">
        <v>16</v>
      </c>
      <c r="L963" s="210">
        <v>379</v>
      </c>
    </row>
    <row r="964" spans="1:12" s="194" customFormat="1" ht="223.5" customHeight="1" x14ac:dyDescent="0.15">
      <c r="A964" s="625"/>
      <c r="B964" s="621"/>
      <c r="C964" s="633"/>
      <c r="D964" s="635"/>
      <c r="E964" s="621"/>
      <c r="F964" s="638"/>
      <c r="G964" s="639"/>
      <c r="H964" s="610" t="s">
        <v>242</v>
      </c>
      <c r="I964" s="611"/>
      <c r="J964" s="209" t="s">
        <v>287</v>
      </c>
      <c r="K964" s="209" t="s">
        <v>16</v>
      </c>
      <c r="L964" s="210">
        <v>2346.4699999999998</v>
      </c>
    </row>
    <row r="965" spans="1:12" s="194" customFormat="1" ht="24.6" customHeight="1" x14ac:dyDescent="0.15">
      <c r="A965" s="625"/>
      <c r="B965" s="203" t="s">
        <v>6</v>
      </c>
      <c r="C965" s="207" t="s">
        <v>5</v>
      </c>
      <c r="D965" s="207" t="s">
        <v>288</v>
      </c>
      <c r="E965" s="207" t="s">
        <v>289</v>
      </c>
      <c r="F965" s="612"/>
      <c r="G965" s="613"/>
      <c r="H965" s="616" t="s">
        <v>290</v>
      </c>
      <c r="I965" s="617"/>
      <c r="J965" s="620" t="s">
        <v>287</v>
      </c>
      <c r="K965" s="620" t="s">
        <v>287</v>
      </c>
      <c r="L965" s="622">
        <v>0</v>
      </c>
    </row>
    <row r="966" spans="1:12" s="194" customFormat="1" ht="24.6" customHeight="1" x14ac:dyDescent="0.15">
      <c r="A966" s="626"/>
      <c r="B966" s="209" t="s">
        <v>460</v>
      </c>
      <c r="C966" s="209" t="s">
        <v>983</v>
      </c>
      <c r="D966" s="211">
        <v>43537</v>
      </c>
      <c r="E966" s="209" t="s">
        <v>984</v>
      </c>
      <c r="F966" s="614"/>
      <c r="G966" s="615"/>
      <c r="H966" s="618"/>
      <c r="I966" s="619"/>
      <c r="J966" s="621"/>
      <c r="K966" s="621"/>
      <c r="L966" s="623"/>
    </row>
    <row r="967" spans="1:12" s="194" customFormat="1" ht="24.6" customHeight="1" x14ac:dyDescent="0.15">
      <c r="A967" s="624">
        <v>180</v>
      </c>
      <c r="B967" s="203" t="s">
        <v>12</v>
      </c>
      <c r="C967" s="207" t="s">
        <v>11</v>
      </c>
      <c r="D967" s="207" t="s">
        <v>280</v>
      </c>
      <c r="E967" s="207" t="s">
        <v>281</v>
      </c>
      <c r="F967" s="627" t="s">
        <v>8</v>
      </c>
      <c r="G967" s="628"/>
      <c r="H967" s="629"/>
      <c r="I967" s="630"/>
      <c r="J967" s="630"/>
      <c r="K967" s="630"/>
      <c r="L967" s="631"/>
    </row>
    <row r="968" spans="1:12" s="194" customFormat="1" ht="26.65" customHeight="1" x14ac:dyDescent="0.15">
      <c r="A968" s="625"/>
      <c r="B968" s="620" t="s">
        <v>973</v>
      </c>
      <c r="C968" s="632" t="s">
        <v>985</v>
      </c>
      <c r="D968" s="634">
        <v>43543</v>
      </c>
      <c r="E968" s="620" t="s">
        <v>986</v>
      </c>
      <c r="F968" s="636" t="s">
        <v>987</v>
      </c>
      <c r="G968" s="637"/>
      <c r="H968" s="610" t="s">
        <v>286</v>
      </c>
      <c r="I968" s="611"/>
      <c r="J968" s="209" t="s">
        <v>287</v>
      </c>
      <c r="K968" s="209" t="s">
        <v>287</v>
      </c>
      <c r="L968" s="210">
        <v>0</v>
      </c>
    </row>
    <row r="969" spans="1:12" s="194" customFormat="1" ht="409.6" customHeight="1" x14ac:dyDescent="0.15">
      <c r="A969" s="625"/>
      <c r="B969" s="640"/>
      <c r="C969" s="641"/>
      <c r="D969" s="642"/>
      <c r="E969" s="640"/>
      <c r="F969" s="643"/>
      <c r="G969" s="644"/>
      <c r="H969" s="616" t="s">
        <v>242</v>
      </c>
      <c r="I969" s="617"/>
      <c r="J969" s="620" t="s">
        <v>287</v>
      </c>
      <c r="K969" s="620" t="s">
        <v>16</v>
      </c>
      <c r="L969" s="622">
        <v>170.33</v>
      </c>
    </row>
    <row r="970" spans="1:12" s="194" customFormat="1" ht="288.60000000000002" customHeight="1" x14ac:dyDescent="0.15">
      <c r="A970" s="625"/>
      <c r="B970" s="621"/>
      <c r="C970" s="633"/>
      <c r="D970" s="635"/>
      <c r="E970" s="621"/>
      <c r="F970" s="638"/>
      <c r="G970" s="639"/>
      <c r="H970" s="618"/>
      <c r="I970" s="619"/>
      <c r="J970" s="621"/>
      <c r="K970" s="621"/>
      <c r="L970" s="623"/>
    </row>
    <row r="971" spans="1:12" s="194" customFormat="1" ht="24.6" customHeight="1" x14ac:dyDescent="0.15">
      <c r="A971" s="625"/>
      <c r="B971" s="203" t="s">
        <v>6</v>
      </c>
      <c r="C971" s="207" t="s">
        <v>5</v>
      </c>
      <c r="D971" s="207" t="s">
        <v>288</v>
      </c>
      <c r="E971" s="207" t="s">
        <v>289</v>
      </c>
      <c r="F971" s="612"/>
      <c r="G971" s="613"/>
      <c r="H971" s="616" t="s">
        <v>290</v>
      </c>
      <c r="I971" s="617"/>
      <c r="J971" s="620" t="s">
        <v>287</v>
      </c>
      <c r="K971" s="620" t="s">
        <v>16</v>
      </c>
      <c r="L971" s="622">
        <v>630.36</v>
      </c>
    </row>
    <row r="972" spans="1:12" s="194" customFormat="1" ht="24.6" customHeight="1" x14ac:dyDescent="0.15">
      <c r="A972" s="626"/>
      <c r="B972" s="209" t="s">
        <v>460</v>
      </c>
      <c r="C972" s="209" t="s">
        <v>987</v>
      </c>
      <c r="D972" s="211">
        <v>43551</v>
      </c>
      <c r="E972" s="209" t="s">
        <v>988</v>
      </c>
      <c r="F972" s="614"/>
      <c r="G972" s="615"/>
      <c r="H972" s="618"/>
      <c r="I972" s="619"/>
      <c r="J972" s="621"/>
      <c r="K972" s="621"/>
      <c r="L972" s="623"/>
    </row>
    <row r="973" spans="1:12" s="194" customFormat="1" ht="24.6" customHeight="1" x14ac:dyDescent="0.15">
      <c r="A973" s="624">
        <v>181</v>
      </c>
      <c r="B973" s="203" t="s">
        <v>12</v>
      </c>
      <c r="C973" s="207" t="s">
        <v>11</v>
      </c>
      <c r="D973" s="207" t="s">
        <v>280</v>
      </c>
      <c r="E973" s="207" t="s">
        <v>281</v>
      </c>
      <c r="F973" s="627" t="s">
        <v>8</v>
      </c>
      <c r="G973" s="628"/>
      <c r="H973" s="629"/>
      <c r="I973" s="630"/>
      <c r="J973" s="630"/>
      <c r="K973" s="630"/>
      <c r="L973" s="631"/>
    </row>
    <row r="974" spans="1:12" s="194" customFormat="1" ht="26.65" customHeight="1" x14ac:dyDescent="0.15">
      <c r="A974" s="625"/>
      <c r="B974" s="620" t="s">
        <v>973</v>
      </c>
      <c r="C974" s="632" t="s">
        <v>985</v>
      </c>
      <c r="D974" s="634">
        <v>43543</v>
      </c>
      <c r="E974" s="620" t="s">
        <v>986</v>
      </c>
      <c r="F974" s="636" t="s">
        <v>979</v>
      </c>
      <c r="G974" s="637"/>
      <c r="H974" s="610" t="s">
        <v>286</v>
      </c>
      <c r="I974" s="611"/>
      <c r="J974" s="209" t="s">
        <v>287</v>
      </c>
      <c r="K974" s="209" t="s">
        <v>16</v>
      </c>
      <c r="L974" s="210">
        <v>773</v>
      </c>
    </row>
    <row r="975" spans="1:12" s="194" customFormat="1" ht="409.6" customHeight="1" x14ac:dyDescent="0.15">
      <c r="A975" s="625"/>
      <c r="B975" s="640"/>
      <c r="C975" s="641"/>
      <c r="D975" s="642"/>
      <c r="E975" s="640"/>
      <c r="F975" s="643"/>
      <c r="G975" s="644"/>
      <c r="H975" s="616" t="s">
        <v>242</v>
      </c>
      <c r="I975" s="617"/>
      <c r="J975" s="620" t="s">
        <v>287</v>
      </c>
      <c r="K975" s="620" t="s">
        <v>16</v>
      </c>
      <c r="L975" s="622">
        <v>1176.75</v>
      </c>
    </row>
    <row r="976" spans="1:12" s="194" customFormat="1" ht="288.60000000000002" customHeight="1" x14ac:dyDescent="0.15">
      <c r="A976" s="625"/>
      <c r="B976" s="621"/>
      <c r="C976" s="633"/>
      <c r="D976" s="635"/>
      <c r="E976" s="621"/>
      <c r="F976" s="638"/>
      <c r="G976" s="639"/>
      <c r="H976" s="618"/>
      <c r="I976" s="619"/>
      <c r="J976" s="621"/>
      <c r="K976" s="621"/>
      <c r="L976" s="623"/>
    </row>
    <row r="977" spans="1:12" s="194" customFormat="1" ht="24.6" customHeight="1" x14ac:dyDescent="0.15">
      <c r="A977" s="625"/>
      <c r="B977" s="203" t="s">
        <v>6</v>
      </c>
      <c r="C977" s="207" t="s">
        <v>5</v>
      </c>
      <c r="D977" s="207" t="s">
        <v>288</v>
      </c>
      <c r="E977" s="207" t="s">
        <v>289</v>
      </c>
      <c r="F977" s="612"/>
      <c r="G977" s="613"/>
      <c r="H977" s="616" t="s">
        <v>290</v>
      </c>
      <c r="I977" s="617"/>
      <c r="J977" s="620" t="s">
        <v>287</v>
      </c>
      <c r="K977" s="620" t="s">
        <v>287</v>
      </c>
      <c r="L977" s="622">
        <v>0</v>
      </c>
    </row>
    <row r="978" spans="1:12" s="194" customFormat="1" ht="24.6" customHeight="1" x14ac:dyDescent="0.15">
      <c r="A978" s="626"/>
      <c r="B978" s="209" t="s">
        <v>460</v>
      </c>
      <c r="C978" s="209" t="s">
        <v>979</v>
      </c>
      <c r="D978" s="211">
        <v>43551</v>
      </c>
      <c r="E978" s="209" t="s">
        <v>988</v>
      </c>
      <c r="F978" s="614"/>
      <c r="G978" s="615"/>
      <c r="H978" s="618"/>
      <c r="I978" s="619"/>
      <c r="J978" s="621"/>
      <c r="K978" s="621"/>
      <c r="L978" s="623"/>
    </row>
    <row r="979" spans="1:12" s="194" customFormat="1" ht="24.6" customHeight="1" x14ac:dyDescent="0.15">
      <c r="A979" s="624">
        <v>182</v>
      </c>
      <c r="B979" s="203" t="s">
        <v>12</v>
      </c>
      <c r="C979" s="207" t="s">
        <v>11</v>
      </c>
      <c r="D979" s="207" t="s">
        <v>280</v>
      </c>
      <c r="E979" s="207" t="s">
        <v>281</v>
      </c>
      <c r="F979" s="627" t="s">
        <v>8</v>
      </c>
      <c r="G979" s="628"/>
      <c r="H979" s="629"/>
      <c r="I979" s="630"/>
      <c r="J979" s="630"/>
      <c r="K979" s="630"/>
      <c r="L979" s="631"/>
    </row>
    <row r="980" spans="1:12" s="194" customFormat="1" ht="26.65" customHeight="1" x14ac:dyDescent="0.15">
      <c r="A980" s="625"/>
      <c r="B980" s="620" t="s">
        <v>989</v>
      </c>
      <c r="C980" s="632" t="s">
        <v>990</v>
      </c>
      <c r="D980" s="634">
        <v>43398</v>
      </c>
      <c r="E980" s="620" t="s">
        <v>991</v>
      </c>
      <c r="F980" s="636" t="s">
        <v>992</v>
      </c>
      <c r="G980" s="637"/>
      <c r="H980" s="610" t="s">
        <v>286</v>
      </c>
      <c r="I980" s="611"/>
      <c r="J980" s="209" t="s">
        <v>287</v>
      </c>
      <c r="K980" s="209" t="s">
        <v>16</v>
      </c>
      <c r="L980" s="210">
        <v>197.33</v>
      </c>
    </row>
    <row r="981" spans="1:12" s="194" customFormat="1" ht="409.6" customHeight="1" x14ac:dyDescent="0.15">
      <c r="A981" s="625"/>
      <c r="B981" s="640"/>
      <c r="C981" s="641"/>
      <c r="D981" s="642"/>
      <c r="E981" s="640"/>
      <c r="F981" s="643"/>
      <c r="G981" s="644"/>
      <c r="H981" s="616" t="s">
        <v>242</v>
      </c>
      <c r="I981" s="617"/>
      <c r="J981" s="620" t="s">
        <v>16</v>
      </c>
      <c r="K981" s="620" t="s">
        <v>16</v>
      </c>
      <c r="L981" s="622">
        <v>309.35000000000002</v>
      </c>
    </row>
    <row r="982" spans="1:12" s="194" customFormat="1" ht="73.5" customHeight="1" x14ac:dyDescent="0.15">
      <c r="A982" s="625"/>
      <c r="B982" s="621"/>
      <c r="C982" s="633"/>
      <c r="D982" s="635"/>
      <c r="E982" s="621"/>
      <c r="F982" s="638"/>
      <c r="G982" s="639"/>
      <c r="H982" s="618"/>
      <c r="I982" s="619"/>
      <c r="J982" s="621"/>
      <c r="K982" s="621"/>
      <c r="L982" s="623"/>
    </row>
    <row r="983" spans="1:12" s="194" customFormat="1" ht="24.6" customHeight="1" x14ac:dyDescent="0.15">
      <c r="A983" s="625"/>
      <c r="B983" s="203" t="s">
        <v>6</v>
      </c>
      <c r="C983" s="207" t="s">
        <v>5</v>
      </c>
      <c r="D983" s="207" t="s">
        <v>288</v>
      </c>
      <c r="E983" s="207" t="s">
        <v>289</v>
      </c>
      <c r="F983" s="612"/>
      <c r="G983" s="613"/>
      <c r="H983" s="616" t="s">
        <v>290</v>
      </c>
      <c r="I983" s="617"/>
      <c r="J983" s="620" t="s">
        <v>287</v>
      </c>
      <c r="K983" s="620" t="s">
        <v>287</v>
      </c>
      <c r="L983" s="622">
        <v>0</v>
      </c>
    </row>
    <row r="984" spans="1:12" s="194" customFormat="1" ht="24.6" customHeight="1" x14ac:dyDescent="0.15">
      <c r="A984" s="626"/>
      <c r="B984" s="209" t="s">
        <v>291</v>
      </c>
      <c r="C984" s="209" t="s">
        <v>992</v>
      </c>
      <c r="D984" s="211">
        <v>43399</v>
      </c>
      <c r="E984" s="209" t="s">
        <v>577</v>
      </c>
      <c r="F984" s="614"/>
      <c r="G984" s="615"/>
      <c r="H984" s="618"/>
      <c r="I984" s="619"/>
      <c r="J984" s="621"/>
      <c r="K984" s="621"/>
      <c r="L984" s="623"/>
    </row>
    <row r="985" spans="1:12" s="194" customFormat="1" ht="24.6" customHeight="1" x14ac:dyDescent="0.15">
      <c r="A985" s="624">
        <v>183</v>
      </c>
      <c r="B985" s="203" t="s">
        <v>12</v>
      </c>
      <c r="C985" s="207" t="s">
        <v>11</v>
      </c>
      <c r="D985" s="207" t="s">
        <v>280</v>
      </c>
      <c r="E985" s="207" t="s">
        <v>281</v>
      </c>
      <c r="F985" s="627" t="s">
        <v>8</v>
      </c>
      <c r="G985" s="628"/>
      <c r="H985" s="629"/>
      <c r="I985" s="630"/>
      <c r="J985" s="630"/>
      <c r="K985" s="630"/>
      <c r="L985" s="631"/>
    </row>
    <row r="986" spans="1:12" s="194" customFormat="1" ht="26.65" customHeight="1" x14ac:dyDescent="0.15">
      <c r="A986" s="625"/>
      <c r="B986" s="620" t="s">
        <v>993</v>
      </c>
      <c r="C986" s="620" t="s">
        <v>994</v>
      </c>
      <c r="D986" s="634">
        <v>43441</v>
      </c>
      <c r="E986" s="620" t="s">
        <v>839</v>
      </c>
      <c r="F986" s="636" t="s">
        <v>995</v>
      </c>
      <c r="G986" s="637"/>
      <c r="H986" s="610" t="s">
        <v>286</v>
      </c>
      <c r="I986" s="611"/>
      <c r="J986" s="209" t="s">
        <v>287</v>
      </c>
      <c r="K986" s="209" t="s">
        <v>16</v>
      </c>
      <c r="L986" s="210">
        <v>1176</v>
      </c>
    </row>
    <row r="987" spans="1:12" s="194" customFormat="1" ht="19.149999999999999" customHeight="1" x14ac:dyDescent="0.15">
      <c r="A987" s="625"/>
      <c r="B987" s="621"/>
      <c r="C987" s="621"/>
      <c r="D987" s="635"/>
      <c r="E987" s="621"/>
      <c r="F987" s="638"/>
      <c r="G987" s="639"/>
      <c r="H987" s="610" t="s">
        <v>242</v>
      </c>
      <c r="I987" s="611"/>
      <c r="J987" s="209" t="s">
        <v>287</v>
      </c>
      <c r="K987" s="209" t="s">
        <v>16</v>
      </c>
      <c r="L987" s="210">
        <v>1000</v>
      </c>
    </row>
    <row r="988" spans="1:12" s="194" customFormat="1" ht="24.6" customHeight="1" x14ac:dyDescent="0.15">
      <c r="A988" s="625"/>
      <c r="B988" s="203" t="s">
        <v>6</v>
      </c>
      <c r="C988" s="207" t="s">
        <v>5</v>
      </c>
      <c r="D988" s="207" t="s">
        <v>288</v>
      </c>
      <c r="E988" s="207" t="s">
        <v>289</v>
      </c>
      <c r="F988" s="612"/>
      <c r="G988" s="613"/>
      <c r="H988" s="616" t="s">
        <v>290</v>
      </c>
      <c r="I988" s="617"/>
      <c r="J988" s="620" t="s">
        <v>287</v>
      </c>
      <c r="K988" s="620" t="s">
        <v>287</v>
      </c>
      <c r="L988" s="622">
        <v>0</v>
      </c>
    </row>
    <row r="989" spans="1:12" s="194" customFormat="1" ht="24.6" customHeight="1" x14ac:dyDescent="0.15">
      <c r="A989" s="626"/>
      <c r="B989" s="209" t="s">
        <v>333</v>
      </c>
      <c r="C989" s="209" t="s">
        <v>995</v>
      </c>
      <c r="D989" s="211">
        <v>43450</v>
      </c>
      <c r="E989" s="209" t="s">
        <v>996</v>
      </c>
      <c r="F989" s="614"/>
      <c r="G989" s="615"/>
      <c r="H989" s="618"/>
      <c r="I989" s="619"/>
      <c r="J989" s="621"/>
      <c r="K989" s="621"/>
      <c r="L989" s="623"/>
    </row>
    <row r="990" spans="1:12" s="194" customFormat="1" ht="24.6" customHeight="1" x14ac:dyDescent="0.15">
      <c r="A990" s="624">
        <v>184</v>
      </c>
      <c r="B990" s="203" t="s">
        <v>12</v>
      </c>
      <c r="C990" s="207" t="s">
        <v>11</v>
      </c>
      <c r="D990" s="207" t="s">
        <v>280</v>
      </c>
      <c r="E990" s="207" t="s">
        <v>281</v>
      </c>
      <c r="F990" s="627" t="s">
        <v>8</v>
      </c>
      <c r="G990" s="628"/>
      <c r="H990" s="629"/>
      <c r="I990" s="630"/>
      <c r="J990" s="630"/>
      <c r="K990" s="630"/>
      <c r="L990" s="631"/>
    </row>
    <row r="991" spans="1:12" s="194" customFormat="1" ht="26.65" customHeight="1" x14ac:dyDescent="0.15">
      <c r="A991" s="625"/>
      <c r="B991" s="620" t="s">
        <v>997</v>
      </c>
      <c r="C991" s="632" t="s">
        <v>998</v>
      </c>
      <c r="D991" s="634">
        <v>43381</v>
      </c>
      <c r="E991" s="620" t="s">
        <v>999</v>
      </c>
      <c r="F991" s="636" t="s">
        <v>365</v>
      </c>
      <c r="G991" s="637"/>
      <c r="H991" s="610" t="s">
        <v>286</v>
      </c>
      <c r="I991" s="611"/>
      <c r="J991" s="209" t="s">
        <v>287</v>
      </c>
      <c r="K991" s="209" t="s">
        <v>16</v>
      </c>
      <c r="L991" s="210">
        <v>225.29</v>
      </c>
    </row>
    <row r="992" spans="1:12" s="194" customFormat="1" ht="180.2" customHeight="1" x14ac:dyDescent="0.15">
      <c r="A992" s="625"/>
      <c r="B992" s="621"/>
      <c r="C992" s="633"/>
      <c r="D992" s="635"/>
      <c r="E992" s="621"/>
      <c r="F992" s="638"/>
      <c r="G992" s="639"/>
      <c r="H992" s="610" t="s">
        <v>242</v>
      </c>
      <c r="I992" s="611"/>
      <c r="J992" s="209" t="s">
        <v>287</v>
      </c>
      <c r="K992" s="209" t="s">
        <v>16</v>
      </c>
      <c r="L992" s="210">
        <v>454.13</v>
      </c>
    </row>
    <row r="993" spans="1:12" s="194" customFormat="1" ht="24.6" customHeight="1" x14ac:dyDescent="0.15">
      <c r="A993" s="625"/>
      <c r="B993" s="203" t="s">
        <v>6</v>
      </c>
      <c r="C993" s="207" t="s">
        <v>5</v>
      </c>
      <c r="D993" s="207" t="s">
        <v>288</v>
      </c>
      <c r="E993" s="207" t="s">
        <v>289</v>
      </c>
      <c r="F993" s="612"/>
      <c r="G993" s="613"/>
      <c r="H993" s="616" t="s">
        <v>290</v>
      </c>
      <c r="I993" s="617"/>
      <c r="J993" s="620" t="s">
        <v>287</v>
      </c>
      <c r="K993" s="620" t="s">
        <v>287</v>
      </c>
      <c r="L993" s="622">
        <v>0</v>
      </c>
    </row>
    <row r="994" spans="1:12" s="194" customFormat="1" ht="35.1" customHeight="1" x14ac:dyDescent="0.15">
      <c r="A994" s="626"/>
      <c r="B994" s="209" t="s">
        <v>1000</v>
      </c>
      <c r="C994" s="209" t="s">
        <v>365</v>
      </c>
      <c r="D994" s="211">
        <v>43382</v>
      </c>
      <c r="E994" s="209" t="s">
        <v>1001</v>
      </c>
      <c r="F994" s="614"/>
      <c r="G994" s="615"/>
      <c r="H994" s="618"/>
      <c r="I994" s="619"/>
      <c r="J994" s="621"/>
      <c r="K994" s="621"/>
      <c r="L994" s="623"/>
    </row>
    <row r="995" spans="1:12" s="194" customFormat="1" ht="24.6" customHeight="1" x14ac:dyDescent="0.15">
      <c r="A995" s="624">
        <v>185</v>
      </c>
      <c r="B995" s="203" t="s">
        <v>12</v>
      </c>
      <c r="C995" s="207" t="s">
        <v>11</v>
      </c>
      <c r="D995" s="207" t="s">
        <v>280</v>
      </c>
      <c r="E995" s="207" t="s">
        <v>281</v>
      </c>
      <c r="F995" s="627" t="s">
        <v>8</v>
      </c>
      <c r="G995" s="628"/>
      <c r="H995" s="629"/>
      <c r="I995" s="630"/>
      <c r="J995" s="630"/>
      <c r="K995" s="630"/>
      <c r="L995" s="631"/>
    </row>
    <row r="996" spans="1:12" s="194" customFormat="1" ht="26.65" customHeight="1" x14ac:dyDescent="0.15">
      <c r="A996" s="625"/>
      <c r="B996" s="620" t="s">
        <v>997</v>
      </c>
      <c r="C996" s="632" t="s">
        <v>1002</v>
      </c>
      <c r="D996" s="634">
        <v>43416</v>
      </c>
      <c r="E996" s="620" t="s">
        <v>1003</v>
      </c>
      <c r="F996" s="636" t="s">
        <v>1004</v>
      </c>
      <c r="G996" s="637"/>
      <c r="H996" s="610" t="s">
        <v>286</v>
      </c>
      <c r="I996" s="611"/>
      <c r="J996" s="209" t="s">
        <v>287</v>
      </c>
      <c r="K996" s="209" t="s">
        <v>16</v>
      </c>
      <c r="L996" s="210">
        <v>740.92</v>
      </c>
    </row>
    <row r="997" spans="1:12" s="194" customFormat="1" ht="409.6" customHeight="1" x14ac:dyDescent="0.15">
      <c r="A997" s="625"/>
      <c r="B997" s="640"/>
      <c r="C997" s="641"/>
      <c r="D997" s="642"/>
      <c r="E997" s="640"/>
      <c r="F997" s="643"/>
      <c r="G997" s="644"/>
      <c r="H997" s="616" t="s">
        <v>242</v>
      </c>
      <c r="I997" s="617"/>
      <c r="J997" s="620" t="s">
        <v>287</v>
      </c>
      <c r="K997" s="620" t="s">
        <v>16</v>
      </c>
      <c r="L997" s="622">
        <v>7049.69</v>
      </c>
    </row>
    <row r="998" spans="1:12" s="194" customFormat="1" ht="223.9" customHeight="1" x14ac:dyDescent="0.15">
      <c r="A998" s="625"/>
      <c r="B998" s="621"/>
      <c r="C998" s="633"/>
      <c r="D998" s="635"/>
      <c r="E998" s="621"/>
      <c r="F998" s="638"/>
      <c r="G998" s="639"/>
      <c r="H998" s="618"/>
      <c r="I998" s="619"/>
      <c r="J998" s="621"/>
      <c r="K998" s="621"/>
      <c r="L998" s="623"/>
    </row>
    <row r="999" spans="1:12" s="194" customFormat="1" ht="24.6" customHeight="1" x14ac:dyDescent="0.15">
      <c r="A999" s="625"/>
      <c r="B999" s="203" t="s">
        <v>6</v>
      </c>
      <c r="C999" s="207" t="s">
        <v>5</v>
      </c>
      <c r="D999" s="207" t="s">
        <v>288</v>
      </c>
      <c r="E999" s="207" t="s">
        <v>289</v>
      </c>
      <c r="F999" s="612"/>
      <c r="G999" s="613"/>
      <c r="H999" s="616" t="s">
        <v>290</v>
      </c>
      <c r="I999" s="617"/>
      <c r="J999" s="620" t="s">
        <v>287</v>
      </c>
      <c r="K999" s="620" t="s">
        <v>16</v>
      </c>
      <c r="L999" s="622">
        <v>15.02</v>
      </c>
    </row>
    <row r="1000" spans="1:12" s="194" customFormat="1" ht="35.1" customHeight="1" x14ac:dyDescent="0.15">
      <c r="A1000" s="626"/>
      <c r="B1000" s="209" t="s">
        <v>1000</v>
      </c>
      <c r="C1000" s="209" t="s">
        <v>1004</v>
      </c>
      <c r="D1000" s="211">
        <v>43421</v>
      </c>
      <c r="E1000" s="209" t="s">
        <v>1005</v>
      </c>
      <c r="F1000" s="614"/>
      <c r="G1000" s="615"/>
      <c r="H1000" s="618"/>
      <c r="I1000" s="619"/>
      <c r="J1000" s="621"/>
      <c r="K1000" s="621"/>
      <c r="L1000" s="623"/>
    </row>
    <row r="1001" spans="1:12" s="194" customFormat="1" ht="24.6" customHeight="1" x14ac:dyDescent="0.15">
      <c r="A1001" s="624">
        <v>186</v>
      </c>
      <c r="B1001" s="203" t="s">
        <v>12</v>
      </c>
      <c r="C1001" s="207" t="s">
        <v>11</v>
      </c>
      <c r="D1001" s="207" t="s">
        <v>280</v>
      </c>
      <c r="E1001" s="207" t="s">
        <v>281</v>
      </c>
      <c r="F1001" s="627" t="s">
        <v>8</v>
      </c>
      <c r="G1001" s="628"/>
      <c r="H1001" s="629"/>
      <c r="I1001" s="630"/>
      <c r="J1001" s="630"/>
      <c r="K1001" s="630"/>
      <c r="L1001" s="631"/>
    </row>
    <row r="1002" spans="1:12" s="194" customFormat="1" ht="26.65" customHeight="1" x14ac:dyDescent="0.15">
      <c r="A1002" s="625"/>
      <c r="B1002" s="620" t="s">
        <v>997</v>
      </c>
      <c r="C1002" s="632" t="s">
        <v>1006</v>
      </c>
      <c r="D1002" s="634">
        <v>43441</v>
      </c>
      <c r="E1002" s="620" t="s">
        <v>497</v>
      </c>
      <c r="F1002" s="636" t="s">
        <v>498</v>
      </c>
      <c r="G1002" s="637"/>
      <c r="H1002" s="610" t="s">
        <v>286</v>
      </c>
      <c r="I1002" s="611"/>
      <c r="J1002" s="209" t="s">
        <v>287</v>
      </c>
      <c r="K1002" s="209" t="s">
        <v>16</v>
      </c>
      <c r="L1002" s="210">
        <v>1975.68</v>
      </c>
    </row>
    <row r="1003" spans="1:12" s="194" customFormat="1" ht="341.85" customHeight="1" x14ac:dyDescent="0.15">
      <c r="A1003" s="625"/>
      <c r="B1003" s="621"/>
      <c r="C1003" s="633"/>
      <c r="D1003" s="635"/>
      <c r="E1003" s="621"/>
      <c r="F1003" s="638"/>
      <c r="G1003" s="639"/>
      <c r="H1003" s="610" t="s">
        <v>242</v>
      </c>
      <c r="I1003" s="611"/>
      <c r="J1003" s="209" t="s">
        <v>287</v>
      </c>
      <c r="K1003" s="209" t="s">
        <v>287</v>
      </c>
      <c r="L1003" s="210">
        <v>0</v>
      </c>
    </row>
    <row r="1004" spans="1:12" s="194" customFormat="1" ht="24.6" customHeight="1" x14ac:dyDescent="0.15">
      <c r="A1004" s="625"/>
      <c r="B1004" s="203" t="s">
        <v>6</v>
      </c>
      <c r="C1004" s="207" t="s">
        <v>5</v>
      </c>
      <c r="D1004" s="207" t="s">
        <v>288</v>
      </c>
      <c r="E1004" s="207" t="s">
        <v>289</v>
      </c>
      <c r="F1004" s="612"/>
      <c r="G1004" s="613"/>
      <c r="H1004" s="616" t="s">
        <v>290</v>
      </c>
      <c r="I1004" s="617"/>
      <c r="J1004" s="620" t="s">
        <v>287</v>
      </c>
      <c r="K1004" s="620" t="s">
        <v>287</v>
      </c>
      <c r="L1004" s="622">
        <v>0</v>
      </c>
    </row>
    <row r="1005" spans="1:12" s="194" customFormat="1" ht="35.1" customHeight="1" x14ac:dyDescent="0.15">
      <c r="A1005" s="626"/>
      <c r="B1005" s="209" t="s">
        <v>1000</v>
      </c>
      <c r="C1005" s="209" t="s">
        <v>498</v>
      </c>
      <c r="D1005" s="211">
        <v>43447</v>
      </c>
      <c r="E1005" s="209" t="s">
        <v>499</v>
      </c>
      <c r="F1005" s="614"/>
      <c r="G1005" s="615"/>
      <c r="H1005" s="618"/>
      <c r="I1005" s="619"/>
      <c r="J1005" s="621"/>
      <c r="K1005" s="621"/>
      <c r="L1005" s="623"/>
    </row>
    <row r="1006" spans="1:12" s="194" customFormat="1" ht="24.6" customHeight="1" x14ac:dyDescent="0.15">
      <c r="A1006" s="624">
        <v>187</v>
      </c>
      <c r="B1006" s="203" t="s">
        <v>12</v>
      </c>
      <c r="C1006" s="207" t="s">
        <v>11</v>
      </c>
      <c r="D1006" s="207" t="s">
        <v>280</v>
      </c>
      <c r="E1006" s="207" t="s">
        <v>281</v>
      </c>
      <c r="F1006" s="627" t="s">
        <v>8</v>
      </c>
      <c r="G1006" s="628"/>
      <c r="H1006" s="629"/>
      <c r="I1006" s="630"/>
      <c r="J1006" s="630"/>
      <c r="K1006" s="630"/>
      <c r="L1006" s="631"/>
    </row>
    <row r="1007" spans="1:12" s="194" customFormat="1" ht="26.65" customHeight="1" x14ac:dyDescent="0.15">
      <c r="A1007" s="625"/>
      <c r="B1007" s="620" t="s">
        <v>997</v>
      </c>
      <c r="C1007" s="632" t="s">
        <v>1007</v>
      </c>
      <c r="D1007" s="634">
        <v>43516</v>
      </c>
      <c r="E1007" s="620" t="s">
        <v>284</v>
      </c>
      <c r="F1007" s="636" t="s">
        <v>1008</v>
      </c>
      <c r="G1007" s="637"/>
      <c r="H1007" s="610" t="s">
        <v>286</v>
      </c>
      <c r="I1007" s="611"/>
      <c r="J1007" s="209" t="s">
        <v>287</v>
      </c>
      <c r="K1007" s="209" t="s">
        <v>16</v>
      </c>
      <c r="L1007" s="210">
        <v>357.27</v>
      </c>
    </row>
    <row r="1008" spans="1:12" s="194" customFormat="1" ht="384.95" customHeight="1" x14ac:dyDescent="0.15">
      <c r="A1008" s="625"/>
      <c r="B1008" s="621"/>
      <c r="C1008" s="633"/>
      <c r="D1008" s="635"/>
      <c r="E1008" s="621"/>
      <c r="F1008" s="638"/>
      <c r="G1008" s="639"/>
      <c r="H1008" s="610" t="s">
        <v>242</v>
      </c>
      <c r="I1008" s="611"/>
      <c r="J1008" s="209" t="s">
        <v>287</v>
      </c>
      <c r="K1008" s="209" t="s">
        <v>16</v>
      </c>
      <c r="L1008" s="210">
        <v>592.75</v>
      </c>
    </row>
    <row r="1009" spans="1:12" s="194" customFormat="1" ht="24.6" customHeight="1" x14ac:dyDescent="0.15">
      <c r="A1009" s="625"/>
      <c r="B1009" s="203" t="s">
        <v>6</v>
      </c>
      <c r="C1009" s="207" t="s">
        <v>5</v>
      </c>
      <c r="D1009" s="207" t="s">
        <v>288</v>
      </c>
      <c r="E1009" s="207" t="s">
        <v>289</v>
      </c>
      <c r="F1009" s="612"/>
      <c r="G1009" s="613"/>
      <c r="H1009" s="616" t="s">
        <v>290</v>
      </c>
      <c r="I1009" s="617"/>
      <c r="J1009" s="620" t="s">
        <v>287</v>
      </c>
      <c r="K1009" s="620" t="s">
        <v>16</v>
      </c>
      <c r="L1009" s="622">
        <v>177.28</v>
      </c>
    </row>
    <row r="1010" spans="1:12" s="194" customFormat="1" ht="35.1" customHeight="1" x14ac:dyDescent="0.15">
      <c r="A1010" s="626"/>
      <c r="B1010" s="209" t="s">
        <v>1000</v>
      </c>
      <c r="C1010" s="209" t="s">
        <v>1008</v>
      </c>
      <c r="D1010" s="211">
        <v>43518</v>
      </c>
      <c r="E1010" s="209" t="s">
        <v>1009</v>
      </c>
      <c r="F1010" s="614"/>
      <c r="G1010" s="615"/>
      <c r="H1010" s="618"/>
      <c r="I1010" s="619"/>
      <c r="J1010" s="621"/>
      <c r="K1010" s="621"/>
      <c r="L1010" s="623"/>
    </row>
    <row r="1011" spans="1:12" s="194" customFormat="1" ht="24.6" customHeight="1" x14ac:dyDescent="0.15">
      <c r="A1011" s="624">
        <v>188</v>
      </c>
      <c r="B1011" s="203" t="s">
        <v>12</v>
      </c>
      <c r="C1011" s="207" t="s">
        <v>11</v>
      </c>
      <c r="D1011" s="207" t="s">
        <v>280</v>
      </c>
      <c r="E1011" s="207" t="s">
        <v>281</v>
      </c>
      <c r="F1011" s="627" t="s">
        <v>8</v>
      </c>
      <c r="G1011" s="628"/>
      <c r="H1011" s="629"/>
      <c r="I1011" s="630"/>
      <c r="J1011" s="630"/>
      <c r="K1011" s="630"/>
      <c r="L1011" s="631"/>
    </row>
    <row r="1012" spans="1:12" s="194" customFormat="1" ht="26.65" customHeight="1" x14ac:dyDescent="0.15">
      <c r="A1012" s="625"/>
      <c r="B1012" s="620" t="s">
        <v>1010</v>
      </c>
      <c r="C1012" s="632" t="s">
        <v>1011</v>
      </c>
      <c r="D1012" s="634">
        <v>43427</v>
      </c>
      <c r="E1012" s="620" t="s">
        <v>315</v>
      </c>
      <c r="F1012" s="636" t="s">
        <v>1012</v>
      </c>
      <c r="G1012" s="637"/>
      <c r="H1012" s="610" t="s">
        <v>286</v>
      </c>
      <c r="I1012" s="611"/>
      <c r="J1012" s="209" t="s">
        <v>287</v>
      </c>
      <c r="K1012" s="209" t="s">
        <v>16</v>
      </c>
      <c r="L1012" s="210">
        <v>631.11</v>
      </c>
    </row>
    <row r="1013" spans="1:12" s="194" customFormat="1" ht="409.6" customHeight="1" x14ac:dyDescent="0.15">
      <c r="A1013" s="625"/>
      <c r="B1013" s="640"/>
      <c r="C1013" s="641"/>
      <c r="D1013" s="642"/>
      <c r="E1013" s="640"/>
      <c r="F1013" s="643"/>
      <c r="G1013" s="644"/>
      <c r="H1013" s="616" t="s">
        <v>242</v>
      </c>
      <c r="I1013" s="617"/>
      <c r="J1013" s="620" t="s">
        <v>287</v>
      </c>
      <c r="K1013" s="620" t="s">
        <v>16</v>
      </c>
      <c r="L1013" s="622">
        <v>5372.14</v>
      </c>
    </row>
    <row r="1014" spans="1:12" s="194" customFormat="1" ht="94.9" customHeight="1" x14ac:dyDescent="0.15">
      <c r="A1014" s="625"/>
      <c r="B1014" s="621"/>
      <c r="C1014" s="633"/>
      <c r="D1014" s="635"/>
      <c r="E1014" s="621"/>
      <c r="F1014" s="638"/>
      <c r="G1014" s="639"/>
      <c r="H1014" s="618"/>
      <c r="I1014" s="619"/>
      <c r="J1014" s="621"/>
      <c r="K1014" s="621"/>
      <c r="L1014" s="623"/>
    </row>
    <row r="1015" spans="1:12" s="194" customFormat="1" ht="24.6" customHeight="1" x14ac:dyDescent="0.15">
      <c r="A1015" s="625"/>
      <c r="B1015" s="203" t="s">
        <v>6</v>
      </c>
      <c r="C1015" s="207" t="s">
        <v>5</v>
      </c>
      <c r="D1015" s="207" t="s">
        <v>288</v>
      </c>
      <c r="E1015" s="207" t="s">
        <v>289</v>
      </c>
      <c r="F1015" s="612"/>
      <c r="G1015" s="613"/>
      <c r="H1015" s="616" t="s">
        <v>290</v>
      </c>
      <c r="I1015" s="617"/>
      <c r="J1015" s="620" t="s">
        <v>287</v>
      </c>
      <c r="K1015" s="620" t="s">
        <v>287</v>
      </c>
      <c r="L1015" s="622">
        <v>0</v>
      </c>
    </row>
    <row r="1016" spans="1:12" s="194" customFormat="1" ht="24.6" customHeight="1" x14ac:dyDescent="0.15">
      <c r="A1016" s="626"/>
      <c r="B1016" s="209" t="s">
        <v>1013</v>
      </c>
      <c r="C1016" s="209" t="s">
        <v>1012</v>
      </c>
      <c r="D1016" s="211">
        <v>43433</v>
      </c>
      <c r="E1016" s="209" t="s">
        <v>1014</v>
      </c>
      <c r="F1016" s="614"/>
      <c r="G1016" s="615"/>
      <c r="H1016" s="618"/>
      <c r="I1016" s="619"/>
      <c r="J1016" s="621"/>
      <c r="K1016" s="621"/>
      <c r="L1016" s="623"/>
    </row>
    <row r="1017" spans="1:12" s="194" customFormat="1" ht="24.6" customHeight="1" x14ac:dyDescent="0.15">
      <c r="A1017" s="624">
        <v>189</v>
      </c>
      <c r="B1017" s="203" t="s">
        <v>12</v>
      </c>
      <c r="C1017" s="207" t="s">
        <v>11</v>
      </c>
      <c r="D1017" s="207" t="s">
        <v>280</v>
      </c>
      <c r="E1017" s="207" t="s">
        <v>281</v>
      </c>
      <c r="F1017" s="627" t="s">
        <v>8</v>
      </c>
      <c r="G1017" s="628"/>
      <c r="H1017" s="629"/>
      <c r="I1017" s="630"/>
      <c r="J1017" s="630"/>
      <c r="K1017" s="630"/>
      <c r="L1017" s="631"/>
    </row>
    <row r="1018" spans="1:12" s="194" customFormat="1" ht="26.65" customHeight="1" x14ac:dyDescent="0.15">
      <c r="A1018" s="625"/>
      <c r="B1018" s="620" t="s">
        <v>1015</v>
      </c>
      <c r="C1018" s="632" t="s">
        <v>1016</v>
      </c>
      <c r="D1018" s="634">
        <v>43386</v>
      </c>
      <c r="E1018" s="620" t="s">
        <v>1017</v>
      </c>
      <c r="F1018" s="636" t="s">
        <v>1018</v>
      </c>
      <c r="G1018" s="637"/>
      <c r="H1018" s="610" t="s">
        <v>286</v>
      </c>
      <c r="I1018" s="611"/>
      <c r="J1018" s="209" t="s">
        <v>287</v>
      </c>
      <c r="K1018" s="209" t="s">
        <v>287</v>
      </c>
      <c r="L1018" s="210">
        <v>0</v>
      </c>
    </row>
    <row r="1019" spans="1:12" s="194" customFormat="1" ht="255.95" customHeight="1" x14ac:dyDescent="0.15">
      <c r="A1019" s="625"/>
      <c r="B1019" s="621"/>
      <c r="C1019" s="633"/>
      <c r="D1019" s="635"/>
      <c r="E1019" s="621"/>
      <c r="F1019" s="638"/>
      <c r="G1019" s="639"/>
      <c r="H1019" s="610" t="s">
        <v>242</v>
      </c>
      <c r="I1019" s="611"/>
      <c r="J1019" s="209" t="s">
        <v>16</v>
      </c>
      <c r="K1019" s="209" t="s">
        <v>287</v>
      </c>
      <c r="L1019" s="210">
        <v>1588.81</v>
      </c>
    </row>
    <row r="1020" spans="1:12" s="194" customFormat="1" ht="24.6" customHeight="1" x14ac:dyDescent="0.15">
      <c r="A1020" s="625"/>
      <c r="B1020" s="203" t="s">
        <v>6</v>
      </c>
      <c r="C1020" s="207" t="s">
        <v>5</v>
      </c>
      <c r="D1020" s="207" t="s">
        <v>288</v>
      </c>
      <c r="E1020" s="207" t="s">
        <v>289</v>
      </c>
      <c r="F1020" s="612"/>
      <c r="G1020" s="613"/>
      <c r="H1020" s="616" t="s">
        <v>290</v>
      </c>
      <c r="I1020" s="617"/>
      <c r="J1020" s="620" t="s">
        <v>287</v>
      </c>
      <c r="K1020" s="620" t="s">
        <v>16</v>
      </c>
      <c r="L1020" s="622">
        <v>800.49</v>
      </c>
    </row>
    <row r="1021" spans="1:12" s="194" customFormat="1" ht="24.6" customHeight="1" x14ac:dyDescent="0.15">
      <c r="A1021" s="626"/>
      <c r="B1021" s="209" t="s">
        <v>460</v>
      </c>
      <c r="C1021" s="209" t="s">
        <v>1018</v>
      </c>
      <c r="D1021" s="211">
        <v>43393</v>
      </c>
      <c r="E1021" s="209" t="s">
        <v>1019</v>
      </c>
      <c r="F1021" s="614"/>
      <c r="G1021" s="615"/>
      <c r="H1021" s="618"/>
      <c r="I1021" s="619"/>
      <c r="J1021" s="621"/>
      <c r="K1021" s="621"/>
      <c r="L1021" s="623"/>
    </row>
    <row r="1022" spans="1:12" s="194" customFormat="1" ht="24.6" customHeight="1" x14ac:dyDescent="0.15">
      <c r="A1022" s="624">
        <v>190</v>
      </c>
      <c r="B1022" s="203" t="s">
        <v>12</v>
      </c>
      <c r="C1022" s="207" t="s">
        <v>11</v>
      </c>
      <c r="D1022" s="207" t="s">
        <v>280</v>
      </c>
      <c r="E1022" s="207" t="s">
        <v>281</v>
      </c>
      <c r="F1022" s="627" t="s">
        <v>8</v>
      </c>
      <c r="G1022" s="628"/>
      <c r="H1022" s="629"/>
      <c r="I1022" s="630"/>
      <c r="J1022" s="630"/>
      <c r="K1022" s="630"/>
      <c r="L1022" s="631"/>
    </row>
    <row r="1023" spans="1:12" s="194" customFormat="1" ht="26.65" customHeight="1" x14ac:dyDescent="0.15">
      <c r="A1023" s="625"/>
      <c r="B1023" s="620" t="s">
        <v>1015</v>
      </c>
      <c r="C1023" s="632" t="s">
        <v>1020</v>
      </c>
      <c r="D1023" s="634">
        <v>43448</v>
      </c>
      <c r="E1023" s="620" t="s">
        <v>315</v>
      </c>
      <c r="F1023" s="636" t="s">
        <v>1021</v>
      </c>
      <c r="G1023" s="637"/>
      <c r="H1023" s="610" t="s">
        <v>286</v>
      </c>
      <c r="I1023" s="611"/>
      <c r="J1023" s="209" t="s">
        <v>287</v>
      </c>
      <c r="K1023" s="209" t="s">
        <v>16</v>
      </c>
      <c r="L1023" s="210">
        <v>1981.71</v>
      </c>
    </row>
    <row r="1024" spans="1:12" s="194" customFormat="1" ht="409.6" customHeight="1" x14ac:dyDescent="0.15">
      <c r="A1024" s="625"/>
      <c r="B1024" s="640"/>
      <c r="C1024" s="641"/>
      <c r="D1024" s="642"/>
      <c r="E1024" s="640"/>
      <c r="F1024" s="643"/>
      <c r="G1024" s="644"/>
      <c r="H1024" s="616" t="s">
        <v>242</v>
      </c>
      <c r="I1024" s="617"/>
      <c r="J1024" s="620" t="s">
        <v>287</v>
      </c>
      <c r="K1024" s="620" t="s">
        <v>16</v>
      </c>
      <c r="L1024" s="622">
        <v>8552.98</v>
      </c>
    </row>
    <row r="1025" spans="1:12" s="194" customFormat="1" ht="30.4" customHeight="1" x14ac:dyDescent="0.15">
      <c r="A1025" s="625"/>
      <c r="B1025" s="621"/>
      <c r="C1025" s="633"/>
      <c r="D1025" s="635"/>
      <c r="E1025" s="621"/>
      <c r="F1025" s="638"/>
      <c r="G1025" s="639"/>
      <c r="H1025" s="618"/>
      <c r="I1025" s="619"/>
      <c r="J1025" s="621"/>
      <c r="K1025" s="621"/>
      <c r="L1025" s="623"/>
    </row>
    <row r="1026" spans="1:12" s="194" customFormat="1" ht="24.6" customHeight="1" x14ac:dyDescent="0.15">
      <c r="A1026" s="625"/>
      <c r="B1026" s="203" t="s">
        <v>6</v>
      </c>
      <c r="C1026" s="207" t="s">
        <v>5</v>
      </c>
      <c r="D1026" s="207" t="s">
        <v>288</v>
      </c>
      <c r="E1026" s="207" t="s">
        <v>289</v>
      </c>
      <c r="F1026" s="612"/>
      <c r="G1026" s="613"/>
      <c r="H1026" s="616" t="s">
        <v>290</v>
      </c>
      <c r="I1026" s="617"/>
      <c r="J1026" s="620" t="s">
        <v>287</v>
      </c>
      <c r="K1026" s="620" t="s">
        <v>287</v>
      </c>
      <c r="L1026" s="622">
        <v>0</v>
      </c>
    </row>
    <row r="1027" spans="1:12" s="194" customFormat="1" ht="24.6" customHeight="1" x14ac:dyDescent="0.15">
      <c r="A1027" s="626"/>
      <c r="B1027" s="209" t="s">
        <v>460</v>
      </c>
      <c r="C1027" s="209" t="s">
        <v>1021</v>
      </c>
      <c r="D1027" s="211">
        <v>43456</v>
      </c>
      <c r="E1027" s="209" t="s">
        <v>1022</v>
      </c>
      <c r="F1027" s="614"/>
      <c r="G1027" s="615"/>
      <c r="H1027" s="618"/>
      <c r="I1027" s="619"/>
      <c r="J1027" s="621"/>
      <c r="K1027" s="621"/>
      <c r="L1027" s="623"/>
    </row>
    <row r="1028" spans="1:12" s="194" customFormat="1" ht="24.6" customHeight="1" x14ac:dyDescent="0.15">
      <c r="A1028" s="624">
        <v>191</v>
      </c>
      <c r="B1028" s="203" t="s">
        <v>12</v>
      </c>
      <c r="C1028" s="207" t="s">
        <v>11</v>
      </c>
      <c r="D1028" s="207" t="s">
        <v>280</v>
      </c>
      <c r="E1028" s="207" t="s">
        <v>281</v>
      </c>
      <c r="F1028" s="627" t="s">
        <v>8</v>
      </c>
      <c r="G1028" s="628"/>
      <c r="H1028" s="629"/>
      <c r="I1028" s="630"/>
      <c r="J1028" s="630"/>
      <c r="K1028" s="630"/>
      <c r="L1028" s="631"/>
    </row>
    <row r="1029" spans="1:12" s="194" customFormat="1" ht="26.65" customHeight="1" x14ac:dyDescent="0.15">
      <c r="A1029" s="625"/>
      <c r="B1029" s="620" t="s">
        <v>1023</v>
      </c>
      <c r="C1029" s="632" t="s">
        <v>1024</v>
      </c>
      <c r="D1029" s="634">
        <v>43374</v>
      </c>
      <c r="E1029" s="620" t="s">
        <v>1025</v>
      </c>
      <c r="F1029" s="636" t="s">
        <v>1026</v>
      </c>
      <c r="G1029" s="637"/>
      <c r="H1029" s="610" t="s">
        <v>286</v>
      </c>
      <c r="I1029" s="611"/>
      <c r="J1029" s="209" t="s">
        <v>287</v>
      </c>
      <c r="K1029" s="209" t="s">
        <v>16</v>
      </c>
      <c r="L1029" s="210">
        <v>340</v>
      </c>
    </row>
    <row r="1030" spans="1:12" s="194" customFormat="1" ht="409.6" customHeight="1" x14ac:dyDescent="0.15">
      <c r="A1030" s="625"/>
      <c r="B1030" s="640"/>
      <c r="C1030" s="641"/>
      <c r="D1030" s="642"/>
      <c r="E1030" s="640"/>
      <c r="F1030" s="643"/>
      <c r="G1030" s="644"/>
      <c r="H1030" s="616" t="s">
        <v>242</v>
      </c>
      <c r="I1030" s="617"/>
      <c r="J1030" s="620" t="s">
        <v>287</v>
      </c>
      <c r="K1030" s="620" t="s">
        <v>287</v>
      </c>
      <c r="L1030" s="622">
        <v>0</v>
      </c>
    </row>
    <row r="1031" spans="1:12" s="194" customFormat="1" ht="84.2" customHeight="1" x14ac:dyDescent="0.15">
      <c r="A1031" s="625"/>
      <c r="B1031" s="621"/>
      <c r="C1031" s="633"/>
      <c r="D1031" s="635"/>
      <c r="E1031" s="621"/>
      <c r="F1031" s="638"/>
      <c r="G1031" s="639"/>
      <c r="H1031" s="618"/>
      <c r="I1031" s="619"/>
      <c r="J1031" s="621"/>
      <c r="K1031" s="621"/>
      <c r="L1031" s="623"/>
    </row>
    <row r="1032" spans="1:12" s="194" customFormat="1" ht="24.6" customHeight="1" x14ac:dyDescent="0.15">
      <c r="A1032" s="625"/>
      <c r="B1032" s="203" t="s">
        <v>6</v>
      </c>
      <c r="C1032" s="207" t="s">
        <v>5</v>
      </c>
      <c r="D1032" s="207" t="s">
        <v>288</v>
      </c>
      <c r="E1032" s="207" t="s">
        <v>289</v>
      </c>
      <c r="F1032" s="612"/>
      <c r="G1032" s="613"/>
      <c r="H1032" s="616" t="s">
        <v>290</v>
      </c>
      <c r="I1032" s="617"/>
      <c r="J1032" s="620" t="s">
        <v>287</v>
      </c>
      <c r="K1032" s="620" t="s">
        <v>287</v>
      </c>
      <c r="L1032" s="622">
        <v>0</v>
      </c>
    </row>
    <row r="1033" spans="1:12" s="194" customFormat="1" ht="24.6" customHeight="1" x14ac:dyDescent="0.15">
      <c r="A1033" s="626"/>
      <c r="B1033" s="209" t="s">
        <v>460</v>
      </c>
      <c r="C1033" s="209" t="s">
        <v>1026</v>
      </c>
      <c r="D1033" s="211">
        <v>43380</v>
      </c>
      <c r="E1033" s="209" t="s">
        <v>1027</v>
      </c>
      <c r="F1033" s="614"/>
      <c r="G1033" s="615"/>
      <c r="H1033" s="618"/>
      <c r="I1033" s="619"/>
      <c r="J1033" s="621"/>
      <c r="K1033" s="621"/>
      <c r="L1033" s="623"/>
    </row>
    <row r="1034" spans="1:12" s="194" customFormat="1" ht="24.6" customHeight="1" x14ac:dyDescent="0.15">
      <c r="A1034" s="624">
        <v>192</v>
      </c>
      <c r="B1034" s="203" t="s">
        <v>12</v>
      </c>
      <c r="C1034" s="207" t="s">
        <v>11</v>
      </c>
      <c r="D1034" s="207" t="s">
        <v>280</v>
      </c>
      <c r="E1034" s="207" t="s">
        <v>281</v>
      </c>
      <c r="F1034" s="627" t="s">
        <v>8</v>
      </c>
      <c r="G1034" s="628"/>
      <c r="H1034" s="629"/>
      <c r="I1034" s="630"/>
      <c r="J1034" s="630"/>
      <c r="K1034" s="630"/>
      <c r="L1034" s="631"/>
    </row>
    <row r="1035" spans="1:12" s="194" customFormat="1" ht="26.65" customHeight="1" x14ac:dyDescent="0.15">
      <c r="A1035" s="625"/>
      <c r="B1035" s="620" t="s">
        <v>1023</v>
      </c>
      <c r="C1035" s="632" t="s">
        <v>1028</v>
      </c>
      <c r="D1035" s="634">
        <v>43413</v>
      </c>
      <c r="E1035" s="620" t="s">
        <v>1029</v>
      </c>
      <c r="F1035" s="636" t="s">
        <v>1030</v>
      </c>
      <c r="G1035" s="637"/>
      <c r="H1035" s="610" t="s">
        <v>286</v>
      </c>
      <c r="I1035" s="611"/>
      <c r="J1035" s="209" t="s">
        <v>287</v>
      </c>
      <c r="K1035" s="209" t="s">
        <v>16</v>
      </c>
      <c r="L1035" s="210">
        <v>184.47</v>
      </c>
    </row>
    <row r="1036" spans="1:12" s="194" customFormat="1" ht="409.6" customHeight="1" x14ac:dyDescent="0.15">
      <c r="A1036" s="625"/>
      <c r="B1036" s="640"/>
      <c r="C1036" s="641"/>
      <c r="D1036" s="642"/>
      <c r="E1036" s="640"/>
      <c r="F1036" s="643"/>
      <c r="G1036" s="644"/>
      <c r="H1036" s="616" t="s">
        <v>242</v>
      </c>
      <c r="I1036" s="617"/>
      <c r="J1036" s="620" t="s">
        <v>287</v>
      </c>
      <c r="K1036" s="620" t="s">
        <v>16</v>
      </c>
      <c r="L1036" s="622">
        <v>235.36</v>
      </c>
    </row>
    <row r="1037" spans="1:12" s="194" customFormat="1" ht="409.6" customHeight="1" x14ac:dyDescent="0.15">
      <c r="A1037" s="625"/>
      <c r="B1037" s="640"/>
      <c r="C1037" s="641"/>
      <c r="D1037" s="642"/>
      <c r="E1037" s="640"/>
      <c r="F1037" s="643"/>
      <c r="G1037" s="644"/>
      <c r="H1037" s="646"/>
      <c r="I1037" s="647"/>
      <c r="J1037" s="640"/>
      <c r="K1037" s="640"/>
      <c r="L1037" s="645"/>
    </row>
    <row r="1038" spans="1:12" s="194" customFormat="1" ht="9" customHeight="1" x14ac:dyDescent="0.15">
      <c r="A1038" s="625"/>
      <c r="B1038" s="621"/>
      <c r="C1038" s="633"/>
      <c r="D1038" s="635"/>
      <c r="E1038" s="621"/>
      <c r="F1038" s="638"/>
      <c r="G1038" s="639"/>
      <c r="H1038" s="618"/>
      <c r="I1038" s="619"/>
      <c r="J1038" s="621"/>
      <c r="K1038" s="621"/>
      <c r="L1038" s="623"/>
    </row>
    <row r="1039" spans="1:12" s="194" customFormat="1" ht="24.6" customHeight="1" x14ac:dyDescent="0.15">
      <c r="A1039" s="625"/>
      <c r="B1039" s="203" t="s">
        <v>6</v>
      </c>
      <c r="C1039" s="207" t="s">
        <v>5</v>
      </c>
      <c r="D1039" s="207" t="s">
        <v>288</v>
      </c>
      <c r="E1039" s="207" t="s">
        <v>289</v>
      </c>
      <c r="F1039" s="612"/>
      <c r="G1039" s="613"/>
      <c r="H1039" s="616" t="s">
        <v>290</v>
      </c>
      <c r="I1039" s="617"/>
      <c r="J1039" s="620" t="s">
        <v>287</v>
      </c>
      <c r="K1039" s="620" t="s">
        <v>287</v>
      </c>
      <c r="L1039" s="622">
        <v>0</v>
      </c>
    </row>
    <row r="1040" spans="1:12" s="194" customFormat="1" ht="24.6" customHeight="1" x14ac:dyDescent="0.15">
      <c r="A1040" s="626"/>
      <c r="B1040" s="209" t="s">
        <v>460</v>
      </c>
      <c r="C1040" s="209" t="s">
        <v>1030</v>
      </c>
      <c r="D1040" s="211">
        <v>43422</v>
      </c>
      <c r="E1040" s="209" t="s">
        <v>1031</v>
      </c>
      <c r="F1040" s="614"/>
      <c r="G1040" s="615"/>
      <c r="H1040" s="618"/>
      <c r="I1040" s="619"/>
      <c r="J1040" s="621"/>
      <c r="K1040" s="621"/>
      <c r="L1040" s="623"/>
    </row>
    <row r="1041" spans="1:12" s="194" customFormat="1" ht="24.6" customHeight="1" x14ac:dyDescent="0.15">
      <c r="A1041" s="624">
        <v>193</v>
      </c>
      <c r="B1041" s="203" t="s">
        <v>12</v>
      </c>
      <c r="C1041" s="207" t="s">
        <v>11</v>
      </c>
      <c r="D1041" s="207" t="s">
        <v>280</v>
      </c>
      <c r="E1041" s="207" t="s">
        <v>281</v>
      </c>
      <c r="F1041" s="627" t="s">
        <v>8</v>
      </c>
      <c r="G1041" s="628"/>
      <c r="H1041" s="629"/>
      <c r="I1041" s="630"/>
      <c r="J1041" s="630"/>
      <c r="K1041" s="630"/>
      <c r="L1041" s="631"/>
    </row>
    <row r="1042" spans="1:12" s="194" customFormat="1" ht="26.65" customHeight="1" x14ac:dyDescent="0.15">
      <c r="A1042" s="625"/>
      <c r="B1042" s="620" t="s">
        <v>1023</v>
      </c>
      <c r="C1042" s="632" t="s">
        <v>1028</v>
      </c>
      <c r="D1042" s="634">
        <v>43413</v>
      </c>
      <c r="E1042" s="620" t="s">
        <v>1029</v>
      </c>
      <c r="F1042" s="636" t="s">
        <v>1032</v>
      </c>
      <c r="G1042" s="637"/>
      <c r="H1042" s="610" t="s">
        <v>286</v>
      </c>
      <c r="I1042" s="611"/>
      <c r="J1042" s="209" t="s">
        <v>287</v>
      </c>
      <c r="K1042" s="209" t="s">
        <v>16</v>
      </c>
      <c r="L1042" s="210">
        <v>461.66</v>
      </c>
    </row>
    <row r="1043" spans="1:12" s="194" customFormat="1" ht="409.6" customHeight="1" x14ac:dyDescent="0.15">
      <c r="A1043" s="625"/>
      <c r="B1043" s="640"/>
      <c r="C1043" s="641"/>
      <c r="D1043" s="642"/>
      <c r="E1043" s="640"/>
      <c r="F1043" s="643"/>
      <c r="G1043" s="644"/>
      <c r="H1043" s="616" t="s">
        <v>242</v>
      </c>
      <c r="I1043" s="617"/>
      <c r="J1043" s="620" t="s">
        <v>287</v>
      </c>
      <c r="K1043" s="620" t="s">
        <v>287</v>
      </c>
      <c r="L1043" s="622">
        <v>0</v>
      </c>
    </row>
    <row r="1044" spans="1:12" s="194" customFormat="1" ht="409.6" customHeight="1" x14ac:dyDescent="0.15">
      <c r="A1044" s="625"/>
      <c r="B1044" s="640"/>
      <c r="C1044" s="641"/>
      <c r="D1044" s="642"/>
      <c r="E1044" s="640"/>
      <c r="F1044" s="643"/>
      <c r="G1044" s="644"/>
      <c r="H1044" s="646"/>
      <c r="I1044" s="647"/>
      <c r="J1044" s="640"/>
      <c r="K1044" s="640"/>
      <c r="L1044" s="645"/>
    </row>
    <row r="1045" spans="1:12" s="194" customFormat="1" ht="9" customHeight="1" x14ac:dyDescent="0.15">
      <c r="A1045" s="625"/>
      <c r="B1045" s="621"/>
      <c r="C1045" s="633"/>
      <c r="D1045" s="635"/>
      <c r="E1045" s="621"/>
      <c r="F1045" s="638"/>
      <c r="G1045" s="639"/>
      <c r="H1045" s="618"/>
      <c r="I1045" s="619"/>
      <c r="J1045" s="621"/>
      <c r="K1045" s="621"/>
      <c r="L1045" s="623"/>
    </row>
    <row r="1046" spans="1:12" s="194" customFormat="1" ht="24.6" customHeight="1" x14ac:dyDescent="0.15">
      <c r="A1046" s="625"/>
      <c r="B1046" s="203" t="s">
        <v>6</v>
      </c>
      <c r="C1046" s="207" t="s">
        <v>5</v>
      </c>
      <c r="D1046" s="207" t="s">
        <v>288</v>
      </c>
      <c r="E1046" s="207" t="s">
        <v>289</v>
      </c>
      <c r="F1046" s="612"/>
      <c r="G1046" s="613"/>
      <c r="H1046" s="616" t="s">
        <v>290</v>
      </c>
      <c r="I1046" s="617"/>
      <c r="J1046" s="620" t="s">
        <v>287</v>
      </c>
      <c r="K1046" s="620" t="s">
        <v>287</v>
      </c>
      <c r="L1046" s="622">
        <v>0</v>
      </c>
    </row>
    <row r="1047" spans="1:12" s="194" customFormat="1" ht="24.6" customHeight="1" x14ac:dyDescent="0.15">
      <c r="A1047" s="626"/>
      <c r="B1047" s="209" t="s">
        <v>460</v>
      </c>
      <c r="C1047" s="209" t="s">
        <v>1032</v>
      </c>
      <c r="D1047" s="211">
        <v>43422</v>
      </c>
      <c r="E1047" s="209" t="s">
        <v>1031</v>
      </c>
      <c r="F1047" s="614"/>
      <c r="G1047" s="615"/>
      <c r="H1047" s="618"/>
      <c r="I1047" s="619"/>
      <c r="J1047" s="621"/>
      <c r="K1047" s="621"/>
      <c r="L1047" s="623"/>
    </row>
    <row r="1048" spans="1:12" s="194" customFormat="1" ht="24.6" customHeight="1" x14ac:dyDescent="0.15">
      <c r="A1048" s="624">
        <v>194</v>
      </c>
      <c r="B1048" s="203" t="s">
        <v>12</v>
      </c>
      <c r="C1048" s="207" t="s">
        <v>11</v>
      </c>
      <c r="D1048" s="207" t="s">
        <v>280</v>
      </c>
      <c r="E1048" s="207" t="s">
        <v>281</v>
      </c>
      <c r="F1048" s="627" t="s">
        <v>8</v>
      </c>
      <c r="G1048" s="628"/>
      <c r="H1048" s="629"/>
      <c r="I1048" s="630"/>
      <c r="J1048" s="630"/>
      <c r="K1048" s="630"/>
      <c r="L1048" s="631"/>
    </row>
    <row r="1049" spans="1:12" s="194" customFormat="1" ht="26.65" customHeight="1" x14ac:dyDescent="0.15">
      <c r="A1049" s="625"/>
      <c r="B1049" s="620" t="s">
        <v>1023</v>
      </c>
      <c r="C1049" s="632" t="s">
        <v>1033</v>
      </c>
      <c r="D1049" s="634">
        <v>43429</v>
      </c>
      <c r="E1049" s="620" t="s">
        <v>315</v>
      </c>
      <c r="F1049" s="636" t="s">
        <v>1034</v>
      </c>
      <c r="G1049" s="637"/>
      <c r="H1049" s="610" t="s">
        <v>286</v>
      </c>
      <c r="I1049" s="611"/>
      <c r="J1049" s="209" t="s">
        <v>287</v>
      </c>
      <c r="K1049" s="209" t="s">
        <v>16</v>
      </c>
      <c r="L1049" s="210">
        <v>755.48</v>
      </c>
    </row>
    <row r="1050" spans="1:12" s="194" customFormat="1" ht="409.6" customHeight="1" x14ac:dyDescent="0.15">
      <c r="A1050" s="625"/>
      <c r="B1050" s="640"/>
      <c r="C1050" s="641"/>
      <c r="D1050" s="642"/>
      <c r="E1050" s="640"/>
      <c r="F1050" s="643"/>
      <c r="G1050" s="644"/>
      <c r="H1050" s="616" t="s">
        <v>242</v>
      </c>
      <c r="I1050" s="617"/>
      <c r="J1050" s="620" t="s">
        <v>16</v>
      </c>
      <c r="K1050" s="620" t="s">
        <v>16</v>
      </c>
      <c r="L1050" s="622">
        <v>1964.23</v>
      </c>
    </row>
    <row r="1051" spans="1:12" s="194" customFormat="1" ht="62.45" customHeight="1" x14ac:dyDescent="0.15">
      <c r="A1051" s="625"/>
      <c r="B1051" s="621"/>
      <c r="C1051" s="633"/>
      <c r="D1051" s="635"/>
      <c r="E1051" s="621"/>
      <c r="F1051" s="638"/>
      <c r="G1051" s="639"/>
      <c r="H1051" s="618"/>
      <c r="I1051" s="619"/>
      <c r="J1051" s="621"/>
      <c r="K1051" s="621"/>
      <c r="L1051" s="623"/>
    </row>
    <row r="1052" spans="1:12" s="194" customFormat="1" ht="24.6" customHeight="1" x14ac:dyDescent="0.15">
      <c r="A1052" s="625"/>
      <c r="B1052" s="203" t="s">
        <v>6</v>
      </c>
      <c r="C1052" s="207" t="s">
        <v>5</v>
      </c>
      <c r="D1052" s="207" t="s">
        <v>288</v>
      </c>
      <c r="E1052" s="207" t="s">
        <v>289</v>
      </c>
      <c r="F1052" s="612"/>
      <c r="G1052" s="613"/>
      <c r="H1052" s="616" t="s">
        <v>290</v>
      </c>
      <c r="I1052" s="617"/>
      <c r="J1052" s="620" t="s">
        <v>287</v>
      </c>
      <c r="K1052" s="620" t="s">
        <v>287</v>
      </c>
      <c r="L1052" s="622">
        <v>0</v>
      </c>
    </row>
    <row r="1053" spans="1:12" s="194" customFormat="1" ht="24.6" customHeight="1" x14ac:dyDescent="0.15">
      <c r="A1053" s="626"/>
      <c r="B1053" s="209" t="s">
        <v>460</v>
      </c>
      <c r="C1053" s="209" t="s">
        <v>1034</v>
      </c>
      <c r="D1053" s="211">
        <v>43434</v>
      </c>
      <c r="E1053" s="209" t="s">
        <v>1035</v>
      </c>
      <c r="F1053" s="614"/>
      <c r="G1053" s="615"/>
      <c r="H1053" s="618"/>
      <c r="I1053" s="619"/>
      <c r="J1053" s="621"/>
      <c r="K1053" s="621"/>
      <c r="L1053" s="623"/>
    </row>
    <row r="1054" spans="1:12" s="194" customFormat="1" ht="24.6" customHeight="1" x14ac:dyDescent="0.15">
      <c r="A1054" s="624">
        <v>195</v>
      </c>
      <c r="B1054" s="203" t="s">
        <v>12</v>
      </c>
      <c r="C1054" s="207" t="s">
        <v>11</v>
      </c>
      <c r="D1054" s="207" t="s">
        <v>280</v>
      </c>
      <c r="E1054" s="207" t="s">
        <v>281</v>
      </c>
      <c r="F1054" s="627" t="s">
        <v>8</v>
      </c>
      <c r="G1054" s="628"/>
      <c r="H1054" s="629"/>
      <c r="I1054" s="630"/>
      <c r="J1054" s="630"/>
      <c r="K1054" s="630"/>
      <c r="L1054" s="631"/>
    </row>
    <row r="1055" spans="1:12" s="194" customFormat="1" ht="26.65" customHeight="1" x14ac:dyDescent="0.15">
      <c r="A1055" s="625"/>
      <c r="B1055" s="620" t="s">
        <v>1023</v>
      </c>
      <c r="C1055" s="632" t="s">
        <v>1036</v>
      </c>
      <c r="D1055" s="634">
        <v>43440</v>
      </c>
      <c r="E1055" s="620" t="s">
        <v>432</v>
      </c>
      <c r="F1055" s="636" t="s">
        <v>1037</v>
      </c>
      <c r="G1055" s="637"/>
      <c r="H1055" s="610" t="s">
        <v>286</v>
      </c>
      <c r="I1055" s="611"/>
      <c r="J1055" s="209" t="s">
        <v>287</v>
      </c>
      <c r="K1055" s="209" t="s">
        <v>16</v>
      </c>
      <c r="L1055" s="210">
        <v>162</v>
      </c>
    </row>
    <row r="1056" spans="1:12" s="194" customFormat="1" ht="409.6" customHeight="1" x14ac:dyDescent="0.15">
      <c r="A1056" s="625"/>
      <c r="B1056" s="640"/>
      <c r="C1056" s="641"/>
      <c r="D1056" s="642"/>
      <c r="E1056" s="640"/>
      <c r="F1056" s="643"/>
      <c r="G1056" s="644"/>
      <c r="H1056" s="616" t="s">
        <v>242</v>
      </c>
      <c r="I1056" s="617"/>
      <c r="J1056" s="620" t="s">
        <v>16</v>
      </c>
      <c r="K1056" s="620" t="s">
        <v>16</v>
      </c>
      <c r="L1056" s="622">
        <v>518.72</v>
      </c>
    </row>
    <row r="1057" spans="1:12" s="194" customFormat="1" ht="73.5" customHeight="1" x14ac:dyDescent="0.15">
      <c r="A1057" s="625"/>
      <c r="B1057" s="621"/>
      <c r="C1057" s="633"/>
      <c r="D1057" s="635"/>
      <c r="E1057" s="621"/>
      <c r="F1057" s="638"/>
      <c r="G1057" s="639"/>
      <c r="H1057" s="618"/>
      <c r="I1057" s="619"/>
      <c r="J1057" s="621"/>
      <c r="K1057" s="621"/>
      <c r="L1057" s="623"/>
    </row>
    <row r="1058" spans="1:12" s="194" customFormat="1" ht="24.6" customHeight="1" x14ac:dyDescent="0.15">
      <c r="A1058" s="625"/>
      <c r="B1058" s="203" t="s">
        <v>6</v>
      </c>
      <c r="C1058" s="207" t="s">
        <v>5</v>
      </c>
      <c r="D1058" s="207" t="s">
        <v>288</v>
      </c>
      <c r="E1058" s="207" t="s">
        <v>289</v>
      </c>
      <c r="F1058" s="612"/>
      <c r="G1058" s="613"/>
      <c r="H1058" s="616" t="s">
        <v>290</v>
      </c>
      <c r="I1058" s="617"/>
      <c r="J1058" s="620" t="s">
        <v>287</v>
      </c>
      <c r="K1058" s="620" t="s">
        <v>287</v>
      </c>
      <c r="L1058" s="622">
        <v>0</v>
      </c>
    </row>
    <row r="1059" spans="1:12" s="194" customFormat="1" ht="24.6" customHeight="1" x14ac:dyDescent="0.15">
      <c r="A1059" s="626"/>
      <c r="B1059" s="209" t="s">
        <v>460</v>
      </c>
      <c r="C1059" s="209" t="s">
        <v>1037</v>
      </c>
      <c r="D1059" s="211">
        <v>43442</v>
      </c>
      <c r="E1059" s="209" t="s">
        <v>1038</v>
      </c>
      <c r="F1059" s="614"/>
      <c r="G1059" s="615"/>
      <c r="H1059" s="618"/>
      <c r="I1059" s="619"/>
      <c r="J1059" s="621"/>
      <c r="K1059" s="621"/>
      <c r="L1059" s="623"/>
    </row>
    <row r="1060" spans="1:12" s="194" customFormat="1" ht="24.6" customHeight="1" x14ac:dyDescent="0.15">
      <c r="A1060" s="624">
        <v>196</v>
      </c>
      <c r="B1060" s="203" t="s">
        <v>12</v>
      </c>
      <c r="C1060" s="207" t="s">
        <v>11</v>
      </c>
      <c r="D1060" s="207" t="s">
        <v>280</v>
      </c>
      <c r="E1060" s="207" t="s">
        <v>281</v>
      </c>
      <c r="F1060" s="627" t="s">
        <v>8</v>
      </c>
      <c r="G1060" s="628"/>
      <c r="H1060" s="629"/>
      <c r="I1060" s="630"/>
      <c r="J1060" s="630"/>
      <c r="K1060" s="630"/>
      <c r="L1060" s="631"/>
    </row>
    <row r="1061" spans="1:12" s="194" customFormat="1" ht="26.65" customHeight="1" x14ac:dyDescent="0.15">
      <c r="A1061" s="625"/>
      <c r="B1061" s="620" t="s">
        <v>1023</v>
      </c>
      <c r="C1061" s="632" t="s">
        <v>1036</v>
      </c>
      <c r="D1061" s="634">
        <v>43440</v>
      </c>
      <c r="E1061" s="620" t="s">
        <v>432</v>
      </c>
      <c r="F1061" s="636" t="s">
        <v>1039</v>
      </c>
      <c r="G1061" s="637"/>
      <c r="H1061" s="610" t="s">
        <v>286</v>
      </c>
      <c r="I1061" s="611"/>
      <c r="J1061" s="209" t="s">
        <v>287</v>
      </c>
      <c r="K1061" s="209" t="s">
        <v>16</v>
      </c>
      <c r="L1061" s="210">
        <v>192</v>
      </c>
    </row>
    <row r="1062" spans="1:12" s="194" customFormat="1" ht="409.6" customHeight="1" x14ac:dyDescent="0.15">
      <c r="A1062" s="625"/>
      <c r="B1062" s="640"/>
      <c r="C1062" s="641"/>
      <c r="D1062" s="642"/>
      <c r="E1062" s="640"/>
      <c r="F1062" s="643"/>
      <c r="G1062" s="644"/>
      <c r="H1062" s="616" t="s">
        <v>242</v>
      </c>
      <c r="I1062" s="617"/>
      <c r="J1062" s="620" t="s">
        <v>16</v>
      </c>
      <c r="K1062" s="620" t="s">
        <v>16</v>
      </c>
      <c r="L1062" s="622">
        <v>810.73</v>
      </c>
    </row>
    <row r="1063" spans="1:12" s="194" customFormat="1" ht="73.5" customHeight="1" x14ac:dyDescent="0.15">
      <c r="A1063" s="625"/>
      <c r="B1063" s="621"/>
      <c r="C1063" s="633"/>
      <c r="D1063" s="635"/>
      <c r="E1063" s="621"/>
      <c r="F1063" s="638"/>
      <c r="G1063" s="639"/>
      <c r="H1063" s="618"/>
      <c r="I1063" s="619"/>
      <c r="J1063" s="621"/>
      <c r="K1063" s="621"/>
      <c r="L1063" s="623"/>
    </row>
    <row r="1064" spans="1:12" s="194" customFormat="1" ht="24.6" customHeight="1" x14ac:dyDescent="0.15">
      <c r="A1064" s="625"/>
      <c r="B1064" s="203" t="s">
        <v>6</v>
      </c>
      <c r="C1064" s="207" t="s">
        <v>5</v>
      </c>
      <c r="D1064" s="207" t="s">
        <v>288</v>
      </c>
      <c r="E1064" s="207" t="s">
        <v>289</v>
      </c>
      <c r="F1064" s="612"/>
      <c r="G1064" s="613"/>
      <c r="H1064" s="616" t="s">
        <v>290</v>
      </c>
      <c r="I1064" s="617"/>
      <c r="J1064" s="620" t="s">
        <v>287</v>
      </c>
      <c r="K1064" s="620" t="s">
        <v>287</v>
      </c>
      <c r="L1064" s="622">
        <v>0</v>
      </c>
    </row>
    <row r="1065" spans="1:12" s="194" customFormat="1" ht="24.6" customHeight="1" x14ac:dyDescent="0.15">
      <c r="A1065" s="626"/>
      <c r="B1065" s="209" t="s">
        <v>460</v>
      </c>
      <c r="C1065" s="209" t="s">
        <v>1039</v>
      </c>
      <c r="D1065" s="211">
        <v>43442</v>
      </c>
      <c r="E1065" s="209" t="s">
        <v>1038</v>
      </c>
      <c r="F1065" s="614"/>
      <c r="G1065" s="615"/>
      <c r="H1065" s="618"/>
      <c r="I1065" s="619"/>
      <c r="J1065" s="621"/>
      <c r="K1065" s="621"/>
      <c r="L1065" s="623"/>
    </row>
    <row r="1066" spans="1:12" s="194" customFormat="1" ht="24.6" customHeight="1" x14ac:dyDescent="0.15">
      <c r="A1066" s="624">
        <v>197</v>
      </c>
      <c r="B1066" s="203" t="s">
        <v>12</v>
      </c>
      <c r="C1066" s="207" t="s">
        <v>11</v>
      </c>
      <c r="D1066" s="207" t="s">
        <v>280</v>
      </c>
      <c r="E1066" s="207" t="s">
        <v>281</v>
      </c>
      <c r="F1066" s="627" t="s">
        <v>8</v>
      </c>
      <c r="G1066" s="628"/>
      <c r="H1066" s="629"/>
      <c r="I1066" s="630"/>
      <c r="J1066" s="630"/>
      <c r="K1066" s="630"/>
      <c r="L1066" s="631"/>
    </row>
    <row r="1067" spans="1:12" s="194" customFormat="1" ht="26.65" customHeight="1" x14ac:dyDescent="0.15">
      <c r="A1067" s="625"/>
      <c r="B1067" s="620" t="s">
        <v>1023</v>
      </c>
      <c r="C1067" s="632" t="s">
        <v>1040</v>
      </c>
      <c r="D1067" s="634">
        <v>43489</v>
      </c>
      <c r="E1067" s="620" t="s">
        <v>726</v>
      </c>
      <c r="F1067" s="636" t="s">
        <v>1041</v>
      </c>
      <c r="G1067" s="637"/>
      <c r="H1067" s="610" t="s">
        <v>286</v>
      </c>
      <c r="I1067" s="611"/>
      <c r="J1067" s="209" t="s">
        <v>287</v>
      </c>
      <c r="K1067" s="209" t="s">
        <v>16</v>
      </c>
      <c r="L1067" s="210">
        <v>266.24</v>
      </c>
    </row>
    <row r="1068" spans="1:12" s="194" customFormat="1" ht="409.6" customHeight="1" x14ac:dyDescent="0.15">
      <c r="A1068" s="625"/>
      <c r="B1068" s="640"/>
      <c r="C1068" s="641"/>
      <c r="D1068" s="642"/>
      <c r="E1068" s="640"/>
      <c r="F1068" s="643"/>
      <c r="G1068" s="644"/>
      <c r="H1068" s="616" t="s">
        <v>242</v>
      </c>
      <c r="I1068" s="617"/>
      <c r="J1068" s="620" t="s">
        <v>287</v>
      </c>
      <c r="K1068" s="620" t="s">
        <v>287</v>
      </c>
      <c r="L1068" s="622">
        <v>0</v>
      </c>
    </row>
    <row r="1069" spans="1:12" s="194" customFormat="1" ht="409.6" customHeight="1" x14ac:dyDescent="0.15">
      <c r="A1069" s="625"/>
      <c r="B1069" s="640"/>
      <c r="C1069" s="641"/>
      <c r="D1069" s="642"/>
      <c r="E1069" s="640"/>
      <c r="F1069" s="643"/>
      <c r="G1069" s="644"/>
      <c r="H1069" s="646"/>
      <c r="I1069" s="647"/>
      <c r="J1069" s="640"/>
      <c r="K1069" s="640"/>
      <c r="L1069" s="645"/>
    </row>
    <row r="1070" spans="1:12" s="194" customFormat="1" ht="181.35" customHeight="1" x14ac:dyDescent="0.15">
      <c r="A1070" s="625"/>
      <c r="B1070" s="621"/>
      <c r="C1070" s="633"/>
      <c r="D1070" s="635"/>
      <c r="E1070" s="621"/>
      <c r="F1070" s="638"/>
      <c r="G1070" s="639"/>
      <c r="H1070" s="618"/>
      <c r="I1070" s="619"/>
      <c r="J1070" s="621"/>
      <c r="K1070" s="621"/>
      <c r="L1070" s="623"/>
    </row>
    <row r="1071" spans="1:12" s="194" customFormat="1" ht="24.6" customHeight="1" x14ac:dyDescent="0.15">
      <c r="A1071" s="625"/>
      <c r="B1071" s="203" t="s">
        <v>6</v>
      </c>
      <c r="C1071" s="207" t="s">
        <v>5</v>
      </c>
      <c r="D1071" s="207" t="s">
        <v>288</v>
      </c>
      <c r="E1071" s="207" t="s">
        <v>289</v>
      </c>
      <c r="F1071" s="612"/>
      <c r="G1071" s="613"/>
      <c r="H1071" s="616" t="s">
        <v>290</v>
      </c>
      <c r="I1071" s="617"/>
      <c r="J1071" s="620" t="s">
        <v>287</v>
      </c>
      <c r="K1071" s="620" t="s">
        <v>287</v>
      </c>
      <c r="L1071" s="622">
        <v>0</v>
      </c>
    </row>
    <row r="1072" spans="1:12" s="194" customFormat="1" ht="24.6" customHeight="1" x14ac:dyDescent="0.15">
      <c r="A1072" s="626"/>
      <c r="B1072" s="209" t="s">
        <v>460</v>
      </c>
      <c r="C1072" s="209" t="s">
        <v>1041</v>
      </c>
      <c r="D1072" s="211">
        <v>43492</v>
      </c>
      <c r="E1072" s="209" t="s">
        <v>1042</v>
      </c>
      <c r="F1072" s="614"/>
      <c r="G1072" s="615"/>
      <c r="H1072" s="618"/>
      <c r="I1072" s="619"/>
      <c r="J1072" s="621"/>
      <c r="K1072" s="621"/>
      <c r="L1072" s="623"/>
    </row>
    <row r="1073" spans="1:12" s="194" customFormat="1" ht="24.6" customHeight="1" x14ac:dyDescent="0.15">
      <c r="A1073" s="624">
        <v>198</v>
      </c>
      <c r="B1073" s="203" t="s">
        <v>12</v>
      </c>
      <c r="C1073" s="207" t="s">
        <v>11</v>
      </c>
      <c r="D1073" s="207" t="s">
        <v>280</v>
      </c>
      <c r="E1073" s="207" t="s">
        <v>281</v>
      </c>
      <c r="F1073" s="627" t="s">
        <v>8</v>
      </c>
      <c r="G1073" s="628"/>
      <c r="H1073" s="629"/>
      <c r="I1073" s="630"/>
      <c r="J1073" s="630"/>
      <c r="K1073" s="630"/>
      <c r="L1073" s="631"/>
    </row>
    <row r="1074" spans="1:12" s="194" customFormat="1" ht="26.65" customHeight="1" x14ac:dyDescent="0.15">
      <c r="A1074" s="625"/>
      <c r="B1074" s="620" t="s">
        <v>1023</v>
      </c>
      <c r="C1074" s="632" t="s">
        <v>1043</v>
      </c>
      <c r="D1074" s="634">
        <v>43522</v>
      </c>
      <c r="E1074" s="620" t="s">
        <v>628</v>
      </c>
      <c r="F1074" s="636" t="s">
        <v>1044</v>
      </c>
      <c r="G1074" s="637"/>
      <c r="H1074" s="610" t="s">
        <v>286</v>
      </c>
      <c r="I1074" s="611"/>
      <c r="J1074" s="209" t="s">
        <v>287</v>
      </c>
      <c r="K1074" s="209" t="s">
        <v>16</v>
      </c>
      <c r="L1074" s="210">
        <v>66</v>
      </c>
    </row>
    <row r="1075" spans="1:12" s="194" customFormat="1" ht="409.6" customHeight="1" x14ac:dyDescent="0.15">
      <c r="A1075" s="625"/>
      <c r="B1075" s="640"/>
      <c r="C1075" s="641"/>
      <c r="D1075" s="642"/>
      <c r="E1075" s="640"/>
      <c r="F1075" s="643"/>
      <c r="G1075" s="644"/>
      <c r="H1075" s="616" t="s">
        <v>242</v>
      </c>
      <c r="I1075" s="617"/>
      <c r="J1075" s="620" t="s">
        <v>287</v>
      </c>
      <c r="K1075" s="620" t="s">
        <v>16</v>
      </c>
      <c r="L1075" s="622">
        <v>636.6</v>
      </c>
    </row>
    <row r="1076" spans="1:12" s="194" customFormat="1" ht="409.6" customHeight="1" x14ac:dyDescent="0.15">
      <c r="A1076" s="625"/>
      <c r="B1076" s="640"/>
      <c r="C1076" s="641"/>
      <c r="D1076" s="642"/>
      <c r="E1076" s="640"/>
      <c r="F1076" s="643"/>
      <c r="G1076" s="644"/>
      <c r="H1076" s="646"/>
      <c r="I1076" s="647"/>
      <c r="J1076" s="640"/>
      <c r="K1076" s="640"/>
      <c r="L1076" s="645"/>
    </row>
    <row r="1077" spans="1:12" s="194" customFormat="1" ht="30.95" customHeight="1" x14ac:dyDescent="0.15">
      <c r="A1077" s="625"/>
      <c r="B1077" s="621"/>
      <c r="C1077" s="633"/>
      <c r="D1077" s="635"/>
      <c r="E1077" s="621"/>
      <c r="F1077" s="638"/>
      <c r="G1077" s="639"/>
      <c r="H1077" s="618"/>
      <c r="I1077" s="619"/>
      <c r="J1077" s="621"/>
      <c r="K1077" s="621"/>
      <c r="L1077" s="623"/>
    </row>
    <row r="1078" spans="1:12" s="194" customFormat="1" ht="24.6" customHeight="1" x14ac:dyDescent="0.15">
      <c r="A1078" s="625"/>
      <c r="B1078" s="203" t="s">
        <v>6</v>
      </c>
      <c r="C1078" s="207" t="s">
        <v>5</v>
      </c>
      <c r="D1078" s="207" t="s">
        <v>288</v>
      </c>
      <c r="E1078" s="207" t="s">
        <v>289</v>
      </c>
      <c r="F1078" s="612"/>
      <c r="G1078" s="613"/>
      <c r="H1078" s="616" t="s">
        <v>290</v>
      </c>
      <c r="I1078" s="617"/>
      <c r="J1078" s="620" t="s">
        <v>287</v>
      </c>
      <c r="K1078" s="620" t="s">
        <v>16</v>
      </c>
      <c r="L1078" s="622">
        <v>60</v>
      </c>
    </row>
    <row r="1079" spans="1:12" s="194" customFormat="1" ht="24.6" customHeight="1" x14ac:dyDescent="0.15">
      <c r="A1079" s="626"/>
      <c r="B1079" s="209" t="s">
        <v>460</v>
      </c>
      <c r="C1079" s="209" t="s">
        <v>1044</v>
      </c>
      <c r="D1079" s="211">
        <v>43523</v>
      </c>
      <c r="E1079" s="209" t="s">
        <v>1045</v>
      </c>
      <c r="F1079" s="614"/>
      <c r="G1079" s="615"/>
      <c r="H1079" s="618"/>
      <c r="I1079" s="619"/>
      <c r="J1079" s="621"/>
      <c r="K1079" s="621"/>
      <c r="L1079" s="623"/>
    </row>
    <row r="1080" spans="1:12" s="194" customFormat="1" ht="24.6" customHeight="1" x14ac:dyDescent="0.15">
      <c r="A1080" s="624">
        <v>199</v>
      </c>
      <c r="B1080" s="203" t="s">
        <v>12</v>
      </c>
      <c r="C1080" s="207" t="s">
        <v>11</v>
      </c>
      <c r="D1080" s="207" t="s">
        <v>280</v>
      </c>
      <c r="E1080" s="207" t="s">
        <v>281</v>
      </c>
      <c r="F1080" s="627" t="s">
        <v>8</v>
      </c>
      <c r="G1080" s="628"/>
      <c r="H1080" s="629"/>
      <c r="I1080" s="630"/>
      <c r="J1080" s="630"/>
      <c r="K1080" s="630"/>
      <c r="L1080" s="631"/>
    </row>
    <row r="1081" spans="1:12" s="194" customFormat="1" ht="26.65" customHeight="1" x14ac:dyDescent="0.15">
      <c r="A1081" s="625"/>
      <c r="B1081" s="620" t="s">
        <v>1023</v>
      </c>
      <c r="C1081" s="632" t="s">
        <v>1046</v>
      </c>
      <c r="D1081" s="634">
        <v>43527</v>
      </c>
      <c r="E1081" s="620" t="s">
        <v>1047</v>
      </c>
      <c r="F1081" s="636" t="s">
        <v>1048</v>
      </c>
      <c r="G1081" s="637"/>
      <c r="H1081" s="610" t="s">
        <v>286</v>
      </c>
      <c r="I1081" s="611"/>
      <c r="J1081" s="209" t="s">
        <v>287</v>
      </c>
      <c r="K1081" s="209" t="s">
        <v>16</v>
      </c>
      <c r="L1081" s="210">
        <v>700</v>
      </c>
    </row>
    <row r="1082" spans="1:12" s="194" customFormat="1" ht="409.6" customHeight="1" x14ac:dyDescent="0.15">
      <c r="A1082" s="625"/>
      <c r="B1082" s="640"/>
      <c r="C1082" s="641"/>
      <c r="D1082" s="642"/>
      <c r="E1082" s="640"/>
      <c r="F1082" s="643"/>
      <c r="G1082" s="644"/>
      <c r="H1082" s="616" t="s">
        <v>242</v>
      </c>
      <c r="I1082" s="617"/>
      <c r="J1082" s="620" t="s">
        <v>287</v>
      </c>
      <c r="K1082" s="620" t="s">
        <v>16</v>
      </c>
      <c r="L1082" s="622">
        <v>3350</v>
      </c>
    </row>
    <row r="1083" spans="1:12" s="194" customFormat="1" ht="409.6" customHeight="1" x14ac:dyDescent="0.15">
      <c r="A1083" s="625"/>
      <c r="B1083" s="640"/>
      <c r="C1083" s="641"/>
      <c r="D1083" s="642"/>
      <c r="E1083" s="640"/>
      <c r="F1083" s="643"/>
      <c r="G1083" s="644"/>
      <c r="H1083" s="646"/>
      <c r="I1083" s="647"/>
      <c r="J1083" s="640"/>
      <c r="K1083" s="640"/>
      <c r="L1083" s="645"/>
    </row>
    <row r="1084" spans="1:12" s="194" customFormat="1" ht="246.4" customHeight="1" x14ac:dyDescent="0.15">
      <c r="A1084" s="625"/>
      <c r="B1084" s="621"/>
      <c r="C1084" s="633"/>
      <c r="D1084" s="635"/>
      <c r="E1084" s="621"/>
      <c r="F1084" s="638"/>
      <c r="G1084" s="639"/>
      <c r="H1084" s="618"/>
      <c r="I1084" s="619"/>
      <c r="J1084" s="621"/>
      <c r="K1084" s="621"/>
      <c r="L1084" s="623"/>
    </row>
    <row r="1085" spans="1:12" s="194" customFormat="1" ht="24.6" customHeight="1" x14ac:dyDescent="0.15">
      <c r="A1085" s="625"/>
      <c r="B1085" s="203" t="s">
        <v>6</v>
      </c>
      <c r="C1085" s="207" t="s">
        <v>5</v>
      </c>
      <c r="D1085" s="207" t="s">
        <v>288</v>
      </c>
      <c r="E1085" s="207" t="s">
        <v>289</v>
      </c>
      <c r="F1085" s="612"/>
      <c r="G1085" s="613"/>
      <c r="H1085" s="616" t="s">
        <v>290</v>
      </c>
      <c r="I1085" s="617"/>
      <c r="J1085" s="620" t="s">
        <v>287</v>
      </c>
      <c r="K1085" s="620" t="s">
        <v>287</v>
      </c>
      <c r="L1085" s="622">
        <v>0</v>
      </c>
    </row>
    <row r="1086" spans="1:12" s="194" customFormat="1" ht="24.6" customHeight="1" x14ac:dyDescent="0.15">
      <c r="A1086" s="626"/>
      <c r="B1086" s="209" t="s">
        <v>460</v>
      </c>
      <c r="C1086" s="209" t="s">
        <v>1048</v>
      </c>
      <c r="D1086" s="211">
        <v>43533</v>
      </c>
      <c r="E1086" s="209" t="s">
        <v>930</v>
      </c>
      <c r="F1086" s="614"/>
      <c r="G1086" s="615"/>
      <c r="H1086" s="618"/>
      <c r="I1086" s="619"/>
      <c r="J1086" s="621"/>
      <c r="K1086" s="621"/>
      <c r="L1086" s="623"/>
    </row>
    <row r="1087" spans="1:12" s="194" customFormat="1" ht="24.6" customHeight="1" x14ac:dyDescent="0.15">
      <c r="A1087" s="624">
        <v>200</v>
      </c>
      <c r="B1087" s="203" t="s">
        <v>12</v>
      </c>
      <c r="C1087" s="207" t="s">
        <v>11</v>
      </c>
      <c r="D1087" s="207" t="s">
        <v>280</v>
      </c>
      <c r="E1087" s="207" t="s">
        <v>281</v>
      </c>
      <c r="F1087" s="627" t="s">
        <v>8</v>
      </c>
      <c r="G1087" s="628"/>
      <c r="H1087" s="629"/>
      <c r="I1087" s="630"/>
      <c r="J1087" s="630"/>
      <c r="K1087" s="630"/>
      <c r="L1087" s="631"/>
    </row>
    <row r="1088" spans="1:12" s="194" customFormat="1" ht="26.65" customHeight="1" x14ac:dyDescent="0.15">
      <c r="A1088" s="625"/>
      <c r="B1088" s="620" t="s">
        <v>1023</v>
      </c>
      <c r="C1088" s="632" t="s">
        <v>1049</v>
      </c>
      <c r="D1088" s="634">
        <v>43545</v>
      </c>
      <c r="E1088" s="620" t="s">
        <v>389</v>
      </c>
      <c r="F1088" s="636" t="s">
        <v>1050</v>
      </c>
      <c r="G1088" s="637"/>
      <c r="H1088" s="610" t="s">
        <v>286</v>
      </c>
      <c r="I1088" s="611"/>
      <c r="J1088" s="209" t="s">
        <v>287</v>
      </c>
      <c r="K1088" s="209" t="s">
        <v>16</v>
      </c>
      <c r="L1088" s="210">
        <v>824</v>
      </c>
    </row>
    <row r="1089" spans="1:12" s="194" customFormat="1" ht="409.6" customHeight="1" x14ac:dyDescent="0.15">
      <c r="A1089" s="625"/>
      <c r="B1089" s="640"/>
      <c r="C1089" s="641"/>
      <c r="D1089" s="642"/>
      <c r="E1089" s="640"/>
      <c r="F1089" s="643"/>
      <c r="G1089" s="644"/>
      <c r="H1089" s="616" t="s">
        <v>242</v>
      </c>
      <c r="I1089" s="617"/>
      <c r="J1089" s="620" t="s">
        <v>287</v>
      </c>
      <c r="K1089" s="620" t="s">
        <v>16</v>
      </c>
      <c r="L1089" s="622">
        <v>980.05</v>
      </c>
    </row>
    <row r="1090" spans="1:12" s="194" customFormat="1" ht="409.6" customHeight="1" x14ac:dyDescent="0.15">
      <c r="A1090" s="625"/>
      <c r="B1090" s="640"/>
      <c r="C1090" s="641"/>
      <c r="D1090" s="642"/>
      <c r="E1090" s="640"/>
      <c r="F1090" s="643"/>
      <c r="G1090" s="644"/>
      <c r="H1090" s="646"/>
      <c r="I1090" s="647"/>
      <c r="J1090" s="640"/>
      <c r="K1090" s="640"/>
      <c r="L1090" s="645"/>
    </row>
    <row r="1091" spans="1:12" s="194" customFormat="1" ht="62.85" customHeight="1" x14ac:dyDescent="0.15">
      <c r="A1091" s="625"/>
      <c r="B1091" s="621"/>
      <c r="C1091" s="633"/>
      <c r="D1091" s="635"/>
      <c r="E1091" s="621"/>
      <c r="F1091" s="638"/>
      <c r="G1091" s="639"/>
      <c r="H1091" s="618"/>
      <c r="I1091" s="619"/>
      <c r="J1091" s="621"/>
      <c r="K1091" s="621"/>
      <c r="L1091" s="623"/>
    </row>
    <row r="1092" spans="1:12" s="194" customFormat="1" ht="24.6" customHeight="1" x14ac:dyDescent="0.15">
      <c r="A1092" s="625"/>
      <c r="B1092" s="203" t="s">
        <v>6</v>
      </c>
      <c r="C1092" s="207" t="s">
        <v>5</v>
      </c>
      <c r="D1092" s="207" t="s">
        <v>288</v>
      </c>
      <c r="E1092" s="207" t="s">
        <v>289</v>
      </c>
      <c r="F1092" s="612"/>
      <c r="G1092" s="613"/>
      <c r="H1092" s="616" t="s">
        <v>290</v>
      </c>
      <c r="I1092" s="617"/>
      <c r="J1092" s="620" t="s">
        <v>287</v>
      </c>
      <c r="K1092" s="620" t="s">
        <v>16</v>
      </c>
      <c r="L1092" s="622">
        <v>453.28</v>
      </c>
    </row>
    <row r="1093" spans="1:12" s="194" customFormat="1" ht="24.6" customHeight="1" x14ac:dyDescent="0.15">
      <c r="A1093" s="626"/>
      <c r="B1093" s="209" t="s">
        <v>460</v>
      </c>
      <c r="C1093" s="209" t="s">
        <v>1050</v>
      </c>
      <c r="D1093" s="211">
        <v>43553</v>
      </c>
      <c r="E1093" s="209" t="s">
        <v>1051</v>
      </c>
      <c r="F1093" s="614"/>
      <c r="G1093" s="615"/>
      <c r="H1093" s="618"/>
      <c r="I1093" s="619"/>
      <c r="J1093" s="621"/>
      <c r="K1093" s="621"/>
      <c r="L1093" s="623"/>
    </row>
    <row r="1094" spans="1:12" s="194" customFormat="1" ht="24.6" customHeight="1" x14ac:dyDescent="0.15">
      <c r="A1094" s="624">
        <v>201</v>
      </c>
      <c r="B1094" s="203" t="s">
        <v>12</v>
      </c>
      <c r="C1094" s="207" t="s">
        <v>11</v>
      </c>
      <c r="D1094" s="207" t="s">
        <v>280</v>
      </c>
      <c r="E1094" s="207" t="s">
        <v>281</v>
      </c>
      <c r="F1094" s="627" t="s">
        <v>8</v>
      </c>
      <c r="G1094" s="628"/>
      <c r="H1094" s="629"/>
      <c r="I1094" s="630"/>
      <c r="J1094" s="630"/>
      <c r="K1094" s="630"/>
      <c r="L1094" s="631"/>
    </row>
    <row r="1095" spans="1:12" s="194" customFormat="1" ht="26.65" customHeight="1" x14ac:dyDescent="0.15">
      <c r="A1095" s="625"/>
      <c r="B1095" s="620" t="s">
        <v>1052</v>
      </c>
      <c r="C1095" s="632" t="s">
        <v>1053</v>
      </c>
      <c r="D1095" s="634">
        <v>43374</v>
      </c>
      <c r="E1095" s="620" t="s">
        <v>734</v>
      </c>
      <c r="F1095" s="636" t="s">
        <v>1054</v>
      </c>
      <c r="G1095" s="637"/>
      <c r="H1095" s="610" t="s">
        <v>286</v>
      </c>
      <c r="I1095" s="611"/>
      <c r="J1095" s="209" t="s">
        <v>287</v>
      </c>
      <c r="K1095" s="209" t="s">
        <v>16</v>
      </c>
      <c r="L1095" s="210">
        <v>2988</v>
      </c>
    </row>
    <row r="1096" spans="1:12" s="194" customFormat="1" ht="409.6" customHeight="1" x14ac:dyDescent="0.15">
      <c r="A1096" s="625"/>
      <c r="B1096" s="640"/>
      <c r="C1096" s="641"/>
      <c r="D1096" s="642"/>
      <c r="E1096" s="640"/>
      <c r="F1096" s="643"/>
      <c r="G1096" s="644"/>
      <c r="H1096" s="616" t="s">
        <v>242</v>
      </c>
      <c r="I1096" s="617"/>
      <c r="J1096" s="620" t="s">
        <v>287</v>
      </c>
      <c r="K1096" s="620" t="s">
        <v>287</v>
      </c>
      <c r="L1096" s="622">
        <v>0</v>
      </c>
    </row>
    <row r="1097" spans="1:12" s="194" customFormat="1" ht="51.75" customHeight="1" x14ac:dyDescent="0.15">
      <c r="A1097" s="625"/>
      <c r="B1097" s="621"/>
      <c r="C1097" s="633"/>
      <c r="D1097" s="635"/>
      <c r="E1097" s="621"/>
      <c r="F1097" s="638"/>
      <c r="G1097" s="639"/>
      <c r="H1097" s="618"/>
      <c r="I1097" s="619"/>
      <c r="J1097" s="621"/>
      <c r="K1097" s="621"/>
      <c r="L1097" s="623"/>
    </row>
    <row r="1098" spans="1:12" s="194" customFormat="1" ht="24.6" customHeight="1" x14ac:dyDescent="0.15">
      <c r="A1098" s="625"/>
      <c r="B1098" s="203" t="s">
        <v>6</v>
      </c>
      <c r="C1098" s="207" t="s">
        <v>5</v>
      </c>
      <c r="D1098" s="207" t="s">
        <v>288</v>
      </c>
      <c r="E1098" s="207" t="s">
        <v>289</v>
      </c>
      <c r="F1098" s="612"/>
      <c r="G1098" s="613"/>
      <c r="H1098" s="616" t="s">
        <v>290</v>
      </c>
      <c r="I1098" s="617"/>
      <c r="J1098" s="620" t="s">
        <v>287</v>
      </c>
      <c r="K1098" s="620" t="s">
        <v>16</v>
      </c>
      <c r="L1098" s="622">
        <v>75</v>
      </c>
    </row>
    <row r="1099" spans="1:12" s="194" customFormat="1" ht="24.6" customHeight="1" x14ac:dyDescent="0.15">
      <c r="A1099" s="626"/>
      <c r="B1099" s="209" t="s">
        <v>401</v>
      </c>
      <c r="C1099" s="209" t="s">
        <v>1054</v>
      </c>
      <c r="D1099" s="211">
        <v>43383</v>
      </c>
      <c r="E1099" s="209" t="s">
        <v>1055</v>
      </c>
      <c r="F1099" s="614"/>
      <c r="G1099" s="615"/>
      <c r="H1099" s="618"/>
      <c r="I1099" s="619"/>
      <c r="J1099" s="621"/>
      <c r="K1099" s="621"/>
      <c r="L1099" s="623"/>
    </row>
    <row r="1100" spans="1:12" s="194" customFormat="1" ht="24.6" customHeight="1" x14ac:dyDescent="0.15">
      <c r="A1100" s="624">
        <v>202</v>
      </c>
      <c r="B1100" s="203" t="s">
        <v>12</v>
      </c>
      <c r="C1100" s="207" t="s">
        <v>11</v>
      </c>
      <c r="D1100" s="207" t="s">
        <v>280</v>
      </c>
      <c r="E1100" s="207" t="s">
        <v>281</v>
      </c>
      <c r="F1100" s="627" t="s">
        <v>8</v>
      </c>
      <c r="G1100" s="628"/>
      <c r="H1100" s="629"/>
      <c r="I1100" s="630"/>
      <c r="J1100" s="630"/>
      <c r="K1100" s="630"/>
      <c r="L1100" s="631"/>
    </row>
    <row r="1101" spans="1:12" s="194" customFormat="1" ht="26.65" customHeight="1" x14ac:dyDescent="0.15">
      <c r="A1101" s="625"/>
      <c r="B1101" s="620" t="s">
        <v>1056</v>
      </c>
      <c r="C1101" s="620" t="s">
        <v>1057</v>
      </c>
      <c r="D1101" s="634">
        <v>43430</v>
      </c>
      <c r="E1101" s="620" t="s">
        <v>1058</v>
      </c>
      <c r="F1101" s="636" t="s">
        <v>1059</v>
      </c>
      <c r="G1101" s="637"/>
      <c r="H1101" s="610" t="s">
        <v>286</v>
      </c>
      <c r="I1101" s="611"/>
      <c r="J1101" s="209" t="s">
        <v>287</v>
      </c>
      <c r="K1101" s="209" t="s">
        <v>16</v>
      </c>
      <c r="L1101" s="210">
        <v>177.1</v>
      </c>
    </row>
    <row r="1102" spans="1:12" s="194" customFormat="1" ht="19.149999999999999" customHeight="1" x14ac:dyDescent="0.15">
      <c r="A1102" s="625"/>
      <c r="B1102" s="621"/>
      <c r="C1102" s="621"/>
      <c r="D1102" s="635"/>
      <c r="E1102" s="621"/>
      <c r="F1102" s="638"/>
      <c r="G1102" s="639"/>
      <c r="H1102" s="610" t="s">
        <v>242</v>
      </c>
      <c r="I1102" s="611"/>
      <c r="J1102" s="209" t="s">
        <v>287</v>
      </c>
      <c r="K1102" s="209" t="s">
        <v>16</v>
      </c>
      <c r="L1102" s="210">
        <v>136</v>
      </c>
    </row>
    <row r="1103" spans="1:12" s="194" customFormat="1" ht="24.6" customHeight="1" x14ac:dyDescent="0.15">
      <c r="A1103" s="625"/>
      <c r="B1103" s="203" t="s">
        <v>6</v>
      </c>
      <c r="C1103" s="207" t="s">
        <v>5</v>
      </c>
      <c r="D1103" s="207" t="s">
        <v>288</v>
      </c>
      <c r="E1103" s="207" t="s">
        <v>289</v>
      </c>
      <c r="F1103" s="612"/>
      <c r="G1103" s="613"/>
      <c r="H1103" s="616" t="s">
        <v>290</v>
      </c>
      <c r="I1103" s="617"/>
      <c r="J1103" s="620" t="s">
        <v>287</v>
      </c>
      <c r="K1103" s="620" t="s">
        <v>287</v>
      </c>
      <c r="L1103" s="622">
        <v>0</v>
      </c>
    </row>
    <row r="1104" spans="1:12" s="194" customFormat="1" ht="24.6" customHeight="1" x14ac:dyDescent="0.15">
      <c r="A1104" s="626"/>
      <c r="B1104" s="209" t="s">
        <v>317</v>
      </c>
      <c r="C1104" s="209" t="s">
        <v>1059</v>
      </c>
      <c r="D1104" s="211">
        <v>43431</v>
      </c>
      <c r="E1104" s="209" t="s">
        <v>666</v>
      </c>
      <c r="F1104" s="614"/>
      <c r="G1104" s="615"/>
      <c r="H1104" s="618"/>
      <c r="I1104" s="619"/>
      <c r="J1104" s="621"/>
      <c r="K1104" s="621"/>
      <c r="L1104" s="623"/>
    </row>
    <row r="1105" spans="1:12" s="194" customFormat="1" ht="24.6" customHeight="1" x14ac:dyDescent="0.15">
      <c r="A1105" s="624">
        <v>203</v>
      </c>
      <c r="B1105" s="203" t="s">
        <v>12</v>
      </c>
      <c r="C1105" s="207" t="s">
        <v>11</v>
      </c>
      <c r="D1105" s="207" t="s">
        <v>280</v>
      </c>
      <c r="E1105" s="207" t="s">
        <v>281</v>
      </c>
      <c r="F1105" s="627" t="s">
        <v>8</v>
      </c>
      <c r="G1105" s="628"/>
      <c r="H1105" s="629"/>
      <c r="I1105" s="630"/>
      <c r="J1105" s="630"/>
      <c r="K1105" s="630"/>
      <c r="L1105" s="631"/>
    </row>
    <row r="1106" spans="1:12" s="194" customFormat="1" ht="26.65" customHeight="1" x14ac:dyDescent="0.15">
      <c r="A1106" s="625"/>
      <c r="B1106" s="620" t="s">
        <v>1060</v>
      </c>
      <c r="C1106" s="632" t="s">
        <v>1061</v>
      </c>
      <c r="D1106" s="634">
        <v>43537</v>
      </c>
      <c r="E1106" s="620" t="s">
        <v>295</v>
      </c>
      <c r="F1106" s="636" t="s">
        <v>1062</v>
      </c>
      <c r="G1106" s="637"/>
      <c r="H1106" s="610" t="s">
        <v>286</v>
      </c>
      <c r="I1106" s="611"/>
      <c r="J1106" s="209" t="s">
        <v>287</v>
      </c>
      <c r="K1106" s="209" t="s">
        <v>16</v>
      </c>
      <c r="L1106" s="210">
        <v>618.5</v>
      </c>
    </row>
    <row r="1107" spans="1:12" s="194" customFormat="1" ht="277.35000000000002" customHeight="1" x14ac:dyDescent="0.15">
      <c r="A1107" s="625"/>
      <c r="B1107" s="621"/>
      <c r="C1107" s="633"/>
      <c r="D1107" s="635"/>
      <c r="E1107" s="621"/>
      <c r="F1107" s="638"/>
      <c r="G1107" s="639"/>
      <c r="H1107" s="610" t="s">
        <v>242</v>
      </c>
      <c r="I1107" s="611"/>
      <c r="J1107" s="209" t="s">
        <v>287</v>
      </c>
      <c r="K1107" s="209" t="s">
        <v>16</v>
      </c>
      <c r="L1107" s="210">
        <v>322.60000000000002</v>
      </c>
    </row>
    <row r="1108" spans="1:12" s="194" customFormat="1" ht="24.6" customHeight="1" x14ac:dyDescent="0.15">
      <c r="A1108" s="625"/>
      <c r="B1108" s="203" t="s">
        <v>6</v>
      </c>
      <c r="C1108" s="207" t="s">
        <v>5</v>
      </c>
      <c r="D1108" s="207" t="s">
        <v>288</v>
      </c>
      <c r="E1108" s="207" t="s">
        <v>289</v>
      </c>
      <c r="F1108" s="612"/>
      <c r="G1108" s="613"/>
      <c r="H1108" s="616" t="s">
        <v>290</v>
      </c>
      <c r="I1108" s="617"/>
      <c r="J1108" s="620" t="s">
        <v>287</v>
      </c>
      <c r="K1108" s="620" t="s">
        <v>287</v>
      </c>
      <c r="L1108" s="622">
        <v>0</v>
      </c>
    </row>
    <row r="1109" spans="1:12" s="194" customFormat="1" ht="35.1" customHeight="1" x14ac:dyDescent="0.15">
      <c r="A1109" s="626"/>
      <c r="B1109" s="209" t="s">
        <v>1063</v>
      </c>
      <c r="C1109" s="209" t="s">
        <v>1062</v>
      </c>
      <c r="D1109" s="211">
        <v>43539</v>
      </c>
      <c r="E1109" s="209" t="s">
        <v>533</v>
      </c>
      <c r="F1109" s="614"/>
      <c r="G1109" s="615"/>
      <c r="H1109" s="618"/>
      <c r="I1109" s="619"/>
      <c r="J1109" s="621"/>
      <c r="K1109" s="621"/>
      <c r="L1109" s="623"/>
    </row>
    <row r="1110" spans="1:12" s="194" customFormat="1" ht="24.6" customHeight="1" x14ac:dyDescent="0.15">
      <c r="A1110" s="624">
        <v>204</v>
      </c>
      <c r="B1110" s="203" t="s">
        <v>12</v>
      </c>
      <c r="C1110" s="207" t="s">
        <v>11</v>
      </c>
      <c r="D1110" s="207" t="s">
        <v>280</v>
      </c>
      <c r="E1110" s="207" t="s">
        <v>281</v>
      </c>
      <c r="F1110" s="627" t="s">
        <v>8</v>
      </c>
      <c r="G1110" s="628"/>
      <c r="H1110" s="629"/>
      <c r="I1110" s="630"/>
      <c r="J1110" s="630"/>
      <c r="K1110" s="630"/>
      <c r="L1110" s="631"/>
    </row>
    <row r="1111" spans="1:12" s="194" customFormat="1" ht="26.65" customHeight="1" x14ac:dyDescent="0.15">
      <c r="A1111" s="625"/>
      <c r="B1111" s="620" t="s">
        <v>1064</v>
      </c>
      <c r="C1111" s="632" t="s">
        <v>1065</v>
      </c>
      <c r="D1111" s="634">
        <v>43376</v>
      </c>
      <c r="E1111" s="620" t="s">
        <v>607</v>
      </c>
      <c r="F1111" s="636" t="s">
        <v>1066</v>
      </c>
      <c r="G1111" s="637"/>
      <c r="H1111" s="610" t="s">
        <v>286</v>
      </c>
      <c r="I1111" s="611"/>
      <c r="J1111" s="209" t="s">
        <v>287</v>
      </c>
      <c r="K1111" s="209" t="s">
        <v>16</v>
      </c>
      <c r="L1111" s="210">
        <v>642.79999999999995</v>
      </c>
    </row>
    <row r="1112" spans="1:12" s="194" customFormat="1" ht="363.75" customHeight="1" x14ac:dyDescent="0.15">
      <c r="A1112" s="625"/>
      <c r="B1112" s="621"/>
      <c r="C1112" s="633"/>
      <c r="D1112" s="635"/>
      <c r="E1112" s="621"/>
      <c r="F1112" s="638"/>
      <c r="G1112" s="639"/>
      <c r="H1112" s="610" t="s">
        <v>242</v>
      </c>
      <c r="I1112" s="611"/>
      <c r="J1112" s="209" t="s">
        <v>287</v>
      </c>
      <c r="K1112" s="209" t="s">
        <v>16</v>
      </c>
      <c r="L1112" s="210">
        <v>521.4</v>
      </c>
    </row>
    <row r="1113" spans="1:12" s="194" customFormat="1" ht="24.6" customHeight="1" x14ac:dyDescent="0.15">
      <c r="A1113" s="625"/>
      <c r="B1113" s="203" t="s">
        <v>6</v>
      </c>
      <c r="C1113" s="207" t="s">
        <v>5</v>
      </c>
      <c r="D1113" s="207" t="s">
        <v>288</v>
      </c>
      <c r="E1113" s="207" t="s">
        <v>289</v>
      </c>
      <c r="F1113" s="612"/>
      <c r="G1113" s="613"/>
      <c r="H1113" s="616" t="s">
        <v>290</v>
      </c>
      <c r="I1113" s="617"/>
      <c r="J1113" s="620" t="s">
        <v>287</v>
      </c>
      <c r="K1113" s="620" t="s">
        <v>287</v>
      </c>
      <c r="L1113" s="622">
        <v>0</v>
      </c>
    </row>
    <row r="1114" spans="1:12" s="194" customFormat="1" ht="24.6" customHeight="1" x14ac:dyDescent="0.15">
      <c r="A1114" s="626"/>
      <c r="B1114" s="209" t="s">
        <v>302</v>
      </c>
      <c r="C1114" s="209" t="s">
        <v>1066</v>
      </c>
      <c r="D1114" s="211">
        <v>43378</v>
      </c>
      <c r="E1114" s="209" t="s">
        <v>568</v>
      </c>
      <c r="F1114" s="614"/>
      <c r="G1114" s="615"/>
      <c r="H1114" s="618"/>
      <c r="I1114" s="619"/>
      <c r="J1114" s="621"/>
      <c r="K1114" s="621"/>
      <c r="L1114" s="623"/>
    </row>
    <row r="1115" spans="1:12" s="194" customFormat="1" ht="24.6" customHeight="1" x14ac:dyDescent="0.15">
      <c r="A1115" s="624">
        <v>205</v>
      </c>
      <c r="B1115" s="203" t="s">
        <v>12</v>
      </c>
      <c r="C1115" s="207" t="s">
        <v>11</v>
      </c>
      <c r="D1115" s="207" t="s">
        <v>280</v>
      </c>
      <c r="E1115" s="207" t="s">
        <v>281</v>
      </c>
      <c r="F1115" s="627" t="s">
        <v>8</v>
      </c>
      <c r="G1115" s="628"/>
      <c r="H1115" s="629"/>
      <c r="I1115" s="630"/>
      <c r="J1115" s="630"/>
      <c r="K1115" s="630"/>
      <c r="L1115" s="631"/>
    </row>
    <row r="1116" spans="1:12" s="194" customFormat="1" ht="26.65" customHeight="1" x14ac:dyDescent="0.15">
      <c r="A1116" s="625"/>
      <c r="B1116" s="620" t="s">
        <v>1064</v>
      </c>
      <c r="C1116" s="632" t="s">
        <v>1067</v>
      </c>
      <c r="D1116" s="634">
        <v>43415</v>
      </c>
      <c r="E1116" s="620" t="s">
        <v>1068</v>
      </c>
      <c r="F1116" s="636" t="s">
        <v>1069</v>
      </c>
      <c r="G1116" s="637"/>
      <c r="H1116" s="610" t="s">
        <v>286</v>
      </c>
      <c r="I1116" s="611"/>
      <c r="J1116" s="209" t="s">
        <v>287</v>
      </c>
      <c r="K1116" s="209" t="s">
        <v>16</v>
      </c>
      <c r="L1116" s="210">
        <v>1708</v>
      </c>
    </row>
    <row r="1117" spans="1:12" s="194" customFormat="1" ht="409.6" customHeight="1" x14ac:dyDescent="0.15">
      <c r="A1117" s="625"/>
      <c r="B1117" s="640"/>
      <c r="C1117" s="641"/>
      <c r="D1117" s="642"/>
      <c r="E1117" s="640"/>
      <c r="F1117" s="643"/>
      <c r="G1117" s="644"/>
      <c r="H1117" s="616" t="s">
        <v>242</v>
      </c>
      <c r="I1117" s="617"/>
      <c r="J1117" s="620" t="s">
        <v>287</v>
      </c>
      <c r="K1117" s="620" t="s">
        <v>287</v>
      </c>
      <c r="L1117" s="622">
        <v>0</v>
      </c>
    </row>
    <row r="1118" spans="1:12" s="194" customFormat="1" ht="116.25" customHeight="1" x14ac:dyDescent="0.15">
      <c r="A1118" s="625"/>
      <c r="B1118" s="621"/>
      <c r="C1118" s="633"/>
      <c r="D1118" s="635"/>
      <c r="E1118" s="621"/>
      <c r="F1118" s="638"/>
      <c r="G1118" s="639"/>
      <c r="H1118" s="618"/>
      <c r="I1118" s="619"/>
      <c r="J1118" s="621"/>
      <c r="K1118" s="621"/>
      <c r="L1118" s="623"/>
    </row>
    <row r="1119" spans="1:12" s="194" customFormat="1" ht="24.6" customHeight="1" x14ac:dyDescent="0.15">
      <c r="A1119" s="625"/>
      <c r="B1119" s="203" t="s">
        <v>6</v>
      </c>
      <c r="C1119" s="207" t="s">
        <v>5</v>
      </c>
      <c r="D1119" s="207" t="s">
        <v>288</v>
      </c>
      <c r="E1119" s="207" t="s">
        <v>289</v>
      </c>
      <c r="F1119" s="612"/>
      <c r="G1119" s="613"/>
      <c r="H1119" s="616" t="s">
        <v>290</v>
      </c>
      <c r="I1119" s="617"/>
      <c r="J1119" s="620" t="s">
        <v>287</v>
      </c>
      <c r="K1119" s="620" t="s">
        <v>287</v>
      </c>
      <c r="L1119" s="622">
        <v>0</v>
      </c>
    </row>
    <row r="1120" spans="1:12" s="194" customFormat="1" ht="24.6" customHeight="1" x14ac:dyDescent="0.15">
      <c r="A1120" s="626"/>
      <c r="B1120" s="209" t="s">
        <v>302</v>
      </c>
      <c r="C1120" s="209" t="s">
        <v>1069</v>
      </c>
      <c r="D1120" s="211">
        <v>43420</v>
      </c>
      <c r="E1120" s="209" t="s">
        <v>978</v>
      </c>
      <c r="F1120" s="614"/>
      <c r="G1120" s="615"/>
      <c r="H1120" s="618"/>
      <c r="I1120" s="619"/>
      <c r="J1120" s="621"/>
      <c r="K1120" s="621"/>
      <c r="L1120" s="623"/>
    </row>
    <row r="1121" spans="1:12" s="194" customFormat="1" ht="24.6" customHeight="1" x14ac:dyDescent="0.15">
      <c r="A1121" s="624">
        <v>206</v>
      </c>
      <c r="B1121" s="203" t="s">
        <v>12</v>
      </c>
      <c r="C1121" s="207" t="s">
        <v>11</v>
      </c>
      <c r="D1121" s="207" t="s">
        <v>280</v>
      </c>
      <c r="E1121" s="207" t="s">
        <v>281</v>
      </c>
      <c r="F1121" s="627" t="s">
        <v>8</v>
      </c>
      <c r="G1121" s="628"/>
      <c r="H1121" s="629"/>
      <c r="I1121" s="630"/>
      <c r="J1121" s="630"/>
      <c r="K1121" s="630"/>
      <c r="L1121" s="631"/>
    </row>
    <row r="1122" spans="1:12" s="194" customFormat="1" ht="26.65" customHeight="1" x14ac:dyDescent="0.15">
      <c r="A1122" s="625"/>
      <c r="B1122" s="620" t="s">
        <v>1064</v>
      </c>
      <c r="C1122" s="632" t="s">
        <v>1070</v>
      </c>
      <c r="D1122" s="634">
        <v>43528</v>
      </c>
      <c r="E1122" s="620" t="s">
        <v>331</v>
      </c>
      <c r="F1122" s="636" t="s">
        <v>1071</v>
      </c>
      <c r="G1122" s="637"/>
      <c r="H1122" s="610" t="s">
        <v>286</v>
      </c>
      <c r="I1122" s="611"/>
      <c r="J1122" s="209" t="s">
        <v>287</v>
      </c>
      <c r="K1122" s="209" t="s">
        <v>16</v>
      </c>
      <c r="L1122" s="210">
        <v>901.68</v>
      </c>
    </row>
    <row r="1123" spans="1:12" s="194" customFormat="1" ht="320.45" customHeight="1" x14ac:dyDescent="0.15">
      <c r="A1123" s="625"/>
      <c r="B1123" s="621"/>
      <c r="C1123" s="633"/>
      <c r="D1123" s="635"/>
      <c r="E1123" s="621"/>
      <c r="F1123" s="638"/>
      <c r="G1123" s="639"/>
      <c r="H1123" s="610" t="s">
        <v>242</v>
      </c>
      <c r="I1123" s="611"/>
      <c r="J1123" s="209" t="s">
        <v>287</v>
      </c>
      <c r="K1123" s="209" t="s">
        <v>16</v>
      </c>
      <c r="L1123" s="210">
        <v>613.4</v>
      </c>
    </row>
    <row r="1124" spans="1:12" s="194" customFormat="1" ht="24.6" customHeight="1" x14ac:dyDescent="0.15">
      <c r="A1124" s="625"/>
      <c r="B1124" s="203" t="s">
        <v>6</v>
      </c>
      <c r="C1124" s="207" t="s">
        <v>5</v>
      </c>
      <c r="D1124" s="207" t="s">
        <v>288</v>
      </c>
      <c r="E1124" s="207" t="s">
        <v>289</v>
      </c>
      <c r="F1124" s="612"/>
      <c r="G1124" s="613"/>
      <c r="H1124" s="616" t="s">
        <v>290</v>
      </c>
      <c r="I1124" s="617"/>
      <c r="J1124" s="620" t="s">
        <v>287</v>
      </c>
      <c r="K1124" s="620" t="s">
        <v>16</v>
      </c>
      <c r="L1124" s="622">
        <v>750</v>
      </c>
    </row>
    <row r="1125" spans="1:12" s="194" customFormat="1" ht="24.6" customHeight="1" x14ac:dyDescent="0.15">
      <c r="A1125" s="626"/>
      <c r="B1125" s="209" t="s">
        <v>302</v>
      </c>
      <c r="C1125" s="209" t="s">
        <v>1071</v>
      </c>
      <c r="D1125" s="211">
        <v>43532</v>
      </c>
      <c r="E1125" s="209" t="s">
        <v>1072</v>
      </c>
      <c r="F1125" s="614"/>
      <c r="G1125" s="615"/>
      <c r="H1125" s="618"/>
      <c r="I1125" s="619"/>
      <c r="J1125" s="621"/>
      <c r="K1125" s="621"/>
      <c r="L1125" s="623"/>
    </row>
    <row r="1126" spans="1:12" s="194" customFormat="1" ht="24.6" customHeight="1" x14ac:dyDescent="0.15">
      <c r="A1126" s="624">
        <v>207</v>
      </c>
      <c r="B1126" s="203" t="s">
        <v>12</v>
      </c>
      <c r="C1126" s="207" t="s">
        <v>11</v>
      </c>
      <c r="D1126" s="207" t="s">
        <v>280</v>
      </c>
      <c r="E1126" s="207" t="s">
        <v>281</v>
      </c>
      <c r="F1126" s="627" t="s">
        <v>8</v>
      </c>
      <c r="G1126" s="628"/>
      <c r="H1126" s="629"/>
      <c r="I1126" s="630"/>
      <c r="J1126" s="630"/>
      <c r="K1126" s="630"/>
      <c r="L1126" s="631"/>
    </row>
    <row r="1127" spans="1:12" s="194" customFormat="1" ht="26.65" customHeight="1" x14ac:dyDescent="0.15">
      <c r="A1127" s="625"/>
      <c r="B1127" s="620" t="s">
        <v>1073</v>
      </c>
      <c r="C1127" s="632" t="s">
        <v>1074</v>
      </c>
      <c r="D1127" s="634">
        <v>43416</v>
      </c>
      <c r="E1127" s="620" t="s">
        <v>1075</v>
      </c>
      <c r="F1127" s="636" t="s">
        <v>1076</v>
      </c>
      <c r="G1127" s="637"/>
      <c r="H1127" s="610" t="s">
        <v>286</v>
      </c>
      <c r="I1127" s="611"/>
      <c r="J1127" s="209" t="s">
        <v>287</v>
      </c>
      <c r="K1127" s="209" t="s">
        <v>16</v>
      </c>
      <c r="L1127" s="210">
        <v>465</v>
      </c>
    </row>
    <row r="1128" spans="1:12" s="194" customFormat="1" ht="105" customHeight="1" x14ac:dyDescent="0.15">
      <c r="A1128" s="625"/>
      <c r="B1128" s="621"/>
      <c r="C1128" s="633"/>
      <c r="D1128" s="635"/>
      <c r="E1128" s="621"/>
      <c r="F1128" s="638"/>
      <c r="G1128" s="639"/>
      <c r="H1128" s="610" t="s">
        <v>242</v>
      </c>
      <c r="I1128" s="611"/>
      <c r="J1128" s="209" t="s">
        <v>287</v>
      </c>
      <c r="K1128" s="209" t="s">
        <v>16</v>
      </c>
      <c r="L1128" s="210">
        <v>1729.79</v>
      </c>
    </row>
    <row r="1129" spans="1:12" s="194" customFormat="1" ht="24.6" customHeight="1" x14ac:dyDescent="0.15">
      <c r="A1129" s="625"/>
      <c r="B1129" s="203" t="s">
        <v>6</v>
      </c>
      <c r="C1129" s="207" t="s">
        <v>5</v>
      </c>
      <c r="D1129" s="207" t="s">
        <v>288</v>
      </c>
      <c r="E1129" s="207" t="s">
        <v>289</v>
      </c>
      <c r="F1129" s="612"/>
      <c r="G1129" s="613"/>
      <c r="H1129" s="616" t="s">
        <v>290</v>
      </c>
      <c r="I1129" s="617"/>
      <c r="J1129" s="620" t="s">
        <v>287</v>
      </c>
      <c r="K1129" s="620" t="s">
        <v>287</v>
      </c>
      <c r="L1129" s="622">
        <v>0</v>
      </c>
    </row>
    <row r="1130" spans="1:12" s="194" customFormat="1" ht="24.6" customHeight="1" x14ac:dyDescent="0.15">
      <c r="A1130" s="626"/>
      <c r="B1130" s="209" t="s">
        <v>291</v>
      </c>
      <c r="C1130" s="209" t="s">
        <v>1076</v>
      </c>
      <c r="D1130" s="211">
        <v>43428</v>
      </c>
      <c r="E1130" s="209" t="s">
        <v>1077</v>
      </c>
      <c r="F1130" s="614"/>
      <c r="G1130" s="615"/>
      <c r="H1130" s="618"/>
      <c r="I1130" s="619"/>
      <c r="J1130" s="621"/>
      <c r="K1130" s="621"/>
      <c r="L1130" s="623"/>
    </row>
    <row r="1131" spans="1:12" s="194" customFormat="1" ht="24.6" customHeight="1" x14ac:dyDescent="0.15">
      <c r="A1131" s="624">
        <v>208</v>
      </c>
      <c r="B1131" s="203" t="s">
        <v>12</v>
      </c>
      <c r="C1131" s="207" t="s">
        <v>11</v>
      </c>
      <c r="D1131" s="207" t="s">
        <v>280</v>
      </c>
      <c r="E1131" s="207" t="s">
        <v>281</v>
      </c>
      <c r="F1131" s="627" t="s">
        <v>8</v>
      </c>
      <c r="G1131" s="628"/>
      <c r="H1131" s="629"/>
      <c r="I1131" s="630"/>
      <c r="J1131" s="630"/>
      <c r="K1131" s="630"/>
      <c r="L1131" s="631"/>
    </row>
    <row r="1132" spans="1:12" s="194" customFormat="1" ht="26.65" customHeight="1" x14ac:dyDescent="0.15">
      <c r="A1132" s="625"/>
      <c r="B1132" s="620" t="s">
        <v>1078</v>
      </c>
      <c r="C1132" s="632" t="s">
        <v>1079</v>
      </c>
      <c r="D1132" s="634">
        <v>43522</v>
      </c>
      <c r="E1132" s="620" t="s">
        <v>1080</v>
      </c>
      <c r="F1132" s="636" t="s">
        <v>1081</v>
      </c>
      <c r="G1132" s="637"/>
      <c r="H1132" s="610" t="s">
        <v>286</v>
      </c>
      <c r="I1132" s="611"/>
      <c r="J1132" s="209" t="s">
        <v>287</v>
      </c>
      <c r="K1132" s="209" t="s">
        <v>16</v>
      </c>
      <c r="L1132" s="210">
        <v>344</v>
      </c>
    </row>
    <row r="1133" spans="1:12" s="194" customFormat="1" ht="115.7" customHeight="1" x14ac:dyDescent="0.15">
      <c r="A1133" s="625"/>
      <c r="B1133" s="621"/>
      <c r="C1133" s="633"/>
      <c r="D1133" s="635"/>
      <c r="E1133" s="621"/>
      <c r="F1133" s="638"/>
      <c r="G1133" s="639"/>
      <c r="H1133" s="610" t="s">
        <v>242</v>
      </c>
      <c r="I1133" s="611"/>
      <c r="J1133" s="209" t="s">
        <v>287</v>
      </c>
      <c r="K1133" s="209" t="s">
        <v>16</v>
      </c>
      <c r="L1133" s="210">
        <v>364</v>
      </c>
    </row>
    <row r="1134" spans="1:12" s="194" customFormat="1" ht="24.6" customHeight="1" x14ac:dyDescent="0.15">
      <c r="A1134" s="625"/>
      <c r="B1134" s="203" t="s">
        <v>6</v>
      </c>
      <c r="C1134" s="207" t="s">
        <v>5</v>
      </c>
      <c r="D1134" s="207" t="s">
        <v>288</v>
      </c>
      <c r="E1134" s="207" t="s">
        <v>289</v>
      </c>
      <c r="F1134" s="612"/>
      <c r="G1134" s="613"/>
      <c r="H1134" s="616" t="s">
        <v>290</v>
      </c>
      <c r="I1134" s="617"/>
      <c r="J1134" s="620" t="s">
        <v>287</v>
      </c>
      <c r="K1134" s="620" t="s">
        <v>16</v>
      </c>
      <c r="L1134" s="622">
        <v>15</v>
      </c>
    </row>
    <row r="1135" spans="1:12" s="194" customFormat="1" ht="24.6" customHeight="1" x14ac:dyDescent="0.15">
      <c r="A1135" s="626"/>
      <c r="B1135" s="209" t="s">
        <v>1082</v>
      </c>
      <c r="C1135" s="209" t="s">
        <v>1081</v>
      </c>
      <c r="D1135" s="211">
        <v>43526</v>
      </c>
      <c r="E1135" s="209" t="s">
        <v>1083</v>
      </c>
      <c r="F1135" s="614"/>
      <c r="G1135" s="615"/>
      <c r="H1135" s="618"/>
      <c r="I1135" s="619"/>
      <c r="J1135" s="621"/>
      <c r="K1135" s="621"/>
      <c r="L1135" s="623"/>
    </row>
    <row r="1136" spans="1:12" s="194" customFormat="1" ht="24.6" customHeight="1" x14ac:dyDescent="0.15">
      <c r="A1136" s="624">
        <v>209</v>
      </c>
      <c r="B1136" s="203" t="s">
        <v>12</v>
      </c>
      <c r="C1136" s="207" t="s">
        <v>11</v>
      </c>
      <c r="D1136" s="207" t="s">
        <v>280</v>
      </c>
      <c r="E1136" s="207" t="s">
        <v>281</v>
      </c>
      <c r="F1136" s="627" t="s">
        <v>8</v>
      </c>
      <c r="G1136" s="628"/>
      <c r="H1136" s="629"/>
      <c r="I1136" s="630"/>
      <c r="J1136" s="630"/>
      <c r="K1136" s="630"/>
      <c r="L1136" s="631"/>
    </row>
    <row r="1137" spans="1:12" s="194" customFormat="1" ht="26.65" customHeight="1" x14ac:dyDescent="0.15">
      <c r="A1137" s="625"/>
      <c r="B1137" s="620" t="s">
        <v>1084</v>
      </c>
      <c r="C1137" s="632" t="s">
        <v>1085</v>
      </c>
      <c r="D1137" s="634">
        <v>43383</v>
      </c>
      <c r="E1137" s="620" t="s">
        <v>1086</v>
      </c>
      <c r="F1137" s="636" t="s">
        <v>1087</v>
      </c>
      <c r="G1137" s="637"/>
      <c r="H1137" s="610" t="s">
        <v>286</v>
      </c>
      <c r="I1137" s="611"/>
      <c r="J1137" s="209" t="s">
        <v>287</v>
      </c>
      <c r="K1137" s="209" t="s">
        <v>16</v>
      </c>
      <c r="L1137" s="210">
        <v>344</v>
      </c>
    </row>
    <row r="1138" spans="1:12" s="194" customFormat="1" ht="341.85" customHeight="1" x14ac:dyDescent="0.15">
      <c r="A1138" s="625"/>
      <c r="B1138" s="621"/>
      <c r="C1138" s="633"/>
      <c r="D1138" s="635"/>
      <c r="E1138" s="621"/>
      <c r="F1138" s="638"/>
      <c r="G1138" s="639"/>
      <c r="H1138" s="610" t="s">
        <v>242</v>
      </c>
      <c r="I1138" s="611"/>
      <c r="J1138" s="209" t="s">
        <v>287</v>
      </c>
      <c r="K1138" s="209" t="s">
        <v>16</v>
      </c>
      <c r="L1138" s="210">
        <v>1337.62</v>
      </c>
    </row>
    <row r="1139" spans="1:12" s="194" customFormat="1" ht="24.6" customHeight="1" x14ac:dyDescent="0.15">
      <c r="A1139" s="625"/>
      <c r="B1139" s="203" t="s">
        <v>6</v>
      </c>
      <c r="C1139" s="207" t="s">
        <v>5</v>
      </c>
      <c r="D1139" s="207" t="s">
        <v>288</v>
      </c>
      <c r="E1139" s="207" t="s">
        <v>289</v>
      </c>
      <c r="F1139" s="612"/>
      <c r="G1139" s="613"/>
      <c r="H1139" s="616" t="s">
        <v>290</v>
      </c>
      <c r="I1139" s="617"/>
      <c r="J1139" s="620" t="s">
        <v>287</v>
      </c>
      <c r="K1139" s="620" t="s">
        <v>287</v>
      </c>
      <c r="L1139" s="622">
        <v>0</v>
      </c>
    </row>
    <row r="1140" spans="1:12" s="194" customFormat="1" ht="24.6" customHeight="1" x14ac:dyDescent="0.15">
      <c r="A1140" s="626"/>
      <c r="B1140" s="209" t="s">
        <v>460</v>
      </c>
      <c r="C1140" s="209" t="s">
        <v>1087</v>
      </c>
      <c r="D1140" s="211">
        <v>43385</v>
      </c>
      <c r="E1140" s="209" t="s">
        <v>878</v>
      </c>
      <c r="F1140" s="614"/>
      <c r="G1140" s="615"/>
      <c r="H1140" s="618"/>
      <c r="I1140" s="619"/>
      <c r="J1140" s="621"/>
      <c r="K1140" s="621"/>
      <c r="L1140" s="623"/>
    </row>
    <row r="1141" spans="1:12" s="194" customFormat="1" ht="24.6" customHeight="1" x14ac:dyDescent="0.15">
      <c r="A1141" s="624">
        <v>210</v>
      </c>
      <c r="B1141" s="203" t="s">
        <v>12</v>
      </c>
      <c r="C1141" s="207" t="s">
        <v>11</v>
      </c>
      <c r="D1141" s="207" t="s">
        <v>280</v>
      </c>
      <c r="E1141" s="207" t="s">
        <v>281</v>
      </c>
      <c r="F1141" s="627" t="s">
        <v>8</v>
      </c>
      <c r="G1141" s="628"/>
      <c r="H1141" s="629"/>
      <c r="I1141" s="630"/>
      <c r="J1141" s="630"/>
      <c r="K1141" s="630"/>
      <c r="L1141" s="631"/>
    </row>
    <row r="1142" spans="1:12" s="194" customFormat="1" ht="26.65" customHeight="1" x14ac:dyDescent="0.15">
      <c r="A1142" s="625"/>
      <c r="B1142" s="620" t="s">
        <v>1088</v>
      </c>
      <c r="C1142" s="632" t="s">
        <v>1089</v>
      </c>
      <c r="D1142" s="634">
        <v>43412</v>
      </c>
      <c r="E1142" s="620" t="s">
        <v>399</v>
      </c>
      <c r="F1142" s="636" t="s">
        <v>1090</v>
      </c>
      <c r="G1142" s="637"/>
      <c r="H1142" s="610" t="s">
        <v>286</v>
      </c>
      <c r="I1142" s="611"/>
      <c r="J1142" s="209" t="s">
        <v>287</v>
      </c>
      <c r="K1142" s="209" t="s">
        <v>16</v>
      </c>
      <c r="L1142" s="210">
        <v>40</v>
      </c>
    </row>
    <row r="1143" spans="1:12" s="194" customFormat="1" ht="126.95" customHeight="1" x14ac:dyDescent="0.15">
      <c r="A1143" s="625"/>
      <c r="B1143" s="621"/>
      <c r="C1143" s="633"/>
      <c r="D1143" s="635"/>
      <c r="E1143" s="621"/>
      <c r="F1143" s="638"/>
      <c r="G1143" s="639"/>
      <c r="H1143" s="610" t="s">
        <v>242</v>
      </c>
      <c r="I1143" s="611"/>
      <c r="J1143" s="209" t="s">
        <v>287</v>
      </c>
      <c r="K1143" s="209" t="s">
        <v>16</v>
      </c>
      <c r="L1143" s="210">
        <v>147</v>
      </c>
    </row>
    <row r="1144" spans="1:12" s="194" customFormat="1" ht="24.6" customHeight="1" x14ac:dyDescent="0.15">
      <c r="A1144" s="625"/>
      <c r="B1144" s="203" t="s">
        <v>6</v>
      </c>
      <c r="C1144" s="207" t="s">
        <v>5</v>
      </c>
      <c r="D1144" s="207" t="s">
        <v>288</v>
      </c>
      <c r="E1144" s="207" t="s">
        <v>289</v>
      </c>
      <c r="F1144" s="612"/>
      <c r="G1144" s="613"/>
      <c r="H1144" s="616" t="s">
        <v>290</v>
      </c>
      <c r="I1144" s="617"/>
      <c r="J1144" s="620" t="s">
        <v>287</v>
      </c>
      <c r="K1144" s="620" t="s">
        <v>16</v>
      </c>
      <c r="L1144" s="622">
        <v>81.260000000000005</v>
      </c>
    </row>
    <row r="1145" spans="1:12" s="194" customFormat="1" ht="24.6" customHeight="1" x14ac:dyDescent="0.15">
      <c r="A1145" s="626"/>
      <c r="B1145" s="209" t="s">
        <v>1091</v>
      </c>
      <c r="C1145" s="209" t="s">
        <v>1090</v>
      </c>
      <c r="D1145" s="211">
        <v>43412</v>
      </c>
      <c r="E1145" s="209" t="s">
        <v>1092</v>
      </c>
      <c r="F1145" s="614"/>
      <c r="G1145" s="615"/>
      <c r="H1145" s="618"/>
      <c r="I1145" s="619"/>
      <c r="J1145" s="621"/>
      <c r="K1145" s="621"/>
      <c r="L1145" s="623"/>
    </row>
    <row r="1146" spans="1:12" s="194" customFormat="1" ht="24.6" customHeight="1" x14ac:dyDescent="0.15">
      <c r="A1146" s="624">
        <v>211</v>
      </c>
      <c r="B1146" s="203" t="s">
        <v>12</v>
      </c>
      <c r="C1146" s="207" t="s">
        <v>11</v>
      </c>
      <c r="D1146" s="207" t="s">
        <v>280</v>
      </c>
      <c r="E1146" s="207" t="s">
        <v>281</v>
      </c>
      <c r="F1146" s="627" t="s">
        <v>8</v>
      </c>
      <c r="G1146" s="628"/>
      <c r="H1146" s="629"/>
      <c r="I1146" s="630"/>
      <c r="J1146" s="630"/>
      <c r="K1146" s="630"/>
      <c r="L1146" s="631"/>
    </row>
    <row r="1147" spans="1:12" s="194" customFormat="1" ht="26.65" customHeight="1" x14ac:dyDescent="0.15">
      <c r="A1147" s="625"/>
      <c r="B1147" s="620" t="s">
        <v>1088</v>
      </c>
      <c r="C1147" s="632" t="s">
        <v>1093</v>
      </c>
      <c r="D1147" s="634">
        <v>43532</v>
      </c>
      <c r="E1147" s="620" t="s">
        <v>1094</v>
      </c>
      <c r="F1147" s="636" t="s">
        <v>1095</v>
      </c>
      <c r="G1147" s="637"/>
      <c r="H1147" s="610" t="s">
        <v>286</v>
      </c>
      <c r="I1147" s="611"/>
      <c r="J1147" s="209" t="s">
        <v>287</v>
      </c>
      <c r="K1147" s="209" t="s">
        <v>16</v>
      </c>
      <c r="L1147" s="210">
        <v>2261</v>
      </c>
    </row>
    <row r="1148" spans="1:12" s="194" customFormat="1" ht="409.6" customHeight="1" x14ac:dyDescent="0.15">
      <c r="A1148" s="625"/>
      <c r="B1148" s="640"/>
      <c r="C1148" s="641"/>
      <c r="D1148" s="642"/>
      <c r="E1148" s="640"/>
      <c r="F1148" s="643"/>
      <c r="G1148" s="644"/>
      <c r="H1148" s="616" t="s">
        <v>242</v>
      </c>
      <c r="I1148" s="617"/>
      <c r="J1148" s="620" t="s">
        <v>287</v>
      </c>
      <c r="K1148" s="620" t="s">
        <v>16</v>
      </c>
      <c r="L1148" s="622">
        <v>1679.37</v>
      </c>
    </row>
    <row r="1149" spans="1:12" s="194" customFormat="1" ht="409.6" customHeight="1" x14ac:dyDescent="0.15">
      <c r="A1149" s="625"/>
      <c r="B1149" s="640"/>
      <c r="C1149" s="641"/>
      <c r="D1149" s="642"/>
      <c r="E1149" s="640"/>
      <c r="F1149" s="643"/>
      <c r="G1149" s="644"/>
      <c r="H1149" s="646"/>
      <c r="I1149" s="647"/>
      <c r="J1149" s="640"/>
      <c r="K1149" s="640"/>
      <c r="L1149" s="645"/>
    </row>
    <row r="1150" spans="1:12" s="194" customFormat="1" ht="106.15" customHeight="1" x14ac:dyDescent="0.15">
      <c r="A1150" s="625"/>
      <c r="B1150" s="621"/>
      <c r="C1150" s="633"/>
      <c r="D1150" s="635"/>
      <c r="E1150" s="621"/>
      <c r="F1150" s="638"/>
      <c r="G1150" s="639"/>
      <c r="H1150" s="618"/>
      <c r="I1150" s="619"/>
      <c r="J1150" s="621"/>
      <c r="K1150" s="621"/>
      <c r="L1150" s="623"/>
    </row>
    <row r="1151" spans="1:12" s="194" customFormat="1" ht="24.6" customHeight="1" x14ac:dyDescent="0.15">
      <c r="A1151" s="625"/>
      <c r="B1151" s="203" t="s">
        <v>6</v>
      </c>
      <c r="C1151" s="207" t="s">
        <v>5</v>
      </c>
      <c r="D1151" s="207" t="s">
        <v>288</v>
      </c>
      <c r="E1151" s="207" t="s">
        <v>289</v>
      </c>
      <c r="F1151" s="612"/>
      <c r="G1151" s="613"/>
      <c r="H1151" s="616" t="s">
        <v>290</v>
      </c>
      <c r="I1151" s="617"/>
      <c r="J1151" s="620" t="s">
        <v>287</v>
      </c>
      <c r="K1151" s="620" t="s">
        <v>16</v>
      </c>
      <c r="L1151" s="622">
        <v>300</v>
      </c>
    </row>
    <row r="1152" spans="1:12" s="194" customFormat="1" ht="24.6" customHeight="1" x14ac:dyDescent="0.15">
      <c r="A1152" s="626"/>
      <c r="B1152" s="209" t="s">
        <v>1091</v>
      </c>
      <c r="C1152" s="209" t="s">
        <v>1095</v>
      </c>
      <c r="D1152" s="211">
        <v>43547</v>
      </c>
      <c r="E1152" s="209" t="s">
        <v>1096</v>
      </c>
      <c r="F1152" s="614"/>
      <c r="G1152" s="615"/>
      <c r="H1152" s="618"/>
      <c r="I1152" s="619"/>
      <c r="J1152" s="621"/>
      <c r="K1152" s="621"/>
      <c r="L1152" s="623"/>
    </row>
    <row r="1153" spans="1:12" s="194" customFormat="1" ht="24.6" customHeight="1" x14ac:dyDescent="0.15">
      <c r="A1153" s="624">
        <v>212</v>
      </c>
      <c r="B1153" s="203" t="s">
        <v>12</v>
      </c>
      <c r="C1153" s="207" t="s">
        <v>11</v>
      </c>
      <c r="D1153" s="207" t="s">
        <v>280</v>
      </c>
      <c r="E1153" s="207" t="s">
        <v>281</v>
      </c>
      <c r="F1153" s="627" t="s">
        <v>8</v>
      </c>
      <c r="G1153" s="628"/>
      <c r="H1153" s="629"/>
      <c r="I1153" s="630"/>
      <c r="J1153" s="630"/>
      <c r="K1153" s="630"/>
      <c r="L1153" s="631"/>
    </row>
    <row r="1154" spans="1:12" s="194" customFormat="1" ht="26.65" customHeight="1" x14ac:dyDescent="0.15">
      <c r="A1154" s="625"/>
      <c r="B1154" s="620" t="s">
        <v>1097</v>
      </c>
      <c r="C1154" s="632" t="s">
        <v>1098</v>
      </c>
      <c r="D1154" s="634">
        <v>43405</v>
      </c>
      <c r="E1154" s="620" t="s">
        <v>321</v>
      </c>
      <c r="F1154" s="636" t="s">
        <v>1099</v>
      </c>
      <c r="G1154" s="637"/>
      <c r="H1154" s="610" t="s">
        <v>286</v>
      </c>
      <c r="I1154" s="611"/>
      <c r="J1154" s="209" t="s">
        <v>287</v>
      </c>
      <c r="K1154" s="209" t="s">
        <v>16</v>
      </c>
      <c r="L1154" s="210">
        <v>306</v>
      </c>
    </row>
    <row r="1155" spans="1:12" s="194" customFormat="1" ht="202.15" customHeight="1" x14ac:dyDescent="0.15">
      <c r="A1155" s="625"/>
      <c r="B1155" s="621"/>
      <c r="C1155" s="633"/>
      <c r="D1155" s="635"/>
      <c r="E1155" s="621"/>
      <c r="F1155" s="638"/>
      <c r="G1155" s="639"/>
      <c r="H1155" s="610" t="s">
        <v>242</v>
      </c>
      <c r="I1155" s="611"/>
      <c r="J1155" s="209" t="s">
        <v>287</v>
      </c>
      <c r="K1155" s="209" t="s">
        <v>287</v>
      </c>
      <c r="L1155" s="210">
        <v>0</v>
      </c>
    </row>
    <row r="1156" spans="1:12" s="194" customFormat="1" ht="24.6" customHeight="1" x14ac:dyDescent="0.15">
      <c r="A1156" s="625"/>
      <c r="B1156" s="203" t="s">
        <v>6</v>
      </c>
      <c r="C1156" s="207" t="s">
        <v>5</v>
      </c>
      <c r="D1156" s="207" t="s">
        <v>288</v>
      </c>
      <c r="E1156" s="207" t="s">
        <v>289</v>
      </c>
      <c r="F1156" s="612"/>
      <c r="G1156" s="613"/>
      <c r="H1156" s="616" t="s">
        <v>290</v>
      </c>
      <c r="I1156" s="617"/>
      <c r="J1156" s="620" t="s">
        <v>287</v>
      </c>
      <c r="K1156" s="620" t="s">
        <v>287</v>
      </c>
      <c r="L1156" s="622">
        <v>0</v>
      </c>
    </row>
    <row r="1157" spans="1:12" s="194" customFormat="1" ht="24.6" customHeight="1" x14ac:dyDescent="0.15">
      <c r="A1157" s="626"/>
      <c r="B1157" s="209" t="s">
        <v>317</v>
      </c>
      <c r="C1157" s="209" t="s">
        <v>1099</v>
      </c>
      <c r="D1157" s="211">
        <v>43407</v>
      </c>
      <c r="E1157" s="209" t="s">
        <v>1100</v>
      </c>
      <c r="F1157" s="614"/>
      <c r="G1157" s="615"/>
      <c r="H1157" s="618"/>
      <c r="I1157" s="619"/>
      <c r="J1157" s="621"/>
      <c r="K1157" s="621"/>
      <c r="L1157" s="623"/>
    </row>
    <row r="1158" spans="1:12" s="194" customFormat="1" ht="24.6" customHeight="1" x14ac:dyDescent="0.15">
      <c r="A1158" s="624">
        <v>213</v>
      </c>
      <c r="B1158" s="203" t="s">
        <v>12</v>
      </c>
      <c r="C1158" s="207" t="s">
        <v>11</v>
      </c>
      <c r="D1158" s="207" t="s">
        <v>280</v>
      </c>
      <c r="E1158" s="207" t="s">
        <v>281</v>
      </c>
      <c r="F1158" s="627" t="s">
        <v>8</v>
      </c>
      <c r="G1158" s="628"/>
      <c r="H1158" s="629"/>
      <c r="I1158" s="630"/>
      <c r="J1158" s="630"/>
      <c r="K1158" s="630"/>
      <c r="L1158" s="631"/>
    </row>
    <row r="1159" spans="1:12" s="194" customFormat="1" ht="26.65" customHeight="1" x14ac:dyDescent="0.15">
      <c r="A1159" s="625"/>
      <c r="B1159" s="620" t="s">
        <v>1101</v>
      </c>
      <c r="C1159" s="632" t="s">
        <v>1102</v>
      </c>
      <c r="D1159" s="634">
        <v>43379</v>
      </c>
      <c r="E1159" s="620" t="s">
        <v>1103</v>
      </c>
      <c r="F1159" s="636" t="s">
        <v>1104</v>
      </c>
      <c r="G1159" s="637"/>
      <c r="H1159" s="610" t="s">
        <v>286</v>
      </c>
      <c r="I1159" s="611"/>
      <c r="J1159" s="209" t="s">
        <v>287</v>
      </c>
      <c r="K1159" s="209" t="s">
        <v>16</v>
      </c>
      <c r="L1159" s="210">
        <v>555</v>
      </c>
    </row>
    <row r="1160" spans="1:12" s="194" customFormat="1" ht="126.95" customHeight="1" x14ac:dyDescent="0.15">
      <c r="A1160" s="625"/>
      <c r="B1160" s="621"/>
      <c r="C1160" s="633"/>
      <c r="D1160" s="635"/>
      <c r="E1160" s="621"/>
      <c r="F1160" s="638"/>
      <c r="G1160" s="639"/>
      <c r="H1160" s="610" t="s">
        <v>242</v>
      </c>
      <c r="I1160" s="611"/>
      <c r="J1160" s="209" t="s">
        <v>287</v>
      </c>
      <c r="K1160" s="209" t="s">
        <v>16</v>
      </c>
      <c r="L1160" s="210">
        <v>250.4</v>
      </c>
    </row>
    <row r="1161" spans="1:12" s="194" customFormat="1" ht="24.6" customHeight="1" x14ac:dyDescent="0.15">
      <c r="A1161" s="625"/>
      <c r="B1161" s="203" t="s">
        <v>6</v>
      </c>
      <c r="C1161" s="207" t="s">
        <v>5</v>
      </c>
      <c r="D1161" s="207" t="s">
        <v>288</v>
      </c>
      <c r="E1161" s="207" t="s">
        <v>289</v>
      </c>
      <c r="F1161" s="612"/>
      <c r="G1161" s="613"/>
      <c r="H1161" s="616" t="s">
        <v>290</v>
      </c>
      <c r="I1161" s="617"/>
      <c r="J1161" s="620" t="s">
        <v>287</v>
      </c>
      <c r="K1161" s="620" t="s">
        <v>16</v>
      </c>
      <c r="L1161" s="622">
        <v>291.25</v>
      </c>
    </row>
    <row r="1162" spans="1:12" s="194" customFormat="1" ht="35.1" customHeight="1" x14ac:dyDescent="0.15">
      <c r="A1162" s="626"/>
      <c r="B1162" s="209" t="s">
        <v>1105</v>
      </c>
      <c r="C1162" s="209" t="s">
        <v>1104</v>
      </c>
      <c r="D1162" s="211">
        <v>43382</v>
      </c>
      <c r="E1162" s="209" t="s">
        <v>1106</v>
      </c>
      <c r="F1162" s="614"/>
      <c r="G1162" s="615"/>
      <c r="H1162" s="618"/>
      <c r="I1162" s="619"/>
      <c r="J1162" s="621"/>
      <c r="K1162" s="621"/>
      <c r="L1162" s="623"/>
    </row>
    <row r="1163" spans="1:12" s="194" customFormat="1" ht="24.6" customHeight="1" x14ac:dyDescent="0.15">
      <c r="A1163" s="624">
        <v>214</v>
      </c>
      <c r="B1163" s="203" t="s">
        <v>12</v>
      </c>
      <c r="C1163" s="207" t="s">
        <v>11</v>
      </c>
      <c r="D1163" s="207" t="s">
        <v>280</v>
      </c>
      <c r="E1163" s="207" t="s">
        <v>281</v>
      </c>
      <c r="F1163" s="627" t="s">
        <v>8</v>
      </c>
      <c r="G1163" s="628"/>
      <c r="H1163" s="629"/>
      <c r="I1163" s="630"/>
      <c r="J1163" s="630"/>
      <c r="K1163" s="630"/>
      <c r="L1163" s="631"/>
    </row>
    <row r="1164" spans="1:12" s="194" customFormat="1" ht="26.65" customHeight="1" x14ac:dyDescent="0.15">
      <c r="A1164" s="625"/>
      <c r="B1164" s="620" t="s">
        <v>1101</v>
      </c>
      <c r="C1164" s="620" t="s">
        <v>1107</v>
      </c>
      <c r="D1164" s="634">
        <v>43398</v>
      </c>
      <c r="E1164" s="620" t="s">
        <v>423</v>
      </c>
      <c r="F1164" s="636" t="s">
        <v>1108</v>
      </c>
      <c r="G1164" s="637"/>
      <c r="H1164" s="610" t="s">
        <v>286</v>
      </c>
      <c r="I1164" s="611"/>
      <c r="J1164" s="209" t="s">
        <v>287</v>
      </c>
      <c r="K1164" s="209" t="s">
        <v>16</v>
      </c>
      <c r="L1164" s="210">
        <v>159</v>
      </c>
    </row>
    <row r="1165" spans="1:12" s="194" customFormat="1" ht="73.150000000000006" customHeight="1" x14ac:dyDescent="0.15">
      <c r="A1165" s="625"/>
      <c r="B1165" s="621"/>
      <c r="C1165" s="621"/>
      <c r="D1165" s="635"/>
      <c r="E1165" s="621"/>
      <c r="F1165" s="638"/>
      <c r="G1165" s="639"/>
      <c r="H1165" s="610" t="s">
        <v>242</v>
      </c>
      <c r="I1165" s="611"/>
      <c r="J1165" s="209" t="s">
        <v>287</v>
      </c>
      <c r="K1165" s="209" t="s">
        <v>16</v>
      </c>
      <c r="L1165" s="210">
        <v>296.39</v>
      </c>
    </row>
    <row r="1166" spans="1:12" s="194" customFormat="1" ht="24.6" customHeight="1" x14ac:dyDescent="0.15">
      <c r="A1166" s="625"/>
      <c r="B1166" s="203" t="s">
        <v>6</v>
      </c>
      <c r="C1166" s="207" t="s">
        <v>5</v>
      </c>
      <c r="D1166" s="207" t="s">
        <v>288</v>
      </c>
      <c r="E1166" s="207" t="s">
        <v>289</v>
      </c>
      <c r="F1166" s="612"/>
      <c r="G1166" s="613"/>
      <c r="H1166" s="616" t="s">
        <v>290</v>
      </c>
      <c r="I1166" s="617"/>
      <c r="J1166" s="620" t="s">
        <v>287</v>
      </c>
      <c r="K1166" s="620" t="s">
        <v>16</v>
      </c>
      <c r="L1166" s="622">
        <v>100</v>
      </c>
    </row>
    <row r="1167" spans="1:12" s="194" customFormat="1" ht="35.1" customHeight="1" x14ac:dyDescent="0.15">
      <c r="A1167" s="626"/>
      <c r="B1167" s="209" t="s">
        <v>1105</v>
      </c>
      <c r="C1167" s="209" t="s">
        <v>1108</v>
      </c>
      <c r="D1167" s="211">
        <v>43399</v>
      </c>
      <c r="E1167" s="209" t="s">
        <v>577</v>
      </c>
      <c r="F1167" s="614"/>
      <c r="G1167" s="615"/>
      <c r="H1167" s="618"/>
      <c r="I1167" s="619"/>
      <c r="J1167" s="621"/>
      <c r="K1167" s="621"/>
      <c r="L1167" s="623"/>
    </row>
    <row r="1168" spans="1:12" s="194" customFormat="1" ht="24.6" customHeight="1" x14ac:dyDescent="0.15">
      <c r="A1168" s="624">
        <v>215</v>
      </c>
      <c r="B1168" s="203" t="s">
        <v>12</v>
      </c>
      <c r="C1168" s="207" t="s">
        <v>11</v>
      </c>
      <c r="D1168" s="207" t="s">
        <v>280</v>
      </c>
      <c r="E1168" s="207" t="s">
        <v>281</v>
      </c>
      <c r="F1168" s="627" t="s">
        <v>8</v>
      </c>
      <c r="G1168" s="628"/>
      <c r="H1168" s="629"/>
      <c r="I1168" s="630"/>
      <c r="J1168" s="630"/>
      <c r="K1168" s="630"/>
      <c r="L1168" s="631"/>
    </row>
    <row r="1169" spans="1:12" s="194" customFormat="1" ht="26.65" customHeight="1" x14ac:dyDescent="0.15">
      <c r="A1169" s="625"/>
      <c r="B1169" s="620" t="s">
        <v>1109</v>
      </c>
      <c r="C1169" s="620" t="s">
        <v>1110</v>
      </c>
      <c r="D1169" s="634">
        <v>43399</v>
      </c>
      <c r="E1169" s="620" t="s">
        <v>530</v>
      </c>
      <c r="F1169" s="636" t="s">
        <v>1111</v>
      </c>
      <c r="G1169" s="637"/>
      <c r="H1169" s="610" t="s">
        <v>286</v>
      </c>
      <c r="I1169" s="611"/>
      <c r="J1169" s="209" t="s">
        <v>287</v>
      </c>
      <c r="K1169" s="209" t="s">
        <v>16</v>
      </c>
      <c r="L1169" s="210">
        <v>244.41</v>
      </c>
    </row>
    <row r="1170" spans="1:12" s="194" customFormat="1" ht="94.35" customHeight="1" x14ac:dyDescent="0.15">
      <c r="A1170" s="625"/>
      <c r="B1170" s="621"/>
      <c r="C1170" s="621"/>
      <c r="D1170" s="635"/>
      <c r="E1170" s="621"/>
      <c r="F1170" s="638"/>
      <c r="G1170" s="639"/>
      <c r="H1170" s="610" t="s">
        <v>242</v>
      </c>
      <c r="I1170" s="611"/>
      <c r="J1170" s="209" t="s">
        <v>287</v>
      </c>
      <c r="K1170" s="209" t="s">
        <v>16</v>
      </c>
      <c r="L1170" s="210">
        <v>358.27</v>
      </c>
    </row>
    <row r="1171" spans="1:12" s="194" customFormat="1" ht="24.6" customHeight="1" x14ac:dyDescent="0.15">
      <c r="A1171" s="625"/>
      <c r="B1171" s="203" t="s">
        <v>6</v>
      </c>
      <c r="C1171" s="207" t="s">
        <v>5</v>
      </c>
      <c r="D1171" s="207" t="s">
        <v>288</v>
      </c>
      <c r="E1171" s="207" t="s">
        <v>289</v>
      </c>
      <c r="F1171" s="612"/>
      <c r="G1171" s="613"/>
      <c r="H1171" s="616" t="s">
        <v>290</v>
      </c>
      <c r="I1171" s="617"/>
      <c r="J1171" s="620" t="s">
        <v>287</v>
      </c>
      <c r="K1171" s="620" t="s">
        <v>287</v>
      </c>
      <c r="L1171" s="622">
        <v>0</v>
      </c>
    </row>
    <row r="1172" spans="1:12" s="194" customFormat="1" ht="24.6" customHeight="1" x14ac:dyDescent="0.15">
      <c r="A1172" s="626"/>
      <c r="B1172" s="209" t="s">
        <v>439</v>
      </c>
      <c r="C1172" s="209" t="s">
        <v>1111</v>
      </c>
      <c r="D1172" s="211">
        <v>43400</v>
      </c>
      <c r="E1172" s="209" t="s">
        <v>1112</v>
      </c>
      <c r="F1172" s="614"/>
      <c r="G1172" s="615"/>
      <c r="H1172" s="618"/>
      <c r="I1172" s="619"/>
      <c r="J1172" s="621"/>
      <c r="K1172" s="621"/>
      <c r="L1172" s="623"/>
    </row>
    <row r="1173" spans="1:12" s="194" customFormat="1" ht="24.6" customHeight="1" x14ac:dyDescent="0.15">
      <c r="A1173" s="624">
        <v>216</v>
      </c>
      <c r="B1173" s="203" t="s">
        <v>12</v>
      </c>
      <c r="C1173" s="207" t="s">
        <v>11</v>
      </c>
      <c r="D1173" s="207" t="s">
        <v>280</v>
      </c>
      <c r="E1173" s="207" t="s">
        <v>281</v>
      </c>
      <c r="F1173" s="627" t="s">
        <v>8</v>
      </c>
      <c r="G1173" s="628"/>
      <c r="H1173" s="629"/>
      <c r="I1173" s="630"/>
      <c r="J1173" s="630"/>
      <c r="K1173" s="630"/>
      <c r="L1173" s="631"/>
    </row>
    <row r="1174" spans="1:12" s="194" customFormat="1" ht="26.65" customHeight="1" x14ac:dyDescent="0.15">
      <c r="A1174" s="625"/>
      <c r="B1174" s="620" t="s">
        <v>1113</v>
      </c>
      <c r="C1174" s="632" t="s">
        <v>1114</v>
      </c>
      <c r="D1174" s="634">
        <v>43493</v>
      </c>
      <c r="E1174" s="620" t="s">
        <v>770</v>
      </c>
      <c r="F1174" s="636" t="s">
        <v>1115</v>
      </c>
      <c r="G1174" s="637"/>
      <c r="H1174" s="610" t="s">
        <v>286</v>
      </c>
      <c r="I1174" s="611"/>
      <c r="J1174" s="209" t="s">
        <v>287</v>
      </c>
      <c r="K1174" s="209" t="s">
        <v>16</v>
      </c>
      <c r="L1174" s="210">
        <v>363.85</v>
      </c>
    </row>
    <row r="1175" spans="1:12" s="194" customFormat="1" ht="384.95" customHeight="1" x14ac:dyDescent="0.15">
      <c r="A1175" s="625"/>
      <c r="B1175" s="621"/>
      <c r="C1175" s="633"/>
      <c r="D1175" s="635"/>
      <c r="E1175" s="621"/>
      <c r="F1175" s="638"/>
      <c r="G1175" s="639"/>
      <c r="H1175" s="610" t="s">
        <v>242</v>
      </c>
      <c r="I1175" s="611"/>
      <c r="J1175" s="209" t="s">
        <v>287</v>
      </c>
      <c r="K1175" s="209" t="s">
        <v>16</v>
      </c>
      <c r="L1175" s="210">
        <v>214.59</v>
      </c>
    </row>
    <row r="1176" spans="1:12" s="194" customFormat="1" ht="24.6" customHeight="1" x14ac:dyDescent="0.15">
      <c r="A1176" s="625"/>
      <c r="B1176" s="203" t="s">
        <v>6</v>
      </c>
      <c r="C1176" s="207" t="s">
        <v>5</v>
      </c>
      <c r="D1176" s="207" t="s">
        <v>288</v>
      </c>
      <c r="E1176" s="207" t="s">
        <v>289</v>
      </c>
      <c r="F1176" s="612"/>
      <c r="G1176" s="613"/>
      <c r="H1176" s="616" t="s">
        <v>290</v>
      </c>
      <c r="I1176" s="617"/>
      <c r="J1176" s="620" t="s">
        <v>287</v>
      </c>
      <c r="K1176" s="620" t="s">
        <v>16</v>
      </c>
      <c r="L1176" s="622">
        <v>100</v>
      </c>
    </row>
    <row r="1177" spans="1:12" s="194" customFormat="1" ht="24.6" customHeight="1" x14ac:dyDescent="0.15">
      <c r="A1177" s="626"/>
      <c r="B1177" s="209" t="s">
        <v>302</v>
      </c>
      <c r="C1177" s="209" t="s">
        <v>1115</v>
      </c>
      <c r="D1177" s="211">
        <v>43495</v>
      </c>
      <c r="E1177" s="209" t="s">
        <v>1116</v>
      </c>
      <c r="F1177" s="614"/>
      <c r="G1177" s="615"/>
      <c r="H1177" s="618"/>
      <c r="I1177" s="619"/>
      <c r="J1177" s="621"/>
      <c r="K1177" s="621"/>
      <c r="L1177" s="623"/>
    </row>
    <row r="1178" spans="1:12" s="194" customFormat="1" ht="24.6" customHeight="1" x14ac:dyDescent="0.15">
      <c r="A1178" s="624">
        <v>217</v>
      </c>
      <c r="B1178" s="203" t="s">
        <v>12</v>
      </c>
      <c r="C1178" s="207" t="s">
        <v>11</v>
      </c>
      <c r="D1178" s="207" t="s">
        <v>280</v>
      </c>
      <c r="E1178" s="207" t="s">
        <v>281</v>
      </c>
      <c r="F1178" s="627" t="s">
        <v>8</v>
      </c>
      <c r="G1178" s="628"/>
      <c r="H1178" s="629"/>
      <c r="I1178" s="630"/>
      <c r="J1178" s="630"/>
      <c r="K1178" s="630"/>
      <c r="L1178" s="631"/>
    </row>
    <row r="1179" spans="1:12" s="194" customFormat="1" ht="26.65" customHeight="1" x14ac:dyDescent="0.15">
      <c r="A1179" s="625"/>
      <c r="B1179" s="620" t="s">
        <v>1117</v>
      </c>
      <c r="C1179" s="632" t="s">
        <v>1118</v>
      </c>
      <c r="D1179" s="634">
        <v>43550</v>
      </c>
      <c r="E1179" s="620" t="s">
        <v>1119</v>
      </c>
      <c r="F1179" s="636" t="s">
        <v>1120</v>
      </c>
      <c r="G1179" s="637"/>
      <c r="H1179" s="610" t="s">
        <v>286</v>
      </c>
      <c r="I1179" s="611"/>
      <c r="J1179" s="209" t="s">
        <v>287</v>
      </c>
      <c r="K1179" s="209" t="s">
        <v>16</v>
      </c>
      <c r="L1179" s="210">
        <v>367.47</v>
      </c>
    </row>
    <row r="1180" spans="1:12" s="194" customFormat="1" ht="223.5" customHeight="1" x14ac:dyDescent="0.15">
      <c r="A1180" s="625"/>
      <c r="B1180" s="621"/>
      <c r="C1180" s="633"/>
      <c r="D1180" s="635"/>
      <c r="E1180" s="621"/>
      <c r="F1180" s="638"/>
      <c r="G1180" s="639"/>
      <c r="H1180" s="610" t="s">
        <v>242</v>
      </c>
      <c r="I1180" s="611"/>
      <c r="J1180" s="209" t="s">
        <v>287</v>
      </c>
      <c r="K1180" s="209" t="s">
        <v>16</v>
      </c>
      <c r="L1180" s="210">
        <v>527.76</v>
      </c>
    </row>
    <row r="1181" spans="1:12" s="194" customFormat="1" ht="24.6" customHeight="1" x14ac:dyDescent="0.15">
      <c r="A1181" s="625"/>
      <c r="B1181" s="203" t="s">
        <v>6</v>
      </c>
      <c r="C1181" s="207" t="s">
        <v>5</v>
      </c>
      <c r="D1181" s="207" t="s">
        <v>288</v>
      </c>
      <c r="E1181" s="207" t="s">
        <v>289</v>
      </c>
      <c r="F1181" s="612"/>
      <c r="G1181" s="613"/>
      <c r="H1181" s="616" t="s">
        <v>290</v>
      </c>
      <c r="I1181" s="617"/>
      <c r="J1181" s="620" t="s">
        <v>287</v>
      </c>
      <c r="K1181" s="620" t="s">
        <v>287</v>
      </c>
      <c r="L1181" s="622">
        <v>0</v>
      </c>
    </row>
    <row r="1182" spans="1:12" s="194" customFormat="1" ht="24.6" customHeight="1" x14ac:dyDescent="0.15">
      <c r="A1182" s="626"/>
      <c r="B1182" s="209" t="s">
        <v>291</v>
      </c>
      <c r="C1182" s="209" t="s">
        <v>1120</v>
      </c>
      <c r="D1182" s="211">
        <v>43552</v>
      </c>
      <c r="E1182" s="209" t="s">
        <v>1121</v>
      </c>
      <c r="F1182" s="614"/>
      <c r="G1182" s="615"/>
      <c r="H1182" s="618"/>
      <c r="I1182" s="619"/>
      <c r="J1182" s="621"/>
      <c r="K1182" s="621"/>
      <c r="L1182" s="623"/>
    </row>
    <row r="1183" spans="1:12" s="194" customFormat="1" ht="24.6" customHeight="1" x14ac:dyDescent="0.15">
      <c r="A1183" s="624">
        <v>218</v>
      </c>
      <c r="B1183" s="203" t="s">
        <v>12</v>
      </c>
      <c r="C1183" s="207" t="s">
        <v>11</v>
      </c>
      <c r="D1183" s="207" t="s">
        <v>280</v>
      </c>
      <c r="E1183" s="207" t="s">
        <v>281</v>
      </c>
      <c r="F1183" s="627" t="s">
        <v>8</v>
      </c>
      <c r="G1183" s="628"/>
      <c r="H1183" s="629"/>
      <c r="I1183" s="630"/>
      <c r="J1183" s="630"/>
      <c r="K1183" s="630"/>
      <c r="L1183" s="631"/>
    </row>
    <row r="1184" spans="1:12" s="194" customFormat="1" ht="26.65" customHeight="1" x14ac:dyDescent="0.15">
      <c r="A1184" s="625"/>
      <c r="B1184" s="620" t="s">
        <v>1122</v>
      </c>
      <c r="C1184" s="632" t="s">
        <v>1123</v>
      </c>
      <c r="D1184" s="634">
        <v>43480</v>
      </c>
      <c r="E1184" s="620" t="s">
        <v>373</v>
      </c>
      <c r="F1184" s="636" t="s">
        <v>1124</v>
      </c>
      <c r="G1184" s="637"/>
      <c r="H1184" s="610" t="s">
        <v>286</v>
      </c>
      <c r="I1184" s="611"/>
      <c r="J1184" s="209" t="s">
        <v>287</v>
      </c>
      <c r="K1184" s="209" t="s">
        <v>16</v>
      </c>
      <c r="L1184" s="210">
        <v>262.16000000000003</v>
      </c>
    </row>
    <row r="1185" spans="1:12" s="194" customFormat="1" ht="341.85" customHeight="1" x14ac:dyDescent="0.15">
      <c r="A1185" s="625"/>
      <c r="B1185" s="621"/>
      <c r="C1185" s="633"/>
      <c r="D1185" s="635"/>
      <c r="E1185" s="621"/>
      <c r="F1185" s="638"/>
      <c r="G1185" s="639"/>
      <c r="H1185" s="610" t="s">
        <v>242</v>
      </c>
      <c r="I1185" s="611"/>
      <c r="J1185" s="209" t="s">
        <v>287</v>
      </c>
      <c r="K1185" s="209" t="s">
        <v>16</v>
      </c>
      <c r="L1185" s="210">
        <v>78</v>
      </c>
    </row>
    <row r="1186" spans="1:12" s="194" customFormat="1" ht="24.6" customHeight="1" x14ac:dyDescent="0.15">
      <c r="A1186" s="625"/>
      <c r="B1186" s="203" t="s">
        <v>6</v>
      </c>
      <c r="C1186" s="207" t="s">
        <v>5</v>
      </c>
      <c r="D1186" s="207" t="s">
        <v>288</v>
      </c>
      <c r="E1186" s="207" t="s">
        <v>289</v>
      </c>
      <c r="F1186" s="612"/>
      <c r="G1186" s="613"/>
      <c r="H1186" s="616" t="s">
        <v>290</v>
      </c>
      <c r="I1186" s="617"/>
      <c r="J1186" s="620" t="s">
        <v>287</v>
      </c>
      <c r="K1186" s="620" t="s">
        <v>287</v>
      </c>
      <c r="L1186" s="622">
        <v>0</v>
      </c>
    </row>
    <row r="1187" spans="1:12" s="194" customFormat="1" ht="24.6" customHeight="1" x14ac:dyDescent="0.15">
      <c r="A1187" s="626"/>
      <c r="B1187" s="209" t="s">
        <v>317</v>
      </c>
      <c r="C1187" s="209" t="s">
        <v>1124</v>
      </c>
      <c r="D1187" s="211">
        <v>43481</v>
      </c>
      <c r="E1187" s="209" t="s">
        <v>1125</v>
      </c>
      <c r="F1187" s="614"/>
      <c r="G1187" s="615"/>
      <c r="H1187" s="618"/>
      <c r="I1187" s="619"/>
      <c r="J1187" s="621"/>
      <c r="K1187" s="621"/>
      <c r="L1187" s="623"/>
    </row>
    <row r="1188" spans="1:12" s="194" customFormat="1" ht="24.6" customHeight="1" x14ac:dyDescent="0.15">
      <c r="A1188" s="624">
        <v>219</v>
      </c>
      <c r="B1188" s="203" t="s">
        <v>12</v>
      </c>
      <c r="C1188" s="207" t="s">
        <v>11</v>
      </c>
      <c r="D1188" s="207" t="s">
        <v>280</v>
      </c>
      <c r="E1188" s="207" t="s">
        <v>281</v>
      </c>
      <c r="F1188" s="627" t="s">
        <v>8</v>
      </c>
      <c r="G1188" s="628"/>
      <c r="H1188" s="629"/>
      <c r="I1188" s="630"/>
      <c r="J1188" s="630"/>
      <c r="K1188" s="630"/>
      <c r="L1188" s="631"/>
    </row>
    <row r="1189" spans="1:12" s="194" customFormat="1" ht="26.65" customHeight="1" x14ac:dyDescent="0.15">
      <c r="A1189" s="625"/>
      <c r="B1189" s="620" t="s">
        <v>1126</v>
      </c>
      <c r="C1189" s="632" t="s">
        <v>1127</v>
      </c>
      <c r="D1189" s="634">
        <v>43538</v>
      </c>
      <c r="E1189" s="620" t="s">
        <v>482</v>
      </c>
      <c r="F1189" s="636" t="s">
        <v>1128</v>
      </c>
      <c r="G1189" s="637"/>
      <c r="H1189" s="610" t="s">
        <v>286</v>
      </c>
      <c r="I1189" s="611"/>
      <c r="J1189" s="209" t="s">
        <v>287</v>
      </c>
      <c r="K1189" s="209" t="s">
        <v>16</v>
      </c>
      <c r="L1189" s="210">
        <v>169</v>
      </c>
    </row>
    <row r="1190" spans="1:12" s="194" customFormat="1" ht="320.45" customHeight="1" x14ac:dyDescent="0.15">
      <c r="A1190" s="625"/>
      <c r="B1190" s="621"/>
      <c r="C1190" s="633"/>
      <c r="D1190" s="635"/>
      <c r="E1190" s="621"/>
      <c r="F1190" s="638"/>
      <c r="G1190" s="639"/>
      <c r="H1190" s="610" t="s">
        <v>242</v>
      </c>
      <c r="I1190" s="611"/>
      <c r="J1190" s="209" t="s">
        <v>287</v>
      </c>
      <c r="K1190" s="209" t="s">
        <v>16</v>
      </c>
      <c r="L1190" s="210">
        <v>309.58999999999997</v>
      </c>
    </row>
    <row r="1191" spans="1:12" s="194" customFormat="1" ht="24.6" customHeight="1" x14ac:dyDescent="0.15">
      <c r="A1191" s="625"/>
      <c r="B1191" s="203" t="s">
        <v>6</v>
      </c>
      <c r="C1191" s="207" t="s">
        <v>5</v>
      </c>
      <c r="D1191" s="207" t="s">
        <v>288</v>
      </c>
      <c r="E1191" s="207" t="s">
        <v>289</v>
      </c>
      <c r="F1191" s="612"/>
      <c r="G1191" s="613"/>
      <c r="H1191" s="616" t="s">
        <v>290</v>
      </c>
      <c r="I1191" s="617"/>
      <c r="J1191" s="620" t="s">
        <v>287</v>
      </c>
      <c r="K1191" s="620" t="s">
        <v>16</v>
      </c>
      <c r="L1191" s="622">
        <v>100</v>
      </c>
    </row>
    <row r="1192" spans="1:12" s="194" customFormat="1" ht="24.6" customHeight="1" x14ac:dyDescent="0.15">
      <c r="A1192" s="626"/>
      <c r="B1192" s="209" t="s">
        <v>291</v>
      </c>
      <c r="C1192" s="209" t="s">
        <v>1128</v>
      </c>
      <c r="D1192" s="211">
        <v>43541</v>
      </c>
      <c r="E1192" s="209" t="s">
        <v>1129</v>
      </c>
      <c r="F1192" s="614"/>
      <c r="G1192" s="615"/>
      <c r="H1192" s="618"/>
      <c r="I1192" s="619"/>
      <c r="J1192" s="621"/>
      <c r="K1192" s="621"/>
      <c r="L1192" s="623"/>
    </row>
    <row r="1193" spans="1:12" s="194" customFormat="1" ht="24.6" customHeight="1" x14ac:dyDescent="0.15">
      <c r="A1193" s="624">
        <v>220</v>
      </c>
      <c r="B1193" s="203" t="s">
        <v>12</v>
      </c>
      <c r="C1193" s="207" t="s">
        <v>11</v>
      </c>
      <c r="D1193" s="207" t="s">
        <v>280</v>
      </c>
      <c r="E1193" s="207" t="s">
        <v>281</v>
      </c>
      <c r="F1193" s="627" t="s">
        <v>8</v>
      </c>
      <c r="G1193" s="628"/>
      <c r="H1193" s="629"/>
      <c r="I1193" s="630"/>
      <c r="J1193" s="630"/>
      <c r="K1193" s="630"/>
      <c r="L1193" s="631"/>
    </row>
    <row r="1194" spans="1:12" s="194" customFormat="1" ht="26.65" customHeight="1" x14ac:dyDescent="0.15">
      <c r="A1194" s="625"/>
      <c r="B1194" s="620" t="s">
        <v>1130</v>
      </c>
      <c r="C1194" s="632" t="s">
        <v>1131</v>
      </c>
      <c r="D1194" s="634">
        <v>43470</v>
      </c>
      <c r="E1194" s="620" t="s">
        <v>1132</v>
      </c>
      <c r="F1194" s="636" t="s">
        <v>1133</v>
      </c>
      <c r="G1194" s="637"/>
      <c r="H1194" s="610" t="s">
        <v>286</v>
      </c>
      <c r="I1194" s="611"/>
      <c r="J1194" s="209" t="s">
        <v>287</v>
      </c>
      <c r="K1194" s="209" t="s">
        <v>16</v>
      </c>
      <c r="L1194" s="210">
        <v>668.7</v>
      </c>
    </row>
    <row r="1195" spans="1:12" s="194" customFormat="1" ht="409.6" customHeight="1" x14ac:dyDescent="0.15">
      <c r="A1195" s="625"/>
      <c r="B1195" s="640"/>
      <c r="C1195" s="641"/>
      <c r="D1195" s="642"/>
      <c r="E1195" s="640"/>
      <c r="F1195" s="643"/>
      <c r="G1195" s="644"/>
      <c r="H1195" s="616" t="s">
        <v>242</v>
      </c>
      <c r="I1195" s="617"/>
      <c r="J1195" s="620" t="s">
        <v>287</v>
      </c>
      <c r="K1195" s="620" t="s">
        <v>16</v>
      </c>
      <c r="L1195" s="622">
        <v>541.65</v>
      </c>
    </row>
    <row r="1196" spans="1:12" s="194" customFormat="1" ht="84.2" customHeight="1" x14ac:dyDescent="0.15">
      <c r="A1196" s="625"/>
      <c r="B1196" s="621"/>
      <c r="C1196" s="633"/>
      <c r="D1196" s="635"/>
      <c r="E1196" s="621"/>
      <c r="F1196" s="638"/>
      <c r="G1196" s="639"/>
      <c r="H1196" s="618"/>
      <c r="I1196" s="619"/>
      <c r="J1196" s="621"/>
      <c r="K1196" s="621"/>
      <c r="L1196" s="623"/>
    </row>
    <row r="1197" spans="1:12" s="194" customFormat="1" ht="24.6" customHeight="1" x14ac:dyDescent="0.15">
      <c r="A1197" s="625"/>
      <c r="B1197" s="203" t="s">
        <v>6</v>
      </c>
      <c r="C1197" s="207" t="s">
        <v>5</v>
      </c>
      <c r="D1197" s="207" t="s">
        <v>288</v>
      </c>
      <c r="E1197" s="207" t="s">
        <v>289</v>
      </c>
      <c r="F1197" s="612"/>
      <c r="G1197" s="613"/>
      <c r="H1197" s="616" t="s">
        <v>290</v>
      </c>
      <c r="I1197" s="617"/>
      <c r="J1197" s="620" t="s">
        <v>287</v>
      </c>
      <c r="K1197" s="620" t="s">
        <v>16</v>
      </c>
      <c r="L1197" s="622">
        <v>166.31</v>
      </c>
    </row>
    <row r="1198" spans="1:12" s="194" customFormat="1" ht="24.6" customHeight="1" x14ac:dyDescent="0.15">
      <c r="A1198" s="626"/>
      <c r="B1198" s="209" t="s">
        <v>291</v>
      </c>
      <c r="C1198" s="209" t="s">
        <v>1133</v>
      </c>
      <c r="D1198" s="211">
        <v>43476</v>
      </c>
      <c r="E1198" s="209" t="s">
        <v>1134</v>
      </c>
      <c r="F1198" s="614"/>
      <c r="G1198" s="615"/>
      <c r="H1198" s="618"/>
      <c r="I1198" s="619"/>
      <c r="J1198" s="621"/>
      <c r="K1198" s="621"/>
      <c r="L1198" s="623"/>
    </row>
    <row r="1199" spans="1:12" s="194" customFormat="1" ht="24.6" customHeight="1" x14ac:dyDescent="0.15">
      <c r="A1199" s="624">
        <v>221</v>
      </c>
      <c r="B1199" s="203" t="s">
        <v>12</v>
      </c>
      <c r="C1199" s="207" t="s">
        <v>11</v>
      </c>
      <c r="D1199" s="207" t="s">
        <v>280</v>
      </c>
      <c r="E1199" s="207" t="s">
        <v>281</v>
      </c>
      <c r="F1199" s="627" t="s">
        <v>8</v>
      </c>
      <c r="G1199" s="628"/>
      <c r="H1199" s="629"/>
      <c r="I1199" s="630"/>
      <c r="J1199" s="630"/>
      <c r="K1199" s="630"/>
      <c r="L1199" s="631"/>
    </row>
    <row r="1200" spans="1:12" s="194" customFormat="1" ht="26.65" customHeight="1" x14ac:dyDescent="0.15">
      <c r="A1200" s="625"/>
      <c r="B1200" s="620" t="s">
        <v>1135</v>
      </c>
      <c r="C1200" s="632" t="s">
        <v>1136</v>
      </c>
      <c r="D1200" s="634">
        <v>43481</v>
      </c>
      <c r="E1200" s="620" t="s">
        <v>816</v>
      </c>
      <c r="F1200" s="636" t="s">
        <v>817</v>
      </c>
      <c r="G1200" s="637"/>
      <c r="H1200" s="610" t="s">
        <v>286</v>
      </c>
      <c r="I1200" s="611"/>
      <c r="J1200" s="209" t="s">
        <v>287</v>
      </c>
      <c r="K1200" s="209" t="s">
        <v>16</v>
      </c>
      <c r="L1200" s="210">
        <v>432</v>
      </c>
    </row>
    <row r="1201" spans="1:12" s="194" customFormat="1" ht="409.6" customHeight="1" x14ac:dyDescent="0.15">
      <c r="A1201" s="625"/>
      <c r="B1201" s="621"/>
      <c r="C1201" s="633"/>
      <c r="D1201" s="635"/>
      <c r="E1201" s="621"/>
      <c r="F1201" s="638"/>
      <c r="G1201" s="639"/>
      <c r="H1201" s="610" t="s">
        <v>242</v>
      </c>
      <c r="I1201" s="611"/>
      <c r="J1201" s="209" t="s">
        <v>287</v>
      </c>
      <c r="K1201" s="209" t="s">
        <v>287</v>
      </c>
      <c r="L1201" s="210">
        <v>0</v>
      </c>
    </row>
    <row r="1202" spans="1:12" s="194" customFormat="1" ht="24.6" customHeight="1" x14ac:dyDescent="0.15">
      <c r="A1202" s="625"/>
      <c r="B1202" s="203" t="s">
        <v>6</v>
      </c>
      <c r="C1202" s="207" t="s">
        <v>5</v>
      </c>
      <c r="D1202" s="207" t="s">
        <v>288</v>
      </c>
      <c r="E1202" s="207" t="s">
        <v>289</v>
      </c>
      <c r="F1202" s="612"/>
      <c r="G1202" s="613"/>
      <c r="H1202" s="616" t="s">
        <v>290</v>
      </c>
      <c r="I1202" s="617"/>
      <c r="J1202" s="620" t="s">
        <v>287</v>
      </c>
      <c r="K1202" s="620" t="s">
        <v>287</v>
      </c>
      <c r="L1202" s="622">
        <v>0</v>
      </c>
    </row>
    <row r="1203" spans="1:12" s="194" customFormat="1" ht="24.6" customHeight="1" x14ac:dyDescent="0.15">
      <c r="A1203" s="626"/>
      <c r="B1203" s="209" t="s">
        <v>333</v>
      </c>
      <c r="C1203" s="209" t="s">
        <v>817</v>
      </c>
      <c r="D1203" s="211">
        <v>43483</v>
      </c>
      <c r="E1203" s="209" t="s">
        <v>886</v>
      </c>
      <c r="F1203" s="614"/>
      <c r="G1203" s="615"/>
      <c r="H1203" s="618"/>
      <c r="I1203" s="619"/>
      <c r="J1203" s="621"/>
      <c r="K1203" s="621"/>
      <c r="L1203" s="623"/>
    </row>
    <row r="1204" spans="1:12" s="194" customFormat="1" ht="24.6" customHeight="1" x14ac:dyDescent="0.15">
      <c r="A1204" s="624">
        <v>222</v>
      </c>
      <c r="B1204" s="203" t="s">
        <v>12</v>
      </c>
      <c r="C1204" s="207" t="s">
        <v>11</v>
      </c>
      <c r="D1204" s="207" t="s">
        <v>280</v>
      </c>
      <c r="E1204" s="207" t="s">
        <v>281</v>
      </c>
      <c r="F1204" s="627" t="s">
        <v>8</v>
      </c>
      <c r="G1204" s="628"/>
      <c r="H1204" s="629"/>
      <c r="I1204" s="630"/>
      <c r="J1204" s="630"/>
      <c r="K1204" s="630"/>
      <c r="L1204" s="631"/>
    </row>
    <row r="1205" spans="1:12" s="194" customFormat="1" ht="26.65" customHeight="1" x14ac:dyDescent="0.15">
      <c r="A1205" s="625"/>
      <c r="B1205" s="620" t="s">
        <v>1137</v>
      </c>
      <c r="C1205" s="620" t="s">
        <v>1138</v>
      </c>
      <c r="D1205" s="634">
        <v>43404</v>
      </c>
      <c r="E1205" s="620" t="s">
        <v>1139</v>
      </c>
      <c r="F1205" s="636" t="s">
        <v>1140</v>
      </c>
      <c r="G1205" s="637"/>
      <c r="H1205" s="610" t="s">
        <v>286</v>
      </c>
      <c r="I1205" s="611"/>
      <c r="J1205" s="209" t="s">
        <v>287</v>
      </c>
      <c r="K1205" s="209" t="s">
        <v>16</v>
      </c>
      <c r="L1205" s="210">
        <v>398.99</v>
      </c>
    </row>
    <row r="1206" spans="1:12" s="194" customFormat="1" ht="94.35" customHeight="1" x14ac:dyDescent="0.15">
      <c r="A1206" s="625"/>
      <c r="B1206" s="621"/>
      <c r="C1206" s="621"/>
      <c r="D1206" s="635"/>
      <c r="E1206" s="621"/>
      <c r="F1206" s="638"/>
      <c r="G1206" s="639"/>
      <c r="H1206" s="610" t="s">
        <v>242</v>
      </c>
      <c r="I1206" s="611"/>
      <c r="J1206" s="209" t="s">
        <v>287</v>
      </c>
      <c r="K1206" s="209" t="s">
        <v>287</v>
      </c>
      <c r="L1206" s="210">
        <v>0</v>
      </c>
    </row>
    <row r="1207" spans="1:12" s="194" customFormat="1" ht="24.6" customHeight="1" x14ac:dyDescent="0.15">
      <c r="A1207" s="625"/>
      <c r="B1207" s="203" t="s">
        <v>6</v>
      </c>
      <c r="C1207" s="207" t="s">
        <v>5</v>
      </c>
      <c r="D1207" s="207" t="s">
        <v>288</v>
      </c>
      <c r="E1207" s="207" t="s">
        <v>289</v>
      </c>
      <c r="F1207" s="612"/>
      <c r="G1207" s="613"/>
      <c r="H1207" s="616" t="s">
        <v>290</v>
      </c>
      <c r="I1207" s="617"/>
      <c r="J1207" s="620" t="s">
        <v>287</v>
      </c>
      <c r="K1207" s="620" t="s">
        <v>287</v>
      </c>
      <c r="L1207" s="622">
        <v>0</v>
      </c>
    </row>
    <row r="1208" spans="1:12" s="194" customFormat="1" ht="24.6" customHeight="1" x14ac:dyDescent="0.15">
      <c r="A1208" s="626"/>
      <c r="B1208" s="209" t="s">
        <v>710</v>
      </c>
      <c r="C1208" s="209" t="s">
        <v>1140</v>
      </c>
      <c r="D1208" s="211">
        <v>43408</v>
      </c>
      <c r="E1208" s="209" t="s">
        <v>1141</v>
      </c>
      <c r="F1208" s="614"/>
      <c r="G1208" s="615"/>
      <c r="H1208" s="618"/>
      <c r="I1208" s="619"/>
      <c r="J1208" s="621"/>
      <c r="K1208" s="621"/>
      <c r="L1208" s="623"/>
    </row>
    <row r="1209" spans="1:12" s="194" customFormat="1" ht="24.6" customHeight="1" x14ac:dyDescent="0.15">
      <c r="A1209" s="624">
        <v>223</v>
      </c>
      <c r="B1209" s="203" t="s">
        <v>12</v>
      </c>
      <c r="C1209" s="207" t="s">
        <v>11</v>
      </c>
      <c r="D1209" s="207" t="s">
        <v>280</v>
      </c>
      <c r="E1209" s="207" t="s">
        <v>281</v>
      </c>
      <c r="F1209" s="627" t="s">
        <v>8</v>
      </c>
      <c r="G1209" s="628"/>
      <c r="H1209" s="629"/>
      <c r="I1209" s="630"/>
      <c r="J1209" s="630"/>
      <c r="K1209" s="630"/>
      <c r="L1209" s="631"/>
    </row>
    <row r="1210" spans="1:12" s="194" customFormat="1" ht="26.65" customHeight="1" x14ac:dyDescent="0.15">
      <c r="A1210" s="625"/>
      <c r="B1210" s="620" t="s">
        <v>1142</v>
      </c>
      <c r="C1210" s="632" t="s">
        <v>1143</v>
      </c>
      <c r="D1210" s="634">
        <v>43392</v>
      </c>
      <c r="E1210" s="620" t="s">
        <v>449</v>
      </c>
      <c r="F1210" s="636" t="s">
        <v>1144</v>
      </c>
      <c r="G1210" s="637"/>
      <c r="H1210" s="610" t="s">
        <v>286</v>
      </c>
      <c r="I1210" s="611"/>
      <c r="J1210" s="209" t="s">
        <v>287</v>
      </c>
      <c r="K1210" s="209" t="s">
        <v>287</v>
      </c>
      <c r="L1210" s="210">
        <v>0</v>
      </c>
    </row>
    <row r="1211" spans="1:12" s="194" customFormat="1" ht="212.85" customHeight="1" x14ac:dyDescent="0.15">
      <c r="A1211" s="625"/>
      <c r="B1211" s="621"/>
      <c r="C1211" s="633"/>
      <c r="D1211" s="635"/>
      <c r="E1211" s="621"/>
      <c r="F1211" s="638"/>
      <c r="G1211" s="639"/>
      <c r="H1211" s="610" t="s">
        <v>242</v>
      </c>
      <c r="I1211" s="611"/>
      <c r="J1211" s="209" t="s">
        <v>287</v>
      </c>
      <c r="K1211" s="209" t="s">
        <v>287</v>
      </c>
      <c r="L1211" s="210">
        <v>0</v>
      </c>
    </row>
    <row r="1212" spans="1:12" s="194" customFormat="1" ht="24.6" customHeight="1" x14ac:dyDescent="0.15">
      <c r="A1212" s="625"/>
      <c r="B1212" s="203" t="s">
        <v>6</v>
      </c>
      <c r="C1212" s="207" t="s">
        <v>5</v>
      </c>
      <c r="D1212" s="207" t="s">
        <v>288</v>
      </c>
      <c r="E1212" s="207" t="s">
        <v>289</v>
      </c>
      <c r="F1212" s="612"/>
      <c r="G1212" s="613"/>
      <c r="H1212" s="616" t="s">
        <v>290</v>
      </c>
      <c r="I1212" s="617"/>
      <c r="J1212" s="620" t="s">
        <v>287</v>
      </c>
      <c r="K1212" s="620" t="s">
        <v>16</v>
      </c>
      <c r="L1212" s="622">
        <v>585</v>
      </c>
    </row>
    <row r="1213" spans="1:12" s="194" customFormat="1" ht="24.6" customHeight="1" x14ac:dyDescent="0.15">
      <c r="A1213" s="626"/>
      <c r="B1213" s="209" t="s">
        <v>291</v>
      </c>
      <c r="C1213" s="209" t="s">
        <v>1144</v>
      </c>
      <c r="D1213" s="211">
        <v>43396</v>
      </c>
      <c r="E1213" s="209" t="s">
        <v>859</v>
      </c>
      <c r="F1213" s="614"/>
      <c r="G1213" s="615"/>
      <c r="H1213" s="618"/>
      <c r="I1213" s="619"/>
      <c r="J1213" s="621"/>
      <c r="K1213" s="621"/>
      <c r="L1213" s="623"/>
    </row>
    <row r="1214" spans="1:12" s="194" customFormat="1" ht="24.6" customHeight="1" x14ac:dyDescent="0.15">
      <c r="A1214" s="624">
        <v>224</v>
      </c>
      <c r="B1214" s="203" t="s">
        <v>12</v>
      </c>
      <c r="C1214" s="207" t="s">
        <v>11</v>
      </c>
      <c r="D1214" s="207" t="s">
        <v>280</v>
      </c>
      <c r="E1214" s="207" t="s">
        <v>281</v>
      </c>
      <c r="F1214" s="627" t="s">
        <v>8</v>
      </c>
      <c r="G1214" s="628"/>
      <c r="H1214" s="629"/>
      <c r="I1214" s="630"/>
      <c r="J1214" s="630"/>
      <c r="K1214" s="630"/>
      <c r="L1214" s="631"/>
    </row>
    <row r="1215" spans="1:12" s="194" customFormat="1" ht="26.65" customHeight="1" x14ac:dyDescent="0.15">
      <c r="A1215" s="625"/>
      <c r="B1215" s="620" t="s">
        <v>1145</v>
      </c>
      <c r="C1215" s="632" t="s">
        <v>1146</v>
      </c>
      <c r="D1215" s="634">
        <v>43416</v>
      </c>
      <c r="E1215" s="620" t="s">
        <v>1147</v>
      </c>
      <c r="F1215" s="636" t="s">
        <v>1148</v>
      </c>
      <c r="G1215" s="637"/>
      <c r="H1215" s="610" t="s">
        <v>286</v>
      </c>
      <c r="I1215" s="611"/>
      <c r="J1215" s="209" t="s">
        <v>287</v>
      </c>
      <c r="K1215" s="209" t="s">
        <v>16</v>
      </c>
      <c r="L1215" s="210">
        <v>701</v>
      </c>
    </row>
    <row r="1216" spans="1:12" s="194" customFormat="1" ht="212.85" customHeight="1" x14ac:dyDescent="0.15">
      <c r="A1216" s="625"/>
      <c r="B1216" s="621"/>
      <c r="C1216" s="633"/>
      <c r="D1216" s="635"/>
      <c r="E1216" s="621"/>
      <c r="F1216" s="638"/>
      <c r="G1216" s="639"/>
      <c r="H1216" s="610" t="s">
        <v>242</v>
      </c>
      <c r="I1216" s="611"/>
      <c r="J1216" s="209" t="s">
        <v>287</v>
      </c>
      <c r="K1216" s="209" t="s">
        <v>16</v>
      </c>
      <c r="L1216" s="210">
        <v>2788.04</v>
      </c>
    </row>
    <row r="1217" spans="1:12" s="194" customFormat="1" ht="24.6" customHeight="1" x14ac:dyDescent="0.15">
      <c r="A1217" s="625"/>
      <c r="B1217" s="203" t="s">
        <v>6</v>
      </c>
      <c r="C1217" s="207" t="s">
        <v>5</v>
      </c>
      <c r="D1217" s="207" t="s">
        <v>288</v>
      </c>
      <c r="E1217" s="207" t="s">
        <v>289</v>
      </c>
      <c r="F1217" s="612"/>
      <c r="G1217" s="613"/>
      <c r="H1217" s="616" t="s">
        <v>290</v>
      </c>
      <c r="I1217" s="617"/>
      <c r="J1217" s="620" t="s">
        <v>287</v>
      </c>
      <c r="K1217" s="620" t="s">
        <v>287</v>
      </c>
      <c r="L1217" s="622">
        <v>0</v>
      </c>
    </row>
    <row r="1218" spans="1:12" s="194" customFormat="1" ht="24.6" customHeight="1" x14ac:dyDescent="0.15">
      <c r="A1218" s="626"/>
      <c r="B1218" s="209" t="s">
        <v>291</v>
      </c>
      <c r="C1218" s="209" t="s">
        <v>1148</v>
      </c>
      <c r="D1218" s="211">
        <v>43421</v>
      </c>
      <c r="E1218" s="209" t="s">
        <v>1005</v>
      </c>
      <c r="F1218" s="614"/>
      <c r="G1218" s="615"/>
      <c r="H1218" s="618"/>
      <c r="I1218" s="619"/>
      <c r="J1218" s="621"/>
      <c r="K1218" s="621"/>
      <c r="L1218" s="623"/>
    </row>
    <row r="1219" spans="1:12" s="194" customFormat="1" ht="24.6" customHeight="1" x14ac:dyDescent="0.15">
      <c r="A1219" s="624">
        <v>225</v>
      </c>
      <c r="B1219" s="203" t="s">
        <v>12</v>
      </c>
      <c r="C1219" s="207" t="s">
        <v>11</v>
      </c>
      <c r="D1219" s="207" t="s">
        <v>280</v>
      </c>
      <c r="E1219" s="207" t="s">
        <v>281</v>
      </c>
      <c r="F1219" s="627" t="s">
        <v>8</v>
      </c>
      <c r="G1219" s="628"/>
      <c r="H1219" s="629"/>
      <c r="I1219" s="630"/>
      <c r="J1219" s="630"/>
      <c r="K1219" s="630"/>
      <c r="L1219" s="631"/>
    </row>
    <row r="1220" spans="1:12" s="194" customFormat="1" ht="26.65" customHeight="1" x14ac:dyDescent="0.15">
      <c r="A1220" s="625"/>
      <c r="B1220" s="620" t="s">
        <v>1149</v>
      </c>
      <c r="C1220" s="632" t="s">
        <v>1150</v>
      </c>
      <c r="D1220" s="634">
        <v>43471</v>
      </c>
      <c r="E1220" s="620" t="s">
        <v>1151</v>
      </c>
      <c r="F1220" s="636" t="s">
        <v>1152</v>
      </c>
      <c r="G1220" s="637"/>
      <c r="H1220" s="610" t="s">
        <v>286</v>
      </c>
      <c r="I1220" s="611"/>
      <c r="J1220" s="209" t="s">
        <v>287</v>
      </c>
      <c r="K1220" s="209" t="s">
        <v>287</v>
      </c>
      <c r="L1220" s="210">
        <v>0</v>
      </c>
    </row>
    <row r="1221" spans="1:12" s="194" customFormat="1" ht="341.85" customHeight="1" x14ac:dyDescent="0.15">
      <c r="A1221" s="625"/>
      <c r="B1221" s="621"/>
      <c r="C1221" s="633"/>
      <c r="D1221" s="635"/>
      <c r="E1221" s="621"/>
      <c r="F1221" s="638"/>
      <c r="G1221" s="639"/>
      <c r="H1221" s="610" t="s">
        <v>242</v>
      </c>
      <c r="I1221" s="611"/>
      <c r="J1221" s="209" t="s">
        <v>287</v>
      </c>
      <c r="K1221" s="209" t="s">
        <v>287</v>
      </c>
      <c r="L1221" s="210">
        <v>0</v>
      </c>
    </row>
    <row r="1222" spans="1:12" s="194" customFormat="1" ht="24.6" customHeight="1" x14ac:dyDescent="0.15">
      <c r="A1222" s="625"/>
      <c r="B1222" s="203" t="s">
        <v>6</v>
      </c>
      <c r="C1222" s="207" t="s">
        <v>5</v>
      </c>
      <c r="D1222" s="207" t="s">
        <v>288</v>
      </c>
      <c r="E1222" s="207" t="s">
        <v>289</v>
      </c>
      <c r="F1222" s="612"/>
      <c r="G1222" s="613"/>
      <c r="H1222" s="616" t="s">
        <v>290</v>
      </c>
      <c r="I1222" s="617"/>
      <c r="J1222" s="620" t="s">
        <v>287</v>
      </c>
      <c r="K1222" s="620" t="s">
        <v>16</v>
      </c>
      <c r="L1222" s="622">
        <v>600</v>
      </c>
    </row>
    <row r="1223" spans="1:12" s="194" customFormat="1" ht="24.6" customHeight="1" x14ac:dyDescent="0.15">
      <c r="A1223" s="626"/>
      <c r="B1223" s="209" t="s">
        <v>291</v>
      </c>
      <c r="C1223" s="209" t="s">
        <v>1152</v>
      </c>
      <c r="D1223" s="211">
        <v>43477</v>
      </c>
      <c r="E1223" s="209" t="s">
        <v>1153</v>
      </c>
      <c r="F1223" s="614"/>
      <c r="G1223" s="615"/>
      <c r="H1223" s="618"/>
      <c r="I1223" s="619"/>
      <c r="J1223" s="621"/>
      <c r="K1223" s="621"/>
      <c r="L1223" s="623"/>
    </row>
    <row r="1224" spans="1:12" s="194" customFormat="1" ht="24.6" customHeight="1" x14ac:dyDescent="0.15">
      <c r="A1224" s="624">
        <v>226</v>
      </c>
      <c r="B1224" s="203" t="s">
        <v>12</v>
      </c>
      <c r="C1224" s="207" t="s">
        <v>11</v>
      </c>
      <c r="D1224" s="207" t="s">
        <v>280</v>
      </c>
      <c r="E1224" s="207" t="s">
        <v>281</v>
      </c>
      <c r="F1224" s="627" t="s">
        <v>8</v>
      </c>
      <c r="G1224" s="628"/>
      <c r="H1224" s="629"/>
      <c r="I1224" s="630"/>
      <c r="J1224" s="630"/>
      <c r="K1224" s="630"/>
      <c r="L1224" s="631"/>
    </row>
    <row r="1225" spans="1:12" s="194" customFormat="1" ht="26.65" customHeight="1" x14ac:dyDescent="0.15">
      <c r="A1225" s="625"/>
      <c r="B1225" s="620" t="s">
        <v>1149</v>
      </c>
      <c r="C1225" s="632" t="s">
        <v>1154</v>
      </c>
      <c r="D1225" s="634">
        <v>43494</v>
      </c>
      <c r="E1225" s="620" t="s">
        <v>1155</v>
      </c>
      <c r="F1225" s="636" t="s">
        <v>1156</v>
      </c>
      <c r="G1225" s="637"/>
      <c r="H1225" s="610" t="s">
        <v>286</v>
      </c>
      <c r="I1225" s="611"/>
      <c r="J1225" s="209" t="s">
        <v>287</v>
      </c>
      <c r="K1225" s="209" t="s">
        <v>16</v>
      </c>
      <c r="L1225" s="210">
        <v>932.09</v>
      </c>
    </row>
    <row r="1226" spans="1:12" s="194" customFormat="1" ht="409.6" customHeight="1" x14ac:dyDescent="0.15">
      <c r="A1226" s="625"/>
      <c r="B1226" s="640"/>
      <c r="C1226" s="641"/>
      <c r="D1226" s="642"/>
      <c r="E1226" s="640"/>
      <c r="F1226" s="643"/>
      <c r="G1226" s="644"/>
      <c r="H1226" s="616" t="s">
        <v>242</v>
      </c>
      <c r="I1226" s="617"/>
      <c r="J1226" s="620" t="s">
        <v>287</v>
      </c>
      <c r="K1226" s="620" t="s">
        <v>16</v>
      </c>
      <c r="L1226" s="622">
        <v>432.39</v>
      </c>
    </row>
    <row r="1227" spans="1:12" s="194" customFormat="1" ht="8.4499999999999993" customHeight="1" x14ac:dyDescent="0.15">
      <c r="A1227" s="625"/>
      <c r="B1227" s="621"/>
      <c r="C1227" s="633"/>
      <c r="D1227" s="635"/>
      <c r="E1227" s="621"/>
      <c r="F1227" s="638"/>
      <c r="G1227" s="639"/>
      <c r="H1227" s="618"/>
      <c r="I1227" s="619"/>
      <c r="J1227" s="621"/>
      <c r="K1227" s="621"/>
      <c r="L1227" s="623"/>
    </row>
    <row r="1228" spans="1:12" s="194" customFormat="1" ht="24.6" customHeight="1" x14ac:dyDescent="0.15">
      <c r="A1228" s="625"/>
      <c r="B1228" s="203" t="s">
        <v>6</v>
      </c>
      <c r="C1228" s="207" t="s">
        <v>5</v>
      </c>
      <c r="D1228" s="207" t="s">
        <v>288</v>
      </c>
      <c r="E1228" s="207" t="s">
        <v>289</v>
      </c>
      <c r="F1228" s="612"/>
      <c r="G1228" s="613"/>
      <c r="H1228" s="616" t="s">
        <v>290</v>
      </c>
      <c r="I1228" s="617"/>
      <c r="J1228" s="620" t="s">
        <v>287</v>
      </c>
      <c r="K1228" s="620" t="s">
        <v>16</v>
      </c>
      <c r="L1228" s="622">
        <v>426</v>
      </c>
    </row>
    <row r="1229" spans="1:12" s="194" customFormat="1" ht="24.6" customHeight="1" x14ac:dyDescent="0.15">
      <c r="A1229" s="626"/>
      <c r="B1229" s="209" t="s">
        <v>291</v>
      </c>
      <c r="C1229" s="209" t="s">
        <v>1156</v>
      </c>
      <c r="D1229" s="211">
        <v>43498</v>
      </c>
      <c r="E1229" s="209" t="s">
        <v>1157</v>
      </c>
      <c r="F1229" s="614"/>
      <c r="G1229" s="615"/>
      <c r="H1229" s="618"/>
      <c r="I1229" s="619"/>
      <c r="J1229" s="621"/>
      <c r="K1229" s="621"/>
      <c r="L1229" s="623"/>
    </row>
    <row r="1230" spans="1:12" s="194" customFormat="1" ht="24.6" customHeight="1" x14ac:dyDescent="0.15">
      <c r="A1230" s="624">
        <v>227</v>
      </c>
      <c r="B1230" s="203" t="s">
        <v>12</v>
      </c>
      <c r="C1230" s="207" t="s">
        <v>11</v>
      </c>
      <c r="D1230" s="207" t="s">
        <v>280</v>
      </c>
      <c r="E1230" s="207" t="s">
        <v>281</v>
      </c>
      <c r="F1230" s="627" t="s">
        <v>8</v>
      </c>
      <c r="G1230" s="628"/>
      <c r="H1230" s="629"/>
      <c r="I1230" s="630"/>
      <c r="J1230" s="630"/>
      <c r="K1230" s="630"/>
      <c r="L1230" s="631"/>
    </row>
    <row r="1231" spans="1:12" s="194" customFormat="1" ht="26.65" customHeight="1" x14ac:dyDescent="0.15">
      <c r="A1231" s="625"/>
      <c r="B1231" s="620" t="s">
        <v>1158</v>
      </c>
      <c r="C1231" s="620" t="s">
        <v>1159</v>
      </c>
      <c r="D1231" s="634">
        <v>43475</v>
      </c>
      <c r="E1231" s="620" t="s">
        <v>473</v>
      </c>
      <c r="F1231" s="636" t="s">
        <v>753</v>
      </c>
      <c r="G1231" s="637"/>
      <c r="H1231" s="610" t="s">
        <v>286</v>
      </c>
      <c r="I1231" s="611"/>
      <c r="J1231" s="209" t="s">
        <v>287</v>
      </c>
      <c r="K1231" s="209" t="s">
        <v>16</v>
      </c>
      <c r="L1231" s="210">
        <v>141.80000000000001</v>
      </c>
    </row>
    <row r="1232" spans="1:12" s="194" customFormat="1" ht="73.150000000000006" customHeight="1" x14ac:dyDescent="0.15">
      <c r="A1232" s="625"/>
      <c r="B1232" s="621"/>
      <c r="C1232" s="621"/>
      <c r="D1232" s="635"/>
      <c r="E1232" s="621"/>
      <c r="F1232" s="638"/>
      <c r="G1232" s="639"/>
      <c r="H1232" s="610" t="s">
        <v>242</v>
      </c>
      <c r="I1232" s="611"/>
      <c r="J1232" s="209" t="s">
        <v>287</v>
      </c>
      <c r="K1232" s="209" t="s">
        <v>16</v>
      </c>
      <c r="L1232" s="210">
        <v>250.79</v>
      </c>
    </row>
    <row r="1233" spans="1:12" s="194" customFormat="1" ht="24.6" customHeight="1" x14ac:dyDescent="0.15">
      <c r="A1233" s="625"/>
      <c r="B1233" s="203" t="s">
        <v>6</v>
      </c>
      <c r="C1233" s="207" t="s">
        <v>5</v>
      </c>
      <c r="D1233" s="207" t="s">
        <v>288</v>
      </c>
      <c r="E1233" s="207" t="s">
        <v>289</v>
      </c>
      <c r="F1233" s="612"/>
      <c r="G1233" s="613"/>
      <c r="H1233" s="616" t="s">
        <v>290</v>
      </c>
      <c r="I1233" s="617"/>
      <c r="J1233" s="620" t="s">
        <v>287</v>
      </c>
      <c r="K1233" s="620" t="s">
        <v>287</v>
      </c>
      <c r="L1233" s="622">
        <v>0</v>
      </c>
    </row>
    <row r="1234" spans="1:12" s="194" customFormat="1" ht="24.6" customHeight="1" x14ac:dyDescent="0.15">
      <c r="A1234" s="626"/>
      <c r="B1234" s="209" t="s">
        <v>291</v>
      </c>
      <c r="C1234" s="209" t="s">
        <v>753</v>
      </c>
      <c r="D1234" s="211">
        <v>43476</v>
      </c>
      <c r="E1234" s="209" t="s">
        <v>1160</v>
      </c>
      <c r="F1234" s="614"/>
      <c r="G1234" s="615"/>
      <c r="H1234" s="618"/>
      <c r="I1234" s="619"/>
      <c r="J1234" s="621"/>
      <c r="K1234" s="621"/>
      <c r="L1234" s="623"/>
    </row>
    <row r="1235" spans="1:12" s="194" customFormat="1" ht="24.6" customHeight="1" x14ac:dyDescent="0.15">
      <c r="A1235" s="624">
        <v>228</v>
      </c>
      <c r="B1235" s="203" t="s">
        <v>12</v>
      </c>
      <c r="C1235" s="207" t="s">
        <v>11</v>
      </c>
      <c r="D1235" s="207" t="s">
        <v>280</v>
      </c>
      <c r="E1235" s="207" t="s">
        <v>281</v>
      </c>
      <c r="F1235" s="627" t="s">
        <v>8</v>
      </c>
      <c r="G1235" s="628"/>
      <c r="H1235" s="629"/>
      <c r="I1235" s="630"/>
      <c r="J1235" s="630"/>
      <c r="K1235" s="630"/>
      <c r="L1235" s="631"/>
    </row>
    <row r="1236" spans="1:12" s="194" customFormat="1" ht="26.65" customHeight="1" x14ac:dyDescent="0.15">
      <c r="A1236" s="625"/>
      <c r="B1236" s="620" t="s">
        <v>1161</v>
      </c>
      <c r="C1236" s="632" t="s">
        <v>1162</v>
      </c>
      <c r="D1236" s="634">
        <v>43546</v>
      </c>
      <c r="E1236" s="620" t="s">
        <v>295</v>
      </c>
      <c r="F1236" s="636" t="s">
        <v>296</v>
      </c>
      <c r="G1236" s="637"/>
      <c r="H1236" s="610" t="s">
        <v>286</v>
      </c>
      <c r="I1236" s="611"/>
      <c r="J1236" s="209" t="s">
        <v>287</v>
      </c>
      <c r="K1236" s="209" t="s">
        <v>287</v>
      </c>
      <c r="L1236" s="210">
        <v>0</v>
      </c>
    </row>
    <row r="1237" spans="1:12" s="194" customFormat="1" ht="191.45" customHeight="1" x14ac:dyDescent="0.15">
      <c r="A1237" s="625"/>
      <c r="B1237" s="621"/>
      <c r="C1237" s="633"/>
      <c r="D1237" s="635"/>
      <c r="E1237" s="621"/>
      <c r="F1237" s="638"/>
      <c r="G1237" s="639"/>
      <c r="H1237" s="610" t="s">
        <v>242</v>
      </c>
      <c r="I1237" s="611"/>
      <c r="J1237" s="209" t="s">
        <v>287</v>
      </c>
      <c r="K1237" s="209" t="s">
        <v>287</v>
      </c>
      <c r="L1237" s="210">
        <v>0</v>
      </c>
    </row>
    <row r="1238" spans="1:12" s="194" customFormat="1" ht="24.6" customHeight="1" x14ac:dyDescent="0.15">
      <c r="A1238" s="625"/>
      <c r="B1238" s="203" t="s">
        <v>6</v>
      </c>
      <c r="C1238" s="207" t="s">
        <v>5</v>
      </c>
      <c r="D1238" s="207" t="s">
        <v>288</v>
      </c>
      <c r="E1238" s="207" t="s">
        <v>289</v>
      </c>
      <c r="F1238" s="612"/>
      <c r="G1238" s="613"/>
      <c r="H1238" s="616" t="s">
        <v>290</v>
      </c>
      <c r="I1238" s="617"/>
      <c r="J1238" s="620" t="s">
        <v>287</v>
      </c>
      <c r="K1238" s="620" t="s">
        <v>16</v>
      </c>
      <c r="L1238" s="622">
        <v>894</v>
      </c>
    </row>
    <row r="1239" spans="1:12" s="194" customFormat="1" ht="24.6" customHeight="1" x14ac:dyDescent="0.15">
      <c r="A1239" s="626"/>
      <c r="B1239" s="209" t="s">
        <v>291</v>
      </c>
      <c r="C1239" s="209" t="s">
        <v>296</v>
      </c>
      <c r="D1239" s="211">
        <v>43550</v>
      </c>
      <c r="E1239" s="209" t="s">
        <v>297</v>
      </c>
      <c r="F1239" s="614"/>
      <c r="G1239" s="615"/>
      <c r="H1239" s="618"/>
      <c r="I1239" s="619"/>
      <c r="J1239" s="621"/>
      <c r="K1239" s="621"/>
      <c r="L1239" s="623"/>
    </row>
    <row r="1240" spans="1:12" s="194" customFormat="1" ht="24.6" customHeight="1" x14ac:dyDescent="0.15">
      <c r="A1240" s="624">
        <v>229</v>
      </c>
      <c r="B1240" s="203" t="s">
        <v>12</v>
      </c>
      <c r="C1240" s="207" t="s">
        <v>11</v>
      </c>
      <c r="D1240" s="207" t="s">
        <v>280</v>
      </c>
      <c r="E1240" s="207" t="s">
        <v>281</v>
      </c>
      <c r="F1240" s="627" t="s">
        <v>8</v>
      </c>
      <c r="G1240" s="628"/>
      <c r="H1240" s="629"/>
      <c r="I1240" s="630"/>
      <c r="J1240" s="630"/>
      <c r="K1240" s="630"/>
      <c r="L1240" s="631"/>
    </row>
    <row r="1241" spans="1:12" s="194" customFormat="1" ht="26.65" customHeight="1" x14ac:dyDescent="0.15">
      <c r="A1241" s="625"/>
      <c r="B1241" s="620" t="s">
        <v>1163</v>
      </c>
      <c r="C1241" s="632" t="s">
        <v>1164</v>
      </c>
      <c r="D1241" s="634">
        <v>43406</v>
      </c>
      <c r="E1241" s="620" t="s">
        <v>321</v>
      </c>
      <c r="F1241" s="636" t="s">
        <v>536</v>
      </c>
      <c r="G1241" s="637"/>
      <c r="H1241" s="610" t="s">
        <v>286</v>
      </c>
      <c r="I1241" s="611"/>
      <c r="J1241" s="209" t="s">
        <v>287</v>
      </c>
      <c r="K1241" s="209" t="s">
        <v>287</v>
      </c>
      <c r="L1241" s="210">
        <v>0</v>
      </c>
    </row>
    <row r="1242" spans="1:12" s="194" customFormat="1" ht="277.35000000000002" customHeight="1" x14ac:dyDescent="0.15">
      <c r="A1242" s="625"/>
      <c r="B1242" s="621"/>
      <c r="C1242" s="633"/>
      <c r="D1242" s="635"/>
      <c r="E1242" s="621"/>
      <c r="F1242" s="638"/>
      <c r="G1242" s="639"/>
      <c r="H1242" s="610" t="s">
        <v>242</v>
      </c>
      <c r="I1242" s="611"/>
      <c r="J1242" s="209" t="s">
        <v>287</v>
      </c>
      <c r="K1242" s="209" t="s">
        <v>287</v>
      </c>
      <c r="L1242" s="210">
        <v>0</v>
      </c>
    </row>
    <row r="1243" spans="1:12" s="194" customFormat="1" ht="24.6" customHeight="1" x14ac:dyDescent="0.15">
      <c r="A1243" s="625"/>
      <c r="B1243" s="203" t="s">
        <v>6</v>
      </c>
      <c r="C1243" s="207" t="s">
        <v>5</v>
      </c>
      <c r="D1243" s="207" t="s">
        <v>288</v>
      </c>
      <c r="E1243" s="207" t="s">
        <v>289</v>
      </c>
      <c r="F1243" s="612"/>
      <c r="G1243" s="613"/>
      <c r="H1243" s="616" t="s">
        <v>290</v>
      </c>
      <c r="I1243" s="617"/>
      <c r="J1243" s="620" t="s">
        <v>287</v>
      </c>
      <c r="K1243" s="620" t="s">
        <v>16</v>
      </c>
      <c r="L1243" s="622">
        <v>400</v>
      </c>
    </row>
    <row r="1244" spans="1:12" s="194" customFormat="1" ht="24.6" customHeight="1" x14ac:dyDescent="0.15">
      <c r="A1244" s="626"/>
      <c r="B1244" s="209" t="s">
        <v>439</v>
      </c>
      <c r="C1244" s="209" t="s">
        <v>536</v>
      </c>
      <c r="D1244" s="211">
        <v>43411</v>
      </c>
      <c r="E1244" s="209" t="s">
        <v>1165</v>
      </c>
      <c r="F1244" s="614"/>
      <c r="G1244" s="615"/>
      <c r="H1244" s="618"/>
      <c r="I1244" s="619"/>
      <c r="J1244" s="621"/>
      <c r="K1244" s="621"/>
      <c r="L1244" s="623"/>
    </row>
    <row r="1245" spans="1:12" s="194" customFormat="1" ht="24.6" customHeight="1" x14ac:dyDescent="0.15">
      <c r="A1245" s="624">
        <v>230</v>
      </c>
      <c r="B1245" s="203" t="s">
        <v>12</v>
      </c>
      <c r="C1245" s="207" t="s">
        <v>11</v>
      </c>
      <c r="D1245" s="207" t="s">
        <v>280</v>
      </c>
      <c r="E1245" s="207" t="s">
        <v>281</v>
      </c>
      <c r="F1245" s="627" t="s">
        <v>8</v>
      </c>
      <c r="G1245" s="628"/>
      <c r="H1245" s="629"/>
      <c r="I1245" s="630"/>
      <c r="J1245" s="630"/>
      <c r="K1245" s="630"/>
      <c r="L1245" s="631"/>
    </row>
    <row r="1246" spans="1:12" s="194" customFormat="1" ht="26.65" customHeight="1" x14ac:dyDescent="0.15">
      <c r="A1246" s="625"/>
      <c r="B1246" s="620" t="s">
        <v>1166</v>
      </c>
      <c r="C1246" s="632" t="s">
        <v>1167</v>
      </c>
      <c r="D1246" s="634">
        <v>43442</v>
      </c>
      <c r="E1246" s="620" t="s">
        <v>1168</v>
      </c>
      <c r="F1246" s="636" t="s">
        <v>1169</v>
      </c>
      <c r="G1246" s="637"/>
      <c r="H1246" s="610" t="s">
        <v>286</v>
      </c>
      <c r="I1246" s="611"/>
      <c r="J1246" s="209" t="s">
        <v>287</v>
      </c>
      <c r="K1246" s="209" t="s">
        <v>16</v>
      </c>
      <c r="L1246" s="210">
        <v>269.79000000000002</v>
      </c>
    </row>
    <row r="1247" spans="1:12" s="194" customFormat="1" ht="409.6" customHeight="1" x14ac:dyDescent="0.15">
      <c r="A1247" s="625"/>
      <c r="B1247" s="640"/>
      <c r="C1247" s="641"/>
      <c r="D1247" s="642"/>
      <c r="E1247" s="640"/>
      <c r="F1247" s="643"/>
      <c r="G1247" s="644"/>
      <c r="H1247" s="616" t="s">
        <v>242</v>
      </c>
      <c r="I1247" s="617"/>
      <c r="J1247" s="620" t="s">
        <v>287</v>
      </c>
      <c r="K1247" s="620" t="s">
        <v>16</v>
      </c>
      <c r="L1247" s="622">
        <v>1570</v>
      </c>
    </row>
    <row r="1248" spans="1:12" s="194" customFormat="1" ht="62.45" customHeight="1" x14ac:dyDescent="0.15">
      <c r="A1248" s="625"/>
      <c r="B1248" s="621"/>
      <c r="C1248" s="633"/>
      <c r="D1248" s="635"/>
      <c r="E1248" s="621"/>
      <c r="F1248" s="638"/>
      <c r="G1248" s="639"/>
      <c r="H1248" s="618"/>
      <c r="I1248" s="619"/>
      <c r="J1248" s="621"/>
      <c r="K1248" s="621"/>
      <c r="L1248" s="623"/>
    </row>
    <row r="1249" spans="1:12" s="194" customFormat="1" ht="24.6" customHeight="1" x14ac:dyDescent="0.15">
      <c r="A1249" s="625"/>
      <c r="B1249" s="203" t="s">
        <v>6</v>
      </c>
      <c r="C1249" s="207" t="s">
        <v>5</v>
      </c>
      <c r="D1249" s="207" t="s">
        <v>288</v>
      </c>
      <c r="E1249" s="207" t="s">
        <v>289</v>
      </c>
      <c r="F1249" s="612"/>
      <c r="G1249" s="613"/>
      <c r="H1249" s="616" t="s">
        <v>290</v>
      </c>
      <c r="I1249" s="617"/>
      <c r="J1249" s="620" t="s">
        <v>287</v>
      </c>
      <c r="K1249" s="620" t="s">
        <v>287</v>
      </c>
      <c r="L1249" s="622">
        <v>0</v>
      </c>
    </row>
    <row r="1250" spans="1:12" s="194" customFormat="1" ht="24.6" customHeight="1" x14ac:dyDescent="0.15">
      <c r="A1250" s="626"/>
      <c r="B1250" s="209" t="s">
        <v>1170</v>
      </c>
      <c r="C1250" s="209" t="s">
        <v>1169</v>
      </c>
      <c r="D1250" s="211">
        <v>43446</v>
      </c>
      <c r="E1250" s="209" t="s">
        <v>414</v>
      </c>
      <c r="F1250" s="614"/>
      <c r="G1250" s="615"/>
      <c r="H1250" s="618"/>
      <c r="I1250" s="619"/>
      <c r="J1250" s="621"/>
      <c r="K1250" s="621"/>
      <c r="L1250" s="623"/>
    </row>
    <row r="1251" spans="1:12" s="194" customFormat="1" ht="24.6" customHeight="1" x14ac:dyDescent="0.15">
      <c r="A1251" s="624">
        <v>231</v>
      </c>
      <c r="B1251" s="203" t="s">
        <v>12</v>
      </c>
      <c r="C1251" s="207" t="s">
        <v>11</v>
      </c>
      <c r="D1251" s="207" t="s">
        <v>280</v>
      </c>
      <c r="E1251" s="207" t="s">
        <v>281</v>
      </c>
      <c r="F1251" s="627" t="s">
        <v>8</v>
      </c>
      <c r="G1251" s="628"/>
      <c r="H1251" s="629"/>
      <c r="I1251" s="630"/>
      <c r="J1251" s="630"/>
      <c r="K1251" s="630"/>
      <c r="L1251" s="631"/>
    </row>
    <row r="1252" spans="1:12" s="194" customFormat="1" ht="26.65" customHeight="1" x14ac:dyDescent="0.15">
      <c r="A1252" s="625"/>
      <c r="B1252" s="620" t="s">
        <v>1166</v>
      </c>
      <c r="C1252" s="632" t="s">
        <v>1171</v>
      </c>
      <c r="D1252" s="634">
        <v>43473</v>
      </c>
      <c r="E1252" s="620" t="s">
        <v>1172</v>
      </c>
      <c r="F1252" s="636" t="s">
        <v>1173</v>
      </c>
      <c r="G1252" s="637"/>
      <c r="H1252" s="610" t="s">
        <v>286</v>
      </c>
      <c r="I1252" s="611"/>
      <c r="J1252" s="209" t="s">
        <v>287</v>
      </c>
      <c r="K1252" s="209" t="s">
        <v>16</v>
      </c>
      <c r="L1252" s="210">
        <v>345</v>
      </c>
    </row>
    <row r="1253" spans="1:12" s="194" customFormat="1" ht="409.6" customHeight="1" x14ac:dyDescent="0.15">
      <c r="A1253" s="625"/>
      <c r="B1253" s="640"/>
      <c r="C1253" s="641"/>
      <c r="D1253" s="642"/>
      <c r="E1253" s="640"/>
      <c r="F1253" s="643"/>
      <c r="G1253" s="644"/>
      <c r="H1253" s="616" t="s">
        <v>242</v>
      </c>
      <c r="I1253" s="617"/>
      <c r="J1253" s="620" t="s">
        <v>287</v>
      </c>
      <c r="K1253" s="620" t="s">
        <v>16</v>
      </c>
      <c r="L1253" s="622">
        <v>1720.1</v>
      </c>
    </row>
    <row r="1254" spans="1:12" s="194" customFormat="1" ht="310.35000000000002" customHeight="1" x14ac:dyDescent="0.15">
      <c r="A1254" s="625"/>
      <c r="B1254" s="621"/>
      <c r="C1254" s="633"/>
      <c r="D1254" s="635"/>
      <c r="E1254" s="621"/>
      <c r="F1254" s="638"/>
      <c r="G1254" s="639"/>
      <c r="H1254" s="618"/>
      <c r="I1254" s="619"/>
      <c r="J1254" s="621"/>
      <c r="K1254" s="621"/>
      <c r="L1254" s="623"/>
    </row>
    <row r="1255" spans="1:12" s="194" customFormat="1" ht="24.6" customHeight="1" x14ac:dyDescent="0.15">
      <c r="A1255" s="625"/>
      <c r="B1255" s="203" t="s">
        <v>6</v>
      </c>
      <c r="C1255" s="207" t="s">
        <v>5</v>
      </c>
      <c r="D1255" s="207" t="s">
        <v>288</v>
      </c>
      <c r="E1255" s="207" t="s">
        <v>289</v>
      </c>
      <c r="F1255" s="612"/>
      <c r="G1255" s="613"/>
      <c r="H1255" s="616" t="s">
        <v>290</v>
      </c>
      <c r="I1255" s="617"/>
      <c r="J1255" s="620" t="s">
        <v>287</v>
      </c>
      <c r="K1255" s="620" t="s">
        <v>16</v>
      </c>
      <c r="L1255" s="622">
        <v>897.15</v>
      </c>
    </row>
    <row r="1256" spans="1:12" s="194" customFormat="1" ht="24.6" customHeight="1" x14ac:dyDescent="0.15">
      <c r="A1256" s="626"/>
      <c r="B1256" s="209" t="s">
        <v>1170</v>
      </c>
      <c r="C1256" s="209" t="s">
        <v>1173</v>
      </c>
      <c r="D1256" s="211">
        <v>43479</v>
      </c>
      <c r="E1256" s="209" t="s">
        <v>1174</v>
      </c>
      <c r="F1256" s="614"/>
      <c r="G1256" s="615"/>
      <c r="H1256" s="618"/>
      <c r="I1256" s="619"/>
      <c r="J1256" s="621"/>
      <c r="K1256" s="621"/>
      <c r="L1256" s="623"/>
    </row>
    <row r="1257" spans="1:12" s="194" customFormat="1" ht="24.6" customHeight="1" x14ac:dyDescent="0.15">
      <c r="A1257" s="624">
        <v>232</v>
      </c>
      <c r="B1257" s="203" t="s">
        <v>12</v>
      </c>
      <c r="C1257" s="207" t="s">
        <v>11</v>
      </c>
      <c r="D1257" s="207" t="s">
        <v>280</v>
      </c>
      <c r="E1257" s="207" t="s">
        <v>281</v>
      </c>
      <c r="F1257" s="627" t="s">
        <v>8</v>
      </c>
      <c r="G1257" s="628"/>
      <c r="H1257" s="629"/>
      <c r="I1257" s="630"/>
      <c r="J1257" s="630"/>
      <c r="K1257" s="630"/>
      <c r="L1257" s="631"/>
    </row>
    <row r="1258" spans="1:12" s="194" customFormat="1" ht="26.65" customHeight="1" x14ac:dyDescent="0.15">
      <c r="A1258" s="625"/>
      <c r="B1258" s="620" t="s">
        <v>1175</v>
      </c>
      <c r="C1258" s="632" t="s">
        <v>1176</v>
      </c>
      <c r="D1258" s="634">
        <v>43418</v>
      </c>
      <c r="E1258" s="620" t="s">
        <v>628</v>
      </c>
      <c r="F1258" s="636" t="s">
        <v>756</v>
      </c>
      <c r="G1258" s="637"/>
      <c r="H1258" s="610" t="s">
        <v>286</v>
      </c>
      <c r="I1258" s="611"/>
      <c r="J1258" s="209" t="s">
        <v>287</v>
      </c>
      <c r="K1258" s="209" t="s">
        <v>16</v>
      </c>
      <c r="L1258" s="210">
        <v>678</v>
      </c>
    </row>
    <row r="1259" spans="1:12" s="194" customFormat="1" ht="395.65" customHeight="1" x14ac:dyDescent="0.15">
      <c r="A1259" s="625"/>
      <c r="B1259" s="621"/>
      <c r="C1259" s="633"/>
      <c r="D1259" s="635"/>
      <c r="E1259" s="621"/>
      <c r="F1259" s="638"/>
      <c r="G1259" s="639"/>
      <c r="H1259" s="610" t="s">
        <v>242</v>
      </c>
      <c r="I1259" s="611"/>
      <c r="J1259" s="209" t="s">
        <v>287</v>
      </c>
      <c r="K1259" s="209" t="s">
        <v>16</v>
      </c>
      <c r="L1259" s="210">
        <v>539.35</v>
      </c>
    </row>
    <row r="1260" spans="1:12" s="194" customFormat="1" ht="24.6" customHeight="1" x14ac:dyDescent="0.15">
      <c r="A1260" s="625"/>
      <c r="B1260" s="203" t="s">
        <v>6</v>
      </c>
      <c r="C1260" s="207" t="s">
        <v>5</v>
      </c>
      <c r="D1260" s="207" t="s">
        <v>288</v>
      </c>
      <c r="E1260" s="207" t="s">
        <v>289</v>
      </c>
      <c r="F1260" s="612"/>
      <c r="G1260" s="613"/>
      <c r="H1260" s="616" t="s">
        <v>290</v>
      </c>
      <c r="I1260" s="617"/>
      <c r="J1260" s="620" t="s">
        <v>287</v>
      </c>
      <c r="K1260" s="620" t="s">
        <v>16</v>
      </c>
      <c r="L1260" s="622">
        <v>170</v>
      </c>
    </row>
    <row r="1261" spans="1:12" s="194" customFormat="1" ht="24.6" customHeight="1" x14ac:dyDescent="0.15">
      <c r="A1261" s="626"/>
      <c r="B1261" s="209" t="s">
        <v>822</v>
      </c>
      <c r="C1261" s="209" t="s">
        <v>756</v>
      </c>
      <c r="D1261" s="211">
        <v>43420</v>
      </c>
      <c r="E1261" s="209" t="s">
        <v>1177</v>
      </c>
      <c r="F1261" s="614"/>
      <c r="G1261" s="615"/>
      <c r="H1261" s="618"/>
      <c r="I1261" s="619"/>
      <c r="J1261" s="621"/>
      <c r="K1261" s="621"/>
      <c r="L1261" s="623"/>
    </row>
    <row r="1262" spans="1:12" s="194" customFormat="1" ht="24.6" customHeight="1" x14ac:dyDescent="0.15">
      <c r="A1262" s="624">
        <v>233</v>
      </c>
      <c r="B1262" s="203" t="s">
        <v>12</v>
      </c>
      <c r="C1262" s="207" t="s">
        <v>11</v>
      </c>
      <c r="D1262" s="207" t="s">
        <v>280</v>
      </c>
      <c r="E1262" s="207" t="s">
        <v>281</v>
      </c>
      <c r="F1262" s="627" t="s">
        <v>8</v>
      </c>
      <c r="G1262" s="628"/>
      <c r="H1262" s="629"/>
      <c r="I1262" s="630"/>
      <c r="J1262" s="630"/>
      <c r="K1262" s="630"/>
      <c r="L1262" s="631"/>
    </row>
    <row r="1263" spans="1:12" s="194" customFormat="1" ht="26.65" customHeight="1" x14ac:dyDescent="0.15">
      <c r="A1263" s="625"/>
      <c r="B1263" s="620" t="s">
        <v>1178</v>
      </c>
      <c r="C1263" s="620" t="s">
        <v>1179</v>
      </c>
      <c r="D1263" s="634">
        <v>43505</v>
      </c>
      <c r="E1263" s="620" t="s">
        <v>389</v>
      </c>
      <c r="F1263" s="636" t="s">
        <v>1180</v>
      </c>
      <c r="G1263" s="637"/>
      <c r="H1263" s="610" t="s">
        <v>286</v>
      </c>
      <c r="I1263" s="611"/>
      <c r="J1263" s="209" t="s">
        <v>287</v>
      </c>
      <c r="K1263" s="209" t="s">
        <v>16</v>
      </c>
      <c r="L1263" s="210">
        <v>317.04000000000002</v>
      </c>
    </row>
    <row r="1264" spans="1:12" s="194" customFormat="1" ht="115.7" customHeight="1" x14ac:dyDescent="0.15">
      <c r="A1264" s="625"/>
      <c r="B1264" s="621"/>
      <c r="C1264" s="621"/>
      <c r="D1264" s="635"/>
      <c r="E1264" s="621"/>
      <c r="F1264" s="638"/>
      <c r="G1264" s="639"/>
      <c r="H1264" s="610" t="s">
        <v>242</v>
      </c>
      <c r="I1264" s="611"/>
      <c r="J1264" s="209" t="s">
        <v>287</v>
      </c>
      <c r="K1264" s="209" t="s">
        <v>287</v>
      </c>
      <c r="L1264" s="210">
        <v>0</v>
      </c>
    </row>
    <row r="1265" spans="1:12" s="194" customFormat="1" ht="24.6" customHeight="1" x14ac:dyDescent="0.15">
      <c r="A1265" s="625"/>
      <c r="B1265" s="203" t="s">
        <v>6</v>
      </c>
      <c r="C1265" s="207" t="s">
        <v>5</v>
      </c>
      <c r="D1265" s="207" t="s">
        <v>288</v>
      </c>
      <c r="E1265" s="207" t="s">
        <v>289</v>
      </c>
      <c r="F1265" s="612"/>
      <c r="G1265" s="613"/>
      <c r="H1265" s="616" t="s">
        <v>290</v>
      </c>
      <c r="I1265" s="617"/>
      <c r="J1265" s="620" t="s">
        <v>287</v>
      </c>
      <c r="K1265" s="620" t="s">
        <v>287</v>
      </c>
      <c r="L1265" s="622">
        <v>0</v>
      </c>
    </row>
    <row r="1266" spans="1:12" s="194" customFormat="1" ht="24.6" customHeight="1" x14ac:dyDescent="0.15">
      <c r="A1266" s="626"/>
      <c r="B1266" s="209" t="s">
        <v>1181</v>
      </c>
      <c r="C1266" s="209" t="s">
        <v>1180</v>
      </c>
      <c r="D1266" s="211">
        <v>43509</v>
      </c>
      <c r="E1266" s="209" t="s">
        <v>1182</v>
      </c>
      <c r="F1266" s="614"/>
      <c r="G1266" s="615"/>
      <c r="H1266" s="618"/>
      <c r="I1266" s="619"/>
      <c r="J1266" s="621"/>
      <c r="K1266" s="621"/>
      <c r="L1266" s="623"/>
    </row>
    <row r="1267" spans="1:12" s="194" customFormat="1" ht="24.6" customHeight="1" x14ac:dyDescent="0.15">
      <c r="A1267" s="624">
        <v>234</v>
      </c>
      <c r="B1267" s="203" t="s">
        <v>12</v>
      </c>
      <c r="C1267" s="207" t="s">
        <v>11</v>
      </c>
      <c r="D1267" s="207" t="s">
        <v>280</v>
      </c>
      <c r="E1267" s="207" t="s">
        <v>281</v>
      </c>
      <c r="F1267" s="627" t="s">
        <v>8</v>
      </c>
      <c r="G1267" s="628"/>
      <c r="H1267" s="629"/>
      <c r="I1267" s="630"/>
      <c r="J1267" s="630"/>
      <c r="K1267" s="630"/>
      <c r="L1267" s="631"/>
    </row>
    <row r="1268" spans="1:12" s="194" customFormat="1" ht="26.65" customHeight="1" x14ac:dyDescent="0.15">
      <c r="A1268" s="625"/>
      <c r="B1268" s="620" t="s">
        <v>1183</v>
      </c>
      <c r="C1268" s="632" t="s">
        <v>1184</v>
      </c>
      <c r="D1268" s="634">
        <v>43374</v>
      </c>
      <c r="E1268" s="620" t="s">
        <v>1185</v>
      </c>
      <c r="F1268" s="636" t="s">
        <v>1186</v>
      </c>
      <c r="G1268" s="637"/>
      <c r="H1268" s="610" t="s">
        <v>286</v>
      </c>
      <c r="I1268" s="611"/>
      <c r="J1268" s="209" t="s">
        <v>16</v>
      </c>
      <c r="K1268" s="209" t="s">
        <v>287</v>
      </c>
      <c r="L1268" s="210">
        <v>1215.3</v>
      </c>
    </row>
    <row r="1269" spans="1:12" s="194" customFormat="1" ht="202.15" customHeight="1" x14ac:dyDescent="0.15">
      <c r="A1269" s="625"/>
      <c r="B1269" s="621"/>
      <c r="C1269" s="633"/>
      <c r="D1269" s="635"/>
      <c r="E1269" s="621"/>
      <c r="F1269" s="638"/>
      <c r="G1269" s="639"/>
      <c r="H1269" s="610" t="s">
        <v>242</v>
      </c>
      <c r="I1269" s="611"/>
      <c r="J1269" s="209" t="s">
        <v>287</v>
      </c>
      <c r="K1269" s="209" t="s">
        <v>287</v>
      </c>
      <c r="L1269" s="210">
        <v>0</v>
      </c>
    </row>
    <row r="1270" spans="1:12" s="194" customFormat="1" ht="24.6" customHeight="1" x14ac:dyDescent="0.15">
      <c r="A1270" s="625"/>
      <c r="B1270" s="203" t="s">
        <v>6</v>
      </c>
      <c r="C1270" s="207" t="s">
        <v>5</v>
      </c>
      <c r="D1270" s="207" t="s">
        <v>288</v>
      </c>
      <c r="E1270" s="207" t="s">
        <v>289</v>
      </c>
      <c r="F1270" s="612"/>
      <c r="G1270" s="613"/>
      <c r="H1270" s="616" t="s">
        <v>290</v>
      </c>
      <c r="I1270" s="617"/>
      <c r="J1270" s="620" t="s">
        <v>16</v>
      </c>
      <c r="K1270" s="620" t="s">
        <v>287</v>
      </c>
      <c r="L1270" s="622">
        <v>154.51</v>
      </c>
    </row>
    <row r="1271" spans="1:12" s="194" customFormat="1" ht="24.6" customHeight="1" x14ac:dyDescent="0.15">
      <c r="A1271" s="626"/>
      <c r="B1271" s="209" t="s">
        <v>460</v>
      </c>
      <c r="C1271" s="209" t="s">
        <v>1186</v>
      </c>
      <c r="D1271" s="211">
        <v>43404</v>
      </c>
      <c r="E1271" s="209" t="s">
        <v>1187</v>
      </c>
      <c r="F1271" s="614"/>
      <c r="G1271" s="615"/>
      <c r="H1271" s="618"/>
      <c r="I1271" s="619"/>
      <c r="J1271" s="621"/>
      <c r="K1271" s="621"/>
      <c r="L1271" s="623"/>
    </row>
    <row r="1272" spans="1:12" s="194" customFormat="1" ht="24.6" customHeight="1" x14ac:dyDescent="0.15">
      <c r="A1272" s="624">
        <v>235</v>
      </c>
      <c r="B1272" s="203" t="s">
        <v>12</v>
      </c>
      <c r="C1272" s="207" t="s">
        <v>11</v>
      </c>
      <c r="D1272" s="207" t="s">
        <v>280</v>
      </c>
      <c r="E1272" s="207" t="s">
        <v>281</v>
      </c>
      <c r="F1272" s="627" t="s">
        <v>8</v>
      </c>
      <c r="G1272" s="628"/>
      <c r="H1272" s="629"/>
      <c r="I1272" s="630"/>
      <c r="J1272" s="630"/>
      <c r="K1272" s="630"/>
      <c r="L1272" s="631"/>
    </row>
    <row r="1273" spans="1:12" s="194" customFormat="1" ht="26.65" customHeight="1" x14ac:dyDescent="0.15">
      <c r="A1273" s="625"/>
      <c r="B1273" s="620" t="s">
        <v>1183</v>
      </c>
      <c r="C1273" s="632" t="s">
        <v>1188</v>
      </c>
      <c r="D1273" s="634">
        <v>43403</v>
      </c>
      <c r="E1273" s="620" t="s">
        <v>986</v>
      </c>
      <c r="F1273" s="636" t="s">
        <v>1189</v>
      </c>
      <c r="G1273" s="637"/>
      <c r="H1273" s="610" t="s">
        <v>286</v>
      </c>
      <c r="I1273" s="611"/>
      <c r="J1273" s="209" t="s">
        <v>287</v>
      </c>
      <c r="K1273" s="209" t="s">
        <v>16</v>
      </c>
      <c r="L1273" s="210">
        <v>159.52000000000001</v>
      </c>
    </row>
    <row r="1274" spans="1:12" s="194" customFormat="1" ht="277.35000000000002" customHeight="1" x14ac:dyDescent="0.15">
      <c r="A1274" s="625"/>
      <c r="B1274" s="621"/>
      <c r="C1274" s="633"/>
      <c r="D1274" s="635"/>
      <c r="E1274" s="621"/>
      <c r="F1274" s="638"/>
      <c r="G1274" s="639"/>
      <c r="H1274" s="610" t="s">
        <v>242</v>
      </c>
      <c r="I1274" s="611"/>
      <c r="J1274" s="209" t="s">
        <v>287</v>
      </c>
      <c r="K1274" s="209" t="s">
        <v>287</v>
      </c>
      <c r="L1274" s="210">
        <v>0</v>
      </c>
    </row>
    <row r="1275" spans="1:12" s="194" customFormat="1" ht="24.6" customHeight="1" x14ac:dyDescent="0.15">
      <c r="A1275" s="625"/>
      <c r="B1275" s="203" t="s">
        <v>6</v>
      </c>
      <c r="C1275" s="207" t="s">
        <v>5</v>
      </c>
      <c r="D1275" s="207" t="s">
        <v>288</v>
      </c>
      <c r="E1275" s="207" t="s">
        <v>289</v>
      </c>
      <c r="F1275" s="612"/>
      <c r="G1275" s="613"/>
      <c r="H1275" s="616" t="s">
        <v>290</v>
      </c>
      <c r="I1275" s="617"/>
      <c r="J1275" s="620" t="s">
        <v>287</v>
      </c>
      <c r="K1275" s="620" t="s">
        <v>16</v>
      </c>
      <c r="L1275" s="622">
        <v>182.91</v>
      </c>
    </row>
    <row r="1276" spans="1:12" s="194" customFormat="1" ht="24.6" customHeight="1" x14ac:dyDescent="0.15">
      <c r="A1276" s="626"/>
      <c r="B1276" s="209" t="s">
        <v>460</v>
      </c>
      <c r="C1276" s="209" t="s">
        <v>1189</v>
      </c>
      <c r="D1276" s="211">
        <v>43404</v>
      </c>
      <c r="E1276" s="209" t="s">
        <v>1190</v>
      </c>
      <c r="F1276" s="614"/>
      <c r="G1276" s="615"/>
      <c r="H1276" s="618"/>
      <c r="I1276" s="619"/>
      <c r="J1276" s="621"/>
      <c r="K1276" s="621"/>
      <c r="L1276" s="623"/>
    </row>
    <row r="1277" spans="1:12" s="194" customFormat="1" ht="24.6" customHeight="1" x14ac:dyDescent="0.15">
      <c r="A1277" s="624">
        <v>236</v>
      </c>
      <c r="B1277" s="203" t="s">
        <v>12</v>
      </c>
      <c r="C1277" s="207" t="s">
        <v>11</v>
      </c>
      <c r="D1277" s="207" t="s">
        <v>280</v>
      </c>
      <c r="E1277" s="207" t="s">
        <v>281</v>
      </c>
      <c r="F1277" s="627" t="s">
        <v>8</v>
      </c>
      <c r="G1277" s="628"/>
      <c r="H1277" s="629"/>
      <c r="I1277" s="630"/>
      <c r="J1277" s="630"/>
      <c r="K1277" s="630"/>
      <c r="L1277" s="631"/>
    </row>
    <row r="1278" spans="1:12" s="194" customFormat="1" ht="26.65" customHeight="1" x14ac:dyDescent="0.15">
      <c r="A1278" s="625"/>
      <c r="B1278" s="620" t="s">
        <v>1183</v>
      </c>
      <c r="C1278" s="632" t="s">
        <v>1188</v>
      </c>
      <c r="D1278" s="634">
        <v>43403</v>
      </c>
      <c r="E1278" s="620" t="s">
        <v>986</v>
      </c>
      <c r="F1278" s="636" t="s">
        <v>1191</v>
      </c>
      <c r="G1278" s="637"/>
      <c r="H1278" s="610" t="s">
        <v>286</v>
      </c>
      <c r="I1278" s="611"/>
      <c r="J1278" s="209" t="s">
        <v>287</v>
      </c>
      <c r="K1278" s="209" t="s">
        <v>287</v>
      </c>
      <c r="L1278" s="210">
        <v>0</v>
      </c>
    </row>
    <row r="1279" spans="1:12" s="194" customFormat="1" ht="277.35000000000002" customHeight="1" x14ac:dyDescent="0.15">
      <c r="A1279" s="625"/>
      <c r="B1279" s="621"/>
      <c r="C1279" s="633"/>
      <c r="D1279" s="635"/>
      <c r="E1279" s="621"/>
      <c r="F1279" s="638"/>
      <c r="G1279" s="639"/>
      <c r="H1279" s="610" t="s">
        <v>242</v>
      </c>
      <c r="I1279" s="611"/>
      <c r="J1279" s="209" t="s">
        <v>287</v>
      </c>
      <c r="K1279" s="209" t="s">
        <v>16</v>
      </c>
      <c r="L1279" s="210">
        <v>295</v>
      </c>
    </row>
    <row r="1280" spans="1:12" s="194" customFormat="1" ht="24.6" customHeight="1" x14ac:dyDescent="0.15">
      <c r="A1280" s="625"/>
      <c r="B1280" s="203" t="s">
        <v>6</v>
      </c>
      <c r="C1280" s="207" t="s">
        <v>5</v>
      </c>
      <c r="D1280" s="207" t="s">
        <v>288</v>
      </c>
      <c r="E1280" s="207" t="s">
        <v>289</v>
      </c>
      <c r="F1280" s="612"/>
      <c r="G1280" s="613"/>
      <c r="H1280" s="616" t="s">
        <v>290</v>
      </c>
      <c r="I1280" s="617"/>
      <c r="J1280" s="620" t="s">
        <v>287</v>
      </c>
      <c r="K1280" s="620" t="s">
        <v>287</v>
      </c>
      <c r="L1280" s="622">
        <v>0</v>
      </c>
    </row>
    <row r="1281" spans="1:12" s="194" customFormat="1" ht="24.6" customHeight="1" x14ac:dyDescent="0.15">
      <c r="A1281" s="626"/>
      <c r="B1281" s="209" t="s">
        <v>460</v>
      </c>
      <c r="C1281" s="209" t="s">
        <v>1191</v>
      </c>
      <c r="D1281" s="211">
        <v>43404</v>
      </c>
      <c r="E1281" s="209" t="s">
        <v>1190</v>
      </c>
      <c r="F1281" s="614"/>
      <c r="G1281" s="615"/>
      <c r="H1281" s="618"/>
      <c r="I1281" s="619"/>
      <c r="J1281" s="621"/>
      <c r="K1281" s="621"/>
      <c r="L1281" s="623"/>
    </row>
    <row r="1282" spans="1:12" s="194" customFormat="1" ht="24.6" customHeight="1" x14ac:dyDescent="0.15">
      <c r="A1282" s="624">
        <v>237</v>
      </c>
      <c r="B1282" s="203" t="s">
        <v>12</v>
      </c>
      <c r="C1282" s="207" t="s">
        <v>11</v>
      </c>
      <c r="D1282" s="207" t="s">
        <v>280</v>
      </c>
      <c r="E1282" s="207" t="s">
        <v>281</v>
      </c>
      <c r="F1282" s="627" t="s">
        <v>8</v>
      </c>
      <c r="G1282" s="628"/>
      <c r="H1282" s="629"/>
      <c r="I1282" s="630"/>
      <c r="J1282" s="630"/>
      <c r="K1282" s="630"/>
      <c r="L1282" s="631"/>
    </row>
    <row r="1283" spans="1:12" s="194" customFormat="1" ht="26.65" customHeight="1" x14ac:dyDescent="0.15">
      <c r="A1283" s="625"/>
      <c r="B1283" s="620" t="s">
        <v>1183</v>
      </c>
      <c r="C1283" s="632" t="s">
        <v>1192</v>
      </c>
      <c r="D1283" s="634">
        <v>43405</v>
      </c>
      <c r="E1283" s="620" t="s">
        <v>986</v>
      </c>
      <c r="F1283" s="636" t="s">
        <v>1189</v>
      </c>
      <c r="G1283" s="637"/>
      <c r="H1283" s="610" t="s">
        <v>286</v>
      </c>
      <c r="I1283" s="611"/>
      <c r="J1283" s="209" t="s">
        <v>287</v>
      </c>
      <c r="K1283" s="209" t="s">
        <v>16</v>
      </c>
      <c r="L1283" s="210">
        <v>387.04</v>
      </c>
    </row>
    <row r="1284" spans="1:12" s="194" customFormat="1" ht="234.2" customHeight="1" x14ac:dyDescent="0.15">
      <c r="A1284" s="625"/>
      <c r="B1284" s="621"/>
      <c r="C1284" s="633"/>
      <c r="D1284" s="635"/>
      <c r="E1284" s="621"/>
      <c r="F1284" s="638"/>
      <c r="G1284" s="639"/>
      <c r="H1284" s="610" t="s">
        <v>242</v>
      </c>
      <c r="I1284" s="611"/>
      <c r="J1284" s="209" t="s">
        <v>287</v>
      </c>
      <c r="K1284" s="209" t="s">
        <v>287</v>
      </c>
      <c r="L1284" s="210">
        <v>0</v>
      </c>
    </row>
    <row r="1285" spans="1:12" s="194" customFormat="1" ht="24.6" customHeight="1" x14ac:dyDescent="0.15">
      <c r="A1285" s="625"/>
      <c r="B1285" s="203" t="s">
        <v>6</v>
      </c>
      <c r="C1285" s="207" t="s">
        <v>5</v>
      </c>
      <c r="D1285" s="207" t="s">
        <v>288</v>
      </c>
      <c r="E1285" s="207" t="s">
        <v>289</v>
      </c>
      <c r="F1285" s="612"/>
      <c r="G1285" s="613"/>
      <c r="H1285" s="616" t="s">
        <v>290</v>
      </c>
      <c r="I1285" s="617"/>
      <c r="J1285" s="620" t="s">
        <v>287</v>
      </c>
      <c r="K1285" s="620" t="s">
        <v>16</v>
      </c>
      <c r="L1285" s="622">
        <v>69.900000000000006</v>
      </c>
    </row>
    <row r="1286" spans="1:12" s="194" customFormat="1" ht="24.6" customHeight="1" x14ac:dyDescent="0.15">
      <c r="A1286" s="626"/>
      <c r="B1286" s="209" t="s">
        <v>460</v>
      </c>
      <c r="C1286" s="209" t="s">
        <v>1189</v>
      </c>
      <c r="D1286" s="211">
        <v>43419</v>
      </c>
      <c r="E1286" s="209" t="s">
        <v>1193</v>
      </c>
      <c r="F1286" s="614"/>
      <c r="G1286" s="615"/>
      <c r="H1286" s="618"/>
      <c r="I1286" s="619"/>
      <c r="J1286" s="621"/>
      <c r="K1286" s="621"/>
      <c r="L1286" s="623"/>
    </row>
    <row r="1287" spans="1:12" s="194" customFormat="1" ht="24.6" customHeight="1" x14ac:dyDescent="0.15">
      <c r="A1287" s="624">
        <v>238</v>
      </c>
      <c r="B1287" s="203" t="s">
        <v>12</v>
      </c>
      <c r="C1287" s="207" t="s">
        <v>11</v>
      </c>
      <c r="D1287" s="207" t="s">
        <v>280</v>
      </c>
      <c r="E1287" s="207" t="s">
        <v>281</v>
      </c>
      <c r="F1287" s="627" t="s">
        <v>8</v>
      </c>
      <c r="G1287" s="628"/>
      <c r="H1287" s="629"/>
      <c r="I1287" s="630"/>
      <c r="J1287" s="630"/>
      <c r="K1287" s="630"/>
      <c r="L1287" s="631"/>
    </row>
    <row r="1288" spans="1:12" s="194" customFormat="1" ht="26.65" customHeight="1" x14ac:dyDescent="0.15">
      <c r="A1288" s="625"/>
      <c r="B1288" s="620" t="s">
        <v>1183</v>
      </c>
      <c r="C1288" s="632" t="s">
        <v>1192</v>
      </c>
      <c r="D1288" s="634">
        <v>43405</v>
      </c>
      <c r="E1288" s="620" t="s">
        <v>986</v>
      </c>
      <c r="F1288" s="636" t="s">
        <v>1186</v>
      </c>
      <c r="G1288" s="637"/>
      <c r="H1288" s="610" t="s">
        <v>286</v>
      </c>
      <c r="I1288" s="611"/>
      <c r="J1288" s="209" t="s">
        <v>16</v>
      </c>
      <c r="K1288" s="209" t="s">
        <v>287</v>
      </c>
      <c r="L1288" s="210">
        <v>1255.8</v>
      </c>
    </row>
    <row r="1289" spans="1:12" s="194" customFormat="1" ht="234.2" customHeight="1" x14ac:dyDescent="0.15">
      <c r="A1289" s="625"/>
      <c r="B1289" s="621"/>
      <c r="C1289" s="633"/>
      <c r="D1289" s="635"/>
      <c r="E1289" s="621"/>
      <c r="F1289" s="638"/>
      <c r="G1289" s="639"/>
      <c r="H1289" s="610" t="s">
        <v>242</v>
      </c>
      <c r="I1289" s="611"/>
      <c r="J1289" s="209" t="s">
        <v>287</v>
      </c>
      <c r="K1289" s="209" t="s">
        <v>287</v>
      </c>
      <c r="L1289" s="210">
        <v>0</v>
      </c>
    </row>
    <row r="1290" spans="1:12" s="194" customFormat="1" ht="24.6" customHeight="1" x14ac:dyDescent="0.15">
      <c r="A1290" s="625"/>
      <c r="B1290" s="203" t="s">
        <v>6</v>
      </c>
      <c r="C1290" s="207" t="s">
        <v>5</v>
      </c>
      <c r="D1290" s="207" t="s">
        <v>288</v>
      </c>
      <c r="E1290" s="207" t="s">
        <v>289</v>
      </c>
      <c r="F1290" s="612"/>
      <c r="G1290" s="613"/>
      <c r="H1290" s="616" t="s">
        <v>290</v>
      </c>
      <c r="I1290" s="617"/>
      <c r="J1290" s="620" t="s">
        <v>287</v>
      </c>
      <c r="K1290" s="620" t="s">
        <v>287</v>
      </c>
      <c r="L1290" s="622">
        <v>0</v>
      </c>
    </row>
    <row r="1291" spans="1:12" s="194" customFormat="1" ht="24.6" customHeight="1" x14ac:dyDescent="0.15">
      <c r="A1291" s="626"/>
      <c r="B1291" s="209" t="s">
        <v>460</v>
      </c>
      <c r="C1291" s="209" t="s">
        <v>1186</v>
      </c>
      <c r="D1291" s="211">
        <v>43419</v>
      </c>
      <c r="E1291" s="209" t="s">
        <v>1193</v>
      </c>
      <c r="F1291" s="614"/>
      <c r="G1291" s="615"/>
      <c r="H1291" s="618"/>
      <c r="I1291" s="619"/>
      <c r="J1291" s="621"/>
      <c r="K1291" s="621"/>
      <c r="L1291" s="623"/>
    </row>
    <row r="1292" spans="1:12" s="194" customFormat="1" ht="24.6" customHeight="1" x14ac:dyDescent="0.15">
      <c r="A1292" s="624">
        <v>239</v>
      </c>
      <c r="B1292" s="203" t="s">
        <v>12</v>
      </c>
      <c r="C1292" s="207" t="s">
        <v>11</v>
      </c>
      <c r="D1292" s="207" t="s">
        <v>280</v>
      </c>
      <c r="E1292" s="207" t="s">
        <v>281</v>
      </c>
      <c r="F1292" s="627" t="s">
        <v>8</v>
      </c>
      <c r="G1292" s="628"/>
      <c r="H1292" s="629"/>
      <c r="I1292" s="630"/>
      <c r="J1292" s="630"/>
      <c r="K1292" s="630"/>
      <c r="L1292" s="631"/>
    </row>
    <row r="1293" spans="1:12" s="194" customFormat="1" ht="26.65" customHeight="1" x14ac:dyDescent="0.15">
      <c r="A1293" s="625"/>
      <c r="B1293" s="620" t="s">
        <v>1183</v>
      </c>
      <c r="C1293" s="632" t="s">
        <v>1194</v>
      </c>
      <c r="D1293" s="634">
        <v>43471</v>
      </c>
      <c r="E1293" s="620" t="s">
        <v>1195</v>
      </c>
      <c r="F1293" s="636" t="s">
        <v>1196</v>
      </c>
      <c r="G1293" s="637"/>
      <c r="H1293" s="610" t="s">
        <v>286</v>
      </c>
      <c r="I1293" s="611"/>
      <c r="J1293" s="209" t="s">
        <v>287</v>
      </c>
      <c r="K1293" s="209" t="s">
        <v>16</v>
      </c>
      <c r="L1293" s="210">
        <v>933.13</v>
      </c>
    </row>
    <row r="1294" spans="1:12" s="194" customFormat="1" ht="288" customHeight="1" x14ac:dyDescent="0.15">
      <c r="A1294" s="625"/>
      <c r="B1294" s="621"/>
      <c r="C1294" s="633"/>
      <c r="D1294" s="635"/>
      <c r="E1294" s="621"/>
      <c r="F1294" s="638"/>
      <c r="G1294" s="639"/>
      <c r="H1294" s="610" t="s">
        <v>242</v>
      </c>
      <c r="I1294" s="611"/>
      <c r="J1294" s="209" t="s">
        <v>287</v>
      </c>
      <c r="K1294" s="209" t="s">
        <v>287</v>
      </c>
      <c r="L1294" s="210">
        <v>0</v>
      </c>
    </row>
    <row r="1295" spans="1:12" s="194" customFormat="1" ht="24.6" customHeight="1" x14ac:dyDescent="0.15">
      <c r="A1295" s="625"/>
      <c r="B1295" s="203" t="s">
        <v>6</v>
      </c>
      <c r="C1295" s="207" t="s">
        <v>5</v>
      </c>
      <c r="D1295" s="207" t="s">
        <v>288</v>
      </c>
      <c r="E1295" s="207" t="s">
        <v>289</v>
      </c>
      <c r="F1295" s="612"/>
      <c r="G1295" s="613"/>
      <c r="H1295" s="616" t="s">
        <v>290</v>
      </c>
      <c r="I1295" s="617"/>
      <c r="J1295" s="620" t="s">
        <v>287</v>
      </c>
      <c r="K1295" s="620" t="s">
        <v>287</v>
      </c>
      <c r="L1295" s="622">
        <v>0</v>
      </c>
    </row>
    <row r="1296" spans="1:12" s="194" customFormat="1" ht="24.6" customHeight="1" x14ac:dyDescent="0.15">
      <c r="A1296" s="626"/>
      <c r="B1296" s="209" t="s">
        <v>460</v>
      </c>
      <c r="C1296" s="209" t="s">
        <v>1196</v>
      </c>
      <c r="D1296" s="211">
        <v>43476</v>
      </c>
      <c r="E1296" s="209" t="s">
        <v>1197</v>
      </c>
      <c r="F1296" s="614"/>
      <c r="G1296" s="615"/>
      <c r="H1296" s="618"/>
      <c r="I1296" s="619"/>
      <c r="J1296" s="621"/>
      <c r="K1296" s="621"/>
      <c r="L1296" s="623"/>
    </row>
    <row r="1297" spans="1:12" s="194" customFormat="1" ht="24.6" customHeight="1" x14ac:dyDescent="0.15">
      <c r="A1297" s="624">
        <v>240</v>
      </c>
      <c r="B1297" s="203" t="s">
        <v>12</v>
      </c>
      <c r="C1297" s="207" t="s">
        <v>11</v>
      </c>
      <c r="D1297" s="207" t="s">
        <v>280</v>
      </c>
      <c r="E1297" s="207" t="s">
        <v>281</v>
      </c>
      <c r="F1297" s="627" t="s">
        <v>8</v>
      </c>
      <c r="G1297" s="628"/>
      <c r="H1297" s="629"/>
      <c r="I1297" s="630"/>
      <c r="J1297" s="630"/>
      <c r="K1297" s="630"/>
      <c r="L1297" s="631"/>
    </row>
    <row r="1298" spans="1:12" s="194" customFormat="1" ht="26.65" customHeight="1" x14ac:dyDescent="0.15">
      <c r="A1298" s="625"/>
      <c r="B1298" s="620" t="s">
        <v>1198</v>
      </c>
      <c r="C1298" s="632" t="s">
        <v>1199</v>
      </c>
      <c r="D1298" s="634">
        <v>43427</v>
      </c>
      <c r="E1298" s="620" t="s">
        <v>1200</v>
      </c>
      <c r="F1298" s="636" t="s">
        <v>1201</v>
      </c>
      <c r="G1298" s="637"/>
      <c r="H1298" s="610" t="s">
        <v>286</v>
      </c>
      <c r="I1298" s="611"/>
      <c r="J1298" s="209" t="s">
        <v>287</v>
      </c>
      <c r="K1298" s="209" t="s">
        <v>16</v>
      </c>
      <c r="L1298" s="210">
        <v>320</v>
      </c>
    </row>
    <row r="1299" spans="1:12" s="194" customFormat="1" ht="409.6" customHeight="1" x14ac:dyDescent="0.15">
      <c r="A1299" s="625"/>
      <c r="B1299" s="640"/>
      <c r="C1299" s="641"/>
      <c r="D1299" s="642"/>
      <c r="E1299" s="640"/>
      <c r="F1299" s="643"/>
      <c r="G1299" s="644"/>
      <c r="H1299" s="616" t="s">
        <v>242</v>
      </c>
      <c r="I1299" s="617"/>
      <c r="J1299" s="620" t="s">
        <v>287</v>
      </c>
      <c r="K1299" s="620" t="s">
        <v>16</v>
      </c>
      <c r="L1299" s="622">
        <v>1460.5</v>
      </c>
    </row>
    <row r="1300" spans="1:12" s="194" customFormat="1" ht="213.4" customHeight="1" x14ac:dyDescent="0.15">
      <c r="A1300" s="625"/>
      <c r="B1300" s="621"/>
      <c r="C1300" s="633"/>
      <c r="D1300" s="635"/>
      <c r="E1300" s="621"/>
      <c r="F1300" s="638"/>
      <c r="G1300" s="639"/>
      <c r="H1300" s="618"/>
      <c r="I1300" s="619"/>
      <c r="J1300" s="621"/>
      <c r="K1300" s="621"/>
      <c r="L1300" s="623"/>
    </row>
    <row r="1301" spans="1:12" s="194" customFormat="1" ht="24.6" customHeight="1" x14ac:dyDescent="0.15">
      <c r="A1301" s="625"/>
      <c r="B1301" s="203" t="s">
        <v>6</v>
      </c>
      <c r="C1301" s="207" t="s">
        <v>5</v>
      </c>
      <c r="D1301" s="207" t="s">
        <v>288</v>
      </c>
      <c r="E1301" s="207" t="s">
        <v>289</v>
      </c>
      <c r="F1301" s="612"/>
      <c r="G1301" s="613"/>
      <c r="H1301" s="616" t="s">
        <v>290</v>
      </c>
      <c r="I1301" s="617"/>
      <c r="J1301" s="620" t="s">
        <v>287</v>
      </c>
      <c r="K1301" s="620" t="s">
        <v>16</v>
      </c>
      <c r="L1301" s="622">
        <v>100</v>
      </c>
    </row>
    <row r="1302" spans="1:12" s="194" customFormat="1" ht="24.6" customHeight="1" x14ac:dyDescent="0.15">
      <c r="A1302" s="626"/>
      <c r="B1302" s="209" t="s">
        <v>439</v>
      </c>
      <c r="C1302" s="209" t="s">
        <v>1201</v>
      </c>
      <c r="D1302" s="211">
        <v>43431</v>
      </c>
      <c r="E1302" s="209" t="s">
        <v>1202</v>
      </c>
      <c r="F1302" s="614"/>
      <c r="G1302" s="615"/>
      <c r="H1302" s="618"/>
      <c r="I1302" s="619"/>
      <c r="J1302" s="621"/>
      <c r="K1302" s="621"/>
      <c r="L1302" s="623"/>
    </row>
    <row r="1303" spans="1:12" s="194" customFormat="1" ht="24.6" customHeight="1" x14ac:dyDescent="0.15">
      <c r="A1303" s="624">
        <v>241</v>
      </c>
      <c r="B1303" s="203" t="s">
        <v>12</v>
      </c>
      <c r="C1303" s="207" t="s">
        <v>11</v>
      </c>
      <c r="D1303" s="207" t="s">
        <v>280</v>
      </c>
      <c r="E1303" s="207" t="s">
        <v>281</v>
      </c>
      <c r="F1303" s="627" t="s">
        <v>8</v>
      </c>
      <c r="G1303" s="628"/>
      <c r="H1303" s="629"/>
      <c r="I1303" s="630"/>
      <c r="J1303" s="630"/>
      <c r="K1303" s="630"/>
      <c r="L1303" s="631"/>
    </row>
    <row r="1304" spans="1:12" s="194" customFormat="1" ht="26.65" customHeight="1" x14ac:dyDescent="0.15">
      <c r="A1304" s="625"/>
      <c r="B1304" s="620" t="s">
        <v>1198</v>
      </c>
      <c r="C1304" s="632" t="s">
        <v>1203</v>
      </c>
      <c r="D1304" s="634">
        <v>43446</v>
      </c>
      <c r="E1304" s="620" t="s">
        <v>770</v>
      </c>
      <c r="F1304" s="636" t="s">
        <v>771</v>
      </c>
      <c r="G1304" s="637"/>
      <c r="H1304" s="610" t="s">
        <v>286</v>
      </c>
      <c r="I1304" s="611"/>
      <c r="J1304" s="209" t="s">
        <v>287</v>
      </c>
      <c r="K1304" s="209" t="s">
        <v>16</v>
      </c>
      <c r="L1304" s="210">
        <v>287</v>
      </c>
    </row>
    <row r="1305" spans="1:12" s="194" customFormat="1" ht="409.6" customHeight="1" x14ac:dyDescent="0.15">
      <c r="A1305" s="625"/>
      <c r="B1305" s="640"/>
      <c r="C1305" s="641"/>
      <c r="D1305" s="642"/>
      <c r="E1305" s="640"/>
      <c r="F1305" s="643"/>
      <c r="G1305" s="644"/>
      <c r="H1305" s="616" t="s">
        <v>242</v>
      </c>
      <c r="I1305" s="617"/>
      <c r="J1305" s="620" t="s">
        <v>287</v>
      </c>
      <c r="K1305" s="620" t="s">
        <v>16</v>
      </c>
      <c r="L1305" s="622">
        <v>264.64999999999998</v>
      </c>
    </row>
    <row r="1306" spans="1:12" s="194" customFormat="1" ht="51.75" customHeight="1" x14ac:dyDescent="0.15">
      <c r="A1306" s="625"/>
      <c r="B1306" s="621"/>
      <c r="C1306" s="633"/>
      <c r="D1306" s="635"/>
      <c r="E1306" s="621"/>
      <c r="F1306" s="638"/>
      <c r="G1306" s="639"/>
      <c r="H1306" s="618"/>
      <c r="I1306" s="619"/>
      <c r="J1306" s="621"/>
      <c r="K1306" s="621"/>
      <c r="L1306" s="623"/>
    </row>
    <row r="1307" spans="1:12" s="194" customFormat="1" ht="24.6" customHeight="1" x14ac:dyDescent="0.15">
      <c r="A1307" s="625"/>
      <c r="B1307" s="203" t="s">
        <v>6</v>
      </c>
      <c r="C1307" s="207" t="s">
        <v>5</v>
      </c>
      <c r="D1307" s="207" t="s">
        <v>288</v>
      </c>
      <c r="E1307" s="207" t="s">
        <v>289</v>
      </c>
      <c r="F1307" s="612"/>
      <c r="G1307" s="613"/>
      <c r="H1307" s="616" t="s">
        <v>290</v>
      </c>
      <c r="I1307" s="617"/>
      <c r="J1307" s="620" t="s">
        <v>287</v>
      </c>
      <c r="K1307" s="620" t="s">
        <v>16</v>
      </c>
      <c r="L1307" s="622">
        <v>123</v>
      </c>
    </row>
    <row r="1308" spans="1:12" s="194" customFormat="1" ht="24.6" customHeight="1" x14ac:dyDescent="0.15">
      <c r="A1308" s="626"/>
      <c r="B1308" s="209" t="s">
        <v>439</v>
      </c>
      <c r="C1308" s="209" t="s">
        <v>771</v>
      </c>
      <c r="D1308" s="211">
        <v>43447</v>
      </c>
      <c r="E1308" s="209" t="s">
        <v>729</v>
      </c>
      <c r="F1308" s="614"/>
      <c r="G1308" s="615"/>
      <c r="H1308" s="618"/>
      <c r="I1308" s="619"/>
      <c r="J1308" s="621"/>
      <c r="K1308" s="621"/>
      <c r="L1308" s="623"/>
    </row>
    <row r="1309" spans="1:12" s="194" customFormat="1" ht="24.6" customHeight="1" x14ac:dyDescent="0.15">
      <c r="A1309" s="624">
        <v>242</v>
      </c>
      <c r="B1309" s="203" t="s">
        <v>12</v>
      </c>
      <c r="C1309" s="207" t="s">
        <v>11</v>
      </c>
      <c r="D1309" s="207" t="s">
        <v>280</v>
      </c>
      <c r="E1309" s="207" t="s">
        <v>281</v>
      </c>
      <c r="F1309" s="627" t="s">
        <v>8</v>
      </c>
      <c r="G1309" s="628"/>
      <c r="H1309" s="629"/>
      <c r="I1309" s="630"/>
      <c r="J1309" s="630"/>
      <c r="K1309" s="630"/>
      <c r="L1309" s="631"/>
    </row>
    <row r="1310" spans="1:12" s="194" customFormat="1" ht="26.65" customHeight="1" x14ac:dyDescent="0.15">
      <c r="A1310" s="625"/>
      <c r="B1310" s="620" t="s">
        <v>1204</v>
      </c>
      <c r="C1310" s="632" t="s">
        <v>1205</v>
      </c>
      <c r="D1310" s="634">
        <v>43525</v>
      </c>
      <c r="E1310" s="620" t="s">
        <v>1206</v>
      </c>
      <c r="F1310" s="636" t="s">
        <v>1201</v>
      </c>
      <c r="G1310" s="637"/>
      <c r="H1310" s="610" t="s">
        <v>286</v>
      </c>
      <c r="I1310" s="611"/>
      <c r="J1310" s="209" t="s">
        <v>287</v>
      </c>
      <c r="K1310" s="209" t="s">
        <v>16</v>
      </c>
      <c r="L1310" s="210">
        <v>829.67</v>
      </c>
    </row>
    <row r="1311" spans="1:12" s="194" customFormat="1" ht="409.6" customHeight="1" x14ac:dyDescent="0.15">
      <c r="A1311" s="625"/>
      <c r="B1311" s="621"/>
      <c r="C1311" s="633"/>
      <c r="D1311" s="635"/>
      <c r="E1311" s="621"/>
      <c r="F1311" s="638"/>
      <c r="G1311" s="639"/>
      <c r="H1311" s="610" t="s">
        <v>242</v>
      </c>
      <c r="I1311" s="611"/>
      <c r="J1311" s="209" t="s">
        <v>287</v>
      </c>
      <c r="K1311" s="209" t="s">
        <v>16</v>
      </c>
      <c r="L1311" s="210">
        <v>1289.3900000000001</v>
      </c>
    </row>
    <row r="1312" spans="1:12" s="194" customFormat="1" ht="24.6" customHeight="1" x14ac:dyDescent="0.15">
      <c r="A1312" s="625"/>
      <c r="B1312" s="203" t="s">
        <v>6</v>
      </c>
      <c r="C1312" s="207" t="s">
        <v>5</v>
      </c>
      <c r="D1312" s="207" t="s">
        <v>288</v>
      </c>
      <c r="E1312" s="207" t="s">
        <v>289</v>
      </c>
      <c r="F1312" s="612"/>
      <c r="G1312" s="613"/>
      <c r="H1312" s="616" t="s">
        <v>290</v>
      </c>
      <c r="I1312" s="617"/>
      <c r="J1312" s="620" t="s">
        <v>287</v>
      </c>
      <c r="K1312" s="620" t="s">
        <v>16</v>
      </c>
      <c r="L1312" s="622">
        <v>130</v>
      </c>
    </row>
    <row r="1313" spans="1:12" s="194" customFormat="1" ht="35.1" customHeight="1" x14ac:dyDescent="0.15">
      <c r="A1313" s="626"/>
      <c r="B1313" s="209" t="s">
        <v>1207</v>
      </c>
      <c r="C1313" s="209" t="s">
        <v>1201</v>
      </c>
      <c r="D1313" s="211">
        <v>43534</v>
      </c>
      <c r="E1313" s="209" t="s">
        <v>1208</v>
      </c>
      <c r="F1313" s="614"/>
      <c r="G1313" s="615"/>
      <c r="H1313" s="618"/>
      <c r="I1313" s="619"/>
      <c r="J1313" s="621"/>
      <c r="K1313" s="621"/>
      <c r="L1313" s="623"/>
    </row>
    <row r="1314" spans="1:12" s="194" customFormat="1" ht="24.6" customHeight="1" x14ac:dyDescent="0.15">
      <c r="A1314" s="624">
        <v>243</v>
      </c>
      <c r="B1314" s="203" t="s">
        <v>12</v>
      </c>
      <c r="C1314" s="207" t="s">
        <v>11</v>
      </c>
      <c r="D1314" s="207" t="s">
        <v>280</v>
      </c>
      <c r="E1314" s="207" t="s">
        <v>281</v>
      </c>
      <c r="F1314" s="627" t="s">
        <v>8</v>
      </c>
      <c r="G1314" s="628"/>
      <c r="H1314" s="629"/>
      <c r="I1314" s="630"/>
      <c r="J1314" s="630"/>
      <c r="K1314" s="630"/>
      <c r="L1314" s="631"/>
    </row>
    <row r="1315" spans="1:12" s="194" customFormat="1" ht="26.65" customHeight="1" x14ac:dyDescent="0.15">
      <c r="A1315" s="625"/>
      <c r="B1315" s="620" t="s">
        <v>1209</v>
      </c>
      <c r="C1315" s="632" t="s">
        <v>1210</v>
      </c>
      <c r="D1315" s="634">
        <v>43410</v>
      </c>
      <c r="E1315" s="620" t="s">
        <v>1211</v>
      </c>
      <c r="F1315" s="636" t="s">
        <v>1212</v>
      </c>
      <c r="G1315" s="637"/>
      <c r="H1315" s="610" t="s">
        <v>286</v>
      </c>
      <c r="I1315" s="611"/>
      <c r="J1315" s="209" t="s">
        <v>287</v>
      </c>
      <c r="K1315" s="209" t="s">
        <v>287</v>
      </c>
      <c r="L1315" s="210">
        <v>0</v>
      </c>
    </row>
    <row r="1316" spans="1:12" s="194" customFormat="1" ht="180.2" customHeight="1" x14ac:dyDescent="0.15">
      <c r="A1316" s="625"/>
      <c r="B1316" s="621"/>
      <c r="C1316" s="633"/>
      <c r="D1316" s="635"/>
      <c r="E1316" s="621"/>
      <c r="F1316" s="638"/>
      <c r="G1316" s="639"/>
      <c r="H1316" s="610" t="s">
        <v>242</v>
      </c>
      <c r="I1316" s="611"/>
      <c r="J1316" s="209" t="s">
        <v>287</v>
      </c>
      <c r="K1316" s="209" t="s">
        <v>16</v>
      </c>
      <c r="L1316" s="210">
        <v>609.30999999999995</v>
      </c>
    </row>
    <row r="1317" spans="1:12" s="194" customFormat="1" ht="24.6" customHeight="1" x14ac:dyDescent="0.15">
      <c r="A1317" s="625"/>
      <c r="B1317" s="203" t="s">
        <v>6</v>
      </c>
      <c r="C1317" s="207" t="s">
        <v>5</v>
      </c>
      <c r="D1317" s="207" t="s">
        <v>288</v>
      </c>
      <c r="E1317" s="207" t="s">
        <v>289</v>
      </c>
      <c r="F1317" s="612"/>
      <c r="G1317" s="613"/>
      <c r="H1317" s="616" t="s">
        <v>290</v>
      </c>
      <c r="I1317" s="617"/>
      <c r="J1317" s="620" t="s">
        <v>287</v>
      </c>
      <c r="K1317" s="620" t="s">
        <v>287</v>
      </c>
      <c r="L1317" s="622">
        <v>0</v>
      </c>
    </row>
    <row r="1318" spans="1:12" s="194" customFormat="1" ht="24.6" customHeight="1" x14ac:dyDescent="0.15">
      <c r="A1318" s="626"/>
      <c r="B1318" s="209" t="s">
        <v>291</v>
      </c>
      <c r="C1318" s="209" t="s">
        <v>1212</v>
      </c>
      <c r="D1318" s="211">
        <v>43414</v>
      </c>
      <c r="E1318" s="209" t="s">
        <v>1213</v>
      </c>
      <c r="F1318" s="614"/>
      <c r="G1318" s="615"/>
      <c r="H1318" s="618"/>
      <c r="I1318" s="619"/>
      <c r="J1318" s="621"/>
      <c r="K1318" s="621"/>
      <c r="L1318" s="623"/>
    </row>
    <row r="1319" spans="1:12" s="194" customFormat="1" ht="24.6" customHeight="1" x14ac:dyDescent="0.15">
      <c r="A1319" s="624">
        <v>244</v>
      </c>
      <c r="B1319" s="203" t="s">
        <v>12</v>
      </c>
      <c r="C1319" s="207" t="s">
        <v>11</v>
      </c>
      <c r="D1319" s="207" t="s">
        <v>280</v>
      </c>
      <c r="E1319" s="207" t="s">
        <v>281</v>
      </c>
      <c r="F1319" s="627" t="s">
        <v>8</v>
      </c>
      <c r="G1319" s="628"/>
      <c r="H1319" s="629"/>
      <c r="I1319" s="630"/>
      <c r="J1319" s="630"/>
      <c r="K1319" s="630"/>
      <c r="L1319" s="631"/>
    </row>
    <row r="1320" spans="1:12" s="194" customFormat="1" ht="26.65" customHeight="1" x14ac:dyDescent="0.15">
      <c r="A1320" s="625"/>
      <c r="B1320" s="620" t="s">
        <v>1209</v>
      </c>
      <c r="C1320" s="632" t="s">
        <v>1214</v>
      </c>
      <c r="D1320" s="634">
        <v>43417</v>
      </c>
      <c r="E1320" s="620" t="s">
        <v>300</v>
      </c>
      <c r="F1320" s="636" t="s">
        <v>301</v>
      </c>
      <c r="G1320" s="637"/>
      <c r="H1320" s="610" t="s">
        <v>286</v>
      </c>
      <c r="I1320" s="611"/>
      <c r="J1320" s="209" t="s">
        <v>287</v>
      </c>
      <c r="K1320" s="209" t="s">
        <v>16</v>
      </c>
      <c r="L1320" s="210">
        <v>566</v>
      </c>
    </row>
    <row r="1321" spans="1:12" s="194" customFormat="1" ht="374.45" customHeight="1" x14ac:dyDescent="0.15">
      <c r="A1321" s="625"/>
      <c r="B1321" s="621"/>
      <c r="C1321" s="633"/>
      <c r="D1321" s="635"/>
      <c r="E1321" s="621"/>
      <c r="F1321" s="638"/>
      <c r="G1321" s="639"/>
      <c r="H1321" s="610" t="s">
        <v>242</v>
      </c>
      <c r="I1321" s="611"/>
      <c r="J1321" s="209" t="s">
        <v>287</v>
      </c>
      <c r="K1321" s="209" t="s">
        <v>16</v>
      </c>
      <c r="L1321" s="210">
        <v>7640</v>
      </c>
    </row>
    <row r="1322" spans="1:12" s="194" customFormat="1" ht="24.6" customHeight="1" x14ac:dyDescent="0.15">
      <c r="A1322" s="625"/>
      <c r="B1322" s="203" t="s">
        <v>6</v>
      </c>
      <c r="C1322" s="207" t="s">
        <v>5</v>
      </c>
      <c r="D1322" s="207" t="s">
        <v>288</v>
      </c>
      <c r="E1322" s="207" t="s">
        <v>289</v>
      </c>
      <c r="F1322" s="612"/>
      <c r="G1322" s="613"/>
      <c r="H1322" s="616" t="s">
        <v>290</v>
      </c>
      <c r="I1322" s="617"/>
      <c r="J1322" s="620" t="s">
        <v>287</v>
      </c>
      <c r="K1322" s="620" t="s">
        <v>16</v>
      </c>
      <c r="L1322" s="622">
        <v>400</v>
      </c>
    </row>
    <row r="1323" spans="1:12" s="194" customFormat="1" ht="24.6" customHeight="1" x14ac:dyDescent="0.15">
      <c r="A1323" s="626"/>
      <c r="B1323" s="209" t="s">
        <v>291</v>
      </c>
      <c r="C1323" s="209" t="s">
        <v>301</v>
      </c>
      <c r="D1323" s="211">
        <v>43420</v>
      </c>
      <c r="E1323" s="209" t="s">
        <v>303</v>
      </c>
      <c r="F1323" s="614"/>
      <c r="G1323" s="615"/>
      <c r="H1323" s="618"/>
      <c r="I1323" s="619"/>
      <c r="J1323" s="621"/>
      <c r="K1323" s="621"/>
      <c r="L1323" s="623"/>
    </row>
    <row r="1324" spans="1:12" s="194" customFormat="1" ht="24.6" customHeight="1" x14ac:dyDescent="0.15">
      <c r="A1324" s="624">
        <v>245</v>
      </c>
      <c r="B1324" s="203" t="s">
        <v>12</v>
      </c>
      <c r="C1324" s="207" t="s">
        <v>11</v>
      </c>
      <c r="D1324" s="207" t="s">
        <v>280</v>
      </c>
      <c r="E1324" s="207" t="s">
        <v>281</v>
      </c>
      <c r="F1324" s="627" t="s">
        <v>8</v>
      </c>
      <c r="G1324" s="628"/>
      <c r="H1324" s="629"/>
      <c r="I1324" s="630"/>
      <c r="J1324" s="630"/>
      <c r="K1324" s="630"/>
      <c r="L1324" s="631"/>
    </row>
    <row r="1325" spans="1:12" s="194" customFormat="1" ht="26.65" customHeight="1" x14ac:dyDescent="0.15">
      <c r="A1325" s="625"/>
      <c r="B1325" s="620" t="s">
        <v>1215</v>
      </c>
      <c r="C1325" s="632" t="s">
        <v>1216</v>
      </c>
      <c r="D1325" s="634">
        <v>43382</v>
      </c>
      <c r="E1325" s="620" t="s">
        <v>404</v>
      </c>
      <c r="F1325" s="636" t="s">
        <v>405</v>
      </c>
      <c r="G1325" s="637"/>
      <c r="H1325" s="610" t="s">
        <v>286</v>
      </c>
      <c r="I1325" s="611"/>
      <c r="J1325" s="209" t="s">
        <v>287</v>
      </c>
      <c r="K1325" s="209" t="s">
        <v>287</v>
      </c>
      <c r="L1325" s="210">
        <v>0</v>
      </c>
    </row>
    <row r="1326" spans="1:12" s="194" customFormat="1" ht="234.2" customHeight="1" x14ac:dyDescent="0.15">
      <c r="A1326" s="625"/>
      <c r="B1326" s="621"/>
      <c r="C1326" s="633"/>
      <c r="D1326" s="635"/>
      <c r="E1326" s="621"/>
      <c r="F1326" s="638"/>
      <c r="G1326" s="639"/>
      <c r="H1326" s="610" t="s">
        <v>242</v>
      </c>
      <c r="I1326" s="611"/>
      <c r="J1326" s="209" t="s">
        <v>287</v>
      </c>
      <c r="K1326" s="209" t="s">
        <v>287</v>
      </c>
      <c r="L1326" s="210">
        <v>0</v>
      </c>
    </row>
    <row r="1327" spans="1:12" s="194" customFormat="1" ht="24.6" customHeight="1" x14ac:dyDescent="0.15">
      <c r="A1327" s="625"/>
      <c r="B1327" s="203" t="s">
        <v>6</v>
      </c>
      <c r="C1327" s="207" t="s">
        <v>5</v>
      </c>
      <c r="D1327" s="207" t="s">
        <v>288</v>
      </c>
      <c r="E1327" s="207" t="s">
        <v>289</v>
      </c>
      <c r="F1327" s="612"/>
      <c r="G1327" s="613"/>
      <c r="H1327" s="616" t="s">
        <v>290</v>
      </c>
      <c r="I1327" s="617"/>
      <c r="J1327" s="620" t="s">
        <v>287</v>
      </c>
      <c r="K1327" s="620" t="s">
        <v>16</v>
      </c>
      <c r="L1327" s="622">
        <v>1485</v>
      </c>
    </row>
    <row r="1328" spans="1:12" s="194" customFormat="1" ht="24.6" customHeight="1" x14ac:dyDescent="0.15">
      <c r="A1328" s="626"/>
      <c r="B1328" s="209" t="s">
        <v>460</v>
      </c>
      <c r="C1328" s="209" t="s">
        <v>405</v>
      </c>
      <c r="D1328" s="211">
        <v>43386</v>
      </c>
      <c r="E1328" s="209" t="s">
        <v>1217</v>
      </c>
      <c r="F1328" s="614"/>
      <c r="G1328" s="615"/>
      <c r="H1328" s="618"/>
      <c r="I1328" s="619"/>
      <c r="J1328" s="621"/>
      <c r="K1328" s="621"/>
      <c r="L1328" s="623"/>
    </row>
    <row r="1329" spans="1:12" s="194" customFormat="1" ht="24.6" customHeight="1" x14ac:dyDescent="0.15">
      <c r="A1329" s="624">
        <v>246</v>
      </c>
      <c r="B1329" s="203" t="s">
        <v>12</v>
      </c>
      <c r="C1329" s="207" t="s">
        <v>11</v>
      </c>
      <c r="D1329" s="207" t="s">
        <v>280</v>
      </c>
      <c r="E1329" s="207" t="s">
        <v>281</v>
      </c>
      <c r="F1329" s="627" t="s">
        <v>8</v>
      </c>
      <c r="G1329" s="628"/>
      <c r="H1329" s="629"/>
      <c r="I1329" s="630"/>
      <c r="J1329" s="630"/>
      <c r="K1329" s="630"/>
      <c r="L1329" s="631"/>
    </row>
    <row r="1330" spans="1:12" s="194" customFormat="1" ht="26.65" customHeight="1" x14ac:dyDescent="0.15">
      <c r="A1330" s="625"/>
      <c r="B1330" s="620" t="s">
        <v>1218</v>
      </c>
      <c r="C1330" s="632" t="s">
        <v>1219</v>
      </c>
      <c r="D1330" s="634">
        <v>43393</v>
      </c>
      <c r="E1330" s="620" t="s">
        <v>449</v>
      </c>
      <c r="F1330" s="636" t="s">
        <v>1220</v>
      </c>
      <c r="G1330" s="637"/>
      <c r="H1330" s="610" t="s">
        <v>286</v>
      </c>
      <c r="I1330" s="611"/>
      <c r="J1330" s="209" t="s">
        <v>287</v>
      </c>
      <c r="K1330" s="209" t="s">
        <v>287</v>
      </c>
      <c r="L1330" s="210">
        <v>0</v>
      </c>
    </row>
    <row r="1331" spans="1:12" s="194" customFormat="1" ht="83.65" customHeight="1" x14ac:dyDescent="0.15">
      <c r="A1331" s="625"/>
      <c r="B1331" s="621"/>
      <c r="C1331" s="633"/>
      <c r="D1331" s="635"/>
      <c r="E1331" s="621"/>
      <c r="F1331" s="638"/>
      <c r="G1331" s="639"/>
      <c r="H1331" s="610" t="s">
        <v>242</v>
      </c>
      <c r="I1331" s="611"/>
      <c r="J1331" s="209" t="s">
        <v>287</v>
      </c>
      <c r="K1331" s="209" t="s">
        <v>287</v>
      </c>
      <c r="L1331" s="210">
        <v>0</v>
      </c>
    </row>
    <row r="1332" spans="1:12" s="194" customFormat="1" ht="24.6" customHeight="1" x14ac:dyDescent="0.15">
      <c r="A1332" s="625"/>
      <c r="B1332" s="203" t="s">
        <v>6</v>
      </c>
      <c r="C1332" s="207" t="s">
        <v>5</v>
      </c>
      <c r="D1332" s="207" t="s">
        <v>288</v>
      </c>
      <c r="E1332" s="207" t="s">
        <v>289</v>
      </c>
      <c r="F1332" s="612"/>
      <c r="G1332" s="613"/>
      <c r="H1332" s="616" t="s">
        <v>290</v>
      </c>
      <c r="I1332" s="617"/>
      <c r="J1332" s="620" t="s">
        <v>287</v>
      </c>
      <c r="K1332" s="620" t="s">
        <v>16</v>
      </c>
      <c r="L1332" s="622">
        <v>585</v>
      </c>
    </row>
    <row r="1333" spans="1:12" s="194" customFormat="1" ht="24.6" customHeight="1" x14ac:dyDescent="0.15">
      <c r="A1333" s="626"/>
      <c r="B1333" s="209" t="s">
        <v>439</v>
      </c>
      <c r="C1333" s="209" t="s">
        <v>1220</v>
      </c>
      <c r="D1333" s="211">
        <v>43397</v>
      </c>
      <c r="E1333" s="209" t="s">
        <v>1221</v>
      </c>
      <c r="F1333" s="614"/>
      <c r="G1333" s="615"/>
      <c r="H1333" s="618"/>
      <c r="I1333" s="619"/>
      <c r="J1333" s="621"/>
      <c r="K1333" s="621"/>
      <c r="L1333" s="623"/>
    </row>
    <row r="1334" spans="1:12" s="194" customFormat="1" ht="24.6" customHeight="1" x14ac:dyDescent="0.15">
      <c r="A1334" s="624">
        <v>247</v>
      </c>
      <c r="B1334" s="203" t="s">
        <v>12</v>
      </c>
      <c r="C1334" s="207" t="s">
        <v>11</v>
      </c>
      <c r="D1334" s="207" t="s">
        <v>280</v>
      </c>
      <c r="E1334" s="207" t="s">
        <v>281</v>
      </c>
      <c r="F1334" s="627" t="s">
        <v>8</v>
      </c>
      <c r="G1334" s="628"/>
      <c r="H1334" s="629"/>
      <c r="I1334" s="630"/>
      <c r="J1334" s="630"/>
      <c r="K1334" s="630"/>
      <c r="L1334" s="631"/>
    </row>
    <row r="1335" spans="1:12" s="194" customFormat="1" ht="26.65" customHeight="1" x14ac:dyDescent="0.15">
      <c r="A1335" s="625"/>
      <c r="B1335" s="620" t="s">
        <v>1222</v>
      </c>
      <c r="C1335" s="632" t="s">
        <v>1223</v>
      </c>
      <c r="D1335" s="634">
        <v>43515</v>
      </c>
      <c r="E1335" s="620" t="s">
        <v>1224</v>
      </c>
      <c r="F1335" s="636" t="s">
        <v>1225</v>
      </c>
      <c r="G1335" s="637"/>
      <c r="H1335" s="610" t="s">
        <v>286</v>
      </c>
      <c r="I1335" s="611"/>
      <c r="J1335" s="209" t="s">
        <v>287</v>
      </c>
      <c r="K1335" s="209" t="s">
        <v>16</v>
      </c>
      <c r="L1335" s="210">
        <v>445.77</v>
      </c>
    </row>
    <row r="1336" spans="1:12" s="194" customFormat="1" ht="180.2" customHeight="1" x14ac:dyDescent="0.15">
      <c r="A1336" s="625"/>
      <c r="B1336" s="621"/>
      <c r="C1336" s="633"/>
      <c r="D1336" s="635"/>
      <c r="E1336" s="621"/>
      <c r="F1336" s="638"/>
      <c r="G1336" s="639"/>
      <c r="H1336" s="610" t="s">
        <v>242</v>
      </c>
      <c r="I1336" s="611"/>
      <c r="J1336" s="209" t="s">
        <v>287</v>
      </c>
      <c r="K1336" s="209" t="s">
        <v>16</v>
      </c>
      <c r="L1336" s="210">
        <v>639.6</v>
      </c>
    </row>
    <row r="1337" spans="1:12" s="194" customFormat="1" ht="24.6" customHeight="1" x14ac:dyDescent="0.15">
      <c r="A1337" s="625"/>
      <c r="B1337" s="203" t="s">
        <v>6</v>
      </c>
      <c r="C1337" s="207" t="s">
        <v>5</v>
      </c>
      <c r="D1337" s="207" t="s">
        <v>288</v>
      </c>
      <c r="E1337" s="207" t="s">
        <v>289</v>
      </c>
      <c r="F1337" s="612"/>
      <c r="G1337" s="613"/>
      <c r="H1337" s="616" t="s">
        <v>290</v>
      </c>
      <c r="I1337" s="617"/>
      <c r="J1337" s="620" t="s">
        <v>287</v>
      </c>
      <c r="K1337" s="620" t="s">
        <v>16</v>
      </c>
      <c r="L1337" s="622">
        <v>84</v>
      </c>
    </row>
    <row r="1338" spans="1:12" s="194" customFormat="1" ht="24.6" customHeight="1" x14ac:dyDescent="0.15">
      <c r="A1338" s="626"/>
      <c r="B1338" s="209" t="s">
        <v>439</v>
      </c>
      <c r="C1338" s="209" t="s">
        <v>1225</v>
      </c>
      <c r="D1338" s="211">
        <v>43517</v>
      </c>
      <c r="E1338" s="209" t="s">
        <v>1226</v>
      </c>
      <c r="F1338" s="614"/>
      <c r="G1338" s="615"/>
      <c r="H1338" s="618"/>
      <c r="I1338" s="619"/>
      <c r="J1338" s="621"/>
      <c r="K1338" s="621"/>
      <c r="L1338" s="623"/>
    </row>
    <row r="1339" spans="1:12" s="194" customFormat="1" ht="24.6" customHeight="1" x14ac:dyDescent="0.15">
      <c r="A1339" s="624">
        <v>248</v>
      </c>
      <c r="B1339" s="203" t="s">
        <v>12</v>
      </c>
      <c r="C1339" s="207" t="s">
        <v>11</v>
      </c>
      <c r="D1339" s="207" t="s">
        <v>280</v>
      </c>
      <c r="E1339" s="207" t="s">
        <v>281</v>
      </c>
      <c r="F1339" s="627" t="s">
        <v>8</v>
      </c>
      <c r="G1339" s="628"/>
      <c r="H1339" s="629"/>
      <c r="I1339" s="630"/>
      <c r="J1339" s="630"/>
      <c r="K1339" s="630"/>
      <c r="L1339" s="631"/>
    </row>
    <row r="1340" spans="1:12" s="194" customFormat="1" ht="26.65" customHeight="1" x14ac:dyDescent="0.15">
      <c r="A1340" s="625"/>
      <c r="B1340" s="620" t="s">
        <v>1222</v>
      </c>
      <c r="C1340" s="632" t="s">
        <v>1227</v>
      </c>
      <c r="D1340" s="634">
        <v>43533</v>
      </c>
      <c r="E1340" s="620" t="s">
        <v>1228</v>
      </c>
      <c r="F1340" s="636" t="s">
        <v>1229</v>
      </c>
      <c r="G1340" s="637"/>
      <c r="H1340" s="610" t="s">
        <v>286</v>
      </c>
      <c r="I1340" s="611"/>
      <c r="J1340" s="209" t="s">
        <v>287</v>
      </c>
      <c r="K1340" s="209" t="s">
        <v>16</v>
      </c>
      <c r="L1340" s="210">
        <v>435</v>
      </c>
    </row>
    <row r="1341" spans="1:12" s="194" customFormat="1" ht="277.35000000000002" customHeight="1" x14ac:dyDescent="0.15">
      <c r="A1341" s="625"/>
      <c r="B1341" s="621"/>
      <c r="C1341" s="633"/>
      <c r="D1341" s="635"/>
      <c r="E1341" s="621"/>
      <c r="F1341" s="638"/>
      <c r="G1341" s="639"/>
      <c r="H1341" s="610" t="s">
        <v>242</v>
      </c>
      <c r="I1341" s="611"/>
      <c r="J1341" s="209" t="s">
        <v>287</v>
      </c>
      <c r="K1341" s="209" t="s">
        <v>16</v>
      </c>
      <c r="L1341" s="210">
        <v>1509.9</v>
      </c>
    </row>
    <row r="1342" spans="1:12" s="194" customFormat="1" ht="24.6" customHeight="1" x14ac:dyDescent="0.15">
      <c r="A1342" s="625"/>
      <c r="B1342" s="203" t="s">
        <v>6</v>
      </c>
      <c r="C1342" s="207" t="s">
        <v>5</v>
      </c>
      <c r="D1342" s="207" t="s">
        <v>288</v>
      </c>
      <c r="E1342" s="207" t="s">
        <v>289</v>
      </c>
      <c r="F1342" s="612"/>
      <c r="G1342" s="613"/>
      <c r="H1342" s="616" t="s">
        <v>290</v>
      </c>
      <c r="I1342" s="617"/>
      <c r="J1342" s="620" t="s">
        <v>287</v>
      </c>
      <c r="K1342" s="620" t="s">
        <v>287</v>
      </c>
      <c r="L1342" s="622">
        <v>0</v>
      </c>
    </row>
    <row r="1343" spans="1:12" s="194" customFormat="1" ht="24.6" customHeight="1" x14ac:dyDescent="0.15">
      <c r="A1343" s="626"/>
      <c r="B1343" s="209" t="s">
        <v>439</v>
      </c>
      <c r="C1343" s="209" t="s">
        <v>1229</v>
      </c>
      <c r="D1343" s="211">
        <v>43537</v>
      </c>
      <c r="E1343" s="209" t="s">
        <v>1230</v>
      </c>
      <c r="F1343" s="614"/>
      <c r="G1343" s="615"/>
      <c r="H1343" s="618"/>
      <c r="I1343" s="619"/>
      <c r="J1343" s="621"/>
      <c r="K1343" s="621"/>
      <c r="L1343" s="623"/>
    </row>
    <row r="1344" spans="1:12" s="194" customFormat="1" ht="24.6" customHeight="1" x14ac:dyDescent="0.15">
      <c r="A1344" s="624">
        <v>249</v>
      </c>
      <c r="B1344" s="203" t="s">
        <v>12</v>
      </c>
      <c r="C1344" s="207" t="s">
        <v>11</v>
      </c>
      <c r="D1344" s="207" t="s">
        <v>280</v>
      </c>
      <c r="E1344" s="207" t="s">
        <v>281</v>
      </c>
      <c r="F1344" s="627" t="s">
        <v>8</v>
      </c>
      <c r="G1344" s="628"/>
      <c r="H1344" s="629"/>
      <c r="I1344" s="630"/>
      <c r="J1344" s="630"/>
      <c r="K1344" s="630"/>
      <c r="L1344" s="631"/>
    </row>
    <row r="1345" spans="1:12" s="194" customFormat="1" ht="26.65" customHeight="1" x14ac:dyDescent="0.15">
      <c r="A1345" s="625"/>
      <c r="B1345" s="620" t="s">
        <v>1231</v>
      </c>
      <c r="C1345" s="632" t="s">
        <v>1232</v>
      </c>
      <c r="D1345" s="634">
        <v>43436</v>
      </c>
      <c r="E1345" s="620" t="s">
        <v>1233</v>
      </c>
      <c r="F1345" s="636" t="s">
        <v>1234</v>
      </c>
      <c r="G1345" s="637"/>
      <c r="H1345" s="610" t="s">
        <v>286</v>
      </c>
      <c r="I1345" s="611"/>
      <c r="J1345" s="209" t="s">
        <v>287</v>
      </c>
      <c r="K1345" s="209" t="s">
        <v>16</v>
      </c>
      <c r="L1345" s="210">
        <v>923.68</v>
      </c>
    </row>
    <row r="1346" spans="1:12" s="194" customFormat="1" ht="191.45" customHeight="1" x14ac:dyDescent="0.15">
      <c r="A1346" s="625"/>
      <c r="B1346" s="621"/>
      <c r="C1346" s="633"/>
      <c r="D1346" s="635"/>
      <c r="E1346" s="621"/>
      <c r="F1346" s="638"/>
      <c r="G1346" s="639"/>
      <c r="H1346" s="610" t="s">
        <v>242</v>
      </c>
      <c r="I1346" s="611"/>
      <c r="J1346" s="209" t="s">
        <v>287</v>
      </c>
      <c r="K1346" s="209" t="s">
        <v>16</v>
      </c>
      <c r="L1346" s="210">
        <v>512.67999999999995</v>
      </c>
    </row>
    <row r="1347" spans="1:12" s="194" customFormat="1" ht="24.6" customHeight="1" x14ac:dyDescent="0.15">
      <c r="A1347" s="625"/>
      <c r="B1347" s="203" t="s">
        <v>6</v>
      </c>
      <c r="C1347" s="207" t="s">
        <v>5</v>
      </c>
      <c r="D1347" s="207" t="s">
        <v>288</v>
      </c>
      <c r="E1347" s="207" t="s">
        <v>289</v>
      </c>
      <c r="F1347" s="612"/>
      <c r="G1347" s="613"/>
      <c r="H1347" s="616" t="s">
        <v>290</v>
      </c>
      <c r="I1347" s="617"/>
      <c r="J1347" s="620" t="s">
        <v>287</v>
      </c>
      <c r="K1347" s="620" t="s">
        <v>287</v>
      </c>
      <c r="L1347" s="622">
        <v>0</v>
      </c>
    </row>
    <row r="1348" spans="1:12" s="194" customFormat="1" ht="24.6" customHeight="1" x14ac:dyDescent="0.15">
      <c r="A1348" s="626"/>
      <c r="B1348" s="209" t="s">
        <v>710</v>
      </c>
      <c r="C1348" s="209" t="s">
        <v>1234</v>
      </c>
      <c r="D1348" s="211">
        <v>43439</v>
      </c>
      <c r="E1348" s="209" t="s">
        <v>670</v>
      </c>
      <c r="F1348" s="614"/>
      <c r="G1348" s="615"/>
      <c r="H1348" s="618"/>
      <c r="I1348" s="619"/>
      <c r="J1348" s="621"/>
      <c r="K1348" s="621"/>
      <c r="L1348" s="623"/>
    </row>
    <row r="1349" spans="1:12" s="194" customFormat="1" ht="24.6" customHeight="1" x14ac:dyDescent="0.15">
      <c r="A1349" s="624">
        <v>250</v>
      </c>
      <c r="B1349" s="203" t="s">
        <v>12</v>
      </c>
      <c r="C1349" s="207" t="s">
        <v>11</v>
      </c>
      <c r="D1349" s="207" t="s">
        <v>280</v>
      </c>
      <c r="E1349" s="207" t="s">
        <v>281</v>
      </c>
      <c r="F1349" s="627" t="s">
        <v>8</v>
      </c>
      <c r="G1349" s="628"/>
      <c r="H1349" s="629"/>
      <c r="I1349" s="630"/>
      <c r="J1349" s="630"/>
      <c r="K1349" s="630"/>
      <c r="L1349" s="631"/>
    </row>
    <row r="1350" spans="1:12" s="194" customFormat="1" ht="26.65" customHeight="1" x14ac:dyDescent="0.15">
      <c r="A1350" s="625"/>
      <c r="B1350" s="620" t="s">
        <v>1235</v>
      </c>
      <c r="C1350" s="620" t="s">
        <v>1236</v>
      </c>
      <c r="D1350" s="634">
        <v>43374</v>
      </c>
      <c r="E1350" s="620" t="s">
        <v>862</v>
      </c>
      <c r="F1350" s="636" t="s">
        <v>1237</v>
      </c>
      <c r="G1350" s="637"/>
      <c r="H1350" s="610" t="s">
        <v>286</v>
      </c>
      <c r="I1350" s="611"/>
      <c r="J1350" s="209" t="s">
        <v>287</v>
      </c>
      <c r="K1350" s="209" t="s">
        <v>16</v>
      </c>
      <c r="L1350" s="210">
        <v>894.25</v>
      </c>
    </row>
    <row r="1351" spans="1:12" s="194" customFormat="1" ht="61.9" customHeight="1" x14ac:dyDescent="0.15">
      <c r="A1351" s="625"/>
      <c r="B1351" s="621"/>
      <c r="C1351" s="621"/>
      <c r="D1351" s="635"/>
      <c r="E1351" s="621"/>
      <c r="F1351" s="638"/>
      <c r="G1351" s="639"/>
      <c r="H1351" s="610" t="s">
        <v>242</v>
      </c>
      <c r="I1351" s="611"/>
      <c r="J1351" s="209" t="s">
        <v>287</v>
      </c>
      <c r="K1351" s="209" t="s">
        <v>287</v>
      </c>
      <c r="L1351" s="210">
        <v>0</v>
      </c>
    </row>
    <row r="1352" spans="1:12" s="194" customFormat="1" ht="24.6" customHeight="1" x14ac:dyDescent="0.15">
      <c r="A1352" s="625"/>
      <c r="B1352" s="203" t="s">
        <v>6</v>
      </c>
      <c r="C1352" s="207" t="s">
        <v>5</v>
      </c>
      <c r="D1352" s="207" t="s">
        <v>288</v>
      </c>
      <c r="E1352" s="207" t="s">
        <v>289</v>
      </c>
      <c r="F1352" s="612"/>
      <c r="G1352" s="613"/>
      <c r="H1352" s="616" t="s">
        <v>290</v>
      </c>
      <c r="I1352" s="617"/>
      <c r="J1352" s="620" t="s">
        <v>287</v>
      </c>
      <c r="K1352" s="620" t="s">
        <v>16</v>
      </c>
      <c r="L1352" s="622">
        <v>17.25</v>
      </c>
    </row>
    <row r="1353" spans="1:12" s="194" customFormat="1" ht="35.1" customHeight="1" x14ac:dyDescent="0.15">
      <c r="A1353" s="626"/>
      <c r="B1353" s="209" t="s">
        <v>1238</v>
      </c>
      <c r="C1353" s="209" t="s">
        <v>1237</v>
      </c>
      <c r="D1353" s="211">
        <v>43378</v>
      </c>
      <c r="E1353" s="209" t="s">
        <v>975</v>
      </c>
      <c r="F1353" s="614"/>
      <c r="G1353" s="615"/>
      <c r="H1353" s="618"/>
      <c r="I1353" s="619"/>
      <c r="J1353" s="621"/>
      <c r="K1353" s="621"/>
      <c r="L1353" s="623"/>
    </row>
    <row r="1354" spans="1:12" s="194" customFormat="1" ht="24.6" customHeight="1" x14ac:dyDescent="0.15">
      <c r="A1354" s="624">
        <v>251</v>
      </c>
      <c r="B1354" s="203" t="s">
        <v>12</v>
      </c>
      <c r="C1354" s="207" t="s">
        <v>11</v>
      </c>
      <c r="D1354" s="207" t="s">
        <v>280</v>
      </c>
      <c r="E1354" s="207" t="s">
        <v>281</v>
      </c>
      <c r="F1354" s="627" t="s">
        <v>8</v>
      </c>
      <c r="G1354" s="628"/>
      <c r="H1354" s="629"/>
      <c r="I1354" s="630"/>
      <c r="J1354" s="630"/>
      <c r="K1354" s="630"/>
      <c r="L1354" s="631"/>
    </row>
    <row r="1355" spans="1:12" s="194" customFormat="1" ht="26.65" customHeight="1" x14ac:dyDescent="0.15">
      <c r="A1355" s="625"/>
      <c r="B1355" s="620" t="s">
        <v>1235</v>
      </c>
      <c r="C1355" s="620" t="s">
        <v>1239</v>
      </c>
      <c r="D1355" s="634">
        <v>43385</v>
      </c>
      <c r="E1355" s="620" t="s">
        <v>1240</v>
      </c>
      <c r="F1355" s="636" t="s">
        <v>1237</v>
      </c>
      <c r="G1355" s="637"/>
      <c r="H1355" s="610" t="s">
        <v>286</v>
      </c>
      <c r="I1355" s="611"/>
      <c r="J1355" s="209" t="s">
        <v>287</v>
      </c>
      <c r="K1355" s="209" t="s">
        <v>16</v>
      </c>
      <c r="L1355" s="210">
        <v>2015</v>
      </c>
    </row>
    <row r="1356" spans="1:12" s="194" customFormat="1" ht="29.85" customHeight="1" x14ac:dyDescent="0.15">
      <c r="A1356" s="625"/>
      <c r="B1356" s="621"/>
      <c r="C1356" s="621"/>
      <c r="D1356" s="635"/>
      <c r="E1356" s="621"/>
      <c r="F1356" s="638"/>
      <c r="G1356" s="639"/>
      <c r="H1356" s="610" t="s">
        <v>242</v>
      </c>
      <c r="I1356" s="611"/>
      <c r="J1356" s="209" t="s">
        <v>287</v>
      </c>
      <c r="K1356" s="209" t="s">
        <v>16</v>
      </c>
      <c r="L1356" s="210">
        <v>404.12</v>
      </c>
    </row>
    <row r="1357" spans="1:12" s="194" customFormat="1" ht="24.6" customHeight="1" x14ac:dyDescent="0.15">
      <c r="A1357" s="625"/>
      <c r="B1357" s="203" t="s">
        <v>6</v>
      </c>
      <c r="C1357" s="207" t="s">
        <v>5</v>
      </c>
      <c r="D1357" s="207" t="s">
        <v>288</v>
      </c>
      <c r="E1357" s="207" t="s">
        <v>289</v>
      </c>
      <c r="F1357" s="612"/>
      <c r="G1357" s="613"/>
      <c r="H1357" s="616" t="s">
        <v>290</v>
      </c>
      <c r="I1357" s="617"/>
      <c r="J1357" s="620" t="s">
        <v>287</v>
      </c>
      <c r="K1357" s="620" t="s">
        <v>287</v>
      </c>
      <c r="L1357" s="622">
        <v>0</v>
      </c>
    </row>
    <row r="1358" spans="1:12" s="194" customFormat="1" ht="35.1" customHeight="1" x14ac:dyDescent="0.15">
      <c r="A1358" s="626"/>
      <c r="B1358" s="209" t="s">
        <v>1238</v>
      </c>
      <c r="C1358" s="209" t="s">
        <v>1237</v>
      </c>
      <c r="D1358" s="211">
        <v>43392</v>
      </c>
      <c r="E1358" s="209" t="s">
        <v>1241</v>
      </c>
      <c r="F1358" s="614"/>
      <c r="G1358" s="615"/>
      <c r="H1358" s="618"/>
      <c r="I1358" s="619"/>
      <c r="J1358" s="621"/>
      <c r="K1358" s="621"/>
      <c r="L1358" s="623"/>
    </row>
    <row r="1359" spans="1:12" s="194" customFormat="1" ht="24.6" customHeight="1" x14ac:dyDescent="0.15">
      <c r="A1359" s="624">
        <v>252</v>
      </c>
      <c r="B1359" s="203" t="s">
        <v>12</v>
      </c>
      <c r="C1359" s="207" t="s">
        <v>11</v>
      </c>
      <c r="D1359" s="207" t="s">
        <v>280</v>
      </c>
      <c r="E1359" s="207" t="s">
        <v>281</v>
      </c>
      <c r="F1359" s="627" t="s">
        <v>8</v>
      </c>
      <c r="G1359" s="628"/>
      <c r="H1359" s="629"/>
      <c r="I1359" s="630"/>
      <c r="J1359" s="630"/>
      <c r="K1359" s="630"/>
      <c r="L1359" s="631"/>
    </row>
    <row r="1360" spans="1:12" s="194" customFormat="1" ht="26.65" customHeight="1" x14ac:dyDescent="0.15">
      <c r="A1360" s="625"/>
      <c r="B1360" s="620" t="s">
        <v>1242</v>
      </c>
      <c r="C1360" s="632" t="s">
        <v>1243</v>
      </c>
      <c r="D1360" s="634">
        <v>43379</v>
      </c>
      <c r="E1360" s="620" t="s">
        <v>1244</v>
      </c>
      <c r="F1360" s="636" t="s">
        <v>1245</v>
      </c>
      <c r="G1360" s="637"/>
      <c r="H1360" s="610" t="s">
        <v>286</v>
      </c>
      <c r="I1360" s="611"/>
      <c r="J1360" s="209" t="s">
        <v>287</v>
      </c>
      <c r="K1360" s="209" t="s">
        <v>16</v>
      </c>
      <c r="L1360" s="210">
        <v>570.5</v>
      </c>
    </row>
    <row r="1361" spans="1:12" s="194" customFormat="1" ht="320.45" customHeight="1" x14ac:dyDescent="0.15">
      <c r="A1361" s="625"/>
      <c r="B1361" s="621"/>
      <c r="C1361" s="633"/>
      <c r="D1361" s="635"/>
      <c r="E1361" s="621"/>
      <c r="F1361" s="638"/>
      <c r="G1361" s="639"/>
      <c r="H1361" s="610" t="s">
        <v>242</v>
      </c>
      <c r="I1361" s="611"/>
      <c r="J1361" s="209" t="s">
        <v>287</v>
      </c>
      <c r="K1361" s="209" t="s">
        <v>16</v>
      </c>
      <c r="L1361" s="210">
        <v>785</v>
      </c>
    </row>
    <row r="1362" spans="1:12" s="194" customFormat="1" ht="24.6" customHeight="1" x14ac:dyDescent="0.15">
      <c r="A1362" s="625"/>
      <c r="B1362" s="203" t="s">
        <v>6</v>
      </c>
      <c r="C1362" s="207" t="s">
        <v>5</v>
      </c>
      <c r="D1362" s="207" t="s">
        <v>288</v>
      </c>
      <c r="E1362" s="207" t="s">
        <v>289</v>
      </c>
      <c r="F1362" s="612"/>
      <c r="G1362" s="613"/>
      <c r="H1362" s="616" t="s">
        <v>290</v>
      </c>
      <c r="I1362" s="617"/>
      <c r="J1362" s="620" t="s">
        <v>287</v>
      </c>
      <c r="K1362" s="620" t="s">
        <v>287</v>
      </c>
      <c r="L1362" s="622">
        <v>0</v>
      </c>
    </row>
    <row r="1363" spans="1:12" s="194" customFormat="1" ht="24.6" customHeight="1" x14ac:dyDescent="0.15">
      <c r="A1363" s="626"/>
      <c r="B1363" s="209" t="s">
        <v>439</v>
      </c>
      <c r="C1363" s="209" t="s">
        <v>1245</v>
      </c>
      <c r="D1363" s="211">
        <v>43385</v>
      </c>
      <c r="E1363" s="209" t="s">
        <v>1246</v>
      </c>
      <c r="F1363" s="614"/>
      <c r="G1363" s="615"/>
      <c r="H1363" s="618"/>
      <c r="I1363" s="619"/>
      <c r="J1363" s="621"/>
      <c r="K1363" s="621"/>
      <c r="L1363" s="623"/>
    </row>
    <row r="1364" spans="1:12" s="194" customFormat="1" ht="24.6" customHeight="1" x14ac:dyDescent="0.15">
      <c r="A1364" s="624">
        <v>253</v>
      </c>
      <c r="B1364" s="203" t="s">
        <v>12</v>
      </c>
      <c r="C1364" s="207" t="s">
        <v>11</v>
      </c>
      <c r="D1364" s="207" t="s">
        <v>280</v>
      </c>
      <c r="E1364" s="207" t="s">
        <v>281</v>
      </c>
      <c r="F1364" s="627" t="s">
        <v>8</v>
      </c>
      <c r="G1364" s="628"/>
      <c r="H1364" s="629"/>
      <c r="I1364" s="630"/>
      <c r="J1364" s="630"/>
      <c r="K1364" s="630"/>
      <c r="L1364" s="631"/>
    </row>
    <row r="1365" spans="1:12" s="194" customFormat="1" ht="26.65" customHeight="1" x14ac:dyDescent="0.15">
      <c r="A1365" s="625"/>
      <c r="B1365" s="620" t="s">
        <v>1242</v>
      </c>
      <c r="C1365" s="632" t="s">
        <v>1247</v>
      </c>
      <c r="D1365" s="634">
        <v>43380</v>
      </c>
      <c r="E1365" s="620" t="s">
        <v>1244</v>
      </c>
      <c r="F1365" s="636" t="s">
        <v>1245</v>
      </c>
      <c r="G1365" s="637"/>
      <c r="H1365" s="610" t="s">
        <v>286</v>
      </c>
      <c r="I1365" s="611"/>
      <c r="J1365" s="209" t="s">
        <v>287</v>
      </c>
      <c r="K1365" s="209" t="s">
        <v>16</v>
      </c>
      <c r="L1365" s="210">
        <v>537.25</v>
      </c>
    </row>
    <row r="1366" spans="1:12" s="194" customFormat="1" ht="212.85" customHeight="1" x14ac:dyDescent="0.15">
      <c r="A1366" s="625"/>
      <c r="B1366" s="621"/>
      <c r="C1366" s="633"/>
      <c r="D1366" s="635"/>
      <c r="E1366" s="621"/>
      <c r="F1366" s="638"/>
      <c r="G1366" s="639"/>
      <c r="H1366" s="610" t="s">
        <v>242</v>
      </c>
      <c r="I1366" s="611"/>
      <c r="J1366" s="209" t="s">
        <v>287</v>
      </c>
      <c r="K1366" s="209" t="s">
        <v>16</v>
      </c>
      <c r="L1366" s="210">
        <v>785</v>
      </c>
    </row>
    <row r="1367" spans="1:12" s="194" customFormat="1" ht="24.6" customHeight="1" x14ac:dyDescent="0.15">
      <c r="A1367" s="625"/>
      <c r="B1367" s="203" t="s">
        <v>6</v>
      </c>
      <c r="C1367" s="207" t="s">
        <v>5</v>
      </c>
      <c r="D1367" s="207" t="s">
        <v>288</v>
      </c>
      <c r="E1367" s="207" t="s">
        <v>289</v>
      </c>
      <c r="F1367" s="612"/>
      <c r="G1367" s="613"/>
      <c r="H1367" s="616" t="s">
        <v>290</v>
      </c>
      <c r="I1367" s="617"/>
      <c r="J1367" s="620" t="s">
        <v>287</v>
      </c>
      <c r="K1367" s="620" t="s">
        <v>287</v>
      </c>
      <c r="L1367" s="622">
        <v>0</v>
      </c>
    </row>
    <row r="1368" spans="1:12" s="194" customFormat="1" ht="24.6" customHeight="1" x14ac:dyDescent="0.15">
      <c r="A1368" s="626"/>
      <c r="B1368" s="209" t="s">
        <v>439</v>
      </c>
      <c r="C1368" s="209" t="s">
        <v>1245</v>
      </c>
      <c r="D1368" s="211">
        <v>43383</v>
      </c>
      <c r="E1368" s="209" t="s">
        <v>1248</v>
      </c>
      <c r="F1368" s="614"/>
      <c r="G1368" s="615"/>
      <c r="H1368" s="618"/>
      <c r="I1368" s="619"/>
      <c r="J1368" s="621"/>
      <c r="K1368" s="621"/>
      <c r="L1368" s="623"/>
    </row>
    <row r="1369" spans="1:12" s="194" customFormat="1" ht="24.6" customHeight="1" x14ac:dyDescent="0.15">
      <c r="A1369" s="624">
        <v>254</v>
      </c>
      <c r="B1369" s="203" t="s">
        <v>12</v>
      </c>
      <c r="C1369" s="207" t="s">
        <v>11</v>
      </c>
      <c r="D1369" s="207" t="s">
        <v>280</v>
      </c>
      <c r="E1369" s="207" t="s">
        <v>281</v>
      </c>
      <c r="F1369" s="627" t="s">
        <v>8</v>
      </c>
      <c r="G1369" s="628"/>
      <c r="H1369" s="629"/>
      <c r="I1369" s="630"/>
      <c r="J1369" s="630"/>
      <c r="K1369" s="630"/>
      <c r="L1369" s="631"/>
    </row>
    <row r="1370" spans="1:12" s="194" customFormat="1" ht="26.65" customHeight="1" x14ac:dyDescent="0.15">
      <c r="A1370" s="625"/>
      <c r="B1370" s="620" t="s">
        <v>1242</v>
      </c>
      <c r="C1370" s="632" t="s">
        <v>1249</v>
      </c>
      <c r="D1370" s="634">
        <v>43417</v>
      </c>
      <c r="E1370" s="620" t="s">
        <v>377</v>
      </c>
      <c r="F1370" s="636" t="s">
        <v>575</v>
      </c>
      <c r="G1370" s="637"/>
      <c r="H1370" s="610" t="s">
        <v>286</v>
      </c>
      <c r="I1370" s="611"/>
      <c r="J1370" s="209" t="s">
        <v>287</v>
      </c>
      <c r="K1370" s="209" t="s">
        <v>16</v>
      </c>
      <c r="L1370" s="210">
        <v>288</v>
      </c>
    </row>
    <row r="1371" spans="1:12" s="194" customFormat="1" ht="223.5" customHeight="1" x14ac:dyDescent="0.15">
      <c r="A1371" s="625"/>
      <c r="B1371" s="621"/>
      <c r="C1371" s="633"/>
      <c r="D1371" s="635"/>
      <c r="E1371" s="621"/>
      <c r="F1371" s="638"/>
      <c r="G1371" s="639"/>
      <c r="H1371" s="610" t="s">
        <v>242</v>
      </c>
      <c r="I1371" s="611"/>
      <c r="J1371" s="209" t="s">
        <v>287</v>
      </c>
      <c r="K1371" s="209" t="s">
        <v>287</v>
      </c>
      <c r="L1371" s="210">
        <v>0</v>
      </c>
    </row>
    <row r="1372" spans="1:12" s="194" customFormat="1" ht="24.6" customHeight="1" x14ac:dyDescent="0.15">
      <c r="A1372" s="625"/>
      <c r="B1372" s="203" t="s">
        <v>6</v>
      </c>
      <c r="C1372" s="207" t="s">
        <v>5</v>
      </c>
      <c r="D1372" s="207" t="s">
        <v>288</v>
      </c>
      <c r="E1372" s="207" t="s">
        <v>289</v>
      </c>
      <c r="F1372" s="612"/>
      <c r="G1372" s="613"/>
      <c r="H1372" s="616" t="s">
        <v>290</v>
      </c>
      <c r="I1372" s="617"/>
      <c r="J1372" s="620" t="s">
        <v>287</v>
      </c>
      <c r="K1372" s="620" t="s">
        <v>287</v>
      </c>
      <c r="L1372" s="622">
        <v>0</v>
      </c>
    </row>
    <row r="1373" spans="1:12" s="194" customFormat="1" ht="24.6" customHeight="1" x14ac:dyDescent="0.15">
      <c r="A1373" s="626"/>
      <c r="B1373" s="209" t="s">
        <v>439</v>
      </c>
      <c r="C1373" s="209" t="s">
        <v>575</v>
      </c>
      <c r="D1373" s="211">
        <v>43418</v>
      </c>
      <c r="E1373" s="209" t="s">
        <v>1250</v>
      </c>
      <c r="F1373" s="614"/>
      <c r="G1373" s="615"/>
      <c r="H1373" s="618"/>
      <c r="I1373" s="619"/>
      <c r="J1373" s="621"/>
      <c r="K1373" s="621"/>
      <c r="L1373" s="623"/>
    </row>
    <row r="1374" spans="1:12" s="194" customFormat="1" ht="24.6" customHeight="1" x14ac:dyDescent="0.15">
      <c r="A1374" s="624">
        <v>255</v>
      </c>
      <c r="B1374" s="203" t="s">
        <v>12</v>
      </c>
      <c r="C1374" s="207" t="s">
        <v>11</v>
      </c>
      <c r="D1374" s="207" t="s">
        <v>280</v>
      </c>
      <c r="E1374" s="207" t="s">
        <v>281</v>
      </c>
      <c r="F1374" s="627" t="s">
        <v>8</v>
      </c>
      <c r="G1374" s="628"/>
      <c r="H1374" s="629"/>
      <c r="I1374" s="630"/>
      <c r="J1374" s="630"/>
      <c r="K1374" s="630"/>
      <c r="L1374" s="631"/>
    </row>
    <row r="1375" spans="1:12" s="194" customFormat="1" ht="26.65" customHeight="1" x14ac:dyDescent="0.15">
      <c r="A1375" s="625"/>
      <c r="B1375" s="620" t="s">
        <v>1251</v>
      </c>
      <c r="C1375" s="632" t="s">
        <v>1252</v>
      </c>
      <c r="D1375" s="634">
        <v>43508</v>
      </c>
      <c r="E1375" s="620" t="s">
        <v>816</v>
      </c>
      <c r="F1375" s="636" t="s">
        <v>817</v>
      </c>
      <c r="G1375" s="637"/>
      <c r="H1375" s="610" t="s">
        <v>286</v>
      </c>
      <c r="I1375" s="611"/>
      <c r="J1375" s="209" t="s">
        <v>287</v>
      </c>
      <c r="K1375" s="209" t="s">
        <v>16</v>
      </c>
      <c r="L1375" s="210">
        <v>624.17999999999995</v>
      </c>
    </row>
    <row r="1376" spans="1:12" s="194" customFormat="1" ht="374.45" customHeight="1" x14ac:dyDescent="0.15">
      <c r="A1376" s="625"/>
      <c r="B1376" s="621"/>
      <c r="C1376" s="633"/>
      <c r="D1376" s="635"/>
      <c r="E1376" s="621"/>
      <c r="F1376" s="638"/>
      <c r="G1376" s="639"/>
      <c r="H1376" s="610" t="s">
        <v>242</v>
      </c>
      <c r="I1376" s="611"/>
      <c r="J1376" s="209" t="s">
        <v>287</v>
      </c>
      <c r="K1376" s="209" t="s">
        <v>16</v>
      </c>
      <c r="L1376" s="210">
        <v>334.85</v>
      </c>
    </row>
    <row r="1377" spans="1:12" s="194" customFormat="1" ht="24.6" customHeight="1" x14ac:dyDescent="0.15">
      <c r="A1377" s="625"/>
      <c r="B1377" s="203" t="s">
        <v>6</v>
      </c>
      <c r="C1377" s="207" t="s">
        <v>5</v>
      </c>
      <c r="D1377" s="207" t="s">
        <v>288</v>
      </c>
      <c r="E1377" s="207" t="s">
        <v>289</v>
      </c>
      <c r="F1377" s="612"/>
      <c r="G1377" s="613"/>
      <c r="H1377" s="616" t="s">
        <v>290</v>
      </c>
      <c r="I1377" s="617"/>
      <c r="J1377" s="620" t="s">
        <v>287</v>
      </c>
      <c r="K1377" s="620" t="s">
        <v>287</v>
      </c>
      <c r="L1377" s="622">
        <v>0</v>
      </c>
    </row>
    <row r="1378" spans="1:12" s="194" customFormat="1" ht="24.6" customHeight="1" x14ac:dyDescent="0.15">
      <c r="A1378" s="626"/>
      <c r="B1378" s="209" t="s">
        <v>1253</v>
      </c>
      <c r="C1378" s="209" t="s">
        <v>817</v>
      </c>
      <c r="D1378" s="211">
        <v>43511</v>
      </c>
      <c r="E1378" s="209" t="s">
        <v>1254</v>
      </c>
      <c r="F1378" s="614"/>
      <c r="G1378" s="615"/>
      <c r="H1378" s="618"/>
      <c r="I1378" s="619"/>
      <c r="J1378" s="621"/>
      <c r="K1378" s="621"/>
      <c r="L1378" s="623"/>
    </row>
    <row r="1379" spans="1:12" s="194" customFormat="1" ht="24.6" customHeight="1" x14ac:dyDescent="0.15">
      <c r="A1379" s="624">
        <v>256</v>
      </c>
      <c r="B1379" s="203" t="s">
        <v>12</v>
      </c>
      <c r="C1379" s="207" t="s">
        <v>11</v>
      </c>
      <c r="D1379" s="207" t="s">
        <v>280</v>
      </c>
      <c r="E1379" s="207" t="s">
        <v>281</v>
      </c>
      <c r="F1379" s="627" t="s">
        <v>8</v>
      </c>
      <c r="G1379" s="628"/>
      <c r="H1379" s="629"/>
      <c r="I1379" s="630"/>
      <c r="J1379" s="630"/>
      <c r="K1379" s="630"/>
      <c r="L1379" s="631"/>
    </row>
    <row r="1380" spans="1:12" s="194" customFormat="1" ht="26.65" customHeight="1" x14ac:dyDescent="0.15">
      <c r="A1380" s="625"/>
      <c r="B1380" s="620" t="s">
        <v>1251</v>
      </c>
      <c r="C1380" s="632" t="s">
        <v>1255</v>
      </c>
      <c r="D1380" s="634">
        <v>43550</v>
      </c>
      <c r="E1380" s="620" t="s">
        <v>816</v>
      </c>
      <c r="F1380" s="636" t="s">
        <v>817</v>
      </c>
      <c r="G1380" s="637"/>
      <c r="H1380" s="610" t="s">
        <v>286</v>
      </c>
      <c r="I1380" s="611"/>
      <c r="J1380" s="209" t="s">
        <v>287</v>
      </c>
      <c r="K1380" s="209" t="s">
        <v>16</v>
      </c>
      <c r="L1380" s="210">
        <v>556.12</v>
      </c>
    </row>
    <row r="1381" spans="1:12" s="194" customFormat="1" ht="374.45" customHeight="1" x14ac:dyDescent="0.15">
      <c r="A1381" s="625"/>
      <c r="B1381" s="621"/>
      <c r="C1381" s="633"/>
      <c r="D1381" s="635"/>
      <c r="E1381" s="621"/>
      <c r="F1381" s="638"/>
      <c r="G1381" s="639"/>
      <c r="H1381" s="610" t="s">
        <v>242</v>
      </c>
      <c r="I1381" s="611"/>
      <c r="J1381" s="209" t="s">
        <v>287</v>
      </c>
      <c r="K1381" s="209" t="s">
        <v>16</v>
      </c>
      <c r="L1381" s="210">
        <v>521.63</v>
      </c>
    </row>
    <row r="1382" spans="1:12" s="194" customFormat="1" ht="24.6" customHeight="1" x14ac:dyDescent="0.15">
      <c r="A1382" s="625"/>
      <c r="B1382" s="203" t="s">
        <v>6</v>
      </c>
      <c r="C1382" s="207" t="s">
        <v>5</v>
      </c>
      <c r="D1382" s="207" t="s">
        <v>288</v>
      </c>
      <c r="E1382" s="207" t="s">
        <v>289</v>
      </c>
      <c r="F1382" s="612"/>
      <c r="G1382" s="613"/>
      <c r="H1382" s="616" t="s">
        <v>290</v>
      </c>
      <c r="I1382" s="617"/>
      <c r="J1382" s="620" t="s">
        <v>287</v>
      </c>
      <c r="K1382" s="620" t="s">
        <v>287</v>
      </c>
      <c r="L1382" s="622">
        <v>0</v>
      </c>
    </row>
    <row r="1383" spans="1:12" s="194" customFormat="1" ht="24.6" customHeight="1" x14ac:dyDescent="0.15">
      <c r="A1383" s="626"/>
      <c r="B1383" s="209" t="s">
        <v>1253</v>
      </c>
      <c r="C1383" s="209" t="s">
        <v>817</v>
      </c>
      <c r="D1383" s="211">
        <v>43552</v>
      </c>
      <c r="E1383" s="209" t="s">
        <v>1121</v>
      </c>
      <c r="F1383" s="614"/>
      <c r="G1383" s="615"/>
      <c r="H1383" s="618"/>
      <c r="I1383" s="619"/>
      <c r="J1383" s="621"/>
      <c r="K1383" s="621"/>
      <c r="L1383" s="623"/>
    </row>
    <row r="1384" spans="1:12" s="194" customFormat="1" ht="24.6" customHeight="1" x14ac:dyDescent="0.15">
      <c r="A1384" s="624">
        <v>257</v>
      </c>
      <c r="B1384" s="203" t="s">
        <v>12</v>
      </c>
      <c r="C1384" s="207" t="s">
        <v>11</v>
      </c>
      <c r="D1384" s="207" t="s">
        <v>280</v>
      </c>
      <c r="E1384" s="207" t="s">
        <v>281</v>
      </c>
      <c r="F1384" s="627" t="s">
        <v>8</v>
      </c>
      <c r="G1384" s="628"/>
      <c r="H1384" s="629"/>
      <c r="I1384" s="630"/>
      <c r="J1384" s="630"/>
      <c r="K1384" s="630"/>
      <c r="L1384" s="631"/>
    </row>
    <row r="1385" spans="1:12" s="194" customFormat="1" ht="26.65" customHeight="1" x14ac:dyDescent="0.15">
      <c r="A1385" s="625"/>
      <c r="B1385" s="620" t="s">
        <v>1256</v>
      </c>
      <c r="C1385" s="632" t="s">
        <v>1257</v>
      </c>
      <c r="D1385" s="634">
        <v>43374</v>
      </c>
      <c r="E1385" s="620" t="s">
        <v>1258</v>
      </c>
      <c r="F1385" s="636" t="s">
        <v>1259</v>
      </c>
      <c r="G1385" s="637"/>
      <c r="H1385" s="610" t="s">
        <v>286</v>
      </c>
      <c r="I1385" s="611"/>
      <c r="J1385" s="209" t="s">
        <v>287</v>
      </c>
      <c r="K1385" s="209" t="s">
        <v>16</v>
      </c>
      <c r="L1385" s="210">
        <v>476</v>
      </c>
    </row>
    <row r="1386" spans="1:12" s="194" customFormat="1" ht="409.6" customHeight="1" x14ac:dyDescent="0.15">
      <c r="A1386" s="625"/>
      <c r="B1386" s="640"/>
      <c r="C1386" s="641"/>
      <c r="D1386" s="642"/>
      <c r="E1386" s="640"/>
      <c r="F1386" s="643"/>
      <c r="G1386" s="644"/>
      <c r="H1386" s="616" t="s">
        <v>242</v>
      </c>
      <c r="I1386" s="617"/>
      <c r="J1386" s="620" t="s">
        <v>287</v>
      </c>
      <c r="K1386" s="620" t="s">
        <v>287</v>
      </c>
      <c r="L1386" s="622">
        <v>0</v>
      </c>
    </row>
    <row r="1387" spans="1:12" s="194" customFormat="1" ht="62.45" customHeight="1" x14ac:dyDescent="0.15">
      <c r="A1387" s="625"/>
      <c r="B1387" s="621"/>
      <c r="C1387" s="633"/>
      <c r="D1387" s="635"/>
      <c r="E1387" s="621"/>
      <c r="F1387" s="638"/>
      <c r="G1387" s="639"/>
      <c r="H1387" s="618"/>
      <c r="I1387" s="619"/>
      <c r="J1387" s="621"/>
      <c r="K1387" s="621"/>
      <c r="L1387" s="623"/>
    </row>
    <row r="1388" spans="1:12" s="194" customFormat="1" ht="24.6" customHeight="1" x14ac:dyDescent="0.15">
      <c r="A1388" s="625"/>
      <c r="B1388" s="203" t="s">
        <v>6</v>
      </c>
      <c r="C1388" s="207" t="s">
        <v>5</v>
      </c>
      <c r="D1388" s="207" t="s">
        <v>288</v>
      </c>
      <c r="E1388" s="207" t="s">
        <v>289</v>
      </c>
      <c r="F1388" s="612"/>
      <c r="G1388" s="613"/>
      <c r="H1388" s="616" t="s">
        <v>290</v>
      </c>
      <c r="I1388" s="617"/>
      <c r="J1388" s="620" t="s">
        <v>287</v>
      </c>
      <c r="K1388" s="620" t="s">
        <v>287</v>
      </c>
      <c r="L1388" s="622">
        <v>0</v>
      </c>
    </row>
    <row r="1389" spans="1:12" s="194" customFormat="1" ht="35.1" customHeight="1" x14ac:dyDescent="0.15">
      <c r="A1389" s="626"/>
      <c r="B1389" s="209" t="s">
        <v>1260</v>
      </c>
      <c r="C1389" s="209" t="s">
        <v>1259</v>
      </c>
      <c r="D1389" s="211">
        <v>43382</v>
      </c>
      <c r="E1389" s="209" t="s">
        <v>1261</v>
      </c>
      <c r="F1389" s="614"/>
      <c r="G1389" s="615"/>
      <c r="H1389" s="618"/>
      <c r="I1389" s="619"/>
      <c r="J1389" s="621"/>
      <c r="K1389" s="621"/>
      <c r="L1389" s="623"/>
    </row>
    <row r="1390" spans="1:12" s="194" customFormat="1" ht="24.6" customHeight="1" x14ac:dyDescent="0.15">
      <c r="A1390" s="624">
        <v>258</v>
      </c>
      <c r="B1390" s="203" t="s">
        <v>12</v>
      </c>
      <c r="C1390" s="207" t="s">
        <v>11</v>
      </c>
      <c r="D1390" s="207" t="s">
        <v>280</v>
      </c>
      <c r="E1390" s="207" t="s">
        <v>281</v>
      </c>
      <c r="F1390" s="627" t="s">
        <v>8</v>
      </c>
      <c r="G1390" s="628"/>
      <c r="H1390" s="629"/>
      <c r="I1390" s="630"/>
      <c r="J1390" s="630"/>
      <c r="K1390" s="630"/>
      <c r="L1390" s="631"/>
    </row>
    <row r="1391" spans="1:12" s="194" customFormat="1" ht="26.65" customHeight="1" x14ac:dyDescent="0.15">
      <c r="A1391" s="625"/>
      <c r="B1391" s="620" t="s">
        <v>1262</v>
      </c>
      <c r="C1391" s="632" t="s">
        <v>1263</v>
      </c>
      <c r="D1391" s="634">
        <v>43429</v>
      </c>
      <c r="E1391" s="620" t="s">
        <v>1264</v>
      </c>
      <c r="F1391" s="636" t="s">
        <v>1265</v>
      </c>
      <c r="G1391" s="637"/>
      <c r="H1391" s="610" t="s">
        <v>286</v>
      </c>
      <c r="I1391" s="611"/>
      <c r="J1391" s="209" t="s">
        <v>287</v>
      </c>
      <c r="K1391" s="209" t="s">
        <v>287</v>
      </c>
      <c r="L1391" s="210">
        <v>0</v>
      </c>
    </row>
    <row r="1392" spans="1:12" s="194" customFormat="1" ht="245.25" customHeight="1" x14ac:dyDescent="0.15">
      <c r="A1392" s="625"/>
      <c r="B1392" s="621"/>
      <c r="C1392" s="633"/>
      <c r="D1392" s="635"/>
      <c r="E1392" s="621"/>
      <c r="F1392" s="638"/>
      <c r="G1392" s="639"/>
      <c r="H1392" s="610" t="s">
        <v>242</v>
      </c>
      <c r="I1392" s="611"/>
      <c r="J1392" s="209" t="s">
        <v>287</v>
      </c>
      <c r="K1392" s="209" t="s">
        <v>16</v>
      </c>
      <c r="L1392" s="210">
        <v>2631.3</v>
      </c>
    </row>
    <row r="1393" spans="1:12" s="194" customFormat="1" ht="24.6" customHeight="1" x14ac:dyDescent="0.15">
      <c r="A1393" s="625"/>
      <c r="B1393" s="203" t="s">
        <v>6</v>
      </c>
      <c r="C1393" s="207" t="s">
        <v>5</v>
      </c>
      <c r="D1393" s="207" t="s">
        <v>288</v>
      </c>
      <c r="E1393" s="207" t="s">
        <v>289</v>
      </c>
      <c r="F1393" s="612"/>
      <c r="G1393" s="613"/>
      <c r="H1393" s="616" t="s">
        <v>290</v>
      </c>
      <c r="I1393" s="617"/>
      <c r="J1393" s="620" t="s">
        <v>287</v>
      </c>
      <c r="K1393" s="620" t="s">
        <v>287</v>
      </c>
      <c r="L1393" s="622">
        <v>0</v>
      </c>
    </row>
    <row r="1394" spans="1:12" s="194" customFormat="1" ht="24.6" customHeight="1" x14ac:dyDescent="0.15">
      <c r="A1394" s="626"/>
      <c r="B1394" s="209" t="s">
        <v>511</v>
      </c>
      <c r="C1394" s="209" t="s">
        <v>1265</v>
      </c>
      <c r="D1394" s="211">
        <v>43443</v>
      </c>
      <c r="E1394" s="209" t="s">
        <v>1266</v>
      </c>
      <c r="F1394" s="614"/>
      <c r="G1394" s="615"/>
      <c r="H1394" s="618"/>
      <c r="I1394" s="619"/>
      <c r="J1394" s="621"/>
      <c r="K1394" s="621"/>
      <c r="L1394" s="623"/>
    </row>
    <row r="1395" spans="1:12" s="194" customFormat="1" ht="24.6" customHeight="1" x14ac:dyDescent="0.15">
      <c r="A1395" s="624">
        <v>259</v>
      </c>
      <c r="B1395" s="203" t="s">
        <v>12</v>
      </c>
      <c r="C1395" s="207" t="s">
        <v>11</v>
      </c>
      <c r="D1395" s="207" t="s">
        <v>280</v>
      </c>
      <c r="E1395" s="207" t="s">
        <v>281</v>
      </c>
      <c r="F1395" s="627" t="s">
        <v>8</v>
      </c>
      <c r="G1395" s="628"/>
      <c r="H1395" s="629"/>
      <c r="I1395" s="630"/>
      <c r="J1395" s="630"/>
      <c r="K1395" s="630"/>
      <c r="L1395" s="631"/>
    </row>
    <row r="1396" spans="1:12" s="194" customFormat="1" ht="26.65" customHeight="1" x14ac:dyDescent="0.15">
      <c r="A1396" s="625"/>
      <c r="B1396" s="620" t="s">
        <v>1262</v>
      </c>
      <c r="C1396" s="632" t="s">
        <v>1263</v>
      </c>
      <c r="D1396" s="634">
        <v>43429</v>
      </c>
      <c r="E1396" s="620" t="s">
        <v>1264</v>
      </c>
      <c r="F1396" s="636" t="s">
        <v>1267</v>
      </c>
      <c r="G1396" s="637"/>
      <c r="H1396" s="610" t="s">
        <v>286</v>
      </c>
      <c r="I1396" s="611"/>
      <c r="J1396" s="209" t="s">
        <v>287</v>
      </c>
      <c r="K1396" s="209" t="s">
        <v>16</v>
      </c>
      <c r="L1396" s="210">
        <v>909</v>
      </c>
    </row>
    <row r="1397" spans="1:12" s="194" customFormat="1" ht="245.25" customHeight="1" x14ac:dyDescent="0.15">
      <c r="A1397" s="625"/>
      <c r="B1397" s="621"/>
      <c r="C1397" s="633"/>
      <c r="D1397" s="635"/>
      <c r="E1397" s="621"/>
      <c r="F1397" s="638"/>
      <c r="G1397" s="639"/>
      <c r="H1397" s="610" t="s">
        <v>242</v>
      </c>
      <c r="I1397" s="611"/>
      <c r="J1397" s="209" t="s">
        <v>287</v>
      </c>
      <c r="K1397" s="209" t="s">
        <v>287</v>
      </c>
      <c r="L1397" s="210">
        <v>0</v>
      </c>
    </row>
    <row r="1398" spans="1:12" s="194" customFormat="1" ht="24.6" customHeight="1" x14ac:dyDescent="0.15">
      <c r="A1398" s="625"/>
      <c r="B1398" s="203" t="s">
        <v>6</v>
      </c>
      <c r="C1398" s="207" t="s">
        <v>5</v>
      </c>
      <c r="D1398" s="207" t="s">
        <v>288</v>
      </c>
      <c r="E1398" s="207" t="s">
        <v>289</v>
      </c>
      <c r="F1398" s="612"/>
      <c r="G1398" s="613"/>
      <c r="H1398" s="616" t="s">
        <v>290</v>
      </c>
      <c r="I1398" s="617"/>
      <c r="J1398" s="620" t="s">
        <v>287</v>
      </c>
      <c r="K1398" s="620" t="s">
        <v>16</v>
      </c>
      <c r="L1398" s="622">
        <v>200</v>
      </c>
    </row>
    <row r="1399" spans="1:12" s="194" customFormat="1" ht="24.6" customHeight="1" x14ac:dyDescent="0.15">
      <c r="A1399" s="626"/>
      <c r="B1399" s="209" t="s">
        <v>511</v>
      </c>
      <c r="C1399" s="209" t="s">
        <v>1267</v>
      </c>
      <c r="D1399" s="211">
        <v>43443</v>
      </c>
      <c r="E1399" s="209" t="s">
        <v>1266</v>
      </c>
      <c r="F1399" s="614"/>
      <c r="G1399" s="615"/>
      <c r="H1399" s="618"/>
      <c r="I1399" s="619"/>
      <c r="J1399" s="621"/>
      <c r="K1399" s="621"/>
      <c r="L1399" s="623"/>
    </row>
    <row r="1400" spans="1:12" s="194" customFormat="1" ht="24.6" customHeight="1" x14ac:dyDescent="0.15">
      <c r="A1400" s="624">
        <v>260</v>
      </c>
      <c r="B1400" s="203" t="s">
        <v>12</v>
      </c>
      <c r="C1400" s="207" t="s">
        <v>11</v>
      </c>
      <c r="D1400" s="207" t="s">
        <v>280</v>
      </c>
      <c r="E1400" s="207" t="s">
        <v>281</v>
      </c>
      <c r="F1400" s="627" t="s">
        <v>8</v>
      </c>
      <c r="G1400" s="628"/>
      <c r="H1400" s="629"/>
      <c r="I1400" s="630"/>
      <c r="J1400" s="630"/>
      <c r="K1400" s="630"/>
      <c r="L1400" s="631"/>
    </row>
    <row r="1401" spans="1:12" s="194" customFormat="1" ht="26.65" customHeight="1" x14ac:dyDescent="0.15">
      <c r="A1401" s="625"/>
      <c r="B1401" s="620" t="s">
        <v>1262</v>
      </c>
      <c r="C1401" s="632" t="s">
        <v>1268</v>
      </c>
      <c r="D1401" s="634">
        <v>43536</v>
      </c>
      <c r="E1401" s="620" t="s">
        <v>888</v>
      </c>
      <c r="F1401" s="636" t="s">
        <v>889</v>
      </c>
      <c r="G1401" s="637"/>
      <c r="H1401" s="610" t="s">
        <v>286</v>
      </c>
      <c r="I1401" s="611"/>
      <c r="J1401" s="209" t="s">
        <v>287</v>
      </c>
      <c r="K1401" s="209" t="s">
        <v>16</v>
      </c>
      <c r="L1401" s="210">
        <v>649</v>
      </c>
    </row>
    <row r="1402" spans="1:12" s="194" customFormat="1" ht="202.15" customHeight="1" x14ac:dyDescent="0.15">
      <c r="A1402" s="625"/>
      <c r="B1402" s="621"/>
      <c r="C1402" s="633"/>
      <c r="D1402" s="635"/>
      <c r="E1402" s="621"/>
      <c r="F1402" s="638"/>
      <c r="G1402" s="639"/>
      <c r="H1402" s="610" t="s">
        <v>242</v>
      </c>
      <c r="I1402" s="611"/>
      <c r="J1402" s="209" t="s">
        <v>287</v>
      </c>
      <c r="K1402" s="209" t="s">
        <v>16</v>
      </c>
      <c r="L1402" s="210">
        <v>552.29999999999995</v>
      </c>
    </row>
    <row r="1403" spans="1:12" s="194" customFormat="1" ht="24.6" customHeight="1" x14ac:dyDescent="0.15">
      <c r="A1403" s="625"/>
      <c r="B1403" s="203" t="s">
        <v>6</v>
      </c>
      <c r="C1403" s="207" t="s">
        <v>5</v>
      </c>
      <c r="D1403" s="207" t="s">
        <v>288</v>
      </c>
      <c r="E1403" s="207" t="s">
        <v>289</v>
      </c>
      <c r="F1403" s="612"/>
      <c r="G1403" s="613"/>
      <c r="H1403" s="616" t="s">
        <v>290</v>
      </c>
      <c r="I1403" s="617"/>
      <c r="J1403" s="620" t="s">
        <v>287</v>
      </c>
      <c r="K1403" s="620" t="s">
        <v>287</v>
      </c>
      <c r="L1403" s="622">
        <v>0</v>
      </c>
    </row>
    <row r="1404" spans="1:12" s="194" customFormat="1" ht="24.6" customHeight="1" x14ac:dyDescent="0.15">
      <c r="A1404" s="626"/>
      <c r="B1404" s="209" t="s">
        <v>511</v>
      </c>
      <c r="C1404" s="209" t="s">
        <v>889</v>
      </c>
      <c r="D1404" s="211">
        <v>43542</v>
      </c>
      <c r="E1404" s="209" t="s">
        <v>1269</v>
      </c>
      <c r="F1404" s="614"/>
      <c r="G1404" s="615"/>
      <c r="H1404" s="618"/>
      <c r="I1404" s="619"/>
      <c r="J1404" s="621"/>
      <c r="K1404" s="621"/>
      <c r="L1404" s="623"/>
    </row>
    <row r="1405" spans="1:12" s="194" customFormat="1" ht="24.6" customHeight="1" x14ac:dyDescent="0.15">
      <c r="A1405" s="624">
        <v>261</v>
      </c>
      <c r="B1405" s="203" t="s">
        <v>12</v>
      </c>
      <c r="C1405" s="207" t="s">
        <v>11</v>
      </c>
      <c r="D1405" s="207" t="s">
        <v>280</v>
      </c>
      <c r="E1405" s="207" t="s">
        <v>281</v>
      </c>
      <c r="F1405" s="627" t="s">
        <v>8</v>
      </c>
      <c r="G1405" s="628"/>
      <c r="H1405" s="629"/>
      <c r="I1405" s="630"/>
      <c r="J1405" s="630"/>
      <c r="K1405" s="630"/>
      <c r="L1405" s="631"/>
    </row>
    <row r="1406" spans="1:12" s="194" customFormat="1" ht="26.65" customHeight="1" x14ac:dyDescent="0.15">
      <c r="A1406" s="625"/>
      <c r="B1406" s="620" t="s">
        <v>1270</v>
      </c>
      <c r="C1406" s="632" t="s">
        <v>1271</v>
      </c>
      <c r="D1406" s="634">
        <v>43374</v>
      </c>
      <c r="E1406" s="620" t="s">
        <v>1272</v>
      </c>
      <c r="F1406" s="636" t="s">
        <v>1273</v>
      </c>
      <c r="G1406" s="637"/>
      <c r="H1406" s="610" t="s">
        <v>286</v>
      </c>
      <c r="I1406" s="611"/>
      <c r="J1406" s="209" t="s">
        <v>287</v>
      </c>
      <c r="K1406" s="209" t="s">
        <v>16</v>
      </c>
      <c r="L1406" s="210">
        <v>577</v>
      </c>
    </row>
    <row r="1407" spans="1:12" s="194" customFormat="1" ht="180.2" customHeight="1" x14ac:dyDescent="0.15">
      <c r="A1407" s="625"/>
      <c r="B1407" s="621"/>
      <c r="C1407" s="633"/>
      <c r="D1407" s="635"/>
      <c r="E1407" s="621"/>
      <c r="F1407" s="638"/>
      <c r="G1407" s="639"/>
      <c r="H1407" s="610" t="s">
        <v>242</v>
      </c>
      <c r="I1407" s="611"/>
      <c r="J1407" s="209" t="s">
        <v>287</v>
      </c>
      <c r="K1407" s="209" t="s">
        <v>16</v>
      </c>
      <c r="L1407" s="210">
        <v>301.89999999999998</v>
      </c>
    </row>
    <row r="1408" spans="1:12" s="194" customFormat="1" ht="24.6" customHeight="1" x14ac:dyDescent="0.15">
      <c r="A1408" s="625"/>
      <c r="B1408" s="203" t="s">
        <v>6</v>
      </c>
      <c r="C1408" s="207" t="s">
        <v>5</v>
      </c>
      <c r="D1408" s="207" t="s">
        <v>288</v>
      </c>
      <c r="E1408" s="207" t="s">
        <v>289</v>
      </c>
      <c r="F1408" s="612"/>
      <c r="G1408" s="613"/>
      <c r="H1408" s="616" t="s">
        <v>290</v>
      </c>
      <c r="I1408" s="617"/>
      <c r="J1408" s="620" t="s">
        <v>287</v>
      </c>
      <c r="K1408" s="620" t="s">
        <v>287</v>
      </c>
      <c r="L1408" s="622">
        <v>0</v>
      </c>
    </row>
    <row r="1409" spans="1:12" s="194" customFormat="1" ht="35.1" customHeight="1" x14ac:dyDescent="0.15">
      <c r="A1409" s="626"/>
      <c r="B1409" s="209" t="s">
        <v>1274</v>
      </c>
      <c r="C1409" s="209" t="s">
        <v>1273</v>
      </c>
      <c r="D1409" s="211">
        <v>43377</v>
      </c>
      <c r="E1409" s="209" t="s">
        <v>1275</v>
      </c>
      <c r="F1409" s="614"/>
      <c r="G1409" s="615"/>
      <c r="H1409" s="618"/>
      <c r="I1409" s="619"/>
      <c r="J1409" s="621"/>
      <c r="K1409" s="621"/>
      <c r="L1409" s="623"/>
    </row>
    <row r="1410" spans="1:12" s="194" customFormat="1" ht="24.6" customHeight="1" x14ac:dyDescent="0.15">
      <c r="A1410" s="624">
        <v>262</v>
      </c>
      <c r="B1410" s="203" t="s">
        <v>12</v>
      </c>
      <c r="C1410" s="207" t="s">
        <v>11</v>
      </c>
      <c r="D1410" s="207" t="s">
        <v>280</v>
      </c>
      <c r="E1410" s="207" t="s">
        <v>281</v>
      </c>
      <c r="F1410" s="627" t="s">
        <v>8</v>
      </c>
      <c r="G1410" s="628"/>
      <c r="H1410" s="629"/>
      <c r="I1410" s="630"/>
      <c r="J1410" s="630"/>
      <c r="K1410" s="630"/>
      <c r="L1410" s="631"/>
    </row>
    <row r="1411" spans="1:12" s="194" customFormat="1" ht="26.65" customHeight="1" x14ac:dyDescent="0.15">
      <c r="A1411" s="625"/>
      <c r="B1411" s="620" t="s">
        <v>1276</v>
      </c>
      <c r="C1411" s="632" t="s">
        <v>1277</v>
      </c>
      <c r="D1411" s="634">
        <v>43515</v>
      </c>
      <c r="E1411" s="620" t="s">
        <v>373</v>
      </c>
      <c r="F1411" s="636" t="s">
        <v>374</v>
      </c>
      <c r="G1411" s="637"/>
      <c r="H1411" s="610" t="s">
        <v>286</v>
      </c>
      <c r="I1411" s="611"/>
      <c r="J1411" s="209" t="s">
        <v>287</v>
      </c>
      <c r="K1411" s="209" t="s">
        <v>16</v>
      </c>
      <c r="L1411" s="210">
        <v>594</v>
      </c>
    </row>
    <row r="1412" spans="1:12" s="194" customFormat="1" ht="288" customHeight="1" x14ac:dyDescent="0.15">
      <c r="A1412" s="625"/>
      <c r="B1412" s="621"/>
      <c r="C1412" s="633"/>
      <c r="D1412" s="635"/>
      <c r="E1412" s="621"/>
      <c r="F1412" s="638"/>
      <c r="G1412" s="639"/>
      <c r="H1412" s="610" t="s">
        <v>242</v>
      </c>
      <c r="I1412" s="611"/>
      <c r="J1412" s="209" t="s">
        <v>287</v>
      </c>
      <c r="K1412" s="209" t="s">
        <v>16</v>
      </c>
      <c r="L1412" s="210">
        <v>499.34</v>
      </c>
    </row>
    <row r="1413" spans="1:12" s="194" customFormat="1" ht="24.6" customHeight="1" x14ac:dyDescent="0.15">
      <c r="A1413" s="625"/>
      <c r="B1413" s="203" t="s">
        <v>6</v>
      </c>
      <c r="C1413" s="207" t="s">
        <v>5</v>
      </c>
      <c r="D1413" s="207" t="s">
        <v>288</v>
      </c>
      <c r="E1413" s="207" t="s">
        <v>289</v>
      </c>
      <c r="F1413" s="612"/>
      <c r="G1413" s="613"/>
      <c r="H1413" s="616" t="s">
        <v>290</v>
      </c>
      <c r="I1413" s="617"/>
      <c r="J1413" s="620" t="s">
        <v>287</v>
      </c>
      <c r="K1413" s="620" t="s">
        <v>287</v>
      </c>
      <c r="L1413" s="622">
        <v>0</v>
      </c>
    </row>
    <row r="1414" spans="1:12" s="194" customFormat="1" ht="35.1" customHeight="1" x14ac:dyDescent="0.15">
      <c r="A1414" s="626"/>
      <c r="B1414" s="209" t="s">
        <v>1278</v>
      </c>
      <c r="C1414" s="209" t="s">
        <v>374</v>
      </c>
      <c r="D1414" s="211">
        <v>43517</v>
      </c>
      <c r="E1414" s="209" t="s">
        <v>1226</v>
      </c>
      <c r="F1414" s="614"/>
      <c r="G1414" s="615"/>
      <c r="H1414" s="618"/>
      <c r="I1414" s="619"/>
      <c r="J1414" s="621"/>
      <c r="K1414" s="621"/>
      <c r="L1414" s="623"/>
    </row>
    <row r="1415" spans="1:12" s="194" customFormat="1" ht="24.6" customHeight="1" x14ac:dyDescent="0.15">
      <c r="A1415" s="624">
        <v>263</v>
      </c>
      <c r="B1415" s="203" t="s">
        <v>12</v>
      </c>
      <c r="C1415" s="207" t="s">
        <v>11</v>
      </c>
      <c r="D1415" s="207" t="s">
        <v>280</v>
      </c>
      <c r="E1415" s="207" t="s">
        <v>281</v>
      </c>
      <c r="F1415" s="627" t="s">
        <v>8</v>
      </c>
      <c r="G1415" s="628"/>
      <c r="H1415" s="629"/>
      <c r="I1415" s="630"/>
      <c r="J1415" s="630"/>
      <c r="K1415" s="630"/>
      <c r="L1415" s="631"/>
    </row>
    <row r="1416" spans="1:12" s="194" customFormat="1" ht="26.65" customHeight="1" x14ac:dyDescent="0.15">
      <c r="A1416" s="625"/>
      <c r="B1416" s="620" t="s">
        <v>1279</v>
      </c>
      <c r="C1416" s="632" t="s">
        <v>1280</v>
      </c>
      <c r="D1416" s="634">
        <v>43429</v>
      </c>
      <c r="E1416" s="620" t="s">
        <v>1281</v>
      </c>
      <c r="F1416" s="636" t="s">
        <v>1282</v>
      </c>
      <c r="G1416" s="637"/>
      <c r="H1416" s="610" t="s">
        <v>286</v>
      </c>
      <c r="I1416" s="611"/>
      <c r="J1416" s="209" t="s">
        <v>287</v>
      </c>
      <c r="K1416" s="209" t="s">
        <v>16</v>
      </c>
      <c r="L1416" s="210">
        <v>626.84</v>
      </c>
    </row>
    <row r="1417" spans="1:12" s="194" customFormat="1" ht="409.6" customHeight="1" x14ac:dyDescent="0.15">
      <c r="A1417" s="625"/>
      <c r="B1417" s="640"/>
      <c r="C1417" s="641"/>
      <c r="D1417" s="642"/>
      <c r="E1417" s="640"/>
      <c r="F1417" s="643"/>
      <c r="G1417" s="644"/>
      <c r="H1417" s="616" t="s">
        <v>242</v>
      </c>
      <c r="I1417" s="617"/>
      <c r="J1417" s="620" t="s">
        <v>287</v>
      </c>
      <c r="K1417" s="620" t="s">
        <v>16</v>
      </c>
      <c r="L1417" s="622">
        <v>1700.72</v>
      </c>
    </row>
    <row r="1418" spans="1:12" s="194" customFormat="1" ht="213.4" customHeight="1" x14ac:dyDescent="0.15">
      <c r="A1418" s="625"/>
      <c r="B1418" s="621"/>
      <c r="C1418" s="633"/>
      <c r="D1418" s="635"/>
      <c r="E1418" s="621"/>
      <c r="F1418" s="638"/>
      <c r="G1418" s="639"/>
      <c r="H1418" s="618"/>
      <c r="I1418" s="619"/>
      <c r="J1418" s="621"/>
      <c r="K1418" s="621"/>
      <c r="L1418" s="623"/>
    </row>
    <row r="1419" spans="1:12" s="194" customFormat="1" ht="24.6" customHeight="1" x14ac:dyDescent="0.15">
      <c r="A1419" s="625"/>
      <c r="B1419" s="203" t="s">
        <v>6</v>
      </c>
      <c r="C1419" s="207" t="s">
        <v>5</v>
      </c>
      <c r="D1419" s="207" t="s">
        <v>288</v>
      </c>
      <c r="E1419" s="207" t="s">
        <v>289</v>
      </c>
      <c r="F1419" s="612"/>
      <c r="G1419" s="613"/>
      <c r="H1419" s="616" t="s">
        <v>290</v>
      </c>
      <c r="I1419" s="617"/>
      <c r="J1419" s="620" t="s">
        <v>287</v>
      </c>
      <c r="K1419" s="620" t="s">
        <v>287</v>
      </c>
      <c r="L1419" s="622">
        <v>0</v>
      </c>
    </row>
    <row r="1420" spans="1:12" s="194" customFormat="1" ht="24.6" customHeight="1" x14ac:dyDescent="0.15">
      <c r="A1420" s="626"/>
      <c r="B1420" s="209" t="s">
        <v>401</v>
      </c>
      <c r="C1420" s="209" t="s">
        <v>1282</v>
      </c>
      <c r="D1420" s="211">
        <v>43434</v>
      </c>
      <c r="E1420" s="209" t="s">
        <v>1035</v>
      </c>
      <c r="F1420" s="614"/>
      <c r="G1420" s="615"/>
      <c r="H1420" s="618"/>
      <c r="I1420" s="619"/>
      <c r="J1420" s="621"/>
      <c r="K1420" s="621"/>
      <c r="L1420" s="623"/>
    </row>
    <row r="1421" spans="1:12" s="194" customFormat="1" ht="24.6" customHeight="1" x14ac:dyDescent="0.15">
      <c r="A1421" s="624">
        <v>264</v>
      </c>
      <c r="B1421" s="203" t="s">
        <v>12</v>
      </c>
      <c r="C1421" s="207" t="s">
        <v>11</v>
      </c>
      <c r="D1421" s="207" t="s">
        <v>280</v>
      </c>
      <c r="E1421" s="207" t="s">
        <v>281</v>
      </c>
      <c r="F1421" s="627" t="s">
        <v>8</v>
      </c>
      <c r="G1421" s="628"/>
      <c r="H1421" s="629"/>
      <c r="I1421" s="630"/>
      <c r="J1421" s="630"/>
      <c r="K1421" s="630"/>
      <c r="L1421" s="631"/>
    </row>
    <row r="1422" spans="1:12" s="194" customFormat="1" ht="26.65" customHeight="1" x14ac:dyDescent="0.15">
      <c r="A1422" s="625"/>
      <c r="B1422" s="620" t="s">
        <v>1283</v>
      </c>
      <c r="C1422" s="620" t="s">
        <v>1284</v>
      </c>
      <c r="D1422" s="634">
        <v>43437</v>
      </c>
      <c r="E1422" s="620" t="s">
        <v>1285</v>
      </c>
      <c r="F1422" s="636" t="s">
        <v>1286</v>
      </c>
      <c r="G1422" s="637"/>
      <c r="H1422" s="610" t="s">
        <v>286</v>
      </c>
      <c r="I1422" s="611"/>
      <c r="J1422" s="209" t="s">
        <v>287</v>
      </c>
      <c r="K1422" s="209" t="s">
        <v>16</v>
      </c>
      <c r="L1422" s="210">
        <v>457</v>
      </c>
    </row>
    <row r="1423" spans="1:12" s="194" customFormat="1" ht="29.85" customHeight="1" x14ac:dyDescent="0.15">
      <c r="A1423" s="625"/>
      <c r="B1423" s="621"/>
      <c r="C1423" s="621"/>
      <c r="D1423" s="635"/>
      <c r="E1423" s="621"/>
      <c r="F1423" s="638"/>
      <c r="G1423" s="639"/>
      <c r="H1423" s="610" t="s">
        <v>242</v>
      </c>
      <c r="I1423" s="611"/>
      <c r="J1423" s="209" t="s">
        <v>16</v>
      </c>
      <c r="K1423" s="209" t="s">
        <v>16</v>
      </c>
      <c r="L1423" s="210">
        <v>1816.73</v>
      </c>
    </row>
    <row r="1424" spans="1:12" s="194" customFormat="1" ht="24.6" customHeight="1" x14ac:dyDescent="0.15">
      <c r="A1424" s="625"/>
      <c r="B1424" s="203" t="s">
        <v>6</v>
      </c>
      <c r="C1424" s="207" t="s">
        <v>5</v>
      </c>
      <c r="D1424" s="207" t="s">
        <v>288</v>
      </c>
      <c r="E1424" s="207" t="s">
        <v>289</v>
      </c>
      <c r="F1424" s="612"/>
      <c r="G1424" s="613"/>
      <c r="H1424" s="616" t="s">
        <v>290</v>
      </c>
      <c r="I1424" s="617"/>
      <c r="J1424" s="620" t="s">
        <v>287</v>
      </c>
      <c r="K1424" s="620" t="s">
        <v>16</v>
      </c>
      <c r="L1424" s="622">
        <v>70</v>
      </c>
    </row>
    <row r="1425" spans="1:12" s="194" customFormat="1" ht="24.6" customHeight="1" x14ac:dyDescent="0.15">
      <c r="A1425" s="626"/>
      <c r="B1425" s="209" t="s">
        <v>460</v>
      </c>
      <c r="C1425" s="209" t="s">
        <v>1286</v>
      </c>
      <c r="D1425" s="211">
        <v>43442</v>
      </c>
      <c r="E1425" s="209" t="s">
        <v>1287</v>
      </c>
      <c r="F1425" s="614"/>
      <c r="G1425" s="615"/>
      <c r="H1425" s="618"/>
      <c r="I1425" s="619"/>
      <c r="J1425" s="621"/>
      <c r="K1425" s="621"/>
      <c r="L1425" s="623"/>
    </row>
    <row r="1426" spans="1:12" s="194" customFormat="1" ht="24.6" customHeight="1" x14ac:dyDescent="0.15">
      <c r="A1426" s="624">
        <v>265</v>
      </c>
      <c r="B1426" s="203" t="s">
        <v>12</v>
      </c>
      <c r="C1426" s="207" t="s">
        <v>11</v>
      </c>
      <c r="D1426" s="207" t="s">
        <v>280</v>
      </c>
      <c r="E1426" s="207" t="s">
        <v>281</v>
      </c>
      <c r="F1426" s="627" t="s">
        <v>8</v>
      </c>
      <c r="G1426" s="628"/>
      <c r="H1426" s="629"/>
      <c r="I1426" s="630"/>
      <c r="J1426" s="630"/>
      <c r="K1426" s="630"/>
      <c r="L1426" s="631"/>
    </row>
    <row r="1427" spans="1:12" s="194" customFormat="1" ht="26.65" customHeight="1" x14ac:dyDescent="0.15">
      <c r="A1427" s="625"/>
      <c r="B1427" s="620" t="s">
        <v>1288</v>
      </c>
      <c r="C1427" s="632" t="s">
        <v>1289</v>
      </c>
      <c r="D1427" s="634">
        <v>43376</v>
      </c>
      <c r="E1427" s="620" t="s">
        <v>377</v>
      </c>
      <c r="F1427" s="636" t="s">
        <v>1290</v>
      </c>
      <c r="G1427" s="637"/>
      <c r="H1427" s="610" t="s">
        <v>286</v>
      </c>
      <c r="I1427" s="611"/>
      <c r="J1427" s="209" t="s">
        <v>287</v>
      </c>
      <c r="K1427" s="209" t="s">
        <v>16</v>
      </c>
      <c r="L1427" s="210">
        <v>1079.46</v>
      </c>
    </row>
    <row r="1428" spans="1:12" s="194" customFormat="1" ht="409.6" customHeight="1" x14ac:dyDescent="0.15">
      <c r="A1428" s="625"/>
      <c r="B1428" s="640"/>
      <c r="C1428" s="641"/>
      <c r="D1428" s="642"/>
      <c r="E1428" s="640"/>
      <c r="F1428" s="643"/>
      <c r="G1428" s="644"/>
      <c r="H1428" s="616" t="s">
        <v>242</v>
      </c>
      <c r="I1428" s="617"/>
      <c r="J1428" s="620" t="s">
        <v>287</v>
      </c>
      <c r="K1428" s="620" t="s">
        <v>16</v>
      </c>
      <c r="L1428" s="622">
        <v>215</v>
      </c>
    </row>
    <row r="1429" spans="1:12" s="194" customFormat="1" ht="409.6" customHeight="1" x14ac:dyDescent="0.15">
      <c r="A1429" s="625"/>
      <c r="B1429" s="621"/>
      <c r="C1429" s="633"/>
      <c r="D1429" s="635"/>
      <c r="E1429" s="621"/>
      <c r="F1429" s="638"/>
      <c r="G1429" s="639"/>
      <c r="H1429" s="618"/>
      <c r="I1429" s="619"/>
      <c r="J1429" s="621"/>
      <c r="K1429" s="621"/>
      <c r="L1429" s="623"/>
    </row>
    <row r="1430" spans="1:12" s="194" customFormat="1" ht="24.6" customHeight="1" x14ac:dyDescent="0.15">
      <c r="A1430" s="625"/>
      <c r="B1430" s="203" t="s">
        <v>6</v>
      </c>
      <c r="C1430" s="207" t="s">
        <v>5</v>
      </c>
      <c r="D1430" s="207" t="s">
        <v>288</v>
      </c>
      <c r="E1430" s="207" t="s">
        <v>289</v>
      </c>
      <c r="F1430" s="612"/>
      <c r="G1430" s="613"/>
      <c r="H1430" s="616" t="s">
        <v>290</v>
      </c>
      <c r="I1430" s="617"/>
      <c r="J1430" s="620" t="s">
        <v>287</v>
      </c>
      <c r="K1430" s="620" t="s">
        <v>287</v>
      </c>
      <c r="L1430" s="622">
        <v>0</v>
      </c>
    </row>
    <row r="1431" spans="1:12" s="194" customFormat="1" ht="24.6" customHeight="1" x14ac:dyDescent="0.15">
      <c r="A1431" s="626"/>
      <c r="B1431" s="209" t="s">
        <v>460</v>
      </c>
      <c r="C1431" s="209" t="s">
        <v>1290</v>
      </c>
      <c r="D1431" s="211">
        <v>43381</v>
      </c>
      <c r="E1431" s="209" t="s">
        <v>1291</v>
      </c>
      <c r="F1431" s="614"/>
      <c r="G1431" s="615"/>
      <c r="H1431" s="618"/>
      <c r="I1431" s="619"/>
      <c r="J1431" s="621"/>
      <c r="K1431" s="621"/>
      <c r="L1431" s="623"/>
    </row>
    <row r="1432" spans="1:12" s="194" customFormat="1" ht="24.6" customHeight="1" x14ac:dyDescent="0.15">
      <c r="A1432" s="624">
        <v>266</v>
      </c>
      <c r="B1432" s="203" t="s">
        <v>12</v>
      </c>
      <c r="C1432" s="207" t="s">
        <v>11</v>
      </c>
      <c r="D1432" s="207" t="s">
        <v>280</v>
      </c>
      <c r="E1432" s="207" t="s">
        <v>281</v>
      </c>
      <c r="F1432" s="627" t="s">
        <v>8</v>
      </c>
      <c r="G1432" s="628"/>
      <c r="H1432" s="629"/>
      <c r="I1432" s="630"/>
      <c r="J1432" s="630"/>
      <c r="K1432" s="630"/>
      <c r="L1432" s="631"/>
    </row>
    <row r="1433" spans="1:12" s="194" customFormat="1" ht="26.65" customHeight="1" x14ac:dyDescent="0.15">
      <c r="A1433" s="625"/>
      <c r="B1433" s="620" t="s">
        <v>1288</v>
      </c>
      <c r="C1433" s="632" t="s">
        <v>1292</v>
      </c>
      <c r="D1433" s="634">
        <v>43387</v>
      </c>
      <c r="E1433" s="620" t="s">
        <v>835</v>
      </c>
      <c r="F1433" s="636" t="s">
        <v>1293</v>
      </c>
      <c r="G1433" s="637"/>
      <c r="H1433" s="610" t="s">
        <v>286</v>
      </c>
      <c r="I1433" s="611"/>
      <c r="J1433" s="209" t="s">
        <v>287</v>
      </c>
      <c r="K1433" s="209" t="s">
        <v>16</v>
      </c>
      <c r="L1433" s="210">
        <v>589.86</v>
      </c>
    </row>
    <row r="1434" spans="1:12" s="194" customFormat="1" ht="409.6" customHeight="1" x14ac:dyDescent="0.15">
      <c r="A1434" s="625"/>
      <c r="B1434" s="640"/>
      <c r="C1434" s="641"/>
      <c r="D1434" s="642"/>
      <c r="E1434" s="640"/>
      <c r="F1434" s="643"/>
      <c r="G1434" s="644"/>
      <c r="H1434" s="616" t="s">
        <v>242</v>
      </c>
      <c r="I1434" s="617"/>
      <c r="J1434" s="620" t="s">
        <v>287</v>
      </c>
      <c r="K1434" s="620" t="s">
        <v>16</v>
      </c>
      <c r="L1434" s="622">
        <v>434.25</v>
      </c>
    </row>
    <row r="1435" spans="1:12" s="194" customFormat="1" ht="19.7" customHeight="1" x14ac:dyDescent="0.15">
      <c r="A1435" s="625"/>
      <c r="B1435" s="621"/>
      <c r="C1435" s="633"/>
      <c r="D1435" s="635"/>
      <c r="E1435" s="621"/>
      <c r="F1435" s="638"/>
      <c r="G1435" s="639"/>
      <c r="H1435" s="618"/>
      <c r="I1435" s="619"/>
      <c r="J1435" s="621"/>
      <c r="K1435" s="621"/>
      <c r="L1435" s="623"/>
    </row>
    <row r="1436" spans="1:12" s="194" customFormat="1" ht="24.6" customHeight="1" x14ac:dyDescent="0.15">
      <c r="A1436" s="625"/>
      <c r="B1436" s="203" t="s">
        <v>6</v>
      </c>
      <c r="C1436" s="207" t="s">
        <v>5</v>
      </c>
      <c r="D1436" s="207" t="s">
        <v>288</v>
      </c>
      <c r="E1436" s="207" t="s">
        <v>289</v>
      </c>
      <c r="F1436" s="612"/>
      <c r="G1436" s="613"/>
      <c r="H1436" s="616" t="s">
        <v>290</v>
      </c>
      <c r="I1436" s="617"/>
      <c r="J1436" s="620" t="s">
        <v>287</v>
      </c>
      <c r="K1436" s="620" t="s">
        <v>16</v>
      </c>
      <c r="L1436" s="622">
        <v>850</v>
      </c>
    </row>
    <row r="1437" spans="1:12" s="194" customFormat="1" ht="24.6" customHeight="1" x14ac:dyDescent="0.15">
      <c r="A1437" s="626"/>
      <c r="B1437" s="209" t="s">
        <v>460</v>
      </c>
      <c r="C1437" s="209" t="s">
        <v>1293</v>
      </c>
      <c r="D1437" s="211">
        <v>43390</v>
      </c>
      <c r="E1437" s="209" t="s">
        <v>1294</v>
      </c>
      <c r="F1437" s="614"/>
      <c r="G1437" s="615"/>
      <c r="H1437" s="618"/>
      <c r="I1437" s="619"/>
      <c r="J1437" s="621"/>
      <c r="K1437" s="621"/>
      <c r="L1437" s="623"/>
    </row>
    <row r="1438" spans="1:12" s="194" customFormat="1" ht="24.6" customHeight="1" x14ac:dyDescent="0.15">
      <c r="A1438" s="624">
        <v>267</v>
      </c>
      <c r="B1438" s="203" t="s">
        <v>12</v>
      </c>
      <c r="C1438" s="207" t="s">
        <v>11</v>
      </c>
      <c r="D1438" s="207" t="s">
        <v>280</v>
      </c>
      <c r="E1438" s="207" t="s">
        <v>281</v>
      </c>
      <c r="F1438" s="627" t="s">
        <v>8</v>
      </c>
      <c r="G1438" s="628"/>
      <c r="H1438" s="629"/>
      <c r="I1438" s="630"/>
      <c r="J1438" s="630"/>
      <c r="K1438" s="630"/>
      <c r="L1438" s="631"/>
    </row>
    <row r="1439" spans="1:12" s="194" customFormat="1" ht="26.65" customHeight="1" x14ac:dyDescent="0.15">
      <c r="A1439" s="625"/>
      <c r="B1439" s="620" t="s">
        <v>1288</v>
      </c>
      <c r="C1439" s="632" t="s">
        <v>1295</v>
      </c>
      <c r="D1439" s="634">
        <v>43412</v>
      </c>
      <c r="E1439" s="620" t="s">
        <v>1296</v>
      </c>
      <c r="F1439" s="636" t="s">
        <v>1297</v>
      </c>
      <c r="G1439" s="637"/>
      <c r="H1439" s="610" t="s">
        <v>286</v>
      </c>
      <c r="I1439" s="611"/>
      <c r="J1439" s="209" t="s">
        <v>287</v>
      </c>
      <c r="K1439" s="209" t="s">
        <v>16</v>
      </c>
      <c r="L1439" s="210">
        <v>583</v>
      </c>
    </row>
    <row r="1440" spans="1:12" s="194" customFormat="1" ht="409.6" customHeight="1" x14ac:dyDescent="0.15">
      <c r="A1440" s="625"/>
      <c r="B1440" s="640"/>
      <c r="C1440" s="641"/>
      <c r="D1440" s="642"/>
      <c r="E1440" s="640"/>
      <c r="F1440" s="643"/>
      <c r="G1440" s="644"/>
      <c r="H1440" s="616" t="s">
        <v>242</v>
      </c>
      <c r="I1440" s="617"/>
      <c r="J1440" s="620" t="s">
        <v>287</v>
      </c>
      <c r="K1440" s="620" t="s">
        <v>16</v>
      </c>
      <c r="L1440" s="622">
        <v>500.15</v>
      </c>
    </row>
    <row r="1441" spans="1:12" s="194" customFormat="1" ht="116.25" customHeight="1" x14ac:dyDescent="0.15">
      <c r="A1441" s="625"/>
      <c r="B1441" s="621"/>
      <c r="C1441" s="633"/>
      <c r="D1441" s="635"/>
      <c r="E1441" s="621"/>
      <c r="F1441" s="638"/>
      <c r="G1441" s="639"/>
      <c r="H1441" s="618"/>
      <c r="I1441" s="619"/>
      <c r="J1441" s="621"/>
      <c r="K1441" s="621"/>
      <c r="L1441" s="623"/>
    </row>
    <row r="1442" spans="1:12" s="194" customFormat="1" ht="24.6" customHeight="1" x14ac:dyDescent="0.15">
      <c r="A1442" s="625"/>
      <c r="B1442" s="203" t="s">
        <v>6</v>
      </c>
      <c r="C1442" s="207" t="s">
        <v>5</v>
      </c>
      <c r="D1442" s="207" t="s">
        <v>288</v>
      </c>
      <c r="E1442" s="207" t="s">
        <v>289</v>
      </c>
      <c r="F1442" s="612"/>
      <c r="G1442" s="613"/>
      <c r="H1442" s="616" t="s">
        <v>290</v>
      </c>
      <c r="I1442" s="617"/>
      <c r="J1442" s="620" t="s">
        <v>287</v>
      </c>
      <c r="K1442" s="620" t="s">
        <v>16</v>
      </c>
      <c r="L1442" s="622">
        <v>39</v>
      </c>
    </row>
    <row r="1443" spans="1:12" s="194" customFormat="1" ht="24.6" customHeight="1" x14ac:dyDescent="0.15">
      <c r="A1443" s="626"/>
      <c r="B1443" s="209" t="s">
        <v>460</v>
      </c>
      <c r="C1443" s="209" t="s">
        <v>1297</v>
      </c>
      <c r="D1443" s="211">
        <v>43415</v>
      </c>
      <c r="E1443" s="209" t="s">
        <v>1298</v>
      </c>
      <c r="F1443" s="614"/>
      <c r="G1443" s="615"/>
      <c r="H1443" s="618"/>
      <c r="I1443" s="619"/>
      <c r="J1443" s="621"/>
      <c r="K1443" s="621"/>
      <c r="L1443" s="623"/>
    </row>
    <row r="1444" spans="1:12" s="194" customFormat="1" ht="24.6" customHeight="1" x14ac:dyDescent="0.15">
      <c r="A1444" s="624">
        <v>268</v>
      </c>
      <c r="B1444" s="203" t="s">
        <v>12</v>
      </c>
      <c r="C1444" s="207" t="s">
        <v>11</v>
      </c>
      <c r="D1444" s="207" t="s">
        <v>280</v>
      </c>
      <c r="E1444" s="207" t="s">
        <v>281</v>
      </c>
      <c r="F1444" s="627" t="s">
        <v>8</v>
      </c>
      <c r="G1444" s="628"/>
      <c r="H1444" s="629"/>
      <c r="I1444" s="630"/>
      <c r="J1444" s="630"/>
      <c r="K1444" s="630"/>
      <c r="L1444" s="631"/>
    </row>
    <row r="1445" spans="1:12" s="194" customFormat="1" ht="26.65" customHeight="1" x14ac:dyDescent="0.15">
      <c r="A1445" s="625"/>
      <c r="B1445" s="620" t="s">
        <v>1288</v>
      </c>
      <c r="C1445" s="632" t="s">
        <v>1299</v>
      </c>
      <c r="D1445" s="634">
        <v>43495</v>
      </c>
      <c r="E1445" s="620" t="s">
        <v>582</v>
      </c>
      <c r="F1445" s="636" t="s">
        <v>1300</v>
      </c>
      <c r="G1445" s="637"/>
      <c r="H1445" s="610" t="s">
        <v>286</v>
      </c>
      <c r="I1445" s="611"/>
      <c r="J1445" s="209" t="s">
        <v>287</v>
      </c>
      <c r="K1445" s="209" t="s">
        <v>16</v>
      </c>
      <c r="L1445" s="210">
        <v>371.8</v>
      </c>
    </row>
    <row r="1446" spans="1:12" s="194" customFormat="1" ht="363.75" customHeight="1" x14ac:dyDescent="0.15">
      <c r="A1446" s="625"/>
      <c r="B1446" s="621"/>
      <c r="C1446" s="633"/>
      <c r="D1446" s="635"/>
      <c r="E1446" s="621"/>
      <c r="F1446" s="638"/>
      <c r="G1446" s="639"/>
      <c r="H1446" s="610" t="s">
        <v>242</v>
      </c>
      <c r="I1446" s="611"/>
      <c r="J1446" s="209" t="s">
        <v>287</v>
      </c>
      <c r="K1446" s="209" t="s">
        <v>16</v>
      </c>
      <c r="L1446" s="210">
        <v>865.33</v>
      </c>
    </row>
    <row r="1447" spans="1:12" s="194" customFormat="1" ht="24.6" customHeight="1" x14ac:dyDescent="0.15">
      <c r="A1447" s="625"/>
      <c r="B1447" s="203" t="s">
        <v>6</v>
      </c>
      <c r="C1447" s="207" t="s">
        <v>5</v>
      </c>
      <c r="D1447" s="207" t="s">
        <v>288</v>
      </c>
      <c r="E1447" s="207" t="s">
        <v>289</v>
      </c>
      <c r="F1447" s="612"/>
      <c r="G1447" s="613"/>
      <c r="H1447" s="616" t="s">
        <v>290</v>
      </c>
      <c r="I1447" s="617"/>
      <c r="J1447" s="620" t="s">
        <v>287</v>
      </c>
      <c r="K1447" s="620" t="s">
        <v>287</v>
      </c>
      <c r="L1447" s="622">
        <v>0</v>
      </c>
    </row>
    <row r="1448" spans="1:12" s="194" customFormat="1" ht="24.6" customHeight="1" x14ac:dyDescent="0.15">
      <c r="A1448" s="626"/>
      <c r="B1448" s="209" t="s">
        <v>460</v>
      </c>
      <c r="C1448" s="209" t="s">
        <v>1300</v>
      </c>
      <c r="D1448" s="211">
        <v>43500</v>
      </c>
      <c r="E1448" s="209" t="s">
        <v>1301</v>
      </c>
      <c r="F1448" s="614"/>
      <c r="G1448" s="615"/>
      <c r="H1448" s="618"/>
      <c r="I1448" s="619"/>
      <c r="J1448" s="621"/>
      <c r="K1448" s="621"/>
      <c r="L1448" s="623"/>
    </row>
    <row r="1449" spans="1:12" s="194" customFormat="1" ht="24.6" customHeight="1" x14ac:dyDescent="0.15">
      <c r="A1449" s="624">
        <v>269</v>
      </c>
      <c r="B1449" s="203" t="s">
        <v>12</v>
      </c>
      <c r="C1449" s="207" t="s">
        <v>11</v>
      </c>
      <c r="D1449" s="207" t="s">
        <v>280</v>
      </c>
      <c r="E1449" s="207" t="s">
        <v>281</v>
      </c>
      <c r="F1449" s="627" t="s">
        <v>8</v>
      </c>
      <c r="G1449" s="628"/>
      <c r="H1449" s="629"/>
      <c r="I1449" s="630"/>
      <c r="J1449" s="630"/>
      <c r="K1449" s="630"/>
      <c r="L1449" s="631"/>
    </row>
    <row r="1450" spans="1:12" s="194" customFormat="1" ht="26.65" customHeight="1" x14ac:dyDescent="0.15">
      <c r="A1450" s="625"/>
      <c r="B1450" s="620" t="s">
        <v>1288</v>
      </c>
      <c r="C1450" s="632" t="s">
        <v>1302</v>
      </c>
      <c r="D1450" s="634">
        <v>43512</v>
      </c>
      <c r="E1450" s="620" t="s">
        <v>644</v>
      </c>
      <c r="F1450" s="636" t="s">
        <v>1293</v>
      </c>
      <c r="G1450" s="637"/>
      <c r="H1450" s="610" t="s">
        <v>286</v>
      </c>
      <c r="I1450" s="611"/>
      <c r="J1450" s="209" t="s">
        <v>287</v>
      </c>
      <c r="K1450" s="209" t="s">
        <v>16</v>
      </c>
      <c r="L1450" s="210">
        <v>410.64</v>
      </c>
    </row>
    <row r="1451" spans="1:12" s="194" customFormat="1" ht="363.75" customHeight="1" x14ac:dyDescent="0.15">
      <c r="A1451" s="625"/>
      <c r="B1451" s="621"/>
      <c r="C1451" s="633"/>
      <c r="D1451" s="635"/>
      <c r="E1451" s="621"/>
      <c r="F1451" s="638"/>
      <c r="G1451" s="639"/>
      <c r="H1451" s="610" t="s">
        <v>242</v>
      </c>
      <c r="I1451" s="611"/>
      <c r="J1451" s="209" t="s">
        <v>287</v>
      </c>
      <c r="K1451" s="209" t="s">
        <v>16</v>
      </c>
      <c r="L1451" s="210">
        <v>635.52</v>
      </c>
    </row>
    <row r="1452" spans="1:12" s="194" customFormat="1" ht="24.6" customHeight="1" x14ac:dyDescent="0.15">
      <c r="A1452" s="625"/>
      <c r="B1452" s="203" t="s">
        <v>6</v>
      </c>
      <c r="C1452" s="207" t="s">
        <v>5</v>
      </c>
      <c r="D1452" s="207" t="s">
        <v>288</v>
      </c>
      <c r="E1452" s="207" t="s">
        <v>289</v>
      </c>
      <c r="F1452" s="612"/>
      <c r="G1452" s="613"/>
      <c r="H1452" s="616" t="s">
        <v>290</v>
      </c>
      <c r="I1452" s="617"/>
      <c r="J1452" s="620" t="s">
        <v>287</v>
      </c>
      <c r="K1452" s="620" t="s">
        <v>16</v>
      </c>
      <c r="L1452" s="622">
        <v>1050</v>
      </c>
    </row>
    <row r="1453" spans="1:12" s="194" customFormat="1" ht="24.6" customHeight="1" x14ac:dyDescent="0.15">
      <c r="A1453" s="626"/>
      <c r="B1453" s="209" t="s">
        <v>460</v>
      </c>
      <c r="C1453" s="209" t="s">
        <v>1293</v>
      </c>
      <c r="D1453" s="211">
        <v>43517</v>
      </c>
      <c r="E1453" s="209" t="s">
        <v>736</v>
      </c>
      <c r="F1453" s="614"/>
      <c r="G1453" s="615"/>
      <c r="H1453" s="618"/>
      <c r="I1453" s="619"/>
      <c r="J1453" s="621"/>
      <c r="K1453" s="621"/>
      <c r="L1453" s="623"/>
    </row>
    <row r="1454" spans="1:12" s="194" customFormat="1" ht="24.6" customHeight="1" x14ac:dyDescent="0.15">
      <c r="A1454" s="624">
        <v>270</v>
      </c>
      <c r="B1454" s="203" t="s">
        <v>12</v>
      </c>
      <c r="C1454" s="207" t="s">
        <v>11</v>
      </c>
      <c r="D1454" s="207" t="s">
        <v>280</v>
      </c>
      <c r="E1454" s="207" t="s">
        <v>281</v>
      </c>
      <c r="F1454" s="627" t="s">
        <v>8</v>
      </c>
      <c r="G1454" s="628"/>
      <c r="H1454" s="629"/>
      <c r="I1454" s="630"/>
      <c r="J1454" s="630"/>
      <c r="K1454" s="630"/>
      <c r="L1454" s="631"/>
    </row>
    <row r="1455" spans="1:12" s="194" customFormat="1" ht="26.65" customHeight="1" x14ac:dyDescent="0.15">
      <c r="A1455" s="625"/>
      <c r="B1455" s="620" t="s">
        <v>1288</v>
      </c>
      <c r="C1455" s="632" t="s">
        <v>1303</v>
      </c>
      <c r="D1455" s="634">
        <v>43544</v>
      </c>
      <c r="E1455" s="620" t="s">
        <v>664</v>
      </c>
      <c r="F1455" s="636" t="s">
        <v>756</v>
      </c>
      <c r="G1455" s="637"/>
      <c r="H1455" s="610" t="s">
        <v>286</v>
      </c>
      <c r="I1455" s="611"/>
      <c r="J1455" s="209" t="s">
        <v>287</v>
      </c>
      <c r="K1455" s="209" t="s">
        <v>16</v>
      </c>
      <c r="L1455" s="210">
        <v>690.86</v>
      </c>
    </row>
    <row r="1456" spans="1:12" s="194" customFormat="1" ht="234.2" customHeight="1" x14ac:dyDescent="0.15">
      <c r="A1456" s="625"/>
      <c r="B1456" s="621"/>
      <c r="C1456" s="633"/>
      <c r="D1456" s="635"/>
      <c r="E1456" s="621"/>
      <c r="F1456" s="638"/>
      <c r="G1456" s="639"/>
      <c r="H1456" s="610" t="s">
        <v>242</v>
      </c>
      <c r="I1456" s="611"/>
      <c r="J1456" s="209" t="s">
        <v>287</v>
      </c>
      <c r="K1456" s="209" t="s">
        <v>16</v>
      </c>
      <c r="L1456" s="210">
        <v>161.82</v>
      </c>
    </row>
    <row r="1457" spans="1:12" s="194" customFormat="1" ht="24.6" customHeight="1" x14ac:dyDescent="0.15">
      <c r="A1457" s="625"/>
      <c r="B1457" s="203" t="s">
        <v>6</v>
      </c>
      <c r="C1457" s="207" t="s">
        <v>5</v>
      </c>
      <c r="D1457" s="207" t="s">
        <v>288</v>
      </c>
      <c r="E1457" s="207" t="s">
        <v>289</v>
      </c>
      <c r="F1457" s="612"/>
      <c r="G1457" s="613"/>
      <c r="H1457" s="616" t="s">
        <v>290</v>
      </c>
      <c r="I1457" s="617"/>
      <c r="J1457" s="620" t="s">
        <v>287</v>
      </c>
      <c r="K1457" s="620" t="s">
        <v>287</v>
      </c>
      <c r="L1457" s="622">
        <v>0</v>
      </c>
    </row>
    <row r="1458" spans="1:12" s="194" customFormat="1" ht="24.6" customHeight="1" x14ac:dyDescent="0.15">
      <c r="A1458" s="626"/>
      <c r="B1458" s="209" t="s">
        <v>460</v>
      </c>
      <c r="C1458" s="209" t="s">
        <v>756</v>
      </c>
      <c r="D1458" s="211">
        <v>43546</v>
      </c>
      <c r="E1458" s="209" t="s">
        <v>893</v>
      </c>
      <c r="F1458" s="614"/>
      <c r="G1458" s="615"/>
      <c r="H1458" s="618"/>
      <c r="I1458" s="619"/>
      <c r="J1458" s="621"/>
      <c r="K1458" s="621"/>
      <c r="L1458" s="623"/>
    </row>
    <row r="1459" spans="1:12" s="194" customFormat="1" ht="24.6" customHeight="1" x14ac:dyDescent="0.15">
      <c r="A1459" s="624">
        <v>271</v>
      </c>
      <c r="B1459" s="203" t="s">
        <v>12</v>
      </c>
      <c r="C1459" s="207" t="s">
        <v>11</v>
      </c>
      <c r="D1459" s="207" t="s">
        <v>280</v>
      </c>
      <c r="E1459" s="207" t="s">
        <v>281</v>
      </c>
      <c r="F1459" s="627" t="s">
        <v>8</v>
      </c>
      <c r="G1459" s="628"/>
      <c r="H1459" s="629"/>
      <c r="I1459" s="630"/>
      <c r="J1459" s="630"/>
      <c r="K1459" s="630"/>
      <c r="L1459" s="631"/>
    </row>
    <row r="1460" spans="1:12" s="194" customFormat="1" ht="26.65" customHeight="1" x14ac:dyDescent="0.15">
      <c r="A1460" s="625"/>
      <c r="B1460" s="620" t="s">
        <v>1288</v>
      </c>
      <c r="C1460" s="632" t="s">
        <v>1304</v>
      </c>
      <c r="D1460" s="634">
        <v>43555</v>
      </c>
      <c r="E1460" s="620" t="s">
        <v>770</v>
      </c>
      <c r="F1460" s="636" t="s">
        <v>1293</v>
      </c>
      <c r="G1460" s="637"/>
      <c r="H1460" s="610" t="s">
        <v>286</v>
      </c>
      <c r="I1460" s="611"/>
      <c r="J1460" s="209" t="s">
        <v>287</v>
      </c>
      <c r="K1460" s="209" t="s">
        <v>16</v>
      </c>
      <c r="L1460" s="210">
        <v>375.38</v>
      </c>
    </row>
    <row r="1461" spans="1:12" s="194" customFormat="1" ht="234.2" customHeight="1" x14ac:dyDescent="0.15">
      <c r="A1461" s="625"/>
      <c r="B1461" s="621"/>
      <c r="C1461" s="633"/>
      <c r="D1461" s="635"/>
      <c r="E1461" s="621"/>
      <c r="F1461" s="638"/>
      <c r="G1461" s="639"/>
      <c r="H1461" s="610" t="s">
        <v>242</v>
      </c>
      <c r="I1461" s="611"/>
      <c r="J1461" s="209" t="s">
        <v>287</v>
      </c>
      <c r="K1461" s="209" t="s">
        <v>16</v>
      </c>
      <c r="L1461" s="210">
        <v>193.13</v>
      </c>
    </row>
    <row r="1462" spans="1:12" s="194" customFormat="1" ht="24.6" customHeight="1" x14ac:dyDescent="0.15">
      <c r="A1462" s="625"/>
      <c r="B1462" s="203" t="s">
        <v>6</v>
      </c>
      <c r="C1462" s="207" t="s">
        <v>5</v>
      </c>
      <c r="D1462" s="207" t="s">
        <v>288</v>
      </c>
      <c r="E1462" s="207" t="s">
        <v>289</v>
      </c>
      <c r="F1462" s="612"/>
      <c r="G1462" s="613"/>
      <c r="H1462" s="616" t="s">
        <v>290</v>
      </c>
      <c r="I1462" s="617"/>
      <c r="J1462" s="620" t="s">
        <v>287</v>
      </c>
      <c r="K1462" s="620" t="s">
        <v>16</v>
      </c>
      <c r="L1462" s="622">
        <v>660</v>
      </c>
    </row>
    <row r="1463" spans="1:12" s="194" customFormat="1" ht="24.6" customHeight="1" x14ac:dyDescent="0.15">
      <c r="A1463" s="626"/>
      <c r="B1463" s="209" t="s">
        <v>460</v>
      </c>
      <c r="C1463" s="209" t="s">
        <v>1293</v>
      </c>
      <c r="D1463" s="211">
        <v>43557</v>
      </c>
      <c r="E1463" s="209" t="s">
        <v>494</v>
      </c>
      <c r="F1463" s="614"/>
      <c r="G1463" s="615"/>
      <c r="H1463" s="618"/>
      <c r="I1463" s="619"/>
      <c r="J1463" s="621"/>
      <c r="K1463" s="621"/>
      <c r="L1463" s="623"/>
    </row>
    <row r="1464" spans="1:12" s="194" customFormat="1" ht="24.6" customHeight="1" x14ac:dyDescent="0.15">
      <c r="A1464" s="624">
        <v>272</v>
      </c>
      <c r="B1464" s="203" t="s">
        <v>12</v>
      </c>
      <c r="C1464" s="207" t="s">
        <v>11</v>
      </c>
      <c r="D1464" s="207" t="s">
        <v>280</v>
      </c>
      <c r="E1464" s="207" t="s">
        <v>281</v>
      </c>
      <c r="F1464" s="627" t="s">
        <v>8</v>
      </c>
      <c r="G1464" s="628"/>
      <c r="H1464" s="629"/>
      <c r="I1464" s="630"/>
      <c r="J1464" s="630"/>
      <c r="K1464" s="630"/>
      <c r="L1464" s="631"/>
    </row>
    <row r="1465" spans="1:12" s="194" customFormat="1" ht="26.65" customHeight="1" x14ac:dyDescent="0.15">
      <c r="A1465" s="625"/>
      <c r="B1465" s="620" t="s">
        <v>1305</v>
      </c>
      <c r="C1465" s="632" t="s">
        <v>1306</v>
      </c>
      <c r="D1465" s="634">
        <v>43479</v>
      </c>
      <c r="E1465" s="620" t="s">
        <v>1029</v>
      </c>
      <c r="F1465" s="636" t="s">
        <v>1307</v>
      </c>
      <c r="G1465" s="637"/>
      <c r="H1465" s="610" t="s">
        <v>286</v>
      </c>
      <c r="I1465" s="611"/>
      <c r="J1465" s="209" t="s">
        <v>287</v>
      </c>
      <c r="K1465" s="209" t="s">
        <v>16</v>
      </c>
      <c r="L1465" s="210">
        <v>300</v>
      </c>
    </row>
    <row r="1466" spans="1:12" s="194" customFormat="1" ht="202.15" customHeight="1" x14ac:dyDescent="0.15">
      <c r="A1466" s="625"/>
      <c r="B1466" s="621"/>
      <c r="C1466" s="633"/>
      <c r="D1466" s="635"/>
      <c r="E1466" s="621"/>
      <c r="F1466" s="638"/>
      <c r="G1466" s="639"/>
      <c r="H1466" s="610" t="s">
        <v>242</v>
      </c>
      <c r="I1466" s="611"/>
      <c r="J1466" s="209" t="s">
        <v>287</v>
      </c>
      <c r="K1466" s="209" t="s">
        <v>287</v>
      </c>
      <c r="L1466" s="210">
        <v>0</v>
      </c>
    </row>
    <row r="1467" spans="1:12" s="194" customFormat="1" ht="24.6" customHeight="1" x14ac:dyDescent="0.15">
      <c r="A1467" s="625"/>
      <c r="B1467" s="203" t="s">
        <v>6</v>
      </c>
      <c r="C1467" s="207" t="s">
        <v>5</v>
      </c>
      <c r="D1467" s="207" t="s">
        <v>288</v>
      </c>
      <c r="E1467" s="207" t="s">
        <v>289</v>
      </c>
      <c r="F1467" s="612"/>
      <c r="G1467" s="613"/>
      <c r="H1467" s="616" t="s">
        <v>290</v>
      </c>
      <c r="I1467" s="617"/>
      <c r="J1467" s="620" t="s">
        <v>287</v>
      </c>
      <c r="K1467" s="620" t="s">
        <v>16</v>
      </c>
      <c r="L1467" s="622">
        <v>550</v>
      </c>
    </row>
    <row r="1468" spans="1:12" s="194" customFormat="1" ht="35.1" customHeight="1" x14ac:dyDescent="0.15">
      <c r="A1468" s="626"/>
      <c r="B1468" s="209" t="s">
        <v>1308</v>
      </c>
      <c r="C1468" s="209" t="s">
        <v>1307</v>
      </c>
      <c r="D1468" s="211">
        <v>43486</v>
      </c>
      <c r="E1468" s="209" t="s">
        <v>1309</v>
      </c>
      <c r="F1468" s="614"/>
      <c r="G1468" s="615"/>
      <c r="H1468" s="618"/>
      <c r="I1468" s="619"/>
      <c r="J1468" s="621"/>
      <c r="K1468" s="621"/>
      <c r="L1468" s="623"/>
    </row>
    <row r="1469" spans="1:12" s="194" customFormat="1" ht="24.6" customHeight="1" x14ac:dyDescent="0.15">
      <c r="A1469" s="624">
        <v>273</v>
      </c>
      <c r="B1469" s="203" t="s">
        <v>12</v>
      </c>
      <c r="C1469" s="207" t="s">
        <v>11</v>
      </c>
      <c r="D1469" s="207" t="s">
        <v>280</v>
      </c>
      <c r="E1469" s="207" t="s">
        <v>281</v>
      </c>
      <c r="F1469" s="627" t="s">
        <v>8</v>
      </c>
      <c r="G1469" s="628"/>
      <c r="H1469" s="629"/>
      <c r="I1469" s="630"/>
      <c r="J1469" s="630"/>
      <c r="K1469" s="630"/>
      <c r="L1469" s="631"/>
    </row>
    <row r="1470" spans="1:12" s="194" customFormat="1" ht="26.65" customHeight="1" x14ac:dyDescent="0.15">
      <c r="A1470" s="625"/>
      <c r="B1470" s="620" t="s">
        <v>1310</v>
      </c>
      <c r="C1470" s="632" t="s">
        <v>1311</v>
      </c>
      <c r="D1470" s="634">
        <v>43423</v>
      </c>
      <c r="E1470" s="620" t="s">
        <v>1312</v>
      </c>
      <c r="F1470" s="636" t="s">
        <v>1313</v>
      </c>
      <c r="G1470" s="637"/>
      <c r="H1470" s="610" t="s">
        <v>286</v>
      </c>
      <c r="I1470" s="611"/>
      <c r="J1470" s="209" t="s">
        <v>287</v>
      </c>
      <c r="K1470" s="209" t="s">
        <v>16</v>
      </c>
      <c r="L1470" s="210">
        <v>300</v>
      </c>
    </row>
    <row r="1471" spans="1:12" s="194" customFormat="1" ht="191.45" customHeight="1" x14ac:dyDescent="0.15">
      <c r="A1471" s="625"/>
      <c r="B1471" s="621"/>
      <c r="C1471" s="633"/>
      <c r="D1471" s="635"/>
      <c r="E1471" s="621"/>
      <c r="F1471" s="638"/>
      <c r="G1471" s="639"/>
      <c r="H1471" s="610" t="s">
        <v>242</v>
      </c>
      <c r="I1471" s="611"/>
      <c r="J1471" s="209" t="s">
        <v>287</v>
      </c>
      <c r="K1471" s="209" t="s">
        <v>16</v>
      </c>
      <c r="L1471" s="210">
        <v>6500</v>
      </c>
    </row>
    <row r="1472" spans="1:12" s="194" customFormat="1" ht="24.6" customHeight="1" x14ac:dyDescent="0.15">
      <c r="A1472" s="625"/>
      <c r="B1472" s="203" t="s">
        <v>6</v>
      </c>
      <c r="C1472" s="207" t="s">
        <v>5</v>
      </c>
      <c r="D1472" s="207" t="s">
        <v>288</v>
      </c>
      <c r="E1472" s="207" t="s">
        <v>289</v>
      </c>
      <c r="F1472" s="612"/>
      <c r="G1472" s="613"/>
      <c r="H1472" s="616" t="s">
        <v>290</v>
      </c>
      <c r="I1472" s="617"/>
      <c r="J1472" s="620" t="s">
        <v>287</v>
      </c>
      <c r="K1472" s="620" t="s">
        <v>16</v>
      </c>
      <c r="L1472" s="622">
        <v>120</v>
      </c>
    </row>
    <row r="1473" spans="1:12" s="194" customFormat="1" ht="35.1" customHeight="1" x14ac:dyDescent="0.15">
      <c r="A1473" s="626"/>
      <c r="B1473" s="209" t="s">
        <v>1314</v>
      </c>
      <c r="C1473" s="209" t="s">
        <v>1313</v>
      </c>
      <c r="D1473" s="211">
        <v>43430</v>
      </c>
      <c r="E1473" s="209" t="s">
        <v>1315</v>
      </c>
      <c r="F1473" s="614"/>
      <c r="G1473" s="615"/>
      <c r="H1473" s="618"/>
      <c r="I1473" s="619"/>
      <c r="J1473" s="621"/>
      <c r="K1473" s="621"/>
      <c r="L1473" s="623"/>
    </row>
    <row r="1474" spans="1:12" s="194" customFormat="1" ht="24.6" customHeight="1" x14ac:dyDescent="0.15">
      <c r="A1474" s="624">
        <v>274</v>
      </c>
      <c r="B1474" s="203" t="s">
        <v>12</v>
      </c>
      <c r="C1474" s="207" t="s">
        <v>11</v>
      </c>
      <c r="D1474" s="207" t="s">
        <v>280</v>
      </c>
      <c r="E1474" s="207" t="s">
        <v>281</v>
      </c>
      <c r="F1474" s="627" t="s">
        <v>8</v>
      </c>
      <c r="G1474" s="628"/>
      <c r="H1474" s="629"/>
      <c r="I1474" s="630"/>
      <c r="J1474" s="630"/>
      <c r="K1474" s="630"/>
      <c r="L1474" s="631"/>
    </row>
    <row r="1475" spans="1:12" s="194" customFormat="1" ht="26.65" customHeight="1" x14ac:dyDescent="0.15">
      <c r="A1475" s="625"/>
      <c r="B1475" s="620" t="s">
        <v>1316</v>
      </c>
      <c r="C1475" s="620" t="s">
        <v>1317</v>
      </c>
      <c r="D1475" s="634">
        <v>43431</v>
      </c>
      <c r="E1475" s="620" t="s">
        <v>321</v>
      </c>
      <c r="F1475" s="636" t="s">
        <v>1318</v>
      </c>
      <c r="G1475" s="637"/>
      <c r="H1475" s="610" t="s">
        <v>286</v>
      </c>
      <c r="I1475" s="611"/>
      <c r="J1475" s="209" t="s">
        <v>287</v>
      </c>
      <c r="K1475" s="209" t="s">
        <v>16</v>
      </c>
      <c r="L1475" s="210">
        <v>612</v>
      </c>
    </row>
    <row r="1476" spans="1:12" s="194" customFormat="1" ht="83.65" customHeight="1" x14ac:dyDescent="0.15">
      <c r="A1476" s="625"/>
      <c r="B1476" s="621"/>
      <c r="C1476" s="621"/>
      <c r="D1476" s="635"/>
      <c r="E1476" s="621"/>
      <c r="F1476" s="638"/>
      <c r="G1476" s="639"/>
      <c r="H1476" s="610" t="s">
        <v>242</v>
      </c>
      <c r="I1476" s="611"/>
      <c r="J1476" s="209" t="s">
        <v>287</v>
      </c>
      <c r="K1476" s="209" t="s">
        <v>287</v>
      </c>
      <c r="L1476" s="210">
        <v>0</v>
      </c>
    </row>
    <row r="1477" spans="1:12" s="194" customFormat="1" ht="24.6" customHeight="1" x14ac:dyDescent="0.15">
      <c r="A1477" s="625"/>
      <c r="B1477" s="203" t="s">
        <v>6</v>
      </c>
      <c r="C1477" s="207" t="s">
        <v>5</v>
      </c>
      <c r="D1477" s="207" t="s">
        <v>288</v>
      </c>
      <c r="E1477" s="207" t="s">
        <v>289</v>
      </c>
      <c r="F1477" s="612"/>
      <c r="G1477" s="613"/>
      <c r="H1477" s="616" t="s">
        <v>290</v>
      </c>
      <c r="I1477" s="617"/>
      <c r="J1477" s="620" t="s">
        <v>287</v>
      </c>
      <c r="K1477" s="620" t="s">
        <v>16</v>
      </c>
      <c r="L1477" s="622">
        <v>1550</v>
      </c>
    </row>
    <row r="1478" spans="1:12" s="194" customFormat="1" ht="24.6" customHeight="1" x14ac:dyDescent="0.15">
      <c r="A1478" s="626"/>
      <c r="B1478" s="209" t="s">
        <v>317</v>
      </c>
      <c r="C1478" s="209" t="s">
        <v>1318</v>
      </c>
      <c r="D1478" s="211">
        <v>43434</v>
      </c>
      <c r="E1478" s="209" t="s">
        <v>1319</v>
      </c>
      <c r="F1478" s="614"/>
      <c r="G1478" s="615"/>
      <c r="H1478" s="618"/>
      <c r="I1478" s="619"/>
      <c r="J1478" s="621"/>
      <c r="K1478" s="621"/>
      <c r="L1478" s="623"/>
    </row>
    <row r="1479" spans="1:12" s="194" customFormat="1" ht="24.6" customHeight="1" x14ac:dyDescent="0.15">
      <c r="A1479" s="624">
        <v>275</v>
      </c>
      <c r="B1479" s="203" t="s">
        <v>12</v>
      </c>
      <c r="C1479" s="207" t="s">
        <v>11</v>
      </c>
      <c r="D1479" s="207" t="s">
        <v>280</v>
      </c>
      <c r="E1479" s="207" t="s">
        <v>281</v>
      </c>
      <c r="F1479" s="627" t="s">
        <v>8</v>
      </c>
      <c r="G1479" s="628"/>
      <c r="H1479" s="629"/>
      <c r="I1479" s="630"/>
      <c r="J1479" s="630"/>
      <c r="K1479" s="630"/>
      <c r="L1479" s="631"/>
    </row>
    <row r="1480" spans="1:12" s="194" customFormat="1" ht="26.65" customHeight="1" x14ac:dyDescent="0.15">
      <c r="A1480" s="625"/>
      <c r="B1480" s="620" t="s">
        <v>1320</v>
      </c>
      <c r="C1480" s="632" t="s">
        <v>1321</v>
      </c>
      <c r="D1480" s="634">
        <v>43415</v>
      </c>
      <c r="E1480" s="620" t="s">
        <v>442</v>
      </c>
      <c r="F1480" s="636" t="s">
        <v>1322</v>
      </c>
      <c r="G1480" s="637"/>
      <c r="H1480" s="610" t="s">
        <v>286</v>
      </c>
      <c r="I1480" s="611"/>
      <c r="J1480" s="209" t="s">
        <v>287</v>
      </c>
      <c r="K1480" s="209" t="s">
        <v>16</v>
      </c>
      <c r="L1480" s="210">
        <v>557.6</v>
      </c>
    </row>
    <row r="1481" spans="1:12" s="194" customFormat="1" ht="245.25" customHeight="1" x14ac:dyDescent="0.15">
      <c r="A1481" s="625"/>
      <c r="B1481" s="621"/>
      <c r="C1481" s="633"/>
      <c r="D1481" s="635"/>
      <c r="E1481" s="621"/>
      <c r="F1481" s="638"/>
      <c r="G1481" s="639"/>
      <c r="H1481" s="610" t="s">
        <v>242</v>
      </c>
      <c r="I1481" s="611"/>
      <c r="J1481" s="209" t="s">
        <v>287</v>
      </c>
      <c r="K1481" s="209" t="s">
        <v>287</v>
      </c>
      <c r="L1481" s="210">
        <v>0</v>
      </c>
    </row>
    <row r="1482" spans="1:12" s="194" customFormat="1" ht="24.6" customHeight="1" x14ac:dyDescent="0.15">
      <c r="A1482" s="625"/>
      <c r="B1482" s="203" t="s">
        <v>6</v>
      </c>
      <c r="C1482" s="207" t="s">
        <v>5</v>
      </c>
      <c r="D1482" s="207" t="s">
        <v>288</v>
      </c>
      <c r="E1482" s="207" t="s">
        <v>289</v>
      </c>
      <c r="F1482" s="612"/>
      <c r="G1482" s="613"/>
      <c r="H1482" s="616" t="s">
        <v>290</v>
      </c>
      <c r="I1482" s="617"/>
      <c r="J1482" s="620" t="s">
        <v>287</v>
      </c>
      <c r="K1482" s="620" t="s">
        <v>16</v>
      </c>
      <c r="L1482" s="622">
        <v>870</v>
      </c>
    </row>
    <row r="1483" spans="1:12" s="194" customFormat="1" ht="24.6" customHeight="1" x14ac:dyDescent="0.15">
      <c r="A1483" s="626"/>
      <c r="B1483" s="209" t="s">
        <v>333</v>
      </c>
      <c r="C1483" s="209" t="s">
        <v>1322</v>
      </c>
      <c r="D1483" s="211">
        <v>43419</v>
      </c>
      <c r="E1483" s="209" t="s">
        <v>1323</v>
      </c>
      <c r="F1483" s="614"/>
      <c r="G1483" s="615"/>
      <c r="H1483" s="618"/>
      <c r="I1483" s="619"/>
      <c r="J1483" s="621"/>
      <c r="K1483" s="621"/>
      <c r="L1483" s="623"/>
    </row>
    <row r="1484" spans="1:12" s="194" customFormat="1" ht="24.6" customHeight="1" x14ac:dyDescent="0.15">
      <c r="A1484" s="624">
        <v>276</v>
      </c>
      <c r="B1484" s="203" t="s">
        <v>12</v>
      </c>
      <c r="C1484" s="207" t="s">
        <v>11</v>
      </c>
      <c r="D1484" s="207" t="s">
        <v>280</v>
      </c>
      <c r="E1484" s="207" t="s">
        <v>281</v>
      </c>
      <c r="F1484" s="627" t="s">
        <v>8</v>
      </c>
      <c r="G1484" s="628"/>
      <c r="H1484" s="629"/>
      <c r="I1484" s="630"/>
      <c r="J1484" s="630"/>
      <c r="K1484" s="630"/>
      <c r="L1484" s="631"/>
    </row>
    <row r="1485" spans="1:12" s="194" customFormat="1" ht="26.65" customHeight="1" x14ac:dyDescent="0.15">
      <c r="A1485" s="625"/>
      <c r="B1485" s="620" t="s">
        <v>1320</v>
      </c>
      <c r="C1485" s="632" t="s">
        <v>1324</v>
      </c>
      <c r="D1485" s="634">
        <v>43522</v>
      </c>
      <c r="E1485" s="620" t="s">
        <v>389</v>
      </c>
      <c r="F1485" s="636" t="s">
        <v>1325</v>
      </c>
      <c r="G1485" s="637"/>
      <c r="H1485" s="610" t="s">
        <v>286</v>
      </c>
      <c r="I1485" s="611"/>
      <c r="J1485" s="209" t="s">
        <v>287</v>
      </c>
      <c r="K1485" s="209" t="s">
        <v>16</v>
      </c>
      <c r="L1485" s="210">
        <v>304</v>
      </c>
    </row>
    <row r="1486" spans="1:12" s="194" customFormat="1" ht="409.6" customHeight="1" x14ac:dyDescent="0.15">
      <c r="A1486" s="625"/>
      <c r="B1486" s="640"/>
      <c r="C1486" s="641"/>
      <c r="D1486" s="642"/>
      <c r="E1486" s="640"/>
      <c r="F1486" s="643"/>
      <c r="G1486" s="644"/>
      <c r="H1486" s="616" t="s">
        <v>242</v>
      </c>
      <c r="I1486" s="617"/>
      <c r="J1486" s="620" t="s">
        <v>287</v>
      </c>
      <c r="K1486" s="620" t="s">
        <v>16</v>
      </c>
      <c r="L1486" s="622">
        <v>2528.23</v>
      </c>
    </row>
    <row r="1487" spans="1:12" s="194" customFormat="1" ht="409.6" customHeight="1" x14ac:dyDescent="0.15">
      <c r="A1487" s="625"/>
      <c r="B1487" s="640"/>
      <c r="C1487" s="641"/>
      <c r="D1487" s="642"/>
      <c r="E1487" s="640"/>
      <c r="F1487" s="643"/>
      <c r="G1487" s="644"/>
      <c r="H1487" s="646"/>
      <c r="I1487" s="647"/>
      <c r="J1487" s="640"/>
      <c r="K1487" s="640"/>
      <c r="L1487" s="645"/>
    </row>
    <row r="1488" spans="1:12" s="194" customFormat="1" ht="224.45" customHeight="1" x14ac:dyDescent="0.15">
      <c r="A1488" s="625"/>
      <c r="B1488" s="621"/>
      <c r="C1488" s="633"/>
      <c r="D1488" s="635"/>
      <c r="E1488" s="621"/>
      <c r="F1488" s="638"/>
      <c r="G1488" s="639"/>
      <c r="H1488" s="618"/>
      <c r="I1488" s="619"/>
      <c r="J1488" s="621"/>
      <c r="K1488" s="621"/>
      <c r="L1488" s="623"/>
    </row>
    <row r="1489" spans="1:12" s="194" customFormat="1" ht="24.6" customHeight="1" x14ac:dyDescent="0.15">
      <c r="A1489" s="625"/>
      <c r="B1489" s="203" t="s">
        <v>6</v>
      </c>
      <c r="C1489" s="207" t="s">
        <v>5</v>
      </c>
      <c r="D1489" s="207" t="s">
        <v>288</v>
      </c>
      <c r="E1489" s="207" t="s">
        <v>289</v>
      </c>
      <c r="F1489" s="612"/>
      <c r="G1489" s="613"/>
      <c r="H1489" s="616" t="s">
        <v>290</v>
      </c>
      <c r="I1489" s="617"/>
      <c r="J1489" s="620" t="s">
        <v>287</v>
      </c>
      <c r="K1489" s="620" t="s">
        <v>16</v>
      </c>
      <c r="L1489" s="622">
        <v>95.82</v>
      </c>
    </row>
    <row r="1490" spans="1:12" s="194" customFormat="1" ht="24.6" customHeight="1" x14ac:dyDescent="0.15">
      <c r="A1490" s="626"/>
      <c r="B1490" s="209" t="s">
        <v>333</v>
      </c>
      <c r="C1490" s="209" t="s">
        <v>1325</v>
      </c>
      <c r="D1490" s="211">
        <v>43526</v>
      </c>
      <c r="E1490" s="209" t="s">
        <v>1083</v>
      </c>
      <c r="F1490" s="614"/>
      <c r="G1490" s="615"/>
      <c r="H1490" s="618"/>
      <c r="I1490" s="619"/>
      <c r="J1490" s="621"/>
      <c r="K1490" s="621"/>
      <c r="L1490" s="623"/>
    </row>
    <row r="1491" spans="1:12" s="194" customFormat="1" ht="24.6" customHeight="1" x14ac:dyDescent="0.15">
      <c r="A1491" s="624">
        <v>277</v>
      </c>
      <c r="B1491" s="203" t="s">
        <v>12</v>
      </c>
      <c r="C1491" s="207" t="s">
        <v>11</v>
      </c>
      <c r="D1491" s="207" t="s">
        <v>280</v>
      </c>
      <c r="E1491" s="207" t="s">
        <v>281</v>
      </c>
      <c r="F1491" s="627" t="s">
        <v>8</v>
      </c>
      <c r="G1491" s="628"/>
      <c r="H1491" s="629"/>
      <c r="I1491" s="630"/>
      <c r="J1491" s="630"/>
      <c r="K1491" s="630"/>
      <c r="L1491" s="631"/>
    </row>
    <row r="1492" spans="1:12" s="194" customFormat="1" ht="26.65" customHeight="1" x14ac:dyDescent="0.15">
      <c r="A1492" s="625"/>
      <c r="B1492" s="620" t="s">
        <v>1326</v>
      </c>
      <c r="C1492" s="632" t="s">
        <v>1327</v>
      </c>
      <c r="D1492" s="634">
        <v>43481</v>
      </c>
      <c r="E1492" s="620" t="s">
        <v>921</v>
      </c>
      <c r="F1492" s="636" t="s">
        <v>1328</v>
      </c>
      <c r="G1492" s="637"/>
      <c r="H1492" s="610" t="s">
        <v>286</v>
      </c>
      <c r="I1492" s="611"/>
      <c r="J1492" s="209" t="s">
        <v>287</v>
      </c>
      <c r="K1492" s="209" t="s">
        <v>16</v>
      </c>
      <c r="L1492" s="210">
        <v>669.68</v>
      </c>
    </row>
    <row r="1493" spans="1:12" s="194" customFormat="1" ht="409.6" customHeight="1" x14ac:dyDescent="0.15">
      <c r="A1493" s="625"/>
      <c r="B1493" s="640"/>
      <c r="C1493" s="641"/>
      <c r="D1493" s="642"/>
      <c r="E1493" s="640"/>
      <c r="F1493" s="643"/>
      <c r="G1493" s="644"/>
      <c r="H1493" s="616" t="s">
        <v>242</v>
      </c>
      <c r="I1493" s="617"/>
      <c r="J1493" s="620" t="s">
        <v>287</v>
      </c>
      <c r="K1493" s="620" t="s">
        <v>16</v>
      </c>
      <c r="L1493" s="622">
        <v>1400</v>
      </c>
    </row>
    <row r="1494" spans="1:12" s="194" customFormat="1" ht="73.5" customHeight="1" x14ac:dyDescent="0.15">
      <c r="A1494" s="625"/>
      <c r="B1494" s="621"/>
      <c r="C1494" s="633"/>
      <c r="D1494" s="635"/>
      <c r="E1494" s="621"/>
      <c r="F1494" s="638"/>
      <c r="G1494" s="639"/>
      <c r="H1494" s="618"/>
      <c r="I1494" s="619"/>
      <c r="J1494" s="621"/>
      <c r="K1494" s="621"/>
      <c r="L1494" s="623"/>
    </row>
    <row r="1495" spans="1:12" s="194" customFormat="1" ht="24.6" customHeight="1" x14ac:dyDescent="0.15">
      <c r="A1495" s="625"/>
      <c r="B1495" s="203" t="s">
        <v>6</v>
      </c>
      <c r="C1495" s="207" t="s">
        <v>5</v>
      </c>
      <c r="D1495" s="207" t="s">
        <v>288</v>
      </c>
      <c r="E1495" s="207" t="s">
        <v>289</v>
      </c>
      <c r="F1495" s="612"/>
      <c r="G1495" s="613"/>
      <c r="H1495" s="616" t="s">
        <v>290</v>
      </c>
      <c r="I1495" s="617"/>
      <c r="J1495" s="620" t="s">
        <v>287</v>
      </c>
      <c r="K1495" s="620" t="s">
        <v>16</v>
      </c>
      <c r="L1495" s="622">
        <v>200</v>
      </c>
    </row>
    <row r="1496" spans="1:12" s="194" customFormat="1" ht="24.6" customHeight="1" x14ac:dyDescent="0.15">
      <c r="A1496" s="626"/>
      <c r="B1496" s="209" t="s">
        <v>317</v>
      </c>
      <c r="C1496" s="209" t="s">
        <v>1328</v>
      </c>
      <c r="D1496" s="211">
        <v>43486</v>
      </c>
      <c r="E1496" s="209" t="s">
        <v>1329</v>
      </c>
      <c r="F1496" s="614"/>
      <c r="G1496" s="615"/>
      <c r="H1496" s="618"/>
      <c r="I1496" s="619"/>
      <c r="J1496" s="621"/>
      <c r="K1496" s="621"/>
      <c r="L1496" s="623"/>
    </row>
    <row r="1497" spans="1:12" s="194" customFormat="1" ht="24.6" customHeight="1" x14ac:dyDescent="0.15">
      <c r="A1497" s="624">
        <v>278</v>
      </c>
      <c r="B1497" s="203" t="s">
        <v>12</v>
      </c>
      <c r="C1497" s="207" t="s">
        <v>11</v>
      </c>
      <c r="D1497" s="207" t="s">
        <v>280</v>
      </c>
      <c r="E1497" s="207" t="s">
        <v>281</v>
      </c>
      <c r="F1497" s="627" t="s">
        <v>8</v>
      </c>
      <c r="G1497" s="628"/>
      <c r="H1497" s="629"/>
      <c r="I1497" s="630"/>
      <c r="J1497" s="630"/>
      <c r="K1497" s="630"/>
      <c r="L1497" s="631"/>
    </row>
    <row r="1498" spans="1:12" s="194" customFormat="1" ht="26.65" customHeight="1" x14ac:dyDescent="0.15">
      <c r="A1498" s="625"/>
      <c r="B1498" s="620" t="s">
        <v>1330</v>
      </c>
      <c r="C1498" s="632" t="s">
        <v>1331</v>
      </c>
      <c r="D1498" s="634">
        <v>43382</v>
      </c>
      <c r="E1498" s="620" t="s">
        <v>354</v>
      </c>
      <c r="F1498" s="636" t="s">
        <v>1332</v>
      </c>
      <c r="G1498" s="637"/>
      <c r="H1498" s="610" t="s">
        <v>286</v>
      </c>
      <c r="I1498" s="611"/>
      <c r="J1498" s="209" t="s">
        <v>287</v>
      </c>
      <c r="K1498" s="209" t="s">
        <v>16</v>
      </c>
      <c r="L1498" s="210">
        <v>135</v>
      </c>
    </row>
    <row r="1499" spans="1:12" s="194" customFormat="1" ht="409.6" customHeight="1" x14ac:dyDescent="0.15">
      <c r="A1499" s="625"/>
      <c r="B1499" s="640"/>
      <c r="C1499" s="641"/>
      <c r="D1499" s="642"/>
      <c r="E1499" s="640"/>
      <c r="F1499" s="643"/>
      <c r="G1499" s="644"/>
      <c r="H1499" s="616" t="s">
        <v>242</v>
      </c>
      <c r="I1499" s="617"/>
      <c r="J1499" s="620" t="s">
        <v>287</v>
      </c>
      <c r="K1499" s="620" t="s">
        <v>16</v>
      </c>
      <c r="L1499" s="622">
        <v>4399.9799999999996</v>
      </c>
    </row>
    <row r="1500" spans="1:12" s="194" customFormat="1" ht="409.6" customHeight="1" x14ac:dyDescent="0.15">
      <c r="A1500" s="625"/>
      <c r="B1500" s="640"/>
      <c r="C1500" s="641"/>
      <c r="D1500" s="642"/>
      <c r="E1500" s="640"/>
      <c r="F1500" s="643"/>
      <c r="G1500" s="644"/>
      <c r="H1500" s="646"/>
      <c r="I1500" s="647"/>
      <c r="J1500" s="640"/>
      <c r="K1500" s="640"/>
      <c r="L1500" s="645"/>
    </row>
    <row r="1501" spans="1:12" s="194" customFormat="1" ht="62.85" customHeight="1" x14ac:dyDescent="0.15">
      <c r="A1501" s="625"/>
      <c r="B1501" s="621"/>
      <c r="C1501" s="633"/>
      <c r="D1501" s="635"/>
      <c r="E1501" s="621"/>
      <c r="F1501" s="638"/>
      <c r="G1501" s="639"/>
      <c r="H1501" s="618"/>
      <c r="I1501" s="619"/>
      <c r="J1501" s="621"/>
      <c r="K1501" s="621"/>
      <c r="L1501" s="623"/>
    </row>
    <row r="1502" spans="1:12" s="194" customFormat="1" ht="24.6" customHeight="1" x14ac:dyDescent="0.15">
      <c r="A1502" s="625"/>
      <c r="B1502" s="203" t="s">
        <v>6</v>
      </c>
      <c r="C1502" s="207" t="s">
        <v>5</v>
      </c>
      <c r="D1502" s="207" t="s">
        <v>288</v>
      </c>
      <c r="E1502" s="207" t="s">
        <v>289</v>
      </c>
      <c r="F1502" s="612"/>
      <c r="G1502" s="613"/>
      <c r="H1502" s="616" t="s">
        <v>290</v>
      </c>
      <c r="I1502" s="617"/>
      <c r="J1502" s="620" t="s">
        <v>287</v>
      </c>
      <c r="K1502" s="620" t="s">
        <v>16</v>
      </c>
      <c r="L1502" s="622">
        <v>160</v>
      </c>
    </row>
    <row r="1503" spans="1:12" s="194" customFormat="1" ht="35.1" customHeight="1" x14ac:dyDescent="0.15">
      <c r="A1503" s="626"/>
      <c r="B1503" s="209" t="s">
        <v>1314</v>
      </c>
      <c r="C1503" s="209" t="s">
        <v>1332</v>
      </c>
      <c r="D1503" s="211">
        <v>43390</v>
      </c>
      <c r="E1503" s="209" t="s">
        <v>1333</v>
      </c>
      <c r="F1503" s="614"/>
      <c r="G1503" s="615"/>
      <c r="H1503" s="618"/>
      <c r="I1503" s="619"/>
      <c r="J1503" s="621"/>
      <c r="K1503" s="621"/>
      <c r="L1503" s="623"/>
    </row>
    <row r="1504" spans="1:12" s="194" customFormat="1" ht="24.6" customHeight="1" x14ac:dyDescent="0.15">
      <c r="A1504" s="624">
        <v>279</v>
      </c>
      <c r="B1504" s="203" t="s">
        <v>12</v>
      </c>
      <c r="C1504" s="207" t="s">
        <v>11</v>
      </c>
      <c r="D1504" s="207" t="s">
        <v>280</v>
      </c>
      <c r="E1504" s="207" t="s">
        <v>281</v>
      </c>
      <c r="F1504" s="627" t="s">
        <v>8</v>
      </c>
      <c r="G1504" s="628"/>
      <c r="H1504" s="629"/>
      <c r="I1504" s="630"/>
      <c r="J1504" s="630"/>
      <c r="K1504" s="630"/>
      <c r="L1504" s="631"/>
    </row>
    <row r="1505" spans="1:12" s="194" customFormat="1" ht="26.65" customHeight="1" x14ac:dyDescent="0.15">
      <c r="A1505" s="625"/>
      <c r="B1505" s="620" t="s">
        <v>1334</v>
      </c>
      <c r="C1505" s="620" t="s">
        <v>1335</v>
      </c>
      <c r="D1505" s="634">
        <v>43479</v>
      </c>
      <c r="E1505" s="620" t="s">
        <v>1336</v>
      </c>
      <c r="F1505" s="636" t="s">
        <v>1337</v>
      </c>
      <c r="G1505" s="637"/>
      <c r="H1505" s="610" t="s">
        <v>286</v>
      </c>
      <c r="I1505" s="611"/>
      <c r="J1505" s="209" t="s">
        <v>287</v>
      </c>
      <c r="K1505" s="209" t="s">
        <v>16</v>
      </c>
      <c r="L1505" s="210">
        <v>266.8</v>
      </c>
    </row>
    <row r="1506" spans="1:12" s="194" customFormat="1" ht="83.65" customHeight="1" x14ac:dyDescent="0.15">
      <c r="A1506" s="625"/>
      <c r="B1506" s="621"/>
      <c r="C1506" s="621"/>
      <c r="D1506" s="635"/>
      <c r="E1506" s="621"/>
      <c r="F1506" s="638"/>
      <c r="G1506" s="639"/>
      <c r="H1506" s="610" t="s">
        <v>242</v>
      </c>
      <c r="I1506" s="611"/>
      <c r="J1506" s="209" t="s">
        <v>287</v>
      </c>
      <c r="K1506" s="209" t="s">
        <v>16</v>
      </c>
      <c r="L1506" s="210">
        <v>178.41</v>
      </c>
    </row>
    <row r="1507" spans="1:12" s="194" customFormat="1" ht="24.6" customHeight="1" x14ac:dyDescent="0.15">
      <c r="A1507" s="625"/>
      <c r="B1507" s="203" t="s">
        <v>6</v>
      </c>
      <c r="C1507" s="207" t="s">
        <v>5</v>
      </c>
      <c r="D1507" s="207" t="s">
        <v>288</v>
      </c>
      <c r="E1507" s="207" t="s">
        <v>289</v>
      </c>
      <c r="F1507" s="612"/>
      <c r="G1507" s="613"/>
      <c r="H1507" s="616" t="s">
        <v>290</v>
      </c>
      <c r="I1507" s="617"/>
      <c r="J1507" s="620" t="s">
        <v>287</v>
      </c>
      <c r="K1507" s="620" t="s">
        <v>16</v>
      </c>
      <c r="L1507" s="622">
        <v>130.36000000000001</v>
      </c>
    </row>
    <row r="1508" spans="1:12" s="194" customFormat="1" ht="24.6" customHeight="1" x14ac:dyDescent="0.15">
      <c r="A1508" s="626"/>
      <c r="B1508" s="209" t="s">
        <v>302</v>
      </c>
      <c r="C1508" s="209" t="s">
        <v>1337</v>
      </c>
      <c r="D1508" s="211">
        <v>43481</v>
      </c>
      <c r="E1508" s="209" t="s">
        <v>447</v>
      </c>
      <c r="F1508" s="614"/>
      <c r="G1508" s="615"/>
      <c r="H1508" s="618"/>
      <c r="I1508" s="619"/>
      <c r="J1508" s="621"/>
      <c r="K1508" s="621"/>
      <c r="L1508" s="623"/>
    </row>
    <row r="1509" spans="1:12" s="194" customFormat="1" ht="24.6" customHeight="1" x14ac:dyDescent="0.15">
      <c r="A1509" s="624">
        <v>280</v>
      </c>
      <c r="B1509" s="203" t="s">
        <v>12</v>
      </c>
      <c r="C1509" s="207" t="s">
        <v>11</v>
      </c>
      <c r="D1509" s="207" t="s">
        <v>280</v>
      </c>
      <c r="E1509" s="207" t="s">
        <v>281</v>
      </c>
      <c r="F1509" s="627" t="s">
        <v>8</v>
      </c>
      <c r="G1509" s="628"/>
      <c r="H1509" s="629"/>
      <c r="I1509" s="630"/>
      <c r="J1509" s="630"/>
      <c r="K1509" s="630"/>
      <c r="L1509" s="631"/>
    </row>
    <row r="1510" spans="1:12" s="194" customFormat="1" ht="26.65" customHeight="1" x14ac:dyDescent="0.15">
      <c r="A1510" s="625"/>
      <c r="B1510" s="620" t="s">
        <v>1334</v>
      </c>
      <c r="C1510" s="620" t="s">
        <v>1338</v>
      </c>
      <c r="D1510" s="634">
        <v>43492</v>
      </c>
      <c r="E1510" s="620" t="s">
        <v>1339</v>
      </c>
      <c r="F1510" s="636" t="s">
        <v>1340</v>
      </c>
      <c r="G1510" s="637"/>
      <c r="H1510" s="610" t="s">
        <v>286</v>
      </c>
      <c r="I1510" s="611"/>
      <c r="J1510" s="209" t="s">
        <v>287</v>
      </c>
      <c r="K1510" s="209" t="s">
        <v>16</v>
      </c>
      <c r="L1510" s="210">
        <v>303.44</v>
      </c>
    </row>
    <row r="1511" spans="1:12" s="194" customFormat="1" ht="40.5" customHeight="1" x14ac:dyDescent="0.15">
      <c r="A1511" s="625"/>
      <c r="B1511" s="621"/>
      <c r="C1511" s="621"/>
      <c r="D1511" s="635"/>
      <c r="E1511" s="621"/>
      <c r="F1511" s="638"/>
      <c r="G1511" s="639"/>
      <c r="H1511" s="610" t="s">
        <v>242</v>
      </c>
      <c r="I1511" s="611"/>
      <c r="J1511" s="209" t="s">
        <v>287</v>
      </c>
      <c r="K1511" s="209" t="s">
        <v>16</v>
      </c>
      <c r="L1511" s="210">
        <v>380.9</v>
      </c>
    </row>
    <row r="1512" spans="1:12" s="194" customFormat="1" ht="24.6" customHeight="1" x14ac:dyDescent="0.15">
      <c r="A1512" s="625"/>
      <c r="B1512" s="203" t="s">
        <v>6</v>
      </c>
      <c r="C1512" s="207" t="s">
        <v>5</v>
      </c>
      <c r="D1512" s="207" t="s">
        <v>288</v>
      </c>
      <c r="E1512" s="207" t="s">
        <v>289</v>
      </c>
      <c r="F1512" s="612"/>
      <c r="G1512" s="613"/>
      <c r="H1512" s="616" t="s">
        <v>290</v>
      </c>
      <c r="I1512" s="617"/>
      <c r="J1512" s="620" t="s">
        <v>287</v>
      </c>
      <c r="K1512" s="620" t="s">
        <v>287</v>
      </c>
      <c r="L1512" s="622">
        <v>0</v>
      </c>
    </row>
    <row r="1513" spans="1:12" s="194" customFormat="1" ht="24.6" customHeight="1" x14ac:dyDescent="0.15">
      <c r="A1513" s="626"/>
      <c r="B1513" s="209" t="s">
        <v>302</v>
      </c>
      <c r="C1513" s="209" t="s">
        <v>1340</v>
      </c>
      <c r="D1513" s="211">
        <v>43494</v>
      </c>
      <c r="E1513" s="209" t="s">
        <v>1341</v>
      </c>
      <c r="F1513" s="614"/>
      <c r="G1513" s="615"/>
      <c r="H1513" s="618"/>
      <c r="I1513" s="619"/>
      <c r="J1513" s="621"/>
      <c r="K1513" s="621"/>
      <c r="L1513" s="623"/>
    </row>
    <row r="1514" spans="1:12" s="194" customFormat="1" ht="24.6" customHeight="1" x14ac:dyDescent="0.15">
      <c r="A1514" s="624">
        <v>281</v>
      </c>
      <c r="B1514" s="203" t="s">
        <v>12</v>
      </c>
      <c r="C1514" s="207" t="s">
        <v>11</v>
      </c>
      <c r="D1514" s="207" t="s">
        <v>280</v>
      </c>
      <c r="E1514" s="207" t="s">
        <v>281</v>
      </c>
      <c r="F1514" s="627" t="s">
        <v>8</v>
      </c>
      <c r="G1514" s="628"/>
      <c r="H1514" s="629"/>
      <c r="I1514" s="630"/>
      <c r="J1514" s="630"/>
      <c r="K1514" s="630"/>
      <c r="L1514" s="631"/>
    </row>
    <row r="1515" spans="1:12" s="194" customFormat="1" ht="26.65" customHeight="1" x14ac:dyDescent="0.15">
      <c r="A1515" s="625"/>
      <c r="B1515" s="620" t="s">
        <v>1342</v>
      </c>
      <c r="C1515" s="632" t="s">
        <v>1343</v>
      </c>
      <c r="D1515" s="634">
        <v>43432</v>
      </c>
      <c r="E1515" s="620" t="s">
        <v>354</v>
      </c>
      <c r="F1515" s="636" t="s">
        <v>1021</v>
      </c>
      <c r="G1515" s="637"/>
      <c r="H1515" s="610" t="s">
        <v>286</v>
      </c>
      <c r="I1515" s="611"/>
      <c r="J1515" s="209" t="s">
        <v>287</v>
      </c>
      <c r="K1515" s="209" t="s">
        <v>16</v>
      </c>
      <c r="L1515" s="210">
        <v>823.16</v>
      </c>
    </row>
    <row r="1516" spans="1:12" s="194" customFormat="1" ht="363.75" customHeight="1" x14ac:dyDescent="0.15">
      <c r="A1516" s="625"/>
      <c r="B1516" s="621"/>
      <c r="C1516" s="633"/>
      <c r="D1516" s="635"/>
      <c r="E1516" s="621"/>
      <c r="F1516" s="638"/>
      <c r="G1516" s="639"/>
      <c r="H1516" s="610" t="s">
        <v>242</v>
      </c>
      <c r="I1516" s="611"/>
      <c r="J1516" s="209" t="s">
        <v>287</v>
      </c>
      <c r="K1516" s="209" t="s">
        <v>16</v>
      </c>
      <c r="L1516" s="210">
        <v>147.19999999999999</v>
      </c>
    </row>
    <row r="1517" spans="1:12" s="194" customFormat="1" ht="24.6" customHeight="1" x14ac:dyDescent="0.15">
      <c r="A1517" s="625"/>
      <c r="B1517" s="203" t="s">
        <v>6</v>
      </c>
      <c r="C1517" s="207" t="s">
        <v>5</v>
      </c>
      <c r="D1517" s="207" t="s">
        <v>288</v>
      </c>
      <c r="E1517" s="207" t="s">
        <v>289</v>
      </c>
      <c r="F1517" s="612"/>
      <c r="G1517" s="613"/>
      <c r="H1517" s="616" t="s">
        <v>290</v>
      </c>
      <c r="I1517" s="617"/>
      <c r="J1517" s="620" t="s">
        <v>287</v>
      </c>
      <c r="K1517" s="620" t="s">
        <v>287</v>
      </c>
      <c r="L1517" s="622">
        <v>0</v>
      </c>
    </row>
    <row r="1518" spans="1:12" s="194" customFormat="1" ht="24.6" customHeight="1" x14ac:dyDescent="0.15">
      <c r="A1518" s="626"/>
      <c r="B1518" s="209" t="s">
        <v>460</v>
      </c>
      <c r="C1518" s="209" t="s">
        <v>1021</v>
      </c>
      <c r="D1518" s="211">
        <v>43439</v>
      </c>
      <c r="E1518" s="209" t="s">
        <v>1344</v>
      </c>
      <c r="F1518" s="614"/>
      <c r="G1518" s="615"/>
      <c r="H1518" s="618"/>
      <c r="I1518" s="619"/>
      <c r="J1518" s="621"/>
      <c r="K1518" s="621"/>
      <c r="L1518" s="623"/>
    </row>
    <row r="1519" spans="1:12" s="194" customFormat="1" ht="24.6" customHeight="1" x14ac:dyDescent="0.15">
      <c r="A1519" s="624">
        <v>282</v>
      </c>
      <c r="B1519" s="203" t="s">
        <v>12</v>
      </c>
      <c r="C1519" s="207" t="s">
        <v>11</v>
      </c>
      <c r="D1519" s="207" t="s">
        <v>280</v>
      </c>
      <c r="E1519" s="207" t="s">
        <v>281</v>
      </c>
      <c r="F1519" s="627" t="s">
        <v>8</v>
      </c>
      <c r="G1519" s="628"/>
      <c r="H1519" s="629"/>
      <c r="I1519" s="630"/>
      <c r="J1519" s="630"/>
      <c r="K1519" s="630"/>
      <c r="L1519" s="631"/>
    </row>
    <row r="1520" spans="1:12" s="194" customFormat="1" ht="26.65" customHeight="1" x14ac:dyDescent="0.15">
      <c r="A1520" s="625"/>
      <c r="B1520" s="620" t="s">
        <v>1342</v>
      </c>
      <c r="C1520" s="632" t="s">
        <v>1343</v>
      </c>
      <c r="D1520" s="634">
        <v>43432</v>
      </c>
      <c r="E1520" s="620" t="s">
        <v>354</v>
      </c>
      <c r="F1520" s="636" t="s">
        <v>1345</v>
      </c>
      <c r="G1520" s="637"/>
      <c r="H1520" s="610" t="s">
        <v>286</v>
      </c>
      <c r="I1520" s="611"/>
      <c r="J1520" s="209" t="s">
        <v>287</v>
      </c>
      <c r="K1520" s="209" t="s">
        <v>16</v>
      </c>
      <c r="L1520" s="210">
        <v>366</v>
      </c>
    </row>
    <row r="1521" spans="1:12" s="194" customFormat="1" ht="363.75" customHeight="1" x14ac:dyDescent="0.15">
      <c r="A1521" s="625"/>
      <c r="B1521" s="621"/>
      <c r="C1521" s="633"/>
      <c r="D1521" s="635"/>
      <c r="E1521" s="621"/>
      <c r="F1521" s="638"/>
      <c r="G1521" s="639"/>
      <c r="H1521" s="610" t="s">
        <v>242</v>
      </c>
      <c r="I1521" s="611"/>
      <c r="J1521" s="209" t="s">
        <v>287</v>
      </c>
      <c r="K1521" s="209" t="s">
        <v>16</v>
      </c>
      <c r="L1521" s="210">
        <v>1229.81</v>
      </c>
    </row>
    <row r="1522" spans="1:12" s="194" customFormat="1" ht="24.6" customHeight="1" x14ac:dyDescent="0.15">
      <c r="A1522" s="625"/>
      <c r="B1522" s="203" t="s">
        <v>6</v>
      </c>
      <c r="C1522" s="207" t="s">
        <v>5</v>
      </c>
      <c r="D1522" s="207" t="s">
        <v>288</v>
      </c>
      <c r="E1522" s="207" t="s">
        <v>289</v>
      </c>
      <c r="F1522" s="612"/>
      <c r="G1522" s="613"/>
      <c r="H1522" s="616" t="s">
        <v>290</v>
      </c>
      <c r="I1522" s="617"/>
      <c r="J1522" s="620" t="s">
        <v>287</v>
      </c>
      <c r="K1522" s="620" t="s">
        <v>287</v>
      </c>
      <c r="L1522" s="622">
        <v>0</v>
      </c>
    </row>
    <row r="1523" spans="1:12" s="194" customFormat="1" ht="24.6" customHeight="1" x14ac:dyDescent="0.15">
      <c r="A1523" s="626"/>
      <c r="B1523" s="209" t="s">
        <v>460</v>
      </c>
      <c r="C1523" s="209" t="s">
        <v>1345</v>
      </c>
      <c r="D1523" s="211">
        <v>43439</v>
      </c>
      <c r="E1523" s="209" t="s">
        <v>1344</v>
      </c>
      <c r="F1523" s="614"/>
      <c r="G1523" s="615"/>
      <c r="H1523" s="618"/>
      <c r="I1523" s="619"/>
      <c r="J1523" s="621"/>
      <c r="K1523" s="621"/>
      <c r="L1523" s="623"/>
    </row>
    <row r="1524" spans="1:12" s="194" customFormat="1" ht="24.6" customHeight="1" x14ac:dyDescent="0.15">
      <c r="A1524" s="624">
        <v>283</v>
      </c>
      <c r="B1524" s="203" t="s">
        <v>12</v>
      </c>
      <c r="C1524" s="207" t="s">
        <v>11</v>
      </c>
      <c r="D1524" s="207" t="s">
        <v>280</v>
      </c>
      <c r="E1524" s="207" t="s">
        <v>281</v>
      </c>
      <c r="F1524" s="627" t="s">
        <v>8</v>
      </c>
      <c r="G1524" s="628"/>
      <c r="H1524" s="629"/>
      <c r="I1524" s="630"/>
      <c r="J1524" s="630"/>
      <c r="K1524" s="630"/>
      <c r="L1524" s="631"/>
    </row>
    <row r="1525" spans="1:12" s="194" customFormat="1" ht="26.65" customHeight="1" x14ac:dyDescent="0.15">
      <c r="A1525" s="625"/>
      <c r="B1525" s="620" t="s">
        <v>1342</v>
      </c>
      <c r="C1525" s="632" t="s">
        <v>1346</v>
      </c>
      <c r="D1525" s="634">
        <v>43440</v>
      </c>
      <c r="E1525" s="620" t="s">
        <v>1347</v>
      </c>
      <c r="F1525" s="636" t="s">
        <v>1348</v>
      </c>
      <c r="G1525" s="637"/>
      <c r="H1525" s="610" t="s">
        <v>286</v>
      </c>
      <c r="I1525" s="611"/>
      <c r="J1525" s="209" t="s">
        <v>287</v>
      </c>
      <c r="K1525" s="209" t="s">
        <v>16</v>
      </c>
      <c r="L1525" s="210">
        <v>230</v>
      </c>
    </row>
    <row r="1526" spans="1:12" s="194" customFormat="1" ht="105" customHeight="1" x14ac:dyDescent="0.15">
      <c r="A1526" s="625"/>
      <c r="B1526" s="621"/>
      <c r="C1526" s="633"/>
      <c r="D1526" s="635"/>
      <c r="E1526" s="621"/>
      <c r="F1526" s="638"/>
      <c r="G1526" s="639"/>
      <c r="H1526" s="610" t="s">
        <v>242</v>
      </c>
      <c r="I1526" s="611"/>
      <c r="J1526" s="209" t="s">
        <v>287</v>
      </c>
      <c r="K1526" s="209" t="s">
        <v>16</v>
      </c>
      <c r="L1526" s="210">
        <v>295.39999999999998</v>
      </c>
    </row>
    <row r="1527" spans="1:12" s="194" customFormat="1" ht="24.6" customHeight="1" x14ac:dyDescent="0.15">
      <c r="A1527" s="625"/>
      <c r="B1527" s="203" t="s">
        <v>6</v>
      </c>
      <c r="C1527" s="207" t="s">
        <v>5</v>
      </c>
      <c r="D1527" s="207" t="s">
        <v>288</v>
      </c>
      <c r="E1527" s="207" t="s">
        <v>289</v>
      </c>
      <c r="F1527" s="612"/>
      <c r="G1527" s="613"/>
      <c r="H1527" s="616" t="s">
        <v>290</v>
      </c>
      <c r="I1527" s="617"/>
      <c r="J1527" s="620" t="s">
        <v>287</v>
      </c>
      <c r="K1527" s="620" t="s">
        <v>16</v>
      </c>
      <c r="L1527" s="622">
        <v>120</v>
      </c>
    </row>
    <row r="1528" spans="1:12" s="194" customFormat="1" ht="24.6" customHeight="1" x14ac:dyDescent="0.15">
      <c r="A1528" s="626"/>
      <c r="B1528" s="209" t="s">
        <v>460</v>
      </c>
      <c r="C1528" s="209" t="s">
        <v>1348</v>
      </c>
      <c r="D1528" s="211">
        <v>43442</v>
      </c>
      <c r="E1528" s="209" t="s">
        <v>1038</v>
      </c>
      <c r="F1528" s="614"/>
      <c r="G1528" s="615"/>
      <c r="H1528" s="618"/>
      <c r="I1528" s="619"/>
      <c r="J1528" s="621"/>
      <c r="K1528" s="621"/>
      <c r="L1528" s="623"/>
    </row>
    <row r="1529" spans="1:12" s="194" customFormat="1" ht="24.6" customHeight="1" x14ac:dyDescent="0.15">
      <c r="A1529" s="624">
        <v>284</v>
      </c>
      <c r="B1529" s="203" t="s">
        <v>12</v>
      </c>
      <c r="C1529" s="207" t="s">
        <v>11</v>
      </c>
      <c r="D1529" s="207" t="s">
        <v>280</v>
      </c>
      <c r="E1529" s="207" t="s">
        <v>281</v>
      </c>
      <c r="F1529" s="627" t="s">
        <v>8</v>
      </c>
      <c r="G1529" s="628"/>
      <c r="H1529" s="629"/>
      <c r="I1529" s="630"/>
      <c r="J1529" s="630"/>
      <c r="K1529" s="630"/>
      <c r="L1529" s="631"/>
    </row>
    <row r="1530" spans="1:12" s="194" customFormat="1" ht="26.65" customHeight="1" x14ac:dyDescent="0.15">
      <c r="A1530" s="625"/>
      <c r="B1530" s="620" t="s">
        <v>1342</v>
      </c>
      <c r="C1530" s="632" t="s">
        <v>1349</v>
      </c>
      <c r="D1530" s="634">
        <v>43469</v>
      </c>
      <c r="E1530" s="620" t="s">
        <v>1228</v>
      </c>
      <c r="F1530" s="636" t="s">
        <v>1350</v>
      </c>
      <c r="G1530" s="637"/>
      <c r="H1530" s="610" t="s">
        <v>286</v>
      </c>
      <c r="I1530" s="611"/>
      <c r="J1530" s="209" t="s">
        <v>287</v>
      </c>
      <c r="K1530" s="209" t="s">
        <v>16</v>
      </c>
      <c r="L1530" s="210">
        <v>2167.1999999999998</v>
      </c>
    </row>
    <row r="1531" spans="1:12" s="194" customFormat="1" ht="245.25" customHeight="1" x14ac:dyDescent="0.15">
      <c r="A1531" s="625"/>
      <c r="B1531" s="621"/>
      <c r="C1531" s="633"/>
      <c r="D1531" s="635"/>
      <c r="E1531" s="621"/>
      <c r="F1531" s="638"/>
      <c r="G1531" s="639"/>
      <c r="H1531" s="610" t="s">
        <v>242</v>
      </c>
      <c r="I1531" s="611"/>
      <c r="J1531" s="209" t="s">
        <v>287</v>
      </c>
      <c r="K1531" s="209" t="s">
        <v>16</v>
      </c>
      <c r="L1531" s="210">
        <v>2606.5</v>
      </c>
    </row>
    <row r="1532" spans="1:12" s="194" customFormat="1" ht="24.6" customHeight="1" x14ac:dyDescent="0.15">
      <c r="A1532" s="625"/>
      <c r="B1532" s="203" t="s">
        <v>6</v>
      </c>
      <c r="C1532" s="207" t="s">
        <v>5</v>
      </c>
      <c r="D1532" s="207" t="s">
        <v>288</v>
      </c>
      <c r="E1532" s="207" t="s">
        <v>289</v>
      </c>
      <c r="F1532" s="612"/>
      <c r="G1532" s="613"/>
      <c r="H1532" s="616" t="s">
        <v>290</v>
      </c>
      <c r="I1532" s="617"/>
      <c r="J1532" s="620" t="s">
        <v>287</v>
      </c>
      <c r="K1532" s="620" t="s">
        <v>287</v>
      </c>
      <c r="L1532" s="622">
        <v>0</v>
      </c>
    </row>
    <row r="1533" spans="1:12" s="194" customFormat="1" ht="24.6" customHeight="1" x14ac:dyDescent="0.15">
      <c r="A1533" s="626"/>
      <c r="B1533" s="209" t="s">
        <v>460</v>
      </c>
      <c r="C1533" s="209" t="s">
        <v>1350</v>
      </c>
      <c r="D1533" s="211">
        <v>43495</v>
      </c>
      <c r="E1533" s="209" t="s">
        <v>1351</v>
      </c>
      <c r="F1533" s="614"/>
      <c r="G1533" s="615"/>
      <c r="H1533" s="618"/>
      <c r="I1533" s="619"/>
      <c r="J1533" s="621"/>
      <c r="K1533" s="621"/>
      <c r="L1533" s="623"/>
    </row>
    <row r="1534" spans="1:12" s="194" customFormat="1" ht="24.6" customHeight="1" x14ac:dyDescent="0.15">
      <c r="A1534" s="624">
        <v>285</v>
      </c>
      <c r="B1534" s="203" t="s">
        <v>12</v>
      </c>
      <c r="C1534" s="207" t="s">
        <v>11</v>
      </c>
      <c r="D1534" s="207" t="s">
        <v>280</v>
      </c>
      <c r="E1534" s="207" t="s">
        <v>281</v>
      </c>
      <c r="F1534" s="627" t="s">
        <v>8</v>
      </c>
      <c r="G1534" s="628"/>
      <c r="H1534" s="629"/>
      <c r="I1534" s="630"/>
      <c r="J1534" s="630"/>
      <c r="K1534" s="630"/>
      <c r="L1534" s="631"/>
    </row>
    <row r="1535" spans="1:12" s="194" customFormat="1" ht="26.65" customHeight="1" x14ac:dyDescent="0.15">
      <c r="A1535" s="625"/>
      <c r="B1535" s="620" t="s">
        <v>1342</v>
      </c>
      <c r="C1535" s="632" t="s">
        <v>1349</v>
      </c>
      <c r="D1535" s="634">
        <v>43469</v>
      </c>
      <c r="E1535" s="620" t="s">
        <v>1228</v>
      </c>
      <c r="F1535" s="636" t="s">
        <v>1352</v>
      </c>
      <c r="G1535" s="637"/>
      <c r="H1535" s="610" t="s">
        <v>286</v>
      </c>
      <c r="I1535" s="611"/>
      <c r="J1535" s="209" t="s">
        <v>287</v>
      </c>
      <c r="K1535" s="209" t="s">
        <v>16</v>
      </c>
      <c r="L1535" s="210">
        <v>672.4</v>
      </c>
    </row>
    <row r="1536" spans="1:12" s="194" customFormat="1" ht="245.25" customHeight="1" x14ac:dyDescent="0.15">
      <c r="A1536" s="625"/>
      <c r="B1536" s="621"/>
      <c r="C1536" s="633"/>
      <c r="D1536" s="635"/>
      <c r="E1536" s="621"/>
      <c r="F1536" s="638"/>
      <c r="G1536" s="639"/>
      <c r="H1536" s="610" t="s">
        <v>242</v>
      </c>
      <c r="I1536" s="611"/>
      <c r="J1536" s="209" t="s">
        <v>287</v>
      </c>
      <c r="K1536" s="209" t="s">
        <v>16</v>
      </c>
      <c r="L1536" s="210">
        <v>761.5</v>
      </c>
    </row>
    <row r="1537" spans="1:12" s="194" customFormat="1" ht="24.6" customHeight="1" x14ac:dyDescent="0.15">
      <c r="A1537" s="625"/>
      <c r="B1537" s="203" t="s">
        <v>6</v>
      </c>
      <c r="C1537" s="207" t="s">
        <v>5</v>
      </c>
      <c r="D1537" s="207" t="s">
        <v>288</v>
      </c>
      <c r="E1537" s="207" t="s">
        <v>289</v>
      </c>
      <c r="F1537" s="612"/>
      <c r="G1537" s="613"/>
      <c r="H1537" s="616" t="s">
        <v>290</v>
      </c>
      <c r="I1537" s="617"/>
      <c r="J1537" s="620" t="s">
        <v>287</v>
      </c>
      <c r="K1537" s="620" t="s">
        <v>287</v>
      </c>
      <c r="L1537" s="622">
        <v>0</v>
      </c>
    </row>
    <row r="1538" spans="1:12" s="194" customFormat="1" ht="24.6" customHeight="1" x14ac:dyDescent="0.15">
      <c r="A1538" s="626"/>
      <c r="B1538" s="209" t="s">
        <v>460</v>
      </c>
      <c r="C1538" s="209" t="s">
        <v>1352</v>
      </c>
      <c r="D1538" s="211">
        <v>43495</v>
      </c>
      <c r="E1538" s="209" t="s">
        <v>1351</v>
      </c>
      <c r="F1538" s="614"/>
      <c r="G1538" s="615"/>
      <c r="H1538" s="618"/>
      <c r="I1538" s="619"/>
      <c r="J1538" s="621"/>
      <c r="K1538" s="621"/>
      <c r="L1538" s="623"/>
    </row>
    <row r="1539" spans="1:12" s="194" customFormat="1" ht="24.6" customHeight="1" x14ac:dyDescent="0.15">
      <c r="A1539" s="624">
        <v>286</v>
      </c>
      <c r="B1539" s="203" t="s">
        <v>12</v>
      </c>
      <c r="C1539" s="207" t="s">
        <v>11</v>
      </c>
      <c r="D1539" s="207" t="s">
        <v>280</v>
      </c>
      <c r="E1539" s="207" t="s">
        <v>281</v>
      </c>
      <c r="F1539" s="627" t="s">
        <v>8</v>
      </c>
      <c r="G1539" s="628"/>
      <c r="H1539" s="629"/>
      <c r="I1539" s="630"/>
      <c r="J1539" s="630"/>
      <c r="K1539" s="630"/>
      <c r="L1539" s="631"/>
    </row>
    <row r="1540" spans="1:12" s="194" customFormat="1" ht="26.65" customHeight="1" x14ac:dyDescent="0.15">
      <c r="A1540" s="625"/>
      <c r="B1540" s="620" t="s">
        <v>1342</v>
      </c>
      <c r="C1540" s="632" t="s">
        <v>1353</v>
      </c>
      <c r="D1540" s="634">
        <v>43514</v>
      </c>
      <c r="E1540" s="620" t="s">
        <v>783</v>
      </c>
      <c r="F1540" s="636" t="s">
        <v>1354</v>
      </c>
      <c r="G1540" s="637"/>
      <c r="H1540" s="610" t="s">
        <v>286</v>
      </c>
      <c r="I1540" s="611"/>
      <c r="J1540" s="209" t="s">
        <v>287</v>
      </c>
      <c r="K1540" s="209" t="s">
        <v>16</v>
      </c>
      <c r="L1540" s="210">
        <v>282.76</v>
      </c>
    </row>
    <row r="1541" spans="1:12" s="194" customFormat="1" ht="105" customHeight="1" x14ac:dyDescent="0.15">
      <c r="A1541" s="625"/>
      <c r="B1541" s="621"/>
      <c r="C1541" s="633"/>
      <c r="D1541" s="635"/>
      <c r="E1541" s="621"/>
      <c r="F1541" s="638"/>
      <c r="G1541" s="639"/>
      <c r="H1541" s="610" t="s">
        <v>242</v>
      </c>
      <c r="I1541" s="611"/>
      <c r="J1541" s="209" t="s">
        <v>287</v>
      </c>
      <c r="K1541" s="209" t="s">
        <v>16</v>
      </c>
      <c r="L1541" s="210">
        <v>195.6</v>
      </c>
    </row>
    <row r="1542" spans="1:12" s="194" customFormat="1" ht="24.6" customHeight="1" x14ac:dyDescent="0.15">
      <c r="A1542" s="625"/>
      <c r="B1542" s="203" t="s">
        <v>6</v>
      </c>
      <c r="C1542" s="207" t="s">
        <v>5</v>
      </c>
      <c r="D1542" s="207" t="s">
        <v>288</v>
      </c>
      <c r="E1542" s="207" t="s">
        <v>289</v>
      </c>
      <c r="F1542" s="612"/>
      <c r="G1542" s="613"/>
      <c r="H1542" s="616" t="s">
        <v>290</v>
      </c>
      <c r="I1542" s="617"/>
      <c r="J1542" s="620" t="s">
        <v>287</v>
      </c>
      <c r="K1542" s="620" t="s">
        <v>287</v>
      </c>
      <c r="L1542" s="622">
        <v>0</v>
      </c>
    </row>
    <row r="1543" spans="1:12" s="194" customFormat="1" ht="24.6" customHeight="1" x14ac:dyDescent="0.15">
      <c r="A1543" s="626"/>
      <c r="B1543" s="209" t="s">
        <v>460</v>
      </c>
      <c r="C1543" s="209" t="s">
        <v>1354</v>
      </c>
      <c r="D1543" s="211">
        <v>43516</v>
      </c>
      <c r="E1543" s="209" t="s">
        <v>1355</v>
      </c>
      <c r="F1543" s="614"/>
      <c r="G1543" s="615"/>
      <c r="H1543" s="618"/>
      <c r="I1543" s="619"/>
      <c r="J1543" s="621"/>
      <c r="K1543" s="621"/>
      <c r="L1543" s="623"/>
    </row>
    <row r="1544" spans="1:12" s="194" customFormat="1" ht="24.6" customHeight="1" x14ac:dyDescent="0.15">
      <c r="A1544" s="624">
        <v>287</v>
      </c>
      <c r="B1544" s="203" t="s">
        <v>12</v>
      </c>
      <c r="C1544" s="207" t="s">
        <v>11</v>
      </c>
      <c r="D1544" s="207" t="s">
        <v>280</v>
      </c>
      <c r="E1544" s="207" t="s">
        <v>281</v>
      </c>
      <c r="F1544" s="627" t="s">
        <v>8</v>
      </c>
      <c r="G1544" s="628"/>
      <c r="H1544" s="629"/>
      <c r="I1544" s="630"/>
      <c r="J1544" s="630"/>
      <c r="K1544" s="630"/>
      <c r="L1544" s="631"/>
    </row>
    <row r="1545" spans="1:12" s="194" customFormat="1" ht="26.65" customHeight="1" x14ac:dyDescent="0.15">
      <c r="A1545" s="625"/>
      <c r="B1545" s="620" t="s">
        <v>1342</v>
      </c>
      <c r="C1545" s="632" t="s">
        <v>1356</v>
      </c>
      <c r="D1545" s="634">
        <v>43523</v>
      </c>
      <c r="E1545" s="620" t="s">
        <v>1357</v>
      </c>
      <c r="F1545" s="636" t="s">
        <v>1358</v>
      </c>
      <c r="G1545" s="637"/>
      <c r="H1545" s="610" t="s">
        <v>286</v>
      </c>
      <c r="I1545" s="611"/>
      <c r="J1545" s="209" t="s">
        <v>287</v>
      </c>
      <c r="K1545" s="209" t="s">
        <v>16</v>
      </c>
      <c r="L1545" s="210">
        <v>266.89999999999998</v>
      </c>
    </row>
    <row r="1546" spans="1:12" s="194" customFormat="1" ht="105" customHeight="1" x14ac:dyDescent="0.15">
      <c r="A1546" s="625"/>
      <c r="B1546" s="621"/>
      <c r="C1546" s="633"/>
      <c r="D1546" s="635"/>
      <c r="E1546" s="621"/>
      <c r="F1546" s="638"/>
      <c r="G1546" s="639"/>
      <c r="H1546" s="610" t="s">
        <v>242</v>
      </c>
      <c r="I1546" s="611"/>
      <c r="J1546" s="209" t="s">
        <v>287</v>
      </c>
      <c r="K1546" s="209" t="s">
        <v>287</v>
      </c>
      <c r="L1546" s="210">
        <v>0</v>
      </c>
    </row>
    <row r="1547" spans="1:12" s="194" customFormat="1" ht="24.6" customHeight="1" x14ac:dyDescent="0.15">
      <c r="A1547" s="625"/>
      <c r="B1547" s="203" t="s">
        <v>6</v>
      </c>
      <c r="C1547" s="207" t="s">
        <v>5</v>
      </c>
      <c r="D1547" s="207" t="s">
        <v>288</v>
      </c>
      <c r="E1547" s="207" t="s">
        <v>289</v>
      </c>
      <c r="F1547" s="612"/>
      <c r="G1547" s="613"/>
      <c r="H1547" s="616" t="s">
        <v>290</v>
      </c>
      <c r="I1547" s="617"/>
      <c r="J1547" s="620" t="s">
        <v>287</v>
      </c>
      <c r="K1547" s="620" t="s">
        <v>16</v>
      </c>
      <c r="L1547" s="622">
        <v>150</v>
      </c>
    </row>
    <row r="1548" spans="1:12" s="194" customFormat="1" ht="24.6" customHeight="1" x14ac:dyDescent="0.15">
      <c r="A1548" s="626"/>
      <c r="B1548" s="209" t="s">
        <v>460</v>
      </c>
      <c r="C1548" s="209" t="s">
        <v>1358</v>
      </c>
      <c r="D1548" s="211">
        <v>43525</v>
      </c>
      <c r="E1548" s="209" t="s">
        <v>1359</v>
      </c>
      <c r="F1548" s="614"/>
      <c r="G1548" s="615"/>
      <c r="H1548" s="618"/>
      <c r="I1548" s="619"/>
      <c r="J1548" s="621"/>
      <c r="K1548" s="621"/>
      <c r="L1548" s="623"/>
    </row>
    <row r="1549" spans="1:12" s="194" customFormat="1" ht="24.6" customHeight="1" x14ac:dyDescent="0.15">
      <c r="A1549" s="624">
        <v>288</v>
      </c>
      <c r="B1549" s="203" t="s">
        <v>12</v>
      </c>
      <c r="C1549" s="207" t="s">
        <v>11</v>
      </c>
      <c r="D1549" s="207" t="s">
        <v>280</v>
      </c>
      <c r="E1549" s="207" t="s">
        <v>281</v>
      </c>
      <c r="F1549" s="627" t="s">
        <v>8</v>
      </c>
      <c r="G1549" s="628"/>
      <c r="H1549" s="629"/>
      <c r="I1549" s="630"/>
      <c r="J1549" s="630"/>
      <c r="K1549" s="630"/>
      <c r="L1549" s="631"/>
    </row>
    <row r="1550" spans="1:12" s="194" customFormat="1" ht="26.65" customHeight="1" x14ac:dyDescent="0.15">
      <c r="A1550" s="625"/>
      <c r="B1550" s="620" t="s">
        <v>1360</v>
      </c>
      <c r="C1550" s="632" t="s">
        <v>1361</v>
      </c>
      <c r="D1550" s="634">
        <v>43417</v>
      </c>
      <c r="E1550" s="620" t="s">
        <v>469</v>
      </c>
      <c r="F1550" s="636" t="s">
        <v>1362</v>
      </c>
      <c r="G1550" s="637"/>
      <c r="H1550" s="610" t="s">
        <v>286</v>
      </c>
      <c r="I1550" s="611"/>
      <c r="J1550" s="209" t="s">
        <v>287</v>
      </c>
      <c r="K1550" s="209" t="s">
        <v>16</v>
      </c>
      <c r="L1550" s="210">
        <v>363.94</v>
      </c>
    </row>
    <row r="1551" spans="1:12" s="194" customFormat="1" ht="126.95" customHeight="1" x14ac:dyDescent="0.15">
      <c r="A1551" s="625"/>
      <c r="B1551" s="621"/>
      <c r="C1551" s="633"/>
      <c r="D1551" s="635"/>
      <c r="E1551" s="621"/>
      <c r="F1551" s="638"/>
      <c r="G1551" s="639"/>
      <c r="H1551" s="610" t="s">
        <v>242</v>
      </c>
      <c r="I1551" s="611"/>
      <c r="J1551" s="209" t="s">
        <v>287</v>
      </c>
      <c r="K1551" s="209" t="s">
        <v>16</v>
      </c>
      <c r="L1551" s="210">
        <v>303.95999999999998</v>
      </c>
    </row>
    <row r="1552" spans="1:12" s="194" customFormat="1" ht="24.6" customHeight="1" x14ac:dyDescent="0.15">
      <c r="A1552" s="625"/>
      <c r="B1552" s="203" t="s">
        <v>6</v>
      </c>
      <c r="C1552" s="207" t="s">
        <v>5</v>
      </c>
      <c r="D1552" s="207" t="s">
        <v>288</v>
      </c>
      <c r="E1552" s="207" t="s">
        <v>289</v>
      </c>
      <c r="F1552" s="612"/>
      <c r="G1552" s="613"/>
      <c r="H1552" s="616" t="s">
        <v>290</v>
      </c>
      <c r="I1552" s="617"/>
      <c r="J1552" s="620" t="s">
        <v>287</v>
      </c>
      <c r="K1552" s="620" t="s">
        <v>16</v>
      </c>
      <c r="L1552" s="622">
        <v>685</v>
      </c>
    </row>
    <row r="1553" spans="1:12" s="194" customFormat="1" ht="24.6" customHeight="1" x14ac:dyDescent="0.15">
      <c r="A1553" s="626"/>
      <c r="B1553" s="209" t="s">
        <v>1363</v>
      </c>
      <c r="C1553" s="209" t="s">
        <v>1362</v>
      </c>
      <c r="D1553" s="211">
        <v>43419</v>
      </c>
      <c r="E1553" s="209" t="s">
        <v>1364</v>
      </c>
      <c r="F1553" s="614"/>
      <c r="G1553" s="615"/>
      <c r="H1553" s="618"/>
      <c r="I1553" s="619"/>
      <c r="J1553" s="621"/>
      <c r="K1553" s="621"/>
      <c r="L1553" s="623"/>
    </row>
    <row r="1554" spans="1:12" s="194" customFormat="1" ht="24.6" customHeight="1" x14ac:dyDescent="0.15">
      <c r="A1554" s="624">
        <v>289</v>
      </c>
      <c r="B1554" s="203" t="s">
        <v>12</v>
      </c>
      <c r="C1554" s="207" t="s">
        <v>11</v>
      </c>
      <c r="D1554" s="207" t="s">
        <v>280</v>
      </c>
      <c r="E1554" s="207" t="s">
        <v>281</v>
      </c>
      <c r="F1554" s="627" t="s">
        <v>8</v>
      </c>
      <c r="G1554" s="628"/>
      <c r="H1554" s="629"/>
      <c r="I1554" s="630"/>
      <c r="J1554" s="630"/>
      <c r="K1554" s="630"/>
      <c r="L1554" s="631"/>
    </row>
    <row r="1555" spans="1:12" s="194" customFormat="1" ht="26.65" customHeight="1" x14ac:dyDescent="0.15">
      <c r="A1555" s="625"/>
      <c r="B1555" s="620" t="s">
        <v>1365</v>
      </c>
      <c r="C1555" s="632" t="s">
        <v>1366</v>
      </c>
      <c r="D1555" s="634">
        <v>43506</v>
      </c>
      <c r="E1555" s="620" t="s">
        <v>1367</v>
      </c>
      <c r="F1555" s="636" t="s">
        <v>410</v>
      </c>
      <c r="G1555" s="637"/>
      <c r="H1555" s="610" t="s">
        <v>286</v>
      </c>
      <c r="I1555" s="611"/>
      <c r="J1555" s="209" t="s">
        <v>287</v>
      </c>
      <c r="K1555" s="209" t="s">
        <v>16</v>
      </c>
      <c r="L1555" s="210">
        <v>368.4</v>
      </c>
    </row>
    <row r="1556" spans="1:12" s="194" customFormat="1" ht="158.85" customHeight="1" x14ac:dyDescent="0.15">
      <c r="A1556" s="625"/>
      <c r="B1556" s="621"/>
      <c r="C1556" s="633"/>
      <c r="D1556" s="635"/>
      <c r="E1556" s="621"/>
      <c r="F1556" s="638"/>
      <c r="G1556" s="639"/>
      <c r="H1556" s="610" t="s">
        <v>242</v>
      </c>
      <c r="I1556" s="611"/>
      <c r="J1556" s="209" t="s">
        <v>287</v>
      </c>
      <c r="K1556" s="209" t="s">
        <v>16</v>
      </c>
      <c r="L1556" s="210">
        <v>192</v>
      </c>
    </row>
    <row r="1557" spans="1:12" s="194" customFormat="1" ht="24.6" customHeight="1" x14ac:dyDescent="0.15">
      <c r="A1557" s="625"/>
      <c r="B1557" s="203" t="s">
        <v>6</v>
      </c>
      <c r="C1557" s="207" t="s">
        <v>5</v>
      </c>
      <c r="D1557" s="207" t="s">
        <v>288</v>
      </c>
      <c r="E1557" s="207" t="s">
        <v>289</v>
      </c>
      <c r="F1557" s="612"/>
      <c r="G1557" s="613"/>
      <c r="H1557" s="616" t="s">
        <v>290</v>
      </c>
      <c r="I1557" s="617"/>
      <c r="J1557" s="620" t="s">
        <v>287</v>
      </c>
      <c r="K1557" s="620" t="s">
        <v>287</v>
      </c>
      <c r="L1557" s="622">
        <v>0</v>
      </c>
    </row>
    <row r="1558" spans="1:12" s="194" customFormat="1" ht="24.6" customHeight="1" x14ac:dyDescent="0.15">
      <c r="A1558" s="626"/>
      <c r="B1558" s="209" t="s">
        <v>291</v>
      </c>
      <c r="C1558" s="209" t="s">
        <v>410</v>
      </c>
      <c r="D1558" s="211">
        <v>43508</v>
      </c>
      <c r="E1558" s="209" t="s">
        <v>1368</v>
      </c>
      <c r="F1558" s="614"/>
      <c r="G1558" s="615"/>
      <c r="H1558" s="618"/>
      <c r="I1558" s="619"/>
      <c r="J1558" s="621"/>
      <c r="K1558" s="621"/>
      <c r="L1558" s="623"/>
    </row>
    <row r="1559" spans="1:12" s="194" customFormat="1" ht="24.6" customHeight="1" x14ac:dyDescent="0.15">
      <c r="A1559" s="624">
        <v>290</v>
      </c>
      <c r="B1559" s="203" t="s">
        <v>12</v>
      </c>
      <c r="C1559" s="207" t="s">
        <v>11</v>
      </c>
      <c r="D1559" s="207" t="s">
        <v>280</v>
      </c>
      <c r="E1559" s="207" t="s">
        <v>281</v>
      </c>
      <c r="F1559" s="627" t="s">
        <v>8</v>
      </c>
      <c r="G1559" s="628"/>
      <c r="H1559" s="629"/>
      <c r="I1559" s="630"/>
      <c r="J1559" s="630"/>
      <c r="K1559" s="630"/>
      <c r="L1559" s="631"/>
    </row>
    <row r="1560" spans="1:12" s="194" customFormat="1" ht="26.65" customHeight="1" x14ac:dyDescent="0.15">
      <c r="A1560" s="625"/>
      <c r="B1560" s="620" t="s">
        <v>1365</v>
      </c>
      <c r="C1560" s="620" t="s">
        <v>1369</v>
      </c>
      <c r="D1560" s="634">
        <v>43516</v>
      </c>
      <c r="E1560" s="620" t="s">
        <v>1058</v>
      </c>
      <c r="F1560" s="636" t="s">
        <v>1059</v>
      </c>
      <c r="G1560" s="637"/>
      <c r="H1560" s="610" t="s">
        <v>286</v>
      </c>
      <c r="I1560" s="611"/>
      <c r="J1560" s="209" t="s">
        <v>287</v>
      </c>
      <c r="K1560" s="209" t="s">
        <v>16</v>
      </c>
      <c r="L1560" s="210">
        <v>365.7</v>
      </c>
    </row>
    <row r="1561" spans="1:12" s="194" customFormat="1" ht="115.7" customHeight="1" x14ac:dyDescent="0.15">
      <c r="A1561" s="625"/>
      <c r="B1561" s="621"/>
      <c r="C1561" s="621"/>
      <c r="D1561" s="635"/>
      <c r="E1561" s="621"/>
      <c r="F1561" s="638"/>
      <c r="G1561" s="639"/>
      <c r="H1561" s="610" t="s">
        <v>242</v>
      </c>
      <c r="I1561" s="611"/>
      <c r="J1561" s="209" t="s">
        <v>287</v>
      </c>
      <c r="K1561" s="209" t="s">
        <v>16</v>
      </c>
      <c r="L1561" s="210">
        <v>317.64999999999998</v>
      </c>
    </row>
    <row r="1562" spans="1:12" s="194" customFormat="1" ht="24.6" customHeight="1" x14ac:dyDescent="0.15">
      <c r="A1562" s="625"/>
      <c r="B1562" s="203" t="s">
        <v>6</v>
      </c>
      <c r="C1562" s="207" t="s">
        <v>5</v>
      </c>
      <c r="D1562" s="207" t="s">
        <v>288</v>
      </c>
      <c r="E1562" s="207" t="s">
        <v>289</v>
      </c>
      <c r="F1562" s="612"/>
      <c r="G1562" s="613"/>
      <c r="H1562" s="616" t="s">
        <v>290</v>
      </c>
      <c r="I1562" s="617"/>
      <c r="J1562" s="620" t="s">
        <v>287</v>
      </c>
      <c r="K1562" s="620" t="s">
        <v>287</v>
      </c>
      <c r="L1562" s="622">
        <v>0</v>
      </c>
    </row>
    <row r="1563" spans="1:12" s="194" customFormat="1" ht="24.6" customHeight="1" x14ac:dyDescent="0.15">
      <c r="A1563" s="626"/>
      <c r="B1563" s="209" t="s">
        <v>291</v>
      </c>
      <c r="C1563" s="209" t="s">
        <v>1059</v>
      </c>
      <c r="D1563" s="211">
        <v>43518</v>
      </c>
      <c r="E1563" s="209" t="s">
        <v>1009</v>
      </c>
      <c r="F1563" s="614"/>
      <c r="G1563" s="615"/>
      <c r="H1563" s="618"/>
      <c r="I1563" s="619"/>
      <c r="J1563" s="621"/>
      <c r="K1563" s="621"/>
      <c r="L1563" s="623"/>
    </row>
    <row r="1564" spans="1:12" s="194" customFormat="1" ht="24.6" customHeight="1" x14ac:dyDescent="0.15">
      <c r="A1564" s="624">
        <v>291</v>
      </c>
      <c r="B1564" s="203" t="s">
        <v>12</v>
      </c>
      <c r="C1564" s="207" t="s">
        <v>11</v>
      </c>
      <c r="D1564" s="207" t="s">
        <v>280</v>
      </c>
      <c r="E1564" s="207" t="s">
        <v>281</v>
      </c>
      <c r="F1564" s="627" t="s">
        <v>8</v>
      </c>
      <c r="G1564" s="628"/>
      <c r="H1564" s="629"/>
      <c r="I1564" s="630"/>
      <c r="J1564" s="630"/>
      <c r="K1564" s="630"/>
      <c r="L1564" s="631"/>
    </row>
    <row r="1565" spans="1:12" s="194" customFormat="1" ht="26.65" customHeight="1" x14ac:dyDescent="0.15">
      <c r="A1565" s="625"/>
      <c r="B1565" s="620" t="s">
        <v>1365</v>
      </c>
      <c r="C1565" s="632" t="s">
        <v>1370</v>
      </c>
      <c r="D1565" s="634">
        <v>43539</v>
      </c>
      <c r="E1565" s="620" t="s">
        <v>331</v>
      </c>
      <c r="F1565" s="636" t="s">
        <v>465</v>
      </c>
      <c r="G1565" s="637"/>
      <c r="H1565" s="610" t="s">
        <v>286</v>
      </c>
      <c r="I1565" s="611"/>
      <c r="J1565" s="209" t="s">
        <v>287</v>
      </c>
      <c r="K1565" s="209" t="s">
        <v>287</v>
      </c>
      <c r="L1565" s="210">
        <v>0</v>
      </c>
    </row>
    <row r="1566" spans="1:12" s="194" customFormat="1" ht="169.5" customHeight="1" x14ac:dyDescent="0.15">
      <c r="A1566" s="625"/>
      <c r="B1566" s="621"/>
      <c r="C1566" s="633"/>
      <c r="D1566" s="635"/>
      <c r="E1566" s="621"/>
      <c r="F1566" s="638"/>
      <c r="G1566" s="639"/>
      <c r="H1566" s="610" t="s">
        <v>242</v>
      </c>
      <c r="I1566" s="611"/>
      <c r="J1566" s="209" t="s">
        <v>287</v>
      </c>
      <c r="K1566" s="209" t="s">
        <v>287</v>
      </c>
      <c r="L1566" s="210">
        <v>0</v>
      </c>
    </row>
    <row r="1567" spans="1:12" s="194" customFormat="1" ht="24.6" customHeight="1" x14ac:dyDescent="0.15">
      <c r="A1567" s="625"/>
      <c r="B1567" s="203" t="s">
        <v>6</v>
      </c>
      <c r="C1567" s="207" t="s">
        <v>5</v>
      </c>
      <c r="D1567" s="207" t="s">
        <v>288</v>
      </c>
      <c r="E1567" s="207" t="s">
        <v>289</v>
      </c>
      <c r="F1567" s="612"/>
      <c r="G1567" s="613"/>
      <c r="H1567" s="616" t="s">
        <v>290</v>
      </c>
      <c r="I1567" s="617"/>
      <c r="J1567" s="620" t="s">
        <v>287</v>
      </c>
      <c r="K1567" s="620" t="s">
        <v>16</v>
      </c>
      <c r="L1567" s="622">
        <v>1045</v>
      </c>
    </row>
    <row r="1568" spans="1:12" s="194" customFormat="1" ht="24.6" customHeight="1" x14ac:dyDescent="0.15">
      <c r="A1568" s="626"/>
      <c r="B1568" s="209" t="s">
        <v>291</v>
      </c>
      <c r="C1568" s="209" t="s">
        <v>465</v>
      </c>
      <c r="D1568" s="211">
        <v>43544</v>
      </c>
      <c r="E1568" s="209" t="s">
        <v>1371</v>
      </c>
      <c r="F1568" s="614"/>
      <c r="G1568" s="615"/>
      <c r="H1568" s="618"/>
      <c r="I1568" s="619"/>
      <c r="J1568" s="621"/>
      <c r="K1568" s="621"/>
      <c r="L1568" s="623"/>
    </row>
    <row r="1569" spans="1:12" s="194" customFormat="1" ht="24.6" customHeight="1" x14ac:dyDescent="0.15">
      <c r="A1569" s="624">
        <v>292</v>
      </c>
      <c r="B1569" s="203" t="s">
        <v>12</v>
      </c>
      <c r="C1569" s="207" t="s">
        <v>11</v>
      </c>
      <c r="D1569" s="207" t="s">
        <v>280</v>
      </c>
      <c r="E1569" s="207" t="s">
        <v>281</v>
      </c>
      <c r="F1569" s="627" t="s">
        <v>8</v>
      </c>
      <c r="G1569" s="628"/>
      <c r="H1569" s="629"/>
      <c r="I1569" s="630"/>
      <c r="J1569" s="630"/>
      <c r="K1569" s="630"/>
      <c r="L1569" s="631"/>
    </row>
    <row r="1570" spans="1:12" s="194" customFormat="1" ht="26.65" customHeight="1" x14ac:dyDescent="0.15">
      <c r="A1570" s="625"/>
      <c r="B1570" s="620" t="s">
        <v>1372</v>
      </c>
      <c r="C1570" s="632" t="s">
        <v>1373</v>
      </c>
      <c r="D1570" s="634">
        <v>43377</v>
      </c>
      <c r="E1570" s="620" t="s">
        <v>377</v>
      </c>
      <c r="F1570" s="636" t="s">
        <v>1374</v>
      </c>
      <c r="G1570" s="637"/>
      <c r="H1570" s="610" t="s">
        <v>286</v>
      </c>
      <c r="I1570" s="611"/>
      <c r="J1570" s="209" t="s">
        <v>287</v>
      </c>
      <c r="K1570" s="209" t="s">
        <v>16</v>
      </c>
      <c r="L1570" s="210">
        <v>987</v>
      </c>
    </row>
    <row r="1571" spans="1:12" s="194" customFormat="1" ht="180.2" customHeight="1" x14ac:dyDescent="0.15">
      <c r="A1571" s="625"/>
      <c r="B1571" s="621"/>
      <c r="C1571" s="633"/>
      <c r="D1571" s="635"/>
      <c r="E1571" s="621"/>
      <c r="F1571" s="638"/>
      <c r="G1571" s="639"/>
      <c r="H1571" s="610" t="s">
        <v>242</v>
      </c>
      <c r="I1571" s="611"/>
      <c r="J1571" s="209" t="s">
        <v>287</v>
      </c>
      <c r="K1571" s="209" t="s">
        <v>287</v>
      </c>
      <c r="L1571" s="210">
        <v>0</v>
      </c>
    </row>
    <row r="1572" spans="1:12" s="194" customFormat="1" ht="24.6" customHeight="1" x14ac:dyDescent="0.15">
      <c r="A1572" s="625"/>
      <c r="B1572" s="203" t="s">
        <v>6</v>
      </c>
      <c r="C1572" s="207" t="s">
        <v>5</v>
      </c>
      <c r="D1572" s="207" t="s">
        <v>288</v>
      </c>
      <c r="E1572" s="207" t="s">
        <v>289</v>
      </c>
      <c r="F1572" s="612"/>
      <c r="G1572" s="613"/>
      <c r="H1572" s="616" t="s">
        <v>290</v>
      </c>
      <c r="I1572" s="617"/>
      <c r="J1572" s="620" t="s">
        <v>287</v>
      </c>
      <c r="K1572" s="620" t="s">
        <v>287</v>
      </c>
      <c r="L1572" s="622">
        <v>0</v>
      </c>
    </row>
    <row r="1573" spans="1:12" s="194" customFormat="1" ht="35.1" customHeight="1" x14ac:dyDescent="0.15">
      <c r="A1573" s="626"/>
      <c r="B1573" s="209" t="s">
        <v>1375</v>
      </c>
      <c r="C1573" s="209" t="s">
        <v>1374</v>
      </c>
      <c r="D1573" s="211">
        <v>43380</v>
      </c>
      <c r="E1573" s="209" t="s">
        <v>1376</v>
      </c>
      <c r="F1573" s="614"/>
      <c r="G1573" s="615"/>
      <c r="H1573" s="618"/>
      <c r="I1573" s="619"/>
      <c r="J1573" s="621"/>
      <c r="K1573" s="621"/>
      <c r="L1573" s="623"/>
    </row>
    <row r="1574" spans="1:12" s="194" customFormat="1" ht="24.6" customHeight="1" x14ac:dyDescent="0.15">
      <c r="A1574" s="624">
        <v>293</v>
      </c>
      <c r="B1574" s="203" t="s">
        <v>12</v>
      </c>
      <c r="C1574" s="207" t="s">
        <v>11</v>
      </c>
      <c r="D1574" s="207" t="s">
        <v>280</v>
      </c>
      <c r="E1574" s="207" t="s">
        <v>281</v>
      </c>
      <c r="F1574" s="627" t="s">
        <v>8</v>
      </c>
      <c r="G1574" s="628"/>
      <c r="H1574" s="629"/>
      <c r="I1574" s="630"/>
      <c r="J1574" s="630"/>
      <c r="K1574" s="630"/>
      <c r="L1574" s="631"/>
    </row>
    <row r="1575" spans="1:12" s="194" customFormat="1" ht="26.65" customHeight="1" x14ac:dyDescent="0.15">
      <c r="A1575" s="625"/>
      <c r="B1575" s="620" t="s">
        <v>1372</v>
      </c>
      <c r="C1575" s="632" t="s">
        <v>1373</v>
      </c>
      <c r="D1575" s="634">
        <v>43377</v>
      </c>
      <c r="E1575" s="620" t="s">
        <v>377</v>
      </c>
      <c r="F1575" s="636" t="s">
        <v>1377</v>
      </c>
      <c r="G1575" s="637"/>
      <c r="H1575" s="610" t="s">
        <v>286</v>
      </c>
      <c r="I1575" s="611"/>
      <c r="J1575" s="209" t="s">
        <v>287</v>
      </c>
      <c r="K1575" s="209" t="s">
        <v>16</v>
      </c>
      <c r="L1575" s="210">
        <v>71</v>
      </c>
    </row>
    <row r="1576" spans="1:12" s="194" customFormat="1" ht="180.2" customHeight="1" x14ac:dyDescent="0.15">
      <c r="A1576" s="625"/>
      <c r="B1576" s="621"/>
      <c r="C1576" s="633"/>
      <c r="D1576" s="635"/>
      <c r="E1576" s="621"/>
      <c r="F1576" s="638"/>
      <c r="G1576" s="639"/>
      <c r="H1576" s="610" t="s">
        <v>242</v>
      </c>
      <c r="I1576" s="611"/>
      <c r="J1576" s="209" t="s">
        <v>287</v>
      </c>
      <c r="K1576" s="209" t="s">
        <v>16</v>
      </c>
      <c r="L1576" s="210">
        <v>274</v>
      </c>
    </row>
    <row r="1577" spans="1:12" s="194" customFormat="1" ht="24.6" customHeight="1" x14ac:dyDescent="0.15">
      <c r="A1577" s="625"/>
      <c r="B1577" s="203" t="s">
        <v>6</v>
      </c>
      <c r="C1577" s="207" t="s">
        <v>5</v>
      </c>
      <c r="D1577" s="207" t="s">
        <v>288</v>
      </c>
      <c r="E1577" s="207" t="s">
        <v>289</v>
      </c>
      <c r="F1577" s="612"/>
      <c r="G1577" s="613"/>
      <c r="H1577" s="616" t="s">
        <v>290</v>
      </c>
      <c r="I1577" s="617"/>
      <c r="J1577" s="620" t="s">
        <v>287</v>
      </c>
      <c r="K1577" s="620" t="s">
        <v>287</v>
      </c>
      <c r="L1577" s="622">
        <v>0</v>
      </c>
    </row>
    <row r="1578" spans="1:12" s="194" customFormat="1" ht="35.1" customHeight="1" x14ac:dyDescent="0.15">
      <c r="A1578" s="626"/>
      <c r="B1578" s="209" t="s">
        <v>1375</v>
      </c>
      <c r="C1578" s="209" t="s">
        <v>1377</v>
      </c>
      <c r="D1578" s="211">
        <v>43380</v>
      </c>
      <c r="E1578" s="209" t="s">
        <v>1376</v>
      </c>
      <c r="F1578" s="614"/>
      <c r="G1578" s="615"/>
      <c r="H1578" s="618"/>
      <c r="I1578" s="619"/>
      <c r="J1578" s="621"/>
      <c r="K1578" s="621"/>
      <c r="L1578" s="623"/>
    </row>
    <row r="1579" spans="1:12" s="194" customFormat="1" ht="24.6" customHeight="1" x14ac:dyDescent="0.15">
      <c r="A1579" s="624">
        <v>294</v>
      </c>
      <c r="B1579" s="203" t="s">
        <v>12</v>
      </c>
      <c r="C1579" s="207" t="s">
        <v>11</v>
      </c>
      <c r="D1579" s="207" t="s">
        <v>280</v>
      </c>
      <c r="E1579" s="207" t="s">
        <v>281</v>
      </c>
      <c r="F1579" s="627" t="s">
        <v>8</v>
      </c>
      <c r="G1579" s="628"/>
      <c r="H1579" s="629"/>
      <c r="I1579" s="630"/>
      <c r="J1579" s="630"/>
      <c r="K1579" s="630"/>
      <c r="L1579" s="631"/>
    </row>
    <row r="1580" spans="1:12" s="194" customFormat="1" ht="26.65" customHeight="1" x14ac:dyDescent="0.15">
      <c r="A1580" s="625"/>
      <c r="B1580" s="620" t="s">
        <v>1372</v>
      </c>
      <c r="C1580" s="632" t="s">
        <v>1378</v>
      </c>
      <c r="D1580" s="634">
        <v>43384</v>
      </c>
      <c r="E1580" s="620" t="s">
        <v>628</v>
      </c>
      <c r="F1580" s="636" t="s">
        <v>1379</v>
      </c>
      <c r="G1580" s="637"/>
      <c r="H1580" s="610" t="s">
        <v>286</v>
      </c>
      <c r="I1580" s="611"/>
      <c r="J1580" s="209" t="s">
        <v>287</v>
      </c>
      <c r="K1580" s="209" t="s">
        <v>16</v>
      </c>
      <c r="L1580" s="210">
        <v>963.46</v>
      </c>
    </row>
    <row r="1581" spans="1:12" s="194" customFormat="1" ht="384.95" customHeight="1" x14ac:dyDescent="0.15">
      <c r="A1581" s="625"/>
      <c r="B1581" s="621"/>
      <c r="C1581" s="633"/>
      <c r="D1581" s="635"/>
      <c r="E1581" s="621"/>
      <c r="F1581" s="638"/>
      <c r="G1581" s="639"/>
      <c r="H1581" s="610" t="s">
        <v>242</v>
      </c>
      <c r="I1581" s="611"/>
      <c r="J1581" s="209" t="s">
        <v>287</v>
      </c>
      <c r="K1581" s="209" t="s">
        <v>16</v>
      </c>
      <c r="L1581" s="210">
        <v>232.4</v>
      </c>
    </row>
    <row r="1582" spans="1:12" s="194" customFormat="1" ht="24.6" customHeight="1" x14ac:dyDescent="0.15">
      <c r="A1582" s="625"/>
      <c r="B1582" s="203" t="s">
        <v>6</v>
      </c>
      <c r="C1582" s="207" t="s">
        <v>5</v>
      </c>
      <c r="D1582" s="207" t="s">
        <v>288</v>
      </c>
      <c r="E1582" s="207" t="s">
        <v>289</v>
      </c>
      <c r="F1582" s="612"/>
      <c r="G1582" s="613"/>
      <c r="H1582" s="616" t="s">
        <v>290</v>
      </c>
      <c r="I1582" s="617"/>
      <c r="J1582" s="620" t="s">
        <v>287</v>
      </c>
      <c r="K1582" s="620" t="s">
        <v>16</v>
      </c>
      <c r="L1582" s="622">
        <v>45.78</v>
      </c>
    </row>
    <row r="1583" spans="1:12" s="194" customFormat="1" ht="35.1" customHeight="1" x14ac:dyDescent="0.15">
      <c r="A1583" s="626"/>
      <c r="B1583" s="209" t="s">
        <v>1375</v>
      </c>
      <c r="C1583" s="209" t="s">
        <v>1379</v>
      </c>
      <c r="D1583" s="211">
        <v>43386</v>
      </c>
      <c r="E1583" s="209" t="s">
        <v>714</v>
      </c>
      <c r="F1583" s="614"/>
      <c r="G1583" s="615"/>
      <c r="H1583" s="618"/>
      <c r="I1583" s="619"/>
      <c r="J1583" s="621"/>
      <c r="K1583" s="621"/>
      <c r="L1583" s="623"/>
    </row>
    <row r="1584" spans="1:12" s="194" customFormat="1" ht="24.6" customHeight="1" x14ac:dyDescent="0.15">
      <c r="A1584" s="624">
        <v>295</v>
      </c>
      <c r="B1584" s="203" t="s">
        <v>12</v>
      </c>
      <c r="C1584" s="207" t="s">
        <v>11</v>
      </c>
      <c r="D1584" s="207" t="s">
        <v>280</v>
      </c>
      <c r="E1584" s="207" t="s">
        <v>281</v>
      </c>
      <c r="F1584" s="627" t="s">
        <v>8</v>
      </c>
      <c r="G1584" s="628"/>
      <c r="H1584" s="629"/>
      <c r="I1584" s="630"/>
      <c r="J1584" s="630"/>
      <c r="K1584" s="630"/>
      <c r="L1584" s="631"/>
    </row>
    <row r="1585" spans="1:12" s="194" customFormat="1" ht="26.65" customHeight="1" x14ac:dyDescent="0.15">
      <c r="A1585" s="625"/>
      <c r="B1585" s="620" t="s">
        <v>1372</v>
      </c>
      <c r="C1585" s="632" t="s">
        <v>1380</v>
      </c>
      <c r="D1585" s="634">
        <v>43418</v>
      </c>
      <c r="E1585" s="620" t="s">
        <v>453</v>
      </c>
      <c r="F1585" s="636" t="s">
        <v>454</v>
      </c>
      <c r="G1585" s="637"/>
      <c r="H1585" s="610" t="s">
        <v>286</v>
      </c>
      <c r="I1585" s="611"/>
      <c r="J1585" s="209" t="s">
        <v>287</v>
      </c>
      <c r="K1585" s="209" t="s">
        <v>16</v>
      </c>
      <c r="L1585" s="210">
        <v>491.68</v>
      </c>
    </row>
    <row r="1586" spans="1:12" s="194" customFormat="1" ht="266.64999999999998" customHeight="1" x14ac:dyDescent="0.15">
      <c r="A1586" s="625"/>
      <c r="B1586" s="621"/>
      <c r="C1586" s="633"/>
      <c r="D1586" s="635"/>
      <c r="E1586" s="621"/>
      <c r="F1586" s="638"/>
      <c r="G1586" s="639"/>
      <c r="H1586" s="610" t="s">
        <v>242</v>
      </c>
      <c r="I1586" s="611"/>
      <c r="J1586" s="209" t="s">
        <v>287</v>
      </c>
      <c r="K1586" s="209" t="s">
        <v>16</v>
      </c>
      <c r="L1586" s="210">
        <v>411.27</v>
      </c>
    </row>
    <row r="1587" spans="1:12" s="194" customFormat="1" ht="24.6" customHeight="1" x14ac:dyDescent="0.15">
      <c r="A1587" s="625"/>
      <c r="B1587" s="203" t="s">
        <v>6</v>
      </c>
      <c r="C1587" s="207" t="s">
        <v>5</v>
      </c>
      <c r="D1587" s="207" t="s">
        <v>288</v>
      </c>
      <c r="E1587" s="207" t="s">
        <v>289</v>
      </c>
      <c r="F1587" s="612"/>
      <c r="G1587" s="613"/>
      <c r="H1587" s="616" t="s">
        <v>290</v>
      </c>
      <c r="I1587" s="617"/>
      <c r="J1587" s="620" t="s">
        <v>287</v>
      </c>
      <c r="K1587" s="620" t="s">
        <v>16</v>
      </c>
      <c r="L1587" s="622">
        <v>22</v>
      </c>
    </row>
    <row r="1588" spans="1:12" s="194" customFormat="1" ht="35.1" customHeight="1" x14ac:dyDescent="0.15">
      <c r="A1588" s="626"/>
      <c r="B1588" s="209" t="s">
        <v>1375</v>
      </c>
      <c r="C1588" s="209" t="s">
        <v>454</v>
      </c>
      <c r="D1588" s="211">
        <v>43420</v>
      </c>
      <c r="E1588" s="209" t="s">
        <v>1177</v>
      </c>
      <c r="F1588" s="614"/>
      <c r="G1588" s="615"/>
      <c r="H1588" s="618"/>
      <c r="I1588" s="619"/>
      <c r="J1588" s="621"/>
      <c r="K1588" s="621"/>
      <c r="L1588" s="623"/>
    </row>
    <row r="1589" spans="1:12" s="194" customFormat="1" ht="24.6" customHeight="1" x14ac:dyDescent="0.15">
      <c r="A1589" s="624">
        <v>296</v>
      </c>
      <c r="B1589" s="203" t="s">
        <v>12</v>
      </c>
      <c r="C1589" s="207" t="s">
        <v>11</v>
      </c>
      <c r="D1589" s="207" t="s">
        <v>280</v>
      </c>
      <c r="E1589" s="207" t="s">
        <v>281</v>
      </c>
      <c r="F1589" s="627" t="s">
        <v>8</v>
      </c>
      <c r="G1589" s="628"/>
      <c r="H1589" s="629"/>
      <c r="I1589" s="630"/>
      <c r="J1589" s="630"/>
      <c r="K1589" s="630"/>
      <c r="L1589" s="631"/>
    </row>
    <row r="1590" spans="1:12" s="194" customFormat="1" ht="26.65" customHeight="1" x14ac:dyDescent="0.15">
      <c r="A1590" s="625"/>
      <c r="B1590" s="620" t="s">
        <v>1372</v>
      </c>
      <c r="C1590" s="632" t="s">
        <v>1381</v>
      </c>
      <c r="D1590" s="634">
        <v>43481</v>
      </c>
      <c r="E1590" s="620" t="s">
        <v>321</v>
      </c>
      <c r="F1590" s="636" t="s">
        <v>1382</v>
      </c>
      <c r="G1590" s="637"/>
      <c r="H1590" s="610" t="s">
        <v>286</v>
      </c>
      <c r="I1590" s="611"/>
      <c r="J1590" s="209" t="s">
        <v>287</v>
      </c>
      <c r="K1590" s="209" t="s">
        <v>16</v>
      </c>
      <c r="L1590" s="210">
        <v>1195.4000000000001</v>
      </c>
    </row>
    <row r="1591" spans="1:12" s="194" customFormat="1" ht="374.45" customHeight="1" x14ac:dyDescent="0.15">
      <c r="A1591" s="625"/>
      <c r="B1591" s="621"/>
      <c r="C1591" s="633"/>
      <c r="D1591" s="635"/>
      <c r="E1591" s="621"/>
      <c r="F1591" s="638"/>
      <c r="G1591" s="639"/>
      <c r="H1591" s="610" t="s">
        <v>242</v>
      </c>
      <c r="I1591" s="611"/>
      <c r="J1591" s="209" t="s">
        <v>287</v>
      </c>
      <c r="K1591" s="209" t="s">
        <v>16</v>
      </c>
      <c r="L1591" s="210">
        <v>430.4</v>
      </c>
    </row>
    <row r="1592" spans="1:12" s="194" customFormat="1" ht="24.6" customHeight="1" x14ac:dyDescent="0.15">
      <c r="A1592" s="625"/>
      <c r="B1592" s="203" t="s">
        <v>6</v>
      </c>
      <c r="C1592" s="207" t="s">
        <v>5</v>
      </c>
      <c r="D1592" s="207" t="s">
        <v>288</v>
      </c>
      <c r="E1592" s="207" t="s">
        <v>289</v>
      </c>
      <c r="F1592" s="612"/>
      <c r="G1592" s="613"/>
      <c r="H1592" s="616" t="s">
        <v>290</v>
      </c>
      <c r="I1592" s="617"/>
      <c r="J1592" s="620" t="s">
        <v>287</v>
      </c>
      <c r="K1592" s="620" t="s">
        <v>287</v>
      </c>
      <c r="L1592" s="622">
        <v>0</v>
      </c>
    </row>
    <row r="1593" spans="1:12" s="194" customFormat="1" ht="35.1" customHeight="1" x14ac:dyDescent="0.15">
      <c r="A1593" s="626"/>
      <c r="B1593" s="209" t="s">
        <v>1375</v>
      </c>
      <c r="C1593" s="209" t="s">
        <v>1382</v>
      </c>
      <c r="D1593" s="211">
        <v>43485</v>
      </c>
      <c r="E1593" s="209" t="s">
        <v>1383</v>
      </c>
      <c r="F1593" s="614"/>
      <c r="G1593" s="615"/>
      <c r="H1593" s="618"/>
      <c r="I1593" s="619"/>
      <c r="J1593" s="621"/>
      <c r="K1593" s="621"/>
      <c r="L1593" s="623"/>
    </row>
    <row r="1594" spans="1:12" s="194" customFormat="1" ht="24.6" customHeight="1" x14ac:dyDescent="0.15">
      <c r="A1594" s="624">
        <v>297</v>
      </c>
      <c r="B1594" s="203" t="s">
        <v>12</v>
      </c>
      <c r="C1594" s="207" t="s">
        <v>11</v>
      </c>
      <c r="D1594" s="207" t="s">
        <v>280</v>
      </c>
      <c r="E1594" s="207" t="s">
        <v>281</v>
      </c>
      <c r="F1594" s="627" t="s">
        <v>8</v>
      </c>
      <c r="G1594" s="628"/>
      <c r="H1594" s="629"/>
      <c r="I1594" s="630"/>
      <c r="J1594" s="630"/>
      <c r="K1594" s="630"/>
      <c r="L1594" s="631"/>
    </row>
    <row r="1595" spans="1:12" s="194" customFormat="1" ht="26.65" customHeight="1" x14ac:dyDescent="0.15">
      <c r="A1595" s="625"/>
      <c r="B1595" s="620" t="s">
        <v>1372</v>
      </c>
      <c r="C1595" s="632" t="s">
        <v>1384</v>
      </c>
      <c r="D1595" s="634">
        <v>43504</v>
      </c>
      <c r="E1595" s="620" t="s">
        <v>1385</v>
      </c>
      <c r="F1595" s="636" t="s">
        <v>1386</v>
      </c>
      <c r="G1595" s="637"/>
      <c r="H1595" s="610" t="s">
        <v>286</v>
      </c>
      <c r="I1595" s="611"/>
      <c r="J1595" s="209" t="s">
        <v>287</v>
      </c>
      <c r="K1595" s="209" t="s">
        <v>16</v>
      </c>
      <c r="L1595" s="210">
        <v>819.5</v>
      </c>
    </row>
    <row r="1596" spans="1:12" s="194" customFormat="1" ht="409.6" customHeight="1" x14ac:dyDescent="0.15">
      <c r="A1596" s="625"/>
      <c r="B1596" s="640"/>
      <c r="C1596" s="641"/>
      <c r="D1596" s="642"/>
      <c r="E1596" s="640"/>
      <c r="F1596" s="643"/>
      <c r="G1596" s="644"/>
      <c r="H1596" s="616" t="s">
        <v>242</v>
      </c>
      <c r="I1596" s="617"/>
      <c r="J1596" s="620" t="s">
        <v>287</v>
      </c>
      <c r="K1596" s="620" t="s">
        <v>16</v>
      </c>
      <c r="L1596" s="622">
        <v>496.61</v>
      </c>
    </row>
    <row r="1597" spans="1:12" s="194" customFormat="1" ht="84.2" customHeight="1" x14ac:dyDescent="0.15">
      <c r="A1597" s="625"/>
      <c r="B1597" s="621"/>
      <c r="C1597" s="633"/>
      <c r="D1597" s="635"/>
      <c r="E1597" s="621"/>
      <c r="F1597" s="638"/>
      <c r="G1597" s="639"/>
      <c r="H1597" s="618"/>
      <c r="I1597" s="619"/>
      <c r="J1597" s="621"/>
      <c r="K1597" s="621"/>
      <c r="L1597" s="623"/>
    </row>
    <row r="1598" spans="1:12" s="194" customFormat="1" ht="24.6" customHeight="1" x14ac:dyDescent="0.15">
      <c r="A1598" s="625"/>
      <c r="B1598" s="203" t="s">
        <v>6</v>
      </c>
      <c r="C1598" s="207" t="s">
        <v>5</v>
      </c>
      <c r="D1598" s="207" t="s">
        <v>288</v>
      </c>
      <c r="E1598" s="207" t="s">
        <v>289</v>
      </c>
      <c r="F1598" s="612"/>
      <c r="G1598" s="613"/>
      <c r="H1598" s="616" t="s">
        <v>290</v>
      </c>
      <c r="I1598" s="617"/>
      <c r="J1598" s="620" t="s">
        <v>287</v>
      </c>
      <c r="K1598" s="620" t="s">
        <v>16</v>
      </c>
      <c r="L1598" s="622">
        <v>575</v>
      </c>
    </row>
    <row r="1599" spans="1:12" s="194" customFormat="1" ht="35.1" customHeight="1" x14ac:dyDescent="0.15">
      <c r="A1599" s="626"/>
      <c r="B1599" s="209" t="s">
        <v>1375</v>
      </c>
      <c r="C1599" s="209" t="s">
        <v>1386</v>
      </c>
      <c r="D1599" s="211">
        <v>43506</v>
      </c>
      <c r="E1599" s="209" t="s">
        <v>1387</v>
      </c>
      <c r="F1599" s="614"/>
      <c r="G1599" s="615"/>
      <c r="H1599" s="618"/>
      <c r="I1599" s="619"/>
      <c r="J1599" s="621"/>
      <c r="K1599" s="621"/>
      <c r="L1599" s="623"/>
    </row>
    <row r="1600" spans="1:12" s="194" customFormat="1" ht="24.6" customHeight="1" x14ac:dyDescent="0.15">
      <c r="A1600" s="624">
        <v>298</v>
      </c>
      <c r="B1600" s="203" t="s">
        <v>12</v>
      </c>
      <c r="C1600" s="207" t="s">
        <v>11</v>
      </c>
      <c r="D1600" s="207" t="s">
        <v>280</v>
      </c>
      <c r="E1600" s="207" t="s">
        <v>281</v>
      </c>
      <c r="F1600" s="627" t="s">
        <v>8</v>
      </c>
      <c r="G1600" s="628"/>
      <c r="H1600" s="629"/>
      <c r="I1600" s="630"/>
      <c r="J1600" s="630"/>
      <c r="K1600" s="630"/>
      <c r="L1600" s="631"/>
    </row>
    <row r="1601" spans="1:12" s="194" customFormat="1" ht="26.65" customHeight="1" x14ac:dyDescent="0.15">
      <c r="A1601" s="625"/>
      <c r="B1601" s="620" t="s">
        <v>1372</v>
      </c>
      <c r="C1601" s="632" t="s">
        <v>1388</v>
      </c>
      <c r="D1601" s="634">
        <v>43518</v>
      </c>
      <c r="E1601" s="620" t="s">
        <v>487</v>
      </c>
      <c r="F1601" s="636" t="s">
        <v>1377</v>
      </c>
      <c r="G1601" s="637"/>
      <c r="H1601" s="610" t="s">
        <v>286</v>
      </c>
      <c r="I1601" s="611"/>
      <c r="J1601" s="209" t="s">
        <v>287</v>
      </c>
      <c r="K1601" s="209" t="s">
        <v>16</v>
      </c>
      <c r="L1601" s="210">
        <v>271</v>
      </c>
    </row>
    <row r="1602" spans="1:12" s="194" customFormat="1" ht="212.85" customHeight="1" x14ac:dyDescent="0.15">
      <c r="A1602" s="625"/>
      <c r="B1602" s="621"/>
      <c r="C1602" s="633"/>
      <c r="D1602" s="635"/>
      <c r="E1602" s="621"/>
      <c r="F1602" s="638"/>
      <c r="G1602" s="639"/>
      <c r="H1602" s="610" t="s">
        <v>242</v>
      </c>
      <c r="I1602" s="611"/>
      <c r="J1602" s="209" t="s">
        <v>287</v>
      </c>
      <c r="K1602" s="209" t="s">
        <v>16</v>
      </c>
      <c r="L1602" s="210">
        <v>330</v>
      </c>
    </row>
    <row r="1603" spans="1:12" s="194" customFormat="1" ht="24.6" customHeight="1" x14ac:dyDescent="0.15">
      <c r="A1603" s="625"/>
      <c r="B1603" s="203" t="s">
        <v>6</v>
      </c>
      <c r="C1603" s="207" t="s">
        <v>5</v>
      </c>
      <c r="D1603" s="207" t="s">
        <v>288</v>
      </c>
      <c r="E1603" s="207" t="s">
        <v>289</v>
      </c>
      <c r="F1603" s="612"/>
      <c r="G1603" s="613"/>
      <c r="H1603" s="616" t="s">
        <v>290</v>
      </c>
      <c r="I1603" s="617"/>
      <c r="J1603" s="620" t="s">
        <v>287</v>
      </c>
      <c r="K1603" s="620" t="s">
        <v>287</v>
      </c>
      <c r="L1603" s="622">
        <v>0</v>
      </c>
    </row>
    <row r="1604" spans="1:12" s="194" customFormat="1" ht="35.1" customHeight="1" x14ac:dyDescent="0.15">
      <c r="A1604" s="626"/>
      <c r="B1604" s="209" t="s">
        <v>1375</v>
      </c>
      <c r="C1604" s="209" t="s">
        <v>1377</v>
      </c>
      <c r="D1604" s="211">
        <v>43519</v>
      </c>
      <c r="E1604" s="209" t="s">
        <v>1389</v>
      </c>
      <c r="F1604" s="614"/>
      <c r="G1604" s="615"/>
      <c r="H1604" s="618"/>
      <c r="I1604" s="619"/>
      <c r="J1604" s="621"/>
      <c r="K1604" s="621"/>
      <c r="L1604" s="623"/>
    </row>
    <row r="1605" spans="1:12" s="194" customFormat="1" ht="24.6" customHeight="1" x14ac:dyDescent="0.15">
      <c r="A1605" s="624">
        <v>299</v>
      </c>
      <c r="B1605" s="203" t="s">
        <v>12</v>
      </c>
      <c r="C1605" s="207" t="s">
        <v>11</v>
      </c>
      <c r="D1605" s="207" t="s">
        <v>280</v>
      </c>
      <c r="E1605" s="207" t="s">
        <v>281</v>
      </c>
      <c r="F1605" s="627" t="s">
        <v>8</v>
      </c>
      <c r="G1605" s="628"/>
      <c r="H1605" s="629"/>
      <c r="I1605" s="630"/>
      <c r="J1605" s="630"/>
      <c r="K1605" s="630"/>
      <c r="L1605" s="631"/>
    </row>
    <row r="1606" spans="1:12" s="194" customFormat="1" ht="26.65" customHeight="1" x14ac:dyDescent="0.15">
      <c r="A1606" s="625"/>
      <c r="B1606" s="620" t="s">
        <v>1372</v>
      </c>
      <c r="C1606" s="632" t="s">
        <v>1390</v>
      </c>
      <c r="D1606" s="634">
        <v>43536</v>
      </c>
      <c r="E1606" s="620" t="s">
        <v>888</v>
      </c>
      <c r="F1606" s="636" t="s">
        <v>1391</v>
      </c>
      <c r="G1606" s="637"/>
      <c r="H1606" s="610" t="s">
        <v>286</v>
      </c>
      <c r="I1606" s="611"/>
      <c r="J1606" s="209" t="s">
        <v>287</v>
      </c>
      <c r="K1606" s="209" t="s">
        <v>16</v>
      </c>
      <c r="L1606" s="210">
        <v>781.55</v>
      </c>
    </row>
    <row r="1607" spans="1:12" s="194" customFormat="1" ht="137.65" customHeight="1" x14ac:dyDescent="0.15">
      <c r="A1607" s="625"/>
      <c r="B1607" s="621"/>
      <c r="C1607" s="633"/>
      <c r="D1607" s="635"/>
      <c r="E1607" s="621"/>
      <c r="F1607" s="638"/>
      <c r="G1607" s="639"/>
      <c r="H1607" s="610" t="s">
        <v>242</v>
      </c>
      <c r="I1607" s="611"/>
      <c r="J1607" s="209" t="s">
        <v>287</v>
      </c>
      <c r="K1607" s="209" t="s">
        <v>287</v>
      </c>
      <c r="L1607" s="210">
        <v>0</v>
      </c>
    </row>
    <row r="1608" spans="1:12" s="194" customFormat="1" ht="24.6" customHeight="1" x14ac:dyDescent="0.15">
      <c r="A1608" s="625"/>
      <c r="B1608" s="203" t="s">
        <v>6</v>
      </c>
      <c r="C1608" s="207" t="s">
        <v>5</v>
      </c>
      <c r="D1608" s="207" t="s">
        <v>288</v>
      </c>
      <c r="E1608" s="207" t="s">
        <v>289</v>
      </c>
      <c r="F1608" s="612"/>
      <c r="G1608" s="613"/>
      <c r="H1608" s="616" t="s">
        <v>290</v>
      </c>
      <c r="I1608" s="617"/>
      <c r="J1608" s="620" t="s">
        <v>287</v>
      </c>
      <c r="K1608" s="620" t="s">
        <v>287</v>
      </c>
      <c r="L1608" s="622">
        <v>0</v>
      </c>
    </row>
    <row r="1609" spans="1:12" s="194" customFormat="1" ht="35.1" customHeight="1" x14ac:dyDescent="0.15">
      <c r="A1609" s="626"/>
      <c r="B1609" s="209" t="s">
        <v>1375</v>
      </c>
      <c r="C1609" s="209" t="s">
        <v>1391</v>
      </c>
      <c r="D1609" s="211">
        <v>43539</v>
      </c>
      <c r="E1609" s="209" t="s">
        <v>1392</v>
      </c>
      <c r="F1609" s="614"/>
      <c r="G1609" s="615"/>
      <c r="H1609" s="618"/>
      <c r="I1609" s="619"/>
      <c r="J1609" s="621"/>
      <c r="K1609" s="621"/>
      <c r="L1609" s="623"/>
    </row>
    <row r="1610" spans="1:12" s="194" customFormat="1" ht="24.6" customHeight="1" x14ac:dyDescent="0.15">
      <c r="A1610" s="624">
        <v>300</v>
      </c>
      <c r="B1610" s="203" t="s">
        <v>12</v>
      </c>
      <c r="C1610" s="207" t="s">
        <v>11</v>
      </c>
      <c r="D1610" s="207" t="s">
        <v>280</v>
      </c>
      <c r="E1610" s="207" t="s">
        <v>281</v>
      </c>
      <c r="F1610" s="627" t="s">
        <v>8</v>
      </c>
      <c r="G1610" s="628"/>
      <c r="H1610" s="629"/>
      <c r="I1610" s="630"/>
      <c r="J1610" s="630"/>
      <c r="K1610" s="630"/>
      <c r="L1610" s="631"/>
    </row>
    <row r="1611" spans="1:12" s="194" customFormat="1" ht="26.65" customHeight="1" x14ac:dyDescent="0.15">
      <c r="A1611" s="625"/>
      <c r="B1611" s="620" t="s">
        <v>1372</v>
      </c>
      <c r="C1611" s="632" t="s">
        <v>1393</v>
      </c>
      <c r="D1611" s="634">
        <v>43541</v>
      </c>
      <c r="E1611" s="620" t="s">
        <v>389</v>
      </c>
      <c r="F1611" s="636" t="s">
        <v>1382</v>
      </c>
      <c r="G1611" s="637"/>
      <c r="H1611" s="610" t="s">
        <v>286</v>
      </c>
      <c r="I1611" s="611"/>
      <c r="J1611" s="209" t="s">
        <v>287</v>
      </c>
      <c r="K1611" s="209" t="s">
        <v>16</v>
      </c>
      <c r="L1611" s="210">
        <v>744</v>
      </c>
    </row>
    <row r="1612" spans="1:12" s="194" customFormat="1" ht="395.65" customHeight="1" x14ac:dyDescent="0.15">
      <c r="A1612" s="625"/>
      <c r="B1612" s="621"/>
      <c r="C1612" s="633"/>
      <c r="D1612" s="635"/>
      <c r="E1612" s="621"/>
      <c r="F1612" s="638"/>
      <c r="G1612" s="639"/>
      <c r="H1612" s="610" t="s">
        <v>242</v>
      </c>
      <c r="I1612" s="611"/>
      <c r="J1612" s="209" t="s">
        <v>287</v>
      </c>
      <c r="K1612" s="209" t="s">
        <v>16</v>
      </c>
      <c r="L1612" s="210">
        <v>2981.83</v>
      </c>
    </row>
    <row r="1613" spans="1:12" s="194" customFormat="1" ht="24.6" customHeight="1" x14ac:dyDescent="0.15">
      <c r="A1613" s="625"/>
      <c r="B1613" s="203" t="s">
        <v>6</v>
      </c>
      <c r="C1613" s="207" t="s">
        <v>5</v>
      </c>
      <c r="D1613" s="207" t="s">
        <v>288</v>
      </c>
      <c r="E1613" s="207" t="s">
        <v>289</v>
      </c>
      <c r="F1613" s="612"/>
      <c r="G1613" s="613"/>
      <c r="H1613" s="616" t="s">
        <v>290</v>
      </c>
      <c r="I1613" s="617"/>
      <c r="J1613" s="620" t="s">
        <v>287</v>
      </c>
      <c r="K1613" s="620" t="s">
        <v>287</v>
      </c>
      <c r="L1613" s="622">
        <v>0</v>
      </c>
    </row>
    <row r="1614" spans="1:12" s="194" customFormat="1" ht="35.1" customHeight="1" x14ac:dyDescent="0.15">
      <c r="A1614" s="626"/>
      <c r="B1614" s="209" t="s">
        <v>1375</v>
      </c>
      <c r="C1614" s="209" t="s">
        <v>1382</v>
      </c>
      <c r="D1614" s="211">
        <v>43544</v>
      </c>
      <c r="E1614" s="209" t="s">
        <v>1394</v>
      </c>
      <c r="F1614" s="614"/>
      <c r="G1614" s="615"/>
      <c r="H1614" s="618"/>
      <c r="I1614" s="619"/>
      <c r="J1614" s="621"/>
      <c r="K1614" s="621"/>
      <c r="L1614" s="623"/>
    </row>
    <row r="1615" spans="1:12" s="194" customFormat="1" ht="24.6" customHeight="1" x14ac:dyDescent="0.15">
      <c r="A1615" s="624">
        <v>301</v>
      </c>
      <c r="B1615" s="203" t="s">
        <v>12</v>
      </c>
      <c r="C1615" s="207" t="s">
        <v>11</v>
      </c>
      <c r="D1615" s="207" t="s">
        <v>280</v>
      </c>
      <c r="E1615" s="207" t="s">
        <v>281</v>
      </c>
      <c r="F1615" s="627" t="s">
        <v>8</v>
      </c>
      <c r="G1615" s="628"/>
      <c r="H1615" s="629"/>
      <c r="I1615" s="630"/>
      <c r="J1615" s="630"/>
      <c r="K1615" s="630"/>
      <c r="L1615" s="631"/>
    </row>
    <row r="1616" spans="1:12" s="194" customFormat="1" ht="26.65" customHeight="1" x14ac:dyDescent="0.15">
      <c r="A1616" s="625"/>
      <c r="B1616" s="620" t="s">
        <v>1372</v>
      </c>
      <c r="C1616" s="620" t="s">
        <v>1395</v>
      </c>
      <c r="D1616" s="634">
        <v>43553</v>
      </c>
      <c r="E1616" s="620" t="s">
        <v>650</v>
      </c>
      <c r="F1616" s="636" t="s">
        <v>1396</v>
      </c>
      <c r="G1616" s="637"/>
      <c r="H1616" s="610" t="s">
        <v>286</v>
      </c>
      <c r="I1616" s="611"/>
      <c r="J1616" s="209" t="s">
        <v>287</v>
      </c>
      <c r="K1616" s="209" t="s">
        <v>16</v>
      </c>
      <c r="L1616" s="210">
        <v>322</v>
      </c>
    </row>
    <row r="1617" spans="1:12" s="194" customFormat="1" ht="73.150000000000006" customHeight="1" x14ac:dyDescent="0.15">
      <c r="A1617" s="625"/>
      <c r="B1617" s="621"/>
      <c r="C1617" s="621"/>
      <c r="D1617" s="635"/>
      <c r="E1617" s="621"/>
      <c r="F1617" s="638"/>
      <c r="G1617" s="639"/>
      <c r="H1617" s="610" t="s">
        <v>242</v>
      </c>
      <c r="I1617" s="611"/>
      <c r="J1617" s="209" t="s">
        <v>287</v>
      </c>
      <c r="K1617" s="209" t="s">
        <v>16</v>
      </c>
      <c r="L1617" s="210">
        <v>457.4</v>
      </c>
    </row>
    <row r="1618" spans="1:12" s="194" customFormat="1" ht="24.6" customHeight="1" x14ac:dyDescent="0.15">
      <c r="A1618" s="625"/>
      <c r="B1618" s="203" t="s">
        <v>6</v>
      </c>
      <c r="C1618" s="207" t="s">
        <v>5</v>
      </c>
      <c r="D1618" s="207" t="s">
        <v>288</v>
      </c>
      <c r="E1618" s="207" t="s">
        <v>289</v>
      </c>
      <c r="F1618" s="612"/>
      <c r="G1618" s="613"/>
      <c r="H1618" s="616" t="s">
        <v>290</v>
      </c>
      <c r="I1618" s="617"/>
      <c r="J1618" s="620" t="s">
        <v>287</v>
      </c>
      <c r="K1618" s="620" t="s">
        <v>16</v>
      </c>
      <c r="L1618" s="622">
        <v>70</v>
      </c>
    </row>
    <row r="1619" spans="1:12" s="194" customFormat="1" ht="35.1" customHeight="1" x14ac:dyDescent="0.15">
      <c r="A1619" s="626"/>
      <c r="B1619" s="209" t="s">
        <v>1375</v>
      </c>
      <c r="C1619" s="209" t="s">
        <v>1396</v>
      </c>
      <c r="D1619" s="211">
        <v>43555</v>
      </c>
      <c r="E1619" s="209" t="s">
        <v>1397</v>
      </c>
      <c r="F1619" s="614"/>
      <c r="G1619" s="615"/>
      <c r="H1619" s="618"/>
      <c r="I1619" s="619"/>
      <c r="J1619" s="621"/>
      <c r="K1619" s="621"/>
      <c r="L1619" s="623"/>
    </row>
    <row r="1620" spans="1:12" s="194" customFormat="1" ht="24.6" customHeight="1" x14ac:dyDescent="0.15">
      <c r="A1620" s="624">
        <v>302</v>
      </c>
      <c r="B1620" s="203" t="s">
        <v>12</v>
      </c>
      <c r="C1620" s="207" t="s">
        <v>11</v>
      </c>
      <c r="D1620" s="207" t="s">
        <v>280</v>
      </c>
      <c r="E1620" s="207" t="s">
        <v>281</v>
      </c>
      <c r="F1620" s="627" t="s">
        <v>8</v>
      </c>
      <c r="G1620" s="628"/>
      <c r="H1620" s="629"/>
      <c r="I1620" s="630"/>
      <c r="J1620" s="630"/>
      <c r="K1620" s="630"/>
      <c r="L1620" s="631"/>
    </row>
    <row r="1621" spans="1:12" s="194" customFormat="1" ht="26.65" customHeight="1" x14ac:dyDescent="0.15">
      <c r="A1621" s="625"/>
      <c r="B1621" s="620" t="s">
        <v>1398</v>
      </c>
      <c r="C1621" s="632" t="s">
        <v>1399</v>
      </c>
      <c r="D1621" s="634">
        <v>43388</v>
      </c>
      <c r="E1621" s="620" t="s">
        <v>1400</v>
      </c>
      <c r="F1621" s="636" t="s">
        <v>1401</v>
      </c>
      <c r="G1621" s="637"/>
      <c r="H1621" s="610" t="s">
        <v>286</v>
      </c>
      <c r="I1621" s="611"/>
      <c r="J1621" s="209" t="s">
        <v>287</v>
      </c>
      <c r="K1621" s="209" t="s">
        <v>16</v>
      </c>
      <c r="L1621" s="210">
        <v>433.65</v>
      </c>
    </row>
    <row r="1622" spans="1:12" s="194" customFormat="1" ht="158.85" customHeight="1" x14ac:dyDescent="0.15">
      <c r="A1622" s="625"/>
      <c r="B1622" s="621"/>
      <c r="C1622" s="633"/>
      <c r="D1622" s="635"/>
      <c r="E1622" s="621"/>
      <c r="F1622" s="638"/>
      <c r="G1622" s="639"/>
      <c r="H1622" s="610" t="s">
        <v>242</v>
      </c>
      <c r="I1622" s="611"/>
      <c r="J1622" s="209" t="s">
        <v>287</v>
      </c>
      <c r="K1622" s="209" t="s">
        <v>16</v>
      </c>
      <c r="L1622" s="210">
        <v>3462.22</v>
      </c>
    </row>
    <row r="1623" spans="1:12" s="194" customFormat="1" ht="24.6" customHeight="1" x14ac:dyDescent="0.15">
      <c r="A1623" s="625"/>
      <c r="B1623" s="203" t="s">
        <v>6</v>
      </c>
      <c r="C1623" s="207" t="s">
        <v>5</v>
      </c>
      <c r="D1623" s="207" t="s">
        <v>288</v>
      </c>
      <c r="E1623" s="207" t="s">
        <v>289</v>
      </c>
      <c r="F1623" s="612"/>
      <c r="G1623" s="613"/>
      <c r="H1623" s="616" t="s">
        <v>290</v>
      </c>
      <c r="I1623" s="617"/>
      <c r="J1623" s="620" t="s">
        <v>287</v>
      </c>
      <c r="K1623" s="620" t="s">
        <v>16</v>
      </c>
      <c r="L1623" s="622">
        <v>1069.9100000000001</v>
      </c>
    </row>
    <row r="1624" spans="1:12" s="194" customFormat="1" ht="24.6" customHeight="1" x14ac:dyDescent="0.15">
      <c r="A1624" s="626"/>
      <c r="B1624" s="209" t="s">
        <v>439</v>
      </c>
      <c r="C1624" s="209" t="s">
        <v>1401</v>
      </c>
      <c r="D1624" s="211">
        <v>43402</v>
      </c>
      <c r="E1624" s="209" t="s">
        <v>1402</v>
      </c>
      <c r="F1624" s="614"/>
      <c r="G1624" s="615"/>
      <c r="H1624" s="618"/>
      <c r="I1624" s="619"/>
      <c r="J1624" s="621"/>
      <c r="K1624" s="621"/>
      <c r="L1624" s="623"/>
    </row>
    <row r="1625" spans="1:12" s="194" customFormat="1" ht="24.6" customHeight="1" x14ac:dyDescent="0.15">
      <c r="A1625" s="624">
        <v>303</v>
      </c>
      <c r="B1625" s="203" t="s">
        <v>12</v>
      </c>
      <c r="C1625" s="207" t="s">
        <v>11</v>
      </c>
      <c r="D1625" s="207" t="s">
        <v>280</v>
      </c>
      <c r="E1625" s="207" t="s">
        <v>281</v>
      </c>
      <c r="F1625" s="627" t="s">
        <v>8</v>
      </c>
      <c r="G1625" s="628"/>
      <c r="H1625" s="629"/>
      <c r="I1625" s="630"/>
      <c r="J1625" s="630"/>
      <c r="K1625" s="630"/>
      <c r="L1625" s="631"/>
    </row>
    <row r="1626" spans="1:12" s="194" customFormat="1" ht="26.65" customHeight="1" x14ac:dyDescent="0.15">
      <c r="A1626" s="625"/>
      <c r="B1626" s="620" t="s">
        <v>1403</v>
      </c>
      <c r="C1626" s="632" t="s">
        <v>1404</v>
      </c>
      <c r="D1626" s="634">
        <v>43549</v>
      </c>
      <c r="E1626" s="620" t="s">
        <v>295</v>
      </c>
      <c r="F1626" s="636" t="s">
        <v>296</v>
      </c>
      <c r="G1626" s="637"/>
      <c r="H1626" s="610" t="s">
        <v>286</v>
      </c>
      <c r="I1626" s="611"/>
      <c r="J1626" s="209" t="s">
        <v>287</v>
      </c>
      <c r="K1626" s="209" t="s">
        <v>287</v>
      </c>
      <c r="L1626" s="210">
        <v>0</v>
      </c>
    </row>
    <row r="1627" spans="1:12" s="194" customFormat="1" ht="158.85" customHeight="1" x14ac:dyDescent="0.15">
      <c r="A1627" s="625"/>
      <c r="B1627" s="621"/>
      <c r="C1627" s="633"/>
      <c r="D1627" s="635"/>
      <c r="E1627" s="621"/>
      <c r="F1627" s="638"/>
      <c r="G1627" s="639"/>
      <c r="H1627" s="610" t="s">
        <v>242</v>
      </c>
      <c r="I1627" s="611"/>
      <c r="J1627" s="209" t="s">
        <v>287</v>
      </c>
      <c r="K1627" s="209" t="s">
        <v>287</v>
      </c>
      <c r="L1627" s="210">
        <v>0</v>
      </c>
    </row>
    <row r="1628" spans="1:12" s="194" customFormat="1" ht="24.6" customHeight="1" x14ac:dyDescent="0.15">
      <c r="A1628" s="625"/>
      <c r="B1628" s="203" t="s">
        <v>6</v>
      </c>
      <c r="C1628" s="207" t="s">
        <v>5</v>
      </c>
      <c r="D1628" s="207" t="s">
        <v>288</v>
      </c>
      <c r="E1628" s="207" t="s">
        <v>289</v>
      </c>
      <c r="F1628" s="612"/>
      <c r="G1628" s="613"/>
      <c r="H1628" s="616" t="s">
        <v>290</v>
      </c>
      <c r="I1628" s="617"/>
      <c r="J1628" s="620" t="s">
        <v>287</v>
      </c>
      <c r="K1628" s="620" t="s">
        <v>16</v>
      </c>
      <c r="L1628" s="622">
        <v>669</v>
      </c>
    </row>
    <row r="1629" spans="1:12" s="194" customFormat="1" ht="24.6" customHeight="1" x14ac:dyDescent="0.15">
      <c r="A1629" s="626"/>
      <c r="B1629" s="209" t="s">
        <v>790</v>
      </c>
      <c r="C1629" s="209" t="s">
        <v>296</v>
      </c>
      <c r="D1629" s="211">
        <v>43550</v>
      </c>
      <c r="E1629" s="209" t="s">
        <v>1405</v>
      </c>
      <c r="F1629" s="614"/>
      <c r="G1629" s="615"/>
      <c r="H1629" s="618"/>
      <c r="I1629" s="619"/>
      <c r="J1629" s="621"/>
      <c r="K1629" s="621"/>
      <c r="L1629" s="623"/>
    </row>
    <row r="1630" spans="1:12" s="194" customFormat="1" ht="24.6" customHeight="1" x14ac:dyDescent="0.15">
      <c r="A1630" s="624">
        <v>304</v>
      </c>
      <c r="B1630" s="203" t="s">
        <v>12</v>
      </c>
      <c r="C1630" s="207" t="s">
        <v>11</v>
      </c>
      <c r="D1630" s="207" t="s">
        <v>280</v>
      </c>
      <c r="E1630" s="207" t="s">
        <v>281</v>
      </c>
      <c r="F1630" s="627" t="s">
        <v>8</v>
      </c>
      <c r="G1630" s="628"/>
      <c r="H1630" s="629"/>
      <c r="I1630" s="630"/>
      <c r="J1630" s="630"/>
      <c r="K1630" s="630"/>
      <c r="L1630" s="631"/>
    </row>
    <row r="1631" spans="1:12" s="194" customFormat="1" ht="26.65" customHeight="1" x14ac:dyDescent="0.15">
      <c r="A1631" s="625"/>
      <c r="B1631" s="620" t="s">
        <v>1406</v>
      </c>
      <c r="C1631" s="632" t="s">
        <v>1407</v>
      </c>
      <c r="D1631" s="634">
        <v>43515</v>
      </c>
      <c r="E1631" s="620" t="s">
        <v>607</v>
      </c>
      <c r="F1631" s="636" t="s">
        <v>1408</v>
      </c>
      <c r="G1631" s="637"/>
      <c r="H1631" s="610" t="s">
        <v>286</v>
      </c>
      <c r="I1631" s="611"/>
      <c r="J1631" s="209" t="s">
        <v>287</v>
      </c>
      <c r="K1631" s="209" t="s">
        <v>16</v>
      </c>
      <c r="L1631" s="210">
        <v>834.96</v>
      </c>
    </row>
    <row r="1632" spans="1:12" s="194" customFormat="1" ht="169.5" customHeight="1" x14ac:dyDescent="0.15">
      <c r="A1632" s="625"/>
      <c r="B1632" s="621"/>
      <c r="C1632" s="633"/>
      <c r="D1632" s="635"/>
      <c r="E1632" s="621"/>
      <c r="F1632" s="638"/>
      <c r="G1632" s="639"/>
      <c r="H1632" s="610" t="s">
        <v>242</v>
      </c>
      <c r="I1632" s="611"/>
      <c r="J1632" s="209" t="s">
        <v>287</v>
      </c>
      <c r="K1632" s="209" t="s">
        <v>16</v>
      </c>
      <c r="L1632" s="210">
        <v>589.4</v>
      </c>
    </row>
    <row r="1633" spans="1:12" s="194" customFormat="1" ht="24.6" customHeight="1" x14ac:dyDescent="0.15">
      <c r="A1633" s="625"/>
      <c r="B1633" s="203" t="s">
        <v>6</v>
      </c>
      <c r="C1633" s="207" t="s">
        <v>5</v>
      </c>
      <c r="D1633" s="207" t="s">
        <v>288</v>
      </c>
      <c r="E1633" s="207" t="s">
        <v>289</v>
      </c>
      <c r="F1633" s="612"/>
      <c r="G1633" s="613"/>
      <c r="H1633" s="616" t="s">
        <v>290</v>
      </c>
      <c r="I1633" s="617"/>
      <c r="J1633" s="620" t="s">
        <v>287</v>
      </c>
      <c r="K1633" s="620" t="s">
        <v>287</v>
      </c>
      <c r="L1633" s="622">
        <v>0</v>
      </c>
    </row>
    <row r="1634" spans="1:12" s="194" customFormat="1" ht="24.6" customHeight="1" x14ac:dyDescent="0.15">
      <c r="A1634" s="626"/>
      <c r="B1634" s="209" t="s">
        <v>291</v>
      </c>
      <c r="C1634" s="209" t="s">
        <v>1408</v>
      </c>
      <c r="D1634" s="211">
        <v>43520</v>
      </c>
      <c r="E1634" s="209" t="s">
        <v>1409</v>
      </c>
      <c r="F1634" s="614"/>
      <c r="G1634" s="615"/>
      <c r="H1634" s="618"/>
      <c r="I1634" s="619"/>
      <c r="J1634" s="621"/>
      <c r="K1634" s="621"/>
      <c r="L1634" s="623"/>
    </row>
    <row r="1635" spans="1:12" s="194" customFormat="1" ht="24.6" customHeight="1" x14ac:dyDescent="0.15">
      <c r="A1635" s="624">
        <v>305</v>
      </c>
      <c r="B1635" s="203" t="s">
        <v>12</v>
      </c>
      <c r="C1635" s="207" t="s">
        <v>11</v>
      </c>
      <c r="D1635" s="207" t="s">
        <v>280</v>
      </c>
      <c r="E1635" s="207" t="s">
        <v>281</v>
      </c>
      <c r="F1635" s="627" t="s">
        <v>8</v>
      </c>
      <c r="G1635" s="628"/>
      <c r="H1635" s="629"/>
      <c r="I1635" s="630"/>
      <c r="J1635" s="630"/>
      <c r="K1635" s="630"/>
      <c r="L1635" s="631"/>
    </row>
    <row r="1636" spans="1:12" s="194" customFormat="1" ht="26.65" customHeight="1" x14ac:dyDescent="0.15">
      <c r="A1636" s="625"/>
      <c r="B1636" s="620" t="s">
        <v>1410</v>
      </c>
      <c r="C1636" s="632" t="s">
        <v>1411</v>
      </c>
      <c r="D1636" s="634">
        <v>43393</v>
      </c>
      <c r="E1636" s="620" t="s">
        <v>449</v>
      </c>
      <c r="F1636" s="636" t="s">
        <v>1144</v>
      </c>
      <c r="G1636" s="637"/>
      <c r="H1636" s="610" t="s">
        <v>286</v>
      </c>
      <c r="I1636" s="611"/>
      <c r="J1636" s="209" t="s">
        <v>287</v>
      </c>
      <c r="K1636" s="209" t="s">
        <v>287</v>
      </c>
      <c r="L1636" s="210">
        <v>0</v>
      </c>
    </row>
    <row r="1637" spans="1:12" s="194" customFormat="1" ht="137.65" customHeight="1" x14ac:dyDescent="0.15">
      <c r="A1637" s="625"/>
      <c r="B1637" s="621"/>
      <c r="C1637" s="633"/>
      <c r="D1637" s="635"/>
      <c r="E1637" s="621"/>
      <c r="F1637" s="638"/>
      <c r="G1637" s="639"/>
      <c r="H1637" s="610" t="s">
        <v>242</v>
      </c>
      <c r="I1637" s="611"/>
      <c r="J1637" s="209" t="s">
        <v>287</v>
      </c>
      <c r="K1637" s="209" t="s">
        <v>287</v>
      </c>
      <c r="L1637" s="210">
        <v>0</v>
      </c>
    </row>
    <row r="1638" spans="1:12" s="194" customFormat="1" ht="24.6" customHeight="1" x14ac:dyDescent="0.15">
      <c r="A1638" s="625"/>
      <c r="B1638" s="203" t="s">
        <v>6</v>
      </c>
      <c r="C1638" s="207" t="s">
        <v>5</v>
      </c>
      <c r="D1638" s="207" t="s">
        <v>288</v>
      </c>
      <c r="E1638" s="207" t="s">
        <v>289</v>
      </c>
      <c r="F1638" s="612"/>
      <c r="G1638" s="613"/>
      <c r="H1638" s="616" t="s">
        <v>290</v>
      </c>
      <c r="I1638" s="617"/>
      <c r="J1638" s="620" t="s">
        <v>287</v>
      </c>
      <c r="K1638" s="620" t="s">
        <v>16</v>
      </c>
      <c r="L1638" s="622">
        <v>785</v>
      </c>
    </row>
    <row r="1639" spans="1:12" s="194" customFormat="1" ht="24.6" customHeight="1" x14ac:dyDescent="0.15">
      <c r="A1639" s="626"/>
      <c r="B1639" s="209" t="s">
        <v>291</v>
      </c>
      <c r="C1639" s="209" t="s">
        <v>1144</v>
      </c>
      <c r="D1639" s="211">
        <v>43397</v>
      </c>
      <c r="E1639" s="209" t="s">
        <v>1221</v>
      </c>
      <c r="F1639" s="614"/>
      <c r="G1639" s="615"/>
      <c r="H1639" s="618"/>
      <c r="I1639" s="619"/>
      <c r="J1639" s="621"/>
      <c r="K1639" s="621"/>
      <c r="L1639" s="623"/>
    </row>
    <row r="1640" spans="1:12" s="194" customFormat="1" ht="24.6" customHeight="1" x14ac:dyDescent="0.15">
      <c r="A1640" s="624">
        <v>306</v>
      </c>
      <c r="B1640" s="203" t="s">
        <v>12</v>
      </c>
      <c r="C1640" s="207" t="s">
        <v>11</v>
      </c>
      <c r="D1640" s="207" t="s">
        <v>280</v>
      </c>
      <c r="E1640" s="207" t="s">
        <v>281</v>
      </c>
      <c r="F1640" s="627" t="s">
        <v>8</v>
      </c>
      <c r="G1640" s="628"/>
      <c r="H1640" s="629"/>
      <c r="I1640" s="630"/>
      <c r="J1640" s="630"/>
      <c r="K1640" s="630"/>
      <c r="L1640" s="631"/>
    </row>
    <row r="1641" spans="1:12" s="194" customFormat="1" ht="26.65" customHeight="1" x14ac:dyDescent="0.15">
      <c r="A1641" s="625"/>
      <c r="B1641" s="620" t="s">
        <v>1412</v>
      </c>
      <c r="C1641" s="632" t="s">
        <v>1413</v>
      </c>
      <c r="D1641" s="634">
        <v>43543</v>
      </c>
      <c r="E1641" s="620" t="s">
        <v>1414</v>
      </c>
      <c r="F1641" s="636" t="s">
        <v>1415</v>
      </c>
      <c r="G1641" s="637"/>
      <c r="H1641" s="610" t="s">
        <v>286</v>
      </c>
      <c r="I1641" s="611"/>
      <c r="J1641" s="209" t="s">
        <v>287</v>
      </c>
      <c r="K1641" s="209" t="s">
        <v>16</v>
      </c>
      <c r="L1641" s="210">
        <v>365.08</v>
      </c>
    </row>
    <row r="1642" spans="1:12" s="194" customFormat="1" ht="115.7" customHeight="1" x14ac:dyDescent="0.15">
      <c r="A1642" s="625"/>
      <c r="B1642" s="621"/>
      <c r="C1642" s="633"/>
      <c r="D1642" s="635"/>
      <c r="E1642" s="621"/>
      <c r="F1642" s="638"/>
      <c r="G1642" s="639"/>
      <c r="H1642" s="610" t="s">
        <v>242</v>
      </c>
      <c r="I1642" s="611"/>
      <c r="J1642" s="209" t="s">
        <v>287</v>
      </c>
      <c r="K1642" s="209" t="s">
        <v>16</v>
      </c>
      <c r="L1642" s="210">
        <v>392.38</v>
      </c>
    </row>
    <row r="1643" spans="1:12" s="194" customFormat="1" ht="24.6" customHeight="1" x14ac:dyDescent="0.15">
      <c r="A1643" s="625"/>
      <c r="B1643" s="203" t="s">
        <v>6</v>
      </c>
      <c r="C1643" s="207" t="s">
        <v>5</v>
      </c>
      <c r="D1643" s="207" t="s">
        <v>288</v>
      </c>
      <c r="E1643" s="207" t="s">
        <v>289</v>
      </c>
      <c r="F1643" s="612"/>
      <c r="G1643" s="613"/>
      <c r="H1643" s="616" t="s">
        <v>290</v>
      </c>
      <c r="I1643" s="617"/>
      <c r="J1643" s="620" t="s">
        <v>287</v>
      </c>
      <c r="K1643" s="620" t="s">
        <v>287</v>
      </c>
      <c r="L1643" s="622">
        <v>0</v>
      </c>
    </row>
    <row r="1644" spans="1:12" s="194" customFormat="1" ht="24.6" customHeight="1" x14ac:dyDescent="0.15">
      <c r="A1644" s="626"/>
      <c r="B1644" s="209" t="s">
        <v>291</v>
      </c>
      <c r="C1644" s="209" t="s">
        <v>1415</v>
      </c>
      <c r="D1644" s="211">
        <v>43545</v>
      </c>
      <c r="E1644" s="209" t="s">
        <v>1416</v>
      </c>
      <c r="F1644" s="614"/>
      <c r="G1644" s="615"/>
      <c r="H1644" s="618"/>
      <c r="I1644" s="619"/>
      <c r="J1644" s="621"/>
      <c r="K1644" s="621"/>
      <c r="L1644" s="623"/>
    </row>
    <row r="1645" spans="1:12" s="194" customFormat="1" ht="24.6" customHeight="1" x14ac:dyDescent="0.15">
      <c r="A1645" s="624">
        <v>307</v>
      </c>
      <c r="B1645" s="203" t="s">
        <v>12</v>
      </c>
      <c r="C1645" s="207" t="s">
        <v>11</v>
      </c>
      <c r="D1645" s="207" t="s">
        <v>280</v>
      </c>
      <c r="E1645" s="207" t="s">
        <v>281</v>
      </c>
      <c r="F1645" s="627" t="s">
        <v>8</v>
      </c>
      <c r="G1645" s="628"/>
      <c r="H1645" s="629"/>
      <c r="I1645" s="630"/>
      <c r="J1645" s="630"/>
      <c r="K1645" s="630"/>
      <c r="L1645" s="631"/>
    </row>
    <row r="1646" spans="1:12" s="194" customFormat="1" ht="26.65" customHeight="1" x14ac:dyDescent="0.15">
      <c r="A1646" s="625"/>
      <c r="B1646" s="620" t="s">
        <v>1417</v>
      </c>
      <c r="C1646" s="632" t="s">
        <v>1418</v>
      </c>
      <c r="D1646" s="634">
        <v>43374</v>
      </c>
      <c r="E1646" s="620" t="s">
        <v>432</v>
      </c>
      <c r="F1646" s="636" t="s">
        <v>1419</v>
      </c>
      <c r="G1646" s="637"/>
      <c r="H1646" s="610" t="s">
        <v>286</v>
      </c>
      <c r="I1646" s="611"/>
      <c r="J1646" s="209" t="s">
        <v>287</v>
      </c>
      <c r="K1646" s="209" t="s">
        <v>16</v>
      </c>
      <c r="L1646" s="210">
        <v>723.08</v>
      </c>
    </row>
    <row r="1647" spans="1:12" s="194" customFormat="1" ht="409.6" customHeight="1" x14ac:dyDescent="0.15">
      <c r="A1647" s="625"/>
      <c r="B1647" s="640"/>
      <c r="C1647" s="641"/>
      <c r="D1647" s="642"/>
      <c r="E1647" s="640"/>
      <c r="F1647" s="643"/>
      <c r="G1647" s="644"/>
      <c r="H1647" s="616" t="s">
        <v>242</v>
      </c>
      <c r="I1647" s="617"/>
      <c r="J1647" s="620" t="s">
        <v>287</v>
      </c>
      <c r="K1647" s="620" t="s">
        <v>287</v>
      </c>
      <c r="L1647" s="622">
        <v>0</v>
      </c>
    </row>
    <row r="1648" spans="1:12" s="194" customFormat="1" ht="409.6" customHeight="1" x14ac:dyDescent="0.15">
      <c r="A1648" s="625"/>
      <c r="B1648" s="640"/>
      <c r="C1648" s="641"/>
      <c r="D1648" s="642"/>
      <c r="E1648" s="640"/>
      <c r="F1648" s="643"/>
      <c r="G1648" s="644"/>
      <c r="H1648" s="646"/>
      <c r="I1648" s="647"/>
      <c r="J1648" s="640"/>
      <c r="K1648" s="640"/>
      <c r="L1648" s="645"/>
    </row>
    <row r="1649" spans="1:12" s="194" customFormat="1" ht="116.85" customHeight="1" x14ac:dyDescent="0.15">
      <c r="A1649" s="625"/>
      <c r="B1649" s="621"/>
      <c r="C1649" s="633"/>
      <c r="D1649" s="635"/>
      <c r="E1649" s="621"/>
      <c r="F1649" s="638"/>
      <c r="G1649" s="639"/>
      <c r="H1649" s="618"/>
      <c r="I1649" s="619"/>
      <c r="J1649" s="621"/>
      <c r="K1649" s="621"/>
      <c r="L1649" s="623"/>
    </row>
    <row r="1650" spans="1:12" s="194" customFormat="1" ht="24.6" customHeight="1" x14ac:dyDescent="0.15">
      <c r="A1650" s="625"/>
      <c r="B1650" s="203" t="s">
        <v>6</v>
      </c>
      <c r="C1650" s="207" t="s">
        <v>5</v>
      </c>
      <c r="D1650" s="207" t="s">
        <v>288</v>
      </c>
      <c r="E1650" s="207" t="s">
        <v>289</v>
      </c>
      <c r="F1650" s="612"/>
      <c r="G1650" s="613"/>
      <c r="H1650" s="616" t="s">
        <v>290</v>
      </c>
      <c r="I1650" s="617"/>
      <c r="J1650" s="620" t="s">
        <v>287</v>
      </c>
      <c r="K1650" s="620" t="s">
        <v>287</v>
      </c>
      <c r="L1650" s="622">
        <v>0</v>
      </c>
    </row>
    <row r="1651" spans="1:12" s="194" customFormat="1" ht="24.6" customHeight="1" x14ac:dyDescent="0.15">
      <c r="A1651" s="626"/>
      <c r="B1651" s="209" t="s">
        <v>1420</v>
      </c>
      <c r="C1651" s="209" t="s">
        <v>1419</v>
      </c>
      <c r="D1651" s="211">
        <v>43378</v>
      </c>
      <c r="E1651" s="209" t="s">
        <v>975</v>
      </c>
      <c r="F1651" s="614"/>
      <c r="G1651" s="615"/>
      <c r="H1651" s="618"/>
      <c r="I1651" s="619"/>
      <c r="J1651" s="621"/>
      <c r="K1651" s="621"/>
      <c r="L1651" s="623"/>
    </row>
    <row r="1652" spans="1:12" s="194" customFormat="1" ht="24.6" customHeight="1" x14ac:dyDescent="0.15">
      <c r="A1652" s="624">
        <v>308</v>
      </c>
      <c r="B1652" s="203" t="s">
        <v>12</v>
      </c>
      <c r="C1652" s="207" t="s">
        <v>11</v>
      </c>
      <c r="D1652" s="207" t="s">
        <v>280</v>
      </c>
      <c r="E1652" s="207" t="s">
        <v>281</v>
      </c>
      <c r="F1652" s="627" t="s">
        <v>8</v>
      </c>
      <c r="G1652" s="628"/>
      <c r="H1652" s="629"/>
      <c r="I1652" s="630"/>
      <c r="J1652" s="630"/>
      <c r="K1652" s="630"/>
      <c r="L1652" s="631"/>
    </row>
    <row r="1653" spans="1:12" s="194" customFormat="1" ht="26.65" customHeight="1" x14ac:dyDescent="0.15">
      <c r="A1653" s="625"/>
      <c r="B1653" s="620" t="s">
        <v>1421</v>
      </c>
      <c r="C1653" s="632" t="s">
        <v>1422</v>
      </c>
      <c r="D1653" s="634">
        <v>43401</v>
      </c>
      <c r="E1653" s="620" t="s">
        <v>442</v>
      </c>
      <c r="F1653" s="636" t="s">
        <v>443</v>
      </c>
      <c r="G1653" s="637"/>
      <c r="H1653" s="610" t="s">
        <v>286</v>
      </c>
      <c r="I1653" s="611"/>
      <c r="J1653" s="209" t="s">
        <v>287</v>
      </c>
      <c r="K1653" s="209" t="s">
        <v>16</v>
      </c>
      <c r="L1653" s="210">
        <v>1103.29</v>
      </c>
    </row>
    <row r="1654" spans="1:12" s="194" customFormat="1" ht="409.6" customHeight="1" x14ac:dyDescent="0.15">
      <c r="A1654" s="625"/>
      <c r="B1654" s="640"/>
      <c r="C1654" s="641"/>
      <c r="D1654" s="642"/>
      <c r="E1654" s="640"/>
      <c r="F1654" s="643"/>
      <c r="G1654" s="644"/>
      <c r="H1654" s="616" t="s">
        <v>242</v>
      </c>
      <c r="I1654" s="617"/>
      <c r="J1654" s="620" t="s">
        <v>287</v>
      </c>
      <c r="K1654" s="620" t="s">
        <v>16</v>
      </c>
      <c r="L1654" s="622">
        <v>345.37</v>
      </c>
    </row>
    <row r="1655" spans="1:12" s="194" customFormat="1" ht="159.4" customHeight="1" x14ac:dyDescent="0.15">
      <c r="A1655" s="625"/>
      <c r="B1655" s="621"/>
      <c r="C1655" s="633"/>
      <c r="D1655" s="635"/>
      <c r="E1655" s="621"/>
      <c r="F1655" s="638"/>
      <c r="G1655" s="639"/>
      <c r="H1655" s="618"/>
      <c r="I1655" s="619"/>
      <c r="J1655" s="621"/>
      <c r="K1655" s="621"/>
      <c r="L1655" s="623"/>
    </row>
    <row r="1656" spans="1:12" s="194" customFormat="1" ht="24.6" customHeight="1" x14ac:dyDescent="0.15">
      <c r="A1656" s="625"/>
      <c r="B1656" s="203" t="s">
        <v>6</v>
      </c>
      <c r="C1656" s="207" t="s">
        <v>5</v>
      </c>
      <c r="D1656" s="207" t="s">
        <v>288</v>
      </c>
      <c r="E1656" s="207" t="s">
        <v>289</v>
      </c>
      <c r="F1656" s="612"/>
      <c r="G1656" s="613"/>
      <c r="H1656" s="616" t="s">
        <v>290</v>
      </c>
      <c r="I1656" s="617"/>
      <c r="J1656" s="620" t="s">
        <v>287</v>
      </c>
      <c r="K1656" s="620" t="s">
        <v>16</v>
      </c>
      <c r="L1656" s="622">
        <v>860</v>
      </c>
    </row>
    <row r="1657" spans="1:12" s="194" customFormat="1" ht="24.6" customHeight="1" x14ac:dyDescent="0.15">
      <c r="A1657" s="626"/>
      <c r="B1657" s="209" t="s">
        <v>291</v>
      </c>
      <c r="C1657" s="209" t="s">
        <v>443</v>
      </c>
      <c r="D1657" s="211">
        <v>43406</v>
      </c>
      <c r="E1657" s="209" t="s">
        <v>1423</v>
      </c>
      <c r="F1657" s="614"/>
      <c r="G1657" s="615"/>
      <c r="H1657" s="618"/>
      <c r="I1657" s="619"/>
      <c r="J1657" s="621"/>
      <c r="K1657" s="621"/>
      <c r="L1657" s="623"/>
    </row>
    <row r="1658" spans="1:12" s="194" customFormat="1" ht="24.6" customHeight="1" x14ac:dyDescent="0.15">
      <c r="A1658" s="624">
        <v>309</v>
      </c>
      <c r="B1658" s="203" t="s">
        <v>12</v>
      </c>
      <c r="C1658" s="207" t="s">
        <v>11</v>
      </c>
      <c r="D1658" s="207" t="s">
        <v>280</v>
      </c>
      <c r="E1658" s="207" t="s">
        <v>281</v>
      </c>
      <c r="F1658" s="627" t="s">
        <v>8</v>
      </c>
      <c r="G1658" s="628"/>
      <c r="H1658" s="629"/>
      <c r="I1658" s="630"/>
      <c r="J1658" s="630"/>
      <c r="K1658" s="630"/>
      <c r="L1658" s="631"/>
    </row>
    <row r="1659" spans="1:12" s="194" customFormat="1" ht="26.65" customHeight="1" x14ac:dyDescent="0.15">
      <c r="A1659" s="625"/>
      <c r="B1659" s="620" t="s">
        <v>1421</v>
      </c>
      <c r="C1659" s="632" t="s">
        <v>1424</v>
      </c>
      <c r="D1659" s="634">
        <v>43472</v>
      </c>
      <c r="E1659" s="620" t="s">
        <v>284</v>
      </c>
      <c r="F1659" s="636" t="s">
        <v>1008</v>
      </c>
      <c r="G1659" s="637"/>
      <c r="H1659" s="610" t="s">
        <v>286</v>
      </c>
      <c r="I1659" s="611"/>
      <c r="J1659" s="209" t="s">
        <v>287</v>
      </c>
      <c r="K1659" s="209" t="s">
        <v>16</v>
      </c>
      <c r="L1659" s="210">
        <v>176.72</v>
      </c>
    </row>
    <row r="1660" spans="1:12" s="194" customFormat="1" ht="320.45" customHeight="1" x14ac:dyDescent="0.15">
      <c r="A1660" s="625"/>
      <c r="B1660" s="621"/>
      <c r="C1660" s="633"/>
      <c r="D1660" s="635"/>
      <c r="E1660" s="621"/>
      <c r="F1660" s="638"/>
      <c r="G1660" s="639"/>
      <c r="H1660" s="610" t="s">
        <v>242</v>
      </c>
      <c r="I1660" s="611"/>
      <c r="J1660" s="209" t="s">
        <v>287</v>
      </c>
      <c r="K1660" s="209" t="s">
        <v>16</v>
      </c>
      <c r="L1660" s="210">
        <v>779.6</v>
      </c>
    </row>
    <row r="1661" spans="1:12" s="194" customFormat="1" ht="24.6" customHeight="1" x14ac:dyDescent="0.15">
      <c r="A1661" s="625"/>
      <c r="B1661" s="203" t="s">
        <v>6</v>
      </c>
      <c r="C1661" s="207" t="s">
        <v>5</v>
      </c>
      <c r="D1661" s="207" t="s">
        <v>288</v>
      </c>
      <c r="E1661" s="207" t="s">
        <v>289</v>
      </c>
      <c r="F1661" s="612"/>
      <c r="G1661" s="613"/>
      <c r="H1661" s="616" t="s">
        <v>290</v>
      </c>
      <c r="I1661" s="617"/>
      <c r="J1661" s="620" t="s">
        <v>287</v>
      </c>
      <c r="K1661" s="620" t="s">
        <v>287</v>
      </c>
      <c r="L1661" s="622">
        <v>0</v>
      </c>
    </row>
    <row r="1662" spans="1:12" s="194" customFormat="1" ht="24.6" customHeight="1" x14ac:dyDescent="0.15">
      <c r="A1662" s="626"/>
      <c r="B1662" s="209" t="s">
        <v>291</v>
      </c>
      <c r="C1662" s="209" t="s">
        <v>1008</v>
      </c>
      <c r="D1662" s="211">
        <v>43473</v>
      </c>
      <c r="E1662" s="209" t="s">
        <v>1425</v>
      </c>
      <c r="F1662" s="614"/>
      <c r="G1662" s="615"/>
      <c r="H1662" s="618"/>
      <c r="I1662" s="619"/>
      <c r="J1662" s="621"/>
      <c r="K1662" s="621"/>
      <c r="L1662" s="623"/>
    </row>
    <row r="1663" spans="1:12" s="194" customFormat="1" ht="24.6" customHeight="1" x14ac:dyDescent="0.15">
      <c r="A1663" s="624">
        <v>310</v>
      </c>
      <c r="B1663" s="203" t="s">
        <v>12</v>
      </c>
      <c r="C1663" s="207" t="s">
        <v>11</v>
      </c>
      <c r="D1663" s="207" t="s">
        <v>280</v>
      </c>
      <c r="E1663" s="207" t="s">
        <v>281</v>
      </c>
      <c r="F1663" s="627" t="s">
        <v>8</v>
      </c>
      <c r="G1663" s="628"/>
      <c r="H1663" s="629"/>
      <c r="I1663" s="630"/>
      <c r="J1663" s="630"/>
      <c r="K1663" s="630"/>
      <c r="L1663" s="631"/>
    </row>
    <row r="1664" spans="1:12" s="194" customFormat="1" ht="26.65" customHeight="1" x14ac:dyDescent="0.15">
      <c r="A1664" s="625"/>
      <c r="B1664" s="620" t="s">
        <v>1421</v>
      </c>
      <c r="C1664" s="632" t="s">
        <v>1426</v>
      </c>
      <c r="D1664" s="634">
        <v>43508</v>
      </c>
      <c r="E1664" s="620" t="s">
        <v>659</v>
      </c>
      <c r="F1664" s="636" t="s">
        <v>1427</v>
      </c>
      <c r="G1664" s="637"/>
      <c r="H1664" s="610" t="s">
        <v>286</v>
      </c>
      <c r="I1664" s="611"/>
      <c r="J1664" s="209" t="s">
        <v>287</v>
      </c>
      <c r="K1664" s="209" t="s">
        <v>16</v>
      </c>
      <c r="L1664" s="210">
        <v>468.67</v>
      </c>
    </row>
    <row r="1665" spans="1:12" s="194" customFormat="1" ht="384.95" customHeight="1" x14ac:dyDescent="0.15">
      <c r="A1665" s="625"/>
      <c r="B1665" s="621"/>
      <c r="C1665" s="633"/>
      <c r="D1665" s="635"/>
      <c r="E1665" s="621"/>
      <c r="F1665" s="638"/>
      <c r="G1665" s="639"/>
      <c r="H1665" s="610" t="s">
        <v>242</v>
      </c>
      <c r="I1665" s="611"/>
      <c r="J1665" s="209" t="s">
        <v>287</v>
      </c>
      <c r="K1665" s="209" t="s">
        <v>16</v>
      </c>
      <c r="L1665" s="210">
        <v>429.05</v>
      </c>
    </row>
    <row r="1666" spans="1:12" s="194" customFormat="1" ht="24.6" customHeight="1" x14ac:dyDescent="0.15">
      <c r="A1666" s="625"/>
      <c r="B1666" s="203" t="s">
        <v>6</v>
      </c>
      <c r="C1666" s="207" t="s">
        <v>5</v>
      </c>
      <c r="D1666" s="207" t="s">
        <v>288</v>
      </c>
      <c r="E1666" s="207" t="s">
        <v>289</v>
      </c>
      <c r="F1666" s="612"/>
      <c r="G1666" s="613"/>
      <c r="H1666" s="616" t="s">
        <v>290</v>
      </c>
      <c r="I1666" s="617"/>
      <c r="J1666" s="620" t="s">
        <v>287</v>
      </c>
      <c r="K1666" s="620" t="s">
        <v>16</v>
      </c>
      <c r="L1666" s="622">
        <v>145.25</v>
      </c>
    </row>
    <row r="1667" spans="1:12" s="194" customFormat="1" ht="24.6" customHeight="1" x14ac:dyDescent="0.15">
      <c r="A1667" s="626"/>
      <c r="B1667" s="209" t="s">
        <v>291</v>
      </c>
      <c r="C1667" s="209" t="s">
        <v>1427</v>
      </c>
      <c r="D1667" s="211">
        <v>43510</v>
      </c>
      <c r="E1667" s="209" t="s">
        <v>1428</v>
      </c>
      <c r="F1667" s="614"/>
      <c r="G1667" s="615"/>
      <c r="H1667" s="618"/>
      <c r="I1667" s="619"/>
      <c r="J1667" s="621"/>
      <c r="K1667" s="621"/>
      <c r="L1667" s="623"/>
    </row>
    <row r="1668" spans="1:12" s="194" customFormat="1" ht="24.6" customHeight="1" x14ac:dyDescent="0.15">
      <c r="A1668" s="624">
        <v>311</v>
      </c>
      <c r="B1668" s="203" t="s">
        <v>12</v>
      </c>
      <c r="C1668" s="207" t="s">
        <v>11</v>
      </c>
      <c r="D1668" s="207" t="s">
        <v>280</v>
      </c>
      <c r="E1668" s="207" t="s">
        <v>281</v>
      </c>
      <c r="F1668" s="627" t="s">
        <v>8</v>
      </c>
      <c r="G1668" s="628"/>
      <c r="H1668" s="629"/>
      <c r="I1668" s="630"/>
      <c r="J1668" s="630"/>
      <c r="K1668" s="630"/>
      <c r="L1668" s="631"/>
    </row>
    <row r="1669" spans="1:12" s="194" customFormat="1" ht="26.65" customHeight="1" x14ac:dyDescent="0.15">
      <c r="A1669" s="625"/>
      <c r="B1669" s="620" t="s">
        <v>1429</v>
      </c>
      <c r="C1669" s="632" t="s">
        <v>1430</v>
      </c>
      <c r="D1669" s="634">
        <v>43503</v>
      </c>
      <c r="E1669" s="620" t="s">
        <v>1244</v>
      </c>
      <c r="F1669" s="636" t="s">
        <v>1431</v>
      </c>
      <c r="G1669" s="637"/>
      <c r="H1669" s="610" t="s">
        <v>286</v>
      </c>
      <c r="I1669" s="611"/>
      <c r="J1669" s="209" t="s">
        <v>287</v>
      </c>
      <c r="K1669" s="209" t="s">
        <v>16</v>
      </c>
      <c r="L1669" s="210">
        <v>362</v>
      </c>
    </row>
    <row r="1670" spans="1:12" s="194" customFormat="1" ht="409.6" customHeight="1" x14ac:dyDescent="0.15">
      <c r="A1670" s="625"/>
      <c r="B1670" s="640"/>
      <c r="C1670" s="641"/>
      <c r="D1670" s="642"/>
      <c r="E1670" s="640"/>
      <c r="F1670" s="643"/>
      <c r="G1670" s="644"/>
      <c r="H1670" s="616" t="s">
        <v>242</v>
      </c>
      <c r="I1670" s="617"/>
      <c r="J1670" s="620" t="s">
        <v>287</v>
      </c>
      <c r="K1670" s="620" t="s">
        <v>16</v>
      </c>
      <c r="L1670" s="622">
        <v>5826.75</v>
      </c>
    </row>
    <row r="1671" spans="1:12" s="194" customFormat="1" ht="62.45" customHeight="1" x14ac:dyDescent="0.15">
      <c r="A1671" s="625"/>
      <c r="B1671" s="621"/>
      <c r="C1671" s="633"/>
      <c r="D1671" s="635"/>
      <c r="E1671" s="621"/>
      <c r="F1671" s="638"/>
      <c r="G1671" s="639"/>
      <c r="H1671" s="618"/>
      <c r="I1671" s="619"/>
      <c r="J1671" s="621"/>
      <c r="K1671" s="621"/>
      <c r="L1671" s="623"/>
    </row>
    <row r="1672" spans="1:12" s="194" customFormat="1" ht="24.6" customHeight="1" x14ac:dyDescent="0.15">
      <c r="A1672" s="625"/>
      <c r="B1672" s="203" t="s">
        <v>6</v>
      </c>
      <c r="C1672" s="207" t="s">
        <v>5</v>
      </c>
      <c r="D1672" s="207" t="s">
        <v>288</v>
      </c>
      <c r="E1672" s="207" t="s">
        <v>289</v>
      </c>
      <c r="F1672" s="612"/>
      <c r="G1672" s="613"/>
      <c r="H1672" s="616" t="s">
        <v>290</v>
      </c>
      <c r="I1672" s="617"/>
      <c r="J1672" s="620" t="s">
        <v>287</v>
      </c>
      <c r="K1672" s="620" t="s">
        <v>16</v>
      </c>
      <c r="L1672" s="622">
        <v>158</v>
      </c>
    </row>
    <row r="1673" spans="1:12" s="194" customFormat="1" ht="24.6" customHeight="1" x14ac:dyDescent="0.15">
      <c r="A1673" s="626"/>
      <c r="B1673" s="209" t="s">
        <v>333</v>
      </c>
      <c r="C1673" s="209" t="s">
        <v>1431</v>
      </c>
      <c r="D1673" s="211">
        <v>43506</v>
      </c>
      <c r="E1673" s="209" t="s">
        <v>420</v>
      </c>
      <c r="F1673" s="614"/>
      <c r="G1673" s="615"/>
      <c r="H1673" s="618"/>
      <c r="I1673" s="619"/>
      <c r="J1673" s="621"/>
      <c r="K1673" s="621"/>
      <c r="L1673" s="623"/>
    </row>
    <row r="1674" spans="1:12" s="194" customFormat="1" ht="24.6" customHeight="1" x14ac:dyDescent="0.15">
      <c r="A1674" s="624">
        <v>312</v>
      </c>
      <c r="B1674" s="203" t="s">
        <v>12</v>
      </c>
      <c r="C1674" s="207" t="s">
        <v>11</v>
      </c>
      <c r="D1674" s="207" t="s">
        <v>280</v>
      </c>
      <c r="E1674" s="207" t="s">
        <v>281</v>
      </c>
      <c r="F1674" s="627" t="s">
        <v>8</v>
      </c>
      <c r="G1674" s="628"/>
      <c r="H1674" s="629"/>
      <c r="I1674" s="630"/>
      <c r="J1674" s="630"/>
      <c r="K1674" s="630"/>
      <c r="L1674" s="631"/>
    </row>
    <row r="1675" spans="1:12" s="194" customFormat="1" ht="26.65" customHeight="1" x14ac:dyDescent="0.15">
      <c r="A1675" s="625"/>
      <c r="B1675" s="620" t="s">
        <v>1432</v>
      </c>
      <c r="C1675" s="632" t="s">
        <v>1433</v>
      </c>
      <c r="D1675" s="634">
        <v>43415</v>
      </c>
      <c r="E1675" s="620" t="s">
        <v>1172</v>
      </c>
      <c r="F1675" s="636" t="s">
        <v>1434</v>
      </c>
      <c r="G1675" s="637"/>
      <c r="H1675" s="610" t="s">
        <v>286</v>
      </c>
      <c r="I1675" s="611"/>
      <c r="J1675" s="209" t="s">
        <v>287</v>
      </c>
      <c r="K1675" s="209" t="s">
        <v>16</v>
      </c>
      <c r="L1675" s="210">
        <v>1303</v>
      </c>
    </row>
    <row r="1676" spans="1:12" s="194" customFormat="1" ht="331.15" customHeight="1" x14ac:dyDescent="0.15">
      <c r="A1676" s="625"/>
      <c r="B1676" s="621"/>
      <c r="C1676" s="633"/>
      <c r="D1676" s="635"/>
      <c r="E1676" s="621"/>
      <c r="F1676" s="638"/>
      <c r="G1676" s="639"/>
      <c r="H1676" s="610" t="s">
        <v>242</v>
      </c>
      <c r="I1676" s="611"/>
      <c r="J1676" s="209" t="s">
        <v>287</v>
      </c>
      <c r="K1676" s="209" t="s">
        <v>16</v>
      </c>
      <c r="L1676" s="210">
        <v>1485</v>
      </c>
    </row>
    <row r="1677" spans="1:12" s="194" customFormat="1" ht="24.6" customHeight="1" x14ac:dyDescent="0.15">
      <c r="A1677" s="625"/>
      <c r="B1677" s="203" t="s">
        <v>6</v>
      </c>
      <c r="C1677" s="207" t="s">
        <v>5</v>
      </c>
      <c r="D1677" s="207" t="s">
        <v>288</v>
      </c>
      <c r="E1677" s="207" t="s">
        <v>289</v>
      </c>
      <c r="F1677" s="612"/>
      <c r="G1677" s="613"/>
      <c r="H1677" s="616" t="s">
        <v>290</v>
      </c>
      <c r="I1677" s="617"/>
      <c r="J1677" s="620" t="s">
        <v>287</v>
      </c>
      <c r="K1677" s="620" t="s">
        <v>287</v>
      </c>
      <c r="L1677" s="622">
        <v>0</v>
      </c>
    </row>
    <row r="1678" spans="1:12" s="194" customFormat="1" ht="24.6" customHeight="1" x14ac:dyDescent="0.15">
      <c r="A1678" s="626"/>
      <c r="B1678" s="209" t="s">
        <v>460</v>
      </c>
      <c r="C1678" s="209" t="s">
        <v>1434</v>
      </c>
      <c r="D1678" s="211">
        <v>43421</v>
      </c>
      <c r="E1678" s="209" t="s">
        <v>1435</v>
      </c>
      <c r="F1678" s="614"/>
      <c r="G1678" s="615"/>
      <c r="H1678" s="618"/>
      <c r="I1678" s="619"/>
      <c r="J1678" s="621"/>
      <c r="K1678" s="621"/>
      <c r="L1678" s="623"/>
    </row>
    <row r="1679" spans="1:12" s="194" customFormat="1" ht="24.6" customHeight="1" x14ac:dyDescent="0.15">
      <c r="A1679" s="624">
        <v>313</v>
      </c>
      <c r="B1679" s="203" t="s">
        <v>12</v>
      </c>
      <c r="C1679" s="207" t="s">
        <v>11</v>
      </c>
      <c r="D1679" s="207" t="s">
        <v>280</v>
      </c>
      <c r="E1679" s="207" t="s">
        <v>281</v>
      </c>
      <c r="F1679" s="627" t="s">
        <v>8</v>
      </c>
      <c r="G1679" s="628"/>
      <c r="H1679" s="629"/>
      <c r="I1679" s="630"/>
      <c r="J1679" s="630"/>
      <c r="K1679" s="630"/>
      <c r="L1679" s="631"/>
    </row>
    <row r="1680" spans="1:12" s="194" customFormat="1" ht="26.65" customHeight="1" x14ac:dyDescent="0.15">
      <c r="A1680" s="625"/>
      <c r="B1680" s="620" t="s">
        <v>1432</v>
      </c>
      <c r="C1680" s="632" t="s">
        <v>1436</v>
      </c>
      <c r="D1680" s="634">
        <v>43446</v>
      </c>
      <c r="E1680" s="620" t="s">
        <v>1437</v>
      </c>
      <c r="F1680" s="636" t="s">
        <v>1438</v>
      </c>
      <c r="G1680" s="637"/>
      <c r="H1680" s="610" t="s">
        <v>286</v>
      </c>
      <c r="I1680" s="611"/>
      <c r="J1680" s="209" t="s">
        <v>16</v>
      </c>
      <c r="K1680" s="209" t="s">
        <v>287</v>
      </c>
      <c r="L1680" s="210">
        <v>326</v>
      </c>
    </row>
    <row r="1681" spans="1:12" s="194" customFormat="1" ht="409.6" customHeight="1" x14ac:dyDescent="0.15">
      <c r="A1681" s="625"/>
      <c r="B1681" s="640"/>
      <c r="C1681" s="641"/>
      <c r="D1681" s="642"/>
      <c r="E1681" s="640"/>
      <c r="F1681" s="643"/>
      <c r="G1681" s="644"/>
      <c r="H1681" s="616" t="s">
        <v>242</v>
      </c>
      <c r="I1681" s="617"/>
      <c r="J1681" s="620" t="s">
        <v>16</v>
      </c>
      <c r="K1681" s="620" t="s">
        <v>287</v>
      </c>
      <c r="L1681" s="622">
        <v>415.5</v>
      </c>
    </row>
    <row r="1682" spans="1:12" s="194" customFormat="1" ht="159.4" customHeight="1" x14ac:dyDescent="0.15">
      <c r="A1682" s="625"/>
      <c r="B1682" s="621"/>
      <c r="C1682" s="633"/>
      <c r="D1682" s="635"/>
      <c r="E1682" s="621"/>
      <c r="F1682" s="638"/>
      <c r="G1682" s="639"/>
      <c r="H1682" s="618"/>
      <c r="I1682" s="619"/>
      <c r="J1682" s="621"/>
      <c r="K1682" s="621"/>
      <c r="L1682" s="623"/>
    </row>
    <row r="1683" spans="1:12" s="194" customFormat="1" ht="24.6" customHeight="1" x14ac:dyDescent="0.15">
      <c r="A1683" s="625"/>
      <c r="B1683" s="203" t="s">
        <v>6</v>
      </c>
      <c r="C1683" s="207" t="s">
        <v>5</v>
      </c>
      <c r="D1683" s="207" t="s">
        <v>288</v>
      </c>
      <c r="E1683" s="207" t="s">
        <v>289</v>
      </c>
      <c r="F1683" s="612"/>
      <c r="G1683" s="613"/>
      <c r="H1683" s="616" t="s">
        <v>290</v>
      </c>
      <c r="I1683" s="617"/>
      <c r="J1683" s="620" t="s">
        <v>287</v>
      </c>
      <c r="K1683" s="620" t="s">
        <v>287</v>
      </c>
      <c r="L1683" s="622">
        <v>0</v>
      </c>
    </row>
    <row r="1684" spans="1:12" s="194" customFormat="1" ht="24.6" customHeight="1" x14ac:dyDescent="0.15">
      <c r="A1684" s="626"/>
      <c r="B1684" s="209" t="s">
        <v>460</v>
      </c>
      <c r="C1684" s="209" t="s">
        <v>1438</v>
      </c>
      <c r="D1684" s="211">
        <v>43447</v>
      </c>
      <c r="E1684" s="209" t="s">
        <v>729</v>
      </c>
      <c r="F1684" s="614"/>
      <c r="G1684" s="615"/>
      <c r="H1684" s="618"/>
      <c r="I1684" s="619"/>
      <c r="J1684" s="621"/>
      <c r="K1684" s="621"/>
      <c r="L1684" s="623"/>
    </row>
    <row r="1685" spans="1:12" s="194" customFormat="1" ht="24.6" customHeight="1" x14ac:dyDescent="0.15">
      <c r="A1685" s="624">
        <v>314</v>
      </c>
      <c r="B1685" s="203" t="s">
        <v>12</v>
      </c>
      <c r="C1685" s="207" t="s">
        <v>11</v>
      </c>
      <c r="D1685" s="207" t="s">
        <v>280</v>
      </c>
      <c r="E1685" s="207" t="s">
        <v>281</v>
      </c>
      <c r="F1685" s="627" t="s">
        <v>8</v>
      </c>
      <c r="G1685" s="628"/>
      <c r="H1685" s="629"/>
      <c r="I1685" s="630"/>
      <c r="J1685" s="630"/>
      <c r="K1685" s="630"/>
      <c r="L1685" s="631"/>
    </row>
    <row r="1686" spans="1:12" s="194" customFormat="1" ht="26.65" customHeight="1" x14ac:dyDescent="0.15">
      <c r="A1686" s="625"/>
      <c r="B1686" s="620" t="s">
        <v>1439</v>
      </c>
      <c r="C1686" s="632" t="s">
        <v>1440</v>
      </c>
      <c r="D1686" s="634">
        <v>43532</v>
      </c>
      <c r="E1686" s="620" t="s">
        <v>1441</v>
      </c>
      <c r="F1686" s="636" t="s">
        <v>1442</v>
      </c>
      <c r="G1686" s="637"/>
      <c r="H1686" s="610" t="s">
        <v>286</v>
      </c>
      <c r="I1686" s="611"/>
      <c r="J1686" s="209" t="s">
        <v>287</v>
      </c>
      <c r="K1686" s="209" t="s">
        <v>16</v>
      </c>
      <c r="L1686" s="210">
        <v>354.97</v>
      </c>
    </row>
    <row r="1687" spans="1:12" s="194" customFormat="1" ht="126.95" customHeight="1" x14ac:dyDescent="0.15">
      <c r="A1687" s="625"/>
      <c r="B1687" s="621"/>
      <c r="C1687" s="633"/>
      <c r="D1687" s="635"/>
      <c r="E1687" s="621"/>
      <c r="F1687" s="638"/>
      <c r="G1687" s="639"/>
      <c r="H1687" s="610" t="s">
        <v>242</v>
      </c>
      <c r="I1687" s="611"/>
      <c r="J1687" s="209" t="s">
        <v>287</v>
      </c>
      <c r="K1687" s="209" t="s">
        <v>16</v>
      </c>
      <c r="L1687" s="210">
        <v>201.6</v>
      </c>
    </row>
    <row r="1688" spans="1:12" s="194" customFormat="1" ht="24.6" customHeight="1" x14ac:dyDescent="0.15">
      <c r="A1688" s="625"/>
      <c r="B1688" s="203" t="s">
        <v>6</v>
      </c>
      <c r="C1688" s="207" t="s">
        <v>5</v>
      </c>
      <c r="D1688" s="207" t="s">
        <v>288</v>
      </c>
      <c r="E1688" s="207" t="s">
        <v>289</v>
      </c>
      <c r="F1688" s="612"/>
      <c r="G1688" s="613"/>
      <c r="H1688" s="616" t="s">
        <v>290</v>
      </c>
      <c r="I1688" s="617"/>
      <c r="J1688" s="620" t="s">
        <v>287</v>
      </c>
      <c r="K1688" s="620" t="s">
        <v>16</v>
      </c>
      <c r="L1688" s="622">
        <v>225</v>
      </c>
    </row>
    <row r="1689" spans="1:12" s="194" customFormat="1" ht="24.6" customHeight="1" x14ac:dyDescent="0.15">
      <c r="A1689" s="626"/>
      <c r="B1689" s="209" t="s">
        <v>291</v>
      </c>
      <c r="C1689" s="209" t="s">
        <v>1442</v>
      </c>
      <c r="D1689" s="211">
        <v>43534</v>
      </c>
      <c r="E1689" s="209" t="s">
        <v>292</v>
      </c>
      <c r="F1689" s="614"/>
      <c r="G1689" s="615"/>
      <c r="H1689" s="618"/>
      <c r="I1689" s="619"/>
      <c r="J1689" s="621"/>
      <c r="K1689" s="621"/>
      <c r="L1689" s="623"/>
    </row>
    <row r="1690" spans="1:12" s="194" customFormat="1" ht="24.6" customHeight="1" x14ac:dyDescent="0.15">
      <c r="A1690" s="624">
        <v>315</v>
      </c>
      <c r="B1690" s="203" t="s">
        <v>12</v>
      </c>
      <c r="C1690" s="207" t="s">
        <v>11</v>
      </c>
      <c r="D1690" s="207" t="s">
        <v>280</v>
      </c>
      <c r="E1690" s="207" t="s">
        <v>281</v>
      </c>
      <c r="F1690" s="627" t="s">
        <v>8</v>
      </c>
      <c r="G1690" s="628"/>
      <c r="H1690" s="629"/>
      <c r="I1690" s="630"/>
      <c r="J1690" s="630"/>
      <c r="K1690" s="630"/>
      <c r="L1690" s="631"/>
    </row>
    <row r="1691" spans="1:12" s="194" customFormat="1" ht="26.65" customHeight="1" x14ac:dyDescent="0.15">
      <c r="A1691" s="625"/>
      <c r="B1691" s="620" t="s">
        <v>1443</v>
      </c>
      <c r="C1691" s="632" t="s">
        <v>1444</v>
      </c>
      <c r="D1691" s="634">
        <v>43433</v>
      </c>
      <c r="E1691" s="620" t="s">
        <v>607</v>
      </c>
      <c r="F1691" s="636" t="s">
        <v>1144</v>
      </c>
      <c r="G1691" s="637"/>
      <c r="H1691" s="610" t="s">
        <v>286</v>
      </c>
      <c r="I1691" s="611"/>
      <c r="J1691" s="209" t="s">
        <v>287</v>
      </c>
      <c r="K1691" s="209" t="s">
        <v>16</v>
      </c>
      <c r="L1691" s="210">
        <v>348.28</v>
      </c>
    </row>
    <row r="1692" spans="1:12" s="194" customFormat="1" ht="288" customHeight="1" x14ac:dyDescent="0.15">
      <c r="A1692" s="625"/>
      <c r="B1692" s="621"/>
      <c r="C1692" s="633"/>
      <c r="D1692" s="635"/>
      <c r="E1692" s="621"/>
      <c r="F1692" s="638"/>
      <c r="G1692" s="639"/>
      <c r="H1692" s="610" t="s">
        <v>242</v>
      </c>
      <c r="I1692" s="611"/>
      <c r="J1692" s="209" t="s">
        <v>287</v>
      </c>
      <c r="K1692" s="209" t="s">
        <v>16</v>
      </c>
      <c r="L1692" s="210">
        <v>480.39</v>
      </c>
    </row>
    <row r="1693" spans="1:12" s="194" customFormat="1" ht="24.6" customHeight="1" x14ac:dyDescent="0.15">
      <c r="A1693" s="625"/>
      <c r="B1693" s="203" t="s">
        <v>6</v>
      </c>
      <c r="C1693" s="207" t="s">
        <v>5</v>
      </c>
      <c r="D1693" s="207" t="s">
        <v>288</v>
      </c>
      <c r="E1693" s="207" t="s">
        <v>289</v>
      </c>
      <c r="F1693" s="612"/>
      <c r="G1693" s="613"/>
      <c r="H1693" s="616" t="s">
        <v>290</v>
      </c>
      <c r="I1693" s="617"/>
      <c r="J1693" s="620" t="s">
        <v>287</v>
      </c>
      <c r="K1693" s="620" t="s">
        <v>16</v>
      </c>
      <c r="L1693" s="622">
        <v>750</v>
      </c>
    </row>
    <row r="1694" spans="1:12" s="194" customFormat="1" ht="24.6" customHeight="1" x14ac:dyDescent="0.15">
      <c r="A1694" s="626"/>
      <c r="B1694" s="209" t="s">
        <v>317</v>
      </c>
      <c r="C1694" s="209" t="s">
        <v>1144</v>
      </c>
      <c r="D1694" s="211">
        <v>43435</v>
      </c>
      <c r="E1694" s="209" t="s">
        <v>1445</v>
      </c>
      <c r="F1694" s="614"/>
      <c r="G1694" s="615"/>
      <c r="H1694" s="618"/>
      <c r="I1694" s="619"/>
      <c r="J1694" s="621"/>
      <c r="K1694" s="621"/>
      <c r="L1694" s="623"/>
    </row>
    <row r="1695" spans="1:12" s="194" customFormat="1" ht="24.6" customHeight="1" x14ac:dyDescent="0.15">
      <c r="A1695" s="624">
        <v>316</v>
      </c>
      <c r="B1695" s="203" t="s">
        <v>12</v>
      </c>
      <c r="C1695" s="207" t="s">
        <v>11</v>
      </c>
      <c r="D1695" s="207" t="s">
        <v>280</v>
      </c>
      <c r="E1695" s="207" t="s">
        <v>281</v>
      </c>
      <c r="F1695" s="627" t="s">
        <v>8</v>
      </c>
      <c r="G1695" s="628"/>
      <c r="H1695" s="629"/>
      <c r="I1695" s="630"/>
      <c r="J1695" s="630"/>
      <c r="K1695" s="630"/>
      <c r="L1695" s="631"/>
    </row>
    <row r="1696" spans="1:12" s="194" customFormat="1" ht="26.65" customHeight="1" x14ac:dyDescent="0.15">
      <c r="A1696" s="625"/>
      <c r="B1696" s="620" t="s">
        <v>1446</v>
      </c>
      <c r="C1696" s="620" t="s">
        <v>1447</v>
      </c>
      <c r="D1696" s="634">
        <v>43410</v>
      </c>
      <c r="E1696" s="620" t="s">
        <v>389</v>
      </c>
      <c r="F1696" s="636" t="s">
        <v>1448</v>
      </c>
      <c r="G1696" s="637"/>
      <c r="H1696" s="610" t="s">
        <v>286</v>
      </c>
      <c r="I1696" s="611"/>
      <c r="J1696" s="209" t="s">
        <v>287</v>
      </c>
      <c r="K1696" s="209" t="s">
        <v>16</v>
      </c>
      <c r="L1696" s="210">
        <v>560</v>
      </c>
    </row>
    <row r="1697" spans="1:12" s="194" customFormat="1" ht="29.85" customHeight="1" x14ac:dyDescent="0.15">
      <c r="A1697" s="625"/>
      <c r="B1697" s="621"/>
      <c r="C1697" s="621"/>
      <c r="D1697" s="635"/>
      <c r="E1697" s="621"/>
      <c r="F1697" s="638"/>
      <c r="G1697" s="639"/>
      <c r="H1697" s="610" t="s">
        <v>242</v>
      </c>
      <c r="I1697" s="611"/>
      <c r="J1697" s="209" t="s">
        <v>287</v>
      </c>
      <c r="K1697" s="209" t="s">
        <v>16</v>
      </c>
      <c r="L1697" s="210">
        <v>4120.33</v>
      </c>
    </row>
    <row r="1698" spans="1:12" s="194" customFormat="1" ht="24.6" customHeight="1" x14ac:dyDescent="0.15">
      <c r="A1698" s="625"/>
      <c r="B1698" s="203" t="s">
        <v>6</v>
      </c>
      <c r="C1698" s="207" t="s">
        <v>5</v>
      </c>
      <c r="D1698" s="207" t="s">
        <v>288</v>
      </c>
      <c r="E1698" s="207" t="s">
        <v>289</v>
      </c>
      <c r="F1698" s="612"/>
      <c r="G1698" s="613"/>
      <c r="H1698" s="616" t="s">
        <v>290</v>
      </c>
      <c r="I1698" s="617"/>
      <c r="J1698" s="620" t="s">
        <v>287</v>
      </c>
      <c r="K1698" s="620" t="s">
        <v>287</v>
      </c>
      <c r="L1698" s="622">
        <v>0</v>
      </c>
    </row>
    <row r="1699" spans="1:12" s="194" customFormat="1" ht="24.6" customHeight="1" x14ac:dyDescent="0.15">
      <c r="A1699" s="626"/>
      <c r="B1699" s="209" t="s">
        <v>790</v>
      </c>
      <c r="C1699" s="209" t="s">
        <v>1448</v>
      </c>
      <c r="D1699" s="211">
        <v>43414</v>
      </c>
      <c r="E1699" s="209" t="s">
        <v>1213</v>
      </c>
      <c r="F1699" s="614"/>
      <c r="G1699" s="615"/>
      <c r="H1699" s="618"/>
      <c r="I1699" s="619"/>
      <c r="J1699" s="621"/>
      <c r="K1699" s="621"/>
      <c r="L1699" s="623"/>
    </row>
    <row r="1700" spans="1:12" s="194" customFormat="1" ht="24.6" customHeight="1" x14ac:dyDescent="0.15">
      <c r="A1700" s="624">
        <v>317</v>
      </c>
      <c r="B1700" s="203" t="s">
        <v>12</v>
      </c>
      <c r="C1700" s="207" t="s">
        <v>11</v>
      </c>
      <c r="D1700" s="207" t="s">
        <v>280</v>
      </c>
      <c r="E1700" s="207" t="s">
        <v>281</v>
      </c>
      <c r="F1700" s="627" t="s">
        <v>8</v>
      </c>
      <c r="G1700" s="628"/>
      <c r="H1700" s="629"/>
      <c r="I1700" s="630"/>
      <c r="J1700" s="630"/>
      <c r="K1700" s="630"/>
      <c r="L1700" s="631"/>
    </row>
    <row r="1701" spans="1:12" s="194" customFormat="1" ht="26.65" customHeight="1" x14ac:dyDescent="0.15">
      <c r="A1701" s="625"/>
      <c r="B1701" s="620" t="s">
        <v>1449</v>
      </c>
      <c r="C1701" s="632" t="s">
        <v>1450</v>
      </c>
      <c r="D1701" s="634">
        <v>43393</v>
      </c>
      <c r="E1701" s="620" t="s">
        <v>734</v>
      </c>
      <c r="F1701" s="636" t="s">
        <v>1451</v>
      </c>
      <c r="G1701" s="637"/>
      <c r="H1701" s="610" t="s">
        <v>286</v>
      </c>
      <c r="I1701" s="611"/>
      <c r="J1701" s="209" t="s">
        <v>287</v>
      </c>
      <c r="K1701" s="209" t="s">
        <v>16</v>
      </c>
      <c r="L1701" s="210">
        <v>844.55</v>
      </c>
    </row>
    <row r="1702" spans="1:12" s="194" customFormat="1" ht="83.65" customHeight="1" x14ac:dyDescent="0.15">
      <c r="A1702" s="625"/>
      <c r="B1702" s="621"/>
      <c r="C1702" s="633"/>
      <c r="D1702" s="635"/>
      <c r="E1702" s="621"/>
      <c r="F1702" s="638"/>
      <c r="G1702" s="639"/>
      <c r="H1702" s="610" t="s">
        <v>242</v>
      </c>
      <c r="I1702" s="611"/>
      <c r="J1702" s="209" t="s">
        <v>287</v>
      </c>
      <c r="K1702" s="209" t="s">
        <v>16</v>
      </c>
      <c r="L1702" s="210">
        <v>1318</v>
      </c>
    </row>
    <row r="1703" spans="1:12" s="194" customFormat="1" ht="24.6" customHeight="1" x14ac:dyDescent="0.15">
      <c r="A1703" s="625"/>
      <c r="B1703" s="203" t="s">
        <v>6</v>
      </c>
      <c r="C1703" s="207" t="s">
        <v>5</v>
      </c>
      <c r="D1703" s="207" t="s">
        <v>288</v>
      </c>
      <c r="E1703" s="207" t="s">
        <v>289</v>
      </c>
      <c r="F1703" s="612"/>
      <c r="G1703" s="613"/>
      <c r="H1703" s="616" t="s">
        <v>290</v>
      </c>
      <c r="I1703" s="617"/>
      <c r="J1703" s="620" t="s">
        <v>287</v>
      </c>
      <c r="K1703" s="620" t="s">
        <v>16</v>
      </c>
      <c r="L1703" s="622">
        <v>100</v>
      </c>
    </row>
    <row r="1704" spans="1:12" s="194" customFormat="1" ht="24.6" customHeight="1" x14ac:dyDescent="0.15">
      <c r="A1704" s="626"/>
      <c r="B1704" s="209" t="s">
        <v>291</v>
      </c>
      <c r="C1704" s="209" t="s">
        <v>1451</v>
      </c>
      <c r="D1704" s="211">
        <v>43399</v>
      </c>
      <c r="E1704" s="209" t="s">
        <v>1452</v>
      </c>
      <c r="F1704" s="614"/>
      <c r="G1704" s="615"/>
      <c r="H1704" s="618"/>
      <c r="I1704" s="619"/>
      <c r="J1704" s="621"/>
      <c r="K1704" s="621"/>
      <c r="L1704" s="623"/>
    </row>
    <row r="1705" spans="1:12" s="194" customFormat="1" ht="24.6" customHeight="1" x14ac:dyDescent="0.15">
      <c r="A1705" s="624">
        <v>318</v>
      </c>
      <c r="B1705" s="203" t="s">
        <v>12</v>
      </c>
      <c r="C1705" s="207" t="s">
        <v>11</v>
      </c>
      <c r="D1705" s="207" t="s">
        <v>280</v>
      </c>
      <c r="E1705" s="207" t="s">
        <v>281</v>
      </c>
      <c r="F1705" s="627" t="s">
        <v>8</v>
      </c>
      <c r="G1705" s="628"/>
      <c r="H1705" s="629"/>
      <c r="I1705" s="630"/>
      <c r="J1705" s="630"/>
      <c r="K1705" s="630"/>
      <c r="L1705" s="631"/>
    </row>
    <row r="1706" spans="1:12" s="194" customFormat="1" ht="26.65" customHeight="1" x14ac:dyDescent="0.15">
      <c r="A1706" s="625"/>
      <c r="B1706" s="620" t="s">
        <v>1453</v>
      </c>
      <c r="C1706" s="620" t="s">
        <v>1454</v>
      </c>
      <c r="D1706" s="634">
        <v>43397</v>
      </c>
      <c r="E1706" s="620" t="s">
        <v>377</v>
      </c>
      <c r="F1706" s="636" t="s">
        <v>1455</v>
      </c>
      <c r="G1706" s="637"/>
      <c r="H1706" s="610" t="s">
        <v>286</v>
      </c>
      <c r="I1706" s="611"/>
      <c r="J1706" s="209" t="s">
        <v>287</v>
      </c>
      <c r="K1706" s="209" t="s">
        <v>16</v>
      </c>
      <c r="L1706" s="210">
        <v>773.95</v>
      </c>
    </row>
    <row r="1707" spans="1:12" s="194" customFormat="1" ht="40.5" customHeight="1" x14ac:dyDescent="0.15">
      <c r="A1707" s="625"/>
      <c r="B1707" s="621"/>
      <c r="C1707" s="621"/>
      <c r="D1707" s="635"/>
      <c r="E1707" s="621"/>
      <c r="F1707" s="638"/>
      <c r="G1707" s="639"/>
      <c r="H1707" s="610" t="s">
        <v>242</v>
      </c>
      <c r="I1707" s="611"/>
      <c r="J1707" s="209" t="s">
        <v>287</v>
      </c>
      <c r="K1707" s="209" t="s">
        <v>16</v>
      </c>
      <c r="L1707" s="210">
        <v>147</v>
      </c>
    </row>
    <row r="1708" spans="1:12" s="194" customFormat="1" ht="24.6" customHeight="1" x14ac:dyDescent="0.15">
      <c r="A1708" s="625"/>
      <c r="B1708" s="203" t="s">
        <v>6</v>
      </c>
      <c r="C1708" s="207" t="s">
        <v>5</v>
      </c>
      <c r="D1708" s="207" t="s">
        <v>288</v>
      </c>
      <c r="E1708" s="207" t="s">
        <v>289</v>
      </c>
      <c r="F1708" s="612"/>
      <c r="G1708" s="613"/>
      <c r="H1708" s="616" t="s">
        <v>290</v>
      </c>
      <c r="I1708" s="617"/>
      <c r="J1708" s="620" t="s">
        <v>287</v>
      </c>
      <c r="K1708" s="620" t="s">
        <v>287</v>
      </c>
      <c r="L1708" s="622">
        <v>0</v>
      </c>
    </row>
    <row r="1709" spans="1:12" s="194" customFormat="1" ht="24.6" customHeight="1" x14ac:dyDescent="0.15">
      <c r="A1709" s="626"/>
      <c r="B1709" s="209" t="s">
        <v>1456</v>
      </c>
      <c r="C1709" s="209" t="s">
        <v>1455</v>
      </c>
      <c r="D1709" s="211">
        <v>43399</v>
      </c>
      <c r="E1709" s="209" t="s">
        <v>791</v>
      </c>
      <c r="F1709" s="614"/>
      <c r="G1709" s="615"/>
      <c r="H1709" s="618"/>
      <c r="I1709" s="619"/>
      <c r="J1709" s="621"/>
      <c r="K1709" s="621"/>
      <c r="L1709" s="623"/>
    </row>
    <row r="1710" spans="1:12" s="194" customFormat="1" ht="24.6" customHeight="1" x14ac:dyDescent="0.15">
      <c r="A1710" s="624">
        <v>319</v>
      </c>
      <c r="B1710" s="203" t="s">
        <v>12</v>
      </c>
      <c r="C1710" s="207" t="s">
        <v>11</v>
      </c>
      <c r="D1710" s="207" t="s">
        <v>280</v>
      </c>
      <c r="E1710" s="207" t="s">
        <v>281</v>
      </c>
      <c r="F1710" s="627" t="s">
        <v>8</v>
      </c>
      <c r="G1710" s="628"/>
      <c r="H1710" s="629"/>
      <c r="I1710" s="630"/>
      <c r="J1710" s="630"/>
      <c r="K1710" s="630"/>
      <c r="L1710" s="631"/>
    </row>
    <row r="1711" spans="1:12" s="194" customFormat="1" ht="26.65" customHeight="1" x14ac:dyDescent="0.15">
      <c r="A1711" s="625"/>
      <c r="B1711" s="620" t="s">
        <v>1453</v>
      </c>
      <c r="C1711" s="620" t="s">
        <v>1457</v>
      </c>
      <c r="D1711" s="634">
        <v>43411</v>
      </c>
      <c r="E1711" s="620" t="s">
        <v>469</v>
      </c>
      <c r="F1711" s="636" t="s">
        <v>1458</v>
      </c>
      <c r="G1711" s="637"/>
      <c r="H1711" s="610" t="s">
        <v>286</v>
      </c>
      <c r="I1711" s="611"/>
      <c r="J1711" s="209" t="s">
        <v>287</v>
      </c>
      <c r="K1711" s="209" t="s">
        <v>16</v>
      </c>
      <c r="L1711" s="210">
        <v>519.04</v>
      </c>
    </row>
    <row r="1712" spans="1:12" s="194" customFormat="1" ht="40.5" customHeight="1" x14ac:dyDescent="0.15">
      <c r="A1712" s="625"/>
      <c r="B1712" s="621"/>
      <c r="C1712" s="621"/>
      <c r="D1712" s="635"/>
      <c r="E1712" s="621"/>
      <c r="F1712" s="638"/>
      <c r="G1712" s="639"/>
      <c r="H1712" s="610" t="s">
        <v>242</v>
      </c>
      <c r="I1712" s="611"/>
      <c r="J1712" s="209" t="s">
        <v>287</v>
      </c>
      <c r="K1712" s="209" t="s">
        <v>16</v>
      </c>
      <c r="L1712" s="210">
        <v>156.19999999999999</v>
      </c>
    </row>
    <row r="1713" spans="1:12" s="194" customFormat="1" ht="24.6" customHeight="1" x14ac:dyDescent="0.15">
      <c r="A1713" s="625"/>
      <c r="B1713" s="203" t="s">
        <v>6</v>
      </c>
      <c r="C1713" s="207" t="s">
        <v>5</v>
      </c>
      <c r="D1713" s="207" t="s">
        <v>288</v>
      </c>
      <c r="E1713" s="207" t="s">
        <v>289</v>
      </c>
      <c r="F1713" s="612"/>
      <c r="G1713" s="613"/>
      <c r="H1713" s="616" t="s">
        <v>290</v>
      </c>
      <c r="I1713" s="617"/>
      <c r="J1713" s="620" t="s">
        <v>287</v>
      </c>
      <c r="K1713" s="620" t="s">
        <v>287</v>
      </c>
      <c r="L1713" s="622">
        <v>0</v>
      </c>
    </row>
    <row r="1714" spans="1:12" s="194" customFormat="1" ht="24.6" customHeight="1" x14ac:dyDescent="0.15">
      <c r="A1714" s="626"/>
      <c r="B1714" s="209" t="s">
        <v>1456</v>
      </c>
      <c r="C1714" s="209" t="s">
        <v>1458</v>
      </c>
      <c r="D1714" s="211">
        <v>43413</v>
      </c>
      <c r="E1714" s="209" t="s">
        <v>1459</v>
      </c>
      <c r="F1714" s="614"/>
      <c r="G1714" s="615"/>
      <c r="H1714" s="618"/>
      <c r="I1714" s="619"/>
      <c r="J1714" s="621"/>
      <c r="K1714" s="621"/>
      <c r="L1714" s="623"/>
    </row>
    <row r="1715" spans="1:12" s="194" customFormat="1" ht="24.6" customHeight="1" x14ac:dyDescent="0.15">
      <c r="A1715" s="624">
        <v>320</v>
      </c>
      <c r="B1715" s="203" t="s">
        <v>12</v>
      </c>
      <c r="C1715" s="207" t="s">
        <v>11</v>
      </c>
      <c r="D1715" s="207" t="s">
        <v>280</v>
      </c>
      <c r="E1715" s="207" t="s">
        <v>281</v>
      </c>
      <c r="F1715" s="627" t="s">
        <v>8</v>
      </c>
      <c r="G1715" s="628"/>
      <c r="H1715" s="629"/>
      <c r="I1715" s="630"/>
      <c r="J1715" s="630"/>
      <c r="K1715" s="630"/>
      <c r="L1715" s="631"/>
    </row>
    <row r="1716" spans="1:12" s="194" customFormat="1" ht="26.65" customHeight="1" x14ac:dyDescent="0.15">
      <c r="A1716" s="625"/>
      <c r="B1716" s="620" t="s">
        <v>1460</v>
      </c>
      <c r="C1716" s="620" t="s">
        <v>1461</v>
      </c>
      <c r="D1716" s="634">
        <v>43439</v>
      </c>
      <c r="E1716" s="620" t="s">
        <v>1462</v>
      </c>
      <c r="F1716" s="636" t="s">
        <v>1463</v>
      </c>
      <c r="G1716" s="637"/>
      <c r="H1716" s="610" t="s">
        <v>286</v>
      </c>
      <c r="I1716" s="611"/>
      <c r="J1716" s="209" t="s">
        <v>287</v>
      </c>
      <c r="K1716" s="209" t="s">
        <v>16</v>
      </c>
      <c r="L1716" s="210">
        <v>190</v>
      </c>
    </row>
    <row r="1717" spans="1:12" s="194" customFormat="1" ht="105" customHeight="1" x14ac:dyDescent="0.15">
      <c r="A1717" s="625"/>
      <c r="B1717" s="621"/>
      <c r="C1717" s="621"/>
      <c r="D1717" s="635"/>
      <c r="E1717" s="621"/>
      <c r="F1717" s="638"/>
      <c r="G1717" s="639"/>
      <c r="H1717" s="610" t="s">
        <v>242</v>
      </c>
      <c r="I1717" s="611"/>
      <c r="J1717" s="209" t="s">
        <v>287</v>
      </c>
      <c r="K1717" s="209" t="s">
        <v>16</v>
      </c>
      <c r="L1717" s="210">
        <v>125.4</v>
      </c>
    </row>
    <row r="1718" spans="1:12" s="194" customFormat="1" ht="24.6" customHeight="1" x14ac:dyDescent="0.15">
      <c r="A1718" s="625"/>
      <c r="B1718" s="203" t="s">
        <v>6</v>
      </c>
      <c r="C1718" s="207" t="s">
        <v>5</v>
      </c>
      <c r="D1718" s="207" t="s">
        <v>288</v>
      </c>
      <c r="E1718" s="207" t="s">
        <v>289</v>
      </c>
      <c r="F1718" s="612"/>
      <c r="G1718" s="613"/>
      <c r="H1718" s="616" t="s">
        <v>290</v>
      </c>
      <c r="I1718" s="617"/>
      <c r="J1718" s="620" t="s">
        <v>287</v>
      </c>
      <c r="K1718" s="620" t="s">
        <v>287</v>
      </c>
      <c r="L1718" s="622">
        <v>0</v>
      </c>
    </row>
    <row r="1719" spans="1:12" s="194" customFormat="1" ht="24.6" customHeight="1" x14ac:dyDescent="0.15">
      <c r="A1719" s="626"/>
      <c r="B1719" s="209" t="s">
        <v>439</v>
      </c>
      <c r="C1719" s="209" t="s">
        <v>1463</v>
      </c>
      <c r="D1719" s="211">
        <v>43441</v>
      </c>
      <c r="E1719" s="209" t="s">
        <v>934</v>
      </c>
      <c r="F1719" s="614"/>
      <c r="G1719" s="615"/>
      <c r="H1719" s="618"/>
      <c r="I1719" s="619"/>
      <c r="J1719" s="621"/>
      <c r="K1719" s="621"/>
      <c r="L1719" s="623"/>
    </row>
    <row r="1720" spans="1:12" s="194" customFormat="1" ht="24.6" customHeight="1" x14ac:dyDescent="0.15">
      <c r="A1720" s="624">
        <v>321</v>
      </c>
      <c r="B1720" s="203" t="s">
        <v>12</v>
      </c>
      <c r="C1720" s="207" t="s">
        <v>11</v>
      </c>
      <c r="D1720" s="207" t="s">
        <v>280</v>
      </c>
      <c r="E1720" s="207" t="s">
        <v>281</v>
      </c>
      <c r="F1720" s="627" t="s">
        <v>8</v>
      </c>
      <c r="G1720" s="628"/>
      <c r="H1720" s="629"/>
      <c r="I1720" s="630"/>
      <c r="J1720" s="630"/>
      <c r="K1720" s="630"/>
      <c r="L1720" s="631"/>
    </row>
    <row r="1721" spans="1:12" s="194" customFormat="1" ht="26.65" customHeight="1" x14ac:dyDescent="0.15">
      <c r="A1721" s="625"/>
      <c r="B1721" s="620" t="s">
        <v>1460</v>
      </c>
      <c r="C1721" s="620" t="s">
        <v>1464</v>
      </c>
      <c r="D1721" s="634">
        <v>43446</v>
      </c>
      <c r="E1721" s="620" t="s">
        <v>664</v>
      </c>
      <c r="F1721" s="636" t="s">
        <v>1465</v>
      </c>
      <c r="G1721" s="637"/>
      <c r="H1721" s="610" t="s">
        <v>286</v>
      </c>
      <c r="I1721" s="611"/>
      <c r="J1721" s="209" t="s">
        <v>287</v>
      </c>
      <c r="K1721" s="209" t="s">
        <v>16</v>
      </c>
      <c r="L1721" s="210">
        <v>392</v>
      </c>
    </row>
    <row r="1722" spans="1:12" s="194" customFormat="1" ht="105" customHeight="1" x14ac:dyDescent="0.15">
      <c r="A1722" s="625"/>
      <c r="B1722" s="621"/>
      <c r="C1722" s="621"/>
      <c r="D1722" s="635"/>
      <c r="E1722" s="621"/>
      <c r="F1722" s="638"/>
      <c r="G1722" s="639"/>
      <c r="H1722" s="610" t="s">
        <v>242</v>
      </c>
      <c r="I1722" s="611"/>
      <c r="J1722" s="209" t="s">
        <v>287</v>
      </c>
      <c r="K1722" s="209" t="s">
        <v>16</v>
      </c>
      <c r="L1722" s="210">
        <v>181.4</v>
      </c>
    </row>
    <row r="1723" spans="1:12" s="194" customFormat="1" ht="24.6" customHeight="1" x14ac:dyDescent="0.15">
      <c r="A1723" s="625"/>
      <c r="B1723" s="203" t="s">
        <v>6</v>
      </c>
      <c r="C1723" s="207" t="s">
        <v>5</v>
      </c>
      <c r="D1723" s="207" t="s">
        <v>288</v>
      </c>
      <c r="E1723" s="207" t="s">
        <v>289</v>
      </c>
      <c r="F1723" s="612"/>
      <c r="G1723" s="613"/>
      <c r="H1723" s="616" t="s">
        <v>290</v>
      </c>
      <c r="I1723" s="617"/>
      <c r="J1723" s="620" t="s">
        <v>287</v>
      </c>
      <c r="K1723" s="620" t="s">
        <v>287</v>
      </c>
      <c r="L1723" s="622">
        <v>0</v>
      </c>
    </row>
    <row r="1724" spans="1:12" s="194" customFormat="1" ht="24.6" customHeight="1" x14ac:dyDescent="0.15">
      <c r="A1724" s="626"/>
      <c r="B1724" s="209" t="s">
        <v>439</v>
      </c>
      <c r="C1724" s="209" t="s">
        <v>1465</v>
      </c>
      <c r="D1724" s="211">
        <v>43448</v>
      </c>
      <c r="E1724" s="209" t="s">
        <v>1466</v>
      </c>
      <c r="F1724" s="614"/>
      <c r="G1724" s="615"/>
      <c r="H1724" s="618"/>
      <c r="I1724" s="619"/>
      <c r="J1724" s="621"/>
      <c r="K1724" s="621"/>
      <c r="L1724" s="623"/>
    </row>
    <row r="1725" spans="1:12" s="194" customFormat="1" ht="24.6" customHeight="1" x14ac:dyDescent="0.15">
      <c r="A1725" s="624">
        <v>322</v>
      </c>
      <c r="B1725" s="203" t="s">
        <v>12</v>
      </c>
      <c r="C1725" s="207" t="s">
        <v>11</v>
      </c>
      <c r="D1725" s="207" t="s">
        <v>280</v>
      </c>
      <c r="E1725" s="207" t="s">
        <v>281</v>
      </c>
      <c r="F1725" s="627" t="s">
        <v>8</v>
      </c>
      <c r="G1725" s="628"/>
      <c r="H1725" s="629"/>
      <c r="I1725" s="630"/>
      <c r="J1725" s="630"/>
      <c r="K1725" s="630"/>
      <c r="L1725" s="631"/>
    </row>
    <row r="1726" spans="1:12" s="194" customFormat="1" ht="26.65" customHeight="1" x14ac:dyDescent="0.15">
      <c r="A1726" s="625"/>
      <c r="B1726" s="620" t="s">
        <v>1467</v>
      </c>
      <c r="C1726" s="632" t="s">
        <v>1468</v>
      </c>
      <c r="D1726" s="634">
        <v>43395</v>
      </c>
      <c r="E1726" s="620" t="s">
        <v>394</v>
      </c>
      <c r="F1726" s="636" t="s">
        <v>1469</v>
      </c>
      <c r="G1726" s="637"/>
      <c r="H1726" s="610" t="s">
        <v>286</v>
      </c>
      <c r="I1726" s="611"/>
      <c r="J1726" s="209" t="s">
        <v>287</v>
      </c>
      <c r="K1726" s="209" t="s">
        <v>16</v>
      </c>
      <c r="L1726" s="210">
        <v>492</v>
      </c>
    </row>
    <row r="1727" spans="1:12" s="194" customFormat="1" ht="331.15" customHeight="1" x14ac:dyDescent="0.15">
      <c r="A1727" s="625"/>
      <c r="B1727" s="621"/>
      <c r="C1727" s="633"/>
      <c r="D1727" s="635"/>
      <c r="E1727" s="621"/>
      <c r="F1727" s="638"/>
      <c r="G1727" s="639"/>
      <c r="H1727" s="610" t="s">
        <v>242</v>
      </c>
      <c r="I1727" s="611"/>
      <c r="J1727" s="209" t="s">
        <v>287</v>
      </c>
      <c r="K1727" s="209" t="s">
        <v>16</v>
      </c>
      <c r="L1727" s="210">
        <v>375.94</v>
      </c>
    </row>
    <row r="1728" spans="1:12" s="194" customFormat="1" ht="24.6" customHeight="1" x14ac:dyDescent="0.15">
      <c r="A1728" s="625"/>
      <c r="B1728" s="203" t="s">
        <v>6</v>
      </c>
      <c r="C1728" s="207" t="s">
        <v>5</v>
      </c>
      <c r="D1728" s="207" t="s">
        <v>288</v>
      </c>
      <c r="E1728" s="207" t="s">
        <v>289</v>
      </c>
      <c r="F1728" s="612"/>
      <c r="G1728" s="613"/>
      <c r="H1728" s="616" t="s">
        <v>290</v>
      </c>
      <c r="I1728" s="617"/>
      <c r="J1728" s="620" t="s">
        <v>287</v>
      </c>
      <c r="K1728" s="620" t="s">
        <v>287</v>
      </c>
      <c r="L1728" s="622">
        <v>0</v>
      </c>
    </row>
    <row r="1729" spans="1:12" s="194" customFormat="1" ht="35.1" customHeight="1" x14ac:dyDescent="0.15">
      <c r="A1729" s="626"/>
      <c r="B1729" s="209" t="s">
        <v>1314</v>
      </c>
      <c r="C1729" s="209" t="s">
        <v>1469</v>
      </c>
      <c r="D1729" s="211">
        <v>43403</v>
      </c>
      <c r="E1729" s="209" t="s">
        <v>1470</v>
      </c>
      <c r="F1729" s="614"/>
      <c r="G1729" s="615"/>
      <c r="H1729" s="618"/>
      <c r="I1729" s="619"/>
      <c r="J1729" s="621"/>
      <c r="K1729" s="621"/>
      <c r="L1729" s="623"/>
    </row>
    <row r="1730" spans="1:12" s="194" customFormat="1" ht="24.6" customHeight="1" x14ac:dyDescent="0.15">
      <c r="A1730" s="624">
        <v>323</v>
      </c>
      <c r="B1730" s="203" t="s">
        <v>12</v>
      </c>
      <c r="C1730" s="207" t="s">
        <v>11</v>
      </c>
      <c r="D1730" s="207" t="s">
        <v>280</v>
      </c>
      <c r="E1730" s="207" t="s">
        <v>281</v>
      </c>
      <c r="F1730" s="627" t="s">
        <v>8</v>
      </c>
      <c r="G1730" s="628"/>
      <c r="H1730" s="629"/>
      <c r="I1730" s="630"/>
      <c r="J1730" s="630"/>
      <c r="K1730" s="630"/>
      <c r="L1730" s="631"/>
    </row>
    <row r="1731" spans="1:12" s="194" customFormat="1" ht="26.65" customHeight="1" x14ac:dyDescent="0.15">
      <c r="A1731" s="625"/>
      <c r="B1731" s="620" t="s">
        <v>1467</v>
      </c>
      <c r="C1731" s="632" t="s">
        <v>1468</v>
      </c>
      <c r="D1731" s="634">
        <v>43395</v>
      </c>
      <c r="E1731" s="620" t="s">
        <v>394</v>
      </c>
      <c r="F1731" s="636" t="s">
        <v>1471</v>
      </c>
      <c r="G1731" s="637"/>
      <c r="H1731" s="610" t="s">
        <v>286</v>
      </c>
      <c r="I1731" s="611"/>
      <c r="J1731" s="209" t="s">
        <v>287</v>
      </c>
      <c r="K1731" s="209" t="s">
        <v>16</v>
      </c>
      <c r="L1731" s="210">
        <v>723</v>
      </c>
    </row>
    <row r="1732" spans="1:12" s="194" customFormat="1" ht="331.15" customHeight="1" x14ac:dyDescent="0.15">
      <c r="A1732" s="625"/>
      <c r="B1732" s="621"/>
      <c r="C1732" s="633"/>
      <c r="D1732" s="635"/>
      <c r="E1732" s="621"/>
      <c r="F1732" s="638"/>
      <c r="G1732" s="639"/>
      <c r="H1732" s="610" t="s">
        <v>242</v>
      </c>
      <c r="I1732" s="611"/>
      <c r="J1732" s="209" t="s">
        <v>287</v>
      </c>
      <c r="K1732" s="209" t="s">
        <v>16</v>
      </c>
      <c r="L1732" s="210">
        <v>926.21</v>
      </c>
    </row>
    <row r="1733" spans="1:12" s="194" customFormat="1" ht="24.6" customHeight="1" x14ac:dyDescent="0.15">
      <c r="A1733" s="625"/>
      <c r="B1733" s="203" t="s">
        <v>6</v>
      </c>
      <c r="C1733" s="207" t="s">
        <v>5</v>
      </c>
      <c r="D1733" s="207" t="s">
        <v>288</v>
      </c>
      <c r="E1733" s="207" t="s">
        <v>289</v>
      </c>
      <c r="F1733" s="612"/>
      <c r="G1733" s="613"/>
      <c r="H1733" s="616" t="s">
        <v>290</v>
      </c>
      <c r="I1733" s="617"/>
      <c r="J1733" s="620" t="s">
        <v>287</v>
      </c>
      <c r="K1733" s="620" t="s">
        <v>287</v>
      </c>
      <c r="L1733" s="622">
        <v>0</v>
      </c>
    </row>
    <row r="1734" spans="1:12" s="194" customFormat="1" ht="35.1" customHeight="1" x14ac:dyDescent="0.15">
      <c r="A1734" s="626"/>
      <c r="B1734" s="209" t="s">
        <v>1314</v>
      </c>
      <c r="C1734" s="209" t="s">
        <v>1471</v>
      </c>
      <c r="D1734" s="211">
        <v>43403</v>
      </c>
      <c r="E1734" s="209" t="s">
        <v>1470</v>
      </c>
      <c r="F1734" s="614"/>
      <c r="G1734" s="615"/>
      <c r="H1734" s="618"/>
      <c r="I1734" s="619"/>
      <c r="J1734" s="621"/>
      <c r="K1734" s="621"/>
      <c r="L1734" s="623"/>
    </row>
    <row r="1735" spans="1:12" s="194" customFormat="1" ht="24.6" customHeight="1" x14ac:dyDescent="0.15">
      <c r="A1735" s="624">
        <v>324</v>
      </c>
      <c r="B1735" s="203" t="s">
        <v>12</v>
      </c>
      <c r="C1735" s="207" t="s">
        <v>11</v>
      </c>
      <c r="D1735" s="207" t="s">
        <v>280</v>
      </c>
      <c r="E1735" s="207" t="s">
        <v>281</v>
      </c>
      <c r="F1735" s="627" t="s">
        <v>8</v>
      </c>
      <c r="G1735" s="628"/>
      <c r="H1735" s="629"/>
      <c r="I1735" s="630"/>
      <c r="J1735" s="630"/>
      <c r="K1735" s="630"/>
      <c r="L1735" s="631"/>
    </row>
    <row r="1736" spans="1:12" s="194" customFormat="1" ht="26.65" customHeight="1" x14ac:dyDescent="0.15">
      <c r="A1736" s="625"/>
      <c r="B1736" s="620" t="s">
        <v>1467</v>
      </c>
      <c r="C1736" s="632" t="s">
        <v>1472</v>
      </c>
      <c r="D1736" s="634">
        <v>43527</v>
      </c>
      <c r="E1736" s="620" t="s">
        <v>331</v>
      </c>
      <c r="F1736" s="636" t="s">
        <v>1071</v>
      </c>
      <c r="G1736" s="637"/>
      <c r="H1736" s="610" t="s">
        <v>286</v>
      </c>
      <c r="I1736" s="611"/>
      <c r="J1736" s="209" t="s">
        <v>287</v>
      </c>
      <c r="K1736" s="209" t="s">
        <v>16</v>
      </c>
      <c r="L1736" s="210">
        <v>736</v>
      </c>
    </row>
    <row r="1737" spans="1:12" s="194" customFormat="1" ht="137.65" customHeight="1" x14ac:dyDescent="0.15">
      <c r="A1737" s="625"/>
      <c r="B1737" s="621"/>
      <c r="C1737" s="633"/>
      <c r="D1737" s="635"/>
      <c r="E1737" s="621"/>
      <c r="F1737" s="638"/>
      <c r="G1737" s="639"/>
      <c r="H1737" s="610" t="s">
        <v>242</v>
      </c>
      <c r="I1737" s="611"/>
      <c r="J1737" s="209" t="s">
        <v>287</v>
      </c>
      <c r="K1737" s="209" t="s">
        <v>16</v>
      </c>
      <c r="L1737" s="210">
        <v>436.4</v>
      </c>
    </row>
    <row r="1738" spans="1:12" s="194" customFormat="1" ht="24.6" customHeight="1" x14ac:dyDescent="0.15">
      <c r="A1738" s="625"/>
      <c r="B1738" s="203" t="s">
        <v>6</v>
      </c>
      <c r="C1738" s="207" t="s">
        <v>5</v>
      </c>
      <c r="D1738" s="207" t="s">
        <v>288</v>
      </c>
      <c r="E1738" s="207" t="s">
        <v>289</v>
      </c>
      <c r="F1738" s="612"/>
      <c r="G1738" s="613"/>
      <c r="H1738" s="616" t="s">
        <v>290</v>
      </c>
      <c r="I1738" s="617"/>
      <c r="J1738" s="620" t="s">
        <v>287</v>
      </c>
      <c r="K1738" s="620" t="s">
        <v>16</v>
      </c>
      <c r="L1738" s="622">
        <v>750</v>
      </c>
    </row>
    <row r="1739" spans="1:12" s="194" customFormat="1" ht="35.1" customHeight="1" x14ac:dyDescent="0.15">
      <c r="A1739" s="626"/>
      <c r="B1739" s="209" t="s">
        <v>1314</v>
      </c>
      <c r="C1739" s="209" t="s">
        <v>1071</v>
      </c>
      <c r="D1739" s="211">
        <v>43531</v>
      </c>
      <c r="E1739" s="209" t="s">
        <v>1473</v>
      </c>
      <c r="F1739" s="614"/>
      <c r="G1739" s="615"/>
      <c r="H1739" s="618"/>
      <c r="I1739" s="619"/>
      <c r="J1739" s="621"/>
      <c r="K1739" s="621"/>
      <c r="L1739" s="623"/>
    </row>
    <row r="1740" spans="1:12" s="194" customFormat="1" ht="24.6" customHeight="1" x14ac:dyDescent="0.15">
      <c r="A1740" s="624">
        <v>325</v>
      </c>
      <c r="B1740" s="203" t="s">
        <v>12</v>
      </c>
      <c r="C1740" s="207" t="s">
        <v>11</v>
      </c>
      <c r="D1740" s="207" t="s">
        <v>280</v>
      </c>
      <c r="E1740" s="207" t="s">
        <v>281</v>
      </c>
      <c r="F1740" s="627" t="s">
        <v>8</v>
      </c>
      <c r="G1740" s="628"/>
      <c r="H1740" s="629"/>
      <c r="I1740" s="630"/>
      <c r="J1740" s="630"/>
      <c r="K1740" s="630"/>
      <c r="L1740" s="631"/>
    </row>
    <row r="1741" spans="1:12" s="194" customFormat="1" ht="26.65" customHeight="1" x14ac:dyDescent="0.15">
      <c r="A1741" s="625"/>
      <c r="B1741" s="620" t="s">
        <v>1474</v>
      </c>
      <c r="C1741" s="632" t="s">
        <v>1475</v>
      </c>
      <c r="D1741" s="634">
        <v>43415</v>
      </c>
      <c r="E1741" s="620" t="s">
        <v>950</v>
      </c>
      <c r="F1741" s="636" t="s">
        <v>1476</v>
      </c>
      <c r="G1741" s="637"/>
      <c r="H1741" s="610" t="s">
        <v>286</v>
      </c>
      <c r="I1741" s="611"/>
      <c r="J1741" s="209" t="s">
        <v>287</v>
      </c>
      <c r="K1741" s="209" t="s">
        <v>16</v>
      </c>
      <c r="L1741" s="210">
        <v>800.01</v>
      </c>
    </row>
    <row r="1742" spans="1:12" s="194" customFormat="1" ht="234.2" customHeight="1" x14ac:dyDescent="0.15">
      <c r="A1742" s="625"/>
      <c r="B1742" s="621"/>
      <c r="C1742" s="633"/>
      <c r="D1742" s="635"/>
      <c r="E1742" s="621"/>
      <c r="F1742" s="638"/>
      <c r="G1742" s="639"/>
      <c r="H1742" s="610" t="s">
        <v>242</v>
      </c>
      <c r="I1742" s="611"/>
      <c r="J1742" s="209" t="s">
        <v>287</v>
      </c>
      <c r="K1742" s="209" t="s">
        <v>16</v>
      </c>
      <c r="L1742" s="210">
        <v>1500</v>
      </c>
    </row>
    <row r="1743" spans="1:12" s="194" customFormat="1" ht="24.6" customHeight="1" x14ac:dyDescent="0.15">
      <c r="A1743" s="625"/>
      <c r="B1743" s="203" t="s">
        <v>6</v>
      </c>
      <c r="C1743" s="207" t="s">
        <v>5</v>
      </c>
      <c r="D1743" s="207" t="s">
        <v>288</v>
      </c>
      <c r="E1743" s="207" t="s">
        <v>289</v>
      </c>
      <c r="F1743" s="612"/>
      <c r="G1743" s="613"/>
      <c r="H1743" s="616" t="s">
        <v>290</v>
      </c>
      <c r="I1743" s="617"/>
      <c r="J1743" s="620" t="s">
        <v>287</v>
      </c>
      <c r="K1743" s="620" t="s">
        <v>16</v>
      </c>
      <c r="L1743" s="622">
        <v>100</v>
      </c>
    </row>
    <row r="1744" spans="1:12" s="194" customFormat="1" ht="24.6" customHeight="1" x14ac:dyDescent="0.15">
      <c r="A1744" s="626"/>
      <c r="B1744" s="209" t="s">
        <v>1477</v>
      </c>
      <c r="C1744" s="209" t="s">
        <v>1476</v>
      </c>
      <c r="D1744" s="211">
        <v>43419</v>
      </c>
      <c r="E1744" s="209" t="s">
        <v>1323</v>
      </c>
      <c r="F1744" s="614"/>
      <c r="G1744" s="615"/>
      <c r="H1744" s="618"/>
      <c r="I1744" s="619"/>
      <c r="J1744" s="621"/>
      <c r="K1744" s="621"/>
      <c r="L1744" s="623"/>
    </row>
    <row r="1745" spans="1:12" s="194" customFormat="1" ht="24.6" customHeight="1" x14ac:dyDescent="0.15">
      <c r="A1745" s="624">
        <v>326</v>
      </c>
      <c r="B1745" s="203" t="s">
        <v>12</v>
      </c>
      <c r="C1745" s="207" t="s">
        <v>11</v>
      </c>
      <c r="D1745" s="207" t="s">
        <v>280</v>
      </c>
      <c r="E1745" s="207" t="s">
        <v>281</v>
      </c>
      <c r="F1745" s="627" t="s">
        <v>8</v>
      </c>
      <c r="G1745" s="628"/>
      <c r="H1745" s="629"/>
      <c r="I1745" s="630"/>
      <c r="J1745" s="630"/>
      <c r="K1745" s="630"/>
      <c r="L1745" s="631"/>
    </row>
    <row r="1746" spans="1:12" s="194" customFormat="1" ht="26.65" customHeight="1" x14ac:dyDescent="0.15">
      <c r="A1746" s="625"/>
      <c r="B1746" s="620" t="s">
        <v>1478</v>
      </c>
      <c r="C1746" s="632" t="s">
        <v>1479</v>
      </c>
      <c r="D1746" s="634">
        <v>43375</v>
      </c>
      <c r="E1746" s="620" t="s">
        <v>1480</v>
      </c>
      <c r="F1746" s="636" t="s">
        <v>1481</v>
      </c>
      <c r="G1746" s="637"/>
      <c r="H1746" s="610" t="s">
        <v>286</v>
      </c>
      <c r="I1746" s="611"/>
      <c r="J1746" s="209" t="s">
        <v>287</v>
      </c>
      <c r="K1746" s="209" t="s">
        <v>16</v>
      </c>
      <c r="L1746" s="210">
        <v>571.44000000000005</v>
      </c>
    </row>
    <row r="1747" spans="1:12" s="194" customFormat="1" ht="331.15" customHeight="1" x14ac:dyDescent="0.15">
      <c r="A1747" s="625"/>
      <c r="B1747" s="621"/>
      <c r="C1747" s="633"/>
      <c r="D1747" s="635"/>
      <c r="E1747" s="621"/>
      <c r="F1747" s="638"/>
      <c r="G1747" s="639"/>
      <c r="H1747" s="610" t="s">
        <v>242</v>
      </c>
      <c r="I1747" s="611"/>
      <c r="J1747" s="209" t="s">
        <v>287</v>
      </c>
      <c r="K1747" s="209" t="s">
        <v>16</v>
      </c>
      <c r="L1747" s="210">
        <v>1365.14</v>
      </c>
    </row>
    <row r="1748" spans="1:12" s="194" customFormat="1" ht="24.6" customHeight="1" x14ac:dyDescent="0.15">
      <c r="A1748" s="625"/>
      <c r="B1748" s="203" t="s">
        <v>6</v>
      </c>
      <c r="C1748" s="207" t="s">
        <v>5</v>
      </c>
      <c r="D1748" s="207" t="s">
        <v>288</v>
      </c>
      <c r="E1748" s="207" t="s">
        <v>289</v>
      </c>
      <c r="F1748" s="612"/>
      <c r="G1748" s="613"/>
      <c r="H1748" s="616" t="s">
        <v>290</v>
      </c>
      <c r="I1748" s="617"/>
      <c r="J1748" s="620" t="s">
        <v>287</v>
      </c>
      <c r="K1748" s="620" t="s">
        <v>16</v>
      </c>
      <c r="L1748" s="622">
        <v>718.6</v>
      </c>
    </row>
    <row r="1749" spans="1:12" s="194" customFormat="1" ht="35.1" customHeight="1" x14ac:dyDescent="0.15">
      <c r="A1749" s="626"/>
      <c r="B1749" s="209" t="s">
        <v>1482</v>
      </c>
      <c r="C1749" s="209" t="s">
        <v>1481</v>
      </c>
      <c r="D1749" s="211">
        <v>43380</v>
      </c>
      <c r="E1749" s="209" t="s">
        <v>328</v>
      </c>
      <c r="F1749" s="614"/>
      <c r="G1749" s="615"/>
      <c r="H1749" s="618"/>
      <c r="I1749" s="619"/>
      <c r="J1749" s="621"/>
      <c r="K1749" s="621"/>
      <c r="L1749" s="623"/>
    </row>
    <row r="1750" spans="1:12" s="194" customFormat="1" ht="24.6" customHeight="1" x14ac:dyDescent="0.15">
      <c r="A1750" s="624">
        <v>327</v>
      </c>
      <c r="B1750" s="203" t="s">
        <v>12</v>
      </c>
      <c r="C1750" s="207" t="s">
        <v>11</v>
      </c>
      <c r="D1750" s="207" t="s">
        <v>280</v>
      </c>
      <c r="E1750" s="207" t="s">
        <v>281</v>
      </c>
      <c r="F1750" s="627" t="s">
        <v>8</v>
      </c>
      <c r="G1750" s="628"/>
      <c r="H1750" s="629"/>
      <c r="I1750" s="630"/>
      <c r="J1750" s="630"/>
      <c r="K1750" s="630"/>
      <c r="L1750" s="631"/>
    </row>
    <row r="1751" spans="1:12" s="194" customFormat="1" ht="26.65" customHeight="1" x14ac:dyDescent="0.15">
      <c r="A1751" s="625"/>
      <c r="B1751" s="620" t="s">
        <v>1478</v>
      </c>
      <c r="C1751" s="620" t="s">
        <v>1483</v>
      </c>
      <c r="D1751" s="634">
        <v>43391</v>
      </c>
      <c r="E1751" s="620" t="s">
        <v>469</v>
      </c>
      <c r="F1751" s="636" t="s">
        <v>858</v>
      </c>
      <c r="G1751" s="637"/>
      <c r="H1751" s="610" t="s">
        <v>286</v>
      </c>
      <c r="I1751" s="611"/>
      <c r="J1751" s="209" t="s">
        <v>287</v>
      </c>
      <c r="K1751" s="209" t="s">
        <v>16</v>
      </c>
      <c r="L1751" s="210">
        <v>1077.6300000000001</v>
      </c>
    </row>
    <row r="1752" spans="1:12" s="194" customFormat="1" ht="83.65" customHeight="1" x14ac:dyDescent="0.15">
      <c r="A1752" s="625"/>
      <c r="B1752" s="621"/>
      <c r="C1752" s="621"/>
      <c r="D1752" s="635"/>
      <c r="E1752" s="621"/>
      <c r="F1752" s="638"/>
      <c r="G1752" s="639"/>
      <c r="H1752" s="610" t="s">
        <v>242</v>
      </c>
      <c r="I1752" s="611"/>
      <c r="J1752" s="209" t="s">
        <v>287</v>
      </c>
      <c r="K1752" s="209" t="s">
        <v>287</v>
      </c>
      <c r="L1752" s="210">
        <v>0</v>
      </c>
    </row>
    <row r="1753" spans="1:12" s="194" customFormat="1" ht="24.6" customHeight="1" x14ac:dyDescent="0.15">
      <c r="A1753" s="625"/>
      <c r="B1753" s="203" t="s">
        <v>6</v>
      </c>
      <c r="C1753" s="207" t="s">
        <v>5</v>
      </c>
      <c r="D1753" s="207" t="s">
        <v>288</v>
      </c>
      <c r="E1753" s="207" t="s">
        <v>289</v>
      </c>
      <c r="F1753" s="612"/>
      <c r="G1753" s="613"/>
      <c r="H1753" s="616" t="s">
        <v>290</v>
      </c>
      <c r="I1753" s="617"/>
      <c r="J1753" s="620" t="s">
        <v>287</v>
      </c>
      <c r="K1753" s="620" t="s">
        <v>287</v>
      </c>
      <c r="L1753" s="622">
        <v>0</v>
      </c>
    </row>
    <row r="1754" spans="1:12" s="194" customFormat="1" ht="35.1" customHeight="1" x14ac:dyDescent="0.15">
      <c r="A1754" s="626"/>
      <c r="B1754" s="209" t="s">
        <v>1482</v>
      </c>
      <c r="C1754" s="209" t="s">
        <v>858</v>
      </c>
      <c r="D1754" s="211">
        <v>43396</v>
      </c>
      <c r="E1754" s="209" t="s">
        <v>1484</v>
      </c>
      <c r="F1754" s="614"/>
      <c r="G1754" s="615"/>
      <c r="H1754" s="618"/>
      <c r="I1754" s="619"/>
      <c r="J1754" s="621"/>
      <c r="K1754" s="621"/>
      <c r="L1754" s="623"/>
    </row>
    <row r="1755" spans="1:12" s="194" customFormat="1" ht="24.6" customHeight="1" x14ac:dyDescent="0.15">
      <c r="A1755" s="624">
        <v>328</v>
      </c>
      <c r="B1755" s="203" t="s">
        <v>12</v>
      </c>
      <c r="C1755" s="207" t="s">
        <v>11</v>
      </c>
      <c r="D1755" s="207" t="s">
        <v>280</v>
      </c>
      <c r="E1755" s="207" t="s">
        <v>281</v>
      </c>
      <c r="F1755" s="627" t="s">
        <v>8</v>
      </c>
      <c r="G1755" s="628"/>
      <c r="H1755" s="629"/>
      <c r="I1755" s="630"/>
      <c r="J1755" s="630"/>
      <c r="K1755" s="630"/>
      <c r="L1755" s="631"/>
    </row>
    <row r="1756" spans="1:12" s="194" customFormat="1" ht="26.65" customHeight="1" x14ac:dyDescent="0.15">
      <c r="A1756" s="625"/>
      <c r="B1756" s="620" t="s">
        <v>1478</v>
      </c>
      <c r="C1756" s="632" t="s">
        <v>1485</v>
      </c>
      <c r="D1756" s="634">
        <v>43532</v>
      </c>
      <c r="E1756" s="620" t="s">
        <v>469</v>
      </c>
      <c r="F1756" s="636" t="s">
        <v>858</v>
      </c>
      <c r="G1756" s="637"/>
      <c r="H1756" s="610" t="s">
        <v>286</v>
      </c>
      <c r="I1756" s="611"/>
      <c r="J1756" s="209" t="s">
        <v>287</v>
      </c>
      <c r="K1756" s="209" t="s">
        <v>16</v>
      </c>
      <c r="L1756" s="210">
        <v>276</v>
      </c>
    </row>
    <row r="1757" spans="1:12" s="194" customFormat="1" ht="191.45" customHeight="1" x14ac:dyDescent="0.15">
      <c r="A1757" s="625"/>
      <c r="B1757" s="621"/>
      <c r="C1757" s="633"/>
      <c r="D1757" s="635"/>
      <c r="E1757" s="621"/>
      <c r="F1757" s="638"/>
      <c r="G1757" s="639"/>
      <c r="H1757" s="610" t="s">
        <v>242</v>
      </c>
      <c r="I1757" s="611"/>
      <c r="J1757" s="209" t="s">
        <v>287</v>
      </c>
      <c r="K1757" s="209" t="s">
        <v>16</v>
      </c>
      <c r="L1757" s="210">
        <v>382.66</v>
      </c>
    </row>
    <row r="1758" spans="1:12" s="194" customFormat="1" ht="24.6" customHeight="1" x14ac:dyDescent="0.15">
      <c r="A1758" s="625"/>
      <c r="B1758" s="203" t="s">
        <v>6</v>
      </c>
      <c r="C1758" s="207" t="s">
        <v>5</v>
      </c>
      <c r="D1758" s="207" t="s">
        <v>288</v>
      </c>
      <c r="E1758" s="207" t="s">
        <v>289</v>
      </c>
      <c r="F1758" s="612"/>
      <c r="G1758" s="613"/>
      <c r="H1758" s="616" t="s">
        <v>290</v>
      </c>
      <c r="I1758" s="617"/>
      <c r="J1758" s="620" t="s">
        <v>287</v>
      </c>
      <c r="K1758" s="620" t="s">
        <v>287</v>
      </c>
      <c r="L1758" s="622">
        <v>0</v>
      </c>
    </row>
    <row r="1759" spans="1:12" s="194" customFormat="1" ht="35.1" customHeight="1" x14ac:dyDescent="0.15">
      <c r="A1759" s="626"/>
      <c r="B1759" s="209" t="s">
        <v>1482</v>
      </c>
      <c r="C1759" s="209" t="s">
        <v>858</v>
      </c>
      <c r="D1759" s="211">
        <v>43533</v>
      </c>
      <c r="E1759" s="209" t="s">
        <v>1486</v>
      </c>
      <c r="F1759" s="614"/>
      <c r="G1759" s="615"/>
      <c r="H1759" s="618"/>
      <c r="I1759" s="619"/>
      <c r="J1759" s="621"/>
      <c r="K1759" s="621"/>
      <c r="L1759" s="623"/>
    </row>
    <row r="1760" spans="1:12" s="194" customFormat="1" ht="24.6" customHeight="1" x14ac:dyDescent="0.15">
      <c r="A1760" s="624">
        <v>329</v>
      </c>
      <c r="B1760" s="203" t="s">
        <v>12</v>
      </c>
      <c r="C1760" s="207" t="s">
        <v>11</v>
      </c>
      <c r="D1760" s="207" t="s">
        <v>280</v>
      </c>
      <c r="E1760" s="207" t="s">
        <v>281</v>
      </c>
      <c r="F1760" s="627" t="s">
        <v>8</v>
      </c>
      <c r="G1760" s="628"/>
      <c r="H1760" s="629"/>
      <c r="I1760" s="630"/>
      <c r="J1760" s="630"/>
      <c r="K1760" s="630"/>
      <c r="L1760" s="631"/>
    </row>
    <row r="1761" spans="1:12" s="194" customFormat="1" ht="26.65" customHeight="1" x14ac:dyDescent="0.15">
      <c r="A1761" s="625"/>
      <c r="B1761" s="620" t="s">
        <v>1487</v>
      </c>
      <c r="C1761" s="620" t="s">
        <v>1488</v>
      </c>
      <c r="D1761" s="634">
        <v>43393</v>
      </c>
      <c r="E1761" s="620" t="s">
        <v>449</v>
      </c>
      <c r="F1761" s="636" t="s">
        <v>1144</v>
      </c>
      <c r="G1761" s="637"/>
      <c r="H1761" s="610" t="s">
        <v>286</v>
      </c>
      <c r="I1761" s="611"/>
      <c r="J1761" s="209" t="s">
        <v>287</v>
      </c>
      <c r="K1761" s="209" t="s">
        <v>287</v>
      </c>
      <c r="L1761" s="210">
        <v>0</v>
      </c>
    </row>
    <row r="1762" spans="1:12" s="194" customFormat="1" ht="115.7" customHeight="1" x14ac:dyDescent="0.15">
      <c r="A1762" s="625"/>
      <c r="B1762" s="621"/>
      <c r="C1762" s="621"/>
      <c r="D1762" s="635"/>
      <c r="E1762" s="621"/>
      <c r="F1762" s="638"/>
      <c r="G1762" s="639"/>
      <c r="H1762" s="610" t="s">
        <v>242</v>
      </c>
      <c r="I1762" s="611"/>
      <c r="J1762" s="209" t="s">
        <v>287</v>
      </c>
      <c r="K1762" s="209" t="s">
        <v>287</v>
      </c>
      <c r="L1762" s="210">
        <v>0</v>
      </c>
    </row>
    <row r="1763" spans="1:12" s="194" customFormat="1" ht="24.6" customHeight="1" x14ac:dyDescent="0.15">
      <c r="A1763" s="625"/>
      <c r="B1763" s="203" t="s">
        <v>6</v>
      </c>
      <c r="C1763" s="207" t="s">
        <v>5</v>
      </c>
      <c r="D1763" s="207" t="s">
        <v>288</v>
      </c>
      <c r="E1763" s="207" t="s">
        <v>289</v>
      </c>
      <c r="F1763" s="612"/>
      <c r="G1763" s="613"/>
      <c r="H1763" s="616" t="s">
        <v>290</v>
      </c>
      <c r="I1763" s="617"/>
      <c r="J1763" s="620" t="s">
        <v>287</v>
      </c>
      <c r="K1763" s="620" t="s">
        <v>16</v>
      </c>
      <c r="L1763" s="622">
        <v>585</v>
      </c>
    </row>
    <row r="1764" spans="1:12" s="194" customFormat="1" ht="24.6" customHeight="1" x14ac:dyDescent="0.15">
      <c r="A1764" s="626"/>
      <c r="B1764" s="209" t="s">
        <v>460</v>
      </c>
      <c r="C1764" s="209" t="s">
        <v>1144</v>
      </c>
      <c r="D1764" s="211">
        <v>43397</v>
      </c>
      <c r="E1764" s="209" t="s">
        <v>1221</v>
      </c>
      <c r="F1764" s="614"/>
      <c r="G1764" s="615"/>
      <c r="H1764" s="618"/>
      <c r="I1764" s="619"/>
      <c r="J1764" s="621"/>
      <c r="K1764" s="621"/>
      <c r="L1764" s="623"/>
    </row>
    <row r="1765" spans="1:12" s="194" customFormat="1" ht="24.6" customHeight="1" x14ac:dyDescent="0.15">
      <c r="A1765" s="624">
        <v>330</v>
      </c>
      <c r="B1765" s="203" t="s">
        <v>12</v>
      </c>
      <c r="C1765" s="207" t="s">
        <v>11</v>
      </c>
      <c r="D1765" s="207" t="s">
        <v>280</v>
      </c>
      <c r="E1765" s="207" t="s">
        <v>281</v>
      </c>
      <c r="F1765" s="627" t="s">
        <v>8</v>
      </c>
      <c r="G1765" s="628"/>
      <c r="H1765" s="629"/>
      <c r="I1765" s="630"/>
      <c r="J1765" s="630"/>
      <c r="K1765" s="630"/>
      <c r="L1765" s="631"/>
    </row>
    <row r="1766" spans="1:12" s="194" customFormat="1" ht="26.65" customHeight="1" x14ac:dyDescent="0.15">
      <c r="A1766" s="625"/>
      <c r="B1766" s="620" t="s">
        <v>1487</v>
      </c>
      <c r="C1766" s="632" t="s">
        <v>1489</v>
      </c>
      <c r="D1766" s="634">
        <v>43402</v>
      </c>
      <c r="E1766" s="620" t="s">
        <v>432</v>
      </c>
      <c r="F1766" s="636" t="s">
        <v>1490</v>
      </c>
      <c r="G1766" s="637"/>
      <c r="H1766" s="610" t="s">
        <v>286</v>
      </c>
      <c r="I1766" s="611"/>
      <c r="J1766" s="209" t="s">
        <v>287</v>
      </c>
      <c r="K1766" s="209" t="s">
        <v>16</v>
      </c>
      <c r="L1766" s="210">
        <v>290</v>
      </c>
    </row>
    <row r="1767" spans="1:12" s="194" customFormat="1" ht="180.2" customHeight="1" x14ac:dyDescent="0.15">
      <c r="A1767" s="625"/>
      <c r="B1767" s="621"/>
      <c r="C1767" s="633"/>
      <c r="D1767" s="635"/>
      <c r="E1767" s="621"/>
      <c r="F1767" s="638"/>
      <c r="G1767" s="639"/>
      <c r="H1767" s="610" t="s">
        <v>242</v>
      </c>
      <c r="I1767" s="611"/>
      <c r="J1767" s="209" t="s">
        <v>287</v>
      </c>
      <c r="K1767" s="209" t="s">
        <v>16</v>
      </c>
      <c r="L1767" s="210">
        <v>376</v>
      </c>
    </row>
    <row r="1768" spans="1:12" s="194" customFormat="1" ht="24.6" customHeight="1" x14ac:dyDescent="0.15">
      <c r="A1768" s="625"/>
      <c r="B1768" s="203" t="s">
        <v>6</v>
      </c>
      <c r="C1768" s="207" t="s">
        <v>5</v>
      </c>
      <c r="D1768" s="207" t="s">
        <v>288</v>
      </c>
      <c r="E1768" s="207" t="s">
        <v>289</v>
      </c>
      <c r="F1768" s="612"/>
      <c r="G1768" s="613"/>
      <c r="H1768" s="616" t="s">
        <v>290</v>
      </c>
      <c r="I1768" s="617"/>
      <c r="J1768" s="620" t="s">
        <v>287</v>
      </c>
      <c r="K1768" s="620" t="s">
        <v>16</v>
      </c>
      <c r="L1768" s="622">
        <v>116</v>
      </c>
    </row>
    <row r="1769" spans="1:12" s="194" customFormat="1" ht="24.6" customHeight="1" x14ac:dyDescent="0.15">
      <c r="A1769" s="626"/>
      <c r="B1769" s="209" t="s">
        <v>460</v>
      </c>
      <c r="C1769" s="209" t="s">
        <v>1490</v>
      </c>
      <c r="D1769" s="211">
        <v>43403</v>
      </c>
      <c r="E1769" s="209" t="s">
        <v>1491</v>
      </c>
      <c r="F1769" s="614"/>
      <c r="G1769" s="615"/>
      <c r="H1769" s="618"/>
      <c r="I1769" s="619"/>
      <c r="J1769" s="621"/>
      <c r="K1769" s="621"/>
      <c r="L1769" s="623"/>
    </row>
    <row r="1770" spans="1:12" s="194" customFormat="1" ht="24.6" customHeight="1" x14ac:dyDescent="0.15">
      <c r="A1770" s="624">
        <v>331</v>
      </c>
      <c r="B1770" s="203" t="s">
        <v>12</v>
      </c>
      <c r="C1770" s="207" t="s">
        <v>11</v>
      </c>
      <c r="D1770" s="207" t="s">
        <v>280</v>
      </c>
      <c r="E1770" s="207" t="s">
        <v>281</v>
      </c>
      <c r="F1770" s="627" t="s">
        <v>8</v>
      </c>
      <c r="G1770" s="628"/>
      <c r="H1770" s="629"/>
      <c r="I1770" s="630"/>
      <c r="J1770" s="630"/>
      <c r="K1770" s="630"/>
      <c r="L1770" s="631"/>
    </row>
    <row r="1771" spans="1:12" s="194" customFormat="1" ht="26.65" customHeight="1" x14ac:dyDescent="0.15">
      <c r="A1771" s="625"/>
      <c r="B1771" s="620" t="s">
        <v>1487</v>
      </c>
      <c r="C1771" s="632" t="s">
        <v>1492</v>
      </c>
      <c r="D1771" s="634">
        <v>43430</v>
      </c>
      <c r="E1771" s="620" t="s">
        <v>295</v>
      </c>
      <c r="F1771" s="636" t="s">
        <v>1493</v>
      </c>
      <c r="G1771" s="637"/>
      <c r="H1771" s="610" t="s">
        <v>286</v>
      </c>
      <c r="I1771" s="611"/>
      <c r="J1771" s="209" t="s">
        <v>287</v>
      </c>
      <c r="K1771" s="209" t="s">
        <v>16</v>
      </c>
      <c r="L1771" s="210">
        <v>171.75</v>
      </c>
    </row>
    <row r="1772" spans="1:12" s="194" customFormat="1" ht="148.35" customHeight="1" x14ac:dyDescent="0.15">
      <c r="A1772" s="625"/>
      <c r="B1772" s="621"/>
      <c r="C1772" s="633"/>
      <c r="D1772" s="635"/>
      <c r="E1772" s="621"/>
      <c r="F1772" s="638"/>
      <c r="G1772" s="639"/>
      <c r="H1772" s="610" t="s">
        <v>242</v>
      </c>
      <c r="I1772" s="611"/>
      <c r="J1772" s="209" t="s">
        <v>287</v>
      </c>
      <c r="K1772" s="209" t="s">
        <v>16</v>
      </c>
      <c r="L1772" s="210">
        <v>565</v>
      </c>
    </row>
    <row r="1773" spans="1:12" s="194" customFormat="1" ht="24.6" customHeight="1" x14ac:dyDescent="0.15">
      <c r="A1773" s="625"/>
      <c r="B1773" s="203" t="s">
        <v>6</v>
      </c>
      <c r="C1773" s="207" t="s">
        <v>5</v>
      </c>
      <c r="D1773" s="207" t="s">
        <v>288</v>
      </c>
      <c r="E1773" s="207" t="s">
        <v>289</v>
      </c>
      <c r="F1773" s="612"/>
      <c r="G1773" s="613"/>
      <c r="H1773" s="616" t="s">
        <v>290</v>
      </c>
      <c r="I1773" s="617"/>
      <c r="J1773" s="620" t="s">
        <v>287</v>
      </c>
      <c r="K1773" s="620" t="s">
        <v>16</v>
      </c>
      <c r="L1773" s="622">
        <v>495</v>
      </c>
    </row>
    <row r="1774" spans="1:12" s="194" customFormat="1" ht="24.6" customHeight="1" x14ac:dyDescent="0.15">
      <c r="A1774" s="626"/>
      <c r="B1774" s="209" t="s">
        <v>460</v>
      </c>
      <c r="C1774" s="209" t="s">
        <v>1493</v>
      </c>
      <c r="D1774" s="211">
        <v>43431</v>
      </c>
      <c r="E1774" s="209" t="s">
        <v>666</v>
      </c>
      <c r="F1774" s="614"/>
      <c r="G1774" s="615"/>
      <c r="H1774" s="618"/>
      <c r="I1774" s="619"/>
      <c r="J1774" s="621"/>
      <c r="K1774" s="621"/>
      <c r="L1774" s="623"/>
    </row>
    <row r="1775" spans="1:12" s="194" customFormat="1" ht="24.6" customHeight="1" x14ac:dyDescent="0.15">
      <c r="A1775" s="624">
        <v>332</v>
      </c>
      <c r="B1775" s="203" t="s">
        <v>12</v>
      </c>
      <c r="C1775" s="207" t="s">
        <v>11</v>
      </c>
      <c r="D1775" s="207" t="s">
        <v>280</v>
      </c>
      <c r="E1775" s="207" t="s">
        <v>281</v>
      </c>
      <c r="F1775" s="627" t="s">
        <v>8</v>
      </c>
      <c r="G1775" s="628"/>
      <c r="H1775" s="629"/>
      <c r="I1775" s="630"/>
      <c r="J1775" s="630"/>
      <c r="K1775" s="630"/>
      <c r="L1775" s="631"/>
    </row>
    <row r="1776" spans="1:12" s="194" customFormat="1" ht="26.65" customHeight="1" x14ac:dyDescent="0.15">
      <c r="A1776" s="625"/>
      <c r="B1776" s="620" t="s">
        <v>1494</v>
      </c>
      <c r="C1776" s="620" t="s">
        <v>1495</v>
      </c>
      <c r="D1776" s="634">
        <v>43513</v>
      </c>
      <c r="E1776" s="620" t="s">
        <v>417</v>
      </c>
      <c r="F1776" s="636" t="s">
        <v>1496</v>
      </c>
      <c r="G1776" s="637"/>
      <c r="H1776" s="610" t="s">
        <v>286</v>
      </c>
      <c r="I1776" s="611"/>
      <c r="J1776" s="209" t="s">
        <v>287</v>
      </c>
      <c r="K1776" s="209" t="s">
        <v>16</v>
      </c>
      <c r="L1776" s="210">
        <v>963.47</v>
      </c>
    </row>
    <row r="1777" spans="1:12" s="194" customFormat="1" ht="105" customHeight="1" x14ac:dyDescent="0.15">
      <c r="A1777" s="625"/>
      <c r="B1777" s="621"/>
      <c r="C1777" s="621"/>
      <c r="D1777" s="635"/>
      <c r="E1777" s="621"/>
      <c r="F1777" s="638"/>
      <c r="G1777" s="639"/>
      <c r="H1777" s="610" t="s">
        <v>242</v>
      </c>
      <c r="I1777" s="611"/>
      <c r="J1777" s="209" t="s">
        <v>287</v>
      </c>
      <c r="K1777" s="209" t="s">
        <v>16</v>
      </c>
      <c r="L1777" s="210">
        <v>577.79</v>
      </c>
    </row>
    <row r="1778" spans="1:12" s="194" customFormat="1" ht="24.6" customHeight="1" x14ac:dyDescent="0.15">
      <c r="A1778" s="625"/>
      <c r="B1778" s="203" t="s">
        <v>6</v>
      </c>
      <c r="C1778" s="207" t="s">
        <v>5</v>
      </c>
      <c r="D1778" s="207" t="s">
        <v>288</v>
      </c>
      <c r="E1778" s="207" t="s">
        <v>289</v>
      </c>
      <c r="F1778" s="612"/>
      <c r="G1778" s="613"/>
      <c r="H1778" s="616" t="s">
        <v>290</v>
      </c>
      <c r="I1778" s="617"/>
      <c r="J1778" s="620" t="s">
        <v>287</v>
      </c>
      <c r="K1778" s="620" t="s">
        <v>16</v>
      </c>
      <c r="L1778" s="622">
        <v>425</v>
      </c>
    </row>
    <row r="1779" spans="1:12" s="194" customFormat="1" ht="24.6" customHeight="1" x14ac:dyDescent="0.15">
      <c r="A1779" s="626"/>
      <c r="B1779" s="209" t="s">
        <v>291</v>
      </c>
      <c r="C1779" s="209" t="s">
        <v>1496</v>
      </c>
      <c r="D1779" s="211">
        <v>43518</v>
      </c>
      <c r="E1779" s="209" t="s">
        <v>1497</v>
      </c>
      <c r="F1779" s="614"/>
      <c r="G1779" s="615"/>
      <c r="H1779" s="618"/>
      <c r="I1779" s="619"/>
      <c r="J1779" s="621"/>
      <c r="K1779" s="621"/>
      <c r="L1779" s="623"/>
    </row>
    <row r="1780" spans="1:12" s="194" customFormat="1" ht="24.6" customHeight="1" x14ac:dyDescent="0.15">
      <c r="A1780" s="624">
        <v>333</v>
      </c>
      <c r="B1780" s="203" t="s">
        <v>12</v>
      </c>
      <c r="C1780" s="207" t="s">
        <v>11</v>
      </c>
      <c r="D1780" s="207" t="s">
        <v>280</v>
      </c>
      <c r="E1780" s="207" t="s">
        <v>281</v>
      </c>
      <c r="F1780" s="627" t="s">
        <v>8</v>
      </c>
      <c r="G1780" s="628"/>
      <c r="H1780" s="629"/>
      <c r="I1780" s="630"/>
      <c r="J1780" s="630"/>
      <c r="K1780" s="630"/>
      <c r="L1780" s="631"/>
    </row>
    <row r="1781" spans="1:12" s="194" customFormat="1" ht="26.65" customHeight="1" x14ac:dyDescent="0.15">
      <c r="A1781" s="625"/>
      <c r="B1781" s="620" t="s">
        <v>1498</v>
      </c>
      <c r="C1781" s="632" t="s">
        <v>1499</v>
      </c>
      <c r="D1781" s="634">
        <v>43410</v>
      </c>
      <c r="E1781" s="620" t="s">
        <v>1500</v>
      </c>
      <c r="F1781" s="636" t="s">
        <v>1501</v>
      </c>
      <c r="G1781" s="637"/>
      <c r="H1781" s="610" t="s">
        <v>286</v>
      </c>
      <c r="I1781" s="611"/>
      <c r="J1781" s="209" t="s">
        <v>287</v>
      </c>
      <c r="K1781" s="209" t="s">
        <v>16</v>
      </c>
      <c r="L1781" s="210">
        <v>1137</v>
      </c>
    </row>
    <row r="1782" spans="1:12" s="194" customFormat="1" ht="115.7" customHeight="1" x14ac:dyDescent="0.15">
      <c r="A1782" s="625"/>
      <c r="B1782" s="621"/>
      <c r="C1782" s="633"/>
      <c r="D1782" s="635"/>
      <c r="E1782" s="621"/>
      <c r="F1782" s="638"/>
      <c r="G1782" s="639"/>
      <c r="H1782" s="610" t="s">
        <v>242</v>
      </c>
      <c r="I1782" s="611"/>
      <c r="J1782" s="209" t="s">
        <v>287</v>
      </c>
      <c r="K1782" s="209" t="s">
        <v>16</v>
      </c>
      <c r="L1782" s="210">
        <v>1488</v>
      </c>
    </row>
    <row r="1783" spans="1:12" s="194" customFormat="1" ht="24.6" customHeight="1" x14ac:dyDescent="0.15">
      <c r="A1783" s="625"/>
      <c r="B1783" s="203" t="s">
        <v>6</v>
      </c>
      <c r="C1783" s="207" t="s">
        <v>5</v>
      </c>
      <c r="D1783" s="207" t="s">
        <v>288</v>
      </c>
      <c r="E1783" s="207" t="s">
        <v>289</v>
      </c>
      <c r="F1783" s="612"/>
      <c r="G1783" s="613"/>
      <c r="H1783" s="616" t="s">
        <v>290</v>
      </c>
      <c r="I1783" s="617"/>
      <c r="J1783" s="620" t="s">
        <v>287</v>
      </c>
      <c r="K1783" s="620" t="s">
        <v>16</v>
      </c>
      <c r="L1783" s="622">
        <v>228</v>
      </c>
    </row>
    <row r="1784" spans="1:12" s="194" customFormat="1" ht="24.6" customHeight="1" x14ac:dyDescent="0.15">
      <c r="A1784" s="626"/>
      <c r="B1784" s="209" t="s">
        <v>790</v>
      </c>
      <c r="C1784" s="209" t="s">
        <v>1501</v>
      </c>
      <c r="D1784" s="211">
        <v>43416</v>
      </c>
      <c r="E1784" s="209" t="s">
        <v>1502</v>
      </c>
      <c r="F1784" s="614"/>
      <c r="G1784" s="615"/>
      <c r="H1784" s="618"/>
      <c r="I1784" s="619"/>
      <c r="J1784" s="621"/>
      <c r="K1784" s="621"/>
      <c r="L1784" s="623"/>
    </row>
    <row r="1785" spans="1:12" s="194" customFormat="1" ht="24.6" customHeight="1" x14ac:dyDescent="0.15">
      <c r="A1785" s="624">
        <v>334</v>
      </c>
      <c r="B1785" s="203" t="s">
        <v>12</v>
      </c>
      <c r="C1785" s="207" t="s">
        <v>11</v>
      </c>
      <c r="D1785" s="207" t="s">
        <v>280</v>
      </c>
      <c r="E1785" s="207" t="s">
        <v>281</v>
      </c>
      <c r="F1785" s="627" t="s">
        <v>8</v>
      </c>
      <c r="G1785" s="628"/>
      <c r="H1785" s="629"/>
      <c r="I1785" s="630"/>
      <c r="J1785" s="630"/>
      <c r="K1785" s="630"/>
      <c r="L1785" s="631"/>
    </row>
    <row r="1786" spans="1:12" s="194" customFormat="1" ht="26.65" customHeight="1" x14ac:dyDescent="0.15">
      <c r="A1786" s="625"/>
      <c r="B1786" s="620" t="s">
        <v>1503</v>
      </c>
      <c r="C1786" s="632" t="s">
        <v>1504</v>
      </c>
      <c r="D1786" s="634">
        <v>43534</v>
      </c>
      <c r="E1786" s="620" t="s">
        <v>862</v>
      </c>
      <c r="F1786" s="636" t="s">
        <v>863</v>
      </c>
      <c r="G1786" s="637"/>
      <c r="H1786" s="610" t="s">
        <v>286</v>
      </c>
      <c r="I1786" s="611"/>
      <c r="J1786" s="209" t="s">
        <v>287</v>
      </c>
      <c r="K1786" s="209" t="s">
        <v>287</v>
      </c>
      <c r="L1786" s="210">
        <v>0</v>
      </c>
    </row>
    <row r="1787" spans="1:12" s="194" customFormat="1" ht="395.65" customHeight="1" x14ac:dyDescent="0.15">
      <c r="A1787" s="625"/>
      <c r="B1787" s="621"/>
      <c r="C1787" s="633"/>
      <c r="D1787" s="635"/>
      <c r="E1787" s="621"/>
      <c r="F1787" s="638"/>
      <c r="G1787" s="639"/>
      <c r="H1787" s="610" t="s">
        <v>242</v>
      </c>
      <c r="I1787" s="611"/>
      <c r="J1787" s="209" t="s">
        <v>287</v>
      </c>
      <c r="K1787" s="209" t="s">
        <v>287</v>
      </c>
      <c r="L1787" s="210">
        <v>0</v>
      </c>
    </row>
    <row r="1788" spans="1:12" s="194" customFormat="1" ht="24.6" customHeight="1" x14ac:dyDescent="0.15">
      <c r="A1788" s="625"/>
      <c r="B1788" s="203" t="s">
        <v>6</v>
      </c>
      <c r="C1788" s="207" t="s">
        <v>5</v>
      </c>
      <c r="D1788" s="207" t="s">
        <v>288</v>
      </c>
      <c r="E1788" s="207" t="s">
        <v>289</v>
      </c>
      <c r="F1788" s="612"/>
      <c r="G1788" s="613"/>
      <c r="H1788" s="616" t="s">
        <v>290</v>
      </c>
      <c r="I1788" s="617"/>
      <c r="J1788" s="620" t="s">
        <v>287</v>
      </c>
      <c r="K1788" s="620" t="s">
        <v>16</v>
      </c>
      <c r="L1788" s="622">
        <v>700</v>
      </c>
    </row>
    <row r="1789" spans="1:12" s="194" customFormat="1" ht="24.6" customHeight="1" x14ac:dyDescent="0.15">
      <c r="A1789" s="626"/>
      <c r="B1789" s="209" t="s">
        <v>291</v>
      </c>
      <c r="C1789" s="209" t="s">
        <v>863</v>
      </c>
      <c r="D1789" s="211">
        <v>43538</v>
      </c>
      <c r="E1789" s="209" t="s">
        <v>1505</v>
      </c>
      <c r="F1789" s="614"/>
      <c r="G1789" s="615"/>
      <c r="H1789" s="618"/>
      <c r="I1789" s="619"/>
      <c r="J1789" s="621"/>
      <c r="K1789" s="621"/>
      <c r="L1789" s="623"/>
    </row>
    <row r="1790" spans="1:12" s="194" customFormat="1" ht="24.6" customHeight="1" x14ac:dyDescent="0.15">
      <c r="A1790" s="624">
        <v>335</v>
      </c>
      <c r="B1790" s="203" t="s">
        <v>12</v>
      </c>
      <c r="C1790" s="207" t="s">
        <v>11</v>
      </c>
      <c r="D1790" s="207" t="s">
        <v>280</v>
      </c>
      <c r="E1790" s="207" t="s">
        <v>281</v>
      </c>
      <c r="F1790" s="627" t="s">
        <v>8</v>
      </c>
      <c r="G1790" s="628"/>
      <c r="H1790" s="629"/>
      <c r="I1790" s="630"/>
      <c r="J1790" s="630"/>
      <c r="K1790" s="630"/>
      <c r="L1790" s="631"/>
    </row>
    <row r="1791" spans="1:12" s="194" customFormat="1" ht="26.65" customHeight="1" x14ac:dyDescent="0.15">
      <c r="A1791" s="625"/>
      <c r="B1791" s="620" t="s">
        <v>1506</v>
      </c>
      <c r="C1791" s="632" t="s">
        <v>1507</v>
      </c>
      <c r="D1791" s="634">
        <v>43544</v>
      </c>
      <c r="E1791" s="620" t="s">
        <v>991</v>
      </c>
      <c r="F1791" s="636" t="s">
        <v>1508</v>
      </c>
      <c r="G1791" s="637"/>
      <c r="H1791" s="610" t="s">
        <v>286</v>
      </c>
      <c r="I1791" s="611"/>
      <c r="J1791" s="209" t="s">
        <v>287</v>
      </c>
      <c r="K1791" s="209" t="s">
        <v>16</v>
      </c>
      <c r="L1791" s="210">
        <v>394</v>
      </c>
    </row>
    <row r="1792" spans="1:12" s="194" customFormat="1" ht="320.45" customHeight="1" x14ac:dyDescent="0.15">
      <c r="A1792" s="625"/>
      <c r="B1792" s="621"/>
      <c r="C1792" s="633"/>
      <c r="D1792" s="635"/>
      <c r="E1792" s="621"/>
      <c r="F1792" s="638"/>
      <c r="G1792" s="639"/>
      <c r="H1792" s="610" t="s">
        <v>242</v>
      </c>
      <c r="I1792" s="611"/>
      <c r="J1792" s="209" t="s">
        <v>287</v>
      </c>
      <c r="K1792" s="209" t="s">
        <v>16</v>
      </c>
      <c r="L1792" s="210">
        <v>453.44</v>
      </c>
    </row>
    <row r="1793" spans="1:12" s="194" customFormat="1" ht="24.6" customHeight="1" x14ac:dyDescent="0.15">
      <c r="A1793" s="625"/>
      <c r="B1793" s="203" t="s">
        <v>6</v>
      </c>
      <c r="C1793" s="207" t="s">
        <v>5</v>
      </c>
      <c r="D1793" s="207" t="s">
        <v>288</v>
      </c>
      <c r="E1793" s="207" t="s">
        <v>289</v>
      </c>
      <c r="F1793" s="612"/>
      <c r="G1793" s="613"/>
      <c r="H1793" s="616" t="s">
        <v>290</v>
      </c>
      <c r="I1793" s="617"/>
      <c r="J1793" s="620" t="s">
        <v>287</v>
      </c>
      <c r="K1793" s="620" t="s">
        <v>16</v>
      </c>
      <c r="L1793" s="622">
        <v>106.3</v>
      </c>
    </row>
    <row r="1794" spans="1:12" s="194" customFormat="1" ht="24.6" customHeight="1" x14ac:dyDescent="0.15">
      <c r="A1794" s="626"/>
      <c r="B1794" s="209" t="s">
        <v>291</v>
      </c>
      <c r="C1794" s="209" t="s">
        <v>1508</v>
      </c>
      <c r="D1794" s="211">
        <v>43546</v>
      </c>
      <c r="E1794" s="209" t="s">
        <v>893</v>
      </c>
      <c r="F1794" s="614"/>
      <c r="G1794" s="615"/>
      <c r="H1794" s="618"/>
      <c r="I1794" s="619"/>
      <c r="J1794" s="621"/>
      <c r="K1794" s="621"/>
      <c r="L1794" s="623"/>
    </row>
    <row r="1795" spans="1:12" s="194" customFormat="1" ht="24.6" customHeight="1" x14ac:dyDescent="0.15">
      <c r="A1795" s="624">
        <v>336</v>
      </c>
      <c r="B1795" s="203" t="s">
        <v>12</v>
      </c>
      <c r="C1795" s="207" t="s">
        <v>11</v>
      </c>
      <c r="D1795" s="207" t="s">
        <v>280</v>
      </c>
      <c r="E1795" s="207" t="s">
        <v>281</v>
      </c>
      <c r="F1795" s="627" t="s">
        <v>8</v>
      </c>
      <c r="G1795" s="628"/>
      <c r="H1795" s="629"/>
      <c r="I1795" s="630"/>
      <c r="J1795" s="630"/>
      <c r="K1795" s="630"/>
      <c r="L1795" s="631"/>
    </row>
    <row r="1796" spans="1:12" s="194" customFormat="1" ht="26.65" customHeight="1" x14ac:dyDescent="0.15">
      <c r="A1796" s="625"/>
      <c r="B1796" s="620" t="s">
        <v>1509</v>
      </c>
      <c r="C1796" s="632" t="s">
        <v>1510</v>
      </c>
      <c r="D1796" s="634">
        <v>43474</v>
      </c>
      <c r="E1796" s="620" t="s">
        <v>664</v>
      </c>
      <c r="F1796" s="636" t="s">
        <v>756</v>
      </c>
      <c r="G1796" s="637"/>
      <c r="H1796" s="610" t="s">
        <v>286</v>
      </c>
      <c r="I1796" s="611"/>
      <c r="J1796" s="209" t="s">
        <v>287</v>
      </c>
      <c r="K1796" s="209" t="s">
        <v>16</v>
      </c>
      <c r="L1796" s="210">
        <v>163</v>
      </c>
    </row>
    <row r="1797" spans="1:12" s="194" customFormat="1" ht="363.75" customHeight="1" x14ac:dyDescent="0.15">
      <c r="A1797" s="625"/>
      <c r="B1797" s="621"/>
      <c r="C1797" s="633"/>
      <c r="D1797" s="635"/>
      <c r="E1797" s="621"/>
      <c r="F1797" s="638"/>
      <c r="G1797" s="639"/>
      <c r="H1797" s="610" t="s">
        <v>242</v>
      </c>
      <c r="I1797" s="611"/>
      <c r="J1797" s="209" t="s">
        <v>287</v>
      </c>
      <c r="K1797" s="209" t="s">
        <v>16</v>
      </c>
      <c r="L1797" s="210">
        <v>251.23</v>
      </c>
    </row>
    <row r="1798" spans="1:12" s="194" customFormat="1" ht="24.6" customHeight="1" x14ac:dyDescent="0.15">
      <c r="A1798" s="625"/>
      <c r="B1798" s="203" t="s">
        <v>6</v>
      </c>
      <c r="C1798" s="207" t="s">
        <v>5</v>
      </c>
      <c r="D1798" s="207" t="s">
        <v>288</v>
      </c>
      <c r="E1798" s="207" t="s">
        <v>289</v>
      </c>
      <c r="F1798" s="612"/>
      <c r="G1798" s="613"/>
      <c r="H1798" s="616" t="s">
        <v>290</v>
      </c>
      <c r="I1798" s="617"/>
      <c r="J1798" s="620" t="s">
        <v>287</v>
      </c>
      <c r="K1798" s="620" t="s">
        <v>287</v>
      </c>
      <c r="L1798" s="622">
        <v>0</v>
      </c>
    </row>
    <row r="1799" spans="1:12" s="194" customFormat="1" ht="35.1" customHeight="1" x14ac:dyDescent="0.15">
      <c r="A1799" s="626"/>
      <c r="B1799" s="209" t="s">
        <v>1511</v>
      </c>
      <c r="C1799" s="209" t="s">
        <v>756</v>
      </c>
      <c r="D1799" s="211">
        <v>43475</v>
      </c>
      <c r="E1799" s="209" t="s">
        <v>1512</v>
      </c>
      <c r="F1799" s="614"/>
      <c r="G1799" s="615"/>
      <c r="H1799" s="618"/>
      <c r="I1799" s="619"/>
      <c r="J1799" s="621"/>
      <c r="K1799" s="621"/>
      <c r="L1799" s="623"/>
    </row>
    <row r="1800" spans="1:12" s="194" customFormat="1" ht="24.6" customHeight="1" x14ac:dyDescent="0.15">
      <c r="A1800" s="624">
        <v>337</v>
      </c>
      <c r="B1800" s="203" t="s">
        <v>12</v>
      </c>
      <c r="C1800" s="207" t="s">
        <v>11</v>
      </c>
      <c r="D1800" s="207" t="s">
        <v>280</v>
      </c>
      <c r="E1800" s="207" t="s">
        <v>281</v>
      </c>
      <c r="F1800" s="627" t="s">
        <v>8</v>
      </c>
      <c r="G1800" s="628"/>
      <c r="H1800" s="629"/>
      <c r="I1800" s="630"/>
      <c r="J1800" s="630"/>
      <c r="K1800" s="630"/>
      <c r="L1800" s="631"/>
    </row>
    <row r="1801" spans="1:12" s="194" customFormat="1" ht="26.65" customHeight="1" x14ac:dyDescent="0.15">
      <c r="A1801" s="625"/>
      <c r="B1801" s="620" t="s">
        <v>1509</v>
      </c>
      <c r="C1801" s="632" t="s">
        <v>1513</v>
      </c>
      <c r="D1801" s="634">
        <v>43550</v>
      </c>
      <c r="E1801" s="620" t="s">
        <v>1514</v>
      </c>
      <c r="F1801" s="636" t="s">
        <v>1515</v>
      </c>
      <c r="G1801" s="637"/>
      <c r="H1801" s="610" t="s">
        <v>286</v>
      </c>
      <c r="I1801" s="611"/>
      <c r="J1801" s="209" t="s">
        <v>287</v>
      </c>
      <c r="K1801" s="209" t="s">
        <v>16</v>
      </c>
      <c r="L1801" s="210">
        <v>172.89</v>
      </c>
    </row>
    <row r="1802" spans="1:12" s="194" customFormat="1" ht="202.15" customHeight="1" x14ac:dyDescent="0.15">
      <c r="A1802" s="625"/>
      <c r="B1802" s="621"/>
      <c r="C1802" s="633"/>
      <c r="D1802" s="635"/>
      <c r="E1802" s="621"/>
      <c r="F1802" s="638"/>
      <c r="G1802" s="639"/>
      <c r="H1802" s="610" t="s">
        <v>242</v>
      </c>
      <c r="I1802" s="611"/>
      <c r="J1802" s="209" t="s">
        <v>287</v>
      </c>
      <c r="K1802" s="209" t="s">
        <v>16</v>
      </c>
      <c r="L1802" s="210">
        <v>279.25</v>
      </c>
    </row>
    <row r="1803" spans="1:12" s="194" customFormat="1" ht="24.6" customHeight="1" x14ac:dyDescent="0.15">
      <c r="A1803" s="625"/>
      <c r="B1803" s="203" t="s">
        <v>6</v>
      </c>
      <c r="C1803" s="207" t="s">
        <v>5</v>
      </c>
      <c r="D1803" s="207" t="s">
        <v>288</v>
      </c>
      <c r="E1803" s="207" t="s">
        <v>289</v>
      </c>
      <c r="F1803" s="612"/>
      <c r="G1803" s="613"/>
      <c r="H1803" s="616" t="s">
        <v>290</v>
      </c>
      <c r="I1803" s="617"/>
      <c r="J1803" s="620" t="s">
        <v>287</v>
      </c>
      <c r="K1803" s="620" t="s">
        <v>287</v>
      </c>
      <c r="L1803" s="622">
        <v>0</v>
      </c>
    </row>
    <row r="1804" spans="1:12" s="194" customFormat="1" ht="35.1" customHeight="1" x14ac:dyDescent="0.15">
      <c r="A1804" s="626"/>
      <c r="B1804" s="209" t="s">
        <v>1511</v>
      </c>
      <c r="C1804" s="209" t="s">
        <v>1515</v>
      </c>
      <c r="D1804" s="211">
        <v>43551</v>
      </c>
      <c r="E1804" s="209" t="s">
        <v>1516</v>
      </c>
      <c r="F1804" s="614"/>
      <c r="G1804" s="615"/>
      <c r="H1804" s="618"/>
      <c r="I1804" s="619"/>
      <c r="J1804" s="621"/>
      <c r="K1804" s="621"/>
      <c r="L1804" s="623"/>
    </row>
    <row r="1805" spans="1:12" s="194" customFormat="1" ht="24.6" customHeight="1" x14ac:dyDescent="0.15">
      <c r="A1805" s="624">
        <v>338</v>
      </c>
      <c r="B1805" s="203" t="s">
        <v>12</v>
      </c>
      <c r="C1805" s="207" t="s">
        <v>11</v>
      </c>
      <c r="D1805" s="207" t="s">
        <v>280</v>
      </c>
      <c r="E1805" s="207" t="s">
        <v>281</v>
      </c>
      <c r="F1805" s="627" t="s">
        <v>8</v>
      </c>
      <c r="G1805" s="628"/>
      <c r="H1805" s="629"/>
      <c r="I1805" s="630"/>
      <c r="J1805" s="630"/>
      <c r="K1805" s="630"/>
      <c r="L1805" s="631"/>
    </row>
    <row r="1806" spans="1:12" s="194" customFormat="1" ht="26.65" customHeight="1" x14ac:dyDescent="0.15">
      <c r="A1806" s="625"/>
      <c r="B1806" s="620" t="s">
        <v>1517</v>
      </c>
      <c r="C1806" s="632" t="s">
        <v>1518</v>
      </c>
      <c r="D1806" s="634">
        <v>43520</v>
      </c>
      <c r="E1806" s="620" t="s">
        <v>1119</v>
      </c>
      <c r="F1806" s="636" t="s">
        <v>1120</v>
      </c>
      <c r="G1806" s="637"/>
      <c r="H1806" s="610" t="s">
        <v>286</v>
      </c>
      <c r="I1806" s="611"/>
      <c r="J1806" s="209" t="s">
        <v>287</v>
      </c>
      <c r="K1806" s="209" t="s">
        <v>16</v>
      </c>
      <c r="L1806" s="210">
        <v>278.47000000000003</v>
      </c>
    </row>
    <row r="1807" spans="1:12" s="194" customFormat="1" ht="374.45" customHeight="1" x14ac:dyDescent="0.15">
      <c r="A1807" s="625"/>
      <c r="B1807" s="621"/>
      <c r="C1807" s="633"/>
      <c r="D1807" s="635"/>
      <c r="E1807" s="621"/>
      <c r="F1807" s="638"/>
      <c r="G1807" s="639"/>
      <c r="H1807" s="610" t="s">
        <v>242</v>
      </c>
      <c r="I1807" s="611"/>
      <c r="J1807" s="209" t="s">
        <v>287</v>
      </c>
      <c r="K1807" s="209" t="s">
        <v>16</v>
      </c>
      <c r="L1807" s="210">
        <v>527.76</v>
      </c>
    </row>
    <row r="1808" spans="1:12" s="194" customFormat="1" ht="24.6" customHeight="1" x14ac:dyDescent="0.15">
      <c r="A1808" s="625"/>
      <c r="B1808" s="203" t="s">
        <v>6</v>
      </c>
      <c r="C1808" s="207" t="s">
        <v>5</v>
      </c>
      <c r="D1808" s="207" t="s">
        <v>288</v>
      </c>
      <c r="E1808" s="207" t="s">
        <v>289</v>
      </c>
      <c r="F1808" s="612"/>
      <c r="G1808" s="613"/>
      <c r="H1808" s="616" t="s">
        <v>290</v>
      </c>
      <c r="I1808" s="617"/>
      <c r="J1808" s="620" t="s">
        <v>287</v>
      </c>
      <c r="K1808" s="620" t="s">
        <v>287</v>
      </c>
      <c r="L1808" s="622">
        <v>0</v>
      </c>
    </row>
    <row r="1809" spans="1:12" s="194" customFormat="1" ht="24.6" customHeight="1" x14ac:dyDescent="0.15">
      <c r="A1809" s="626"/>
      <c r="B1809" s="209" t="s">
        <v>333</v>
      </c>
      <c r="C1809" s="209" t="s">
        <v>1120</v>
      </c>
      <c r="D1809" s="211">
        <v>43522</v>
      </c>
      <c r="E1809" s="209" t="s">
        <v>1519</v>
      </c>
      <c r="F1809" s="614"/>
      <c r="G1809" s="615"/>
      <c r="H1809" s="618"/>
      <c r="I1809" s="619"/>
      <c r="J1809" s="621"/>
      <c r="K1809" s="621"/>
      <c r="L1809" s="623"/>
    </row>
    <row r="1810" spans="1:12" s="194" customFormat="1" ht="24.6" customHeight="1" x14ac:dyDescent="0.15">
      <c r="A1810" s="624">
        <v>339</v>
      </c>
      <c r="B1810" s="203" t="s">
        <v>12</v>
      </c>
      <c r="C1810" s="207" t="s">
        <v>11</v>
      </c>
      <c r="D1810" s="207" t="s">
        <v>280</v>
      </c>
      <c r="E1810" s="207" t="s">
        <v>281</v>
      </c>
      <c r="F1810" s="627" t="s">
        <v>8</v>
      </c>
      <c r="G1810" s="628"/>
      <c r="H1810" s="629"/>
      <c r="I1810" s="630"/>
      <c r="J1810" s="630"/>
      <c r="K1810" s="630"/>
      <c r="L1810" s="631"/>
    </row>
    <row r="1811" spans="1:12" s="194" customFormat="1" ht="26.65" customHeight="1" x14ac:dyDescent="0.15">
      <c r="A1811" s="625"/>
      <c r="B1811" s="620" t="s">
        <v>1520</v>
      </c>
      <c r="C1811" s="632" t="s">
        <v>1521</v>
      </c>
      <c r="D1811" s="634">
        <v>43548</v>
      </c>
      <c r="E1811" s="620" t="s">
        <v>1522</v>
      </c>
      <c r="F1811" s="636" t="s">
        <v>465</v>
      </c>
      <c r="G1811" s="637"/>
      <c r="H1811" s="610" t="s">
        <v>286</v>
      </c>
      <c r="I1811" s="611"/>
      <c r="J1811" s="209" t="s">
        <v>16</v>
      </c>
      <c r="K1811" s="209" t="s">
        <v>287</v>
      </c>
      <c r="L1811" s="210">
        <v>1140</v>
      </c>
    </row>
    <row r="1812" spans="1:12" s="194" customFormat="1" ht="409.6" customHeight="1" x14ac:dyDescent="0.15">
      <c r="A1812" s="625"/>
      <c r="B1812" s="640"/>
      <c r="C1812" s="641"/>
      <c r="D1812" s="642"/>
      <c r="E1812" s="640"/>
      <c r="F1812" s="643"/>
      <c r="G1812" s="644"/>
      <c r="H1812" s="616" t="s">
        <v>242</v>
      </c>
      <c r="I1812" s="617"/>
      <c r="J1812" s="620" t="s">
        <v>287</v>
      </c>
      <c r="K1812" s="620" t="s">
        <v>287</v>
      </c>
      <c r="L1812" s="622">
        <v>0</v>
      </c>
    </row>
    <row r="1813" spans="1:12" s="194" customFormat="1" ht="277.89999999999998" customHeight="1" x14ac:dyDescent="0.15">
      <c r="A1813" s="625"/>
      <c r="B1813" s="621"/>
      <c r="C1813" s="633"/>
      <c r="D1813" s="635"/>
      <c r="E1813" s="621"/>
      <c r="F1813" s="638"/>
      <c r="G1813" s="639"/>
      <c r="H1813" s="618"/>
      <c r="I1813" s="619"/>
      <c r="J1813" s="621"/>
      <c r="K1813" s="621"/>
      <c r="L1813" s="623"/>
    </row>
    <row r="1814" spans="1:12" s="194" customFormat="1" ht="24.6" customHeight="1" x14ac:dyDescent="0.15">
      <c r="A1814" s="625"/>
      <c r="B1814" s="203" t="s">
        <v>6</v>
      </c>
      <c r="C1814" s="207" t="s">
        <v>5</v>
      </c>
      <c r="D1814" s="207" t="s">
        <v>288</v>
      </c>
      <c r="E1814" s="207" t="s">
        <v>289</v>
      </c>
      <c r="F1814" s="612"/>
      <c r="G1814" s="613"/>
      <c r="H1814" s="616" t="s">
        <v>290</v>
      </c>
      <c r="I1814" s="617"/>
      <c r="J1814" s="620" t="s">
        <v>287</v>
      </c>
      <c r="K1814" s="620" t="s">
        <v>287</v>
      </c>
      <c r="L1814" s="622">
        <v>0</v>
      </c>
    </row>
    <row r="1815" spans="1:12" s="194" customFormat="1" ht="24.6" customHeight="1" x14ac:dyDescent="0.15">
      <c r="A1815" s="626"/>
      <c r="B1815" s="209" t="s">
        <v>635</v>
      </c>
      <c r="C1815" s="209" t="s">
        <v>465</v>
      </c>
      <c r="D1815" s="211">
        <v>43553</v>
      </c>
      <c r="E1815" s="209" t="s">
        <v>1523</v>
      </c>
      <c r="F1815" s="614"/>
      <c r="G1815" s="615"/>
      <c r="H1815" s="618"/>
      <c r="I1815" s="619"/>
      <c r="J1815" s="621"/>
      <c r="K1815" s="621"/>
      <c r="L1815" s="623"/>
    </row>
    <row r="1816" spans="1:12" s="194" customFormat="1" ht="24.6" customHeight="1" x14ac:dyDescent="0.15">
      <c r="A1816" s="624">
        <v>340</v>
      </c>
      <c r="B1816" s="203" t="s">
        <v>12</v>
      </c>
      <c r="C1816" s="207" t="s">
        <v>11</v>
      </c>
      <c r="D1816" s="207" t="s">
        <v>280</v>
      </c>
      <c r="E1816" s="207" t="s">
        <v>281</v>
      </c>
      <c r="F1816" s="627" t="s">
        <v>8</v>
      </c>
      <c r="G1816" s="628"/>
      <c r="H1816" s="629"/>
      <c r="I1816" s="630"/>
      <c r="J1816" s="630"/>
      <c r="K1816" s="630"/>
      <c r="L1816" s="631"/>
    </row>
    <row r="1817" spans="1:12" s="194" customFormat="1" ht="26.65" customHeight="1" x14ac:dyDescent="0.15">
      <c r="A1817" s="625"/>
      <c r="B1817" s="620" t="s">
        <v>1524</v>
      </c>
      <c r="C1817" s="632" t="s">
        <v>1525</v>
      </c>
      <c r="D1817" s="634">
        <v>43384</v>
      </c>
      <c r="E1817" s="620" t="s">
        <v>1526</v>
      </c>
      <c r="F1817" s="636" t="s">
        <v>1527</v>
      </c>
      <c r="G1817" s="637"/>
      <c r="H1817" s="610" t="s">
        <v>286</v>
      </c>
      <c r="I1817" s="611"/>
      <c r="J1817" s="209" t="s">
        <v>287</v>
      </c>
      <c r="K1817" s="209" t="s">
        <v>16</v>
      </c>
      <c r="L1817" s="210">
        <v>743.75</v>
      </c>
    </row>
    <row r="1818" spans="1:12" s="194" customFormat="1" ht="409.6" customHeight="1" x14ac:dyDescent="0.15">
      <c r="A1818" s="625"/>
      <c r="B1818" s="640"/>
      <c r="C1818" s="641"/>
      <c r="D1818" s="642"/>
      <c r="E1818" s="640"/>
      <c r="F1818" s="643"/>
      <c r="G1818" s="644"/>
      <c r="H1818" s="616" t="s">
        <v>242</v>
      </c>
      <c r="I1818" s="617"/>
      <c r="J1818" s="620" t="s">
        <v>287</v>
      </c>
      <c r="K1818" s="620" t="s">
        <v>16</v>
      </c>
      <c r="L1818" s="622">
        <v>396.96</v>
      </c>
    </row>
    <row r="1819" spans="1:12" s="194" customFormat="1" ht="84.2" customHeight="1" x14ac:dyDescent="0.15">
      <c r="A1819" s="625"/>
      <c r="B1819" s="621"/>
      <c r="C1819" s="633"/>
      <c r="D1819" s="635"/>
      <c r="E1819" s="621"/>
      <c r="F1819" s="638"/>
      <c r="G1819" s="639"/>
      <c r="H1819" s="618"/>
      <c r="I1819" s="619"/>
      <c r="J1819" s="621"/>
      <c r="K1819" s="621"/>
      <c r="L1819" s="623"/>
    </row>
    <row r="1820" spans="1:12" s="194" customFormat="1" ht="24.6" customHeight="1" x14ac:dyDescent="0.15">
      <c r="A1820" s="625"/>
      <c r="B1820" s="203" t="s">
        <v>6</v>
      </c>
      <c r="C1820" s="207" t="s">
        <v>5</v>
      </c>
      <c r="D1820" s="207" t="s">
        <v>288</v>
      </c>
      <c r="E1820" s="207" t="s">
        <v>289</v>
      </c>
      <c r="F1820" s="612"/>
      <c r="G1820" s="613"/>
      <c r="H1820" s="616" t="s">
        <v>290</v>
      </c>
      <c r="I1820" s="617"/>
      <c r="J1820" s="620" t="s">
        <v>287</v>
      </c>
      <c r="K1820" s="620" t="s">
        <v>287</v>
      </c>
      <c r="L1820" s="622">
        <v>0</v>
      </c>
    </row>
    <row r="1821" spans="1:12" s="194" customFormat="1" ht="24.6" customHeight="1" x14ac:dyDescent="0.15">
      <c r="A1821" s="626"/>
      <c r="B1821" s="209" t="s">
        <v>291</v>
      </c>
      <c r="C1821" s="209" t="s">
        <v>1527</v>
      </c>
      <c r="D1821" s="211">
        <v>43387</v>
      </c>
      <c r="E1821" s="209" t="s">
        <v>1528</v>
      </c>
      <c r="F1821" s="614"/>
      <c r="G1821" s="615"/>
      <c r="H1821" s="618"/>
      <c r="I1821" s="619"/>
      <c r="J1821" s="621"/>
      <c r="K1821" s="621"/>
      <c r="L1821" s="623"/>
    </row>
    <row r="1822" spans="1:12" s="194" customFormat="1" ht="24.6" customHeight="1" x14ac:dyDescent="0.15">
      <c r="A1822" s="624">
        <v>341</v>
      </c>
      <c r="B1822" s="203" t="s">
        <v>12</v>
      </c>
      <c r="C1822" s="207" t="s">
        <v>11</v>
      </c>
      <c r="D1822" s="207" t="s">
        <v>280</v>
      </c>
      <c r="E1822" s="207" t="s">
        <v>281</v>
      </c>
      <c r="F1822" s="627" t="s">
        <v>8</v>
      </c>
      <c r="G1822" s="628"/>
      <c r="H1822" s="629"/>
      <c r="I1822" s="630"/>
      <c r="J1822" s="630"/>
      <c r="K1822" s="630"/>
      <c r="L1822" s="631"/>
    </row>
    <row r="1823" spans="1:12" s="194" customFormat="1" ht="26.65" customHeight="1" x14ac:dyDescent="0.15">
      <c r="A1823" s="625"/>
      <c r="B1823" s="620" t="s">
        <v>1529</v>
      </c>
      <c r="C1823" s="632" t="s">
        <v>1530</v>
      </c>
      <c r="D1823" s="634">
        <v>43493</v>
      </c>
      <c r="E1823" s="620" t="s">
        <v>373</v>
      </c>
      <c r="F1823" s="636" t="s">
        <v>374</v>
      </c>
      <c r="G1823" s="637"/>
      <c r="H1823" s="610" t="s">
        <v>286</v>
      </c>
      <c r="I1823" s="611"/>
      <c r="J1823" s="209" t="s">
        <v>287</v>
      </c>
      <c r="K1823" s="209" t="s">
        <v>16</v>
      </c>
      <c r="L1823" s="210">
        <v>271.25</v>
      </c>
    </row>
    <row r="1824" spans="1:12" s="194" customFormat="1" ht="374.45" customHeight="1" x14ac:dyDescent="0.15">
      <c r="A1824" s="625"/>
      <c r="B1824" s="621"/>
      <c r="C1824" s="633"/>
      <c r="D1824" s="635"/>
      <c r="E1824" s="621"/>
      <c r="F1824" s="638"/>
      <c r="G1824" s="639"/>
      <c r="H1824" s="610" t="s">
        <v>242</v>
      </c>
      <c r="I1824" s="611"/>
      <c r="J1824" s="209" t="s">
        <v>287</v>
      </c>
      <c r="K1824" s="209" t="s">
        <v>16</v>
      </c>
      <c r="L1824" s="210">
        <v>118</v>
      </c>
    </row>
    <row r="1825" spans="1:12" s="194" customFormat="1" ht="24.6" customHeight="1" x14ac:dyDescent="0.15">
      <c r="A1825" s="625"/>
      <c r="B1825" s="203" t="s">
        <v>6</v>
      </c>
      <c r="C1825" s="207" t="s">
        <v>5</v>
      </c>
      <c r="D1825" s="207" t="s">
        <v>288</v>
      </c>
      <c r="E1825" s="207" t="s">
        <v>289</v>
      </c>
      <c r="F1825" s="612"/>
      <c r="G1825" s="613"/>
      <c r="H1825" s="616" t="s">
        <v>290</v>
      </c>
      <c r="I1825" s="617"/>
      <c r="J1825" s="620" t="s">
        <v>287</v>
      </c>
      <c r="K1825" s="620" t="s">
        <v>287</v>
      </c>
      <c r="L1825" s="622">
        <v>0</v>
      </c>
    </row>
    <row r="1826" spans="1:12" s="194" customFormat="1" ht="24.6" customHeight="1" x14ac:dyDescent="0.15">
      <c r="A1826" s="626"/>
      <c r="B1826" s="209" t="s">
        <v>291</v>
      </c>
      <c r="C1826" s="209" t="s">
        <v>374</v>
      </c>
      <c r="D1826" s="211">
        <v>43494</v>
      </c>
      <c r="E1826" s="209" t="s">
        <v>1531</v>
      </c>
      <c r="F1826" s="614"/>
      <c r="G1826" s="615"/>
      <c r="H1826" s="618"/>
      <c r="I1826" s="619"/>
      <c r="J1826" s="621"/>
      <c r="K1826" s="621"/>
      <c r="L1826" s="623"/>
    </row>
    <row r="1827" spans="1:12" s="194" customFormat="1" ht="24.6" customHeight="1" x14ac:dyDescent="0.15">
      <c r="A1827" s="624">
        <v>342</v>
      </c>
      <c r="B1827" s="203" t="s">
        <v>12</v>
      </c>
      <c r="C1827" s="207" t="s">
        <v>11</v>
      </c>
      <c r="D1827" s="207" t="s">
        <v>280</v>
      </c>
      <c r="E1827" s="207" t="s">
        <v>281</v>
      </c>
      <c r="F1827" s="627" t="s">
        <v>8</v>
      </c>
      <c r="G1827" s="628"/>
      <c r="H1827" s="629"/>
      <c r="I1827" s="630"/>
      <c r="J1827" s="630"/>
      <c r="K1827" s="630"/>
      <c r="L1827" s="631"/>
    </row>
    <row r="1828" spans="1:12" s="194" customFormat="1" ht="26.65" customHeight="1" x14ac:dyDescent="0.15">
      <c r="A1828" s="625"/>
      <c r="B1828" s="620" t="s">
        <v>1532</v>
      </c>
      <c r="C1828" s="620" t="s">
        <v>1533</v>
      </c>
      <c r="D1828" s="634">
        <v>43400</v>
      </c>
      <c r="E1828" s="620" t="s">
        <v>295</v>
      </c>
      <c r="F1828" s="636" t="s">
        <v>1534</v>
      </c>
      <c r="G1828" s="637"/>
      <c r="H1828" s="610" t="s">
        <v>286</v>
      </c>
      <c r="I1828" s="611"/>
      <c r="J1828" s="209" t="s">
        <v>287</v>
      </c>
      <c r="K1828" s="209" t="s">
        <v>16</v>
      </c>
      <c r="L1828" s="210">
        <v>1709</v>
      </c>
    </row>
    <row r="1829" spans="1:12" s="194" customFormat="1" ht="94.35" customHeight="1" x14ac:dyDescent="0.15">
      <c r="A1829" s="625"/>
      <c r="B1829" s="621"/>
      <c r="C1829" s="621"/>
      <c r="D1829" s="635"/>
      <c r="E1829" s="621"/>
      <c r="F1829" s="638"/>
      <c r="G1829" s="639"/>
      <c r="H1829" s="610" t="s">
        <v>242</v>
      </c>
      <c r="I1829" s="611"/>
      <c r="J1829" s="209" t="s">
        <v>287</v>
      </c>
      <c r="K1829" s="209" t="s">
        <v>16</v>
      </c>
      <c r="L1829" s="210">
        <v>600</v>
      </c>
    </row>
    <row r="1830" spans="1:12" s="194" customFormat="1" ht="24.6" customHeight="1" x14ac:dyDescent="0.15">
      <c r="A1830" s="625"/>
      <c r="B1830" s="203" t="s">
        <v>6</v>
      </c>
      <c r="C1830" s="207" t="s">
        <v>5</v>
      </c>
      <c r="D1830" s="207" t="s">
        <v>288</v>
      </c>
      <c r="E1830" s="207" t="s">
        <v>289</v>
      </c>
      <c r="F1830" s="612"/>
      <c r="G1830" s="613"/>
      <c r="H1830" s="616" t="s">
        <v>290</v>
      </c>
      <c r="I1830" s="617"/>
      <c r="J1830" s="620" t="s">
        <v>287</v>
      </c>
      <c r="K1830" s="620" t="s">
        <v>16</v>
      </c>
      <c r="L1830" s="622">
        <v>476</v>
      </c>
    </row>
    <row r="1831" spans="1:12" s="194" customFormat="1" ht="35.1" customHeight="1" x14ac:dyDescent="0.15">
      <c r="A1831" s="626"/>
      <c r="B1831" s="209" t="s">
        <v>1535</v>
      </c>
      <c r="C1831" s="209" t="s">
        <v>1534</v>
      </c>
      <c r="D1831" s="211">
        <v>43405</v>
      </c>
      <c r="E1831" s="209" t="s">
        <v>1536</v>
      </c>
      <c r="F1831" s="614"/>
      <c r="G1831" s="615"/>
      <c r="H1831" s="618"/>
      <c r="I1831" s="619"/>
      <c r="J1831" s="621"/>
      <c r="K1831" s="621"/>
      <c r="L1831" s="623"/>
    </row>
    <row r="1832" spans="1:12" s="194" customFormat="1" ht="24.6" customHeight="1" x14ac:dyDescent="0.15">
      <c r="A1832" s="624">
        <v>343</v>
      </c>
      <c r="B1832" s="203" t="s">
        <v>12</v>
      </c>
      <c r="C1832" s="207" t="s">
        <v>11</v>
      </c>
      <c r="D1832" s="207" t="s">
        <v>280</v>
      </c>
      <c r="E1832" s="207" t="s">
        <v>281</v>
      </c>
      <c r="F1832" s="627" t="s">
        <v>8</v>
      </c>
      <c r="G1832" s="628"/>
      <c r="H1832" s="629"/>
      <c r="I1832" s="630"/>
      <c r="J1832" s="630"/>
      <c r="K1832" s="630"/>
      <c r="L1832" s="631"/>
    </row>
    <row r="1833" spans="1:12" s="194" customFormat="1" ht="26.65" customHeight="1" x14ac:dyDescent="0.15">
      <c r="A1833" s="625"/>
      <c r="B1833" s="620" t="s">
        <v>1537</v>
      </c>
      <c r="C1833" s="632" t="s">
        <v>1538</v>
      </c>
      <c r="D1833" s="634">
        <v>43419</v>
      </c>
      <c r="E1833" s="620" t="s">
        <v>1539</v>
      </c>
      <c r="F1833" s="636" t="s">
        <v>1540</v>
      </c>
      <c r="G1833" s="637"/>
      <c r="H1833" s="610" t="s">
        <v>286</v>
      </c>
      <c r="I1833" s="611"/>
      <c r="J1833" s="209" t="s">
        <v>287</v>
      </c>
      <c r="K1833" s="209" t="s">
        <v>16</v>
      </c>
      <c r="L1833" s="210">
        <v>1075</v>
      </c>
    </row>
    <row r="1834" spans="1:12" s="194" customFormat="1" ht="212.85" customHeight="1" x14ac:dyDescent="0.15">
      <c r="A1834" s="625"/>
      <c r="B1834" s="621"/>
      <c r="C1834" s="633"/>
      <c r="D1834" s="635"/>
      <c r="E1834" s="621"/>
      <c r="F1834" s="638"/>
      <c r="G1834" s="639"/>
      <c r="H1834" s="610" t="s">
        <v>242</v>
      </c>
      <c r="I1834" s="611"/>
      <c r="J1834" s="209" t="s">
        <v>287</v>
      </c>
      <c r="K1834" s="209" t="s">
        <v>287</v>
      </c>
      <c r="L1834" s="210">
        <v>0</v>
      </c>
    </row>
    <row r="1835" spans="1:12" s="194" customFormat="1" ht="24.6" customHeight="1" x14ac:dyDescent="0.15">
      <c r="A1835" s="625"/>
      <c r="B1835" s="203" t="s">
        <v>6</v>
      </c>
      <c r="C1835" s="207" t="s">
        <v>5</v>
      </c>
      <c r="D1835" s="207" t="s">
        <v>288</v>
      </c>
      <c r="E1835" s="207" t="s">
        <v>289</v>
      </c>
      <c r="F1835" s="612"/>
      <c r="G1835" s="613"/>
      <c r="H1835" s="616" t="s">
        <v>290</v>
      </c>
      <c r="I1835" s="617"/>
      <c r="J1835" s="620" t="s">
        <v>287</v>
      </c>
      <c r="K1835" s="620" t="s">
        <v>16</v>
      </c>
      <c r="L1835" s="622">
        <v>179.71</v>
      </c>
    </row>
    <row r="1836" spans="1:12" s="194" customFormat="1" ht="35.1" customHeight="1" x14ac:dyDescent="0.15">
      <c r="A1836" s="626"/>
      <c r="B1836" s="209" t="s">
        <v>1541</v>
      </c>
      <c r="C1836" s="209" t="s">
        <v>1540</v>
      </c>
      <c r="D1836" s="211">
        <v>43421</v>
      </c>
      <c r="E1836" s="209" t="s">
        <v>883</v>
      </c>
      <c r="F1836" s="614"/>
      <c r="G1836" s="615"/>
      <c r="H1836" s="618"/>
      <c r="I1836" s="619"/>
      <c r="J1836" s="621"/>
      <c r="K1836" s="621"/>
      <c r="L1836" s="623"/>
    </row>
    <row r="1837" spans="1:12" s="194" customFormat="1" ht="24.6" customHeight="1" x14ac:dyDescent="0.15">
      <c r="A1837" s="624">
        <v>344</v>
      </c>
      <c r="B1837" s="203" t="s">
        <v>12</v>
      </c>
      <c r="C1837" s="207" t="s">
        <v>11</v>
      </c>
      <c r="D1837" s="207" t="s">
        <v>280</v>
      </c>
      <c r="E1837" s="207" t="s">
        <v>281</v>
      </c>
      <c r="F1837" s="627" t="s">
        <v>8</v>
      </c>
      <c r="G1837" s="628"/>
      <c r="H1837" s="629"/>
      <c r="I1837" s="630"/>
      <c r="J1837" s="630"/>
      <c r="K1837" s="630"/>
      <c r="L1837" s="631"/>
    </row>
    <row r="1838" spans="1:12" s="194" customFormat="1" ht="26.65" customHeight="1" x14ac:dyDescent="0.15">
      <c r="A1838" s="625"/>
      <c r="B1838" s="620" t="s">
        <v>1537</v>
      </c>
      <c r="C1838" s="620" t="s">
        <v>1542</v>
      </c>
      <c r="D1838" s="634">
        <v>43552</v>
      </c>
      <c r="E1838" s="620" t="s">
        <v>377</v>
      </c>
      <c r="F1838" s="636" t="s">
        <v>378</v>
      </c>
      <c r="G1838" s="637"/>
      <c r="H1838" s="610" t="s">
        <v>286</v>
      </c>
      <c r="I1838" s="611"/>
      <c r="J1838" s="209" t="s">
        <v>287</v>
      </c>
      <c r="K1838" s="209" t="s">
        <v>16</v>
      </c>
      <c r="L1838" s="210">
        <v>276</v>
      </c>
    </row>
    <row r="1839" spans="1:12" s="194" customFormat="1" ht="61.9" customHeight="1" x14ac:dyDescent="0.15">
      <c r="A1839" s="625"/>
      <c r="B1839" s="621"/>
      <c r="C1839" s="621"/>
      <c r="D1839" s="635"/>
      <c r="E1839" s="621"/>
      <c r="F1839" s="638"/>
      <c r="G1839" s="639"/>
      <c r="H1839" s="610" t="s">
        <v>242</v>
      </c>
      <c r="I1839" s="611"/>
      <c r="J1839" s="209" t="s">
        <v>287</v>
      </c>
      <c r="K1839" s="209" t="s">
        <v>16</v>
      </c>
      <c r="L1839" s="210">
        <v>316.58999999999997</v>
      </c>
    </row>
    <row r="1840" spans="1:12" s="194" customFormat="1" ht="24.6" customHeight="1" x14ac:dyDescent="0.15">
      <c r="A1840" s="625"/>
      <c r="B1840" s="203" t="s">
        <v>6</v>
      </c>
      <c r="C1840" s="207" t="s">
        <v>5</v>
      </c>
      <c r="D1840" s="207" t="s">
        <v>288</v>
      </c>
      <c r="E1840" s="207" t="s">
        <v>289</v>
      </c>
      <c r="F1840" s="612"/>
      <c r="G1840" s="613"/>
      <c r="H1840" s="616" t="s">
        <v>290</v>
      </c>
      <c r="I1840" s="617"/>
      <c r="J1840" s="620" t="s">
        <v>287</v>
      </c>
      <c r="K1840" s="620" t="s">
        <v>16</v>
      </c>
      <c r="L1840" s="622">
        <v>115</v>
      </c>
    </row>
    <row r="1841" spans="1:12" s="194" customFormat="1" ht="35.1" customHeight="1" x14ac:dyDescent="0.15">
      <c r="A1841" s="626"/>
      <c r="B1841" s="209" t="s">
        <v>1541</v>
      </c>
      <c r="C1841" s="209" t="s">
        <v>378</v>
      </c>
      <c r="D1841" s="211">
        <v>43553</v>
      </c>
      <c r="E1841" s="209" t="s">
        <v>1543</v>
      </c>
      <c r="F1841" s="614"/>
      <c r="G1841" s="615"/>
      <c r="H1841" s="618"/>
      <c r="I1841" s="619"/>
      <c r="J1841" s="621"/>
      <c r="K1841" s="621"/>
      <c r="L1841" s="623"/>
    </row>
    <row r="1842" spans="1:12" s="194" customFormat="1" ht="24.6" customHeight="1" x14ac:dyDescent="0.15">
      <c r="A1842" s="624">
        <v>345</v>
      </c>
      <c r="B1842" s="203" t="s">
        <v>12</v>
      </c>
      <c r="C1842" s="207" t="s">
        <v>11</v>
      </c>
      <c r="D1842" s="207" t="s">
        <v>280</v>
      </c>
      <c r="E1842" s="207" t="s">
        <v>281</v>
      </c>
      <c r="F1842" s="627" t="s">
        <v>8</v>
      </c>
      <c r="G1842" s="628"/>
      <c r="H1842" s="629"/>
      <c r="I1842" s="630"/>
      <c r="J1842" s="630"/>
      <c r="K1842" s="630"/>
      <c r="L1842" s="631"/>
    </row>
    <row r="1843" spans="1:12" s="194" customFormat="1" ht="26.65" customHeight="1" x14ac:dyDescent="0.15">
      <c r="A1843" s="625"/>
      <c r="B1843" s="620" t="s">
        <v>1544</v>
      </c>
      <c r="C1843" s="632" t="s">
        <v>1545</v>
      </c>
      <c r="D1843" s="634">
        <v>43387</v>
      </c>
      <c r="E1843" s="620" t="s">
        <v>377</v>
      </c>
      <c r="F1843" s="636" t="s">
        <v>1546</v>
      </c>
      <c r="G1843" s="637"/>
      <c r="H1843" s="610" t="s">
        <v>286</v>
      </c>
      <c r="I1843" s="611"/>
      <c r="J1843" s="209" t="s">
        <v>287</v>
      </c>
      <c r="K1843" s="209" t="s">
        <v>16</v>
      </c>
      <c r="L1843" s="210">
        <v>668</v>
      </c>
    </row>
    <row r="1844" spans="1:12" s="194" customFormat="1" ht="409.6" customHeight="1" x14ac:dyDescent="0.15">
      <c r="A1844" s="625"/>
      <c r="B1844" s="640"/>
      <c r="C1844" s="641"/>
      <c r="D1844" s="642"/>
      <c r="E1844" s="640"/>
      <c r="F1844" s="643"/>
      <c r="G1844" s="644"/>
      <c r="H1844" s="616" t="s">
        <v>242</v>
      </c>
      <c r="I1844" s="617"/>
      <c r="J1844" s="620" t="s">
        <v>287</v>
      </c>
      <c r="K1844" s="620" t="s">
        <v>16</v>
      </c>
      <c r="L1844" s="622">
        <v>183.41</v>
      </c>
    </row>
    <row r="1845" spans="1:12" s="194" customFormat="1" ht="62.45" customHeight="1" x14ac:dyDescent="0.15">
      <c r="A1845" s="625"/>
      <c r="B1845" s="621"/>
      <c r="C1845" s="633"/>
      <c r="D1845" s="635"/>
      <c r="E1845" s="621"/>
      <c r="F1845" s="638"/>
      <c r="G1845" s="639"/>
      <c r="H1845" s="618"/>
      <c r="I1845" s="619"/>
      <c r="J1845" s="621"/>
      <c r="K1845" s="621"/>
      <c r="L1845" s="623"/>
    </row>
    <row r="1846" spans="1:12" s="194" customFormat="1" ht="24.6" customHeight="1" x14ac:dyDescent="0.15">
      <c r="A1846" s="625"/>
      <c r="B1846" s="203" t="s">
        <v>6</v>
      </c>
      <c r="C1846" s="207" t="s">
        <v>5</v>
      </c>
      <c r="D1846" s="207" t="s">
        <v>288</v>
      </c>
      <c r="E1846" s="207" t="s">
        <v>289</v>
      </c>
      <c r="F1846" s="612"/>
      <c r="G1846" s="613"/>
      <c r="H1846" s="616" t="s">
        <v>290</v>
      </c>
      <c r="I1846" s="617"/>
      <c r="J1846" s="620" t="s">
        <v>287</v>
      </c>
      <c r="K1846" s="620" t="s">
        <v>287</v>
      </c>
      <c r="L1846" s="622">
        <v>0</v>
      </c>
    </row>
    <row r="1847" spans="1:12" s="194" customFormat="1" ht="35.1" customHeight="1" x14ac:dyDescent="0.15">
      <c r="A1847" s="626"/>
      <c r="B1847" s="209" t="s">
        <v>1547</v>
      </c>
      <c r="C1847" s="209" t="s">
        <v>1546</v>
      </c>
      <c r="D1847" s="211">
        <v>43389</v>
      </c>
      <c r="E1847" s="209" t="s">
        <v>1548</v>
      </c>
      <c r="F1847" s="614"/>
      <c r="G1847" s="615"/>
      <c r="H1847" s="618"/>
      <c r="I1847" s="619"/>
      <c r="J1847" s="621"/>
      <c r="K1847" s="621"/>
      <c r="L1847" s="623"/>
    </row>
    <row r="1848" spans="1:12" s="194" customFormat="1" ht="24.6" customHeight="1" x14ac:dyDescent="0.15">
      <c r="A1848" s="624">
        <v>346</v>
      </c>
      <c r="B1848" s="203" t="s">
        <v>12</v>
      </c>
      <c r="C1848" s="207" t="s">
        <v>11</v>
      </c>
      <c r="D1848" s="207" t="s">
        <v>280</v>
      </c>
      <c r="E1848" s="207" t="s">
        <v>281</v>
      </c>
      <c r="F1848" s="627" t="s">
        <v>8</v>
      </c>
      <c r="G1848" s="628"/>
      <c r="H1848" s="629"/>
      <c r="I1848" s="630"/>
      <c r="J1848" s="630"/>
      <c r="K1848" s="630"/>
      <c r="L1848" s="631"/>
    </row>
    <row r="1849" spans="1:12" s="194" customFormat="1" ht="26.65" customHeight="1" x14ac:dyDescent="0.15">
      <c r="A1849" s="625"/>
      <c r="B1849" s="620" t="s">
        <v>1544</v>
      </c>
      <c r="C1849" s="632" t="s">
        <v>1549</v>
      </c>
      <c r="D1849" s="634">
        <v>43405</v>
      </c>
      <c r="E1849" s="620" t="s">
        <v>1058</v>
      </c>
      <c r="F1849" s="636" t="s">
        <v>1059</v>
      </c>
      <c r="G1849" s="637"/>
      <c r="H1849" s="610" t="s">
        <v>286</v>
      </c>
      <c r="I1849" s="611"/>
      <c r="J1849" s="209" t="s">
        <v>287</v>
      </c>
      <c r="K1849" s="209" t="s">
        <v>16</v>
      </c>
      <c r="L1849" s="210">
        <v>573.79999999999995</v>
      </c>
    </row>
    <row r="1850" spans="1:12" s="194" customFormat="1" ht="409.6" customHeight="1" x14ac:dyDescent="0.15">
      <c r="A1850" s="625"/>
      <c r="B1850" s="640"/>
      <c r="C1850" s="641"/>
      <c r="D1850" s="642"/>
      <c r="E1850" s="640"/>
      <c r="F1850" s="643"/>
      <c r="G1850" s="644"/>
      <c r="H1850" s="616" t="s">
        <v>242</v>
      </c>
      <c r="I1850" s="617"/>
      <c r="J1850" s="620" t="s">
        <v>287</v>
      </c>
      <c r="K1850" s="620" t="s">
        <v>16</v>
      </c>
      <c r="L1850" s="622">
        <v>464.9</v>
      </c>
    </row>
    <row r="1851" spans="1:12" s="194" customFormat="1" ht="73.5" customHeight="1" x14ac:dyDescent="0.15">
      <c r="A1851" s="625"/>
      <c r="B1851" s="621"/>
      <c r="C1851" s="633"/>
      <c r="D1851" s="635"/>
      <c r="E1851" s="621"/>
      <c r="F1851" s="638"/>
      <c r="G1851" s="639"/>
      <c r="H1851" s="618"/>
      <c r="I1851" s="619"/>
      <c r="J1851" s="621"/>
      <c r="K1851" s="621"/>
      <c r="L1851" s="623"/>
    </row>
    <row r="1852" spans="1:12" s="194" customFormat="1" ht="24.6" customHeight="1" x14ac:dyDescent="0.15">
      <c r="A1852" s="625"/>
      <c r="B1852" s="203" t="s">
        <v>6</v>
      </c>
      <c r="C1852" s="207" t="s">
        <v>5</v>
      </c>
      <c r="D1852" s="207" t="s">
        <v>288</v>
      </c>
      <c r="E1852" s="207" t="s">
        <v>289</v>
      </c>
      <c r="F1852" s="612"/>
      <c r="G1852" s="613"/>
      <c r="H1852" s="616" t="s">
        <v>290</v>
      </c>
      <c r="I1852" s="617"/>
      <c r="J1852" s="620" t="s">
        <v>287</v>
      </c>
      <c r="K1852" s="620" t="s">
        <v>287</v>
      </c>
      <c r="L1852" s="622">
        <v>0</v>
      </c>
    </row>
    <row r="1853" spans="1:12" s="194" customFormat="1" ht="35.1" customHeight="1" x14ac:dyDescent="0.15">
      <c r="A1853" s="626"/>
      <c r="B1853" s="209" t="s">
        <v>1547</v>
      </c>
      <c r="C1853" s="209" t="s">
        <v>1059</v>
      </c>
      <c r="D1853" s="211">
        <v>43407</v>
      </c>
      <c r="E1853" s="209" t="s">
        <v>1100</v>
      </c>
      <c r="F1853" s="614"/>
      <c r="G1853" s="615"/>
      <c r="H1853" s="618"/>
      <c r="I1853" s="619"/>
      <c r="J1853" s="621"/>
      <c r="K1853" s="621"/>
      <c r="L1853" s="623"/>
    </row>
    <row r="1854" spans="1:12" s="194" customFormat="1" ht="24.6" customHeight="1" x14ac:dyDescent="0.15">
      <c r="A1854" s="624">
        <v>347</v>
      </c>
      <c r="B1854" s="203" t="s">
        <v>12</v>
      </c>
      <c r="C1854" s="207" t="s">
        <v>11</v>
      </c>
      <c r="D1854" s="207" t="s">
        <v>280</v>
      </c>
      <c r="E1854" s="207" t="s">
        <v>281</v>
      </c>
      <c r="F1854" s="627" t="s">
        <v>8</v>
      </c>
      <c r="G1854" s="628"/>
      <c r="H1854" s="629"/>
      <c r="I1854" s="630"/>
      <c r="J1854" s="630"/>
      <c r="K1854" s="630"/>
      <c r="L1854" s="631"/>
    </row>
    <row r="1855" spans="1:12" s="194" customFormat="1" ht="26.65" customHeight="1" x14ac:dyDescent="0.15">
      <c r="A1855" s="625"/>
      <c r="B1855" s="620" t="s">
        <v>1544</v>
      </c>
      <c r="C1855" s="632" t="s">
        <v>1550</v>
      </c>
      <c r="D1855" s="634">
        <v>43446</v>
      </c>
      <c r="E1855" s="620" t="s">
        <v>582</v>
      </c>
      <c r="F1855" s="636" t="s">
        <v>1551</v>
      </c>
      <c r="G1855" s="637"/>
      <c r="H1855" s="610" t="s">
        <v>286</v>
      </c>
      <c r="I1855" s="611"/>
      <c r="J1855" s="209" t="s">
        <v>287</v>
      </c>
      <c r="K1855" s="209" t="s">
        <v>16</v>
      </c>
      <c r="L1855" s="210">
        <v>137</v>
      </c>
    </row>
    <row r="1856" spans="1:12" s="194" customFormat="1" ht="384.95" customHeight="1" x14ac:dyDescent="0.15">
      <c r="A1856" s="625"/>
      <c r="B1856" s="621"/>
      <c r="C1856" s="633"/>
      <c r="D1856" s="635"/>
      <c r="E1856" s="621"/>
      <c r="F1856" s="638"/>
      <c r="G1856" s="639"/>
      <c r="H1856" s="610" t="s">
        <v>242</v>
      </c>
      <c r="I1856" s="611"/>
      <c r="J1856" s="209" t="s">
        <v>287</v>
      </c>
      <c r="K1856" s="209" t="s">
        <v>16</v>
      </c>
      <c r="L1856" s="210">
        <v>3096.87</v>
      </c>
    </row>
    <row r="1857" spans="1:12" s="194" customFormat="1" ht="24.6" customHeight="1" x14ac:dyDescent="0.15">
      <c r="A1857" s="625"/>
      <c r="B1857" s="203" t="s">
        <v>6</v>
      </c>
      <c r="C1857" s="207" t="s">
        <v>5</v>
      </c>
      <c r="D1857" s="207" t="s">
        <v>288</v>
      </c>
      <c r="E1857" s="207" t="s">
        <v>289</v>
      </c>
      <c r="F1857" s="612"/>
      <c r="G1857" s="613"/>
      <c r="H1857" s="616" t="s">
        <v>290</v>
      </c>
      <c r="I1857" s="617"/>
      <c r="J1857" s="620" t="s">
        <v>287</v>
      </c>
      <c r="K1857" s="620" t="s">
        <v>16</v>
      </c>
      <c r="L1857" s="622">
        <v>204.53</v>
      </c>
    </row>
    <row r="1858" spans="1:12" s="194" customFormat="1" ht="35.1" customHeight="1" x14ac:dyDescent="0.15">
      <c r="A1858" s="626"/>
      <c r="B1858" s="209" t="s">
        <v>1547</v>
      </c>
      <c r="C1858" s="209" t="s">
        <v>1551</v>
      </c>
      <c r="D1858" s="211">
        <v>43449</v>
      </c>
      <c r="E1858" s="209" t="s">
        <v>1552</v>
      </c>
      <c r="F1858" s="614"/>
      <c r="G1858" s="615"/>
      <c r="H1858" s="618"/>
      <c r="I1858" s="619"/>
      <c r="J1858" s="621"/>
      <c r="K1858" s="621"/>
      <c r="L1858" s="623"/>
    </row>
    <row r="1859" spans="1:12" s="194" customFormat="1" ht="24.6" customHeight="1" x14ac:dyDescent="0.15">
      <c r="A1859" s="624">
        <v>348</v>
      </c>
      <c r="B1859" s="203" t="s">
        <v>12</v>
      </c>
      <c r="C1859" s="207" t="s">
        <v>11</v>
      </c>
      <c r="D1859" s="207" t="s">
        <v>280</v>
      </c>
      <c r="E1859" s="207" t="s">
        <v>281</v>
      </c>
      <c r="F1859" s="627" t="s">
        <v>8</v>
      </c>
      <c r="G1859" s="628"/>
      <c r="H1859" s="629"/>
      <c r="I1859" s="630"/>
      <c r="J1859" s="630"/>
      <c r="K1859" s="630"/>
      <c r="L1859" s="631"/>
    </row>
    <row r="1860" spans="1:12" s="194" customFormat="1" ht="26.65" customHeight="1" x14ac:dyDescent="0.15">
      <c r="A1860" s="625"/>
      <c r="B1860" s="620" t="s">
        <v>1544</v>
      </c>
      <c r="C1860" s="632" t="s">
        <v>1553</v>
      </c>
      <c r="D1860" s="634">
        <v>43468</v>
      </c>
      <c r="E1860" s="620" t="s">
        <v>896</v>
      </c>
      <c r="F1860" s="636" t="s">
        <v>1546</v>
      </c>
      <c r="G1860" s="637"/>
      <c r="H1860" s="610" t="s">
        <v>286</v>
      </c>
      <c r="I1860" s="611"/>
      <c r="J1860" s="209" t="s">
        <v>287</v>
      </c>
      <c r="K1860" s="209" t="s">
        <v>16</v>
      </c>
      <c r="L1860" s="210">
        <v>185</v>
      </c>
    </row>
    <row r="1861" spans="1:12" s="194" customFormat="1" ht="374.45" customHeight="1" x14ac:dyDescent="0.15">
      <c r="A1861" s="625"/>
      <c r="B1861" s="621"/>
      <c r="C1861" s="633"/>
      <c r="D1861" s="635"/>
      <c r="E1861" s="621"/>
      <c r="F1861" s="638"/>
      <c r="G1861" s="639"/>
      <c r="H1861" s="610" t="s">
        <v>242</v>
      </c>
      <c r="I1861" s="611"/>
      <c r="J1861" s="209" t="s">
        <v>287</v>
      </c>
      <c r="K1861" s="209" t="s">
        <v>16</v>
      </c>
      <c r="L1861" s="210">
        <v>267.39999999999998</v>
      </c>
    </row>
    <row r="1862" spans="1:12" s="194" customFormat="1" ht="24.6" customHeight="1" x14ac:dyDescent="0.15">
      <c r="A1862" s="625"/>
      <c r="B1862" s="203" t="s">
        <v>6</v>
      </c>
      <c r="C1862" s="207" t="s">
        <v>5</v>
      </c>
      <c r="D1862" s="207" t="s">
        <v>288</v>
      </c>
      <c r="E1862" s="207" t="s">
        <v>289</v>
      </c>
      <c r="F1862" s="612"/>
      <c r="G1862" s="613"/>
      <c r="H1862" s="616" t="s">
        <v>290</v>
      </c>
      <c r="I1862" s="617"/>
      <c r="J1862" s="620" t="s">
        <v>287</v>
      </c>
      <c r="K1862" s="620" t="s">
        <v>287</v>
      </c>
      <c r="L1862" s="622">
        <v>0</v>
      </c>
    </row>
    <row r="1863" spans="1:12" s="194" customFormat="1" ht="35.1" customHeight="1" x14ac:dyDescent="0.15">
      <c r="A1863" s="626"/>
      <c r="B1863" s="209" t="s">
        <v>1547</v>
      </c>
      <c r="C1863" s="209" t="s">
        <v>1546</v>
      </c>
      <c r="D1863" s="211">
        <v>43469</v>
      </c>
      <c r="E1863" s="209" t="s">
        <v>1554</v>
      </c>
      <c r="F1863" s="614"/>
      <c r="G1863" s="615"/>
      <c r="H1863" s="618"/>
      <c r="I1863" s="619"/>
      <c r="J1863" s="621"/>
      <c r="K1863" s="621"/>
      <c r="L1863" s="623"/>
    </row>
    <row r="1864" spans="1:12" s="194" customFormat="1" ht="24.6" customHeight="1" x14ac:dyDescent="0.15">
      <c r="A1864" s="624">
        <v>349</v>
      </c>
      <c r="B1864" s="203" t="s">
        <v>12</v>
      </c>
      <c r="C1864" s="207" t="s">
        <v>11</v>
      </c>
      <c r="D1864" s="207" t="s">
        <v>280</v>
      </c>
      <c r="E1864" s="207" t="s">
        <v>281</v>
      </c>
      <c r="F1864" s="627" t="s">
        <v>8</v>
      </c>
      <c r="G1864" s="628"/>
      <c r="H1864" s="629"/>
      <c r="I1864" s="630"/>
      <c r="J1864" s="630"/>
      <c r="K1864" s="630"/>
      <c r="L1864" s="631"/>
    </row>
    <row r="1865" spans="1:12" s="194" customFormat="1" ht="26.65" customHeight="1" x14ac:dyDescent="0.15">
      <c r="A1865" s="625"/>
      <c r="B1865" s="620" t="s">
        <v>1555</v>
      </c>
      <c r="C1865" s="632" t="s">
        <v>1556</v>
      </c>
      <c r="D1865" s="634">
        <v>43545</v>
      </c>
      <c r="E1865" s="620" t="s">
        <v>607</v>
      </c>
      <c r="F1865" s="636" t="s">
        <v>1557</v>
      </c>
      <c r="G1865" s="637"/>
      <c r="H1865" s="610" t="s">
        <v>286</v>
      </c>
      <c r="I1865" s="611"/>
      <c r="J1865" s="209" t="s">
        <v>287</v>
      </c>
      <c r="K1865" s="209" t="s">
        <v>16</v>
      </c>
      <c r="L1865" s="210">
        <v>700.43</v>
      </c>
    </row>
    <row r="1866" spans="1:12" s="194" customFormat="1" ht="374.45" customHeight="1" x14ac:dyDescent="0.15">
      <c r="A1866" s="625"/>
      <c r="B1866" s="621"/>
      <c r="C1866" s="633"/>
      <c r="D1866" s="635"/>
      <c r="E1866" s="621"/>
      <c r="F1866" s="638"/>
      <c r="G1866" s="639"/>
      <c r="H1866" s="610" t="s">
        <v>242</v>
      </c>
      <c r="I1866" s="611"/>
      <c r="J1866" s="209" t="s">
        <v>287</v>
      </c>
      <c r="K1866" s="209" t="s">
        <v>16</v>
      </c>
      <c r="L1866" s="210">
        <v>706</v>
      </c>
    </row>
    <row r="1867" spans="1:12" s="194" customFormat="1" ht="24.6" customHeight="1" x14ac:dyDescent="0.15">
      <c r="A1867" s="625"/>
      <c r="B1867" s="203" t="s">
        <v>6</v>
      </c>
      <c r="C1867" s="207" t="s">
        <v>5</v>
      </c>
      <c r="D1867" s="207" t="s">
        <v>288</v>
      </c>
      <c r="E1867" s="207" t="s">
        <v>289</v>
      </c>
      <c r="F1867" s="612"/>
      <c r="G1867" s="613"/>
      <c r="H1867" s="616" t="s">
        <v>290</v>
      </c>
      <c r="I1867" s="617"/>
      <c r="J1867" s="620" t="s">
        <v>287</v>
      </c>
      <c r="K1867" s="620" t="s">
        <v>287</v>
      </c>
      <c r="L1867" s="622">
        <v>0</v>
      </c>
    </row>
    <row r="1868" spans="1:12" s="194" customFormat="1" ht="24.6" customHeight="1" x14ac:dyDescent="0.15">
      <c r="A1868" s="626"/>
      <c r="B1868" s="209" t="s">
        <v>291</v>
      </c>
      <c r="C1868" s="209" t="s">
        <v>1557</v>
      </c>
      <c r="D1868" s="211">
        <v>43549</v>
      </c>
      <c r="E1868" s="209" t="s">
        <v>1558</v>
      </c>
      <c r="F1868" s="614"/>
      <c r="G1868" s="615"/>
      <c r="H1868" s="618"/>
      <c r="I1868" s="619"/>
      <c r="J1868" s="621"/>
      <c r="K1868" s="621"/>
      <c r="L1868" s="623"/>
    </row>
    <row r="1869" spans="1:12" s="194" customFormat="1" ht="24.6" customHeight="1" x14ac:dyDescent="0.15">
      <c r="A1869" s="624">
        <v>350</v>
      </c>
      <c r="B1869" s="203" t="s">
        <v>12</v>
      </c>
      <c r="C1869" s="207" t="s">
        <v>11</v>
      </c>
      <c r="D1869" s="207" t="s">
        <v>280</v>
      </c>
      <c r="E1869" s="207" t="s">
        <v>281</v>
      </c>
      <c r="F1869" s="627" t="s">
        <v>8</v>
      </c>
      <c r="G1869" s="628"/>
      <c r="H1869" s="629"/>
      <c r="I1869" s="630"/>
      <c r="J1869" s="630"/>
      <c r="K1869" s="630"/>
      <c r="L1869" s="631"/>
    </row>
    <row r="1870" spans="1:12" s="194" customFormat="1" ht="26.65" customHeight="1" x14ac:dyDescent="0.15">
      <c r="A1870" s="625"/>
      <c r="B1870" s="620" t="s">
        <v>1559</v>
      </c>
      <c r="C1870" s="632" t="s">
        <v>1560</v>
      </c>
      <c r="D1870" s="634">
        <v>43387</v>
      </c>
      <c r="E1870" s="620" t="s">
        <v>315</v>
      </c>
      <c r="F1870" s="636" t="s">
        <v>465</v>
      </c>
      <c r="G1870" s="637"/>
      <c r="H1870" s="610" t="s">
        <v>286</v>
      </c>
      <c r="I1870" s="611"/>
      <c r="J1870" s="209" t="s">
        <v>287</v>
      </c>
      <c r="K1870" s="209" t="s">
        <v>287</v>
      </c>
      <c r="L1870" s="210">
        <v>0</v>
      </c>
    </row>
    <row r="1871" spans="1:12" s="194" customFormat="1" ht="137.65" customHeight="1" x14ac:dyDescent="0.15">
      <c r="A1871" s="625"/>
      <c r="B1871" s="621"/>
      <c r="C1871" s="633"/>
      <c r="D1871" s="635"/>
      <c r="E1871" s="621"/>
      <c r="F1871" s="638"/>
      <c r="G1871" s="639"/>
      <c r="H1871" s="610" t="s">
        <v>242</v>
      </c>
      <c r="I1871" s="611"/>
      <c r="J1871" s="209" t="s">
        <v>287</v>
      </c>
      <c r="K1871" s="209" t="s">
        <v>287</v>
      </c>
      <c r="L1871" s="210">
        <v>0</v>
      </c>
    </row>
    <row r="1872" spans="1:12" s="194" customFormat="1" ht="24.6" customHeight="1" x14ac:dyDescent="0.15">
      <c r="A1872" s="625"/>
      <c r="B1872" s="203" t="s">
        <v>6</v>
      </c>
      <c r="C1872" s="207" t="s">
        <v>5</v>
      </c>
      <c r="D1872" s="207" t="s">
        <v>288</v>
      </c>
      <c r="E1872" s="207" t="s">
        <v>289</v>
      </c>
      <c r="F1872" s="612"/>
      <c r="G1872" s="613"/>
      <c r="H1872" s="616" t="s">
        <v>290</v>
      </c>
      <c r="I1872" s="617"/>
      <c r="J1872" s="620" t="s">
        <v>287</v>
      </c>
      <c r="K1872" s="620" t="s">
        <v>16</v>
      </c>
      <c r="L1872" s="622">
        <v>945</v>
      </c>
    </row>
    <row r="1873" spans="1:12" s="194" customFormat="1" ht="35.1" customHeight="1" x14ac:dyDescent="0.15">
      <c r="A1873" s="626"/>
      <c r="B1873" s="209" t="s">
        <v>1561</v>
      </c>
      <c r="C1873" s="209" t="s">
        <v>465</v>
      </c>
      <c r="D1873" s="211">
        <v>43392</v>
      </c>
      <c r="E1873" s="209" t="s">
        <v>1562</v>
      </c>
      <c r="F1873" s="614"/>
      <c r="G1873" s="615"/>
      <c r="H1873" s="618"/>
      <c r="I1873" s="619"/>
      <c r="J1873" s="621"/>
      <c r="K1873" s="621"/>
      <c r="L1873" s="623"/>
    </row>
    <row r="1874" spans="1:12" s="194" customFormat="1" ht="24.6" customHeight="1" x14ac:dyDescent="0.15">
      <c r="A1874" s="624">
        <v>351</v>
      </c>
      <c r="B1874" s="203" t="s">
        <v>12</v>
      </c>
      <c r="C1874" s="207" t="s">
        <v>11</v>
      </c>
      <c r="D1874" s="207" t="s">
        <v>280</v>
      </c>
      <c r="E1874" s="207" t="s">
        <v>281</v>
      </c>
      <c r="F1874" s="627" t="s">
        <v>8</v>
      </c>
      <c r="G1874" s="628"/>
      <c r="H1874" s="629"/>
      <c r="I1874" s="630"/>
      <c r="J1874" s="630"/>
      <c r="K1874" s="630"/>
      <c r="L1874" s="631"/>
    </row>
    <row r="1875" spans="1:12" s="194" customFormat="1" ht="26.65" customHeight="1" x14ac:dyDescent="0.15">
      <c r="A1875" s="625"/>
      <c r="B1875" s="620" t="s">
        <v>1559</v>
      </c>
      <c r="C1875" s="632" t="s">
        <v>1563</v>
      </c>
      <c r="D1875" s="634">
        <v>43412</v>
      </c>
      <c r="E1875" s="620" t="s">
        <v>1564</v>
      </c>
      <c r="F1875" s="636" t="s">
        <v>651</v>
      </c>
      <c r="G1875" s="637"/>
      <c r="H1875" s="610" t="s">
        <v>286</v>
      </c>
      <c r="I1875" s="611"/>
      <c r="J1875" s="209" t="s">
        <v>287</v>
      </c>
      <c r="K1875" s="209" t="s">
        <v>16</v>
      </c>
      <c r="L1875" s="210">
        <v>214.36</v>
      </c>
    </row>
    <row r="1876" spans="1:12" s="194" customFormat="1" ht="277.35000000000002" customHeight="1" x14ac:dyDescent="0.15">
      <c r="A1876" s="625"/>
      <c r="B1876" s="621"/>
      <c r="C1876" s="633"/>
      <c r="D1876" s="635"/>
      <c r="E1876" s="621"/>
      <c r="F1876" s="638"/>
      <c r="G1876" s="639"/>
      <c r="H1876" s="610" t="s">
        <v>242</v>
      </c>
      <c r="I1876" s="611"/>
      <c r="J1876" s="209" t="s">
        <v>287</v>
      </c>
      <c r="K1876" s="209" t="s">
        <v>16</v>
      </c>
      <c r="L1876" s="210">
        <v>519.6</v>
      </c>
    </row>
    <row r="1877" spans="1:12" s="194" customFormat="1" ht="24.6" customHeight="1" x14ac:dyDescent="0.15">
      <c r="A1877" s="625"/>
      <c r="B1877" s="203" t="s">
        <v>6</v>
      </c>
      <c r="C1877" s="207" t="s">
        <v>5</v>
      </c>
      <c r="D1877" s="207" t="s">
        <v>288</v>
      </c>
      <c r="E1877" s="207" t="s">
        <v>289</v>
      </c>
      <c r="F1877" s="612"/>
      <c r="G1877" s="613"/>
      <c r="H1877" s="616" t="s">
        <v>290</v>
      </c>
      <c r="I1877" s="617"/>
      <c r="J1877" s="620" t="s">
        <v>287</v>
      </c>
      <c r="K1877" s="620" t="s">
        <v>16</v>
      </c>
      <c r="L1877" s="622">
        <v>100</v>
      </c>
    </row>
    <row r="1878" spans="1:12" s="194" customFormat="1" ht="35.1" customHeight="1" x14ac:dyDescent="0.15">
      <c r="A1878" s="626"/>
      <c r="B1878" s="209" t="s">
        <v>1561</v>
      </c>
      <c r="C1878" s="209" t="s">
        <v>651</v>
      </c>
      <c r="D1878" s="211">
        <v>43416</v>
      </c>
      <c r="E1878" s="209" t="s">
        <v>1565</v>
      </c>
      <c r="F1878" s="614"/>
      <c r="G1878" s="615"/>
      <c r="H1878" s="618"/>
      <c r="I1878" s="619"/>
      <c r="J1878" s="621"/>
      <c r="K1878" s="621"/>
      <c r="L1878" s="623"/>
    </row>
    <row r="1879" spans="1:12" s="194" customFormat="1" ht="24.6" customHeight="1" x14ac:dyDescent="0.15">
      <c r="A1879" s="624">
        <v>352</v>
      </c>
      <c r="B1879" s="203" t="s">
        <v>12</v>
      </c>
      <c r="C1879" s="207" t="s">
        <v>11</v>
      </c>
      <c r="D1879" s="207" t="s">
        <v>280</v>
      </c>
      <c r="E1879" s="207" t="s">
        <v>281</v>
      </c>
      <c r="F1879" s="627" t="s">
        <v>8</v>
      </c>
      <c r="G1879" s="628"/>
      <c r="H1879" s="629"/>
      <c r="I1879" s="630"/>
      <c r="J1879" s="630"/>
      <c r="K1879" s="630"/>
      <c r="L1879" s="631"/>
    </row>
    <row r="1880" spans="1:12" s="194" customFormat="1" ht="26.65" customHeight="1" x14ac:dyDescent="0.15">
      <c r="A1880" s="625"/>
      <c r="B1880" s="620" t="s">
        <v>1566</v>
      </c>
      <c r="C1880" s="632" t="s">
        <v>1567</v>
      </c>
      <c r="D1880" s="634">
        <v>43398</v>
      </c>
      <c r="E1880" s="620" t="s">
        <v>377</v>
      </c>
      <c r="F1880" s="636" t="s">
        <v>1568</v>
      </c>
      <c r="G1880" s="637"/>
      <c r="H1880" s="610" t="s">
        <v>286</v>
      </c>
      <c r="I1880" s="611"/>
      <c r="J1880" s="209" t="s">
        <v>287</v>
      </c>
      <c r="K1880" s="209" t="s">
        <v>16</v>
      </c>
      <c r="L1880" s="210">
        <v>315.75</v>
      </c>
    </row>
    <row r="1881" spans="1:12" s="194" customFormat="1" ht="180.2" customHeight="1" x14ac:dyDescent="0.15">
      <c r="A1881" s="625"/>
      <c r="B1881" s="621"/>
      <c r="C1881" s="633"/>
      <c r="D1881" s="635"/>
      <c r="E1881" s="621"/>
      <c r="F1881" s="638"/>
      <c r="G1881" s="639"/>
      <c r="H1881" s="610" t="s">
        <v>242</v>
      </c>
      <c r="I1881" s="611"/>
      <c r="J1881" s="209" t="s">
        <v>287</v>
      </c>
      <c r="K1881" s="209" t="s">
        <v>16</v>
      </c>
      <c r="L1881" s="210">
        <v>142</v>
      </c>
    </row>
    <row r="1882" spans="1:12" s="194" customFormat="1" ht="24.6" customHeight="1" x14ac:dyDescent="0.15">
      <c r="A1882" s="625"/>
      <c r="B1882" s="203" t="s">
        <v>6</v>
      </c>
      <c r="C1882" s="207" t="s">
        <v>5</v>
      </c>
      <c r="D1882" s="207" t="s">
        <v>288</v>
      </c>
      <c r="E1882" s="207" t="s">
        <v>289</v>
      </c>
      <c r="F1882" s="612"/>
      <c r="G1882" s="613"/>
      <c r="H1882" s="616" t="s">
        <v>290</v>
      </c>
      <c r="I1882" s="617"/>
      <c r="J1882" s="620" t="s">
        <v>287</v>
      </c>
      <c r="K1882" s="620" t="s">
        <v>287</v>
      </c>
      <c r="L1882" s="622">
        <v>0</v>
      </c>
    </row>
    <row r="1883" spans="1:12" s="194" customFormat="1" ht="24.6" customHeight="1" x14ac:dyDescent="0.15">
      <c r="A1883" s="626"/>
      <c r="B1883" s="209" t="s">
        <v>317</v>
      </c>
      <c r="C1883" s="209" t="s">
        <v>1568</v>
      </c>
      <c r="D1883" s="211">
        <v>43399</v>
      </c>
      <c r="E1883" s="209" t="s">
        <v>577</v>
      </c>
      <c r="F1883" s="614"/>
      <c r="G1883" s="615"/>
      <c r="H1883" s="618"/>
      <c r="I1883" s="619"/>
      <c r="J1883" s="621"/>
      <c r="K1883" s="621"/>
      <c r="L1883" s="623"/>
    </row>
    <row r="1884" spans="1:12" s="194" customFormat="1" ht="24.6" customHeight="1" x14ac:dyDescent="0.15">
      <c r="A1884" s="624">
        <v>353</v>
      </c>
      <c r="B1884" s="203" t="s">
        <v>12</v>
      </c>
      <c r="C1884" s="207" t="s">
        <v>11</v>
      </c>
      <c r="D1884" s="207" t="s">
        <v>280</v>
      </c>
      <c r="E1884" s="207" t="s">
        <v>281</v>
      </c>
      <c r="F1884" s="627" t="s">
        <v>8</v>
      </c>
      <c r="G1884" s="628"/>
      <c r="H1884" s="629"/>
      <c r="I1884" s="630"/>
      <c r="J1884" s="630"/>
      <c r="K1884" s="630"/>
      <c r="L1884" s="631"/>
    </row>
    <row r="1885" spans="1:12" s="194" customFormat="1" ht="26.65" customHeight="1" x14ac:dyDescent="0.15">
      <c r="A1885" s="625"/>
      <c r="B1885" s="620" t="s">
        <v>1569</v>
      </c>
      <c r="C1885" s="620" t="s">
        <v>1570</v>
      </c>
      <c r="D1885" s="634">
        <v>43376</v>
      </c>
      <c r="E1885" s="620" t="s">
        <v>469</v>
      </c>
      <c r="F1885" s="636" t="s">
        <v>1571</v>
      </c>
      <c r="G1885" s="637"/>
      <c r="H1885" s="610" t="s">
        <v>286</v>
      </c>
      <c r="I1885" s="611"/>
      <c r="J1885" s="209" t="s">
        <v>287</v>
      </c>
      <c r="K1885" s="209" t="s">
        <v>16</v>
      </c>
      <c r="L1885" s="210">
        <v>318.58</v>
      </c>
    </row>
    <row r="1886" spans="1:12" s="194" customFormat="1" ht="61.9" customHeight="1" x14ac:dyDescent="0.15">
      <c r="A1886" s="625"/>
      <c r="B1886" s="621"/>
      <c r="C1886" s="621"/>
      <c r="D1886" s="635"/>
      <c r="E1886" s="621"/>
      <c r="F1886" s="638"/>
      <c r="G1886" s="639"/>
      <c r="H1886" s="610" t="s">
        <v>242</v>
      </c>
      <c r="I1886" s="611"/>
      <c r="J1886" s="209" t="s">
        <v>287</v>
      </c>
      <c r="K1886" s="209" t="s">
        <v>16</v>
      </c>
      <c r="L1886" s="210">
        <v>305.39999999999998</v>
      </c>
    </row>
    <row r="1887" spans="1:12" s="194" customFormat="1" ht="24.6" customHeight="1" x14ac:dyDescent="0.15">
      <c r="A1887" s="625"/>
      <c r="B1887" s="203" t="s">
        <v>6</v>
      </c>
      <c r="C1887" s="207" t="s">
        <v>5</v>
      </c>
      <c r="D1887" s="207" t="s">
        <v>288</v>
      </c>
      <c r="E1887" s="207" t="s">
        <v>289</v>
      </c>
      <c r="F1887" s="612"/>
      <c r="G1887" s="613"/>
      <c r="H1887" s="616" t="s">
        <v>290</v>
      </c>
      <c r="I1887" s="617"/>
      <c r="J1887" s="620" t="s">
        <v>287</v>
      </c>
      <c r="K1887" s="620" t="s">
        <v>287</v>
      </c>
      <c r="L1887" s="622">
        <v>0</v>
      </c>
    </row>
    <row r="1888" spans="1:12" s="194" customFormat="1" ht="24.6" customHeight="1" x14ac:dyDescent="0.15">
      <c r="A1888" s="626"/>
      <c r="B1888" s="209" t="s">
        <v>317</v>
      </c>
      <c r="C1888" s="209" t="s">
        <v>1571</v>
      </c>
      <c r="D1888" s="211">
        <v>43377</v>
      </c>
      <c r="E1888" s="209" t="s">
        <v>1572</v>
      </c>
      <c r="F1888" s="614"/>
      <c r="G1888" s="615"/>
      <c r="H1888" s="618"/>
      <c r="I1888" s="619"/>
      <c r="J1888" s="621"/>
      <c r="K1888" s="621"/>
      <c r="L1888" s="623"/>
    </row>
    <row r="1889" spans="1:12" s="194" customFormat="1" ht="24.6" customHeight="1" x14ac:dyDescent="0.15">
      <c r="A1889" s="624">
        <v>354</v>
      </c>
      <c r="B1889" s="203" t="s">
        <v>12</v>
      </c>
      <c r="C1889" s="207" t="s">
        <v>11</v>
      </c>
      <c r="D1889" s="207" t="s">
        <v>280</v>
      </c>
      <c r="E1889" s="207" t="s">
        <v>281</v>
      </c>
      <c r="F1889" s="627" t="s">
        <v>8</v>
      </c>
      <c r="G1889" s="628"/>
      <c r="H1889" s="629"/>
      <c r="I1889" s="630"/>
      <c r="J1889" s="630"/>
      <c r="K1889" s="630"/>
      <c r="L1889" s="631"/>
    </row>
    <row r="1890" spans="1:12" s="194" customFormat="1" ht="26.65" customHeight="1" x14ac:dyDescent="0.15">
      <c r="A1890" s="625"/>
      <c r="B1890" s="620" t="s">
        <v>1573</v>
      </c>
      <c r="C1890" s="632" t="s">
        <v>1574</v>
      </c>
      <c r="D1890" s="634">
        <v>43434</v>
      </c>
      <c r="E1890" s="620" t="s">
        <v>1575</v>
      </c>
      <c r="F1890" s="636" t="s">
        <v>1576</v>
      </c>
      <c r="G1890" s="637"/>
      <c r="H1890" s="610" t="s">
        <v>286</v>
      </c>
      <c r="I1890" s="611"/>
      <c r="J1890" s="209" t="s">
        <v>287</v>
      </c>
      <c r="K1890" s="209" t="s">
        <v>16</v>
      </c>
      <c r="L1890" s="210">
        <v>1714</v>
      </c>
    </row>
    <row r="1891" spans="1:12" s="194" customFormat="1" ht="126.95" customHeight="1" x14ac:dyDescent="0.15">
      <c r="A1891" s="625"/>
      <c r="B1891" s="621"/>
      <c r="C1891" s="633"/>
      <c r="D1891" s="635"/>
      <c r="E1891" s="621"/>
      <c r="F1891" s="638"/>
      <c r="G1891" s="639"/>
      <c r="H1891" s="610" t="s">
        <v>242</v>
      </c>
      <c r="I1891" s="611"/>
      <c r="J1891" s="209" t="s">
        <v>287</v>
      </c>
      <c r="K1891" s="209" t="s">
        <v>16</v>
      </c>
      <c r="L1891" s="210">
        <v>963.03</v>
      </c>
    </row>
    <row r="1892" spans="1:12" s="194" customFormat="1" ht="24.6" customHeight="1" x14ac:dyDescent="0.15">
      <c r="A1892" s="625"/>
      <c r="B1892" s="203" t="s">
        <v>6</v>
      </c>
      <c r="C1892" s="207" t="s">
        <v>5</v>
      </c>
      <c r="D1892" s="207" t="s">
        <v>288</v>
      </c>
      <c r="E1892" s="207" t="s">
        <v>289</v>
      </c>
      <c r="F1892" s="612"/>
      <c r="G1892" s="613"/>
      <c r="H1892" s="616" t="s">
        <v>290</v>
      </c>
      <c r="I1892" s="617"/>
      <c r="J1892" s="620" t="s">
        <v>287</v>
      </c>
      <c r="K1892" s="620" t="s">
        <v>287</v>
      </c>
      <c r="L1892" s="622">
        <v>0</v>
      </c>
    </row>
    <row r="1893" spans="1:12" s="194" customFormat="1" ht="24.6" customHeight="1" x14ac:dyDescent="0.15">
      <c r="A1893" s="626"/>
      <c r="B1893" s="209" t="s">
        <v>333</v>
      </c>
      <c r="C1893" s="209" t="s">
        <v>1576</v>
      </c>
      <c r="D1893" s="211">
        <v>43442</v>
      </c>
      <c r="E1893" s="209" t="s">
        <v>1577</v>
      </c>
      <c r="F1893" s="614"/>
      <c r="G1893" s="615"/>
      <c r="H1893" s="618"/>
      <c r="I1893" s="619"/>
      <c r="J1893" s="621"/>
      <c r="K1893" s="621"/>
      <c r="L1893" s="623"/>
    </row>
    <row r="1894" spans="1:12" s="194" customFormat="1" ht="24.6" customHeight="1" x14ac:dyDescent="0.15">
      <c r="A1894" s="624">
        <v>355</v>
      </c>
      <c r="B1894" s="203" t="s">
        <v>12</v>
      </c>
      <c r="C1894" s="207" t="s">
        <v>11</v>
      </c>
      <c r="D1894" s="207" t="s">
        <v>280</v>
      </c>
      <c r="E1894" s="207" t="s">
        <v>281</v>
      </c>
      <c r="F1894" s="627" t="s">
        <v>8</v>
      </c>
      <c r="G1894" s="628"/>
      <c r="H1894" s="629"/>
      <c r="I1894" s="630"/>
      <c r="J1894" s="630"/>
      <c r="K1894" s="630"/>
      <c r="L1894" s="631"/>
    </row>
    <row r="1895" spans="1:12" s="194" customFormat="1" ht="26.65" customHeight="1" x14ac:dyDescent="0.15">
      <c r="A1895" s="625"/>
      <c r="B1895" s="620" t="s">
        <v>1578</v>
      </c>
      <c r="C1895" s="632" t="s">
        <v>1579</v>
      </c>
      <c r="D1895" s="634">
        <v>43431</v>
      </c>
      <c r="E1895" s="620" t="s">
        <v>679</v>
      </c>
      <c r="F1895" s="636" t="s">
        <v>1580</v>
      </c>
      <c r="G1895" s="637"/>
      <c r="H1895" s="610" t="s">
        <v>286</v>
      </c>
      <c r="I1895" s="611"/>
      <c r="J1895" s="209" t="s">
        <v>287</v>
      </c>
      <c r="K1895" s="209" t="s">
        <v>16</v>
      </c>
      <c r="L1895" s="210">
        <v>632</v>
      </c>
    </row>
    <row r="1896" spans="1:12" s="194" customFormat="1" ht="158.85" customHeight="1" x14ac:dyDescent="0.15">
      <c r="A1896" s="625"/>
      <c r="B1896" s="621"/>
      <c r="C1896" s="633"/>
      <c r="D1896" s="635"/>
      <c r="E1896" s="621"/>
      <c r="F1896" s="638"/>
      <c r="G1896" s="639"/>
      <c r="H1896" s="610" t="s">
        <v>242</v>
      </c>
      <c r="I1896" s="611"/>
      <c r="J1896" s="209" t="s">
        <v>287</v>
      </c>
      <c r="K1896" s="209" t="s">
        <v>16</v>
      </c>
      <c r="L1896" s="210">
        <v>1301.4100000000001</v>
      </c>
    </row>
    <row r="1897" spans="1:12" s="194" customFormat="1" ht="24.6" customHeight="1" x14ac:dyDescent="0.15">
      <c r="A1897" s="625"/>
      <c r="B1897" s="203" t="s">
        <v>6</v>
      </c>
      <c r="C1897" s="207" t="s">
        <v>5</v>
      </c>
      <c r="D1897" s="207" t="s">
        <v>288</v>
      </c>
      <c r="E1897" s="207" t="s">
        <v>289</v>
      </c>
      <c r="F1897" s="612"/>
      <c r="G1897" s="613"/>
      <c r="H1897" s="616" t="s">
        <v>290</v>
      </c>
      <c r="I1897" s="617"/>
      <c r="J1897" s="620" t="s">
        <v>287</v>
      </c>
      <c r="K1897" s="620" t="s">
        <v>16</v>
      </c>
      <c r="L1897" s="622">
        <v>507</v>
      </c>
    </row>
    <row r="1898" spans="1:12" s="194" customFormat="1" ht="24.6" customHeight="1" x14ac:dyDescent="0.15">
      <c r="A1898" s="626"/>
      <c r="B1898" s="209" t="s">
        <v>317</v>
      </c>
      <c r="C1898" s="209" t="s">
        <v>1580</v>
      </c>
      <c r="D1898" s="211">
        <v>43435</v>
      </c>
      <c r="E1898" s="209" t="s">
        <v>944</v>
      </c>
      <c r="F1898" s="614"/>
      <c r="G1898" s="615"/>
      <c r="H1898" s="618"/>
      <c r="I1898" s="619"/>
      <c r="J1898" s="621"/>
      <c r="K1898" s="621"/>
      <c r="L1898" s="623"/>
    </row>
    <row r="1899" spans="1:12" s="194" customFormat="1" ht="24.6" customHeight="1" x14ac:dyDescent="0.15">
      <c r="A1899" s="624">
        <v>356</v>
      </c>
      <c r="B1899" s="203" t="s">
        <v>12</v>
      </c>
      <c r="C1899" s="207" t="s">
        <v>11</v>
      </c>
      <c r="D1899" s="207" t="s">
        <v>280</v>
      </c>
      <c r="E1899" s="207" t="s">
        <v>281</v>
      </c>
      <c r="F1899" s="627" t="s">
        <v>8</v>
      </c>
      <c r="G1899" s="628"/>
      <c r="H1899" s="629"/>
      <c r="I1899" s="630"/>
      <c r="J1899" s="630"/>
      <c r="K1899" s="630"/>
      <c r="L1899" s="631"/>
    </row>
    <row r="1900" spans="1:12" s="194" customFormat="1" ht="26.65" customHeight="1" x14ac:dyDescent="0.15">
      <c r="A1900" s="625"/>
      <c r="B1900" s="620" t="s">
        <v>1581</v>
      </c>
      <c r="C1900" s="632" t="s">
        <v>1582</v>
      </c>
      <c r="D1900" s="634">
        <v>43429</v>
      </c>
      <c r="E1900" s="620" t="s">
        <v>331</v>
      </c>
      <c r="F1900" s="636" t="s">
        <v>968</v>
      </c>
      <c r="G1900" s="637"/>
      <c r="H1900" s="610" t="s">
        <v>286</v>
      </c>
      <c r="I1900" s="611"/>
      <c r="J1900" s="209" t="s">
        <v>287</v>
      </c>
      <c r="K1900" s="209" t="s">
        <v>16</v>
      </c>
      <c r="L1900" s="210">
        <v>414</v>
      </c>
    </row>
    <row r="1901" spans="1:12" s="194" customFormat="1" ht="277.35000000000002" customHeight="1" x14ac:dyDescent="0.15">
      <c r="A1901" s="625"/>
      <c r="B1901" s="621"/>
      <c r="C1901" s="633"/>
      <c r="D1901" s="635"/>
      <c r="E1901" s="621"/>
      <c r="F1901" s="638"/>
      <c r="G1901" s="639"/>
      <c r="H1901" s="610" t="s">
        <v>242</v>
      </c>
      <c r="I1901" s="611"/>
      <c r="J1901" s="209" t="s">
        <v>287</v>
      </c>
      <c r="K1901" s="209" t="s">
        <v>16</v>
      </c>
      <c r="L1901" s="210">
        <v>771.91</v>
      </c>
    </row>
    <row r="1902" spans="1:12" s="194" customFormat="1" ht="24.6" customHeight="1" x14ac:dyDescent="0.15">
      <c r="A1902" s="625"/>
      <c r="B1902" s="203" t="s">
        <v>6</v>
      </c>
      <c r="C1902" s="207" t="s">
        <v>5</v>
      </c>
      <c r="D1902" s="207" t="s">
        <v>288</v>
      </c>
      <c r="E1902" s="207" t="s">
        <v>289</v>
      </c>
      <c r="F1902" s="612"/>
      <c r="G1902" s="613"/>
      <c r="H1902" s="616" t="s">
        <v>290</v>
      </c>
      <c r="I1902" s="617"/>
      <c r="J1902" s="620" t="s">
        <v>287</v>
      </c>
      <c r="K1902" s="620" t="s">
        <v>16</v>
      </c>
      <c r="L1902" s="622">
        <v>100</v>
      </c>
    </row>
    <row r="1903" spans="1:12" s="194" customFormat="1" ht="24.6" customHeight="1" x14ac:dyDescent="0.15">
      <c r="A1903" s="626"/>
      <c r="B1903" s="209" t="s">
        <v>317</v>
      </c>
      <c r="C1903" s="209" t="s">
        <v>968</v>
      </c>
      <c r="D1903" s="211">
        <v>43432</v>
      </c>
      <c r="E1903" s="209" t="s">
        <v>1583</v>
      </c>
      <c r="F1903" s="614"/>
      <c r="G1903" s="615"/>
      <c r="H1903" s="618"/>
      <c r="I1903" s="619"/>
      <c r="J1903" s="621"/>
      <c r="K1903" s="621"/>
      <c r="L1903" s="623"/>
    </row>
    <row r="1904" spans="1:12" s="194" customFormat="1" ht="24.6" customHeight="1" x14ac:dyDescent="0.15">
      <c r="A1904" s="624">
        <v>357</v>
      </c>
      <c r="B1904" s="203" t="s">
        <v>12</v>
      </c>
      <c r="C1904" s="207" t="s">
        <v>11</v>
      </c>
      <c r="D1904" s="207" t="s">
        <v>280</v>
      </c>
      <c r="E1904" s="207" t="s">
        <v>281</v>
      </c>
      <c r="F1904" s="627" t="s">
        <v>8</v>
      </c>
      <c r="G1904" s="628"/>
      <c r="H1904" s="629"/>
      <c r="I1904" s="630"/>
      <c r="J1904" s="630"/>
      <c r="K1904" s="630"/>
      <c r="L1904" s="631"/>
    </row>
    <row r="1905" spans="1:12" s="194" customFormat="1" ht="26.65" customHeight="1" x14ac:dyDescent="0.15">
      <c r="A1905" s="625"/>
      <c r="B1905" s="620" t="s">
        <v>1581</v>
      </c>
      <c r="C1905" s="632" t="s">
        <v>1584</v>
      </c>
      <c r="D1905" s="634">
        <v>43501</v>
      </c>
      <c r="E1905" s="620" t="s">
        <v>794</v>
      </c>
      <c r="F1905" s="636" t="s">
        <v>795</v>
      </c>
      <c r="G1905" s="637"/>
      <c r="H1905" s="610" t="s">
        <v>286</v>
      </c>
      <c r="I1905" s="611"/>
      <c r="J1905" s="209" t="s">
        <v>287</v>
      </c>
      <c r="K1905" s="209" t="s">
        <v>16</v>
      </c>
      <c r="L1905" s="210">
        <v>428.87</v>
      </c>
    </row>
    <row r="1906" spans="1:12" s="194" customFormat="1" ht="309.75" customHeight="1" x14ac:dyDescent="0.15">
      <c r="A1906" s="625"/>
      <c r="B1906" s="621"/>
      <c r="C1906" s="633"/>
      <c r="D1906" s="635"/>
      <c r="E1906" s="621"/>
      <c r="F1906" s="638"/>
      <c r="G1906" s="639"/>
      <c r="H1906" s="610" t="s">
        <v>242</v>
      </c>
      <c r="I1906" s="611"/>
      <c r="J1906" s="209" t="s">
        <v>287</v>
      </c>
      <c r="K1906" s="209" t="s">
        <v>16</v>
      </c>
      <c r="L1906" s="210">
        <v>228.96</v>
      </c>
    </row>
    <row r="1907" spans="1:12" s="194" customFormat="1" ht="24.6" customHeight="1" x14ac:dyDescent="0.15">
      <c r="A1907" s="625"/>
      <c r="B1907" s="203" t="s">
        <v>6</v>
      </c>
      <c r="C1907" s="207" t="s">
        <v>5</v>
      </c>
      <c r="D1907" s="207" t="s">
        <v>288</v>
      </c>
      <c r="E1907" s="207" t="s">
        <v>289</v>
      </c>
      <c r="F1907" s="612"/>
      <c r="G1907" s="613"/>
      <c r="H1907" s="616" t="s">
        <v>290</v>
      </c>
      <c r="I1907" s="617"/>
      <c r="J1907" s="620" t="s">
        <v>287</v>
      </c>
      <c r="K1907" s="620" t="s">
        <v>16</v>
      </c>
      <c r="L1907" s="622">
        <v>406</v>
      </c>
    </row>
    <row r="1908" spans="1:12" s="194" customFormat="1" ht="24.6" customHeight="1" x14ac:dyDescent="0.15">
      <c r="A1908" s="626"/>
      <c r="B1908" s="209" t="s">
        <v>317</v>
      </c>
      <c r="C1908" s="209" t="s">
        <v>795</v>
      </c>
      <c r="D1908" s="211">
        <v>43503</v>
      </c>
      <c r="E1908" s="209" t="s">
        <v>1585</v>
      </c>
      <c r="F1908" s="614"/>
      <c r="G1908" s="615"/>
      <c r="H1908" s="618"/>
      <c r="I1908" s="619"/>
      <c r="J1908" s="621"/>
      <c r="K1908" s="621"/>
      <c r="L1908" s="623"/>
    </row>
    <row r="1909" spans="1:12" s="194" customFormat="1" ht="24.6" customHeight="1" x14ac:dyDescent="0.15">
      <c r="A1909" s="624">
        <v>358</v>
      </c>
      <c r="B1909" s="203" t="s">
        <v>12</v>
      </c>
      <c r="C1909" s="207" t="s">
        <v>11</v>
      </c>
      <c r="D1909" s="207" t="s">
        <v>280</v>
      </c>
      <c r="E1909" s="207" t="s">
        <v>281</v>
      </c>
      <c r="F1909" s="627" t="s">
        <v>8</v>
      </c>
      <c r="G1909" s="628"/>
      <c r="H1909" s="629"/>
      <c r="I1909" s="630"/>
      <c r="J1909" s="630"/>
      <c r="K1909" s="630"/>
      <c r="L1909" s="631"/>
    </row>
    <row r="1910" spans="1:12" s="194" customFormat="1" ht="26.65" customHeight="1" x14ac:dyDescent="0.15">
      <c r="A1910" s="625"/>
      <c r="B1910" s="620" t="s">
        <v>1581</v>
      </c>
      <c r="C1910" s="632" t="s">
        <v>1586</v>
      </c>
      <c r="D1910" s="634">
        <v>43527</v>
      </c>
      <c r="E1910" s="620" t="s">
        <v>331</v>
      </c>
      <c r="F1910" s="636" t="s">
        <v>1587</v>
      </c>
      <c r="G1910" s="637"/>
      <c r="H1910" s="610" t="s">
        <v>286</v>
      </c>
      <c r="I1910" s="611"/>
      <c r="J1910" s="209" t="s">
        <v>287</v>
      </c>
      <c r="K1910" s="209" t="s">
        <v>16</v>
      </c>
      <c r="L1910" s="210">
        <v>394.73</v>
      </c>
    </row>
    <row r="1911" spans="1:12" s="194" customFormat="1" ht="409.6" customHeight="1" x14ac:dyDescent="0.15">
      <c r="A1911" s="625"/>
      <c r="B1911" s="640"/>
      <c r="C1911" s="641"/>
      <c r="D1911" s="642"/>
      <c r="E1911" s="640"/>
      <c r="F1911" s="643"/>
      <c r="G1911" s="644"/>
      <c r="H1911" s="616" t="s">
        <v>242</v>
      </c>
      <c r="I1911" s="617"/>
      <c r="J1911" s="620" t="s">
        <v>287</v>
      </c>
      <c r="K1911" s="620" t="s">
        <v>16</v>
      </c>
      <c r="L1911" s="622">
        <v>358.4</v>
      </c>
    </row>
    <row r="1912" spans="1:12" s="194" customFormat="1" ht="51.75" customHeight="1" x14ac:dyDescent="0.15">
      <c r="A1912" s="625"/>
      <c r="B1912" s="621"/>
      <c r="C1912" s="633"/>
      <c r="D1912" s="635"/>
      <c r="E1912" s="621"/>
      <c r="F1912" s="638"/>
      <c r="G1912" s="639"/>
      <c r="H1912" s="618"/>
      <c r="I1912" s="619"/>
      <c r="J1912" s="621"/>
      <c r="K1912" s="621"/>
      <c r="L1912" s="623"/>
    </row>
    <row r="1913" spans="1:12" s="194" customFormat="1" ht="24.6" customHeight="1" x14ac:dyDescent="0.15">
      <c r="A1913" s="625"/>
      <c r="B1913" s="203" t="s">
        <v>6</v>
      </c>
      <c r="C1913" s="207" t="s">
        <v>5</v>
      </c>
      <c r="D1913" s="207" t="s">
        <v>288</v>
      </c>
      <c r="E1913" s="207" t="s">
        <v>289</v>
      </c>
      <c r="F1913" s="612"/>
      <c r="G1913" s="613"/>
      <c r="H1913" s="616" t="s">
        <v>290</v>
      </c>
      <c r="I1913" s="617"/>
      <c r="J1913" s="620" t="s">
        <v>287</v>
      </c>
      <c r="K1913" s="620" t="s">
        <v>16</v>
      </c>
      <c r="L1913" s="622">
        <v>75</v>
      </c>
    </row>
    <row r="1914" spans="1:12" s="194" customFormat="1" ht="24.6" customHeight="1" x14ac:dyDescent="0.15">
      <c r="A1914" s="626"/>
      <c r="B1914" s="209" t="s">
        <v>317</v>
      </c>
      <c r="C1914" s="209" t="s">
        <v>1587</v>
      </c>
      <c r="D1914" s="211">
        <v>43529</v>
      </c>
      <c r="E1914" s="209" t="s">
        <v>1588</v>
      </c>
      <c r="F1914" s="614"/>
      <c r="G1914" s="615"/>
      <c r="H1914" s="618"/>
      <c r="I1914" s="619"/>
      <c r="J1914" s="621"/>
      <c r="K1914" s="621"/>
      <c r="L1914" s="623"/>
    </row>
    <row r="1915" spans="1:12" s="194" customFormat="1" ht="24.6" customHeight="1" x14ac:dyDescent="0.15">
      <c r="A1915" s="624">
        <v>359</v>
      </c>
      <c r="B1915" s="203" t="s">
        <v>12</v>
      </c>
      <c r="C1915" s="207" t="s">
        <v>11</v>
      </c>
      <c r="D1915" s="207" t="s">
        <v>280</v>
      </c>
      <c r="E1915" s="207" t="s">
        <v>281</v>
      </c>
      <c r="F1915" s="627" t="s">
        <v>8</v>
      </c>
      <c r="G1915" s="628"/>
      <c r="H1915" s="629"/>
      <c r="I1915" s="630"/>
      <c r="J1915" s="630"/>
      <c r="K1915" s="630"/>
      <c r="L1915" s="631"/>
    </row>
    <row r="1916" spans="1:12" s="194" customFormat="1" ht="26.65" customHeight="1" x14ac:dyDescent="0.15">
      <c r="A1916" s="625"/>
      <c r="B1916" s="620" t="s">
        <v>1589</v>
      </c>
      <c r="C1916" s="632" t="s">
        <v>1590</v>
      </c>
      <c r="D1916" s="634">
        <v>43381</v>
      </c>
      <c r="E1916" s="620" t="s">
        <v>469</v>
      </c>
      <c r="F1916" s="636" t="s">
        <v>1591</v>
      </c>
      <c r="G1916" s="637"/>
      <c r="H1916" s="610" t="s">
        <v>286</v>
      </c>
      <c r="I1916" s="611"/>
      <c r="J1916" s="209" t="s">
        <v>287</v>
      </c>
      <c r="K1916" s="209" t="s">
        <v>16</v>
      </c>
      <c r="L1916" s="210">
        <v>309</v>
      </c>
    </row>
    <row r="1917" spans="1:12" s="194" customFormat="1" ht="223.5" customHeight="1" x14ac:dyDescent="0.15">
      <c r="A1917" s="625"/>
      <c r="B1917" s="621"/>
      <c r="C1917" s="633"/>
      <c r="D1917" s="635"/>
      <c r="E1917" s="621"/>
      <c r="F1917" s="638"/>
      <c r="G1917" s="639"/>
      <c r="H1917" s="610" t="s">
        <v>242</v>
      </c>
      <c r="I1917" s="611"/>
      <c r="J1917" s="209" t="s">
        <v>287</v>
      </c>
      <c r="K1917" s="209" t="s">
        <v>16</v>
      </c>
      <c r="L1917" s="210">
        <v>312.39999999999998</v>
      </c>
    </row>
    <row r="1918" spans="1:12" s="194" customFormat="1" ht="24.6" customHeight="1" x14ac:dyDescent="0.15">
      <c r="A1918" s="625"/>
      <c r="B1918" s="203" t="s">
        <v>6</v>
      </c>
      <c r="C1918" s="207" t="s">
        <v>5</v>
      </c>
      <c r="D1918" s="207" t="s">
        <v>288</v>
      </c>
      <c r="E1918" s="207" t="s">
        <v>289</v>
      </c>
      <c r="F1918" s="612"/>
      <c r="G1918" s="613"/>
      <c r="H1918" s="616" t="s">
        <v>290</v>
      </c>
      <c r="I1918" s="617"/>
      <c r="J1918" s="620" t="s">
        <v>287</v>
      </c>
      <c r="K1918" s="620" t="s">
        <v>287</v>
      </c>
      <c r="L1918" s="622">
        <v>0</v>
      </c>
    </row>
    <row r="1919" spans="1:12" s="194" customFormat="1" ht="24.6" customHeight="1" x14ac:dyDescent="0.15">
      <c r="A1919" s="626"/>
      <c r="B1919" s="209" t="s">
        <v>317</v>
      </c>
      <c r="C1919" s="209" t="s">
        <v>1591</v>
      </c>
      <c r="D1919" s="211">
        <v>43382</v>
      </c>
      <c r="E1919" s="209" t="s">
        <v>1001</v>
      </c>
      <c r="F1919" s="614"/>
      <c r="G1919" s="615"/>
      <c r="H1919" s="618"/>
      <c r="I1919" s="619"/>
      <c r="J1919" s="621"/>
      <c r="K1919" s="621"/>
      <c r="L1919" s="623"/>
    </row>
    <row r="1920" spans="1:12" s="194" customFormat="1" ht="24.6" customHeight="1" x14ac:dyDescent="0.15">
      <c r="A1920" s="624">
        <v>360</v>
      </c>
      <c r="B1920" s="203" t="s">
        <v>12</v>
      </c>
      <c r="C1920" s="207" t="s">
        <v>11</v>
      </c>
      <c r="D1920" s="207" t="s">
        <v>280</v>
      </c>
      <c r="E1920" s="207" t="s">
        <v>281</v>
      </c>
      <c r="F1920" s="627" t="s">
        <v>8</v>
      </c>
      <c r="G1920" s="628"/>
      <c r="H1920" s="629"/>
      <c r="I1920" s="630"/>
      <c r="J1920" s="630"/>
      <c r="K1920" s="630"/>
      <c r="L1920" s="631"/>
    </row>
    <row r="1921" spans="1:12" s="194" customFormat="1" ht="26.65" customHeight="1" x14ac:dyDescent="0.15">
      <c r="A1921" s="625"/>
      <c r="B1921" s="620" t="s">
        <v>1589</v>
      </c>
      <c r="C1921" s="632" t="s">
        <v>1592</v>
      </c>
      <c r="D1921" s="634">
        <v>43536</v>
      </c>
      <c r="E1921" s="620" t="s">
        <v>888</v>
      </c>
      <c r="F1921" s="636" t="s">
        <v>1391</v>
      </c>
      <c r="G1921" s="637"/>
      <c r="H1921" s="610" t="s">
        <v>286</v>
      </c>
      <c r="I1921" s="611"/>
      <c r="J1921" s="209" t="s">
        <v>287</v>
      </c>
      <c r="K1921" s="209" t="s">
        <v>16</v>
      </c>
      <c r="L1921" s="210">
        <v>775.8</v>
      </c>
    </row>
    <row r="1922" spans="1:12" s="194" customFormat="1" ht="137.65" customHeight="1" x14ac:dyDescent="0.15">
      <c r="A1922" s="625"/>
      <c r="B1922" s="621"/>
      <c r="C1922" s="633"/>
      <c r="D1922" s="635"/>
      <c r="E1922" s="621"/>
      <c r="F1922" s="638"/>
      <c r="G1922" s="639"/>
      <c r="H1922" s="610" t="s">
        <v>242</v>
      </c>
      <c r="I1922" s="611"/>
      <c r="J1922" s="209" t="s">
        <v>287</v>
      </c>
      <c r="K1922" s="209" t="s">
        <v>287</v>
      </c>
      <c r="L1922" s="210">
        <v>0</v>
      </c>
    </row>
    <row r="1923" spans="1:12" s="194" customFormat="1" ht="24.6" customHeight="1" x14ac:dyDescent="0.15">
      <c r="A1923" s="625"/>
      <c r="B1923" s="203" t="s">
        <v>6</v>
      </c>
      <c r="C1923" s="207" t="s">
        <v>5</v>
      </c>
      <c r="D1923" s="207" t="s">
        <v>288</v>
      </c>
      <c r="E1923" s="207" t="s">
        <v>289</v>
      </c>
      <c r="F1923" s="612"/>
      <c r="G1923" s="613"/>
      <c r="H1923" s="616" t="s">
        <v>290</v>
      </c>
      <c r="I1923" s="617"/>
      <c r="J1923" s="620" t="s">
        <v>287</v>
      </c>
      <c r="K1923" s="620" t="s">
        <v>287</v>
      </c>
      <c r="L1923" s="622">
        <v>0</v>
      </c>
    </row>
    <row r="1924" spans="1:12" s="194" customFormat="1" ht="24.6" customHeight="1" x14ac:dyDescent="0.15">
      <c r="A1924" s="626"/>
      <c r="B1924" s="209" t="s">
        <v>317</v>
      </c>
      <c r="C1924" s="209" t="s">
        <v>1391</v>
      </c>
      <c r="D1924" s="211">
        <v>43539</v>
      </c>
      <c r="E1924" s="209" t="s">
        <v>1392</v>
      </c>
      <c r="F1924" s="614"/>
      <c r="G1924" s="615"/>
      <c r="H1924" s="618"/>
      <c r="I1924" s="619"/>
      <c r="J1924" s="621"/>
      <c r="K1924" s="621"/>
      <c r="L1924" s="623"/>
    </row>
    <row r="1925" spans="1:12" s="194" customFormat="1" ht="24.6" customHeight="1" x14ac:dyDescent="0.15">
      <c r="A1925" s="624">
        <v>361</v>
      </c>
      <c r="B1925" s="203" t="s">
        <v>12</v>
      </c>
      <c r="C1925" s="207" t="s">
        <v>11</v>
      </c>
      <c r="D1925" s="207" t="s">
        <v>280</v>
      </c>
      <c r="E1925" s="207" t="s">
        <v>281</v>
      </c>
      <c r="F1925" s="627" t="s">
        <v>8</v>
      </c>
      <c r="G1925" s="628"/>
      <c r="H1925" s="629"/>
      <c r="I1925" s="630"/>
      <c r="J1925" s="630"/>
      <c r="K1925" s="630"/>
      <c r="L1925" s="631"/>
    </row>
    <row r="1926" spans="1:12" s="194" customFormat="1" ht="26.65" customHeight="1" x14ac:dyDescent="0.15">
      <c r="A1926" s="625"/>
      <c r="B1926" s="620" t="s">
        <v>1593</v>
      </c>
      <c r="C1926" s="620" t="s">
        <v>1594</v>
      </c>
      <c r="D1926" s="634">
        <v>43411</v>
      </c>
      <c r="E1926" s="620" t="s">
        <v>603</v>
      </c>
      <c r="F1926" s="636" t="s">
        <v>604</v>
      </c>
      <c r="G1926" s="637"/>
      <c r="H1926" s="610" t="s">
        <v>286</v>
      </c>
      <c r="I1926" s="611"/>
      <c r="J1926" s="209" t="s">
        <v>287</v>
      </c>
      <c r="K1926" s="209" t="s">
        <v>16</v>
      </c>
      <c r="L1926" s="210">
        <v>166</v>
      </c>
    </row>
    <row r="1927" spans="1:12" s="194" customFormat="1" ht="105" customHeight="1" x14ac:dyDescent="0.15">
      <c r="A1927" s="625"/>
      <c r="B1927" s="621"/>
      <c r="C1927" s="621"/>
      <c r="D1927" s="635"/>
      <c r="E1927" s="621"/>
      <c r="F1927" s="638"/>
      <c r="G1927" s="639"/>
      <c r="H1927" s="610" t="s">
        <v>242</v>
      </c>
      <c r="I1927" s="611"/>
      <c r="J1927" s="209" t="s">
        <v>287</v>
      </c>
      <c r="K1927" s="209" t="s">
        <v>16</v>
      </c>
      <c r="L1927" s="210">
        <v>160.4</v>
      </c>
    </row>
    <row r="1928" spans="1:12" s="194" customFormat="1" ht="24.6" customHeight="1" x14ac:dyDescent="0.15">
      <c r="A1928" s="625"/>
      <c r="B1928" s="203" t="s">
        <v>6</v>
      </c>
      <c r="C1928" s="207" t="s">
        <v>5</v>
      </c>
      <c r="D1928" s="207" t="s">
        <v>288</v>
      </c>
      <c r="E1928" s="207" t="s">
        <v>289</v>
      </c>
      <c r="F1928" s="612"/>
      <c r="G1928" s="613"/>
      <c r="H1928" s="616" t="s">
        <v>290</v>
      </c>
      <c r="I1928" s="617"/>
      <c r="J1928" s="620" t="s">
        <v>287</v>
      </c>
      <c r="K1928" s="620" t="s">
        <v>16</v>
      </c>
      <c r="L1928" s="622">
        <v>90</v>
      </c>
    </row>
    <row r="1929" spans="1:12" s="194" customFormat="1" ht="24.6" customHeight="1" x14ac:dyDescent="0.15">
      <c r="A1929" s="626"/>
      <c r="B1929" s="209" t="s">
        <v>439</v>
      </c>
      <c r="C1929" s="209" t="s">
        <v>604</v>
      </c>
      <c r="D1929" s="211">
        <v>43412</v>
      </c>
      <c r="E1929" s="209" t="s">
        <v>1595</v>
      </c>
      <c r="F1929" s="614"/>
      <c r="G1929" s="615"/>
      <c r="H1929" s="618"/>
      <c r="I1929" s="619"/>
      <c r="J1929" s="621"/>
      <c r="K1929" s="621"/>
      <c r="L1929" s="623"/>
    </row>
    <row r="1930" spans="1:12" s="194" customFormat="1" ht="24.6" customHeight="1" x14ac:dyDescent="0.15">
      <c r="A1930" s="624">
        <v>362</v>
      </c>
      <c r="B1930" s="203" t="s">
        <v>12</v>
      </c>
      <c r="C1930" s="207" t="s">
        <v>11</v>
      </c>
      <c r="D1930" s="207" t="s">
        <v>280</v>
      </c>
      <c r="E1930" s="207" t="s">
        <v>281</v>
      </c>
      <c r="F1930" s="627" t="s">
        <v>8</v>
      </c>
      <c r="G1930" s="628"/>
      <c r="H1930" s="629"/>
      <c r="I1930" s="630"/>
      <c r="J1930" s="630"/>
      <c r="K1930" s="630"/>
      <c r="L1930" s="631"/>
    </row>
    <row r="1931" spans="1:12" s="194" customFormat="1" ht="26.65" customHeight="1" x14ac:dyDescent="0.15">
      <c r="A1931" s="625"/>
      <c r="B1931" s="620" t="s">
        <v>1593</v>
      </c>
      <c r="C1931" s="632" t="s">
        <v>1596</v>
      </c>
      <c r="D1931" s="634">
        <v>43530</v>
      </c>
      <c r="E1931" s="620" t="s">
        <v>331</v>
      </c>
      <c r="F1931" s="636" t="s">
        <v>1597</v>
      </c>
      <c r="G1931" s="637"/>
      <c r="H1931" s="610" t="s">
        <v>286</v>
      </c>
      <c r="I1931" s="611"/>
      <c r="J1931" s="209" t="s">
        <v>287</v>
      </c>
      <c r="K1931" s="209" t="s">
        <v>16</v>
      </c>
      <c r="L1931" s="210">
        <v>378</v>
      </c>
    </row>
    <row r="1932" spans="1:12" s="194" customFormat="1" ht="158.85" customHeight="1" x14ac:dyDescent="0.15">
      <c r="A1932" s="625"/>
      <c r="B1932" s="621"/>
      <c r="C1932" s="633"/>
      <c r="D1932" s="635"/>
      <c r="E1932" s="621"/>
      <c r="F1932" s="638"/>
      <c r="G1932" s="639"/>
      <c r="H1932" s="610" t="s">
        <v>242</v>
      </c>
      <c r="I1932" s="611"/>
      <c r="J1932" s="209" t="s">
        <v>287</v>
      </c>
      <c r="K1932" s="209" t="s">
        <v>16</v>
      </c>
      <c r="L1932" s="210">
        <v>646.4</v>
      </c>
    </row>
    <row r="1933" spans="1:12" s="194" customFormat="1" ht="24.6" customHeight="1" x14ac:dyDescent="0.15">
      <c r="A1933" s="625"/>
      <c r="B1933" s="203" t="s">
        <v>6</v>
      </c>
      <c r="C1933" s="207" t="s">
        <v>5</v>
      </c>
      <c r="D1933" s="207" t="s">
        <v>288</v>
      </c>
      <c r="E1933" s="207" t="s">
        <v>289</v>
      </c>
      <c r="F1933" s="612"/>
      <c r="G1933" s="613"/>
      <c r="H1933" s="616" t="s">
        <v>290</v>
      </c>
      <c r="I1933" s="617"/>
      <c r="J1933" s="620" t="s">
        <v>287</v>
      </c>
      <c r="K1933" s="620" t="s">
        <v>16</v>
      </c>
      <c r="L1933" s="622">
        <v>190.54</v>
      </c>
    </row>
    <row r="1934" spans="1:12" s="194" customFormat="1" ht="24.6" customHeight="1" x14ac:dyDescent="0.15">
      <c r="A1934" s="626"/>
      <c r="B1934" s="209" t="s">
        <v>439</v>
      </c>
      <c r="C1934" s="209" t="s">
        <v>1597</v>
      </c>
      <c r="D1934" s="211">
        <v>43533</v>
      </c>
      <c r="E1934" s="209" t="s">
        <v>1598</v>
      </c>
      <c r="F1934" s="614"/>
      <c r="G1934" s="615"/>
      <c r="H1934" s="618"/>
      <c r="I1934" s="619"/>
      <c r="J1934" s="621"/>
      <c r="K1934" s="621"/>
      <c r="L1934" s="623"/>
    </row>
    <row r="1935" spans="1:12" s="194" customFormat="1" ht="24.6" customHeight="1" x14ac:dyDescent="0.15">
      <c r="A1935" s="624">
        <v>363</v>
      </c>
      <c r="B1935" s="203" t="s">
        <v>12</v>
      </c>
      <c r="C1935" s="207" t="s">
        <v>11</v>
      </c>
      <c r="D1935" s="207" t="s">
        <v>280</v>
      </c>
      <c r="E1935" s="207" t="s">
        <v>281</v>
      </c>
      <c r="F1935" s="627" t="s">
        <v>8</v>
      </c>
      <c r="G1935" s="628"/>
      <c r="H1935" s="629"/>
      <c r="I1935" s="630"/>
      <c r="J1935" s="630"/>
      <c r="K1935" s="630"/>
      <c r="L1935" s="631"/>
    </row>
    <row r="1936" spans="1:12" s="194" customFormat="1" ht="26.65" customHeight="1" x14ac:dyDescent="0.15">
      <c r="A1936" s="625"/>
      <c r="B1936" s="620" t="s">
        <v>1599</v>
      </c>
      <c r="C1936" s="632" t="s">
        <v>1600</v>
      </c>
      <c r="D1936" s="634">
        <v>43416</v>
      </c>
      <c r="E1936" s="620" t="s">
        <v>442</v>
      </c>
      <c r="F1936" s="636" t="s">
        <v>1601</v>
      </c>
      <c r="G1936" s="637"/>
      <c r="H1936" s="610" t="s">
        <v>286</v>
      </c>
      <c r="I1936" s="611"/>
      <c r="J1936" s="209" t="s">
        <v>287</v>
      </c>
      <c r="K1936" s="209" t="s">
        <v>287</v>
      </c>
      <c r="L1936" s="210">
        <v>0</v>
      </c>
    </row>
    <row r="1937" spans="1:12" s="194" customFormat="1" ht="202.15" customHeight="1" x14ac:dyDescent="0.15">
      <c r="A1937" s="625"/>
      <c r="B1937" s="621"/>
      <c r="C1937" s="633"/>
      <c r="D1937" s="635"/>
      <c r="E1937" s="621"/>
      <c r="F1937" s="638"/>
      <c r="G1937" s="639"/>
      <c r="H1937" s="610" t="s">
        <v>242</v>
      </c>
      <c r="I1937" s="611"/>
      <c r="J1937" s="209" t="s">
        <v>287</v>
      </c>
      <c r="K1937" s="209" t="s">
        <v>287</v>
      </c>
      <c r="L1937" s="210">
        <v>0</v>
      </c>
    </row>
    <row r="1938" spans="1:12" s="194" customFormat="1" ht="24.6" customHeight="1" x14ac:dyDescent="0.15">
      <c r="A1938" s="625"/>
      <c r="B1938" s="203" t="s">
        <v>6</v>
      </c>
      <c r="C1938" s="207" t="s">
        <v>5</v>
      </c>
      <c r="D1938" s="207" t="s">
        <v>288</v>
      </c>
      <c r="E1938" s="207" t="s">
        <v>289</v>
      </c>
      <c r="F1938" s="612"/>
      <c r="G1938" s="613"/>
      <c r="H1938" s="616" t="s">
        <v>290</v>
      </c>
      <c r="I1938" s="617"/>
      <c r="J1938" s="620" t="s">
        <v>287</v>
      </c>
      <c r="K1938" s="620" t="s">
        <v>16</v>
      </c>
      <c r="L1938" s="622">
        <v>620</v>
      </c>
    </row>
    <row r="1939" spans="1:12" s="194" customFormat="1" ht="24.6" customHeight="1" x14ac:dyDescent="0.15">
      <c r="A1939" s="626"/>
      <c r="B1939" s="209" t="s">
        <v>291</v>
      </c>
      <c r="C1939" s="209" t="s">
        <v>1601</v>
      </c>
      <c r="D1939" s="211">
        <v>43419</v>
      </c>
      <c r="E1939" s="209" t="s">
        <v>1602</v>
      </c>
      <c r="F1939" s="614"/>
      <c r="G1939" s="615"/>
      <c r="H1939" s="618"/>
      <c r="I1939" s="619"/>
      <c r="J1939" s="621"/>
      <c r="K1939" s="621"/>
      <c r="L1939" s="623"/>
    </row>
    <row r="1940" spans="1:12" s="194" customFormat="1" ht="24.6" customHeight="1" x14ac:dyDescent="0.15">
      <c r="A1940" s="624">
        <v>364</v>
      </c>
      <c r="B1940" s="203" t="s">
        <v>12</v>
      </c>
      <c r="C1940" s="207" t="s">
        <v>11</v>
      </c>
      <c r="D1940" s="207" t="s">
        <v>280</v>
      </c>
      <c r="E1940" s="207" t="s">
        <v>281</v>
      </c>
      <c r="F1940" s="627" t="s">
        <v>8</v>
      </c>
      <c r="G1940" s="628"/>
      <c r="H1940" s="629"/>
      <c r="I1940" s="630"/>
      <c r="J1940" s="630"/>
      <c r="K1940" s="630"/>
      <c r="L1940" s="631"/>
    </row>
    <row r="1941" spans="1:12" s="194" customFormat="1" ht="26.65" customHeight="1" x14ac:dyDescent="0.15">
      <c r="A1941" s="625"/>
      <c r="B1941" s="620" t="s">
        <v>1599</v>
      </c>
      <c r="C1941" s="632" t="s">
        <v>1603</v>
      </c>
      <c r="D1941" s="634">
        <v>43521</v>
      </c>
      <c r="E1941" s="620" t="s">
        <v>1604</v>
      </c>
      <c r="F1941" s="636" t="s">
        <v>1605</v>
      </c>
      <c r="G1941" s="637"/>
      <c r="H1941" s="610" t="s">
        <v>286</v>
      </c>
      <c r="I1941" s="611"/>
      <c r="J1941" s="209" t="s">
        <v>287</v>
      </c>
      <c r="K1941" s="209" t="s">
        <v>16</v>
      </c>
      <c r="L1941" s="210">
        <v>180.18</v>
      </c>
    </row>
    <row r="1942" spans="1:12" s="194" customFormat="1" ht="234.2" customHeight="1" x14ac:dyDescent="0.15">
      <c r="A1942" s="625"/>
      <c r="B1942" s="621"/>
      <c r="C1942" s="633"/>
      <c r="D1942" s="635"/>
      <c r="E1942" s="621"/>
      <c r="F1942" s="638"/>
      <c r="G1942" s="639"/>
      <c r="H1942" s="610" t="s">
        <v>242</v>
      </c>
      <c r="I1942" s="611"/>
      <c r="J1942" s="209" t="s">
        <v>287</v>
      </c>
      <c r="K1942" s="209" t="s">
        <v>16</v>
      </c>
      <c r="L1942" s="210">
        <v>310.60000000000002</v>
      </c>
    </row>
    <row r="1943" spans="1:12" s="194" customFormat="1" ht="24.6" customHeight="1" x14ac:dyDescent="0.15">
      <c r="A1943" s="625"/>
      <c r="B1943" s="203" t="s">
        <v>6</v>
      </c>
      <c r="C1943" s="207" t="s">
        <v>5</v>
      </c>
      <c r="D1943" s="207" t="s">
        <v>288</v>
      </c>
      <c r="E1943" s="207" t="s">
        <v>289</v>
      </c>
      <c r="F1943" s="612"/>
      <c r="G1943" s="613"/>
      <c r="H1943" s="616" t="s">
        <v>290</v>
      </c>
      <c r="I1943" s="617"/>
      <c r="J1943" s="620" t="s">
        <v>287</v>
      </c>
      <c r="K1943" s="620" t="s">
        <v>287</v>
      </c>
      <c r="L1943" s="622">
        <v>0</v>
      </c>
    </row>
    <row r="1944" spans="1:12" s="194" customFormat="1" ht="24.6" customHeight="1" x14ac:dyDescent="0.15">
      <c r="A1944" s="626"/>
      <c r="B1944" s="209" t="s">
        <v>291</v>
      </c>
      <c r="C1944" s="209" t="s">
        <v>1605</v>
      </c>
      <c r="D1944" s="211">
        <v>43522</v>
      </c>
      <c r="E1944" s="209" t="s">
        <v>471</v>
      </c>
      <c r="F1944" s="614"/>
      <c r="G1944" s="615"/>
      <c r="H1944" s="618"/>
      <c r="I1944" s="619"/>
      <c r="J1944" s="621"/>
      <c r="K1944" s="621"/>
      <c r="L1944" s="623"/>
    </row>
    <row r="1945" spans="1:12" s="194" customFormat="1" ht="24.6" customHeight="1" x14ac:dyDescent="0.15">
      <c r="A1945" s="624">
        <v>365</v>
      </c>
      <c r="B1945" s="203" t="s">
        <v>12</v>
      </c>
      <c r="C1945" s="207" t="s">
        <v>11</v>
      </c>
      <c r="D1945" s="207" t="s">
        <v>280</v>
      </c>
      <c r="E1945" s="207" t="s">
        <v>281</v>
      </c>
      <c r="F1945" s="627" t="s">
        <v>8</v>
      </c>
      <c r="G1945" s="628"/>
      <c r="H1945" s="629"/>
      <c r="I1945" s="630"/>
      <c r="J1945" s="630"/>
      <c r="K1945" s="630"/>
      <c r="L1945" s="631"/>
    </row>
    <row r="1946" spans="1:12" s="194" customFormat="1" ht="26.65" customHeight="1" x14ac:dyDescent="0.15">
      <c r="A1946" s="625"/>
      <c r="B1946" s="620" t="s">
        <v>1606</v>
      </c>
      <c r="C1946" s="632" t="s">
        <v>1607</v>
      </c>
      <c r="D1946" s="634">
        <v>43399</v>
      </c>
      <c r="E1946" s="620" t="s">
        <v>1608</v>
      </c>
      <c r="F1946" s="636" t="s">
        <v>1609</v>
      </c>
      <c r="G1946" s="637"/>
      <c r="H1946" s="610" t="s">
        <v>286</v>
      </c>
      <c r="I1946" s="611"/>
      <c r="J1946" s="209" t="s">
        <v>287</v>
      </c>
      <c r="K1946" s="209" t="s">
        <v>16</v>
      </c>
      <c r="L1946" s="210">
        <v>670.48</v>
      </c>
    </row>
    <row r="1947" spans="1:12" s="194" customFormat="1" ht="309.75" customHeight="1" x14ac:dyDescent="0.15">
      <c r="A1947" s="625"/>
      <c r="B1947" s="621"/>
      <c r="C1947" s="633"/>
      <c r="D1947" s="635"/>
      <c r="E1947" s="621"/>
      <c r="F1947" s="638"/>
      <c r="G1947" s="639"/>
      <c r="H1947" s="610" t="s">
        <v>242</v>
      </c>
      <c r="I1947" s="611"/>
      <c r="J1947" s="209" t="s">
        <v>287</v>
      </c>
      <c r="K1947" s="209" t="s">
        <v>16</v>
      </c>
      <c r="L1947" s="210">
        <v>645.4</v>
      </c>
    </row>
    <row r="1948" spans="1:12" s="194" customFormat="1" ht="24.6" customHeight="1" x14ac:dyDescent="0.15">
      <c r="A1948" s="625"/>
      <c r="B1948" s="203" t="s">
        <v>6</v>
      </c>
      <c r="C1948" s="207" t="s">
        <v>5</v>
      </c>
      <c r="D1948" s="207" t="s">
        <v>288</v>
      </c>
      <c r="E1948" s="207" t="s">
        <v>289</v>
      </c>
      <c r="F1948" s="612"/>
      <c r="G1948" s="613"/>
      <c r="H1948" s="616" t="s">
        <v>290</v>
      </c>
      <c r="I1948" s="617"/>
      <c r="J1948" s="620" t="s">
        <v>287</v>
      </c>
      <c r="K1948" s="620" t="s">
        <v>16</v>
      </c>
      <c r="L1948" s="622">
        <v>400</v>
      </c>
    </row>
    <row r="1949" spans="1:12" s="194" customFormat="1" ht="24.6" customHeight="1" x14ac:dyDescent="0.15">
      <c r="A1949" s="626"/>
      <c r="B1949" s="209" t="s">
        <v>439</v>
      </c>
      <c r="C1949" s="209" t="s">
        <v>1609</v>
      </c>
      <c r="D1949" s="211">
        <v>43401</v>
      </c>
      <c r="E1949" s="209" t="s">
        <v>1610</v>
      </c>
      <c r="F1949" s="614"/>
      <c r="G1949" s="615"/>
      <c r="H1949" s="618"/>
      <c r="I1949" s="619"/>
      <c r="J1949" s="621"/>
      <c r="K1949" s="621"/>
      <c r="L1949" s="623"/>
    </row>
    <row r="1950" spans="1:12" s="194" customFormat="1" ht="24.6" customHeight="1" x14ac:dyDescent="0.15">
      <c r="A1950" s="624">
        <v>366</v>
      </c>
      <c r="B1950" s="203" t="s">
        <v>12</v>
      </c>
      <c r="C1950" s="207" t="s">
        <v>11</v>
      </c>
      <c r="D1950" s="207" t="s">
        <v>280</v>
      </c>
      <c r="E1950" s="207" t="s">
        <v>281</v>
      </c>
      <c r="F1950" s="627" t="s">
        <v>8</v>
      </c>
      <c r="G1950" s="628"/>
      <c r="H1950" s="629"/>
      <c r="I1950" s="630"/>
      <c r="J1950" s="630"/>
      <c r="K1950" s="630"/>
      <c r="L1950" s="631"/>
    </row>
    <row r="1951" spans="1:12" s="194" customFormat="1" ht="26.65" customHeight="1" x14ac:dyDescent="0.15">
      <c r="A1951" s="625"/>
      <c r="B1951" s="620" t="s">
        <v>1606</v>
      </c>
      <c r="C1951" s="632" t="s">
        <v>1611</v>
      </c>
      <c r="D1951" s="634">
        <v>43432</v>
      </c>
      <c r="E1951" s="620" t="s">
        <v>377</v>
      </c>
      <c r="F1951" s="636" t="s">
        <v>1612</v>
      </c>
      <c r="G1951" s="637"/>
      <c r="H1951" s="610" t="s">
        <v>286</v>
      </c>
      <c r="I1951" s="611"/>
      <c r="J1951" s="209" t="s">
        <v>287</v>
      </c>
      <c r="K1951" s="209" t="s">
        <v>16</v>
      </c>
      <c r="L1951" s="210">
        <v>383</v>
      </c>
    </row>
    <row r="1952" spans="1:12" s="194" customFormat="1" ht="245.25" customHeight="1" x14ac:dyDescent="0.15">
      <c r="A1952" s="625"/>
      <c r="B1952" s="621"/>
      <c r="C1952" s="633"/>
      <c r="D1952" s="635"/>
      <c r="E1952" s="621"/>
      <c r="F1952" s="638"/>
      <c r="G1952" s="639"/>
      <c r="H1952" s="610" t="s">
        <v>242</v>
      </c>
      <c r="I1952" s="611"/>
      <c r="J1952" s="209" t="s">
        <v>287</v>
      </c>
      <c r="K1952" s="209" t="s">
        <v>16</v>
      </c>
      <c r="L1952" s="210">
        <v>98</v>
      </c>
    </row>
    <row r="1953" spans="1:12" s="194" customFormat="1" ht="24.6" customHeight="1" x14ac:dyDescent="0.15">
      <c r="A1953" s="625"/>
      <c r="B1953" s="203" t="s">
        <v>6</v>
      </c>
      <c r="C1953" s="207" t="s">
        <v>5</v>
      </c>
      <c r="D1953" s="207" t="s">
        <v>288</v>
      </c>
      <c r="E1953" s="207" t="s">
        <v>289</v>
      </c>
      <c r="F1953" s="612"/>
      <c r="G1953" s="613"/>
      <c r="H1953" s="616" t="s">
        <v>290</v>
      </c>
      <c r="I1953" s="617"/>
      <c r="J1953" s="620" t="s">
        <v>287</v>
      </c>
      <c r="K1953" s="620" t="s">
        <v>16</v>
      </c>
      <c r="L1953" s="622">
        <v>33</v>
      </c>
    </row>
    <row r="1954" spans="1:12" s="194" customFormat="1" ht="24.6" customHeight="1" x14ac:dyDescent="0.15">
      <c r="A1954" s="626"/>
      <c r="B1954" s="209" t="s">
        <v>439</v>
      </c>
      <c r="C1954" s="209" t="s">
        <v>1612</v>
      </c>
      <c r="D1954" s="211">
        <v>43433</v>
      </c>
      <c r="E1954" s="209" t="s">
        <v>1613</v>
      </c>
      <c r="F1954" s="614"/>
      <c r="G1954" s="615"/>
      <c r="H1954" s="618"/>
      <c r="I1954" s="619"/>
      <c r="J1954" s="621"/>
      <c r="K1954" s="621"/>
      <c r="L1954" s="623"/>
    </row>
    <row r="1955" spans="1:12" s="194" customFormat="1" ht="24.6" customHeight="1" x14ac:dyDescent="0.15">
      <c r="A1955" s="624">
        <v>367</v>
      </c>
      <c r="B1955" s="203" t="s">
        <v>12</v>
      </c>
      <c r="C1955" s="207" t="s">
        <v>11</v>
      </c>
      <c r="D1955" s="207" t="s">
        <v>280</v>
      </c>
      <c r="E1955" s="207" t="s">
        <v>281</v>
      </c>
      <c r="F1955" s="627" t="s">
        <v>8</v>
      </c>
      <c r="G1955" s="628"/>
      <c r="H1955" s="629"/>
      <c r="I1955" s="630"/>
      <c r="J1955" s="630"/>
      <c r="K1955" s="630"/>
      <c r="L1955" s="631"/>
    </row>
    <row r="1956" spans="1:12" s="194" customFormat="1" ht="26.65" customHeight="1" x14ac:dyDescent="0.15">
      <c r="A1956" s="625"/>
      <c r="B1956" s="620" t="s">
        <v>1606</v>
      </c>
      <c r="C1956" s="632" t="s">
        <v>1614</v>
      </c>
      <c r="D1956" s="634">
        <v>43509</v>
      </c>
      <c r="E1956" s="620" t="s">
        <v>607</v>
      </c>
      <c r="F1956" s="636" t="s">
        <v>1615</v>
      </c>
      <c r="G1956" s="637"/>
      <c r="H1956" s="610" t="s">
        <v>286</v>
      </c>
      <c r="I1956" s="611"/>
      <c r="J1956" s="209" t="s">
        <v>287</v>
      </c>
      <c r="K1956" s="209" t="s">
        <v>16</v>
      </c>
      <c r="L1956" s="210">
        <v>780.18</v>
      </c>
    </row>
    <row r="1957" spans="1:12" s="194" customFormat="1" ht="320.45" customHeight="1" x14ac:dyDescent="0.15">
      <c r="A1957" s="625"/>
      <c r="B1957" s="621"/>
      <c r="C1957" s="633"/>
      <c r="D1957" s="635"/>
      <c r="E1957" s="621"/>
      <c r="F1957" s="638"/>
      <c r="G1957" s="639"/>
      <c r="H1957" s="610" t="s">
        <v>242</v>
      </c>
      <c r="I1957" s="611"/>
      <c r="J1957" s="209" t="s">
        <v>287</v>
      </c>
      <c r="K1957" s="209" t="s">
        <v>16</v>
      </c>
      <c r="L1957" s="210">
        <v>522</v>
      </c>
    </row>
    <row r="1958" spans="1:12" s="194" customFormat="1" ht="24.6" customHeight="1" x14ac:dyDescent="0.15">
      <c r="A1958" s="625"/>
      <c r="B1958" s="203" t="s">
        <v>6</v>
      </c>
      <c r="C1958" s="207" t="s">
        <v>5</v>
      </c>
      <c r="D1958" s="207" t="s">
        <v>288</v>
      </c>
      <c r="E1958" s="207" t="s">
        <v>289</v>
      </c>
      <c r="F1958" s="612"/>
      <c r="G1958" s="613"/>
      <c r="H1958" s="616" t="s">
        <v>290</v>
      </c>
      <c r="I1958" s="617"/>
      <c r="J1958" s="620" t="s">
        <v>287</v>
      </c>
      <c r="K1958" s="620" t="s">
        <v>16</v>
      </c>
      <c r="L1958" s="622">
        <v>680</v>
      </c>
    </row>
    <row r="1959" spans="1:12" s="194" customFormat="1" ht="24.6" customHeight="1" x14ac:dyDescent="0.15">
      <c r="A1959" s="626"/>
      <c r="B1959" s="209" t="s">
        <v>439</v>
      </c>
      <c r="C1959" s="209" t="s">
        <v>1615</v>
      </c>
      <c r="D1959" s="211">
        <v>43512</v>
      </c>
      <c r="E1959" s="209" t="s">
        <v>905</v>
      </c>
      <c r="F1959" s="614"/>
      <c r="G1959" s="615"/>
      <c r="H1959" s="618"/>
      <c r="I1959" s="619"/>
      <c r="J1959" s="621"/>
      <c r="K1959" s="621"/>
      <c r="L1959" s="623"/>
    </row>
    <row r="1960" spans="1:12" s="194" customFormat="1" ht="24.6" customHeight="1" x14ac:dyDescent="0.15">
      <c r="A1960" s="624">
        <v>368</v>
      </c>
      <c r="B1960" s="203" t="s">
        <v>12</v>
      </c>
      <c r="C1960" s="207" t="s">
        <v>11</v>
      </c>
      <c r="D1960" s="207" t="s">
        <v>280</v>
      </c>
      <c r="E1960" s="207" t="s">
        <v>281</v>
      </c>
      <c r="F1960" s="627" t="s">
        <v>8</v>
      </c>
      <c r="G1960" s="628"/>
      <c r="H1960" s="629"/>
      <c r="I1960" s="630"/>
      <c r="J1960" s="630"/>
      <c r="K1960" s="630"/>
      <c r="L1960" s="631"/>
    </row>
    <row r="1961" spans="1:12" s="194" customFormat="1" ht="26.65" customHeight="1" x14ac:dyDescent="0.15">
      <c r="A1961" s="625"/>
      <c r="B1961" s="620" t="s">
        <v>1616</v>
      </c>
      <c r="C1961" s="632" t="s">
        <v>1617</v>
      </c>
      <c r="D1961" s="634">
        <v>43515</v>
      </c>
      <c r="E1961" s="620" t="s">
        <v>469</v>
      </c>
      <c r="F1961" s="636" t="s">
        <v>1618</v>
      </c>
      <c r="G1961" s="637"/>
      <c r="H1961" s="610" t="s">
        <v>286</v>
      </c>
      <c r="I1961" s="611"/>
      <c r="J1961" s="209" t="s">
        <v>287</v>
      </c>
      <c r="K1961" s="209" t="s">
        <v>16</v>
      </c>
      <c r="L1961" s="210">
        <v>514.4</v>
      </c>
    </row>
    <row r="1962" spans="1:12" s="194" customFormat="1" ht="245.25" customHeight="1" x14ac:dyDescent="0.15">
      <c r="A1962" s="625"/>
      <c r="B1962" s="621"/>
      <c r="C1962" s="633"/>
      <c r="D1962" s="635"/>
      <c r="E1962" s="621"/>
      <c r="F1962" s="638"/>
      <c r="G1962" s="639"/>
      <c r="H1962" s="610" t="s">
        <v>242</v>
      </c>
      <c r="I1962" s="611"/>
      <c r="J1962" s="209" t="s">
        <v>287</v>
      </c>
      <c r="K1962" s="209" t="s">
        <v>287</v>
      </c>
      <c r="L1962" s="210">
        <v>0</v>
      </c>
    </row>
    <row r="1963" spans="1:12" s="194" customFormat="1" ht="24.6" customHeight="1" x14ac:dyDescent="0.15">
      <c r="A1963" s="625"/>
      <c r="B1963" s="203" t="s">
        <v>6</v>
      </c>
      <c r="C1963" s="207" t="s">
        <v>5</v>
      </c>
      <c r="D1963" s="207" t="s">
        <v>288</v>
      </c>
      <c r="E1963" s="207" t="s">
        <v>289</v>
      </c>
      <c r="F1963" s="612"/>
      <c r="G1963" s="613"/>
      <c r="H1963" s="616" t="s">
        <v>290</v>
      </c>
      <c r="I1963" s="617"/>
      <c r="J1963" s="620" t="s">
        <v>287</v>
      </c>
      <c r="K1963" s="620" t="s">
        <v>16</v>
      </c>
      <c r="L1963" s="622">
        <v>130</v>
      </c>
    </row>
    <row r="1964" spans="1:12" s="194" customFormat="1" ht="24.6" customHeight="1" x14ac:dyDescent="0.15">
      <c r="A1964" s="626"/>
      <c r="B1964" s="209" t="s">
        <v>571</v>
      </c>
      <c r="C1964" s="209" t="s">
        <v>1618</v>
      </c>
      <c r="D1964" s="211">
        <v>43518</v>
      </c>
      <c r="E1964" s="209" t="s">
        <v>1619</v>
      </c>
      <c r="F1964" s="614"/>
      <c r="G1964" s="615"/>
      <c r="H1964" s="618"/>
      <c r="I1964" s="619"/>
      <c r="J1964" s="621"/>
      <c r="K1964" s="621"/>
      <c r="L1964" s="623"/>
    </row>
    <row r="1965" spans="1:12" s="194" customFormat="1" ht="24.6" customHeight="1" x14ac:dyDescent="0.15">
      <c r="A1965" s="624">
        <v>369</v>
      </c>
      <c r="B1965" s="203" t="s">
        <v>12</v>
      </c>
      <c r="C1965" s="207" t="s">
        <v>11</v>
      </c>
      <c r="D1965" s="207" t="s">
        <v>280</v>
      </c>
      <c r="E1965" s="207" t="s">
        <v>281</v>
      </c>
      <c r="F1965" s="627" t="s">
        <v>8</v>
      </c>
      <c r="G1965" s="628"/>
      <c r="H1965" s="629"/>
      <c r="I1965" s="630"/>
      <c r="J1965" s="630"/>
      <c r="K1965" s="630"/>
      <c r="L1965" s="631"/>
    </row>
    <row r="1966" spans="1:12" s="194" customFormat="1" ht="26.65" customHeight="1" x14ac:dyDescent="0.15">
      <c r="A1966" s="625"/>
      <c r="B1966" s="620" t="s">
        <v>1616</v>
      </c>
      <c r="C1966" s="632" t="s">
        <v>1617</v>
      </c>
      <c r="D1966" s="634">
        <v>43515</v>
      </c>
      <c r="E1966" s="620" t="s">
        <v>469</v>
      </c>
      <c r="F1966" s="636" t="s">
        <v>1620</v>
      </c>
      <c r="G1966" s="637"/>
      <c r="H1966" s="610" t="s">
        <v>286</v>
      </c>
      <c r="I1966" s="611"/>
      <c r="J1966" s="209" t="s">
        <v>287</v>
      </c>
      <c r="K1966" s="209" t="s">
        <v>16</v>
      </c>
      <c r="L1966" s="210">
        <v>71</v>
      </c>
    </row>
    <row r="1967" spans="1:12" s="194" customFormat="1" ht="245.25" customHeight="1" x14ac:dyDescent="0.15">
      <c r="A1967" s="625"/>
      <c r="B1967" s="621"/>
      <c r="C1967" s="633"/>
      <c r="D1967" s="635"/>
      <c r="E1967" s="621"/>
      <c r="F1967" s="638"/>
      <c r="G1967" s="639"/>
      <c r="H1967" s="610" t="s">
        <v>242</v>
      </c>
      <c r="I1967" s="611"/>
      <c r="J1967" s="209" t="s">
        <v>287</v>
      </c>
      <c r="K1967" s="209" t="s">
        <v>16</v>
      </c>
      <c r="L1967" s="210">
        <v>352.9</v>
      </c>
    </row>
    <row r="1968" spans="1:12" s="194" customFormat="1" ht="24.6" customHeight="1" x14ac:dyDescent="0.15">
      <c r="A1968" s="625"/>
      <c r="B1968" s="203" t="s">
        <v>6</v>
      </c>
      <c r="C1968" s="207" t="s">
        <v>5</v>
      </c>
      <c r="D1968" s="207" t="s">
        <v>288</v>
      </c>
      <c r="E1968" s="207" t="s">
        <v>289</v>
      </c>
      <c r="F1968" s="612"/>
      <c r="G1968" s="613"/>
      <c r="H1968" s="616" t="s">
        <v>290</v>
      </c>
      <c r="I1968" s="617"/>
      <c r="J1968" s="620" t="s">
        <v>287</v>
      </c>
      <c r="K1968" s="620" t="s">
        <v>16</v>
      </c>
      <c r="L1968" s="622">
        <v>144</v>
      </c>
    </row>
    <row r="1969" spans="1:12" s="194" customFormat="1" ht="24.6" customHeight="1" x14ac:dyDescent="0.15">
      <c r="A1969" s="626"/>
      <c r="B1969" s="209" t="s">
        <v>571</v>
      </c>
      <c r="C1969" s="209" t="s">
        <v>1620</v>
      </c>
      <c r="D1969" s="211">
        <v>43518</v>
      </c>
      <c r="E1969" s="209" t="s">
        <v>1619</v>
      </c>
      <c r="F1969" s="614"/>
      <c r="G1969" s="615"/>
      <c r="H1969" s="618"/>
      <c r="I1969" s="619"/>
      <c r="J1969" s="621"/>
      <c r="K1969" s="621"/>
      <c r="L1969" s="623"/>
    </row>
    <row r="1970" spans="1:12" s="194" customFormat="1" ht="24.6" customHeight="1" x14ac:dyDescent="0.15">
      <c r="A1970" s="624">
        <v>370</v>
      </c>
      <c r="B1970" s="203" t="s">
        <v>12</v>
      </c>
      <c r="C1970" s="207" t="s">
        <v>11</v>
      </c>
      <c r="D1970" s="207" t="s">
        <v>280</v>
      </c>
      <c r="E1970" s="207" t="s">
        <v>281</v>
      </c>
      <c r="F1970" s="627" t="s">
        <v>8</v>
      </c>
      <c r="G1970" s="628"/>
      <c r="H1970" s="629"/>
      <c r="I1970" s="630"/>
      <c r="J1970" s="630"/>
      <c r="K1970" s="630"/>
      <c r="L1970" s="631"/>
    </row>
    <row r="1971" spans="1:12" s="194" customFormat="1" ht="26.65" customHeight="1" x14ac:dyDescent="0.15">
      <c r="A1971" s="625"/>
      <c r="B1971" s="620" t="s">
        <v>1621</v>
      </c>
      <c r="C1971" s="632" t="s">
        <v>1622</v>
      </c>
      <c r="D1971" s="634">
        <v>43411</v>
      </c>
      <c r="E1971" s="620" t="s">
        <v>377</v>
      </c>
      <c r="F1971" s="636" t="s">
        <v>1623</v>
      </c>
      <c r="G1971" s="637"/>
      <c r="H1971" s="610" t="s">
        <v>286</v>
      </c>
      <c r="I1971" s="611"/>
      <c r="J1971" s="209" t="s">
        <v>287</v>
      </c>
      <c r="K1971" s="209" t="s">
        <v>16</v>
      </c>
      <c r="L1971" s="210">
        <v>288</v>
      </c>
    </row>
    <row r="1972" spans="1:12" s="194" customFormat="1" ht="191.45" customHeight="1" x14ac:dyDescent="0.15">
      <c r="A1972" s="625"/>
      <c r="B1972" s="621"/>
      <c r="C1972" s="633"/>
      <c r="D1972" s="635"/>
      <c r="E1972" s="621"/>
      <c r="F1972" s="638"/>
      <c r="G1972" s="639"/>
      <c r="H1972" s="610" t="s">
        <v>242</v>
      </c>
      <c r="I1972" s="611"/>
      <c r="J1972" s="209" t="s">
        <v>287</v>
      </c>
      <c r="K1972" s="209" t="s">
        <v>16</v>
      </c>
      <c r="L1972" s="210">
        <v>449.59</v>
      </c>
    </row>
    <row r="1973" spans="1:12" s="194" customFormat="1" ht="24.6" customHeight="1" x14ac:dyDescent="0.15">
      <c r="A1973" s="625"/>
      <c r="B1973" s="203" t="s">
        <v>6</v>
      </c>
      <c r="C1973" s="207" t="s">
        <v>5</v>
      </c>
      <c r="D1973" s="207" t="s">
        <v>288</v>
      </c>
      <c r="E1973" s="207" t="s">
        <v>289</v>
      </c>
      <c r="F1973" s="612"/>
      <c r="G1973" s="613"/>
      <c r="H1973" s="616" t="s">
        <v>290</v>
      </c>
      <c r="I1973" s="617"/>
      <c r="J1973" s="620" t="s">
        <v>287</v>
      </c>
      <c r="K1973" s="620" t="s">
        <v>16</v>
      </c>
      <c r="L1973" s="622">
        <v>354</v>
      </c>
    </row>
    <row r="1974" spans="1:12" s="194" customFormat="1" ht="24.6" customHeight="1" x14ac:dyDescent="0.15">
      <c r="A1974" s="626"/>
      <c r="B1974" s="209" t="s">
        <v>333</v>
      </c>
      <c r="C1974" s="209" t="s">
        <v>1623</v>
      </c>
      <c r="D1974" s="211">
        <v>43412</v>
      </c>
      <c r="E1974" s="209" t="s">
        <v>1595</v>
      </c>
      <c r="F1974" s="614"/>
      <c r="G1974" s="615"/>
      <c r="H1974" s="618"/>
      <c r="I1974" s="619"/>
      <c r="J1974" s="621"/>
      <c r="K1974" s="621"/>
      <c r="L1974" s="623"/>
    </row>
    <row r="1975" spans="1:12" s="194" customFormat="1" ht="24.6" customHeight="1" x14ac:dyDescent="0.15">
      <c r="A1975" s="624">
        <v>371</v>
      </c>
      <c r="B1975" s="203" t="s">
        <v>12</v>
      </c>
      <c r="C1975" s="207" t="s">
        <v>11</v>
      </c>
      <c r="D1975" s="207" t="s">
        <v>280</v>
      </c>
      <c r="E1975" s="207" t="s">
        <v>281</v>
      </c>
      <c r="F1975" s="627" t="s">
        <v>8</v>
      </c>
      <c r="G1975" s="628"/>
      <c r="H1975" s="629"/>
      <c r="I1975" s="630"/>
      <c r="J1975" s="630"/>
      <c r="K1975" s="630"/>
      <c r="L1975" s="631"/>
    </row>
    <row r="1976" spans="1:12" s="194" customFormat="1" ht="26.65" customHeight="1" x14ac:dyDescent="0.15">
      <c r="A1976" s="625"/>
      <c r="B1976" s="620" t="s">
        <v>1621</v>
      </c>
      <c r="C1976" s="632" t="s">
        <v>1624</v>
      </c>
      <c r="D1976" s="634">
        <v>43419</v>
      </c>
      <c r="E1976" s="620" t="s">
        <v>315</v>
      </c>
      <c r="F1976" s="636" t="s">
        <v>1625</v>
      </c>
      <c r="G1976" s="637"/>
      <c r="H1976" s="610" t="s">
        <v>286</v>
      </c>
      <c r="I1976" s="611"/>
      <c r="J1976" s="209" t="s">
        <v>287</v>
      </c>
      <c r="K1976" s="209" t="s">
        <v>16</v>
      </c>
      <c r="L1976" s="210">
        <v>1420</v>
      </c>
    </row>
    <row r="1977" spans="1:12" s="194" customFormat="1" ht="374.45" customHeight="1" x14ac:dyDescent="0.15">
      <c r="A1977" s="625"/>
      <c r="B1977" s="621"/>
      <c r="C1977" s="633"/>
      <c r="D1977" s="635"/>
      <c r="E1977" s="621"/>
      <c r="F1977" s="638"/>
      <c r="G1977" s="639"/>
      <c r="H1977" s="610" t="s">
        <v>242</v>
      </c>
      <c r="I1977" s="611"/>
      <c r="J1977" s="209" t="s">
        <v>287</v>
      </c>
      <c r="K1977" s="209" t="s">
        <v>16</v>
      </c>
      <c r="L1977" s="210">
        <v>1406.7</v>
      </c>
    </row>
    <row r="1978" spans="1:12" s="194" customFormat="1" ht="24.6" customHeight="1" x14ac:dyDescent="0.15">
      <c r="A1978" s="625"/>
      <c r="B1978" s="203" t="s">
        <v>6</v>
      </c>
      <c r="C1978" s="207" t="s">
        <v>5</v>
      </c>
      <c r="D1978" s="207" t="s">
        <v>288</v>
      </c>
      <c r="E1978" s="207" t="s">
        <v>289</v>
      </c>
      <c r="F1978" s="612"/>
      <c r="G1978" s="613"/>
      <c r="H1978" s="616" t="s">
        <v>290</v>
      </c>
      <c r="I1978" s="617"/>
      <c r="J1978" s="620" t="s">
        <v>287</v>
      </c>
      <c r="K1978" s="620" t="s">
        <v>16</v>
      </c>
      <c r="L1978" s="622">
        <v>576</v>
      </c>
    </row>
    <row r="1979" spans="1:12" s="194" customFormat="1" ht="24.6" customHeight="1" x14ac:dyDescent="0.15">
      <c r="A1979" s="626"/>
      <c r="B1979" s="209" t="s">
        <v>333</v>
      </c>
      <c r="C1979" s="209" t="s">
        <v>1625</v>
      </c>
      <c r="D1979" s="211">
        <v>43424</v>
      </c>
      <c r="E1979" s="209" t="s">
        <v>1626</v>
      </c>
      <c r="F1979" s="614"/>
      <c r="G1979" s="615"/>
      <c r="H1979" s="618"/>
      <c r="I1979" s="619"/>
      <c r="J1979" s="621"/>
      <c r="K1979" s="621"/>
      <c r="L1979" s="623"/>
    </row>
    <row r="1980" spans="1:12" s="194" customFormat="1" ht="24.6" customHeight="1" x14ac:dyDescent="0.15">
      <c r="A1980" s="624">
        <v>372</v>
      </c>
      <c r="B1980" s="203" t="s">
        <v>12</v>
      </c>
      <c r="C1980" s="207" t="s">
        <v>11</v>
      </c>
      <c r="D1980" s="207" t="s">
        <v>280</v>
      </c>
      <c r="E1980" s="207" t="s">
        <v>281</v>
      </c>
      <c r="F1980" s="627" t="s">
        <v>8</v>
      </c>
      <c r="G1980" s="628"/>
      <c r="H1980" s="629"/>
      <c r="I1980" s="630"/>
      <c r="J1980" s="630"/>
      <c r="K1980" s="630"/>
      <c r="L1980" s="631"/>
    </row>
    <row r="1981" spans="1:12" s="194" customFormat="1" ht="26.65" customHeight="1" x14ac:dyDescent="0.15">
      <c r="A1981" s="625"/>
      <c r="B1981" s="620" t="s">
        <v>1621</v>
      </c>
      <c r="C1981" s="632" t="s">
        <v>1627</v>
      </c>
      <c r="D1981" s="634">
        <v>43439</v>
      </c>
      <c r="E1981" s="620" t="s">
        <v>1628</v>
      </c>
      <c r="F1981" s="636" t="s">
        <v>1629</v>
      </c>
      <c r="G1981" s="637"/>
      <c r="H1981" s="610" t="s">
        <v>286</v>
      </c>
      <c r="I1981" s="611"/>
      <c r="J1981" s="209" t="s">
        <v>287</v>
      </c>
      <c r="K1981" s="209" t="s">
        <v>16</v>
      </c>
      <c r="L1981" s="210">
        <v>320</v>
      </c>
    </row>
    <row r="1982" spans="1:12" s="194" customFormat="1" ht="245.25" customHeight="1" x14ac:dyDescent="0.15">
      <c r="A1982" s="625"/>
      <c r="B1982" s="621"/>
      <c r="C1982" s="633"/>
      <c r="D1982" s="635"/>
      <c r="E1982" s="621"/>
      <c r="F1982" s="638"/>
      <c r="G1982" s="639"/>
      <c r="H1982" s="610" t="s">
        <v>242</v>
      </c>
      <c r="I1982" s="611"/>
      <c r="J1982" s="209" t="s">
        <v>287</v>
      </c>
      <c r="K1982" s="209" t="s">
        <v>287</v>
      </c>
      <c r="L1982" s="210">
        <v>0</v>
      </c>
    </row>
    <row r="1983" spans="1:12" s="194" customFormat="1" ht="24.6" customHeight="1" x14ac:dyDescent="0.15">
      <c r="A1983" s="625"/>
      <c r="B1983" s="203" t="s">
        <v>6</v>
      </c>
      <c r="C1983" s="207" t="s">
        <v>5</v>
      </c>
      <c r="D1983" s="207" t="s">
        <v>288</v>
      </c>
      <c r="E1983" s="207" t="s">
        <v>289</v>
      </c>
      <c r="F1983" s="612"/>
      <c r="G1983" s="613"/>
      <c r="H1983" s="616" t="s">
        <v>290</v>
      </c>
      <c r="I1983" s="617"/>
      <c r="J1983" s="620" t="s">
        <v>287</v>
      </c>
      <c r="K1983" s="620" t="s">
        <v>16</v>
      </c>
      <c r="L1983" s="622">
        <v>66</v>
      </c>
    </row>
    <row r="1984" spans="1:12" s="194" customFormat="1" ht="24.6" customHeight="1" x14ac:dyDescent="0.15">
      <c r="A1984" s="626"/>
      <c r="B1984" s="209" t="s">
        <v>333</v>
      </c>
      <c r="C1984" s="209" t="s">
        <v>1629</v>
      </c>
      <c r="D1984" s="211">
        <v>43441</v>
      </c>
      <c r="E1984" s="209" t="s">
        <v>934</v>
      </c>
      <c r="F1984" s="614"/>
      <c r="G1984" s="615"/>
      <c r="H1984" s="618"/>
      <c r="I1984" s="619"/>
      <c r="J1984" s="621"/>
      <c r="K1984" s="621"/>
      <c r="L1984" s="623"/>
    </row>
    <row r="1985" spans="1:12" s="194" customFormat="1" ht="24.6" customHeight="1" x14ac:dyDescent="0.15">
      <c r="A1985" s="624">
        <v>373</v>
      </c>
      <c r="B1985" s="203" t="s">
        <v>12</v>
      </c>
      <c r="C1985" s="207" t="s">
        <v>11</v>
      </c>
      <c r="D1985" s="207" t="s">
        <v>280</v>
      </c>
      <c r="E1985" s="207" t="s">
        <v>281</v>
      </c>
      <c r="F1985" s="627" t="s">
        <v>8</v>
      </c>
      <c r="G1985" s="628"/>
      <c r="H1985" s="629"/>
      <c r="I1985" s="630"/>
      <c r="J1985" s="630"/>
      <c r="K1985" s="630"/>
      <c r="L1985" s="631"/>
    </row>
    <row r="1986" spans="1:12" s="194" customFormat="1" ht="26.65" customHeight="1" x14ac:dyDescent="0.15">
      <c r="A1986" s="625"/>
      <c r="B1986" s="620" t="s">
        <v>1621</v>
      </c>
      <c r="C1986" s="620" t="s">
        <v>1630</v>
      </c>
      <c r="D1986" s="634">
        <v>43532</v>
      </c>
      <c r="E1986" s="620" t="s">
        <v>469</v>
      </c>
      <c r="F1986" s="636" t="s">
        <v>1631</v>
      </c>
      <c r="G1986" s="637"/>
      <c r="H1986" s="610" t="s">
        <v>286</v>
      </c>
      <c r="I1986" s="611"/>
      <c r="J1986" s="209" t="s">
        <v>287</v>
      </c>
      <c r="K1986" s="209" t="s">
        <v>16</v>
      </c>
      <c r="L1986" s="210">
        <v>245</v>
      </c>
    </row>
    <row r="1987" spans="1:12" s="194" customFormat="1" ht="29.85" customHeight="1" x14ac:dyDescent="0.15">
      <c r="A1987" s="625"/>
      <c r="B1987" s="621"/>
      <c r="C1987" s="621"/>
      <c r="D1987" s="635"/>
      <c r="E1987" s="621"/>
      <c r="F1987" s="638"/>
      <c r="G1987" s="639"/>
      <c r="H1987" s="610" t="s">
        <v>242</v>
      </c>
      <c r="I1987" s="611"/>
      <c r="J1987" s="209" t="s">
        <v>287</v>
      </c>
      <c r="K1987" s="209" t="s">
        <v>16</v>
      </c>
      <c r="L1987" s="210">
        <v>131</v>
      </c>
    </row>
    <row r="1988" spans="1:12" s="194" customFormat="1" ht="24.6" customHeight="1" x14ac:dyDescent="0.15">
      <c r="A1988" s="625"/>
      <c r="B1988" s="203" t="s">
        <v>6</v>
      </c>
      <c r="C1988" s="207" t="s">
        <v>5</v>
      </c>
      <c r="D1988" s="207" t="s">
        <v>288</v>
      </c>
      <c r="E1988" s="207" t="s">
        <v>289</v>
      </c>
      <c r="F1988" s="612"/>
      <c r="G1988" s="613"/>
      <c r="H1988" s="616" t="s">
        <v>290</v>
      </c>
      <c r="I1988" s="617"/>
      <c r="J1988" s="620" t="s">
        <v>287</v>
      </c>
      <c r="K1988" s="620" t="s">
        <v>287</v>
      </c>
      <c r="L1988" s="622">
        <v>0</v>
      </c>
    </row>
    <row r="1989" spans="1:12" s="194" customFormat="1" ht="24.6" customHeight="1" x14ac:dyDescent="0.15">
      <c r="A1989" s="626"/>
      <c r="B1989" s="209" t="s">
        <v>333</v>
      </c>
      <c r="C1989" s="209" t="s">
        <v>1631</v>
      </c>
      <c r="D1989" s="211">
        <v>43533</v>
      </c>
      <c r="E1989" s="209" t="s">
        <v>1486</v>
      </c>
      <c r="F1989" s="614"/>
      <c r="G1989" s="615"/>
      <c r="H1989" s="618"/>
      <c r="I1989" s="619"/>
      <c r="J1989" s="621"/>
      <c r="K1989" s="621"/>
      <c r="L1989" s="623"/>
    </row>
    <row r="1990" spans="1:12" s="194" customFormat="1" ht="24.6" customHeight="1" x14ac:dyDescent="0.15">
      <c r="A1990" s="624">
        <v>374</v>
      </c>
      <c r="B1990" s="203" t="s">
        <v>12</v>
      </c>
      <c r="C1990" s="207" t="s">
        <v>11</v>
      </c>
      <c r="D1990" s="207" t="s">
        <v>280</v>
      </c>
      <c r="E1990" s="207" t="s">
        <v>281</v>
      </c>
      <c r="F1990" s="627" t="s">
        <v>8</v>
      </c>
      <c r="G1990" s="628"/>
      <c r="H1990" s="629"/>
      <c r="I1990" s="630"/>
      <c r="J1990" s="630"/>
      <c r="K1990" s="630"/>
      <c r="L1990" s="631"/>
    </row>
    <row r="1991" spans="1:12" s="194" customFormat="1" ht="26.65" customHeight="1" x14ac:dyDescent="0.15">
      <c r="A1991" s="625"/>
      <c r="B1991" s="620" t="s">
        <v>1632</v>
      </c>
      <c r="C1991" s="632" t="s">
        <v>1633</v>
      </c>
      <c r="D1991" s="634">
        <v>43395</v>
      </c>
      <c r="E1991" s="620" t="s">
        <v>1634</v>
      </c>
      <c r="F1991" s="636" t="s">
        <v>1635</v>
      </c>
      <c r="G1991" s="637"/>
      <c r="H1991" s="610" t="s">
        <v>286</v>
      </c>
      <c r="I1991" s="611"/>
      <c r="J1991" s="209" t="s">
        <v>287</v>
      </c>
      <c r="K1991" s="209" t="s">
        <v>16</v>
      </c>
      <c r="L1991" s="210">
        <v>103</v>
      </c>
    </row>
    <row r="1992" spans="1:12" s="194" customFormat="1" ht="299.10000000000002" customHeight="1" x14ac:dyDescent="0.15">
      <c r="A1992" s="625"/>
      <c r="B1992" s="621"/>
      <c r="C1992" s="633"/>
      <c r="D1992" s="635"/>
      <c r="E1992" s="621"/>
      <c r="F1992" s="638"/>
      <c r="G1992" s="639"/>
      <c r="H1992" s="610" t="s">
        <v>242</v>
      </c>
      <c r="I1992" s="611"/>
      <c r="J1992" s="209" t="s">
        <v>287</v>
      </c>
      <c r="K1992" s="209" t="s">
        <v>16</v>
      </c>
      <c r="L1992" s="210">
        <v>10000</v>
      </c>
    </row>
    <row r="1993" spans="1:12" s="194" customFormat="1" ht="24.6" customHeight="1" x14ac:dyDescent="0.15">
      <c r="A1993" s="625"/>
      <c r="B1993" s="203" t="s">
        <v>6</v>
      </c>
      <c r="C1993" s="207" t="s">
        <v>5</v>
      </c>
      <c r="D1993" s="207" t="s">
        <v>288</v>
      </c>
      <c r="E1993" s="207" t="s">
        <v>289</v>
      </c>
      <c r="F1993" s="612"/>
      <c r="G1993" s="613"/>
      <c r="H1993" s="616" t="s">
        <v>290</v>
      </c>
      <c r="I1993" s="617"/>
      <c r="J1993" s="620" t="s">
        <v>287</v>
      </c>
      <c r="K1993" s="620" t="s">
        <v>16</v>
      </c>
      <c r="L1993" s="622">
        <v>416</v>
      </c>
    </row>
    <row r="1994" spans="1:12" s="194" customFormat="1" ht="24.6" customHeight="1" x14ac:dyDescent="0.15">
      <c r="A1994" s="626"/>
      <c r="B1994" s="209" t="s">
        <v>291</v>
      </c>
      <c r="C1994" s="209" t="s">
        <v>1635</v>
      </c>
      <c r="D1994" s="211">
        <v>43400</v>
      </c>
      <c r="E1994" s="209" t="s">
        <v>1636</v>
      </c>
      <c r="F1994" s="614"/>
      <c r="G1994" s="615"/>
      <c r="H1994" s="618"/>
      <c r="I1994" s="619"/>
      <c r="J1994" s="621"/>
      <c r="K1994" s="621"/>
      <c r="L1994" s="623"/>
    </row>
    <row r="1995" spans="1:12" s="194" customFormat="1" ht="24.6" customHeight="1" x14ac:dyDescent="0.15">
      <c r="A1995" s="624">
        <v>375</v>
      </c>
      <c r="B1995" s="203" t="s">
        <v>12</v>
      </c>
      <c r="C1995" s="207" t="s">
        <v>11</v>
      </c>
      <c r="D1995" s="207" t="s">
        <v>280</v>
      </c>
      <c r="E1995" s="207" t="s">
        <v>281</v>
      </c>
      <c r="F1995" s="627" t="s">
        <v>8</v>
      </c>
      <c r="G1995" s="628"/>
      <c r="H1995" s="629"/>
      <c r="I1995" s="630"/>
      <c r="J1995" s="630"/>
      <c r="K1995" s="630"/>
      <c r="L1995" s="631"/>
    </row>
    <row r="1996" spans="1:12" s="194" customFormat="1" ht="26.65" customHeight="1" x14ac:dyDescent="0.15">
      <c r="A1996" s="625"/>
      <c r="B1996" s="620" t="s">
        <v>1632</v>
      </c>
      <c r="C1996" s="632" t="s">
        <v>1633</v>
      </c>
      <c r="D1996" s="634">
        <v>43395</v>
      </c>
      <c r="E1996" s="620" t="s">
        <v>1634</v>
      </c>
      <c r="F1996" s="636" t="s">
        <v>1637</v>
      </c>
      <c r="G1996" s="637"/>
      <c r="H1996" s="610" t="s">
        <v>286</v>
      </c>
      <c r="I1996" s="611"/>
      <c r="J1996" s="209" t="s">
        <v>287</v>
      </c>
      <c r="K1996" s="209" t="s">
        <v>16</v>
      </c>
      <c r="L1996" s="210">
        <v>263</v>
      </c>
    </row>
    <row r="1997" spans="1:12" s="194" customFormat="1" ht="299.10000000000002" customHeight="1" x14ac:dyDescent="0.15">
      <c r="A1997" s="625"/>
      <c r="B1997" s="621"/>
      <c r="C1997" s="633"/>
      <c r="D1997" s="635"/>
      <c r="E1997" s="621"/>
      <c r="F1997" s="638"/>
      <c r="G1997" s="639"/>
      <c r="H1997" s="610" t="s">
        <v>242</v>
      </c>
      <c r="I1997" s="611"/>
      <c r="J1997" s="209" t="s">
        <v>287</v>
      </c>
      <c r="K1997" s="209" t="s">
        <v>287</v>
      </c>
      <c r="L1997" s="210">
        <v>0</v>
      </c>
    </row>
    <row r="1998" spans="1:12" s="194" customFormat="1" ht="24.6" customHeight="1" x14ac:dyDescent="0.15">
      <c r="A1998" s="625"/>
      <c r="B1998" s="203" t="s">
        <v>6</v>
      </c>
      <c r="C1998" s="207" t="s">
        <v>5</v>
      </c>
      <c r="D1998" s="207" t="s">
        <v>288</v>
      </c>
      <c r="E1998" s="207" t="s">
        <v>289</v>
      </c>
      <c r="F1998" s="612"/>
      <c r="G1998" s="613"/>
      <c r="H1998" s="616" t="s">
        <v>290</v>
      </c>
      <c r="I1998" s="617"/>
      <c r="J1998" s="620" t="s">
        <v>287</v>
      </c>
      <c r="K1998" s="620" t="s">
        <v>16</v>
      </c>
      <c r="L1998" s="622">
        <v>157</v>
      </c>
    </row>
    <row r="1999" spans="1:12" s="194" customFormat="1" ht="24.6" customHeight="1" x14ac:dyDescent="0.15">
      <c r="A1999" s="626"/>
      <c r="B1999" s="209" t="s">
        <v>291</v>
      </c>
      <c r="C1999" s="209" t="s">
        <v>1637</v>
      </c>
      <c r="D1999" s="211">
        <v>43400</v>
      </c>
      <c r="E1999" s="209" t="s">
        <v>1636</v>
      </c>
      <c r="F1999" s="614"/>
      <c r="G1999" s="615"/>
      <c r="H1999" s="618"/>
      <c r="I1999" s="619"/>
      <c r="J1999" s="621"/>
      <c r="K1999" s="621"/>
      <c r="L1999" s="623"/>
    </row>
    <row r="2000" spans="1:12" s="194" customFormat="1" ht="24.6" customHeight="1" x14ac:dyDescent="0.15">
      <c r="A2000" s="624">
        <v>376</v>
      </c>
      <c r="B2000" s="203" t="s">
        <v>12</v>
      </c>
      <c r="C2000" s="207" t="s">
        <v>11</v>
      </c>
      <c r="D2000" s="207" t="s">
        <v>280</v>
      </c>
      <c r="E2000" s="207" t="s">
        <v>281</v>
      </c>
      <c r="F2000" s="627" t="s">
        <v>8</v>
      </c>
      <c r="G2000" s="628"/>
      <c r="H2000" s="629"/>
      <c r="I2000" s="630"/>
      <c r="J2000" s="630"/>
      <c r="K2000" s="630"/>
      <c r="L2000" s="631"/>
    </row>
    <row r="2001" spans="1:12" s="194" customFormat="1" ht="26.65" customHeight="1" x14ac:dyDescent="0.15">
      <c r="A2001" s="625"/>
      <c r="B2001" s="620" t="s">
        <v>1638</v>
      </c>
      <c r="C2001" s="632" t="s">
        <v>1639</v>
      </c>
      <c r="D2001" s="634">
        <v>43394</v>
      </c>
      <c r="E2001" s="620" t="s">
        <v>373</v>
      </c>
      <c r="F2001" s="636" t="s">
        <v>1640</v>
      </c>
      <c r="G2001" s="637"/>
      <c r="H2001" s="610" t="s">
        <v>286</v>
      </c>
      <c r="I2001" s="611"/>
      <c r="J2001" s="209" t="s">
        <v>287</v>
      </c>
      <c r="K2001" s="209" t="s">
        <v>16</v>
      </c>
      <c r="L2001" s="210">
        <v>371.9</v>
      </c>
    </row>
    <row r="2002" spans="1:12" s="194" customFormat="1" ht="169.5" customHeight="1" x14ac:dyDescent="0.15">
      <c r="A2002" s="625"/>
      <c r="B2002" s="621"/>
      <c r="C2002" s="633"/>
      <c r="D2002" s="635"/>
      <c r="E2002" s="621"/>
      <c r="F2002" s="638"/>
      <c r="G2002" s="639"/>
      <c r="H2002" s="610" t="s">
        <v>242</v>
      </c>
      <c r="I2002" s="611"/>
      <c r="J2002" s="209" t="s">
        <v>287</v>
      </c>
      <c r="K2002" s="209" t="s">
        <v>287</v>
      </c>
      <c r="L2002" s="210">
        <v>0</v>
      </c>
    </row>
    <row r="2003" spans="1:12" s="194" customFormat="1" ht="24.6" customHeight="1" x14ac:dyDescent="0.15">
      <c r="A2003" s="625"/>
      <c r="B2003" s="203" t="s">
        <v>6</v>
      </c>
      <c r="C2003" s="207" t="s">
        <v>5</v>
      </c>
      <c r="D2003" s="207" t="s">
        <v>288</v>
      </c>
      <c r="E2003" s="207" t="s">
        <v>289</v>
      </c>
      <c r="F2003" s="612"/>
      <c r="G2003" s="613"/>
      <c r="H2003" s="616" t="s">
        <v>290</v>
      </c>
      <c r="I2003" s="617"/>
      <c r="J2003" s="620" t="s">
        <v>287</v>
      </c>
      <c r="K2003" s="620" t="s">
        <v>287</v>
      </c>
      <c r="L2003" s="622">
        <v>0</v>
      </c>
    </row>
    <row r="2004" spans="1:12" s="194" customFormat="1" ht="24.6" customHeight="1" x14ac:dyDescent="0.15">
      <c r="A2004" s="626"/>
      <c r="B2004" s="209" t="s">
        <v>511</v>
      </c>
      <c r="C2004" s="209" t="s">
        <v>1640</v>
      </c>
      <c r="D2004" s="211">
        <v>43396</v>
      </c>
      <c r="E2004" s="209" t="s">
        <v>810</v>
      </c>
      <c r="F2004" s="614"/>
      <c r="G2004" s="615"/>
      <c r="H2004" s="618"/>
      <c r="I2004" s="619"/>
      <c r="J2004" s="621"/>
      <c r="K2004" s="621"/>
      <c r="L2004" s="623"/>
    </row>
    <row r="2005" spans="1:12" s="194" customFormat="1" ht="24.6" customHeight="1" x14ac:dyDescent="0.15">
      <c r="A2005" s="624">
        <v>377</v>
      </c>
      <c r="B2005" s="203" t="s">
        <v>12</v>
      </c>
      <c r="C2005" s="207" t="s">
        <v>11</v>
      </c>
      <c r="D2005" s="207" t="s">
        <v>280</v>
      </c>
      <c r="E2005" s="207" t="s">
        <v>281</v>
      </c>
      <c r="F2005" s="627" t="s">
        <v>8</v>
      </c>
      <c r="G2005" s="628"/>
      <c r="H2005" s="629"/>
      <c r="I2005" s="630"/>
      <c r="J2005" s="630"/>
      <c r="K2005" s="630"/>
      <c r="L2005" s="631"/>
    </row>
    <row r="2006" spans="1:12" s="194" customFormat="1" ht="26.65" customHeight="1" x14ac:dyDescent="0.15">
      <c r="A2006" s="625"/>
      <c r="B2006" s="620" t="s">
        <v>1641</v>
      </c>
      <c r="C2006" s="632" t="s">
        <v>1642</v>
      </c>
      <c r="D2006" s="634">
        <v>43395</v>
      </c>
      <c r="E2006" s="620" t="s">
        <v>321</v>
      </c>
      <c r="F2006" s="636" t="s">
        <v>322</v>
      </c>
      <c r="G2006" s="637"/>
      <c r="H2006" s="610" t="s">
        <v>286</v>
      </c>
      <c r="I2006" s="611"/>
      <c r="J2006" s="209" t="s">
        <v>287</v>
      </c>
      <c r="K2006" s="209" t="s">
        <v>287</v>
      </c>
      <c r="L2006" s="210">
        <v>0</v>
      </c>
    </row>
    <row r="2007" spans="1:12" s="194" customFormat="1" ht="191.45" customHeight="1" x14ac:dyDescent="0.15">
      <c r="A2007" s="625"/>
      <c r="B2007" s="621"/>
      <c r="C2007" s="633"/>
      <c r="D2007" s="635"/>
      <c r="E2007" s="621"/>
      <c r="F2007" s="638"/>
      <c r="G2007" s="639"/>
      <c r="H2007" s="610" t="s">
        <v>242</v>
      </c>
      <c r="I2007" s="611"/>
      <c r="J2007" s="209" t="s">
        <v>287</v>
      </c>
      <c r="K2007" s="209" t="s">
        <v>16</v>
      </c>
      <c r="L2007" s="210">
        <v>484.4</v>
      </c>
    </row>
    <row r="2008" spans="1:12" s="194" customFormat="1" ht="24.6" customHeight="1" x14ac:dyDescent="0.15">
      <c r="A2008" s="625"/>
      <c r="B2008" s="203" t="s">
        <v>6</v>
      </c>
      <c r="C2008" s="207" t="s">
        <v>5</v>
      </c>
      <c r="D2008" s="207" t="s">
        <v>288</v>
      </c>
      <c r="E2008" s="207" t="s">
        <v>289</v>
      </c>
      <c r="F2008" s="612"/>
      <c r="G2008" s="613"/>
      <c r="H2008" s="616" t="s">
        <v>290</v>
      </c>
      <c r="I2008" s="617"/>
      <c r="J2008" s="620" t="s">
        <v>287</v>
      </c>
      <c r="K2008" s="620" t="s">
        <v>16</v>
      </c>
      <c r="L2008" s="622">
        <v>225</v>
      </c>
    </row>
    <row r="2009" spans="1:12" s="194" customFormat="1" ht="24.6" customHeight="1" x14ac:dyDescent="0.15">
      <c r="A2009" s="626"/>
      <c r="B2009" s="209" t="s">
        <v>291</v>
      </c>
      <c r="C2009" s="209" t="s">
        <v>322</v>
      </c>
      <c r="D2009" s="211">
        <v>43401</v>
      </c>
      <c r="E2009" s="209" t="s">
        <v>425</v>
      </c>
      <c r="F2009" s="614"/>
      <c r="G2009" s="615"/>
      <c r="H2009" s="618"/>
      <c r="I2009" s="619"/>
      <c r="J2009" s="621"/>
      <c r="K2009" s="621"/>
      <c r="L2009" s="623"/>
    </row>
    <row r="2010" spans="1:12" s="194" customFormat="1" ht="24.6" customHeight="1" x14ac:dyDescent="0.15">
      <c r="A2010" s="624">
        <v>378</v>
      </c>
      <c r="B2010" s="203" t="s">
        <v>12</v>
      </c>
      <c r="C2010" s="207" t="s">
        <v>11</v>
      </c>
      <c r="D2010" s="207" t="s">
        <v>280</v>
      </c>
      <c r="E2010" s="207" t="s">
        <v>281</v>
      </c>
      <c r="F2010" s="627" t="s">
        <v>8</v>
      </c>
      <c r="G2010" s="628"/>
      <c r="H2010" s="629"/>
      <c r="I2010" s="630"/>
      <c r="J2010" s="630"/>
      <c r="K2010" s="630"/>
      <c r="L2010" s="631"/>
    </row>
    <row r="2011" spans="1:12" s="194" customFormat="1" ht="26.65" customHeight="1" x14ac:dyDescent="0.15">
      <c r="A2011" s="625"/>
      <c r="B2011" s="620" t="s">
        <v>1643</v>
      </c>
      <c r="C2011" s="620" t="s">
        <v>1644</v>
      </c>
      <c r="D2011" s="634">
        <v>43543</v>
      </c>
      <c r="E2011" s="620" t="s">
        <v>1645</v>
      </c>
      <c r="F2011" s="636" t="s">
        <v>1646</v>
      </c>
      <c r="G2011" s="637"/>
      <c r="H2011" s="610" t="s">
        <v>286</v>
      </c>
      <c r="I2011" s="611"/>
      <c r="J2011" s="209" t="s">
        <v>287</v>
      </c>
      <c r="K2011" s="209" t="s">
        <v>16</v>
      </c>
      <c r="L2011" s="210">
        <v>250.95</v>
      </c>
    </row>
    <row r="2012" spans="1:12" s="194" customFormat="1" ht="51.2" customHeight="1" x14ac:dyDescent="0.15">
      <c r="A2012" s="625"/>
      <c r="B2012" s="621"/>
      <c r="C2012" s="621"/>
      <c r="D2012" s="635"/>
      <c r="E2012" s="621"/>
      <c r="F2012" s="638"/>
      <c r="G2012" s="639"/>
      <c r="H2012" s="610" t="s">
        <v>242</v>
      </c>
      <c r="I2012" s="611"/>
      <c r="J2012" s="209" t="s">
        <v>287</v>
      </c>
      <c r="K2012" s="209" t="s">
        <v>287</v>
      </c>
      <c r="L2012" s="210">
        <v>0</v>
      </c>
    </row>
    <row r="2013" spans="1:12" s="194" customFormat="1" ht="24.6" customHeight="1" x14ac:dyDescent="0.15">
      <c r="A2013" s="625"/>
      <c r="B2013" s="203" t="s">
        <v>6</v>
      </c>
      <c r="C2013" s="207" t="s">
        <v>5</v>
      </c>
      <c r="D2013" s="207" t="s">
        <v>288</v>
      </c>
      <c r="E2013" s="207" t="s">
        <v>289</v>
      </c>
      <c r="F2013" s="612"/>
      <c r="G2013" s="613"/>
      <c r="H2013" s="616" t="s">
        <v>290</v>
      </c>
      <c r="I2013" s="617"/>
      <c r="J2013" s="620" t="s">
        <v>287</v>
      </c>
      <c r="K2013" s="620" t="s">
        <v>16</v>
      </c>
      <c r="L2013" s="622">
        <v>100</v>
      </c>
    </row>
    <row r="2014" spans="1:12" s="194" customFormat="1" ht="24.6" customHeight="1" x14ac:dyDescent="0.15">
      <c r="A2014" s="626"/>
      <c r="B2014" s="209" t="s">
        <v>1647</v>
      </c>
      <c r="C2014" s="209" t="s">
        <v>1646</v>
      </c>
      <c r="D2014" s="211">
        <v>43548</v>
      </c>
      <c r="E2014" s="209" t="s">
        <v>1648</v>
      </c>
      <c r="F2014" s="614"/>
      <c r="G2014" s="615"/>
      <c r="H2014" s="618"/>
      <c r="I2014" s="619"/>
      <c r="J2014" s="621"/>
      <c r="K2014" s="621"/>
      <c r="L2014" s="623"/>
    </row>
    <row r="2015" spans="1:12" s="194" customFormat="1" ht="24.6" customHeight="1" x14ac:dyDescent="0.15">
      <c r="A2015" s="624">
        <v>379</v>
      </c>
      <c r="B2015" s="203" t="s">
        <v>12</v>
      </c>
      <c r="C2015" s="207" t="s">
        <v>11</v>
      </c>
      <c r="D2015" s="207" t="s">
        <v>280</v>
      </c>
      <c r="E2015" s="207" t="s">
        <v>281</v>
      </c>
      <c r="F2015" s="627" t="s">
        <v>8</v>
      </c>
      <c r="G2015" s="628"/>
      <c r="H2015" s="629"/>
      <c r="I2015" s="630"/>
      <c r="J2015" s="630"/>
      <c r="K2015" s="630"/>
      <c r="L2015" s="631"/>
    </row>
    <row r="2016" spans="1:12" s="194" customFormat="1" ht="26.65" customHeight="1" x14ac:dyDescent="0.15">
      <c r="A2016" s="625"/>
      <c r="B2016" s="620" t="s">
        <v>1649</v>
      </c>
      <c r="C2016" s="632" t="s">
        <v>1650</v>
      </c>
      <c r="D2016" s="634">
        <v>43436</v>
      </c>
      <c r="E2016" s="620" t="s">
        <v>284</v>
      </c>
      <c r="F2016" s="636" t="s">
        <v>1008</v>
      </c>
      <c r="G2016" s="637"/>
      <c r="H2016" s="610" t="s">
        <v>286</v>
      </c>
      <c r="I2016" s="611"/>
      <c r="J2016" s="209" t="s">
        <v>287</v>
      </c>
      <c r="K2016" s="209" t="s">
        <v>16</v>
      </c>
      <c r="L2016" s="210">
        <v>377.9</v>
      </c>
    </row>
    <row r="2017" spans="1:12" s="194" customFormat="1" ht="191.45" customHeight="1" x14ac:dyDescent="0.15">
      <c r="A2017" s="625"/>
      <c r="B2017" s="621"/>
      <c r="C2017" s="633"/>
      <c r="D2017" s="635"/>
      <c r="E2017" s="621"/>
      <c r="F2017" s="638"/>
      <c r="G2017" s="639"/>
      <c r="H2017" s="610" t="s">
        <v>242</v>
      </c>
      <c r="I2017" s="611"/>
      <c r="J2017" s="209" t="s">
        <v>287</v>
      </c>
      <c r="K2017" s="209" t="s">
        <v>16</v>
      </c>
      <c r="L2017" s="210">
        <v>402.6</v>
      </c>
    </row>
    <row r="2018" spans="1:12" s="194" customFormat="1" ht="24.6" customHeight="1" x14ac:dyDescent="0.15">
      <c r="A2018" s="625"/>
      <c r="B2018" s="203" t="s">
        <v>6</v>
      </c>
      <c r="C2018" s="207" t="s">
        <v>5</v>
      </c>
      <c r="D2018" s="207" t="s">
        <v>288</v>
      </c>
      <c r="E2018" s="207" t="s">
        <v>289</v>
      </c>
      <c r="F2018" s="612"/>
      <c r="G2018" s="613"/>
      <c r="H2018" s="616" t="s">
        <v>290</v>
      </c>
      <c r="I2018" s="617"/>
      <c r="J2018" s="620" t="s">
        <v>287</v>
      </c>
      <c r="K2018" s="620" t="s">
        <v>287</v>
      </c>
      <c r="L2018" s="622">
        <v>0</v>
      </c>
    </row>
    <row r="2019" spans="1:12" s="194" customFormat="1" ht="24.6" customHeight="1" x14ac:dyDescent="0.15">
      <c r="A2019" s="626"/>
      <c r="B2019" s="209" t="s">
        <v>317</v>
      </c>
      <c r="C2019" s="209" t="s">
        <v>1008</v>
      </c>
      <c r="D2019" s="211">
        <v>43438</v>
      </c>
      <c r="E2019" s="209" t="s">
        <v>1651</v>
      </c>
      <c r="F2019" s="614"/>
      <c r="G2019" s="615"/>
      <c r="H2019" s="618"/>
      <c r="I2019" s="619"/>
      <c r="J2019" s="621"/>
      <c r="K2019" s="621"/>
      <c r="L2019" s="623"/>
    </row>
    <row r="2020" spans="1:12" s="194" customFormat="1" ht="24.6" customHeight="1" x14ac:dyDescent="0.15">
      <c r="A2020" s="624">
        <v>380</v>
      </c>
      <c r="B2020" s="203" t="s">
        <v>12</v>
      </c>
      <c r="C2020" s="207" t="s">
        <v>11</v>
      </c>
      <c r="D2020" s="207" t="s">
        <v>280</v>
      </c>
      <c r="E2020" s="207" t="s">
        <v>281</v>
      </c>
      <c r="F2020" s="627" t="s">
        <v>8</v>
      </c>
      <c r="G2020" s="628"/>
      <c r="H2020" s="629"/>
      <c r="I2020" s="630"/>
      <c r="J2020" s="630"/>
      <c r="K2020" s="630"/>
      <c r="L2020" s="631"/>
    </row>
    <row r="2021" spans="1:12" s="194" customFormat="1" ht="26.65" customHeight="1" x14ac:dyDescent="0.15">
      <c r="A2021" s="625"/>
      <c r="B2021" s="620" t="s">
        <v>1652</v>
      </c>
      <c r="C2021" s="632" t="s">
        <v>1653</v>
      </c>
      <c r="D2021" s="634">
        <v>43448</v>
      </c>
      <c r="E2021" s="620" t="s">
        <v>1654</v>
      </c>
      <c r="F2021" s="636" t="s">
        <v>1655</v>
      </c>
      <c r="G2021" s="637"/>
      <c r="H2021" s="610" t="s">
        <v>286</v>
      </c>
      <c r="I2021" s="611"/>
      <c r="J2021" s="209" t="s">
        <v>287</v>
      </c>
      <c r="K2021" s="209" t="s">
        <v>16</v>
      </c>
      <c r="L2021" s="210">
        <v>994.75</v>
      </c>
    </row>
    <row r="2022" spans="1:12" s="194" customFormat="1" ht="374.45" customHeight="1" x14ac:dyDescent="0.15">
      <c r="A2022" s="625"/>
      <c r="B2022" s="621"/>
      <c r="C2022" s="633"/>
      <c r="D2022" s="635"/>
      <c r="E2022" s="621"/>
      <c r="F2022" s="638"/>
      <c r="G2022" s="639"/>
      <c r="H2022" s="610" t="s">
        <v>242</v>
      </c>
      <c r="I2022" s="611"/>
      <c r="J2022" s="209" t="s">
        <v>287</v>
      </c>
      <c r="K2022" s="209" t="s">
        <v>16</v>
      </c>
      <c r="L2022" s="210">
        <v>3680.13</v>
      </c>
    </row>
    <row r="2023" spans="1:12" s="194" customFormat="1" ht="24.6" customHeight="1" x14ac:dyDescent="0.15">
      <c r="A2023" s="625"/>
      <c r="B2023" s="203" t="s">
        <v>6</v>
      </c>
      <c r="C2023" s="207" t="s">
        <v>5</v>
      </c>
      <c r="D2023" s="207" t="s">
        <v>288</v>
      </c>
      <c r="E2023" s="207" t="s">
        <v>289</v>
      </c>
      <c r="F2023" s="612"/>
      <c r="G2023" s="613"/>
      <c r="H2023" s="616" t="s">
        <v>290</v>
      </c>
      <c r="I2023" s="617"/>
      <c r="J2023" s="620" t="s">
        <v>287</v>
      </c>
      <c r="K2023" s="620" t="s">
        <v>16</v>
      </c>
      <c r="L2023" s="622">
        <v>300</v>
      </c>
    </row>
    <row r="2024" spans="1:12" s="194" customFormat="1" ht="24.6" customHeight="1" x14ac:dyDescent="0.15">
      <c r="A2024" s="626"/>
      <c r="B2024" s="209" t="s">
        <v>800</v>
      </c>
      <c r="C2024" s="209" t="s">
        <v>1655</v>
      </c>
      <c r="D2024" s="211">
        <v>43455</v>
      </c>
      <c r="E2024" s="209" t="s">
        <v>1656</v>
      </c>
      <c r="F2024" s="614"/>
      <c r="G2024" s="615"/>
      <c r="H2024" s="618"/>
      <c r="I2024" s="619"/>
      <c r="J2024" s="621"/>
      <c r="K2024" s="621"/>
      <c r="L2024" s="623"/>
    </row>
    <row r="2025" spans="1:12" s="194" customFormat="1" ht="24.6" customHeight="1" x14ac:dyDescent="0.15">
      <c r="A2025" s="624">
        <v>381</v>
      </c>
      <c r="B2025" s="203" t="s">
        <v>12</v>
      </c>
      <c r="C2025" s="207" t="s">
        <v>11</v>
      </c>
      <c r="D2025" s="207" t="s">
        <v>280</v>
      </c>
      <c r="E2025" s="207" t="s">
        <v>281</v>
      </c>
      <c r="F2025" s="627" t="s">
        <v>8</v>
      </c>
      <c r="G2025" s="628"/>
      <c r="H2025" s="629"/>
      <c r="I2025" s="630"/>
      <c r="J2025" s="630"/>
      <c r="K2025" s="630"/>
      <c r="L2025" s="631"/>
    </row>
    <row r="2026" spans="1:12" s="194" customFormat="1" ht="26.65" customHeight="1" x14ac:dyDescent="0.15">
      <c r="A2026" s="625"/>
      <c r="B2026" s="620" t="s">
        <v>1657</v>
      </c>
      <c r="C2026" s="632" t="s">
        <v>1658</v>
      </c>
      <c r="D2026" s="634">
        <v>43548</v>
      </c>
      <c r="E2026" s="620" t="s">
        <v>1336</v>
      </c>
      <c r="F2026" s="636" t="s">
        <v>1337</v>
      </c>
      <c r="G2026" s="637"/>
      <c r="H2026" s="610" t="s">
        <v>286</v>
      </c>
      <c r="I2026" s="611"/>
      <c r="J2026" s="209" t="s">
        <v>287</v>
      </c>
      <c r="K2026" s="209" t="s">
        <v>16</v>
      </c>
      <c r="L2026" s="210">
        <v>235</v>
      </c>
    </row>
    <row r="2027" spans="1:12" s="194" customFormat="1" ht="255.95" customHeight="1" x14ac:dyDescent="0.15">
      <c r="A2027" s="625"/>
      <c r="B2027" s="621"/>
      <c r="C2027" s="633"/>
      <c r="D2027" s="635"/>
      <c r="E2027" s="621"/>
      <c r="F2027" s="638"/>
      <c r="G2027" s="639"/>
      <c r="H2027" s="610" t="s">
        <v>242</v>
      </c>
      <c r="I2027" s="611"/>
      <c r="J2027" s="209" t="s">
        <v>287</v>
      </c>
      <c r="K2027" s="209" t="s">
        <v>16</v>
      </c>
      <c r="L2027" s="210">
        <v>315.60000000000002</v>
      </c>
    </row>
    <row r="2028" spans="1:12" s="194" customFormat="1" ht="24.6" customHeight="1" x14ac:dyDescent="0.15">
      <c r="A2028" s="625"/>
      <c r="B2028" s="203" t="s">
        <v>6</v>
      </c>
      <c r="C2028" s="207" t="s">
        <v>5</v>
      </c>
      <c r="D2028" s="207" t="s">
        <v>288</v>
      </c>
      <c r="E2028" s="207" t="s">
        <v>289</v>
      </c>
      <c r="F2028" s="612"/>
      <c r="G2028" s="613"/>
      <c r="H2028" s="616" t="s">
        <v>290</v>
      </c>
      <c r="I2028" s="617"/>
      <c r="J2028" s="620" t="s">
        <v>287</v>
      </c>
      <c r="K2028" s="620" t="s">
        <v>16</v>
      </c>
      <c r="L2028" s="622">
        <v>94.92</v>
      </c>
    </row>
    <row r="2029" spans="1:12" s="194" customFormat="1" ht="24.6" customHeight="1" x14ac:dyDescent="0.15">
      <c r="A2029" s="626"/>
      <c r="B2029" s="209" t="s">
        <v>1091</v>
      </c>
      <c r="C2029" s="209" t="s">
        <v>1337</v>
      </c>
      <c r="D2029" s="211">
        <v>43549</v>
      </c>
      <c r="E2029" s="209" t="s">
        <v>1659</v>
      </c>
      <c r="F2029" s="614"/>
      <c r="G2029" s="615"/>
      <c r="H2029" s="618"/>
      <c r="I2029" s="619"/>
      <c r="J2029" s="621"/>
      <c r="K2029" s="621"/>
      <c r="L2029" s="623"/>
    </row>
    <row r="2030" spans="1:12" s="194" customFormat="1" ht="24.6" customHeight="1" x14ac:dyDescent="0.15">
      <c r="A2030" s="624">
        <v>382</v>
      </c>
      <c r="B2030" s="203" t="s">
        <v>12</v>
      </c>
      <c r="C2030" s="207" t="s">
        <v>11</v>
      </c>
      <c r="D2030" s="207" t="s">
        <v>280</v>
      </c>
      <c r="E2030" s="207" t="s">
        <v>281</v>
      </c>
      <c r="F2030" s="627" t="s">
        <v>8</v>
      </c>
      <c r="G2030" s="628"/>
      <c r="H2030" s="629"/>
      <c r="I2030" s="630"/>
      <c r="J2030" s="630"/>
      <c r="K2030" s="630"/>
      <c r="L2030" s="631"/>
    </row>
    <row r="2031" spans="1:12" s="194" customFormat="1" ht="26.65" customHeight="1" x14ac:dyDescent="0.15">
      <c r="A2031" s="625"/>
      <c r="B2031" s="620" t="s">
        <v>1657</v>
      </c>
      <c r="C2031" s="632" t="s">
        <v>1660</v>
      </c>
      <c r="D2031" s="634">
        <v>43550</v>
      </c>
      <c r="E2031" s="620" t="s">
        <v>364</v>
      </c>
      <c r="F2031" s="636" t="s">
        <v>365</v>
      </c>
      <c r="G2031" s="637"/>
      <c r="H2031" s="610" t="s">
        <v>286</v>
      </c>
      <c r="I2031" s="611"/>
      <c r="J2031" s="209" t="s">
        <v>287</v>
      </c>
      <c r="K2031" s="209" t="s">
        <v>16</v>
      </c>
      <c r="L2031" s="210">
        <v>482.94</v>
      </c>
    </row>
    <row r="2032" spans="1:12" s="194" customFormat="1" ht="309.75" customHeight="1" x14ac:dyDescent="0.15">
      <c r="A2032" s="625"/>
      <c r="B2032" s="621"/>
      <c r="C2032" s="633"/>
      <c r="D2032" s="635"/>
      <c r="E2032" s="621"/>
      <c r="F2032" s="638"/>
      <c r="G2032" s="639"/>
      <c r="H2032" s="610" t="s">
        <v>242</v>
      </c>
      <c r="I2032" s="611"/>
      <c r="J2032" s="209" t="s">
        <v>287</v>
      </c>
      <c r="K2032" s="209" t="s">
        <v>16</v>
      </c>
      <c r="L2032" s="210">
        <v>293.60000000000002</v>
      </c>
    </row>
    <row r="2033" spans="1:12" s="194" customFormat="1" ht="24.6" customHeight="1" x14ac:dyDescent="0.15">
      <c r="A2033" s="625"/>
      <c r="B2033" s="203" t="s">
        <v>6</v>
      </c>
      <c r="C2033" s="207" t="s">
        <v>5</v>
      </c>
      <c r="D2033" s="207" t="s">
        <v>288</v>
      </c>
      <c r="E2033" s="207" t="s">
        <v>289</v>
      </c>
      <c r="F2033" s="612"/>
      <c r="G2033" s="613"/>
      <c r="H2033" s="616" t="s">
        <v>290</v>
      </c>
      <c r="I2033" s="617"/>
      <c r="J2033" s="620" t="s">
        <v>287</v>
      </c>
      <c r="K2033" s="620" t="s">
        <v>287</v>
      </c>
      <c r="L2033" s="622">
        <v>0</v>
      </c>
    </row>
    <row r="2034" spans="1:12" s="194" customFormat="1" ht="24.6" customHeight="1" x14ac:dyDescent="0.15">
      <c r="A2034" s="626"/>
      <c r="B2034" s="209" t="s">
        <v>1091</v>
      </c>
      <c r="C2034" s="209" t="s">
        <v>365</v>
      </c>
      <c r="D2034" s="211">
        <v>43552</v>
      </c>
      <c r="E2034" s="209" t="s">
        <v>1121</v>
      </c>
      <c r="F2034" s="614"/>
      <c r="G2034" s="615"/>
      <c r="H2034" s="618"/>
      <c r="I2034" s="619"/>
      <c r="J2034" s="621"/>
      <c r="K2034" s="621"/>
      <c r="L2034" s="623"/>
    </row>
    <row r="2035" spans="1:12" s="194" customFormat="1" ht="24.6" customHeight="1" x14ac:dyDescent="0.15">
      <c r="A2035" s="624">
        <v>383</v>
      </c>
      <c r="B2035" s="203" t="s">
        <v>12</v>
      </c>
      <c r="C2035" s="207" t="s">
        <v>11</v>
      </c>
      <c r="D2035" s="207" t="s">
        <v>280</v>
      </c>
      <c r="E2035" s="207" t="s">
        <v>281</v>
      </c>
      <c r="F2035" s="627" t="s">
        <v>8</v>
      </c>
      <c r="G2035" s="628"/>
      <c r="H2035" s="629"/>
      <c r="I2035" s="630"/>
      <c r="J2035" s="630"/>
      <c r="K2035" s="630"/>
      <c r="L2035" s="631"/>
    </row>
    <row r="2036" spans="1:12" s="194" customFormat="1" ht="26.65" customHeight="1" x14ac:dyDescent="0.15">
      <c r="A2036" s="625"/>
      <c r="B2036" s="620" t="s">
        <v>1661</v>
      </c>
      <c r="C2036" s="632" t="s">
        <v>1662</v>
      </c>
      <c r="D2036" s="634">
        <v>43376</v>
      </c>
      <c r="E2036" s="620" t="s">
        <v>530</v>
      </c>
      <c r="F2036" s="636" t="s">
        <v>1663</v>
      </c>
      <c r="G2036" s="637"/>
      <c r="H2036" s="610" t="s">
        <v>286</v>
      </c>
      <c r="I2036" s="611"/>
      <c r="J2036" s="209" t="s">
        <v>287</v>
      </c>
      <c r="K2036" s="209" t="s">
        <v>16</v>
      </c>
      <c r="L2036" s="210">
        <v>666.04</v>
      </c>
    </row>
    <row r="2037" spans="1:12" s="194" customFormat="1" ht="409.6" customHeight="1" x14ac:dyDescent="0.15">
      <c r="A2037" s="625"/>
      <c r="B2037" s="640"/>
      <c r="C2037" s="641"/>
      <c r="D2037" s="642"/>
      <c r="E2037" s="640"/>
      <c r="F2037" s="643"/>
      <c r="G2037" s="644"/>
      <c r="H2037" s="616" t="s">
        <v>242</v>
      </c>
      <c r="I2037" s="617"/>
      <c r="J2037" s="620" t="s">
        <v>287</v>
      </c>
      <c r="K2037" s="620" t="s">
        <v>16</v>
      </c>
      <c r="L2037" s="622">
        <v>234.4</v>
      </c>
    </row>
    <row r="2038" spans="1:12" s="194" customFormat="1" ht="126.95" customHeight="1" x14ac:dyDescent="0.15">
      <c r="A2038" s="625"/>
      <c r="B2038" s="621"/>
      <c r="C2038" s="633"/>
      <c r="D2038" s="635"/>
      <c r="E2038" s="621"/>
      <c r="F2038" s="638"/>
      <c r="G2038" s="639"/>
      <c r="H2038" s="618"/>
      <c r="I2038" s="619"/>
      <c r="J2038" s="621"/>
      <c r="K2038" s="621"/>
      <c r="L2038" s="623"/>
    </row>
    <row r="2039" spans="1:12" s="194" customFormat="1" ht="24.6" customHeight="1" x14ac:dyDescent="0.15">
      <c r="A2039" s="625"/>
      <c r="B2039" s="203" t="s">
        <v>6</v>
      </c>
      <c r="C2039" s="207" t="s">
        <v>5</v>
      </c>
      <c r="D2039" s="207" t="s">
        <v>288</v>
      </c>
      <c r="E2039" s="207" t="s">
        <v>289</v>
      </c>
      <c r="F2039" s="612"/>
      <c r="G2039" s="613"/>
      <c r="H2039" s="616" t="s">
        <v>290</v>
      </c>
      <c r="I2039" s="617"/>
      <c r="J2039" s="620" t="s">
        <v>287</v>
      </c>
      <c r="K2039" s="620" t="s">
        <v>16</v>
      </c>
      <c r="L2039" s="622">
        <v>247</v>
      </c>
    </row>
    <row r="2040" spans="1:12" s="194" customFormat="1" ht="24.6" customHeight="1" x14ac:dyDescent="0.15">
      <c r="A2040" s="626"/>
      <c r="B2040" s="209" t="s">
        <v>460</v>
      </c>
      <c r="C2040" s="209" t="s">
        <v>1663</v>
      </c>
      <c r="D2040" s="211">
        <v>43379</v>
      </c>
      <c r="E2040" s="209" t="s">
        <v>1664</v>
      </c>
      <c r="F2040" s="614"/>
      <c r="G2040" s="615"/>
      <c r="H2040" s="618"/>
      <c r="I2040" s="619"/>
      <c r="J2040" s="621"/>
      <c r="K2040" s="621"/>
      <c r="L2040" s="623"/>
    </row>
    <row r="2041" spans="1:12" s="194" customFormat="1" ht="24.6" customHeight="1" x14ac:dyDescent="0.15">
      <c r="A2041" s="624">
        <v>384</v>
      </c>
      <c r="B2041" s="203" t="s">
        <v>12</v>
      </c>
      <c r="C2041" s="207" t="s">
        <v>11</v>
      </c>
      <c r="D2041" s="207" t="s">
        <v>280</v>
      </c>
      <c r="E2041" s="207" t="s">
        <v>281</v>
      </c>
      <c r="F2041" s="627" t="s">
        <v>8</v>
      </c>
      <c r="G2041" s="628"/>
      <c r="H2041" s="629"/>
      <c r="I2041" s="630"/>
      <c r="J2041" s="630"/>
      <c r="K2041" s="630"/>
      <c r="L2041" s="631"/>
    </row>
    <row r="2042" spans="1:12" s="194" customFormat="1" ht="26.65" customHeight="1" x14ac:dyDescent="0.15">
      <c r="A2042" s="625"/>
      <c r="B2042" s="620" t="s">
        <v>1661</v>
      </c>
      <c r="C2042" s="632" t="s">
        <v>1665</v>
      </c>
      <c r="D2042" s="634">
        <v>43434</v>
      </c>
      <c r="E2042" s="620" t="s">
        <v>394</v>
      </c>
      <c r="F2042" s="636" t="s">
        <v>1666</v>
      </c>
      <c r="G2042" s="637"/>
      <c r="H2042" s="610" t="s">
        <v>286</v>
      </c>
      <c r="I2042" s="611"/>
      <c r="J2042" s="209" t="s">
        <v>287</v>
      </c>
      <c r="K2042" s="209" t="s">
        <v>287</v>
      </c>
      <c r="L2042" s="210">
        <v>0</v>
      </c>
    </row>
    <row r="2043" spans="1:12" s="194" customFormat="1" ht="255.95" customHeight="1" x14ac:dyDescent="0.15">
      <c r="A2043" s="625"/>
      <c r="B2043" s="621"/>
      <c r="C2043" s="633"/>
      <c r="D2043" s="635"/>
      <c r="E2043" s="621"/>
      <c r="F2043" s="638"/>
      <c r="G2043" s="639"/>
      <c r="H2043" s="610" t="s">
        <v>242</v>
      </c>
      <c r="I2043" s="611"/>
      <c r="J2043" s="209" t="s">
        <v>287</v>
      </c>
      <c r="K2043" s="209" t="s">
        <v>287</v>
      </c>
      <c r="L2043" s="210">
        <v>0</v>
      </c>
    </row>
    <row r="2044" spans="1:12" s="194" customFormat="1" ht="24.6" customHeight="1" x14ac:dyDescent="0.15">
      <c r="A2044" s="625"/>
      <c r="B2044" s="203" t="s">
        <v>6</v>
      </c>
      <c r="C2044" s="207" t="s">
        <v>5</v>
      </c>
      <c r="D2044" s="207" t="s">
        <v>288</v>
      </c>
      <c r="E2044" s="207" t="s">
        <v>289</v>
      </c>
      <c r="F2044" s="612"/>
      <c r="G2044" s="613"/>
      <c r="H2044" s="616" t="s">
        <v>290</v>
      </c>
      <c r="I2044" s="617"/>
      <c r="J2044" s="620" t="s">
        <v>287</v>
      </c>
      <c r="K2044" s="620" t="s">
        <v>16</v>
      </c>
      <c r="L2044" s="622">
        <v>926.21</v>
      </c>
    </row>
    <row r="2045" spans="1:12" s="194" customFormat="1" ht="24.6" customHeight="1" x14ac:dyDescent="0.15">
      <c r="A2045" s="626"/>
      <c r="B2045" s="209" t="s">
        <v>460</v>
      </c>
      <c r="C2045" s="209" t="s">
        <v>1666</v>
      </c>
      <c r="D2045" s="211">
        <v>43440</v>
      </c>
      <c r="E2045" s="209" t="s">
        <v>1667</v>
      </c>
      <c r="F2045" s="614"/>
      <c r="G2045" s="615"/>
      <c r="H2045" s="618"/>
      <c r="I2045" s="619"/>
      <c r="J2045" s="621"/>
      <c r="K2045" s="621"/>
      <c r="L2045" s="623"/>
    </row>
    <row r="2046" spans="1:12" s="194" customFormat="1" ht="24.6" customHeight="1" x14ac:dyDescent="0.15">
      <c r="A2046" s="624">
        <v>385</v>
      </c>
      <c r="B2046" s="203" t="s">
        <v>12</v>
      </c>
      <c r="C2046" s="207" t="s">
        <v>11</v>
      </c>
      <c r="D2046" s="207" t="s">
        <v>280</v>
      </c>
      <c r="E2046" s="207" t="s">
        <v>281</v>
      </c>
      <c r="F2046" s="627" t="s">
        <v>8</v>
      </c>
      <c r="G2046" s="628"/>
      <c r="H2046" s="629"/>
      <c r="I2046" s="630"/>
      <c r="J2046" s="630"/>
      <c r="K2046" s="630"/>
      <c r="L2046" s="631"/>
    </row>
    <row r="2047" spans="1:12" s="194" customFormat="1" ht="26.65" customHeight="1" x14ac:dyDescent="0.15">
      <c r="A2047" s="625"/>
      <c r="B2047" s="620" t="s">
        <v>1661</v>
      </c>
      <c r="C2047" s="632" t="s">
        <v>1668</v>
      </c>
      <c r="D2047" s="634">
        <v>43536</v>
      </c>
      <c r="E2047" s="620" t="s">
        <v>888</v>
      </c>
      <c r="F2047" s="636" t="s">
        <v>889</v>
      </c>
      <c r="G2047" s="637"/>
      <c r="H2047" s="610" t="s">
        <v>286</v>
      </c>
      <c r="I2047" s="611"/>
      <c r="J2047" s="209" t="s">
        <v>287</v>
      </c>
      <c r="K2047" s="209" t="s">
        <v>16</v>
      </c>
      <c r="L2047" s="210">
        <v>648.25</v>
      </c>
    </row>
    <row r="2048" spans="1:12" s="194" customFormat="1" ht="363.75" customHeight="1" x14ac:dyDescent="0.15">
      <c r="A2048" s="625"/>
      <c r="B2048" s="621"/>
      <c r="C2048" s="633"/>
      <c r="D2048" s="635"/>
      <c r="E2048" s="621"/>
      <c r="F2048" s="638"/>
      <c r="G2048" s="639"/>
      <c r="H2048" s="610" t="s">
        <v>242</v>
      </c>
      <c r="I2048" s="611"/>
      <c r="J2048" s="209" t="s">
        <v>287</v>
      </c>
      <c r="K2048" s="209" t="s">
        <v>16</v>
      </c>
      <c r="L2048" s="210">
        <v>488.26</v>
      </c>
    </row>
    <row r="2049" spans="1:12" s="194" customFormat="1" ht="24.6" customHeight="1" x14ac:dyDescent="0.15">
      <c r="A2049" s="625"/>
      <c r="B2049" s="203" t="s">
        <v>6</v>
      </c>
      <c r="C2049" s="207" t="s">
        <v>5</v>
      </c>
      <c r="D2049" s="207" t="s">
        <v>288</v>
      </c>
      <c r="E2049" s="207" t="s">
        <v>289</v>
      </c>
      <c r="F2049" s="612"/>
      <c r="G2049" s="613"/>
      <c r="H2049" s="616" t="s">
        <v>290</v>
      </c>
      <c r="I2049" s="617"/>
      <c r="J2049" s="620" t="s">
        <v>287</v>
      </c>
      <c r="K2049" s="620" t="s">
        <v>16</v>
      </c>
      <c r="L2049" s="622">
        <v>90</v>
      </c>
    </row>
    <row r="2050" spans="1:12" s="194" customFormat="1" ht="24.6" customHeight="1" x14ac:dyDescent="0.15">
      <c r="A2050" s="626"/>
      <c r="B2050" s="209" t="s">
        <v>460</v>
      </c>
      <c r="C2050" s="209" t="s">
        <v>889</v>
      </c>
      <c r="D2050" s="211">
        <v>43540</v>
      </c>
      <c r="E2050" s="209" t="s">
        <v>890</v>
      </c>
      <c r="F2050" s="614"/>
      <c r="G2050" s="615"/>
      <c r="H2050" s="618"/>
      <c r="I2050" s="619"/>
      <c r="J2050" s="621"/>
      <c r="K2050" s="621"/>
      <c r="L2050" s="623"/>
    </row>
    <row r="2051" spans="1:12" s="194" customFormat="1" ht="24.6" customHeight="1" x14ac:dyDescent="0.15">
      <c r="A2051" s="624">
        <v>386</v>
      </c>
      <c r="B2051" s="203" t="s">
        <v>12</v>
      </c>
      <c r="C2051" s="207" t="s">
        <v>11</v>
      </c>
      <c r="D2051" s="207" t="s">
        <v>280</v>
      </c>
      <c r="E2051" s="207" t="s">
        <v>281</v>
      </c>
      <c r="F2051" s="627" t="s">
        <v>8</v>
      </c>
      <c r="G2051" s="628"/>
      <c r="H2051" s="629"/>
      <c r="I2051" s="630"/>
      <c r="J2051" s="630"/>
      <c r="K2051" s="630"/>
      <c r="L2051" s="631"/>
    </row>
    <row r="2052" spans="1:12" s="194" customFormat="1" ht="26.65" customHeight="1" x14ac:dyDescent="0.15">
      <c r="A2052" s="625"/>
      <c r="B2052" s="620" t="s">
        <v>1669</v>
      </c>
      <c r="C2052" s="632" t="s">
        <v>1670</v>
      </c>
      <c r="D2052" s="634">
        <v>43489</v>
      </c>
      <c r="E2052" s="620" t="s">
        <v>1628</v>
      </c>
      <c r="F2052" s="636" t="s">
        <v>1671</v>
      </c>
      <c r="G2052" s="637"/>
      <c r="H2052" s="610" t="s">
        <v>286</v>
      </c>
      <c r="I2052" s="611"/>
      <c r="J2052" s="209" t="s">
        <v>287</v>
      </c>
      <c r="K2052" s="209" t="s">
        <v>16</v>
      </c>
      <c r="L2052" s="210">
        <v>106.5</v>
      </c>
    </row>
    <row r="2053" spans="1:12" s="194" customFormat="1" ht="245.25" customHeight="1" x14ac:dyDescent="0.15">
      <c r="A2053" s="625"/>
      <c r="B2053" s="621"/>
      <c r="C2053" s="633"/>
      <c r="D2053" s="635"/>
      <c r="E2053" s="621"/>
      <c r="F2053" s="638"/>
      <c r="G2053" s="639"/>
      <c r="H2053" s="610" t="s">
        <v>242</v>
      </c>
      <c r="I2053" s="611"/>
      <c r="J2053" s="209" t="s">
        <v>287</v>
      </c>
      <c r="K2053" s="209" t="s">
        <v>16</v>
      </c>
      <c r="L2053" s="210">
        <v>359.18</v>
      </c>
    </row>
    <row r="2054" spans="1:12" s="194" customFormat="1" ht="24.6" customHeight="1" x14ac:dyDescent="0.15">
      <c r="A2054" s="625"/>
      <c r="B2054" s="203" t="s">
        <v>6</v>
      </c>
      <c r="C2054" s="207" t="s">
        <v>5</v>
      </c>
      <c r="D2054" s="207" t="s">
        <v>288</v>
      </c>
      <c r="E2054" s="207" t="s">
        <v>289</v>
      </c>
      <c r="F2054" s="612"/>
      <c r="G2054" s="613"/>
      <c r="H2054" s="616" t="s">
        <v>290</v>
      </c>
      <c r="I2054" s="617"/>
      <c r="J2054" s="620" t="s">
        <v>287</v>
      </c>
      <c r="K2054" s="620" t="s">
        <v>16</v>
      </c>
      <c r="L2054" s="622">
        <v>200</v>
      </c>
    </row>
    <row r="2055" spans="1:12" s="194" customFormat="1" ht="24.6" customHeight="1" x14ac:dyDescent="0.15">
      <c r="A2055" s="626"/>
      <c r="B2055" s="209" t="s">
        <v>1672</v>
      </c>
      <c r="C2055" s="209" t="s">
        <v>1671</v>
      </c>
      <c r="D2055" s="211">
        <v>43490</v>
      </c>
      <c r="E2055" s="209" t="s">
        <v>1673</v>
      </c>
      <c r="F2055" s="614"/>
      <c r="G2055" s="615"/>
      <c r="H2055" s="618"/>
      <c r="I2055" s="619"/>
      <c r="J2055" s="621"/>
      <c r="K2055" s="621"/>
      <c r="L2055" s="623"/>
    </row>
    <row r="2056" spans="1:12" s="194" customFormat="1" ht="24.6" customHeight="1" x14ac:dyDescent="0.15">
      <c r="A2056" s="624">
        <v>387</v>
      </c>
      <c r="B2056" s="203" t="s">
        <v>12</v>
      </c>
      <c r="C2056" s="207" t="s">
        <v>11</v>
      </c>
      <c r="D2056" s="207" t="s">
        <v>280</v>
      </c>
      <c r="E2056" s="207" t="s">
        <v>281</v>
      </c>
      <c r="F2056" s="627" t="s">
        <v>8</v>
      </c>
      <c r="G2056" s="628"/>
      <c r="H2056" s="629"/>
      <c r="I2056" s="630"/>
      <c r="J2056" s="630"/>
      <c r="K2056" s="630"/>
      <c r="L2056" s="631"/>
    </row>
    <row r="2057" spans="1:12" s="194" customFormat="1" ht="26.65" customHeight="1" x14ac:dyDescent="0.15">
      <c r="A2057" s="625"/>
      <c r="B2057" s="620" t="s">
        <v>1674</v>
      </c>
      <c r="C2057" s="632" t="s">
        <v>1675</v>
      </c>
      <c r="D2057" s="634">
        <v>43412</v>
      </c>
      <c r="E2057" s="620" t="s">
        <v>644</v>
      </c>
      <c r="F2057" s="636" t="s">
        <v>1676</v>
      </c>
      <c r="G2057" s="637"/>
      <c r="H2057" s="610" t="s">
        <v>286</v>
      </c>
      <c r="I2057" s="611"/>
      <c r="J2057" s="209" t="s">
        <v>287</v>
      </c>
      <c r="K2057" s="209" t="s">
        <v>16</v>
      </c>
      <c r="L2057" s="210">
        <v>607</v>
      </c>
    </row>
    <row r="2058" spans="1:12" s="194" customFormat="1" ht="409.6" customHeight="1" x14ac:dyDescent="0.15">
      <c r="A2058" s="625"/>
      <c r="B2058" s="640"/>
      <c r="C2058" s="641"/>
      <c r="D2058" s="642"/>
      <c r="E2058" s="640"/>
      <c r="F2058" s="643"/>
      <c r="G2058" s="644"/>
      <c r="H2058" s="616" t="s">
        <v>242</v>
      </c>
      <c r="I2058" s="617"/>
      <c r="J2058" s="620" t="s">
        <v>287</v>
      </c>
      <c r="K2058" s="620" t="s">
        <v>16</v>
      </c>
      <c r="L2058" s="622">
        <v>317.39999999999998</v>
      </c>
    </row>
    <row r="2059" spans="1:12" s="194" customFormat="1" ht="62.45" customHeight="1" x14ac:dyDescent="0.15">
      <c r="A2059" s="625"/>
      <c r="B2059" s="621"/>
      <c r="C2059" s="633"/>
      <c r="D2059" s="635"/>
      <c r="E2059" s="621"/>
      <c r="F2059" s="638"/>
      <c r="G2059" s="639"/>
      <c r="H2059" s="618"/>
      <c r="I2059" s="619"/>
      <c r="J2059" s="621"/>
      <c r="K2059" s="621"/>
      <c r="L2059" s="623"/>
    </row>
    <row r="2060" spans="1:12" s="194" customFormat="1" ht="24.6" customHeight="1" x14ac:dyDescent="0.15">
      <c r="A2060" s="625"/>
      <c r="B2060" s="203" t="s">
        <v>6</v>
      </c>
      <c r="C2060" s="207" t="s">
        <v>5</v>
      </c>
      <c r="D2060" s="207" t="s">
        <v>288</v>
      </c>
      <c r="E2060" s="207" t="s">
        <v>289</v>
      </c>
      <c r="F2060" s="612"/>
      <c r="G2060" s="613"/>
      <c r="H2060" s="616" t="s">
        <v>290</v>
      </c>
      <c r="I2060" s="617"/>
      <c r="J2060" s="620" t="s">
        <v>287</v>
      </c>
      <c r="K2060" s="620" t="s">
        <v>16</v>
      </c>
      <c r="L2060" s="622">
        <v>350</v>
      </c>
    </row>
    <row r="2061" spans="1:12" s="194" customFormat="1" ht="24.6" customHeight="1" x14ac:dyDescent="0.15">
      <c r="A2061" s="626"/>
      <c r="B2061" s="209" t="s">
        <v>439</v>
      </c>
      <c r="C2061" s="209" t="s">
        <v>1676</v>
      </c>
      <c r="D2061" s="211">
        <v>43415</v>
      </c>
      <c r="E2061" s="209" t="s">
        <v>1298</v>
      </c>
      <c r="F2061" s="614"/>
      <c r="G2061" s="615"/>
      <c r="H2061" s="618"/>
      <c r="I2061" s="619"/>
      <c r="J2061" s="621"/>
      <c r="K2061" s="621"/>
      <c r="L2061" s="623"/>
    </row>
    <row r="2062" spans="1:12" s="194" customFormat="1" ht="24.6" customHeight="1" x14ac:dyDescent="0.15">
      <c r="A2062" s="624">
        <v>388</v>
      </c>
      <c r="B2062" s="203" t="s">
        <v>12</v>
      </c>
      <c r="C2062" s="207" t="s">
        <v>11</v>
      </c>
      <c r="D2062" s="207" t="s">
        <v>280</v>
      </c>
      <c r="E2062" s="207" t="s">
        <v>281</v>
      </c>
      <c r="F2062" s="627" t="s">
        <v>8</v>
      </c>
      <c r="G2062" s="628"/>
      <c r="H2062" s="629"/>
      <c r="I2062" s="630"/>
      <c r="J2062" s="630"/>
      <c r="K2062" s="630"/>
      <c r="L2062" s="631"/>
    </row>
    <row r="2063" spans="1:12" s="194" customFormat="1" ht="26.65" customHeight="1" x14ac:dyDescent="0.15">
      <c r="A2063" s="625"/>
      <c r="B2063" s="620" t="s">
        <v>1674</v>
      </c>
      <c r="C2063" s="632" t="s">
        <v>1677</v>
      </c>
      <c r="D2063" s="634">
        <v>43417</v>
      </c>
      <c r="E2063" s="620" t="s">
        <v>628</v>
      </c>
      <c r="F2063" s="636" t="s">
        <v>1678</v>
      </c>
      <c r="G2063" s="637"/>
      <c r="H2063" s="610" t="s">
        <v>286</v>
      </c>
      <c r="I2063" s="611"/>
      <c r="J2063" s="209" t="s">
        <v>287</v>
      </c>
      <c r="K2063" s="209" t="s">
        <v>287</v>
      </c>
      <c r="L2063" s="210">
        <v>0</v>
      </c>
    </row>
    <row r="2064" spans="1:12" s="194" customFormat="1" ht="409.6" customHeight="1" x14ac:dyDescent="0.15">
      <c r="A2064" s="625"/>
      <c r="B2064" s="640"/>
      <c r="C2064" s="641"/>
      <c r="D2064" s="642"/>
      <c r="E2064" s="640"/>
      <c r="F2064" s="643"/>
      <c r="G2064" s="644"/>
      <c r="H2064" s="616" t="s">
        <v>242</v>
      </c>
      <c r="I2064" s="617"/>
      <c r="J2064" s="620" t="s">
        <v>287</v>
      </c>
      <c r="K2064" s="620" t="s">
        <v>287</v>
      </c>
      <c r="L2064" s="622">
        <v>0</v>
      </c>
    </row>
    <row r="2065" spans="1:12" s="194" customFormat="1" ht="192" customHeight="1" x14ac:dyDescent="0.15">
      <c r="A2065" s="625"/>
      <c r="B2065" s="621"/>
      <c r="C2065" s="633"/>
      <c r="D2065" s="635"/>
      <c r="E2065" s="621"/>
      <c r="F2065" s="638"/>
      <c r="G2065" s="639"/>
      <c r="H2065" s="618"/>
      <c r="I2065" s="619"/>
      <c r="J2065" s="621"/>
      <c r="K2065" s="621"/>
      <c r="L2065" s="623"/>
    </row>
    <row r="2066" spans="1:12" s="194" customFormat="1" ht="24.6" customHeight="1" x14ac:dyDescent="0.15">
      <c r="A2066" s="625"/>
      <c r="B2066" s="203" t="s">
        <v>6</v>
      </c>
      <c r="C2066" s="207" t="s">
        <v>5</v>
      </c>
      <c r="D2066" s="207" t="s">
        <v>288</v>
      </c>
      <c r="E2066" s="207" t="s">
        <v>289</v>
      </c>
      <c r="F2066" s="612"/>
      <c r="G2066" s="613"/>
      <c r="H2066" s="616" t="s">
        <v>290</v>
      </c>
      <c r="I2066" s="617"/>
      <c r="J2066" s="620" t="s">
        <v>287</v>
      </c>
      <c r="K2066" s="620" t="s">
        <v>16</v>
      </c>
      <c r="L2066" s="622">
        <v>435</v>
      </c>
    </row>
    <row r="2067" spans="1:12" s="194" customFormat="1" ht="24.6" customHeight="1" x14ac:dyDescent="0.15">
      <c r="A2067" s="626"/>
      <c r="B2067" s="209" t="s">
        <v>439</v>
      </c>
      <c r="C2067" s="209" t="s">
        <v>1678</v>
      </c>
      <c r="D2067" s="211">
        <v>43421</v>
      </c>
      <c r="E2067" s="209" t="s">
        <v>1679</v>
      </c>
      <c r="F2067" s="614"/>
      <c r="G2067" s="615"/>
      <c r="H2067" s="618"/>
      <c r="I2067" s="619"/>
      <c r="J2067" s="621"/>
      <c r="K2067" s="621"/>
      <c r="L2067" s="623"/>
    </row>
    <row r="2068" spans="1:12" s="194" customFormat="1" ht="24.6" customHeight="1" x14ac:dyDescent="0.15">
      <c r="A2068" s="624">
        <v>389</v>
      </c>
      <c r="B2068" s="203" t="s">
        <v>12</v>
      </c>
      <c r="C2068" s="207" t="s">
        <v>11</v>
      </c>
      <c r="D2068" s="207" t="s">
        <v>280</v>
      </c>
      <c r="E2068" s="207" t="s">
        <v>281</v>
      </c>
      <c r="F2068" s="627" t="s">
        <v>8</v>
      </c>
      <c r="G2068" s="628"/>
      <c r="H2068" s="629"/>
      <c r="I2068" s="630"/>
      <c r="J2068" s="630"/>
      <c r="K2068" s="630"/>
      <c r="L2068" s="631"/>
    </row>
    <row r="2069" spans="1:12" s="194" customFormat="1" ht="26.65" customHeight="1" x14ac:dyDescent="0.15">
      <c r="A2069" s="625"/>
      <c r="B2069" s="620" t="s">
        <v>1674</v>
      </c>
      <c r="C2069" s="632" t="s">
        <v>1680</v>
      </c>
      <c r="D2069" s="634">
        <v>43524</v>
      </c>
      <c r="E2069" s="620" t="s">
        <v>1681</v>
      </c>
      <c r="F2069" s="636" t="s">
        <v>1682</v>
      </c>
      <c r="G2069" s="637"/>
      <c r="H2069" s="610" t="s">
        <v>286</v>
      </c>
      <c r="I2069" s="611"/>
      <c r="J2069" s="209" t="s">
        <v>287</v>
      </c>
      <c r="K2069" s="209" t="s">
        <v>16</v>
      </c>
      <c r="L2069" s="210">
        <v>50</v>
      </c>
    </row>
    <row r="2070" spans="1:12" s="194" customFormat="1" ht="374.45" customHeight="1" x14ac:dyDescent="0.15">
      <c r="A2070" s="625"/>
      <c r="B2070" s="621"/>
      <c r="C2070" s="633"/>
      <c r="D2070" s="635"/>
      <c r="E2070" s="621"/>
      <c r="F2070" s="638"/>
      <c r="G2070" s="639"/>
      <c r="H2070" s="610" t="s">
        <v>242</v>
      </c>
      <c r="I2070" s="611"/>
      <c r="J2070" s="209" t="s">
        <v>287</v>
      </c>
      <c r="K2070" s="209" t="s">
        <v>16</v>
      </c>
      <c r="L2070" s="210">
        <v>553.99</v>
      </c>
    </row>
    <row r="2071" spans="1:12" s="194" customFormat="1" ht="24.6" customHeight="1" x14ac:dyDescent="0.15">
      <c r="A2071" s="625"/>
      <c r="B2071" s="203" t="s">
        <v>6</v>
      </c>
      <c r="C2071" s="207" t="s">
        <v>5</v>
      </c>
      <c r="D2071" s="207" t="s">
        <v>288</v>
      </c>
      <c r="E2071" s="207" t="s">
        <v>289</v>
      </c>
      <c r="F2071" s="612"/>
      <c r="G2071" s="613"/>
      <c r="H2071" s="616" t="s">
        <v>290</v>
      </c>
      <c r="I2071" s="617"/>
      <c r="J2071" s="620" t="s">
        <v>287</v>
      </c>
      <c r="K2071" s="620" t="s">
        <v>287</v>
      </c>
      <c r="L2071" s="622">
        <v>0</v>
      </c>
    </row>
    <row r="2072" spans="1:12" s="194" customFormat="1" ht="24.6" customHeight="1" x14ac:dyDescent="0.15">
      <c r="A2072" s="626"/>
      <c r="B2072" s="209" t="s">
        <v>439</v>
      </c>
      <c r="C2072" s="209" t="s">
        <v>1682</v>
      </c>
      <c r="D2072" s="211">
        <v>43526</v>
      </c>
      <c r="E2072" s="209" t="s">
        <v>914</v>
      </c>
      <c r="F2072" s="614"/>
      <c r="G2072" s="615"/>
      <c r="H2072" s="618"/>
      <c r="I2072" s="619"/>
      <c r="J2072" s="621"/>
      <c r="K2072" s="621"/>
      <c r="L2072" s="623"/>
    </row>
    <row r="2073" spans="1:12" s="194" customFormat="1" ht="24.6" customHeight="1" x14ac:dyDescent="0.15">
      <c r="A2073" s="624">
        <v>390</v>
      </c>
      <c r="B2073" s="203" t="s">
        <v>12</v>
      </c>
      <c r="C2073" s="207" t="s">
        <v>11</v>
      </c>
      <c r="D2073" s="207" t="s">
        <v>280</v>
      </c>
      <c r="E2073" s="207" t="s">
        <v>281</v>
      </c>
      <c r="F2073" s="627" t="s">
        <v>8</v>
      </c>
      <c r="G2073" s="628"/>
      <c r="H2073" s="629"/>
      <c r="I2073" s="630"/>
      <c r="J2073" s="630"/>
      <c r="K2073" s="630"/>
      <c r="L2073" s="631"/>
    </row>
    <row r="2074" spans="1:12" s="194" customFormat="1" ht="26.65" customHeight="1" x14ac:dyDescent="0.15">
      <c r="A2074" s="625"/>
      <c r="B2074" s="620" t="s">
        <v>1683</v>
      </c>
      <c r="C2074" s="632" t="s">
        <v>1684</v>
      </c>
      <c r="D2074" s="634">
        <v>43426</v>
      </c>
      <c r="E2074" s="620" t="s">
        <v>389</v>
      </c>
      <c r="F2074" s="636" t="s">
        <v>1685</v>
      </c>
      <c r="G2074" s="637"/>
      <c r="H2074" s="610" t="s">
        <v>286</v>
      </c>
      <c r="I2074" s="611"/>
      <c r="J2074" s="209" t="s">
        <v>287</v>
      </c>
      <c r="K2074" s="209" t="s">
        <v>16</v>
      </c>
      <c r="L2074" s="210">
        <v>751.88</v>
      </c>
    </row>
    <row r="2075" spans="1:12" s="194" customFormat="1" ht="245.25" customHeight="1" x14ac:dyDescent="0.15">
      <c r="A2075" s="625"/>
      <c r="B2075" s="621"/>
      <c r="C2075" s="633"/>
      <c r="D2075" s="635"/>
      <c r="E2075" s="621"/>
      <c r="F2075" s="638"/>
      <c r="G2075" s="639"/>
      <c r="H2075" s="610" t="s">
        <v>242</v>
      </c>
      <c r="I2075" s="611"/>
      <c r="J2075" s="209" t="s">
        <v>287</v>
      </c>
      <c r="K2075" s="209" t="s">
        <v>16</v>
      </c>
      <c r="L2075" s="210">
        <v>1689.31</v>
      </c>
    </row>
    <row r="2076" spans="1:12" s="194" customFormat="1" ht="24.6" customHeight="1" x14ac:dyDescent="0.15">
      <c r="A2076" s="625"/>
      <c r="B2076" s="203" t="s">
        <v>6</v>
      </c>
      <c r="C2076" s="207" t="s">
        <v>5</v>
      </c>
      <c r="D2076" s="207" t="s">
        <v>288</v>
      </c>
      <c r="E2076" s="207" t="s">
        <v>289</v>
      </c>
      <c r="F2076" s="612"/>
      <c r="G2076" s="613"/>
      <c r="H2076" s="616" t="s">
        <v>290</v>
      </c>
      <c r="I2076" s="617"/>
      <c r="J2076" s="620" t="s">
        <v>287</v>
      </c>
      <c r="K2076" s="620" t="s">
        <v>16</v>
      </c>
      <c r="L2076" s="622">
        <v>880.09</v>
      </c>
    </row>
    <row r="2077" spans="1:12" s="194" customFormat="1" ht="24.6" customHeight="1" x14ac:dyDescent="0.15">
      <c r="A2077" s="626"/>
      <c r="B2077" s="209" t="s">
        <v>460</v>
      </c>
      <c r="C2077" s="209" t="s">
        <v>1685</v>
      </c>
      <c r="D2077" s="211">
        <v>43429</v>
      </c>
      <c r="E2077" s="209" t="s">
        <v>1686</v>
      </c>
      <c r="F2077" s="614"/>
      <c r="G2077" s="615"/>
      <c r="H2077" s="618"/>
      <c r="I2077" s="619"/>
      <c r="J2077" s="621"/>
      <c r="K2077" s="621"/>
      <c r="L2077" s="623"/>
    </row>
    <row r="2078" spans="1:12" s="194" customFormat="1" ht="24.6" customHeight="1" x14ac:dyDescent="0.15">
      <c r="A2078" s="624">
        <v>391</v>
      </c>
      <c r="B2078" s="203" t="s">
        <v>12</v>
      </c>
      <c r="C2078" s="207" t="s">
        <v>11</v>
      </c>
      <c r="D2078" s="207" t="s">
        <v>280</v>
      </c>
      <c r="E2078" s="207" t="s">
        <v>281</v>
      </c>
      <c r="F2078" s="627" t="s">
        <v>8</v>
      </c>
      <c r="G2078" s="628"/>
      <c r="H2078" s="629"/>
      <c r="I2078" s="630"/>
      <c r="J2078" s="630"/>
      <c r="K2078" s="630"/>
      <c r="L2078" s="631"/>
    </row>
    <row r="2079" spans="1:12" s="194" customFormat="1" ht="26.65" customHeight="1" x14ac:dyDescent="0.15">
      <c r="A2079" s="625"/>
      <c r="B2079" s="620" t="s">
        <v>1683</v>
      </c>
      <c r="C2079" s="632" t="s">
        <v>1687</v>
      </c>
      <c r="D2079" s="634">
        <v>43483</v>
      </c>
      <c r="E2079" s="620" t="s">
        <v>1688</v>
      </c>
      <c r="F2079" s="636" t="s">
        <v>1689</v>
      </c>
      <c r="G2079" s="637"/>
      <c r="H2079" s="610" t="s">
        <v>286</v>
      </c>
      <c r="I2079" s="611"/>
      <c r="J2079" s="209" t="s">
        <v>287</v>
      </c>
      <c r="K2079" s="209" t="s">
        <v>16</v>
      </c>
      <c r="L2079" s="210">
        <v>643.89</v>
      </c>
    </row>
    <row r="2080" spans="1:12" s="194" customFormat="1" ht="234.2" customHeight="1" x14ac:dyDescent="0.15">
      <c r="A2080" s="625"/>
      <c r="B2080" s="621"/>
      <c r="C2080" s="633"/>
      <c r="D2080" s="635"/>
      <c r="E2080" s="621"/>
      <c r="F2080" s="638"/>
      <c r="G2080" s="639"/>
      <c r="H2080" s="610" t="s">
        <v>242</v>
      </c>
      <c r="I2080" s="611"/>
      <c r="J2080" s="209" t="s">
        <v>287</v>
      </c>
      <c r="K2080" s="209" t="s">
        <v>16</v>
      </c>
      <c r="L2080" s="210">
        <v>1401.09</v>
      </c>
    </row>
    <row r="2081" spans="1:12" s="194" customFormat="1" ht="24.6" customHeight="1" x14ac:dyDescent="0.15">
      <c r="A2081" s="625"/>
      <c r="B2081" s="203" t="s">
        <v>6</v>
      </c>
      <c r="C2081" s="207" t="s">
        <v>5</v>
      </c>
      <c r="D2081" s="207" t="s">
        <v>288</v>
      </c>
      <c r="E2081" s="207" t="s">
        <v>289</v>
      </c>
      <c r="F2081" s="612"/>
      <c r="G2081" s="613"/>
      <c r="H2081" s="616" t="s">
        <v>290</v>
      </c>
      <c r="I2081" s="617"/>
      <c r="J2081" s="620" t="s">
        <v>287</v>
      </c>
      <c r="K2081" s="620" t="s">
        <v>287</v>
      </c>
      <c r="L2081" s="622">
        <v>0</v>
      </c>
    </row>
    <row r="2082" spans="1:12" s="194" customFormat="1" ht="24.6" customHeight="1" x14ac:dyDescent="0.15">
      <c r="A2082" s="626"/>
      <c r="B2082" s="209" t="s">
        <v>460</v>
      </c>
      <c r="C2082" s="209" t="s">
        <v>1689</v>
      </c>
      <c r="D2082" s="211">
        <v>43487</v>
      </c>
      <c r="E2082" s="209" t="s">
        <v>1690</v>
      </c>
      <c r="F2082" s="614"/>
      <c r="G2082" s="615"/>
      <c r="H2082" s="618"/>
      <c r="I2082" s="619"/>
      <c r="J2082" s="621"/>
      <c r="K2082" s="621"/>
      <c r="L2082" s="623"/>
    </row>
    <row r="2083" spans="1:12" s="194" customFormat="1" ht="24.6" customHeight="1" x14ac:dyDescent="0.15">
      <c r="A2083" s="624">
        <v>392</v>
      </c>
      <c r="B2083" s="203" t="s">
        <v>12</v>
      </c>
      <c r="C2083" s="207" t="s">
        <v>11</v>
      </c>
      <c r="D2083" s="207" t="s">
        <v>280</v>
      </c>
      <c r="E2083" s="207" t="s">
        <v>281</v>
      </c>
      <c r="F2083" s="627" t="s">
        <v>8</v>
      </c>
      <c r="G2083" s="628"/>
      <c r="H2083" s="629"/>
      <c r="I2083" s="630"/>
      <c r="J2083" s="630"/>
      <c r="K2083" s="630"/>
      <c r="L2083" s="631"/>
    </row>
    <row r="2084" spans="1:12" s="194" customFormat="1" ht="26.65" customHeight="1" x14ac:dyDescent="0.15">
      <c r="A2084" s="625"/>
      <c r="B2084" s="620" t="s">
        <v>1683</v>
      </c>
      <c r="C2084" s="632" t="s">
        <v>1691</v>
      </c>
      <c r="D2084" s="634">
        <v>43523</v>
      </c>
      <c r="E2084" s="620" t="s">
        <v>359</v>
      </c>
      <c r="F2084" s="636" t="s">
        <v>1692</v>
      </c>
      <c r="G2084" s="637"/>
      <c r="H2084" s="610" t="s">
        <v>286</v>
      </c>
      <c r="I2084" s="611"/>
      <c r="J2084" s="209" t="s">
        <v>287</v>
      </c>
      <c r="K2084" s="209" t="s">
        <v>16</v>
      </c>
      <c r="L2084" s="210">
        <v>588</v>
      </c>
    </row>
    <row r="2085" spans="1:12" s="194" customFormat="1" ht="409.6" customHeight="1" x14ac:dyDescent="0.15">
      <c r="A2085" s="625"/>
      <c r="B2085" s="640"/>
      <c r="C2085" s="641"/>
      <c r="D2085" s="642"/>
      <c r="E2085" s="640"/>
      <c r="F2085" s="643"/>
      <c r="G2085" s="644"/>
      <c r="H2085" s="616" t="s">
        <v>242</v>
      </c>
      <c r="I2085" s="617"/>
      <c r="J2085" s="620" t="s">
        <v>287</v>
      </c>
      <c r="K2085" s="620" t="s">
        <v>287</v>
      </c>
      <c r="L2085" s="622">
        <v>0</v>
      </c>
    </row>
    <row r="2086" spans="1:12" s="194" customFormat="1" ht="202.7" customHeight="1" x14ac:dyDescent="0.15">
      <c r="A2086" s="625"/>
      <c r="B2086" s="621"/>
      <c r="C2086" s="633"/>
      <c r="D2086" s="635"/>
      <c r="E2086" s="621"/>
      <c r="F2086" s="638"/>
      <c r="G2086" s="639"/>
      <c r="H2086" s="618"/>
      <c r="I2086" s="619"/>
      <c r="J2086" s="621"/>
      <c r="K2086" s="621"/>
      <c r="L2086" s="623"/>
    </row>
    <row r="2087" spans="1:12" s="194" customFormat="1" ht="24.6" customHeight="1" x14ac:dyDescent="0.15">
      <c r="A2087" s="625"/>
      <c r="B2087" s="203" t="s">
        <v>6</v>
      </c>
      <c r="C2087" s="207" t="s">
        <v>5</v>
      </c>
      <c r="D2087" s="207" t="s">
        <v>288</v>
      </c>
      <c r="E2087" s="207" t="s">
        <v>289</v>
      </c>
      <c r="F2087" s="612"/>
      <c r="G2087" s="613"/>
      <c r="H2087" s="616" t="s">
        <v>290</v>
      </c>
      <c r="I2087" s="617"/>
      <c r="J2087" s="620" t="s">
        <v>287</v>
      </c>
      <c r="K2087" s="620" t="s">
        <v>16</v>
      </c>
      <c r="L2087" s="622">
        <v>551.20000000000005</v>
      </c>
    </row>
    <row r="2088" spans="1:12" s="194" customFormat="1" ht="24.6" customHeight="1" x14ac:dyDescent="0.15">
      <c r="A2088" s="626"/>
      <c r="B2088" s="209" t="s">
        <v>460</v>
      </c>
      <c r="C2088" s="209" t="s">
        <v>1692</v>
      </c>
      <c r="D2088" s="211">
        <v>43527</v>
      </c>
      <c r="E2088" s="209" t="s">
        <v>1693</v>
      </c>
      <c r="F2088" s="614"/>
      <c r="G2088" s="615"/>
      <c r="H2088" s="618"/>
      <c r="I2088" s="619"/>
      <c r="J2088" s="621"/>
      <c r="K2088" s="621"/>
      <c r="L2088" s="623"/>
    </row>
    <row r="2089" spans="1:12" s="194" customFormat="1" ht="24.6" customHeight="1" x14ac:dyDescent="0.15">
      <c r="A2089" s="624">
        <v>393</v>
      </c>
      <c r="B2089" s="203" t="s">
        <v>12</v>
      </c>
      <c r="C2089" s="207" t="s">
        <v>11</v>
      </c>
      <c r="D2089" s="207" t="s">
        <v>280</v>
      </c>
      <c r="E2089" s="207" t="s">
        <v>281</v>
      </c>
      <c r="F2089" s="627" t="s">
        <v>8</v>
      </c>
      <c r="G2089" s="628"/>
      <c r="H2089" s="629"/>
      <c r="I2089" s="630"/>
      <c r="J2089" s="630"/>
      <c r="K2089" s="630"/>
      <c r="L2089" s="631"/>
    </row>
    <row r="2090" spans="1:12" s="194" customFormat="1" ht="26.65" customHeight="1" x14ac:dyDescent="0.15">
      <c r="A2090" s="625"/>
      <c r="B2090" s="620" t="s">
        <v>1683</v>
      </c>
      <c r="C2090" s="632" t="s">
        <v>1694</v>
      </c>
      <c r="D2090" s="634">
        <v>43555</v>
      </c>
      <c r="E2090" s="620" t="s">
        <v>675</v>
      </c>
      <c r="F2090" s="636" t="s">
        <v>1695</v>
      </c>
      <c r="G2090" s="637"/>
      <c r="H2090" s="610" t="s">
        <v>286</v>
      </c>
      <c r="I2090" s="611"/>
      <c r="J2090" s="209" t="s">
        <v>287</v>
      </c>
      <c r="K2090" s="209" t="s">
        <v>16</v>
      </c>
      <c r="L2090" s="210">
        <v>26</v>
      </c>
    </row>
    <row r="2091" spans="1:12" s="194" customFormat="1" ht="384.95" customHeight="1" x14ac:dyDescent="0.15">
      <c r="A2091" s="625"/>
      <c r="B2091" s="621"/>
      <c r="C2091" s="633"/>
      <c r="D2091" s="635"/>
      <c r="E2091" s="621"/>
      <c r="F2091" s="638"/>
      <c r="G2091" s="639"/>
      <c r="H2091" s="610" t="s">
        <v>242</v>
      </c>
      <c r="I2091" s="611"/>
      <c r="J2091" s="209" t="s">
        <v>287</v>
      </c>
      <c r="K2091" s="209" t="s">
        <v>287</v>
      </c>
      <c r="L2091" s="210">
        <v>0</v>
      </c>
    </row>
    <row r="2092" spans="1:12" s="194" customFormat="1" ht="24.6" customHeight="1" x14ac:dyDescent="0.15">
      <c r="A2092" s="625"/>
      <c r="B2092" s="203" t="s">
        <v>6</v>
      </c>
      <c r="C2092" s="207" t="s">
        <v>5</v>
      </c>
      <c r="D2092" s="207" t="s">
        <v>288</v>
      </c>
      <c r="E2092" s="207" t="s">
        <v>289</v>
      </c>
      <c r="F2092" s="612"/>
      <c r="G2092" s="613"/>
      <c r="H2092" s="616" t="s">
        <v>290</v>
      </c>
      <c r="I2092" s="617"/>
      <c r="J2092" s="620" t="s">
        <v>287</v>
      </c>
      <c r="K2092" s="620" t="s">
        <v>16</v>
      </c>
      <c r="L2092" s="622">
        <v>395</v>
      </c>
    </row>
    <row r="2093" spans="1:12" s="194" customFormat="1" ht="24.6" customHeight="1" x14ac:dyDescent="0.15">
      <c r="A2093" s="626"/>
      <c r="B2093" s="209" t="s">
        <v>460</v>
      </c>
      <c r="C2093" s="209" t="s">
        <v>1695</v>
      </c>
      <c r="D2093" s="211">
        <v>43557</v>
      </c>
      <c r="E2093" s="209" t="s">
        <v>494</v>
      </c>
      <c r="F2093" s="614"/>
      <c r="G2093" s="615"/>
      <c r="H2093" s="618"/>
      <c r="I2093" s="619"/>
      <c r="J2093" s="621"/>
      <c r="K2093" s="621"/>
      <c r="L2093" s="623"/>
    </row>
    <row r="2094" spans="1:12" s="194" customFormat="1" ht="24.6" customHeight="1" x14ac:dyDescent="0.15">
      <c r="A2094" s="624">
        <v>394</v>
      </c>
      <c r="B2094" s="203" t="s">
        <v>12</v>
      </c>
      <c r="C2094" s="207" t="s">
        <v>11</v>
      </c>
      <c r="D2094" s="207" t="s">
        <v>280</v>
      </c>
      <c r="E2094" s="207" t="s">
        <v>281</v>
      </c>
      <c r="F2094" s="627" t="s">
        <v>8</v>
      </c>
      <c r="G2094" s="628"/>
      <c r="H2094" s="629"/>
      <c r="I2094" s="630"/>
      <c r="J2094" s="630"/>
      <c r="K2094" s="630"/>
      <c r="L2094" s="631"/>
    </row>
    <row r="2095" spans="1:12" s="194" customFormat="1" ht="26.65" customHeight="1" x14ac:dyDescent="0.15">
      <c r="A2095" s="625"/>
      <c r="B2095" s="620" t="s">
        <v>1696</v>
      </c>
      <c r="C2095" s="620" t="s">
        <v>1697</v>
      </c>
      <c r="D2095" s="634">
        <v>43405</v>
      </c>
      <c r="E2095" s="620" t="s">
        <v>469</v>
      </c>
      <c r="F2095" s="636" t="s">
        <v>749</v>
      </c>
      <c r="G2095" s="637"/>
      <c r="H2095" s="610" t="s">
        <v>286</v>
      </c>
      <c r="I2095" s="611"/>
      <c r="J2095" s="209" t="s">
        <v>287</v>
      </c>
      <c r="K2095" s="209" t="s">
        <v>16</v>
      </c>
      <c r="L2095" s="210">
        <v>418.07</v>
      </c>
    </row>
    <row r="2096" spans="1:12" s="194" customFormat="1" ht="105" customHeight="1" x14ac:dyDescent="0.15">
      <c r="A2096" s="625"/>
      <c r="B2096" s="621"/>
      <c r="C2096" s="621"/>
      <c r="D2096" s="635"/>
      <c r="E2096" s="621"/>
      <c r="F2096" s="638"/>
      <c r="G2096" s="639"/>
      <c r="H2096" s="610" t="s">
        <v>242</v>
      </c>
      <c r="I2096" s="611"/>
      <c r="J2096" s="209" t="s">
        <v>287</v>
      </c>
      <c r="K2096" s="209" t="s">
        <v>16</v>
      </c>
      <c r="L2096" s="210">
        <v>301.04000000000002</v>
      </c>
    </row>
    <row r="2097" spans="1:12" s="194" customFormat="1" ht="24.6" customHeight="1" x14ac:dyDescent="0.15">
      <c r="A2097" s="625"/>
      <c r="B2097" s="203" t="s">
        <v>6</v>
      </c>
      <c r="C2097" s="207" t="s">
        <v>5</v>
      </c>
      <c r="D2097" s="207" t="s">
        <v>288</v>
      </c>
      <c r="E2097" s="207" t="s">
        <v>289</v>
      </c>
      <c r="F2097" s="612"/>
      <c r="G2097" s="613"/>
      <c r="H2097" s="616" t="s">
        <v>290</v>
      </c>
      <c r="I2097" s="617"/>
      <c r="J2097" s="620" t="s">
        <v>287</v>
      </c>
      <c r="K2097" s="620" t="s">
        <v>16</v>
      </c>
      <c r="L2097" s="622">
        <v>300</v>
      </c>
    </row>
    <row r="2098" spans="1:12" s="194" customFormat="1" ht="24.6" customHeight="1" x14ac:dyDescent="0.15">
      <c r="A2098" s="626"/>
      <c r="B2098" s="209" t="s">
        <v>317</v>
      </c>
      <c r="C2098" s="209" t="s">
        <v>749</v>
      </c>
      <c r="D2098" s="211">
        <v>43407</v>
      </c>
      <c r="E2098" s="209" t="s">
        <v>1100</v>
      </c>
      <c r="F2098" s="614"/>
      <c r="G2098" s="615"/>
      <c r="H2098" s="618"/>
      <c r="I2098" s="619"/>
      <c r="J2098" s="621"/>
      <c r="K2098" s="621"/>
      <c r="L2098" s="623"/>
    </row>
    <row r="2099" spans="1:12" s="194" customFormat="1" ht="24.6" customHeight="1" x14ac:dyDescent="0.15">
      <c r="A2099" s="624">
        <v>395</v>
      </c>
      <c r="B2099" s="203" t="s">
        <v>12</v>
      </c>
      <c r="C2099" s="207" t="s">
        <v>11</v>
      </c>
      <c r="D2099" s="207" t="s">
        <v>280</v>
      </c>
      <c r="E2099" s="207" t="s">
        <v>281</v>
      </c>
      <c r="F2099" s="627" t="s">
        <v>8</v>
      </c>
      <c r="G2099" s="628"/>
      <c r="H2099" s="629"/>
      <c r="I2099" s="630"/>
      <c r="J2099" s="630"/>
      <c r="K2099" s="630"/>
      <c r="L2099" s="631"/>
    </row>
    <row r="2100" spans="1:12" s="194" customFormat="1" ht="26.65" customHeight="1" x14ac:dyDescent="0.15">
      <c r="A2100" s="625"/>
      <c r="B2100" s="620" t="s">
        <v>1696</v>
      </c>
      <c r="C2100" s="632" t="s">
        <v>1698</v>
      </c>
      <c r="D2100" s="634">
        <v>43419</v>
      </c>
      <c r="E2100" s="620" t="s">
        <v>620</v>
      </c>
      <c r="F2100" s="636" t="s">
        <v>621</v>
      </c>
      <c r="G2100" s="637"/>
      <c r="H2100" s="610" t="s">
        <v>286</v>
      </c>
      <c r="I2100" s="611"/>
      <c r="J2100" s="209" t="s">
        <v>287</v>
      </c>
      <c r="K2100" s="209" t="s">
        <v>16</v>
      </c>
      <c r="L2100" s="210">
        <v>314.77999999999997</v>
      </c>
    </row>
    <row r="2101" spans="1:12" s="194" customFormat="1" ht="277.35000000000002" customHeight="1" x14ac:dyDescent="0.15">
      <c r="A2101" s="625"/>
      <c r="B2101" s="621"/>
      <c r="C2101" s="633"/>
      <c r="D2101" s="635"/>
      <c r="E2101" s="621"/>
      <c r="F2101" s="638"/>
      <c r="G2101" s="639"/>
      <c r="H2101" s="610" t="s">
        <v>242</v>
      </c>
      <c r="I2101" s="611"/>
      <c r="J2101" s="209" t="s">
        <v>287</v>
      </c>
      <c r="K2101" s="209" t="s">
        <v>16</v>
      </c>
      <c r="L2101" s="210">
        <v>318.39999999999998</v>
      </c>
    </row>
    <row r="2102" spans="1:12" s="194" customFormat="1" ht="24.6" customHeight="1" x14ac:dyDescent="0.15">
      <c r="A2102" s="625"/>
      <c r="B2102" s="203" t="s">
        <v>6</v>
      </c>
      <c r="C2102" s="207" t="s">
        <v>5</v>
      </c>
      <c r="D2102" s="207" t="s">
        <v>288</v>
      </c>
      <c r="E2102" s="207" t="s">
        <v>289</v>
      </c>
      <c r="F2102" s="612"/>
      <c r="G2102" s="613"/>
      <c r="H2102" s="616" t="s">
        <v>290</v>
      </c>
      <c r="I2102" s="617"/>
      <c r="J2102" s="620" t="s">
        <v>287</v>
      </c>
      <c r="K2102" s="620" t="s">
        <v>16</v>
      </c>
      <c r="L2102" s="622">
        <v>28.5</v>
      </c>
    </row>
    <row r="2103" spans="1:12" s="194" customFormat="1" ht="24.6" customHeight="1" x14ac:dyDescent="0.15">
      <c r="A2103" s="626"/>
      <c r="B2103" s="209" t="s">
        <v>317</v>
      </c>
      <c r="C2103" s="209" t="s">
        <v>621</v>
      </c>
      <c r="D2103" s="211">
        <v>43420</v>
      </c>
      <c r="E2103" s="209" t="s">
        <v>1699</v>
      </c>
      <c r="F2103" s="614"/>
      <c r="G2103" s="615"/>
      <c r="H2103" s="618"/>
      <c r="I2103" s="619"/>
      <c r="J2103" s="621"/>
      <c r="K2103" s="621"/>
      <c r="L2103" s="623"/>
    </row>
    <row r="2104" spans="1:12" s="194" customFormat="1" ht="24.6" customHeight="1" x14ac:dyDescent="0.15">
      <c r="A2104" s="624">
        <v>396</v>
      </c>
      <c r="B2104" s="203" t="s">
        <v>12</v>
      </c>
      <c r="C2104" s="207" t="s">
        <v>11</v>
      </c>
      <c r="D2104" s="207" t="s">
        <v>280</v>
      </c>
      <c r="E2104" s="207" t="s">
        <v>281</v>
      </c>
      <c r="F2104" s="627" t="s">
        <v>8</v>
      </c>
      <c r="G2104" s="628"/>
      <c r="H2104" s="629"/>
      <c r="I2104" s="630"/>
      <c r="J2104" s="630"/>
      <c r="K2104" s="630"/>
      <c r="L2104" s="631"/>
    </row>
    <row r="2105" spans="1:12" s="194" customFormat="1" ht="26.65" customHeight="1" x14ac:dyDescent="0.15">
      <c r="A2105" s="625"/>
      <c r="B2105" s="620" t="s">
        <v>1700</v>
      </c>
      <c r="C2105" s="632" t="s">
        <v>1701</v>
      </c>
      <c r="D2105" s="634">
        <v>43434</v>
      </c>
      <c r="E2105" s="620" t="s">
        <v>295</v>
      </c>
      <c r="F2105" s="636" t="s">
        <v>1702</v>
      </c>
      <c r="G2105" s="637"/>
      <c r="H2105" s="610" t="s">
        <v>286</v>
      </c>
      <c r="I2105" s="611"/>
      <c r="J2105" s="209" t="s">
        <v>287</v>
      </c>
      <c r="K2105" s="209" t="s">
        <v>16</v>
      </c>
      <c r="L2105" s="210">
        <v>442.64</v>
      </c>
    </row>
    <row r="2106" spans="1:12" s="194" customFormat="1" ht="299.10000000000002" customHeight="1" x14ac:dyDescent="0.15">
      <c r="A2106" s="625"/>
      <c r="B2106" s="621"/>
      <c r="C2106" s="633"/>
      <c r="D2106" s="635"/>
      <c r="E2106" s="621"/>
      <c r="F2106" s="638"/>
      <c r="G2106" s="639"/>
      <c r="H2106" s="610" t="s">
        <v>242</v>
      </c>
      <c r="I2106" s="611"/>
      <c r="J2106" s="209" t="s">
        <v>287</v>
      </c>
      <c r="K2106" s="209" t="s">
        <v>16</v>
      </c>
      <c r="L2106" s="210">
        <v>545.59</v>
      </c>
    </row>
    <row r="2107" spans="1:12" s="194" customFormat="1" ht="24.6" customHeight="1" x14ac:dyDescent="0.15">
      <c r="A2107" s="625"/>
      <c r="B2107" s="203" t="s">
        <v>6</v>
      </c>
      <c r="C2107" s="207" t="s">
        <v>5</v>
      </c>
      <c r="D2107" s="207" t="s">
        <v>288</v>
      </c>
      <c r="E2107" s="207" t="s">
        <v>289</v>
      </c>
      <c r="F2107" s="612"/>
      <c r="G2107" s="613"/>
      <c r="H2107" s="616" t="s">
        <v>290</v>
      </c>
      <c r="I2107" s="617"/>
      <c r="J2107" s="620" t="s">
        <v>287</v>
      </c>
      <c r="K2107" s="620" t="s">
        <v>16</v>
      </c>
      <c r="L2107" s="622">
        <v>325</v>
      </c>
    </row>
    <row r="2108" spans="1:12" s="194" customFormat="1" ht="24.6" customHeight="1" x14ac:dyDescent="0.15">
      <c r="A2108" s="626"/>
      <c r="B2108" s="209" t="s">
        <v>291</v>
      </c>
      <c r="C2108" s="209" t="s">
        <v>1702</v>
      </c>
      <c r="D2108" s="211">
        <v>43437</v>
      </c>
      <c r="E2108" s="209" t="s">
        <v>1703</v>
      </c>
      <c r="F2108" s="614"/>
      <c r="G2108" s="615"/>
      <c r="H2108" s="618"/>
      <c r="I2108" s="619"/>
      <c r="J2108" s="621"/>
      <c r="K2108" s="621"/>
      <c r="L2108" s="623"/>
    </row>
    <row r="2109" spans="1:12" s="194" customFormat="1" ht="24.6" customHeight="1" x14ac:dyDescent="0.15">
      <c r="A2109" s="624">
        <v>397</v>
      </c>
      <c r="B2109" s="203" t="s">
        <v>12</v>
      </c>
      <c r="C2109" s="207" t="s">
        <v>11</v>
      </c>
      <c r="D2109" s="207" t="s">
        <v>280</v>
      </c>
      <c r="E2109" s="207" t="s">
        <v>281</v>
      </c>
      <c r="F2109" s="627" t="s">
        <v>8</v>
      </c>
      <c r="G2109" s="628"/>
      <c r="H2109" s="629"/>
      <c r="I2109" s="630"/>
      <c r="J2109" s="630"/>
      <c r="K2109" s="630"/>
      <c r="L2109" s="631"/>
    </row>
    <row r="2110" spans="1:12" s="194" customFormat="1" ht="26.65" customHeight="1" x14ac:dyDescent="0.15">
      <c r="A2110" s="625"/>
      <c r="B2110" s="620" t="s">
        <v>1700</v>
      </c>
      <c r="C2110" s="632" t="s">
        <v>1704</v>
      </c>
      <c r="D2110" s="634">
        <v>43473</v>
      </c>
      <c r="E2110" s="620" t="s">
        <v>373</v>
      </c>
      <c r="F2110" s="636" t="s">
        <v>374</v>
      </c>
      <c r="G2110" s="637"/>
      <c r="H2110" s="610" t="s">
        <v>286</v>
      </c>
      <c r="I2110" s="611"/>
      <c r="J2110" s="209" t="s">
        <v>287</v>
      </c>
      <c r="K2110" s="209" t="s">
        <v>16</v>
      </c>
      <c r="L2110" s="210">
        <v>264.08999999999997</v>
      </c>
    </row>
    <row r="2111" spans="1:12" s="194" customFormat="1" ht="409.6" customHeight="1" x14ac:dyDescent="0.15">
      <c r="A2111" s="625"/>
      <c r="B2111" s="640"/>
      <c r="C2111" s="641"/>
      <c r="D2111" s="642"/>
      <c r="E2111" s="640"/>
      <c r="F2111" s="643"/>
      <c r="G2111" s="644"/>
      <c r="H2111" s="616" t="s">
        <v>242</v>
      </c>
      <c r="I2111" s="617"/>
      <c r="J2111" s="620" t="s">
        <v>287</v>
      </c>
      <c r="K2111" s="620" t="s">
        <v>16</v>
      </c>
      <c r="L2111" s="622">
        <v>389.31</v>
      </c>
    </row>
    <row r="2112" spans="1:12" s="194" customFormat="1" ht="73.5" customHeight="1" x14ac:dyDescent="0.15">
      <c r="A2112" s="625"/>
      <c r="B2112" s="621"/>
      <c r="C2112" s="633"/>
      <c r="D2112" s="635"/>
      <c r="E2112" s="621"/>
      <c r="F2112" s="638"/>
      <c r="G2112" s="639"/>
      <c r="H2112" s="618"/>
      <c r="I2112" s="619"/>
      <c r="J2112" s="621"/>
      <c r="K2112" s="621"/>
      <c r="L2112" s="623"/>
    </row>
    <row r="2113" spans="1:12" s="194" customFormat="1" ht="24.6" customHeight="1" x14ac:dyDescent="0.15">
      <c r="A2113" s="625"/>
      <c r="B2113" s="203" t="s">
        <v>6</v>
      </c>
      <c r="C2113" s="207" t="s">
        <v>5</v>
      </c>
      <c r="D2113" s="207" t="s">
        <v>288</v>
      </c>
      <c r="E2113" s="207" t="s">
        <v>289</v>
      </c>
      <c r="F2113" s="612"/>
      <c r="G2113" s="613"/>
      <c r="H2113" s="616" t="s">
        <v>290</v>
      </c>
      <c r="I2113" s="617"/>
      <c r="J2113" s="620" t="s">
        <v>287</v>
      </c>
      <c r="K2113" s="620" t="s">
        <v>16</v>
      </c>
      <c r="L2113" s="622">
        <v>100</v>
      </c>
    </row>
    <row r="2114" spans="1:12" s="194" customFormat="1" ht="24.6" customHeight="1" x14ac:dyDescent="0.15">
      <c r="A2114" s="626"/>
      <c r="B2114" s="209" t="s">
        <v>291</v>
      </c>
      <c r="C2114" s="209" t="s">
        <v>374</v>
      </c>
      <c r="D2114" s="211">
        <v>43474</v>
      </c>
      <c r="E2114" s="209" t="s">
        <v>1705</v>
      </c>
      <c r="F2114" s="614"/>
      <c r="G2114" s="615"/>
      <c r="H2114" s="618"/>
      <c r="I2114" s="619"/>
      <c r="J2114" s="621"/>
      <c r="K2114" s="621"/>
      <c r="L2114" s="623"/>
    </row>
    <row r="2115" spans="1:12" s="194" customFormat="1" ht="24.6" customHeight="1" x14ac:dyDescent="0.15">
      <c r="A2115" s="624">
        <v>398</v>
      </c>
      <c r="B2115" s="203" t="s">
        <v>12</v>
      </c>
      <c r="C2115" s="207" t="s">
        <v>11</v>
      </c>
      <c r="D2115" s="207" t="s">
        <v>280</v>
      </c>
      <c r="E2115" s="207" t="s">
        <v>281</v>
      </c>
      <c r="F2115" s="627" t="s">
        <v>8</v>
      </c>
      <c r="G2115" s="628"/>
      <c r="H2115" s="629"/>
      <c r="I2115" s="630"/>
      <c r="J2115" s="630"/>
      <c r="K2115" s="630"/>
      <c r="L2115" s="631"/>
    </row>
    <row r="2116" spans="1:12" s="194" customFormat="1" ht="26.65" customHeight="1" x14ac:dyDescent="0.15">
      <c r="A2116" s="625"/>
      <c r="B2116" s="620" t="s">
        <v>1700</v>
      </c>
      <c r="C2116" s="632" t="s">
        <v>1706</v>
      </c>
      <c r="D2116" s="634">
        <v>43489</v>
      </c>
      <c r="E2116" s="620" t="s">
        <v>1707</v>
      </c>
      <c r="F2116" s="636" t="s">
        <v>1708</v>
      </c>
      <c r="G2116" s="637"/>
      <c r="H2116" s="610" t="s">
        <v>286</v>
      </c>
      <c r="I2116" s="611"/>
      <c r="J2116" s="209" t="s">
        <v>287</v>
      </c>
      <c r="K2116" s="209" t="s">
        <v>16</v>
      </c>
      <c r="L2116" s="210">
        <v>470</v>
      </c>
    </row>
    <row r="2117" spans="1:12" s="194" customFormat="1" ht="363.75" customHeight="1" x14ac:dyDescent="0.15">
      <c r="A2117" s="625"/>
      <c r="B2117" s="621"/>
      <c r="C2117" s="633"/>
      <c r="D2117" s="635"/>
      <c r="E2117" s="621"/>
      <c r="F2117" s="638"/>
      <c r="G2117" s="639"/>
      <c r="H2117" s="610" t="s">
        <v>242</v>
      </c>
      <c r="I2117" s="611"/>
      <c r="J2117" s="209" t="s">
        <v>287</v>
      </c>
      <c r="K2117" s="209" t="s">
        <v>16</v>
      </c>
      <c r="L2117" s="210">
        <v>237.4</v>
      </c>
    </row>
    <row r="2118" spans="1:12" s="194" customFormat="1" ht="24.6" customHeight="1" x14ac:dyDescent="0.15">
      <c r="A2118" s="625"/>
      <c r="B2118" s="203" t="s">
        <v>6</v>
      </c>
      <c r="C2118" s="207" t="s">
        <v>5</v>
      </c>
      <c r="D2118" s="207" t="s">
        <v>288</v>
      </c>
      <c r="E2118" s="207" t="s">
        <v>289</v>
      </c>
      <c r="F2118" s="612"/>
      <c r="G2118" s="613"/>
      <c r="H2118" s="616" t="s">
        <v>290</v>
      </c>
      <c r="I2118" s="617"/>
      <c r="J2118" s="620" t="s">
        <v>287</v>
      </c>
      <c r="K2118" s="620" t="s">
        <v>287</v>
      </c>
      <c r="L2118" s="622">
        <v>0</v>
      </c>
    </row>
    <row r="2119" spans="1:12" s="194" customFormat="1" ht="24.6" customHeight="1" x14ac:dyDescent="0.15">
      <c r="A2119" s="626"/>
      <c r="B2119" s="209" t="s">
        <v>291</v>
      </c>
      <c r="C2119" s="209" t="s">
        <v>1708</v>
      </c>
      <c r="D2119" s="211">
        <v>43491</v>
      </c>
      <c r="E2119" s="209" t="s">
        <v>1709</v>
      </c>
      <c r="F2119" s="614"/>
      <c r="G2119" s="615"/>
      <c r="H2119" s="618"/>
      <c r="I2119" s="619"/>
      <c r="J2119" s="621"/>
      <c r="K2119" s="621"/>
      <c r="L2119" s="623"/>
    </row>
    <row r="2120" spans="1:12" s="194" customFormat="1" ht="24.6" customHeight="1" x14ac:dyDescent="0.15">
      <c r="A2120" s="624">
        <v>399</v>
      </c>
      <c r="B2120" s="203" t="s">
        <v>12</v>
      </c>
      <c r="C2120" s="207" t="s">
        <v>11</v>
      </c>
      <c r="D2120" s="207" t="s">
        <v>280</v>
      </c>
      <c r="E2120" s="207" t="s">
        <v>281</v>
      </c>
      <c r="F2120" s="627" t="s">
        <v>8</v>
      </c>
      <c r="G2120" s="628"/>
      <c r="H2120" s="629"/>
      <c r="I2120" s="630"/>
      <c r="J2120" s="630"/>
      <c r="K2120" s="630"/>
      <c r="L2120" s="631"/>
    </row>
    <row r="2121" spans="1:12" s="194" customFormat="1" ht="26.65" customHeight="1" x14ac:dyDescent="0.15">
      <c r="A2121" s="625"/>
      <c r="B2121" s="620" t="s">
        <v>1700</v>
      </c>
      <c r="C2121" s="632" t="s">
        <v>1710</v>
      </c>
      <c r="D2121" s="634">
        <v>43503</v>
      </c>
      <c r="E2121" s="620" t="s">
        <v>650</v>
      </c>
      <c r="F2121" s="636" t="s">
        <v>651</v>
      </c>
      <c r="G2121" s="637"/>
      <c r="H2121" s="610" t="s">
        <v>286</v>
      </c>
      <c r="I2121" s="611"/>
      <c r="J2121" s="209" t="s">
        <v>287</v>
      </c>
      <c r="K2121" s="209" t="s">
        <v>16</v>
      </c>
      <c r="L2121" s="210">
        <v>224</v>
      </c>
    </row>
    <row r="2122" spans="1:12" s="194" customFormat="1" ht="409.6" customHeight="1" x14ac:dyDescent="0.15">
      <c r="A2122" s="625"/>
      <c r="B2122" s="640"/>
      <c r="C2122" s="641"/>
      <c r="D2122" s="642"/>
      <c r="E2122" s="640"/>
      <c r="F2122" s="643"/>
      <c r="G2122" s="644"/>
      <c r="H2122" s="616" t="s">
        <v>242</v>
      </c>
      <c r="I2122" s="617"/>
      <c r="J2122" s="620" t="s">
        <v>287</v>
      </c>
      <c r="K2122" s="620" t="s">
        <v>16</v>
      </c>
      <c r="L2122" s="622">
        <v>308</v>
      </c>
    </row>
    <row r="2123" spans="1:12" s="194" customFormat="1" ht="8.4499999999999993" customHeight="1" x14ac:dyDescent="0.15">
      <c r="A2123" s="625"/>
      <c r="B2123" s="621"/>
      <c r="C2123" s="633"/>
      <c r="D2123" s="635"/>
      <c r="E2123" s="621"/>
      <c r="F2123" s="638"/>
      <c r="G2123" s="639"/>
      <c r="H2123" s="618"/>
      <c r="I2123" s="619"/>
      <c r="J2123" s="621"/>
      <c r="K2123" s="621"/>
      <c r="L2123" s="623"/>
    </row>
    <row r="2124" spans="1:12" s="194" customFormat="1" ht="24.6" customHeight="1" x14ac:dyDescent="0.15">
      <c r="A2124" s="625"/>
      <c r="B2124" s="203" t="s">
        <v>6</v>
      </c>
      <c r="C2124" s="207" t="s">
        <v>5</v>
      </c>
      <c r="D2124" s="207" t="s">
        <v>288</v>
      </c>
      <c r="E2124" s="207" t="s">
        <v>289</v>
      </c>
      <c r="F2124" s="612"/>
      <c r="G2124" s="613"/>
      <c r="H2124" s="616" t="s">
        <v>290</v>
      </c>
      <c r="I2124" s="617"/>
      <c r="J2124" s="620" t="s">
        <v>287</v>
      </c>
      <c r="K2124" s="620" t="s">
        <v>287</v>
      </c>
      <c r="L2124" s="622">
        <v>0</v>
      </c>
    </row>
    <row r="2125" spans="1:12" s="194" customFormat="1" ht="24.6" customHeight="1" x14ac:dyDescent="0.15">
      <c r="A2125" s="626"/>
      <c r="B2125" s="209" t="s">
        <v>291</v>
      </c>
      <c r="C2125" s="209" t="s">
        <v>651</v>
      </c>
      <c r="D2125" s="211">
        <v>43504</v>
      </c>
      <c r="E2125" s="209" t="s">
        <v>1711</v>
      </c>
      <c r="F2125" s="614"/>
      <c r="G2125" s="615"/>
      <c r="H2125" s="618"/>
      <c r="I2125" s="619"/>
      <c r="J2125" s="621"/>
      <c r="K2125" s="621"/>
      <c r="L2125" s="623"/>
    </row>
    <row r="2126" spans="1:12" s="194" customFormat="1" ht="24.6" customHeight="1" x14ac:dyDescent="0.15">
      <c r="A2126" s="624">
        <v>400</v>
      </c>
      <c r="B2126" s="203" t="s">
        <v>12</v>
      </c>
      <c r="C2126" s="207" t="s">
        <v>11</v>
      </c>
      <c r="D2126" s="207" t="s">
        <v>280</v>
      </c>
      <c r="E2126" s="207" t="s">
        <v>281</v>
      </c>
      <c r="F2126" s="627" t="s">
        <v>8</v>
      </c>
      <c r="G2126" s="628"/>
      <c r="H2126" s="629"/>
      <c r="I2126" s="630"/>
      <c r="J2126" s="630"/>
      <c r="K2126" s="630"/>
      <c r="L2126" s="631"/>
    </row>
    <row r="2127" spans="1:12" s="194" customFormat="1" ht="26.65" customHeight="1" x14ac:dyDescent="0.15">
      <c r="A2127" s="625"/>
      <c r="B2127" s="620" t="s">
        <v>1700</v>
      </c>
      <c r="C2127" s="632" t="s">
        <v>1712</v>
      </c>
      <c r="D2127" s="634">
        <v>43546</v>
      </c>
      <c r="E2127" s="620" t="s">
        <v>1713</v>
      </c>
      <c r="F2127" s="636" t="s">
        <v>296</v>
      </c>
      <c r="G2127" s="637"/>
      <c r="H2127" s="610" t="s">
        <v>286</v>
      </c>
      <c r="I2127" s="611"/>
      <c r="J2127" s="209" t="s">
        <v>287</v>
      </c>
      <c r="K2127" s="209" t="s">
        <v>287</v>
      </c>
      <c r="L2127" s="210">
        <v>0</v>
      </c>
    </row>
    <row r="2128" spans="1:12" s="194" customFormat="1" ht="409.6" customHeight="1" x14ac:dyDescent="0.15">
      <c r="A2128" s="625"/>
      <c r="B2128" s="640"/>
      <c r="C2128" s="641"/>
      <c r="D2128" s="642"/>
      <c r="E2128" s="640"/>
      <c r="F2128" s="643"/>
      <c r="G2128" s="644"/>
      <c r="H2128" s="616" t="s">
        <v>242</v>
      </c>
      <c r="I2128" s="617"/>
      <c r="J2128" s="620" t="s">
        <v>287</v>
      </c>
      <c r="K2128" s="620" t="s">
        <v>287</v>
      </c>
      <c r="L2128" s="622">
        <v>0</v>
      </c>
    </row>
    <row r="2129" spans="1:12" s="194" customFormat="1" ht="62.45" customHeight="1" x14ac:dyDescent="0.15">
      <c r="A2129" s="625"/>
      <c r="B2129" s="621"/>
      <c r="C2129" s="633"/>
      <c r="D2129" s="635"/>
      <c r="E2129" s="621"/>
      <c r="F2129" s="638"/>
      <c r="G2129" s="639"/>
      <c r="H2129" s="618"/>
      <c r="I2129" s="619"/>
      <c r="J2129" s="621"/>
      <c r="K2129" s="621"/>
      <c r="L2129" s="623"/>
    </row>
    <row r="2130" spans="1:12" s="194" customFormat="1" ht="24.6" customHeight="1" x14ac:dyDescent="0.15">
      <c r="A2130" s="625"/>
      <c r="B2130" s="203" t="s">
        <v>6</v>
      </c>
      <c r="C2130" s="207" t="s">
        <v>5</v>
      </c>
      <c r="D2130" s="207" t="s">
        <v>288</v>
      </c>
      <c r="E2130" s="207" t="s">
        <v>289</v>
      </c>
      <c r="F2130" s="612"/>
      <c r="G2130" s="613"/>
      <c r="H2130" s="616" t="s">
        <v>290</v>
      </c>
      <c r="I2130" s="617"/>
      <c r="J2130" s="620" t="s">
        <v>287</v>
      </c>
      <c r="K2130" s="620" t="s">
        <v>16</v>
      </c>
      <c r="L2130" s="622">
        <v>669</v>
      </c>
    </row>
    <row r="2131" spans="1:12" s="194" customFormat="1" ht="24.6" customHeight="1" x14ac:dyDescent="0.15">
      <c r="A2131" s="626"/>
      <c r="B2131" s="209" t="s">
        <v>291</v>
      </c>
      <c r="C2131" s="209" t="s">
        <v>296</v>
      </c>
      <c r="D2131" s="211">
        <v>43549</v>
      </c>
      <c r="E2131" s="209" t="s">
        <v>609</v>
      </c>
      <c r="F2131" s="614"/>
      <c r="G2131" s="615"/>
      <c r="H2131" s="618"/>
      <c r="I2131" s="619"/>
      <c r="J2131" s="621"/>
      <c r="K2131" s="621"/>
      <c r="L2131" s="623"/>
    </row>
    <row r="2132" spans="1:12" s="194" customFormat="1" ht="24.6" customHeight="1" x14ac:dyDescent="0.15">
      <c r="A2132" s="624">
        <v>401</v>
      </c>
      <c r="B2132" s="203" t="s">
        <v>12</v>
      </c>
      <c r="C2132" s="207" t="s">
        <v>11</v>
      </c>
      <c r="D2132" s="207" t="s">
        <v>280</v>
      </c>
      <c r="E2132" s="207" t="s">
        <v>281</v>
      </c>
      <c r="F2132" s="627" t="s">
        <v>8</v>
      </c>
      <c r="G2132" s="628"/>
      <c r="H2132" s="629"/>
      <c r="I2132" s="630"/>
      <c r="J2132" s="630"/>
      <c r="K2132" s="630"/>
      <c r="L2132" s="631"/>
    </row>
    <row r="2133" spans="1:12" s="194" customFormat="1" ht="26.65" customHeight="1" x14ac:dyDescent="0.15">
      <c r="A2133" s="625"/>
      <c r="B2133" s="620" t="s">
        <v>1714</v>
      </c>
      <c r="C2133" s="620" t="s">
        <v>1715</v>
      </c>
      <c r="D2133" s="634">
        <v>43487</v>
      </c>
      <c r="E2133" s="620" t="s">
        <v>844</v>
      </c>
      <c r="F2133" s="636" t="s">
        <v>1716</v>
      </c>
      <c r="G2133" s="637"/>
      <c r="H2133" s="610" t="s">
        <v>286</v>
      </c>
      <c r="I2133" s="611"/>
      <c r="J2133" s="209" t="s">
        <v>287</v>
      </c>
      <c r="K2133" s="209" t="s">
        <v>16</v>
      </c>
      <c r="L2133" s="210">
        <v>844</v>
      </c>
    </row>
    <row r="2134" spans="1:12" s="194" customFormat="1" ht="105" customHeight="1" x14ac:dyDescent="0.15">
      <c r="A2134" s="625"/>
      <c r="B2134" s="621"/>
      <c r="C2134" s="621"/>
      <c r="D2134" s="635"/>
      <c r="E2134" s="621"/>
      <c r="F2134" s="638"/>
      <c r="G2134" s="639"/>
      <c r="H2134" s="610" t="s">
        <v>242</v>
      </c>
      <c r="I2134" s="611"/>
      <c r="J2134" s="209" t="s">
        <v>287</v>
      </c>
      <c r="K2134" s="209" t="s">
        <v>16</v>
      </c>
      <c r="L2134" s="210">
        <v>1250</v>
      </c>
    </row>
    <row r="2135" spans="1:12" s="194" customFormat="1" ht="24.6" customHeight="1" x14ac:dyDescent="0.15">
      <c r="A2135" s="625"/>
      <c r="B2135" s="203" t="s">
        <v>6</v>
      </c>
      <c r="C2135" s="207" t="s">
        <v>5</v>
      </c>
      <c r="D2135" s="207" t="s">
        <v>288</v>
      </c>
      <c r="E2135" s="207" t="s">
        <v>289</v>
      </c>
      <c r="F2135" s="612"/>
      <c r="G2135" s="613"/>
      <c r="H2135" s="616" t="s">
        <v>290</v>
      </c>
      <c r="I2135" s="617"/>
      <c r="J2135" s="620" t="s">
        <v>287</v>
      </c>
      <c r="K2135" s="620" t="s">
        <v>287</v>
      </c>
      <c r="L2135" s="622">
        <v>0</v>
      </c>
    </row>
    <row r="2136" spans="1:12" s="194" customFormat="1" ht="35.1" customHeight="1" x14ac:dyDescent="0.15">
      <c r="A2136" s="626"/>
      <c r="B2136" s="209" t="s">
        <v>1717</v>
      </c>
      <c r="C2136" s="209" t="s">
        <v>1716</v>
      </c>
      <c r="D2136" s="211">
        <v>43491</v>
      </c>
      <c r="E2136" s="209" t="s">
        <v>1718</v>
      </c>
      <c r="F2136" s="614"/>
      <c r="G2136" s="615"/>
      <c r="H2136" s="618"/>
      <c r="I2136" s="619"/>
      <c r="J2136" s="621"/>
      <c r="K2136" s="621"/>
      <c r="L2136" s="623"/>
    </row>
    <row r="2137" spans="1:12" s="194" customFormat="1" ht="24.6" customHeight="1" x14ac:dyDescent="0.15">
      <c r="A2137" s="624">
        <v>402</v>
      </c>
      <c r="B2137" s="203" t="s">
        <v>12</v>
      </c>
      <c r="C2137" s="207" t="s">
        <v>11</v>
      </c>
      <c r="D2137" s="207" t="s">
        <v>280</v>
      </c>
      <c r="E2137" s="207" t="s">
        <v>281</v>
      </c>
      <c r="F2137" s="627" t="s">
        <v>8</v>
      </c>
      <c r="G2137" s="628"/>
      <c r="H2137" s="629"/>
      <c r="I2137" s="630"/>
      <c r="J2137" s="630"/>
      <c r="K2137" s="630"/>
      <c r="L2137" s="631"/>
    </row>
    <row r="2138" spans="1:12" s="194" customFormat="1" ht="26.65" customHeight="1" x14ac:dyDescent="0.15">
      <c r="A2138" s="625"/>
      <c r="B2138" s="620" t="s">
        <v>1714</v>
      </c>
      <c r="C2138" s="620" t="s">
        <v>1719</v>
      </c>
      <c r="D2138" s="634">
        <v>43506</v>
      </c>
      <c r="E2138" s="620" t="s">
        <v>1720</v>
      </c>
      <c r="F2138" s="636" t="s">
        <v>1721</v>
      </c>
      <c r="G2138" s="637"/>
      <c r="H2138" s="610" t="s">
        <v>286</v>
      </c>
      <c r="I2138" s="611"/>
      <c r="J2138" s="209" t="s">
        <v>287</v>
      </c>
      <c r="K2138" s="209" t="s">
        <v>16</v>
      </c>
      <c r="L2138" s="210">
        <v>755</v>
      </c>
    </row>
    <row r="2139" spans="1:12" s="194" customFormat="1" ht="40.5" customHeight="1" x14ac:dyDescent="0.15">
      <c r="A2139" s="625"/>
      <c r="B2139" s="621"/>
      <c r="C2139" s="621"/>
      <c r="D2139" s="635"/>
      <c r="E2139" s="621"/>
      <c r="F2139" s="638"/>
      <c r="G2139" s="639"/>
      <c r="H2139" s="610" t="s">
        <v>242</v>
      </c>
      <c r="I2139" s="611"/>
      <c r="J2139" s="209" t="s">
        <v>287</v>
      </c>
      <c r="K2139" s="209" t="s">
        <v>16</v>
      </c>
      <c r="L2139" s="210">
        <v>2534</v>
      </c>
    </row>
    <row r="2140" spans="1:12" s="194" customFormat="1" ht="24.6" customHeight="1" x14ac:dyDescent="0.15">
      <c r="A2140" s="625"/>
      <c r="B2140" s="203" t="s">
        <v>6</v>
      </c>
      <c r="C2140" s="207" t="s">
        <v>5</v>
      </c>
      <c r="D2140" s="207" t="s">
        <v>288</v>
      </c>
      <c r="E2140" s="207" t="s">
        <v>289</v>
      </c>
      <c r="F2140" s="612"/>
      <c r="G2140" s="613"/>
      <c r="H2140" s="616" t="s">
        <v>290</v>
      </c>
      <c r="I2140" s="617"/>
      <c r="J2140" s="620" t="s">
        <v>287</v>
      </c>
      <c r="K2140" s="620" t="s">
        <v>16</v>
      </c>
      <c r="L2140" s="622">
        <v>160</v>
      </c>
    </row>
    <row r="2141" spans="1:12" s="194" customFormat="1" ht="35.1" customHeight="1" x14ac:dyDescent="0.15">
      <c r="A2141" s="626"/>
      <c r="B2141" s="209" t="s">
        <v>1717</v>
      </c>
      <c r="C2141" s="209" t="s">
        <v>1721</v>
      </c>
      <c r="D2141" s="211">
        <v>43512</v>
      </c>
      <c r="E2141" s="209" t="s">
        <v>1722</v>
      </c>
      <c r="F2141" s="614"/>
      <c r="G2141" s="615"/>
      <c r="H2141" s="618"/>
      <c r="I2141" s="619"/>
      <c r="J2141" s="621"/>
      <c r="K2141" s="621"/>
      <c r="L2141" s="623"/>
    </row>
    <row r="2142" spans="1:12" s="194" customFormat="1" ht="24.6" customHeight="1" x14ac:dyDescent="0.15">
      <c r="A2142" s="624">
        <v>403</v>
      </c>
      <c r="B2142" s="203" t="s">
        <v>12</v>
      </c>
      <c r="C2142" s="207" t="s">
        <v>11</v>
      </c>
      <c r="D2142" s="207" t="s">
        <v>280</v>
      </c>
      <c r="E2142" s="207" t="s">
        <v>281</v>
      </c>
      <c r="F2142" s="627" t="s">
        <v>8</v>
      </c>
      <c r="G2142" s="628"/>
      <c r="H2142" s="629"/>
      <c r="I2142" s="630"/>
      <c r="J2142" s="630"/>
      <c r="K2142" s="630"/>
      <c r="L2142" s="631"/>
    </row>
    <row r="2143" spans="1:12" s="194" customFormat="1" ht="26.65" customHeight="1" x14ac:dyDescent="0.15">
      <c r="A2143" s="625"/>
      <c r="B2143" s="620" t="s">
        <v>1723</v>
      </c>
      <c r="C2143" s="632" t="s">
        <v>1724</v>
      </c>
      <c r="D2143" s="634">
        <v>43517</v>
      </c>
      <c r="E2143" s="620" t="s">
        <v>607</v>
      </c>
      <c r="F2143" s="636" t="s">
        <v>700</v>
      </c>
      <c r="G2143" s="637"/>
      <c r="H2143" s="610" t="s">
        <v>286</v>
      </c>
      <c r="I2143" s="611"/>
      <c r="J2143" s="209" t="s">
        <v>287</v>
      </c>
      <c r="K2143" s="209" t="s">
        <v>16</v>
      </c>
      <c r="L2143" s="210">
        <v>894.96</v>
      </c>
    </row>
    <row r="2144" spans="1:12" s="194" customFormat="1" ht="409.6" customHeight="1" x14ac:dyDescent="0.15">
      <c r="A2144" s="625"/>
      <c r="B2144" s="640"/>
      <c r="C2144" s="641"/>
      <c r="D2144" s="642"/>
      <c r="E2144" s="640"/>
      <c r="F2144" s="643"/>
      <c r="G2144" s="644"/>
      <c r="H2144" s="616" t="s">
        <v>242</v>
      </c>
      <c r="I2144" s="617"/>
      <c r="J2144" s="620" t="s">
        <v>287</v>
      </c>
      <c r="K2144" s="620" t="s">
        <v>287</v>
      </c>
      <c r="L2144" s="622">
        <v>0</v>
      </c>
    </row>
    <row r="2145" spans="1:12" s="194" customFormat="1" ht="180.75" customHeight="1" x14ac:dyDescent="0.15">
      <c r="A2145" s="625"/>
      <c r="B2145" s="621"/>
      <c r="C2145" s="633"/>
      <c r="D2145" s="635"/>
      <c r="E2145" s="621"/>
      <c r="F2145" s="638"/>
      <c r="G2145" s="639"/>
      <c r="H2145" s="618"/>
      <c r="I2145" s="619"/>
      <c r="J2145" s="621"/>
      <c r="K2145" s="621"/>
      <c r="L2145" s="623"/>
    </row>
    <row r="2146" spans="1:12" s="194" customFormat="1" ht="24.6" customHeight="1" x14ac:dyDescent="0.15">
      <c r="A2146" s="625"/>
      <c r="B2146" s="203" t="s">
        <v>6</v>
      </c>
      <c r="C2146" s="207" t="s">
        <v>5</v>
      </c>
      <c r="D2146" s="207" t="s">
        <v>288</v>
      </c>
      <c r="E2146" s="207" t="s">
        <v>289</v>
      </c>
      <c r="F2146" s="612"/>
      <c r="G2146" s="613"/>
      <c r="H2146" s="616" t="s">
        <v>290</v>
      </c>
      <c r="I2146" s="617"/>
      <c r="J2146" s="620" t="s">
        <v>287</v>
      </c>
      <c r="K2146" s="620" t="s">
        <v>16</v>
      </c>
      <c r="L2146" s="622">
        <v>450</v>
      </c>
    </row>
    <row r="2147" spans="1:12" s="194" customFormat="1" ht="24.6" customHeight="1" x14ac:dyDescent="0.15">
      <c r="A2147" s="626"/>
      <c r="B2147" s="209" t="s">
        <v>291</v>
      </c>
      <c r="C2147" s="209" t="s">
        <v>700</v>
      </c>
      <c r="D2147" s="211">
        <v>43520</v>
      </c>
      <c r="E2147" s="209" t="s">
        <v>689</v>
      </c>
      <c r="F2147" s="614"/>
      <c r="G2147" s="615"/>
      <c r="H2147" s="618"/>
      <c r="I2147" s="619"/>
      <c r="J2147" s="621"/>
      <c r="K2147" s="621"/>
      <c r="L2147" s="623"/>
    </row>
    <row r="2148" spans="1:12" s="194" customFormat="1" ht="24.6" customHeight="1" x14ac:dyDescent="0.15">
      <c r="A2148" s="624">
        <v>404</v>
      </c>
      <c r="B2148" s="203" t="s">
        <v>12</v>
      </c>
      <c r="C2148" s="207" t="s">
        <v>11</v>
      </c>
      <c r="D2148" s="207" t="s">
        <v>280</v>
      </c>
      <c r="E2148" s="207" t="s">
        <v>281</v>
      </c>
      <c r="F2148" s="627" t="s">
        <v>8</v>
      </c>
      <c r="G2148" s="628"/>
      <c r="H2148" s="629"/>
      <c r="I2148" s="630"/>
      <c r="J2148" s="630"/>
      <c r="K2148" s="630"/>
      <c r="L2148" s="631"/>
    </row>
    <row r="2149" spans="1:12" s="194" customFormat="1" ht="26.65" customHeight="1" x14ac:dyDescent="0.15">
      <c r="A2149" s="625"/>
      <c r="B2149" s="620" t="s">
        <v>1725</v>
      </c>
      <c r="C2149" s="632" t="s">
        <v>1726</v>
      </c>
      <c r="D2149" s="634">
        <v>43418</v>
      </c>
      <c r="E2149" s="620" t="s">
        <v>321</v>
      </c>
      <c r="F2149" s="636" t="s">
        <v>1727</v>
      </c>
      <c r="G2149" s="637"/>
      <c r="H2149" s="610" t="s">
        <v>286</v>
      </c>
      <c r="I2149" s="611"/>
      <c r="J2149" s="209" t="s">
        <v>287</v>
      </c>
      <c r="K2149" s="209" t="s">
        <v>16</v>
      </c>
      <c r="L2149" s="210">
        <v>591.95000000000005</v>
      </c>
    </row>
    <row r="2150" spans="1:12" s="194" customFormat="1" ht="353.1" customHeight="1" x14ac:dyDescent="0.15">
      <c r="A2150" s="625"/>
      <c r="B2150" s="621"/>
      <c r="C2150" s="633"/>
      <c r="D2150" s="635"/>
      <c r="E2150" s="621"/>
      <c r="F2150" s="638"/>
      <c r="G2150" s="639"/>
      <c r="H2150" s="610" t="s">
        <v>242</v>
      </c>
      <c r="I2150" s="611"/>
      <c r="J2150" s="209" t="s">
        <v>287</v>
      </c>
      <c r="K2150" s="209" t="s">
        <v>16</v>
      </c>
      <c r="L2150" s="210">
        <v>414.96</v>
      </c>
    </row>
    <row r="2151" spans="1:12" s="194" customFormat="1" ht="24.6" customHeight="1" x14ac:dyDescent="0.15">
      <c r="A2151" s="625"/>
      <c r="B2151" s="203" t="s">
        <v>6</v>
      </c>
      <c r="C2151" s="207" t="s">
        <v>5</v>
      </c>
      <c r="D2151" s="207" t="s">
        <v>288</v>
      </c>
      <c r="E2151" s="207" t="s">
        <v>289</v>
      </c>
      <c r="F2151" s="612"/>
      <c r="G2151" s="613"/>
      <c r="H2151" s="616" t="s">
        <v>290</v>
      </c>
      <c r="I2151" s="617"/>
      <c r="J2151" s="620" t="s">
        <v>287</v>
      </c>
      <c r="K2151" s="620" t="s">
        <v>16</v>
      </c>
      <c r="L2151" s="622">
        <v>785</v>
      </c>
    </row>
    <row r="2152" spans="1:12" s="194" customFormat="1" ht="35.1" customHeight="1" x14ac:dyDescent="0.15">
      <c r="A2152" s="626"/>
      <c r="B2152" s="209" t="s">
        <v>1728</v>
      </c>
      <c r="C2152" s="209" t="s">
        <v>1727</v>
      </c>
      <c r="D2152" s="211">
        <v>43420</v>
      </c>
      <c r="E2152" s="209" t="s">
        <v>1177</v>
      </c>
      <c r="F2152" s="614"/>
      <c r="G2152" s="615"/>
      <c r="H2152" s="618"/>
      <c r="I2152" s="619"/>
      <c r="J2152" s="621"/>
      <c r="K2152" s="621"/>
      <c r="L2152" s="623"/>
    </row>
    <row r="2153" spans="1:12" s="194" customFormat="1" ht="24.6" customHeight="1" x14ac:dyDescent="0.15">
      <c r="A2153" s="624">
        <v>405</v>
      </c>
      <c r="B2153" s="203" t="s">
        <v>12</v>
      </c>
      <c r="C2153" s="207" t="s">
        <v>11</v>
      </c>
      <c r="D2153" s="207" t="s">
        <v>280</v>
      </c>
      <c r="E2153" s="207" t="s">
        <v>281</v>
      </c>
      <c r="F2153" s="627" t="s">
        <v>8</v>
      </c>
      <c r="G2153" s="628"/>
      <c r="H2153" s="629"/>
      <c r="I2153" s="630"/>
      <c r="J2153" s="630"/>
      <c r="K2153" s="630"/>
      <c r="L2153" s="631"/>
    </row>
    <row r="2154" spans="1:12" s="194" customFormat="1" ht="26.65" customHeight="1" x14ac:dyDescent="0.15">
      <c r="A2154" s="625"/>
      <c r="B2154" s="620" t="s">
        <v>1729</v>
      </c>
      <c r="C2154" s="632" t="s">
        <v>1730</v>
      </c>
      <c r="D2154" s="634">
        <v>43380</v>
      </c>
      <c r="E2154" s="620" t="s">
        <v>1731</v>
      </c>
      <c r="F2154" s="636" t="s">
        <v>1732</v>
      </c>
      <c r="G2154" s="637"/>
      <c r="H2154" s="610" t="s">
        <v>286</v>
      </c>
      <c r="I2154" s="611"/>
      <c r="J2154" s="209" t="s">
        <v>287</v>
      </c>
      <c r="K2154" s="209" t="s">
        <v>16</v>
      </c>
      <c r="L2154" s="210">
        <v>344.94</v>
      </c>
    </row>
    <row r="2155" spans="1:12" s="194" customFormat="1" ht="180.2" customHeight="1" x14ac:dyDescent="0.15">
      <c r="A2155" s="625"/>
      <c r="B2155" s="621"/>
      <c r="C2155" s="633"/>
      <c r="D2155" s="635"/>
      <c r="E2155" s="621"/>
      <c r="F2155" s="638"/>
      <c r="G2155" s="639"/>
      <c r="H2155" s="610" t="s">
        <v>242</v>
      </c>
      <c r="I2155" s="611"/>
      <c r="J2155" s="209" t="s">
        <v>287</v>
      </c>
      <c r="K2155" s="209" t="s">
        <v>16</v>
      </c>
      <c r="L2155" s="210">
        <v>417.4</v>
      </c>
    </row>
    <row r="2156" spans="1:12" s="194" customFormat="1" ht="24.6" customHeight="1" x14ac:dyDescent="0.15">
      <c r="A2156" s="625"/>
      <c r="B2156" s="203" t="s">
        <v>6</v>
      </c>
      <c r="C2156" s="207" t="s">
        <v>5</v>
      </c>
      <c r="D2156" s="207" t="s">
        <v>288</v>
      </c>
      <c r="E2156" s="207" t="s">
        <v>289</v>
      </c>
      <c r="F2156" s="612"/>
      <c r="G2156" s="613"/>
      <c r="H2156" s="616" t="s">
        <v>290</v>
      </c>
      <c r="I2156" s="617"/>
      <c r="J2156" s="620" t="s">
        <v>287</v>
      </c>
      <c r="K2156" s="620" t="s">
        <v>287</v>
      </c>
      <c r="L2156" s="622">
        <v>0</v>
      </c>
    </row>
    <row r="2157" spans="1:12" s="194" customFormat="1" ht="35.1" customHeight="1" x14ac:dyDescent="0.15">
      <c r="A2157" s="626"/>
      <c r="B2157" s="209" t="s">
        <v>1274</v>
      </c>
      <c r="C2157" s="209" t="s">
        <v>1732</v>
      </c>
      <c r="D2157" s="211">
        <v>43381</v>
      </c>
      <c r="E2157" s="209" t="s">
        <v>1733</v>
      </c>
      <c r="F2157" s="614"/>
      <c r="G2157" s="615"/>
      <c r="H2157" s="618"/>
      <c r="I2157" s="619"/>
      <c r="J2157" s="621"/>
      <c r="K2157" s="621"/>
      <c r="L2157" s="623"/>
    </row>
    <row r="2158" spans="1:12" s="194" customFormat="1" ht="24.6" customHeight="1" x14ac:dyDescent="0.15">
      <c r="A2158" s="624">
        <v>406</v>
      </c>
      <c r="B2158" s="203" t="s">
        <v>12</v>
      </c>
      <c r="C2158" s="207" t="s">
        <v>11</v>
      </c>
      <c r="D2158" s="207" t="s">
        <v>280</v>
      </c>
      <c r="E2158" s="207" t="s">
        <v>281</v>
      </c>
      <c r="F2158" s="627" t="s">
        <v>8</v>
      </c>
      <c r="G2158" s="628"/>
      <c r="H2158" s="629"/>
      <c r="I2158" s="630"/>
      <c r="J2158" s="630"/>
      <c r="K2158" s="630"/>
      <c r="L2158" s="631"/>
    </row>
    <row r="2159" spans="1:12" s="194" customFormat="1" ht="26.65" customHeight="1" x14ac:dyDescent="0.15">
      <c r="A2159" s="625"/>
      <c r="B2159" s="620" t="s">
        <v>1734</v>
      </c>
      <c r="C2159" s="632" t="s">
        <v>1735</v>
      </c>
      <c r="D2159" s="634">
        <v>43431</v>
      </c>
      <c r="E2159" s="620" t="s">
        <v>896</v>
      </c>
      <c r="F2159" s="636" t="s">
        <v>1736</v>
      </c>
      <c r="G2159" s="637"/>
      <c r="H2159" s="610" t="s">
        <v>286</v>
      </c>
      <c r="I2159" s="611"/>
      <c r="J2159" s="209" t="s">
        <v>287</v>
      </c>
      <c r="K2159" s="209" t="s">
        <v>16</v>
      </c>
      <c r="L2159" s="210">
        <v>279.08</v>
      </c>
    </row>
    <row r="2160" spans="1:12" s="194" customFormat="1" ht="409.6" customHeight="1" x14ac:dyDescent="0.15">
      <c r="A2160" s="625"/>
      <c r="B2160" s="621"/>
      <c r="C2160" s="633"/>
      <c r="D2160" s="635"/>
      <c r="E2160" s="621"/>
      <c r="F2160" s="638"/>
      <c r="G2160" s="639"/>
      <c r="H2160" s="610" t="s">
        <v>242</v>
      </c>
      <c r="I2160" s="611"/>
      <c r="J2160" s="209" t="s">
        <v>287</v>
      </c>
      <c r="K2160" s="209" t="s">
        <v>287</v>
      </c>
      <c r="L2160" s="210">
        <v>0</v>
      </c>
    </row>
    <row r="2161" spans="1:12" s="194" customFormat="1" ht="24.6" customHeight="1" x14ac:dyDescent="0.15">
      <c r="A2161" s="625"/>
      <c r="B2161" s="203" t="s">
        <v>6</v>
      </c>
      <c r="C2161" s="207" t="s">
        <v>5</v>
      </c>
      <c r="D2161" s="207" t="s">
        <v>288</v>
      </c>
      <c r="E2161" s="207" t="s">
        <v>289</v>
      </c>
      <c r="F2161" s="612"/>
      <c r="G2161" s="613"/>
      <c r="H2161" s="616" t="s">
        <v>290</v>
      </c>
      <c r="I2161" s="617"/>
      <c r="J2161" s="620" t="s">
        <v>287</v>
      </c>
      <c r="K2161" s="620" t="s">
        <v>287</v>
      </c>
      <c r="L2161" s="622">
        <v>0</v>
      </c>
    </row>
    <row r="2162" spans="1:12" s="194" customFormat="1" ht="24.6" customHeight="1" x14ac:dyDescent="0.15">
      <c r="A2162" s="626"/>
      <c r="B2162" s="209" t="s">
        <v>439</v>
      </c>
      <c r="C2162" s="209" t="s">
        <v>1736</v>
      </c>
      <c r="D2162" s="211">
        <v>43433</v>
      </c>
      <c r="E2162" s="209" t="s">
        <v>1737</v>
      </c>
      <c r="F2162" s="614"/>
      <c r="G2162" s="615"/>
      <c r="H2162" s="618"/>
      <c r="I2162" s="619"/>
      <c r="J2162" s="621"/>
      <c r="K2162" s="621"/>
      <c r="L2162" s="623"/>
    </row>
    <row r="2163" spans="1:12" s="194" customFormat="1" ht="24.6" customHeight="1" x14ac:dyDescent="0.15">
      <c r="A2163" s="624">
        <v>407</v>
      </c>
      <c r="B2163" s="203" t="s">
        <v>12</v>
      </c>
      <c r="C2163" s="207" t="s">
        <v>11</v>
      </c>
      <c r="D2163" s="207" t="s">
        <v>280</v>
      </c>
      <c r="E2163" s="207" t="s">
        <v>281</v>
      </c>
      <c r="F2163" s="627" t="s">
        <v>8</v>
      </c>
      <c r="G2163" s="628"/>
      <c r="H2163" s="629"/>
      <c r="I2163" s="630"/>
      <c r="J2163" s="630"/>
      <c r="K2163" s="630"/>
      <c r="L2163" s="631"/>
    </row>
    <row r="2164" spans="1:12" s="194" customFormat="1" ht="26.65" customHeight="1" x14ac:dyDescent="0.15">
      <c r="A2164" s="625"/>
      <c r="B2164" s="620" t="s">
        <v>1738</v>
      </c>
      <c r="C2164" s="632" t="s">
        <v>1739</v>
      </c>
      <c r="D2164" s="634">
        <v>43417</v>
      </c>
      <c r="E2164" s="620" t="s">
        <v>1740</v>
      </c>
      <c r="F2164" s="636" t="s">
        <v>1741</v>
      </c>
      <c r="G2164" s="637"/>
      <c r="H2164" s="610" t="s">
        <v>286</v>
      </c>
      <c r="I2164" s="611"/>
      <c r="J2164" s="209" t="s">
        <v>287</v>
      </c>
      <c r="K2164" s="209" t="s">
        <v>16</v>
      </c>
      <c r="L2164" s="210">
        <v>486.93</v>
      </c>
    </row>
    <row r="2165" spans="1:12" s="194" customFormat="1" ht="406.9" customHeight="1" x14ac:dyDescent="0.15">
      <c r="A2165" s="625"/>
      <c r="B2165" s="621"/>
      <c r="C2165" s="633"/>
      <c r="D2165" s="635"/>
      <c r="E2165" s="621"/>
      <c r="F2165" s="638"/>
      <c r="G2165" s="639"/>
      <c r="H2165" s="610" t="s">
        <v>242</v>
      </c>
      <c r="I2165" s="611"/>
      <c r="J2165" s="209" t="s">
        <v>287</v>
      </c>
      <c r="K2165" s="209" t="s">
        <v>16</v>
      </c>
      <c r="L2165" s="210">
        <v>3874.43</v>
      </c>
    </row>
    <row r="2166" spans="1:12" s="194" customFormat="1" ht="24.6" customHeight="1" x14ac:dyDescent="0.15">
      <c r="A2166" s="625"/>
      <c r="B2166" s="203" t="s">
        <v>6</v>
      </c>
      <c r="C2166" s="207" t="s">
        <v>5</v>
      </c>
      <c r="D2166" s="207" t="s">
        <v>288</v>
      </c>
      <c r="E2166" s="207" t="s">
        <v>289</v>
      </c>
      <c r="F2166" s="612"/>
      <c r="G2166" s="613"/>
      <c r="H2166" s="616" t="s">
        <v>290</v>
      </c>
      <c r="I2166" s="617"/>
      <c r="J2166" s="620" t="s">
        <v>287</v>
      </c>
      <c r="K2166" s="620" t="s">
        <v>16</v>
      </c>
      <c r="L2166" s="622">
        <v>301.72000000000003</v>
      </c>
    </row>
    <row r="2167" spans="1:12" s="194" customFormat="1" ht="24.6" customHeight="1" x14ac:dyDescent="0.15">
      <c r="A2167" s="626"/>
      <c r="B2167" s="209" t="s">
        <v>1253</v>
      </c>
      <c r="C2167" s="209" t="s">
        <v>1741</v>
      </c>
      <c r="D2167" s="211">
        <v>43421</v>
      </c>
      <c r="E2167" s="209" t="s">
        <v>1679</v>
      </c>
      <c r="F2167" s="614"/>
      <c r="G2167" s="615"/>
      <c r="H2167" s="618"/>
      <c r="I2167" s="619"/>
      <c r="J2167" s="621"/>
      <c r="K2167" s="621"/>
      <c r="L2167" s="623"/>
    </row>
    <row r="2168" spans="1:12" s="194" customFormat="1" ht="24.6" customHeight="1" x14ac:dyDescent="0.15">
      <c r="A2168" s="624">
        <v>408</v>
      </c>
      <c r="B2168" s="203" t="s">
        <v>12</v>
      </c>
      <c r="C2168" s="207" t="s">
        <v>11</v>
      </c>
      <c r="D2168" s="207" t="s">
        <v>280</v>
      </c>
      <c r="E2168" s="207" t="s">
        <v>281</v>
      </c>
      <c r="F2168" s="627" t="s">
        <v>8</v>
      </c>
      <c r="G2168" s="628"/>
      <c r="H2168" s="629"/>
      <c r="I2168" s="630"/>
      <c r="J2168" s="630"/>
      <c r="K2168" s="630"/>
      <c r="L2168" s="631"/>
    </row>
    <row r="2169" spans="1:12" s="194" customFormat="1" ht="26.65" customHeight="1" x14ac:dyDescent="0.15">
      <c r="A2169" s="625"/>
      <c r="B2169" s="620" t="s">
        <v>1742</v>
      </c>
      <c r="C2169" s="632" t="s">
        <v>1743</v>
      </c>
      <c r="D2169" s="634">
        <v>43374</v>
      </c>
      <c r="E2169" s="620" t="s">
        <v>1564</v>
      </c>
      <c r="F2169" s="636" t="s">
        <v>651</v>
      </c>
      <c r="G2169" s="637"/>
      <c r="H2169" s="610" t="s">
        <v>286</v>
      </c>
      <c r="I2169" s="611"/>
      <c r="J2169" s="209" t="s">
        <v>287</v>
      </c>
      <c r="K2169" s="209" t="s">
        <v>16</v>
      </c>
      <c r="L2169" s="210">
        <v>373</v>
      </c>
    </row>
    <row r="2170" spans="1:12" s="194" customFormat="1" ht="288" customHeight="1" x14ac:dyDescent="0.15">
      <c r="A2170" s="625"/>
      <c r="B2170" s="621"/>
      <c r="C2170" s="633"/>
      <c r="D2170" s="635"/>
      <c r="E2170" s="621"/>
      <c r="F2170" s="638"/>
      <c r="G2170" s="639"/>
      <c r="H2170" s="610" t="s">
        <v>242</v>
      </c>
      <c r="I2170" s="611"/>
      <c r="J2170" s="209" t="s">
        <v>287</v>
      </c>
      <c r="K2170" s="209" t="s">
        <v>16</v>
      </c>
      <c r="L2170" s="210">
        <v>400</v>
      </c>
    </row>
    <row r="2171" spans="1:12" s="194" customFormat="1" ht="24.6" customHeight="1" x14ac:dyDescent="0.15">
      <c r="A2171" s="625"/>
      <c r="B2171" s="203" t="s">
        <v>6</v>
      </c>
      <c r="C2171" s="207" t="s">
        <v>5</v>
      </c>
      <c r="D2171" s="207" t="s">
        <v>288</v>
      </c>
      <c r="E2171" s="207" t="s">
        <v>289</v>
      </c>
      <c r="F2171" s="612"/>
      <c r="G2171" s="613"/>
      <c r="H2171" s="616" t="s">
        <v>290</v>
      </c>
      <c r="I2171" s="617"/>
      <c r="J2171" s="620" t="s">
        <v>287</v>
      </c>
      <c r="K2171" s="620" t="s">
        <v>287</v>
      </c>
      <c r="L2171" s="622">
        <v>0</v>
      </c>
    </row>
    <row r="2172" spans="1:12" s="194" customFormat="1" ht="24.6" customHeight="1" x14ac:dyDescent="0.15">
      <c r="A2172" s="626"/>
      <c r="B2172" s="209" t="s">
        <v>291</v>
      </c>
      <c r="C2172" s="209" t="s">
        <v>651</v>
      </c>
      <c r="D2172" s="211">
        <v>43376</v>
      </c>
      <c r="E2172" s="209" t="s">
        <v>711</v>
      </c>
      <c r="F2172" s="614"/>
      <c r="G2172" s="615"/>
      <c r="H2172" s="618"/>
      <c r="I2172" s="619"/>
      <c r="J2172" s="621"/>
      <c r="K2172" s="621"/>
      <c r="L2172" s="623"/>
    </row>
    <row r="2173" spans="1:12" s="194" customFormat="1" ht="24.6" customHeight="1" x14ac:dyDescent="0.15">
      <c r="A2173" s="624">
        <v>409</v>
      </c>
      <c r="B2173" s="203" t="s">
        <v>12</v>
      </c>
      <c r="C2173" s="207" t="s">
        <v>11</v>
      </c>
      <c r="D2173" s="207" t="s">
        <v>280</v>
      </c>
      <c r="E2173" s="207" t="s">
        <v>281</v>
      </c>
      <c r="F2173" s="627" t="s">
        <v>8</v>
      </c>
      <c r="G2173" s="628"/>
      <c r="H2173" s="629"/>
      <c r="I2173" s="630"/>
      <c r="J2173" s="630"/>
      <c r="K2173" s="630"/>
      <c r="L2173" s="631"/>
    </row>
    <row r="2174" spans="1:12" s="194" customFormat="1" ht="26.65" customHeight="1" x14ac:dyDescent="0.15">
      <c r="A2174" s="625"/>
      <c r="B2174" s="620" t="s">
        <v>1744</v>
      </c>
      <c r="C2174" s="632" t="s">
        <v>1745</v>
      </c>
      <c r="D2174" s="634">
        <v>43396</v>
      </c>
      <c r="E2174" s="620" t="s">
        <v>1746</v>
      </c>
      <c r="F2174" s="636" t="s">
        <v>1747</v>
      </c>
      <c r="G2174" s="637"/>
      <c r="H2174" s="610" t="s">
        <v>286</v>
      </c>
      <c r="I2174" s="611"/>
      <c r="J2174" s="209" t="s">
        <v>287</v>
      </c>
      <c r="K2174" s="209" t="s">
        <v>16</v>
      </c>
      <c r="L2174" s="210">
        <v>1484.5</v>
      </c>
    </row>
    <row r="2175" spans="1:12" s="194" customFormat="1" ht="409.6" customHeight="1" x14ac:dyDescent="0.15">
      <c r="A2175" s="625"/>
      <c r="B2175" s="640"/>
      <c r="C2175" s="641"/>
      <c r="D2175" s="642"/>
      <c r="E2175" s="640"/>
      <c r="F2175" s="643"/>
      <c r="G2175" s="644"/>
      <c r="H2175" s="616" t="s">
        <v>242</v>
      </c>
      <c r="I2175" s="617"/>
      <c r="J2175" s="620" t="s">
        <v>287</v>
      </c>
      <c r="K2175" s="620" t="s">
        <v>287</v>
      </c>
      <c r="L2175" s="622">
        <v>0</v>
      </c>
    </row>
    <row r="2176" spans="1:12" s="194" customFormat="1" ht="84.2" customHeight="1" x14ac:dyDescent="0.15">
      <c r="A2176" s="625"/>
      <c r="B2176" s="621"/>
      <c r="C2176" s="633"/>
      <c r="D2176" s="635"/>
      <c r="E2176" s="621"/>
      <c r="F2176" s="638"/>
      <c r="G2176" s="639"/>
      <c r="H2176" s="618"/>
      <c r="I2176" s="619"/>
      <c r="J2176" s="621"/>
      <c r="K2176" s="621"/>
      <c r="L2176" s="623"/>
    </row>
    <row r="2177" spans="1:12" s="194" customFormat="1" ht="24.6" customHeight="1" x14ac:dyDescent="0.15">
      <c r="A2177" s="625"/>
      <c r="B2177" s="203" t="s">
        <v>6</v>
      </c>
      <c r="C2177" s="207" t="s">
        <v>5</v>
      </c>
      <c r="D2177" s="207" t="s">
        <v>288</v>
      </c>
      <c r="E2177" s="207" t="s">
        <v>289</v>
      </c>
      <c r="F2177" s="612"/>
      <c r="G2177" s="613"/>
      <c r="H2177" s="616" t="s">
        <v>290</v>
      </c>
      <c r="I2177" s="617"/>
      <c r="J2177" s="620" t="s">
        <v>287</v>
      </c>
      <c r="K2177" s="620" t="s">
        <v>287</v>
      </c>
      <c r="L2177" s="622">
        <v>0</v>
      </c>
    </row>
    <row r="2178" spans="1:12" s="194" customFormat="1" ht="35.1" customHeight="1" x14ac:dyDescent="0.15">
      <c r="A2178" s="626"/>
      <c r="B2178" s="209" t="s">
        <v>1105</v>
      </c>
      <c r="C2178" s="209" t="s">
        <v>1747</v>
      </c>
      <c r="D2178" s="211">
        <v>43405</v>
      </c>
      <c r="E2178" s="209" t="s">
        <v>1748</v>
      </c>
      <c r="F2178" s="614"/>
      <c r="G2178" s="615"/>
      <c r="H2178" s="618"/>
      <c r="I2178" s="619"/>
      <c r="J2178" s="621"/>
      <c r="K2178" s="621"/>
      <c r="L2178" s="623"/>
    </row>
    <row r="2179" spans="1:12" s="194" customFormat="1" ht="24.6" customHeight="1" x14ac:dyDescent="0.15">
      <c r="A2179" s="624">
        <v>410</v>
      </c>
      <c r="B2179" s="203" t="s">
        <v>12</v>
      </c>
      <c r="C2179" s="207" t="s">
        <v>11</v>
      </c>
      <c r="D2179" s="207" t="s">
        <v>280</v>
      </c>
      <c r="E2179" s="207" t="s">
        <v>281</v>
      </c>
      <c r="F2179" s="627" t="s">
        <v>8</v>
      </c>
      <c r="G2179" s="628"/>
      <c r="H2179" s="629"/>
      <c r="I2179" s="630"/>
      <c r="J2179" s="630"/>
      <c r="K2179" s="630"/>
      <c r="L2179" s="631"/>
    </row>
    <row r="2180" spans="1:12" s="194" customFormat="1" ht="26.65" customHeight="1" x14ac:dyDescent="0.15">
      <c r="A2180" s="625"/>
      <c r="B2180" s="620" t="s">
        <v>1749</v>
      </c>
      <c r="C2180" s="632" t="s">
        <v>1750</v>
      </c>
      <c r="D2180" s="634">
        <v>43553</v>
      </c>
      <c r="E2180" s="620" t="s">
        <v>373</v>
      </c>
      <c r="F2180" s="636" t="s">
        <v>1751</v>
      </c>
      <c r="G2180" s="637"/>
      <c r="H2180" s="610" t="s">
        <v>286</v>
      </c>
      <c r="I2180" s="611"/>
      <c r="J2180" s="209" t="s">
        <v>287</v>
      </c>
      <c r="K2180" s="209" t="s">
        <v>16</v>
      </c>
      <c r="L2180" s="210">
        <v>245.5</v>
      </c>
    </row>
    <row r="2181" spans="1:12" s="194" customFormat="1" ht="169.5" customHeight="1" x14ac:dyDescent="0.15">
      <c r="A2181" s="625"/>
      <c r="B2181" s="621"/>
      <c r="C2181" s="633"/>
      <c r="D2181" s="635"/>
      <c r="E2181" s="621"/>
      <c r="F2181" s="638"/>
      <c r="G2181" s="639"/>
      <c r="H2181" s="610" t="s">
        <v>242</v>
      </c>
      <c r="I2181" s="611"/>
      <c r="J2181" s="209" t="s">
        <v>287</v>
      </c>
      <c r="K2181" s="209" t="s">
        <v>287</v>
      </c>
      <c r="L2181" s="210">
        <v>0</v>
      </c>
    </row>
    <row r="2182" spans="1:12" s="194" customFormat="1" ht="24.6" customHeight="1" x14ac:dyDescent="0.15">
      <c r="A2182" s="625"/>
      <c r="B2182" s="203" t="s">
        <v>6</v>
      </c>
      <c r="C2182" s="207" t="s">
        <v>5</v>
      </c>
      <c r="D2182" s="207" t="s">
        <v>288</v>
      </c>
      <c r="E2182" s="207" t="s">
        <v>289</v>
      </c>
      <c r="F2182" s="612"/>
      <c r="G2182" s="613"/>
      <c r="H2182" s="616" t="s">
        <v>290</v>
      </c>
      <c r="I2182" s="617"/>
      <c r="J2182" s="620" t="s">
        <v>287</v>
      </c>
      <c r="K2182" s="620" t="s">
        <v>16</v>
      </c>
      <c r="L2182" s="622">
        <v>200</v>
      </c>
    </row>
    <row r="2183" spans="1:12" s="194" customFormat="1" ht="24.6" customHeight="1" x14ac:dyDescent="0.15">
      <c r="A2183" s="626"/>
      <c r="B2183" s="209" t="s">
        <v>317</v>
      </c>
      <c r="C2183" s="209" t="s">
        <v>1751</v>
      </c>
      <c r="D2183" s="211">
        <v>43554</v>
      </c>
      <c r="E2183" s="209" t="s">
        <v>1752</v>
      </c>
      <c r="F2183" s="614"/>
      <c r="G2183" s="615"/>
      <c r="H2183" s="618"/>
      <c r="I2183" s="619"/>
      <c r="J2183" s="621"/>
      <c r="K2183" s="621"/>
      <c r="L2183" s="623"/>
    </row>
    <row r="2184" spans="1:12" s="194" customFormat="1" ht="24.6" customHeight="1" x14ac:dyDescent="0.15">
      <c r="A2184" s="624">
        <v>411</v>
      </c>
      <c r="B2184" s="203" t="s">
        <v>12</v>
      </c>
      <c r="C2184" s="207" t="s">
        <v>11</v>
      </c>
      <c r="D2184" s="207" t="s">
        <v>280</v>
      </c>
      <c r="E2184" s="207" t="s">
        <v>281</v>
      </c>
      <c r="F2184" s="627" t="s">
        <v>8</v>
      </c>
      <c r="G2184" s="628"/>
      <c r="H2184" s="629"/>
      <c r="I2184" s="630"/>
      <c r="J2184" s="630"/>
      <c r="K2184" s="630"/>
      <c r="L2184" s="631"/>
    </row>
    <row r="2185" spans="1:12" s="194" customFormat="1" ht="26.65" customHeight="1" x14ac:dyDescent="0.15">
      <c r="A2185" s="625"/>
      <c r="B2185" s="620" t="s">
        <v>1753</v>
      </c>
      <c r="C2185" s="632" t="s">
        <v>1754</v>
      </c>
      <c r="D2185" s="634">
        <v>43510</v>
      </c>
      <c r="E2185" s="620" t="s">
        <v>442</v>
      </c>
      <c r="F2185" s="636" t="s">
        <v>443</v>
      </c>
      <c r="G2185" s="637"/>
      <c r="H2185" s="610" t="s">
        <v>286</v>
      </c>
      <c r="I2185" s="611"/>
      <c r="J2185" s="209" t="s">
        <v>287</v>
      </c>
      <c r="K2185" s="209" t="s">
        <v>16</v>
      </c>
      <c r="L2185" s="210">
        <v>287.94</v>
      </c>
    </row>
    <row r="2186" spans="1:12" s="194" customFormat="1" ht="384.95" customHeight="1" x14ac:dyDescent="0.15">
      <c r="A2186" s="625"/>
      <c r="B2186" s="621"/>
      <c r="C2186" s="633"/>
      <c r="D2186" s="635"/>
      <c r="E2186" s="621"/>
      <c r="F2186" s="638"/>
      <c r="G2186" s="639"/>
      <c r="H2186" s="610" t="s">
        <v>242</v>
      </c>
      <c r="I2186" s="611"/>
      <c r="J2186" s="209" t="s">
        <v>287</v>
      </c>
      <c r="K2186" s="209" t="s">
        <v>16</v>
      </c>
      <c r="L2186" s="210">
        <v>326.17</v>
      </c>
    </row>
    <row r="2187" spans="1:12" s="194" customFormat="1" ht="24.6" customHeight="1" x14ac:dyDescent="0.15">
      <c r="A2187" s="625"/>
      <c r="B2187" s="203" t="s">
        <v>6</v>
      </c>
      <c r="C2187" s="207" t="s">
        <v>5</v>
      </c>
      <c r="D2187" s="207" t="s">
        <v>288</v>
      </c>
      <c r="E2187" s="207" t="s">
        <v>289</v>
      </c>
      <c r="F2187" s="612"/>
      <c r="G2187" s="613"/>
      <c r="H2187" s="616" t="s">
        <v>290</v>
      </c>
      <c r="I2187" s="617"/>
      <c r="J2187" s="620" t="s">
        <v>287</v>
      </c>
      <c r="K2187" s="620" t="s">
        <v>16</v>
      </c>
      <c r="L2187" s="622">
        <v>135</v>
      </c>
    </row>
    <row r="2188" spans="1:12" s="194" customFormat="1" ht="24.6" customHeight="1" x14ac:dyDescent="0.15">
      <c r="A2188" s="626"/>
      <c r="B2188" s="209" t="s">
        <v>333</v>
      </c>
      <c r="C2188" s="209" t="s">
        <v>443</v>
      </c>
      <c r="D2188" s="211">
        <v>43511</v>
      </c>
      <c r="E2188" s="209" t="s">
        <v>1755</v>
      </c>
      <c r="F2188" s="614"/>
      <c r="G2188" s="615"/>
      <c r="H2188" s="618"/>
      <c r="I2188" s="619"/>
      <c r="J2188" s="621"/>
      <c r="K2188" s="621"/>
      <c r="L2188" s="623"/>
    </row>
    <row r="2189" spans="1:12" s="194" customFormat="1" ht="24.6" customHeight="1" x14ac:dyDescent="0.15">
      <c r="A2189" s="624">
        <v>412</v>
      </c>
      <c r="B2189" s="203" t="s">
        <v>12</v>
      </c>
      <c r="C2189" s="207" t="s">
        <v>11</v>
      </c>
      <c r="D2189" s="207" t="s">
        <v>280</v>
      </c>
      <c r="E2189" s="207" t="s">
        <v>281</v>
      </c>
      <c r="F2189" s="627" t="s">
        <v>8</v>
      </c>
      <c r="G2189" s="628"/>
      <c r="H2189" s="629"/>
      <c r="I2189" s="630"/>
      <c r="J2189" s="630"/>
      <c r="K2189" s="630"/>
      <c r="L2189" s="631"/>
    </row>
    <row r="2190" spans="1:12" s="194" customFormat="1" ht="26.65" customHeight="1" x14ac:dyDescent="0.15">
      <c r="A2190" s="625"/>
      <c r="B2190" s="620" t="s">
        <v>1756</v>
      </c>
      <c r="C2190" s="632" t="s">
        <v>1757</v>
      </c>
      <c r="D2190" s="634">
        <v>43521</v>
      </c>
      <c r="E2190" s="620" t="s">
        <v>310</v>
      </c>
      <c r="F2190" s="636" t="s">
        <v>1758</v>
      </c>
      <c r="G2190" s="637"/>
      <c r="H2190" s="610" t="s">
        <v>286</v>
      </c>
      <c r="I2190" s="611"/>
      <c r="J2190" s="209" t="s">
        <v>287</v>
      </c>
      <c r="K2190" s="209" t="s">
        <v>16</v>
      </c>
      <c r="L2190" s="210">
        <v>1222</v>
      </c>
    </row>
    <row r="2191" spans="1:12" s="194" customFormat="1" ht="409.6" customHeight="1" x14ac:dyDescent="0.15">
      <c r="A2191" s="625"/>
      <c r="B2191" s="640"/>
      <c r="C2191" s="641"/>
      <c r="D2191" s="642"/>
      <c r="E2191" s="640"/>
      <c r="F2191" s="643"/>
      <c r="G2191" s="644"/>
      <c r="H2191" s="616" t="s">
        <v>242</v>
      </c>
      <c r="I2191" s="617"/>
      <c r="J2191" s="620" t="s">
        <v>287</v>
      </c>
      <c r="K2191" s="620" t="s">
        <v>16</v>
      </c>
      <c r="L2191" s="622">
        <v>9763.64</v>
      </c>
    </row>
    <row r="2192" spans="1:12" s="194" customFormat="1" ht="267.2" customHeight="1" x14ac:dyDescent="0.15">
      <c r="A2192" s="625"/>
      <c r="B2192" s="621"/>
      <c r="C2192" s="633"/>
      <c r="D2192" s="635"/>
      <c r="E2192" s="621"/>
      <c r="F2192" s="638"/>
      <c r="G2192" s="639"/>
      <c r="H2192" s="618"/>
      <c r="I2192" s="619"/>
      <c r="J2192" s="621"/>
      <c r="K2192" s="621"/>
      <c r="L2192" s="623"/>
    </row>
    <row r="2193" spans="1:12" s="194" customFormat="1" ht="24.6" customHeight="1" x14ac:dyDescent="0.15">
      <c r="A2193" s="625"/>
      <c r="B2193" s="203" t="s">
        <v>6</v>
      </c>
      <c r="C2193" s="207" t="s">
        <v>5</v>
      </c>
      <c r="D2193" s="207" t="s">
        <v>288</v>
      </c>
      <c r="E2193" s="207" t="s">
        <v>289</v>
      </c>
      <c r="F2193" s="612"/>
      <c r="G2193" s="613"/>
      <c r="H2193" s="616" t="s">
        <v>290</v>
      </c>
      <c r="I2193" s="617"/>
      <c r="J2193" s="620" t="s">
        <v>287</v>
      </c>
      <c r="K2193" s="620" t="s">
        <v>16</v>
      </c>
      <c r="L2193" s="622">
        <v>200</v>
      </c>
    </row>
    <row r="2194" spans="1:12" s="194" customFormat="1" ht="35.1" customHeight="1" x14ac:dyDescent="0.15">
      <c r="A2194" s="626"/>
      <c r="B2194" s="209" t="s">
        <v>1759</v>
      </c>
      <c r="C2194" s="209" t="s">
        <v>1758</v>
      </c>
      <c r="D2194" s="211">
        <v>43527</v>
      </c>
      <c r="E2194" s="209" t="s">
        <v>1760</v>
      </c>
      <c r="F2194" s="614"/>
      <c r="G2194" s="615"/>
      <c r="H2194" s="618"/>
      <c r="I2194" s="619"/>
      <c r="J2194" s="621"/>
      <c r="K2194" s="621"/>
      <c r="L2194" s="623"/>
    </row>
    <row r="2195" spans="1:12" s="194" customFormat="1" ht="24.6" customHeight="1" x14ac:dyDescent="0.15">
      <c r="A2195" s="624">
        <v>413</v>
      </c>
      <c r="B2195" s="203" t="s">
        <v>12</v>
      </c>
      <c r="C2195" s="207" t="s">
        <v>11</v>
      </c>
      <c r="D2195" s="207" t="s">
        <v>280</v>
      </c>
      <c r="E2195" s="207" t="s">
        <v>281</v>
      </c>
      <c r="F2195" s="627" t="s">
        <v>8</v>
      </c>
      <c r="G2195" s="628"/>
      <c r="H2195" s="629"/>
      <c r="I2195" s="630"/>
      <c r="J2195" s="630"/>
      <c r="K2195" s="630"/>
      <c r="L2195" s="631"/>
    </row>
    <row r="2196" spans="1:12" s="194" customFormat="1" ht="26.65" customHeight="1" x14ac:dyDescent="0.15">
      <c r="A2196" s="625"/>
      <c r="B2196" s="620" t="s">
        <v>1761</v>
      </c>
      <c r="C2196" s="632" t="s">
        <v>1762</v>
      </c>
      <c r="D2196" s="634">
        <v>43389</v>
      </c>
      <c r="E2196" s="620" t="s">
        <v>1763</v>
      </c>
      <c r="F2196" s="636" t="s">
        <v>1764</v>
      </c>
      <c r="G2196" s="637"/>
      <c r="H2196" s="610" t="s">
        <v>286</v>
      </c>
      <c r="I2196" s="611"/>
      <c r="J2196" s="209" t="s">
        <v>287</v>
      </c>
      <c r="K2196" s="209" t="s">
        <v>287</v>
      </c>
      <c r="L2196" s="210">
        <v>0</v>
      </c>
    </row>
    <row r="2197" spans="1:12" s="194" customFormat="1" ht="409.6" customHeight="1" x14ac:dyDescent="0.15">
      <c r="A2197" s="625"/>
      <c r="B2197" s="640"/>
      <c r="C2197" s="641"/>
      <c r="D2197" s="642"/>
      <c r="E2197" s="640"/>
      <c r="F2197" s="643"/>
      <c r="G2197" s="644"/>
      <c r="H2197" s="616" t="s">
        <v>242</v>
      </c>
      <c r="I2197" s="617"/>
      <c r="J2197" s="620" t="s">
        <v>287</v>
      </c>
      <c r="K2197" s="620" t="s">
        <v>287</v>
      </c>
      <c r="L2197" s="622">
        <v>0</v>
      </c>
    </row>
    <row r="2198" spans="1:12" s="194" customFormat="1" ht="116.25" customHeight="1" x14ac:dyDescent="0.15">
      <c r="A2198" s="625"/>
      <c r="B2198" s="621"/>
      <c r="C2198" s="633"/>
      <c r="D2198" s="635"/>
      <c r="E2198" s="621"/>
      <c r="F2198" s="638"/>
      <c r="G2198" s="639"/>
      <c r="H2198" s="618"/>
      <c r="I2198" s="619"/>
      <c r="J2198" s="621"/>
      <c r="K2198" s="621"/>
      <c r="L2198" s="623"/>
    </row>
    <row r="2199" spans="1:12" s="194" customFormat="1" ht="24.6" customHeight="1" x14ac:dyDescent="0.15">
      <c r="A2199" s="625"/>
      <c r="B2199" s="203" t="s">
        <v>6</v>
      </c>
      <c r="C2199" s="207" t="s">
        <v>5</v>
      </c>
      <c r="D2199" s="207" t="s">
        <v>288</v>
      </c>
      <c r="E2199" s="207" t="s">
        <v>289</v>
      </c>
      <c r="F2199" s="612"/>
      <c r="G2199" s="613"/>
      <c r="H2199" s="616" t="s">
        <v>290</v>
      </c>
      <c r="I2199" s="617"/>
      <c r="J2199" s="620" t="s">
        <v>287</v>
      </c>
      <c r="K2199" s="620" t="s">
        <v>16</v>
      </c>
      <c r="L2199" s="622">
        <v>665</v>
      </c>
    </row>
    <row r="2200" spans="1:12" s="194" customFormat="1" ht="24.6" customHeight="1" x14ac:dyDescent="0.15">
      <c r="A2200" s="626"/>
      <c r="B2200" s="209" t="s">
        <v>1765</v>
      </c>
      <c r="C2200" s="209" t="s">
        <v>1764</v>
      </c>
      <c r="D2200" s="211">
        <v>43394</v>
      </c>
      <c r="E2200" s="209" t="s">
        <v>1766</v>
      </c>
      <c r="F2200" s="614"/>
      <c r="G2200" s="615"/>
      <c r="H2200" s="618"/>
      <c r="I2200" s="619"/>
      <c r="J2200" s="621"/>
      <c r="K2200" s="621"/>
      <c r="L2200" s="623"/>
    </row>
    <row r="2201" spans="1:12" s="194" customFormat="1" ht="24.6" customHeight="1" x14ac:dyDescent="0.15">
      <c r="A2201" s="624">
        <v>414</v>
      </c>
      <c r="B2201" s="203" t="s">
        <v>12</v>
      </c>
      <c r="C2201" s="207" t="s">
        <v>11</v>
      </c>
      <c r="D2201" s="207" t="s">
        <v>280</v>
      </c>
      <c r="E2201" s="207" t="s">
        <v>281</v>
      </c>
      <c r="F2201" s="627" t="s">
        <v>8</v>
      </c>
      <c r="G2201" s="628"/>
      <c r="H2201" s="629"/>
      <c r="I2201" s="630"/>
      <c r="J2201" s="630"/>
      <c r="K2201" s="630"/>
      <c r="L2201" s="631"/>
    </row>
    <row r="2202" spans="1:12" s="194" customFormat="1" ht="26.65" customHeight="1" x14ac:dyDescent="0.15">
      <c r="A2202" s="625"/>
      <c r="B2202" s="620" t="s">
        <v>1761</v>
      </c>
      <c r="C2202" s="632" t="s">
        <v>1767</v>
      </c>
      <c r="D2202" s="634">
        <v>43419</v>
      </c>
      <c r="E2202" s="620" t="s">
        <v>1768</v>
      </c>
      <c r="F2202" s="636" t="s">
        <v>836</v>
      </c>
      <c r="G2202" s="637"/>
      <c r="H2202" s="610" t="s">
        <v>286</v>
      </c>
      <c r="I2202" s="611"/>
      <c r="J2202" s="209" t="s">
        <v>287</v>
      </c>
      <c r="K2202" s="209" t="s">
        <v>16</v>
      </c>
      <c r="L2202" s="210">
        <v>211.82</v>
      </c>
    </row>
    <row r="2203" spans="1:12" s="194" customFormat="1" ht="115.7" customHeight="1" x14ac:dyDescent="0.15">
      <c r="A2203" s="625"/>
      <c r="B2203" s="621"/>
      <c r="C2203" s="633"/>
      <c r="D2203" s="635"/>
      <c r="E2203" s="621"/>
      <c r="F2203" s="638"/>
      <c r="G2203" s="639"/>
      <c r="H2203" s="610" t="s">
        <v>242</v>
      </c>
      <c r="I2203" s="611"/>
      <c r="J2203" s="209" t="s">
        <v>287</v>
      </c>
      <c r="K2203" s="209" t="s">
        <v>16</v>
      </c>
      <c r="L2203" s="210">
        <v>274.39999999999998</v>
      </c>
    </row>
    <row r="2204" spans="1:12" s="194" customFormat="1" ht="24.6" customHeight="1" x14ac:dyDescent="0.15">
      <c r="A2204" s="625"/>
      <c r="B2204" s="203" t="s">
        <v>6</v>
      </c>
      <c r="C2204" s="207" t="s">
        <v>5</v>
      </c>
      <c r="D2204" s="207" t="s">
        <v>288</v>
      </c>
      <c r="E2204" s="207" t="s">
        <v>289</v>
      </c>
      <c r="F2204" s="612"/>
      <c r="G2204" s="613"/>
      <c r="H2204" s="616" t="s">
        <v>290</v>
      </c>
      <c r="I2204" s="617"/>
      <c r="J2204" s="620" t="s">
        <v>287</v>
      </c>
      <c r="K2204" s="620" t="s">
        <v>16</v>
      </c>
      <c r="L2204" s="622">
        <v>100</v>
      </c>
    </row>
    <row r="2205" spans="1:12" s="194" customFormat="1" ht="24.6" customHeight="1" x14ac:dyDescent="0.15">
      <c r="A2205" s="626"/>
      <c r="B2205" s="209" t="s">
        <v>1765</v>
      </c>
      <c r="C2205" s="209" t="s">
        <v>836</v>
      </c>
      <c r="D2205" s="211">
        <v>43420</v>
      </c>
      <c r="E2205" s="209" t="s">
        <v>1699</v>
      </c>
      <c r="F2205" s="614"/>
      <c r="G2205" s="615"/>
      <c r="H2205" s="618"/>
      <c r="I2205" s="619"/>
      <c r="J2205" s="621"/>
      <c r="K2205" s="621"/>
      <c r="L2205" s="623"/>
    </row>
    <row r="2206" spans="1:12" s="194" customFormat="1" ht="24.6" customHeight="1" x14ac:dyDescent="0.15">
      <c r="A2206" s="624">
        <v>415</v>
      </c>
      <c r="B2206" s="203" t="s">
        <v>12</v>
      </c>
      <c r="C2206" s="207" t="s">
        <v>11</v>
      </c>
      <c r="D2206" s="207" t="s">
        <v>280</v>
      </c>
      <c r="E2206" s="207" t="s">
        <v>281</v>
      </c>
      <c r="F2206" s="627" t="s">
        <v>8</v>
      </c>
      <c r="G2206" s="628"/>
      <c r="H2206" s="629"/>
      <c r="I2206" s="630"/>
      <c r="J2206" s="630"/>
      <c r="K2206" s="630"/>
      <c r="L2206" s="631"/>
    </row>
    <row r="2207" spans="1:12" s="194" customFormat="1" ht="26.65" customHeight="1" x14ac:dyDescent="0.15">
      <c r="A2207" s="625"/>
      <c r="B2207" s="620" t="s">
        <v>1761</v>
      </c>
      <c r="C2207" s="632" t="s">
        <v>1769</v>
      </c>
      <c r="D2207" s="634">
        <v>43542</v>
      </c>
      <c r="E2207" s="620" t="s">
        <v>986</v>
      </c>
      <c r="F2207" s="636" t="s">
        <v>987</v>
      </c>
      <c r="G2207" s="637"/>
      <c r="H2207" s="610" t="s">
        <v>286</v>
      </c>
      <c r="I2207" s="611"/>
      <c r="J2207" s="209" t="s">
        <v>287</v>
      </c>
      <c r="K2207" s="209" t="s">
        <v>287</v>
      </c>
      <c r="L2207" s="210">
        <v>0</v>
      </c>
    </row>
    <row r="2208" spans="1:12" s="194" customFormat="1" ht="409.6" customHeight="1" x14ac:dyDescent="0.15">
      <c r="A2208" s="625"/>
      <c r="B2208" s="621"/>
      <c r="C2208" s="633"/>
      <c r="D2208" s="635"/>
      <c r="E2208" s="621"/>
      <c r="F2208" s="638"/>
      <c r="G2208" s="639"/>
      <c r="H2208" s="610" t="s">
        <v>242</v>
      </c>
      <c r="I2208" s="611"/>
      <c r="J2208" s="209" t="s">
        <v>287</v>
      </c>
      <c r="K2208" s="209" t="s">
        <v>287</v>
      </c>
      <c r="L2208" s="210">
        <v>0</v>
      </c>
    </row>
    <row r="2209" spans="1:12" s="194" customFormat="1" ht="24.6" customHeight="1" x14ac:dyDescent="0.15">
      <c r="A2209" s="625"/>
      <c r="B2209" s="203" t="s">
        <v>6</v>
      </c>
      <c r="C2209" s="207" t="s">
        <v>5</v>
      </c>
      <c r="D2209" s="207" t="s">
        <v>288</v>
      </c>
      <c r="E2209" s="207" t="s">
        <v>289</v>
      </c>
      <c r="F2209" s="612"/>
      <c r="G2209" s="613"/>
      <c r="H2209" s="616" t="s">
        <v>290</v>
      </c>
      <c r="I2209" s="617"/>
      <c r="J2209" s="620" t="s">
        <v>287</v>
      </c>
      <c r="K2209" s="620" t="s">
        <v>16</v>
      </c>
      <c r="L2209" s="622">
        <v>711.67</v>
      </c>
    </row>
    <row r="2210" spans="1:12" s="194" customFormat="1" ht="24.6" customHeight="1" x14ac:dyDescent="0.15">
      <c r="A2210" s="626"/>
      <c r="B2210" s="209" t="s">
        <v>1765</v>
      </c>
      <c r="C2210" s="209" t="s">
        <v>987</v>
      </c>
      <c r="D2210" s="211">
        <v>43548</v>
      </c>
      <c r="E2210" s="209" t="s">
        <v>1770</v>
      </c>
      <c r="F2210" s="614"/>
      <c r="G2210" s="615"/>
      <c r="H2210" s="618"/>
      <c r="I2210" s="619"/>
      <c r="J2210" s="621"/>
      <c r="K2210" s="621"/>
      <c r="L2210" s="623"/>
    </row>
    <row r="2211" spans="1:12" s="194" customFormat="1" ht="24.6" customHeight="1" x14ac:dyDescent="0.15">
      <c r="A2211" s="624">
        <v>416</v>
      </c>
      <c r="B2211" s="203" t="s">
        <v>12</v>
      </c>
      <c r="C2211" s="207" t="s">
        <v>11</v>
      </c>
      <c r="D2211" s="207" t="s">
        <v>280</v>
      </c>
      <c r="E2211" s="207" t="s">
        <v>281</v>
      </c>
      <c r="F2211" s="627" t="s">
        <v>8</v>
      </c>
      <c r="G2211" s="628"/>
      <c r="H2211" s="629"/>
      <c r="I2211" s="630"/>
      <c r="J2211" s="630"/>
      <c r="K2211" s="630"/>
      <c r="L2211" s="631"/>
    </row>
    <row r="2212" spans="1:12" s="194" customFormat="1" ht="26.65" customHeight="1" x14ac:dyDescent="0.15">
      <c r="A2212" s="625"/>
      <c r="B2212" s="620" t="s">
        <v>1771</v>
      </c>
      <c r="C2212" s="632" t="s">
        <v>1772</v>
      </c>
      <c r="D2212" s="634">
        <v>43493</v>
      </c>
      <c r="E2212" s="620" t="s">
        <v>1228</v>
      </c>
      <c r="F2212" s="636" t="s">
        <v>1773</v>
      </c>
      <c r="G2212" s="637"/>
      <c r="H2212" s="610" t="s">
        <v>286</v>
      </c>
      <c r="I2212" s="611"/>
      <c r="J2212" s="209" t="s">
        <v>287</v>
      </c>
      <c r="K2212" s="209" t="s">
        <v>16</v>
      </c>
      <c r="L2212" s="210">
        <v>286.04000000000002</v>
      </c>
    </row>
    <row r="2213" spans="1:12" s="194" customFormat="1" ht="409.6" customHeight="1" x14ac:dyDescent="0.15">
      <c r="A2213" s="625"/>
      <c r="B2213" s="640"/>
      <c r="C2213" s="641"/>
      <c r="D2213" s="642"/>
      <c r="E2213" s="640"/>
      <c r="F2213" s="643"/>
      <c r="G2213" s="644"/>
      <c r="H2213" s="616" t="s">
        <v>242</v>
      </c>
      <c r="I2213" s="617"/>
      <c r="J2213" s="620" t="s">
        <v>287</v>
      </c>
      <c r="K2213" s="620" t="s">
        <v>287</v>
      </c>
      <c r="L2213" s="622">
        <v>0</v>
      </c>
    </row>
    <row r="2214" spans="1:12" s="194" customFormat="1" ht="288.60000000000002" customHeight="1" x14ac:dyDescent="0.15">
      <c r="A2214" s="625"/>
      <c r="B2214" s="621"/>
      <c r="C2214" s="633"/>
      <c r="D2214" s="635"/>
      <c r="E2214" s="621"/>
      <c r="F2214" s="638"/>
      <c r="G2214" s="639"/>
      <c r="H2214" s="618"/>
      <c r="I2214" s="619"/>
      <c r="J2214" s="621"/>
      <c r="K2214" s="621"/>
      <c r="L2214" s="623"/>
    </row>
    <row r="2215" spans="1:12" s="194" customFormat="1" ht="24.6" customHeight="1" x14ac:dyDescent="0.15">
      <c r="A2215" s="625"/>
      <c r="B2215" s="203" t="s">
        <v>6</v>
      </c>
      <c r="C2215" s="207" t="s">
        <v>5</v>
      </c>
      <c r="D2215" s="207" t="s">
        <v>288</v>
      </c>
      <c r="E2215" s="207" t="s">
        <v>289</v>
      </c>
      <c r="F2215" s="612"/>
      <c r="G2215" s="613"/>
      <c r="H2215" s="616" t="s">
        <v>290</v>
      </c>
      <c r="I2215" s="617"/>
      <c r="J2215" s="620" t="s">
        <v>287</v>
      </c>
      <c r="K2215" s="620" t="s">
        <v>16</v>
      </c>
      <c r="L2215" s="622">
        <v>27.49</v>
      </c>
    </row>
    <row r="2216" spans="1:12" s="194" customFormat="1" ht="35.1" customHeight="1" x14ac:dyDescent="0.15">
      <c r="A2216" s="626"/>
      <c r="B2216" s="209" t="s">
        <v>1774</v>
      </c>
      <c r="C2216" s="209" t="s">
        <v>1773</v>
      </c>
      <c r="D2216" s="211">
        <v>43501</v>
      </c>
      <c r="E2216" s="209" t="s">
        <v>1775</v>
      </c>
      <c r="F2216" s="614"/>
      <c r="G2216" s="615"/>
      <c r="H2216" s="618"/>
      <c r="I2216" s="619"/>
      <c r="J2216" s="621"/>
      <c r="K2216" s="621"/>
      <c r="L2216" s="623"/>
    </row>
    <row r="2217" spans="1:12" s="194" customFormat="1" ht="24.6" customHeight="1" x14ac:dyDescent="0.15">
      <c r="A2217" s="624">
        <v>417</v>
      </c>
      <c r="B2217" s="203" t="s">
        <v>12</v>
      </c>
      <c r="C2217" s="207" t="s">
        <v>11</v>
      </c>
      <c r="D2217" s="207" t="s">
        <v>280</v>
      </c>
      <c r="E2217" s="207" t="s">
        <v>281</v>
      </c>
      <c r="F2217" s="627" t="s">
        <v>8</v>
      </c>
      <c r="G2217" s="628"/>
      <c r="H2217" s="629"/>
      <c r="I2217" s="630"/>
      <c r="J2217" s="630"/>
      <c r="K2217" s="630"/>
      <c r="L2217" s="631"/>
    </row>
    <row r="2218" spans="1:12" s="194" customFormat="1" ht="26.65" customHeight="1" x14ac:dyDescent="0.15">
      <c r="A2218" s="625"/>
      <c r="B2218" s="620" t="s">
        <v>1771</v>
      </c>
      <c r="C2218" s="632" t="s">
        <v>1772</v>
      </c>
      <c r="D2218" s="634">
        <v>43493</v>
      </c>
      <c r="E2218" s="620" t="s">
        <v>1228</v>
      </c>
      <c r="F2218" s="636" t="s">
        <v>1776</v>
      </c>
      <c r="G2218" s="637"/>
      <c r="H2218" s="610" t="s">
        <v>286</v>
      </c>
      <c r="I2218" s="611"/>
      <c r="J2218" s="209" t="s">
        <v>287</v>
      </c>
      <c r="K2218" s="209" t="s">
        <v>16</v>
      </c>
      <c r="L2218" s="210">
        <v>1005.31</v>
      </c>
    </row>
    <row r="2219" spans="1:12" s="194" customFormat="1" ht="409.6" customHeight="1" x14ac:dyDescent="0.15">
      <c r="A2219" s="625"/>
      <c r="B2219" s="640"/>
      <c r="C2219" s="641"/>
      <c r="D2219" s="642"/>
      <c r="E2219" s="640"/>
      <c r="F2219" s="643"/>
      <c r="G2219" s="644"/>
      <c r="H2219" s="616" t="s">
        <v>242</v>
      </c>
      <c r="I2219" s="617"/>
      <c r="J2219" s="620" t="s">
        <v>287</v>
      </c>
      <c r="K2219" s="620" t="s">
        <v>16</v>
      </c>
      <c r="L2219" s="622">
        <v>2674.75</v>
      </c>
    </row>
    <row r="2220" spans="1:12" s="194" customFormat="1" ht="288.60000000000002" customHeight="1" x14ac:dyDescent="0.15">
      <c r="A2220" s="625"/>
      <c r="B2220" s="621"/>
      <c r="C2220" s="633"/>
      <c r="D2220" s="635"/>
      <c r="E2220" s="621"/>
      <c r="F2220" s="638"/>
      <c r="G2220" s="639"/>
      <c r="H2220" s="618"/>
      <c r="I2220" s="619"/>
      <c r="J2220" s="621"/>
      <c r="K2220" s="621"/>
      <c r="L2220" s="623"/>
    </row>
    <row r="2221" spans="1:12" s="194" customFormat="1" ht="24.6" customHeight="1" x14ac:dyDescent="0.15">
      <c r="A2221" s="625"/>
      <c r="B2221" s="203" t="s">
        <v>6</v>
      </c>
      <c r="C2221" s="207" t="s">
        <v>5</v>
      </c>
      <c r="D2221" s="207" t="s">
        <v>288</v>
      </c>
      <c r="E2221" s="207" t="s">
        <v>289</v>
      </c>
      <c r="F2221" s="612"/>
      <c r="G2221" s="613"/>
      <c r="H2221" s="616" t="s">
        <v>290</v>
      </c>
      <c r="I2221" s="617"/>
      <c r="J2221" s="620" t="s">
        <v>287</v>
      </c>
      <c r="K2221" s="620" t="s">
        <v>16</v>
      </c>
      <c r="L2221" s="622">
        <v>192.34</v>
      </c>
    </row>
    <row r="2222" spans="1:12" s="194" customFormat="1" ht="35.1" customHeight="1" x14ac:dyDescent="0.15">
      <c r="A2222" s="626"/>
      <c r="B2222" s="209" t="s">
        <v>1774</v>
      </c>
      <c r="C2222" s="209" t="s">
        <v>1776</v>
      </c>
      <c r="D2222" s="211">
        <v>43501</v>
      </c>
      <c r="E2222" s="209" t="s">
        <v>1775</v>
      </c>
      <c r="F2222" s="614"/>
      <c r="G2222" s="615"/>
      <c r="H2222" s="618"/>
      <c r="I2222" s="619"/>
      <c r="J2222" s="621"/>
      <c r="K2222" s="621"/>
      <c r="L2222" s="623"/>
    </row>
    <row r="2223" spans="1:12" s="194" customFormat="1" ht="24.6" customHeight="1" x14ac:dyDescent="0.15">
      <c r="A2223" s="624">
        <v>418</v>
      </c>
      <c r="B2223" s="203" t="s">
        <v>12</v>
      </c>
      <c r="C2223" s="207" t="s">
        <v>11</v>
      </c>
      <c r="D2223" s="207" t="s">
        <v>280</v>
      </c>
      <c r="E2223" s="207" t="s">
        <v>281</v>
      </c>
      <c r="F2223" s="627" t="s">
        <v>8</v>
      </c>
      <c r="G2223" s="628"/>
      <c r="H2223" s="629"/>
      <c r="I2223" s="630"/>
      <c r="J2223" s="630"/>
      <c r="K2223" s="630"/>
      <c r="L2223" s="631"/>
    </row>
    <row r="2224" spans="1:12" s="194" customFormat="1" ht="26.65" customHeight="1" x14ac:dyDescent="0.15">
      <c r="A2224" s="625"/>
      <c r="B2224" s="620" t="s">
        <v>1777</v>
      </c>
      <c r="C2224" s="632" t="s">
        <v>857</v>
      </c>
      <c r="D2224" s="634">
        <v>43392</v>
      </c>
      <c r="E2224" s="620" t="s">
        <v>469</v>
      </c>
      <c r="F2224" s="636" t="s">
        <v>858</v>
      </c>
      <c r="G2224" s="637"/>
      <c r="H2224" s="610" t="s">
        <v>286</v>
      </c>
      <c r="I2224" s="611"/>
      <c r="J2224" s="209" t="s">
        <v>287</v>
      </c>
      <c r="K2224" s="209" t="s">
        <v>287</v>
      </c>
      <c r="L2224" s="210">
        <v>0</v>
      </c>
    </row>
    <row r="2225" spans="1:12" s="194" customFormat="1" ht="202.15" customHeight="1" x14ac:dyDescent="0.15">
      <c r="A2225" s="625"/>
      <c r="B2225" s="621"/>
      <c r="C2225" s="633"/>
      <c r="D2225" s="635"/>
      <c r="E2225" s="621"/>
      <c r="F2225" s="638"/>
      <c r="G2225" s="639"/>
      <c r="H2225" s="610" t="s">
        <v>242</v>
      </c>
      <c r="I2225" s="611"/>
      <c r="J2225" s="209" t="s">
        <v>287</v>
      </c>
      <c r="K2225" s="209" t="s">
        <v>287</v>
      </c>
      <c r="L2225" s="210">
        <v>0</v>
      </c>
    </row>
    <row r="2226" spans="1:12" s="194" customFormat="1" ht="24.6" customHeight="1" x14ac:dyDescent="0.15">
      <c r="A2226" s="625"/>
      <c r="B2226" s="203" t="s">
        <v>6</v>
      </c>
      <c r="C2226" s="207" t="s">
        <v>5</v>
      </c>
      <c r="D2226" s="207" t="s">
        <v>288</v>
      </c>
      <c r="E2226" s="207" t="s">
        <v>289</v>
      </c>
      <c r="F2226" s="612"/>
      <c r="G2226" s="613"/>
      <c r="H2226" s="616" t="s">
        <v>290</v>
      </c>
      <c r="I2226" s="617"/>
      <c r="J2226" s="620" t="s">
        <v>287</v>
      </c>
      <c r="K2226" s="620" t="s">
        <v>16</v>
      </c>
      <c r="L2226" s="622">
        <v>295</v>
      </c>
    </row>
    <row r="2227" spans="1:12" s="194" customFormat="1" ht="24.6" customHeight="1" x14ac:dyDescent="0.15">
      <c r="A2227" s="626"/>
      <c r="B2227" s="209" t="s">
        <v>291</v>
      </c>
      <c r="C2227" s="209" t="s">
        <v>858</v>
      </c>
      <c r="D2227" s="211">
        <v>43397</v>
      </c>
      <c r="E2227" s="209" t="s">
        <v>1778</v>
      </c>
      <c r="F2227" s="614"/>
      <c r="G2227" s="615"/>
      <c r="H2227" s="618"/>
      <c r="I2227" s="619"/>
      <c r="J2227" s="621"/>
      <c r="K2227" s="621"/>
      <c r="L2227" s="623"/>
    </row>
    <row r="2228" spans="1:12" s="194" customFormat="1" ht="24.6" customHeight="1" x14ac:dyDescent="0.15">
      <c r="A2228" s="624">
        <v>419</v>
      </c>
      <c r="B2228" s="203" t="s">
        <v>12</v>
      </c>
      <c r="C2228" s="207" t="s">
        <v>11</v>
      </c>
      <c r="D2228" s="207" t="s">
        <v>280</v>
      </c>
      <c r="E2228" s="207" t="s">
        <v>281</v>
      </c>
      <c r="F2228" s="627" t="s">
        <v>8</v>
      </c>
      <c r="G2228" s="628"/>
      <c r="H2228" s="629"/>
      <c r="I2228" s="630"/>
      <c r="J2228" s="630"/>
      <c r="K2228" s="630"/>
      <c r="L2228" s="631"/>
    </row>
    <row r="2229" spans="1:12" s="194" customFormat="1" ht="26.65" customHeight="1" x14ac:dyDescent="0.15">
      <c r="A2229" s="625"/>
      <c r="B2229" s="620" t="s">
        <v>1779</v>
      </c>
      <c r="C2229" s="632" t="s">
        <v>1780</v>
      </c>
      <c r="D2229" s="634">
        <v>43390</v>
      </c>
      <c r="E2229" s="620" t="s">
        <v>566</v>
      </c>
      <c r="F2229" s="636" t="s">
        <v>1358</v>
      </c>
      <c r="G2229" s="637"/>
      <c r="H2229" s="610" t="s">
        <v>286</v>
      </c>
      <c r="I2229" s="611"/>
      <c r="J2229" s="209" t="s">
        <v>287</v>
      </c>
      <c r="K2229" s="209" t="s">
        <v>16</v>
      </c>
      <c r="L2229" s="210">
        <v>2452.2800000000002</v>
      </c>
    </row>
    <row r="2230" spans="1:12" s="194" customFormat="1" ht="320.45" customHeight="1" x14ac:dyDescent="0.15">
      <c r="A2230" s="625"/>
      <c r="B2230" s="621"/>
      <c r="C2230" s="633"/>
      <c r="D2230" s="635"/>
      <c r="E2230" s="621"/>
      <c r="F2230" s="638"/>
      <c r="G2230" s="639"/>
      <c r="H2230" s="610" t="s">
        <v>242</v>
      </c>
      <c r="I2230" s="611"/>
      <c r="J2230" s="209" t="s">
        <v>287</v>
      </c>
      <c r="K2230" s="209" t="s">
        <v>16</v>
      </c>
      <c r="L2230" s="210">
        <v>450.98</v>
      </c>
    </row>
    <row r="2231" spans="1:12" s="194" customFormat="1" ht="24.6" customHeight="1" x14ac:dyDescent="0.15">
      <c r="A2231" s="625"/>
      <c r="B2231" s="203" t="s">
        <v>6</v>
      </c>
      <c r="C2231" s="207" t="s">
        <v>5</v>
      </c>
      <c r="D2231" s="207" t="s">
        <v>288</v>
      </c>
      <c r="E2231" s="207" t="s">
        <v>289</v>
      </c>
      <c r="F2231" s="612"/>
      <c r="G2231" s="613"/>
      <c r="H2231" s="616" t="s">
        <v>290</v>
      </c>
      <c r="I2231" s="617"/>
      <c r="J2231" s="620" t="s">
        <v>287</v>
      </c>
      <c r="K2231" s="620" t="s">
        <v>16</v>
      </c>
      <c r="L2231" s="622">
        <v>268</v>
      </c>
    </row>
    <row r="2232" spans="1:12" s="194" customFormat="1" ht="24.6" customHeight="1" x14ac:dyDescent="0.15">
      <c r="A2232" s="626"/>
      <c r="B2232" s="209" t="s">
        <v>366</v>
      </c>
      <c r="C2232" s="209" t="s">
        <v>1358</v>
      </c>
      <c r="D2232" s="211">
        <v>43400</v>
      </c>
      <c r="E2232" s="209" t="s">
        <v>1781</v>
      </c>
      <c r="F2232" s="614"/>
      <c r="G2232" s="615"/>
      <c r="H2232" s="618"/>
      <c r="I2232" s="619"/>
      <c r="J2232" s="621"/>
      <c r="K2232" s="621"/>
      <c r="L2232" s="623"/>
    </row>
    <row r="2233" spans="1:12" s="194" customFormat="1" ht="24.6" customHeight="1" x14ac:dyDescent="0.15">
      <c r="A2233" s="624">
        <v>420</v>
      </c>
      <c r="B2233" s="203" t="s">
        <v>12</v>
      </c>
      <c r="C2233" s="207" t="s">
        <v>11</v>
      </c>
      <c r="D2233" s="207" t="s">
        <v>280</v>
      </c>
      <c r="E2233" s="207" t="s">
        <v>281</v>
      </c>
      <c r="F2233" s="627" t="s">
        <v>8</v>
      </c>
      <c r="G2233" s="628"/>
      <c r="H2233" s="629"/>
      <c r="I2233" s="630"/>
      <c r="J2233" s="630"/>
      <c r="K2233" s="630"/>
      <c r="L2233" s="631"/>
    </row>
    <row r="2234" spans="1:12" s="194" customFormat="1" ht="26.65" customHeight="1" x14ac:dyDescent="0.15">
      <c r="A2234" s="625"/>
      <c r="B2234" s="620" t="s">
        <v>1782</v>
      </c>
      <c r="C2234" s="632" t="s">
        <v>1783</v>
      </c>
      <c r="D2234" s="634">
        <v>43531</v>
      </c>
      <c r="E2234" s="620" t="s">
        <v>684</v>
      </c>
      <c r="F2234" s="636" t="s">
        <v>685</v>
      </c>
      <c r="G2234" s="637"/>
      <c r="H2234" s="610" t="s">
        <v>286</v>
      </c>
      <c r="I2234" s="611"/>
      <c r="J2234" s="209" t="s">
        <v>287</v>
      </c>
      <c r="K2234" s="209" t="s">
        <v>16</v>
      </c>
      <c r="L2234" s="210">
        <v>204</v>
      </c>
    </row>
    <row r="2235" spans="1:12" s="194" customFormat="1" ht="353.1" customHeight="1" x14ac:dyDescent="0.15">
      <c r="A2235" s="625"/>
      <c r="B2235" s="621"/>
      <c r="C2235" s="633"/>
      <c r="D2235" s="635"/>
      <c r="E2235" s="621"/>
      <c r="F2235" s="638"/>
      <c r="G2235" s="639"/>
      <c r="H2235" s="610" t="s">
        <v>242</v>
      </c>
      <c r="I2235" s="611"/>
      <c r="J2235" s="209" t="s">
        <v>287</v>
      </c>
      <c r="K2235" s="209" t="s">
        <v>16</v>
      </c>
      <c r="L2235" s="210">
        <v>536.82000000000005</v>
      </c>
    </row>
    <row r="2236" spans="1:12" s="194" customFormat="1" ht="24.6" customHeight="1" x14ac:dyDescent="0.15">
      <c r="A2236" s="625"/>
      <c r="B2236" s="203" t="s">
        <v>6</v>
      </c>
      <c r="C2236" s="207" t="s">
        <v>5</v>
      </c>
      <c r="D2236" s="207" t="s">
        <v>288</v>
      </c>
      <c r="E2236" s="207" t="s">
        <v>289</v>
      </c>
      <c r="F2236" s="612"/>
      <c r="G2236" s="613"/>
      <c r="H2236" s="616" t="s">
        <v>290</v>
      </c>
      <c r="I2236" s="617"/>
      <c r="J2236" s="620" t="s">
        <v>287</v>
      </c>
      <c r="K2236" s="620" t="s">
        <v>16</v>
      </c>
      <c r="L2236" s="622">
        <v>80</v>
      </c>
    </row>
    <row r="2237" spans="1:12" s="194" customFormat="1" ht="24.6" customHeight="1" x14ac:dyDescent="0.15">
      <c r="A2237" s="626"/>
      <c r="B2237" s="209" t="s">
        <v>291</v>
      </c>
      <c r="C2237" s="209" t="s">
        <v>685</v>
      </c>
      <c r="D2237" s="211">
        <v>43532</v>
      </c>
      <c r="E2237" s="209" t="s">
        <v>1784</v>
      </c>
      <c r="F2237" s="614"/>
      <c r="G2237" s="615"/>
      <c r="H2237" s="618"/>
      <c r="I2237" s="619"/>
      <c r="J2237" s="621"/>
      <c r="K2237" s="621"/>
      <c r="L2237" s="623"/>
    </row>
    <row r="2238" spans="1:12" s="194" customFormat="1" ht="24.6" customHeight="1" x14ac:dyDescent="0.15">
      <c r="A2238" s="624">
        <v>421</v>
      </c>
      <c r="B2238" s="203" t="s">
        <v>12</v>
      </c>
      <c r="C2238" s="207" t="s">
        <v>11</v>
      </c>
      <c r="D2238" s="207" t="s">
        <v>280</v>
      </c>
      <c r="E2238" s="207" t="s">
        <v>281</v>
      </c>
      <c r="F2238" s="627" t="s">
        <v>8</v>
      </c>
      <c r="G2238" s="628"/>
      <c r="H2238" s="629"/>
      <c r="I2238" s="630"/>
      <c r="J2238" s="630"/>
      <c r="K2238" s="630"/>
      <c r="L2238" s="631"/>
    </row>
    <row r="2239" spans="1:12" s="194" customFormat="1" ht="26.65" customHeight="1" x14ac:dyDescent="0.15">
      <c r="A2239" s="625"/>
      <c r="B2239" s="620" t="s">
        <v>1785</v>
      </c>
      <c r="C2239" s="632" t="s">
        <v>1786</v>
      </c>
      <c r="D2239" s="634">
        <v>43487</v>
      </c>
      <c r="E2239" s="620" t="s">
        <v>607</v>
      </c>
      <c r="F2239" s="636" t="s">
        <v>1787</v>
      </c>
      <c r="G2239" s="637"/>
      <c r="H2239" s="610" t="s">
        <v>286</v>
      </c>
      <c r="I2239" s="611"/>
      <c r="J2239" s="209" t="s">
        <v>287</v>
      </c>
      <c r="K2239" s="209" t="s">
        <v>16</v>
      </c>
      <c r="L2239" s="210">
        <v>1315.18</v>
      </c>
    </row>
    <row r="2240" spans="1:12" s="194" customFormat="1" ht="409.6" customHeight="1" x14ac:dyDescent="0.15">
      <c r="A2240" s="625"/>
      <c r="B2240" s="640"/>
      <c r="C2240" s="641"/>
      <c r="D2240" s="642"/>
      <c r="E2240" s="640"/>
      <c r="F2240" s="643"/>
      <c r="G2240" s="644"/>
      <c r="H2240" s="616" t="s">
        <v>242</v>
      </c>
      <c r="I2240" s="617"/>
      <c r="J2240" s="620" t="s">
        <v>287</v>
      </c>
      <c r="K2240" s="620" t="s">
        <v>16</v>
      </c>
      <c r="L2240" s="622">
        <v>406.39</v>
      </c>
    </row>
    <row r="2241" spans="1:12" s="194" customFormat="1" ht="84.2" customHeight="1" x14ac:dyDescent="0.15">
      <c r="A2241" s="625"/>
      <c r="B2241" s="621"/>
      <c r="C2241" s="633"/>
      <c r="D2241" s="635"/>
      <c r="E2241" s="621"/>
      <c r="F2241" s="638"/>
      <c r="G2241" s="639"/>
      <c r="H2241" s="618"/>
      <c r="I2241" s="619"/>
      <c r="J2241" s="621"/>
      <c r="K2241" s="621"/>
      <c r="L2241" s="623"/>
    </row>
    <row r="2242" spans="1:12" s="194" customFormat="1" ht="24.6" customHeight="1" x14ac:dyDescent="0.15">
      <c r="A2242" s="625"/>
      <c r="B2242" s="203" t="s">
        <v>6</v>
      </c>
      <c r="C2242" s="207" t="s">
        <v>5</v>
      </c>
      <c r="D2242" s="207" t="s">
        <v>288</v>
      </c>
      <c r="E2242" s="207" t="s">
        <v>289</v>
      </c>
      <c r="F2242" s="612"/>
      <c r="G2242" s="613"/>
      <c r="H2242" s="616" t="s">
        <v>290</v>
      </c>
      <c r="I2242" s="617"/>
      <c r="J2242" s="620" t="s">
        <v>287</v>
      </c>
      <c r="K2242" s="620" t="s">
        <v>287</v>
      </c>
      <c r="L2242" s="622">
        <v>0</v>
      </c>
    </row>
    <row r="2243" spans="1:12" s="194" customFormat="1" ht="24.6" customHeight="1" x14ac:dyDescent="0.15">
      <c r="A2243" s="626"/>
      <c r="B2243" s="209" t="s">
        <v>291</v>
      </c>
      <c r="C2243" s="209" t="s">
        <v>1787</v>
      </c>
      <c r="D2243" s="211">
        <v>43492</v>
      </c>
      <c r="E2243" s="209" t="s">
        <v>731</v>
      </c>
      <c r="F2243" s="614"/>
      <c r="G2243" s="615"/>
      <c r="H2243" s="618"/>
      <c r="I2243" s="619"/>
      <c r="J2243" s="621"/>
      <c r="K2243" s="621"/>
      <c r="L2243" s="623"/>
    </row>
    <row r="2244" spans="1:12" s="194" customFormat="1" ht="24.6" customHeight="1" x14ac:dyDescent="0.15">
      <c r="A2244" s="624">
        <v>422</v>
      </c>
      <c r="B2244" s="203" t="s">
        <v>12</v>
      </c>
      <c r="C2244" s="207" t="s">
        <v>11</v>
      </c>
      <c r="D2244" s="207" t="s">
        <v>280</v>
      </c>
      <c r="E2244" s="207" t="s">
        <v>281</v>
      </c>
      <c r="F2244" s="627" t="s">
        <v>8</v>
      </c>
      <c r="G2244" s="628"/>
      <c r="H2244" s="629"/>
      <c r="I2244" s="630"/>
      <c r="J2244" s="630"/>
      <c r="K2244" s="630"/>
      <c r="L2244" s="631"/>
    </row>
    <row r="2245" spans="1:12" s="194" customFormat="1" ht="26.65" customHeight="1" x14ac:dyDescent="0.15">
      <c r="A2245" s="625"/>
      <c r="B2245" s="620" t="s">
        <v>1785</v>
      </c>
      <c r="C2245" s="632" t="s">
        <v>1788</v>
      </c>
      <c r="D2245" s="634">
        <v>43547</v>
      </c>
      <c r="E2245" s="620" t="s">
        <v>1522</v>
      </c>
      <c r="F2245" s="636" t="s">
        <v>465</v>
      </c>
      <c r="G2245" s="637"/>
      <c r="H2245" s="610" t="s">
        <v>286</v>
      </c>
      <c r="I2245" s="611"/>
      <c r="J2245" s="209" t="s">
        <v>16</v>
      </c>
      <c r="K2245" s="209" t="s">
        <v>16</v>
      </c>
      <c r="L2245" s="210">
        <v>1318.5</v>
      </c>
    </row>
    <row r="2246" spans="1:12" s="194" customFormat="1" ht="374.45" customHeight="1" x14ac:dyDescent="0.15">
      <c r="A2246" s="625"/>
      <c r="B2246" s="621"/>
      <c r="C2246" s="633"/>
      <c r="D2246" s="635"/>
      <c r="E2246" s="621"/>
      <c r="F2246" s="638"/>
      <c r="G2246" s="639"/>
      <c r="H2246" s="610" t="s">
        <v>242</v>
      </c>
      <c r="I2246" s="611"/>
      <c r="J2246" s="209" t="s">
        <v>287</v>
      </c>
      <c r="K2246" s="209" t="s">
        <v>287</v>
      </c>
      <c r="L2246" s="210">
        <v>0</v>
      </c>
    </row>
    <row r="2247" spans="1:12" s="194" customFormat="1" ht="24.6" customHeight="1" x14ac:dyDescent="0.15">
      <c r="A2247" s="625"/>
      <c r="B2247" s="203" t="s">
        <v>6</v>
      </c>
      <c r="C2247" s="207" t="s">
        <v>5</v>
      </c>
      <c r="D2247" s="207" t="s">
        <v>288</v>
      </c>
      <c r="E2247" s="207" t="s">
        <v>289</v>
      </c>
      <c r="F2247" s="612"/>
      <c r="G2247" s="613"/>
      <c r="H2247" s="616" t="s">
        <v>290</v>
      </c>
      <c r="I2247" s="617"/>
      <c r="J2247" s="620" t="s">
        <v>16</v>
      </c>
      <c r="K2247" s="620" t="s">
        <v>16</v>
      </c>
      <c r="L2247" s="622">
        <v>748</v>
      </c>
    </row>
    <row r="2248" spans="1:12" s="194" customFormat="1" ht="24.6" customHeight="1" x14ac:dyDescent="0.15">
      <c r="A2248" s="626"/>
      <c r="B2248" s="209" t="s">
        <v>291</v>
      </c>
      <c r="C2248" s="209" t="s">
        <v>465</v>
      </c>
      <c r="D2248" s="211">
        <v>43553</v>
      </c>
      <c r="E2248" s="209" t="s">
        <v>558</v>
      </c>
      <c r="F2248" s="614"/>
      <c r="G2248" s="615"/>
      <c r="H2248" s="618"/>
      <c r="I2248" s="619"/>
      <c r="J2248" s="621"/>
      <c r="K2248" s="621"/>
      <c r="L2248" s="623"/>
    </row>
    <row r="2249" spans="1:12" s="194" customFormat="1" ht="24.6" customHeight="1" x14ac:dyDescent="0.15">
      <c r="A2249" s="624">
        <v>423</v>
      </c>
      <c r="B2249" s="203" t="s">
        <v>12</v>
      </c>
      <c r="C2249" s="207" t="s">
        <v>11</v>
      </c>
      <c r="D2249" s="207" t="s">
        <v>280</v>
      </c>
      <c r="E2249" s="207" t="s">
        <v>281</v>
      </c>
      <c r="F2249" s="627" t="s">
        <v>8</v>
      </c>
      <c r="G2249" s="628"/>
      <c r="H2249" s="629"/>
      <c r="I2249" s="630"/>
      <c r="J2249" s="630"/>
      <c r="K2249" s="630"/>
      <c r="L2249" s="631"/>
    </row>
    <row r="2250" spans="1:12" s="194" customFormat="1" ht="26.65" customHeight="1" x14ac:dyDescent="0.15">
      <c r="A2250" s="625"/>
      <c r="B2250" s="620" t="s">
        <v>1789</v>
      </c>
      <c r="C2250" s="632" t="s">
        <v>1790</v>
      </c>
      <c r="D2250" s="634">
        <v>43379</v>
      </c>
      <c r="E2250" s="620" t="s">
        <v>582</v>
      </c>
      <c r="F2250" s="636" t="s">
        <v>1791</v>
      </c>
      <c r="G2250" s="637"/>
      <c r="H2250" s="610" t="s">
        <v>286</v>
      </c>
      <c r="I2250" s="611"/>
      <c r="J2250" s="209" t="s">
        <v>287</v>
      </c>
      <c r="K2250" s="209" t="s">
        <v>16</v>
      </c>
      <c r="L2250" s="210">
        <v>165</v>
      </c>
    </row>
    <row r="2251" spans="1:12" s="194" customFormat="1" ht="212.85" customHeight="1" x14ac:dyDescent="0.15">
      <c r="A2251" s="625"/>
      <c r="B2251" s="621"/>
      <c r="C2251" s="633"/>
      <c r="D2251" s="635"/>
      <c r="E2251" s="621"/>
      <c r="F2251" s="638"/>
      <c r="G2251" s="639"/>
      <c r="H2251" s="610" t="s">
        <v>242</v>
      </c>
      <c r="I2251" s="611"/>
      <c r="J2251" s="209" t="s">
        <v>287</v>
      </c>
      <c r="K2251" s="209" t="s">
        <v>16</v>
      </c>
      <c r="L2251" s="210">
        <v>2500</v>
      </c>
    </row>
    <row r="2252" spans="1:12" s="194" customFormat="1" ht="24.6" customHeight="1" x14ac:dyDescent="0.15">
      <c r="A2252" s="625"/>
      <c r="B2252" s="203" t="s">
        <v>6</v>
      </c>
      <c r="C2252" s="207" t="s">
        <v>5</v>
      </c>
      <c r="D2252" s="207" t="s">
        <v>288</v>
      </c>
      <c r="E2252" s="207" t="s">
        <v>289</v>
      </c>
      <c r="F2252" s="612"/>
      <c r="G2252" s="613"/>
      <c r="H2252" s="616" t="s">
        <v>290</v>
      </c>
      <c r="I2252" s="617"/>
      <c r="J2252" s="620" t="s">
        <v>287</v>
      </c>
      <c r="K2252" s="620" t="s">
        <v>16</v>
      </c>
      <c r="L2252" s="622">
        <v>97.65</v>
      </c>
    </row>
    <row r="2253" spans="1:12" s="194" customFormat="1" ht="24.6" customHeight="1" x14ac:dyDescent="0.15">
      <c r="A2253" s="626"/>
      <c r="B2253" s="209" t="s">
        <v>439</v>
      </c>
      <c r="C2253" s="209" t="s">
        <v>1791</v>
      </c>
      <c r="D2253" s="211">
        <v>43388</v>
      </c>
      <c r="E2253" s="209" t="s">
        <v>1792</v>
      </c>
      <c r="F2253" s="614"/>
      <c r="G2253" s="615"/>
      <c r="H2253" s="618"/>
      <c r="I2253" s="619"/>
      <c r="J2253" s="621"/>
      <c r="K2253" s="621"/>
      <c r="L2253" s="623"/>
    </row>
    <row r="2254" spans="1:12" s="194" customFormat="1" ht="24.6" customHeight="1" x14ac:dyDescent="0.15">
      <c r="A2254" s="624">
        <v>424</v>
      </c>
      <c r="B2254" s="203" t="s">
        <v>12</v>
      </c>
      <c r="C2254" s="207" t="s">
        <v>11</v>
      </c>
      <c r="D2254" s="207" t="s">
        <v>280</v>
      </c>
      <c r="E2254" s="207" t="s">
        <v>281</v>
      </c>
      <c r="F2254" s="627" t="s">
        <v>8</v>
      </c>
      <c r="G2254" s="628"/>
      <c r="H2254" s="629"/>
      <c r="I2254" s="630"/>
      <c r="J2254" s="630"/>
      <c r="K2254" s="630"/>
      <c r="L2254" s="631"/>
    </row>
    <row r="2255" spans="1:12" s="194" customFormat="1" ht="26.65" customHeight="1" x14ac:dyDescent="0.15">
      <c r="A2255" s="625"/>
      <c r="B2255" s="620" t="s">
        <v>1789</v>
      </c>
      <c r="C2255" s="632" t="s">
        <v>1790</v>
      </c>
      <c r="D2255" s="634">
        <v>43379</v>
      </c>
      <c r="E2255" s="620" t="s">
        <v>582</v>
      </c>
      <c r="F2255" s="636" t="s">
        <v>1793</v>
      </c>
      <c r="G2255" s="637"/>
      <c r="H2255" s="610" t="s">
        <v>286</v>
      </c>
      <c r="I2255" s="611"/>
      <c r="J2255" s="209" t="s">
        <v>287</v>
      </c>
      <c r="K2255" s="209" t="s">
        <v>16</v>
      </c>
      <c r="L2255" s="210">
        <v>543</v>
      </c>
    </row>
    <row r="2256" spans="1:12" s="194" customFormat="1" ht="212.85" customHeight="1" x14ac:dyDescent="0.15">
      <c r="A2256" s="625"/>
      <c r="B2256" s="621"/>
      <c r="C2256" s="633"/>
      <c r="D2256" s="635"/>
      <c r="E2256" s="621"/>
      <c r="F2256" s="638"/>
      <c r="G2256" s="639"/>
      <c r="H2256" s="610" t="s">
        <v>242</v>
      </c>
      <c r="I2256" s="611"/>
      <c r="J2256" s="209" t="s">
        <v>287</v>
      </c>
      <c r="K2256" s="209" t="s">
        <v>16</v>
      </c>
      <c r="L2256" s="210">
        <v>3088.21</v>
      </c>
    </row>
    <row r="2257" spans="1:12" s="194" customFormat="1" ht="24.6" customHeight="1" x14ac:dyDescent="0.15">
      <c r="A2257" s="625"/>
      <c r="B2257" s="203" t="s">
        <v>6</v>
      </c>
      <c r="C2257" s="207" t="s">
        <v>5</v>
      </c>
      <c r="D2257" s="207" t="s">
        <v>288</v>
      </c>
      <c r="E2257" s="207" t="s">
        <v>289</v>
      </c>
      <c r="F2257" s="612"/>
      <c r="G2257" s="613"/>
      <c r="H2257" s="616" t="s">
        <v>290</v>
      </c>
      <c r="I2257" s="617"/>
      <c r="J2257" s="620" t="s">
        <v>287</v>
      </c>
      <c r="K2257" s="620" t="s">
        <v>16</v>
      </c>
      <c r="L2257" s="622">
        <v>90</v>
      </c>
    </row>
    <row r="2258" spans="1:12" s="194" customFormat="1" ht="24.6" customHeight="1" x14ac:dyDescent="0.15">
      <c r="A2258" s="626"/>
      <c r="B2258" s="209" t="s">
        <v>439</v>
      </c>
      <c r="C2258" s="209" t="s">
        <v>1793</v>
      </c>
      <c r="D2258" s="211">
        <v>43388</v>
      </c>
      <c r="E2258" s="209" t="s">
        <v>1792</v>
      </c>
      <c r="F2258" s="614"/>
      <c r="G2258" s="615"/>
      <c r="H2258" s="618"/>
      <c r="I2258" s="619"/>
      <c r="J2258" s="621"/>
      <c r="K2258" s="621"/>
      <c r="L2258" s="623"/>
    </row>
    <row r="2259" spans="1:12" s="194" customFormat="1" ht="24.6" customHeight="1" x14ac:dyDescent="0.15">
      <c r="A2259" s="624">
        <v>425</v>
      </c>
      <c r="B2259" s="203" t="s">
        <v>12</v>
      </c>
      <c r="C2259" s="207" t="s">
        <v>11</v>
      </c>
      <c r="D2259" s="207" t="s">
        <v>280</v>
      </c>
      <c r="E2259" s="207" t="s">
        <v>281</v>
      </c>
      <c r="F2259" s="627" t="s">
        <v>8</v>
      </c>
      <c r="G2259" s="628"/>
      <c r="H2259" s="629"/>
      <c r="I2259" s="630"/>
      <c r="J2259" s="630"/>
      <c r="K2259" s="630"/>
      <c r="L2259" s="631"/>
    </row>
    <row r="2260" spans="1:12" s="194" customFormat="1" ht="26.65" customHeight="1" x14ac:dyDescent="0.15">
      <c r="A2260" s="625"/>
      <c r="B2260" s="620" t="s">
        <v>1789</v>
      </c>
      <c r="C2260" s="620" t="s">
        <v>1794</v>
      </c>
      <c r="D2260" s="634">
        <v>43390</v>
      </c>
      <c r="E2260" s="620" t="s">
        <v>734</v>
      </c>
      <c r="F2260" s="636" t="s">
        <v>1795</v>
      </c>
      <c r="G2260" s="637"/>
      <c r="H2260" s="610" t="s">
        <v>286</v>
      </c>
      <c r="I2260" s="611"/>
      <c r="J2260" s="209" t="s">
        <v>287</v>
      </c>
      <c r="K2260" s="209" t="s">
        <v>16</v>
      </c>
      <c r="L2260" s="210">
        <v>146</v>
      </c>
    </row>
    <row r="2261" spans="1:12" s="194" customFormat="1" ht="40.5" customHeight="1" x14ac:dyDescent="0.15">
      <c r="A2261" s="625"/>
      <c r="B2261" s="621"/>
      <c r="C2261" s="621"/>
      <c r="D2261" s="635"/>
      <c r="E2261" s="621"/>
      <c r="F2261" s="638"/>
      <c r="G2261" s="639"/>
      <c r="H2261" s="610" t="s">
        <v>242</v>
      </c>
      <c r="I2261" s="611"/>
      <c r="J2261" s="209" t="s">
        <v>287</v>
      </c>
      <c r="K2261" s="209" t="s">
        <v>16</v>
      </c>
      <c r="L2261" s="210">
        <v>5065.34</v>
      </c>
    </row>
    <row r="2262" spans="1:12" s="194" customFormat="1" ht="24.6" customHeight="1" x14ac:dyDescent="0.15">
      <c r="A2262" s="625"/>
      <c r="B2262" s="203" t="s">
        <v>6</v>
      </c>
      <c r="C2262" s="207" t="s">
        <v>5</v>
      </c>
      <c r="D2262" s="207" t="s">
        <v>288</v>
      </c>
      <c r="E2262" s="207" t="s">
        <v>289</v>
      </c>
      <c r="F2262" s="612"/>
      <c r="G2262" s="613"/>
      <c r="H2262" s="616" t="s">
        <v>290</v>
      </c>
      <c r="I2262" s="617"/>
      <c r="J2262" s="620" t="s">
        <v>287</v>
      </c>
      <c r="K2262" s="620" t="s">
        <v>16</v>
      </c>
      <c r="L2262" s="622">
        <v>357.82</v>
      </c>
    </row>
    <row r="2263" spans="1:12" s="194" customFormat="1" ht="24.6" customHeight="1" x14ac:dyDescent="0.15">
      <c r="A2263" s="626"/>
      <c r="B2263" s="209" t="s">
        <v>439</v>
      </c>
      <c r="C2263" s="209" t="s">
        <v>1795</v>
      </c>
      <c r="D2263" s="211">
        <v>43393</v>
      </c>
      <c r="E2263" s="209" t="s">
        <v>1796</v>
      </c>
      <c r="F2263" s="614"/>
      <c r="G2263" s="615"/>
      <c r="H2263" s="618"/>
      <c r="I2263" s="619"/>
      <c r="J2263" s="621"/>
      <c r="K2263" s="621"/>
      <c r="L2263" s="623"/>
    </row>
    <row r="2264" spans="1:12" s="194" customFormat="1" ht="24.6" customHeight="1" x14ac:dyDescent="0.15">
      <c r="A2264" s="624">
        <v>426</v>
      </c>
      <c r="B2264" s="203" t="s">
        <v>12</v>
      </c>
      <c r="C2264" s="207" t="s">
        <v>11</v>
      </c>
      <c r="D2264" s="207" t="s">
        <v>280</v>
      </c>
      <c r="E2264" s="207" t="s">
        <v>281</v>
      </c>
      <c r="F2264" s="627" t="s">
        <v>8</v>
      </c>
      <c r="G2264" s="628"/>
      <c r="H2264" s="629"/>
      <c r="I2264" s="630"/>
      <c r="J2264" s="630"/>
      <c r="K2264" s="630"/>
      <c r="L2264" s="631"/>
    </row>
    <row r="2265" spans="1:12" s="194" customFormat="1" ht="26.65" customHeight="1" x14ac:dyDescent="0.15">
      <c r="A2265" s="625"/>
      <c r="B2265" s="620" t="s">
        <v>1789</v>
      </c>
      <c r="C2265" s="620" t="s">
        <v>1797</v>
      </c>
      <c r="D2265" s="634">
        <v>43409</v>
      </c>
      <c r="E2265" s="620" t="s">
        <v>321</v>
      </c>
      <c r="F2265" s="636" t="s">
        <v>1798</v>
      </c>
      <c r="G2265" s="637"/>
      <c r="H2265" s="610" t="s">
        <v>286</v>
      </c>
      <c r="I2265" s="611"/>
      <c r="J2265" s="209" t="s">
        <v>287</v>
      </c>
      <c r="K2265" s="209" t="s">
        <v>16</v>
      </c>
      <c r="L2265" s="210">
        <v>53.25</v>
      </c>
    </row>
    <row r="2266" spans="1:12" s="194" customFormat="1" ht="19.149999999999999" customHeight="1" x14ac:dyDescent="0.15">
      <c r="A2266" s="625"/>
      <c r="B2266" s="621"/>
      <c r="C2266" s="621"/>
      <c r="D2266" s="635"/>
      <c r="E2266" s="621"/>
      <c r="F2266" s="638"/>
      <c r="G2266" s="639"/>
      <c r="H2266" s="610" t="s">
        <v>242</v>
      </c>
      <c r="I2266" s="611"/>
      <c r="J2266" s="209" t="s">
        <v>287</v>
      </c>
      <c r="K2266" s="209" t="s">
        <v>16</v>
      </c>
      <c r="L2266" s="210">
        <v>1350.4</v>
      </c>
    </row>
    <row r="2267" spans="1:12" s="194" customFormat="1" ht="24.6" customHeight="1" x14ac:dyDescent="0.15">
      <c r="A2267" s="625"/>
      <c r="B2267" s="203" t="s">
        <v>6</v>
      </c>
      <c r="C2267" s="207" t="s">
        <v>5</v>
      </c>
      <c r="D2267" s="207" t="s">
        <v>288</v>
      </c>
      <c r="E2267" s="207" t="s">
        <v>289</v>
      </c>
      <c r="F2267" s="612"/>
      <c r="G2267" s="613"/>
      <c r="H2267" s="616" t="s">
        <v>290</v>
      </c>
      <c r="I2267" s="617"/>
      <c r="J2267" s="620" t="s">
        <v>287</v>
      </c>
      <c r="K2267" s="620" t="s">
        <v>287</v>
      </c>
      <c r="L2267" s="622">
        <v>0</v>
      </c>
    </row>
    <row r="2268" spans="1:12" s="194" customFormat="1" ht="24.6" customHeight="1" x14ac:dyDescent="0.15">
      <c r="A2268" s="626"/>
      <c r="B2268" s="209" t="s">
        <v>439</v>
      </c>
      <c r="C2268" s="209" t="s">
        <v>1798</v>
      </c>
      <c r="D2268" s="211">
        <v>43410</v>
      </c>
      <c r="E2268" s="209" t="s">
        <v>1799</v>
      </c>
      <c r="F2268" s="614"/>
      <c r="G2268" s="615"/>
      <c r="H2268" s="618"/>
      <c r="I2268" s="619"/>
      <c r="J2268" s="621"/>
      <c r="K2268" s="621"/>
      <c r="L2268" s="623"/>
    </row>
    <row r="2269" spans="1:12" s="194" customFormat="1" ht="24.6" customHeight="1" x14ac:dyDescent="0.15">
      <c r="A2269" s="624">
        <v>427</v>
      </c>
      <c r="B2269" s="203" t="s">
        <v>12</v>
      </c>
      <c r="C2269" s="207" t="s">
        <v>11</v>
      </c>
      <c r="D2269" s="207" t="s">
        <v>280</v>
      </c>
      <c r="E2269" s="207" t="s">
        <v>281</v>
      </c>
      <c r="F2269" s="627" t="s">
        <v>8</v>
      </c>
      <c r="G2269" s="628"/>
      <c r="H2269" s="629"/>
      <c r="I2269" s="630"/>
      <c r="J2269" s="630"/>
      <c r="K2269" s="630"/>
      <c r="L2269" s="631"/>
    </row>
    <row r="2270" spans="1:12" s="194" customFormat="1" ht="26.65" customHeight="1" x14ac:dyDescent="0.15">
      <c r="A2270" s="625"/>
      <c r="B2270" s="620" t="s">
        <v>1789</v>
      </c>
      <c r="C2270" s="620" t="s">
        <v>1800</v>
      </c>
      <c r="D2270" s="634">
        <v>43411</v>
      </c>
      <c r="E2270" s="620" t="s">
        <v>770</v>
      </c>
      <c r="F2270" s="636" t="s">
        <v>771</v>
      </c>
      <c r="G2270" s="637"/>
      <c r="H2270" s="610" t="s">
        <v>286</v>
      </c>
      <c r="I2270" s="611"/>
      <c r="J2270" s="209" t="s">
        <v>287</v>
      </c>
      <c r="K2270" s="209" t="s">
        <v>16</v>
      </c>
      <c r="L2270" s="210">
        <v>577.05999999999995</v>
      </c>
    </row>
    <row r="2271" spans="1:12" s="194" customFormat="1" ht="29.85" customHeight="1" x14ac:dyDescent="0.15">
      <c r="A2271" s="625"/>
      <c r="B2271" s="621"/>
      <c r="C2271" s="621"/>
      <c r="D2271" s="635"/>
      <c r="E2271" s="621"/>
      <c r="F2271" s="638"/>
      <c r="G2271" s="639"/>
      <c r="H2271" s="610" t="s">
        <v>242</v>
      </c>
      <c r="I2271" s="611"/>
      <c r="J2271" s="209" t="s">
        <v>287</v>
      </c>
      <c r="K2271" s="209" t="s">
        <v>16</v>
      </c>
      <c r="L2271" s="210">
        <v>426.37</v>
      </c>
    </row>
    <row r="2272" spans="1:12" s="194" customFormat="1" ht="24.6" customHeight="1" x14ac:dyDescent="0.15">
      <c r="A2272" s="625"/>
      <c r="B2272" s="203" t="s">
        <v>6</v>
      </c>
      <c r="C2272" s="207" t="s">
        <v>5</v>
      </c>
      <c r="D2272" s="207" t="s">
        <v>288</v>
      </c>
      <c r="E2272" s="207" t="s">
        <v>289</v>
      </c>
      <c r="F2272" s="612"/>
      <c r="G2272" s="613"/>
      <c r="H2272" s="616" t="s">
        <v>290</v>
      </c>
      <c r="I2272" s="617"/>
      <c r="J2272" s="620" t="s">
        <v>287</v>
      </c>
      <c r="K2272" s="620" t="s">
        <v>16</v>
      </c>
      <c r="L2272" s="622">
        <v>40</v>
      </c>
    </row>
    <row r="2273" spans="1:12" s="194" customFormat="1" ht="24.6" customHeight="1" x14ac:dyDescent="0.15">
      <c r="A2273" s="626"/>
      <c r="B2273" s="209" t="s">
        <v>439</v>
      </c>
      <c r="C2273" s="209" t="s">
        <v>771</v>
      </c>
      <c r="D2273" s="211">
        <v>43413</v>
      </c>
      <c r="E2273" s="209" t="s">
        <v>1459</v>
      </c>
      <c r="F2273" s="614"/>
      <c r="G2273" s="615"/>
      <c r="H2273" s="618"/>
      <c r="I2273" s="619"/>
      <c r="J2273" s="621"/>
      <c r="K2273" s="621"/>
      <c r="L2273" s="623"/>
    </row>
    <row r="2274" spans="1:12" s="194" customFormat="1" ht="24.6" customHeight="1" x14ac:dyDescent="0.15">
      <c r="A2274" s="624">
        <v>428</v>
      </c>
      <c r="B2274" s="203" t="s">
        <v>12</v>
      </c>
      <c r="C2274" s="207" t="s">
        <v>11</v>
      </c>
      <c r="D2274" s="207" t="s">
        <v>280</v>
      </c>
      <c r="E2274" s="207" t="s">
        <v>281</v>
      </c>
      <c r="F2274" s="627" t="s">
        <v>8</v>
      </c>
      <c r="G2274" s="628"/>
      <c r="H2274" s="629"/>
      <c r="I2274" s="630"/>
      <c r="J2274" s="630"/>
      <c r="K2274" s="630"/>
      <c r="L2274" s="631"/>
    </row>
    <row r="2275" spans="1:12" s="194" customFormat="1" ht="26.65" customHeight="1" x14ac:dyDescent="0.15">
      <c r="A2275" s="625"/>
      <c r="B2275" s="620" t="s">
        <v>1789</v>
      </c>
      <c r="C2275" s="620" t="s">
        <v>1801</v>
      </c>
      <c r="D2275" s="634">
        <v>43415</v>
      </c>
      <c r="E2275" s="620" t="s">
        <v>1068</v>
      </c>
      <c r="F2275" s="636" t="s">
        <v>1802</v>
      </c>
      <c r="G2275" s="637"/>
      <c r="H2275" s="610" t="s">
        <v>286</v>
      </c>
      <c r="I2275" s="611"/>
      <c r="J2275" s="209" t="s">
        <v>287</v>
      </c>
      <c r="K2275" s="209" t="s">
        <v>16</v>
      </c>
      <c r="L2275" s="210">
        <v>1708</v>
      </c>
    </row>
    <row r="2276" spans="1:12" s="194" customFormat="1" ht="61.9" customHeight="1" x14ac:dyDescent="0.15">
      <c r="A2276" s="625"/>
      <c r="B2276" s="621"/>
      <c r="C2276" s="621"/>
      <c r="D2276" s="635"/>
      <c r="E2276" s="621"/>
      <c r="F2276" s="638"/>
      <c r="G2276" s="639"/>
      <c r="H2276" s="610" t="s">
        <v>242</v>
      </c>
      <c r="I2276" s="611"/>
      <c r="J2276" s="209" t="s">
        <v>287</v>
      </c>
      <c r="K2276" s="209" t="s">
        <v>16</v>
      </c>
      <c r="L2276" s="210">
        <v>2623</v>
      </c>
    </row>
    <row r="2277" spans="1:12" s="194" customFormat="1" ht="24.6" customHeight="1" x14ac:dyDescent="0.15">
      <c r="A2277" s="625"/>
      <c r="B2277" s="203" t="s">
        <v>6</v>
      </c>
      <c r="C2277" s="207" t="s">
        <v>5</v>
      </c>
      <c r="D2277" s="207" t="s">
        <v>288</v>
      </c>
      <c r="E2277" s="207" t="s">
        <v>289</v>
      </c>
      <c r="F2277" s="612"/>
      <c r="G2277" s="613"/>
      <c r="H2277" s="616" t="s">
        <v>290</v>
      </c>
      <c r="I2277" s="617"/>
      <c r="J2277" s="620" t="s">
        <v>287</v>
      </c>
      <c r="K2277" s="620" t="s">
        <v>287</v>
      </c>
      <c r="L2277" s="622">
        <v>0</v>
      </c>
    </row>
    <row r="2278" spans="1:12" s="194" customFormat="1" ht="24.6" customHeight="1" x14ac:dyDescent="0.15">
      <c r="A2278" s="626"/>
      <c r="B2278" s="209" t="s">
        <v>439</v>
      </c>
      <c r="C2278" s="209" t="s">
        <v>1802</v>
      </c>
      <c r="D2278" s="211">
        <v>43420</v>
      </c>
      <c r="E2278" s="209" t="s">
        <v>978</v>
      </c>
      <c r="F2278" s="614"/>
      <c r="G2278" s="615"/>
      <c r="H2278" s="618"/>
      <c r="I2278" s="619"/>
      <c r="J2278" s="621"/>
      <c r="K2278" s="621"/>
      <c r="L2278" s="623"/>
    </row>
    <row r="2279" spans="1:12" s="194" customFormat="1" ht="24.6" customHeight="1" x14ac:dyDescent="0.15">
      <c r="A2279" s="624">
        <v>429</v>
      </c>
      <c r="B2279" s="203" t="s">
        <v>12</v>
      </c>
      <c r="C2279" s="207" t="s">
        <v>11</v>
      </c>
      <c r="D2279" s="207" t="s">
        <v>280</v>
      </c>
      <c r="E2279" s="207" t="s">
        <v>281</v>
      </c>
      <c r="F2279" s="627" t="s">
        <v>8</v>
      </c>
      <c r="G2279" s="628"/>
      <c r="H2279" s="629"/>
      <c r="I2279" s="630"/>
      <c r="J2279" s="630"/>
      <c r="K2279" s="630"/>
      <c r="L2279" s="631"/>
    </row>
    <row r="2280" spans="1:12" s="194" customFormat="1" ht="26.65" customHeight="1" x14ac:dyDescent="0.15">
      <c r="A2280" s="625"/>
      <c r="B2280" s="620" t="s">
        <v>1789</v>
      </c>
      <c r="C2280" s="632" t="s">
        <v>1803</v>
      </c>
      <c r="D2280" s="634">
        <v>43530</v>
      </c>
      <c r="E2280" s="620" t="s">
        <v>331</v>
      </c>
      <c r="F2280" s="636" t="s">
        <v>1804</v>
      </c>
      <c r="G2280" s="637"/>
      <c r="H2280" s="610" t="s">
        <v>286</v>
      </c>
      <c r="I2280" s="611"/>
      <c r="J2280" s="209" t="s">
        <v>287</v>
      </c>
      <c r="K2280" s="209" t="s">
        <v>16</v>
      </c>
      <c r="L2280" s="210">
        <v>269</v>
      </c>
    </row>
    <row r="2281" spans="1:12" s="194" customFormat="1" ht="158.85" customHeight="1" x14ac:dyDescent="0.15">
      <c r="A2281" s="625"/>
      <c r="B2281" s="621"/>
      <c r="C2281" s="633"/>
      <c r="D2281" s="635"/>
      <c r="E2281" s="621"/>
      <c r="F2281" s="638"/>
      <c r="G2281" s="639"/>
      <c r="H2281" s="610" t="s">
        <v>242</v>
      </c>
      <c r="I2281" s="611"/>
      <c r="J2281" s="209" t="s">
        <v>287</v>
      </c>
      <c r="K2281" s="209" t="s">
        <v>16</v>
      </c>
      <c r="L2281" s="210">
        <v>212</v>
      </c>
    </row>
    <row r="2282" spans="1:12" s="194" customFormat="1" ht="24.6" customHeight="1" x14ac:dyDescent="0.15">
      <c r="A2282" s="625"/>
      <c r="B2282" s="203" t="s">
        <v>6</v>
      </c>
      <c r="C2282" s="207" t="s">
        <v>5</v>
      </c>
      <c r="D2282" s="207" t="s">
        <v>288</v>
      </c>
      <c r="E2282" s="207" t="s">
        <v>289</v>
      </c>
      <c r="F2282" s="612"/>
      <c r="G2282" s="613"/>
      <c r="H2282" s="616" t="s">
        <v>290</v>
      </c>
      <c r="I2282" s="617"/>
      <c r="J2282" s="620" t="s">
        <v>287</v>
      </c>
      <c r="K2282" s="620" t="s">
        <v>16</v>
      </c>
      <c r="L2282" s="622">
        <v>175</v>
      </c>
    </row>
    <row r="2283" spans="1:12" s="194" customFormat="1" ht="24.6" customHeight="1" x14ac:dyDescent="0.15">
      <c r="A2283" s="626"/>
      <c r="B2283" s="209" t="s">
        <v>439</v>
      </c>
      <c r="C2283" s="209" t="s">
        <v>1804</v>
      </c>
      <c r="D2283" s="211">
        <v>43535</v>
      </c>
      <c r="E2283" s="209" t="s">
        <v>1805</v>
      </c>
      <c r="F2283" s="614"/>
      <c r="G2283" s="615"/>
      <c r="H2283" s="618"/>
      <c r="I2283" s="619"/>
      <c r="J2283" s="621"/>
      <c r="K2283" s="621"/>
      <c r="L2283" s="623"/>
    </row>
    <row r="2284" spans="1:12" s="194" customFormat="1" ht="24.6" customHeight="1" x14ac:dyDescent="0.15">
      <c r="A2284" s="624">
        <v>430</v>
      </c>
      <c r="B2284" s="203" t="s">
        <v>12</v>
      </c>
      <c r="C2284" s="207" t="s">
        <v>11</v>
      </c>
      <c r="D2284" s="207" t="s">
        <v>280</v>
      </c>
      <c r="E2284" s="207" t="s">
        <v>281</v>
      </c>
      <c r="F2284" s="627" t="s">
        <v>8</v>
      </c>
      <c r="G2284" s="628"/>
      <c r="H2284" s="629"/>
      <c r="I2284" s="630"/>
      <c r="J2284" s="630"/>
      <c r="K2284" s="630"/>
      <c r="L2284" s="631"/>
    </row>
    <row r="2285" spans="1:12" s="194" customFormat="1" ht="26.65" customHeight="1" x14ac:dyDescent="0.15">
      <c r="A2285" s="625"/>
      <c r="B2285" s="620" t="s">
        <v>1789</v>
      </c>
      <c r="C2285" s="632" t="s">
        <v>1803</v>
      </c>
      <c r="D2285" s="634">
        <v>43530</v>
      </c>
      <c r="E2285" s="620" t="s">
        <v>331</v>
      </c>
      <c r="F2285" s="636" t="s">
        <v>1806</v>
      </c>
      <c r="G2285" s="637"/>
      <c r="H2285" s="610" t="s">
        <v>286</v>
      </c>
      <c r="I2285" s="611"/>
      <c r="J2285" s="209" t="s">
        <v>287</v>
      </c>
      <c r="K2285" s="209" t="s">
        <v>16</v>
      </c>
      <c r="L2285" s="210">
        <v>608</v>
      </c>
    </row>
    <row r="2286" spans="1:12" s="194" customFormat="1" ht="158.85" customHeight="1" x14ac:dyDescent="0.15">
      <c r="A2286" s="625"/>
      <c r="B2286" s="621"/>
      <c r="C2286" s="633"/>
      <c r="D2286" s="635"/>
      <c r="E2286" s="621"/>
      <c r="F2286" s="638"/>
      <c r="G2286" s="639"/>
      <c r="H2286" s="610" t="s">
        <v>242</v>
      </c>
      <c r="I2286" s="611"/>
      <c r="J2286" s="209" t="s">
        <v>287</v>
      </c>
      <c r="K2286" s="209" t="s">
        <v>287</v>
      </c>
      <c r="L2286" s="210">
        <v>0</v>
      </c>
    </row>
    <row r="2287" spans="1:12" s="194" customFormat="1" ht="24.6" customHeight="1" x14ac:dyDescent="0.15">
      <c r="A2287" s="625"/>
      <c r="B2287" s="203" t="s">
        <v>6</v>
      </c>
      <c r="C2287" s="207" t="s">
        <v>5</v>
      </c>
      <c r="D2287" s="207" t="s">
        <v>288</v>
      </c>
      <c r="E2287" s="207" t="s">
        <v>289</v>
      </c>
      <c r="F2287" s="612"/>
      <c r="G2287" s="613"/>
      <c r="H2287" s="616" t="s">
        <v>290</v>
      </c>
      <c r="I2287" s="617"/>
      <c r="J2287" s="620" t="s">
        <v>287</v>
      </c>
      <c r="K2287" s="620" t="s">
        <v>287</v>
      </c>
      <c r="L2287" s="622">
        <v>0</v>
      </c>
    </row>
    <row r="2288" spans="1:12" s="194" customFormat="1" ht="24.6" customHeight="1" x14ac:dyDescent="0.15">
      <c r="A2288" s="626"/>
      <c r="B2288" s="209" t="s">
        <v>439</v>
      </c>
      <c r="C2288" s="209" t="s">
        <v>1806</v>
      </c>
      <c r="D2288" s="211">
        <v>43535</v>
      </c>
      <c r="E2288" s="209" t="s">
        <v>1805</v>
      </c>
      <c r="F2288" s="614"/>
      <c r="G2288" s="615"/>
      <c r="H2288" s="618"/>
      <c r="I2288" s="619"/>
      <c r="J2288" s="621"/>
      <c r="K2288" s="621"/>
      <c r="L2288" s="623"/>
    </row>
    <row r="2289" spans="1:12" s="194" customFormat="1" ht="24.6" customHeight="1" x14ac:dyDescent="0.15">
      <c r="A2289" s="624">
        <v>431</v>
      </c>
      <c r="B2289" s="203" t="s">
        <v>12</v>
      </c>
      <c r="C2289" s="207" t="s">
        <v>11</v>
      </c>
      <c r="D2289" s="207" t="s">
        <v>280</v>
      </c>
      <c r="E2289" s="207" t="s">
        <v>281</v>
      </c>
      <c r="F2289" s="627" t="s">
        <v>8</v>
      </c>
      <c r="G2289" s="628"/>
      <c r="H2289" s="629"/>
      <c r="I2289" s="630"/>
      <c r="J2289" s="630"/>
      <c r="K2289" s="630"/>
      <c r="L2289" s="631"/>
    </row>
    <row r="2290" spans="1:12" s="194" customFormat="1" ht="26.65" customHeight="1" x14ac:dyDescent="0.15">
      <c r="A2290" s="625"/>
      <c r="B2290" s="620" t="s">
        <v>1807</v>
      </c>
      <c r="C2290" s="632" t="s">
        <v>1808</v>
      </c>
      <c r="D2290" s="634">
        <v>43537</v>
      </c>
      <c r="E2290" s="620" t="s">
        <v>1233</v>
      </c>
      <c r="F2290" s="636" t="s">
        <v>1809</v>
      </c>
      <c r="G2290" s="637"/>
      <c r="H2290" s="610" t="s">
        <v>286</v>
      </c>
      <c r="I2290" s="611"/>
      <c r="J2290" s="209" t="s">
        <v>287</v>
      </c>
      <c r="K2290" s="209" t="s">
        <v>16</v>
      </c>
      <c r="L2290" s="210">
        <v>360</v>
      </c>
    </row>
    <row r="2291" spans="1:12" s="194" customFormat="1" ht="158.85" customHeight="1" x14ac:dyDescent="0.15">
      <c r="A2291" s="625"/>
      <c r="B2291" s="621"/>
      <c r="C2291" s="633"/>
      <c r="D2291" s="635"/>
      <c r="E2291" s="621"/>
      <c r="F2291" s="638"/>
      <c r="G2291" s="639"/>
      <c r="H2291" s="610" t="s">
        <v>242</v>
      </c>
      <c r="I2291" s="611"/>
      <c r="J2291" s="209" t="s">
        <v>287</v>
      </c>
      <c r="K2291" s="209" t="s">
        <v>16</v>
      </c>
      <c r="L2291" s="210">
        <v>666</v>
      </c>
    </row>
    <row r="2292" spans="1:12" s="194" customFormat="1" ht="24.6" customHeight="1" x14ac:dyDescent="0.15">
      <c r="A2292" s="625"/>
      <c r="B2292" s="203" t="s">
        <v>6</v>
      </c>
      <c r="C2292" s="207" t="s">
        <v>5</v>
      </c>
      <c r="D2292" s="207" t="s">
        <v>288</v>
      </c>
      <c r="E2292" s="207" t="s">
        <v>289</v>
      </c>
      <c r="F2292" s="612"/>
      <c r="G2292" s="613"/>
      <c r="H2292" s="616" t="s">
        <v>290</v>
      </c>
      <c r="I2292" s="617"/>
      <c r="J2292" s="620" t="s">
        <v>287</v>
      </c>
      <c r="K2292" s="620" t="s">
        <v>16</v>
      </c>
      <c r="L2292" s="622">
        <v>350</v>
      </c>
    </row>
    <row r="2293" spans="1:12" s="194" customFormat="1" ht="35.1" customHeight="1" x14ac:dyDescent="0.15">
      <c r="A2293" s="626"/>
      <c r="B2293" s="209" t="s">
        <v>1810</v>
      </c>
      <c r="C2293" s="209" t="s">
        <v>1809</v>
      </c>
      <c r="D2293" s="211">
        <v>43539</v>
      </c>
      <c r="E2293" s="209" t="s">
        <v>533</v>
      </c>
      <c r="F2293" s="614"/>
      <c r="G2293" s="615"/>
      <c r="H2293" s="618"/>
      <c r="I2293" s="619"/>
      <c r="J2293" s="621"/>
      <c r="K2293" s="621"/>
      <c r="L2293" s="623"/>
    </row>
    <row r="2294" spans="1:12" s="194" customFormat="1" ht="24.6" customHeight="1" x14ac:dyDescent="0.15">
      <c r="A2294" s="624">
        <v>432</v>
      </c>
      <c r="B2294" s="203" t="s">
        <v>12</v>
      </c>
      <c r="C2294" s="207" t="s">
        <v>11</v>
      </c>
      <c r="D2294" s="207" t="s">
        <v>280</v>
      </c>
      <c r="E2294" s="207" t="s">
        <v>281</v>
      </c>
      <c r="F2294" s="627" t="s">
        <v>8</v>
      </c>
      <c r="G2294" s="628"/>
      <c r="H2294" s="629"/>
      <c r="I2294" s="630"/>
      <c r="J2294" s="630"/>
      <c r="K2294" s="630"/>
      <c r="L2294" s="631"/>
    </row>
    <row r="2295" spans="1:12" s="194" customFormat="1" ht="26.65" customHeight="1" x14ac:dyDescent="0.15">
      <c r="A2295" s="625"/>
      <c r="B2295" s="620" t="s">
        <v>1811</v>
      </c>
      <c r="C2295" s="632" t="s">
        <v>1812</v>
      </c>
      <c r="D2295" s="634">
        <v>43384</v>
      </c>
      <c r="E2295" s="620" t="s">
        <v>1813</v>
      </c>
      <c r="F2295" s="636" t="s">
        <v>1814</v>
      </c>
      <c r="G2295" s="637"/>
      <c r="H2295" s="610" t="s">
        <v>286</v>
      </c>
      <c r="I2295" s="611"/>
      <c r="J2295" s="209" t="s">
        <v>287</v>
      </c>
      <c r="K2295" s="209" t="s">
        <v>287</v>
      </c>
      <c r="L2295" s="210">
        <v>0</v>
      </c>
    </row>
    <row r="2296" spans="1:12" s="194" customFormat="1" ht="331.15" customHeight="1" x14ac:dyDescent="0.15">
      <c r="A2296" s="625"/>
      <c r="B2296" s="621"/>
      <c r="C2296" s="633"/>
      <c r="D2296" s="635"/>
      <c r="E2296" s="621"/>
      <c r="F2296" s="638"/>
      <c r="G2296" s="639"/>
      <c r="H2296" s="610" t="s">
        <v>242</v>
      </c>
      <c r="I2296" s="611"/>
      <c r="J2296" s="209" t="s">
        <v>287</v>
      </c>
      <c r="K2296" s="209" t="s">
        <v>16</v>
      </c>
      <c r="L2296" s="210">
        <v>881.6</v>
      </c>
    </row>
    <row r="2297" spans="1:12" s="194" customFormat="1" ht="24.6" customHeight="1" x14ac:dyDescent="0.15">
      <c r="A2297" s="625"/>
      <c r="B2297" s="203" t="s">
        <v>6</v>
      </c>
      <c r="C2297" s="207" t="s">
        <v>5</v>
      </c>
      <c r="D2297" s="207" t="s">
        <v>288</v>
      </c>
      <c r="E2297" s="207" t="s">
        <v>289</v>
      </c>
      <c r="F2297" s="612"/>
      <c r="G2297" s="613"/>
      <c r="H2297" s="616" t="s">
        <v>290</v>
      </c>
      <c r="I2297" s="617"/>
      <c r="J2297" s="620" t="s">
        <v>287</v>
      </c>
      <c r="K2297" s="620" t="s">
        <v>16</v>
      </c>
      <c r="L2297" s="622">
        <v>60</v>
      </c>
    </row>
    <row r="2298" spans="1:12" s="194" customFormat="1" ht="24.6" customHeight="1" x14ac:dyDescent="0.15">
      <c r="A2298" s="626"/>
      <c r="B2298" s="209" t="s">
        <v>291</v>
      </c>
      <c r="C2298" s="209" t="s">
        <v>1814</v>
      </c>
      <c r="D2298" s="211">
        <v>43387</v>
      </c>
      <c r="E2298" s="209" t="s">
        <v>1528</v>
      </c>
      <c r="F2298" s="614"/>
      <c r="G2298" s="615"/>
      <c r="H2298" s="618"/>
      <c r="I2298" s="619"/>
      <c r="J2298" s="621"/>
      <c r="K2298" s="621"/>
      <c r="L2298" s="623"/>
    </row>
    <row r="2299" spans="1:12" s="194" customFormat="1" ht="24.6" customHeight="1" x14ac:dyDescent="0.15">
      <c r="A2299" s="624">
        <v>433</v>
      </c>
      <c r="B2299" s="203" t="s">
        <v>12</v>
      </c>
      <c r="C2299" s="207" t="s">
        <v>11</v>
      </c>
      <c r="D2299" s="207" t="s">
        <v>280</v>
      </c>
      <c r="E2299" s="207" t="s">
        <v>281</v>
      </c>
      <c r="F2299" s="627" t="s">
        <v>8</v>
      </c>
      <c r="G2299" s="628"/>
      <c r="H2299" s="629"/>
      <c r="I2299" s="630"/>
      <c r="J2299" s="630"/>
      <c r="K2299" s="630"/>
      <c r="L2299" s="631"/>
    </row>
    <row r="2300" spans="1:12" s="194" customFormat="1" ht="26.65" customHeight="1" x14ac:dyDescent="0.15">
      <c r="A2300" s="625"/>
      <c r="B2300" s="620" t="s">
        <v>1811</v>
      </c>
      <c r="C2300" s="632" t="s">
        <v>1815</v>
      </c>
      <c r="D2300" s="634">
        <v>43418</v>
      </c>
      <c r="E2300" s="620" t="s">
        <v>1816</v>
      </c>
      <c r="F2300" s="636" t="s">
        <v>1817</v>
      </c>
      <c r="G2300" s="637"/>
      <c r="H2300" s="610" t="s">
        <v>286</v>
      </c>
      <c r="I2300" s="611"/>
      <c r="J2300" s="209" t="s">
        <v>287</v>
      </c>
      <c r="K2300" s="209" t="s">
        <v>16</v>
      </c>
      <c r="L2300" s="210">
        <v>338</v>
      </c>
    </row>
    <row r="2301" spans="1:12" s="194" customFormat="1" ht="409.6" customHeight="1" x14ac:dyDescent="0.15">
      <c r="A2301" s="625"/>
      <c r="B2301" s="640"/>
      <c r="C2301" s="641"/>
      <c r="D2301" s="642"/>
      <c r="E2301" s="640"/>
      <c r="F2301" s="643"/>
      <c r="G2301" s="644"/>
      <c r="H2301" s="616" t="s">
        <v>242</v>
      </c>
      <c r="I2301" s="617"/>
      <c r="J2301" s="620" t="s">
        <v>287</v>
      </c>
      <c r="K2301" s="620" t="s">
        <v>16</v>
      </c>
      <c r="L2301" s="622">
        <v>263.60000000000002</v>
      </c>
    </row>
    <row r="2302" spans="1:12" s="194" customFormat="1" ht="126.95" customHeight="1" x14ac:dyDescent="0.15">
      <c r="A2302" s="625"/>
      <c r="B2302" s="621"/>
      <c r="C2302" s="633"/>
      <c r="D2302" s="635"/>
      <c r="E2302" s="621"/>
      <c r="F2302" s="638"/>
      <c r="G2302" s="639"/>
      <c r="H2302" s="618"/>
      <c r="I2302" s="619"/>
      <c r="J2302" s="621"/>
      <c r="K2302" s="621"/>
      <c r="L2302" s="623"/>
    </row>
    <row r="2303" spans="1:12" s="194" customFormat="1" ht="24.6" customHeight="1" x14ac:dyDescent="0.15">
      <c r="A2303" s="625"/>
      <c r="B2303" s="203" t="s">
        <v>6</v>
      </c>
      <c r="C2303" s="207" t="s">
        <v>5</v>
      </c>
      <c r="D2303" s="207" t="s">
        <v>288</v>
      </c>
      <c r="E2303" s="207" t="s">
        <v>289</v>
      </c>
      <c r="F2303" s="612"/>
      <c r="G2303" s="613"/>
      <c r="H2303" s="616" t="s">
        <v>290</v>
      </c>
      <c r="I2303" s="617"/>
      <c r="J2303" s="620" t="s">
        <v>287</v>
      </c>
      <c r="K2303" s="620" t="s">
        <v>287</v>
      </c>
      <c r="L2303" s="622">
        <v>0</v>
      </c>
    </row>
    <row r="2304" spans="1:12" s="194" customFormat="1" ht="24.6" customHeight="1" x14ac:dyDescent="0.15">
      <c r="A2304" s="626"/>
      <c r="B2304" s="209" t="s">
        <v>291</v>
      </c>
      <c r="C2304" s="209" t="s">
        <v>1817</v>
      </c>
      <c r="D2304" s="211">
        <v>43420</v>
      </c>
      <c r="E2304" s="209" t="s">
        <v>1177</v>
      </c>
      <c r="F2304" s="614"/>
      <c r="G2304" s="615"/>
      <c r="H2304" s="618"/>
      <c r="I2304" s="619"/>
      <c r="J2304" s="621"/>
      <c r="K2304" s="621"/>
      <c r="L2304" s="623"/>
    </row>
    <row r="2305" spans="1:12" s="194" customFormat="1" ht="24.6" customHeight="1" x14ac:dyDescent="0.15">
      <c r="A2305" s="624">
        <v>434</v>
      </c>
      <c r="B2305" s="203" t="s">
        <v>12</v>
      </c>
      <c r="C2305" s="207" t="s">
        <v>11</v>
      </c>
      <c r="D2305" s="207" t="s">
        <v>280</v>
      </c>
      <c r="E2305" s="207" t="s">
        <v>281</v>
      </c>
      <c r="F2305" s="627" t="s">
        <v>8</v>
      </c>
      <c r="G2305" s="628"/>
      <c r="H2305" s="629"/>
      <c r="I2305" s="630"/>
      <c r="J2305" s="630"/>
      <c r="K2305" s="630"/>
      <c r="L2305" s="631"/>
    </row>
    <row r="2306" spans="1:12" s="194" customFormat="1" ht="26.65" customHeight="1" x14ac:dyDescent="0.15">
      <c r="A2306" s="625"/>
      <c r="B2306" s="620" t="s">
        <v>1818</v>
      </c>
      <c r="C2306" s="632" t="s">
        <v>1819</v>
      </c>
      <c r="D2306" s="634">
        <v>43422</v>
      </c>
      <c r="E2306" s="620" t="s">
        <v>1820</v>
      </c>
      <c r="F2306" s="636" t="s">
        <v>1821</v>
      </c>
      <c r="G2306" s="637"/>
      <c r="H2306" s="610" t="s">
        <v>286</v>
      </c>
      <c r="I2306" s="611"/>
      <c r="J2306" s="209" t="s">
        <v>287</v>
      </c>
      <c r="K2306" s="209" t="s">
        <v>16</v>
      </c>
      <c r="L2306" s="210">
        <v>928</v>
      </c>
    </row>
    <row r="2307" spans="1:12" s="194" customFormat="1" ht="234.2" customHeight="1" x14ac:dyDescent="0.15">
      <c r="A2307" s="625"/>
      <c r="B2307" s="621"/>
      <c r="C2307" s="633"/>
      <c r="D2307" s="635"/>
      <c r="E2307" s="621"/>
      <c r="F2307" s="638"/>
      <c r="G2307" s="639"/>
      <c r="H2307" s="610" t="s">
        <v>242</v>
      </c>
      <c r="I2307" s="611"/>
      <c r="J2307" s="209" t="s">
        <v>287</v>
      </c>
      <c r="K2307" s="209" t="s">
        <v>16</v>
      </c>
      <c r="L2307" s="210">
        <v>950</v>
      </c>
    </row>
    <row r="2308" spans="1:12" s="194" customFormat="1" ht="24.6" customHeight="1" x14ac:dyDescent="0.15">
      <c r="A2308" s="625"/>
      <c r="B2308" s="203" t="s">
        <v>6</v>
      </c>
      <c r="C2308" s="207" t="s">
        <v>5</v>
      </c>
      <c r="D2308" s="207" t="s">
        <v>288</v>
      </c>
      <c r="E2308" s="207" t="s">
        <v>289</v>
      </c>
      <c r="F2308" s="612"/>
      <c r="G2308" s="613"/>
      <c r="H2308" s="616" t="s">
        <v>290</v>
      </c>
      <c r="I2308" s="617"/>
      <c r="J2308" s="620" t="s">
        <v>287</v>
      </c>
      <c r="K2308" s="620" t="s">
        <v>287</v>
      </c>
      <c r="L2308" s="622">
        <v>0</v>
      </c>
    </row>
    <row r="2309" spans="1:12" s="194" customFormat="1" ht="24.6" customHeight="1" x14ac:dyDescent="0.15">
      <c r="A2309" s="626"/>
      <c r="B2309" s="209" t="s">
        <v>291</v>
      </c>
      <c r="C2309" s="209" t="s">
        <v>1821</v>
      </c>
      <c r="D2309" s="211">
        <v>43427</v>
      </c>
      <c r="E2309" s="209" t="s">
        <v>1822</v>
      </c>
      <c r="F2309" s="614"/>
      <c r="G2309" s="615"/>
      <c r="H2309" s="618"/>
      <c r="I2309" s="619"/>
      <c r="J2309" s="621"/>
      <c r="K2309" s="621"/>
      <c r="L2309" s="623"/>
    </row>
    <row r="2310" spans="1:12" s="194" customFormat="1" ht="24.6" customHeight="1" x14ac:dyDescent="0.15">
      <c r="A2310" s="624">
        <v>435</v>
      </c>
      <c r="B2310" s="203" t="s">
        <v>12</v>
      </c>
      <c r="C2310" s="207" t="s">
        <v>11</v>
      </c>
      <c r="D2310" s="207" t="s">
        <v>280</v>
      </c>
      <c r="E2310" s="207" t="s">
        <v>281</v>
      </c>
      <c r="F2310" s="627" t="s">
        <v>8</v>
      </c>
      <c r="G2310" s="628"/>
      <c r="H2310" s="629"/>
      <c r="I2310" s="630"/>
      <c r="J2310" s="630"/>
      <c r="K2310" s="630"/>
      <c r="L2310" s="631"/>
    </row>
    <row r="2311" spans="1:12" s="194" customFormat="1" ht="26.65" customHeight="1" x14ac:dyDescent="0.15">
      <c r="A2311" s="625"/>
      <c r="B2311" s="620" t="s">
        <v>1823</v>
      </c>
      <c r="C2311" s="632" t="s">
        <v>1824</v>
      </c>
      <c r="D2311" s="634">
        <v>43437</v>
      </c>
      <c r="E2311" s="620" t="s">
        <v>331</v>
      </c>
      <c r="F2311" s="636" t="s">
        <v>968</v>
      </c>
      <c r="G2311" s="637"/>
      <c r="H2311" s="610" t="s">
        <v>286</v>
      </c>
      <c r="I2311" s="611"/>
      <c r="J2311" s="209" t="s">
        <v>287</v>
      </c>
      <c r="K2311" s="209" t="s">
        <v>16</v>
      </c>
      <c r="L2311" s="210">
        <v>756</v>
      </c>
    </row>
    <row r="2312" spans="1:12" s="194" customFormat="1" ht="180.2" customHeight="1" x14ac:dyDescent="0.15">
      <c r="A2312" s="625"/>
      <c r="B2312" s="621"/>
      <c r="C2312" s="633"/>
      <c r="D2312" s="635"/>
      <c r="E2312" s="621"/>
      <c r="F2312" s="638"/>
      <c r="G2312" s="639"/>
      <c r="H2312" s="610" t="s">
        <v>242</v>
      </c>
      <c r="I2312" s="611"/>
      <c r="J2312" s="209" t="s">
        <v>287</v>
      </c>
      <c r="K2312" s="209" t="s">
        <v>287</v>
      </c>
      <c r="L2312" s="210">
        <v>0</v>
      </c>
    </row>
    <row r="2313" spans="1:12" s="194" customFormat="1" ht="24.6" customHeight="1" x14ac:dyDescent="0.15">
      <c r="A2313" s="625"/>
      <c r="B2313" s="203" t="s">
        <v>6</v>
      </c>
      <c r="C2313" s="207" t="s">
        <v>5</v>
      </c>
      <c r="D2313" s="207" t="s">
        <v>288</v>
      </c>
      <c r="E2313" s="207" t="s">
        <v>289</v>
      </c>
      <c r="F2313" s="612"/>
      <c r="G2313" s="613"/>
      <c r="H2313" s="616" t="s">
        <v>290</v>
      </c>
      <c r="I2313" s="617"/>
      <c r="J2313" s="620" t="s">
        <v>287</v>
      </c>
      <c r="K2313" s="620" t="s">
        <v>287</v>
      </c>
      <c r="L2313" s="622">
        <v>0</v>
      </c>
    </row>
    <row r="2314" spans="1:12" s="194" customFormat="1" ht="24.6" customHeight="1" x14ac:dyDescent="0.15">
      <c r="A2314" s="626"/>
      <c r="B2314" s="209" t="s">
        <v>1825</v>
      </c>
      <c r="C2314" s="209" t="s">
        <v>968</v>
      </c>
      <c r="D2314" s="211">
        <v>43441</v>
      </c>
      <c r="E2314" s="209" t="s">
        <v>969</v>
      </c>
      <c r="F2314" s="614"/>
      <c r="G2314" s="615"/>
      <c r="H2314" s="618"/>
      <c r="I2314" s="619"/>
      <c r="J2314" s="621"/>
      <c r="K2314" s="621"/>
      <c r="L2314" s="623"/>
    </row>
    <row r="2315" spans="1:12" s="194" customFormat="1" ht="24.6" customHeight="1" x14ac:dyDescent="0.15">
      <c r="A2315" s="624">
        <v>436</v>
      </c>
      <c r="B2315" s="203" t="s">
        <v>12</v>
      </c>
      <c r="C2315" s="207" t="s">
        <v>11</v>
      </c>
      <c r="D2315" s="207" t="s">
        <v>280</v>
      </c>
      <c r="E2315" s="207" t="s">
        <v>281</v>
      </c>
      <c r="F2315" s="627" t="s">
        <v>8</v>
      </c>
      <c r="G2315" s="628"/>
      <c r="H2315" s="629"/>
      <c r="I2315" s="630"/>
      <c r="J2315" s="630"/>
      <c r="K2315" s="630"/>
      <c r="L2315" s="631"/>
    </row>
    <row r="2316" spans="1:12" s="194" customFormat="1" ht="26.65" customHeight="1" x14ac:dyDescent="0.15">
      <c r="A2316" s="625"/>
      <c r="B2316" s="620" t="s">
        <v>1826</v>
      </c>
      <c r="C2316" s="632" t="s">
        <v>1827</v>
      </c>
      <c r="D2316" s="634">
        <v>43438</v>
      </c>
      <c r="E2316" s="620" t="s">
        <v>1828</v>
      </c>
      <c r="F2316" s="636" t="s">
        <v>1829</v>
      </c>
      <c r="G2316" s="637"/>
      <c r="H2316" s="610" t="s">
        <v>286</v>
      </c>
      <c r="I2316" s="611"/>
      <c r="J2316" s="209" t="s">
        <v>287</v>
      </c>
      <c r="K2316" s="209" t="s">
        <v>16</v>
      </c>
      <c r="L2316" s="210">
        <v>140</v>
      </c>
    </row>
    <row r="2317" spans="1:12" s="194" customFormat="1" ht="406.9" customHeight="1" x14ac:dyDescent="0.15">
      <c r="A2317" s="625"/>
      <c r="B2317" s="621"/>
      <c r="C2317" s="633"/>
      <c r="D2317" s="635"/>
      <c r="E2317" s="621"/>
      <c r="F2317" s="638"/>
      <c r="G2317" s="639"/>
      <c r="H2317" s="610" t="s">
        <v>242</v>
      </c>
      <c r="I2317" s="611"/>
      <c r="J2317" s="209" t="s">
        <v>287</v>
      </c>
      <c r="K2317" s="209" t="s">
        <v>16</v>
      </c>
      <c r="L2317" s="210">
        <v>1444.45</v>
      </c>
    </row>
    <row r="2318" spans="1:12" s="194" customFormat="1" ht="24.6" customHeight="1" x14ac:dyDescent="0.15">
      <c r="A2318" s="625"/>
      <c r="B2318" s="203" t="s">
        <v>6</v>
      </c>
      <c r="C2318" s="207" t="s">
        <v>5</v>
      </c>
      <c r="D2318" s="207" t="s">
        <v>288</v>
      </c>
      <c r="E2318" s="207" t="s">
        <v>289</v>
      </c>
      <c r="F2318" s="612"/>
      <c r="G2318" s="613"/>
      <c r="H2318" s="616" t="s">
        <v>290</v>
      </c>
      <c r="I2318" s="617"/>
      <c r="J2318" s="620" t="s">
        <v>287</v>
      </c>
      <c r="K2318" s="620" t="s">
        <v>16</v>
      </c>
      <c r="L2318" s="622">
        <v>91</v>
      </c>
    </row>
    <row r="2319" spans="1:12" s="194" customFormat="1" ht="35.1" customHeight="1" x14ac:dyDescent="0.15">
      <c r="A2319" s="626"/>
      <c r="B2319" s="209" t="s">
        <v>1105</v>
      </c>
      <c r="C2319" s="209" t="s">
        <v>1829</v>
      </c>
      <c r="D2319" s="211">
        <v>43443</v>
      </c>
      <c r="E2319" s="209" t="s">
        <v>1830</v>
      </c>
      <c r="F2319" s="614"/>
      <c r="G2319" s="615"/>
      <c r="H2319" s="618"/>
      <c r="I2319" s="619"/>
      <c r="J2319" s="621"/>
      <c r="K2319" s="621"/>
      <c r="L2319" s="623"/>
    </row>
    <row r="2320" spans="1:12" s="194" customFormat="1" ht="24.6" customHeight="1" x14ac:dyDescent="0.15">
      <c r="A2320" s="624">
        <v>437</v>
      </c>
      <c r="B2320" s="203" t="s">
        <v>12</v>
      </c>
      <c r="C2320" s="207" t="s">
        <v>11</v>
      </c>
      <c r="D2320" s="207" t="s">
        <v>280</v>
      </c>
      <c r="E2320" s="207" t="s">
        <v>281</v>
      </c>
      <c r="F2320" s="627" t="s">
        <v>8</v>
      </c>
      <c r="G2320" s="628"/>
      <c r="H2320" s="629"/>
      <c r="I2320" s="630"/>
      <c r="J2320" s="630"/>
      <c r="K2320" s="630"/>
      <c r="L2320" s="631"/>
    </row>
    <row r="2321" spans="1:12" s="194" customFormat="1" ht="26.65" customHeight="1" x14ac:dyDescent="0.15">
      <c r="A2321" s="625"/>
      <c r="B2321" s="620" t="s">
        <v>1826</v>
      </c>
      <c r="C2321" s="632" t="s">
        <v>1831</v>
      </c>
      <c r="D2321" s="634">
        <v>43529</v>
      </c>
      <c r="E2321" s="620" t="s">
        <v>1832</v>
      </c>
      <c r="F2321" s="636" t="s">
        <v>1833</v>
      </c>
      <c r="G2321" s="637"/>
      <c r="H2321" s="610" t="s">
        <v>286</v>
      </c>
      <c r="I2321" s="611"/>
      <c r="J2321" s="209" t="s">
        <v>287</v>
      </c>
      <c r="K2321" s="209" t="s">
        <v>16</v>
      </c>
      <c r="L2321" s="210">
        <v>342</v>
      </c>
    </row>
    <row r="2322" spans="1:12" s="194" customFormat="1" ht="245.25" customHeight="1" x14ac:dyDescent="0.15">
      <c r="A2322" s="625"/>
      <c r="B2322" s="621"/>
      <c r="C2322" s="633"/>
      <c r="D2322" s="635"/>
      <c r="E2322" s="621"/>
      <c r="F2322" s="638"/>
      <c r="G2322" s="639"/>
      <c r="H2322" s="610" t="s">
        <v>242</v>
      </c>
      <c r="I2322" s="611"/>
      <c r="J2322" s="209" t="s">
        <v>287</v>
      </c>
      <c r="K2322" s="209" t="s">
        <v>16</v>
      </c>
      <c r="L2322" s="210">
        <v>232.83</v>
      </c>
    </row>
    <row r="2323" spans="1:12" s="194" customFormat="1" ht="24.6" customHeight="1" x14ac:dyDescent="0.15">
      <c r="A2323" s="625"/>
      <c r="B2323" s="203" t="s">
        <v>6</v>
      </c>
      <c r="C2323" s="207" t="s">
        <v>5</v>
      </c>
      <c r="D2323" s="207" t="s">
        <v>288</v>
      </c>
      <c r="E2323" s="207" t="s">
        <v>289</v>
      </c>
      <c r="F2323" s="612"/>
      <c r="G2323" s="613"/>
      <c r="H2323" s="616" t="s">
        <v>290</v>
      </c>
      <c r="I2323" s="617"/>
      <c r="J2323" s="620" t="s">
        <v>287</v>
      </c>
      <c r="K2323" s="620" t="s">
        <v>16</v>
      </c>
      <c r="L2323" s="622">
        <v>100</v>
      </c>
    </row>
    <row r="2324" spans="1:12" s="194" customFormat="1" ht="35.1" customHeight="1" x14ac:dyDescent="0.15">
      <c r="A2324" s="626"/>
      <c r="B2324" s="209" t="s">
        <v>1105</v>
      </c>
      <c r="C2324" s="209" t="s">
        <v>1833</v>
      </c>
      <c r="D2324" s="211">
        <v>43531</v>
      </c>
      <c r="E2324" s="209" t="s">
        <v>490</v>
      </c>
      <c r="F2324" s="614"/>
      <c r="G2324" s="615"/>
      <c r="H2324" s="618"/>
      <c r="I2324" s="619"/>
      <c r="J2324" s="621"/>
      <c r="K2324" s="621"/>
      <c r="L2324" s="623"/>
    </row>
    <row r="2325" spans="1:12" s="194" customFormat="1" ht="24.6" customHeight="1" x14ac:dyDescent="0.15">
      <c r="A2325" s="624">
        <v>438</v>
      </c>
      <c r="B2325" s="203" t="s">
        <v>12</v>
      </c>
      <c r="C2325" s="207" t="s">
        <v>11</v>
      </c>
      <c r="D2325" s="207" t="s">
        <v>280</v>
      </c>
      <c r="E2325" s="207" t="s">
        <v>281</v>
      </c>
      <c r="F2325" s="627" t="s">
        <v>8</v>
      </c>
      <c r="G2325" s="628"/>
      <c r="H2325" s="629"/>
      <c r="I2325" s="630"/>
      <c r="J2325" s="630"/>
      <c r="K2325" s="630"/>
      <c r="L2325" s="631"/>
    </row>
    <row r="2326" spans="1:12" s="194" customFormat="1" ht="26.65" customHeight="1" x14ac:dyDescent="0.15">
      <c r="A2326" s="625"/>
      <c r="B2326" s="620" t="s">
        <v>1826</v>
      </c>
      <c r="C2326" s="632" t="s">
        <v>1834</v>
      </c>
      <c r="D2326" s="634">
        <v>43554</v>
      </c>
      <c r="E2326" s="620" t="s">
        <v>596</v>
      </c>
      <c r="F2326" s="636" t="s">
        <v>597</v>
      </c>
      <c r="G2326" s="637"/>
      <c r="H2326" s="610" t="s">
        <v>286</v>
      </c>
      <c r="I2326" s="611"/>
      <c r="J2326" s="209" t="s">
        <v>287</v>
      </c>
      <c r="K2326" s="209" t="s">
        <v>287</v>
      </c>
      <c r="L2326" s="210">
        <v>0</v>
      </c>
    </row>
    <row r="2327" spans="1:12" s="194" customFormat="1" ht="409.6" customHeight="1" x14ac:dyDescent="0.15">
      <c r="A2327" s="625"/>
      <c r="B2327" s="621"/>
      <c r="C2327" s="633"/>
      <c r="D2327" s="635"/>
      <c r="E2327" s="621"/>
      <c r="F2327" s="638"/>
      <c r="G2327" s="639"/>
      <c r="H2327" s="610" t="s">
        <v>242</v>
      </c>
      <c r="I2327" s="611"/>
      <c r="J2327" s="209" t="s">
        <v>287</v>
      </c>
      <c r="K2327" s="209" t="s">
        <v>287</v>
      </c>
      <c r="L2327" s="210">
        <v>0</v>
      </c>
    </row>
    <row r="2328" spans="1:12" s="194" customFormat="1" ht="24.6" customHeight="1" x14ac:dyDescent="0.15">
      <c r="A2328" s="625"/>
      <c r="B2328" s="203" t="s">
        <v>6</v>
      </c>
      <c r="C2328" s="207" t="s">
        <v>5</v>
      </c>
      <c r="D2328" s="207" t="s">
        <v>288</v>
      </c>
      <c r="E2328" s="207" t="s">
        <v>289</v>
      </c>
      <c r="F2328" s="612"/>
      <c r="G2328" s="613"/>
      <c r="H2328" s="616" t="s">
        <v>290</v>
      </c>
      <c r="I2328" s="617"/>
      <c r="J2328" s="620" t="s">
        <v>287</v>
      </c>
      <c r="K2328" s="620" t="s">
        <v>16</v>
      </c>
      <c r="L2328" s="622">
        <v>1000</v>
      </c>
    </row>
    <row r="2329" spans="1:12" s="194" customFormat="1" ht="35.1" customHeight="1" x14ac:dyDescent="0.15">
      <c r="A2329" s="626"/>
      <c r="B2329" s="209" t="s">
        <v>1105</v>
      </c>
      <c r="C2329" s="209" t="s">
        <v>597</v>
      </c>
      <c r="D2329" s="211">
        <v>43562</v>
      </c>
      <c r="E2329" s="209" t="s">
        <v>1835</v>
      </c>
      <c r="F2329" s="614"/>
      <c r="G2329" s="615"/>
      <c r="H2329" s="618"/>
      <c r="I2329" s="619"/>
      <c r="J2329" s="621"/>
      <c r="K2329" s="621"/>
      <c r="L2329" s="623"/>
    </row>
    <row r="2330" spans="1:12" s="194" customFormat="1" ht="24.6" customHeight="1" x14ac:dyDescent="0.15">
      <c r="A2330" s="624">
        <v>439</v>
      </c>
      <c r="B2330" s="203" t="s">
        <v>12</v>
      </c>
      <c r="C2330" s="207" t="s">
        <v>11</v>
      </c>
      <c r="D2330" s="207" t="s">
        <v>280</v>
      </c>
      <c r="E2330" s="207" t="s">
        <v>281</v>
      </c>
      <c r="F2330" s="627" t="s">
        <v>8</v>
      </c>
      <c r="G2330" s="628"/>
      <c r="H2330" s="629"/>
      <c r="I2330" s="630"/>
      <c r="J2330" s="630"/>
      <c r="K2330" s="630"/>
      <c r="L2330" s="631"/>
    </row>
    <row r="2331" spans="1:12" s="194" customFormat="1" ht="26.65" customHeight="1" x14ac:dyDescent="0.15">
      <c r="A2331" s="625"/>
      <c r="B2331" s="620" t="s">
        <v>1836</v>
      </c>
      <c r="C2331" s="620" t="s">
        <v>1837</v>
      </c>
      <c r="D2331" s="634">
        <v>43394</v>
      </c>
      <c r="E2331" s="620" t="s">
        <v>1029</v>
      </c>
      <c r="F2331" s="636" t="s">
        <v>1838</v>
      </c>
      <c r="G2331" s="637"/>
      <c r="H2331" s="610" t="s">
        <v>286</v>
      </c>
      <c r="I2331" s="611"/>
      <c r="J2331" s="209" t="s">
        <v>287</v>
      </c>
      <c r="K2331" s="209" t="s">
        <v>16</v>
      </c>
      <c r="L2331" s="210">
        <v>553</v>
      </c>
    </row>
    <row r="2332" spans="1:12" s="194" customFormat="1" ht="51.2" customHeight="1" x14ac:dyDescent="0.15">
      <c r="A2332" s="625"/>
      <c r="B2332" s="621"/>
      <c r="C2332" s="621"/>
      <c r="D2332" s="635"/>
      <c r="E2332" s="621"/>
      <c r="F2332" s="638"/>
      <c r="G2332" s="639"/>
      <c r="H2332" s="610" t="s">
        <v>242</v>
      </c>
      <c r="I2332" s="611"/>
      <c r="J2332" s="209" t="s">
        <v>287</v>
      </c>
      <c r="K2332" s="209" t="s">
        <v>16</v>
      </c>
      <c r="L2332" s="210">
        <v>5000</v>
      </c>
    </row>
    <row r="2333" spans="1:12" s="194" customFormat="1" ht="24.6" customHeight="1" x14ac:dyDescent="0.15">
      <c r="A2333" s="625"/>
      <c r="B2333" s="203" t="s">
        <v>6</v>
      </c>
      <c r="C2333" s="207" t="s">
        <v>5</v>
      </c>
      <c r="D2333" s="207" t="s">
        <v>288</v>
      </c>
      <c r="E2333" s="207" t="s">
        <v>289</v>
      </c>
      <c r="F2333" s="612"/>
      <c r="G2333" s="613"/>
      <c r="H2333" s="616" t="s">
        <v>290</v>
      </c>
      <c r="I2333" s="617"/>
      <c r="J2333" s="620" t="s">
        <v>287</v>
      </c>
      <c r="K2333" s="620" t="s">
        <v>16</v>
      </c>
      <c r="L2333" s="622">
        <v>47</v>
      </c>
    </row>
    <row r="2334" spans="1:12" s="194" customFormat="1" ht="24.6" customHeight="1" x14ac:dyDescent="0.15">
      <c r="A2334" s="626"/>
      <c r="B2334" s="209" t="s">
        <v>460</v>
      </c>
      <c r="C2334" s="209" t="s">
        <v>1838</v>
      </c>
      <c r="D2334" s="211">
        <v>43401</v>
      </c>
      <c r="E2334" s="209" t="s">
        <v>1839</v>
      </c>
      <c r="F2334" s="614"/>
      <c r="G2334" s="615"/>
      <c r="H2334" s="618"/>
      <c r="I2334" s="619"/>
      <c r="J2334" s="621"/>
      <c r="K2334" s="621"/>
      <c r="L2334" s="623"/>
    </row>
    <row r="2335" spans="1:12" s="194" customFormat="1" ht="24.6" customHeight="1" x14ac:dyDescent="0.15">
      <c r="A2335" s="624">
        <v>440</v>
      </c>
      <c r="B2335" s="203" t="s">
        <v>12</v>
      </c>
      <c r="C2335" s="207" t="s">
        <v>11</v>
      </c>
      <c r="D2335" s="207" t="s">
        <v>280</v>
      </c>
      <c r="E2335" s="207" t="s">
        <v>281</v>
      </c>
      <c r="F2335" s="627" t="s">
        <v>8</v>
      </c>
      <c r="G2335" s="628"/>
      <c r="H2335" s="629"/>
      <c r="I2335" s="630"/>
      <c r="J2335" s="630"/>
      <c r="K2335" s="630"/>
      <c r="L2335" s="631"/>
    </row>
    <row r="2336" spans="1:12" s="194" customFormat="1" ht="26.65" customHeight="1" x14ac:dyDescent="0.15">
      <c r="A2336" s="625"/>
      <c r="B2336" s="620" t="s">
        <v>1840</v>
      </c>
      <c r="C2336" s="620" t="s">
        <v>1841</v>
      </c>
      <c r="D2336" s="634">
        <v>43524</v>
      </c>
      <c r="E2336" s="620" t="s">
        <v>1842</v>
      </c>
      <c r="F2336" s="636" t="s">
        <v>1843</v>
      </c>
      <c r="G2336" s="637"/>
      <c r="H2336" s="610" t="s">
        <v>286</v>
      </c>
      <c r="I2336" s="611"/>
      <c r="J2336" s="209" t="s">
        <v>287</v>
      </c>
      <c r="K2336" s="209" t="s">
        <v>16</v>
      </c>
      <c r="L2336" s="210">
        <v>549.87</v>
      </c>
    </row>
    <row r="2337" spans="1:12" s="194" customFormat="1" ht="40.5" customHeight="1" x14ac:dyDescent="0.15">
      <c r="A2337" s="625"/>
      <c r="B2337" s="621"/>
      <c r="C2337" s="621"/>
      <c r="D2337" s="635"/>
      <c r="E2337" s="621"/>
      <c r="F2337" s="638"/>
      <c r="G2337" s="639"/>
      <c r="H2337" s="610" t="s">
        <v>242</v>
      </c>
      <c r="I2337" s="611"/>
      <c r="J2337" s="209" t="s">
        <v>287</v>
      </c>
      <c r="K2337" s="209" t="s">
        <v>16</v>
      </c>
      <c r="L2337" s="210">
        <v>738.6</v>
      </c>
    </row>
    <row r="2338" spans="1:12" s="194" customFormat="1" ht="24.6" customHeight="1" x14ac:dyDescent="0.15">
      <c r="A2338" s="625"/>
      <c r="B2338" s="203" t="s">
        <v>6</v>
      </c>
      <c r="C2338" s="207" t="s">
        <v>5</v>
      </c>
      <c r="D2338" s="207" t="s">
        <v>288</v>
      </c>
      <c r="E2338" s="207" t="s">
        <v>289</v>
      </c>
      <c r="F2338" s="612"/>
      <c r="G2338" s="613"/>
      <c r="H2338" s="616" t="s">
        <v>290</v>
      </c>
      <c r="I2338" s="617"/>
      <c r="J2338" s="620" t="s">
        <v>287</v>
      </c>
      <c r="K2338" s="620" t="s">
        <v>16</v>
      </c>
      <c r="L2338" s="622">
        <v>184.95</v>
      </c>
    </row>
    <row r="2339" spans="1:12" s="194" customFormat="1" ht="24.6" customHeight="1" x14ac:dyDescent="0.15">
      <c r="A2339" s="626"/>
      <c r="B2339" s="209" t="s">
        <v>1844</v>
      </c>
      <c r="C2339" s="209" t="s">
        <v>1843</v>
      </c>
      <c r="D2339" s="211">
        <v>43526</v>
      </c>
      <c r="E2339" s="209" t="s">
        <v>914</v>
      </c>
      <c r="F2339" s="614"/>
      <c r="G2339" s="615"/>
      <c r="H2339" s="618"/>
      <c r="I2339" s="619"/>
      <c r="J2339" s="621"/>
      <c r="K2339" s="621"/>
      <c r="L2339" s="623"/>
    </row>
    <row r="2340" spans="1:12" s="194" customFormat="1" ht="24.6" customHeight="1" x14ac:dyDescent="0.15">
      <c r="A2340" s="624">
        <v>441</v>
      </c>
      <c r="B2340" s="203" t="s">
        <v>12</v>
      </c>
      <c r="C2340" s="207" t="s">
        <v>11</v>
      </c>
      <c r="D2340" s="207" t="s">
        <v>280</v>
      </c>
      <c r="E2340" s="207" t="s">
        <v>281</v>
      </c>
      <c r="F2340" s="627" t="s">
        <v>8</v>
      </c>
      <c r="G2340" s="628"/>
      <c r="H2340" s="629"/>
      <c r="I2340" s="630"/>
      <c r="J2340" s="630"/>
      <c r="K2340" s="630"/>
      <c r="L2340" s="631"/>
    </row>
    <row r="2341" spans="1:12" s="194" customFormat="1" ht="26.65" customHeight="1" x14ac:dyDescent="0.15">
      <c r="A2341" s="625"/>
      <c r="B2341" s="620" t="s">
        <v>1845</v>
      </c>
      <c r="C2341" s="632" t="s">
        <v>1846</v>
      </c>
      <c r="D2341" s="634">
        <v>43406</v>
      </c>
      <c r="E2341" s="620" t="s">
        <v>659</v>
      </c>
      <c r="F2341" s="636" t="s">
        <v>1427</v>
      </c>
      <c r="G2341" s="637"/>
      <c r="H2341" s="610" t="s">
        <v>286</v>
      </c>
      <c r="I2341" s="611"/>
      <c r="J2341" s="209" t="s">
        <v>287</v>
      </c>
      <c r="K2341" s="209" t="s">
        <v>16</v>
      </c>
      <c r="L2341" s="210">
        <v>333.23</v>
      </c>
    </row>
    <row r="2342" spans="1:12" s="194" customFormat="1" ht="180.2" customHeight="1" x14ac:dyDescent="0.15">
      <c r="A2342" s="625"/>
      <c r="B2342" s="621"/>
      <c r="C2342" s="633"/>
      <c r="D2342" s="635"/>
      <c r="E2342" s="621"/>
      <c r="F2342" s="638"/>
      <c r="G2342" s="639"/>
      <c r="H2342" s="610" t="s">
        <v>242</v>
      </c>
      <c r="I2342" s="611"/>
      <c r="J2342" s="209" t="s">
        <v>287</v>
      </c>
      <c r="K2342" s="209" t="s">
        <v>16</v>
      </c>
      <c r="L2342" s="210">
        <v>402.31</v>
      </c>
    </row>
    <row r="2343" spans="1:12" s="194" customFormat="1" ht="24.6" customHeight="1" x14ac:dyDescent="0.15">
      <c r="A2343" s="625"/>
      <c r="B2343" s="203" t="s">
        <v>6</v>
      </c>
      <c r="C2343" s="207" t="s">
        <v>5</v>
      </c>
      <c r="D2343" s="207" t="s">
        <v>288</v>
      </c>
      <c r="E2343" s="207" t="s">
        <v>289</v>
      </c>
      <c r="F2343" s="612"/>
      <c r="G2343" s="613"/>
      <c r="H2343" s="616" t="s">
        <v>290</v>
      </c>
      <c r="I2343" s="617"/>
      <c r="J2343" s="620" t="s">
        <v>287</v>
      </c>
      <c r="K2343" s="620" t="s">
        <v>16</v>
      </c>
      <c r="L2343" s="622">
        <v>90</v>
      </c>
    </row>
    <row r="2344" spans="1:12" s="194" customFormat="1" ht="24.6" customHeight="1" x14ac:dyDescent="0.15">
      <c r="A2344" s="626"/>
      <c r="B2344" s="209" t="s">
        <v>832</v>
      </c>
      <c r="C2344" s="209" t="s">
        <v>1427</v>
      </c>
      <c r="D2344" s="211">
        <v>43407</v>
      </c>
      <c r="E2344" s="209" t="s">
        <v>1847</v>
      </c>
      <c r="F2344" s="614"/>
      <c r="G2344" s="615"/>
      <c r="H2344" s="618"/>
      <c r="I2344" s="619"/>
      <c r="J2344" s="621"/>
      <c r="K2344" s="621"/>
      <c r="L2344" s="623"/>
    </row>
    <row r="2345" spans="1:12" s="194" customFormat="1" ht="24.6" customHeight="1" x14ac:dyDescent="0.15">
      <c r="A2345" s="624">
        <v>442</v>
      </c>
      <c r="B2345" s="203" t="s">
        <v>12</v>
      </c>
      <c r="C2345" s="207" t="s">
        <v>11</v>
      </c>
      <c r="D2345" s="207" t="s">
        <v>280</v>
      </c>
      <c r="E2345" s="207" t="s">
        <v>281</v>
      </c>
      <c r="F2345" s="627" t="s">
        <v>8</v>
      </c>
      <c r="G2345" s="628"/>
      <c r="H2345" s="629"/>
      <c r="I2345" s="630"/>
      <c r="J2345" s="630"/>
      <c r="K2345" s="630"/>
      <c r="L2345" s="631"/>
    </row>
    <row r="2346" spans="1:12" s="194" customFormat="1" ht="26.65" customHeight="1" x14ac:dyDescent="0.15">
      <c r="A2346" s="625"/>
      <c r="B2346" s="620" t="s">
        <v>1845</v>
      </c>
      <c r="C2346" s="620" t="s">
        <v>1848</v>
      </c>
      <c r="D2346" s="634">
        <v>43522</v>
      </c>
      <c r="E2346" s="620" t="s">
        <v>449</v>
      </c>
      <c r="F2346" s="636" t="s">
        <v>1849</v>
      </c>
      <c r="G2346" s="637"/>
      <c r="H2346" s="610" t="s">
        <v>286</v>
      </c>
      <c r="I2346" s="611"/>
      <c r="J2346" s="209" t="s">
        <v>287</v>
      </c>
      <c r="K2346" s="209" t="s">
        <v>16</v>
      </c>
      <c r="L2346" s="210">
        <v>240.69</v>
      </c>
    </row>
    <row r="2347" spans="1:12" s="194" customFormat="1" ht="94.35" customHeight="1" x14ac:dyDescent="0.15">
      <c r="A2347" s="625"/>
      <c r="B2347" s="621"/>
      <c r="C2347" s="621"/>
      <c r="D2347" s="635"/>
      <c r="E2347" s="621"/>
      <c r="F2347" s="638"/>
      <c r="G2347" s="639"/>
      <c r="H2347" s="610" t="s">
        <v>242</v>
      </c>
      <c r="I2347" s="611"/>
      <c r="J2347" s="209" t="s">
        <v>287</v>
      </c>
      <c r="K2347" s="209" t="s">
        <v>16</v>
      </c>
      <c r="L2347" s="210">
        <v>508</v>
      </c>
    </row>
    <row r="2348" spans="1:12" s="194" customFormat="1" ht="24.6" customHeight="1" x14ac:dyDescent="0.15">
      <c r="A2348" s="625"/>
      <c r="B2348" s="203" t="s">
        <v>6</v>
      </c>
      <c r="C2348" s="207" t="s">
        <v>5</v>
      </c>
      <c r="D2348" s="207" t="s">
        <v>288</v>
      </c>
      <c r="E2348" s="207" t="s">
        <v>289</v>
      </c>
      <c r="F2348" s="612"/>
      <c r="G2348" s="613"/>
      <c r="H2348" s="616" t="s">
        <v>290</v>
      </c>
      <c r="I2348" s="617"/>
      <c r="J2348" s="620" t="s">
        <v>287</v>
      </c>
      <c r="K2348" s="620" t="s">
        <v>16</v>
      </c>
      <c r="L2348" s="622">
        <v>53.1</v>
      </c>
    </row>
    <row r="2349" spans="1:12" s="194" customFormat="1" ht="24.6" customHeight="1" x14ac:dyDescent="0.15">
      <c r="A2349" s="626"/>
      <c r="B2349" s="209" t="s">
        <v>832</v>
      </c>
      <c r="C2349" s="209" t="s">
        <v>1849</v>
      </c>
      <c r="D2349" s="211">
        <v>43523</v>
      </c>
      <c r="E2349" s="209" t="s">
        <v>1045</v>
      </c>
      <c r="F2349" s="614"/>
      <c r="G2349" s="615"/>
      <c r="H2349" s="618"/>
      <c r="I2349" s="619"/>
      <c r="J2349" s="621"/>
      <c r="K2349" s="621"/>
      <c r="L2349" s="623"/>
    </row>
    <row r="2350" spans="1:12" s="194" customFormat="1" ht="24.6" customHeight="1" x14ac:dyDescent="0.15">
      <c r="A2350" s="624">
        <v>443</v>
      </c>
      <c r="B2350" s="203" t="s">
        <v>12</v>
      </c>
      <c r="C2350" s="207" t="s">
        <v>11</v>
      </c>
      <c r="D2350" s="207" t="s">
        <v>280</v>
      </c>
      <c r="E2350" s="207" t="s">
        <v>281</v>
      </c>
      <c r="F2350" s="627" t="s">
        <v>8</v>
      </c>
      <c r="G2350" s="628"/>
      <c r="H2350" s="629"/>
      <c r="I2350" s="630"/>
      <c r="J2350" s="630"/>
      <c r="K2350" s="630"/>
      <c r="L2350" s="631"/>
    </row>
    <row r="2351" spans="1:12" s="194" customFormat="1" ht="26.65" customHeight="1" x14ac:dyDescent="0.15">
      <c r="A2351" s="625"/>
      <c r="B2351" s="620" t="s">
        <v>1850</v>
      </c>
      <c r="C2351" s="632" t="s">
        <v>1851</v>
      </c>
      <c r="D2351" s="634">
        <v>43379</v>
      </c>
      <c r="E2351" s="620" t="s">
        <v>826</v>
      </c>
      <c r="F2351" s="636" t="s">
        <v>827</v>
      </c>
      <c r="G2351" s="637"/>
      <c r="H2351" s="610" t="s">
        <v>286</v>
      </c>
      <c r="I2351" s="611"/>
      <c r="J2351" s="209" t="s">
        <v>287</v>
      </c>
      <c r="K2351" s="209" t="s">
        <v>16</v>
      </c>
      <c r="L2351" s="210">
        <v>2300</v>
      </c>
    </row>
    <row r="2352" spans="1:12" s="194" customFormat="1" ht="409.6" customHeight="1" x14ac:dyDescent="0.15">
      <c r="A2352" s="625"/>
      <c r="B2352" s="640"/>
      <c r="C2352" s="641"/>
      <c r="D2352" s="642"/>
      <c r="E2352" s="640"/>
      <c r="F2352" s="643"/>
      <c r="G2352" s="644"/>
      <c r="H2352" s="616" t="s">
        <v>242</v>
      </c>
      <c r="I2352" s="617"/>
      <c r="J2352" s="620" t="s">
        <v>287</v>
      </c>
      <c r="K2352" s="620" t="s">
        <v>16</v>
      </c>
      <c r="L2352" s="622">
        <v>1749.98</v>
      </c>
    </row>
    <row r="2353" spans="1:12" s="194" customFormat="1" ht="84.2" customHeight="1" x14ac:dyDescent="0.15">
      <c r="A2353" s="625"/>
      <c r="B2353" s="621"/>
      <c r="C2353" s="633"/>
      <c r="D2353" s="635"/>
      <c r="E2353" s="621"/>
      <c r="F2353" s="638"/>
      <c r="G2353" s="639"/>
      <c r="H2353" s="618"/>
      <c r="I2353" s="619"/>
      <c r="J2353" s="621"/>
      <c r="K2353" s="621"/>
      <c r="L2353" s="623"/>
    </row>
    <row r="2354" spans="1:12" s="194" customFormat="1" ht="24.6" customHeight="1" x14ac:dyDescent="0.15">
      <c r="A2354" s="625"/>
      <c r="B2354" s="203" t="s">
        <v>6</v>
      </c>
      <c r="C2354" s="207" t="s">
        <v>5</v>
      </c>
      <c r="D2354" s="207" t="s">
        <v>288</v>
      </c>
      <c r="E2354" s="207" t="s">
        <v>289</v>
      </c>
      <c r="F2354" s="612"/>
      <c r="G2354" s="613"/>
      <c r="H2354" s="616" t="s">
        <v>290</v>
      </c>
      <c r="I2354" s="617"/>
      <c r="J2354" s="620" t="s">
        <v>287</v>
      </c>
      <c r="K2354" s="620" t="s">
        <v>287</v>
      </c>
      <c r="L2354" s="622">
        <v>0</v>
      </c>
    </row>
    <row r="2355" spans="1:12" s="194" customFormat="1" ht="24.6" customHeight="1" x14ac:dyDescent="0.15">
      <c r="A2355" s="626"/>
      <c r="B2355" s="209" t="s">
        <v>1253</v>
      </c>
      <c r="C2355" s="209" t="s">
        <v>827</v>
      </c>
      <c r="D2355" s="211">
        <v>43390</v>
      </c>
      <c r="E2355" s="209" t="s">
        <v>1852</v>
      </c>
      <c r="F2355" s="614"/>
      <c r="G2355" s="615"/>
      <c r="H2355" s="618"/>
      <c r="I2355" s="619"/>
      <c r="J2355" s="621"/>
      <c r="K2355" s="621"/>
      <c r="L2355" s="623"/>
    </row>
    <row r="2356" spans="1:12" s="194" customFormat="1" ht="24.6" customHeight="1" x14ac:dyDescent="0.15">
      <c r="A2356" s="624">
        <v>444</v>
      </c>
      <c r="B2356" s="203" t="s">
        <v>12</v>
      </c>
      <c r="C2356" s="207" t="s">
        <v>11</v>
      </c>
      <c r="D2356" s="207" t="s">
        <v>280</v>
      </c>
      <c r="E2356" s="207" t="s">
        <v>281</v>
      </c>
      <c r="F2356" s="627" t="s">
        <v>8</v>
      </c>
      <c r="G2356" s="628"/>
      <c r="H2356" s="629"/>
      <c r="I2356" s="630"/>
      <c r="J2356" s="630"/>
      <c r="K2356" s="630"/>
      <c r="L2356" s="631"/>
    </row>
    <row r="2357" spans="1:12" s="194" customFormat="1" ht="26.65" customHeight="1" x14ac:dyDescent="0.15">
      <c r="A2357" s="625"/>
      <c r="B2357" s="620" t="s">
        <v>1853</v>
      </c>
      <c r="C2357" s="632" t="s">
        <v>1854</v>
      </c>
      <c r="D2357" s="634">
        <v>43517</v>
      </c>
      <c r="E2357" s="620" t="s">
        <v>607</v>
      </c>
      <c r="F2357" s="636" t="s">
        <v>700</v>
      </c>
      <c r="G2357" s="637"/>
      <c r="H2357" s="610" t="s">
        <v>286</v>
      </c>
      <c r="I2357" s="611"/>
      <c r="J2357" s="209" t="s">
        <v>287</v>
      </c>
      <c r="K2357" s="209" t="s">
        <v>16</v>
      </c>
      <c r="L2357" s="210">
        <v>800</v>
      </c>
    </row>
    <row r="2358" spans="1:12" s="194" customFormat="1" ht="409.6" customHeight="1" x14ac:dyDescent="0.15">
      <c r="A2358" s="625"/>
      <c r="B2358" s="640"/>
      <c r="C2358" s="641"/>
      <c r="D2358" s="642"/>
      <c r="E2358" s="640"/>
      <c r="F2358" s="643"/>
      <c r="G2358" s="644"/>
      <c r="H2358" s="616" t="s">
        <v>242</v>
      </c>
      <c r="I2358" s="617"/>
      <c r="J2358" s="620" t="s">
        <v>287</v>
      </c>
      <c r="K2358" s="620" t="s">
        <v>287</v>
      </c>
      <c r="L2358" s="622">
        <v>0</v>
      </c>
    </row>
    <row r="2359" spans="1:12" s="194" customFormat="1" ht="94.9" customHeight="1" x14ac:dyDescent="0.15">
      <c r="A2359" s="625"/>
      <c r="B2359" s="621"/>
      <c r="C2359" s="633"/>
      <c r="D2359" s="635"/>
      <c r="E2359" s="621"/>
      <c r="F2359" s="638"/>
      <c r="G2359" s="639"/>
      <c r="H2359" s="618"/>
      <c r="I2359" s="619"/>
      <c r="J2359" s="621"/>
      <c r="K2359" s="621"/>
      <c r="L2359" s="623"/>
    </row>
    <row r="2360" spans="1:12" s="194" customFormat="1" ht="24.6" customHeight="1" x14ac:dyDescent="0.15">
      <c r="A2360" s="625"/>
      <c r="B2360" s="203" t="s">
        <v>6</v>
      </c>
      <c r="C2360" s="207" t="s">
        <v>5</v>
      </c>
      <c r="D2360" s="207" t="s">
        <v>288</v>
      </c>
      <c r="E2360" s="207" t="s">
        <v>289</v>
      </c>
      <c r="F2360" s="612"/>
      <c r="G2360" s="613"/>
      <c r="H2360" s="616" t="s">
        <v>290</v>
      </c>
      <c r="I2360" s="617"/>
      <c r="J2360" s="620" t="s">
        <v>287</v>
      </c>
      <c r="K2360" s="620" t="s">
        <v>287</v>
      </c>
      <c r="L2360" s="622">
        <v>0</v>
      </c>
    </row>
    <row r="2361" spans="1:12" s="194" customFormat="1" ht="24.6" customHeight="1" x14ac:dyDescent="0.15">
      <c r="A2361" s="626"/>
      <c r="B2361" s="209" t="s">
        <v>291</v>
      </c>
      <c r="C2361" s="209" t="s">
        <v>700</v>
      </c>
      <c r="D2361" s="211">
        <v>43521</v>
      </c>
      <c r="E2361" s="209" t="s">
        <v>701</v>
      </c>
      <c r="F2361" s="614"/>
      <c r="G2361" s="615"/>
      <c r="H2361" s="618"/>
      <c r="I2361" s="619"/>
      <c r="J2361" s="621"/>
      <c r="K2361" s="621"/>
      <c r="L2361" s="623"/>
    </row>
    <row r="2362" spans="1:12" s="194" customFormat="1" ht="24.6" customHeight="1" x14ac:dyDescent="0.15">
      <c r="A2362" s="624">
        <v>445</v>
      </c>
      <c r="B2362" s="203" t="s">
        <v>12</v>
      </c>
      <c r="C2362" s="207" t="s">
        <v>11</v>
      </c>
      <c r="D2362" s="207" t="s">
        <v>280</v>
      </c>
      <c r="E2362" s="207" t="s">
        <v>281</v>
      </c>
      <c r="F2362" s="627" t="s">
        <v>8</v>
      </c>
      <c r="G2362" s="628"/>
      <c r="H2362" s="629"/>
      <c r="I2362" s="630"/>
      <c r="J2362" s="630"/>
      <c r="K2362" s="630"/>
      <c r="L2362" s="631"/>
    </row>
    <row r="2363" spans="1:12" s="194" customFormat="1" ht="26.65" customHeight="1" x14ac:dyDescent="0.15">
      <c r="A2363" s="625"/>
      <c r="B2363" s="620" t="s">
        <v>1853</v>
      </c>
      <c r="C2363" s="632" t="s">
        <v>1855</v>
      </c>
      <c r="D2363" s="634">
        <v>43517</v>
      </c>
      <c r="E2363" s="620" t="s">
        <v>607</v>
      </c>
      <c r="F2363" s="636" t="s">
        <v>700</v>
      </c>
      <c r="G2363" s="637"/>
      <c r="H2363" s="610" t="s">
        <v>286</v>
      </c>
      <c r="I2363" s="611"/>
      <c r="J2363" s="209" t="s">
        <v>287</v>
      </c>
      <c r="K2363" s="209" t="s">
        <v>16</v>
      </c>
      <c r="L2363" s="210">
        <v>800</v>
      </c>
    </row>
    <row r="2364" spans="1:12" s="194" customFormat="1" ht="409.6" customHeight="1" x14ac:dyDescent="0.15">
      <c r="A2364" s="625"/>
      <c r="B2364" s="640"/>
      <c r="C2364" s="641"/>
      <c r="D2364" s="642"/>
      <c r="E2364" s="640"/>
      <c r="F2364" s="643"/>
      <c r="G2364" s="644"/>
      <c r="H2364" s="616" t="s">
        <v>242</v>
      </c>
      <c r="I2364" s="617"/>
      <c r="J2364" s="620" t="s">
        <v>287</v>
      </c>
      <c r="K2364" s="620" t="s">
        <v>287</v>
      </c>
      <c r="L2364" s="622">
        <v>0</v>
      </c>
    </row>
    <row r="2365" spans="1:12" s="194" customFormat="1" ht="41.1" customHeight="1" x14ac:dyDescent="0.15">
      <c r="A2365" s="625"/>
      <c r="B2365" s="621"/>
      <c r="C2365" s="633"/>
      <c r="D2365" s="635"/>
      <c r="E2365" s="621"/>
      <c r="F2365" s="638"/>
      <c r="G2365" s="639"/>
      <c r="H2365" s="618"/>
      <c r="I2365" s="619"/>
      <c r="J2365" s="621"/>
      <c r="K2365" s="621"/>
      <c r="L2365" s="623"/>
    </row>
    <row r="2366" spans="1:12" s="194" customFormat="1" ht="24.6" customHeight="1" x14ac:dyDescent="0.15">
      <c r="A2366" s="625"/>
      <c r="B2366" s="203" t="s">
        <v>6</v>
      </c>
      <c r="C2366" s="207" t="s">
        <v>5</v>
      </c>
      <c r="D2366" s="207" t="s">
        <v>288</v>
      </c>
      <c r="E2366" s="207" t="s">
        <v>289</v>
      </c>
      <c r="F2366" s="612"/>
      <c r="G2366" s="613"/>
      <c r="H2366" s="616" t="s">
        <v>290</v>
      </c>
      <c r="I2366" s="617"/>
      <c r="J2366" s="620" t="s">
        <v>287</v>
      </c>
      <c r="K2366" s="620" t="s">
        <v>287</v>
      </c>
      <c r="L2366" s="622">
        <v>0</v>
      </c>
    </row>
    <row r="2367" spans="1:12" s="194" customFormat="1" ht="24.6" customHeight="1" x14ac:dyDescent="0.15">
      <c r="A2367" s="626"/>
      <c r="B2367" s="209" t="s">
        <v>291</v>
      </c>
      <c r="C2367" s="209" t="s">
        <v>700</v>
      </c>
      <c r="D2367" s="211">
        <v>43521</v>
      </c>
      <c r="E2367" s="209" t="s">
        <v>701</v>
      </c>
      <c r="F2367" s="614"/>
      <c r="G2367" s="615"/>
      <c r="H2367" s="618"/>
      <c r="I2367" s="619"/>
      <c r="J2367" s="621"/>
      <c r="K2367" s="621"/>
      <c r="L2367" s="623"/>
    </row>
    <row r="2368" spans="1:12" s="194" customFormat="1" ht="24.6" customHeight="1" x14ac:dyDescent="0.15">
      <c r="A2368" s="624">
        <v>446</v>
      </c>
      <c r="B2368" s="203" t="s">
        <v>12</v>
      </c>
      <c r="C2368" s="207" t="s">
        <v>11</v>
      </c>
      <c r="D2368" s="207" t="s">
        <v>280</v>
      </c>
      <c r="E2368" s="207" t="s">
        <v>281</v>
      </c>
      <c r="F2368" s="627" t="s">
        <v>8</v>
      </c>
      <c r="G2368" s="628"/>
      <c r="H2368" s="629"/>
      <c r="I2368" s="630"/>
      <c r="J2368" s="630"/>
      <c r="K2368" s="630"/>
      <c r="L2368" s="631"/>
    </row>
    <row r="2369" spans="1:12" s="194" customFormat="1" ht="26.65" customHeight="1" x14ac:dyDescent="0.15">
      <c r="A2369" s="625"/>
      <c r="B2369" s="620" t="s">
        <v>1856</v>
      </c>
      <c r="C2369" s="632" t="s">
        <v>1857</v>
      </c>
      <c r="D2369" s="634">
        <v>43537</v>
      </c>
      <c r="E2369" s="620" t="s">
        <v>1604</v>
      </c>
      <c r="F2369" s="636" t="s">
        <v>1858</v>
      </c>
      <c r="G2369" s="637"/>
      <c r="H2369" s="610" t="s">
        <v>286</v>
      </c>
      <c r="I2369" s="611"/>
      <c r="J2369" s="209" t="s">
        <v>287</v>
      </c>
      <c r="K2369" s="209" t="s">
        <v>16</v>
      </c>
      <c r="L2369" s="210">
        <v>423</v>
      </c>
    </row>
    <row r="2370" spans="1:12" s="194" customFormat="1" ht="406.9" customHeight="1" x14ac:dyDescent="0.15">
      <c r="A2370" s="625"/>
      <c r="B2370" s="621"/>
      <c r="C2370" s="633"/>
      <c r="D2370" s="635"/>
      <c r="E2370" s="621"/>
      <c r="F2370" s="638"/>
      <c r="G2370" s="639"/>
      <c r="H2370" s="610" t="s">
        <v>242</v>
      </c>
      <c r="I2370" s="611"/>
      <c r="J2370" s="209" t="s">
        <v>287</v>
      </c>
      <c r="K2370" s="209" t="s">
        <v>16</v>
      </c>
      <c r="L2370" s="210">
        <v>614.6</v>
      </c>
    </row>
    <row r="2371" spans="1:12" s="194" customFormat="1" ht="24.6" customHeight="1" x14ac:dyDescent="0.15">
      <c r="A2371" s="625"/>
      <c r="B2371" s="203" t="s">
        <v>6</v>
      </c>
      <c r="C2371" s="207" t="s">
        <v>5</v>
      </c>
      <c r="D2371" s="207" t="s">
        <v>288</v>
      </c>
      <c r="E2371" s="207" t="s">
        <v>289</v>
      </c>
      <c r="F2371" s="612"/>
      <c r="G2371" s="613"/>
      <c r="H2371" s="616" t="s">
        <v>290</v>
      </c>
      <c r="I2371" s="617"/>
      <c r="J2371" s="620" t="s">
        <v>287</v>
      </c>
      <c r="K2371" s="620" t="s">
        <v>16</v>
      </c>
      <c r="L2371" s="622">
        <v>100</v>
      </c>
    </row>
    <row r="2372" spans="1:12" s="194" customFormat="1" ht="24.6" customHeight="1" x14ac:dyDescent="0.15">
      <c r="A2372" s="626"/>
      <c r="B2372" s="209" t="s">
        <v>646</v>
      </c>
      <c r="C2372" s="209" t="s">
        <v>1858</v>
      </c>
      <c r="D2372" s="211">
        <v>43540</v>
      </c>
      <c r="E2372" s="209" t="s">
        <v>406</v>
      </c>
      <c r="F2372" s="614"/>
      <c r="G2372" s="615"/>
      <c r="H2372" s="618"/>
      <c r="I2372" s="619"/>
      <c r="J2372" s="621"/>
      <c r="K2372" s="621"/>
      <c r="L2372" s="623"/>
    </row>
    <row r="2373" spans="1:12" s="194" customFormat="1" ht="24.6" customHeight="1" x14ac:dyDescent="0.15">
      <c r="A2373" s="624">
        <v>447</v>
      </c>
      <c r="B2373" s="203" t="s">
        <v>12</v>
      </c>
      <c r="C2373" s="207" t="s">
        <v>11</v>
      </c>
      <c r="D2373" s="207" t="s">
        <v>280</v>
      </c>
      <c r="E2373" s="207" t="s">
        <v>281</v>
      </c>
      <c r="F2373" s="627" t="s">
        <v>8</v>
      </c>
      <c r="G2373" s="628"/>
      <c r="H2373" s="629"/>
      <c r="I2373" s="630"/>
      <c r="J2373" s="630"/>
      <c r="K2373" s="630"/>
      <c r="L2373" s="631"/>
    </row>
    <row r="2374" spans="1:12" s="194" customFormat="1" ht="26.65" customHeight="1" x14ac:dyDescent="0.15">
      <c r="A2374" s="625"/>
      <c r="B2374" s="620" t="s">
        <v>1859</v>
      </c>
      <c r="C2374" s="632" t="s">
        <v>1860</v>
      </c>
      <c r="D2374" s="634">
        <v>43418</v>
      </c>
      <c r="E2374" s="620" t="s">
        <v>1861</v>
      </c>
      <c r="F2374" s="636" t="s">
        <v>1862</v>
      </c>
      <c r="G2374" s="637"/>
      <c r="H2374" s="610" t="s">
        <v>286</v>
      </c>
      <c r="I2374" s="611"/>
      <c r="J2374" s="209" t="s">
        <v>287</v>
      </c>
      <c r="K2374" s="209" t="s">
        <v>16</v>
      </c>
      <c r="L2374" s="210">
        <v>742.85</v>
      </c>
    </row>
    <row r="2375" spans="1:12" s="194" customFormat="1" ht="406.9" customHeight="1" x14ac:dyDescent="0.15">
      <c r="A2375" s="625"/>
      <c r="B2375" s="621"/>
      <c r="C2375" s="633"/>
      <c r="D2375" s="635"/>
      <c r="E2375" s="621"/>
      <c r="F2375" s="638"/>
      <c r="G2375" s="639"/>
      <c r="H2375" s="610" t="s">
        <v>242</v>
      </c>
      <c r="I2375" s="611"/>
      <c r="J2375" s="209" t="s">
        <v>287</v>
      </c>
      <c r="K2375" s="209" t="s">
        <v>16</v>
      </c>
      <c r="L2375" s="210">
        <v>544.82000000000005</v>
      </c>
    </row>
    <row r="2376" spans="1:12" s="194" customFormat="1" ht="24.6" customHeight="1" x14ac:dyDescent="0.15">
      <c r="A2376" s="625"/>
      <c r="B2376" s="203" t="s">
        <v>6</v>
      </c>
      <c r="C2376" s="207" t="s">
        <v>5</v>
      </c>
      <c r="D2376" s="207" t="s">
        <v>288</v>
      </c>
      <c r="E2376" s="207" t="s">
        <v>289</v>
      </c>
      <c r="F2376" s="612"/>
      <c r="G2376" s="613"/>
      <c r="H2376" s="616" t="s">
        <v>290</v>
      </c>
      <c r="I2376" s="617"/>
      <c r="J2376" s="620" t="s">
        <v>287</v>
      </c>
      <c r="K2376" s="620" t="s">
        <v>16</v>
      </c>
      <c r="L2376" s="622">
        <v>168</v>
      </c>
    </row>
    <row r="2377" spans="1:12" s="194" customFormat="1" ht="24.6" customHeight="1" x14ac:dyDescent="0.15">
      <c r="A2377" s="626"/>
      <c r="B2377" s="209" t="s">
        <v>291</v>
      </c>
      <c r="C2377" s="209" t="s">
        <v>1862</v>
      </c>
      <c r="D2377" s="211">
        <v>43423</v>
      </c>
      <c r="E2377" s="209" t="s">
        <v>1863</v>
      </c>
      <c r="F2377" s="614"/>
      <c r="G2377" s="615"/>
      <c r="H2377" s="618"/>
      <c r="I2377" s="619"/>
      <c r="J2377" s="621"/>
      <c r="K2377" s="621"/>
      <c r="L2377" s="623"/>
    </row>
    <row r="2378" spans="1:12" s="194" customFormat="1" ht="24.6" customHeight="1" x14ac:dyDescent="0.15">
      <c r="A2378" s="624">
        <v>448</v>
      </c>
      <c r="B2378" s="203" t="s">
        <v>12</v>
      </c>
      <c r="C2378" s="207" t="s">
        <v>11</v>
      </c>
      <c r="D2378" s="207" t="s">
        <v>280</v>
      </c>
      <c r="E2378" s="207" t="s">
        <v>281</v>
      </c>
      <c r="F2378" s="627" t="s">
        <v>8</v>
      </c>
      <c r="G2378" s="628"/>
      <c r="H2378" s="629"/>
      <c r="I2378" s="630"/>
      <c r="J2378" s="630"/>
      <c r="K2378" s="630"/>
      <c r="L2378" s="631"/>
    </row>
    <row r="2379" spans="1:12" s="194" customFormat="1" ht="26.65" customHeight="1" x14ac:dyDescent="0.15">
      <c r="A2379" s="625"/>
      <c r="B2379" s="620" t="s">
        <v>1864</v>
      </c>
      <c r="C2379" s="632" t="s">
        <v>1865</v>
      </c>
      <c r="D2379" s="634">
        <v>43419</v>
      </c>
      <c r="E2379" s="620" t="s">
        <v>770</v>
      </c>
      <c r="F2379" s="636" t="s">
        <v>1866</v>
      </c>
      <c r="G2379" s="637"/>
      <c r="H2379" s="610" t="s">
        <v>286</v>
      </c>
      <c r="I2379" s="611"/>
      <c r="J2379" s="209" t="s">
        <v>287</v>
      </c>
      <c r="K2379" s="209" t="s">
        <v>287</v>
      </c>
      <c r="L2379" s="210">
        <v>0</v>
      </c>
    </row>
    <row r="2380" spans="1:12" s="194" customFormat="1" ht="212.85" customHeight="1" x14ac:dyDescent="0.15">
      <c r="A2380" s="625"/>
      <c r="B2380" s="621"/>
      <c r="C2380" s="633"/>
      <c r="D2380" s="635"/>
      <c r="E2380" s="621"/>
      <c r="F2380" s="638"/>
      <c r="G2380" s="639"/>
      <c r="H2380" s="610" t="s">
        <v>242</v>
      </c>
      <c r="I2380" s="611"/>
      <c r="J2380" s="209" t="s">
        <v>287</v>
      </c>
      <c r="K2380" s="209" t="s">
        <v>16</v>
      </c>
      <c r="L2380" s="210">
        <v>251.4</v>
      </c>
    </row>
    <row r="2381" spans="1:12" s="194" customFormat="1" ht="24.6" customHeight="1" x14ac:dyDescent="0.15">
      <c r="A2381" s="625"/>
      <c r="B2381" s="203" t="s">
        <v>6</v>
      </c>
      <c r="C2381" s="207" t="s">
        <v>5</v>
      </c>
      <c r="D2381" s="207" t="s">
        <v>288</v>
      </c>
      <c r="E2381" s="207" t="s">
        <v>289</v>
      </c>
      <c r="F2381" s="612"/>
      <c r="G2381" s="613"/>
      <c r="H2381" s="616" t="s">
        <v>290</v>
      </c>
      <c r="I2381" s="617"/>
      <c r="J2381" s="620" t="s">
        <v>287</v>
      </c>
      <c r="K2381" s="620" t="s">
        <v>16</v>
      </c>
      <c r="L2381" s="622">
        <v>625</v>
      </c>
    </row>
    <row r="2382" spans="1:12" s="194" customFormat="1" ht="35.1" customHeight="1" x14ac:dyDescent="0.15">
      <c r="A2382" s="626"/>
      <c r="B2382" s="209" t="s">
        <v>1867</v>
      </c>
      <c r="C2382" s="209" t="s">
        <v>1866</v>
      </c>
      <c r="D2382" s="211">
        <v>43421</v>
      </c>
      <c r="E2382" s="209" t="s">
        <v>883</v>
      </c>
      <c r="F2382" s="614"/>
      <c r="G2382" s="615"/>
      <c r="H2382" s="618"/>
      <c r="I2382" s="619"/>
      <c r="J2382" s="621"/>
      <c r="K2382" s="621"/>
      <c r="L2382" s="623"/>
    </row>
    <row r="2383" spans="1:12" s="194" customFormat="1" ht="24.6" customHeight="1" x14ac:dyDescent="0.15">
      <c r="A2383" s="624">
        <v>449</v>
      </c>
      <c r="B2383" s="203" t="s">
        <v>12</v>
      </c>
      <c r="C2383" s="207" t="s">
        <v>11</v>
      </c>
      <c r="D2383" s="207" t="s">
        <v>280</v>
      </c>
      <c r="E2383" s="207" t="s">
        <v>281</v>
      </c>
      <c r="F2383" s="627" t="s">
        <v>8</v>
      </c>
      <c r="G2383" s="628"/>
      <c r="H2383" s="629"/>
      <c r="I2383" s="630"/>
      <c r="J2383" s="630"/>
      <c r="K2383" s="630"/>
      <c r="L2383" s="631"/>
    </row>
    <row r="2384" spans="1:12" s="194" customFormat="1" ht="26.65" customHeight="1" x14ac:dyDescent="0.15">
      <c r="A2384" s="625"/>
      <c r="B2384" s="620" t="s">
        <v>1868</v>
      </c>
      <c r="C2384" s="632" t="s">
        <v>1869</v>
      </c>
      <c r="D2384" s="634">
        <v>43428</v>
      </c>
      <c r="E2384" s="620" t="s">
        <v>556</v>
      </c>
      <c r="F2384" s="636" t="s">
        <v>557</v>
      </c>
      <c r="G2384" s="637"/>
      <c r="H2384" s="610" t="s">
        <v>286</v>
      </c>
      <c r="I2384" s="611"/>
      <c r="J2384" s="209" t="s">
        <v>287</v>
      </c>
      <c r="K2384" s="209" t="s">
        <v>16</v>
      </c>
      <c r="L2384" s="210">
        <v>132</v>
      </c>
    </row>
    <row r="2385" spans="1:12" s="194" customFormat="1" ht="169.5" customHeight="1" x14ac:dyDescent="0.15">
      <c r="A2385" s="625"/>
      <c r="B2385" s="621"/>
      <c r="C2385" s="633"/>
      <c r="D2385" s="635"/>
      <c r="E2385" s="621"/>
      <c r="F2385" s="638"/>
      <c r="G2385" s="639"/>
      <c r="H2385" s="610" t="s">
        <v>242</v>
      </c>
      <c r="I2385" s="611"/>
      <c r="J2385" s="209" t="s">
        <v>16</v>
      </c>
      <c r="K2385" s="209" t="s">
        <v>287</v>
      </c>
      <c r="L2385" s="210">
        <v>1715.75</v>
      </c>
    </row>
    <row r="2386" spans="1:12" s="194" customFormat="1" ht="24.6" customHeight="1" x14ac:dyDescent="0.15">
      <c r="A2386" s="625"/>
      <c r="B2386" s="203" t="s">
        <v>6</v>
      </c>
      <c r="C2386" s="207" t="s">
        <v>5</v>
      </c>
      <c r="D2386" s="207" t="s">
        <v>288</v>
      </c>
      <c r="E2386" s="207" t="s">
        <v>289</v>
      </c>
      <c r="F2386" s="612"/>
      <c r="G2386" s="613"/>
      <c r="H2386" s="616" t="s">
        <v>290</v>
      </c>
      <c r="I2386" s="617"/>
      <c r="J2386" s="620" t="s">
        <v>287</v>
      </c>
      <c r="K2386" s="620" t="s">
        <v>16</v>
      </c>
      <c r="L2386" s="622">
        <v>87.48</v>
      </c>
    </row>
    <row r="2387" spans="1:12" s="194" customFormat="1" ht="24.6" customHeight="1" x14ac:dyDescent="0.15">
      <c r="A2387" s="626"/>
      <c r="B2387" s="209" t="s">
        <v>1870</v>
      </c>
      <c r="C2387" s="209" t="s">
        <v>557</v>
      </c>
      <c r="D2387" s="211">
        <v>43436</v>
      </c>
      <c r="E2387" s="209" t="s">
        <v>1871</v>
      </c>
      <c r="F2387" s="614"/>
      <c r="G2387" s="615"/>
      <c r="H2387" s="618"/>
      <c r="I2387" s="619"/>
      <c r="J2387" s="621"/>
      <c r="K2387" s="621"/>
      <c r="L2387" s="623"/>
    </row>
    <row r="2388" spans="1:12" s="194" customFormat="1" ht="24.6" customHeight="1" x14ac:dyDescent="0.15">
      <c r="A2388" s="624">
        <v>450</v>
      </c>
      <c r="B2388" s="203" t="s">
        <v>12</v>
      </c>
      <c r="C2388" s="207" t="s">
        <v>11</v>
      </c>
      <c r="D2388" s="207" t="s">
        <v>280</v>
      </c>
      <c r="E2388" s="207" t="s">
        <v>281</v>
      </c>
      <c r="F2388" s="627" t="s">
        <v>8</v>
      </c>
      <c r="G2388" s="628"/>
      <c r="H2388" s="629"/>
      <c r="I2388" s="630"/>
      <c r="J2388" s="630"/>
      <c r="K2388" s="630"/>
      <c r="L2388" s="631"/>
    </row>
    <row r="2389" spans="1:12" s="194" customFormat="1" ht="26.65" customHeight="1" x14ac:dyDescent="0.15">
      <c r="A2389" s="625"/>
      <c r="B2389" s="620" t="s">
        <v>1872</v>
      </c>
      <c r="C2389" s="632" t="s">
        <v>1873</v>
      </c>
      <c r="D2389" s="634">
        <v>43401</v>
      </c>
      <c r="E2389" s="620" t="s">
        <v>1874</v>
      </c>
      <c r="F2389" s="636" t="s">
        <v>1875</v>
      </c>
      <c r="G2389" s="637"/>
      <c r="H2389" s="610" t="s">
        <v>286</v>
      </c>
      <c r="I2389" s="611"/>
      <c r="J2389" s="209" t="s">
        <v>287</v>
      </c>
      <c r="K2389" s="209" t="s">
        <v>16</v>
      </c>
      <c r="L2389" s="210">
        <v>836</v>
      </c>
    </row>
    <row r="2390" spans="1:12" s="194" customFormat="1" ht="245.25" customHeight="1" x14ac:dyDescent="0.15">
      <c r="A2390" s="625"/>
      <c r="B2390" s="621"/>
      <c r="C2390" s="633"/>
      <c r="D2390" s="635"/>
      <c r="E2390" s="621"/>
      <c r="F2390" s="638"/>
      <c r="G2390" s="639"/>
      <c r="H2390" s="610" t="s">
        <v>242</v>
      </c>
      <c r="I2390" s="611"/>
      <c r="J2390" s="209" t="s">
        <v>287</v>
      </c>
      <c r="K2390" s="209" t="s">
        <v>16</v>
      </c>
      <c r="L2390" s="210">
        <v>2000</v>
      </c>
    </row>
    <row r="2391" spans="1:12" s="194" customFormat="1" ht="24.6" customHeight="1" x14ac:dyDescent="0.15">
      <c r="A2391" s="625"/>
      <c r="B2391" s="203" t="s">
        <v>6</v>
      </c>
      <c r="C2391" s="207" t="s">
        <v>5</v>
      </c>
      <c r="D2391" s="207" t="s">
        <v>288</v>
      </c>
      <c r="E2391" s="207" t="s">
        <v>289</v>
      </c>
      <c r="F2391" s="612"/>
      <c r="G2391" s="613"/>
      <c r="H2391" s="616" t="s">
        <v>290</v>
      </c>
      <c r="I2391" s="617"/>
      <c r="J2391" s="620" t="s">
        <v>287</v>
      </c>
      <c r="K2391" s="620" t="s">
        <v>287</v>
      </c>
      <c r="L2391" s="622">
        <v>0</v>
      </c>
    </row>
    <row r="2392" spans="1:12" s="194" customFormat="1" ht="24.6" customHeight="1" x14ac:dyDescent="0.15">
      <c r="A2392" s="626"/>
      <c r="B2392" s="209" t="s">
        <v>291</v>
      </c>
      <c r="C2392" s="209" t="s">
        <v>1875</v>
      </c>
      <c r="D2392" s="211">
        <v>43406</v>
      </c>
      <c r="E2392" s="209" t="s">
        <v>1423</v>
      </c>
      <c r="F2392" s="614"/>
      <c r="G2392" s="615"/>
      <c r="H2392" s="618"/>
      <c r="I2392" s="619"/>
      <c r="J2392" s="621"/>
      <c r="K2392" s="621"/>
      <c r="L2392" s="623"/>
    </row>
    <row r="2393" spans="1:12" s="194" customFormat="1" ht="24.6" customHeight="1" x14ac:dyDescent="0.15">
      <c r="A2393" s="624">
        <v>451</v>
      </c>
      <c r="B2393" s="203" t="s">
        <v>12</v>
      </c>
      <c r="C2393" s="207" t="s">
        <v>11</v>
      </c>
      <c r="D2393" s="207" t="s">
        <v>280</v>
      </c>
      <c r="E2393" s="207" t="s">
        <v>281</v>
      </c>
      <c r="F2393" s="627" t="s">
        <v>8</v>
      </c>
      <c r="G2393" s="628"/>
      <c r="H2393" s="629"/>
      <c r="I2393" s="630"/>
      <c r="J2393" s="630"/>
      <c r="K2393" s="630"/>
      <c r="L2393" s="631"/>
    </row>
    <row r="2394" spans="1:12" s="194" customFormat="1" ht="26.65" customHeight="1" x14ac:dyDescent="0.15">
      <c r="A2394" s="625"/>
      <c r="B2394" s="620" t="s">
        <v>1876</v>
      </c>
      <c r="C2394" s="632" t="s">
        <v>1877</v>
      </c>
      <c r="D2394" s="634">
        <v>43440</v>
      </c>
      <c r="E2394" s="620" t="s">
        <v>1878</v>
      </c>
      <c r="F2394" s="636" t="s">
        <v>1879</v>
      </c>
      <c r="G2394" s="637"/>
      <c r="H2394" s="610" t="s">
        <v>286</v>
      </c>
      <c r="I2394" s="611"/>
      <c r="J2394" s="209" t="s">
        <v>287</v>
      </c>
      <c r="K2394" s="209" t="s">
        <v>16</v>
      </c>
      <c r="L2394" s="210">
        <v>358.68</v>
      </c>
    </row>
    <row r="2395" spans="1:12" s="194" customFormat="1" ht="409.6" customHeight="1" x14ac:dyDescent="0.15">
      <c r="A2395" s="625"/>
      <c r="B2395" s="640"/>
      <c r="C2395" s="641"/>
      <c r="D2395" s="642"/>
      <c r="E2395" s="640"/>
      <c r="F2395" s="643"/>
      <c r="G2395" s="644"/>
      <c r="H2395" s="616" t="s">
        <v>242</v>
      </c>
      <c r="I2395" s="617"/>
      <c r="J2395" s="620" t="s">
        <v>287</v>
      </c>
      <c r="K2395" s="620" t="s">
        <v>16</v>
      </c>
      <c r="L2395" s="622">
        <v>441.84</v>
      </c>
    </row>
    <row r="2396" spans="1:12" s="194" customFormat="1" ht="202.7" customHeight="1" x14ac:dyDescent="0.15">
      <c r="A2396" s="625"/>
      <c r="B2396" s="621"/>
      <c r="C2396" s="633"/>
      <c r="D2396" s="635"/>
      <c r="E2396" s="621"/>
      <c r="F2396" s="638"/>
      <c r="G2396" s="639"/>
      <c r="H2396" s="618"/>
      <c r="I2396" s="619"/>
      <c r="J2396" s="621"/>
      <c r="K2396" s="621"/>
      <c r="L2396" s="623"/>
    </row>
    <row r="2397" spans="1:12" s="194" customFormat="1" ht="24.6" customHeight="1" x14ac:dyDescent="0.15">
      <c r="A2397" s="625"/>
      <c r="B2397" s="203" t="s">
        <v>6</v>
      </c>
      <c r="C2397" s="207" t="s">
        <v>5</v>
      </c>
      <c r="D2397" s="207" t="s">
        <v>288</v>
      </c>
      <c r="E2397" s="207" t="s">
        <v>289</v>
      </c>
      <c r="F2397" s="612"/>
      <c r="G2397" s="613"/>
      <c r="H2397" s="616" t="s">
        <v>290</v>
      </c>
      <c r="I2397" s="617"/>
      <c r="J2397" s="620" t="s">
        <v>287</v>
      </c>
      <c r="K2397" s="620" t="s">
        <v>287</v>
      </c>
      <c r="L2397" s="622">
        <v>0</v>
      </c>
    </row>
    <row r="2398" spans="1:12" s="194" customFormat="1" ht="24.6" customHeight="1" x14ac:dyDescent="0.15">
      <c r="A2398" s="626"/>
      <c r="B2398" s="209" t="s">
        <v>1880</v>
      </c>
      <c r="C2398" s="209" t="s">
        <v>1879</v>
      </c>
      <c r="D2398" s="211">
        <v>43446</v>
      </c>
      <c r="E2398" s="209" t="s">
        <v>1881</v>
      </c>
      <c r="F2398" s="614"/>
      <c r="G2398" s="615"/>
      <c r="H2398" s="618"/>
      <c r="I2398" s="619"/>
      <c r="J2398" s="621"/>
      <c r="K2398" s="621"/>
      <c r="L2398" s="623"/>
    </row>
    <row r="2399" spans="1:12" s="194" customFormat="1" ht="24.6" customHeight="1" x14ac:dyDescent="0.15">
      <c r="A2399" s="624">
        <v>452</v>
      </c>
      <c r="B2399" s="203" t="s">
        <v>12</v>
      </c>
      <c r="C2399" s="207" t="s">
        <v>11</v>
      </c>
      <c r="D2399" s="207" t="s">
        <v>280</v>
      </c>
      <c r="E2399" s="207" t="s">
        <v>281</v>
      </c>
      <c r="F2399" s="627" t="s">
        <v>8</v>
      </c>
      <c r="G2399" s="628"/>
      <c r="H2399" s="629"/>
      <c r="I2399" s="630"/>
      <c r="J2399" s="630"/>
      <c r="K2399" s="630"/>
      <c r="L2399" s="631"/>
    </row>
    <row r="2400" spans="1:12" s="194" customFormat="1" ht="26.65" customHeight="1" x14ac:dyDescent="0.15">
      <c r="A2400" s="625"/>
      <c r="B2400" s="620" t="s">
        <v>1882</v>
      </c>
      <c r="C2400" s="632" t="s">
        <v>1883</v>
      </c>
      <c r="D2400" s="634">
        <v>43498</v>
      </c>
      <c r="E2400" s="620" t="s">
        <v>839</v>
      </c>
      <c r="F2400" s="636" t="s">
        <v>1884</v>
      </c>
      <c r="G2400" s="637"/>
      <c r="H2400" s="610" t="s">
        <v>286</v>
      </c>
      <c r="I2400" s="611"/>
      <c r="J2400" s="209" t="s">
        <v>287</v>
      </c>
      <c r="K2400" s="209" t="s">
        <v>16</v>
      </c>
      <c r="L2400" s="210">
        <v>735</v>
      </c>
    </row>
    <row r="2401" spans="1:12" s="194" customFormat="1" ht="277.35000000000002" customHeight="1" x14ac:dyDescent="0.15">
      <c r="A2401" s="625"/>
      <c r="B2401" s="621"/>
      <c r="C2401" s="633"/>
      <c r="D2401" s="635"/>
      <c r="E2401" s="621"/>
      <c r="F2401" s="638"/>
      <c r="G2401" s="639"/>
      <c r="H2401" s="610" t="s">
        <v>242</v>
      </c>
      <c r="I2401" s="611"/>
      <c r="J2401" s="209" t="s">
        <v>287</v>
      </c>
      <c r="K2401" s="209" t="s">
        <v>16</v>
      </c>
      <c r="L2401" s="210">
        <v>8143.07</v>
      </c>
    </row>
    <row r="2402" spans="1:12" s="194" customFormat="1" ht="24.6" customHeight="1" x14ac:dyDescent="0.15">
      <c r="A2402" s="625"/>
      <c r="B2402" s="203" t="s">
        <v>6</v>
      </c>
      <c r="C2402" s="207" t="s">
        <v>5</v>
      </c>
      <c r="D2402" s="207" t="s">
        <v>288</v>
      </c>
      <c r="E2402" s="207" t="s">
        <v>289</v>
      </c>
      <c r="F2402" s="612"/>
      <c r="G2402" s="613"/>
      <c r="H2402" s="616" t="s">
        <v>290</v>
      </c>
      <c r="I2402" s="617"/>
      <c r="J2402" s="620" t="s">
        <v>287</v>
      </c>
      <c r="K2402" s="620" t="s">
        <v>287</v>
      </c>
      <c r="L2402" s="622">
        <v>0</v>
      </c>
    </row>
    <row r="2403" spans="1:12" s="194" customFormat="1" ht="24.6" customHeight="1" x14ac:dyDescent="0.15">
      <c r="A2403" s="626"/>
      <c r="B2403" s="209" t="s">
        <v>291</v>
      </c>
      <c r="C2403" s="209" t="s">
        <v>1884</v>
      </c>
      <c r="D2403" s="211">
        <v>43504</v>
      </c>
      <c r="E2403" s="209" t="s">
        <v>1885</v>
      </c>
      <c r="F2403" s="614"/>
      <c r="G2403" s="615"/>
      <c r="H2403" s="618"/>
      <c r="I2403" s="619"/>
      <c r="J2403" s="621"/>
      <c r="K2403" s="621"/>
      <c r="L2403" s="623"/>
    </row>
    <row r="2404" spans="1:12" s="194" customFormat="1" ht="24.6" customHeight="1" x14ac:dyDescent="0.15">
      <c r="A2404" s="624">
        <v>453</v>
      </c>
      <c r="B2404" s="203" t="s">
        <v>12</v>
      </c>
      <c r="C2404" s="207" t="s">
        <v>11</v>
      </c>
      <c r="D2404" s="207" t="s">
        <v>280</v>
      </c>
      <c r="E2404" s="207" t="s">
        <v>281</v>
      </c>
      <c r="F2404" s="627" t="s">
        <v>8</v>
      </c>
      <c r="G2404" s="628"/>
      <c r="H2404" s="629"/>
      <c r="I2404" s="630"/>
      <c r="J2404" s="630"/>
      <c r="K2404" s="630"/>
      <c r="L2404" s="631"/>
    </row>
    <row r="2405" spans="1:12" s="194" customFormat="1" ht="26.65" customHeight="1" x14ac:dyDescent="0.15">
      <c r="A2405" s="625"/>
      <c r="B2405" s="620" t="s">
        <v>1886</v>
      </c>
      <c r="C2405" s="632" t="s">
        <v>1887</v>
      </c>
      <c r="D2405" s="634">
        <v>43404</v>
      </c>
      <c r="E2405" s="620" t="s">
        <v>628</v>
      </c>
      <c r="F2405" s="636" t="s">
        <v>1888</v>
      </c>
      <c r="G2405" s="637"/>
      <c r="H2405" s="610" t="s">
        <v>286</v>
      </c>
      <c r="I2405" s="611"/>
      <c r="J2405" s="209" t="s">
        <v>287</v>
      </c>
      <c r="K2405" s="209" t="s">
        <v>16</v>
      </c>
      <c r="L2405" s="210">
        <v>624.9</v>
      </c>
    </row>
    <row r="2406" spans="1:12" s="194" customFormat="1" ht="363.75" customHeight="1" x14ac:dyDescent="0.15">
      <c r="A2406" s="625"/>
      <c r="B2406" s="621"/>
      <c r="C2406" s="633"/>
      <c r="D2406" s="635"/>
      <c r="E2406" s="621"/>
      <c r="F2406" s="638"/>
      <c r="G2406" s="639"/>
      <c r="H2406" s="610" t="s">
        <v>242</v>
      </c>
      <c r="I2406" s="611"/>
      <c r="J2406" s="209" t="s">
        <v>287</v>
      </c>
      <c r="K2406" s="209" t="s">
        <v>16</v>
      </c>
      <c r="L2406" s="210">
        <v>204.96</v>
      </c>
    </row>
    <row r="2407" spans="1:12" s="194" customFormat="1" ht="24.6" customHeight="1" x14ac:dyDescent="0.15">
      <c r="A2407" s="625"/>
      <c r="B2407" s="203" t="s">
        <v>6</v>
      </c>
      <c r="C2407" s="207" t="s">
        <v>5</v>
      </c>
      <c r="D2407" s="207" t="s">
        <v>288</v>
      </c>
      <c r="E2407" s="207" t="s">
        <v>289</v>
      </c>
      <c r="F2407" s="612"/>
      <c r="G2407" s="613"/>
      <c r="H2407" s="616" t="s">
        <v>290</v>
      </c>
      <c r="I2407" s="617"/>
      <c r="J2407" s="620" t="s">
        <v>287</v>
      </c>
      <c r="K2407" s="620" t="s">
        <v>16</v>
      </c>
      <c r="L2407" s="622">
        <v>63.2</v>
      </c>
    </row>
    <row r="2408" spans="1:12" s="194" customFormat="1" ht="24.6" customHeight="1" x14ac:dyDescent="0.15">
      <c r="A2408" s="626"/>
      <c r="B2408" s="209" t="s">
        <v>302</v>
      </c>
      <c r="C2408" s="209" t="s">
        <v>1888</v>
      </c>
      <c r="D2408" s="211">
        <v>43406</v>
      </c>
      <c r="E2408" s="209" t="s">
        <v>1889</v>
      </c>
      <c r="F2408" s="614"/>
      <c r="G2408" s="615"/>
      <c r="H2408" s="618"/>
      <c r="I2408" s="619"/>
      <c r="J2408" s="621"/>
      <c r="K2408" s="621"/>
      <c r="L2408" s="623"/>
    </row>
    <row r="2409" spans="1:12" s="194" customFormat="1" ht="24.6" customHeight="1" x14ac:dyDescent="0.15">
      <c r="A2409" s="624">
        <v>454</v>
      </c>
      <c r="B2409" s="203" t="s">
        <v>12</v>
      </c>
      <c r="C2409" s="207" t="s">
        <v>11</v>
      </c>
      <c r="D2409" s="207" t="s">
        <v>280</v>
      </c>
      <c r="E2409" s="207" t="s">
        <v>281</v>
      </c>
      <c r="F2409" s="627" t="s">
        <v>8</v>
      </c>
      <c r="G2409" s="628"/>
      <c r="H2409" s="629"/>
      <c r="I2409" s="630"/>
      <c r="J2409" s="630"/>
      <c r="K2409" s="630"/>
      <c r="L2409" s="631"/>
    </row>
    <row r="2410" spans="1:12" s="194" customFormat="1" ht="26.65" customHeight="1" x14ac:dyDescent="0.15">
      <c r="A2410" s="625"/>
      <c r="B2410" s="620" t="s">
        <v>1890</v>
      </c>
      <c r="C2410" s="632" t="s">
        <v>1891</v>
      </c>
      <c r="D2410" s="634">
        <v>43537</v>
      </c>
      <c r="E2410" s="620" t="s">
        <v>607</v>
      </c>
      <c r="F2410" s="636" t="s">
        <v>720</v>
      </c>
      <c r="G2410" s="637"/>
      <c r="H2410" s="610" t="s">
        <v>286</v>
      </c>
      <c r="I2410" s="611"/>
      <c r="J2410" s="209" t="s">
        <v>287</v>
      </c>
      <c r="K2410" s="209" t="s">
        <v>16</v>
      </c>
      <c r="L2410" s="210">
        <v>589</v>
      </c>
    </row>
    <row r="2411" spans="1:12" s="194" customFormat="1" ht="255.95" customHeight="1" x14ac:dyDescent="0.15">
      <c r="A2411" s="625"/>
      <c r="B2411" s="621"/>
      <c r="C2411" s="633"/>
      <c r="D2411" s="635"/>
      <c r="E2411" s="621"/>
      <c r="F2411" s="638"/>
      <c r="G2411" s="639"/>
      <c r="H2411" s="610" t="s">
        <v>242</v>
      </c>
      <c r="I2411" s="611"/>
      <c r="J2411" s="209" t="s">
        <v>287</v>
      </c>
      <c r="K2411" s="209" t="s">
        <v>16</v>
      </c>
      <c r="L2411" s="210">
        <v>686.61</v>
      </c>
    </row>
    <row r="2412" spans="1:12" s="194" customFormat="1" ht="24.6" customHeight="1" x14ac:dyDescent="0.15">
      <c r="A2412" s="625"/>
      <c r="B2412" s="203" t="s">
        <v>6</v>
      </c>
      <c r="C2412" s="207" t="s">
        <v>5</v>
      </c>
      <c r="D2412" s="207" t="s">
        <v>288</v>
      </c>
      <c r="E2412" s="207" t="s">
        <v>289</v>
      </c>
      <c r="F2412" s="612"/>
      <c r="G2412" s="613"/>
      <c r="H2412" s="616" t="s">
        <v>290</v>
      </c>
      <c r="I2412" s="617"/>
      <c r="J2412" s="620" t="s">
        <v>287</v>
      </c>
      <c r="K2412" s="620" t="s">
        <v>16</v>
      </c>
      <c r="L2412" s="622">
        <v>150</v>
      </c>
    </row>
    <row r="2413" spans="1:12" s="194" customFormat="1" ht="24.6" customHeight="1" x14ac:dyDescent="0.15">
      <c r="A2413" s="626"/>
      <c r="B2413" s="209" t="s">
        <v>790</v>
      </c>
      <c r="C2413" s="209" t="s">
        <v>720</v>
      </c>
      <c r="D2413" s="211">
        <v>43539</v>
      </c>
      <c r="E2413" s="209" t="s">
        <v>533</v>
      </c>
      <c r="F2413" s="614"/>
      <c r="G2413" s="615"/>
      <c r="H2413" s="618"/>
      <c r="I2413" s="619"/>
      <c r="J2413" s="621"/>
      <c r="K2413" s="621"/>
      <c r="L2413" s="623"/>
    </row>
    <row r="2414" spans="1:12" s="194" customFormat="1" ht="24.6" customHeight="1" x14ac:dyDescent="0.15">
      <c r="A2414" s="624">
        <v>455</v>
      </c>
      <c r="B2414" s="203" t="s">
        <v>12</v>
      </c>
      <c r="C2414" s="207" t="s">
        <v>11</v>
      </c>
      <c r="D2414" s="207" t="s">
        <v>280</v>
      </c>
      <c r="E2414" s="207" t="s">
        <v>281</v>
      </c>
      <c r="F2414" s="627" t="s">
        <v>8</v>
      </c>
      <c r="G2414" s="628"/>
      <c r="H2414" s="629"/>
      <c r="I2414" s="630"/>
      <c r="J2414" s="630"/>
      <c r="K2414" s="630"/>
      <c r="L2414" s="631"/>
    </row>
    <row r="2415" spans="1:12" s="194" customFormat="1" ht="26.65" customHeight="1" x14ac:dyDescent="0.15">
      <c r="A2415" s="625"/>
      <c r="B2415" s="620" t="s">
        <v>1892</v>
      </c>
      <c r="C2415" s="632" t="s">
        <v>1893</v>
      </c>
      <c r="D2415" s="634">
        <v>43435</v>
      </c>
      <c r="E2415" s="620" t="s">
        <v>1281</v>
      </c>
      <c r="F2415" s="636" t="s">
        <v>1894</v>
      </c>
      <c r="G2415" s="637"/>
      <c r="H2415" s="610" t="s">
        <v>286</v>
      </c>
      <c r="I2415" s="611"/>
      <c r="J2415" s="209" t="s">
        <v>287</v>
      </c>
      <c r="K2415" s="209" t="s">
        <v>16</v>
      </c>
      <c r="L2415" s="210">
        <v>691.8</v>
      </c>
    </row>
    <row r="2416" spans="1:12" s="194" customFormat="1" ht="409.6" customHeight="1" x14ac:dyDescent="0.15">
      <c r="A2416" s="625"/>
      <c r="B2416" s="640"/>
      <c r="C2416" s="641"/>
      <c r="D2416" s="642"/>
      <c r="E2416" s="640"/>
      <c r="F2416" s="643"/>
      <c r="G2416" s="644"/>
      <c r="H2416" s="616" t="s">
        <v>242</v>
      </c>
      <c r="I2416" s="617"/>
      <c r="J2416" s="620" t="s">
        <v>287</v>
      </c>
      <c r="K2416" s="620" t="s">
        <v>287</v>
      </c>
      <c r="L2416" s="622">
        <v>0</v>
      </c>
    </row>
    <row r="2417" spans="1:12" s="194" customFormat="1" ht="19.7" customHeight="1" x14ac:dyDescent="0.15">
      <c r="A2417" s="625"/>
      <c r="B2417" s="621"/>
      <c r="C2417" s="633"/>
      <c r="D2417" s="635"/>
      <c r="E2417" s="621"/>
      <c r="F2417" s="638"/>
      <c r="G2417" s="639"/>
      <c r="H2417" s="618"/>
      <c r="I2417" s="619"/>
      <c r="J2417" s="621"/>
      <c r="K2417" s="621"/>
      <c r="L2417" s="623"/>
    </row>
    <row r="2418" spans="1:12" s="194" customFormat="1" ht="24.6" customHeight="1" x14ac:dyDescent="0.15">
      <c r="A2418" s="625"/>
      <c r="B2418" s="203" t="s">
        <v>6</v>
      </c>
      <c r="C2418" s="207" t="s">
        <v>5</v>
      </c>
      <c r="D2418" s="207" t="s">
        <v>288</v>
      </c>
      <c r="E2418" s="207" t="s">
        <v>289</v>
      </c>
      <c r="F2418" s="612"/>
      <c r="G2418" s="613"/>
      <c r="H2418" s="616" t="s">
        <v>290</v>
      </c>
      <c r="I2418" s="617"/>
      <c r="J2418" s="620" t="s">
        <v>287</v>
      </c>
      <c r="K2418" s="620" t="s">
        <v>287</v>
      </c>
      <c r="L2418" s="622">
        <v>0</v>
      </c>
    </row>
    <row r="2419" spans="1:12" s="194" customFormat="1" ht="24.6" customHeight="1" x14ac:dyDescent="0.15">
      <c r="A2419" s="626"/>
      <c r="B2419" s="209" t="s">
        <v>291</v>
      </c>
      <c r="C2419" s="209" t="s">
        <v>1894</v>
      </c>
      <c r="D2419" s="211">
        <v>43440</v>
      </c>
      <c r="E2419" s="209" t="s">
        <v>1895</v>
      </c>
      <c r="F2419" s="614"/>
      <c r="G2419" s="615"/>
      <c r="H2419" s="618"/>
      <c r="I2419" s="619"/>
      <c r="J2419" s="621"/>
      <c r="K2419" s="621"/>
      <c r="L2419" s="623"/>
    </row>
    <row r="2420" spans="1:12" s="194" customFormat="1" ht="24.6" customHeight="1" x14ac:dyDescent="0.15">
      <c r="A2420" s="624">
        <v>456</v>
      </c>
      <c r="B2420" s="203" t="s">
        <v>12</v>
      </c>
      <c r="C2420" s="207" t="s">
        <v>11</v>
      </c>
      <c r="D2420" s="207" t="s">
        <v>280</v>
      </c>
      <c r="E2420" s="207" t="s">
        <v>281</v>
      </c>
      <c r="F2420" s="627" t="s">
        <v>8</v>
      </c>
      <c r="G2420" s="628"/>
      <c r="H2420" s="629"/>
      <c r="I2420" s="630"/>
      <c r="J2420" s="630"/>
      <c r="K2420" s="630"/>
      <c r="L2420" s="631"/>
    </row>
    <row r="2421" spans="1:12" s="194" customFormat="1" ht="26.65" customHeight="1" x14ac:dyDescent="0.15">
      <c r="A2421" s="625"/>
      <c r="B2421" s="620" t="s">
        <v>1896</v>
      </c>
      <c r="C2421" s="632" t="s">
        <v>1897</v>
      </c>
      <c r="D2421" s="634">
        <v>43476</v>
      </c>
      <c r="E2421" s="620" t="s">
        <v>628</v>
      </c>
      <c r="F2421" s="636" t="s">
        <v>1898</v>
      </c>
      <c r="G2421" s="637"/>
      <c r="H2421" s="610" t="s">
        <v>286</v>
      </c>
      <c r="I2421" s="611"/>
      <c r="J2421" s="209" t="s">
        <v>287</v>
      </c>
      <c r="K2421" s="209" t="s">
        <v>16</v>
      </c>
      <c r="L2421" s="210">
        <v>245</v>
      </c>
    </row>
    <row r="2422" spans="1:12" s="194" customFormat="1" ht="384.95" customHeight="1" x14ac:dyDescent="0.15">
      <c r="A2422" s="625"/>
      <c r="B2422" s="621"/>
      <c r="C2422" s="633"/>
      <c r="D2422" s="635"/>
      <c r="E2422" s="621"/>
      <c r="F2422" s="638"/>
      <c r="G2422" s="639"/>
      <c r="H2422" s="610" t="s">
        <v>242</v>
      </c>
      <c r="I2422" s="611"/>
      <c r="J2422" s="209" t="s">
        <v>287</v>
      </c>
      <c r="K2422" s="209" t="s">
        <v>16</v>
      </c>
      <c r="L2422" s="210">
        <v>181.96</v>
      </c>
    </row>
    <row r="2423" spans="1:12" s="194" customFormat="1" ht="24.6" customHeight="1" x14ac:dyDescent="0.15">
      <c r="A2423" s="625"/>
      <c r="B2423" s="203" t="s">
        <v>6</v>
      </c>
      <c r="C2423" s="207" t="s">
        <v>5</v>
      </c>
      <c r="D2423" s="207" t="s">
        <v>288</v>
      </c>
      <c r="E2423" s="207" t="s">
        <v>289</v>
      </c>
      <c r="F2423" s="612"/>
      <c r="G2423" s="613"/>
      <c r="H2423" s="616" t="s">
        <v>290</v>
      </c>
      <c r="I2423" s="617"/>
      <c r="J2423" s="620" t="s">
        <v>287</v>
      </c>
      <c r="K2423" s="620" t="s">
        <v>287</v>
      </c>
      <c r="L2423" s="622">
        <v>0</v>
      </c>
    </row>
    <row r="2424" spans="1:12" s="194" customFormat="1" ht="24.6" customHeight="1" x14ac:dyDescent="0.15">
      <c r="A2424" s="626"/>
      <c r="B2424" s="209" t="s">
        <v>1899</v>
      </c>
      <c r="C2424" s="209" t="s">
        <v>1898</v>
      </c>
      <c r="D2424" s="211">
        <v>43477</v>
      </c>
      <c r="E2424" s="209" t="s">
        <v>1900</v>
      </c>
      <c r="F2424" s="614"/>
      <c r="G2424" s="615"/>
      <c r="H2424" s="618"/>
      <c r="I2424" s="619"/>
      <c r="J2424" s="621"/>
      <c r="K2424" s="621"/>
      <c r="L2424" s="623"/>
    </row>
    <row r="2425" spans="1:12" s="194" customFormat="1" ht="24.6" customHeight="1" x14ac:dyDescent="0.15">
      <c r="A2425" s="624">
        <v>457</v>
      </c>
      <c r="B2425" s="203" t="s">
        <v>12</v>
      </c>
      <c r="C2425" s="207" t="s">
        <v>11</v>
      </c>
      <c r="D2425" s="207" t="s">
        <v>280</v>
      </c>
      <c r="E2425" s="207" t="s">
        <v>281</v>
      </c>
      <c r="F2425" s="627" t="s">
        <v>8</v>
      </c>
      <c r="G2425" s="628"/>
      <c r="H2425" s="629"/>
      <c r="I2425" s="630"/>
      <c r="J2425" s="630"/>
      <c r="K2425" s="630"/>
      <c r="L2425" s="631"/>
    </row>
    <row r="2426" spans="1:12" s="194" customFormat="1" ht="26.65" customHeight="1" x14ac:dyDescent="0.15">
      <c r="A2426" s="625"/>
      <c r="B2426" s="620" t="s">
        <v>1901</v>
      </c>
      <c r="C2426" s="632" t="s">
        <v>1902</v>
      </c>
      <c r="D2426" s="634">
        <v>43416</v>
      </c>
      <c r="E2426" s="620" t="s">
        <v>1903</v>
      </c>
      <c r="F2426" s="636" t="s">
        <v>1904</v>
      </c>
      <c r="G2426" s="637"/>
      <c r="H2426" s="610" t="s">
        <v>286</v>
      </c>
      <c r="I2426" s="611"/>
      <c r="J2426" s="209" t="s">
        <v>287</v>
      </c>
      <c r="K2426" s="209" t="s">
        <v>16</v>
      </c>
      <c r="L2426" s="210">
        <v>231.18</v>
      </c>
    </row>
    <row r="2427" spans="1:12" s="194" customFormat="1" ht="158.85" customHeight="1" x14ac:dyDescent="0.15">
      <c r="A2427" s="625"/>
      <c r="B2427" s="621"/>
      <c r="C2427" s="633"/>
      <c r="D2427" s="635"/>
      <c r="E2427" s="621"/>
      <c r="F2427" s="638"/>
      <c r="G2427" s="639"/>
      <c r="H2427" s="610" t="s">
        <v>242</v>
      </c>
      <c r="I2427" s="611"/>
      <c r="J2427" s="209" t="s">
        <v>287</v>
      </c>
      <c r="K2427" s="209" t="s">
        <v>16</v>
      </c>
      <c r="L2427" s="210">
        <v>236.4</v>
      </c>
    </row>
    <row r="2428" spans="1:12" s="194" customFormat="1" ht="24.6" customHeight="1" x14ac:dyDescent="0.15">
      <c r="A2428" s="625"/>
      <c r="B2428" s="203" t="s">
        <v>6</v>
      </c>
      <c r="C2428" s="207" t="s">
        <v>5</v>
      </c>
      <c r="D2428" s="207" t="s">
        <v>288</v>
      </c>
      <c r="E2428" s="207" t="s">
        <v>289</v>
      </c>
      <c r="F2428" s="612"/>
      <c r="G2428" s="613"/>
      <c r="H2428" s="616" t="s">
        <v>290</v>
      </c>
      <c r="I2428" s="617"/>
      <c r="J2428" s="620" t="s">
        <v>287</v>
      </c>
      <c r="K2428" s="620" t="s">
        <v>16</v>
      </c>
      <c r="L2428" s="622">
        <v>114</v>
      </c>
    </row>
    <row r="2429" spans="1:12" s="194" customFormat="1" ht="24.6" customHeight="1" x14ac:dyDescent="0.15">
      <c r="A2429" s="626"/>
      <c r="B2429" s="209" t="s">
        <v>460</v>
      </c>
      <c r="C2429" s="209" t="s">
        <v>1904</v>
      </c>
      <c r="D2429" s="211">
        <v>43418</v>
      </c>
      <c r="E2429" s="209" t="s">
        <v>656</v>
      </c>
      <c r="F2429" s="614"/>
      <c r="G2429" s="615"/>
      <c r="H2429" s="618"/>
      <c r="I2429" s="619"/>
      <c r="J2429" s="621"/>
      <c r="K2429" s="621"/>
      <c r="L2429" s="623"/>
    </row>
    <row r="2430" spans="1:12" s="194" customFormat="1" ht="24.6" customHeight="1" x14ac:dyDescent="0.15">
      <c r="A2430" s="624">
        <v>458</v>
      </c>
      <c r="B2430" s="203" t="s">
        <v>12</v>
      </c>
      <c r="C2430" s="207" t="s">
        <v>11</v>
      </c>
      <c r="D2430" s="207" t="s">
        <v>280</v>
      </c>
      <c r="E2430" s="207" t="s">
        <v>281</v>
      </c>
      <c r="F2430" s="627" t="s">
        <v>8</v>
      </c>
      <c r="G2430" s="628"/>
      <c r="H2430" s="629"/>
      <c r="I2430" s="630"/>
      <c r="J2430" s="630"/>
      <c r="K2430" s="630"/>
      <c r="L2430" s="631"/>
    </row>
    <row r="2431" spans="1:12" s="194" customFormat="1" ht="26.65" customHeight="1" x14ac:dyDescent="0.15">
      <c r="A2431" s="625"/>
      <c r="B2431" s="620" t="s">
        <v>1905</v>
      </c>
      <c r="C2431" s="632" t="s">
        <v>1906</v>
      </c>
      <c r="D2431" s="634">
        <v>43434</v>
      </c>
      <c r="E2431" s="620" t="s">
        <v>1907</v>
      </c>
      <c r="F2431" s="636" t="s">
        <v>1908</v>
      </c>
      <c r="G2431" s="637"/>
      <c r="H2431" s="610" t="s">
        <v>286</v>
      </c>
      <c r="I2431" s="611"/>
      <c r="J2431" s="209" t="s">
        <v>287</v>
      </c>
      <c r="K2431" s="209" t="s">
        <v>16</v>
      </c>
      <c r="L2431" s="210">
        <v>851</v>
      </c>
    </row>
    <row r="2432" spans="1:12" s="194" customFormat="1" ht="409.6" customHeight="1" x14ac:dyDescent="0.15">
      <c r="A2432" s="625"/>
      <c r="B2432" s="640"/>
      <c r="C2432" s="641"/>
      <c r="D2432" s="642"/>
      <c r="E2432" s="640"/>
      <c r="F2432" s="643"/>
      <c r="G2432" s="644"/>
      <c r="H2432" s="616" t="s">
        <v>242</v>
      </c>
      <c r="I2432" s="617"/>
      <c r="J2432" s="620" t="s">
        <v>16</v>
      </c>
      <c r="K2432" s="620" t="s">
        <v>287</v>
      </c>
      <c r="L2432" s="622">
        <v>2500</v>
      </c>
    </row>
    <row r="2433" spans="1:12" s="194" customFormat="1" ht="288.60000000000002" customHeight="1" x14ac:dyDescent="0.15">
      <c r="A2433" s="625"/>
      <c r="B2433" s="621"/>
      <c r="C2433" s="633"/>
      <c r="D2433" s="635"/>
      <c r="E2433" s="621"/>
      <c r="F2433" s="638"/>
      <c r="G2433" s="639"/>
      <c r="H2433" s="618"/>
      <c r="I2433" s="619"/>
      <c r="J2433" s="621"/>
      <c r="K2433" s="621"/>
      <c r="L2433" s="623"/>
    </row>
    <row r="2434" spans="1:12" s="194" customFormat="1" ht="24.6" customHeight="1" x14ac:dyDescent="0.15">
      <c r="A2434" s="625"/>
      <c r="B2434" s="203" t="s">
        <v>6</v>
      </c>
      <c r="C2434" s="207" t="s">
        <v>5</v>
      </c>
      <c r="D2434" s="207" t="s">
        <v>288</v>
      </c>
      <c r="E2434" s="207" t="s">
        <v>289</v>
      </c>
      <c r="F2434" s="612"/>
      <c r="G2434" s="613"/>
      <c r="H2434" s="616" t="s">
        <v>290</v>
      </c>
      <c r="I2434" s="617"/>
      <c r="J2434" s="620" t="s">
        <v>287</v>
      </c>
      <c r="K2434" s="620" t="s">
        <v>287</v>
      </c>
      <c r="L2434" s="622">
        <v>0</v>
      </c>
    </row>
    <row r="2435" spans="1:12" s="194" customFormat="1" ht="35.1" customHeight="1" x14ac:dyDescent="0.15">
      <c r="A2435" s="626"/>
      <c r="B2435" s="209" t="s">
        <v>1909</v>
      </c>
      <c r="C2435" s="209" t="s">
        <v>1908</v>
      </c>
      <c r="D2435" s="211">
        <v>43442</v>
      </c>
      <c r="E2435" s="209" t="s">
        <v>1577</v>
      </c>
      <c r="F2435" s="614"/>
      <c r="G2435" s="615"/>
      <c r="H2435" s="618"/>
      <c r="I2435" s="619"/>
      <c r="J2435" s="621"/>
      <c r="K2435" s="621"/>
      <c r="L2435" s="623"/>
    </row>
    <row r="2436" spans="1:12" s="194" customFormat="1" ht="24.6" customHeight="1" x14ac:dyDescent="0.15">
      <c r="A2436" s="624">
        <v>459</v>
      </c>
      <c r="B2436" s="203" t="s">
        <v>12</v>
      </c>
      <c r="C2436" s="207" t="s">
        <v>11</v>
      </c>
      <c r="D2436" s="207" t="s">
        <v>280</v>
      </c>
      <c r="E2436" s="207" t="s">
        <v>281</v>
      </c>
      <c r="F2436" s="627" t="s">
        <v>8</v>
      </c>
      <c r="G2436" s="628"/>
      <c r="H2436" s="629"/>
      <c r="I2436" s="630"/>
      <c r="J2436" s="630"/>
      <c r="K2436" s="630"/>
      <c r="L2436" s="631"/>
    </row>
    <row r="2437" spans="1:12" s="194" customFormat="1" ht="26.65" customHeight="1" x14ac:dyDescent="0.15">
      <c r="A2437" s="625"/>
      <c r="B2437" s="620" t="s">
        <v>1910</v>
      </c>
      <c r="C2437" s="632" t="s">
        <v>1911</v>
      </c>
      <c r="D2437" s="634">
        <v>43385</v>
      </c>
      <c r="E2437" s="620" t="s">
        <v>633</v>
      </c>
      <c r="F2437" s="636" t="s">
        <v>1912</v>
      </c>
      <c r="G2437" s="637"/>
      <c r="H2437" s="610" t="s">
        <v>286</v>
      </c>
      <c r="I2437" s="611"/>
      <c r="J2437" s="209" t="s">
        <v>287</v>
      </c>
      <c r="K2437" s="209" t="s">
        <v>16</v>
      </c>
      <c r="L2437" s="210">
        <v>419.57</v>
      </c>
    </row>
    <row r="2438" spans="1:12" s="194" customFormat="1" ht="409.6" customHeight="1" x14ac:dyDescent="0.15">
      <c r="A2438" s="625"/>
      <c r="B2438" s="640"/>
      <c r="C2438" s="641"/>
      <c r="D2438" s="642"/>
      <c r="E2438" s="640"/>
      <c r="F2438" s="643"/>
      <c r="G2438" s="644"/>
      <c r="H2438" s="616" t="s">
        <v>242</v>
      </c>
      <c r="I2438" s="617"/>
      <c r="J2438" s="620" t="s">
        <v>287</v>
      </c>
      <c r="K2438" s="620" t="s">
        <v>16</v>
      </c>
      <c r="L2438" s="622">
        <v>552.6</v>
      </c>
    </row>
    <row r="2439" spans="1:12" s="194" customFormat="1" ht="126.95" customHeight="1" x14ac:dyDescent="0.15">
      <c r="A2439" s="625"/>
      <c r="B2439" s="621"/>
      <c r="C2439" s="633"/>
      <c r="D2439" s="635"/>
      <c r="E2439" s="621"/>
      <c r="F2439" s="638"/>
      <c r="G2439" s="639"/>
      <c r="H2439" s="618"/>
      <c r="I2439" s="619"/>
      <c r="J2439" s="621"/>
      <c r="K2439" s="621"/>
      <c r="L2439" s="623"/>
    </row>
    <row r="2440" spans="1:12" s="194" customFormat="1" ht="24.6" customHeight="1" x14ac:dyDescent="0.15">
      <c r="A2440" s="625"/>
      <c r="B2440" s="203" t="s">
        <v>6</v>
      </c>
      <c r="C2440" s="207" t="s">
        <v>5</v>
      </c>
      <c r="D2440" s="207" t="s">
        <v>288</v>
      </c>
      <c r="E2440" s="207" t="s">
        <v>289</v>
      </c>
      <c r="F2440" s="612"/>
      <c r="G2440" s="613"/>
      <c r="H2440" s="616" t="s">
        <v>290</v>
      </c>
      <c r="I2440" s="617"/>
      <c r="J2440" s="620" t="s">
        <v>287</v>
      </c>
      <c r="K2440" s="620" t="s">
        <v>16</v>
      </c>
      <c r="L2440" s="622">
        <v>290</v>
      </c>
    </row>
    <row r="2441" spans="1:12" s="194" customFormat="1" ht="24.6" customHeight="1" x14ac:dyDescent="0.15">
      <c r="A2441" s="626"/>
      <c r="B2441" s="209" t="s">
        <v>291</v>
      </c>
      <c r="C2441" s="209" t="s">
        <v>1912</v>
      </c>
      <c r="D2441" s="211">
        <v>43387</v>
      </c>
      <c r="E2441" s="209" t="s">
        <v>1913</v>
      </c>
      <c r="F2441" s="614"/>
      <c r="G2441" s="615"/>
      <c r="H2441" s="618"/>
      <c r="I2441" s="619"/>
      <c r="J2441" s="621"/>
      <c r="K2441" s="621"/>
      <c r="L2441" s="623"/>
    </row>
    <row r="2442" spans="1:12" s="194" customFormat="1" ht="24.6" customHeight="1" x14ac:dyDescent="0.15">
      <c r="A2442" s="624">
        <v>460</v>
      </c>
      <c r="B2442" s="203" t="s">
        <v>12</v>
      </c>
      <c r="C2442" s="207" t="s">
        <v>11</v>
      </c>
      <c r="D2442" s="207" t="s">
        <v>280</v>
      </c>
      <c r="E2442" s="207" t="s">
        <v>281</v>
      </c>
      <c r="F2442" s="627" t="s">
        <v>8</v>
      </c>
      <c r="G2442" s="628"/>
      <c r="H2442" s="629"/>
      <c r="I2442" s="630"/>
      <c r="J2442" s="630"/>
      <c r="K2442" s="630"/>
      <c r="L2442" s="631"/>
    </row>
    <row r="2443" spans="1:12" s="194" customFormat="1" ht="26.65" customHeight="1" x14ac:dyDescent="0.15">
      <c r="A2443" s="625"/>
      <c r="B2443" s="620" t="s">
        <v>1910</v>
      </c>
      <c r="C2443" s="632" t="s">
        <v>1914</v>
      </c>
      <c r="D2443" s="634">
        <v>43391</v>
      </c>
      <c r="E2443" s="620" t="s">
        <v>684</v>
      </c>
      <c r="F2443" s="636" t="s">
        <v>629</v>
      </c>
      <c r="G2443" s="637"/>
      <c r="H2443" s="610" t="s">
        <v>286</v>
      </c>
      <c r="I2443" s="611"/>
      <c r="J2443" s="209" t="s">
        <v>287</v>
      </c>
      <c r="K2443" s="209" t="s">
        <v>16</v>
      </c>
      <c r="L2443" s="210">
        <v>425.33</v>
      </c>
    </row>
    <row r="2444" spans="1:12" s="194" customFormat="1" ht="409.6" customHeight="1" x14ac:dyDescent="0.15">
      <c r="A2444" s="625"/>
      <c r="B2444" s="640"/>
      <c r="C2444" s="641"/>
      <c r="D2444" s="642"/>
      <c r="E2444" s="640"/>
      <c r="F2444" s="643"/>
      <c r="G2444" s="644"/>
      <c r="H2444" s="616" t="s">
        <v>242</v>
      </c>
      <c r="I2444" s="617"/>
      <c r="J2444" s="620" t="s">
        <v>287</v>
      </c>
      <c r="K2444" s="620" t="s">
        <v>16</v>
      </c>
      <c r="L2444" s="622">
        <v>310.39999999999998</v>
      </c>
    </row>
    <row r="2445" spans="1:12" s="194" customFormat="1" ht="126.95" customHeight="1" x14ac:dyDescent="0.15">
      <c r="A2445" s="625"/>
      <c r="B2445" s="621"/>
      <c r="C2445" s="633"/>
      <c r="D2445" s="635"/>
      <c r="E2445" s="621"/>
      <c r="F2445" s="638"/>
      <c r="G2445" s="639"/>
      <c r="H2445" s="618"/>
      <c r="I2445" s="619"/>
      <c r="J2445" s="621"/>
      <c r="K2445" s="621"/>
      <c r="L2445" s="623"/>
    </row>
    <row r="2446" spans="1:12" s="194" customFormat="1" ht="24.6" customHeight="1" x14ac:dyDescent="0.15">
      <c r="A2446" s="625"/>
      <c r="B2446" s="203" t="s">
        <v>6</v>
      </c>
      <c r="C2446" s="207" t="s">
        <v>5</v>
      </c>
      <c r="D2446" s="207" t="s">
        <v>288</v>
      </c>
      <c r="E2446" s="207" t="s">
        <v>289</v>
      </c>
      <c r="F2446" s="612"/>
      <c r="G2446" s="613"/>
      <c r="H2446" s="616" t="s">
        <v>290</v>
      </c>
      <c r="I2446" s="617"/>
      <c r="J2446" s="620" t="s">
        <v>287</v>
      </c>
      <c r="K2446" s="620" t="s">
        <v>16</v>
      </c>
      <c r="L2446" s="622">
        <v>60</v>
      </c>
    </row>
    <row r="2447" spans="1:12" s="194" customFormat="1" ht="24.6" customHeight="1" x14ac:dyDescent="0.15">
      <c r="A2447" s="626"/>
      <c r="B2447" s="209" t="s">
        <v>291</v>
      </c>
      <c r="C2447" s="209" t="s">
        <v>629</v>
      </c>
      <c r="D2447" s="211">
        <v>43392</v>
      </c>
      <c r="E2447" s="209" t="s">
        <v>1915</v>
      </c>
      <c r="F2447" s="614"/>
      <c r="G2447" s="615"/>
      <c r="H2447" s="618"/>
      <c r="I2447" s="619"/>
      <c r="J2447" s="621"/>
      <c r="K2447" s="621"/>
      <c r="L2447" s="623"/>
    </row>
    <row r="2448" spans="1:12" s="194" customFormat="1" ht="24.6" customHeight="1" x14ac:dyDescent="0.15">
      <c r="A2448" s="624">
        <v>461</v>
      </c>
      <c r="B2448" s="203" t="s">
        <v>12</v>
      </c>
      <c r="C2448" s="207" t="s">
        <v>11</v>
      </c>
      <c r="D2448" s="207" t="s">
        <v>280</v>
      </c>
      <c r="E2448" s="207" t="s">
        <v>281</v>
      </c>
      <c r="F2448" s="627" t="s">
        <v>8</v>
      </c>
      <c r="G2448" s="628"/>
      <c r="H2448" s="629"/>
      <c r="I2448" s="630"/>
      <c r="J2448" s="630"/>
      <c r="K2448" s="630"/>
      <c r="L2448" s="631"/>
    </row>
    <row r="2449" spans="1:12" s="194" customFormat="1" ht="26.65" customHeight="1" x14ac:dyDescent="0.15">
      <c r="A2449" s="625"/>
      <c r="B2449" s="620" t="s">
        <v>1910</v>
      </c>
      <c r="C2449" s="632" t="s">
        <v>1916</v>
      </c>
      <c r="D2449" s="634">
        <v>43405</v>
      </c>
      <c r="E2449" s="620" t="s">
        <v>1917</v>
      </c>
      <c r="F2449" s="636" t="s">
        <v>1918</v>
      </c>
      <c r="G2449" s="637"/>
      <c r="H2449" s="610" t="s">
        <v>286</v>
      </c>
      <c r="I2449" s="611"/>
      <c r="J2449" s="209" t="s">
        <v>287</v>
      </c>
      <c r="K2449" s="209" t="s">
        <v>16</v>
      </c>
      <c r="L2449" s="210">
        <v>492.65</v>
      </c>
    </row>
    <row r="2450" spans="1:12" s="194" customFormat="1" ht="409.6" customHeight="1" x14ac:dyDescent="0.15">
      <c r="A2450" s="625"/>
      <c r="B2450" s="640"/>
      <c r="C2450" s="641"/>
      <c r="D2450" s="642"/>
      <c r="E2450" s="640"/>
      <c r="F2450" s="643"/>
      <c r="G2450" s="644"/>
      <c r="H2450" s="616" t="s">
        <v>242</v>
      </c>
      <c r="I2450" s="617"/>
      <c r="J2450" s="620" t="s">
        <v>287</v>
      </c>
      <c r="K2450" s="620" t="s">
        <v>16</v>
      </c>
      <c r="L2450" s="622">
        <v>436.4</v>
      </c>
    </row>
    <row r="2451" spans="1:12" s="194" customFormat="1" ht="213.4" customHeight="1" x14ac:dyDescent="0.15">
      <c r="A2451" s="625"/>
      <c r="B2451" s="621"/>
      <c r="C2451" s="633"/>
      <c r="D2451" s="635"/>
      <c r="E2451" s="621"/>
      <c r="F2451" s="638"/>
      <c r="G2451" s="639"/>
      <c r="H2451" s="618"/>
      <c r="I2451" s="619"/>
      <c r="J2451" s="621"/>
      <c r="K2451" s="621"/>
      <c r="L2451" s="623"/>
    </row>
    <row r="2452" spans="1:12" s="194" customFormat="1" ht="24.6" customHeight="1" x14ac:dyDescent="0.15">
      <c r="A2452" s="625"/>
      <c r="B2452" s="203" t="s">
        <v>6</v>
      </c>
      <c r="C2452" s="207" t="s">
        <v>5</v>
      </c>
      <c r="D2452" s="207" t="s">
        <v>288</v>
      </c>
      <c r="E2452" s="207" t="s">
        <v>289</v>
      </c>
      <c r="F2452" s="612"/>
      <c r="G2452" s="613"/>
      <c r="H2452" s="616" t="s">
        <v>290</v>
      </c>
      <c r="I2452" s="617"/>
      <c r="J2452" s="620" t="s">
        <v>287</v>
      </c>
      <c r="K2452" s="620" t="s">
        <v>287</v>
      </c>
      <c r="L2452" s="622">
        <v>0</v>
      </c>
    </row>
    <row r="2453" spans="1:12" s="194" customFormat="1" ht="24.6" customHeight="1" x14ac:dyDescent="0.15">
      <c r="A2453" s="626"/>
      <c r="B2453" s="209" t="s">
        <v>291</v>
      </c>
      <c r="C2453" s="209" t="s">
        <v>1918</v>
      </c>
      <c r="D2453" s="211">
        <v>43407</v>
      </c>
      <c r="E2453" s="209" t="s">
        <v>1100</v>
      </c>
      <c r="F2453" s="614"/>
      <c r="G2453" s="615"/>
      <c r="H2453" s="618"/>
      <c r="I2453" s="619"/>
      <c r="J2453" s="621"/>
      <c r="K2453" s="621"/>
      <c r="L2453" s="623"/>
    </row>
    <row r="2454" spans="1:12" s="194" customFormat="1" ht="24.6" customHeight="1" x14ac:dyDescent="0.15">
      <c r="A2454" s="624">
        <v>462</v>
      </c>
      <c r="B2454" s="203" t="s">
        <v>12</v>
      </c>
      <c r="C2454" s="207" t="s">
        <v>11</v>
      </c>
      <c r="D2454" s="207" t="s">
        <v>280</v>
      </c>
      <c r="E2454" s="207" t="s">
        <v>281</v>
      </c>
      <c r="F2454" s="627" t="s">
        <v>8</v>
      </c>
      <c r="G2454" s="628"/>
      <c r="H2454" s="629"/>
      <c r="I2454" s="630"/>
      <c r="J2454" s="630"/>
      <c r="K2454" s="630"/>
      <c r="L2454" s="631"/>
    </row>
    <row r="2455" spans="1:12" s="194" customFormat="1" ht="26.65" customHeight="1" x14ac:dyDescent="0.15">
      <c r="A2455" s="625"/>
      <c r="B2455" s="620" t="s">
        <v>1919</v>
      </c>
      <c r="C2455" s="632" t="s">
        <v>1920</v>
      </c>
      <c r="D2455" s="634">
        <v>43377</v>
      </c>
      <c r="E2455" s="620" t="s">
        <v>530</v>
      </c>
      <c r="F2455" s="636" t="s">
        <v>1921</v>
      </c>
      <c r="G2455" s="637"/>
      <c r="H2455" s="610" t="s">
        <v>286</v>
      </c>
      <c r="I2455" s="611"/>
      <c r="J2455" s="209" t="s">
        <v>287</v>
      </c>
      <c r="K2455" s="209" t="s">
        <v>16</v>
      </c>
      <c r="L2455" s="210">
        <v>229</v>
      </c>
    </row>
    <row r="2456" spans="1:12" s="194" customFormat="1" ht="409.6" customHeight="1" x14ac:dyDescent="0.15">
      <c r="A2456" s="625"/>
      <c r="B2456" s="640"/>
      <c r="C2456" s="641"/>
      <c r="D2456" s="642"/>
      <c r="E2456" s="640"/>
      <c r="F2456" s="643"/>
      <c r="G2456" s="644"/>
      <c r="H2456" s="616" t="s">
        <v>242</v>
      </c>
      <c r="I2456" s="617"/>
      <c r="J2456" s="620" t="s">
        <v>287</v>
      </c>
      <c r="K2456" s="620" t="s">
        <v>16</v>
      </c>
      <c r="L2456" s="622">
        <v>486.56</v>
      </c>
    </row>
    <row r="2457" spans="1:12" s="194" customFormat="1" ht="51.75" customHeight="1" x14ac:dyDescent="0.15">
      <c r="A2457" s="625"/>
      <c r="B2457" s="621"/>
      <c r="C2457" s="633"/>
      <c r="D2457" s="635"/>
      <c r="E2457" s="621"/>
      <c r="F2457" s="638"/>
      <c r="G2457" s="639"/>
      <c r="H2457" s="618"/>
      <c r="I2457" s="619"/>
      <c r="J2457" s="621"/>
      <c r="K2457" s="621"/>
      <c r="L2457" s="623"/>
    </row>
    <row r="2458" spans="1:12" s="194" customFormat="1" ht="24.6" customHeight="1" x14ac:dyDescent="0.15">
      <c r="A2458" s="625"/>
      <c r="B2458" s="203" t="s">
        <v>6</v>
      </c>
      <c r="C2458" s="207" t="s">
        <v>5</v>
      </c>
      <c r="D2458" s="207" t="s">
        <v>288</v>
      </c>
      <c r="E2458" s="207" t="s">
        <v>289</v>
      </c>
      <c r="F2458" s="612"/>
      <c r="G2458" s="613"/>
      <c r="H2458" s="616" t="s">
        <v>290</v>
      </c>
      <c r="I2458" s="617"/>
      <c r="J2458" s="620" t="s">
        <v>287</v>
      </c>
      <c r="K2458" s="620" t="s">
        <v>16</v>
      </c>
      <c r="L2458" s="622">
        <v>150</v>
      </c>
    </row>
    <row r="2459" spans="1:12" s="194" customFormat="1" ht="45.95" customHeight="1" x14ac:dyDescent="0.15">
      <c r="A2459" s="626"/>
      <c r="B2459" s="209" t="s">
        <v>1922</v>
      </c>
      <c r="C2459" s="209" t="s">
        <v>1921</v>
      </c>
      <c r="D2459" s="211">
        <v>43378</v>
      </c>
      <c r="E2459" s="209" t="s">
        <v>1923</v>
      </c>
      <c r="F2459" s="614"/>
      <c r="G2459" s="615"/>
      <c r="H2459" s="618"/>
      <c r="I2459" s="619"/>
      <c r="J2459" s="621"/>
      <c r="K2459" s="621"/>
      <c r="L2459" s="623"/>
    </row>
    <row r="2460" spans="1:12" s="194" customFormat="1" ht="24.6" customHeight="1" x14ac:dyDescent="0.15">
      <c r="A2460" s="624">
        <v>463</v>
      </c>
      <c r="B2460" s="203" t="s">
        <v>12</v>
      </c>
      <c r="C2460" s="207" t="s">
        <v>11</v>
      </c>
      <c r="D2460" s="207" t="s">
        <v>280</v>
      </c>
      <c r="E2460" s="207" t="s">
        <v>281</v>
      </c>
      <c r="F2460" s="627" t="s">
        <v>8</v>
      </c>
      <c r="G2460" s="628"/>
      <c r="H2460" s="629"/>
      <c r="I2460" s="630"/>
      <c r="J2460" s="630"/>
      <c r="K2460" s="630"/>
      <c r="L2460" s="631"/>
    </row>
    <row r="2461" spans="1:12" s="194" customFormat="1" ht="26.65" customHeight="1" x14ac:dyDescent="0.15">
      <c r="A2461" s="625"/>
      <c r="B2461" s="620" t="s">
        <v>1919</v>
      </c>
      <c r="C2461" s="632" t="s">
        <v>1924</v>
      </c>
      <c r="D2461" s="634">
        <v>43488</v>
      </c>
      <c r="E2461" s="620" t="s">
        <v>620</v>
      </c>
      <c r="F2461" s="636" t="s">
        <v>621</v>
      </c>
      <c r="G2461" s="637"/>
      <c r="H2461" s="610" t="s">
        <v>286</v>
      </c>
      <c r="I2461" s="611"/>
      <c r="J2461" s="209" t="s">
        <v>287</v>
      </c>
      <c r="K2461" s="209" t="s">
        <v>16</v>
      </c>
      <c r="L2461" s="210">
        <v>233.84</v>
      </c>
    </row>
    <row r="2462" spans="1:12" s="194" customFormat="1" ht="409.6" customHeight="1" x14ac:dyDescent="0.15">
      <c r="A2462" s="625"/>
      <c r="B2462" s="640"/>
      <c r="C2462" s="641"/>
      <c r="D2462" s="642"/>
      <c r="E2462" s="640"/>
      <c r="F2462" s="643"/>
      <c r="G2462" s="644"/>
      <c r="H2462" s="616" t="s">
        <v>242</v>
      </c>
      <c r="I2462" s="617"/>
      <c r="J2462" s="620" t="s">
        <v>287</v>
      </c>
      <c r="K2462" s="620" t="s">
        <v>16</v>
      </c>
      <c r="L2462" s="622">
        <v>205.5</v>
      </c>
    </row>
    <row r="2463" spans="1:12" s="194" customFormat="1" ht="159.4" customHeight="1" x14ac:dyDescent="0.15">
      <c r="A2463" s="625"/>
      <c r="B2463" s="621"/>
      <c r="C2463" s="633"/>
      <c r="D2463" s="635"/>
      <c r="E2463" s="621"/>
      <c r="F2463" s="638"/>
      <c r="G2463" s="639"/>
      <c r="H2463" s="618"/>
      <c r="I2463" s="619"/>
      <c r="J2463" s="621"/>
      <c r="K2463" s="621"/>
      <c r="L2463" s="623"/>
    </row>
    <row r="2464" spans="1:12" s="194" customFormat="1" ht="24.6" customHeight="1" x14ac:dyDescent="0.15">
      <c r="A2464" s="625"/>
      <c r="B2464" s="203" t="s">
        <v>6</v>
      </c>
      <c r="C2464" s="207" t="s">
        <v>5</v>
      </c>
      <c r="D2464" s="207" t="s">
        <v>288</v>
      </c>
      <c r="E2464" s="207" t="s">
        <v>289</v>
      </c>
      <c r="F2464" s="612"/>
      <c r="G2464" s="613"/>
      <c r="H2464" s="616" t="s">
        <v>290</v>
      </c>
      <c r="I2464" s="617"/>
      <c r="J2464" s="620" t="s">
        <v>287</v>
      </c>
      <c r="K2464" s="620" t="s">
        <v>287</v>
      </c>
      <c r="L2464" s="622">
        <v>0</v>
      </c>
    </row>
    <row r="2465" spans="1:12" s="194" customFormat="1" ht="45.95" customHeight="1" x14ac:dyDescent="0.15">
      <c r="A2465" s="626"/>
      <c r="B2465" s="209" t="s">
        <v>1922</v>
      </c>
      <c r="C2465" s="209" t="s">
        <v>621</v>
      </c>
      <c r="D2465" s="211">
        <v>43489</v>
      </c>
      <c r="E2465" s="209" t="s">
        <v>652</v>
      </c>
      <c r="F2465" s="614"/>
      <c r="G2465" s="615"/>
      <c r="H2465" s="618"/>
      <c r="I2465" s="619"/>
      <c r="J2465" s="621"/>
      <c r="K2465" s="621"/>
      <c r="L2465" s="623"/>
    </row>
    <row r="2466" spans="1:12" s="194" customFormat="1" ht="24.6" customHeight="1" x14ac:dyDescent="0.15">
      <c r="A2466" s="624">
        <v>464</v>
      </c>
      <c r="B2466" s="203" t="s">
        <v>12</v>
      </c>
      <c r="C2466" s="207" t="s">
        <v>11</v>
      </c>
      <c r="D2466" s="207" t="s">
        <v>280</v>
      </c>
      <c r="E2466" s="207" t="s">
        <v>281</v>
      </c>
      <c r="F2466" s="627" t="s">
        <v>8</v>
      </c>
      <c r="G2466" s="628"/>
      <c r="H2466" s="629"/>
      <c r="I2466" s="630"/>
      <c r="J2466" s="630"/>
      <c r="K2466" s="630"/>
      <c r="L2466" s="631"/>
    </row>
    <row r="2467" spans="1:12" s="194" customFormat="1" ht="26.65" customHeight="1" x14ac:dyDescent="0.15">
      <c r="A2467" s="625"/>
      <c r="B2467" s="620" t="s">
        <v>1925</v>
      </c>
      <c r="C2467" s="620" t="s">
        <v>1926</v>
      </c>
      <c r="D2467" s="634">
        <v>43532</v>
      </c>
      <c r="E2467" s="620" t="s">
        <v>607</v>
      </c>
      <c r="F2467" s="636" t="s">
        <v>1927</v>
      </c>
      <c r="G2467" s="637"/>
      <c r="H2467" s="610" t="s">
        <v>286</v>
      </c>
      <c r="I2467" s="611"/>
      <c r="J2467" s="209" t="s">
        <v>287</v>
      </c>
      <c r="K2467" s="209" t="s">
        <v>16</v>
      </c>
      <c r="L2467" s="210">
        <v>540</v>
      </c>
    </row>
    <row r="2468" spans="1:12" s="194" customFormat="1" ht="40.5" customHeight="1" x14ac:dyDescent="0.15">
      <c r="A2468" s="625"/>
      <c r="B2468" s="621"/>
      <c r="C2468" s="621"/>
      <c r="D2468" s="635"/>
      <c r="E2468" s="621"/>
      <c r="F2468" s="638"/>
      <c r="G2468" s="639"/>
      <c r="H2468" s="610" t="s">
        <v>242</v>
      </c>
      <c r="I2468" s="611"/>
      <c r="J2468" s="209" t="s">
        <v>287</v>
      </c>
      <c r="K2468" s="209" t="s">
        <v>16</v>
      </c>
      <c r="L2468" s="210">
        <v>386.6</v>
      </c>
    </row>
    <row r="2469" spans="1:12" s="194" customFormat="1" ht="24.6" customHeight="1" x14ac:dyDescent="0.15">
      <c r="A2469" s="625"/>
      <c r="B2469" s="203" t="s">
        <v>6</v>
      </c>
      <c r="C2469" s="207" t="s">
        <v>5</v>
      </c>
      <c r="D2469" s="207" t="s">
        <v>288</v>
      </c>
      <c r="E2469" s="207" t="s">
        <v>289</v>
      </c>
      <c r="F2469" s="612"/>
      <c r="G2469" s="613"/>
      <c r="H2469" s="616" t="s">
        <v>290</v>
      </c>
      <c r="I2469" s="617"/>
      <c r="J2469" s="620" t="s">
        <v>287</v>
      </c>
      <c r="K2469" s="620" t="s">
        <v>287</v>
      </c>
      <c r="L2469" s="622">
        <v>0</v>
      </c>
    </row>
    <row r="2470" spans="1:12" s="194" customFormat="1" ht="24.6" customHeight="1" x14ac:dyDescent="0.15">
      <c r="A2470" s="626"/>
      <c r="B2470" s="209" t="s">
        <v>333</v>
      </c>
      <c r="C2470" s="209" t="s">
        <v>1927</v>
      </c>
      <c r="D2470" s="211">
        <v>43537</v>
      </c>
      <c r="E2470" s="209" t="s">
        <v>1928</v>
      </c>
      <c r="F2470" s="614"/>
      <c r="G2470" s="615"/>
      <c r="H2470" s="618"/>
      <c r="I2470" s="619"/>
      <c r="J2470" s="621"/>
      <c r="K2470" s="621"/>
      <c r="L2470" s="623"/>
    </row>
    <row r="2471" spans="1:12" s="194" customFormat="1" ht="24.6" customHeight="1" x14ac:dyDescent="0.15">
      <c r="A2471" s="624">
        <v>465</v>
      </c>
      <c r="B2471" s="203" t="s">
        <v>12</v>
      </c>
      <c r="C2471" s="207" t="s">
        <v>11</v>
      </c>
      <c r="D2471" s="207" t="s">
        <v>280</v>
      </c>
      <c r="E2471" s="207" t="s">
        <v>281</v>
      </c>
      <c r="F2471" s="627" t="s">
        <v>8</v>
      </c>
      <c r="G2471" s="628"/>
      <c r="H2471" s="629"/>
      <c r="I2471" s="630"/>
      <c r="J2471" s="630"/>
      <c r="K2471" s="630"/>
      <c r="L2471" s="631"/>
    </row>
    <row r="2472" spans="1:12" s="194" customFormat="1" ht="26.65" customHeight="1" x14ac:dyDescent="0.15">
      <c r="A2472" s="625"/>
      <c r="B2472" s="620" t="s">
        <v>1929</v>
      </c>
      <c r="C2472" s="632" t="s">
        <v>857</v>
      </c>
      <c r="D2472" s="634">
        <v>43391</v>
      </c>
      <c r="E2472" s="620" t="s">
        <v>469</v>
      </c>
      <c r="F2472" s="636" t="s">
        <v>858</v>
      </c>
      <c r="G2472" s="637"/>
      <c r="H2472" s="610" t="s">
        <v>286</v>
      </c>
      <c r="I2472" s="611"/>
      <c r="J2472" s="209" t="s">
        <v>287</v>
      </c>
      <c r="K2472" s="209" t="s">
        <v>287</v>
      </c>
      <c r="L2472" s="210">
        <v>0</v>
      </c>
    </row>
    <row r="2473" spans="1:12" s="194" customFormat="1" ht="202.15" customHeight="1" x14ac:dyDescent="0.15">
      <c r="A2473" s="625"/>
      <c r="B2473" s="621"/>
      <c r="C2473" s="633"/>
      <c r="D2473" s="635"/>
      <c r="E2473" s="621"/>
      <c r="F2473" s="638"/>
      <c r="G2473" s="639"/>
      <c r="H2473" s="610" t="s">
        <v>242</v>
      </c>
      <c r="I2473" s="611"/>
      <c r="J2473" s="209" t="s">
        <v>287</v>
      </c>
      <c r="K2473" s="209" t="s">
        <v>287</v>
      </c>
      <c r="L2473" s="210">
        <v>0</v>
      </c>
    </row>
    <row r="2474" spans="1:12" s="194" customFormat="1" ht="24.6" customHeight="1" x14ac:dyDescent="0.15">
      <c r="A2474" s="625"/>
      <c r="B2474" s="203" t="s">
        <v>6</v>
      </c>
      <c r="C2474" s="207" t="s">
        <v>5</v>
      </c>
      <c r="D2474" s="207" t="s">
        <v>288</v>
      </c>
      <c r="E2474" s="207" t="s">
        <v>289</v>
      </c>
      <c r="F2474" s="612"/>
      <c r="G2474" s="613"/>
      <c r="H2474" s="616" t="s">
        <v>290</v>
      </c>
      <c r="I2474" s="617"/>
      <c r="J2474" s="620" t="s">
        <v>287</v>
      </c>
      <c r="K2474" s="620" t="s">
        <v>16</v>
      </c>
      <c r="L2474" s="622">
        <v>675</v>
      </c>
    </row>
    <row r="2475" spans="1:12" s="194" customFormat="1" ht="24.6" customHeight="1" x14ac:dyDescent="0.15">
      <c r="A2475" s="626"/>
      <c r="B2475" s="209" t="s">
        <v>291</v>
      </c>
      <c r="C2475" s="209" t="s">
        <v>858</v>
      </c>
      <c r="D2475" s="211">
        <v>43397</v>
      </c>
      <c r="E2475" s="209" t="s">
        <v>1930</v>
      </c>
      <c r="F2475" s="614"/>
      <c r="G2475" s="615"/>
      <c r="H2475" s="618"/>
      <c r="I2475" s="619"/>
      <c r="J2475" s="621"/>
      <c r="K2475" s="621"/>
      <c r="L2475" s="623"/>
    </row>
    <row r="2476" spans="1:12" s="194" customFormat="1" ht="24.6" customHeight="1" x14ac:dyDescent="0.15">
      <c r="A2476" s="624">
        <v>466</v>
      </c>
      <c r="B2476" s="203" t="s">
        <v>12</v>
      </c>
      <c r="C2476" s="207" t="s">
        <v>11</v>
      </c>
      <c r="D2476" s="207" t="s">
        <v>280</v>
      </c>
      <c r="E2476" s="207" t="s">
        <v>281</v>
      </c>
      <c r="F2476" s="627" t="s">
        <v>8</v>
      </c>
      <c r="G2476" s="628"/>
      <c r="H2476" s="629"/>
      <c r="I2476" s="630"/>
      <c r="J2476" s="630"/>
      <c r="K2476" s="630"/>
      <c r="L2476" s="631"/>
    </row>
    <row r="2477" spans="1:12" s="194" customFormat="1" ht="26.65" customHeight="1" x14ac:dyDescent="0.15">
      <c r="A2477" s="625"/>
      <c r="B2477" s="620" t="s">
        <v>1931</v>
      </c>
      <c r="C2477" s="632" t="s">
        <v>1932</v>
      </c>
      <c r="D2477" s="634">
        <v>43395</v>
      </c>
      <c r="E2477" s="620" t="s">
        <v>1285</v>
      </c>
      <c r="F2477" s="636" t="s">
        <v>1933</v>
      </c>
      <c r="G2477" s="637"/>
      <c r="H2477" s="610" t="s">
        <v>286</v>
      </c>
      <c r="I2477" s="611"/>
      <c r="J2477" s="209" t="s">
        <v>287</v>
      </c>
      <c r="K2477" s="209" t="s">
        <v>16</v>
      </c>
      <c r="L2477" s="210">
        <v>469.62</v>
      </c>
    </row>
    <row r="2478" spans="1:12" s="194" customFormat="1" ht="223.5" customHeight="1" x14ac:dyDescent="0.15">
      <c r="A2478" s="625"/>
      <c r="B2478" s="621"/>
      <c r="C2478" s="633"/>
      <c r="D2478" s="635"/>
      <c r="E2478" s="621"/>
      <c r="F2478" s="638"/>
      <c r="G2478" s="639"/>
      <c r="H2478" s="610" t="s">
        <v>242</v>
      </c>
      <c r="I2478" s="611"/>
      <c r="J2478" s="209" t="s">
        <v>287</v>
      </c>
      <c r="K2478" s="209" t="s">
        <v>16</v>
      </c>
      <c r="L2478" s="210">
        <v>2761.6</v>
      </c>
    </row>
    <row r="2479" spans="1:12" s="194" customFormat="1" ht="24.6" customHeight="1" x14ac:dyDescent="0.15">
      <c r="A2479" s="625"/>
      <c r="B2479" s="203" t="s">
        <v>6</v>
      </c>
      <c r="C2479" s="207" t="s">
        <v>5</v>
      </c>
      <c r="D2479" s="207" t="s">
        <v>288</v>
      </c>
      <c r="E2479" s="207" t="s">
        <v>289</v>
      </c>
      <c r="F2479" s="612"/>
      <c r="G2479" s="613"/>
      <c r="H2479" s="616" t="s">
        <v>290</v>
      </c>
      <c r="I2479" s="617"/>
      <c r="J2479" s="620" t="s">
        <v>287</v>
      </c>
      <c r="K2479" s="620" t="s">
        <v>16</v>
      </c>
      <c r="L2479" s="622">
        <v>349.7</v>
      </c>
    </row>
    <row r="2480" spans="1:12" s="194" customFormat="1" ht="24.6" customHeight="1" x14ac:dyDescent="0.15">
      <c r="A2480" s="626"/>
      <c r="B2480" s="209" t="s">
        <v>333</v>
      </c>
      <c r="C2480" s="209" t="s">
        <v>1933</v>
      </c>
      <c r="D2480" s="211">
        <v>43399</v>
      </c>
      <c r="E2480" s="209" t="s">
        <v>1934</v>
      </c>
      <c r="F2480" s="614"/>
      <c r="G2480" s="615"/>
      <c r="H2480" s="618"/>
      <c r="I2480" s="619"/>
      <c r="J2480" s="621"/>
      <c r="K2480" s="621"/>
      <c r="L2480" s="623"/>
    </row>
    <row r="2481" spans="1:12" s="194" customFormat="1" ht="24.6" customHeight="1" x14ac:dyDescent="0.15">
      <c r="A2481" s="624">
        <v>467</v>
      </c>
      <c r="B2481" s="203" t="s">
        <v>12</v>
      </c>
      <c r="C2481" s="207" t="s">
        <v>11</v>
      </c>
      <c r="D2481" s="207" t="s">
        <v>280</v>
      </c>
      <c r="E2481" s="207" t="s">
        <v>281</v>
      </c>
      <c r="F2481" s="627" t="s">
        <v>8</v>
      </c>
      <c r="G2481" s="628"/>
      <c r="H2481" s="629"/>
      <c r="I2481" s="630"/>
      <c r="J2481" s="630"/>
      <c r="K2481" s="630"/>
      <c r="L2481" s="631"/>
    </row>
    <row r="2482" spans="1:12" s="194" customFormat="1" ht="26.65" customHeight="1" x14ac:dyDescent="0.15">
      <c r="A2482" s="625"/>
      <c r="B2482" s="620" t="s">
        <v>1931</v>
      </c>
      <c r="C2482" s="620" t="s">
        <v>1935</v>
      </c>
      <c r="D2482" s="634">
        <v>43430</v>
      </c>
      <c r="E2482" s="620" t="s">
        <v>1936</v>
      </c>
      <c r="F2482" s="636" t="s">
        <v>1937</v>
      </c>
      <c r="G2482" s="637"/>
      <c r="H2482" s="610" t="s">
        <v>286</v>
      </c>
      <c r="I2482" s="611"/>
      <c r="J2482" s="209" t="s">
        <v>287</v>
      </c>
      <c r="K2482" s="209" t="s">
        <v>16</v>
      </c>
      <c r="L2482" s="210">
        <v>564.78</v>
      </c>
    </row>
    <row r="2483" spans="1:12" s="194" customFormat="1" ht="61.9" customHeight="1" x14ac:dyDescent="0.15">
      <c r="A2483" s="625"/>
      <c r="B2483" s="621"/>
      <c r="C2483" s="621"/>
      <c r="D2483" s="635"/>
      <c r="E2483" s="621"/>
      <c r="F2483" s="638"/>
      <c r="G2483" s="639"/>
      <c r="H2483" s="610" t="s">
        <v>242</v>
      </c>
      <c r="I2483" s="611"/>
      <c r="J2483" s="209" t="s">
        <v>287</v>
      </c>
      <c r="K2483" s="209" t="s">
        <v>287</v>
      </c>
      <c r="L2483" s="210">
        <v>0</v>
      </c>
    </row>
    <row r="2484" spans="1:12" s="194" customFormat="1" ht="24.6" customHeight="1" x14ac:dyDescent="0.15">
      <c r="A2484" s="625"/>
      <c r="B2484" s="203" t="s">
        <v>6</v>
      </c>
      <c r="C2484" s="207" t="s">
        <v>5</v>
      </c>
      <c r="D2484" s="207" t="s">
        <v>288</v>
      </c>
      <c r="E2484" s="207" t="s">
        <v>289</v>
      </c>
      <c r="F2484" s="612"/>
      <c r="G2484" s="613"/>
      <c r="H2484" s="616" t="s">
        <v>290</v>
      </c>
      <c r="I2484" s="617"/>
      <c r="J2484" s="620" t="s">
        <v>287</v>
      </c>
      <c r="K2484" s="620" t="s">
        <v>16</v>
      </c>
      <c r="L2484" s="622">
        <v>501.59</v>
      </c>
    </row>
    <row r="2485" spans="1:12" s="194" customFormat="1" ht="24.6" customHeight="1" x14ac:dyDescent="0.15">
      <c r="A2485" s="626"/>
      <c r="B2485" s="209" t="s">
        <v>333</v>
      </c>
      <c r="C2485" s="209" t="s">
        <v>1937</v>
      </c>
      <c r="D2485" s="211">
        <v>43434</v>
      </c>
      <c r="E2485" s="209" t="s">
        <v>1938</v>
      </c>
      <c r="F2485" s="614"/>
      <c r="G2485" s="615"/>
      <c r="H2485" s="618"/>
      <c r="I2485" s="619"/>
      <c r="J2485" s="621"/>
      <c r="K2485" s="621"/>
      <c r="L2485" s="623"/>
    </row>
    <row r="2486" spans="1:12" s="194" customFormat="1" ht="24.6" customHeight="1" x14ac:dyDescent="0.15">
      <c r="A2486" s="624">
        <v>468</v>
      </c>
      <c r="B2486" s="203" t="s">
        <v>12</v>
      </c>
      <c r="C2486" s="207" t="s">
        <v>11</v>
      </c>
      <c r="D2486" s="207" t="s">
        <v>280</v>
      </c>
      <c r="E2486" s="207" t="s">
        <v>281</v>
      </c>
      <c r="F2486" s="627" t="s">
        <v>8</v>
      </c>
      <c r="G2486" s="628"/>
      <c r="H2486" s="629"/>
      <c r="I2486" s="630"/>
      <c r="J2486" s="630"/>
      <c r="K2486" s="630"/>
      <c r="L2486" s="631"/>
    </row>
    <row r="2487" spans="1:12" s="194" customFormat="1" ht="26.65" customHeight="1" x14ac:dyDescent="0.15">
      <c r="A2487" s="625"/>
      <c r="B2487" s="620" t="s">
        <v>1939</v>
      </c>
      <c r="C2487" s="620" t="s">
        <v>1940</v>
      </c>
      <c r="D2487" s="634">
        <v>43462</v>
      </c>
      <c r="E2487" s="620" t="s">
        <v>1941</v>
      </c>
      <c r="F2487" s="636" t="s">
        <v>1942</v>
      </c>
      <c r="G2487" s="637"/>
      <c r="H2487" s="610" t="s">
        <v>286</v>
      </c>
      <c r="I2487" s="611"/>
      <c r="J2487" s="209" t="s">
        <v>287</v>
      </c>
      <c r="K2487" s="209" t="s">
        <v>287</v>
      </c>
      <c r="L2487" s="210">
        <v>0</v>
      </c>
    </row>
    <row r="2488" spans="1:12" s="194" customFormat="1" ht="51.2" customHeight="1" x14ac:dyDescent="0.15">
      <c r="A2488" s="625"/>
      <c r="B2488" s="621"/>
      <c r="C2488" s="621"/>
      <c r="D2488" s="635"/>
      <c r="E2488" s="621"/>
      <c r="F2488" s="638"/>
      <c r="G2488" s="639"/>
      <c r="H2488" s="610" t="s">
        <v>242</v>
      </c>
      <c r="I2488" s="611"/>
      <c r="J2488" s="209" t="s">
        <v>287</v>
      </c>
      <c r="K2488" s="209" t="s">
        <v>16</v>
      </c>
      <c r="L2488" s="210">
        <v>1393.97</v>
      </c>
    </row>
    <row r="2489" spans="1:12" s="194" customFormat="1" ht="24.6" customHeight="1" x14ac:dyDescent="0.15">
      <c r="A2489" s="625"/>
      <c r="B2489" s="203" t="s">
        <v>6</v>
      </c>
      <c r="C2489" s="207" t="s">
        <v>5</v>
      </c>
      <c r="D2489" s="207" t="s">
        <v>288</v>
      </c>
      <c r="E2489" s="207" t="s">
        <v>289</v>
      </c>
      <c r="F2489" s="612"/>
      <c r="G2489" s="613"/>
      <c r="H2489" s="616" t="s">
        <v>290</v>
      </c>
      <c r="I2489" s="617"/>
      <c r="J2489" s="620" t="s">
        <v>287</v>
      </c>
      <c r="K2489" s="620" t="s">
        <v>287</v>
      </c>
      <c r="L2489" s="622">
        <v>0</v>
      </c>
    </row>
    <row r="2490" spans="1:12" s="194" customFormat="1" ht="24.6" customHeight="1" x14ac:dyDescent="0.15">
      <c r="A2490" s="626"/>
      <c r="B2490" s="209" t="s">
        <v>401</v>
      </c>
      <c r="C2490" s="209" t="s">
        <v>1942</v>
      </c>
      <c r="D2490" s="211">
        <v>43471</v>
      </c>
      <c r="E2490" s="209" t="s">
        <v>1943</v>
      </c>
      <c r="F2490" s="614"/>
      <c r="G2490" s="615"/>
      <c r="H2490" s="618"/>
      <c r="I2490" s="619"/>
      <c r="J2490" s="621"/>
      <c r="K2490" s="621"/>
      <c r="L2490" s="623"/>
    </row>
    <row r="2491" spans="1:12" s="194" customFormat="1" ht="24.6" customHeight="1" x14ac:dyDescent="0.15">
      <c r="A2491" s="624">
        <v>469</v>
      </c>
      <c r="B2491" s="203" t="s">
        <v>12</v>
      </c>
      <c r="C2491" s="207" t="s">
        <v>11</v>
      </c>
      <c r="D2491" s="207" t="s">
        <v>280</v>
      </c>
      <c r="E2491" s="207" t="s">
        <v>281</v>
      </c>
      <c r="F2491" s="627" t="s">
        <v>8</v>
      </c>
      <c r="G2491" s="628"/>
      <c r="H2491" s="629"/>
      <c r="I2491" s="630"/>
      <c r="J2491" s="630"/>
      <c r="K2491" s="630"/>
      <c r="L2491" s="631"/>
    </row>
    <row r="2492" spans="1:12" s="194" customFormat="1" ht="26.65" customHeight="1" x14ac:dyDescent="0.15">
      <c r="A2492" s="625"/>
      <c r="B2492" s="620" t="s">
        <v>1939</v>
      </c>
      <c r="C2492" s="620" t="s">
        <v>1944</v>
      </c>
      <c r="D2492" s="634">
        <v>43510</v>
      </c>
      <c r="E2492" s="620" t="s">
        <v>1945</v>
      </c>
      <c r="F2492" s="636" t="s">
        <v>1946</v>
      </c>
      <c r="G2492" s="637"/>
      <c r="H2492" s="610" t="s">
        <v>286</v>
      </c>
      <c r="I2492" s="611"/>
      <c r="J2492" s="209" t="s">
        <v>287</v>
      </c>
      <c r="K2492" s="209" t="s">
        <v>16</v>
      </c>
      <c r="L2492" s="210">
        <v>425</v>
      </c>
    </row>
    <row r="2493" spans="1:12" s="194" customFormat="1" ht="115.7" customHeight="1" x14ac:dyDescent="0.15">
      <c r="A2493" s="625"/>
      <c r="B2493" s="621"/>
      <c r="C2493" s="621"/>
      <c r="D2493" s="635"/>
      <c r="E2493" s="621"/>
      <c r="F2493" s="638"/>
      <c r="G2493" s="639"/>
      <c r="H2493" s="610" t="s">
        <v>242</v>
      </c>
      <c r="I2493" s="611"/>
      <c r="J2493" s="209" t="s">
        <v>287</v>
      </c>
      <c r="K2493" s="209" t="s">
        <v>16</v>
      </c>
      <c r="L2493" s="210">
        <v>412.26</v>
      </c>
    </row>
    <row r="2494" spans="1:12" s="194" customFormat="1" ht="24.6" customHeight="1" x14ac:dyDescent="0.15">
      <c r="A2494" s="625"/>
      <c r="B2494" s="203" t="s">
        <v>6</v>
      </c>
      <c r="C2494" s="207" t="s">
        <v>5</v>
      </c>
      <c r="D2494" s="207" t="s">
        <v>288</v>
      </c>
      <c r="E2494" s="207" t="s">
        <v>289</v>
      </c>
      <c r="F2494" s="612"/>
      <c r="G2494" s="613"/>
      <c r="H2494" s="616" t="s">
        <v>290</v>
      </c>
      <c r="I2494" s="617"/>
      <c r="J2494" s="620" t="s">
        <v>287</v>
      </c>
      <c r="K2494" s="620" t="s">
        <v>16</v>
      </c>
      <c r="L2494" s="622">
        <v>26.68</v>
      </c>
    </row>
    <row r="2495" spans="1:12" s="194" customFormat="1" ht="24.6" customHeight="1" x14ac:dyDescent="0.15">
      <c r="A2495" s="626"/>
      <c r="B2495" s="209" t="s">
        <v>401</v>
      </c>
      <c r="C2495" s="209" t="s">
        <v>1946</v>
      </c>
      <c r="D2495" s="211">
        <v>43514</v>
      </c>
      <c r="E2495" s="209" t="s">
        <v>1947</v>
      </c>
      <c r="F2495" s="614"/>
      <c r="G2495" s="615"/>
      <c r="H2495" s="618"/>
      <c r="I2495" s="619"/>
      <c r="J2495" s="621"/>
      <c r="K2495" s="621"/>
      <c r="L2495" s="623"/>
    </row>
    <row r="2496" spans="1:12" s="194" customFormat="1" ht="24.6" customHeight="1" x14ac:dyDescent="0.15">
      <c r="A2496" s="624">
        <v>470</v>
      </c>
      <c r="B2496" s="203" t="s">
        <v>12</v>
      </c>
      <c r="C2496" s="207" t="s">
        <v>11</v>
      </c>
      <c r="D2496" s="207" t="s">
        <v>280</v>
      </c>
      <c r="E2496" s="207" t="s">
        <v>281</v>
      </c>
      <c r="F2496" s="627" t="s">
        <v>8</v>
      </c>
      <c r="G2496" s="628"/>
      <c r="H2496" s="629"/>
      <c r="I2496" s="630"/>
      <c r="J2496" s="630"/>
      <c r="K2496" s="630"/>
      <c r="L2496" s="631"/>
    </row>
    <row r="2497" spans="1:12" s="194" customFormat="1" ht="26.65" customHeight="1" x14ac:dyDescent="0.15">
      <c r="A2497" s="625"/>
      <c r="B2497" s="620" t="s">
        <v>1948</v>
      </c>
      <c r="C2497" s="620" t="s">
        <v>1949</v>
      </c>
      <c r="D2497" s="634">
        <v>43386</v>
      </c>
      <c r="E2497" s="620" t="s">
        <v>469</v>
      </c>
      <c r="F2497" s="636" t="s">
        <v>1620</v>
      </c>
      <c r="G2497" s="637"/>
      <c r="H2497" s="610" t="s">
        <v>286</v>
      </c>
      <c r="I2497" s="611"/>
      <c r="J2497" s="209" t="s">
        <v>287</v>
      </c>
      <c r="K2497" s="209" t="s">
        <v>16</v>
      </c>
      <c r="L2497" s="210">
        <v>623.54999999999995</v>
      </c>
    </row>
    <row r="2498" spans="1:12" s="194" customFormat="1" ht="94.35" customHeight="1" x14ac:dyDescent="0.15">
      <c r="A2498" s="625"/>
      <c r="B2498" s="621"/>
      <c r="C2498" s="621"/>
      <c r="D2498" s="635"/>
      <c r="E2498" s="621"/>
      <c r="F2498" s="638"/>
      <c r="G2498" s="639"/>
      <c r="H2498" s="610" t="s">
        <v>242</v>
      </c>
      <c r="I2498" s="611"/>
      <c r="J2498" s="209" t="s">
        <v>287</v>
      </c>
      <c r="K2498" s="209" t="s">
        <v>16</v>
      </c>
      <c r="L2498" s="210">
        <v>287.64999999999998</v>
      </c>
    </row>
    <row r="2499" spans="1:12" s="194" customFormat="1" ht="24.6" customHeight="1" x14ac:dyDescent="0.15">
      <c r="A2499" s="625"/>
      <c r="B2499" s="203" t="s">
        <v>6</v>
      </c>
      <c r="C2499" s="207" t="s">
        <v>5</v>
      </c>
      <c r="D2499" s="207" t="s">
        <v>288</v>
      </c>
      <c r="E2499" s="207" t="s">
        <v>289</v>
      </c>
      <c r="F2499" s="612"/>
      <c r="G2499" s="613"/>
      <c r="H2499" s="616" t="s">
        <v>290</v>
      </c>
      <c r="I2499" s="617"/>
      <c r="J2499" s="620" t="s">
        <v>287</v>
      </c>
      <c r="K2499" s="620" t="s">
        <v>287</v>
      </c>
      <c r="L2499" s="622">
        <v>0</v>
      </c>
    </row>
    <row r="2500" spans="1:12" s="194" customFormat="1" ht="35.1" customHeight="1" x14ac:dyDescent="0.15">
      <c r="A2500" s="626"/>
      <c r="B2500" s="209" t="s">
        <v>1909</v>
      </c>
      <c r="C2500" s="209" t="s">
        <v>1620</v>
      </c>
      <c r="D2500" s="211">
        <v>43388</v>
      </c>
      <c r="E2500" s="209" t="s">
        <v>1950</v>
      </c>
      <c r="F2500" s="614"/>
      <c r="G2500" s="615"/>
      <c r="H2500" s="618"/>
      <c r="I2500" s="619"/>
      <c r="J2500" s="621"/>
      <c r="K2500" s="621"/>
      <c r="L2500" s="623"/>
    </row>
    <row r="2501" spans="1:12" s="194" customFormat="1" ht="24.6" customHeight="1" x14ac:dyDescent="0.15">
      <c r="A2501" s="624">
        <v>471</v>
      </c>
      <c r="B2501" s="203" t="s">
        <v>12</v>
      </c>
      <c r="C2501" s="207" t="s">
        <v>11</v>
      </c>
      <c r="D2501" s="207" t="s">
        <v>280</v>
      </c>
      <c r="E2501" s="207" t="s">
        <v>281</v>
      </c>
      <c r="F2501" s="627" t="s">
        <v>8</v>
      </c>
      <c r="G2501" s="628"/>
      <c r="H2501" s="629"/>
      <c r="I2501" s="630"/>
      <c r="J2501" s="630"/>
      <c r="K2501" s="630"/>
      <c r="L2501" s="631"/>
    </row>
    <row r="2502" spans="1:12" s="194" customFormat="1" ht="26.65" customHeight="1" x14ac:dyDescent="0.15">
      <c r="A2502" s="625"/>
      <c r="B2502" s="620" t="s">
        <v>1948</v>
      </c>
      <c r="C2502" s="632" t="s">
        <v>1951</v>
      </c>
      <c r="D2502" s="634">
        <v>43390</v>
      </c>
      <c r="E2502" s="620" t="s">
        <v>1740</v>
      </c>
      <c r="F2502" s="636" t="s">
        <v>1952</v>
      </c>
      <c r="G2502" s="637"/>
      <c r="H2502" s="610" t="s">
        <v>286</v>
      </c>
      <c r="I2502" s="611"/>
      <c r="J2502" s="209" t="s">
        <v>287</v>
      </c>
      <c r="K2502" s="209" t="s">
        <v>16</v>
      </c>
      <c r="L2502" s="210">
        <v>375.86</v>
      </c>
    </row>
    <row r="2503" spans="1:12" s="194" customFormat="1" ht="409.6" customHeight="1" x14ac:dyDescent="0.15">
      <c r="A2503" s="625"/>
      <c r="B2503" s="640"/>
      <c r="C2503" s="641"/>
      <c r="D2503" s="642"/>
      <c r="E2503" s="640"/>
      <c r="F2503" s="643"/>
      <c r="G2503" s="644"/>
      <c r="H2503" s="616" t="s">
        <v>242</v>
      </c>
      <c r="I2503" s="617"/>
      <c r="J2503" s="620" t="s">
        <v>287</v>
      </c>
      <c r="K2503" s="620" t="s">
        <v>16</v>
      </c>
      <c r="L2503" s="622">
        <v>1986.71</v>
      </c>
    </row>
    <row r="2504" spans="1:12" s="194" customFormat="1" ht="8.4499999999999993" customHeight="1" x14ac:dyDescent="0.15">
      <c r="A2504" s="625"/>
      <c r="B2504" s="621"/>
      <c r="C2504" s="633"/>
      <c r="D2504" s="635"/>
      <c r="E2504" s="621"/>
      <c r="F2504" s="638"/>
      <c r="G2504" s="639"/>
      <c r="H2504" s="618"/>
      <c r="I2504" s="619"/>
      <c r="J2504" s="621"/>
      <c r="K2504" s="621"/>
      <c r="L2504" s="623"/>
    </row>
    <row r="2505" spans="1:12" s="194" customFormat="1" ht="24.6" customHeight="1" x14ac:dyDescent="0.15">
      <c r="A2505" s="625"/>
      <c r="B2505" s="203" t="s">
        <v>6</v>
      </c>
      <c r="C2505" s="207" t="s">
        <v>5</v>
      </c>
      <c r="D2505" s="207" t="s">
        <v>288</v>
      </c>
      <c r="E2505" s="207" t="s">
        <v>289</v>
      </c>
      <c r="F2505" s="612"/>
      <c r="G2505" s="613"/>
      <c r="H2505" s="616" t="s">
        <v>290</v>
      </c>
      <c r="I2505" s="617"/>
      <c r="J2505" s="620" t="s">
        <v>287</v>
      </c>
      <c r="K2505" s="620" t="s">
        <v>287</v>
      </c>
      <c r="L2505" s="622">
        <v>0</v>
      </c>
    </row>
    <row r="2506" spans="1:12" s="194" customFormat="1" ht="35.1" customHeight="1" x14ac:dyDescent="0.15">
      <c r="A2506" s="626"/>
      <c r="B2506" s="209" t="s">
        <v>1909</v>
      </c>
      <c r="C2506" s="209" t="s">
        <v>1952</v>
      </c>
      <c r="D2506" s="211">
        <v>43393</v>
      </c>
      <c r="E2506" s="209" t="s">
        <v>1796</v>
      </c>
      <c r="F2506" s="614"/>
      <c r="G2506" s="615"/>
      <c r="H2506" s="618"/>
      <c r="I2506" s="619"/>
      <c r="J2506" s="621"/>
      <c r="K2506" s="621"/>
      <c r="L2506" s="623"/>
    </row>
    <row r="2507" spans="1:12" s="194" customFormat="1" ht="24.6" customHeight="1" x14ac:dyDescent="0.15">
      <c r="A2507" s="624">
        <v>472</v>
      </c>
      <c r="B2507" s="203" t="s">
        <v>12</v>
      </c>
      <c r="C2507" s="207" t="s">
        <v>11</v>
      </c>
      <c r="D2507" s="207" t="s">
        <v>280</v>
      </c>
      <c r="E2507" s="207" t="s">
        <v>281</v>
      </c>
      <c r="F2507" s="627" t="s">
        <v>8</v>
      </c>
      <c r="G2507" s="628"/>
      <c r="H2507" s="629"/>
      <c r="I2507" s="630"/>
      <c r="J2507" s="630"/>
      <c r="K2507" s="630"/>
      <c r="L2507" s="631"/>
    </row>
    <row r="2508" spans="1:12" s="194" customFormat="1" ht="26.65" customHeight="1" x14ac:dyDescent="0.15">
      <c r="A2508" s="625"/>
      <c r="B2508" s="620" t="s">
        <v>1948</v>
      </c>
      <c r="C2508" s="632" t="s">
        <v>1953</v>
      </c>
      <c r="D2508" s="634">
        <v>43436</v>
      </c>
      <c r="E2508" s="620" t="s">
        <v>1954</v>
      </c>
      <c r="F2508" s="636" t="s">
        <v>1955</v>
      </c>
      <c r="G2508" s="637"/>
      <c r="H2508" s="610" t="s">
        <v>286</v>
      </c>
      <c r="I2508" s="611"/>
      <c r="J2508" s="209" t="s">
        <v>287</v>
      </c>
      <c r="K2508" s="209" t="s">
        <v>16</v>
      </c>
      <c r="L2508" s="210">
        <v>277</v>
      </c>
    </row>
    <row r="2509" spans="1:12" s="194" customFormat="1" ht="331.15" customHeight="1" x14ac:dyDescent="0.15">
      <c r="A2509" s="625"/>
      <c r="B2509" s="621"/>
      <c r="C2509" s="633"/>
      <c r="D2509" s="635"/>
      <c r="E2509" s="621"/>
      <c r="F2509" s="638"/>
      <c r="G2509" s="639"/>
      <c r="H2509" s="610" t="s">
        <v>242</v>
      </c>
      <c r="I2509" s="611"/>
      <c r="J2509" s="209" t="s">
        <v>287</v>
      </c>
      <c r="K2509" s="209" t="s">
        <v>16</v>
      </c>
      <c r="L2509" s="210">
        <v>416.4</v>
      </c>
    </row>
    <row r="2510" spans="1:12" s="194" customFormat="1" ht="24.6" customHeight="1" x14ac:dyDescent="0.15">
      <c r="A2510" s="625"/>
      <c r="B2510" s="203" t="s">
        <v>6</v>
      </c>
      <c r="C2510" s="207" t="s">
        <v>5</v>
      </c>
      <c r="D2510" s="207" t="s">
        <v>288</v>
      </c>
      <c r="E2510" s="207" t="s">
        <v>289</v>
      </c>
      <c r="F2510" s="612"/>
      <c r="G2510" s="613"/>
      <c r="H2510" s="616" t="s">
        <v>290</v>
      </c>
      <c r="I2510" s="617"/>
      <c r="J2510" s="620" t="s">
        <v>287</v>
      </c>
      <c r="K2510" s="620" t="s">
        <v>16</v>
      </c>
      <c r="L2510" s="622">
        <v>250</v>
      </c>
    </row>
    <row r="2511" spans="1:12" s="194" customFormat="1" ht="35.1" customHeight="1" x14ac:dyDescent="0.15">
      <c r="A2511" s="626"/>
      <c r="B2511" s="209" t="s">
        <v>1909</v>
      </c>
      <c r="C2511" s="209" t="s">
        <v>1955</v>
      </c>
      <c r="D2511" s="211">
        <v>43438</v>
      </c>
      <c r="E2511" s="209" t="s">
        <v>1651</v>
      </c>
      <c r="F2511" s="614"/>
      <c r="G2511" s="615"/>
      <c r="H2511" s="618"/>
      <c r="I2511" s="619"/>
      <c r="J2511" s="621"/>
      <c r="K2511" s="621"/>
      <c r="L2511" s="623"/>
    </row>
    <row r="2512" spans="1:12" s="194" customFormat="1" ht="24.6" customHeight="1" x14ac:dyDescent="0.15">
      <c r="A2512" s="624">
        <v>473</v>
      </c>
      <c r="B2512" s="203" t="s">
        <v>12</v>
      </c>
      <c r="C2512" s="207" t="s">
        <v>11</v>
      </c>
      <c r="D2512" s="207" t="s">
        <v>280</v>
      </c>
      <c r="E2512" s="207" t="s">
        <v>281</v>
      </c>
      <c r="F2512" s="627" t="s">
        <v>8</v>
      </c>
      <c r="G2512" s="628"/>
      <c r="H2512" s="629"/>
      <c r="I2512" s="630"/>
      <c r="J2512" s="630"/>
      <c r="K2512" s="630"/>
      <c r="L2512" s="631"/>
    </row>
    <row r="2513" spans="1:12" s="194" customFormat="1" ht="26.65" customHeight="1" x14ac:dyDescent="0.15">
      <c r="A2513" s="625"/>
      <c r="B2513" s="620" t="s">
        <v>1948</v>
      </c>
      <c r="C2513" s="632" t="s">
        <v>1956</v>
      </c>
      <c r="D2513" s="634">
        <v>43439</v>
      </c>
      <c r="E2513" s="620" t="s">
        <v>1957</v>
      </c>
      <c r="F2513" s="636" t="s">
        <v>1958</v>
      </c>
      <c r="G2513" s="637"/>
      <c r="H2513" s="610" t="s">
        <v>286</v>
      </c>
      <c r="I2513" s="611"/>
      <c r="J2513" s="209" t="s">
        <v>287</v>
      </c>
      <c r="K2513" s="209" t="s">
        <v>16</v>
      </c>
      <c r="L2513" s="210">
        <v>517.63</v>
      </c>
    </row>
    <row r="2514" spans="1:12" s="194" customFormat="1" ht="137.65" customHeight="1" x14ac:dyDescent="0.15">
      <c r="A2514" s="625"/>
      <c r="B2514" s="621"/>
      <c r="C2514" s="633"/>
      <c r="D2514" s="635"/>
      <c r="E2514" s="621"/>
      <c r="F2514" s="638"/>
      <c r="G2514" s="639"/>
      <c r="H2514" s="610" t="s">
        <v>242</v>
      </c>
      <c r="I2514" s="611"/>
      <c r="J2514" s="209" t="s">
        <v>287</v>
      </c>
      <c r="K2514" s="209" t="s">
        <v>287</v>
      </c>
      <c r="L2514" s="210">
        <v>0</v>
      </c>
    </row>
    <row r="2515" spans="1:12" s="194" customFormat="1" ht="24.6" customHeight="1" x14ac:dyDescent="0.15">
      <c r="A2515" s="625"/>
      <c r="B2515" s="203" t="s">
        <v>6</v>
      </c>
      <c r="C2515" s="207" t="s">
        <v>5</v>
      </c>
      <c r="D2515" s="207" t="s">
        <v>288</v>
      </c>
      <c r="E2515" s="207" t="s">
        <v>289</v>
      </c>
      <c r="F2515" s="612"/>
      <c r="G2515" s="613"/>
      <c r="H2515" s="616" t="s">
        <v>290</v>
      </c>
      <c r="I2515" s="617"/>
      <c r="J2515" s="620" t="s">
        <v>287</v>
      </c>
      <c r="K2515" s="620" t="s">
        <v>16</v>
      </c>
      <c r="L2515" s="622">
        <v>911.32</v>
      </c>
    </row>
    <row r="2516" spans="1:12" s="194" customFormat="1" ht="35.1" customHeight="1" x14ac:dyDescent="0.15">
      <c r="A2516" s="626"/>
      <c r="B2516" s="209" t="s">
        <v>1909</v>
      </c>
      <c r="C2516" s="209" t="s">
        <v>1958</v>
      </c>
      <c r="D2516" s="211">
        <v>43443</v>
      </c>
      <c r="E2516" s="209" t="s">
        <v>1959</v>
      </c>
      <c r="F2516" s="614"/>
      <c r="G2516" s="615"/>
      <c r="H2516" s="618"/>
      <c r="I2516" s="619"/>
      <c r="J2516" s="621"/>
      <c r="K2516" s="621"/>
      <c r="L2516" s="623"/>
    </row>
    <row r="2517" spans="1:12" s="194" customFormat="1" ht="24.6" customHeight="1" x14ac:dyDescent="0.15">
      <c r="A2517" s="624">
        <v>474</v>
      </c>
      <c r="B2517" s="203" t="s">
        <v>12</v>
      </c>
      <c r="C2517" s="207" t="s">
        <v>11</v>
      </c>
      <c r="D2517" s="207" t="s">
        <v>280</v>
      </c>
      <c r="E2517" s="207" t="s">
        <v>281</v>
      </c>
      <c r="F2517" s="627" t="s">
        <v>8</v>
      </c>
      <c r="G2517" s="628"/>
      <c r="H2517" s="629"/>
      <c r="I2517" s="630"/>
      <c r="J2517" s="630"/>
      <c r="K2517" s="630"/>
      <c r="L2517" s="631"/>
    </row>
    <row r="2518" spans="1:12" s="194" customFormat="1" ht="26.65" customHeight="1" x14ac:dyDescent="0.15">
      <c r="A2518" s="625"/>
      <c r="B2518" s="620" t="s">
        <v>1948</v>
      </c>
      <c r="C2518" s="632" t="s">
        <v>1960</v>
      </c>
      <c r="D2518" s="634">
        <v>43492</v>
      </c>
      <c r="E2518" s="620" t="s">
        <v>896</v>
      </c>
      <c r="F2518" s="636" t="s">
        <v>1961</v>
      </c>
      <c r="G2518" s="637"/>
      <c r="H2518" s="610" t="s">
        <v>286</v>
      </c>
      <c r="I2518" s="611"/>
      <c r="J2518" s="209" t="s">
        <v>287</v>
      </c>
      <c r="K2518" s="209" t="s">
        <v>16</v>
      </c>
      <c r="L2518" s="210">
        <v>197.86</v>
      </c>
    </row>
    <row r="2519" spans="1:12" s="194" customFormat="1" ht="341.85" customHeight="1" x14ac:dyDescent="0.15">
      <c r="A2519" s="625"/>
      <c r="B2519" s="621"/>
      <c r="C2519" s="633"/>
      <c r="D2519" s="635"/>
      <c r="E2519" s="621"/>
      <c r="F2519" s="638"/>
      <c r="G2519" s="639"/>
      <c r="H2519" s="610" t="s">
        <v>242</v>
      </c>
      <c r="I2519" s="611"/>
      <c r="J2519" s="209" t="s">
        <v>287</v>
      </c>
      <c r="K2519" s="209" t="s">
        <v>16</v>
      </c>
      <c r="L2519" s="210">
        <v>241.96</v>
      </c>
    </row>
    <row r="2520" spans="1:12" s="194" customFormat="1" ht="24.6" customHeight="1" x14ac:dyDescent="0.15">
      <c r="A2520" s="625"/>
      <c r="B2520" s="203" t="s">
        <v>6</v>
      </c>
      <c r="C2520" s="207" t="s">
        <v>5</v>
      </c>
      <c r="D2520" s="207" t="s">
        <v>288</v>
      </c>
      <c r="E2520" s="207" t="s">
        <v>289</v>
      </c>
      <c r="F2520" s="612"/>
      <c r="G2520" s="613"/>
      <c r="H2520" s="616" t="s">
        <v>290</v>
      </c>
      <c r="I2520" s="617"/>
      <c r="J2520" s="620" t="s">
        <v>287</v>
      </c>
      <c r="K2520" s="620" t="s">
        <v>16</v>
      </c>
      <c r="L2520" s="622">
        <v>160</v>
      </c>
    </row>
    <row r="2521" spans="1:12" s="194" customFormat="1" ht="35.1" customHeight="1" x14ac:dyDescent="0.15">
      <c r="A2521" s="626"/>
      <c r="B2521" s="209" t="s">
        <v>1909</v>
      </c>
      <c r="C2521" s="209" t="s">
        <v>1961</v>
      </c>
      <c r="D2521" s="211">
        <v>43493</v>
      </c>
      <c r="E2521" s="209" t="s">
        <v>1962</v>
      </c>
      <c r="F2521" s="614"/>
      <c r="G2521" s="615"/>
      <c r="H2521" s="618"/>
      <c r="I2521" s="619"/>
      <c r="J2521" s="621"/>
      <c r="K2521" s="621"/>
      <c r="L2521" s="623"/>
    </row>
    <row r="2522" spans="1:12" s="194" customFormat="1" ht="24.6" customHeight="1" x14ac:dyDescent="0.15">
      <c r="A2522" s="624">
        <v>475</v>
      </c>
      <c r="B2522" s="203" t="s">
        <v>12</v>
      </c>
      <c r="C2522" s="207" t="s">
        <v>11</v>
      </c>
      <c r="D2522" s="207" t="s">
        <v>280</v>
      </c>
      <c r="E2522" s="207" t="s">
        <v>281</v>
      </c>
      <c r="F2522" s="627" t="s">
        <v>8</v>
      </c>
      <c r="G2522" s="628"/>
      <c r="H2522" s="629"/>
      <c r="I2522" s="630"/>
      <c r="J2522" s="630"/>
      <c r="K2522" s="630"/>
      <c r="L2522" s="631"/>
    </row>
    <row r="2523" spans="1:12" s="194" customFormat="1" ht="26.65" customHeight="1" x14ac:dyDescent="0.15">
      <c r="A2523" s="625"/>
      <c r="B2523" s="620" t="s">
        <v>1948</v>
      </c>
      <c r="C2523" s="632" t="s">
        <v>1963</v>
      </c>
      <c r="D2523" s="634">
        <v>43508</v>
      </c>
      <c r="E2523" s="620" t="s">
        <v>377</v>
      </c>
      <c r="F2523" s="636" t="s">
        <v>885</v>
      </c>
      <c r="G2523" s="637"/>
      <c r="H2523" s="610" t="s">
        <v>286</v>
      </c>
      <c r="I2523" s="611"/>
      <c r="J2523" s="209" t="s">
        <v>287</v>
      </c>
      <c r="K2523" s="209" t="s">
        <v>16</v>
      </c>
      <c r="L2523" s="210">
        <v>413.86</v>
      </c>
    </row>
    <row r="2524" spans="1:12" s="194" customFormat="1" ht="406.9" customHeight="1" x14ac:dyDescent="0.15">
      <c r="A2524" s="625"/>
      <c r="B2524" s="621"/>
      <c r="C2524" s="633"/>
      <c r="D2524" s="635"/>
      <c r="E2524" s="621"/>
      <c r="F2524" s="638"/>
      <c r="G2524" s="639"/>
      <c r="H2524" s="610" t="s">
        <v>242</v>
      </c>
      <c r="I2524" s="611"/>
      <c r="J2524" s="209" t="s">
        <v>287</v>
      </c>
      <c r="K2524" s="209" t="s">
        <v>16</v>
      </c>
      <c r="L2524" s="210">
        <v>98</v>
      </c>
    </row>
    <row r="2525" spans="1:12" s="194" customFormat="1" ht="24.6" customHeight="1" x14ac:dyDescent="0.15">
      <c r="A2525" s="625"/>
      <c r="B2525" s="203" t="s">
        <v>6</v>
      </c>
      <c r="C2525" s="207" t="s">
        <v>5</v>
      </c>
      <c r="D2525" s="207" t="s">
        <v>288</v>
      </c>
      <c r="E2525" s="207" t="s">
        <v>289</v>
      </c>
      <c r="F2525" s="612"/>
      <c r="G2525" s="613"/>
      <c r="H2525" s="616" t="s">
        <v>290</v>
      </c>
      <c r="I2525" s="617"/>
      <c r="J2525" s="620" t="s">
        <v>287</v>
      </c>
      <c r="K2525" s="620" t="s">
        <v>287</v>
      </c>
      <c r="L2525" s="622">
        <v>0</v>
      </c>
    </row>
    <row r="2526" spans="1:12" s="194" customFormat="1" ht="35.1" customHeight="1" x14ac:dyDescent="0.15">
      <c r="A2526" s="626"/>
      <c r="B2526" s="209" t="s">
        <v>1909</v>
      </c>
      <c r="C2526" s="209" t="s">
        <v>885</v>
      </c>
      <c r="D2526" s="211">
        <v>43510</v>
      </c>
      <c r="E2526" s="209" t="s">
        <v>1428</v>
      </c>
      <c r="F2526" s="614"/>
      <c r="G2526" s="615"/>
      <c r="H2526" s="618"/>
      <c r="I2526" s="619"/>
      <c r="J2526" s="621"/>
      <c r="K2526" s="621"/>
      <c r="L2526" s="623"/>
    </row>
    <row r="2527" spans="1:12" s="194" customFormat="1" ht="24.6" customHeight="1" x14ac:dyDescent="0.15">
      <c r="A2527" s="624">
        <v>476</v>
      </c>
      <c r="B2527" s="203" t="s">
        <v>12</v>
      </c>
      <c r="C2527" s="207" t="s">
        <v>11</v>
      </c>
      <c r="D2527" s="207" t="s">
        <v>280</v>
      </c>
      <c r="E2527" s="207" t="s">
        <v>281</v>
      </c>
      <c r="F2527" s="627" t="s">
        <v>8</v>
      </c>
      <c r="G2527" s="628"/>
      <c r="H2527" s="629"/>
      <c r="I2527" s="630"/>
      <c r="J2527" s="630"/>
      <c r="K2527" s="630"/>
      <c r="L2527" s="631"/>
    </row>
    <row r="2528" spans="1:12" s="194" customFormat="1" ht="26.65" customHeight="1" x14ac:dyDescent="0.15">
      <c r="A2528" s="625"/>
      <c r="B2528" s="620" t="s">
        <v>1948</v>
      </c>
      <c r="C2528" s="632" t="s">
        <v>1964</v>
      </c>
      <c r="D2528" s="634">
        <v>43521</v>
      </c>
      <c r="E2528" s="620" t="s">
        <v>321</v>
      </c>
      <c r="F2528" s="636" t="s">
        <v>446</v>
      </c>
      <c r="G2528" s="637"/>
      <c r="H2528" s="610" t="s">
        <v>286</v>
      </c>
      <c r="I2528" s="611"/>
      <c r="J2528" s="209" t="s">
        <v>287</v>
      </c>
      <c r="K2528" s="209" t="s">
        <v>16</v>
      </c>
      <c r="L2528" s="210">
        <v>425.98</v>
      </c>
    </row>
    <row r="2529" spans="1:12" s="194" customFormat="1" ht="384.95" customHeight="1" x14ac:dyDescent="0.15">
      <c r="A2529" s="625"/>
      <c r="B2529" s="621"/>
      <c r="C2529" s="633"/>
      <c r="D2529" s="635"/>
      <c r="E2529" s="621"/>
      <c r="F2529" s="638"/>
      <c r="G2529" s="639"/>
      <c r="H2529" s="610" t="s">
        <v>242</v>
      </c>
      <c r="I2529" s="611"/>
      <c r="J2529" s="209" t="s">
        <v>287</v>
      </c>
      <c r="K2529" s="209" t="s">
        <v>16</v>
      </c>
      <c r="L2529" s="210">
        <v>429.96</v>
      </c>
    </row>
    <row r="2530" spans="1:12" s="194" customFormat="1" ht="24.6" customHeight="1" x14ac:dyDescent="0.15">
      <c r="A2530" s="625"/>
      <c r="B2530" s="203" t="s">
        <v>6</v>
      </c>
      <c r="C2530" s="207" t="s">
        <v>5</v>
      </c>
      <c r="D2530" s="207" t="s">
        <v>288</v>
      </c>
      <c r="E2530" s="207" t="s">
        <v>289</v>
      </c>
      <c r="F2530" s="612"/>
      <c r="G2530" s="613"/>
      <c r="H2530" s="616" t="s">
        <v>290</v>
      </c>
      <c r="I2530" s="617"/>
      <c r="J2530" s="620" t="s">
        <v>287</v>
      </c>
      <c r="K2530" s="620" t="s">
        <v>287</v>
      </c>
      <c r="L2530" s="622">
        <v>0</v>
      </c>
    </row>
    <row r="2531" spans="1:12" s="194" customFormat="1" ht="35.1" customHeight="1" x14ac:dyDescent="0.15">
      <c r="A2531" s="626"/>
      <c r="B2531" s="209" t="s">
        <v>1909</v>
      </c>
      <c r="C2531" s="209" t="s">
        <v>446</v>
      </c>
      <c r="D2531" s="211">
        <v>43523</v>
      </c>
      <c r="E2531" s="209" t="s">
        <v>590</v>
      </c>
      <c r="F2531" s="614"/>
      <c r="G2531" s="615"/>
      <c r="H2531" s="618"/>
      <c r="I2531" s="619"/>
      <c r="J2531" s="621"/>
      <c r="K2531" s="621"/>
      <c r="L2531" s="623"/>
    </row>
    <row r="2532" spans="1:12" s="194" customFormat="1" ht="24.6" customHeight="1" x14ac:dyDescent="0.15">
      <c r="A2532" s="624">
        <v>477</v>
      </c>
      <c r="B2532" s="203" t="s">
        <v>12</v>
      </c>
      <c r="C2532" s="207" t="s">
        <v>11</v>
      </c>
      <c r="D2532" s="207" t="s">
        <v>280</v>
      </c>
      <c r="E2532" s="207" t="s">
        <v>281</v>
      </c>
      <c r="F2532" s="627" t="s">
        <v>8</v>
      </c>
      <c r="G2532" s="628"/>
      <c r="H2532" s="629"/>
      <c r="I2532" s="630"/>
      <c r="J2532" s="630"/>
      <c r="K2532" s="630"/>
      <c r="L2532" s="631"/>
    </row>
    <row r="2533" spans="1:12" s="194" customFormat="1" ht="26.65" customHeight="1" x14ac:dyDescent="0.15">
      <c r="A2533" s="625"/>
      <c r="B2533" s="620" t="s">
        <v>1965</v>
      </c>
      <c r="C2533" s="632" t="s">
        <v>1966</v>
      </c>
      <c r="D2533" s="634">
        <v>43398</v>
      </c>
      <c r="E2533" s="620" t="s">
        <v>423</v>
      </c>
      <c r="F2533" s="636" t="s">
        <v>1967</v>
      </c>
      <c r="G2533" s="637"/>
      <c r="H2533" s="610" t="s">
        <v>286</v>
      </c>
      <c r="I2533" s="611"/>
      <c r="J2533" s="209" t="s">
        <v>287</v>
      </c>
      <c r="K2533" s="209" t="s">
        <v>16</v>
      </c>
      <c r="L2533" s="210">
        <v>271.44</v>
      </c>
    </row>
    <row r="2534" spans="1:12" s="194" customFormat="1" ht="409.6" customHeight="1" x14ac:dyDescent="0.15">
      <c r="A2534" s="625"/>
      <c r="B2534" s="640"/>
      <c r="C2534" s="641"/>
      <c r="D2534" s="642"/>
      <c r="E2534" s="640"/>
      <c r="F2534" s="643"/>
      <c r="G2534" s="644"/>
      <c r="H2534" s="616" t="s">
        <v>242</v>
      </c>
      <c r="I2534" s="617"/>
      <c r="J2534" s="620" t="s">
        <v>287</v>
      </c>
      <c r="K2534" s="620" t="s">
        <v>287</v>
      </c>
      <c r="L2534" s="622">
        <v>0</v>
      </c>
    </row>
    <row r="2535" spans="1:12" s="194" customFormat="1" ht="19.7" customHeight="1" x14ac:dyDescent="0.15">
      <c r="A2535" s="625"/>
      <c r="B2535" s="621"/>
      <c r="C2535" s="633"/>
      <c r="D2535" s="635"/>
      <c r="E2535" s="621"/>
      <c r="F2535" s="638"/>
      <c r="G2535" s="639"/>
      <c r="H2535" s="618"/>
      <c r="I2535" s="619"/>
      <c r="J2535" s="621"/>
      <c r="K2535" s="621"/>
      <c r="L2535" s="623"/>
    </row>
    <row r="2536" spans="1:12" s="194" customFormat="1" ht="24.6" customHeight="1" x14ac:dyDescent="0.15">
      <c r="A2536" s="625"/>
      <c r="B2536" s="203" t="s">
        <v>6</v>
      </c>
      <c r="C2536" s="207" t="s">
        <v>5</v>
      </c>
      <c r="D2536" s="207" t="s">
        <v>288</v>
      </c>
      <c r="E2536" s="207" t="s">
        <v>289</v>
      </c>
      <c r="F2536" s="612"/>
      <c r="G2536" s="613"/>
      <c r="H2536" s="616" t="s">
        <v>290</v>
      </c>
      <c r="I2536" s="617"/>
      <c r="J2536" s="620" t="s">
        <v>287</v>
      </c>
      <c r="K2536" s="620" t="s">
        <v>16</v>
      </c>
      <c r="L2536" s="622">
        <v>695</v>
      </c>
    </row>
    <row r="2537" spans="1:12" s="194" customFormat="1" ht="24.6" customHeight="1" x14ac:dyDescent="0.15">
      <c r="A2537" s="626"/>
      <c r="B2537" s="209" t="s">
        <v>291</v>
      </c>
      <c r="C2537" s="209" t="s">
        <v>1967</v>
      </c>
      <c r="D2537" s="211">
        <v>43401</v>
      </c>
      <c r="E2537" s="209" t="s">
        <v>919</v>
      </c>
      <c r="F2537" s="614"/>
      <c r="G2537" s="615"/>
      <c r="H2537" s="618"/>
      <c r="I2537" s="619"/>
      <c r="J2537" s="621"/>
      <c r="K2537" s="621"/>
      <c r="L2537" s="623"/>
    </row>
    <row r="2538" spans="1:12" s="194" customFormat="1" ht="24.6" customHeight="1" x14ac:dyDescent="0.15">
      <c r="A2538" s="624">
        <v>478</v>
      </c>
      <c r="B2538" s="203" t="s">
        <v>12</v>
      </c>
      <c r="C2538" s="207" t="s">
        <v>11</v>
      </c>
      <c r="D2538" s="207" t="s">
        <v>280</v>
      </c>
      <c r="E2538" s="207" t="s">
        <v>281</v>
      </c>
      <c r="F2538" s="627" t="s">
        <v>8</v>
      </c>
      <c r="G2538" s="628"/>
      <c r="H2538" s="629"/>
      <c r="I2538" s="630"/>
      <c r="J2538" s="630"/>
      <c r="K2538" s="630"/>
      <c r="L2538" s="631"/>
    </row>
    <row r="2539" spans="1:12" s="194" customFormat="1" ht="26.65" customHeight="1" x14ac:dyDescent="0.15">
      <c r="A2539" s="625"/>
      <c r="B2539" s="620" t="s">
        <v>1968</v>
      </c>
      <c r="C2539" s="632" t="s">
        <v>1969</v>
      </c>
      <c r="D2539" s="634">
        <v>43482</v>
      </c>
      <c r="E2539" s="620" t="s">
        <v>423</v>
      </c>
      <c r="F2539" s="636" t="s">
        <v>1970</v>
      </c>
      <c r="G2539" s="637"/>
      <c r="H2539" s="610" t="s">
        <v>286</v>
      </c>
      <c r="I2539" s="611"/>
      <c r="J2539" s="209" t="s">
        <v>16</v>
      </c>
      <c r="K2539" s="209" t="s">
        <v>16</v>
      </c>
      <c r="L2539" s="210">
        <v>251</v>
      </c>
    </row>
    <row r="2540" spans="1:12" s="194" customFormat="1" ht="245.25" customHeight="1" x14ac:dyDescent="0.15">
      <c r="A2540" s="625"/>
      <c r="B2540" s="621"/>
      <c r="C2540" s="633"/>
      <c r="D2540" s="635"/>
      <c r="E2540" s="621"/>
      <c r="F2540" s="638"/>
      <c r="G2540" s="639"/>
      <c r="H2540" s="610" t="s">
        <v>242</v>
      </c>
      <c r="I2540" s="611"/>
      <c r="J2540" s="209" t="s">
        <v>16</v>
      </c>
      <c r="K2540" s="209" t="s">
        <v>287</v>
      </c>
      <c r="L2540" s="210">
        <v>383.95</v>
      </c>
    </row>
    <row r="2541" spans="1:12" s="194" customFormat="1" ht="24.6" customHeight="1" x14ac:dyDescent="0.15">
      <c r="A2541" s="625"/>
      <c r="B2541" s="203" t="s">
        <v>6</v>
      </c>
      <c r="C2541" s="207" t="s">
        <v>5</v>
      </c>
      <c r="D2541" s="207" t="s">
        <v>288</v>
      </c>
      <c r="E2541" s="207" t="s">
        <v>289</v>
      </c>
      <c r="F2541" s="612"/>
      <c r="G2541" s="613"/>
      <c r="H2541" s="616" t="s">
        <v>290</v>
      </c>
      <c r="I2541" s="617"/>
      <c r="J2541" s="620" t="s">
        <v>16</v>
      </c>
      <c r="K2541" s="620" t="s">
        <v>287</v>
      </c>
      <c r="L2541" s="622">
        <v>58</v>
      </c>
    </row>
    <row r="2542" spans="1:12" s="194" customFormat="1" ht="24.6" customHeight="1" x14ac:dyDescent="0.15">
      <c r="A2542" s="626"/>
      <c r="B2542" s="209" t="s">
        <v>1971</v>
      </c>
      <c r="C2542" s="209" t="s">
        <v>1970</v>
      </c>
      <c r="D2542" s="211">
        <v>43483</v>
      </c>
      <c r="E2542" s="209" t="s">
        <v>1972</v>
      </c>
      <c r="F2542" s="614"/>
      <c r="G2542" s="615"/>
      <c r="H2542" s="618"/>
      <c r="I2542" s="619"/>
      <c r="J2542" s="621"/>
      <c r="K2542" s="621"/>
      <c r="L2542" s="623"/>
    </row>
    <row r="2543" spans="1:12" s="194" customFormat="1" ht="24.6" customHeight="1" x14ac:dyDescent="0.15">
      <c r="A2543" s="624">
        <v>479</v>
      </c>
      <c r="B2543" s="203" t="s">
        <v>12</v>
      </c>
      <c r="C2543" s="207" t="s">
        <v>11</v>
      </c>
      <c r="D2543" s="207" t="s">
        <v>280</v>
      </c>
      <c r="E2543" s="207" t="s">
        <v>281</v>
      </c>
      <c r="F2543" s="627" t="s">
        <v>8</v>
      </c>
      <c r="G2543" s="628"/>
      <c r="H2543" s="629"/>
      <c r="I2543" s="630"/>
      <c r="J2543" s="630"/>
      <c r="K2543" s="630"/>
      <c r="L2543" s="631"/>
    </row>
    <row r="2544" spans="1:12" s="194" customFormat="1" ht="26.65" customHeight="1" x14ac:dyDescent="0.15">
      <c r="A2544" s="625"/>
      <c r="B2544" s="620" t="s">
        <v>1973</v>
      </c>
      <c r="C2544" s="632" t="s">
        <v>1974</v>
      </c>
      <c r="D2544" s="634">
        <v>43375</v>
      </c>
      <c r="E2544" s="620" t="s">
        <v>1385</v>
      </c>
      <c r="F2544" s="636" t="s">
        <v>1386</v>
      </c>
      <c r="G2544" s="637"/>
      <c r="H2544" s="610" t="s">
        <v>286</v>
      </c>
      <c r="I2544" s="611"/>
      <c r="J2544" s="209" t="s">
        <v>287</v>
      </c>
      <c r="K2544" s="209" t="s">
        <v>16</v>
      </c>
      <c r="L2544" s="210">
        <v>312</v>
      </c>
    </row>
    <row r="2545" spans="1:12" s="194" customFormat="1" ht="202.15" customHeight="1" x14ac:dyDescent="0.15">
      <c r="A2545" s="625"/>
      <c r="B2545" s="621"/>
      <c r="C2545" s="633"/>
      <c r="D2545" s="635"/>
      <c r="E2545" s="621"/>
      <c r="F2545" s="638"/>
      <c r="G2545" s="639"/>
      <c r="H2545" s="610" t="s">
        <v>242</v>
      </c>
      <c r="I2545" s="611"/>
      <c r="J2545" s="209" t="s">
        <v>287</v>
      </c>
      <c r="K2545" s="209" t="s">
        <v>16</v>
      </c>
      <c r="L2545" s="210">
        <v>136.41</v>
      </c>
    </row>
    <row r="2546" spans="1:12" s="194" customFormat="1" ht="24.6" customHeight="1" x14ac:dyDescent="0.15">
      <c r="A2546" s="625"/>
      <c r="B2546" s="203" t="s">
        <v>6</v>
      </c>
      <c r="C2546" s="207" t="s">
        <v>5</v>
      </c>
      <c r="D2546" s="207" t="s">
        <v>288</v>
      </c>
      <c r="E2546" s="207" t="s">
        <v>289</v>
      </c>
      <c r="F2546" s="612"/>
      <c r="G2546" s="613"/>
      <c r="H2546" s="616" t="s">
        <v>290</v>
      </c>
      <c r="I2546" s="617"/>
      <c r="J2546" s="620" t="s">
        <v>287</v>
      </c>
      <c r="K2546" s="620" t="s">
        <v>287</v>
      </c>
      <c r="L2546" s="622">
        <v>0</v>
      </c>
    </row>
    <row r="2547" spans="1:12" s="194" customFormat="1" ht="24.6" customHeight="1" x14ac:dyDescent="0.15">
      <c r="A2547" s="626"/>
      <c r="B2547" s="209" t="s">
        <v>439</v>
      </c>
      <c r="C2547" s="209" t="s">
        <v>1386</v>
      </c>
      <c r="D2547" s="211">
        <v>43377</v>
      </c>
      <c r="E2547" s="209" t="s">
        <v>1975</v>
      </c>
      <c r="F2547" s="614"/>
      <c r="G2547" s="615"/>
      <c r="H2547" s="618"/>
      <c r="I2547" s="619"/>
      <c r="J2547" s="621"/>
      <c r="K2547" s="621"/>
      <c r="L2547" s="623"/>
    </row>
    <row r="2548" spans="1:12" s="194" customFormat="1" ht="24.6" customHeight="1" x14ac:dyDescent="0.15">
      <c r="A2548" s="624">
        <v>480</v>
      </c>
      <c r="B2548" s="203" t="s">
        <v>12</v>
      </c>
      <c r="C2548" s="207" t="s">
        <v>11</v>
      </c>
      <c r="D2548" s="207" t="s">
        <v>280</v>
      </c>
      <c r="E2548" s="207" t="s">
        <v>281</v>
      </c>
      <c r="F2548" s="627" t="s">
        <v>8</v>
      </c>
      <c r="G2548" s="628"/>
      <c r="H2548" s="629"/>
      <c r="I2548" s="630"/>
      <c r="J2548" s="630"/>
      <c r="K2548" s="630"/>
      <c r="L2548" s="631"/>
    </row>
    <row r="2549" spans="1:12" s="194" customFormat="1" ht="26.65" customHeight="1" x14ac:dyDescent="0.15">
      <c r="A2549" s="625"/>
      <c r="B2549" s="620" t="s">
        <v>1973</v>
      </c>
      <c r="C2549" s="632" t="s">
        <v>1976</v>
      </c>
      <c r="D2549" s="634">
        <v>43417</v>
      </c>
      <c r="E2549" s="620" t="s">
        <v>1977</v>
      </c>
      <c r="F2549" s="636" t="s">
        <v>378</v>
      </c>
      <c r="G2549" s="637"/>
      <c r="H2549" s="610" t="s">
        <v>286</v>
      </c>
      <c r="I2549" s="611"/>
      <c r="J2549" s="209" t="s">
        <v>287</v>
      </c>
      <c r="K2549" s="209" t="s">
        <v>16</v>
      </c>
      <c r="L2549" s="210">
        <v>830.5</v>
      </c>
    </row>
    <row r="2550" spans="1:12" s="194" customFormat="1" ht="277.35000000000002" customHeight="1" x14ac:dyDescent="0.15">
      <c r="A2550" s="625"/>
      <c r="B2550" s="621"/>
      <c r="C2550" s="633"/>
      <c r="D2550" s="635"/>
      <c r="E2550" s="621"/>
      <c r="F2550" s="638"/>
      <c r="G2550" s="639"/>
      <c r="H2550" s="610" t="s">
        <v>242</v>
      </c>
      <c r="I2550" s="611"/>
      <c r="J2550" s="209" t="s">
        <v>287</v>
      </c>
      <c r="K2550" s="209" t="s">
        <v>16</v>
      </c>
      <c r="L2550" s="210">
        <v>1409.51</v>
      </c>
    </row>
    <row r="2551" spans="1:12" s="194" customFormat="1" ht="24.6" customHeight="1" x14ac:dyDescent="0.15">
      <c r="A2551" s="625"/>
      <c r="B2551" s="203" t="s">
        <v>6</v>
      </c>
      <c r="C2551" s="207" t="s">
        <v>5</v>
      </c>
      <c r="D2551" s="207" t="s">
        <v>288</v>
      </c>
      <c r="E2551" s="207" t="s">
        <v>289</v>
      </c>
      <c r="F2551" s="612"/>
      <c r="G2551" s="613"/>
      <c r="H2551" s="616" t="s">
        <v>290</v>
      </c>
      <c r="I2551" s="617"/>
      <c r="J2551" s="620" t="s">
        <v>287</v>
      </c>
      <c r="K2551" s="620" t="s">
        <v>16</v>
      </c>
      <c r="L2551" s="622">
        <v>350</v>
      </c>
    </row>
    <row r="2552" spans="1:12" s="194" customFormat="1" ht="24.6" customHeight="1" x14ac:dyDescent="0.15">
      <c r="A2552" s="626"/>
      <c r="B2552" s="209" t="s">
        <v>439</v>
      </c>
      <c r="C2552" s="209" t="s">
        <v>378</v>
      </c>
      <c r="D2552" s="211">
        <v>43421</v>
      </c>
      <c r="E2552" s="209" t="s">
        <v>1679</v>
      </c>
      <c r="F2552" s="614"/>
      <c r="G2552" s="615"/>
      <c r="H2552" s="618"/>
      <c r="I2552" s="619"/>
      <c r="J2552" s="621"/>
      <c r="K2552" s="621"/>
      <c r="L2552" s="623"/>
    </row>
    <row r="2553" spans="1:12" s="194" customFormat="1" ht="24.6" customHeight="1" x14ac:dyDescent="0.15">
      <c r="A2553" s="624">
        <v>481</v>
      </c>
      <c r="B2553" s="203" t="s">
        <v>12</v>
      </c>
      <c r="C2553" s="207" t="s">
        <v>11</v>
      </c>
      <c r="D2553" s="207" t="s">
        <v>280</v>
      </c>
      <c r="E2553" s="207" t="s">
        <v>281</v>
      </c>
      <c r="F2553" s="627" t="s">
        <v>8</v>
      </c>
      <c r="G2553" s="628"/>
      <c r="H2553" s="629"/>
      <c r="I2553" s="630"/>
      <c r="J2553" s="630"/>
      <c r="K2553" s="630"/>
      <c r="L2553" s="631"/>
    </row>
    <row r="2554" spans="1:12" s="194" customFormat="1" ht="26.65" customHeight="1" x14ac:dyDescent="0.15">
      <c r="A2554" s="625"/>
      <c r="B2554" s="620" t="s">
        <v>1978</v>
      </c>
      <c r="C2554" s="632" t="s">
        <v>1979</v>
      </c>
      <c r="D2554" s="634">
        <v>43393</v>
      </c>
      <c r="E2554" s="620" t="s">
        <v>377</v>
      </c>
      <c r="F2554" s="636" t="s">
        <v>1980</v>
      </c>
      <c r="G2554" s="637"/>
      <c r="H2554" s="610" t="s">
        <v>286</v>
      </c>
      <c r="I2554" s="611"/>
      <c r="J2554" s="209" t="s">
        <v>287</v>
      </c>
      <c r="K2554" s="209" t="s">
        <v>16</v>
      </c>
      <c r="L2554" s="210">
        <v>881</v>
      </c>
    </row>
    <row r="2555" spans="1:12" s="194" customFormat="1" ht="320.45" customHeight="1" x14ac:dyDescent="0.15">
      <c r="A2555" s="625"/>
      <c r="B2555" s="621"/>
      <c r="C2555" s="633"/>
      <c r="D2555" s="635"/>
      <c r="E2555" s="621"/>
      <c r="F2555" s="638"/>
      <c r="G2555" s="639"/>
      <c r="H2555" s="610" t="s">
        <v>242</v>
      </c>
      <c r="I2555" s="611"/>
      <c r="J2555" s="209" t="s">
        <v>287</v>
      </c>
      <c r="K2555" s="209" t="s">
        <v>16</v>
      </c>
      <c r="L2555" s="210">
        <v>176</v>
      </c>
    </row>
    <row r="2556" spans="1:12" s="194" customFormat="1" ht="24.6" customHeight="1" x14ac:dyDescent="0.15">
      <c r="A2556" s="625"/>
      <c r="B2556" s="203" t="s">
        <v>6</v>
      </c>
      <c r="C2556" s="207" t="s">
        <v>5</v>
      </c>
      <c r="D2556" s="207" t="s">
        <v>288</v>
      </c>
      <c r="E2556" s="207" t="s">
        <v>289</v>
      </c>
      <c r="F2556" s="612"/>
      <c r="G2556" s="613"/>
      <c r="H2556" s="616" t="s">
        <v>290</v>
      </c>
      <c r="I2556" s="617"/>
      <c r="J2556" s="620" t="s">
        <v>287</v>
      </c>
      <c r="K2556" s="620" t="s">
        <v>287</v>
      </c>
      <c r="L2556" s="622">
        <v>0</v>
      </c>
    </row>
    <row r="2557" spans="1:12" s="194" customFormat="1" ht="24.6" customHeight="1" x14ac:dyDescent="0.15">
      <c r="A2557" s="626"/>
      <c r="B2557" s="209" t="s">
        <v>460</v>
      </c>
      <c r="C2557" s="209" t="s">
        <v>1980</v>
      </c>
      <c r="D2557" s="211">
        <v>43395</v>
      </c>
      <c r="E2557" s="209" t="s">
        <v>1981</v>
      </c>
      <c r="F2557" s="614"/>
      <c r="G2557" s="615"/>
      <c r="H2557" s="618"/>
      <c r="I2557" s="619"/>
      <c r="J2557" s="621"/>
      <c r="K2557" s="621"/>
      <c r="L2557" s="623"/>
    </row>
    <row r="2558" spans="1:12" s="194" customFormat="1" ht="24.6" customHeight="1" x14ac:dyDescent="0.15">
      <c r="A2558" s="624">
        <v>482</v>
      </c>
      <c r="B2558" s="203" t="s">
        <v>12</v>
      </c>
      <c r="C2558" s="207" t="s">
        <v>11</v>
      </c>
      <c r="D2558" s="207" t="s">
        <v>280</v>
      </c>
      <c r="E2558" s="207" t="s">
        <v>281</v>
      </c>
      <c r="F2558" s="627" t="s">
        <v>8</v>
      </c>
      <c r="G2558" s="628"/>
      <c r="H2558" s="629"/>
      <c r="I2558" s="630"/>
      <c r="J2558" s="630"/>
      <c r="K2558" s="630"/>
      <c r="L2558" s="631"/>
    </row>
    <row r="2559" spans="1:12" s="194" customFormat="1" ht="26.65" customHeight="1" x14ac:dyDescent="0.15">
      <c r="A2559" s="625"/>
      <c r="B2559" s="620" t="s">
        <v>1978</v>
      </c>
      <c r="C2559" s="632" t="s">
        <v>1982</v>
      </c>
      <c r="D2559" s="634">
        <v>43417</v>
      </c>
      <c r="E2559" s="620" t="s">
        <v>582</v>
      </c>
      <c r="F2559" s="636" t="s">
        <v>1050</v>
      </c>
      <c r="G2559" s="637"/>
      <c r="H2559" s="610" t="s">
        <v>286</v>
      </c>
      <c r="I2559" s="611"/>
      <c r="J2559" s="209" t="s">
        <v>287</v>
      </c>
      <c r="K2559" s="209" t="s">
        <v>16</v>
      </c>
      <c r="L2559" s="210">
        <v>1353.25</v>
      </c>
    </row>
    <row r="2560" spans="1:12" s="194" customFormat="1" ht="374.45" customHeight="1" x14ac:dyDescent="0.15">
      <c r="A2560" s="625"/>
      <c r="B2560" s="621"/>
      <c r="C2560" s="633"/>
      <c r="D2560" s="635"/>
      <c r="E2560" s="621"/>
      <c r="F2560" s="638"/>
      <c r="G2560" s="639"/>
      <c r="H2560" s="610" t="s">
        <v>242</v>
      </c>
      <c r="I2560" s="611"/>
      <c r="J2560" s="209" t="s">
        <v>287</v>
      </c>
      <c r="K2560" s="209" t="s">
        <v>16</v>
      </c>
      <c r="L2560" s="210">
        <v>1167.9100000000001</v>
      </c>
    </row>
    <row r="2561" spans="1:12" s="194" customFormat="1" ht="24.6" customHeight="1" x14ac:dyDescent="0.15">
      <c r="A2561" s="625"/>
      <c r="B2561" s="203" t="s">
        <v>6</v>
      </c>
      <c r="C2561" s="207" t="s">
        <v>5</v>
      </c>
      <c r="D2561" s="207" t="s">
        <v>288</v>
      </c>
      <c r="E2561" s="207" t="s">
        <v>289</v>
      </c>
      <c r="F2561" s="612"/>
      <c r="G2561" s="613"/>
      <c r="H2561" s="616" t="s">
        <v>290</v>
      </c>
      <c r="I2561" s="617"/>
      <c r="J2561" s="620" t="s">
        <v>287</v>
      </c>
      <c r="K2561" s="620" t="s">
        <v>287</v>
      </c>
      <c r="L2561" s="622">
        <v>0</v>
      </c>
    </row>
    <row r="2562" spans="1:12" s="194" customFormat="1" ht="24.6" customHeight="1" x14ac:dyDescent="0.15">
      <c r="A2562" s="626"/>
      <c r="B2562" s="209" t="s">
        <v>460</v>
      </c>
      <c r="C2562" s="209" t="s">
        <v>1050</v>
      </c>
      <c r="D2562" s="211">
        <v>43422</v>
      </c>
      <c r="E2562" s="209" t="s">
        <v>383</v>
      </c>
      <c r="F2562" s="614"/>
      <c r="G2562" s="615"/>
      <c r="H2562" s="618"/>
      <c r="I2562" s="619"/>
      <c r="J2562" s="621"/>
      <c r="K2562" s="621"/>
      <c r="L2562" s="623"/>
    </row>
    <row r="2563" spans="1:12" s="194" customFormat="1" ht="24.6" customHeight="1" x14ac:dyDescent="0.15">
      <c r="A2563" s="624">
        <v>483</v>
      </c>
      <c r="B2563" s="203" t="s">
        <v>12</v>
      </c>
      <c r="C2563" s="207" t="s">
        <v>11</v>
      </c>
      <c r="D2563" s="207" t="s">
        <v>280</v>
      </c>
      <c r="E2563" s="207" t="s">
        <v>281</v>
      </c>
      <c r="F2563" s="627" t="s">
        <v>8</v>
      </c>
      <c r="G2563" s="628"/>
      <c r="H2563" s="629"/>
      <c r="I2563" s="630"/>
      <c r="J2563" s="630"/>
      <c r="K2563" s="630"/>
      <c r="L2563" s="631"/>
    </row>
    <row r="2564" spans="1:12" s="194" customFormat="1" ht="26.65" customHeight="1" x14ac:dyDescent="0.15">
      <c r="A2564" s="625"/>
      <c r="B2564" s="620" t="s">
        <v>1978</v>
      </c>
      <c r="C2564" s="632" t="s">
        <v>1983</v>
      </c>
      <c r="D2564" s="634">
        <v>43433</v>
      </c>
      <c r="E2564" s="620" t="s">
        <v>331</v>
      </c>
      <c r="F2564" s="636" t="s">
        <v>1984</v>
      </c>
      <c r="G2564" s="637"/>
      <c r="H2564" s="610" t="s">
        <v>286</v>
      </c>
      <c r="I2564" s="611"/>
      <c r="J2564" s="209" t="s">
        <v>287</v>
      </c>
      <c r="K2564" s="209" t="s">
        <v>16</v>
      </c>
      <c r="L2564" s="210">
        <v>713</v>
      </c>
    </row>
    <row r="2565" spans="1:12" s="194" customFormat="1" ht="363.75" customHeight="1" x14ac:dyDescent="0.15">
      <c r="A2565" s="625"/>
      <c r="B2565" s="621"/>
      <c r="C2565" s="633"/>
      <c r="D2565" s="635"/>
      <c r="E2565" s="621"/>
      <c r="F2565" s="638"/>
      <c r="G2565" s="639"/>
      <c r="H2565" s="610" t="s">
        <v>242</v>
      </c>
      <c r="I2565" s="611"/>
      <c r="J2565" s="209" t="s">
        <v>287</v>
      </c>
      <c r="K2565" s="209" t="s">
        <v>16</v>
      </c>
      <c r="L2565" s="210">
        <v>286.39</v>
      </c>
    </row>
    <row r="2566" spans="1:12" s="194" customFormat="1" ht="24.6" customHeight="1" x14ac:dyDescent="0.15">
      <c r="A2566" s="625"/>
      <c r="B2566" s="203" t="s">
        <v>6</v>
      </c>
      <c r="C2566" s="207" t="s">
        <v>5</v>
      </c>
      <c r="D2566" s="207" t="s">
        <v>288</v>
      </c>
      <c r="E2566" s="207" t="s">
        <v>289</v>
      </c>
      <c r="F2566" s="612"/>
      <c r="G2566" s="613"/>
      <c r="H2566" s="616" t="s">
        <v>290</v>
      </c>
      <c r="I2566" s="617"/>
      <c r="J2566" s="620" t="s">
        <v>287</v>
      </c>
      <c r="K2566" s="620" t="s">
        <v>287</v>
      </c>
      <c r="L2566" s="622">
        <v>0</v>
      </c>
    </row>
    <row r="2567" spans="1:12" s="194" customFormat="1" ht="24.6" customHeight="1" x14ac:dyDescent="0.15">
      <c r="A2567" s="626"/>
      <c r="B2567" s="209" t="s">
        <v>460</v>
      </c>
      <c r="C2567" s="209" t="s">
        <v>1984</v>
      </c>
      <c r="D2567" s="211">
        <v>43436</v>
      </c>
      <c r="E2567" s="209" t="s">
        <v>1985</v>
      </c>
      <c r="F2567" s="614"/>
      <c r="G2567" s="615"/>
      <c r="H2567" s="618"/>
      <c r="I2567" s="619"/>
      <c r="J2567" s="621"/>
      <c r="K2567" s="621"/>
      <c r="L2567" s="623"/>
    </row>
    <row r="2568" spans="1:12" s="194" customFormat="1" ht="24.6" customHeight="1" x14ac:dyDescent="0.15">
      <c r="A2568" s="624">
        <v>484</v>
      </c>
      <c r="B2568" s="203" t="s">
        <v>12</v>
      </c>
      <c r="C2568" s="207" t="s">
        <v>11</v>
      </c>
      <c r="D2568" s="207" t="s">
        <v>280</v>
      </c>
      <c r="E2568" s="207" t="s">
        <v>281</v>
      </c>
      <c r="F2568" s="627" t="s">
        <v>8</v>
      </c>
      <c r="G2568" s="628"/>
      <c r="H2568" s="629"/>
      <c r="I2568" s="630"/>
      <c r="J2568" s="630"/>
      <c r="K2568" s="630"/>
      <c r="L2568" s="631"/>
    </row>
    <row r="2569" spans="1:12" s="194" customFormat="1" ht="26.65" customHeight="1" x14ac:dyDescent="0.15">
      <c r="A2569" s="625"/>
      <c r="B2569" s="620" t="s">
        <v>1978</v>
      </c>
      <c r="C2569" s="632" t="s">
        <v>1986</v>
      </c>
      <c r="D2569" s="634">
        <v>43474</v>
      </c>
      <c r="E2569" s="620" t="s">
        <v>582</v>
      </c>
      <c r="F2569" s="636" t="s">
        <v>1050</v>
      </c>
      <c r="G2569" s="637"/>
      <c r="H2569" s="610" t="s">
        <v>286</v>
      </c>
      <c r="I2569" s="611"/>
      <c r="J2569" s="209" t="s">
        <v>287</v>
      </c>
      <c r="K2569" s="209" t="s">
        <v>16</v>
      </c>
      <c r="L2569" s="210">
        <v>985</v>
      </c>
    </row>
    <row r="2570" spans="1:12" s="194" customFormat="1" ht="363.75" customHeight="1" x14ac:dyDescent="0.15">
      <c r="A2570" s="625"/>
      <c r="B2570" s="621"/>
      <c r="C2570" s="633"/>
      <c r="D2570" s="635"/>
      <c r="E2570" s="621"/>
      <c r="F2570" s="638"/>
      <c r="G2570" s="639"/>
      <c r="H2570" s="610" t="s">
        <v>242</v>
      </c>
      <c r="I2570" s="611"/>
      <c r="J2570" s="209" t="s">
        <v>287</v>
      </c>
      <c r="K2570" s="209" t="s">
        <v>16</v>
      </c>
      <c r="L2570" s="210">
        <v>545.13</v>
      </c>
    </row>
    <row r="2571" spans="1:12" s="194" customFormat="1" ht="24.6" customHeight="1" x14ac:dyDescent="0.15">
      <c r="A2571" s="625"/>
      <c r="B2571" s="203" t="s">
        <v>6</v>
      </c>
      <c r="C2571" s="207" t="s">
        <v>5</v>
      </c>
      <c r="D2571" s="207" t="s">
        <v>288</v>
      </c>
      <c r="E2571" s="207" t="s">
        <v>289</v>
      </c>
      <c r="F2571" s="612"/>
      <c r="G2571" s="613"/>
      <c r="H2571" s="616" t="s">
        <v>290</v>
      </c>
      <c r="I2571" s="617"/>
      <c r="J2571" s="620" t="s">
        <v>287</v>
      </c>
      <c r="K2571" s="620" t="s">
        <v>16</v>
      </c>
      <c r="L2571" s="622">
        <v>100</v>
      </c>
    </row>
    <row r="2572" spans="1:12" s="194" customFormat="1" ht="24.6" customHeight="1" x14ac:dyDescent="0.15">
      <c r="A2572" s="626"/>
      <c r="B2572" s="209" t="s">
        <v>460</v>
      </c>
      <c r="C2572" s="209" t="s">
        <v>1050</v>
      </c>
      <c r="D2572" s="211">
        <v>43478</v>
      </c>
      <c r="E2572" s="209" t="s">
        <v>1987</v>
      </c>
      <c r="F2572" s="614"/>
      <c r="G2572" s="615"/>
      <c r="H2572" s="618"/>
      <c r="I2572" s="619"/>
      <c r="J2572" s="621"/>
      <c r="K2572" s="621"/>
      <c r="L2572" s="623"/>
    </row>
    <row r="2573" spans="1:12" s="194" customFormat="1" ht="24.6" customHeight="1" x14ac:dyDescent="0.15">
      <c r="A2573" s="624">
        <v>485</v>
      </c>
      <c r="B2573" s="203" t="s">
        <v>12</v>
      </c>
      <c r="C2573" s="207" t="s">
        <v>11</v>
      </c>
      <c r="D2573" s="207" t="s">
        <v>280</v>
      </c>
      <c r="E2573" s="207" t="s">
        <v>281</v>
      </c>
      <c r="F2573" s="627" t="s">
        <v>8</v>
      </c>
      <c r="G2573" s="628"/>
      <c r="H2573" s="629"/>
      <c r="I2573" s="630"/>
      <c r="J2573" s="630"/>
      <c r="K2573" s="630"/>
      <c r="L2573" s="631"/>
    </row>
    <row r="2574" spans="1:12" s="194" customFormat="1" ht="26.65" customHeight="1" x14ac:dyDescent="0.15">
      <c r="A2574" s="625"/>
      <c r="B2574" s="620" t="s">
        <v>1978</v>
      </c>
      <c r="C2574" s="632" t="s">
        <v>1988</v>
      </c>
      <c r="D2574" s="634">
        <v>43500</v>
      </c>
      <c r="E2574" s="620" t="s">
        <v>373</v>
      </c>
      <c r="F2574" s="636" t="s">
        <v>1989</v>
      </c>
      <c r="G2574" s="637"/>
      <c r="H2574" s="610" t="s">
        <v>286</v>
      </c>
      <c r="I2574" s="611"/>
      <c r="J2574" s="209" t="s">
        <v>287</v>
      </c>
      <c r="K2574" s="209" t="s">
        <v>16</v>
      </c>
      <c r="L2574" s="210">
        <v>381.23</v>
      </c>
    </row>
    <row r="2575" spans="1:12" s="194" customFormat="1" ht="320.45" customHeight="1" x14ac:dyDescent="0.15">
      <c r="A2575" s="625"/>
      <c r="B2575" s="621"/>
      <c r="C2575" s="633"/>
      <c r="D2575" s="635"/>
      <c r="E2575" s="621"/>
      <c r="F2575" s="638"/>
      <c r="G2575" s="639"/>
      <c r="H2575" s="610" t="s">
        <v>242</v>
      </c>
      <c r="I2575" s="611"/>
      <c r="J2575" s="209" t="s">
        <v>287</v>
      </c>
      <c r="K2575" s="209" t="s">
        <v>16</v>
      </c>
      <c r="L2575" s="210">
        <v>118</v>
      </c>
    </row>
    <row r="2576" spans="1:12" s="194" customFormat="1" ht="24.6" customHeight="1" x14ac:dyDescent="0.15">
      <c r="A2576" s="625"/>
      <c r="B2576" s="203" t="s">
        <v>6</v>
      </c>
      <c r="C2576" s="207" t="s">
        <v>5</v>
      </c>
      <c r="D2576" s="207" t="s">
        <v>288</v>
      </c>
      <c r="E2576" s="207" t="s">
        <v>289</v>
      </c>
      <c r="F2576" s="612"/>
      <c r="G2576" s="613"/>
      <c r="H2576" s="616" t="s">
        <v>290</v>
      </c>
      <c r="I2576" s="617"/>
      <c r="J2576" s="620" t="s">
        <v>287</v>
      </c>
      <c r="K2576" s="620" t="s">
        <v>287</v>
      </c>
      <c r="L2576" s="622">
        <v>0</v>
      </c>
    </row>
    <row r="2577" spans="1:12" s="194" customFormat="1" ht="24.6" customHeight="1" x14ac:dyDescent="0.15">
      <c r="A2577" s="626"/>
      <c r="B2577" s="209" t="s">
        <v>460</v>
      </c>
      <c r="C2577" s="209" t="s">
        <v>1989</v>
      </c>
      <c r="D2577" s="211">
        <v>43502</v>
      </c>
      <c r="E2577" s="209" t="s">
        <v>1990</v>
      </c>
      <c r="F2577" s="614"/>
      <c r="G2577" s="615"/>
      <c r="H2577" s="618"/>
      <c r="I2577" s="619"/>
      <c r="J2577" s="621"/>
      <c r="K2577" s="621"/>
      <c r="L2577" s="623"/>
    </row>
    <row r="2578" spans="1:12" s="194" customFormat="1" ht="24.6" customHeight="1" x14ac:dyDescent="0.15">
      <c r="A2578" s="624">
        <v>486</v>
      </c>
      <c r="B2578" s="203" t="s">
        <v>12</v>
      </c>
      <c r="C2578" s="207" t="s">
        <v>11</v>
      </c>
      <c r="D2578" s="207" t="s">
        <v>280</v>
      </c>
      <c r="E2578" s="207" t="s">
        <v>281</v>
      </c>
      <c r="F2578" s="627" t="s">
        <v>8</v>
      </c>
      <c r="G2578" s="628"/>
      <c r="H2578" s="629"/>
      <c r="I2578" s="630"/>
      <c r="J2578" s="630"/>
      <c r="K2578" s="630"/>
      <c r="L2578" s="631"/>
    </row>
    <row r="2579" spans="1:12" s="194" customFormat="1" ht="26.65" customHeight="1" x14ac:dyDescent="0.15">
      <c r="A2579" s="625"/>
      <c r="B2579" s="620" t="s">
        <v>1978</v>
      </c>
      <c r="C2579" s="632" t="s">
        <v>1991</v>
      </c>
      <c r="D2579" s="634">
        <v>43510</v>
      </c>
      <c r="E2579" s="620" t="s">
        <v>1992</v>
      </c>
      <c r="F2579" s="636" t="s">
        <v>1993</v>
      </c>
      <c r="G2579" s="637"/>
      <c r="H2579" s="610" t="s">
        <v>286</v>
      </c>
      <c r="I2579" s="611"/>
      <c r="J2579" s="209" t="s">
        <v>287</v>
      </c>
      <c r="K2579" s="209" t="s">
        <v>16</v>
      </c>
      <c r="L2579" s="210">
        <v>750</v>
      </c>
    </row>
    <row r="2580" spans="1:12" s="194" customFormat="1" ht="341.85" customHeight="1" x14ac:dyDescent="0.15">
      <c r="A2580" s="625"/>
      <c r="B2580" s="621"/>
      <c r="C2580" s="633"/>
      <c r="D2580" s="635"/>
      <c r="E2580" s="621"/>
      <c r="F2580" s="638"/>
      <c r="G2580" s="639"/>
      <c r="H2580" s="610" t="s">
        <v>242</v>
      </c>
      <c r="I2580" s="611"/>
      <c r="J2580" s="209" t="s">
        <v>287</v>
      </c>
      <c r="K2580" s="209" t="s">
        <v>287</v>
      </c>
      <c r="L2580" s="210">
        <v>0</v>
      </c>
    </row>
    <row r="2581" spans="1:12" s="194" customFormat="1" ht="24.6" customHeight="1" x14ac:dyDescent="0.15">
      <c r="A2581" s="625"/>
      <c r="B2581" s="203" t="s">
        <v>6</v>
      </c>
      <c r="C2581" s="207" t="s">
        <v>5</v>
      </c>
      <c r="D2581" s="207" t="s">
        <v>288</v>
      </c>
      <c r="E2581" s="207" t="s">
        <v>289</v>
      </c>
      <c r="F2581" s="612"/>
      <c r="G2581" s="613"/>
      <c r="H2581" s="616" t="s">
        <v>290</v>
      </c>
      <c r="I2581" s="617"/>
      <c r="J2581" s="620" t="s">
        <v>287</v>
      </c>
      <c r="K2581" s="620" t="s">
        <v>287</v>
      </c>
      <c r="L2581" s="622">
        <v>0</v>
      </c>
    </row>
    <row r="2582" spans="1:12" s="194" customFormat="1" ht="24.6" customHeight="1" x14ac:dyDescent="0.15">
      <c r="A2582" s="626"/>
      <c r="B2582" s="209" t="s">
        <v>460</v>
      </c>
      <c r="C2582" s="209" t="s">
        <v>1993</v>
      </c>
      <c r="D2582" s="211">
        <v>43513</v>
      </c>
      <c r="E2582" s="209" t="s">
        <v>1994</v>
      </c>
      <c r="F2582" s="614"/>
      <c r="G2582" s="615"/>
      <c r="H2582" s="618"/>
      <c r="I2582" s="619"/>
      <c r="J2582" s="621"/>
      <c r="K2582" s="621"/>
      <c r="L2582" s="623"/>
    </row>
    <row r="2583" spans="1:12" s="194" customFormat="1" ht="24.6" customHeight="1" x14ac:dyDescent="0.15">
      <c r="A2583" s="624">
        <v>487</v>
      </c>
      <c r="B2583" s="203" t="s">
        <v>12</v>
      </c>
      <c r="C2583" s="207" t="s">
        <v>11</v>
      </c>
      <c r="D2583" s="207" t="s">
        <v>280</v>
      </c>
      <c r="E2583" s="207" t="s">
        <v>281</v>
      </c>
      <c r="F2583" s="627" t="s">
        <v>8</v>
      </c>
      <c r="G2583" s="628"/>
      <c r="H2583" s="629"/>
      <c r="I2583" s="630"/>
      <c r="J2583" s="630"/>
      <c r="K2583" s="630"/>
      <c r="L2583" s="631"/>
    </row>
    <row r="2584" spans="1:12" s="194" customFormat="1" ht="26.65" customHeight="1" x14ac:dyDescent="0.15">
      <c r="A2584" s="625"/>
      <c r="B2584" s="620" t="s">
        <v>1978</v>
      </c>
      <c r="C2584" s="632" t="s">
        <v>1995</v>
      </c>
      <c r="D2584" s="634">
        <v>43545</v>
      </c>
      <c r="E2584" s="620" t="s">
        <v>373</v>
      </c>
      <c r="F2584" s="636" t="s">
        <v>1996</v>
      </c>
      <c r="G2584" s="637"/>
      <c r="H2584" s="610" t="s">
        <v>286</v>
      </c>
      <c r="I2584" s="611"/>
      <c r="J2584" s="209" t="s">
        <v>287</v>
      </c>
      <c r="K2584" s="209" t="s">
        <v>16</v>
      </c>
      <c r="L2584" s="210">
        <v>253.5</v>
      </c>
    </row>
    <row r="2585" spans="1:12" s="194" customFormat="1" ht="288" customHeight="1" x14ac:dyDescent="0.15">
      <c r="A2585" s="625"/>
      <c r="B2585" s="621"/>
      <c r="C2585" s="633"/>
      <c r="D2585" s="635"/>
      <c r="E2585" s="621"/>
      <c r="F2585" s="638"/>
      <c r="G2585" s="639"/>
      <c r="H2585" s="610" t="s">
        <v>242</v>
      </c>
      <c r="I2585" s="611"/>
      <c r="J2585" s="209" t="s">
        <v>287</v>
      </c>
      <c r="K2585" s="209" t="s">
        <v>16</v>
      </c>
      <c r="L2585" s="210">
        <v>118</v>
      </c>
    </row>
    <row r="2586" spans="1:12" s="194" customFormat="1" ht="24.6" customHeight="1" x14ac:dyDescent="0.15">
      <c r="A2586" s="625"/>
      <c r="B2586" s="203" t="s">
        <v>6</v>
      </c>
      <c r="C2586" s="207" t="s">
        <v>5</v>
      </c>
      <c r="D2586" s="207" t="s">
        <v>288</v>
      </c>
      <c r="E2586" s="207" t="s">
        <v>289</v>
      </c>
      <c r="F2586" s="612"/>
      <c r="G2586" s="613"/>
      <c r="H2586" s="616" t="s">
        <v>290</v>
      </c>
      <c r="I2586" s="617"/>
      <c r="J2586" s="620" t="s">
        <v>287</v>
      </c>
      <c r="K2586" s="620" t="s">
        <v>287</v>
      </c>
      <c r="L2586" s="622">
        <v>0</v>
      </c>
    </row>
    <row r="2587" spans="1:12" s="194" customFormat="1" ht="24.6" customHeight="1" x14ac:dyDescent="0.15">
      <c r="A2587" s="626"/>
      <c r="B2587" s="209" t="s">
        <v>460</v>
      </c>
      <c r="C2587" s="209" t="s">
        <v>1996</v>
      </c>
      <c r="D2587" s="211">
        <v>43546</v>
      </c>
      <c r="E2587" s="209" t="s">
        <v>1997</v>
      </c>
      <c r="F2587" s="614"/>
      <c r="G2587" s="615"/>
      <c r="H2587" s="618"/>
      <c r="I2587" s="619"/>
      <c r="J2587" s="621"/>
      <c r="K2587" s="621"/>
      <c r="L2587" s="623"/>
    </row>
    <row r="2588" spans="1:12" s="194" customFormat="1" ht="24.6" customHeight="1" x14ac:dyDescent="0.15">
      <c r="A2588" s="624">
        <v>488</v>
      </c>
      <c r="B2588" s="203" t="s">
        <v>12</v>
      </c>
      <c r="C2588" s="207" t="s">
        <v>11</v>
      </c>
      <c r="D2588" s="207" t="s">
        <v>280</v>
      </c>
      <c r="E2588" s="207" t="s">
        <v>281</v>
      </c>
      <c r="F2588" s="627" t="s">
        <v>8</v>
      </c>
      <c r="G2588" s="628"/>
      <c r="H2588" s="629"/>
      <c r="I2588" s="630"/>
      <c r="J2588" s="630"/>
      <c r="K2588" s="630"/>
      <c r="L2588" s="631"/>
    </row>
    <row r="2589" spans="1:12" s="194" customFormat="1" ht="26.65" customHeight="1" x14ac:dyDescent="0.15">
      <c r="A2589" s="625"/>
      <c r="B2589" s="620" t="s">
        <v>1978</v>
      </c>
      <c r="C2589" s="632" t="s">
        <v>1998</v>
      </c>
      <c r="D2589" s="634">
        <v>43547</v>
      </c>
      <c r="E2589" s="620" t="s">
        <v>1999</v>
      </c>
      <c r="F2589" s="636" t="s">
        <v>1050</v>
      </c>
      <c r="G2589" s="637"/>
      <c r="H2589" s="610" t="s">
        <v>286</v>
      </c>
      <c r="I2589" s="611"/>
      <c r="J2589" s="209" t="s">
        <v>287</v>
      </c>
      <c r="K2589" s="209" t="s">
        <v>16</v>
      </c>
      <c r="L2589" s="210">
        <v>1011</v>
      </c>
    </row>
    <row r="2590" spans="1:12" s="194" customFormat="1" ht="363.75" customHeight="1" x14ac:dyDescent="0.15">
      <c r="A2590" s="625"/>
      <c r="B2590" s="621"/>
      <c r="C2590" s="633"/>
      <c r="D2590" s="635"/>
      <c r="E2590" s="621"/>
      <c r="F2590" s="638"/>
      <c r="G2590" s="639"/>
      <c r="H2590" s="610" t="s">
        <v>242</v>
      </c>
      <c r="I2590" s="611"/>
      <c r="J2590" s="209" t="s">
        <v>287</v>
      </c>
      <c r="K2590" s="209" t="s">
        <v>16</v>
      </c>
      <c r="L2590" s="210">
        <v>2974.1</v>
      </c>
    </row>
    <row r="2591" spans="1:12" s="194" customFormat="1" ht="24.6" customHeight="1" x14ac:dyDescent="0.15">
      <c r="A2591" s="625"/>
      <c r="B2591" s="203" t="s">
        <v>6</v>
      </c>
      <c r="C2591" s="207" t="s">
        <v>5</v>
      </c>
      <c r="D2591" s="207" t="s">
        <v>288</v>
      </c>
      <c r="E2591" s="207" t="s">
        <v>289</v>
      </c>
      <c r="F2591" s="612"/>
      <c r="G2591" s="613"/>
      <c r="H2591" s="616" t="s">
        <v>290</v>
      </c>
      <c r="I2591" s="617"/>
      <c r="J2591" s="620" t="s">
        <v>287</v>
      </c>
      <c r="K2591" s="620" t="s">
        <v>16</v>
      </c>
      <c r="L2591" s="622">
        <v>398</v>
      </c>
    </row>
    <row r="2592" spans="1:12" s="194" customFormat="1" ht="24.6" customHeight="1" x14ac:dyDescent="0.15">
      <c r="A2592" s="626"/>
      <c r="B2592" s="209" t="s">
        <v>460</v>
      </c>
      <c r="C2592" s="209" t="s">
        <v>1050</v>
      </c>
      <c r="D2592" s="211">
        <v>43551</v>
      </c>
      <c r="E2592" s="209" t="s">
        <v>2000</v>
      </c>
      <c r="F2592" s="614"/>
      <c r="G2592" s="615"/>
      <c r="H2592" s="618"/>
      <c r="I2592" s="619"/>
      <c r="J2592" s="621"/>
      <c r="K2592" s="621"/>
      <c r="L2592" s="623"/>
    </row>
    <row r="2593" spans="1:12" s="194" customFormat="1" ht="24.6" customHeight="1" x14ac:dyDescent="0.15">
      <c r="A2593" s="624">
        <v>489</v>
      </c>
      <c r="B2593" s="203" t="s">
        <v>12</v>
      </c>
      <c r="C2593" s="207" t="s">
        <v>11</v>
      </c>
      <c r="D2593" s="207" t="s">
        <v>280</v>
      </c>
      <c r="E2593" s="207" t="s">
        <v>281</v>
      </c>
      <c r="F2593" s="627" t="s">
        <v>8</v>
      </c>
      <c r="G2593" s="628"/>
      <c r="H2593" s="629"/>
      <c r="I2593" s="630"/>
      <c r="J2593" s="630"/>
      <c r="K2593" s="630"/>
      <c r="L2593" s="631"/>
    </row>
    <row r="2594" spans="1:12" s="194" customFormat="1" ht="26.65" customHeight="1" x14ac:dyDescent="0.15">
      <c r="A2594" s="625"/>
      <c r="B2594" s="620" t="s">
        <v>2001</v>
      </c>
      <c r="C2594" s="632" t="s">
        <v>2002</v>
      </c>
      <c r="D2594" s="634">
        <v>43515</v>
      </c>
      <c r="E2594" s="620" t="s">
        <v>659</v>
      </c>
      <c r="F2594" s="636" t="s">
        <v>2003</v>
      </c>
      <c r="G2594" s="637"/>
      <c r="H2594" s="610" t="s">
        <v>286</v>
      </c>
      <c r="I2594" s="611"/>
      <c r="J2594" s="209" t="s">
        <v>287</v>
      </c>
      <c r="K2594" s="209" t="s">
        <v>16</v>
      </c>
      <c r="L2594" s="210">
        <v>500</v>
      </c>
    </row>
    <row r="2595" spans="1:12" s="194" customFormat="1" ht="212.85" customHeight="1" x14ac:dyDescent="0.15">
      <c r="A2595" s="625"/>
      <c r="B2595" s="621"/>
      <c r="C2595" s="633"/>
      <c r="D2595" s="635"/>
      <c r="E2595" s="621"/>
      <c r="F2595" s="638"/>
      <c r="G2595" s="639"/>
      <c r="H2595" s="610" t="s">
        <v>242</v>
      </c>
      <c r="I2595" s="611"/>
      <c r="J2595" s="209" t="s">
        <v>287</v>
      </c>
      <c r="K2595" s="209" t="s">
        <v>287</v>
      </c>
      <c r="L2595" s="210">
        <v>0</v>
      </c>
    </row>
    <row r="2596" spans="1:12" s="194" customFormat="1" ht="24.6" customHeight="1" x14ac:dyDescent="0.15">
      <c r="A2596" s="625"/>
      <c r="B2596" s="203" t="s">
        <v>6</v>
      </c>
      <c r="C2596" s="207" t="s">
        <v>5</v>
      </c>
      <c r="D2596" s="207" t="s">
        <v>288</v>
      </c>
      <c r="E2596" s="207" t="s">
        <v>289</v>
      </c>
      <c r="F2596" s="612"/>
      <c r="G2596" s="613"/>
      <c r="H2596" s="616" t="s">
        <v>290</v>
      </c>
      <c r="I2596" s="617"/>
      <c r="J2596" s="620" t="s">
        <v>287</v>
      </c>
      <c r="K2596" s="620" t="s">
        <v>16</v>
      </c>
      <c r="L2596" s="622">
        <v>1055</v>
      </c>
    </row>
    <row r="2597" spans="1:12" s="194" customFormat="1" ht="24.6" customHeight="1" x14ac:dyDescent="0.15">
      <c r="A2597" s="626"/>
      <c r="B2597" s="209" t="s">
        <v>317</v>
      </c>
      <c r="C2597" s="209" t="s">
        <v>2003</v>
      </c>
      <c r="D2597" s="211">
        <v>43519</v>
      </c>
      <c r="E2597" s="209" t="s">
        <v>588</v>
      </c>
      <c r="F2597" s="614"/>
      <c r="G2597" s="615"/>
      <c r="H2597" s="618"/>
      <c r="I2597" s="619"/>
      <c r="J2597" s="621"/>
      <c r="K2597" s="621"/>
      <c r="L2597" s="623"/>
    </row>
    <row r="2598" spans="1:12" s="194" customFormat="1" ht="24.6" customHeight="1" x14ac:dyDescent="0.15">
      <c r="A2598" s="624">
        <v>490</v>
      </c>
      <c r="B2598" s="203" t="s">
        <v>12</v>
      </c>
      <c r="C2598" s="207" t="s">
        <v>11</v>
      </c>
      <c r="D2598" s="207" t="s">
        <v>280</v>
      </c>
      <c r="E2598" s="207" t="s">
        <v>281</v>
      </c>
      <c r="F2598" s="627" t="s">
        <v>8</v>
      </c>
      <c r="G2598" s="628"/>
      <c r="H2598" s="629"/>
      <c r="I2598" s="630"/>
      <c r="J2598" s="630"/>
      <c r="K2598" s="630"/>
      <c r="L2598" s="631"/>
    </row>
    <row r="2599" spans="1:12" s="194" customFormat="1" ht="26.65" customHeight="1" x14ac:dyDescent="0.15">
      <c r="A2599" s="625"/>
      <c r="B2599" s="620" t="s">
        <v>2004</v>
      </c>
      <c r="C2599" s="620" t="s">
        <v>2005</v>
      </c>
      <c r="D2599" s="634">
        <v>43397</v>
      </c>
      <c r="E2599" s="620" t="s">
        <v>1086</v>
      </c>
      <c r="F2599" s="636" t="s">
        <v>2006</v>
      </c>
      <c r="G2599" s="637"/>
      <c r="H2599" s="610" t="s">
        <v>286</v>
      </c>
      <c r="I2599" s="611"/>
      <c r="J2599" s="209" t="s">
        <v>287</v>
      </c>
      <c r="K2599" s="209" t="s">
        <v>16</v>
      </c>
      <c r="L2599" s="210">
        <v>344</v>
      </c>
    </row>
    <row r="2600" spans="1:12" s="194" customFormat="1" ht="105" customHeight="1" x14ac:dyDescent="0.15">
      <c r="A2600" s="625"/>
      <c r="B2600" s="621"/>
      <c r="C2600" s="621"/>
      <c r="D2600" s="635"/>
      <c r="E2600" s="621"/>
      <c r="F2600" s="638"/>
      <c r="G2600" s="639"/>
      <c r="H2600" s="610" t="s">
        <v>242</v>
      </c>
      <c r="I2600" s="611"/>
      <c r="J2600" s="209" t="s">
        <v>287</v>
      </c>
      <c r="K2600" s="209" t="s">
        <v>16</v>
      </c>
      <c r="L2600" s="210">
        <v>841.65</v>
      </c>
    </row>
    <row r="2601" spans="1:12" s="194" customFormat="1" ht="24.6" customHeight="1" x14ac:dyDescent="0.15">
      <c r="A2601" s="625"/>
      <c r="B2601" s="203" t="s">
        <v>6</v>
      </c>
      <c r="C2601" s="207" t="s">
        <v>5</v>
      </c>
      <c r="D2601" s="207" t="s">
        <v>288</v>
      </c>
      <c r="E2601" s="207" t="s">
        <v>289</v>
      </c>
      <c r="F2601" s="612"/>
      <c r="G2601" s="613"/>
      <c r="H2601" s="616" t="s">
        <v>290</v>
      </c>
      <c r="I2601" s="617"/>
      <c r="J2601" s="620" t="s">
        <v>287</v>
      </c>
      <c r="K2601" s="620" t="s">
        <v>287</v>
      </c>
      <c r="L2601" s="622">
        <v>0</v>
      </c>
    </row>
    <row r="2602" spans="1:12" s="194" customFormat="1" ht="24.6" customHeight="1" x14ac:dyDescent="0.15">
      <c r="A2602" s="626"/>
      <c r="B2602" s="209" t="s">
        <v>291</v>
      </c>
      <c r="C2602" s="209" t="s">
        <v>2006</v>
      </c>
      <c r="D2602" s="211">
        <v>43399</v>
      </c>
      <c r="E2602" s="209" t="s">
        <v>791</v>
      </c>
      <c r="F2602" s="614"/>
      <c r="G2602" s="615"/>
      <c r="H2602" s="618"/>
      <c r="I2602" s="619"/>
      <c r="J2602" s="621"/>
      <c r="K2602" s="621"/>
      <c r="L2602" s="623"/>
    </row>
    <row r="2603" spans="1:12" s="194" customFormat="1" ht="24.6" customHeight="1" x14ac:dyDescent="0.15">
      <c r="A2603" s="624">
        <v>491</v>
      </c>
      <c r="B2603" s="203" t="s">
        <v>12</v>
      </c>
      <c r="C2603" s="207" t="s">
        <v>11</v>
      </c>
      <c r="D2603" s="207" t="s">
        <v>280</v>
      </c>
      <c r="E2603" s="207" t="s">
        <v>281</v>
      </c>
      <c r="F2603" s="627" t="s">
        <v>8</v>
      </c>
      <c r="G2603" s="628"/>
      <c r="H2603" s="629"/>
      <c r="I2603" s="630"/>
      <c r="J2603" s="630"/>
      <c r="K2603" s="630"/>
      <c r="L2603" s="631"/>
    </row>
    <row r="2604" spans="1:12" s="194" customFormat="1" ht="26.65" customHeight="1" x14ac:dyDescent="0.15">
      <c r="A2604" s="625"/>
      <c r="B2604" s="620" t="s">
        <v>2004</v>
      </c>
      <c r="C2604" s="620" t="s">
        <v>2007</v>
      </c>
      <c r="D2604" s="634">
        <v>43488</v>
      </c>
      <c r="E2604" s="620" t="s">
        <v>2008</v>
      </c>
      <c r="F2604" s="636" t="s">
        <v>2009</v>
      </c>
      <c r="G2604" s="637"/>
      <c r="H2604" s="610" t="s">
        <v>286</v>
      </c>
      <c r="I2604" s="611"/>
      <c r="J2604" s="209" t="s">
        <v>287</v>
      </c>
      <c r="K2604" s="209" t="s">
        <v>16</v>
      </c>
      <c r="L2604" s="210">
        <v>350.3</v>
      </c>
    </row>
    <row r="2605" spans="1:12" s="194" customFormat="1" ht="105" customHeight="1" x14ac:dyDescent="0.15">
      <c r="A2605" s="625"/>
      <c r="B2605" s="621"/>
      <c r="C2605" s="621"/>
      <c r="D2605" s="635"/>
      <c r="E2605" s="621"/>
      <c r="F2605" s="638"/>
      <c r="G2605" s="639"/>
      <c r="H2605" s="610" t="s">
        <v>242</v>
      </c>
      <c r="I2605" s="611"/>
      <c r="J2605" s="209" t="s">
        <v>287</v>
      </c>
      <c r="K2605" s="209" t="s">
        <v>16</v>
      </c>
      <c r="L2605" s="210">
        <v>765.79</v>
      </c>
    </row>
    <row r="2606" spans="1:12" s="194" customFormat="1" ht="24.6" customHeight="1" x14ac:dyDescent="0.15">
      <c r="A2606" s="625"/>
      <c r="B2606" s="203" t="s">
        <v>6</v>
      </c>
      <c r="C2606" s="207" t="s">
        <v>5</v>
      </c>
      <c r="D2606" s="207" t="s">
        <v>288</v>
      </c>
      <c r="E2606" s="207" t="s">
        <v>289</v>
      </c>
      <c r="F2606" s="612"/>
      <c r="G2606" s="613"/>
      <c r="H2606" s="616" t="s">
        <v>290</v>
      </c>
      <c r="I2606" s="617"/>
      <c r="J2606" s="620" t="s">
        <v>287</v>
      </c>
      <c r="K2606" s="620" t="s">
        <v>287</v>
      </c>
      <c r="L2606" s="622">
        <v>0</v>
      </c>
    </row>
    <row r="2607" spans="1:12" s="194" customFormat="1" ht="24.6" customHeight="1" x14ac:dyDescent="0.15">
      <c r="A2607" s="626"/>
      <c r="B2607" s="209" t="s">
        <v>291</v>
      </c>
      <c r="C2607" s="209" t="s">
        <v>2009</v>
      </c>
      <c r="D2607" s="211">
        <v>43490</v>
      </c>
      <c r="E2607" s="209" t="s">
        <v>765</v>
      </c>
      <c r="F2607" s="614"/>
      <c r="G2607" s="615"/>
      <c r="H2607" s="618"/>
      <c r="I2607" s="619"/>
      <c r="J2607" s="621"/>
      <c r="K2607" s="621"/>
      <c r="L2607" s="623"/>
    </row>
    <row r="2608" spans="1:12" s="194" customFormat="1" ht="24.6" customHeight="1" x14ac:dyDescent="0.15">
      <c r="A2608" s="624">
        <v>492</v>
      </c>
      <c r="B2608" s="203" t="s">
        <v>12</v>
      </c>
      <c r="C2608" s="207" t="s">
        <v>11</v>
      </c>
      <c r="D2608" s="207" t="s">
        <v>280</v>
      </c>
      <c r="E2608" s="207" t="s">
        <v>281</v>
      </c>
      <c r="F2608" s="627" t="s">
        <v>8</v>
      </c>
      <c r="G2608" s="628"/>
      <c r="H2608" s="629"/>
      <c r="I2608" s="630"/>
      <c r="J2608" s="630"/>
      <c r="K2608" s="630"/>
      <c r="L2608" s="631"/>
    </row>
    <row r="2609" spans="1:12" s="194" customFormat="1" ht="26.65" customHeight="1" x14ac:dyDescent="0.15">
      <c r="A2609" s="625"/>
      <c r="B2609" s="620" t="s">
        <v>2010</v>
      </c>
      <c r="C2609" s="632" t="s">
        <v>2011</v>
      </c>
      <c r="D2609" s="634">
        <v>43382</v>
      </c>
      <c r="E2609" s="620" t="s">
        <v>2012</v>
      </c>
      <c r="F2609" s="636" t="s">
        <v>2013</v>
      </c>
      <c r="G2609" s="637"/>
      <c r="H2609" s="610" t="s">
        <v>286</v>
      </c>
      <c r="I2609" s="611"/>
      <c r="J2609" s="209" t="s">
        <v>287</v>
      </c>
      <c r="K2609" s="209" t="s">
        <v>16</v>
      </c>
      <c r="L2609" s="210">
        <v>608.25</v>
      </c>
    </row>
    <row r="2610" spans="1:12" s="194" customFormat="1" ht="255.95" customHeight="1" x14ac:dyDescent="0.15">
      <c r="A2610" s="625"/>
      <c r="B2610" s="621"/>
      <c r="C2610" s="633"/>
      <c r="D2610" s="635"/>
      <c r="E2610" s="621"/>
      <c r="F2610" s="638"/>
      <c r="G2610" s="639"/>
      <c r="H2610" s="610" t="s">
        <v>242</v>
      </c>
      <c r="I2610" s="611"/>
      <c r="J2610" s="209" t="s">
        <v>287</v>
      </c>
      <c r="K2610" s="209" t="s">
        <v>287</v>
      </c>
      <c r="L2610" s="210">
        <v>0</v>
      </c>
    </row>
    <row r="2611" spans="1:12" s="194" customFormat="1" ht="24.6" customHeight="1" x14ac:dyDescent="0.15">
      <c r="A2611" s="625"/>
      <c r="B2611" s="203" t="s">
        <v>6</v>
      </c>
      <c r="C2611" s="207" t="s">
        <v>5</v>
      </c>
      <c r="D2611" s="207" t="s">
        <v>288</v>
      </c>
      <c r="E2611" s="207" t="s">
        <v>289</v>
      </c>
      <c r="F2611" s="612"/>
      <c r="G2611" s="613"/>
      <c r="H2611" s="616" t="s">
        <v>290</v>
      </c>
      <c r="I2611" s="617"/>
      <c r="J2611" s="620" t="s">
        <v>287</v>
      </c>
      <c r="K2611" s="620" t="s">
        <v>287</v>
      </c>
      <c r="L2611" s="622">
        <v>0</v>
      </c>
    </row>
    <row r="2612" spans="1:12" s="194" customFormat="1" ht="24.6" customHeight="1" x14ac:dyDescent="0.15">
      <c r="A2612" s="626"/>
      <c r="B2612" s="209" t="s">
        <v>2014</v>
      </c>
      <c r="C2612" s="209" t="s">
        <v>2013</v>
      </c>
      <c r="D2612" s="211">
        <v>43384</v>
      </c>
      <c r="E2612" s="209" t="s">
        <v>2015</v>
      </c>
      <c r="F2612" s="614"/>
      <c r="G2612" s="615"/>
      <c r="H2612" s="618"/>
      <c r="I2612" s="619"/>
      <c r="J2612" s="621"/>
      <c r="K2612" s="621"/>
      <c r="L2612" s="623"/>
    </row>
    <row r="2613" spans="1:12" s="194" customFormat="1" ht="24.6" customHeight="1" x14ac:dyDescent="0.15">
      <c r="A2613" s="624">
        <v>493</v>
      </c>
      <c r="B2613" s="203" t="s">
        <v>12</v>
      </c>
      <c r="C2613" s="207" t="s">
        <v>11</v>
      </c>
      <c r="D2613" s="207" t="s">
        <v>280</v>
      </c>
      <c r="E2613" s="207" t="s">
        <v>281</v>
      </c>
      <c r="F2613" s="627" t="s">
        <v>8</v>
      </c>
      <c r="G2613" s="628"/>
      <c r="H2613" s="629"/>
      <c r="I2613" s="630"/>
      <c r="J2613" s="630"/>
      <c r="K2613" s="630"/>
      <c r="L2613" s="631"/>
    </row>
    <row r="2614" spans="1:12" s="194" customFormat="1" ht="26.65" customHeight="1" x14ac:dyDescent="0.15">
      <c r="A2614" s="625"/>
      <c r="B2614" s="620" t="s">
        <v>2016</v>
      </c>
      <c r="C2614" s="632" t="s">
        <v>2017</v>
      </c>
      <c r="D2614" s="634">
        <v>43395</v>
      </c>
      <c r="E2614" s="620" t="s">
        <v>1244</v>
      </c>
      <c r="F2614" s="636" t="s">
        <v>2018</v>
      </c>
      <c r="G2614" s="637"/>
      <c r="H2614" s="610" t="s">
        <v>286</v>
      </c>
      <c r="I2614" s="611"/>
      <c r="J2614" s="209" t="s">
        <v>287</v>
      </c>
      <c r="K2614" s="209" t="s">
        <v>16</v>
      </c>
      <c r="L2614" s="210">
        <v>872.24</v>
      </c>
    </row>
    <row r="2615" spans="1:12" s="194" customFormat="1" ht="341.85" customHeight="1" x14ac:dyDescent="0.15">
      <c r="A2615" s="625"/>
      <c r="B2615" s="621"/>
      <c r="C2615" s="633"/>
      <c r="D2615" s="635"/>
      <c r="E2615" s="621"/>
      <c r="F2615" s="638"/>
      <c r="G2615" s="639"/>
      <c r="H2615" s="610" t="s">
        <v>242</v>
      </c>
      <c r="I2615" s="611"/>
      <c r="J2615" s="209" t="s">
        <v>287</v>
      </c>
      <c r="K2615" s="209" t="s">
        <v>16</v>
      </c>
      <c r="L2615" s="210">
        <v>1259.71</v>
      </c>
    </row>
    <row r="2616" spans="1:12" s="194" customFormat="1" ht="24.6" customHeight="1" x14ac:dyDescent="0.15">
      <c r="A2616" s="625"/>
      <c r="B2616" s="203" t="s">
        <v>6</v>
      </c>
      <c r="C2616" s="207" t="s">
        <v>5</v>
      </c>
      <c r="D2616" s="207" t="s">
        <v>288</v>
      </c>
      <c r="E2616" s="207" t="s">
        <v>289</v>
      </c>
      <c r="F2616" s="612"/>
      <c r="G2616" s="613"/>
      <c r="H2616" s="616" t="s">
        <v>290</v>
      </c>
      <c r="I2616" s="617"/>
      <c r="J2616" s="620" t="s">
        <v>287</v>
      </c>
      <c r="K2616" s="620" t="s">
        <v>16</v>
      </c>
      <c r="L2616" s="622">
        <v>675</v>
      </c>
    </row>
    <row r="2617" spans="1:12" s="194" customFormat="1" ht="24.6" customHeight="1" x14ac:dyDescent="0.15">
      <c r="A2617" s="626"/>
      <c r="B2617" s="209" t="s">
        <v>460</v>
      </c>
      <c r="C2617" s="209" t="s">
        <v>2018</v>
      </c>
      <c r="D2617" s="211">
        <v>43399</v>
      </c>
      <c r="E2617" s="209" t="s">
        <v>1934</v>
      </c>
      <c r="F2617" s="614"/>
      <c r="G2617" s="615"/>
      <c r="H2617" s="618"/>
      <c r="I2617" s="619"/>
      <c r="J2617" s="621"/>
      <c r="K2617" s="621"/>
      <c r="L2617" s="623"/>
    </row>
    <row r="2618" spans="1:12" s="194" customFormat="1" ht="24.6" customHeight="1" x14ac:dyDescent="0.15">
      <c r="A2618" s="624">
        <v>494</v>
      </c>
      <c r="B2618" s="203" t="s">
        <v>12</v>
      </c>
      <c r="C2618" s="207" t="s">
        <v>11</v>
      </c>
      <c r="D2618" s="207" t="s">
        <v>280</v>
      </c>
      <c r="E2618" s="207" t="s">
        <v>281</v>
      </c>
      <c r="F2618" s="627" t="s">
        <v>8</v>
      </c>
      <c r="G2618" s="628"/>
      <c r="H2618" s="629"/>
      <c r="I2618" s="630"/>
      <c r="J2618" s="630"/>
      <c r="K2618" s="630"/>
      <c r="L2618" s="631"/>
    </row>
    <row r="2619" spans="1:12" s="194" customFormat="1" ht="26.65" customHeight="1" x14ac:dyDescent="0.15">
      <c r="A2619" s="625"/>
      <c r="B2619" s="620" t="s">
        <v>2019</v>
      </c>
      <c r="C2619" s="620" t="s">
        <v>2020</v>
      </c>
      <c r="D2619" s="634">
        <v>43530</v>
      </c>
      <c r="E2619" s="620" t="s">
        <v>1917</v>
      </c>
      <c r="F2619" s="636" t="s">
        <v>720</v>
      </c>
      <c r="G2619" s="637"/>
      <c r="H2619" s="610" t="s">
        <v>286</v>
      </c>
      <c r="I2619" s="611"/>
      <c r="J2619" s="209" t="s">
        <v>287</v>
      </c>
      <c r="K2619" s="209" t="s">
        <v>16</v>
      </c>
      <c r="L2619" s="210">
        <v>478</v>
      </c>
    </row>
    <row r="2620" spans="1:12" s="194" customFormat="1" ht="61.9" customHeight="1" x14ac:dyDescent="0.15">
      <c r="A2620" s="625"/>
      <c r="B2620" s="621"/>
      <c r="C2620" s="621"/>
      <c r="D2620" s="635"/>
      <c r="E2620" s="621"/>
      <c r="F2620" s="638"/>
      <c r="G2620" s="639"/>
      <c r="H2620" s="610" t="s">
        <v>242</v>
      </c>
      <c r="I2620" s="611"/>
      <c r="J2620" s="209" t="s">
        <v>287</v>
      </c>
      <c r="K2620" s="209" t="s">
        <v>287</v>
      </c>
      <c r="L2620" s="210">
        <v>0</v>
      </c>
    </row>
    <row r="2621" spans="1:12" s="194" customFormat="1" ht="24.6" customHeight="1" x14ac:dyDescent="0.15">
      <c r="A2621" s="625"/>
      <c r="B2621" s="203" t="s">
        <v>6</v>
      </c>
      <c r="C2621" s="207" t="s">
        <v>5</v>
      </c>
      <c r="D2621" s="207" t="s">
        <v>288</v>
      </c>
      <c r="E2621" s="207" t="s">
        <v>289</v>
      </c>
      <c r="F2621" s="612"/>
      <c r="G2621" s="613"/>
      <c r="H2621" s="616" t="s">
        <v>290</v>
      </c>
      <c r="I2621" s="617"/>
      <c r="J2621" s="620" t="s">
        <v>287</v>
      </c>
      <c r="K2621" s="620" t="s">
        <v>287</v>
      </c>
      <c r="L2621" s="622">
        <v>0</v>
      </c>
    </row>
    <row r="2622" spans="1:12" s="194" customFormat="1" ht="24.6" customHeight="1" x14ac:dyDescent="0.15">
      <c r="A2622" s="626"/>
      <c r="B2622" s="209" t="s">
        <v>832</v>
      </c>
      <c r="C2622" s="209" t="s">
        <v>720</v>
      </c>
      <c r="D2622" s="211">
        <v>43536</v>
      </c>
      <c r="E2622" s="209" t="s">
        <v>2021</v>
      </c>
      <c r="F2622" s="614"/>
      <c r="G2622" s="615"/>
      <c r="H2622" s="618"/>
      <c r="I2622" s="619"/>
      <c r="J2622" s="621"/>
      <c r="K2622" s="621"/>
      <c r="L2622" s="623"/>
    </row>
    <row r="2623" spans="1:12" s="194" customFormat="1" ht="24.6" customHeight="1" x14ac:dyDescent="0.15">
      <c r="A2623" s="624">
        <v>495</v>
      </c>
      <c r="B2623" s="203" t="s">
        <v>12</v>
      </c>
      <c r="C2623" s="207" t="s">
        <v>11</v>
      </c>
      <c r="D2623" s="207" t="s">
        <v>280</v>
      </c>
      <c r="E2623" s="207" t="s">
        <v>281</v>
      </c>
      <c r="F2623" s="627" t="s">
        <v>8</v>
      </c>
      <c r="G2623" s="628"/>
      <c r="H2623" s="629"/>
      <c r="I2623" s="630"/>
      <c r="J2623" s="630"/>
      <c r="K2623" s="630"/>
      <c r="L2623" s="631"/>
    </row>
    <row r="2624" spans="1:12" s="194" customFormat="1" ht="26.65" customHeight="1" x14ac:dyDescent="0.15">
      <c r="A2624" s="625"/>
      <c r="B2624" s="620" t="s">
        <v>2022</v>
      </c>
      <c r="C2624" s="620" t="s">
        <v>2023</v>
      </c>
      <c r="D2624" s="634">
        <v>43524</v>
      </c>
      <c r="E2624" s="620" t="s">
        <v>603</v>
      </c>
      <c r="F2624" s="636" t="s">
        <v>2024</v>
      </c>
      <c r="G2624" s="637"/>
      <c r="H2624" s="610" t="s">
        <v>286</v>
      </c>
      <c r="I2624" s="611"/>
      <c r="J2624" s="209" t="s">
        <v>287</v>
      </c>
      <c r="K2624" s="209" t="s">
        <v>16</v>
      </c>
      <c r="L2624" s="210">
        <v>877</v>
      </c>
    </row>
    <row r="2625" spans="1:12" s="194" customFormat="1" ht="94.35" customHeight="1" x14ac:dyDescent="0.15">
      <c r="A2625" s="625"/>
      <c r="B2625" s="621"/>
      <c r="C2625" s="621"/>
      <c r="D2625" s="635"/>
      <c r="E2625" s="621"/>
      <c r="F2625" s="638"/>
      <c r="G2625" s="639"/>
      <c r="H2625" s="610" t="s">
        <v>242</v>
      </c>
      <c r="I2625" s="611"/>
      <c r="J2625" s="209" t="s">
        <v>287</v>
      </c>
      <c r="K2625" s="209" t="s">
        <v>16</v>
      </c>
      <c r="L2625" s="210">
        <v>241.6</v>
      </c>
    </row>
    <row r="2626" spans="1:12" s="194" customFormat="1" ht="24.6" customHeight="1" x14ac:dyDescent="0.15">
      <c r="A2626" s="625"/>
      <c r="B2626" s="203" t="s">
        <v>6</v>
      </c>
      <c r="C2626" s="207" t="s">
        <v>5</v>
      </c>
      <c r="D2626" s="207" t="s">
        <v>288</v>
      </c>
      <c r="E2626" s="207" t="s">
        <v>289</v>
      </c>
      <c r="F2626" s="612"/>
      <c r="G2626" s="613"/>
      <c r="H2626" s="616" t="s">
        <v>290</v>
      </c>
      <c r="I2626" s="617"/>
      <c r="J2626" s="620" t="s">
        <v>287</v>
      </c>
      <c r="K2626" s="620" t="s">
        <v>287</v>
      </c>
      <c r="L2626" s="622">
        <v>0</v>
      </c>
    </row>
    <row r="2627" spans="1:12" s="194" customFormat="1" ht="24.6" customHeight="1" x14ac:dyDescent="0.15">
      <c r="A2627" s="626"/>
      <c r="B2627" s="209" t="s">
        <v>2025</v>
      </c>
      <c r="C2627" s="209" t="s">
        <v>2024</v>
      </c>
      <c r="D2627" s="211">
        <v>43526</v>
      </c>
      <c r="E2627" s="209" t="s">
        <v>914</v>
      </c>
      <c r="F2627" s="614"/>
      <c r="G2627" s="615"/>
      <c r="H2627" s="618"/>
      <c r="I2627" s="619"/>
      <c r="J2627" s="621"/>
      <c r="K2627" s="621"/>
      <c r="L2627" s="623"/>
    </row>
    <row r="2628" spans="1:12" s="194" customFormat="1" ht="24.6" customHeight="1" x14ac:dyDescent="0.15">
      <c r="A2628" s="624">
        <v>496</v>
      </c>
      <c r="B2628" s="203" t="s">
        <v>12</v>
      </c>
      <c r="C2628" s="207" t="s">
        <v>11</v>
      </c>
      <c r="D2628" s="207" t="s">
        <v>280</v>
      </c>
      <c r="E2628" s="207" t="s">
        <v>281</v>
      </c>
      <c r="F2628" s="627" t="s">
        <v>8</v>
      </c>
      <c r="G2628" s="628"/>
      <c r="H2628" s="629"/>
      <c r="I2628" s="630"/>
      <c r="J2628" s="630"/>
      <c r="K2628" s="630"/>
      <c r="L2628" s="631"/>
    </row>
    <row r="2629" spans="1:12" s="194" customFormat="1" ht="26.65" customHeight="1" x14ac:dyDescent="0.15">
      <c r="A2629" s="625"/>
      <c r="B2629" s="620" t="s">
        <v>2026</v>
      </c>
      <c r="C2629" s="632" t="s">
        <v>2027</v>
      </c>
      <c r="D2629" s="634">
        <v>43537</v>
      </c>
      <c r="E2629" s="620" t="s">
        <v>2028</v>
      </c>
      <c r="F2629" s="636" t="s">
        <v>405</v>
      </c>
      <c r="G2629" s="637"/>
      <c r="H2629" s="610" t="s">
        <v>286</v>
      </c>
      <c r="I2629" s="611"/>
      <c r="J2629" s="209" t="s">
        <v>287</v>
      </c>
      <c r="K2629" s="209" t="s">
        <v>16</v>
      </c>
      <c r="L2629" s="210">
        <v>595</v>
      </c>
    </row>
    <row r="2630" spans="1:12" s="194" customFormat="1" ht="409.6" customHeight="1" x14ac:dyDescent="0.15">
      <c r="A2630" s="625"/>
      <c r="B2630" s="640"/>
      <c r="C2630" s="641"/>
      <c r="D2630" s="642"/>
      <c r="E2630" s="640"/>
      <c r="F2630" s="643"/>
      <c r="G2630" s="644"/>
      <c r="H2630" s="616" t="s">
        <v>242</v>
      </c>
      <c r="I2630" s="617"/>
      <c r="J2630" s="620" t="s">
        <v>287</v>
      </c>
      <c r="K2630" s="620" t="s">
        <v>287</v>
      </c>
      <c r="L2630" s="622">
        <v>0</v>
      </c>
    </row>
    <row r="2631" spans="1:12" s="194" customFormat="1" ht="213.4" customHeight="1" x14ac:dyDescent="0.15">
      <c r="A2631" s="625"/>
      <c r="B2631" s="621"/>
      <c r="C2631" s="633"/>
      <c r="D2631" s="635"/>
      <c r="E2631" s="621"/>
      <c r="F2631" s="638"/>
      <c r="G2631" s="639"/>
      <c r="H2631" s="618"/>
      <c r="I2631" s="619"/>
      <c r="J2631" s="621"/>
      <c r="K2631" s="621"/>
      <c r="L2631" s="623"/>
    </row>
    <row r="2632" spans="1:12" s="194" customFormat="1" ht="24.6" customHeight="1" x14ac:dyDescent="0.15">
      <c r="A2632" s="625"/>
      <c r="B2632" s="203" t="s">
        <v>6</v>
      </c>
      <c r="C2632" s="207" t="s">
        <v>5</v>
      </c>
      <c r="D2632" s="207" t="s">
        <v>288</v>
      </c>
      <c r="E2632" s="207" t="s">
        <v>289</v>
      </c>
      <c r="F2632" s="612"/>
      <c r="G2632" s="613"/>
      <c r="H2632" s="616" t="s">
        <v>290</v>
      </c>
      <c r="I2632" s="617"/>
      <c r="J2632" s="620" t="s">
        <v>287</v>
      </c>
      <c r="K2632" s="620" t="s">
        <v>287</v>
      </c>
      <c r="L2632" s="622">
        <v>0</v>
      </c>
    </row>
    <row r="2633" spans="1:12" s="194" customFormat="1" ht="35.1" customHeight="1" x14ac:dyDescent="0.15">
      <c r="A2633" s="626"/>
      <c r="B2633" s="209" t="s">
        <v>1105</v>
      </c>
      <c r="C2633" s="209" t="s">
        <v>405</v>
      </c>
      <c r="D2633" s="211">
        <v>43540</v>
      </c>
      <c r="E2633" s="209" t="s">
        <v>406</v>
      </c>
      <c r="F2633" s="614"/>
      <c r="G2633" s="615"/>
      <c r="H2633" s="618"/>
      <c r="I2633" s="619"/>
      <c r="J2633" s="621"/>
      <c r="K2633" s="621"/>
      <c r="L2633" s="623"/>
    </row>
    <row r="2634" spans="1:12" s="194" customFormat="1" ht="24.6" customHeight="1" x14ac:dyDescent="0.15">
      <c r="A2634" s="624">
        <v>497</v>
      </c>
      <c r="B2634" s="203" t="s">
        <v>12</v>
      </c>
      <c r="C2634" s="207" t="s">
        <v>11</v>
      </c>
      <c r="D2634" s="207" t="s">
        <v>280</v>
      </c>
      <c r="E2634" s="207" t="s">
        <v>281</v>
      </c>
      <c r="F2634" s="627" t="s">
        <v>8</v>
      </c>
      <c r="G2634" s="628"/>
      <c r="H2634" s="629"/>
      <c r="I2634" s="630"/>
      <c r="J2634" s="630"/>
      <c r="K2634" s="630"/>
      <c r="L2634" s="631"/>
    </row>
    <row r="2635" spans="1:12" s="194" customFormat="1" ht="26.65" customHeight="1" x14ac:dyDescent="0.15">
      <c r="A2635" s="625"/>
      <c r="B2635" s="620" t="s">
        <v>2029</v>
      </c>
      <c r="C2635" s="632" t="s">
        <v>2030</v>
      </c>
      <c r="D2635" s="634">
        <v>43515</v>
      </c>
      <c r="E2635" s="620" t="s">
        <v>2031</v>
      </c>
      <c r="F2635" s="636" t="s">
        <v>2013</v>
      </c>
      <c r="G2635" s="637"/>
      <c r="H2635" s="610" t="s">
        <v>286</v>
      </c>
      <c r="I2635" s="611"/>
      <c r="J2635" s="209" t="s">
        <v>287</v>
      </c>
      <c r="K2635" s="209" t="s">
        <v>16</v>
      </c>
      <c r="L2635" s="210">
        <v>435</v>
      </c>
    </row>
    <row r="2636" spans="1:12" s="194" customFormat="1" ht="320.45" customHeight="1" x14ac:dyDescent="0.15">
      <c r="A2636" s="625"/>
      <c r="B2636" s="621"/>
      <c r="C2636" s="633"/>
      <c r="D2636" s="635"/>
      <c r="E2636" s="621"/>
      <c r="F2636" s="638"/>
      <c r="G2636" s="639"/>
      <c r="H2636" s="610" t="s">
        <v>242</v>
      </c>
      <c r="I2636" s="611"/>
      <c r="J2636" s="209" t="s">
        <v>287</v>
      </c>
      <c r="K2636" s="209" t="s">
        <v>16</v>
      </c>
      <c r="L2636" s="210">
        <v>771.65</v>
      </c>
    </row>
    <row r="2637" spans="1:12" s="194" customFormat="1" ht="24.6" customHeight="1" x14ac:dyDescent="0.15">
      <c r="A2637" s="625"/>
      <c r="B2637" s="203" t="s">
        <v>6</v>
      </c>
      <c r="C2637" s="207" t="s">
        <v>5</v>
      </c>
      <c r="D2637" s="207" t="s">
        <v>288</v>
      </c>
      <c r="E2637" s="207" t="s">
        <v>289</v>
      </c>
      <c r="F2637" s="612"/>
      <c r="G2637" s="613"/>
      <c r="H2637" s="616" t="s">
        <v>290</v>
      </c>
      <c r="I2637" s="617"/>
      <c r="J2637" s="620" t="s">
        <v>287</v>
      </c>
      <c r="K2637" s="620" t="s">
        <v>16</v>
      </c>
      <c r="L2637" s="622">
        <v>76</v>
      </c>
    </row>
    <row r="2638" spans="1:12" s="194" customFormat="1" ht="24.6" customHeight="1" x14ac:dyDescent="0.15">
      <c r="A2638" s="626"/>
      <c r="B2638" s="209" t="s">
        <v>439</v>
      </c>
      <c r="C2638" s="209" t="s">
        <v>2013</v>
      </c>
      <c r="D2638" s="211">
        <v>43517</v>
      </c>
      <c r="E2638" s="209" t="s">
        <v>1226</v>
      </c>
      <c r="F2638" s="614"/>
      <c r="G2638" s="615"/>
      <c r="H2638" s="618"/>
      <c r="I2638" s="619"/>
      <c r="J2638" s="621"/>
      <c r="K2638" s="621"/>
      <c r="L2638" s="623"/>
    </row>
    <row r="2639" spans="1:12" s="194" customFormat="1" ht="24.6" customHeight="1" x14ac:dyDescent="0.15">
      <c r="A2639" s="624">
        <v>498</v>
      </c>
      <c r="B2639" s="203" t="s">
        <v>12</v>
      </c>
      <c r="C2639" s="207" t="s">
        <v>11</v>
      </c>
      <c r="D2639" s="207" t="s">
        <v>280</v>
      </c>
      <c r="E2639" s="207" t="s">
        <v>281</v>
      </c>
      <c r="F2639" s="627" t="s">
        <v>8</v>
      </c>
      <c r="G2639" s="628"/>
      <c r="H2639" s="629"/>
      <c r="I2639" s="630"/>
      <c r="J2639" s="630"/>
      <c r="K2639" s="630"/>
      <c r="L2639" s="631"/>
    </row>
    <row r="2640" spans="1:12" s="194" customFormat="1" ht="26.65" customHeight="1" x14ac:dyDescent="0.15">
      <c r="A2640" s="625"/>
      <c r="B2640" s="620" t="s">
        <v>2032</v>
      </c>
      <c r="C2640" s="632" t="s">
        <v>2033</v>
      </c>
      <c r="D2640" s="634">
        <v>43395</v>
      </c>
      <c r="E2640" s="620" t="s">
        <v>394</v>
      </c>
      <c r="F2640" s="636" t="s">
        <v>395</v>
      </c>
      <c r="G2640" s="637"/>
      <c r="H2640" s="610" t="s">
        <v>286</v>
      </c>
      <c r="I2640" s="611"/>
      <c r="J2640" s="209" t="s">
        <v>287</v>
      </c>
      <c r="K2640" s="209" t="s">
        <v>16</v>
      </c>
      <c r="L2640" s="210">
        <v>857</v>
      </c>
    </row>
    <row r="2641" spans="1:12" s="194" customFormat="1" ht="409.6" customHeight="1" x14ac:dyDescent="0.15">
      <c r="A2641" s="625"/>
      <c r="B2641" s="640"/>
      <c r="C2641" s="641"/>
      <c r="D2641" s="642"/>
      <c r="E2641" s="640"/>
      <c r="F2641" s="643"/>
      <c r="G2641" s="644"/>
      <c r="H2641" s="616" t="s">
        <v>242</v>
      </c>
      <c r="I2641" s="617"/>
      <c r="J2641" s="620" t="s">
        <v>287</v>
      </c>
      <c r="K2641" s="620" t="s">
        <v>16</v>
      </c>
      <c r="L2641" s="622">
        <v>1089.21</v>
      </c>
    </row>
    <row r="2642" spans="1:12" s="194" customFormat="1" ht="409.6" customHeight="1" x14ac:dyDescent="0.15">
      <c r="A2642" s="625"/>
      <c r="B2642" s="640"/>
      <c r="C2642" s="641"/>
      <c r="D2642" s="642"/>
      <c r="E2642" s="640"/>
      <c r="F2642" s="643"/>
      <c r="G2642" s="644"/>
      <c r="H2642" s="646"/>
      <c r="I2642" s="647"/>
      <c r="J2642" s="640"/>
      <c r="K2642" s="640"/>
      <c r="L2642" s="645"/>
    </row>
    <row r="2643" spans="1:12" s="194" customFormat="1" ht="138.6" customHeight="1" x14ac:dyDescent="0.15">
      <c r="A2643" s="625"/>
      <c r="B2643" s="621"/>
      <c r="C2643" s="633"/>
      <c r="D2643" s="635"/>
      <c r="E2643" s="621"/>
      <c r="F2643" s="638"/>
      <c r="G2643" s="639"/>
      <c r="H2643" s="618"/>
      <c r="I2643" s="619"/>
      <c r="J2643" s="621"/>
      <c r="K2643" s="621"/>
      <c r="L2643" s="623"/>
    </row>
    <row r="2644" spans="1:12" s="194" customFormat="1" ht="24.6" customHeight="1" x14ac:dyDescent="0.15">
      <c r="A2644" s="625"/>
      <c r="B2644" s="203" t="s">
        <v>6</v>
      </c>
      <c r="C2644" s="207" t="s">
        <v>5</v>
      </c>
      <c r="D2644" s="207" t="s">
        <v>288</v>
      </c>
      <c r="E2644" s="207" t="s">
        <v>289</v>
      </c>
      <c r="F2644" s="612"/>
      <c r="G2644" s="613"/>
      <c r="H2644" s="616" t="s">
        <v>290</v>
      </c>
      <c r="I2644" s="617"/>
      <c r="J2644" s="620" t="s">
        <v>287</v>
      </c>
      <c r="K2644" s="620" t="s">
        <v>16</v>
      </c>
      <c r="L2644" s="622">
        <v>983.09</v>
      </c>
    </row>
    <row r="2645" spans="1:12" s="194" customFormat="1" ht="24.6" customHeight="1" x14ac:dyDescent="0.15">
      <c r="A2645" s="626"/>
      <c r="B2645" s="209" t="s">
        <v>832</v>
      </c>
      <c r="C2645" s="209" t="s">
        <v>395</v>
      </c>
      <c r="D2645" s="211">
        <v>43400</v>
      </c>
      <c r="E2645" s="209" t="s">
        <v>1636</v>
      </c>
      <c r="F2645" s="614"/>
      <c r="G2645" s="615"/>
      <c r="H2645" s="618"/>
      <c r="I2645" s="619"/>
      <c r="J2645" s="621"/>
      <c r="K2645" s="621"/>
      <c r="L2645" s="623"/>
    </row>
    <row r="2646" spans="1:12" s="194" customFormat="1" ht="24.6" customHeight="1" x14ac:dyDescent="0.15">
      <c r="A2646" s="624">
        <v>499</v>
      </c>
      <c r="B2646" s="203" t="s">
        <v>12</v>
      </c>
      <c r="C2646" s="207" t="s">
        <v>11</v>
      </c>
      <c r="D2646" s="207" t="s">
        <v>280</v>
      </c>
      <c r="E2646" s="207" t="s">
        <v>281</v>
      </c>
      <c r="F2646" s="627" t="s">
        <v>8</v>
      </c>
      <c r="G2646" s="628"/>
      <c r="H2646" s="629"/>
      <c r="I2646" s="630"/>
      <c r="J2646" s="630"/>
      <c r="K2646" s="630"/>
      <c r="L2646" s="631"/>
    </row>
    <row r="2647" spans="1:12" s="194" customFormat="1" ht="26.65" customHeight="1" x14ac:dyDescent="0.15">
      <c r="A2647" s="625"/>
      <c r="B2647" s="620" t="s">
        <v>2032</v>
      </c>
      <c r="C2647" s="632" t="s">
        <v>2034</v>
      </c>
      <c r="D2647" s="634">
        <v>43551</v>
      </c>
      <c r="E2647" s="620" t="s">
        <v>331</v>
      </c>
      <c r="F2647" s="636" t="s">
        <v>2035</v>
      </c>
      <c r="G2647" s="637"/>
      <c r="H2647" s="610" t="s">
        <v>286</v>
      </c>
      <c r="I2647" s="611"/>
      <c r="J2647" s="209" t="s">
        <v>287</v>
      </c>
      <c r="K2647" s="209" t="s">
        <v>16</v>
      </c>
      <c r="L2647" s="210">
        <v>645.08000000000004</v>
      </c>
    </row>
    <row r="2648" spans="1:12" s="194" customFormat="1" ht="409.6" customHeight="1" x14ac:dyDescent="0.15">
      <c r="A2648" s="625"/>
      <c r="B2648" s="640"/>
      <c r="C2648" s="641"/>
      <c r="D2648" s="642"/>
      <c r="E2648" s="640"/>
      <c r="F2648" s="643"/>
      <c r="G2648" s="644"/>
      <c r="H2648" s="616" t="s">
        <v>242</v>
      </c>
      <c r="I2648" s="617"/>
      <c r="J2648" s="620" t="s">
        <v>287</v>
      </c>
      <c r="K2648" s="620" t="s">
        <v>16</v>
      </c>
      <c r="L2648" s="622">
        <v>706.28</v>
      </c>
    </row>
    <row r="2649" spans="1:12" s="194" customFormat="1" ht="30.4" customHeight="1" x14ac:dyDescent="0.15">
      <c r="A2649" s="625"/>
      <c r="B2649" s="621"/>
      <c r="C2649" s="633"/>
      <c r="D2649" s="635"/>
      <c r="E2649" s="621"/>
      <c r="F2649" s="638"/>
      <c r="G2649" s="639"/>
      <c r="H2649" s="618"/>
      <c r="I2649" s="619"/>
      <c r="J2649" s="621"/>
      <c r="K2649" s="621"/>
      <c r="L2649" s="623"/>
    </row>
    <row r="2650" spans="1:12" s="194" customFormat="1" ht="24.6" customHeight="1" x14ac:dyDescent="0.15">
      <c r="A2650" s="625"/>
      <c r="B2650" s="203" t="s">
        <v>6</v>
      </c>
      <c r="C2650" s="207" t="s">
        <v>5</v>
      </c>
      <c r="D2650" s="207" t="s">
        <v>288</v>
      </c>
      <c r="E2650" s="207" t="s">
        <v>289</v>
      </c>
      <c r="F2650" s="612"/>
      <c r="G2650" s="613"/>
      <c r="H2650" s="616" t="s">
        <v>290</v>
      </c>
      <c r="I2650" s="617"/>
      <c r="J2650" s="620" t="s">
        <v>287</v>
      </c>
      <c r="K2650" s="620" t="s">
        <v>16</v>
      </c>
      <c r="L2650" s="622">
        <v>70</v>
      </c>
    </row>
    <row r="2651" spans="1:12" s="194" customFormat="1" ht="24.6" customHeight="1" x14ac:dyDescent="0.15">
      <c r="A2651" s="626"/>
      <c r="B2651" s="209" t="s">
        <v>832</v>
      </c>
      <c r="C2651" s="209" t="s">
        <v>2035</v>
      </c>
      <c r="D2651" s="211">
        <v>43554</v>
      </c>
      <c r="E2651" s="209" t="s">
        <v>2036</v>
      </c>
      <c r="F2651" s="614"/>
      <c r="G2651" s="615"/>
      <c r="H2651" s="618"/>
      <c r="I2651" s="619"/>
      <c r="J2651" s="621"/>
      <c r="K2651" s="621"/>
      <c r="L2651" s="623"/>
    </row>
    <row r="2652" spans="1:12" s="194" customFormat="1" ht="24.6" customHeight="1" x14ac:dyDescent="0.15">
      <c r="A2652" s="624">
        <v>500</v>
      </c>
      <c r="B2652" s="203" t="s">
        <v>12</v>
      </c>
      <c r="C2652" s="207" t="s">
        <v>11</v>
      </c>
      <c r="D2652" s="207" t="s">
        <v>280</v>
      </c>
      <c r="E2652" s="207" t="s">
        <v>281</v>
      </c>
      <c r="F2652" s="627" t="s">
        <v>8</v>
      </c>
      <c r="G2652" s="628"/>
      <c r="H2652" s="629"/>
      <c r="I2652" s="630"/>
      <c r="J2652" s="630"/>
      <c r="K2652" s="630"/>
      <c r="L2652" s="631"/>
    </row>
    <row r="2653" spans="1:12" s="194" customFormat="1" ht="26.65" customHeight="1" x14ac:dyDescent="0.15">
      <c r="A2653" s="625"/>
      <c r="B2653" s="620" t="s">
        <v>2037</v>
      </c>
      <c r="C2653" s="632" t="s">
        <v>2038</v>
      </c>
      <c r="D2653" s="634">
        <v>43510</v>
      </c>
      <c r="E2653" s="620" t="s">
        <v>321</v>
      </c>
      <c r="F2653" s="636" t="s">
        <v>446</v>
      </c>
      <c r="G2653" s="637"/>
      <c r="H2653" s="610" t="s">
        <v>286</v>
      </c>
      <c r="I2653" s="611"/>
      <c r="J2653" s="209" t="s">
        <v>287</v>
      </c>
      <c r="K2653" s="209" t="s">
        <v>16</v>
      </c>
      <c r="L2653" s="210">
        <v>562.21</v>
      </c>
    </row>
    <row r="2654" spans="1:12" s="194" customFormat="1" ht="409.6" customHeight="1" x14ac:dyDescent="0.15">
      <c r="A2654" s="625"/>
      <c r="B2654" s="640"/>
      <c r="C2654" s="641"/>
      <c r="D2654" s="642"/>
      <c r="E2654" s="640"/>
      <c r="F2654" s="643"/>
      <c r="G2654" s="644"/>
      <c r="H2654" s="616" t="s">
        <v>242</v>
      </c>
      <c r="I2654" s="617"/>
      <c r="J2654" s="620" t="s">
        <v>287</v>
      </c>
      <c r="K2654" s="620" t="s">
        <v>16</v>
      </c>
      <c r="L2654" s="622">
        <v>437.42</v>
      </c>
    </row>
    <row r="2655" spans="1:12" s="194" customFormat="1" ht="170.1" customHeight="1" x14ac:dyDescent="0.15">
      <c r="A2655" s="625"/>
      <c r="B2655" s="621"/>
      <c r="C2655" s="633"/>
      <c r="D2655" s="635"/>
      <c r="E2655" s="621"/>
      <c r="F2655" s="638"/>
      <c r="G2655" s="639"/>
      <c r="H2655" s="618"/>
      <c r="I2655" s="619"/>
      <c r="J2655" s="621"/>
      <c r="K2655" s="621"/>
      <c r="L2655" s="623"/>
    </row>
    <row r="2656" spans="1:12" s="194" customFormat="1" ht="24.6" customHeight="1" x14ac:dyDescent="0.15">
      <c r="A2656" s="625"/>
      <c r="B2656" s="203" t="s">
        <v>6</v>
      </c>
      <c r="C2656" s="207" t="s">
        <v>5</v>
      </c>
      <c r="D2656" s="207" t="s">
        <v>288</v>
      </c>
      <c r="E2656" s="207" t="s">
        <v>289</v>
      </c>
      <c r="F2656" s="612"/>
      <c r="G2656" s="613"/>
      <c r="H2656" s="616" t="s">
        <v>290</v>
      </c>
      <c r="I2656" s="617"/>
      <c r="J2656" s="620" t="s">
        <v>287</v>
      </c>
      <c r="K2656" s="620" t="s">
        <v>16</v>
      </c>
      <c r="L2656" s="622">
        <v>30</v>
      </c>
    </row>
    <row r="2657" spans="1:12" s="194" customFormat="1" ht="24.6" customHeight="1" x14ac:dyDescent="0.15">
      <c r="A2657" s="626"/>
      <c r="B2657" s="209" t="s">
        <v>291</v>
      </c>
      <c r="C2657" s="209" t="s">
        <v>446</v>
      </c>
      <c r="D2657" s="211">
        <v>43512</v>
      </c>
      <c r="E2657" s="209" t="s">
        <v>2039</v>
      </c>
      <c r="F2657" s="614"/>
      <c r="G2657" s="615"/>
      <c r="H2657" s="618"/>
      <c r="I2657" s="619"/>
      <c r="J2657" s="621"/>
      <c r="K2657" s="621"/>
      <c r="L2657" s="623"/>
    </row>
    <row r="2658" spans="1:12" s="194" customFormat="1" ht="24.6" customHeight="1" x14ac:dyDescent="0.15">
      <c r="A2658" s="624">
        <v>501</v>
      </c>
      <c r="B2658" s="203" t="s">
        <v>12</v>
      </c>
      <c r="C2658" s="207" t="s">
        <v>11</v>
      </c>
      <c r="D2658" s="207" t="s">
        <v>280</v>
      </c>
      <c r="E2658" s="207" t="s">
        <v>281</v>
      </c>
      <c r="F2658" s="627" t="s">
        <v>8</v>
      </c>
      <c r="G2658" s="628"/>
      <c r="H2658" s="629"/>
      <c r="I2658" s="630"/>
      <c r="J2658" s="630"/>
      <c r="K2658" s="630"/>
      <c r="L2658" s="631"/>
    </row>
    <row r="2659" spans="1:12" s="194" customFormat="1" ht="26.65" customHeight="1" x14ac:dyDescent="0.15">
      <c r="A2659" s="625"/>
      <c r="B2659" s="620" t="s">
        <v>2040</v>
      </c>
      <c r="C2659" s="620" t="s">
        <v>2041</v>
      </c>
      <c r="D2659" s="634">
        <v>43386</v>
      </c>
      <c r="E2659" s="620" t="s">
        <v>2042</v>
      </c>
      <c r="F2659" s="636" t="s">
        <v>2043</v>
      </c>
      <c r="G2659" s="637"/>
      <c r="H2659" s="610" t="s">
        <v>286</v>
      </c>
      <c r="I2659" s="611"/>
      <c r="J2659" s="209" t="s">
        <v>287</v>
      </c>
      <c r="K2659" s="209" t="s">
        <v>16</v>
      </c>
      <c r="L2659" s="210">
        <v>504.54</v>
      </c>
    </row>
    <row r="2660" spans="1:12" s="194" customFormat="1" ht="51.2" customHeight="1" x14ac:dyDescent="0.15">
      <c r="A2660" s="625"/>
      <c r="B2660" s="621"/>
      <c r="C2660" s="621"/>
      <c r="D2660" s="635"/>
      <c r="E2660" s="621"/>
      <c r="F2660" s="638"/>
      <c r="G2660" s="639"/>
      <c r="H2660" s="610" t="s">
        <v>242</v>
      </c>
      <c r="I2660" s="611"/>
      <c r="J2660" s="209" t="s">
        <v>287</v>
      </c>
      <c r="K2660" s="209" t="s">
        <v>16</v>
      </c>
      <c r="L2660" s="210">
        <v>2771.72</v>
      </c>
    </row>
    <row r="2661" spans="1:12" s="194" customFormat="1" ht="24.6" customHeight="1" x14ac:dyDescent="0.15">
      <c r="A2661" s="625"/>
      <c r="B2661" s="203" t="s">
        <v>6</v>
      </c>
      <c r="C2661" s="207" t="s">
        <v>5</v>
      </c>
      <c r="D2661" s="207" t="s">
        <v>288</v>
      </c>
      <c r="E2661" s="207" t="s">
        <v>289</v>
      </c>
      <c r="F2661" s="612"/>
      <c r="G2661" s="613"/>
      <c r="H2661" s="616" t="s">
        <v>290</v>
      </c>
      <c r="I2661" s="617"/>
      <c r="J2661" s="620" t="s">
        <v>287</v>
      </c>
      <c r="K2661" s="620" t="s">
        <v>287</v>
      </c>
      <c r="L2661" s="622">
        <v>0</v>
      </c>
    </row>
    <row r="2662" spans="1:12" s="194" customFormat="1" ht="24.6" customHeight="1" x14ac:dyDescent="0.15">
      <c r="A2662" s="626"/>
      <c r="B2662" s="209" t="s">
        <v>291</v>
      </c>
      <c r="C2662" s="209" t="s">
        <v>2043</v>
      </c>
      <c r="D2662" s="211">
        <v>43400</v>
      </c>
      <c r="E2662" s="209" t="s">
        <v>2044</v>
      </c>
      <c r="F2662" s="614"/>
      <c r="G2662" s="615"/>
      <c r="H2662" s="618"/>
      <c r="I2662" s="619"/>
      <c r="J2662" s="621"/>
      <c r="K2662" s="621"/>
      <c r="L2662" s="623"/>
    </row>
    <row r="2663" spans="1:12" s="194" customFormat="1" ht="24.6" customHeight="1" x14ac:dyDescent="0.15">
      <c r="A2663" s="624">
        <v>502</v>
      </c>
      <c r="B2663" s="203" t="s">
        <v>12</v>
      </c>
      <c r="C2663" s="207" t="s">
        <v>11</v>
      </c>
      <c r="D2663" s="207" t="s">
        <v>280</v>
      </c>
      <c r="E2663" s="207" t="s">
        <v>281</v>
      </c>
      <c r="F2663" s="627" t="s">
        <v>8</v>
      </c>
      <c r="G2663" s="628"/>
      <c r="H2663" s="629"/>
      <c r="I2663" s="630"/>
      <c r="J2663" s="630"/>
      <c r="K2663" s="630"/>
      <c r="L2663" s="631"/>
    </row>
    <row r="2664" spans="1:12" s="194" customFormat="1" ht="26.65" customHeight="1" x14ac:dyDescent="0.15">
      <c r="A2664" s="625"/>
      <c r="B2664" s="620" t="s">
        <v>2045</v>
      </c>
      <c r="C2664" s="632" t="s">
        <v>2046</v>
      </c>
      <c r="D2664" s="634">
        <v>43445</v>
      </c>
      <c r="E2664" s="620" t="s">
        <v>1820</v>
      </c>
      <c r="F2664" s="636" t="s">
        <v>2047</v>
      </c>
      <c r="G2664" s="637"/>
      <c r="H2664" s="610" t="s">
        <v>286</v>
      </c>
      <c r="I2664" s="611"/>
      <c r="J2664" s="209" t="s">
        <v>287</v>
      </c>
      <c r="K2664" s="209" t="s">
        <v>16</v>
      </c>
      <c r="L2664" s="210">
        <v>872.64</v>
      </c>
    </row>
    <row r="2665" spans="1:12" s="194" customFormat="1" ht="126.95" customHeight="1" x14ac:dyDescent="0.15">
      <c r="A2665" s="625"/>
      <c r="B2665" s="621"/>
      <c r="C2665" s="633"/>
      <c r="D2665" s="635"/>
      <c r="E2665" s="621"/>
      <c r="F2665" s="638"/>
      <c r="G2665" s="639"/>
      <c r="H2665" s="610" t="s">
        <v>242</v>
      </c>
      <c r="I2665" s="611"/>
      <c r="J2665" s="209" t="s">
        <v>287</v>
      </c>
      <c r="K2665" s="209" t="s">
        <v>16</v>
      </c>
      <c r="L2665" s="210">
        <v>10370.799999999999</v>
      </c>
    </row>
    <row r="2666" spans="1:12" s="194" customFormat="1" ht="24.6" customHeight="1" x14ac:dyDescent="0.15">
      <c r="A2666" s="625"/>
      <c r="B2666" s="203" t="s">
        <v>6</v>
      </c>
      <c r="C2666" s="207" t="s">
        <v>5</v>
      </c>
      <c r="D2666" s="207" t="s">
        <v>288</v>
      </c>
      <c r="E2666" s="207" t="s">
        <v>289</v>
      </c>
      <c r="F2666" s="612"/>
      <c r="G2666" s="613"/>
      <c r="H2666" s="616" t="s">
        <v>290</v>
      </c>
      <c r="I2666" s="617"/>
      <c r="J2666" s="620" t="s">
        <v>287</v>
      </c>
      <c r="K2666" s="620" t="s">
        <v>287</v>
      </c>
      <c r="L2666" s="622">
        <v>0</v>
      </c>
    </row>
    <row r="2667" spans="1:12" s="194" customFormat="1" ht="24.6" customHeight="1" x14ac:dyDescent="0.15">
      <c r="A2667" s="626"/>
      <c r="B2667" s="209" t="s">
        <v>2048</v>
      </c>
      <c r="C2667" s="209" t="s">
        <v>2047</v>
      </c>
      <c r="D2667" s="211">
        <v>43450</v>
      </c>
      <c r="E2667" s="209" t="s">
        <v>2049</v>
      </c>
      <c r="F2667" s="614"/>
      <c r="G2667" s="615"/>
      <c r="H2667" s="618"/>
      <c r="I2667" s="619"/>
      <c r="J2667" s="621"/>
      <c r="K2667" s="621"/>
      <c r="L2667" s="623"/>
    </row>
    <row r="2668" spans="1:12" s="194" customFormat="1" ht="24.6" customHeight="1" x14ac:dyDescent="0.15">
      <c r="A2668" s="624">
        <v>503</v>
      </c>
      <c r="B2668" s="203" t="s">
        <v>12</v>
      </c>
      <c r="C2668" s="207" t="s">
        <v>11</v>
      </c>
      <c r="D2668" s="207" t="s">
        <v>280</v>
      </c>
      <c r="E2668" s="207" t="s">
        <v>281</v>
      </c>
      <c r="F2668" s="627" t="s">
        <v>8</v>
      </c>
      <c r="G2668" s="628"/>
      <c r="H2668" s="629"/>
      <c r="I2668" s="630"/>
      <c r="J2668" s="630"/>
      <c r="K2668" s="630"/>
      <c r="L2668" s="631"/>
    </row>
    <row r="2669" spans="1:12" s="194" customFormat="1" ht="26.65" customHeight="1" x14ac:dyDescent="0.15">
      <c r="A2669" s="625"/>
      <c r="B2669" s="620" t="s">
        <v>2045</v>
      </c>
      <c r="C2669" s="620" t="s">
        <v>2050</v>
      </c>
      <c r="D2669" s="634">
        <v>43476</v>
      </c>
      <c r="E2669" s="620" t="s">
        <v>2051</v>
      </c>
      <c r="F2669" s="636" t="s">
        <v>2052</v>
      </c>
      <c r="G2669" s="637"/>
      <c r="H2669" s="610" t="s">
        <v>286</v>
      </c>
      <c r="I2669" s="611"/>
      <c r="J2669" s="209" t="s">
        <v>287</v>
      </c>
      <c r="K2669" s="209" t="s">
        <v>16</v>
      </c>
      <c r="L2669" s="210">
        <v>306</v>
      </c>
    </row>
    <row r="2670" spans="1:12" s="194" customFormat="1" ht="73.150000000000006" customHeight="1" x14ac:dyDescent="0.15">
      <c r="A2670" s="625"/>
      <c r="B2670" s="621"/>
      <c r="C2670" s="621"/>
      <c r="D2670" s="635"/>
      <c r="E2670" s="621"/>
      <c r="F2670" s="638"/>
      <c r="G2670" s="639"/>
      <c r="H2670" s="610" t="s">
        <v>242</v>
      </c>
      <c r="I2670" s="611"/>
      <c r="J2670" s="209" t="s">
        <v>287</v>
      </c>
      <c r="K2670" s="209" t="s">
        <v>16</v>
      </c>
      <c r="L2670" s="210">
        <v>708.33</v>
      </c>
    </row>
    <row r="2671" spans="1:12" s="194" customFormat="1" ht="24.6" customHeight="1" x14ac:dyDescent="0.15">
      <c r="A2671" s="625"/>
      <c r="B2671" s="203" t="s">
        <v>6</v>
      </c>
      <c r="C2671" s="207" t="s">
        <v>5</v>
      </c>
      <c r="D2671" s="207" t="s">
        <v>288</v>
      </c>
      <c r="E2671" s="207" t="s">
        <v>289</v>
      </c>
      <c r="F2671" s="612"/>
      <c r="G2671" s="613"/>
      <c r="H2671" s="616" t="s">
        <v>290</v>
      </c>
      <c r="I2671" s="617"/>
      <c r="J2671" s="620" t="s">
        <v>287</v>
      </c>
      <c r="K2671" s="620" t="s">
        <v>16</v>
      </c>
      <c r="L2671" s="622">
        <v>300</v>
      </c>
    </row>
    <row r="2672" spans="1:12" s="194" customFormat="1" ht="24.6" customHeight="1" x14ac:dyDescent="0.15">
      <c r="A2672" s="626"/>
      <c r="B2672" s="209" t="s">
        <v>2048</v>
      </c>
      <c r="C2672" s="209" t="s">
        <v>2052</v>
      </c>
      <c r="D2672" s="211">
        <v>43479</v>
      </c>
      <c r="E2672" s="209" t="s">
        <v>2053</v>
      </c>
      <c r="F2672" s="614"/>
      <c r="G2672" s="615"/>
      <c r="H2672" s="618"/>
      <c r="I2672" s="619"/>
      <c r="J2672" s="621"/>
      <c r="K2672" s="621"/>
      <c r="L2672" s="623"/>
    </row>
    <row r="2673" spans="1:12" s="194" customFormat="1" ht="24.6" customHeight="1" x14ac:dyDescent="0.15">
      <c r="A2673" s="624">
        <v>504</v>
      </c>
      <c r="B2673" s="203" t="s">
        <v>12</v>
      </c>
      <c r="C2673" s="207" t="s">
        <v>11</v>
      </c>
      <c r="D2673" s="207" t="s">
        <v>280</v>
      </c>
      <c r="E2673" s="207" t="s">
        <v>281</v>
      </c>
      <c r="F2673" s="627" t="s">
        <v>8</v>
      </c>
      <c r="G2673" s="628"/>
      <c r="H2673" s="629"/>
      <c r="I2673" s="630"/>
      <c r="J2673" s="630"/>
      <c r="K2673" s="630"/>
      <c r="L2673" s="631"/>
    </row>
    <row r="2674" spans="1:12" s="194" customFormat="1" ht="26.65" customHeight="1" x14ac:dyDescent="0.15">
      <c r="A2674" s="625"/>
      <c r="B2674" s="620" t="s">
        <v>2045</v>
      </c>
      <c r="C2674" s="620" t="s">
        <v>2054</v>
      </c>
      <c r="D2674" s="634">
        <v>43499</v>
      </c>
      <c r="E2674" s="620" t="s">
        <v>2055</v>
      </c>
      <c r="F2674" s="636" t="s">
        <v>2056</v>
      </c>
      <c r="G2674" s="637"/>
      <c r="H2674" s="610" t="s">
        <v>286</v>
      </c>
      <c r="I2674" s="611"/>
      <c r="J2674" s="209" t="s">
        <v>287</v>
      </c>
      <c r="K2674" s="209" t="s">
        <v>16</v>
      </c>
      <c r="L2674" s="210">
        <v>476.7</v>
      </c>
    </row>
    <row r="2675" spans="1:12" s="194" customFormat="1" ht="40.5" customHeight="1" x14ac:dyDescent="0.15">
      <c r="A2675" s="625"/>
      <c r="B2675" s="621"/>
      <c r="C2675" s="621"/>
      <c r="D2675" s="635"/>
      <c r="E2675" s="621"/>
      <c r="F2675" s="638"/>
      <c r="G2675" s="639"/>
      <c r="H2675" s="610" t="s">
        <v>242</v>
      </c>
      <c r="I2675" s="611"/>
      <c r="J2675" s="209" t="s">
        <v>287</v>
      </c>
      <c r="K2675" s="209" t="s">
        <v>16</v>
      </c>
      <c r="L2675" s="210">
        <v>1583.39</v>
      </c>
    </row>
    <row r="2676" spans="1:12" s="194" customFormat="1" ht="24.6" customHeight="1" x14ac:dyDescent="0.15">
      <c r="A2676" s="625"/>
      <c r="B2676" s="203" t="s">
        <v>6</v>
      </c>
      <c r="C2676" s="207" t="s">
        <v>5</v>
      </c>
      <c r="D2676" s="207" t="s">
        <v>288</v>
      </c>
      <c r="E2676" s="207" t="s">
        <v>289</v>
      </c>
      <c r="F2676" s="612"/>
      <c r="G2676" s="613"/>
      <c r="H2676" s="616" t="s">
        <v>290</v>
      </c>
      <c r="I2676" s="617"/>
      <c r="J2676" s="620" t="s">
        <v>287</v>
      </c>
      <c r="K2676" s="620" t="s">
        <v>16</v>
      </c>
      <c r="L2676" s="622">
        <v>102.94</v>
      </c>
    </row>
    <row r="2677" spans="1:12" s="194" customFormat="1" ht="24.6" customHeight="1" x14ac:dyDescent="0.15">
      <c r="A2677" s="626"/>
      <c r="B2677" s="209" t="s">
        <v>2048</v>
      </c>
      <c r="C2677" s="209" t="s">
        <v>2056</v>
      </c>
      <c r="D2677" s="211">
        <v>43503</v>
      </c>
      <c r="E2677" s="209" t="s">
        <v>461</v>
      </c>
      <c r="F2677" s="614"/>
      <c r="G2677" s="615"/>
      <c r="H2677" s="618"/>
      <c r="I2677" s="619"/>
      <c r="J2677" s="621"/>
      <c r="K2677" s="621"/>
      <c r="L2677" s="623"/>
    </row>
    <row r="2678" spans="1:12" s="194" customFormat="1" ht="24.6" customHeight="1" x14ac:dyDescent="0.15">
      <c r="A2678" s="624">
        <v>505</v>
      </c>
      <c r="B2678" s="203" t="s">
        <v>12</v>
      </c>
      <c r="C2678" s="207" t="s">
        <v>11</v>
      </c>
      <c r="D2678" s="207" t="s">
        <v>280</v>
      </c>
      <c r="E2678" s="207" t="s">
        <v>281</v>
      </c>
      <c r="F2678" s="627" t="s">
        <v>8</v>
      </c>
      <c r="G2678" s="628"/>
      <c r="H2678" s="629"/>
      <c r="I2678" s="630"/>
      <c r="J2678" s="630"/>
      <c r="K2678" s="630"/>
      <c r="L2678" s="631"/>
    </row>
    <row r="2679" spans="1:12" s="194" customFormat="1" ht="26.65" customHeight="1" x14ac:dyDescent="0.15">
      <c r="A2679" s="625"/>
      <c r="B2679" s="620" t="s">
        <v>2057</v>
      </c>
      <c r="C2679" s="620" t="s">
        <v>2058</v>
      </c>
      <c r="D2679" s="634">
        <v>43440</v>
      </c>
      <c r="E2679" s="620" t="s">
        <v>2059</v>
      </c>
      <c r="F2679" s="636" t="s">
        <v>446</v>
      </c>
      <c r="G2679" s="637"/>
      <c r="H2679" s="610" t="s">
        <v>286</v>
      </c>
      <c r="I2679" s="611"/>
      <c r="J2679" s="209" t="s">
        <v>287</v>
      </c>
      <c r="K2679" s="209" t="s">
        <v>16</v>
      </c>
      <c r="L2679" s="210">
        <v>464</v>
      </c>
    </row>
    <row r="2680" spans="1:12" s="194" customFormat="1" ht="29.85" customHeight="1" x14ac:dyDescent="0.15">
      <c r="A2680" s="625"/>
      <c r="B2680" s="621"/>
      <c r="C2680" s="621"/>
      <c r="D2680" s="635"/>
      <c r="E2680" s="621"/>
      <c r="F2680" s="638"/>
      <c r="G2680" s="639"/>
      <c r="H2680" s="610" t="s">
        <v>242</v>
      </c>
      <c r="I2680" s="611"/>
      <c r="J2680" s="209" t="s">
        <v>287</v>
      </c>
      <c r="K2680" s="209" t="s">
        <v>16</v>
      </c>
      <c r="L2680" s="210">
        <v>402.76</v>
      </c>
    </row>
    <row r="2681" spans="1:12" s="194" customFormat="1" ht="24.6" customHeight="1" x14ac:dyDescent="0.15">
      <c r="A2681" s="625"/>
      <c r="B2681" s="203" t="s">
        <v>6</v>
      </c>
      <c r="C2681" s="207" t="s">
        <v>5</v>
      </c>
      <c r="D2681" s="207" t="s">
        <v>288</v>
      </c>
      <c r="E2681" s="207" t="s">
        <v>289</v>
      </c>
      <c r="F2681" s="612"/>
      <c r="G2681" s="613"/>
      <c r="H2681" s="616" t="s">
        <v>290</v>
      </c>
      <c r="I2681" s="617"/>
      <c r="J2681" s="620" t="s">
        <v>287</v>
      </c>
      <c r="K2681" s="620" t="s">
        <v>16</v>
      </c>
      <c r="L2681" s="622">
        <v>30</v>
      </c>
    </row>
    <row r="2682" spans="1:12" s="194" customFormat="1" ht="24.6" customHeight="1" x14ac:dyDescent="0.15">
      <c r="A2682" s="626"/>
      <c r="B2682" s="209" t="s">
        <v>317</v>
      </c>
      <c r="C2682" s="209" t="s">
        <v>446</v>
      </c>
      <c r="D2682" s="211">
        <v>43443</v>
      </c>
      <c r="E2682" s="209" t="s">
        <v>2060</v>
      </c>
      <c r="F2682" s="614"/>
      <c r="G2682" s="615"/>
      <c r="H2682" s="618"/>
      <c r="I2682" s="619"/>
      <c r="J2682" s="621"/>
      <c r="K2682" s="621"/>
      <c r="L2682" s="623"/>
    </row>
    <row r="2683" spans="1:12" s="194" customFormat="1" ht="24.6" customHeight="1" x14ac:dyDescent="0.15">
      <c r="A2683" s="624">
        <v>506</v>
      </c>
      <c r="B2683" s="203" t="s">
        <v>12</v>
      </c>
      <c r="C2683" s="207" t="s">
        <v>11</v>
      </c>
      <c r="D2683" s="207" t="s">
        <v>280</v>
      </c>
      <c r="E2683" s="207" t="s">
        <v>281</v>
      </c>
      <c r="F2683" s="627" t="s">
        <v>8</v>
      </c>
      <c r="G2683" s="628"/>
      <c r="H2683" s="629"/>
      <c r="I2683" s="630"/>
      <c r="J2683" s="630"/>
      <c r="K2683" s="630"/>
      <c r="L2683" s="631"/>
    </row>
    <row r="2684" spans="1:12" s="194" customFormat="1" ht="26.65" customHeight="1" x14ac:dyDescent="0.15">
      <c r="A2684" s="625"/>
      <c r="B2684" s="620" t="s">
        <v>2061</v>
      </c>
      <c r="C2684" s="632" t="s">
        <v>2062</v>
      </c>
      <c r="D2684" s="634">
        <v>43388</v>
      </c>
      <c r="E2684" s="620" t="s">
        <v>469</v>
      </c>
      <c r="F2684" s="636" t="s">
        <v>2063</v>
      </c>
      <c r="G2684" s="637"/>
      <c r="H2684" s="610" t="s">
        <v>286</v>
      </c>
      <c r="I2684" s="611"/>
      <c r="J2684" s="209" t="s">
        <v>287</v>
      </c>
      <c r="K2684" s="209" t="s">
        <v>16</v>
      </c>
      <c r="L2684" s="210">
        <v>258.27999999999997</v>
      </c>
    </row>
    <row r="2685" spans="1:12" s="194" customFormat="1" ht="409.6" customHeight="1" x14ac:dyDescent="0.15">
      <c r="A2685" s="625"/>
      <c r="B2685" s="640"/>
      <c r="C2685" s="641"/>
      <c r="D2685" s="642"/>
      <c r="E2685" s="640"/>
      <c r="F2685" s="643"/>
      <c r="G2685" s="644"/>
      <c r="H2685" s="616" t="s">
        <v>242</v>
      </c>
      <c r="I2685" s="617"/>
      <c r="J2685" s="620" t="s">
        <v>287</v>
      </c>
      <c r="K2685" s="620" t="s">
        <v>16</v>
      </c>
      <c r="L2685" s="622">
        <v>166.98</v>
      </c>
    </row>
    <row r="2686" spans="1:12" s="194" customFormat="1" ht="409.6" customHeight="1" x14ac:dyDescent="0.15">
      <c r="A2686" s="625"/>
      <c r="B2686" s="640"/>
      <c r="C2686" s="641"/>
      <c r="D2686" s="642"/>
      <c r="E2686" s="640"/>
      <c r="F2686" s="643"/>
      <c r="G2686" s="644"/>
      <c r="H2686" s="646"/>
      <c r="I2686" s="647"/>
      <c r="J2686" s="640"/>
      <c r="K2686" s="640"/>
      <c r="L2686" s="645"/>
    </row>
    <row r="2687" spans="1:12" s="194" customFormat="1" ht="170.65" customHeight="1" x14ac:dyDescent="0.15">
      <c r="A2687" s="625"/>
      <c r="B2687" s="621"/>
      <c r="C2687" s="633"/>
      <c r="D2687" s="635"/>
      <c r="E2687" s="621"/>
      <c r="F2687" s="638"/>
      <c r="G2687" s="639"/>
      <c r="H2687" s="618"/>
      <c r="I2687" s="619"/>
      <c r="J2687" s="621"/>
      <c r="K2687" s="621"/>
      <c r="L2687" s="623"/>
    </row>
    <row r="2688" spans="1:12" s="194" customFormat="1" ht="24.6" customHeight="1" x14ac:dyDescent="0.15">
      <c r="A2688" s="625"/>
      <c r="B2688" s="203" t="s">
        <v>6</v>
      </c>
      <c r="C2688" s="207" t="s">
        <v>5</v>
      </c>
      <c r="D2688" s="207" t="s">
        <v>288</v>
      </c>
      <c r="E2688" s="207" t="s">
        <v>289</v>
      </c>
      <c r="F2688" s="612"/>
      <c r="G2688" s="613"/>
      <c r="H2688" s="616" t="s">
        <v>290</v>
      </c>
      <c r="I2688" s="617"/>
      <c r="J2688" s="620" t="s">
        <v>287</v>
      </c>
      <c r="K2688" s="620" t="s">
        <v>16</v>
      </c>
      <c r="L2688" s="622">
        <v>845</v>
      </c>
    </row>
    <row r="2689" spans="1:12" s="194" customFormat="1" ht="35.1" customHeight="1" x14ac:dyDescent="0.15">
      <c r="A2689" s="626"/>
      <c r="B2689" s="209" t="s">
        <v>1541</v>
      </c>
      <c r="C2689" s="209" t="s">
        <v>2063</v>
      </c>
      <c r="D2689" s="211">
        <v>43393</v>
      </c>
      <c r="E2689" s="209" t="s">
        <v>2064</v>
      </c>
      <c r="F2689" s="614"/>
      <c r="G2689" s="615"/>
      <c r="H2689" s="618"/>
      <c r="I2689" s="619"/>
      <c r="J2689" s="621"/>
      <c r="K2689" s="621"/>
      <c r="L2689" s="623"/>
    </row>
    <row r="2690" spans="1:12" s="194" customFormat="1" ht="24.6" customHeight="1" x14ac:dyDescent="0.15">
      <c r="A2690" s="624">
        <v>507</v>
      </c>
      <c r="B2690" s="203" t="s">
        <v>12</v>
      </c>
      <c r="C2690" s="207" t="s">
        <v>11</v>
      </c>
      <c r="D2690" s="207" t="s">
        <v>280</v>
      </c>
      <c r="E2690" s="207" t="s">
        <v>281</v>
      </c>
      <c r="F2690" s="627" t="s">
        <v>8</v>
      </c>
      <c r="G2690" s="628"/>
      <c r="H2690" s="629"/>
      <c r="I2690" s="630"/>
      <c r="J2690" s="630"/>
      <c r="K2690" s="630"/>
      <c r="L2690" s="631"/>
    </row>
    <row r="2691" spans="1:12" s="194" customFormat="1" ht="26.65" customHeight="1" x14ac:dyDescent="0.15">
      <c r="A2691" s="625"/>
      <c r="B2691" s="620" t="s">
        <v>2061</v>
      </c>
      <c r="C2691" s="632" t="s">
        <v>2065</v>
      </c>
      <c r="D2691" s="634">
        <v>43414</v>
      </c>
      <c r="E2691" s="620" t="s">
        <v>1820</v>
      </c>
      <c r="F2691" s="636" t="s">
        <v>465</v>
      </c>
      <c r="G2691" s="637"/>
      <c r="H2691" s="610" t="s">
        <v>286</v>
      </c>
      <c r="I2691" s="611"/>
      <c r="J2691" s="209" t="s">
        <v>16</v>
      </c>
      <c r="K2691" s="209" t="s">
        <v>287</v>
      </c>
      <c r="L2691" s="210">
        <v>928</v>
      </c>
    </row>
    <row r="2692" spans="1:12" s="194" customFormat="1" ht="409.6" customHeight="1" x14ac:dyDescent="0.15">
      <c r="A2692" s="625"/>
      <c r="B2692" s="640"/>
      <c r="C2692" s="641"/>
      <c r="D2692" s="642"/>
      <c r="E2692" s="640"/>
      <c r="F2692" s="643"/>
      <c r="G2692" s="644"/>
      <c r="H2692" s="616" t="s">
        <v>242</v>
      </c>
      <c r="I2692" s="617"/>
      <c r="J2692" s="620" t="s">
        <v>16</v>
      </c>
      <c r="K2692" s="620" t="s">
        <v>287</v>
      </c>
      <c r="L2692" s="622">
        <v>1979.43</v>
      </c>
    </row>
    <row r="2693" spans="1:12" s="194" customFormat="1" ht="234.6" customHeight="1" x14ac:dyDescent="0.15">
      <c r="A2693" s="625"/>
      <c r="B2693" s="621"/>
      <c r="C2693" s="633"/>
      <c r="D2693" s="635"/>
      <c r="E2693" s="621"/>
      <c r="F2693" s="638"/>
      <c r="G2693" s="639"/>
      <c r="H2693" s="618"/>
      <c r="I2693" s="619"/>
      <c r="J2693" s="621"/>
      <c r="K2693" s="621"/>
      <c r="L2693" s="623"/>
    </row>
    <row r="2694" spans="1:12" s="194" customFormat="1" ht="24.6" customHeight="1" x14ac:dyDescent="0.15">
      <c r="A2694" s="625"/>
      <c r="B2694" s="203" t="s">
        <v>6</v>
      </c>
      <c r="C2694" s="207" t="s">
        <v>5</v>
      </c>
      <c r="D2694" s="207" t="s">
        <v>288</v>
      </c>
      <c r="E2694" s="207" t="s">
        <v>289</v>
      </c>
      <c r="F2694" s="612"/>
      <c r="G2694" s="613"/>
      <c r="H2694" s="616" t="s">
        <v>290</v>
      </c>
      <c r="I2694" s="617"/>
      <c r="J2694" s="620" t="s">
        <v>16</v>
      </c>
      <c r="K2694" s="620" t="s">
        <v>16</v>
      </c>
      <c r="L2694" s="622">
        <v>955</v>
      </c>
    </row>
    <row r="2695" spans="1:12" s="194" customFormat="1" ht="35.1" customHeight="1" x14ac:dyDescent="0.15">
      <c r="A2695" s="626"/>
      <c r="B2695" s="209" t="s">
        <v>1541</v>
      </c>
      <c r="C2695" s="209" t="s">
        <v>465</v>
      </c>
      <c r="D2695" s="211">
        <v>43419</v>
      </c>
      <c r="E2695" s="209" t="s">
        <v>2066</v>
      </c>
      <c r="F2695" s="614"/>
      <c r="G2695" s="615"/>
      <c r="H2695" s="618"/>
      <c r="I2695" s="619"/>
      <c r="J2695" s="621"/>
      <c r="K2695" s="621"/>
      <c r="L2695" s="623"/>
    </row>
    <row r="2696" spans="1:12" s="194" customFormat="1" ht="24.6" customHeight="1" x14ac:dyDescent="0.15">
      <c r="A2696" s="624">
        <v>508</v>
      </c>
      <c r="B2696" s="203" t="s">
        <v>12</v>
      </c>
      <c r="C2696" s="207" t="s">
        <v>11</v>
      </c>
      <c r="D2696" s="207" t="s">
        <v>280</v>
      </c>
      <c r="E2696" s="207" t="s">
        <v>281</v>
      </c>
      <c r="F2696" s="627" t="s">
        <v>8</v>
      </c>
      <c r="G2696" s="628"/>
      <c r="H2696" s="629"/>
      <c r="I2696" s="630"/>
      <c r="J2696" s="630"/>
      <c r="K2696" s="630"/>
      <c r="L2696" s="631"/>
    </row>
    <row r="2697" spans="1:12" s="194" customFormat="1" ht="26.65" customHeight="1" x14ac:dyDescent="0.15">
      <c r="A2697" s="625"/>
      <c r="B2697" s="620" t="s">
        <v>2061</v>
      </c>
      <c r="C2697" s="632" t="s">
        <v>2067</v>
      </c>
      <c r="D2697" s="634">
        <v>43431</v>
      </c>
      <c r="E2697" s="620" t="s">
        <v>1285</v>
      </c>
      <c r="F2697" s="636" t="s">
        <v>2068</v>
      </c>
      <c r="G2697" s="637"/>
      <c r="H2697" s="610" t="s">
        <v>286</v>
      </c>
      <c r="I2697" s="611"/>
      <c r="J2697" s="209" t="s">
        <v>287</v>
      </c>
      <c r="K2697" s="209" t="s">
        <v>16</v>
      </c>
      <c r="L2697" s="210">
        <v>930.04</v>
      </c>
    </row>
    <row r="2698" spans="1:12" s="194" customFormat="1" ht="409.6" customHeight="1" x14ac:dyDescent="0.15">
      <c r="A2698" s="625"/>
      <c r="B2698" s="640"/>
      <c r="C2698" s="641"/>
      <c r="D2698" s="642"/>
      <c r="E2698" s="640"/>
      <c r="F2698" s="643"/>
      <c r="G2698" s="644"/>
      <c r="H2698" s="616" t="s">
        <v>242</v>
      </c>
      <c r="I2698" s="617"/>
      <c r="J2698" s="620" t="s">
        <v>287</v>
      </c>
      <c r="K2698" s="620" t="s">
        <v>16</v>
      </c>
      <c r="L2698" s="622">
        <v>1329.12</v>
      </c>
    </row>
    <row r="2699" spans="1:12" s="194" customFormat="1" ht="94.9" customHeight="1" x14ac:dyDescent="0.15">
      <c r="A2699" s="625"/>
      <c r="B2699" s="621"/>
      <c r="C2699" s="633"/>
      <c r="D2699" s="635"/>
      <c r="E2699" s="621"/>
      <c r="F2699" s="638"/>
      <c r="G2699" s="639"/>
      <c r="H2699" s="618"/>
      <c r="I2699" s="619"/>
      <c r="J2699" s="621"/>
      <c r="K2699" s="621"/>
      <c r="L2699" s="623"/>
    </row>
    <row r="2700" spans="1:12" s="194" customFormat="1" ht="24.6" customHeight="1" x14ac:dyDescent="0.15">
      <c r="A2700" s="625"/>
      <c r="B2700" s="203" t="s">
        <v>6</v>
      </c>
      <c r="C2700" s="207" t="s">
        <v>5</v>
      </c>
      <c r="D2700" s="207" t="s">
        <v>288</v>
      </c>
      <c r="E2700" s="207" t="s">
        <v>289</v>
      </c>
      <c r="F2700" s="612"/>
      <c r="G2700" s="613"/>
      <c r="H2700" s="616" t="s">
        <v>290</v>
      </c>
      <c r="I2700" s="617"/>
      <c r="J2700" s="620" t="s">
        <v>287</v>
      </c>
      <c r="K2700" s="620" t="s">
        <v>16</v>
      </c>
      <c r="L2700" s="622">
        <v>160</v>
      </c>
    </row>
    <row r="2701" spans="1:12" s="194" customFormat="1" ht="35.1" customHeight="1" x14ac:dyDescent="0.15">
      <c r="A2701" s="626"/>
      <c r="B2701" s="209" t="s">
        <v>1541</v>
      </c>
      <c r="C2701" s="209" t="s">
        <v>2068</v>
      </c>
      <c r="D2701" s="211">
        <v>43436</v>
      </c>
      <c r="E2701" s="209" t="s">
        <v>2069</v>
      </c>
      <c r="F2701" s="614"/>
      <c r="G2701" s="615"/>
      <c r="H2701" s="618"/>
      <c r="I2701" s="619"/>
      <c r="J2701" s="621"/>
      <c r="K2701" s="621"/>
      <c r="L2701" s="623"/>
    </row>
    <row r="2702" spans="1:12" s="194" customFormat="1" ht="24.6" customHeight="1" x14ac:dyDescent="0.15">
      <c r="A2702" s="624">
        <v>509</v>
      </c>
      <c r="B2702" s="203" t="s">
        <v>12</v>
      </c>
      <c r="C2702" s="207" t="s">
        <v>11</v>
      </c>
      <c r="D2702" s="207" t="s">
        <v>280</v>
      </c>
      <c r="E2702" s="207" t="s">
        <v>281</v>
      </c>
      <c r="F2702" s="627" t="s">
        <v>8</v>
      </c>
      <c r="G2702" s="628"/>
      <c r="H2702" s="629"/>
      <c r="I2702" s="630"/>
      <c r="J2702" s="630"/>
      <c r="K2702" s="630"/>
      <c r="L2702" s="631"/>
    </row>
    <row r="2703" spans="1:12" s="194" customFormat="1" ht="26.65" customHeight="1" x14ac:dyDescent="0.15">
      <c r="A2703" s="625"/>
      <c r="B2703" s="620" t="s">
        <v>2061</v>
      </c>
      <c r="C2703" s="632" t="s">
        <v>2070</v>
      </c>
      <c r="D2703" s="634">
        <v>43532</v>
      </c>
      <c r="E2703" s="620" t="s">
        <v>1441</v>
      </c>
      <c r="F2703" s="636" t="s">
        <v>1442</v>
      </c>
      <c r="G2703" s="637"/>
      <c r="H2703" s="610" t="s">
        <v>286</v>
      </c>
      <c r="I2703" s="611"/>
      <c r="J2703" s="209" t="s">
        <v>287</v>
      </c>
      <c r="K2703" s="209" t="s">
        <v>16</v>
      </c>
      <c r="L2703" s="210">
        <v>391.94</v>
      </c>
    </row>
    <row r="2704" spans="1:12" s="194" customFormat="1" ht="409.6" customHeight="1" x14ac:dyDescent="0.15">
      <c r="A2704" s="625"/>
      <c r="B2704" s="640"/>
      <c r="C2704" s="641"/>
      <c r="D2704" s="642"/>
      <c r="E2704" s="640"/>
      <c r="F2704" s="643"/>
      <c r="G2704" s="644"/>
      <c r="H2704" s="616" t="s">
        <v>242</v>
      </c>
      <c r="I2704" s="617"/>
      <c r="J2704" s="620" t="s">
        <v>287</v>
      </c>
      <c r="K2704" s="620" t="s">
        <v>16</v>
      </c>
      <c r="L2704" s="622">
        <v>267.95999999999998</v>
      </c>
    </row>
    <row r="2705" spans="1:12" s="194" customFormat="1" ht="234.6" customHeight="1" x14ac:dyDescent="0.15">
      <c r="A2705" s="625"/>
      <c r="B2705" s="621"/>
      <c r="C2705" s="633"/>
      <c r="D2705" s="635"/>
      <c r="E2705" s="621"/>
      <c r="F2705" s="638"/>
      <c r="G2705" s="639"/>
      <c r="H2705" s="618"/>
      <c r="I2705" s="619"/>
      <c r="J2705" s="621"/>
      <c r="K2705" s="621"/>
      <c r="L2705" s="623"/>
    </row>
    <row r="2706" spans="1:12" s="194" customFormat="1" ht="24.6" customHeight="1" x14ac:dyDescent="0.15">
      <c r="A2706" s="625"/>
      <c r="B2706" s="203" t="s">
        <v>6</v>
      </c>
      <c r="C2706" s="207" t="s">
        <v>5</v>
      </c>
      <c r="D2706" s="207" t="s">
        <v>288</v>
      </c>
      <c r="E2706" s="207" t="s">
        <v>289</v>
      </c>
      <c r="F2706" s="612"/>
      <c r="G2706" s="613"/>
      <c r="H2706" s="616" t="s">
        <v>290</v>
      </c>
      <c r="I2706" s="617"/>
      <c r="J2706" s="620" t="s">
        <v>287</v>
      </c>
      <c r="K2706" s="620" t="s">
        <v>16</v>
      </c>
      <c r="L2706" s="622">
        <v>297</v>
      </c>
    </row>
    <row r="2707" spans="1:12" s="194" customFormat="1" ht="35.1" customHeight="1" x14ac:dyDescent="0.15">
      <c r="A2707" s="626"/>
      <c r="B2707" s="209" t="s">
        <v>1541</v>
      </c>
      <c r="C2707" s="209" t="s">
        <v>1442</v>
      </c>
      <c r="D2707" s="211">
        <v>43534</v>
      </c>
      <c r="E2707" s="209" t="s">
        <v>292</v>
      </c>
      <c r="F2707" s="614"/>
      <c r="G2707" s="615"/>
      <c r="H2707" s="618"/>
      <c r="I2707" s="619"/>
      <c r="J2707" s="621"/>
      <c r="K2707" s="621"/>
      <c r="L2707" s="623"/>
    </row>
    <row r="2708" spans="1:12" s="194" customFormat="1" ht="24.6" customHeight="1" x14ac:dyDescent="0.15">
      <c r="A2708" s="624">
        <v>510</v>
      </c>
      <c r="B2708" s="203" t="s">
        <v>12</v>
      </c>
      <c r="C2708" s="207" t="s">
        <v>11</v>
      </c>
      <c r="D2708" s="207" t="s">
        <v>280</v>
      </c>
      <c r="E2708" s="207" t="s">
        <v>281</v>
      </c>
      <c r="F2708" s="627" t="s">
        <v>8</v>
      </c>
      <c r="G2708" s="628"/>
      <c r="H2708" s="629"/>
      <c r="I2708" s="630"/>
      <c r="J2708" s="630"/>
      <c r="K2708" s="630"/>
      <c r="L2708" s="631"/>
    </row>
    <row r="2709" spans="1:12" s="194" customFormat="1" ht="26.65" customHeight="1" x14ac:dyDescent="0.15">
      <c r="A2709" s="625"/>
      <c r="B2709" s="620" t="s">
        <v>2061</v>
      </c>
      <c r="C2709" s="632" t="s">
        <v>2071</v>
      </c>
      <c r="D2709" s="634">
        <v>43550</v>
      </c>
      <c r="E2709" s="620" t="s">
        <v>986</v>
      </c>
      <c r="F2709" s="636" t="s">
        <v>2072</v>
      </c>
      <c r="G2709" s="637"/>
      <c r="H2709" s="610" t="s">
        <v>286</v>
      </c>
      <c r="I2709" s="611"/>
      <c r="J2709" s="209" t="s">
        <v>287</v>
      </c>
      <c r="K2709" s="209" t="s">
        <v>16</v>
      </c>
      <c r="L2709" s="210">
        <v>222.34</v>
      </c>
    </row>
    <row r="2710" spans="1:12" s="194" customFormat="1" ht="409.6" customHeight="1" x14ac:dyDescent="0.15">
      <c r="A2710" s="625"/>
      <c r="B2710" s="640"/>
      <c r="C2710" s="641"/>
      <c r="D2710" s="642"/>
      <c r="E2710" s="640"/>
      <c r="F2710" s="643"/>
      <c r="G2710" s="644"/>
      <c r="H2710" s="616" t="s">
        <v>242</v>
      </c>
      <c r="I2710" s="617"/>
      <c r="J2710" s="620" t="s">
        <v>287</v>
      </c>
      <c r="K2710" s="620" t="s">
        <v>16</v>
      </c>
      <c r="L2710" s="622">
        <v>2911.62</v>
      </c>
    </row>
    <row r="2711" spans="1:12" s="194" customFormat="1" ht="148.69999999999999" customHeight="1" x14ac:dyDescent="0.15">
      <c r="A2711" s="625"/>
      <c r="B2711" s="621"/>
      <c r="C2711" s="633"/>
      <c r="D2711" s="635"/>
      <c r="E2711" s="621"/>
      <c r="F2711" s="638"/>
      <c r="G2711" s="639"/>
      <c r="H2711" s="618"/>
      <c r="I2711" s="619"/>
      <c r="J2711" s="621"/>
      <c r="K2711" s="621"/>
      <c r="L2711" s="623"/>
    </row>
    <row r="2712" spans="1:12" s="194" customFormat="1" ht="24.6" customHeight="1" x14ac:dyDescent="0.15">
      <c r="A2712" s="625"/>
      <c r="B2712" s="203" t="s">
        <v>6</v>
      </c>
      <c r="C2712" s="207" t="s">
        <v>5</v>
      </c>
      <c r="D2712" s="207" t="s">
        <v>288</v>
      </c>
      <c r="E2712" s="207" t="s">
        <v>289</v>
      </c>
      <c r="F2712" s="612"/>
      <c r="G2712" s="613"/>
      <c r="H2712" s="616" t="s">
        <v>290</v>
      </c>
      <c r="I2712" s="617"/>
      <c r="J2712" s="620" t="s">
        <v>287</v>
      </c>
      <c r="K2712" s="620" t="s">
        <v>16</v>
      </c>
      <c r="L2712" s="622">
        <v>1009.68</v>
      </c>
    </row>
    <row r="2713" spans="1:12" s="194" customFormat="1" ht="35.1" customHeight="1" x14ac:dyDescent="0.15">
      <c r="A2713" s="626"/>
      <c r="B2713" s="209" t="s">
        <v>1541</v>
      </c>
      <c r="C2713" s="209" t="s">
        <v>2072</v>
      </c>
      <c r="D2713" s="211">
        <v>43553</v>
      </c>
      <c r="E2713" s="209" t="s">
        <v>2073</v>
      </c>
      <c r="F2713" s="614"/>
      <c r="G2713" s="615"/>
      <c r="H2713" s="618"/>
      <c r="I2713" s="619"/>
      <c r="J2713" s="621"/>
      <c r="K2713" s="621"/>
      <c r="L2713" s="623"/>
    </row>
    <row r="2714" spans="1:12" s="194" customFormat="1" ht="24.6" customHeight="1" x14ac:dyDescent="0.15">
      <c r="A2714" s="624">
        <v>511</v>
      </c>
      <c r="B2714" s="203" t="s">
        <v>12</v>
      </c>
      <c r="C2714" s="207" t="s">
        <v>11</v>
      </c>
      <c r="D2714" s="207" t="s">
        <v>280</v>
      </c>
      <c r="E2714" s="207" t="s">
        <v>281</v>
      </c>
      <c r="F2714" s="627" t="s">
        <v>8</v>
      </c>
      <c r="G2714" s="628"/>
      <c r="H2714" s="629"/>
      <c r="I2714" s="630"/>
      <c r="J2714" s="630"/>
      <c r="K2714" s="630"/>
      <c r="L2714" s="631"/>
    </row>
    <row r="2715" spans="1:12" s="194" customFormat="1" ht="26.65" customHeight="1" x14ac:dyDescent="0.15">
      <c r="A2715" s="625"/>
      <c r="B2715" s="620" t="s">
        <v>2074</v>
      </c>
      <c r="C2715" s="632" t="s">
        <v>2075</v>
      </c>
      <c r="D2715" s="634">
        <v>43447</v>
      </c>
      <c r="E2715" s="620" t="s">
        <v>2076</v>
      </c>
      <c r="F2715" s="636" t="s">
        <v>2077</v>
      </c>
      <c r="G2715" s="637"/>
      <c r="H2715" s="610" t="s">
        <v>286</v>
      </c>
      <c r="I2715" s="611"/>
      <c r="J2715" s="209" t="s">
        <v>287</v>
      </c>
      <c r="K2715" s="209" t="s">
        <v>16</v>
      </c>
      <c r="L2715" s="210">
        <v>206.54</v>
      </c>
    </row>
    <row r="2716" spans="1:12" s="194" customFormat="1" ht="148.35" customHeight="1" x14ac:dyDescent="0.15">
      <c r="A2716" s="625"/>
      <c r="B2716" s="621"/>
      <c r="C2716" s="633"/>
      <c r="D2716" s="635"/>
      <c r="E2716" s="621"/>
      <c r="F2716" s="638"/>
      <c r="G2716" s="639"/>
      <c r="H2716" s="610" t="s">
        <v>242</v>
      </c>
      <c r="I2716" s="611"/>
      <c r="J2716" s="209" t="s">
        <v>287</v>
      </c>
      <c r="K2716" s="209" t="s">
        <v>16</v>
      </c>
      <c r="L2716" s="210">
        <v>283.39</v>
      </c>
    </row>
    <row r="2717" spans="1:12" s="194" customFormat="1" ht="24.6" customHeight="1" x14ac:dyDescent="0.15">
      <c r="A2717" s="625"/>
      <c r="B2717" s="203" t="s">
        <v>6</v>
      </c>
      <c r="C2717" s="207" t="s">
        <v>5</v>
      </c>
      <c r="D2717" s="207" t="s">
        <v>288</v>
      </c>
      <c r="E2717" s="207" t="s">
        <v>289</v>
      </c>
      <c r="F2717" s="612"/>
      <c r="G2717" s="613"/>
      <c r="H2717" s="616" t="s">
        <v>290</v>
      </c>
      <c r="I2717" s="617"/>
      <c r="J2717" s="620" t="s">
        <v>287</v>
      </c>
      <c r="K2717" s="620" t="s">
        <v>16</v>
      </c>
      <c r="L2717" s="622">
        <v>159</v>
      </c>
    </row>
    <row r="2718" spans="1:12" s="194" customFormat="1" ht="24.6" customHeight="1" x14ac:dyDescent="0.15">
      <c r="A2718" s="626"/>
      <c r="B2718" s="209" t="s">
        <v>460</v>
      </c>
      <c r="C2718" s="209" t="s">
        <v>2077</v>
      </c>
      <c r="D2718" s="211">
        <v>43448</v>
      </c>
      <c r="E2718" s="209" t="s">
        <v>2078</v>
      </c>
      <c r="F2718" s="614"/>
      <c r="G2718" s="615"/>
      <c r="H2718" s="618"/>
      <c r="I2718" s="619"/>
      <c r="J2718" s="621"/>
      <c r="K2718" s="621"/>
      <c r="L2718" s="623"/>
    </row>
    <row r="2719" spans="1:12" s="194" customFormat="1" ht="24.6" customHeight="1" x14ac:dyDescent="0.15">
      <c r="A2719" s="624">
        <v>512</v>
      </c>
      <c r="B2719" s="203" t="s">
        <v>12</v>
      </c>
      <c r="C2719" s="207" t="s">
        <v>11</v>
      </c>
      <c r="D2719" s="207" t="s">
        <v>280</v>
      </c>
      <c r="E2719" s="207" t="s">
        <v>281</v>
      </c>
      <c r="F2719" s="627" t="s">
        <v>8</v>
      </c>
      <c r="G2719" s="628"/>
      <c r="H2719" s="629"/>
      <c r="I2719" s="630"/>
      <c r="J2719" s="630"/>
      <c r="K2719" s="630"/>
      <c r="L2719" s="631"/>
    </row>
    <row r="2720" spans="1:12" s="194" customFormat="1" ht="26.65" customHeight="1" x14ac:dyDescent="0.15">
      <c r="A2720" s="625"/>
      <c r="B2720" s="620" t="s">
        <v>2079</v>
      </c>
      <c r="C2720" s="632" t="s">
        <v>2080</v>
      </c>
      <c r="D2720" s="634">
        <v>43494</v>
      </c>
      <c r="E2720" s="620" t="s">
        <v>525</v>
      </c>
      <c r="F2720" s="636" t="s">
        <v>2081</v>
      </c>
      <c r="G2720" s="637"/>
      <c r="H2720" s="610" t="s">
        <v>286</v>
      </c>
      <c r="I2720" s="611"/>
      <c r="J2720" s="209" t="s">
        <v>287</v>
      </c>
      <c r="K2720" s="209" t="s">
        <v>16</v>
      </c>
      <c r="L2720" s="210">
        <v>485</v>
      </c>
    </row>
    <row r="2721" spans="1:12" s="194" customFormat="1" ht="169.5" customHeight="1" x14ac:dyDescent="0.15">
      <c r="A2721" s="625"/>
      <c r="B2721" s="621"/>
      <c r="C2721" s="633"/>
      <c r="D2721" s="635"/>
      <c r="E2721" s="621"/>
      <c r="F2721" s="638"/>
      <c r="G2721" s="639"/>
      <c r="H2721" s="610" t="s">
        <v>242</v>
      </c>
      <c r="I2721" s="611"/>
      <c r="J2721" s="209" t="s">
        <v>287</v>
      </c>
      <c r="K2721" s="209" t="s">
        <v>287</v>
      </c>
      <c r="L2721" s="210">
        <v>0</v>
      </c>
    </row>
    <row r="2722" spans="1:12" s="194" customFormat="1" ht="24.6" customHeight="1" x14ac:dyDescent="0.15">
      <c r="A2722" s="625"/>
      <c r="B2722" s="203" t="s">
        <v>6</v>
      </c>
      <c r="C2722" s="207" t="s">
        <v>5</v>
      </c>
      <c r="D2722" s="207" t="s">
        <v>288</v>
      </c>
      <c r="E2722" s="207" t="s">
        <v>289</v>
      </c>
      <c r="F2722" s="612"/>
      <c r="G2722" s="613"/>
      <c r="H2722" s="616" t="s">
        <v>290</v>
      </c>
      <c r="I2722" s="617"/>
      <c r="J2722" s="620" t="s">
        <v>287</v>
      </c>
      <c r="K2722" s="620" t="s">
        <v>16</v>
      </c>
      <c r="L2722" s="622">
        <v>69</v>
      </c>
    </row>
    <row r="2723" spans="1:12" s="194" customFormat="1" ht="24.6" customHeight="1" x14ac:dyDescent="0.15">
      <c r="A2723" s="626"/>
      <c r="B2723" s="209" t="s">
        <v>291</v>
      </c>
      <c r="C2723" s="209" t="s">
        <v>2081</v>
      </c>
      <c r="D2723" s="211">
        <v>43501</v>
      </c>
      <c r="E2723" s="209" t="s">
        <v>2082</v>
      </c>
      <c r="F2723" s="614"/>
      <c r="G2723" s="615"/>
      <c r="H2723" s="618"/>
      <c r="I2723" s="619"/>
      <c r="J2723" s="621"/>
      <c r="K2723" s="621"/>
      <c r="L2723" s="623"/>
    </row>
    <row r="2724" spans="1:12" s="194" customFormat="1" ht="24.6" customHeight="1" x14ac:dyDescent="0.15">
      <c r="A2724" s="624">
        <v>513</v>
      </c>
      <c r="B2724" s="203" t="s">
        <v>12</v>
      </c>
      <c r="C2724" s="207" t="s">
        <v>11</v>
      </c>
      <c r="D2724" s="207" t="s">
        <v>280</v>
      </c>
      <c r="E2724" s="207" t="s">
        <v>281</v>
      </c>
      <c r="F2724" s="627" t="s">
        <v>8</v>
      </c>
      <c r="G2724" s="628"/>
      <c r="H2724" s="629"/>
      <c r="I2724" s="630"/>
      <c r="J2724" s="630"/>
      <c r="K2724" s="630"/>
      <c r="L2724" s="631"/>
    </row>
    <row r="2725" spans="1:12" s="194" customFormat="1" ht="26.65" customHeight="1" x14ac:dyDescent="0.15">
      <c r="A2725" s="625"/>
      <c r="B2725" s="620" t="s">
        <v>2083</v>
      </c>
      <c r="C2725" s="632" t="s">
        <v>2084</v>
      </c>
      <c r="D2725" s="634">
        <v>43405</v>
      </c>
      <c r="E2725" s="620" t="s">
        <v>2085</v>
      </c>
      <c r="F2725" s="636" t="s">
        <v>2086</v>
      </c>
      <c r="G2725" s="637"/>
      <c r="H2725" s="610" t="s">
        <v>286</v>
      </c>
      <c r="I2725" s="611"/>
      <c r="J2725" s="209" t="s">
        <v>287</v>
      </c>
      <c r="K2725" s="209" t="s">
        <v>287</v>
      </c>
      <c r="L2725" s="210">
        <v>0</v>
      </c>
    </row>
    <row r="2726" spans="1:12" s="194" customFormat="1" ht="374.45" customHeight="1" x14ac:dyDescent="0.15">
      <c r="A2726" s="625"/>
      <c r="B2726" s="621"/>
      <c r="C2726" s="633"/>
      <c r="D2726" s="635"/>
      <c r="E2726" s="621"/>
      <c r="F2726" s="638"/>
      <c r="G2726" s="639"/>
      <c r="H2726" s="610" t="s">
        <v>242</v>
      </c>
      <c r="I2726" s="611"/>
      <c r="J2726" s="209" t="s">
        <v>287</v>
      </c>
      <c r="K2726" s="209" t="s">
        <v>287</v>
      </c>
      <c r="L2726" s="210">
        <v>0</v>
      </c>
    </row>
    <row r="2727" spans="1:12" s="194" customFormat="1" ht="24.6" customHeight="1" x14ac:dyDescent="0.15">
      <c r="A2727" s="625"/>
      <c r="B2727" s="203" t="s">
        <v>6</v>
      </c>
      <c r="C2727" s="207" t="s">
        <v>5</v>
      </c>
      <c r="D2727" s="207" t="s">
        <v>288</v>
      </c>
      <c r="E2727" s="207" t="s">
        <v>289</v>
      </c>
      <c r="F2727" s="612"/>
      <c r="G2727" s="613"/>
      <c r="H2727" s="616" t="s">
        <v>290</v>
      </c>
      <c r="I2727" s="617"/>
      <c r="J2727" s="620" t="s">
        <v>287</v>
      </c>
      <c r="K2727" s="620" t="s">
        <v>16</v>
      </c>
      <c r="L2727" s="622">
        <v>550</v>
      </c>
    </row>
    <row r="2728" spans="1:12" s="194" customFormat="1" ht="24.6" customHeight="1" x14ac:dyDescent="0.15">
      <c r="A2728" s="626"/>
      <c r="B2728" s="209" t="s">
        <v>291</v>
      </c>
      <c r="C2728" s="209" t="s">
        <v>2086</v>
      </c>
      <c r="D2728" s="211">
        <v>43416</v>
      </c>
      <c r="E2728" s="209" t="s">
        <v>2087</v>
      </c>
      <c r="F2728" s="614"/>
      <c r="G2728" s="615"/>
      <c r="H2728" s="618"/>
      <c r="I2728" s="619"/>
      <c r="J2728" s="621"/>
      <c r="K2728" s="621"/>
      <c r="L2728" s="623"/>
    </row>
    <row r="2729" spans="1:12" s="194" customFormat="1" ht="24.6" customHeight="1" x14ac:dyDescent="0.15">
      <c r="A2729" s="624">
        <v>514</v>
      </c>
      <c r="B2729" s="203" t="s">
        <v>12</v>
      </c>
      <c r="C2729" s="207" t="s">
        <v>11</v>
      </c>
      <c r="D2729" s="207" t="s">
        <v>280</v>
      </c>
      <c r="E2729" s="207" t="s">
        <v>281</v>
      </c>
      <c r="F2729" s="627" t="s">
        <v>8</v>
      </c>
      <c r="G2729" s="628"/>
      <c r="H2729" s="629"/>
      <c r="I2729" s="630"/>
      <c r="J2729" s="630"/>
      <c r="K2729" s="630"/>
      <c r="L2729" s="631"/>
    </row>
    <row r="2730" spans="1:12" s="194" customFormat="1" ht="26.65" customHeight="1" x14ac:dyDescent="0.15">
      <c r="A2730" s="625"/>
      <c r="B2730" s="620" t="s">
        <v>2088</v>
      </c>
      <c r="C2730" s="632" t="s">
        <v>2089</v>
      </c>
      <c r="D2730" s="634">
        <v>43374</v>
      </c>
      <c r="E2730" s="620" t="s">
        <v>1258</v>
      </c>
      <c r="F2730" s="636" t="s">
        <v>1259</v>
      </c>
      <c r="G2730" s="637"/>
      <c r="H2730" s="610" t="s">
        <v>286</v>
      </c>
      <c r="I2730" s="611"/>
      <c r="J2730" s="209" t="s">
        <v>287</v>
      </c>
      <c r="K2730" s="209" t="s">
        <v>16</v>
      </c>
      <c r="L2730" s="210">
        <v>679</v>
      </c>
    </row>
    <row r="2731" spans="1:12" s="194" customFormat="1" ht="191.45" customHeight="1" x14ac:dyDescent="0.15">
      <c r="A2731" s="625"/>
      <c r="B2731" s="621"/>
      <c r="C2731" s="633"/>
      <c r="D2731" s="635"/>
      <c r="E2731" s="621"/>
      <c r="F2731" s="638"/>
      <c r="G2731" s="639"/>
      <c r="H2731" s="610" t="s">
        <v>242</v>
      </c>
      <c r="I2731" s="611"/>
      <c r="J2731" s="209" t="s">
        <v>287</v>
      </c>
      <c r="K2731" s="209" t="s">
        <v>287</v>
      </c>
      <c r="L2731" s="210">
        <v>0</v>
      </c>
    </row>
    <row r="2732" spans="1:12" s="194" customFormat="1" ht="24.6" customHeight="1" x14ac:dyDescent="0.15">
      <c r="A2732" s="625"/>
      <c r="B2732" s="203" t="s">
        <v>6</v>
      </c>
      <c r="C2732" s="207" t="s">
        <v>5</v>
      </c>
      <c r="D2732" s="207" t="s">
        <v>288</v>
      </c>
      <c r="E2732" s="207" t="s">
        <v>289</v>
      </c>
      <c r="F2732" s="612"/>
      <c r="G2732" s="613"/>
      <c r="H2732" s="616" t="s">
        <v>290</v>
      </c>
      <c r="I2732" s="617"/>
      <c r="J2732" s="620" t="s">
        <v>287</v>
      </c>
      <c r="K2732" s="620" t="s">
        <v>287</v>
      </c>
      <c r="L2732" s="622">
        <v>0</v>
      </c>
    </row>
    <row r="2733" spans="1:12" s="194" customFormat="1" ht="24.6" customHeight="1" x14ac:dyDescent="0.15">
      <c r="A2733" s="626"/>
      <c r="B2733" s="209" t="s">
        <v>333</v>
      </c>
      <c r="C2733" s="209" t="s">
        <v>1259</v>
      </c>
      <c r="D2733" s="211">
        <v>43380</v>
      </c>
      <c r="E2733" s="209" t="s">
        <v>1027</v>
      </c>
      <c r="F2733" s="614"/>
      <c r="G2733" s="615"/>
      <c r="H2733" s="618"/>
      <c r="I2733" s="619"/>
      <c r="J2733" s="621"/>
      <c r="K2733" s="621"/>
      <c r="L2733" s="623"/>
    </row>
    <row r="2734" spans="1:12" s="194" customFormat="1" ht="24.6" customHeight="1" x14ac:dyDescent="0.15">
      <c r="A2734" s="624">
        <v>515</v>
      </c>
      <c r="B2734" s="203" t="s">
        <v>12</v>
      </c>
      <c r="C2734" s="207" t="s">
        <v>11</v>
      </c>
      <c r="D2734" s="207" t="s">
        <v>280</v>
      </c>
      <c r="E2734" s="207" t="s">
        <v>281</v>
      </c>
      <c r="F2734" s="627" t="s">
        <v>8</v>
      </c>
      <c r="G2734" s="628"/>
      <c r="H2734" s="629"/>
      <c r="I2734" s="630"/>
      <c r="J2734" s="630"/>
      <c r="K2734" s="630"/>
      <c r="L2734" s="631"/>
    </row>
    <row r="2735" spans="1:12" s="194" customFormat="1" ht="26.65" customHeight="1" x14ac:dyDescent="0.15">
      <c r="A2735" s="625"/>
      <c r="B2735" s="620" t="s">
        <v>2088</v>
      </c>
      <c r="C2735" s="632" t="s">
        <v>2089</v>
      </c>
      <c r="D2735" s="634">
        <v>43374</v>
      </c>
      <c r="E2735" s="620" t="s">
        <v>1258</v>
      </c>
      <c r="F2735" s="636" t="s">
        <v>2090</v>
      </c>
      <c r="G2735" s="637"/>
      <c r="H2735" s="610" t="s">
        <v>286</v>
      </c>
      <c r="I2735" s="611"/>
      <c r="J2735" s="209" t="s">
        <v>287</v>
      </c>
      <c r="K2735" s="209" t="s">
        <v>16</v>
      </c>
      <c r="L2735" s="210">
        <v>512</v>
      </c>
    </row>
    <row r="2736" spans="1:12" s="194" customFormat="1" ht="191.45" customHeight="1" x14ac:dyDescent="0.15">
      <c r="A2736" s="625"/>
      <c r="B2736" s="621"/>
      <c r="C2736" s="633"/>
      <c r="D2736" s="635"/>
      <c r="E2736" s="621"/>
      <c r="F2736" s="638"/>
      <c r="G2736" s="639"/>
      <c r="H2736" s="610" t="s">
        <v>242</v>
      </c>
      <c r="I2736" s="611"/>
      <c r="J2736" s="209" t="s">
        <v>287</v>
      </c>
      <c r="K2736" s="209" t="s">
        <v>287</v>
      </c>
      <c r="L2736" s="210">
        <v>0</v>
      </c>
    </row>
    <row r="2737" spans="1:12" s="194" customFormat="1" ht="24.6" customHeight="1" x14ac:dyDescent="0.15">
      <c r="A2737" s="625"/>
      <c r="B2737" s="203" t="s">
        <v>6</v>
      </c>
      <c r="C2737" s="207" t="s">
        <v>5</v>
      </c>
      <c r="D2737" s="207" t="s">
        <v>288</v>
      </c>
      <c r="E2737" s="207" t="s">
        <v>289</v>
      </c>
      <c r="F2737" s="612"/>
      <c r="G2737" s="613"/>
      <c r="H2737" s="616" t="s">
        <v>290</v>
      </c>
      <c r="I2737" s="617"/>
      <c r="J2737" s="620" t="s">
        <v>287</v>
      </c>
      <c r="K2737" s="620" t="s">
        <v>287</v>
      </c>
      <c r="L2737" s="622">
        <v>0</v>
      </c>
    </row>
    <row r="2738" spans="1:12" s="194" customFormat="1" ht="24.6" customHeight="1" x14ac:dyDescent="0.15">
      <c r="A2738" s="626"/>
      <c r="B2738" s="209" t="s">
        <v>333</v>
      </c>
      <c r="C2738" s="209" t="s">
        <v>2090</v>
      </c>
      <c r="D2738" s="211">
        <v>43380</v>
      </c>
      <c r="E2738" s="209" t="s">
        <v>1027</v>
      </c>
      <c r="F2738" s="614"/>
      <c r="G2738" s="615"/>
      <c r="H2738" s="618"/>
      <c r="I2738" s="619"/>
      <c r="J2738" s="621"/>
      <c r="K2738" s="621"/>
      <c r="L2738" s="623"/>
    </row>
    <row r="2739" spans="1:12" s="194" customFormat="1" ht="24.6" customHeight="1" x14ac:dyDescent="0.15">
      <c r="A2739" s="624">
        <v>516</v>
      </c>
      <c r="B2739" s="203" t="s">
        <v>12</v>
      </c>
      <c r="C2739" s="207" t="s">
        <v>11</v>
      </c>
      <c r="D2739" s="207" t="s">
        <v>280</v>
      </c>
      <c r="E2739" s="207" t="s">
        <v>281</v>
      </c>
      <c r="F2739" s="627" t="s">
        <v>8</v>
      </c>
      <c r="G2739" s="628"/>
      <c r="H2739" s="629"/>
      <c r="I2739" s="630"/>
      <c r="J2739" s="630"/>
      <c r="K2739" s="630"/>
      <c r="L2739" s="631"/>
    </row>
    <row r="2740" spans="1:12" s="194" customFormat="1" ht="26.65" customHeight="1" x14ac:dyDescent="0.15">
      <c r="A2740" s="625"/>
      <c r="B2740" s="620" t="s">
        <v>2088</v>
      </c>
      <c r="C2740" s="632" t="s">
        <v>2091</v>
      </c>
      <c r="D2740" s="634">
        <v>43382</v>
      </c>
      <c r="E2740" s="620" t="s">
        <v>354</v>
      </c>
      <c r="F2740" s="636" t="s">
        <v>2092</v>
      </c>
      <c r="G2740" s="637"/>
      <c r="H2740" s="610" t="s">
        <v>286</v>
      </c>
      <c r="I2740" s="611"/>
      <c r="J2740" s="209" t="s">
        <v>287</v>
      </c>
      <c r="K2740" s="209" t="s">
        <v>16</v>
      </c>
      <c r="L2740" s="210">
        <v>1290</v>
      </c>
    </row>
    <row r="2741" spans="1:12" s="194" customFormat="1" ht="169.5" customHeight="1" x14ac:dyDescent="0.15">
      <c r="A2741" s="625"/>
      <c r="B2741" s="621"/>
      <c r="C2741" s="633"/>
      <c r="D2741" s="635"/>
      <c r="E2741" s="621"/>
      <c r="F2741" s="638"/>
      <c r="G2741" s="639"/>
      <c r="H2741" s="610" t="s">
        <v>242</v>
      </c>
      <c r="I2741" s="611"/>
      <c r="J2741" s="209" t="s">
        <v>287</v>
      </c>
      <c r="K2741" s="209" t="s">
        <v>16</v>
      </c>
      <c r="L2741" s="210">
        <v>867</v>
      </c>
    </row>
    <row r="2742" spans="1:12" s="194" customFormat="1" ht="24.6" customHeight="1" x14ac:dyDescent="0.15">
      <c r="A2742" s="625"/>
      <c r="B2742" s="203" t="s">
        <v>6</v>
      </c>
      <c r="C2742" s="207" t="s">
        <v>5</v>
      </c>
      <c r="D2742" s="207" t="s">
        <v>288</v>
      </c>
      <c r="E2742" s="207" t="s">
        <v>289</v>
      </c>
      <c r="F2742" s="612"/>
      <c r="G2742" s="613"/>
      <c r="H2742" s="616" t="s">
        <v>290</v>
      </c>
      <c r="I2742" s="617"/>
      <c r="J2742" s="620" t="s">
        <v>287</v>
      </c>
      <c r="K2742" s="620" t="s">
        <v>287</v>
      </c>
      <c r="L2742" s="622">
        <v>0</v>
      </c>
    </row>
    <row r="2743" spans="1:12" s="194" customFormat="1" ht="24.6" customHeight="1" x14ac:dyDescent="0.15">
      <c r="A2743" s="626"/>
      <c r="B2743" s="209" t="s">
        <v>333</v>
      </c>
      <c r="C2743" s="209" t="s">
        <v>2092</v>
      </c>
      <c r="D2743" s="211">
        <v>43391</v>
      </c>
      <c r="E2743" s="209" t="s">
        <v>2093</v>
      </c>
      <c r="F2743" s="614"/>
      <c r="G2743" s="615"/>
      <c r="H2743" s="618"/>
      <c r="I2743" s="619"/>
      <c r="J2743" s="621"/>
      <c r="K2743" s="621"/>
      <c r="L2743" s="623"/>
    </row>
    <row r="2744" spans="1:12" s="194" customFormat="1" ht="24.6" customHeight="1" x14ac:dyDescent="0.15">
      <c r="A2744" s="624">
        <v>517</v>
      </c>
      <c r="B2744" s="203" t="s">
        <v>12</v>
      </c>
      <c r="C2744" s="207" t="s">
        <v>11</v>
      </c>
      <c r="D2744" s="207" t="s">
        <v>280</v>
      </c>
      <c r="E2744" s="207" t="s">
        <v>281</v>
      </c>
      <c r="F2744" s="627" t="s">
        <v>8</v>
      </c>
      <c r="G2744" s="628"/>
      <c r="H2744" s="629"/>
      <c r="I2744" s="630"/>
      <c r="J2744" s="630"/>
      <c r="K2744" s="630"/>
      <c r="L2744" s="631"/>
    </row>
    <row r="2745" spans="1:12" s="194" customFormat="1" ht="26.65" customHeight="1" x14ac:dyDescent="0.15">
      <c r="A2745" s="625"/>
      <c r="B2745" s="620" t="s">
        <v>2088</v>
      </c>
      <c r="C2745" s="632" t="s">
        <v>2091</v>
      </c>
      <c r="D2745" s="634">
        <v>43382</v>
      </c>
      <c r="E2745" s="620" t="s">
        <v>354</v>
      </c>
      <c r="F2745" s="636" t="s">
        <v>2094</v>
      </c>
      <c r="G2745" s="637"/>
      <c r="H2745" s="610" t="s">
        <v>286</v>
      </c>
      <c r="I2745" s="611"/>
      <c r="J2745" s="209" t="s">
        <v>287</v>
      </c>
      <c r="K2745" s="209" t="s">
        <v>16</v>
      </c>
      <c r="L2745" s="210">
        <v>774</v>
      </c>
    </row>
    <row r="2746" spans="1:12" s="194" customFormat="1" ht="169.5" customHeight="1" x14ac:dyDescent="0.15">
      <c r="A2746" s="625"/>
      <c r="B2746" s="621"/>
      <c r="C2746" s="633"/>
      <c r="D2746" s="635"/>
      <c r="E2746" s="621"/>
      <c r="F2746" s="638"/>
      <c r="G2746" s="639"/>
      <c r="H2746" s="610" t="s">
        <v>242</v>
      </c>
      <c r="I2746" s="611"/>
      <c r="J2746" s="209" t="s">
        <v>287</v>
      </c>
      <c r="K2746" s="209" t="s">
        <v>287</v>
      </c>
      <c r="L2746" s="210">
        <v>0</v>
      </c>
    </row>
    <row r="2747" spans="1:12" s="194" customFormat="1" ht="24.6" customHeight="1" x14ac:dyDescent="0.15">
      <c r="A2747" s="625"/>
      <c r="B2747" s="203" t="s">
        <v>6</v>
      </c>
      <c r="C2747" s="207" t="s">
        <v>5</v>
      </c>
      <c r="D2747" s="207" t="s">
        <v>288</v>
      </c>
      <c r="E2747" s="207" t="s">
        <v>289</v>
      </c>
      <c r="F2747" s="612"/>
      <c r="G2747" s="613"/>
      <c r="H2747" s="616" t="s">
        <v>290</v>
      </c>
      <c r="I2747" s="617"/>
      <c r="J2747" s="620" t="s">
        <v>287</v>
      </c>
      <c r="K2747" s="620" t="s">
        <v>287</v>
      </c>
      <c r="L2747" s="622">
        <v>0</v>
      </c>
    </row>
    <row r="2748" spans="1:12" s="194" customFormat="1" ht="24.6" customHeight="1" x14ac:dyDescent="0.15">
      <c r="A2748" s="626"/>
      <c r="B2748" s="209" t="s">
        <v>333</v>
      </c>
      <c r="C2748" s="209" t="s">
        <v>2094</v>
      </c>
      <c r="D2748" s="211">
        <v>43391</v>
      </c>
      <c r="E2748" s="209" t="s">
        <v>2093</v>
      </c>
      <c r="F2748" s="614"/>
      <c r="G2748" s="615"/>
      <c r="H2748" s="618"/>
      <c r="I2748" s="619"/>
      <c r="J2748" s="621"/>
      <c r="K2748" s="621"/>
      <c r="L2748" s="623"/>
    </row>
    <row r="2749" spans="1:12" s="194" customFormat="1" ht="24.6" customHeight="1" x14ac:dyDescent="0.15">
      <c r="A2749" s="624">
        <v>518</v>
      </c>
      <c r="B2749" s="203" t="s">
        <v>12</v>
      </c>
      <c r="C2749" s="207" t="s">
        <v>11</v>
      </c>
      <c r="D2749" s="207" t="s">
        <v>280</v>
      </c>
      <c r="E2749" s="207" t="s">
        <v>281</v>
      </c>
      <c r="F2749" s="627" t="s">
        <v>8</v>
      </c>
      <c r="G2749" s="628"/>
      <c r="H2749" s="629"/>
      <c r="I2749" s="630"/>
      <c r="J2749" s="630"/>
      <c r="K2749" s="630"/>
      <c r="L2749" s="631"/>
    </row>
    <row r="2750" spans="1:12" s="194" customFormat="1" ht="26.65" customHeight="1" x14ac:dyDescent="0.15">
      <c r="A2750" s="625"/>
      <c r="B2750" s="620" t="s">
        <v>2088</v>
      </c>
      <c r="C2750" s="620" t="s">
        <v>2095</v>
      </c>
      <c r="D2750" s="634">
        <v>43407</v>
      </c>
      <c r="E2750" s="620" t="s">
        <v>986</v>
      </c>
      <c r="F2750" s="636" t="s">
        <v>2096</v>
      </c>
      <c r="G2750" s="637"/>
      <c r="H2750" s="610" t="s">
        <v>286</v>
      </c>
      <c r="I2750" s="611"/>
      <c r="J2750" s="209" t="s">
        <v>287</v>
      </c>
      <c r="K2750" s="209" t="s">
        <v>16</v>
      </c>
      <c r="L2750" s="210">
        <v>400</v>
      </c>
    </row>
    <row r="2751" spans="1:12" s="194" customFormat="1" ht="19.149999999999999" customHeight="1" x14ac:dyDescent="0.15">
      <c r="A2751" s="625"/>
      <c r="B2751" s="621"/>
      <c r="C2751" s="621"/>
      <c r="D2751" s="635"/>
      <c r="E2751" s="621"/>
      <c r="F2751" s="638"/>
      <c r="G2751" s="639"/>
      <c r="H2751" s="610" t="s">
        <v>242</v>
      </c>
      <c r="I2751" s="611"/>
      <c r="J2751" s="209" t="s">
        <v>287</v>
      </c>
      <c r="K2751" s="209" t="s">
        <v>16</v>
      </c>
      <c r="L2751" s="210">
        <v>979</v>
      </c>
    </row>
    <row r="2752" spans="1:12" s="194" customFormat="1" ht="24.6" customHeight="1" x14ac:dyDescent="0.15">
      <c r="A2752" s="625"/>
      <c r="B2752" s="203" t="s">
        <v>6</v>
      </c>
      <c r="C2752" s="207" t="s">
        <v>5</v>
      </c>
      <c r="D2752" s="207" t="s">
        <v>288</v>
      </c>
      <c r="E2752" s="207" t="s">
        <v>289</v>
      </c>
      <c r="F2752" s="612"/>
      <c r="G2752" s="613"/>
      <c r="H2752" s="616" t="s">
        <v>290</v>
      </c>
      <c r="I2752" s="617"/>
      <c r="J2752" s="620" t="s">
        <v>287</v>
      </c>
      <c r="K2752" s="620" t="s">
        <v>287</v>
      </c>
      <c r="L2752" s="622">
        <v>0</v>
      </c>
    </row>
    <row r="2753" spans="1:12" s="194" customFormat="1" ht="24.6" customHeight="1" x14ac:dyDescent="0.15">
      <c r="A2753" s="626"/>
      <c r="B2753" s="209" t="s">
        <v>333</v>
      </c>
      <c r="C2753" s="209" t="s">
        <v>2096</v>
      </c>
      <c r="D2753" s="211">
        <v>43413</v>
      </c>
      <c r="E2753" s="209" t="s">
        <v>2097</v>
      </c>
      <c r="F2753" s="614"/>
      <c r="G2753" s="615"/>
      <c r="H2753" s="618"/>
      <c r="I2753" s="619"/>
      <c r="J2753" s="621"/>
      <c r="K2753" s="621"/>
      <c r="L2753" s="623"/>
    </row>
    <row r="2754" spans="1:12" s="194" customFormat="1" ht="24.6" customHeight="1" x14ac:dyDescent="0.15">
      <c r="A2754" s="624">
        <v>519</v>
      </c>
      <c r="B2754" s="203" t="s">
        <v>12</v>
      </c>
      <c r="C2754" s="207" t="s">
        <v>11</v>
      </c>
      <c r="D2754" s="207" t="s">
        <v>280</v>
      </c>
      <c r="E2754" s="207" t="s">
        <v>281</v>
      </c>
      <c r="F2754" s="627" t="s">
        <v>8</v>
      </c>
      <c r="G2754" s="628"/>
      <c r="H2754" s="629"/>
      <c r="I2754" s="630"/>
      <c r="J2754" s="630"/>
      <c r="K2754" s="630"/>
      <c r="L2754" s="631"/>
    </row>
    <row r="2755" spans="1:12" s="194" customFormat="1" ht="26.65" customHeight="1" x14ac:dyDescent="0.15">
      <c r="A2755" s="625"/>
      <c r="B2755" s="620" t="s">
        <v>2088</v>
      </c>
      <c r="C2755" s="620" t="s">
        <v>2095</v>
      </c>
      <c r="D2755" s="634">
        <v>43407</v>
      </c>
      <c r="E2755" s="620" t="s">
        <v>986</v>
      </c>
      <c r="F2755" s="636" t="s">
        <v>2098</v>
      </c>
      <c r="G2755" s="637"/>
      <c r="H2755" s="610" t="s">
        <v>286</v>
      </c>
      <c r="I2755" s="611"/>
      <c r="J2755" s="209" t="s">
        <v>287</v>
      </c>
      <c r="K2755" s="209" t="s">
        <v>16</v>
      </c>
      <c r="L2755" s="210">
        <v>1600</v>
      </c>
    </row>
    <row r="2756" spans="1:12" s="194" customFormat="1" ht="19.149999999999999" customHeight="1" x14ac:dyDescent="0.15">
      <c r="A2756" s="625"/>
      <c r="B2756" s="621"/>
      <c r="C2756" s="621"/>
      <c r="D2756" s="635"/>
      <c r="E2756" s="621"/>
      <c r="F2756" s="638"/>
      <c r="G2756" s="639"/>
      <c r="H2756" s="610" t="s">
        <v>242</v>
      </c>
      <c r="I2756" s="611"/>
      <c r="J2756" s="209" t="s">
        <v>287</v>
      </c>
      <c r="K2756" s="209" t="s">
        <v>287</v>
      </c>
      <c r="L2756" s="210">
        <v>0</v>
      </c>
    </row>
    <row r="2757" spans="1:12" s="194" customFormat="1" ht="24.6" customHeight="1" x14ac:dyDescent="0.15">
      <c r="A2757" s="625"/>
      <c r="B2757" s="203" t="s">
        <v>6</v>
      </c>
      <c r="C2757" s="207" t="s">
        <v>5</v>
      </c>
      <c r="D2757" s="207" t="s">
        <v>288</v>
      </c>
      <c r="E2757" s="207" t="s">
        <v>289</v>
      </c>
      <c r="F2757" s="612"/>
      <c r="G2757" s="613"/>
      <c r="H2757" s="616" t="s">
        <v>290</v>
      </c>
      <c r="I2757" s="617"/>
      <c r="J2757" s="620" t="s">
        <v>287</v>
      </c>
      <c r="K2757" s="620" t="s">
        <v>287</v>
      </c>
      <c r="L2757" s="622">
        <v>0</v>
      </c>
    </row>
    <row r="2758" spans="1:12" s="194" customFormat="1" ht="24.6" customHeight="1" x14ac:dyDescent="0.15">
      <c r="A2758" s="626"/>
      <c r="B2758" s="209" t="s">
        <v>333</v>
      </c>
      <c r="C2758" s="209" t="s">
        <v>2098</v>
      </c>
      <c r="D2758" s="211">
        <v>43413</v>
      </c>
      <c r="E2758" s="209" t="s">
        <v>2097</v>
      </c>
      <c r="F2758" s="614"/>
      <c r="G2758" s="615"/>
      <c r="H2758" s="618"/>
      <c r="I2758" s="619"/>
      <c r="J2758" s="621"/>
      <c r="K2758" s="621"/>
      <c r="L2758" s="623"/>
    </row>
    <row r="2759" spans="1:12" s="194" customFormat="1" ht="24.6" customHeight="1" x14ac:dyDescent="0.15">
      <c r="A2759" s="624">
        <v>520</v>
      </c>
      <c r="B2759" s="203" t="s">
        <v>12</v>
      </c>
      <c r="C2759" s="207" t="s">
        <v>11</v>
      </c>
      <c r="D2759" s="207" t="s">
        <v>280</v>
      </c>
      <c r="E2759" s="207" t="s">
        <v>281</v>
      </c>
      <c r="F2759" s="627" t="s">
        <v>8</v>
      </c>
      <c r="G2759" s="628"/>
      <c r="H2759" s="629"/>
      <c r="I2759" s="630"/>
      <c r="J2759" s="630"/>
      <c r="K2759" s="630"/>
      <c r="L2759" s="631"/>
    </row>
    <row r="2760" spans="1:12" s="194" customFormat="1" ht="26.65" customHeight="1" x14ac:dyDescent="0.15">
      <c r="A2760" s="625"/>
      <c r="B2760" s="620" t="s">
        <v>2099</v>
      </c>
      <c r="C2760" s="632" t="s">
        <v>2100</v>
      </c>
      <c r="D2760" s="634">
        <v>43400</v>
      </c>
      <c r="E2760" s="620" t="s">
        <v>1240</v>
      </c>
      <c r="F2760" s="636" t="s">
        <v>2101</v>
      </c>
      <c r="G2760" s="637"/>
      <c r="H2760" s="610" t="s">
        <v>286</v>
      </c>
      <c r="I2760" s="611"/>
      <c r="J2760" s="209" t="s">
        <v>287</v>
      </c>
      <c r="K2760" s="209" t="s">
        <v>287</v>
      </c>
      <c r="L2760" s="210">
        <v>0</v>
      </c>
    </row>
    <row r="2761" spans="1:12" s="194" customFormat="1" ht="409.6" customHeight="1" x14ac:dyDescent="0.15">
      <c r="A2761" s="625"/>
      <c r="B2761" s="640"/>
      <c r="C2761" s="641"/>
      <c r="D2761" s="642"/>
      <c r="E2761" s="640"/>
      <c r="F2761" s="643"/>
      <c r="G2761" s="644"/>
      <c r="H2761" s="616" t="s">
        <v>242</v>
      </c>
      <c r="I2761" s="617"/>
      <c r="J2761" s="620" t="s">
        <v>287</v>
      </c>
      <c r="K2761" s="620" t="s">
        <v>287</v>
      </c>
      <c r="L2761" s="622">
        <v>0</v>
      </c>
    </row>
    <row r="2762" spans="1:12" s="194" customFormat="1" ht="84.2" customHeight="1" x14ac:dyDescent="0.15">
      <c r="A2762" s="625"/>
      <c r="B2762" s="621"/>
      <c r="C2762" s="633"/>
      <c r="D2762" s="635"/>
      <c r="E2762" s="621"/>
      <c r="F2762" s="638"/>
      <c r="G2762" s="639"/>
      <c r="H2762" s="618"/>
      <c r="I2762" s="619"/>
      <c r="J2762" s="621"/>
      <c r="K2762" s="621"/>
      <c r="L2762" s="623"/>
    </row>
    <row r="2763" spans="1:12" s="194" customFormat="1" ht="24.6" customHeight="1" x14ac:dyDescent="0.15">
      <c r="A2763" s="625"/>
      <c r="B2763" s="203" t="s">
        <v>6</v>
      </c>
      <c r="C2763" s="207" t="s">
        <v>5</v>
      </c>
      <c r="D2763" s="207" t="s">
        <v>288</v>
      </c>
      <c r="E2763" s="207" t="s">
        <v>289</v>
      </c>
      <c r="F2763" s="612"/>
      <c r="G2763" s="613"/>
      <c r="H2763" s="616" t="s">
        <v>290</v>
      </c>
      <c r="I2763" s="617"/>
      <c r="J2763" s="620" t="s">
        <v>287</v>
      </c>
      <c r="K2763" s="620" t="s">
        <v>16</v>
      </c>
      <c r="L2763" s="622">
        <v>924</v>
      </c>
    </row>
    <row r="2764" spans="1:12" s="194" customFormat="1" ht="24.6" customHeight="1" x14ac:dyDescent="0.15">
      <c r="A2764" s="626"/>
      <c r="B2764" s="209" t="s">
        <v>291</v>
      </c>
      <c r="C2764" s="209" t="s">
        <v>2101</v>
      </c>
      <c r="D2764" s="211">
        <v>43404</v>
      </c>
      <c r="E2764" s="209" t="s">
        <v>2102</v>
      </c>
      <c r="F2764" s="614"/>
      <c r="G2764" s="615"/>
      <c r="H2764" s="618"/>
      <c r="I2764" s="619"/>
      <c r="J2764" s="621"/>
      <c r="K2764" s="621"/>
      <c r="L2764" s="623"/>
    </row>
    <row r="2765" spans="1:12" s="194" customFormat="1" ht="24.6" customHeight="1" x14ac:dyDescent="0.15">
      <c r="A2765" s="624">
        <v>521</v>
      </c>
      <c r="B2765" s="203" t="s">
        <v>12</v>
      </c>
      <c r="C2765" s="207" t="s">
        <v>11</v>
      </c>
      <c r="D2765" s="207" t="s">
        <v>280</v>
      </c>
      <c r="E2765" s="207" t="s">
        <v>281</v>
      </c>
      <c r="F2765" s="627" t="s">
        <v>8</v>
      </c>
      <c r="G2765" s="628"/>
      <c r="H2765" s="629"/>
      <c r="I2765" s="630"/>
      <c r="J2765" s="630"/>
      <c r="K2765" s="630"/>
      <c r="L2765" s="631"/>
    </row>
    <row r="2766" spans="1:12" s="194" customFormat="1" ht="26.65" customHeight="1" x14ac:dyDescent="0.15">
      <c r="A2766" s="625"/>
      <c r="B2766" s="620" t="s">
        <v>2103</v>
      </c>
      <c r="C2766" s="632" t="s">
        <v>2104</v>
      </c>
      <c r="D2766" s="634">
        <v>43374</v>
      </c>
      <c r="E2766" s="620" t="s">
        <v>2105</v>
      </c>
      <c r="F2766" s="636" t="s">
        <v>1337</v>
      </c>
      <c r="G2766" s="637"/>
      <c r="H2766" s="610" t="s">
        <v>286</v>
      </c>
      <c r="I2766" s="611"/>
      <c r="J2766" s="209" t="s">
        <v>287</v>
      </c>
      <c r="K2766" s="209" t="s">
        <v>16</v>
      </c>
      <c r="L2766" s="210">
        <v>150.16999999999999</v>
      </c>
    </row>
    <row r="2767" spans="1:12" s="194" customFormat="1" ht="137.65" customHeight="1" x14ac:dyDescent="0.15">
      <c r="A2767" s="625"/>
      <c r="B2767" s="621"/>
      <c r="C2767" s="633"/>
      <c r="D2767" s="635"/>
      <c r="E2767" s="621"/>
      <c r="F2767" s="638"/>
      <c r="G2767" s="639"/>
      <c r="H2767" s="610" t="s">
        <v>242</v>
      </c>
      <c r="I2767" s="611"/>
      <c r="J2767" s="209" t="s">
        <v>287</v>
      </c>
      <c r="K2767" s="209" t="s">
        <v>16</v>
      </c>
      <c r="L2767" s="210">
        <v>328.9</v>
      </c>
    </row>
    <row r="2768" spans="1:12" s="194" customFormat="1" ht="24.6" customHeight="1" x14ac:dyDescent="0.15">
      <c r="A2768" s="625"/>
      <c r="B2768" s="203" t="s">
        <v>6</v>
      </c>
      <c r="C2768" s="207" t="s">
        <v>5</v>
      </c>
      <c r="D2768" s="207" t="s">
        <v>288</v>
      </c>
      <c r="E2768" s="207" t="s">
        <v>289</v>
      </c>
      <c r="F2768" s="612"/>
      <c r="G2768" s="613"/>
      <c r="H2768" s="616" t="s">
        <v>290</v>
      </c>
      <c r="I2768" s="617"/>
      <c r="J2768" s="620" t="s">
        <v>287</v>
      </c>
      <c r="K2768" s="620" t="s">
        <v>287</v>
      </c>
      <c r="L2768" s="622">
        <v>0</v>
      </c>
    </row>
    <row r="2769" spans="1:12" s="194" customFormat="1" ht="35.1" customHeight="1" x14ac:dyDescent="0.15">
      <c r="A2769" s="626"/>
      <c r="B2769" s="209" t="s">
        <v>1105</v>
      </c>
      <c r="C2769" s="209" t="s">
        <v>1337</v>
      </c>
      <c r="D2769" s="211">
        <v>43375</v>
      </c>
      <c r="E2769" s="209" t="s">
        <v>706</v>
      </c>
      <c r="F2769" s="614"/>
      <c r="G2769" s="615"/>
      <c r="H2769" s="618"/>
      <c r="I2769" s="619"/>
      <c r="J2769" s="621"/>
      <c r="K2769" s="621"/>
      <c r="L2769" s="623"/>
    </row>
    <row r="2770" spans="1:12" s="194" customFormat="1" ht="24.6" customHeight="1" x14ac:dyDescent="0.15">
      <c r="A2770" s="624">
        <v>522</v>
      </c>
      <c r="B2770" s="203" t="s">
        <v>12</v>
      </c>
      <c r="C2770" s="207" t="s">
        <v>11</v>
      </c>
      <c r="D2770" s="207" t="s">
        <v>280</v>
      </c>
      <c r="E2770" s="207" t="s">
        <v>281</v>
      </c>
      <c r="F2770" s="627" t="s">
        <v>8</v>
      </c>
      <c r="G2770" s="628"/>
      <c r="H2770" s="629"/>
      <c r="I2770" s="630"/>
      <c r="J2770" s="630"/>
      <c r="K2770" s="630"/>
      <c r="L2770" s="631"/>
    </row>
    <row r="2771" spans="1:12" s="194" customFormat="1" ht="26.65" customHeight="1" x14ac:dyDescent="0.15">
      <c r="A2771" s="625"/>
      <c r="B2771" s="620" t="s">
        <v>2103</v>
      </c>
      <c r="C2771" s="632" t="s">
        <v>2106</v>
      </c>
      <c r="D2771" s="634">
        <v>43404</v>
      </c>
      <c r="E2771" s="620" t="s">
        <v>354</v>
      </c>
      <c r="F2771" s="636" t="s">
        <v>2107</v>
      </c>
      <c r="G2771" s="637"/>
      <c r="H2771" s="610" t="s">
        <v>286</v>
      </c>
      <c r="I2771" s="611"/>
      <c r="J2771" s="209" t="s">
        <v>287</v>
      </c>
      <c r="K2771" s="209" t="s">
        <v>16</v>
      </c>
      <c r="L2771" s="210">
        <v>1314</v>
      </c>
    </row>
    <row r="2772" spans="1:12" s="194" customFormat="1" ht="409.6" customHeight="1" x14ac:dyDescent="0.15">
      <c r="A2772" s="625"/>
      <c r="B2772" s="640"/>
      <c r="C2772" s="641"/>
      <c r="D2772" s="642"/>
      <c r="E2772" s="640"/>
      <c r="F2772" s="643"/>
      <c r="G2772" s="644"/>
      <c r="H2772" s="616" t="s">
        <v>242</v>
      </c>
      <c r="I2772" s="617"/>
      <c r="J2772" s="620" t="s">
        <v>287</v>
      </c>
      <c r="K2772" s="620" t="s">
        <v>16</v>
      </c>
      <c r="L2772" s="622">
        <v>600</v>
      </c>
    </row>
    <row r="2773" spans="1:12" s="194" customFormat="1" ht="202.7" customHeight="1" x14ac:dyDescent="0.15">
      <c r="A2773" s="625"/>
      <c r="B2773" s="621"/>
      <c r="C2773" s="633"/>
      <c r="D2773" s="635"/>
      <c r="E2773" s="621"/>
      <c r="F2773" s="638"/>
      <c r="G2773" s="639"/>
      <c r="H2773" s="618"/>
      <c r="I2773" s="619"/>
      <c r="J2773" s="621"/>
      <c r="K2773" s="621"/>
      <c r="L2773" s="623"/>
    </row>
    <row r="2774" spans="1:12" s="194" customFormat="1" ht="24.6" customHeight="1" x14ac:dyDescent="0.15">
      <c r="A2774" s="625"/>
      <c r="B2774" s="203" t="s">
        <v>6</v>
      </c>
      <c r="C2774" s="207" t="s">
        <v>5</v>
      </c>
      <c r="D2774" s="207" t="s">
        <v>288</v>
      </c>
      <c r="E2774" s="207" t="s">
        <v>289</v>
      </c>
      <c r="F2774" s="612"/>
      <c r="G2774" s="613"/>
      <c r="H2774" s="616" t="s">
        <v>290</v>
      </c>
      <c r="I2774" s="617"/>
      <c r="J2774" s="620" t="s">
        <v>287</v>
      </c>
      <c r="K2774" s="620" t="s">
        <v>16</v>
      </c>
      <c r="L2774" s="622">
        <v>200</v>
      </c>
    </row>
    <row r="2775" spans="1:12" s="194" customFormat="1" ht="35.1" customHeight="1" x14ac:dyDescent="0.15">
      <c r="A2775" s="626"/>
      <c r="B2775" s="209" t="s">
        <v>1105</v>
      </c>
      <c r="C2775" s="209" t="s">
        <v>2107</v>
      </c>
      <c r="D2775" s="211">
        <v>43417</v>
      </c>
      <c r="E2775" s="209" t="s">
        <v>2108</v>
      </c>
      <c r="F2775" s="614"/>
      <c r="G2775" s="615"/>
      <c r="H2775" s="618"/>
      <c r="I2775" s="619"/>
      <c r="J2775" s="621"/>
      <c r="K2775" s="621"/>
      <c r="L2775" s="623"/>
    </row>
    <row r="2776" spans="1:12" s="194" customFormat="1" ht="24.6" customHeight="1" x14ac:dyDescent="0.15">
      <c r="A2776" s="624">
        <v>523</v>
      </c>
      <c r="B2776" s="203" t="s">
        <v>12</v>
      </c>
      <c r="C2776" s="207" t="s">
        <v>11</v>
      </c>
      <c r="D2776" s="207" t="s">
        <v>280</v>
      </c>
      <c r="E2776" s="207" t="s">
        <v>281</v>
      </c>
      <c r="F2776" s="627" t="s">
        <v>8</v>
      </c>
      <c r="G2776" s="628"/>
      <c r="H2776" s="629"/>
      <c r="I2776" s="630"/>
      <c r="J2776" s="630"/>
      <c r="K2776" s="630"/>
      <c r="L2776" s="631"/>
    </row>
    <row r="2777" spans="1:12" s="194" customFormat="1" ht="26.65" customHeight="1" x14ac:dyDescent="0.15">
      <c r="A2777" s="625"/>
      <c r="B2777" s="620" t="s">
        <v>2103</v>
      </c>
      <c r="C2777" s="632" t="s">
        <v>2106</v>
      </c>
      <c r="D2777" s="634">
        <v>43404</v>
      </c>
      <c r="E2777" s="620" t="s">
        <v>354</v>
      </c>
      <c r="F2777" s="636" t="s">
        <v>1345</v>
      </c>
      <c r="G2777" s="637"/>
      <c r="H2777" s="610" t="s">
        <v>286</v>
      </c>
      <c r="I2777" s="611"/>
      <c r="J2777" s="209" t="s">
        <v>287</v>
      </c>
      <c r="K2777" s="209" t="s">
        <v>287</v>
      </c>
      <c r="L2777" s="210">
        <v>0</v>
      </c>
    </row>
    <row r="2778" spans="1:12" s="194" customFormat="1" ht="409.6" customHeight="1" x14ac:dyDescent="0.15">
      <c r="A2778" s="625"/>
      <c r="B2778" s="640"/>
      <c r="C2778" s="641"/>
      <c r="D2778" s="642"/>
      <c r="E2778" s="640"/>
      <c r="F2778" s="643"/>
      <c r="G2778" s="644"/>
      <c r="H2778" s="616" t="s">
        <v>242</v>
      </c>
      <c r="I2778" s="617"/>
      <c r="J2778" s="620" t="s">
        <v>287</v>
      </c>
      <c r="K2778" s="620" t="s">
        <v>16</v>
      </c>
      <c r="L2778" s="622">
        <v>3181.41</v>
      </c>
    </row>
    <row r="2779" spans="1:12" s="194" customFormat="1" ht="202.7" customHeight="1" x14ac:dyDescent="0.15">
      <c r="A2779" s="625"/>
      <c r="B2779" s="621"/>
      <c r="C2779" s="633"/>
      <c r="D2779" s="635"/>
      <c r="E2779" s="621"/>
      <c r="F2779" s="638"/>
      <c r="G2779" s="639"/>
      <c r="H2779" s="618"/>
      <c r="I2779" s="619"/>
      <c r="J2779" s="621"/>
      <c r="K2779" s="621"/>
      <c r="L2779" s="623"/>
    </row>
    <row r="2780" spans="1:12" s="194" customFormat="1" ht="24.6" customHeight="1" x14ac:dyDescent="0.15">
      <c r="A2780" s="625"/>
      <c r="B2780" s="203" t="s">
        <v>6</v>
      </c>
      <c r="C2780" s="207" t="s">
        <v>5</v>
      </c>
      <c r="D2780" s="207" t="s">
        <v>288</v>
      </c>
      <c r="E2780" s="207" t="s">
        <v>289</v>
      </c>
      <c r="F2780" s="612"/>
      <c r="G2780" s="613"/>
      <c r="H2780" s="616" t="s">
        <v>290</v>
      </c>
      <c r="I2780" s="617"/>
      <c r="J2780" s="620" t="s">
        <v>287</v>
      </c>
      <c r="K2780" s="620" t="s">
        <v>287</v>
      </c>
      <c r="L2780" s="622">
        <v>0</v>
      </c>
    </row>
    <row r="2781" spans="1:12" s="194" customFormat="1" ht="35.1" customHeight="1" x14ac:dyDescent="0.15">
      <c r="A2781" s="626"/>
      <c r="B2781" s="209" t="s">
        <v>1105</v>
      </c>
      <c r="C2781" s="209" t="s">
        <v>1345</v>
      </c>
      <c r="D2781" s="211">
        <v>43417</v>
      </c>
      <c r="E2781" s="209" t="s">
        <v>2108</v>
      </c>
      <c r="F2781" s="614"/>
      <c r="G2781" s="615"/>
      <c r="H2781" s="618"/>
      <c r="I2781" s="619"/>
      <c r="J2781" s="621"/>
      <c r="K2781" s="621"/>
      <c r="L2781" s="623"/>
    </row>
    <row r="2782" spans="1:12" s="194" customFormat="1" ht="24.6" customHeight="1" x14ac:dyDescent="0.15">
      <c r="A2782" s="624">
        <v>524</v>
      </c>
      <c r="B2782" s="203" t="s">
        <v>12</v>
      </c>
      <c r="C2782" s="207" t="s">
        <v>11</v>
      </c>
      <c r="D2782" s="207" t="s">
        <v>280</v>
      </c>
      <c r="E2782" s="207" t="s">
        <v>281</v>
      </c>
      <c r="F2782" s="627" t="s">
        <v>8</v>
      </c>
      <c r="G2782" s="628"/>
      <c r="H2782" s="629"/>
      <c r="I2782" s="630"/>
      <c r="J2782" s="630"/>
      <c r="K2782" s="630"/>
      <c r="L2782" s="631"/>
    </row>
    <row r="2783" spans="1:12" s="194" customFormat="1" ht="26.65" customHeight="1" x14ac:dyDescent="0.15">
      <c r="A2783" s="625"/>
      <c r="B2783" s="620" t="s">
        <v>2103</v>
      </c>
      <c r="C2783" s="632" t="s">
        <v>2109</v>
      </c>
      <c r="D2783" s="634">
        <v>43433</v>
      </c>
      <c r="E2783" s="620" t="s">
        <v>1003</v>
      </c>
      <c r="F2783" s="636" t="s">
        <v>2110</v>
      </c>
      <c r="G2783" s="637"/>
      <c r="H2783" s="610" t="s">
        <v>286</v>
      </c>
      <c r="I2783" s="611"/>
      <c r="J2783" s="209" t="s">
        <v>287</v>
      </c>
      <c r="K2783" s="209" t="s">
        <v>16</v>
      </c>
      <c r="L2783" s="210">
        <v>609.9</v>
      </c>
    </row>
    <row r="2784" spans="1:12" s="194" customFormat="1" ht="266.64999999999998" customHeight="1" x14ac:dyDescent="0.15">
      <c r="A2784" s="625"/>
      <c r="B2784" s="621"/>
      <c r="C2784" s="633"/>
      <c r="D2784" s="635"/>
      <c r="E2784" s="621"/>
      <c r="F2784" s="638"/>
      <c r="G2784" s="639"/>
      <c r="H2784" s="610" t="s">
        <v>242</v>
      </c>
      <c r="I2784" s="611"/>
      <c r="J2784" s="209" t="s">
        <v>287</v>
      </c>
      <c r="K2784" s="209" t="s">
        <v>16</v>
      </c>
      <c r="L2784" s="210">
        <v>3560</v>
      </c>
    </row>
    <row r="2785" spans="1:12" s="194" customFormat="1" ht="24.6" customHeight="1" x14ac:dyDescent="0.15">
      <c r="A2785" s="625"/>
      <c r="B2785" s="203" t="s">
        <v>6</v>
      </c>
      <c r="C2785" s="207" t="s">
        <v>5</v>
      </c>
      <c r="D2785" s="207" t="s">
        <v>288</v>
      </c>
      <c r="E2785" s="207" t="s">
        <v>289</v>
      </c>
      <c r="F2785" s="612"/>
      <c r="G2785" s="613"/>
      <c r="H2785" s="616" t="s">
        <v>290</v>
      </c>
      <c r="I2785" s="617"/>
      <c r="J2785" s="620" t="s">
        <v>287</v>
      </c>
      <c r="K2785" s="620" t="s">
        <v>16</v>
      </c>
      <c r="L2785" s="622">
        <v>400</v>
      </c>
    </row>
    <row r="2786" spans="1:12" s="194" customFormat="1" ht="35.1" customHeight="1" x14ac:dyDescent="0.15">
      <c r="A2786" s="626"/>
      <c r="B2786" s="209" t="s">
        <v>1105</v>
      </c>
      <c r="C2786" s="209" t="s">
        <v>2110</v>
      </c>
      <c r="D2786" s="211">
        <v>43443</v>
      </c>
      <c r="E2786" s="209" t="s">
        <v>2111</v>
      </c>
      <c r="F2786" s="614"/>
      <c r="G2786" s="615"/>
      <c r="H2786" s="618"/>
      <c r="I2786" s="619"/>
      <c r="J2786" s="621"/>
      <c r="K2786" s="621"/>
      <c r="L2786" s="623"/>
    </row>
    <row r="2787" spans="1:12" s="194" customFormat="1" ht="24.6" customHeight="1" x14ac:dyDescent="0.15">
      <c r="A2787" s="624">
        <v>525</v>
      </c>
      <c r="B2787" s="203" t="s">
        <v>12</v>
      </c>
      <c r="C2787" s="207" t="s">
        <v>11</v>
      </c>
      <c r="D2787" s="207" t="s">
        <v>280</v>
      </c>
      <c r="E2787" s="207" t="s">
        <v>281</v>
      </c>
      <c r="F2787" s="627" t="s">
        <v>8</v>
      </c>
      <c r="G2787" s="628"/>
      <c r="H2787" s="629"/>
      <c r="I2787" s="630"/>
      <c r="J2787" s="630"/>
      <c r="K2787" s="630"/>
      <c r="L2787" s="631"/>
    </row>
    <row r="2788" spans="1:12" s="194" customFormat="1" ht="26.65" customHeight="1" x14ac:dyDescent="0.15">
      <c r="A2788" s="625"/>
      <c r="B2788" s="620" t="s">
        <v>2103</v>
      </c>
      <c r="C2788" s="632" t="s">
        <v>2109</v>
      </c>
      <c r="D2788" s="634">
        <v>43433</v>
      </c>
      <c r="E2788" s="620" t="s">
        <v>1003</v>
      </c>
      <c r="F2788" s="636" t="s">
        <v>2112</v>
      </c>
      <c r="G2788" s="637"/>
      <c r="H2788" s="610" t="s">
        <v>286</v>
      </c>
      <c r="I2788" s="611"/>
      <c r="J2788" s="209" t="s">
        <v>287</v>
      </c>
      <c r="K2788" s="209" t="s">
        <v>16</v>
      </c>
      <c r="L2788" s="210">
        <v>961.55</v>
      </c>
    </row>
    <row r="2789" spans="1:12" s="194" customFormat="1" ht="266.64999999999998" customHeight="1" x14ac:dyDescent="0.15">
      <c r="A2789" s="625"/>
      <c r="B2789" s="621"/>
      <c r="C2789" s="633"/>
      <c r="D2789" s="635"/>
      <c r="E2789" s="621"/>
      <c r="F2789" s="638"/>
      <c r="G2789" s="639"/>
      <c r="H2789" s="610" t="s">
        <v>242</v>
      </c>
      <c r="I2789" s="611"/>
      <c r="J2789" s="209" t="s">
        <v>287</v>
      </c>
      <c r="K2789" s="209" t="s">
        <v>16</v>
      </c>
      <c r="L2789" s="210">
        <v>691.66</v>
      </c>
    </row>
    <row r="2790" spans="1:12" s="194" customFormat="1" ht="24.6" customHeight="1" x14ac:dyDescent="0.15">
      <c r="A2790" s="625"/>
      <c r="B2790" s="203" t="s">
        <v>6</v>
      </c>
      <c r="C2790" s="207" t="s">
        <v>5</v>
      </c>
      <c r="D2790" s="207" t="s">
        <v>288</v>
      </c>
      <c r="E2790" s="207" t="s">
        <v>289</v>
      </c>
      <c r="F2790" s="612"/>
      <c r="G2790" s="613"/>
      <c r="H2790" s="616" t="s">
        <v>290</v>
      </c>
      <c r="I2790" s="617"/>
      <c r="J2790" s="620" t="s">
        <v>287</v>
      </c>
      <c r="K2790" s="620" t="s">
        <v>16</v>
      </c>
      <c r="L2790" s="622">
        <v>200</v>
      </c>
    </row>
    <row r="2791" spans="1:12" s="194" customFormat="1" ht="35.1" customHeight="1" x14ac:dyDescent="0.15">
      <c r="A2791" s="626"/>
      <c r="B2791" s="209" t="s">
        <v>1105</v>
      </c>
      <c r="C2791" s="209" t="s">
        <v>2112</v>
      </c>
      <c r="D2791" s="211">
        <v>43443</v>
      </c>
      <c r="E2791" s="209" t="s">
        <v>2111</v>
      </c>
      <c r="F2791" s="614"/>
      <c r="G2791" s="615"/>
      <c r="H2791" s="618"/>
      <c r="I2791" s="619"/>
      <c r="J2791" s="621"/>
      <c r="K2791" s="621"/>
      <c r="L2791" s="623"/>
    </row>
    <row r="2792" spans="1:12" s="194" customFormat="1" ht="24.6" customHeight="1" x14ac:dyDescent="0.15">
      <c r="A2792" s="624">
        <v>526</v>
      </c>
      <c r="B2792" s="203" t="s">
        <v>12</v>
      </c>
      <c r="C2792" s="207" t="s">
        <v>11</v>
      </c>
      <c r="D2792" s="207" t="s">
        <v>280</v>
      </c>
      <c r="E2792" s="207" t="s">
        <v>281</v>
      </c>
      <c r="F2792" s="627" t="s">
        <v>8</v>
      </c>
      <c r="G2792" s="628"/>
      <c r="H2792" s="629"/>
      <c r="I2792" s="630"/>
      <c r="J2792" s="630"/>
      <c r="K2792" s="630"/>
      <c r="L2792" s="631"/>
    </row>
    <row r="2793" spans="1:12" s="194" customFormat="1" ht="26.65" customHeight="1" x14ac:dyDescent="0.15">
      <c r="A2793" s="625"/>
      <c r="B2793" s="620" t="s">
        <v>2103</v>
      </c>
      <c r="C2793" s="632" t="s">
        <v>2113</v>
      </c>
      <c r="D2793" s="634">
        <v>43548</v>
      </c>
      <c r="E2793" s="620" t="s">
        <v>644</v>
      </c>
      <c r="F2793" s="636" t="s">
        <v>1970</v>
      </c>
      <c r="G2793" s="637"/>
      <c r="H2793" s="610" t="s">
        <v>286</v>
      </c>
      <c r="I2793" s="611"/>
      <c r="J2793" s="209" t="s">
        <v>287</v>
      </c>
      <c r="K2793" s="209" t="s">
        <v>287</v>
      </c>
      <c r="L2793" s="210">
        <v>0</v>
      </c>
    </row>
    <row r="2794" spans="1:12" s="194" customFormat="1" ht="137.65" customHeight="1" x14ac:dyDescent="0.15">
      <c r="A2794" s="625"/>
      <c r="B2794" s="621"/>
      <c r="C2794" s="633"/>
      <c r="D2794" s="635"/>
      <c r="E2794" s="621"/>
      <c r="F2794" s="638"/>
      <c r="G2794" s="639"/>
      <c r="H2794" s="610" t="s">
        <v>242</v>
      </c>
      <c r="I2794" s="611"/>
      <c r="J2794" s="209" t="s">
        <v>287</v>
      </c>
      <c r="K2794" s="209" t="s">
        <v>287</v>
      </c>
      <c r="L2794" s="210">
        <v>0</v>
      </c>
    </row>
    <row r="2795" spans="1:12" s="194" customFormat="1" ht="24.6" customHeight="1" x14ac:dyDescent="0.15">
      <c r="A2795" s="625"/>
      <c r="B2795" s="203" t="s">
        <v>6</v>
      </c>
      <c r="C2795" s="207" t="s">
        <v>5</v>
      </c>
      <c r="D2795" s="207" t="s">
        <v>288</v>
      </c>
      <c r="E2795" s="207" t="s">
        <v>289</v>
      </c>
      <c r="F2795" s="612"/>
      <c r="G2795" s="613"/>
      <c r="H2795" s="616" t="s">
        <v>290</v>
      </c>
      <c r="I2795" s="617"/>
      <c r="J2795" s="620" t="s">
        <v>287</v>
      </c>
      <c r="K2795" s="620" t="s">
        <v>16</v>
      </c>
      <c r="L2795" s="622">
        <v>1290</v>
      </c>
    </row>
    <row r="2796" spans="1:12" s="194" customFormat="1" ht="35.1" customHeight="1" x14ac:dyDescent="0.15">
      <c r="A2796" s="626"/>
      <c r="B2796" s="209" t="s">
        <v>1105</v>
      </c>
      <c r="C2796" s="209" t="s">
        <v>1970</v>
      </c>
      <c r="D2796" s="211">
        <v>43553</v>
      </c>
      <c r="E2796" s="209" t="s">
        <v>1523</v>
      </c>
      <c r="F2796" s="614"/>
      <c r="G2796" s="615"/>
      <c r="H2796" s="618"/>
      <c r="I2796" s="619"/>
      <c r="J2796" s="621"/>
      <c r="K2796" s="621"/>
      <c r="L2796" s="623"/>
    </row>
    <row r="2797" spans="1:12" s="194" customFormat="1" ht="24.6" customHeight="1" x14ac:dyDescent="0.15">
      <c r="A2797" s="624">
        <v>527</v>
      </c>
      <c r="B2797" s="203" t="s">
        <v>12</v>
      </c>
      <c r="C2797" s="207" t="s">
        <v>11</v>
      </c>
      <c r="D2797" s="207" t="s">
        <v>280</v>
      </c>
      <c r="E2797" s="207" t="s">
        <v>281</v>
      </c>
      <c r="F2797" s="627" t="s">
        <v>8</v>
      </c>
      <c r="G2797" s="628"/>
      <c r="H2797" s="629"/>
      <c r="I2797" s="630"/>
      <c r="J2797" s="630"/>
      <c r="K2797" s="630"/>
      <c r="L2797" s="631"/>
    </row>
    <row r="2798" spans="1:12" s="194" customFormat="1" ht="26.65" customHeight="1" x14ac:dyDescent="0.15">
      <c r="A2798" s="625"/>
      <c r="B2798" s="620" t="s">
        <v>2114</v>
      </c>
      <c r="C2798" s="632" t="s">
        <v>2115</v>
      </c>
      <c r="D2798" s="634">
        <v>43375</v>
      </c>
      <c r="E2798" s="620" t="s">
        <v>628</v>
      </c>
      <c r="F2798" s="636" t="s">
        <v>2116</v>
      </c>
      <c r="G2798" s="637"/>
      <c r="H2798" s="610" t="s">
        <v>286</v>
      </c>
      <c r="I2798" s="611"/>
      <c r="J2798" s="209" t="s">
        <v>287</v>
      </c>
      <c r="K2798" s="209" t="s">
        <v>16</v>
      </c>
      <c r="L2798" s="210">
        <v>321.54000000000002</v>
      </c>
    </row>
    <row r="2799" spans="1:12" s="194" customFormat="1" ht="212.85" customHeight="1" x14ac:dyDescent="0.15">
      <c r="A2799" s="625"/>
      <c r="B2799" s="621"/>
      <c r="C2799" s="633"/>
      <c r="D2799" s="635"/>
      <c r="E2799" s="621"/>
      <c r="F2799" s="638"/>
      <c r="G2799" s="639"/>
      <c r="H2799" s="610" t="s">
        <v>242</v>
      </c>
      <c r="I2799" s="611"/>
      <c r="J2799" s="209" t="s">
        <v>287</v>
      </c>
      <c r="K2799" s="209" t="s">
        <v>16</v>
      </c>
      <c r="L2799" s="210">
        <v>222.98</v>
      </c>
    </row>
    <row r="2800" spans="1:12" s="194" customFormat="1" ht="24.6" customHeight="1" x14ac:dyDescent="0.15">
      <c r="A2800" s="625"/>
      <c r="B2800" s="203" t="s">
        <v>6</v>
      </c>
      <c r="C2800" s="207" t="s">
        <v>5</v>
      </c>
      <c r="D2800" s="207" t="s">
        <v>288</v>
      </c>
      <c r="E2800" s="207" t="s">
        <v>289</v>
      </c>
      <c r="F2800" s="612"/>
      <c r="G2800" s="613"/>
      <c r="H2800" s="616" t="s">
        <v>290</v>
      </c>
      <c r="I2800" s="617"/>
      <c r="J2800" s="620" t="s">
        <v>287</v>
      </c>
      <c r="K2800" s="620" t="s">
        <v>16</v>
      </c>
      <c r="L2800" s="622">
        <v>100</v>
      </c>
    </row>
    <row r="2801" spans="1:12" s="194" customFormat="1" ht="24.6" customHeight="1" x14ac:dyDescent="0.15">
      <c r="A2801" s="626"/>
      <c r="B2801" s="209" t="s">
        <v>439</v>
      </c>
      <c r="C2801" s="209" t="s">
        <v>2116</v>
      </c>
      <c r="D2801" s="211">
        <v>43376</v>
      </c>
      <c r="E2801" s="209" t="s">
        <v>2117</v>
      </c>
      <c r="F2801" s="614"/>
      <c r="G2801" s="615"/>
      <c r="H2801" s="618"/>
      <c r="I2801" s="619"/>
      <c r="J2801" s="621"/>
      <c r="K2801" s="621"/>
      <c r="L2801" s="623"/>
    </row>
    <row r="2802" spans="1:12" s="194" customFormat="1" ht="24.6" customHeight="1" x14ac:dyDescent="0.15">
      <c r="A2802" s="624">
        <v>528</v>
      </c>
      <c r="B2802" s="203" t="s">
        <v>12</v>
      </c>
      <c r="C2802" s="207" t="s">
        <v>11</v>
      </c>
      <c r="D2802" s="207" t="s">
        <v>280</v>
      </c>
      <c r="E2802" s="207" t="s">
        <v>281</v>
      </c>
      <c r="F2802" s="627" t="s">
        <v>8</v>
      </c>
      <c r="G2802" s="628"/>
      <c r="H2802" s="629"/>
      <c r="I2802" s="630"/>
      <c r="J2802" s="630"/>
      <c r="K2802" s="630"/>
      <c r="L2802" s="631"/>
    </row>
    <row r="2803" spans="1:12" s="194" customFormat="1" ht="26.65" customHeight="1" x14ac:dyDescent="0.15">
      <c r="A2803" s="625"/>
      <c r="B2803" s="620" t="s">
        <v>2114</v>
      </c>
      <c r="C2803" s="632" t="s">
        <v>2118</v>
      </c>
      <c r="D2803" s="634">
        <v>43417</v>
      </c>
      <c r="E2803" s="620" t="s">
        <v>770</v>
      </c>
      <c r="F2803" s="636" t="s">
        <v>2119</v>
      </c>
      <c r="G2803" s="637"/>
      <c r="H2803" s="610" t="s">
        <v>286</v>
      </c>
      <c r="I2803" s="611"/>
      <c r="J2803" s="209" t="s">
        <v>287</v>
      </c>
      <c r="K2803" s="209" t="s">
        <v>16</v>
      </c>
      <c r="L2803" s="210">
        <v>237.63</v>
      </c>
    </row>
    <row r="2804" spans="1:12" s="194" customFormat="1" ht="409.6" customHeight="1" x14ac:dyDescent="0.15">
      <c r="A2804" s="625"/>
      <c r="B2804" s="640"/>
      <c r="C2804" s="641"/>
      <c r="D2804" s="642"/>
      <c r="E2804" s="640"/>
      <c r="F2804" s="643"/>
      <c r="G2804" s="644"/>
      <c r="H2804" s="616" t="s">
        <v>242</v>
      </c>
      <c r="I2804" s="617"/>
      <c r="J2804" s="620" t="s">
        <v>287</v>
      </c>
      <c r="K2804" s="620" t="s">
        <v>16</v>
      </c>
      <c r="L2804" s="622">
        <v>176.41</v>
      </c>
    </row>
    <row r="2805" spans="1:12" s="194" customFormat="1" ht="19.7" customHeight="1" x14ac:dyDescent="0.15">
      <c r="A2805" s="625"/>
      <c r="B2805" s="621"/>
      <c r="C2805" s="633"/>
      <c r="D2805" s="635"/>
      <c r="E2805" s="621"/>
      <c r="F2805" s="638"/>
      <c r="G2805" s="639"/>
      <c r="H2805" s="618"/>
      <c r="I2805" s="619"/>
      <c r="J2805" s="621"/>
      <c r="K2805" s="621"/>
      <c r="L2805" s="623"/>
    </row>
    <row r="2806" spans="1:12" s="194" customFormat="1" ht="24.6" customHeight="1" x14ac:dyDescent="0.15">
      <c r="A2806" s="625"/>
      <c r="B2806" s="203" t="s">
        <v>6</v>
      </c>
      <c r="C2806" s="207" t="s">
        <v>5</v>
      </c>
      <c r="D2806" s="207" t="s">
        <v>288</v>
      </c>
      <c r="E2806" s="207" t="s">
        <v>289</v>
      </c>
      <c r="F2806" s="612"/>
      <c r="G2806" s="613"/>
      <c r="H2806" s="616" t="s">
        <v>290</v>
      </c>
      <c r="I2806" s="617"/>
      <c r="J2806" s="620" t="s">
        <v>287</v>
      </c>
      <c r="K2806" s="620" t="s">
        <v>16</v>
      </c>
      <c r="L2806" s="622">
        <v>625</v>
      </c>
    </row>
    <row r="2807" spans="1:12" s="194" customFormat="1" ht="24.6" customHeight="1" x14ac:dyDescent="0.15">
      <c r="A2807" s="626"/>
      <c r="B2807" s="209" t="s">
        <v>439</v>
      </c>
      <c r="C2807" s="209" t="s">
        <v>2119</v>
      </c>
      <c r="D2807" s="211">
        <v>43418</v>
      </c>
      <c r="E2807" s="209" t="s">
        <v>1250</v>
      </c>
      <c r="F2807" s="614"/>
      <c r="G2807" s="615"/>
      <c r="H2807" s="618"/>
      <c r="I2807" s="619"/>
      <c r="J2807" s="621"/>
      <c r="K2807" s="621"/>
      <c r="L2807" s="623"/>
    </row>
    <row r="2808" spans="1:12" s="194" customFormat="1" ht="24.6" customHeight="1" x14ac:dyDescent="0.15">
      <c r="A2808" s="624">
        <v>529</v>
      </c>
      <c r="B2808" s="203" t="s">
        <v>12</v>
      </c>
      <c r="C2808" s="207" t="s">
        <v>11</v>
      </c>
      <c r="D2808" s="207" t="s">
        <v>280</v>
      </c>
      <c r="E2808" s="207" t="s">
        <v>281</v>
      </c>
      <c r="F2808" s="627" t="s">
        <v>8</v>
      </c>
      <c r="G2808" s="628"/>
      <c r="H2808" s="629"/>
      <c r="I2808" s="630"/>
      <c r="J2808" s="630"/>
      <c r="K2808" s="630"/>
      <c r="L2808" s="631"/>
    </row>
    <row r="2809" spans="1:12" s="194" customFormat="1" ht="26.65" customHeight="1" x14ac:dyDescent="0.15">
      <c r="A2809" s="625"/>
      <c r="B2809" s="620" t="s">
        <v>2114</v>
      </c>
      <c r="C2809" s="632" t="s">
        <v>2120</v>
      </c>
      <c r="D2809" s="634">
        <v>43528</v>
      </c>
      <c r="E2809" s="620" t="s">
        <v>986</v>
      </c>
      <c r="F2809" s="636" t="s">
        <v>1325</v>
      </c>
      <c r="G2809" s="637"/>
      <c r="H2809" s="610" t="s">
        <v>286</v>
      </c>
      <c r="I2809" s="611"/>
      <c r="J2809" s="209" t="s">
        <v>287</v>
      </c>
      <c r="K2809" s="209" t="s">
        <v>16</v>
      </c>
      <c r="L2809" s="210">
        <v>888.38</v>
      </c>
    </row>
    <row r="2810" spans="1:12" s="194" customFormat="1" ht="409.6" customHeight="1" x14ac:dyDescent="0.15">
      <c r="A2810" s="625"/>
      <c r="B2810" s="640"/>
      <c r="C2810" s="641"/>
      <c r="D2810" s="642"/>
      <c r="E2810" s="640"/>
      <c r="F2810" s="643"/>
      <c r="G2810" s="644"/>
      <c r="H2810" s="616" t="s">
        <v>242</v>
      </c>
      <c r="I2810" s="617"/>
      <c r="J2810" s="620" t="s">
        <v>287</v>
      </c>
      <c r="K2810" s="620" t="s">
        <v>16</v>
      </c>
      <c r="L2810" s="622">
        <v>1153.28</v>
      </c>
    </row>
    <row r="2811" spans="1:12" s="194" customFormat="1" ht="94.9" customHeight="1" x14ac:dyDescent="0.15">
      <c r="A2811" s="625"/>
      <c r="B2811" s="621"/>
      <c r="C2811" s="633"/>
      <c r="D2811" s="635"/>
      <c r="E2811" s="621"/>
      <c r="F2811" s="638"/>
      <c r="G2811" s="639"/>
      <c r="H2811" s="618"/>
      <c r="I2811" s="619"/>
      <c r="J2811" s="621"/>
      <c r="K2811" s="621"/>
      <c r="L2811" s="623"/>
    </row>
    <row r="2812" spans="1:12" s="194" customFormat="1" ht="24.6" customHeight="1" x14ac:dyDescent="0.15">
      <c r="A2812" s="625"/>
      <c r="B2812" s="203" t="s">
        <v>6</v>
      </c>
      <c r="C2812" s="207" t="s">
        <v>5</v>
      </c>
      <c r="D2812" s="207" t="s">
        <v>288</v>
      </c>
      <c r="E2812" s="207" t="s">
        <v>289</v>
      </c>
      <c r="F2812" s="612"/>
      <c r="G2812" s="613"/>
      <c r="H2812" s="616" t="s">
        <v>290</v>
      </c>
      <c r="I2812" s="617"/>
      <c r="J2812" s="620" t="s">
        <v>287</v>
      </c>
      <c r="K2812" s="620" t="s">
        <v>16</v>
      </c>
      <c r="L2812" s="622">
        <v>643.83000000000004</v>
      </c>
    </row>
    <row r="2813" spans="1:12" s="194" customFormat="1" ht="24.6" customHeight="1" x14ac:dyDescent="0.15">
      <c r="A2813" s="626"/>
      <c r="B2813" s="209" t="s">
        <v>439</v>
      </c>
      <c r="C2813" s="209" t="s">
        <v>1325</v>
      </c>
      <c r="D2813" s="211">
        <v>43534</v>
      </c>
      <c r="E2813" s="209" t="s">
        <v>2121</v>
      </c>
      <c r="F2813" s="614"/>
      <c r="G2813" s="615"/>
      <c r="H2813" s="618"/>
      <c r="I2813" s="619"/>
      <c r="J2813" s="621"/>
      <c r="K2813" s="621"/>
      <c r="L2813" s="623"/>
    </row>
    <row r="2814" spans="1:12" s="194" customFormat="1" ht="24.6" customHeight="1" x14ac:dyDescent="0.15">
      <c r="A2814" s="624">
        <v>530</v>
      </c>
      <c r="B2814" s="203" t="s">
        <v>12</v>
      </c>
      <c r="C2814" s="207" t="s">
        <v>11</v>
      </c>
      <c r="D2814" s="207" t="s">
        <v>280</v>
      </c>
      <c r="E2814" s="207" t="s">
        <v>281</v>
      </c>
      <c r="F2814" s="627" t="s">
        <v>8</v>
      </c>
      <c r="G2814" s="628"/>
      <c r="H2814" s="629"/>
      <c r="I2814" s="630"/>
      <c r="J2814" s="630"/>
      <c r="K2814" s="630"/>
      <c r="L2814" s="631"/>
    </row>
    <row r="2815" spans="1:12" s="194" customFormat="1" ht="26.65" customHeight="1" x14ac:dyDescent="0.15">
      <c r="A2815" s="625"/>
      <c r="B2815" s="620" t="s">
        <v>2114</v>
      </c>
      <c r="C2815" s="632" t="s">
        <v>2122</v>
      </c>
      <c r="D2815" s="634">
        <v>43544</v>
      </c>
      <c r="E2815" s="620" t="s">
        <v>664</v>
      </c>
      <c r="F2815" s="636" t="s">
        <v>756</v>
      </c>
      <c r="G2815" s="637"/>
      <c r="H2815" s="610" t="s">
        <v>286</v>
      </c>
      <c r="I2815" s="611"/>
      <c r="J2815" s="209" t="s">
        <v>287</v>
      </c>
      <c r="K2815" s="209" t="s">
        <v>16</v>
      </c>
      <c r="L2815" s="210">
        <v>690.86</v>
      </c>
    </row>
    <row r="2816" spans="1:12" s="194" customFormat="1" ht="353.1" customHeight="1" x14ac:dyDescent="0.15">
      <c r="A2816" s="625"/>
      <c r="B2816" s="621"/>
      <c r="C2816" s="633"/>
      <c r="D2816" s="635"/>
      <c r="E2816" s="621"/>
      <c r="F2816" s="638"/>
      <c r="G2816" s="639"/>
      <c r="H2816" s="610" t="s">
        <v>242</v>
      </c>
      <c r="I2816" s="611"/>
      <c r="J2816" s="209" t="s">
        <v>287</v>
      </c>
      <c r="K2816" s="209" t="s">
        <v>16</v>
      </c>
      <c r="L2816" s="210">
        <v>290.36</v>
      </c>
    </row>
    <row r="2817" spans="1:12" s="194" customFormat="1" ht="24.6" customHeight="1" x14ac:dyDescent="0.15">
      <c r="A2817" s="625"/>
      <c r="B2817" s="203" t="s">
        <v>6</v>
      </c>
      <c r="C2817" s="207" t="s">
        <v>5</v>
      </c>
      <c r="D2817" s="207" t="s">
        <v>288</v>
      </c>
      <c r="E2817" s="207" t="s">
        <v>289</v>
      </c>
      <c r="F2817" s="612"/>
      <c r="G2817" s="613"/>
      <c r="H2817" s="616" t="s">
        <v>290</v>
      </c>
      <c r="I2817" s="617"/>
      <c r="J2817" s="620" t="s">
        <v>287</v>
      </c>
      <c r="K2817" s="620" t="s">
        <v>287</v>
      </c>
      <c r="L2817" s="622">
        <v>0</v>
      </c>
    </row>
    <row r="2818" spans="1:12" s="194" customFormat="1" ht="24.6" customHeight="1" x14ac:dyDescent="0.15">
      <c r="A2818" s="626"/>
      <c r="B2818" s="209" t="s">
        <v>439</v>
      </c>
      <c r="C2818" s="209" t="s">
        <v>756</v>
      </c>
      <c r="D2818" s="211">
        <v>43546</v>
      </c>
      <c r="E2818" s="209" t="s">
        <v>893</v>
      </c>
      <c r="F2818" s="614"/>
      <c r="G2818" s="615"/>
      <c r="H2818" s="618"/>
      <c r="I2818" s="619"/>
      <c r="J2818" s="621"/>
      <c r="K2818" s="621"/>
      <c r="L2818" s="623"/>
    </row>
    <row r="2819" spans="1:12" s="194" customFormat="1" ht="24.6" customHeight="1" x14ac:dyDescent="0.15">
      <c r="A2819" s="624">
        <v>531</v>
      </c>
      <c r="B2819" s="203" t="s">
        <v>12</v>
      </c>
      <c r="C2819" s="207" t="s">
        <v>11</v>
      </c>
      <c r="D2819" s="207" t="s">
        <v>280</v>
      </c>
      <c r="E2819" s="207" t="s">
        <v>281</v>
      </c>
      <c r="F2819" s="627" t="s">
        <v>8</v>
      </c>
      <c r="G2819" s="628"/>
      <c r="H2819" s="629"/>
      <c r="I2819" s="630"/>
      <c r="J2819" s="630"/>
      <c r="K2819" s="630"/>
      <c r="L2819" s="631"/>
    </row>
    <row r="2820" spans="1:12" s="194" customFormat="1" ht="26.65" customHeight="1" x14ac:dyDescent="0.15">
      <c r="A2820" s="625"/>
      <c r="B2820" s="620" t="s">
        <v>2123</v>
      </c>
      <c r="C2820" s="632" t="s">
        <v>2124</v>
      </c>
      <c r="D2820" s="634">
        <v>43397</v>
      </c>
      <c r="E2820" s="620" t="s">
        <v>1240</v>
      </c>
      <c r="F2820" s="636" t="s">
        <v>2125</v>
      </c>
      <c r="G2820" s="637"/>
      <c r="H2820" s="610" t="s">
        <v>286</v>
      </c>
      <c r="I2820" s="611"/>
      <c r="J2820" s="209" t="s">
        <v>287</v>
      </c>
      <c r="K2820" s="209" t="s">
        <v>16</v>
      </c>
      <c r="L2820" s="210">
        <v>186</v>
      </c>
    </row>
    <row r="2821" spans="1:12" s="194" customFormat="1" ht="223.5" customHeight="1" x14ac:dyDescent="0.15">
      <c r="A2821" s="625"/>
      <c r="B2821" s="621"/>
      <c r="C2821" s="633"/>
      <c r="D2821" s="635"/>
      <c r="E2821" s="621"/>
      <c r="F2821" s="638"/>
      <c r="G2821" s="639"/>
      <c r="H2821" s="610" t="s">
        <v>242</v>
      </c>
      <c r="I2821" s="611"/>
      <c r="J2821" s="209" t="s">
        <v>287</v>
      </c>
      <c r="K2821" s="209" t="s">
        <v>16</v>
      </c>
      <c r="L2821" s="210">
        <v>223.31</v>
      </c>
    </row>
    <row r="2822" spans="1:12" s="194" customFormat="1" ht="24.6" customHeight="1" x14ac:dyDescent="0.15">
      <c r="A2822" s="625"/>
      <c r="B2822" s="203" t="s">
        <v>6</v>
      </c>
      <c r="C2822" s="207" t="s">
        <v>5</v>
      </c>
      <c r="D2822" s="207" t="s">
        <v>288</v>
      </c>
      <c r="E2822" s="207" t="s">
        <v>289</v>
      </c>
      <c r="F2822" s="612"/>
      <c r="G2822" s="613"/>
      <c r="H2822" s="616" t="s">
        <v>290</v>
      </c>
      <c r="I2822" s="617"/>
      <c r="J2822" s="620" t="s">
        <v>287</v>
      </c>
      <c r="K2822" s="620" t="s">
        <v>287</v>
      </c>
      <c r="L2822" s="622">
        <v>0</v>
      </c>
    </row>
    <row r="2823" spans="1:12" s="194" customFormat="1" ht="24.6" customHeight="1" x14ac:dyDescent="0.15">
      <c r="A2823" s="626"/>
      <c r="B2823" s="209" t="s">
        <v>460</v>
      </c>
      <c r="C2823" s="209" t="s">
        <v>2125</v>
      </c>
      <c r="D2823" s="211">
        <v>43413</v>
      </c>
      <c r="E2823" s="209" t="s">
        <v>2126</v>
      </c>
      <c r="F2823" s="614"/>
      <c r="G2823" s="615"/>
      <c r="H2823" s="618"/>
      <c r="I2823" s="619"/>
      <c r="J2823" s="621"/>
      <c r="K2823" s="621"/>
      <c r="L2823" s="623"/>
    </row>
    <row r="2824" spans="1:12" s="194" customFormat="1" ht="24.6" customHeight="1" x14ac:dyDescent="0.15">
      <c r="A2824" s="624">
        <v>532</v>
      </c>
      <c r="B2824" s="203" t="s">
        <v>12</v>
      </c>
      <c r="C2824" s="207" t="s">
        <v>11</v>
      </c>
      <c r="D2824" s="207" t="s">
        <v>280</v>
      </c>
      <c r="E2824" s="207" t="s">
        <v>281</v>
      </c>
      <c r="F2824" s="627" t="s">
        <v>8</v>
      </c>
      <c r="G2824" s="628"/>
      <c r="H2824" s="629"/>
      <c r="I2824" s="630"/>
      <c r="J2824" s="630"/>
      <c r="K2824" s="630"/>
      <c r="L2824" s="631"/>
    </row>
    <row r="2825" spans="1:12" s="194" customFormat="1" ht="26.65" customHeight="1" x14ac:dyDescent="0.15">
      <c r="A2825" s="625"/>
      <c r="B2825" s="620" t="s">
        <v>2127</v>
      </c>
      <c r="C2825" s="632" t="s">
        <v>2128</v>
      </c>
      <c r="D2825" s="634">
        <v>43438</v>
      </c>
      <c r="E2825" s="620" t="s">
        <v>783</v>
      </c>
      <c r="F2825" s="636" t="s">
        <v>2129</v>
      </c>
      <c r="G2825" s="637"/>
      <c r="H2825" s="610" t="s">
        <v>286</v>
      </c>
      <c r="I2825" s="611"/>
      <c r="J2825" s="209" t="s">
        <v>287</v>
      </c>
      <c r="K2825" s="209" t="s">
        <v>16</v>
      </c>
      <c r="L2825" s="210">
        <v>218.67</v>
      </c>
    </row>
    <row r="2826" spans="1:12" s="194" customFormat="1" ht="299.10000000000002" customHeight="1" x14ac:dyDescent="0.15">
      <c r="A2826" s="625"/>
      <c r="B2826" s="621"/>
      <c r="C2826" s="633"/>
      <c r="D2826" s="635"/>
      <c r="E2826" s="621"/>
      <c r="F2826" s="638"/>
      <c r="G2826" s="639"/>
      <c r="H2826" s="610" t="s">
        <v>242</v>
      </c>
      <c r="I2826" s="611"/>
      <c r="J2826" s="209" t="s">
        <v>287</v>
      </c>
      <c r="K2826" s="209" t="s">
        <v>16</v>
      </c>
      <c r="L2826" s="210">
        <v>250.4</v>
      </c>
    </row>
    <row r="2827" spans="1:12" s="194" customFormat="1" ht="24.6" customHeight="1" x14ac:dyDescent="0.15">
      <c r="A2827" s="625"/>
      <c r="B2827" s="203" t="s">
        <v>6</v>
      </c>
      <c r="C2827" s="207" t="s">
        <v>5</v>
      </c>
      <c r="D2827" s="207" t="s">
        <v>288</v>
      </c>
      <c r="E2827" s="207" t="s">
        <v>289</v>
      </c>
      <c r="F2827" s="612"/>
      <c r="G2827" s="613"/>
      <c r="H2827" s="616" t="s">
        <v>290</v>
      </c>
      <c r="I2827" s="617"/>
      <c r="J2827" s="620" t="s">
        <v>287</v>
      </c>
      <c r="K2827" s="620" t="s">
        <v>16</v>
      </c>
      <c r="L2827" s="622">
        <v>150</v>
      </c>
    </row>
    <row r="2828" spans="1:12" s="194" customFormat="1" ht="24.6" customHeight="1" x14ac:dyDescent="0.15">
      <c r="A2828" s="626"/>
      <c r="B2828" s="209" t="s">
        <v>291</v>
      </c>
      <c r="C2828" s="209" t="s">
        <v>2129</v>
      </c>
      <c r="D2828" s="211">
        <v>43439</v>
      </c>
      <c r="E2828" s="209" t="s">
        <v>2130</v>
      </c>
      <c r="F2828" s="614"/>
      <c r="G2828" s="615"/>
      <c r="H2828" s="618"/>
      <c r="I2828" s="619"/>
      <c r="J2828" s="621"/>
      <c r="K2828" s="621"/>
      <c r="L2828" s="623"/>
    </row>
    <row r="2829" spans="1:12" s="194" customFormat="1" ht="24.6" customHeight="1" x14ac:dyDescent="0.15">
      <c r="A2829" s="624">
        <v>533</v>
      </c>
      <c r="B2829" s="203" t="s">
        <v>12</v>
      </c>
      <c r="C2829" s="207" t="s">
        <v>11</v>
      </c>
      <c r="D2829" s="207" t="s">
        <v>280</v>
      </c>
      <c r="E2829" s="207" t="s">
        <v>281</v>
      </c>
      <c r="F2829" s="627" t="s">
        <v>8</v>
      </c>
      <c r="G2829" s="628"/>
      <c r="H2829" s="629"/>
      <c r="I2829" s="630"/>
      <c r="J2829" s="630"/>
      <c r="K2829" s="630"/>
      <c r="L2829" s="631"/>
    </row>
    <row r="2830" spans="1:12" s="194" customFormat="1" ht="26.65" customHeight="1" x14ac:dyDescent="0.15">
      <c r="A2830" s="625"/>
      <c r="B2830" s="620" t="s">
        <v>2127</v>
      </c>
      <c r="C2830" s="632" t="s">
        <v>2131</v>
      </c>
      <c r="D2830" s="634">
        <v>43533</v>
      </c>
      <c r="E2830" s="620" t="s">
        <v>1941</v>
      </c>
      <c r="F2830" s="636" t="s">
        <v>2132</v>
      </c>
      <c r="G2830" s="637"/>
      <c r="H2830" s="610" t="s">
        <v>286</v>
      </c>
      <c r="I2830" s="611"/>
      <c r="J2830" s="209" t="s">
        <v>287</v>
      </c>
      <c r="K2830" s="209" t="s">
        <v>16</v>
      </c>
      <c r="L2830" s="210">
        <v>557.04</v>
      </c>
    </row>
    <row r="2831" spans="1:12" s="194" customFormat="1" ht="158.85" customHeight="1" x14ac:dyDescent="0.15">
      <c r="A2831" s="625"/>
      <c r="B2831" s="621"/>
      <c r="C2831" s="633"/>
      <c r="D2831" s="635"/>
      <c r="E2831" s="621"/>
      <c r="F2831" s="638"/>
      <c r="G2831" s="639"/>
      <c r="H2831" s="610" t="s">
        <v>242</v>
      </c>
      <c r="I2831" s="611"/>
      <c r="J2831" s="209" t="s">
        <v>287</v>
      </c>
      <c r="K2831" s="209" t="s">
        <v>16</v>
      </c>
      <c r="L2831" s="210">
        <v>1206.18</v>
      </c>
    </row>
    <row r="2832" spans="1:12" s="194" customFormat="1" ht="24.6" customHeight="1" x14ac:dyDescent="0.15">
      <c r="A2832" s="625"/>
      <c r="B2832" s="203" t="s">
        <v>6</v>
      </c>
      <c r="C2832" s="207" t="s">
        <v>5</v>
      </c>
      <c r="D2832" s="207" t="s">
        <v>288</v>
      </c>
      <c r="E2832" s="207" t="s">
        <v>289</v>
      </c>
      <c r="F2832" s="612"/>
      <c r="G2832" s="613"/>
      <c r="H2832" s="616" t="s">
        <v>290</v>
      </c>
      <c r="I2832" s="617"/>
      <c r="J2832" s="620" t="s">
        <v>287</v>
      </c>
      <c r="K2832" s="620" t="s">
        <v>16</v>
      </c>
      <c r="L2832" s="622">
        <v>443.71</v>
      </c>
    </row>
    <row r="2833" spans="1:12" s="194" customFormat="1" ht="24.6" customHeight="1" x14ac:dyDescent="0.15">
      <c r="A2833" s="626"/>
      <c r="B2833" s="209" t="s">
        <v>291</v>
      </c>
      <c r="C2833" s="209" t="s">
        <v>2132</v>
      </c>
      <c r="D2833" s="211">
        <v>43537</v>
      </c>
      <c r="E2833" s="209" t="s">
        <v>1230</v>
      </c>
      <c r="F2833" s="614"/>
      <c r="G2833" s="615"/>
      <c r="H2833" s="618"/>
      <c r="I2833" s="619"/>
      <c r="J2833" s="621"/>
      <c r="K2833" s="621"/>
      <c r="L2833" s="623"/>
    </row>
    <row r="2834" spans="1:12" s="194" customFormat="1" ht="24.6" customHeight="1" x14ac:dyDescent="0.15">
      <c r="A2834" s="624">
        <v>534</v>
      </c>
      <c r="B2834" s="203" t="s">
        <v>12</v>
      </c>
      <c r="C2834" s="207" t="s">
        <v>11</v>
      </c>
      <c r="D2834" s="207" t="s">
        <v>280</v>
      </c>
      <c r="E2834" s="207" t="s">
        <v>281</v>
      </c>
      <c r="F2834" s="627" t="s">
        <v>8</v>
      </c>
      <c r="G2834" s="628"/>
      <c r="H2834" s="629"/>
      <c r="I2834" s="630"/>
      <c r="J2834" s="630"/>
      <c r="K2834" s="630"/>
      <c r="L2834" s="631"/>
    </row>
    <row r="2835" spans="1:12" s="194" customFormat="1" ht="26.65" customHeight="1" x14ac:dyDescent="0.15">
      <c r="A2835" s="625"/>
      <c r="B2835" s="620" t="s">
        <v>2127</v>
      </c>
      <c r="C2835" s="632" t="s">
        <v>2133</v>
      </c>
      <c r="D2835" s="634">
        <v>43549</v>
      </c>
      <c r="E2835" s="620" t="s">
        <v>803</v>
      </c>
      <c r="F2835" s="636" t="s">
        <v>2134</v>
      </c>
      <c r="G2835" s="637"/>
      <c r="H2835" s="610" t="s">
        <v>286</v>
      </c>
      <c r="I2835" s="611"/>
      <c r="J2835" s="209" t="s">
        <v>287</v>
      </c>
      <c r="K2835" s="209" t="s">
        <v>16</v>
      </c>
      <c r="L2835" s="210">
        <v>313.58999999999997</v>
      </c>
    </row>
    <row r="2836" spans="1:12" s="194" customFormat="1" ht="288" customHeight="1" x14ac:dyDescent="0.15">
      <c r="A2836" s="625"/>
      <c r="B2836" s="621"/>
      <c r="C2836" s="633"/>
      <c r="D2836" s="635"/>
      <c r="E2836" s="621"/>
      <c r="F2836" s="638"/>
      <c r="G2836" s="639"/>
      <c r="H2836" s="610" t="s">
        <v>242</v>
      </c>
      <c r="I2836" s="611"/>
      <c r="J2836" s="209" t="s">
        <v>287</v>
      </c>
      <c r="K2836" s="209" t="s">
        <v>16</v>
      </c>
      <c r="L2836" s="210">
        <v>2719.38</v>
      </c>
    </row>
    <row r="2837" spans="1:12" s="194" customFormat="1" ht="24.6" customHeight="1" x14ac:dyDescent="0.15">
      <c r="A2837" s="625"/>
      <c r="B2837" s="203" t="s">
        <v>6</v>
      </c>
      <c r="C2837" s="207" t="s">
        <v>5</v>
      </c>
      <c r="D2837" s="207" t="s">
        <v>288</v>
      </c>
      <c r="E2837" s="207" t="s">
        <v>289</v>
      </c>
      <c r="F2837" s="612"/>
      <c r="G2837" s="613"/>
      <c r="H2837" s="616" t="s">
        <v>290</v>
      </c>
      <c r="I2837" s="617"/>
      <c r="J2837" s="620" t="s">
        <v>287</v>
      </c>
      <c r="K2837" s="620" t="s">
        <v>16</v>
      </c>
      <c r="L2837" s="622">
        <v>786.82</v>
      </c>
    </row>
    <row r="2838" spans="1:12" s="194" customFormat="1" ht="24.6" customHeight="1" x14ac:dyDescent="0.15">
      <c r="A2838" s="626"/>
      <c r="B2838" s="209" t="s">
        <v>291</v>
      </c>
      <c r="C2838" s="209" t="s">
        <v>2134</v>
      </c>
      <c r="D2838" s="211">
        <v>43551</v>
      </c>
      <c r="E2838" s="209" t="s">
        <v>2135</v>
      </c>
      <c r="F2838" s="614"/>
      <c r="G2838" s="615"/>
      <c r="H2838" s="618"/>
      <c r="I2838" s="619"/>
      <c r="J2838" s="621"/>
      <c r="K2838" s="621"/>
      <c r="L2838" s="623"/>
    </row>
    <row r="2839" spans="1:12" s="194" customFormat="1" ht="24.6" customHeight="1" x14ac:dyDescent="0.15">
      <c r="A2839" s="624">
        <v>535</v>
      </c>
      <c r="B2839" s="203" t="s">
        <v>12</v>
      </c>
      <c r="C2839" s="207" t="s">
        <v>11</v>
      </c>
      <c r="D2839" s="207" t="s">
        <v>280</v>
      </c>
      <c r="E2839" s="207" t="s">
        <v>281</v>
      </c>
      <c r="F2839" s="627" t="s">
        <v>8</v>
      </c>
      <c r="G2839" s="628"/>
      <c r="H2839" s="629"/>
      <c r="I2839" s="630"/>
      <c r="J2839" s="630"/>
      <c r="K2839" s="630"/>
      <c r="L2839" s="631"/>
    </row>
    <row r="2840" spans="1:12" s="194" customFormat="1" ht="26.65" customHeight="1" x14ac:dyDescent="0.15">
      <c r="A2840" s="625"/>
      <c r="B2840" s="620" t="s">
        <v>2136</v>
      </c>
      <c r="C2840" s="632" t="s">
        <v>2137</v>
      </c>
      <c r="D2840" s="634">
        <v>43381</v>
      </c>
      <c r="E2840" s="620" t="s">
        <v>373</v>
      </c>
      <c r="F2840" s="636" t="s">
        <v>374</v>
      </c>
      <c r="G2840" s="637"/>
      <c r="H2840" s="610" t="s">
        <v>286</v>
      </c>
      <c r="I2840" s="611"/>
      <c r="J2840" s="209" t="s">
        <v>287</v>
      </c>
      <c r="K2840" s="209" t="s">
        <v>16</v>
      </c>
      <c r="L2840" s="210">
        <v>516.75</v>
      </c>
    </row>
    <row r="2841" spans="1:12" s="194" customFormat="1" ht="320.45" customHeight="1" x14ac:dyDescent="0.15">
      <c r="A2841" s="625"/>
      <c r="B2841" s="621"/>
      <c r="C2841" s="633"/>
      <c r="D2841" s="635"/>
      <c r="E2841" s="621"/>
      <c r="F2841" s="638"/>
      <c r="G2841" s="639"/>
      <c r="H2841" s="610" t="s">
        <v>242</v>
      </c>
      <c r="I2841" s="611"/>
      <c r="J2841" s="209" t="s">
        <v>287</v>
      </c>
      <c r="K2841" s="209" t="s">
        <v>16</v>
      </c>
      <c r="L2841" s="210">
        <v>136</v>
      </c>
    </row>
    <row r="2842" spans="1:12" s="194" customFormat="1" ht="24.6" customHeight="1" x14ac:dyDescent="0.15">
      <c r="A2842" s="625"/>
      <c r="B2842" s="203" t="s">
        <v>6</v>
      </c>
      <c r="C2842" s="207" t="s">
        <v>5</v>
      </c>
      <c r="D2842" s="207" t="s">
        <v>288</v>
      </c>
      <c r="E2842" s="207" t="s">
        <v>289</v>
      </c>
      <c r="F2842" s="612"/>
      <c r="G2842" s="613"/>
      <c r="H2842" s="616" t="s">
        <v>290</v>
      </c>
      <c r="I2842" s="617"/>
      <c r="J2842" s="620" t="s">
        <v>287</v>
      </c>
      <c r="K2842" s="620" t="s">
        <v>16</v>
      </c>
      <c r="L2842" s="622">
        <v>60</v>
      </c>
    </row>
    <row r="2843" spans="1:12" s="194" customFormat="1" ht="24.6" customHeight="1" x14ac:dyDescent="0.15">
      <c r="A2843" s="626"/>
      <c r="B2843" s="209" t="s">
        <v>2138</v>
      </c>
      <c r="C2843" s="209" t="s">
        <v>374</v>
      </c>
      <c r="D2843" s="211">
        <v>43383</v>
      </c>
      <c r="E2843" s="209" t="s">
        <v>899</v>
      </c>
      <c r="F2843" s="614"/>
      <c r="G2843" s="615"/>
      <c r="H2843" s="618"/>
      <c r="I2843" s="619"/>
      <c r="J2843" s="621"/>
      <c r="K2843" s="621"/>
      <c r="L2843" s="623"/>
    </row>
    <row r="2844" spans="1:12" s="194" customFormat="1" ht="24.6" customHeight="1" x14ac:dyDescent="0.15">
      <c r="A2844" s="624">
        <v>536</v>
      </c>
      <c r="B2844" s="203" t="s">
        <v>12</v>
      </c>
      <c r="C2844" s="207" t="s">
        <v>11</v>
      </c>
      <c r="D2844" s="207" t="s">
        <v>280</v>
      </c>
      <c r="E2844" s="207" t="s">
        <v>281</v>
      </c>
      <c r="F2844" s="627" t="s">
        <v>8</v>
      </c>
      <c r="G2844" s="628"/>
      <c r="H2844" s="629"/>
      <c r="I2844" s="630"/>
      <c r="J2844" s="630"/>
      <c r="K2844" s="630"/>
      <c r="L2844" s="631"/>
    </row>
    <row r="2845" spans="1:12" s="194" customFormat="1" ht="26.65" customHeight="1" x14ac:dyDescent="0.15">
      <c r="A2845" s="625"/>
      <c r="B2845" s="620" t="s">
        <v>2136</v>
      </c>
      <c r="C2845" s="632" t="s">
        <v>2139</v>
      </c>
      <c r="D2845" s="634">
        <v>43506</v>
      </c>
      <c r="E2845" s="620" t="s">
        <v>633</v>
      </c>
      <c r="F2845" s="636" t="s">
        <v>634</v>
      </c>
      <c r="G2845" s="637"/>
      <c r="H2845" s="610" t="s">
        <v>286</v>
      </c>
      <c r="I2845" s="611"/>
      <c r="J2845" s="209" t="s">
        <v>287</v>
      </c>
      <c r="K2845" s="209" t="s">
        <v>16</v>
      </c>
      <c r="L2845" s="210">
        <v>444.87</v>
      </c>
    </row>
    <row r="2846" spans="1:12" s="194" customFormat="1" ht="341.85" customHeight="1" x14ac:dyDescent="0.15">
      <c r="A2846" s="625"/>
      <c r="B2846" s="621"/>
      <c r="C2846" s="633"/>
      <c r="D2846" s="635"/>
      <c r="E2846" s="621"/>
      <c r="F2846" s="638"/>
      <c r="G2846" s="639"/>
      <c r="H2846" s="610" t="s">
        <v>242</v>
      </c>
      <c r="I2846" s="611"/>
      <c r="J2846" s="209" t="s">
        <v>287</v>
      </c>
      <c r="K2846" s="209" t="s">
        <v>16</v>
      </c>
      <c r="L2846" s="210">
        <v>354</v>
      </c>
    </row>
    <row r="2847" spans="1:12" s="194" customFormat="1" ht="24.6" customHeight="1" x14ac:dyDescent="0.15">
      <c r="A2847" s="625"/>
      <c r="B2847" s="203" t="s">
        <v>6</v>
      </c>
      <c r="C2847" s="207" t="s">
        <v>5</v>
      </c>
      <c r="D2847" s="207" t="s">
        <v>288</v>
      </c>
      <c r="E2847" s="207" t="s">
        <v>289</v>
      </c>
      <c r="F2847" s="612"/>
      <c r="G2847" s="613"/>
      <c r="H2847" s="616" t="s">
        <v>290</v>
      </c>
      <c r="I2847" s="617"/>
      <c r="J2847" s="620" t="s">
        <v>287</v>
      </c>
      <c r="K2847" s="620" t="s">
        <v>16</v>
      </c>
      <c r="L2847" s="622">
        <v>63</v>
      </c>
    </row>
    <row r="2848" spans="1:12" s="194" customFormat="1" ht="24.6" customHeight="1" x14ac:dyDescent="0.15">
      <c r="A2848" s="626"/>
      <c r="B2848" s="209" t="s">
        <v>2138</v>
      </c>
      <c r="C2848" s="209" t="s">
        <v>634</v>
      </c>
      <c r="D2848" s="211">
        <v>43508</v>
      </c>
      <c r="E2848" s="209" t="s">
        <v>1368</v>
      </c>
      <c r="F2848" s="614"/>
      <c r="G2848" s="615"/>
      <c r="H2848" s="618"/>
      <c r="I2848" s="619"/>
      <c r="J2848" s="621"/>
      <c r="K2848" s="621"/>
      <c r="L2848" s="623"/>
    </row>
    <row r="2849" spans="1:12" s="194" customFormat="1" ht="24.6" customHeight="1" x14ac:dyDescent="0.15">
      <c r="A2849" s="624">
        <v>537</v>
      </c>
      <c r="B2849" s="203" t="s">
        <v>12</v>
      </c>
      <c r="C2849" s="207" t="s">
        <v>11</v>
      </c>
      <c r="D2849" s="207" t="s">
        <v>280</v>
      </c>
      <c r="E2849" s="207" t="s">
        <v>281</v>
      </c>
      <c r="F2849" s="627" t="s">
        <v>8</v>
      </c>
      <c r="G2849" s="628"/>
      <c r="H2849" s="629"/>
      <c r="I2849" s="630"/>
      <c r="J2849" s="630"/>
      <c r="K2849" s="630"/>
      <c r="L2849" s="631"/>
    </row>
    <row r="2850" spans="1:12" s="194" customFormat="1" ht="26.65" customHeight="1" x14ac:dyDescent="0.15">
      <c r="A2850" s="625"/>
      <c r="B2850" s="620" t="s">
        <v>2140</v>
      </c>
      <c r="C2850" s="632" t="s">
        <v>2141</v>
      </c>
      <c r="D2850" s="634">
        <v>43406</v>
      </c>
      <c r="E2850" s="620" t="s">
        <v>321</v>
      </c>
      <c r="F2850" s="636" t="s">
        <v>536</v>
      </c>
      <c r="G2850" s="637"/>
      <c r="H2850" s="610" t="s">
        <v>286</v>
      </c>
      <c r="I2850" s="611"/>
      <c r="J2850" s="209" t="s">
        <v>287</v>
      </c>
      <c r="K2850" s="209" t="s">
        <v>287</v>
      </c>
      <c r="L2850" s="210">
        <v>0</v>
      </c>
    </row>
    <row r="2851" spans="1:12" s="194" customFormat="1" ht="353.1" customHeight="1" x14ac:dyDescent="0.15">
      <c r="A2851" s="625"/>
      <c r="B2851" s="621"/>
      <c r="C2851" s="633"/>
      <c r="D2851" s="635"/>
      <c r="E2851" s="621"/>
      <c r="F2851" s="638"/>
      <c r="G2851" s="639"/>
      <c r="H2851" s="610" t="s">
        <v>242</v>
      </c>
      <c r="I2851" s="611"/>
      <c r="J2851" s="209" t="s">
        <v>287</v>
      </c>
      <c r="K2851" s="209" t="s">
        <v>16</v>
      </c>
      <c r="L2851" s="210">
        <v>396.96</v>
      </c>
    </row>
    <row r="2852" spans="1:12" s="194" customFormat="1" ht="24.6" customHeight="1" x14ac:dyDescent="0.15">
      <c r="A2852" s="625"/>
      <c r="B2852" s="203" t="s">
        <v>6</v>
      </c>
      <c r="C2852" s="207" t="s">
        <v>5</v>
      </c>
      <c r="D2852" s="207" t="s">
        <v>288</v>
      </c>
      <c r="E2852" s="207" t="s">
        <v>289</v>
      </c>
      <c r="F2852" s="612"/>
      <c r="G2852" s="613"/>
      <c r="H2852" s="616" t="s">
        <v>290</v>
      </c>
      <c r="I2852" s="617"/>
      <c r="J2852" s="620" t="s">
        <v>287</v>
      </c>
      <c r="K2852" s="620" t="s">
        <v>16</v>
      </c>
      <c r="L2852" s="622">
        <v>50</v>
      </c>
    </row>
    <row r="2853" spans="1:12" s="194" customFormat="1" ht="24.6" customHeight="1" x14ac:dyDescent="0.15">
      <c r="A2853" s="626"/>
      <c r="B2853" s="209" t="s">
        <v>2142</v>
      </c>
      <c r="C2853" s="209" t="s">
        <v>536</v>
      </c>
      <c r="D2853" s="211">
        <v>43413</v>
      </c>
      <c r="E2853" s="209" t="s">
        <v>2143</v>
      </c>
      <c r="F2853" s="614"/>
      <c r="G2853" s="615"/>
      <c r="H2853" s="618"/>
      <c r="I2853" s="619"/>
      <c r="J2853" s="621"/>
      <c r="K2853" s="621"/>
      <c r="L2853" s="623"/>
    </row>
    <row r="2854" spans="1:12" s="194" customFormat="1" ht="24.6" customHeight="1" x14ac:dyDescent="0.15">
      <c r="A2854" s="624">
        <v>538</v>
      </c>
      <c r="B2854" s="203" t="s">
        <v>12</v>
      </c>
      <c r="C2854" s="207" t="s">
        <v>11</v>
      </c>
      <c r="D2854" s="207" t="s">
        <v>280</v>
      </c>
      <c r="E2854" s="207" t="s">
        <v>281</v>
      </c>
      <c r="F2854" s="627" t="s">
        <v>8</v>
      </c>
      <c r="G2854" s="628"/>
      <c r="H2854" s="629"/>
      <c r="I2854" s="630"/>
      <c r="J2854" s="630"/>
      <c r="K2854" s="630"/>
      <c r="L2854" s="631"/>
    </row>
    <row r="2855" spans="1:12" s="194" customFormat="1" ht="26.65" customHeight="1" x14ac:dyDescent="0.15">
      <c r="A2855" s="625"/>
      <c r="B2855" s="620" t="s">
        <v>2144</v>
      </c>
      <c r="C2855" s="632" t="s">
        <v>2145</v>
      </c>
      <c r="D2855" s="634">
        <v>43376</v>
      </c>
      <c r="E2855" s="620" t="s">
        <v>1820</v>
      </c>
      <c r="F2855" s="636" t="s">
        <v>2146</v>
      </c>
      <c r="G2855" s="637"/>
      <c r="H2855" s="610" t="s">
        <v>286</v>
      </c>
      <c r="I2855" s="611"/>
      <c r="J2855" s="209" t="s">
        <v>287</v>
      </c>
      <c r="K2855" s="209" t="s">
        <v>16</v>
      </c>
      <c r="L2855" s="210">
        <v>587.46</v>
      </c>
    </row>
    <row r="2856" spans="1:12" s="194" customFormat="1" ht="288" customHeight="1" x14ac:dyDescent="0.15">
      <c r="A2856" s="625"/>
      <c r="B2856" s="621"/>
      <c r="C2856" s="633"/>
      <c r="D2856" s="635"/>
      <c r="E2856" s="621"/>
      <c r="F2856" s="638"/>
      <c r="G2856" s="639"/>
      <c r="H2856" s="610" t="s">
        <v>242</v>
      </c>
      <c r="I2856" s="611"/>
      <c r="J2856" s="209" t="s">
        <v>287</v>
      </c>
      <c r="K2856" s="209" t="s">
        <v>16</v>
      </c>
      <c r="L2856" s="210">
        <v>2016.61</v>
      </c>
    </row>
    <row r="2857" spans="1:12" s="194" customFormat="1" ht="24.6" customHeight="1" x14ac:dyDescent="0.15">
      <c r="A2857" s="625"/>
      <c r="B2857" s="203" t="s">
        <v>6</v>
      </c>
      <c r="C2857" s="207" t="s">
        <v>5</v>
      </c>
      <c r="D2857" s="207" t="s">
        <v>288</v>
      </c>
      <c r="E2857" s="207" t="s">
        <v>289</v>
      </c>
      <c r="F2857" s="612"/>
      <c r="G2857" s="613"/>
      <c r="H2857" s="616" t="s">
        <v>290</v>
      </c>
      <c r="I2857" s="617"/>
      <c r="J2857" s="620" t="s">
        <v>287</v>
      </c>
      <c r="K2857" s="620" t="s">
        <v>16</v>
      </c>
      <c r="L2857" s="622">
        <v>58.01</v>
      </c>
    </row>
    <row r="2858" spans="1:12" s="194" customFormat="1" ht="35.1" customHeight="1" x14ac:dyDescent="0.15">
      <c r="A2858" s="626"/>
      <c r="B2858" s="209" t="s">
        <v>2147</v>
      </c>
      <c r="C2858" s="209" t="s">
        <v>2146</v>
      </c>
      <c r="D2858" s="211">
        <v>43380</v>
      </c>
      <c r="E2858" s="209" t="s">
        <v>334</v>
      </c>
      <c r="F2858" s="614"/>
      <c r="G2858" s="615"/>
      <c r="H2858" s="618"/>
      <c r="I2858" s="619"/>
      <c r="J2858" s="621"/>
      <c r="K2858" s="621"/>
      <c r="L2858" s="623"/>
    </row>
    <row r="2859" spans="1:12" s="194" customFormat="1" ht="24.6" customHeight="1" x14ac:dyDescent="0.15">
      <c r="A2859" s="624">
        <v>539</v>
      </c>
      <c r="B2859" s="203" t="s">
        <v>12</v>
      </c>
      <c r="C2859" s="207" t="s">
        <v>11</v>
      </c>
      <c r="D2859" s="207" t="s">
        <v>280</v>
      </c>
      <c r="E2859" s="207" t="s">
        <v>281</v>
      </c>
      <c r="F2859" s="627" t="s">
        <v>8</v>
      </c>
      <c r="G2859" s="628"/>
      <c r="H2859" s="629"/>
      <c r="I2859" s="630"/>
      <c r="J2859" s="630"/>
      <c r="K2859" s="630"/>
      <c r="L2859" s="631"/>
    </row>
    <row r="2860" spans="1:12" s="194" customFormat="1" ht="26.65" customHeight="1" x14ac:dyDescent="0.15">
      <c r="A2860" s="625"/>
      <c r="B2860" s="620" t="s">
        <v>2144</v>
      </c>
      <c r="C2860" s="632" t="s">
        <v>2148</v>
      </c>
      <c r="D2860" s="634">
        <v>43394</v>
      </c>
      <c r="E2860" s="620" t="s">
        <v>354</v>
      </c>
      <c r="F2860" s="636" t="s">
        <v>2149</v>
      </c>
      <c r="G2860" s="637"/>
      <c r="H2860" s="610" t="s">
        <v>286</v>
      </c>
      <c r="I2860" s="611"/>
      <c r="J2860" s="209" t="s">
        <v>287</v>
      </c>
      <c r="K2860" s="209" t="s">
        <v>16</v>
      </c>
      <c r="L2860" s="210">
        <v>1249</v>
      </c>
    </row>
    <row r="2861" spans="1:12" s="194" customFormat="1" ht="212.85" customHeight="1" x14ac:dyDescent="0.15">
      <c r="A2861" s="625"/>
      <c r="B2861" s="621"/>
      <c r="C2861" s="633"/>
      <c r="D2861" s="635"/>
      <c r="E2861" s="621"/>
      <c r="F2861" s="638"/>
      <c r="G2861" s="639"/>
      <c r="H2861" s="610" t="s">
        <v>242</v>
      </c>
      <c r="I2861" s="611"/>
      <c r="J2861" s="209" t="s">
        <v>16</v>
      </c>
      <c r="K2861" s="209" t="s">
        <v>287</v>
      </c>
      <c r="L2861" s="210">
        <v>2500</v>
      </c>
    </row>
    <row r="2862" spans="1:12" s="194" customFormat="1" ht="24.6" customHeight="1" x14ac:dyDescent="0.15">
      <c r="A2862" s="625"/>
      <c r="B2862" s="203" t="s">
        <v>6</v>
      </c>
      <c r="C2862" s="207" t="s">
        <v>5</v>
      </c>
      <c r="D2862" s="207" t="s">
        <v>288</v>
      </c>
      <c r="E2862" s="207" t="s">
        <v>289</v>
      </c>
      <c r="F2862" s="612"/>
      <c r="G2862" s="613"/>
      <c r="H2862" s="616" t="s">
        <v>290</v>
      </c>
      <c r="I2862" s="617"/>
      <c r="J2862" s="620" t="s">
        <v>287</v>
      </c>
      <c r="K2862" s="620" t="s">
        <v>16</v>
      </c>
      <c r="L2862" s="622">
        <v>430</v>
      </c>
    </row>
    <row r="2863" spans="1:12" s="194" customFormat="1" ht="35.1" customHeight="1" x14ac:dyDescent="0.15">
      <c r="A2863" s="626"/>
      <c r="B2863" s="209" t="s">
        <v>2147</v>
      </c>
      <c r="C2863" s="209" t="s">
        <v>2149</v>
      </c>
      <c r="D2863" s="211">
        <v>43400</v>
      </c>
      <c r="E2863" s="209" t="s">
        <v>2150</v>
      </c>
      <c r="F2863" s="614"/>
      <c r="G2863" s="615"/>
      <c r="H2863" s="618"/>
      <c r="I2863" s="619"/>
      <c r="J2863" s="621"/>
      <c r="K2863" s="621"/>
      <c r="L2863" s="623"/>
    </row>
    <row r="2864" spans="1:12" s="194" customFormat="1" ht="24.6" customHeight="1" x14ac:dyDescent="0.15">
      <c r="A2864" s="624">
        <v>540</v>
      </c>
      <c r="B2864" s="203" t="s">
        <v>12</v>
      </c>
      <c r="C2864" s="207" t="s">
        <v>11</v>
      </c>
      <c r="D2864" s="207" t="s">
        <v>280</v>
      </c>
      <c r="E2864" s="207" t="s">
        <v>281</v>
      </c>
      <c r="F2864" s="627" t="s">
        <v>8</v>
      </c>
      <c r="G2864" s="628"/>
      <c r="H2864" s="629"/>
      <c r="I2864" s="630"/>
      <c r="J2864" s="630"/>
      <c r="K2864" s="630"/>
      <c r="L2864" s="631"/>
    </row>
    <row r="2865" spans="1:12" s="194" customFormat="1" ht="26.65" customHeight="1" x14ac:dyDescent="0.15">
      <c r="A2865" s="625"/>
      <c r="B2865" s="620" t="s">
        <v>2144</v>
      </c>
      <c r="C2865" s="632" t="s">
        <v>2151</v>
      </c>
      <c r="D2865" s="634">
        <v>43405</v>
      </c>
      <c r="E2865" s="620" t="s">
        <v>2152</v>
      </c>
      <c r="F2865" s="636" t="s">
        <v>1297</v>
      </c>
      <c r="G2865" s="637"/>
      <c r="H2865" s="610" t="s">
        <v>286</v>
      </c>
      <c r="I2865" s="611"/>
      <c r="J2865" s="209" t="s">
        <v>287</v>
      </c>
      <c r="K2865" s="209" t="s">
        <v>16</v>
      </c>
      <c r="L2865" s="210">
        <v>516</v>
      </c>
    </row>
    <row r="2866" spans="1:12" s="194" customFormat="1" ht="148.35" customHeight="1" x14ac:dyDescent="0.15">
      <c r="A2866" s="625"/>
      <c r="B2866" s="621"/>
      <c r="C2866" s="633"/>
      <c r="D2866" s="635"/>
      <c r="E2866" s="621"/>
      <c r="F2866" s="638"/>
      <c r="G2866" s="639"/>
      <c r="H2866" s="610" t="s">
        <v>242</v>
      </c>
      <c r="I2866" s="611"/>
      <c r="J2866" s="209" t="s">
        <v>287</v>
      </c>
      <c r="K2866" s="209" t="s">
        <v>16</v>
      </c>
      <c r="L2866" s="210">
        <v>552.4</v>
      </c>
    </row>
    <row r="2867" spans="1:12" s="194" customFormat="1" ht="24.6" customHeight="1" x14ac:dyDescent="0.15">
      <c r="A2867" s="625"/>
      <c r="B2867" s="203" t="s">
        <v>6</v>
      </c>
      <c r="C2867" s="207" t="s">
        <v>5</v>
      </c>
      <c r="D2867" s="207" t="s">
        <v>288</v>
      </c>
      <c r="E2867" s="207" t="s">
        <v>289</v>
      </c>
      <c r="F2867" s="612"/>
      <c r="G2867" s="613"/>
      <c r="H2867" s="616" t="s">
        <v>290</v>
      </c>
      <c r="I2867" s="617"/>
      <c r="J2867" s="620" t="s">
        <v>287</v>
      </c>
      <c r="K2867" s="620" t="s">
        <v>16</v>
      </c>
      <c r="L2867" s="622">
        <v>100</v>
      </c>
    </row>
    <row r="2868" spans="1:12" s="194" customFormat="1" ht="35.1" customHeight="1" x14ac:dyDescent="0.15">
      <c r="A2868" s="626"/>
      <c r="B2868" s="209" t="s">
        <v>2147</v>
      </c>
      <c r="C2868" s="209" t="s">
        <v>1297</v>
      </c>
      <c r="D2868" s="211">
        <v>43408</v>
      </c>
      <c r="E2868" s="209" t="s">
        <v>2153</v>
      </c>
      <c r="F2868" s="614"/>
      <c r="G2868" s="615"/>
      <c r="H2868" s="618"/>
      <c r="I2868" s="619"/>
      <c r="J2868" s="621"/>
      <c r="K2868" s="621"/>
      <c r="L2868" s="623"/>
    </row>
    <row r="2869" spans="1:12" s="194" customFormat="1" ht="24.6" customHeight="1" x14ac:dyDescent="0.15">
      <c r="A2869" s="624">
        <v>541</v>
      </c>
      <c r="B2869" s="203" t="s">
        <v>12</v>
      </c>
      <c r="C2869" s="207" t="s">
        <v>11</v>
      </c>
      <c r="D2869" s="207" t="s">
        <v>280</v>
      </c>
      <c r="E2869" s="207" t="s">
        <v>281</v>
      </c>
      <c r="F2869" s="627" t="s">
        <v>8</v>
      </c>
      <c r="G2869" s="628"/>
      <c r="H2869" s="629"/>
      <c r="I2869" s="630"/>
      <c r="J2869" s="630"/>
      <c r="K2869" s="630"/>
      <c r="L2869" s="631"/>
    </row>
    <row r="2870" spans="1:12" s="194" customFormat="1" ht="26.65" customHeight="1" x14ac:dyDescent="0.15">
      <c r="A2870" s="625"/>
      <c r="B2870" s="620" t="s">
        <v>2144</v>
      </c>
      <c r="C2870" s="632" t="s">
        <v>2154</v>
      </c>
      <c r="D2870" s="634">
        <v>43410</v>
      </c>
      <c r="E2870" s="620" t="s">
        <v>1992</v>
      </c>
      <c r="F2870" s="636" t="s">
        <v>2155</v>
      </c>
      <c r="G2870" s="637"/>
      <c r="H2870" s="610" t="s">
        <v>286</v>
      </c>
      <c r="I2870" s="611"/>
      <c r="J2870" s="209" t="s">
        <v>287</v>
      </c>
      <c r="K2870" s="209" t="s">
        <v>16</v>
      </c>
      <c r="L2870" s="210">
        <v>1139.52</v>
      </c>
    </row>
    <row r="2871" spans="1:12" s="194" customFormat="1" ht="158.85" customHeight="1" x14ac:dyDescent="0.15">
      <c r="A2871" s="625"/>
      <c r="B2871" s="621"/>
      <c r="C2871" s="633"/>
      <c r="D2871" s="635"/>
      <c r="E2871" s="621"/>
      <c r="F2871" s="638"/>
      <c r="G2871" s="639"/>
      <c r="H2871" s="610" t="s">
        <v>242</v>
      </c>
      <c r="I2871" s="611"/>
      <c r="J2871" s="209" t="s">
        <v>287</v>
      </c>
      <c r="K2871" s="209" t="s">
        <v>16</v>
      </c>
      <c r="L2871" s="210">
        <v>9434.25</v>
      </c>
    </row>
    <row r="2872" spans="1:12" s="194" customFormat="1" ht="24.6" customHeight="1" x14ac:dyDescent="0.15">
      <c r="A2872" s="625"/>
      <c r="B2872" s="203" t="s">
        <v>6</v>
      </c>
      <c r="C2872" s="207" t="s">
        <v>5</v>
      </c>
      <c r="D2872" s="207" t="s">
        <v>288</v>
      </c>
      <c r="E2872" s="207" t="s">
        <v>289</v>
      </c>
      <c r="F2872" s="612"/>
      <c r="G2872" s="613"/>
      <c r="H2872" s="616" t="s">
        <v>290</v>
      </c>
      <c r="I2872" s="617"/>
      <c r="J2872" s="620" t="s">
        <v>287</v>
      </c>
      <c r="K2872" s="620" t="s">
        <v>16</v>
      </c>
      <c r="L2872" s="622">
        <v>58.27</v>
      </c>
    </row>
    <row r="2873" spans="1:12" s="194" customFormat="1" ht="35.1" customHeight="1" x14ac:dyDescent="0.15">
      <c r="A2873" s="626"/>
      <c r="B2873" s="209" t="s">
        <v>2147</v>
      </c>
      <c r="C2873" s="209" t="s">
        <v>2155</v>
      </c>
      <c r="D2873" s="211">
        <v>43414</v>
      </c>
      <c r="E2873" s="209" t="s">
        <v>1213</v>
      </c>
      <c r="F2873" s="614"/>
      <c r="G2873" s="615"/>
      <c r="H2873" s="618"/>
      <c r="I2873" s="619"/>
      <c r="J2873" s="621"/>
      <c r="K2873" s="621"/>
      <c r="L2873" s="623"/>
    </row>
    <row r="2874" spans="1:12" s="194" customFormat="1" ht="24.6" customHeight="1" x14ac:dyDescent="0.15">
      <c r="A2874" s="624">
        <v>542</v>
      </c>
      <c r="B2874" s="203" t="s">
        <v>12</v>
      </c>
      <c r="C2874" s="207" t="s">
        <v>11</v>
      </c>
      <c r="D2874" s="207" t="s">
        <v>280</v>
      </c>
      <c r="E2874" s="207" t="s">
        <v>281</v>
      </c>
      <c r="F2874" s="627" t="s">
        <v>8</v>
      </c>
      <c r="G2874" s="628"/>
      <c r="H2874" s="629"/>
      <c r="I2874" s="630"/>
      <c r="J2874" s="630"/>
      <c r="K2874" s="630"/>
      <c r="L2874" s="631"/>
    </row>
    <row r="2875" spans="1:12" s="194" customFormat="1" ht="26.65" customHeight="1" x14ac:dyDescent="0.15">
      <c r="A2875" s="625"/>
      <c r="B2875" s="620" t="s">
        <v>2144</v>
      </c>
      <c r="C2875" s="632" t="s">
        <v>2156</v>
      </c>
      <c r="D2875" s="634">
        <v>43442</v>
      </c>
      <c r="E2875" s="620" t="s">
        <v>321</v>
      </c>
      <c r="F2875" s="636" t="s">
        <v>2157</v>
      </c>
      <c r="G2875" s="637"/>
      <c r="H2875" s="610" t="s">
        <v>286</v>
      </c>
      <c r="I2875" s="611"/>
      <c r="J2875" s="209" t="s">
        <v>287</v>
      </c>
      <c r="K2875" s="209" t="s">
        <v>16</v>
      </c>
      <c r="L2875" s="210">
        <v>562.25</v>
      </c>
    </row>
    <row r="2876" spans="1:12" s="194" customFormat="1" ht="266.64999999999998" customHeight="1" x14ac:dyDescent="0.15">
      <c r="A2876" s="625"/>
      <c r="B2876" s="621"/>
      <c r="C2876" s="633"/>
      <c r="D2876" s="635"/>
      <c r="E2876" s="621"/>
      <c r="F2876" s="638"/>
      <c r="G2876" s="639"/>
      <c r="H2876" s="610" t="s">
        <v>242</v>
      </c>
      <c r="I2876" s="611"/>
      <c r="J2876" s="209" t="s">
        <v>287</v>
      </c>
      <c r="K2876" s="209" t="s">
        <v>16</v>
      </c>
      <c r="L2876" s="210">
        <v>1376</v>
      </c>
    </row>
    <row r="2877" spans="1:12" s="194" customFormat="1" ht="24.6" customHeight="1" x14ac:dyDescent="0.15">
      <c r="A2877" s="625"/>
      <c r="B2877" s="203" t="s">
        <v>6</v>
      </c>
      <c r="C2877" s="207" t="s">
        <v>5</v>
      </c>
      <c r="D2877" s="207" t="s">
        <v>288</v>
      </c>
      <c r="E2877" s="207" t="s">
        <v>289</v>
      </c>
      <c r="F2877" s="612"/>
      <c r="G2877" s="613"/>
      <c r="H2877" s="616" t="s">
        <v>290</v>
      </c>
      <c r="I2877" s="617"/>
      <c r="J2877" s="620" t="s">
        <v>287</v>
      </c>
      <c r="K2877" s="620" t="s">
        <v>287</v>
      </c>
      <c r="L2877" s="622">
        <v>0</v>
      </c>
    </row>
    <row r="2878" spans="1:12" s="194" customFormat="1" ht="35.1" customHeight="1" x14ac:dyDescent="0.15">
      <c r="A2878" s="626"/>
      <c r="B2878" s="209" t="s">
        <v>2147</v>
      </c>
      <c r="C2878" s="209" t="s">
        <v>2157</v>
      </c>
      <c r="D2878" s="211">
        <v>43444</v>
      </c>
      <c r="E2878" s="209" t="s">
        <v>2158</v>
      </c>
      <c r="F2878" s="614"/>
      <c r="G2878" s="615"/>
      <c r="H2878" s="618"/>
      <c r="I2878" s="619"/>
      <c r="J2878" s="621"/>
      <c r="K2878" s="621"/>
      <c r="L2878" s="623"/>
    </row>
    <row r="2879" spans="1:12" s="194" customFormat="1" ht="24.6" customHeight="1" x14ac:dyDescent="0.15">
      <c r="A2879" s="624">
        <v>543</v>
      </c>
      <c r="B2879" s="203" t="s">
        <v>12</v>
      </c>
      <c r="C2879" s="207" t="s">
        <v>11</v>
      </c>
      <c r="D2879" s="207" t="s">
        <v>280</v>
      </c>
      <c r="E2879" s="207" t="s">
        <v>281</v>
      </c>
      <c r="F2879" s="627" t="s">
        <v>8</v>
      </c>
      <c r="G2879" s="628"/>
      <c r="H2879" s="629"/>
      <c r="I2879" s="630"/>
      <c r="J2879" s="630"/>
      <c r="K2879" s="630"/>
      <c r="L2879" s="631"/>
    </row>
    <row r="2880" spans="1:12" s="194" customFormat="1" ht="26.65" customHeight="1" x14ac:dyDescent="0.15">
      <c r="A2880" s="625"/>
      <c r="B2880" s="620" t="s">
        <v>2144</v>
      </c>
      <c r="C2880" s="632" t="s">
        <v>2159</v>
      </c>
      <c r="D2880" s="634">
        <v>43487</v>
      </c>
      <c r="E2880" s="620" t="s">
        <v>2160</v>
      </c>
      <c r="F2880" s="636" t="s">
        <v>2161</v>
      </c>
      <c r="G2880" s="637"/>
      <c r="H2880" s="610" t="s">
        <v>286</v>
      </c>
      <c r="I2880" s="611"/>
      <c r="J2880" s="209" t="s">
        <v>287</v>
      </c>
      <c r="K2880" s="209" t="s">
        <v>16</v>
      </c>
      <c r="L2880" s="210">
        <v>774</v>
      </c>
    </row>
    <row r="2881" spans="1:12" s="194" customFormat="1" ht="320.45" customHeight="1" x14ac:dyDescent="0.15">
      <c r="A2881" s="625"/>
      <c r="B2881" s="621"/>
      <c r="C2881" s="633"/>
      <c r="D2881" s="635"/>
      <c r="E2881" s="621"/>
      <c r="F2881" s="638"/>
      <c r="G2881" s="639"/>
      <c r="H2881" s="610" t="s">
        <v>242</v>
      </c>
      <c r="I2881" s="611"/>
      <c r="J2881" s="209" t="s">
        <v>287</v>
      </c>
      <c r="K2881" s="209" t="s">
        <v>16</v>
      </c>
      <c r="L2881" s="210">
        <v>4751</v>
      </c>
    </row>
    <row r="2882" spans="1:12" s="194" customFormat="1" ht="24.6" customHeight="1" x14ac:dyDescent="0.15">
      <c r="A2882" s="625"/>
      <c r="B2882" s="203" t="s">
        <v>6</v>
      </c>
      <c r="C2882" s="207" t="s">
        <v>5</v>
      </c>
      <c r="D2882" s="207" t="s">
        <v>288</v>
      </c>
      <c r="E2882" s="207" t="s">
        <v>289</v>
      </c>
      <c r="F2882" s="612"/>
      <c r="G2882" s="613"/>
      <c r="H2882" s="616" t="s">
        <v>290</v>
      </c>
      <c r="I2882" s="617"/>
      <c r="J2882" s="620" t="s">
        <v>287</v>
      </c>
      <c r="K2882" s="620" t="s">
        <v>16</v>
      </c>
      <c r="L2882" s="622">
        <v>332</v>
      </c>
    </row>
    <row r="2883" spans="1:12" s="194" customFormat="1" ht="35.1" customHeight="1" x14ac:dyDescent="0.15">
      <c r="A2883" s="626"/>
      <c r="B2883" s="209" t="s">
        <v>2147</v>
      </c>
      <c r="C2883" s="209" t="s">
        <v>2161</v>
      </c>
      <c r="D2883" s="211">
        <v>43494</v>
      </c>
      <c r="E2883" s="209" t="s">
        <v>2162</v>
      </c>
      <c r="F2883" s="614"/>
      <c r="G2883" s="615"/>
      <c r="H2883" s="618"/>
      <c r="I2883" s="619"/>
      <c r="J2883" s="621"/>
      <c r="K2883" s="621"/>
      <c r="L2883" s="623"/>
    </row>
    <row r="2884" spans="1:12" s="194" customFormat="1" ht="24.6" customHeight="1" x14ac:dyDescent="0.15">
      <c r="A2884" s="624">
        <v>544</v>
      </c>
      <c r="B2884" s="203" t="s">
        <v>12</v>
      </c>
      <c r="C2884" s="207" t="s">
        <v>11</v>
      </c>
      <c r="D2884" s="207" t="s">
        <v>280</v>
      </c>
      <c r="E2884" s="207" t="s">
        <v>281</v>
      </c>
      <c r="F2884" s="627" t="s">
        <v>8</v>
      </c>
      <c r="G2884" s="628"/>
      <c r="H2884" s="629"/>
      <c r="I2884" s="630"/>
      <c r="J2884" s="630"/>
      <c r="K2884" s="630"/>
      <c r="L2884" s="631"/>
    </row>
    <row r="2885" spans="1:12" s="194" customFormat="1" ht="26.65" customHeight="1" x14ac:dyDescent="0.15">
      <c r="A2885" s="625"/>
      <c r="B2885" s="620" t="s">
        <v>2144</v>
      </c>
      <c r="C2885" s="632" t="s">
        <v>2159</v>
      </c>
      <c r="D2885" s="634">
        <v>43487</v>
      </c>
      <c r="E2885" s="620" t="s">
        <v>2160</v>
      </c>
      <c r="F2885" s="636" t="s">
        <v>2163</v>
      </c>
      <c r="G2885" s="637"/>
      <c r="H2885" s="610" t="s">
        <v>286</v>
      </c>
      <c r="I2885" s="611"/>
      <c r="J2885" s="209" t="s">
        <v>287</v>
      </c>
      <c r="K2885" s="209" t="s">
        <v>16</v>
      </c>
      <c r="L2885" s="210">
        <v>547</v>
      </c>
    </row>
    <row r="2886" spans="1:12" s="194" customFormat="1" ht="320.45" customHeight="1" x14ac:dyDescent="0.15">
      <c r="A2886" s="625"/>
      <c r="B2886" s="621"/>
      <c r="C2886" s="633"/>
      <c r="D2886" s="635"/>
      <c r="E2886" s="621"/>
      <c r="F2886" s="638"/>
      <c r="G2886" s="639"/>
      <c r="H2886" s="610" t="s">
        <v>242</v>
      </c>
      <c r="I2886" s="611"/>
      <c r="J2886" s="209" t="s">
        <v>287</v>
      </c>
      <c r="K2886" s="209" t="s">
        <v>287</v>
      </c>
      <c r="L2886" s="210">
        <v>0</v>
      </c>
    </row>
    <row r="2887" spans="1:12" s="194" customFormat="1" ht="24.6" customHeight="1" x14ac:dyDescent="0.15">
      <c r="A2887" s="625"/>
      <c r="B2887" s="203" t="s">
        <v>6</v>
      </c>
      <c r="C2887" s="207" t="s">
        <v>5</v>
      </c>
      <c r="D2887" s="207" t="s">
        <v>288</v>
      </c>
      <c r="E2887" s="207" t="s">
        <v>289</v>
      </c>
      <c r="F2887" s="612"/>
      <c r="G2887" s="613"/>
      <c r="H2887" s="616" t="s">
        <v>290</v>
      </c>
      <c r="I2887" s="617"/>
      <c r="J2887" s="620" t="s">
        <v>287</v>
      </c>
      <c r="K2887" s="620" t="s">
        <v>16</v>
      </c>
      <c r="L2887" s="622">
        <v>30</v>
      </c>
    </row>
    <row r="2888" spans="1:12" s="194" customFormat="1" ht="35.1" customHeight="1" x14ac:dyDescent="0.15">
      <c r="A2888" s="626"/>
      <c r="B2888" s="209" t="s">
        <v>2147</v>
      </c>
      <c r="C2888" s="209" t="s">
        <v>2163</v>
      </c>
      <c r="D2888" s="211">
        <v>43494</v>
      </c>
      <c r="E2888" s="209" t="s">
        <v>2162</v>
      </c>
      <c r="F2888" s="614"/>
      <c r="G2888" s="615"/>
      <c r="H2888" s="618"/>
      <c r="I2888" s="619"/>
      <c r="J2888" s="621"/>
      <c r="K2888" s="621"/>
      <c r="L2888" s="623"/>
    </row>
    <row r="2889" spans="1:12" s="194" customFormat="1" ht="24.6" customHeight="1" x14ac:dyDescent="0.15">
      <c r="A2889" s="624">
        <v>545</v>
      </c>
      <c r="B2889" s="203" t="s">
        <v>12</v>
      </c>
      <c r="C2889" s="207" t="s">
        <v>11</v>
      </c>
      <c r="D2889" s="207" t="s">
        <v>280</v>
      </c>
      <c r="E2889" s="207" t="s">
        <v>281</v>
      </c>
      <c r="F2889" s="627" t="s">
        <v>8</v>
      </c>
      <c r="G2889" s="628"/>
      <c r="H2889" s="629"/>
      <c r="I2889" s="630"/>
      <c r="J2889" s="630"/>
      <c r="K2889" s="630"/>
      <c r="L2889" s="631"/>
    </row>
    <row r="2890" spans="1:12" s="194" customFormat="1" ht="26.65" customHeight="1" x14ac:dyDescent="0.15">
      <c r="A2890" s="625"/>
      <c r="B2890" s="620" t="s">
        <v>2144</v>
      </c>
      <c r="C2890" s="632" t="s">
        <v>2164</v>
      </c>
      <c r="D2890" s="634">
        <v>43508</v>
      </c>
      <c r="E2890" s="620" t="s">
        <v>664</v>
      </c>
      <c r="F2890" s="636" t="s">
        <v>2165</v>
      </c>
      <c r="G2890" s="637"/>
      <c r="H2890" s="610" t="s">
        <v>286</v>
      </c>
      <c r="I2890" s="611"/>
      <c r="J2890" s="209" t="s">
        <v>287</v>
      </c>
      <c r="K2890" s="209" t="s">
        <v>16</v>
      </c>
      <c r="L2890" s="210">
        <v>578</v>
      </c>
    </row>
    <row r="2891" spans="1:12" s="194" customFormat="1" ht="320.45" customHeight="1" x14ac:dyDescent="0.15">
      <c r="A2891" s="625"/>
      <c r="B2891" s="621"/>
      <c r="C2891" s="633"/>
      <c r="D2891" s="635"/>
      <c r="E2891" s="621"/>
      <c r="F2891" s="638"/>
      <c r="G2891" s="639"/>
      <c r="H2891" s="610" t="s">
        <v>242</v>
      </c>
      <c r="I2891" s="611"/>
      <c r="J2891" s="209" t="s">
        <v>287</v>
      </c>
      <c r="K2891" s="209" t="s">
        <v>16</v>
      </c>
      <c r="L2891" s="210">
        <v>281.39999999999998</v>
      </c>
    </row>
    <row r="2892" spans="1:12" s="194" customFormat="1" ht="24.6" customHeight="1" x14ac:dyDescent="0.15">
      <c r="A2892" s="625"/>
      <c r="B2892" s="203" t="s">
        <v>6</v>
      </c>
      <c r="C2892" s="207" t="s">
        <v>5</v>
      </c>
      <c r="D2892" s="207" t="s">
        <v>288</v>
      </c>
      <c r="E2892" s="207" t="s">
        <v>289</v>
      </c>
      <c r="F2892" s="612"/>
      <c r="G2892" s="613"/>
      <c r="H2892" s="616" t="s">
        <v>290</v>
      </c>
      <c r="I2892" s="617"/>
      <c r="J2892" s="620" t="s">
        <v>287</v>
      </c>
      <c r="K2892" s="620" t="s">
        <v>16</v>
      </c>
      <c r="L2892" s="622">
        <v>150</v>
      </c>
    </row>
    <row r="2893" spans="1:12" s="194" customFormat="1" ht="35.1" customHeight="1" x14ac:dyDescent="0.15">
      <c r="A2893" s="626"/>
      <c r="B2893" s="209" t="s">
        <v>2147</v>
      </c>
      <c r="C2893" s="209" t="s">
        <v>2165</v>
      </c>
      <c r="D2893" s="211">
        <v>43510</v>
      </c>
      <c r="E2893" s="209" t="s">
        <v>1428</v>
      </c>
      <c r="F2893" s="614"/>
      <c r="G2893" s="615"/>
      <c r="H2893" s="618"/>
      <c r="I2893" s="619"/>
      <c r="J2893" s="621"/>
      <c r="K2893" s="621"/>
      <c r="L2893" s="623"/>
    </row>
    <row r="2894" spans="1:12" s="194" customFormat="1" ht="24.6" customHeight="1" x14ac:dyDescent="0.15">
      <c r="A2894" s="624">
        <v>546</v>
      </c>
      <c r="B2894" s="203" t="s">
        <v>12</v>
      </c>
      <c r="C2894" s="207" t="s">
        <v>11</v>
      </c>
      <c r="D2894" s="207" t="s">
        <v>280</v>
      </c>
      <c r="E2894" s="207" t="s">
        <v>281</v>
      </c>
      <c r="F2894" s="627" t="s">
        <v>8</v>
      </c>
      <c r="G2894" s="628"/>
      <c r="H2894" s="629"/>
      <c r="I2894" s="630"/>
      <c r="J2894" s="630"/>
      <c r="K2894" s="630"/>
      <c r="L2894" s="631"/>
    </row>
    <row r="2895" spans="1:12" s="194" customFormat="1" ht="26.65" customHeight="1" x14ac:dyDescent="0.15">
      <c r="A2895" s="625"/>
      <c r="B2895" s="620" t="s">
        <v>2144</v>
      </c>
      <c r="C2895" s="632" t="s">
        <v>2166</v>
      </c>
      <c r="D2895" s="634">
        <v>43515</v>
      </c>
      <c r="E2895" s="620" t="s">
        <v>1480</v>
      </c>
      <c r="F2895" s="636" t="s">
        <v>2167</v>
      </c>
      <c r="G2895" s="637"/>
      <c r="H2895" s="610" t="s">
        <v>286</v>
      </c>
      <c r="I2895" s="611"/>
      <c r="J2895" s="209" t="s">
        <v>287</v>
      </c>
      <c r="K2895" s="209" t="s">
        <v>16</v>
      </c>
      <c r="L2895" s="210">
        <v>385.03</v>
      </c>
    </row>
    <row r="2896" spans="1:12" s="194" customFormat="1" ht="158.85" customHeight="1" x14ac:dyDescent="0.15">
      <c r="A2896" s="625"/>
      <c r="B2896" s="621"/>
      <c r="C2896" s="633"/>
      <c r="D2896" s="635"/>
      <c r="E2896" s="621"/>
      <c r="F2896" s="638"/>
      <c r="G2896" s="639"/>
      <c r="H2896" s="610" t="s">
        <v>242</v>
      </c>
      <c r="I2896" s="611"/>
      <c r="J2896" s="209" t="s">
        <v>16</v>
      </c>
      <c r="K2896" s="209" t="s">
        <v>16</v>
      </c>
      <c r="L2896" s="210">
        <v>2162.31</v>
      </c>
    </row>
    <row r="2897" spans="1:12" s="194" customFormat="1" ht="24.6" customHeight="1" x14ac:dyDescent="0.15">
      <c r="A2897" s="625"/>
      <c r="B2897" s="203" t="s">
        <v>6</v>
      </c>
      <c r="C2897" s="207" t="s">
        <v>5</v>
      </c>
      <c r="D2897" s="207" t="s">
        <v>288</v>
      </c>
      <c r="E2897" s="207" t="s">
        <v>289</v>
      </c>
      <c r="F2897" s="612"/>
      <c r="G2897" s="613"/>
      <c r="H2897" s="616" t="s">
        <v>290</v>
      </c>
      <c r="I2897" s="617"/>
      <c r="J2897" s="620" t="s">
        <v>287</v>
      </c>
      <c r="K2897" s="620" t="s">
        <v>287</v>
      </c>
      <c r="L2897" s="622">
        <v>0</v>
      </c>
    </row>
    <row r="2898" spans="1:12" s="194" customFormat="1" ht="35.1" customHeight="1" x14ac:dyDescent="0.15">
      <c r="A2898" s="626"/>
      <c r="B2898" s="209" t="s">
        <v>2147</v>
      </c>
      <c r="C2898" s="209" t="s">
        <v>2167</v>
      </c>
      <c r="D2898" s="211">
        <v>43519</v>
      </c>
      <c r="E2898" s="209" t="s">
        <v>588</v>
      </c>
      <c r="F2898" s="614"/>
      <c r="G2898" s="615"/>
      <c r="H2898" s="618"/>
      <c r="I2898" s="619"/>
      <c r="J2898" s="621"/>
      <c r="K2898" s="621"/>
      <c r="L2898" s="623"/>
    </row>
    <row r="2899" spans="1:12" s="194" customFormat="1" ht="24.6" customHeight="1" x14ac:dyDescent="0.15">
      <c r="A2899" s="624">
        <v>547</v>
      </c>
      <c r="B2899" s="203" t="s">
        <v>12</v>
      </c>
      <c r="C2899" s="207" t="s">
        <v>11</v>
      </c>
      <c r="D2899" s="207" t="s">
        <v>280</v>
      </c>
      <c r="E2899" s="207" t="s">
        <v>281</v>
      </c>
      <c r="F2899" s="627" t="s">
        <v>8</v>
      </c>
      <c r="G2899" s="628"/>
      <c r="H2899" s="629"/>
      <c r="I2899" s="630"/>
      <c r="J2899" s="630"/>
      <c r="K2899" s="630"/>
      <c r="L2899" s="631"/>
    </row>
    <row r="2900" spans="1:12" s="194" customFormat="1" ht="26.65" customHeight="1" x14ac:dyDescent="0.15">
      <c r="A2900" s="625"/>
      <c r="B2900" s="620" t="s">
        <v>2144</v>
      </c>
      <c r="C2900" s="632" t="s">
        <v>2168</v>
      </c>
      <c r="D2900" s="634">
        <v>43528</v>
      </c>
      <c r="E2900" s="620" t="s">
        <v>664</v>
      </c>
      <c r="F2900" s="636" t="s">
        <v>665</v>
      </c>
      <c r="G2900" s="637"/>
      <c r="H2900" s="610" t="s">
        <v>286</v>
      </c>
      <c r="I2900" s="611"/>
      <c r="J2900" s="209" t="s">
        <v>287</v>
      </c>
      <c r="K2900" s="209" t="s">
        <v>16</v>
      </c>
      <c r="L2900" s="210">
        <v>635.08000000000004</v>
      </c>
    </row>
    <row r="2901" spans="1:12" s="194" customFormat="1" ht="158.85" customHeight="1" x14ac:dyDescent="0.15">
      <c r="A2901" s="625"/>
      <c r="B2901" s="621"/>
      <c r="C2901" s="633"/>
      <c r="D2901" s="635"/>
      <c r="E2901" s="621"/>
      <c r="F2901" s="638"/>
      <c r="G2901" s="639"/>
      <c r="H2901" s="610" t="s">
        <v>242</v>
      </c>
      <c r="I2901" s="611"/>
      <c r="J2901" s="209" t="s">
        <v>287</v>
      </c>
      <c r="K2901" s="209" t="s">
        <v>16</v>
      </c>
      <c r="L2901" s="210">
        <v>385.1</v>
      </c>
    </row>
    <row r="2902" spans="1:12" s="194" customFormat="1" ht="24.6" customHeight="1" x14ac:dyDescent="0.15">
      <c r="A2902" s="625"/>
      <c r="B2902" s="203" t="s">
        <v>6</v>
      </c>
      <c r="C2902" s="207" t="s">
        <v>5</v>
      </c>
      <c r="D2902" s="207" t="s">
        <v>288</v>
      </c>
      <c r="E2902" s="207" t="s">
        <v>289</v>
      </c>
      <c r="F2902" s="612"/>
      <c r="G2902" s="613"/>
      <c r="H2902" s="616" t="s">
        <v>290</v>
      </c>
      <c r="I2902" s="617"/>
      <c r="J2902" s="620" t="s">
        <v>287</v>
      </c>
      <c r="K2902" s="620" t="s">
        <v>287</v>
      </c>
      <c r="L2902" s="622">
        <v>0</v>
      </c>
    </row>
    <row r="2903" spans="1:12" s="194" customFormat="1" ht="35.1" customHeight="1" x14ac:dyDescent="0.15">
      <c r="A2903" s="626"/>
      <c r="B2903" s="209" t="s">
        <v>2147</v>
      </c>
      <c r="C2903" s="209" t="s">
        <v>665</v>
      </c>
      <c r="D2903" s="211">
        <v>43530</v>
      </c>
      <c r="E2903" s="209" t="s">
        <v>379</v>
      </c>
      <c r="F2903" s="614"/>
      <c r="G2903" s="615"/>
      <c r="H2903" s="618"/>
      <c r="I2903" s="619"/>
      <c r="J2903" s="621"/>
      <c r="K2903" s="621"/>
      <c r="L2903" s="623"/>
    </row>
    <row r="2904" spans="1:12" s="194" customFormat="1" ht="24.6" customHeight="1" x14ac:dyDescent="0.15">
      <c r="A2904" s="624">
        <v>548</v>
      </c>
      <c r="B2904" s="203" t="s">
        <v>12</v>
      </c>
      <c r="C2904" s="207" t="s">
        <v>11</v>
      </c>
      <c r="D2904" s="207" t="s">
        <v>280</v>
      </c>
      <c r="E2904" s="207" t="s">
        <v>281</v>
      </c>
      <c r="F2904" s="627" t="s">
        <v>8</v>
      </c>
      <c r="G2904" s="628"/>
      <c r="H2904" s="629"/>
      <c r="I2904" s="630"/>
      <c r="J2904" s="630"/>
      <c r="K2904" s="630"/>
      <c r="L2904" s="631"/>
    </row>
    <row r="2905" spans="1:12" s="194" customFormat="1" ht="26.65" customHeight="1" x14ac:dyDescent="0.15">
      <c r="A2905" s="625"/>
      <c r="B2905" s="620" t="s">
        <v>2144</v>
      </c>
      <c r="C2905" s="632" t="s">
        <v>2169</v>
      </c>
      <c r="D2905" s="634">
        <v>43537</v>
      </c>
      <c r="E2905" s="620" t="s">
        <v>404</v>
      </c>
      <c r="F2905" s="636" t="s">
        <v>405</v>
      </c>
      <c r="G2905" s="637"/>
      <c r="H2905" s="610" t="s">
        <v>286</v>
      </c>
      <c r="I2905" s="611"/>
      <c r="J2905" s="209" t="s">
        <v>287</v>
      </c>
      <c r="K2905" s="209" t="s">
        <v>287</v>
      </c>
      <c r="L2905" s="210">
        <v>0</v>
      </c>
    </row>
    <row r="2906" spans="1:12" s="194" customFormat="1" ht="212.85" customHeight="1" x14ac:dyDescent="0.15">
      <c r="A2906" s="625"/>
      <c r="B2906" s="621"/>
      <c r="C2906" s="633"/>
      <c r="D2906" s="635"/>
      <c r="E2906" s="621"/>
      <c r="F2906" s="638"/>
      <c r="G2906" s="639"/>
      <c r="H2906" s="610" t="s">
        <v>242</v>
      </c>
      <c r="I2906" s="611"/>
      <c r="J2906" s="209" t="s">
        <v>287</v>
      </c>
      <c r="K2906" s="209" t="s">
        <v>287</v>
      </c>
      <c r="L2906" s="210">
        <v>0</v>
      </c>
    </row>
    <row r="2907" spans="1:12" s="194" customFormat="1" ht="24.6" customHeight="1" x14ac:dyDescent="0.15">
      <c r="A2907" s="625"/>
      <c r="B2907" s="203" t="s">
        <v>6</v>
      </c>
      <c r="C2907" s="207" t="s">
        <v>5</v>
      </c>
      <c r="D2907" s="207" t="s">
        <v>288</v>
      </c>
      <c r="E2907" s="207" t="s">
        <v>289</v>
      </c>
      <c r="F2907" s="612"/>
      <c r="G2907" s="613"/>
      <c r="H2907" s="616" t="s">
        <v>290</v>
      </c>
      <c r="I2907" s="617"/>
      <c r="J2907" s="620" t="s">
        <v>287</v>
      </c>
      <c r="K2907" s="620" t="s">
        <v>16</v>
      </c>
      <c r="L2907" s="622">
        <v>1220</v>
      </c>
    </row>
    <row r="2908" spans="1:12" s="194" customFormat="1" ht="35.1" customHeight="1" x14ac:dyDescent="0.15">
      <c r="A2908" s="626"/>
      <c r="B2908" s="209" t="s">
        <v>2147</v>
      </c>
      <c r="C2908" s="209" t="s">
        <v>405</v>
      </c>
      <c r="D2908" s="211">
        <v>43540</v>
      </c>
      <c r="E2908" s="209" t="s">
        <v>406</v>
      </c>
      <c r="F2908" s="614"/>
      <c r="G2908" s="615"/>
      <c r="H2908" s="618"/>
      <c r="I2908" s="619"/>
      <c r="J2908" s="621"/>
      <c r="K2908" s="621"/>
      <c r="L2908" s="623"/>
    </row>
    <row r="2909" spans="1:12" s="194" customFormat="1" ht="24.6" customHeight="1" x14ac:dyDescent="0.15">
      <c r="A2909" s="624">
        <v>549</v>
      </c>
      <c r="B2909" s="203" t="s">
        <v>12</v>
      </c>
      <c r="C2909" s="207" t="s">
        <v>11</v>
      </c>
      <c r="D2909" s="207" t="s">
        <v>280</v>
      </c>
      <c r="E2909" s="207" t="s">
        <v>281</v>
      </c>
      <c r="F2909" s="627" t="s">
        <v>8</v>
      </c>
      <c r="G2909" s="628"/>
      <c r="H2909" s="629"/>
      <c r="I2909" s="630"/>
      <c r="J2909" s="630"/>
      <c r="K2909" s="630"/>
      <c r="L2909" s="631"/>
    </row>
    <row r="2910" spans="1:12" s="194" customFormat="1" ht="26.65" customHeight="1" x14ac:dyDescent="0.15">
      <c r="A2910" s="625"/>
      <c r="B2910" s="620" t="s">
        <v>2170</v>
      </c>
      <c r="C2910" s="632" t="s">
        <v>2171</v>
      </c>
      <c r="D2910" s="634">
        <v>43396</v>
      </c>
      <c r="E2910" s="620" t="s">
        <v>321</v>
      </c>
      <c r="F2910" s="636" t="s">
        <v>322</v>
      </c>
      <c r="G2910" s="637"/>
      <c r="H2910" s="610" t="s">
        <v>286</v>
      </c>
      <c r="I2910" s="611"/>
      <c r="J2910" s="209" t="s">
        <v>287</v>
      </c>
      <c r="K2910" s="209" t="s">
        <v>16</v>
      </c>
      <c r="L2910" s="210">
        <v>180.65</v>
      </c>
    </row>
    <row r="2911" spans="1:12" s="194" customFormat="1" ht="384.95" customHeight="1" x14ac:dyDescent="0.15">
      <c r="A2911" s="625"/>
      <c r="B2911" s="621"/>
      <c r="C2911" s="633"/>
      <c r="D2911" s="635"/>
      <c r="E2911" s="621"/>
      <c r="F2911" s="638"/>
      <c r="G2911" s="639"/>
      <c r="H2911" s="610" t="s">
        <v>242</v>
      </c>
      <c r="I2911" s="611"/>
      <c r="J2911" s="209" t="s">
        <v>287</v>
      </c>
      <c r="K2911" s="209" t="s">
        <v>287</v>
      </c>
      <c r="L2911" s="210">
        <v>0</v>
      </c>
    </row>
    <row r="2912" spans="1:12" s="194" customFormat="1" ht="24.6" customHeight="1" x14ac:dyDescent="0.15">
      <c r="A2912" s="625"/>
      <c r="B2912" s="203" t="s">
        <v>6</v>
      </c>
      <c r="C2912" s="207" t="s">
        <v>5</v>
      </c>
      <c r="D2912" s="207" t="s">
        <v>288</v>
      </c>
      <c r="E2912" s="207" t="s">
        <v>289</v>
      </c>
      <c r="F2912" s="612"/>
      <c r="G2912" s="613"/>
      <c r="H2912" s="616" t="s">
        <v>290</v>
      </c>
      <c r="I2912" s="617"/>
      <c r="J2912" s="620" t="s">
        <v>287</v>
      </c>
      <c r="K2912" s="620" t="s">
        <v>16</v>
      </c>
      <c r="L2912" s="622">
        <v>745</v>
      </c>
    </row>
    <row r="2913" spans="1:12" s="194" customFormat="1" ht="24.6" customHeight="1" x14ac:dyDescent="0.15">
      <c r="A2913" s="626"/>
      <c r="B2913" s="209" t="s">
        <v>2172</v>
      </c>
      <c r="C2913" s="209" t="s">
        <v>322</v>
      </c>
      <c r="D2913" s="211">
        <v>43401</v>
      </c>
      <c r="E2913" s="209" t="s">
        <v>2173</v>
      </c>
      <c r="F2913" s="614"/>
      <c r="G2913" s="615"/>
      <c r="H2913" s="618"/>
      <c r="I2913" s="619"/>
      <c r="J2913" s="621"/>
      <c r="K2913" s="621"/>
      <c r="L2913" s="623"/>
    </row>
    <row r="2914" spans="1:12" s="194" customFormat="1" ht="24.6" customHeight="1" x14ac:dyDescent="0.15">
      <c r="A2914" s="624">
        <v>550</v>
      </c>
      <c r="B2914" s="203" t="s">
        <v>12</v>
      </c>
      <c r="C2914" s="207" t="s">
        <v>11</v>
      </c>
      <c r="D2914" s="207" t="s">
        <v>280</v>
      </c>
      <c r="E2914" s="207" t="s">
        <v>281</v>
      </c>
      <c r="F2914" s="627" t="s">
        <v>8</v>
      </c>
      <c r="G2914" s="628"/>
      <c r="H2914" s="629"/>
      <c r="I2914" s="630"/>
      <c r="J2914" s="630"/>
      <c r="K2914" s="630"/>
      <c r="L2914" s="631"/>
    </row>
    <row r="2915" spans="1:12" s="194" customFormat="1" ht="26.65" customHeight="1" x14ac:dyDescent="0.15">
      <c r="A2915" s="625"/>
      <c r="B2915" s="620" t="s">
        <v>2170</v>
      </c>
      <c r="C2915" s="632" t="s">
        <v>2174</v>
      </c>
      <c r="D2915" s="634">
        <v>43550</v>
      </c>
      <c r="E2915" s="620" t="s">
        <v>2175</v>
      </c>
      <c r="F2915" s="636" t="s">
        <v>2176</v>
      </c>
      <c r="G2915" s="637"/>
      <c r="H2915" s="610" t="s">
        <v>286</v>
      </c>
      <c r="I2915" s="611"/>
      <c r="J2915" s="209" t="s">
        <v>287</v>
      </c>
      <c r="K2915" s="209" t="s">
        <v>16</v>
      </c>
      <c r="L2915" s="210">
        <v>819.52</v>
      </c>
    </row>
    <row r="2916" spans="1:12" s="194" customFormat="1" ht="148.35" customHeight="1" x14ac:dyDescent="0.15">
      <c r="A2916" s="625"/>
      <c r="B2916" s="621"/>
      <c r="C2916" s="633"/>
      <c r="D2916" s="635"/>
      <c r="E2916" s="621"/>
      <c r="F2916" s="638"/>
      <c r="G2916" s="639"/>
      <c r="H2916" s="610" t="s">
        <v>242</v>
      </c>
      <c r="I2916" s="611"/>
      <c r="J2916" s="209" t="s">
        <v>287</v>
      </c>
      <c r="K2916" s="209" t="s">
        <v>16</v>
      </c>
      <c r="L2916" s="210">
        <v>1614.13</v>
      </c>
    </row>
    <row r="2917" spans="1:12" s="194" customFormat="1" ht="24.6" customHeight="1" x14ac:dyDescent="0.15">
      <c r="A2917" s="625"/>
      <c r="B2917" s="203" t="s">
        <v>6</v>
      </c>
      <c r="C2917" s="207" t="s">
        <v>5</v>
      </c>
      <c r="D2917" s="207" t="s">
        <v>288</v>
      </c>
      <c r="E2917" s="207" t="s">
        <v>289</v>
      </c>
      <c r="F2917" s="612"/>
      <c r="G2917" s="613"/>
      <c r="H2917" s="616" t="s">
        <v>290</v>
      </c>
      <c r="I2917" s="617"/>
      <c r="J2917" s="620" t="s">
        <v>287</v>
      </c>
      <c r="K2917" s="620" t="s">
        <v>16</v>
      </c>
      <c r="L2917" s="622">
        <v>200</v>
      </c>
    </row>
    <row r="2918" spans="1:12" s="194" customFormat="1" ht="24.6" customHeight="1" x14ac:dyDescent="0.15">
      <c r="A2918" s="626"/>
      <c r="B2918" s="209" t="s">
        <v>2172</v>
      </c>
      <c r="C2918" s="209" t="s">
        <v>2176</v>
      </c>
      <c r="D2918" s="211">
        <v>43555</v>
      </c>
      <c r="E2918" s="209" t="s">
        <v>2177</v>
      </c>
      <c r="F2918" s="614"/>
      <c r="G2918" s="615"/>
      <c r="H2918" s="618"/>
      <c r="I2918" s="619"/>
      <c r="J2918" s="621"/>
      <c r="K2918" s="621"/>
      <c r="L2918" s="623"/>
    </row>
    <row r="2919" spans="1:12" s="194" customFormat="1" ht="24.6" customHeight="1" x14ac:dyDescent="0.15">
      <c r="A2919" s="624">
        <v>551</v>
      </c>
      <c r="B2919" s="203" t="s">
        <v>12</v>
      </c>
      <c r="C2919" s="207" t="s">
        <v>11</v>
      </c>
      <c r="D2919" s="207" t="s">
        <v>280</v>
      </c>
      <c r="E2919" s="207" t="s">
        <v>281</v>
      </c>
      <c r="F2919" s="627" t="s">
        <v>8</v>
      </c>
      <c r="G2919" s="628"/>
      <c r="H2919" s="629"/>
      <c r="I2919" s="630"/>
      <c r="J2919" s="630"/>
      <c r="K2919" s="630"/>
      <c r="L2919" s="631"/>
    </row>
    <row r="2920" spans="1:12" s="194" customFormat="1" ht="26.65" customHeight="1" x14ac:dyDescent="0.15">
      <c r="A2920" s="625"/>
      <c r="B2920" s="620" t="s">
        <v>2178</v>
      </c>
      <c r="C2920" s="632" t="s">
        <v>2179</v>
      </c>
      <c r="D2920" s="634">
        <v>43375</v>
      </c>
      <c r="E2920" s="620" t="s">
        <v>2180</v>
      </c>
      <c r="F2920" s="636" t="s">
        <v>2181</v>
      </c>
      <c r="G2920" s="637"/>
      <c r="H2920" s="610" t="s">
        <v>286</v>
      </c>
      <c r="I2920" s="611"/>
      <c r="J2920" s="209" t="s">
        <v>287</v>
      </c>
      <c r="K2920" s="209" t="s">
        <v>16</v>
      </c>
      <c r="L2920" s="210">
        <v>1221</v>
      </c>
    </row>
    <row r="2921" spans="1:12" s="194" customFormat="1" ht="409.6" customHeight="1" x14ac:dyDescent="0.15">
      <c r="A2921" s="625"/>
      <c r="B2921" s="640"/>
      <c r="C2921" s="641"/>
      <c r="D2921" s="642"/>
      <c r="E2921" s="640"/>
      <c r="F2921" s="643"/>
      <c r="G2921" s="644"/>
      <c r="H2921" s="616" t="s">
        <v>242</v>
      </c>
      <c r="I2921" s="617"/>
      <c r="J2921" s="620" t="s">
        <v>287</v>
      </c>
      <c r="K2921" s="620" t="s">
        <v>16</v>
      </c>
      <c r="L2921" s="622">
        <v>2929.29</v>
      </c>
    </row>
    <row r="2922" spans="1:12" s="194" customFormat="1" ht="30.4" customHeight="1" x14ac:dyDescent="0.15">
      <c r="A2922" s="625"/>
      <c r="B2922" s="621"/>
      <c r="C2922" s="633"/>
      <c r="D2922" s="635"/>
      <c r="E2922" s="621"/>
      <c r="F2922" s="638"/>
      <c r="G2922" s="639"/>
      <c r="H2922" s="618"/>
      <c r="I2922" s="619"/>
      <c r="J2922" s="621"/>
      <c r="K2922" s="621"/>
      <c r="L2922" s="623"/>
    </row>
    <row r="2923" spans="1:12" s="194" customFormat="1" ht="24.6" customHeight="1" x14ac:dyDescent="0.15">
      <c r="A2923" s="625"/>
      <c r="B2923" s="203" t="s">
        <v>6</v>
      </c>
      <c r="C2923" s="207" t="s">
        <v>5</v>
      </c>
      <c r="D2923" s="207" t="s">
        <v>288</v>
      </c>
      <c r="E2923" s="207" t="s">
        <v>289</v>
      </c>
      <c r="F2923" s="612"/>
      <c r="G2923" s="613"/>
      <c r="H2923" s="616" t="s">
        <v>290</v>
      </c>
      <c r="I2923" s="617"/>
      <c r="J2923" s="620" t="s">
        <v>287</v>
      </c>
      <c r="K2923" s="620" t="s">
        <v>16</v>
      </c>
      <c r="L2923" s="622">
        <v>35.26</v>
      </c>
    </row>
    <row r="2924" spans="1:12" s="194" customFormat="1" ht="24.6" customHeight="1" x14ac:dyDescent="0.15">
      <c r="A2924" s="626"/>
      <c r="B2924" s="209" t="s">
        <v>822</v>
      </c>
      <c r="C2924" s="209" t="s">
        <v>2181</v>
      </c>
      <c r="D2924" s="211">
        <v>43379</v>
      </c>
      <c r="E2924" s="209" t="s">
        <v>2182</v>
      </c>
      <c r="F2924" s="614"/>
      <c r="G2924" s="615"/>
      <c r="H2924" s="618"/>
      <c r="I2924" s="619"/>
      <c r="J2924" s="621"/>
      <c r="K2924" s="621"/>
      <c r="L2924" s="623"/>
    </row>
    <row r="2925" spans="1:12" s="194" customFormat="1" ht="24.6" customHeight="1" x14ac:dyDescent="0.15">
      <c r="A2925" s="624">
        <v>552</v>
      </c>
      <c r="B2925" s="203" t="s">
        <v>12</v>
      </c>
      <c r="C2925" s="207" t="s">
        <v>11</v>
      </c>
      <c r="D2925" s="207" t="s">
        <v>280</v>
      </c>
      <c r="E2925" s="207" t="s">
        <v>281</v>
      </c>
      <c r="F2925" s="627" t="s">
        <v>8</v>
      </c>
      <c r="G2925" s="628"/>
      <c r="H2925" s="629"/>
      <c r="I2925" s="630"/>
      <c r="J2925" s="630"/>
      <c r="K2925" s="630"/>
      <c r="L2925" s="631"/>
    </row>
    <row r="2926" spans="1:12" s="194" customFormat="1" ht="26.65" customHeight="1" x14ac:dyDescent="0.15">
      <c r="A2926" s="625"/>
      <c r="B2926" s="620" t="s">
        <v>2178</v>
      </c>
      <c r="C2926" s="632" t="s">
        <v>2183</v>
      </c>
      <c r="D2926" s="634">
        <v>43533</v>
      </c>
      <c r="E2926" s="620" t="s">
        <v>862</v>
      </c>
      <c r="F2926" s="636" t="s">
        <v>863</v>
      </c>
      <c r="G2926" s="637"/>
      <c r="H2926" s="610" t="s">
        <v>286</v>
      </c>
      <c r="I2926" s="611"/>
      <c r="J2926" s="209" t="s">
        <v>287</v>
      </c>
      <c r="K2926" s="209" t="s">
        <v>16</v>
      </c>
      <c r="L2926" s="210">
        <v>500</v>
      </c>
    </row>
    <row r="2927" spans="1:12" s="194" customFormat="1" ht="406.9" customHeight="1" x14ac:dyDescent="0.15">
      <c r="A2927" s="625"/>
      <c r="B2927" s="621"/>
      <c r="C2927" s="633"/>
      <c r="D2927" s="635"/>
      <c r="E2927" s="621"/>
      <c r="F2927" s="638"/>
      <c r="G2927" s="639"/>
      <c r="H2927" s="610" t="s">
        <v>242</v>
      </c>
      <c r="I2927" s="611"/>
      <c r="J2927" s="209" t="s">
        <v>287</v>
      </c>
      <c r="K2927" s="209" t="s">
        <v>287</v>
      </c>
      <c r="L2927" s="210">
        <v>0</v>
      </c>
    </row>
    <row r="2928" spans="1:12" s="194" customFormat="1" ht="24.6" customHeight="1" x14ac:dyDescent="0.15">
      <c r="A2928" s="625"/>
      <c r="B2928" s="203" t="s">
        <v>6</v>
      </c>
      <c r="C2928" s="207" t="s">
        <v>5</v>
      </c>
      <c r="D2928" s="207" t="s">
        <v>288</v>
      </c>
      <c r="E2928" s="207" t="s">
        <v>289</v>
      </c>
      <c r="F2928" s="612"/>
      <c r="G2928" s="613"/>
      <c r="H2928" s="616" t="s">
        <v>290</v>
      </c>
      <c r="I2928" s="617"/>
      <c r="J2928" s="620" t="s">
        <v>287</v>
      </c>
      <c r="K2928" s="620" t="s">
        <v>287</v>
      </c>
      <c r="L2928" s="622">
        <v>0</v>
      </c>
    </row>
    <row r="2929" spans="1:12" s="194" customFormat="1" ht="24.6" customHeight="1" x14ac:dyDescent="0.15">
      <c r="A2929" s="626"/>
      <c r="B2929" s="209" t="s">
        <v>822</v>
      </c>
      <c r="C2929" s="209" t="s">
        <v>863</v>
      </c>
      <c r="D2929" s="211">
        <v>43538</v>
      </c>
      <c r="E2929" s="209" t="s">
        <v>864</v>
      </c>
      <c r="F2929" s="614"/>
      <c r="G2929" s="615"/>
      <c r="H2929" s="618"/>
      <c r="I2929" s="619"/>
      <c r="J2929" s="621"/>
      <c r="K2929" s="621"/>
      <c r="L2929" s="623"/>
    </row>
    <row r="2930" spans="1:12" s="194" customFormat="1" ht="24.6" customHeight="1" x14ac:dyDescent="0.15">
      <c r="A2930" s="624">
        <v>553</v>
      </c>
      <c r="B2930" s="203" t="s">
        <v>12</v>
      </c>
      <c r="C2930" s="207" t="s">
        <v>11</v>
      </c>
      <c r="D2930" s="207" t="s">
        <v>280</v>
      </c>
      <c r="E2930" s="207" t="s">
        <v>281</v>
      </c>
      <c r="F2930" s="627" t="s">
        <v>8</v>
      </c>
      <c r="G2930" s="628"/>
      <c r="H2930" s="629"/>
      <c r="I2930" s="630"/>
      <c r="J2930" s="630"/>
      <c r="K2930" s="630"/>
      <c r="L2930" s="631"/>
    </row>
    <row r="2931" spans="1:12" s="194" customFormat="1" ht="26.65" customHeight="1" x14ac:dyDescent="0.15">
      <c r="A2931" s="625"/>
      <c r="B2931" s="620" t="s">
        <v>2178</v>
      </c>
      <c r="C2931" s="632" t="s">
        <v>2184</v>
      </c>
      <c r="D2931" s="634">
        <v>43550</v>
      </c>
      <c r="E2931" s="620" t="s">
        <v>2185</v>
      </c>
      <c r="F2931" s="636" t="s">
        <v>2186</v>
      </c>
      <c r="G2931" s="637"/>
      <c r="H2931" s="610" t="s">
        <v>286</v>
      </c>
      <c r="I2931" s="611"/>
      <c r="J2931" s="209" t="s">
        <v>287</v>
      </c>
      <c r="K2931" s="209" t="s">
        <v>16</v>
      </c>
      <c r="L2931" s="210">
        <v>783</v>
      </c>
    </row>
    <row r="2932" spans="1:12" s="194" customFormat="1" ht="409.6" customHeight="1" x14ac:dyDescent="0.15">
      <c r="A2932" s="625"/>
      <c r="B2932" s="640"/>
      <c r="C2932" s="641"/>
      <c r="D2932" s="642"/>
      <c r="E2932" s="640"/>
      <c r="F2932" s="643"/>
      <c r="G2932" s="644"/>
      <c r="H2932" s="616" t="s">
        <v>242</v>
      </c>
      <c r="I2932" s="617"/>
      <c r="J2932" s="620" t="s">
        <v>287</v>
      </c>
      <c r="K2932" s="620" t="s">
        <v>16</v>
      </c>
      <c r="L2932" s="622">
        <v>421.09</v>
      </c>
    </row>
    <row r="2933" spans="1:12" s="194" customFormat="1" ht="170.1" customHeight="1" x14ac:dyDescent="0.15">
      <c r="A2933" s="625"/>
      <c r="B2933" s="621"/>
      <c r="C2933" s="633"/>
      <c r="D2933" s="635"/>
      <c r="E2933" s="621"/>
      <c r="F2933" s="638"/>
      <c r="G2933" s="639"/>
      <c r="H2933" s="618"/>
      <c r="I2933" s="619"/>
      <c r="J2933" s="621"/>
      <c r="K2933" s="621"/>
      <c r="L2933" s="623"/>
    </row>
    <row r="2934" spans="1:12" s="194" customFormat="1" ht="24.6" customHeight="1" x14ac:dyDescent="0.15">
      <c r="A2934" s="625"/>
      <c r="B2934" s="203" t="s">
        <v>6</v>
      </c>
      <c r="C2934" s="207" t="s">
        <v>5</v>
      </c>
      <c r="D2934" s="207" t="s">
        <v>288</v>
      </c>
      <c r="E2934" s="207" t="s">
        <v>289</v>
      </c>
      <c r="F2934" s="612"/>
      <c r="G2934" s="613"/>
      <c r="H2934" s="616" t="s">
        <v>290</v>
      </c>
      <c r="I2934" s="617"/>
      <c r="J2934" s="620" t="s">
        <v>287</v>
      </c>
      <c r="K2934" s="620" t="s">
        <v>287</v>
      </c>
      <c r="L2934" s="622">
        <v>0</v>
      </c>
    </row>
    <row r="2935" spans="1:12" s="194" customFormat="1" ht="24.6" customHeight="1" x14ac:dyDescent="0.15">
      <c r="A2935" s="626"/>
      <c r="B2935" s="209" t="s">
        <v>822</v>
      </c>
      <c r="C2935" s="209" t="s">
        <v>2186</v>
      </c>
      <c r="D2935" s="211">
        <v>43552</v>
      </c>
      <c r="E2935" s="209" t="s">
        <v>1121</v>
      </c>
      <c r="F2935" s="614"/>
      <c r="G2935" s="615"/>
      <c r="H2935" s="618"/>
      <c r="I2935" s="619"/>
      <c r="J2935" s="621"/>
      <c r="K2935" s="621"/>
      <c r="L2935" s="623"/>
    </row>
    <row r="2936" spans="1:12" s="194" customFormat="1" ht="24.6" customHeight="1" x14ac:dyDescent="0.15">
      <c r="A2936" s="624">
        <v>554</v>
      </c>
      <c r="B2936" s="203" t="s">
        <v>12</v>
      </c>
      <c r="C2936" s="207" t="s">
        <v>11</v>
      </c>
      <c r="D2936" s="207" t="s">
        <v>280</v>
      </c>
      <c r="E2936" s="207" t="s">
        <v>281</v>
      </c>
      <c r="F2936" s="627" t="s">
        <v>8</v>
      </c>
      <c r="G2936" s="628"/>
      <c r="H2936" s="629"/>
      <c r="I2936" s="630"/>
      <c r="J2936" s="630"/>
      <c r="K2936" s="630"/>
      <c r="L2936" s="631"/>
    </row>
    <row r="2937" spans="1:12" s="194" customFormat="1" ht="26.65" customHeight="1" x14ac:dyDescent="0.15">
      <c r="A2937" s="625"/>
      <c r="B2937" s="620" t="s">
        <v>2187</v>
      </c>
      <c r="C2937" s="632" t="s">
        <v>2188</v>
      </c>
      <c r="D2937" s="634">
        <v>43530</v>
      </c>
      <c r="E2937" s="620" t="s">
        <v>389</v>
      </c>
      <c r="F2937" s="636" t="s">
        <v>2189</v>
      </c>
      <c r="G2937" s="637"/>
      <c r="H2937" s="610" t="s">
        <v>286</v>
      </c>
      <c r="I2937" s="611"/>
      <c r="J2937" s="209" t="s">
        <v>287</v>
      </c>
      <c r="K2937" s="209" t="s">
        <v>16</v>
      </c>
      <c r="L2937" s="210">
        <v>699.52</v>
      </c>
    </row>
    <row r="2938" spans="1:12" s="194" customFormat="1" ht="212.85" customHeight="1" x14ac:dyDescent="0.15">
      <c r="A2938" s="625"/>
      <c r="B2938" s="621"/>
      <c r="C2938" s="633"/>
      <c r="D2938" s="635"/>
      <c r="E2938" s="621"/>
      <c r="F2938" s="638"/>
      <c r="G2938" s="639"/>
      <c r="H2938" s="610" t="s">
        <v>242</v>
      </c>
      <c r="I2938" s="611"/>
      <c r="J2938" s="209" t="s">
        <v>287</v>
      </c>
      <c r="K2938" s="209" t="s">
        <v>16</v>
      </c>
      <c r="L2938" s="210">
        <v>1449.15</v>
      </c>
    </row>
    <row r="2939" spans="1:12" s="194" customFormat="1" ht="24.6" customHeight="1" x14ac:dyDescent="0.15">
      <c r="A2939" s="625"/>
      <c r="B2939" s="203" t="s">
        <v>6</v>
      </c>
      <c r="C2939" s="207" t="s">
        <v>5</v>
      </c>
      <c r="D2939" s="207" t="s">
        <v>288</v>
      </c>
      <c r="E2939" s="207" t="s">
        <v>289</v>
      </c>
      <c r="F2939" s="612"/>
      <c r="G2939" s="613"/>
      <c r="H2939" s="616" t="s">
        <v>290</v>
      </c>
      <c r="I2939" s="617"/>
      <c r="J2939" s="620" t="s">
        <v>287</v>
      </c>
      <c r="K2939" s="620" t="s">
        <v>16</v>
      </c>
      <c r="L2939" s="622">
        <v>1131.72</v>
      </c>
    </row>
    <row r="2940" spans="1:12" s="194" customFormat="1" ht="24.6" customHeight="1" x14ac:dyDescent="0.15">
      <c r="A2940" s="626"/>
      <c r="B2940" s="209" t="s">
        <v>790</v>
      </c>
      <c r="C2940" s="209" t="s">
        <v>2189</v>
      </c>
      <c r="D2940" s="211">
        <v>43534</v>
      </c>
      <c r="E2940" s="209" t="s">
        <v>2190</v>
      </c>
      <c r="F2940" s="614"/>
      <c r="G2940" s="615"/>
      <c r="H2940" s="618"/>
      <c r="I2940" s="619"/>
      <c r="J2940" s="621"/>
      <c r="K2940" s="621"/>
      <c r="L2940" s="623"/>
    </row>
    <row r="2941" spans="1:12" s="194" customFormat="1" ht="24.6" customHeight="1" x14ac:dyDescent="0.15">
      <c r="A2941" s="624">
        <v>555</v>
      </c>
      <c r="B2941" s="203" t="s">
        <v>12</v>
      </c>
      <c r="C2941" s="207" t="s">
        <v>11</v>
      </c>
      <c r="D2941" s="207" t="s">
        <v>280</v>
      </c>
      <c r="E2941" s="207" t="s">
        <v>281</v>
      </c>
      <c r="F2941" s="627" t="s">
        <v>8</v>
      </c>
      <c r="G2941" s="628"/>
      <c r="H2941" s="629"/>
      <c r="I2941" s="630"/>
      <c r="J2941" s="630"/>
      <c r="K2941" s="630"/>
      <c r="L2941" s="631"/>
    </row>
    <row r="2942" spans="1:12" s="194" customFormat="1" ht="26.65" customHeight="1" x14ac:dyDescent="0.15">
      <c r="A2942" s="625"/>
      <c r="B2942" s="620" t="s">
        <v>2187</v>
      </c>
      <c r="C2942" s="632" t="s">
        <v>2191</v>
      </c>
      <c r="D2942" s="634">
        <v>43543</v>
      </c>
      <c r="E2942" s="620" t="s">
        <v>684</v>
      </c>
      <c r="F2942" s="636" t="s">
        <v>685</v>
      </c>
      <c r="G2942" s="637"/>
      <c r="H2942" s="610" t="s">
        <v>286</v>
      </c>
      <c r="I2942" s="611"/>
      <c r="J2942" s="209" t="s">
        <v>287</v>
      </c>
      <c r="K2942" s="209" t="s">
        <v>16</v>
      </c>
      <c r="L2942" s="210">
        <v>217.01</v>
      </c>
    </row>
    <row r="2943" spans="1:12" s="194" customFormat="1" ht="409.6" customHeight="1" x14ac:dyDescent="0.15">
      <c r="A2943" s="625"/>
      <c r="B2943" s="640"/>
      <c r="C2943" s="641"/>
      <c r="D2943" s="642"/>
      <c r="E2943" s="640"/>
      <c r="F2943" s="643"/>
      <c r="G2943" s="644"/>
      <c r="H2943" s="616" t="s">
        <v>242</v>
      </c>
      <c r="I2943" s="617"/>
      <c r="J2943" s="620" t="s">
        <v>287</v>
      </c>
      <c r="K2943" s="620" t="s">
        <v>16</v>
      </c>
      <c r="L2943" s="622">
        <v>351.6</v>
      </c>
    </row>
    <row r="2944" spans="1:12" s="194" customFormat="1" ht="170.1" customHeight="1" x14ac:dyDescent="0.15">
      <c r="A2944" s="625"/>
      <c r="B2944" s="621"/>
      <c r="C2944" s="633"/>
      <c r="D2944" s="635"/>
      <c r="E2944" s="621"/>
      <c r="F2944" s="638"/>
      <c r="G2944" s="639"/>
      <c r="H2944" s="618"/>
      <c r="I2944" s="619"/>
      <c r="J2944" s="621"/>
      <c r="K2944" s="621"/>
      <c r="L2944" s="623"/>
    </row>
    <row r="2945" spans="1:12" s="194" customFormat="1" ht="24.6" customHeight="1" x14ac:dyDescent="0.15">
      <c r="A2945" s="625"/>
      <c r="B2945" s="203" t="s">
        <v>6</v>
      </c>
      <c r="C2945" s="207" t="s">
        <v>5</v>
      </c>
      <c r="D2945" s="207" t="s">
        <v>288</v>
      </c>
      <c r="E2945" s="207" t="s">
        <v>289</v>
      </c>
      <c r="F2945" s="612"/>
      <c r="G2945" s="613"/>
      <c r="H2945" s="616" t="s">
        <v>290</v>
      </c>
      <c r="I2945" s="617"/>
      <c r="J2945" s="620" t="s">
        <v>287</v>
      </c>
      <c r="K2945" s="620" t="s">
        <v>16</v>
      </c>
      <c r="L2945" s="622">
        <v>92</v>
      </c>
    </row>
    <row r="2946" spans="1:12" s="194" customFormat="1" ht="24.6" customHeight="1" x14ac:dyDescent="0.15">
      <c r="A2946" s="626"/>
      <c r="B2946" s="209" t="s">
        <v>790</v>
      </c>
      <c r="C2946" s="209" t="s">
        <v>685</v>
      </c>
      <c r="D2946" s="211">
        <v>43544</v>
      </c>
      <c r="E2946" s="209" t="s">
        <v>2192</v>
      </c>
      <c r="F2946" s="614"/>
      <c r="G2946" s="615"/>
      <c r="H2946" s="618"/>
      <c r="I2946" s="619"/>
      <c r="J2946" s="621"/>
      <c r="K2946" s="621"/>
      <c r="L2946" s="623"/>
    </row>
    <row r="2947" spans="1:12" s="194" customFormat="1" ht="24.6" customHeight="1" x14ac:dyDescent="0.15">
      <c r="A2947" s="624">
        <v>556</v>
      </c>
      <c r="B2947" s="203" t="s">
        <v>12</v>
      </c>
      <c r="C2947" s="207" t="s">
        <v>11</v>
      </c>
      <c r="D2947" s="207" t="s">
        <v>280</v>
      </c>
      <c r="E2947" s="207" t="s">
        <v>281</v>
      </c>
      <c r="F2947" s="627" t="s">
        <v>8</v>
      </c>
      <c r="G2947" s="628"/>
      <c r="H2947" s="629"/>
      <c r="I2947" s="630"/>
      <c r="J2947" s="630"/>
      <c r="K2947" s="630"/>
      <c r="L2947" s="631"/>
    </row>
    <row r="2948" spans="1:12" s="194" customFormat="1" ht="26.65" customHeight="1" x14ac:dyDescent="0.15">
      <c r="A2948" s="625"/>
      <c r="B2948" s="620" t="s">
        <v>2193</v>
      </c>
      <c r="C2948" s="632" t="s">
        <v>2194</v>
      </c>
      <c r="D2948" s="634">
        <v>43468</v>
      </c>
      <c r="E2948" s="620" t="s">
        <v>896</v>
      </c>
      <c r="F2948" s="636" t="s">
        <v>1546</v>
      </c>
      <c r="G2948" s="637"/>
      <c r="H2948" s="610" t="s">
        <v>286</v>
      </c>
      <c r="I2948" s="611"/>
      <c r="J2948" s="209" t="s">
        <v>287</v>
      </c>
      <c r="K2948" s="209" t="s">
        <v>16</v>
      </c>
      <c r="L2948" s="210">
        <v>185</v>
      </c>
    </row>
    <row r="2949" spans="1:12" s="194" customFormat="1" ht="363.75" customHeight="1" x14ac:dyDescent="0.15">
      <c r="A2949" s="625"/>
      <c r="B2949" s="621"/>
      <c r="C2949" s="633"/>
      <c r="D2949" s="635"/>
      <c r="E2949" s="621"/>
      <c r="F2949" s="638"/>
      <c r="G2949" s="639"/>
      <c r="H2949" s="610" t="s">
        <v>242</v>
      </c>
      <c r="I2949" s="611"/>
      <c r="J2949" s="209" t="s">
        <v>287</v>
      </c>
      <c r="K2949" s="209" t="s">
        <v>16</v>
      </c>
      <c r="L2949" s="210">
        <v>267.39999999999998</v>
      </c>
    </row>
    <row r="2950" spans="1:12" s="194" customFormat="1" ht="24.6" customHeight="1" x14ac:dyDescent="0.15">
      <c r="A2950" s="625"/>
      <c r="B2950" s="203" t="s">
        <v>6</v>
      </c>
      <c r="C2950" s="207" t="s">
        <v>5</v>
      </c>
      <c r="D2950" s="207" t="s">
        <v>288</v>
      </c>
      <c r="E2950" s="207" t="s">
        <v>289</v>
      </c>
      <c r="F2950" s="612"/>
      <c r="G2950" s="613"/>
      <c r="H2950" s="616" t="s">
        <v>290</v>
      </c>
      <c r="I2950" s="617"/>
      <c r="J2950" s="620" t="s">
        <v>287</v>
      </c>
      <c r="K2950" s="620" t="s">
        <v>287</v>
      </c>
      <c r="L2950" s="622">
        <v>0</v>
      </c>
    </row>
    <row r="2951" spans="1:12" s="194" customFormat="1" ht="24.6" customHeight="1" x14ac:dyDescent="0.15">
      <c r="A2951" s="626"/>
      <c r="B2951" s="209" t="s">
        <v>2195</v>
      </c>
      <c r="C2951" s="209" t="s">
        <v>1546</v>
      </c>
      <c r="D2951" s="211">
        <v>43469</v>
      </c>
      <c r="E2951" s="209" t="s">
        <v>1554</v>
      </c>
      <c r="F2951" s="614"/>
      <c r="G2951" s="615"/>
      <c r="H2951" s="618"/>
      <c r="I2951" s="619"/>
      <c r="J2951" s="621"/>
      <c r="K2951" s="621"/>
      <c r="L2951" s="623"/>
    </row>
    <row r="2952" spans="1:12" s="194" customFormat="1" ht="24.6" customHeight="1" x14ac:dyDescent="0.15">
      <c r="A2952" s="624">
        <v>557</v>
      </c>
      <c r="B2952" s="203" t="s">
        <v>12</v>
      </c>
      <c r="C2952" s="207" t="s">
        <v>11</v>
      </c>
      <c r="D2952" s="207" t="s">
        <v>280</v>
      </c>
      <c r="E2952" s="207" t="s">
        <v>281</v>
      </c>
      <c r="F2952" s="627" t="s">
        <v>8</v>
      </c>
      <c r="G2952" s="628"/>
      <c r="H2952" s="629"/>
      <c r="I2952" s="630"/>
      <c r="J2952" s="630"/>
      <c r="K2952" s="630"/>
      <c r="L2952" s="631"/>
    </row>
    <row r="2953" spans="1:12" s="194" customFormat="1" ht="26.65" customHeight="1" x14ac:dyDescent="0.15">
      <c r="A2953" s="625"/>
      <c r="B2953" s="620" t="s">
        <v>2196</v>
      </c>
      <c r="C2953" s="632" t="s">
        <v>2197</v>
      </c>
      <c r="D2953" s="634">
        <v>43377</v>
      </c>
      <c r="E2953" s="620" t="s">
        <v>517</v>
      </c>
      <c r="F2953" s="636" t="s">
        <v>520</v>
      </c>
      <c r="G2953" s="637"/>
      <c r="H2953" s="610" t="s">
        <v>286</v>
      </c>
      <c r="I2953" s="611"/>
      <c r="J2953" s="209" t="s">
        <v>287</v>
      </c>
      <c r="K2953" s="209" t="s">
        <v>16</v>
      </c>
      <c r="L2953" s="210">
        <v>576</v>
      </c>
    </row>
    <row r="2954" spans="1:12" s="194" customFormat="1" ht="395.65" customHeight="1" x14ac:dyDescent="0.15">
      <c r="A2954" s="625"/>
      <c r="B2954" s="621"/>
      <c r="C2954" s="633"/>
      <c r="D2954" s="635"/>
      <c r="E2954" s="621"/>
      <c r="F2954" s="638"/>
      <c r="G2954" s="639"/>
      <c r="H2954" s="610" t="s">
        <v>242</v>
      </c>
      <c r="I2954" s="611"/>
      <c r="J2954" s="209" t="s">
        <v>287</v>
      </c>
      <c r="K2954" s="209" t="s">
        <v>16</v>
      </c>
      <c r="L2954" s="210">
        <v>8248.0300000000007</v>
      </c>
    </row>
    <row r="2955" spans="1:12" s="194" customFormat="1" ht="24.6" customHeight="1" x14ac:dyDescent="0.15">
      <c r="A2955" s="625"/>
      <c r="B2955" s="203" t="s">
        <v>6</v>
      </c>
      <c r="C2955" s="207" t="s">
        <v>5</v>
      </c>
      <c r="D2955" s="207" t="s">
        <v>288</v>
      </c>
      <c r="E2955" s="207" t="s">
        <v>289</v>
      </c>
      <c r="F2955" s="612"/>
      <c r="G2955" s="613"/>
      <c r="H2955" s="616" t="s">
        <v>290</v>
      </c>
      <c r="I2955" s="617"/>
      <c r="J2955" s="620" t="s">
        <v>287</v>
      </c>
      <c r="K2955" s="620" t="s">
        <v>16</v>
      </c>
      <c r="L2955" s="622">
        <v>646</v>
      </c>
    </row>
    <row r="2956" spans="1:12" s="194" customFormat="1" ht="24.6" customHeight="1" x14ac:dyDescent="0.15">
      <c r="A2956" s="626"/>
      <c r="B2956" s="209" t="s">
        <v>291</v>
      </c>
      <c r="C2956" s="209" t="s">
        <v>520</v>
      </c>
      <c r="D2956" s="211">
        <v>43386</v>
      </c>
      <c r="E2956" s="209" t="s">
        <v>519</v>
      </c>
      <c r="F2956" s="614"/>
      <c r="G2956" s="615"/>
      <c r="H2956" s="618"/>
      <c r="I2956" s="619"/>
      <c r="J2956" s="621"/>
      <c r="K2956" s="621"/>
      <c r="L2956" s="623"/>
    </row>
    <row r="2957" spans="1:12" s="194" customFormat="1" ht="24.6" customHeight="1" x14ac:dyDescent="0.15">
      <c r="A2957" s="624">
        <v>558</v>
      </c>
      <c r="B2957" s="203" t="s">
        <v>12</v>
      </c>
      <c r="C2957" s="207" t="s">
        <v>11</v>
      </c>
      <c r="D2957" s="207" t="s">
        <v>280</v>
      </c>
      <c r="E2957" s="207" t="s">
        <v>281</v>
      </c>
      <c r="F2957" s="627" t="s">
        <v>8</v>
      </c>
      <c r="G2957" s="628"/>
      <c r="H2957" s="629"/>
      <c r="I2957" s="630"/>
      <c r="J2957" s="630"/>
      <c r="K2957" s="630"/>
      <c r="L2957" s="631"/>
    </row>
    <row r="2958" spans="1:12" s="194" customFormat="1" ht="26.65" customHeight="1" x14ac:dyDescent="0.15">
      <c r="A2958" s="625"/>
      <c r="B2958" s="620" t="s">
        <v>2196</v>
      </c>
      <c r="C2958" s="632" t="s">
        <v>2198</v>
      </c>
      <c r="D2958" s="634">
        <v>43395</v>
      </c>
      <c r="E2958" s="620" t="s">
        <v>354</v>
      </c>
      <c r="F2958" s="636" t="s">
        <v>2199</v>
      </c>
      <c r="G2958" s="637"/>
      <c r="H2958" s="610" t="s">
        <v>286</v>
      </c>
      <c r="I2958" s="611"/>
      <c r="J2958" s="209" t="s">
        <v>287</v>
      </c>
      <c r="K2958" s="209" t="s">
        <v>16</v>
      </c>
      <c r="L2958" s="210">
        <v>725</v>
      </c>
    </row>
    <row r="2959" spans="1:12" s="194" customFormat="1" ht="255.95" customHeight="1" x14ac:dyDescent="0.15">
      <c r="A2959" s="625"/>
      <c r="B2959" s="621"/>
      <c r="C2959" s="633"/>
      <c r="D2959" s="635"/>
      <c r="E2959" s="621"/>
      <c r="F2959" s="638"/>
      <c r="G2959" s="639"/>
      <c r="H2959" s="610" t="s">
        <v>242</v>
      </c>
      <c r="I2959" s="611"/>
      <c r="J2959" s="209" t="s">
        <v>287</v>
      </c>
      <c r="K2959" s="209" t="s">
        <v>16</v>
      </c>
      <c r="L2959" s="210">
        <v>4052.75</v>
      </c>
    </row>
    <row r="2960" spans="1:12" s="194" customFormat="1" ht="24.6" customHeight="1" x14ac:dyDescent="0.15">
      <c r="A2960" s="625"/>
      <c r="B2960" s="203" t="s">
        <v>6</v>
      </c>
      <c r="C2960" s="207" t="s">
        <v>5</v>
      </c>
      <c r="D2960" s="207" t="s">
        <v>288</v>
      </c>
      <c r="E2960" s="207" t="s">
        <v>289</v>
      </c>
      <c r="F2960" s="612"/>
      <c r="G2960" s="613"/>
      <c r="H2960" s="616" t="s">
        <v>290</v>
      </c>
      <c r="I2960" s="617"/>
      <c r="J2960" s="620" t="s">
        <v>287</v>
      </c>
      <c r="K2960" s="620" t="s">
        <v>16</v>
      </c>
      <c r="L2960" s="622">
        <v>500</v>
      </c>
    </row>
    <row r="2961" spans="1:12" s="194" customFormat="1" ht="24.6" customHeight="1" x14ac:dyDescent="0.15">
      <c r="A2961" s="626"/>
      <c r="B2961" s="209" t="s">
        <v>291</v>
      </c>
      <c r="C2961" s="209" t="s">
        <v>2199</v>
      </c>
      <c r="D2961" s="211">
        <v>43401</v>
      </c>
      <c r="E2961" s="209" t="s">
        <v>425</v>
      </c>
      <c r="F2961" s="614"/>
      <c r="G2961" s="615"/>
      <c r="H2961" s="618"/>
      <c r="I2961" s="619"/>
      <c r="J2961" s="621"/>
      <c r="K2961" s="621"/>
      <c r="L2961" s="623"/>
    </row>
    <row r="2962" spans="1:12" s="194" customFormat="1" ht="24.6" customHeight="1" x14ac:dyDescent="0.15">
      <c r="A2962" s="624">
        <v>559</v>
      </c>
      <c r="B2962" s="203" t="s">
        <v>12</v>
      </c>
      <c r="C2962" s="207" t="s">
        <v>11</v>
      </c>
      <c r="D2962" s="207" t="s">
        <v>280</v>
      </c>
      <c r="E2962" s="207" t="s">
        <v>281</v>
      </c>
      <c r="F2962" s="627" t="s">
        <v>8</v>
      </c>
      <c r="G2962" s="628"/>
      <c r="H2962" s="629"/>
      <c r="I2962" s="630"/>
      <c r="J2962" s="630"/>
      <c r="K2962" s="630"/>
      <c r="L2962" s="631"/>
    </row>
    <row r="2963" spans="1:12" s="194" customFormat="1" ht="26.65" customHeight="1" x14ac:dyDescent="0.15">
      <c r="A2963" s="625"/>
      <c r="B2963" s="620" t="s">
        <v>2200</v>
      </c>
      <c r="C2963" s="632" t="s">
        <v>2201</v>
      </c>
      <c r="D2963" s="634">
        <v>43533</v>
      </c>
      <c r="E2963" s="620" t="s">
        <v>1740</v>
      </c>
      <c r="F2963" s="636" t="s">
        <v>2202</v>
      </c>
      <c r="G2963" s="637"/>
      <c r="H2963" s="610" t="s">
        <v>286</v>
      </c>
      <c r="I2963" s="611"/>
      <c r="J2963" s="209" t="s">
        <v>287</v>
      </c>
      <c r="K2963" s="209" t="s">
        <v>287</v>
      </c>
      <c r="L2963" s="210">
        <v>0</v>
      </c>
    </row>
    <row r="2964" spans="1:12" s="194" customFormat="1" ht="374.45" customHeight="1" x14ac:dyDescent="0.15">
      <c r="A2964" s="625"/>
      <c r="B2964" s="621"/>
      <c r="C2964" s="633"/>
      <c r="D2964" s="635"/>
      <c r="E2964" s="621"/>
      <c r="F2964" s="638"/>
      <c r="G2964" s="639"/>
      <c r="H2964" s="610" t="s">
        <v>242</v>
      </c>
      <c r="I2964" s="611"/>
      <c r="J2964" s="209" t="s">
        <v>287</v>
      </c>
      <c r="K2964" s="209" t="s">
        <v>287</v>
      </c>
      <c r="L2964" s="210">
        <v>0</v>
      </c>
    </row>
    <row r="2965" spans="1:12" s="194" customFormat="1" ht="24.6" customHeight="1" x14ac:dyDescent="0.15">
      <c r="A2965" s="625"/>
      <c r="B2965" s="203" t="s">
        <v>6</v>
      </c>
      <c r="C2965" s="207" t="s">
        <v>5</v>
      </c>
      <c r="D2965" s="207" t="s">
        <v>288</v>
      </c>
      <c r="E2965" s="207" t="s">
        <v>289</v>
      </c>
      <c r="F2965" s="612"/>
      <c r="G2965" s="613"/>
      <c r="H2965" s="616" t="s">
        <v>290</v>
      </c>
      <c r="I2965" s="617"/>
      <c r="J2965" s="620" t="s">
        <v>287</v>
      </c>
      <c r="K2965" s="620" t="s">
        <v>16</v>
      </c>
      <c r="L2965" s="622">
        <v>1525</v>
      </c>
    </row>
    <row r="2966" spans="1:12" s="194" customFormat="1" ht="24.6" customHeight="1" x14ac:dyDescent="0.15">
      <c r="A2966" s="626"/>
      <c r="B2966" s="209" t="s">
        <v>439</v>
      </c>
      <c r="C2966" s="209" t="s">
        <v>2202</v>
      </c>
      <c r="D2966" s="211">
        <v>43540</v>
      </c>
      <c r="E2966" s="209" t="s">
        <v>2203</v>
      </c>
      <c r="F2966" s="614"/>
      <c r="G2966" s="615"/>
      <c r="H2966" s="618"/>
      <c r="I2966" s="619"/>
      <c r="J2966" s="621"/>
      <c r="K2966" s="621"/>
      <c r="L2966" s="623"/>
    </row>
    <row r="2967" spans="1:12" s="194" customFormat="1" ht="24.6" customHeight="1" x14ac:dyDescent="0.15">
      <c r="A2967" s="624">
        <v>560</v>
      </c>
      <c r="B2967" s="203" t="s">
        <v>12</v>
      </c>
      <c r="C2967" s="207" t="s">
        <v>11</v>
      </c>
      <c r="D2967" s="207" t="s">
        <v>280</v>
      </c>
      <c r="E2967" s="207" t="s">
        <v>281</v>
      </c>
      <c r="F2967" s="627" t="s">
        <v>8</v>
      </c>
      <c r="G2967" s="628"/>
      <c r="H2967" s="629"/>
      <c r="I2967" s="630"/>
      <c r="J2967" s="630"/>
      <c r="K2967" s="630"/>
      <c r="L2967" s="631"/>
    </row>
    <row r="2968" spans="1:12" s="194" customFormat="1" ht="26.65" customHeight="1" x14ac:dyDescent="0.15">
      <c r="A2968" s="625"/>
      <c r="B2968" s="620" t="s">
        <v>2204</v>
      </c>
      <c r="C2968" s="620" t="s">
        <v>2205</v>
      </c>
      <c r="D2968" s="634">
        <v>43504</v>
      </c>
      <c r="E2968" s="620" t="s">
        <v>2206</v>
      </c>
      <c r="F2968" s="636" t="s">
        <v>2207</v>
      </c>
      <c r="G2968" s="637"/>
      <c r="H2968" s="610" t="s">
        <v>286</v>
      </c>
      <c r="I2968" s="611"/>
      <c r="J2968" s="209" t="s">
        <v>287</v>
      </c>
      <c r="K2968" s="209" t="s">
        <v>16</v>
      </c>
      <c r="L2968" s="210">
        <v>147.06</v>
      </c>
    </row>
    <row r="2969" spans="1:12" s="194" customFormat="1" ht="94.35" customHeight="1" x14ac:dyDescent="0.15">
      <c r="A2969" s="625"/>
      <c r="B2969" s="621"/>
      <c r="C2969" s="621"/>
      <c r="D2969" s="635"/>
      <c r="E2969" s="621"/>
      <c r="F2969" s="638"/>
      <c r="G2969" s="639"/>
      <c r="H2969" s="610" t="s">
        <v>242</v>
      </c>
      <c r="I2969" s="611"/>
      <c r="J2969" s="209" t="s">
        <v>287</v>
      </c>
      <c r="K2969" s="209" t="s">
        <v>16</v>
      </c>
      <c r="L2969" s="210">
        <v>346.61</v>
      </c>
    </row>
    <row r="2970" spans="1:12" s="194" customFormat="1" ht="24.6" customHeight="1" x14ac:dyDescent="0.15">
      <c r="A2970" s="625"/>
      <c r="B2970" s="203" t="s">
        <v>6</v>
      </c>
      <c r="C2970" s="207" t="s">
        <v>5</v>
      </c>
      <c r="D2970" s="207" t="s">
        <v>288</v>
      </c>
      <c r="E2970" s="207" t="s">
        <v>289</v>
      </c>
      <c r="F2970" s="612"/>
      <c r="G2970" s="613"/>
      <c r="H2970" s="616" t="s">
        <v>290</v>
      </c>
      <c r="I2970" s="617"/>
      <c r="J2970" s="620" t="s">
        <v>287</v>
      </c>
      <c r="K2970" s="620" t="s">
        <v>287</v>
      </c>
      <c r="L2970" s="622">
        <v>0</v>
      </c>
    </row>
    <row r="2971" spans="1:12" s="194" customFormat="1" ht="24.6" customHeight="1" x14ac:dyDescent="0.15">
      <c r="A2971" s="626"/>
      <c r="B2971" s="209" t="s">
        <v>291</v>
      </c>
      <c r="C2971" s="209" t="s">
        <v>2207</v>
      </c>
      <c r="D2971" s="211">
        <v>43505</v>
      </c>
      <c r="E2971" s="209" t="s">
        <v>2208</v>
      </c>
      <c r="F2971" s="614"/>
      <c r="G2971" s="615"/>
      <c r="H2971" s="618"/>
      <c r="I2971" s="619"/>
      <c r="J2971" s="621"/>
      <c r="K2971" s="621"/>
      <c r="L2971" s="623"/>
    </row>
    <row r="2972" spans="1:12" s="194" customFormat="1" ht="24.6" customHeight="1" x14ac:dyDescent="0.15">
      <c r="A2972" s="624">
        <v>561</v>
      </c>
      <c r="B2972" s="203" t="s">
        <v>12</v>
      </c>
      <c r="C2972" s="207" t="s">
        <v>11</v>
      </c>
      <c r="D2972" s="207" t="s">
        <v>280</v>
      </c>
      <c r="E2972" s="207" t="s">
        <v>281</v>
      </c>
      <c r="F2972" s="627" t="s">
        <v>8</v>
      </c>
      <c r="G2972" s="628"/>
      <c r="H2972" s="629"/>
      <c r="I2972" s="630"/>
      <c r="J2972" s="630"/>
      <c r="K2972" s="630"/>
      <c r="L2972" s="631"/>
    </row>
    <row r="2973" spans="1:12" s="194" customFormat="1" ht="26.65" customHeight="1" x14ac:dyDescent="0.15">
      <c r="A2973" s="625"/>
      <c r="B2973" s="620" t="s">
        <v>2209</v>
      </c>
      <c r="C2973" s="632" t="s">
        <v>2210</v>
      </c>
      <c r="D2973" s="634">
        <v>43430</v>
      </c>
      <c r="E2973" s="620" t="s">
        <v>770</v>
      </c>
      <c r="F2973" s="636" t="s">
        <v>771</v>
      </c>
      <c r="G2973" s="637"/>
      <c r="H2973" s="610" t="s">
        <v>286</v>
      </c>
      <c r="I2973" s="611"/>
      <c r="J2973" s="209" t="s">
        <v>287</v>
      </c>
      <c r="K2973" s="209" t="s">
        <v>16</v>
      </c>
      <c r="L2973" s="210">
        <v>262.95999999999998</v>
      </c>
    </row>
    <row r="2974" spans="1:12" s="194" customFormat="1" ht="299.10000000000002" customHeight="1" x14ac:dyDescent="0.15">
      <c r="A2974" s="625"/>
      <c r="B2974" s="621"/>
      <c r="C2974" s="633"/>
      <c r="D2974" s="635"/>
      <c r="E2974" s="621"/>
      <c r="F2974" s="638"/>
      <c r="G2974" s="639"/>
      <c r="H2974" s="610" t="s">
        <v>242</v>
      </c>
      <c r="I2974" s="611"/>
      <c r="J2974" s="209" t="s">
        <v>287</v>
      </c>
      <c r="K2974" s="209" t="s">
        <v>287</v>
      </c>
      <c r="L2974" s="210">
        <v>0</v>
      </c>
    </row>
    <row r="2975" spans="1:12" s="194" customFormat="1" ht="24.6" customHeight="1" x14ac:dyDescent="0.15">
      <c r="A2975" s="625"/>
      <c r="B2975" s="203" t="s">
        <v>6</v>
      </c>
      <c r="C2975" s="207" t="s">
        <v>5</v>
      </c>
      <c r="D2975" s="207" t="s">
        <v>288</v>
      </c>
      <c r="E2975" s="207" t="s">
        <v>289</v>
      </c>
      <c r="F2975" s="612"/>
      <c r="G2975" s="613"/>
      <c r="H2975" s="616" t="s">
        <v>290</v>
      </c>
      <c r="I2975" s="617"/>
      <c r="J2975" s="620" t="s">
        <v>287</v>
      </c>
      <c r="K2975" s="620" t="s">
        <v>16</v>
      </c>
      <c r="L2975" s="622">
        <v>82</v>
      </c>
    </row>
    <row r="2976" spans="1:12" s="194" customFormat="1" ht="35.1" customHeight="1" x14ac:dyDescent="0.15">
      <c r="A2976" s="626"/>
      <c r="B2976" s="209" t="s">
        <v>1105</v>
      </c>
      <c r="C2976" s="209" t="s">
        <v>771</v>
      </c>
      <c r="D2976" s="211">
        <v>43433</v>
      </c>
      <c r="E2976" s="209" t="s">
        <v>2211</v>
      </c>
      <c r="F2976" s="614"/>
      <c r="G2976" s="615"/>
      <c r="H2976" s="618"/>
      <c r="I2976" s="619"/>
      <c r="J2976" s="621"/>
      <c r="K2976" s="621"/>
      <c r="L2976" s="623"/>
    </row>
    <row r="2977" spans="1:12" s="194" customFormat="1" ht="24.6" customHeight="1" x14ac:dyDescent="0.15">
      <c r="A2977" s="624">
        <v>562</v>
      </c>
      <c r="B2977" s="203" t="s">
        <v>12</v>
      </c>
      <c r="C2977" s="207" t="s">
        <v>11</v>
      </c>
      <c r="D2977" s="207" t="s">
        <v>280</v>
      </c>
      <c r="E2977" s="207" t="s">
        <v>281</v>
      </c>
      <c r="F2977" s="627" t="s">
        <v>8</v>
      </c>
      <c r="G2977" s="628"/>
      <c r="H2977" s="629"/>
      <c r="I2977" s="630"/>
      <c r="J2977" s="630"/>
      <c r="K2977" s="630"/>
      <c r="L2977" s="631"/>
    </row>
    <row r="2978" spans="1:12" s="194" customFormat="1" ht="26.65" customHeight="1" x14ac:dyDescent="0.15">
      <c r="A2978" s="625"/>
      <c r="B2978" s="620" t="s">
        <v>2209</v>
      </c>
      <c r="C2978" s="632" t="s">
        <v>2210</v>
      </c>
      <c r="D2978" s="634">
        <v>43430</v>
      </c>
      <c r="E2978" s="620" t="s">
        <v>770</v>
      </c>
      <c r="F2978" s="636" t="s">
        <v>1858</v>
      </c>
      <c r="G2978" s="637"/>
      <c r="H2978" s="610" t="s">
        <v>286</v>
      </c>
      <c r="I2978" s="611"/>
      <c r="J2978" s="209" t="s">
        <v>287</v>
      </c>
      <c r="K2978" s="209" t="s">
        <v>16</v>
      </c>
      <c r="L2978" s="210">
        <v>98</v>
      </c>
    </row>
    <row r="2979" spans="1:12" s="194" customFormat="1" ht="299.10000000000002" customHeight="1" x14ac:dyDescent="0.15">
      <c r="A2979" s="625"/>
      <c r="B2979" s="621"/>
      <c r="C2979" s="633"/>
      <c r="D2979" s="635"/>
      <c r="E2979" s="621"/>
      <c r="F2979" s="638"/>
      <c r="G2979" s="639"/>
      <c r="H2979" s="610" t="s">
        <v>242</v>
      </c>
      <c r="I2979" s="611"/>
      <c r="J2979" s="209" t="s">
        <v>287</v>
      </c>
      <c r="K2979" s="209" t="s">
        <v>16</v>
      </c>
      <c r="L2979" s="210">
        <v>328.78</v>
      </c>
    </row>
    <row r="2980" spans="1:12" s="194" customFormat="1" ht="24.6" customHeight="1" x14ac:dyDescent="0.15">
      <c r="A2980" s="625"/>
      <c r="B2980" s="203" t="s">
        <v>6</v>
      </c>
      <c r="C2980" s="207" t="s">
        <v>5</v>
      </c>
      <c r="D2980" s="207" t="s">
        <v>288</v>
      </c>
      <c r="E2980" s="207" t="s">
        <v>289</v>
      </c>
      <c r="F2980" s="612"/>
      <c r="G2980" s="613"/>
      <c r="H2980" s="616" t="s">
        <v>290</v>
      </c>
      <c r="I2980" s="617"/>
      <c r="J2980" s="620" t="s">
        <v>287</v>
      </c>
      <c r="K2980" s="620" t="s">
        <v>287</v>
      </c>
      <c r="L2980" s="622">
        <v>0</v>
      </c>
    </row>
    <row r="2981" spans="1:12" s="194" customFormat="1" ht="35.1" customHeight="1" x14ac:dyDescent="0.15">
      <c r="A2981" s="626"/>
      <c r="B2981" s="209" t="s">
        <v>1105</v>
      </c>
      <c r="C2981" s="209" t="s">
        <v>1858</v>
      </c>
      <c r="D2981" s="211">
        <v>43433</v>
      </c>
      <c r="E2981" s="209" t="s">
        <v>2211</v>
      </c>
      <c r="F2981" s="614"/>
      <c r="G2981" s="615"/>
      <c r="H2981" s="618"/>
      <c r="I2981" s="619"/>
      <c r="J2981" s="621"/>
      <c r="K2981" s="621"/>
      <c r="L2981" s="623"/>
    </row>
    <row r="2982" spans="1:12" s="194" customFormat="1" ht="24.6" customHeight="1" x14ac:dyDescent="0.15">
      <c r="A2982" s="624">
        <v>563</v>
      </c>
      <c r="B2982" s="203" t="s">
        <v>12</v>
      </c>
      <c r="C2982" s="207" t="s">
        <v>11</v>
      </c>
      <c r="D2982" s="207" t="s">
        <v>280</v>
      </c>
      <c r="E2982" s="207" t="s">
        <v>281</v>
      </c>
      <c r="F2982" s="627" t="s">
        <v>8</v>
      </c>
      <c r="G2982" s="628"/>
      <c r="H2982" s="629"/>
      <c r="I2982" s="630"/>
      <c r="J2982" s="630"/>
      <c r="K2982" s="630"/>
      <c r="L2982" s="631"/>
    </row>
    <row r="2983" spans="1:12" s="194" customFormat="1" ht="26.65" customHeight="1" x14ac:dyDescent="0.15">
      <c r="A2983" s="625"/>
      <c r="B2983" s="620" t="s">
        <v>2212</v>
      </c>
      <c r="C2983" s="632" t="s">
        <v>2213</v>
      </c>
      <c r="D2983" s="634">
        <v>43406</v>
      </c>
      <c r="E2983" s="620" t="s">
        <v>1147</v>
      </c>
      <c r="F2983" s="636" t="s">
        <v>2214</v>
      </c>
      <c r="G2983" s="637"/>
      <c r="H2983" s="610" t="s">
        <v>286</v>
      </c>
      <c r="I2983" s="611"/>
      <c r="J2983" s="209" t="s">
        <v>287</v>
      </c>
      <c r="K2983" s="209" t="s">
        <v>16</v>
      </c>
      <c r="L2983" s="210">
        <v>1789</v>
      </c>
    </row>
    <row r="2984" spans="1:12" s="194" customFormat="1" ht="126.95" customHeight="1" x14ac:dyDescent="0.15">
      <c r="A2984" s="625"/>
      <c r="B2984" s="621"/>
      <c r="C2984" s="633"/>
      <c r="D2984" s="635"/>
      <c r="E2984" s="621"/>
      <c r="F2984" s="638"/>
      <c r="G2984" s="639"/>
      <c r="H2984" s="610" t="s">
        <v>242</v>
      </c>
      <c r="I2984" s="611"/>
      <c r="J2984" s="209" t="s">
        <v>287</v>
      </c>
      <c r="K2984" s="209" t="s">
        <v>16</v>
      </c>
      <c r="L2984" s="210">
        <v>4000</v>
      </c>
    </row>
    <row r="2985" spans="1:12" s="194" customFormat="1" ht="24.6" customHeight="1" x14ac:dyDescent="0.15">
      <c r="A2985" s="625"/>
      <c r="B2985" s="203" t="s">
        <v>6</v>
      </c>
      <c r="C2985" s="207" t="s">
        <v>5</v>
      </c>
      <c r="D2985" s="207" t="s">
        <v>288</v>
      </c>
      <c r="E2985" s="207" t="s">
        <v>289</v>
      </c>
      <c r="F2985" s="612"/>
      <c r="G2985" s="613"/>
      <c r="H2985" s="616" t="s">
        <v>290</v>
      </c>
      <c r="I2985" s="617"/>
      <c r="J2985" s="620" t="s">
        <v>287</v>
      </c>
      <c r="K2985" s="620" t="s">
        <v>287</v>
      </c>
      <c r="L2985" s="622">
        <v>0</v>
      </c>
    </row>
    <row r="2986" spans="1:12" s="194" customFormat="1" ht="35.1" customHeight="1" x14ac:dyDescent="0.15">
      <c r="A2986" s="626"/>
      <c r="B2986" s="209" t="s">
        <v>2215</v>
      </c>
      <c r="C2986" s="209" t="s">
        <v>2214</v>
      </c>
      <c r="D2986" s="211">
        <v>43411</v>
      </c>
      <c r="E2986" s="209" t="s">
        <v>1165</v>
      </c>
      <c r="F2986" s="614"/>
      <c r="G2986" s="615"/>
      <c r="H2986" s="618"/>
      <c r="I2986" s="619"/>
      <c r="J2986" s="621"/>
      <c r="K2986" s="621"/>
      <c r="L2986" s="623"/>
    </row>
    <row r="2987" spans="1:12" s="194" customFormat="1" ht="24.6" customHeight="1" x14ac:dyDescent="0.15">
      <c r="A2987" s="624">
        <v>564</v>
      </c>
      <c r="B2987" s="203" t="s">
        <v>12</v>
      </c>
      <c r="C2987" s="207" t="s">
        <v>11</v>
      </c>
      <c r="D2987" s="207" t="s">
        <v>280</v>
      </c>
      <c r="E2987" s="207" t="s">
        <v>281</v>
      </c>
      <c r="F2987" s="627" t="s">
        <v>8</v>
      </c>
      <c r="G2987" s="628"/>
      <c r="H2987" s="629"/>
      <c r="I2987" s="630"/>
      <c r="J2987" s="630"/>
      <c r="K2987" s="630"/>
      <c r="L2987" s="631"/>
    </row>
    <row r="2988" spans="1:12" s="194" customFormat="1" ht="26.65" customHeight="1" x14ac:dyDescent="0.15">
      <c r="A2988" s="625"/>
      <c r="B2988" s="620" t="s">
        <v>2212</v>
      </c>
      <c r="C2988" s="632" t="s">
        <v>2216</v>
      </c>
      <c r="D2988" s="634">
        <v>43414</v>
      </c>
      <c r="E2988" s="620" t="s">
        <v>734</v>
      </c>
      <c r="F2988" s="636" t="s">
        <v>2217</v>
      </c>
      <c r="G2988" s="637"/>
      <c r="H2988" s="610" t="s">
        <v>286</v>
      </c>
      <c r="I2988" s="611"/>
      <c r="J2988" s="209" t="s">
        <v>287</v>
      </c>
      <c r="K2988" s="209" t="s">
        <v>16</v>
      </c>
      <c r="L2988" s="210">
        <v>1878.5</v>
      </c>
    </row>
    <row r="2989" spans="1:12" s="194" customFormat="1" ht="409.6" customHeight="1" x14ac:dyDescent="0.15">
      <c r="A2989" s="625"/>
      <c r="B2989" s="640"/>
      <c r="C2989" s="641"/>
      <c r="D2989" s="642"/>
      <c r="E2989" s="640"/>
      <c r="F2989" s="643"/>
      <c r="G2989" s="644"/>
      <c r="H2989" s="616" t="s">
        <v>242</v>
      </c>
      <c r="I2989" s="617"/>
      <c r="J2989" s="620" t="s">
        <v>287</v>
      </c>
      <c r="K2989" s="620" t="s">
        <v>16</v>
      </c>
      <c r="L2989" s="622">
        <v>8130</v>
      </c>
    </row>
    <row r="2990" spans="1:12" s="194" customFormat="1" ht="19.7" customHeight="1" x14ac:dyDescent="0.15">
      <c r="A2990" s="625"/>
      <c r="B2990" s="621"/>
      <c r="C2990" s="633"/>
      <c r="D2990" s="635"/>
      <c r="E2990" s="621"/>
      <c r="F2990" s="638"/>
      <c r="G2990" s="639"/>
      <c r="H2990" s="618"/>
      <c r="I2990" s="619"/>
      <c r="J2990" s="621"/>
      <c r="K2990" s="621"/>
      <c r="L2990" s="623"/>
    </row>
    <row r="2991" spans="1:12" s="194" customFormat="1" ht="24.6" customHeight="1" x14ac:dyDescent="0.15">
      <c r="A2991" s="625"/>
      <c r="B2991" s="203" t="s">
        <v>6</v>
      </c>
      <c r="C2991" s="207" t="s">
        <v>5</v>
      </c>
      <c r="D2991" s="207" t="s">
        <v>288</v>
      </c>
      <c r="E2991" s="207" t="s">
        <v>289</v>
      </c>
      <c r="F2991" s="612"/>
      <c r="G2991" s="613"/>
      <c r="H2991" s="616" t="s">
        <v>290</v>
      </c>
      <c r="I2991" s="617"/>
      <c r="J2991" s="620" t="s">
        <v>287</v>
      </c>
      <c r="K2991" s="620" t="s">
        <v>287</v>
      </c>
      <c r="L2991" s="622">
        <v>0</v>
      </c>
    </row>
    <row r="2992" spans="1:12" s="194" customFormat="1" ht="35.1" customHeight="1" x14ac:dyDescent="0.15">
      <c r="A2992" s="626"/>
      <c r="B2992" s="209" t="s">
        <v>2215</v>
      </c>
      <c r="C2992" s="209" t="s">
        <v>2217</v>
      </c>
      <c r="D2992" s="211">
        <v>43423</v>
      </c>
      <c r="E2992" s="209" t="s">
        <v>2218</v>
      </c>
      <c r="F2992" s="614"/>
      <c r="G2992" s="615"/>
      <c r="H2992" s="618"/>
      <c r="I2992" s="619"/>
      <c r="J2992" s="621"/>
      <c r="K2992" s="621"/>
      <c r="L2992" s="623"/>
    </row>
    <row r="2993" spans="1:12" s="194" customFormat="1" ht="24.6" customHeight="1" x14ac:dyDescent="0.15">
      <c r="A2993" s="624">
        <v>565</v>
      </c>
      <c r="B2993" s="203" t="s">
        <v>12</v>
      </c>
      <c r="C2993" s="207" t="s">
        <v>11</v>
      </c>
      <c r="D2993" s="207" t="s">
        <v>280</v>
      </c>
      <c r="E2993" s="207" t="s">
        <v>281</v>
      </c>
      <c r="F2993" s="627" t="s">
        <v>8</v>
      </c>
      <c r="G2993" s="628"/>
      <c r="H2993" s="629"/>
      <c r="I2993" s="630"/>
      <c r="J2993" s="630"/>
      <c r="K2993" s="630"/>
      <c r="L2993" s="631"/>
    </row>
    <row r="2994" spans="1:12" s="194" customFormat="1" ht="26.65" customHeight="1" x14ac:dyDescent="0.15">
      <c r="A2994" s="625"/>
      <c r="B2994" s="620" t="s">
        <v>2212</v>
      </c>
      <c r="C2994" s="632" t="s">
        <v>2219</v>
      </c>
      <c r="D2994" s="634">
        <v>43433</v>
      </c>
      <c r="E2994" s="620" t="s">
        <v>607</v>
      </c>
      <c r="F2994" s="636" t="s">
        <v>2220</v>
      </c>
      <c r="G2994" s="637"/>
      <c r="H2994" s="610" t="s">
        <v>286</v>
      </c>
      <c r="I2994" s="611"/>
      <c r="J2994" s="209" t="s">
        <v>287</v>
      </c>
      <c r="K2994" s="209" t="s">
        <v>16</v>
      </c>
      <c r="L2994" s="210">
        <v>532</v>
      </c>
    </row>
    <row r="2995" spans="1:12" s="194" customFormat="1" ht="169.5" customHeight="1" x14ac:dyDescent="0.15">
      <c r="A2995" s="625"/>
      <c r="B2995" s="621"/>
      <c r="C2995" s="633"/>
      <c r="D2995" s="635"/>
      <c r="E2995" s="621"/>
      <c r="F2995" s="638"/>
      <c r="G2995" s="639"/>
      <c r="H2995" s="610" t="s">
        <v>242</v>
      </c>
      <c r="I2995" s="611"/>
      <c r="J2995" s="209" t="s">
        <v>287</v>
      </c>
      <c r="K2995" s="209" t="s">
        <v>287</v>
      </c>
      <c r="L2995" s="210">
        <v>0</v>
      </c>
    </row>
    <row r="2996" spans="1:12" s="194" customFormat="1" ht="24.6" customHeight="1" x14ac:dyDescent="0.15">
      <c r="A2996" s="625"/>
      <c r="B2996" s="203" t="s">
        <v>6</v>
      </c>
      <c r="C2996" s="207" t="s">
        <v>5</v>
      </c>
      <c r="D2996" s="207" t="s">
        <v>288</v>
      </c>
      <c r="E2996" s="207" t="s">
        <v>289</v>
      </c>
      <c r="F2996" s="612"/>
      <c r="G2996" s="613"/>
      <c r="H2996" s="616" t="s">
        <v>290</v>
      </c>
      <c r="I2996" s="617"/>
      <c r="J2996" s="620" t="s">
        <v>287</v>
      </c>
      <c r="K2996" s="620" t="s">
        <v>287</v>
      </c>
      <c r="L2996" s="622">
        <v>0</v>
      </c>
    </row>
    <row r="2997" spans="1:12" s="194" customFormat="1" ht="35.1" customHeight="1" x14ac:dyDescent="0.15">
      <c r="A2997" s="626"/>
      <c r="B2997" s="209" t="s">
        <v>2215</v>
      </c>
      <c r="C2997" s="209" t="s">
        <v>2220</v>
      </c>
      <c r="D2997" s="211">
        <v>43440</v>
      </c>
      <c r="E2997" s="209" t="s">
        <v>2221</v>
      </c>
      <c r="F2997" s="614"/>
      <c r="G2997" s="615"/>
      <c r="H2997" s="618"/>
      <c r="I2997" s="619"/>
      <c r="J2997" s="621"/>
      <c r="K2997" s="621"/>
      <c r="L2997" s="623"/>
    </row>
    <row r="2998" spans="1:12" s="194" customFormat="1" ht="24.6" customHeight="1" x14ac:dyDescent="0.15">
      <c r="A2998" s="624">
        <v>566</v>
      </c>
      <c r="B2998" s="203" t="s">
        <v>12</v>
      </c>
      <c r="C2998" s="207" t="s">
        <v>11</v>
      </c>
      <c r="D2998" s="207" t="s">
        <v>280</v>
      </c>
      <c r="E2998" s="207" t="s">
        <v>281</v>
      </c>
      <c r="F2998" s="627" t="s">
        <v>8</v>
      </c>
      <c r="G2998" s="628"/>
      <c r="H2998" s="629"/>
      <c r="I2998" s="630"/>
      <c r="J2998" s="630"/>
      <c r="K2998" s="630"/>
      <c r="L2998" s="631"/>
    </row>
    <row r="2999" spans="1:12" s="194" customFormat="1" ht="26.65" customHeight="1" x14ac:dyDescent="0.15">
      <c r="A2999" s="625"/>
      <c r="B2999" s="620" t="s">
        <v>2222</v>
      </c>
      <c r="C2999" s="632" t="s">
        <v>2223</v>
      </c>
      <c r="D2999" s="634">
        <v>43555</v>
      </c>
      <c r="E2999" s="620" t="s">
        <v>2076</v>
      </c>
      <c r="F2999" s="636" t="s">
        <v>2224</v>
      </c>
      <c r="G2999" s="637"/>
      <c r="H2999" s="610" t="s">
        <v>286</v>
      </c>
      <c r="I2999" s="611"/>
      <c r="J2999" s="209" t="s">
        <v>287</v>
      </c>
      <c r="K2999" s="209" t="s">
        <v>16</v>
      </c>
      <c r="L2999" s="210">
        <v>574.5</v>
      </c>
    </row>
    <row r="3000" spans="1:12" s="194" customFormat="1" ht="83.65" customHeight="1" x14ac:dyDescent="0.15">
      <c r="A3000" s="625"/>
      <c r="B3000" s="621"/>
      <c r="C3000" s="633"/>
      <c r="D3000" s="635"/>
      <c r="E3000" s="621"/>
      <c r="F3000" s="638"/>
      <c r="G3000" s="639"/>
      <c r="H3000" s="610" t="s">
        <v>242</v>
      </c>
      <c r="I3000" s="611"/>
      <c r="J3000" s="209" t="s">
        <v>287</v>
      </c>
      <c r="K3000" s="209" t="s">
        <v>16</v>
      </c>
      <c r="L3000" s="210">
        <v>360</v>
      </c>
    </row>
    <row r="3001" spans="1:12" s="194" customFormat="1" ht="24.6" customHeight="1" x14ac:dyDescent="0.15">
      <c r="A3001" s="625"/>
      <c r="B3001" s="203" t="s">
        <v>6</v>
      </c>
      <c r="C3001" s="207" t="s">
        <v>5</v>
      </c>
      <c r="D3001" s="207" t="s">
        <v>288</v>
      </c>
      <c r="E3001" s="207" t="s">
        <v>289</v>
      </c>
      <c r="F3001" s="612"/>
      <c r="G3001" s="613"/>
      <c r="H3001" s="616" t="s">
        <v>290</v>
      </c>
      <c r="I3001" s="617"/>
      <c r="J3001" s="620" t="s">
        <v>287</v>
      </c>
      <c r="K3001" s="620" t="s">
        <v>16</v>
      </c>
      <c r="L3001" s="622">
        <v>60</v>
      </c>
    </row>
    <row r="3002" spans="1:12" s="194" customFormat="1" ht="24.6" customHeight="1" x14ac:dyDescent="0.15">
      <c r="A3002" s="626"/>
      <c r="B3002" s="209" t="s">
        <v>2225</v>
      </c>
      <c r="C3002" s="209" t="s">
        <v>2224</v>
      </c>
      <c r="D3002" s="211">
        <v>43559</v>
      </c>
      <c r="E3002" s="209" t="s">
        <v>2226</v>
      </c>
      <c r="F3002" s="614"/>
      <c r="G3002" s="615"/>
      <c r="H3002" s="618"/>
      <c r="I3002" s="619"/>
      <c r="J3002" s="621"/>
      <c r="K3002" s="621"/>
      <c r="L3002" s="623"/>
    </row>
    <row r="3003" spans="1:12" s="194" customFormat="1" ht="24.6" customHeight="1" x14ac:dyDescent="0.15">
      <c r="A3003" s="624">
        <v>567</v>
      </c>
      <c r="B3003" s="203" t="s">
        <v>12</v>
      </c>
      <c r="C3003" s="207" t="s">
        <v>11</v>
      </c>
      <c r="D3003" s="207" t="s">
        <v>280</v>
      </c>
      <c r="E3003" s="207" t="s">
        <v>281</v>
      </c>
      <c r="F3003" s="627" t="s">
        <v>8</v>
      </c>
      <c r="G3003" s="628"/>
      <c r="H3003" s="629"/>
      <c r="I3003" s="630"/>
      <c r="J3003" s="630"/>
      <c r="K3003" s="630"/>
      <c r="L3003" s="631"/>
    </row>
    <row r="3004" spans="1:12" s="194" customFormat="1" ht="26.65" customHeight="1" x14ac:dyDescent="0.15">
      <c r="A3004" s="625"/>
      <c r="B3004" s="620" t="s">
        <v>2227</v>
      </c>
      <c r="C3004" s="632" t="s">
        <v>2228</v>
      </c>
      <c r="D3004" s="634">
        <v>43532</v>
      </c>
      <c r="E3004" s="620" t="s">
        <v>1441</v>
      </c>
      <c r="F3004" s="636" t="s">
        <v>1442</v>
      </c>
      <c r="G3004" s="637"/>
      <c r="H3004" s="610" t="s">
        <v>286</v>
      </c>
      <c r="I3004" s="611"/>
      <c r="J3004" s="209" t="s">
        <v>287</v>
      </c>
      <c r="K3004" s="209" t="s">
        <v>16</v>
      </c>
      <c r="L3004" s="210">
        <v>177.49</v>
      </c>
    </row>
    <row r="3005" spans="1:12" s="194" customFormat="1" ht="409.6" customHeight="1" x14ac:dyDescent="0.15">
      <c r="A3005" s="625"/>
      <c r="B3005" s="640"/>
      <c r="C3005" s="641"/>
      <c r="D3005" s="642"/>
      <c r="E3005" s="640"/>
      <c r="F3005" s="643"/>
      <c r="G3005" s="644"/>
      <c r="H3005" s="616" t="s">
        <v>242</v>
      </c>
      <c r="I3005" s="617"/>
      <c r="J3005" s="620" t="s">
        <v>287</v>
      </c>
      <c r="K3005" s="620" t="s">
        <v>16</v>
      </c>
      <c r="L3005" s="622">
        <v>428.6</v>
      </c>
    </row>
    <row r="3006" spans="1:12" s="194" customFormat="1" ht="267.2" customHeight="1" x14ac:dyDescent="0.15">
      <c r="A3006" s="625"/>
      <c r="B3006" s="621"/>
      <c r="C3006" s="633"/>
      <c r="D3006" s="635"/>
      <c r="E3006" s="621"/>
      <c r="F3006" s="638"/>
      <c r="G3006" s="639"/>
      <c r="H3006" s="618"/>
      <c r="I3006" s="619"/>
      <c r="J3006" s="621"/>
      <c r="K3006" s="621"/>
      <c r="L3006" s="623"/>
    </row>
    <row r="3007" spans="1:12" s="194" customFormat="1" ht="24.6" customHeight="1" x14ac:dyDescent="0.15">
      <c r="A3007" s="625"/>
      <c r="B3007" s="203" t="s">
        <v>6</v>
      </c>
      <c r="C3007" s="207" t="s">
        <v>5</v>
      </c>
      <c r="D3007" s="207" t="s">
        <v>288</v>
      </c>
      <c r="E3007" s="207" t="s">
        <v>289</v>
      </c>
      <c r="F3007" s="612"/>
      <c r="G3007" s="613"/>
      <c r="H3007" s="616" t="s">
        <v>290</v>
      </c>
      <c r="I3007" s="617"/>
      <c r="J3007" s="620" t="s">
        <v>287</v>
      </c>
      <c r="K3007" s="620" t="s">
        <v>16</v>
      </c>
      <c r="L3007" s="622">
        <v>184.11</v>
      </c>
    </row>
    <row r="3008" spans="1:12" s="194" customFormat="1" ht="24.6" customHeight="1" x14ac:dyDescent="0.15">
      <c r="A3008" s="626"/>
      <c r="B3008" s="209" t="s">
        <v>439</v>
      </c>
      <c r="C3008" s="209" t="s">
        <v>1442</v>
      </c>
      <c r="D3008" s="211">
        <v>43533</v>
      </c>
      <c r="E3008" s="209" t="s">
        <v>1486</v>
      </c>
      <c r="F3008" s="614"/>
      <c r="G3008" s="615"/>
      <c r="H3008" s="618"/>
      <c r="I3008" s="619"/>
      <c r="J3008" s="621"/>
      <c r="K3008" s="621"/>
      <c r="L3008" s="623"/>
    </row>
    <row r="3009" spans="1:12" s="194" customFormat="1" ht="24.6" customHeight="1" x14ac:dyDescent="0.15">
      <c r="A3009" s="624">
        <v>568</v>
      </c>
      <c r="B3009" s="203" t="s">
        <v>12</v>
      </c>
      <c r="C3009" s="207" t="s">
        <v>11</v>
      </c>
      <c r="D3009" s="207" t="s">
        <v>280</v>
      </c>
      <c r="E3009" s="207" t="s">
        <v>281</v>
      </c>
      <c r="F3009" s="627" t="s">
        <v>8</v>
      </c>
      <c r="G3009" s="628"/>
      <c r="H3009" s="629"/>
      <c r="I3009" s="630"/>
      <c r="J3009" s="630"/>
      <c r="K3009" s="630"/>
      <c r="L3009" s="631"/>
    </row>
    <row r="3010" spans="1:12" s="194" customFormat="1" ht="26.65" customHeight="1" x14ac:dyDescent="0.15">
      <c r="A3010" s="625"/>
      <c r="B3010" s="620" t="s">
        <v>2229</v>
      </c>
      <c r="C3010" s="620" t="s">
        <v>2230</v>
      </c>
      <c r="D3010" s="634">
        <v>43444</v>
      </c>
      <c r="E3010" s="620" t="s">
        <v>628</v>
      </c>
      <c r="F3010" s="636" t="s">
        <v>2231</v>
      </c>
      <c r="G3010" s="637"/>
      <c r="H3010" s="610" t="s">
        <v>286</v>
      </c>
      <c r="I3010" s="611"/>
      <c r="J3010" s="209" t="s">
        <v>287</v>
      </c>
      <c r="K3010" s="209" t="s">
        <v>287</v>
      </c>
      <c r="L3010" s="210">
        <v>0</v>
      </c>
    </row>
    <row r="3011" spans="1:12" s="194" customFormat="1" ht="61.9" customHeight="1" x14ac:dyDescent="0.15">
      <c r="A3011" s="625"/>
      <c r="B3011" s="621"/>
      <c r="C3011" s="621"/>
      <c r="D3011" s="635"/>
      <c r="E3011" s="621"/>
      <c r="F3011" s="638"/>
      <c r="G3011" s="639"/>
      <c r="H3011" s="610" t="s">
        <v>242</v>
      </c>
      <c r="I3011" s="611"/>
      <c r="J3011" s="209" t="s">
        <v>287</v>
      </c>
      <c r="K3011" s="209" t="s">
        <v>287</v>
      </c>
      <c r="L3011" s="210">
        <v>0</v>
      </c>
    </row>
    <row r="3012" spans="1:12" s="194" customFormat="1" ht="24.6" customHeight="1" x14ac:dyDescent="0.15">
      <c r="A3012" s="625"/>
      <c r="B3012" s="203" t="s">
        <v>6</v>
      </c>
      <c r="C3012" s="207" t="s">
        <v>5</v>
      </c>
      <c r="D3012" s="207" t="s">
        <v>288</v>
      </c>
      <c r="E3012" s="207" t="s">
        <v>289</v>
      </c>
      <c r="F3012" s="612"/>
      <c r="G3012" s="613"/>
      <c r="H3012" s="616" t="s">
        <v>290</v>
      </c>
      <c r="I3012" s="617"/>
      <c r="J3012" s="620" t="s">
        <v>287</v>
      </c>
      <c r="K3012" s="620" t="s">
        <v>16</v>
      </c>
      <c r="L3012" s="622">
        <v>2497</v>
      </c>
    </row>
    <row r="3013" spans="1:12" s="194" customFormat="1" ht="24.6" customHeight="1" x14ac:dyDescent="0.15">
      <c r="A3013" s="626"/>
      <c r="B3013" s="209" t="s">
        <v>317</v>
      </c>
      <c r="C3013" s="209" t="s">
        <v>2231</v>
      </c>
      <c r="D3013" s="211">
        <v>43447</v>
      </c>
      <c r="E3013" s="209" t="s">
        <v>2232</v>
      </c>
      <c r="F3013" s="614"/>
      <c r="G3013" s="615"/>
      <c r="H3013" s="618"/>
      <c r="I3013" s="619"/>
      <c r="J3013" s="621"/>
      <c r="K3013" s="621"/>
      <c r="L3013" s="623"/>
    </row>
    <row r="3014" spans="1:12" s="194" customFormat="1" ht="24.6" customHeight="1" x14ac:dyDescent="0.15">
      <c r="A3014" s="624">
        <v>569</v>
      </c>
      <c r="B3014" s="203" t="s">
        <v>12</v>
      </c>
      <c r="C3014" s="207" t="s">
        <v>11</v>
      </c>
      <c r="D3014" s="207" t="s">
        <v>280</v>
      </c>
      <c r="E3014" s="207" t="s">
        <v>281</v>
      </c>
      <c r="F3014" s="627" t="s">
        <v>8</v>
      </c>
      <c r="G3014" s="628"/>
      <c r="H3014" s="629"/>
      <c r="I3014" s="630"/>
      <c r="J3014" s="630"/>
      <c r="K3014" s="630"/>
      <c r="L3014" s="631"/>
    </row>
    <row r="3015" spans="1:12" s="194" customFormat="1" ht="26.65" customHeight="1" x14ac:dyDescent="0.15">
      <c r="A3015" s="625"/>
      <c r="B3015" s="620" t="s">
        <v>2233</v>
      </c>
      <c r="C3015" s="632" t="s">
        <v>2234</v>
      </c>
      <c r="D3015" s="634">
        <v>43419</v>
      </c>
      <c r="E3015" s="620" t="s">
        <v>2235</v>
      </c>
      <c r="F3015" s="636" t="s">
        <v>2236</v>
      </c>
      <c r="G3015" s="637"/>
      <c r="H3015" s="610" t="s">
        <v>286</v>
      </c>
      <c r="I3015" s="611"/>
      <c r="J3015" s="209" t="s">
        <v>287</v>
      </c>
      <c r="K3015" s="209" t="s">
        <v>16</v>
      </c>
      <c r="L3015" s="210">
        <v>779</v>
      </c>
    </row>
    <row r="3016" spans="1:12" s="194" customFormat="1" ht="409.6" customHeight="1" x14ac:dyDescent="0.15">
      <c r="A3016" s="625"/>
      <c r="B3016" s="640"/>
      <c r="C3016" s="641"/>
      <c r="D3016" s="642"/>
      <c r="E3016" s="640"/>
      <c r="F3016" s="643"/>
      <c r="G3016" s="644"/>
      <c r="H3016" s="616" t="s">
        <v>242</v>
      </c>
      <c r="I3016" s="617"/>
      <c r="J3016" s="620" t="s">
        <v>287</v>
      </c>
      <c r="K3016" s="620" t="s">
        <v>16</v>
      </c>
      <c r="L3016" s="622">
        <v>595.4</v>
      </c>
    </row>
    <row r="3017" spans="1:12" s="194" customFormat="1" ht="310.35000000000002" customHeight="1" x14ac:dyDescent="0.15">
      <c r="A3017" s="625"/>
      <c r="B3017" s="621"/>
      <c r="C3017" s="633"/>
      <c r="D3017" s="635"/>
      <c r="E3017" s="621"/>
      <c r="F3017" s="638"/>
      <c r="G3017" s="639"/>
      <c r="H3017" s="618"/>
      <c r="I3017" s="619"/>
      <c r="J3017" s="621"/>
      <c r="K3017" s="621"/>
      <c r="L3017" s="623"/>
    </row>
    <row r="3018" spans="1:12" s="194" customFormat="1" ht="24.6" customHeight="1" x14ac:dyDescent="0.15">
      <c r="A3018" s="625"/>
      <c r="B3018" s="203" t="s">
        <v>6</v>
      </c>
      <c r="C3018" s="207" t="s">
        <v>5</v>
      </c>
      <c r="D3018" s="207" t="s">
        <v>288</v>
      </c>
      <c r="E3018" s="207" t="s">
        <v>289</v>
      </c>
      <c r="F3018" s="612"/>
      <c r="G3018" s="613"/>
      <c r="H3018" s="616" t="s">
        <v>290</v>
      </c>
      <c r="I3018" s="617"/>
      <c r="J3018" s="620" t="s">
        <v>287</v>
      </c>
      <c r="K3018" s="620" t="s">
        <v>16</v>
      </c>
      <c r="L3018" s="622">
        <v>480</v>
      </c>
    </row>
    <row r="3019" spans="1:12" s="194" customFormat="1" ht="24.6" customHeight="1" x14ac:dyDescent="0.15">
      <c r="A3019" s="626"/>
      <c r="B3019" s="209" t="s">
        <v>790</v>
      </c>
      <c r="C3019" s="209" t="s">
        <v>2236</v>
      </c>
      <c r="D3019" s="211">
        <v>43422</v>
      </c>
      <c r="E3019" s="209" t="s">
        <v>2237</v>
      </c>
      <c r="F3019" s="614"/>
      <c r="G3019" s="615"/>
      <c r="H3019" s="618"/>
      <c r="I3019" s="619"/>
      <c r="J3019" s="621"/>
      <c r="K3019" s="621"/>
      <c r="L3019" s="623"/>
    </row>
    <row r="3020" spans="1:12" s="194" customFormat="1" ht="24.6" customHeight="1" x14ac:dyDescent="0.15">
      <c r="A3020" s="624">
        <v>570</v>
      </c>
      <c r="B3020" s="203" t="s">
        <v>12</v>
      </c>
      <c r="C3020" s="207" t="s">
        <v>11</v>
      </c>
      <c r="D3020" s="207" t="s">
        <v>280</v>
      </c>
      <c r="E3020" s="207" t="s">
        <v>281</v>
      </c>
      <c r="F3020" s="627" t="s">
        <v>8</v>
      </c>
      <c r="G3020" s="628"/>
      <c r="H3020" s="629"/>
      <c r="I3020" s="630"/>
      <c r="J3020" s="630"/>
      <c r="K3020" s="630"/>
      <c r="L3020" s="631"/>
    </row>
    <row r="3021" spans="1:12" s="194" customFormat="1" ht="26.65" customHeight="1" x14ac:dyDescent="0.15">
      <c r="A3021" s="625"/>
      <c r="B3021" s="620" t="s">
        <v>2233</v>
      </c>
      <c r="C3021" s="632" t="s">
        <v>2238</v>
      </c>
      <c r="D3021" s="634">
        <v>43430</v>
      </c>
      <c r="E3021" s="620" t="s">
        <v>1281</v>
      </c>
      <c r="F3021" s="636" t="s">
        <v>1282</v>
      </c>
      <c r="G3021" s="637"/>
      <c r="H3021" s="610" t="s">
        <v>286</v>
      </c>
      <c r="I3021" s="611"/>
      <c r="J3021" s="209" t="s">
        <v>287</v>
      </c>
      <c r="K3021" s="209" t="s">
        <v>16</v>
      </c>
      <c r="L3021" s="210">
        <v>216.44</v>
      </c>
    </row>
    <row r="3022" spans="1:12" s="194" customFormat="1" ht="409.6" customHeight="1" x14ac:dyDescent="0.15">
      <c r="A3022" s="625"/>
      <c r="B3022" s="640"/>
      <c r="C3022" s="641"/>
      <c r="D3022" s="642"/>
      <c r="E3022" s="640"/>
      <c r="F3022" s="643"/>
      <c r="G3022" s="644"/>
      <c r="H3022" s="616" t="s">
        <v>242</v>
      </c>
      <c r="I3022" s="617"/>
      <c r="J3022" s="620" t="s">
        <v>287</v>
      </c>
      <c r="K3022" s="620" t="s">
        <v>16</v>
      </c>
      <c r="L3022" s="622">
        <v>2208.73</v>
      </c>
    </row>
    <row r="3023" spans="1:12" s="194" customFormat="1" ht="170.1" customHeight="1" x14ac:dyDescent="0.15">
      <c r="A3023" s="625"/>
      <c r="B3023" s="621"/>
      <c r="C3023" s="633"/>
      <c r="D3023" s="635"/>
      <c r="E3023" s="621"/>
      <c r="F3023" s="638"/>
      <c r="G3023" s="639"/>
      <c r="H3023" s="618"/>
      <c r="I3023" s="619"/>
      <c r="J3023" s="621"/>
      <c r="K3023" s="621"/>
      <c r="L3023" s="623"/>
    </row>
    <row r="3024" spans="1:12" s="194" customFormat="1" ht="24.6" customHeight="1" x14ac:dyDescent="0.15">
      <c r="A3024" s="625"/>
      <c r="B3024" s="203" t="s">
        <v>6</v>
      </c>
      <c r="C3024" s="207" t="s">
        <v>5</v>
      </c>
      <c r="D3024" s="207" t="s">
        <v>288</v>
      </c>
      <c r="E3024" s="207" t="s">
        <v>289</v>
      </c>
      <c r="F3024" s="612"/>
      <c r="G3024" s="613"/>
      <c r="H3024" s="616" t="s">
        <v>290</v>
      </c>
      <c r="I3024" s="617"/>
      <c r="J3024" s="620" t="s">
        <v>287</v>
      </c>
      <c r="K3024" s="620" t="s">
        <v>16</v>
      </c>
      <c r="L3024" s="622">
        <v>67.599999999999994</v>
      </c>
    </row>
    <row r="3025" spans="1:12" s="194" customFormat="1" ht="24.6" customHeight="1" x14ac:dyDescent="0.15">
      <c r="A3025" s="626"/>
      <c r="B3025" s="209" t="s">
        <v>790</v>
      </c>
      <c r="C3025" s="209" t="s">
        <v>1282</v>
      </c>
      <c r="D3025" s="211">
        <v>43433</v>
      </c>
      <c r="E3025" s="209" t="s">
        <v>2211</v>
      </c>
      <c r="F3025" s="614"/>
      <c r="G3025" s="615"/>
      <c r="H3025" s="618"/>
      <c r="I3025" s="619"/>
      <c r="J3025" s="621"/>
      <c r="K3025" s="621"/>
      <c r="L3025" s="623"/>
    </row>
    <row r="3026" spans="1:12" s="194" customFormat="1" ht="24.6" customHeight="1" x14ac:dyDescent="0.15">
      <c r="A3026" s="624">
        <v>571</v>
      </c>
      <c r="B3026" s="203" t="s">
        <v>12</v>
      </c>
      <c r="C3026" s="207" t="s">
        <v>11</v>
      </c>
      <c r="D3026" s="207" t="s">
        <v>280</v>
      </c>
      <c r="E3026" s="207" t="s">
        <v>281</v>
      </c>
      <c r="F3026" s="627" t="s">
        <v>8</v>
      </c>
      <c r="G3026" s="628"/>
      <c r="H3026" s="629"/>
      <c r="I3026" s="630"/>
      <c r="J3026" s="630"/>
      <c r="K3026" s="630"/>
      <c r="L3026" s="631"/>
    </row>
    <row r="3027" spans="1:12" s="194" customFormat="1" ht="26.65" customHeight="1" x14ac:dyDescent="0.15">
      <c r="A3027" s="625"/>
      <c r="B3027" s="620" t="s">
        <v>2233</v>
      </c>
      <c r="C3027" s="632" t="s">
        <v>2239</v>
      </c>
      <c r="D3027" s="634">
        <v>43494</v>
      </c>
      <c r="E3027" s="620" t="s">
        <v>377</v>
      </c>
      <c r="F3027" s="636" t="s">
        <v>2240</v>
      </c>
      <c r="G3027" s="637"/>
      <c r="H3027" s="610" t="s">
        <v>286</v>
      </c>
      <c r="I3027" s="611"/>
      <c r="J3027" s="209" t="s">
        <v>287</v>
      </c>
      <c r="K3027" s="209" t="s">
        <v>16</v>
      </c>
      <c r="L3027" s="210">
        <v>283</v>
      </c>
    </row>
    <row r="3028" spans="1:12" s="194" customFormat="1" ht="409.6" customHeight="1" x14ac:dyDescent="0.15">
      <c r="A3028" s="625"/>
      <c r="B3028" s="640"/>
      <c r="C3028" s="641"/>
      <c r="D3028" s="642"/>
      <c r="E3028" s="640"/>
      <c r="F3028" s="643"/>
      <c r="G3028" s="644"/>
      <c r="H3028" s="616" t="s">
        <v>242</v>
      </c>
      <c r="I3028" s="617"/>
      <c r="J3028" s="620" t="s">
        <v>287</v>
      </c>
      <c r="K3028" s="620" t="s">
        <v>16</v>
      </c>
      <c r="L3028" s="622">
        <v>260</v>
      </c>
    </row>
    <row r="3029" spans="1:12" s="194" customFormat="1" ht="353.65" customHeight="1" x14ac:dyDescent="0.15">
      <c r="A3029" s="625"/>
      <c r="B3029" s="621"/>
      <c r="C3029" s="633"/>
      <c r="D3029" s="635"/>
      <c r="E3029" s="621"/>
      <c r="F3029" s="638"/>
      <c r="G3029" s="639"/>
      <c r="H3029" s="618"/>
      <c r="I3029" s="619"/>
      <c r="J3029" s="621"/>
      <c r="K3029" s="621"/>
      <c r="L3029" s="623"/>
    </row>
    <row r="3030" spans="1:12" s="194" customFormat="1" ht="24.6" customHeight="1" x14ac:dyDescent="0.15">
      <c r="A3030" s="625"/>
      <c r="B3030" s="203" t="s">
        <v>6</v>
      </c>
      <c r="C3030" s="207" t="s">
        <v>5</v>
      </c>
      <c r="D3030" s="207" t="s">
        <v>288</v>
      </c>
      <c r="E3030" s="207" t="s">
        <v>289</v>
      </c>
      <c r="F3030" s="612"/>
      <c r="G3030" s="613"/>
      <c r="H3030" s="616" t="s">
        <v>290</v>
      </c>
      <c r="I3030" s="617"/>
      <c r="J3030" s="620" t="s">
        <v>287</v>
      </c>
      <c r="K3030" s="620" t="s">
        <v>16</v>
      </c>
      <c r="L3030" s="622">
        <v>120</v>
      </c>
    </row>
    <row r="3031" spans="1:12" s="194" customFormat="1" ht="24.6" customHeight="1" x14ac:dyDescent="0.15">
      <c r="A3031" s="626"/>
      <c r="B3031" s="209" t="s">
        <v>790</v>
      </c>
      <c r="C3031" s="209" t="s">
        <v>2240</v>
      </c>
      <c r="D3031" s="211">
        <v>43495</v>
      </c>
      <c r="E3031" s="209" t="s">
        <v>2241</v>
      </c>
      <c r="F3031" s="614"/>
      <c r="G3031" s="615"/>
      <c r="H3031" s="618"/>
      <c r="I3031" s="619"/>
      <c r="J3031" s="621"/>
      <c r="K3031" s="621"/>
      <c r="L3031" s="623"/>
    </row>
    <row r="3032" spans="1:12" s="194" customFormat="1" ht="24.6" customHeight="1" x14ac:dyDescent="0.15">
      <c r="A3032" s="624">
        <v>572</v>
      </c>
      <c r="B3032" s="203" t="s">
        <v>12</v>
      </c>
      <c r="C3032" s="207" t="s">
        <v>11</v>
      </c>
      <c r="D3032" s="207" t="s">
        <v>280</v>
      </c>
      <c r="E3032" s="207" t="s">
        <v>281</v>
      </c>
      <c r="F3032" s="627" t="s">
        <v>8</v>
      </c>
      <c r="G3032" s="628"/>
      <c r="H3032" s="629"/>
      <c r="I3032" s="630"/>
      <c r="J3032" s="630"/>
      <c r="K3032" s="630"/>
      <c r="L3032" s="631"/>
    </row>
    <row r="3033" spans="1:12" s="194" customFormat="1" ht="26.65" customHeight="1" x14ac:dyDescent="0.15">
      <c r="A3033" s="625"/>
      <c r="B3033" s="620" t="s">
        <v>2233</v>
      </c>
      <c r="C3033" s="632" t="s">
        <v>2242</v>
      </c>
      <c r="D3033" s="634">
        <v>43496</v>
      </c>
      <c r="E3033" s="620" t="s">
        <v>1228</v>
      </c>
      <c r="F3033" s="636" t="s">
        <v>2243</v>
      </c>
      <c r="G3033" s="637"/>
      <c r="H3033" s="610" t="s">
        <v>286</v>
      </c>
      <c r="I3033" s="611"/>
      <c r="J3033" s="209" t="s">
        <v>287</v>
      </c>
      <c r="K3033" s="209" t="s">
        <v>16</v>
      </c>
      <c r="L3033" s="210">
        <v>610.59</v>
      </c>
    </row>
    <row r="3034" spans="1:12" s="194" customFormat="1" ht="409.6" customHeight="1" x14ac:dyDescent="0.15">
      <c r="A3034" s="625"/>
      <c r="B3034" s="640"/>
      <c r="C3034" s="641"/>
      <c r="D3034" s="642"/>
      <c r="E3034" s="640"/>
      <c r="F3034" s="643"/>
      <c r="G3034" s="644"/>
      <c r="H3034" s="616" t="s">
        <v>242</v>
      </c>
      <c r="I3034" s="617"/>
      <c r="J3034" s="620" t="s">
        <v>287</v>
      </c>
      <c r="K3034" s="620" t="s">
        <v>16</v>
      </c>
      <c r="L3034" s="622">
        <v>2712.07</v>
      </c>
    </row>
    <row r="3035" spans="1:12" s="194" customFormat="1" ht="409.6" customHeight="1" x14ac:dyDescent="0.15">
      <c r="A3035" s="625"/>
      <c r="B3035" s="640"/>
      <c r="C3035" s="641"/>
      <c r="D3035" s="642"/>
      <c r="E3035" s="640"/>
      <c r="F3035" s="643"/>
      <c r="G3035" s="644"/>
      <c r="H3035" s="646"/>
      <c r="I3035" s="647"/>
      <c r="J3035" s="640"/>
      <c r="K3035" s="640"/>
      <c r="L3035" s="645"/>
    </row>
    <row r="3036" spans="1:12" s="194" customFormat="1" ht="181.35" customHeight="1" x14ac:dyDescent="0.15">
      <c r="A3036" s="625"/>
      <c r="B3036" s="621"/>
      <c r="C3036" s="633"/>
      <c r="D3036" s="635"/>
      <c r="E3036" s="621"/>
      <c r="F3036" s="638"/>
      <c r="G3036" s="639"/>
      <c r="H3036" s="618"/>
      <c r="I3036" s="619"/>
      <c r="J3036" s="621"/>
      <c r="K3036" s="621"/>
      <c r="L3036" s="623"/>
    </row>
    <row r="3037" spans="1:12" s="194" customFormat="1" ht="24.6" customHeight="1" x14ac:dyDescent="0.15">
      <c r="A3037" s="625"/>
      <c r="B3037" s="203" t="s">
        <v>6</v>
      </c>
      <c r="C3037" s="207" t="s">
        <v>5</v>
      </c>
      <c r="D3037" s="207" t="s">
        <v>288</v>
      </c>
      <c r="E3037" s="207" t="s">
        <v>289</v>
      </c>
      <c r="F3037" s="612"/>
      <c r="G3037" s="613"/>
      <c r="H3037" s="616" t="s">
        <v>290</v>
      </c>
      <c r="I3037" s="617"/>
      <c r="J3037" s="620" t="s">
        <v>287</v>
      </c>
      <c r="K3037" s="620" t="s">
        <v>16</v>
      </c>
      <c r="L3037" s="622">
        <v>126.33</v>
      </c>
    </row>
    <row r="3038" spans="1:12" s="194" customFormat="1" ht="24.6" customHeight="1" x14ac:dyDescent="0.15">
      <c r="A3038" s="626"/>
      <c r="B3038" s="209" t="s">
        <v>790</v>
      </c>
      <c r="C3038" s="209" t="s">
        <v>2243</v>
      </c>
      <c r="D3038" s="211">
        <v>43499</v>
      </c>
      <c r="E3038" s="209" t="s">
        <v>677</v>
      </c>
      <c r="F3038" s="614"/>
      <c r="G3038" s="615"/>
      <c r="H3038" s="618"/>
      <c r="I3038" s="619"/>
      <c r="J3038" s="621"/>
      <c r="K3038" s="621"/>
      <c r="L3038" s="623"/>
    </row>
    <row r="3039" spans="1:12" s="194" customFormat="1" ht="24.6" customHeight="1" x14ac:dyDescent="0.15">
      <c r="A3039" s="624">
        <v>573</v>
      </c>
      <c r="B3039" s="203" t="s">
        <v>12</v>
      </c>
      <c r="C3039" s="207" t="s">
        <v>11</v>
      </c>
      <c r="D3039" s="207" t="s">
        <v>280</v>
      </c>
      <c r="E3039" s="207" t="s">
        <v>281</v>
      </c>
      <c r="F3039" s="627" t="s">
        <v>8</v>
      </c>
      <c r="G3039" s="628"/>
      <c r="H3039" s="629"/>
      <c r="I3039" s="630"/>
      <c r="J3039" s="630"/>
      <c r="K3039" s="630"/>
      <c r="L3039" s="631"/>
    </row>
    <row r="3040" spans="1:12" s="194" customFormat="1" ht="26.65" customHeight="1" x14ac:dyDescent="0.15">
      <c r="A3040" s="625"/>
      <c r="B3040" s="620" t="s">
        <v>2233</v>
      </c>
      <c r="C3040" s="632" t="s">
        <v>2244</v>
      </c>
      <c r="D3040" s="634">
        <v>43534</v>
      </c>
      <c r="E3040" s="620" t="s">
        <v>1312</v>
      </c>
      <c r="F3040" s="636" t="s">
        <v>465</v>
      </c>
      <c r="G3040" s="637"/>
      <c r="H3040" s="610" t="s">
        <v>286</v>
      </c>
      <c r="I3040" s="611"/>
      <c r="J3040" s="209" t="s">
        <v>16</v>
      </c>
      <c r="K3040" s="209" t="s">
        <v>16</v>
      </c>
      <c r="L3040" s="210">
        <v>1037.68</v>
      </c>
    </row>
    <row r="3041" spans="1:12" s="194" customFormat="1" ht="409.6" customHeight="1" x14ac:dyDescent="0.15">
      <c r="A3041" s="625"/>
      <c r="B3041" s="640"/>
      <c r="C3041" s="641"/>
      <c r="D3041" s="642"/>
      <c r="E3041" s="640"/>
      <c r="F3041" s="643"/>
      <c r="G3041" s="644"/>
      <c r="H3041" s="616" t="s">
        <v>242</v>
      </c>
      <c r="I3041" s="617"/>
      <c r="J3041" s="620" t="s">
        <v>16</v>
      </c>
      <c r="K3041" s="620" t="s">
        <v>287</v>
      </c>
      <c r="L3041" s="622">
        <v>1766.33</v>
      </c>
    </row>
    <row r="3042" spans="1:12" s="194" customFormat="1" ht="409.6" customHeight="1" x14ac:dyDescent="0.15">
      <c r="A3042" s="625"/>
      <c r="B3042" s="640"/>
      <c r="C3042" s="641"/>
      <c r="D3042" s="642"/>
      <c r="E3042" s="640"/>
      <c r="F3042" s="643"/>
      <c r="G3042" s="644"/>
      <c r="H3042" s="646"/>
      <c r="I3042" s="647"/>
      <c r="J3042" s="640"/>
      <c r="K3042" s="640"/>
      <c r="L3042" s="645"/>
    </row>
    <row r="3043" spans="1:12" s="194" customFormat="1" ht="181.35" customHeight="1" x14ac:dyDescent="0.15">
      <c r="A3043" s="625"/>
      <c r="B3043" s="621"/>
      <c r="C3043" s="633"/>
      <c r="D3043" s="635"/>
      <c r="E3043" s="621"/>
      <c r="F3043" s="638"/>
      <c r="G3043" s="639"/>
      <c r="H3043" s="618"/>
      <c r="I3043" s="619"/>
      <c r="J3043" s="621"/>
      <c r="K3043" s="621"/>
      <c r="L3043" s="623"/>
    </row>
    <row r="3044" spans="1:12" s="194" customFormat="1" ht="24.6" customHeight="1" x14ac:dyDescent="0.15">
      <c r="A3044" s="625"/>
      <c r="B3044" s="203" t="s">
        <v>6</v>
      </c>
      <c r="C3044" s="207" t="s">
        <v>5</v>
      </c>
      <c r="D3044" s="207" t="s">
        <v>288</v>
      </c>
      <c r="E3044" s="207" t="s">
        <v>289</v>
      </c>
      <c r="F3044" s="612"/>
      <c r="G3044" s="613"/>
      <c r="H3044" s="616" t="s">
        <v>290</v>
      </c>
      <c r="I3044" s="617"/>
      <c r="J3044" s="620" t="s">
        <v>16</v>
      </c>
      <c r="K3044" s="620" t="s">
        <v>16</v>
      </c>
      <c r="L3044" s="622">
        <v>1220</v>
      </c>
    </row>
    <row r="3045" spans="1:12" s="194" customFormat="1" ht="24.6" customHeight="1" x14ac:dyDescent="0.15">
      <c r="A3045" s="626"/>
      <c r="B3045" s="209" t="s">
        <v>790</v>
      </c>
      <c r="C3045" s="209" t="s">
        <v>465</v>
      </c>
      <c r="D3045" s="211">
        <v>43539</v>
      </c>
      <c r="E3045" s="209" t="s">
        <v>2245</v>
      </c>
      <c r="F3045" s="614"/>
      <c r="G3045" s="615"/>
      <c r="H3045" s="618"/>
      <c r="I3045" s="619"/>
      <c r="J3045" s="621"/>
      <c r="K3045" s="621"/>
      <c r="L3045" s="623"/>
    </row>
    <row r="3046" spans="1:12" s="194" customFormat="1" ht="24.6" customHeight="1" x14ac:dyDescent="0.15">
      <c r="A3046" s="624">
        <v>574</v>
      </c>
      <c r="B3046" s="203" t="s">
        <v>12</v>
      </c>
      <c r="C3046" s="207" t="s">
        <v>11</v>
      </c>
      <c r="D3046" s="207" t="s">
        <v>280</v>
      </c>
      <c r="E3046" s="207" t="s">
        <v>281</v>
      </c>
      <c r="F3046" s="627" t="s">
        <v>8</v>
      </c>
      <c r="G3046" s="628"/>
      <c r="H3046" s="629"/>
      <c r="I3046" s="630"/>
      <c r="J3046" s="630"/>
      <c r="K3046" s="630"/>
      <c r="L3046" s="631"/>
    </row>
    <row r="3047" spans="1:12" s="194" customFormat="1" ht="26.65" customHeight="1" x14ac:dyDescent="0.15">
      <c r="A3047" s="625"/>
      <c r="B3047" s="620" t="s">
        <v>2233</v>
      </c>
      <c r="C3047" s="632" t="s">
        <v>2246</v>
      </c>
      <c r="D3047" s="634">
        <v>43554</v>
      </c>
      <c r="E3047" s="620" t="s">
        <v>2247</v>
      </c>
      <c r="F3047" s="636" t="s">
        <v>716</v>
      </c>
      <c r="G3047" s="637"/>
      <c r="H3047" s="610" t="s">
        <v>286</v>
      </c>
      <c r="I3047" s="611"/>
      <c r="J3047" s="209" t="s">
        <v>287</v>
      </c>
      <c r="K3047" s="209" t="s">
        <v>16</v>
      </c>
      <c r="L3047" s="210">
        <v>446.25</v>
      </c>
    </row>
    <row r="3048" spans="1:12" s="194" customFormat="1" ht="409.6" customHeight="1" x14ac:dyDescent="0.15">
      <c r="A3048" s="625"/>
      <c r="B3048" s="640"/>
      <c r="C3048" s="641"/>
      <c r="D3048" s="642"/>
      <c r="E3048" s="640"/>
      <c r="F3048" s="643"/>
      <c r="G3048" s="644"/>
      <c r="H3048" s="616" t="s">
        <v>242</v>
      </c>
      <c r="I3048" s="617"/>
      <c r="J3048" s="620" t="s">
        <v>287</v>
      </c>
      <c r="K3048" s="620" t="s">
        <v>16</v>
      </c>
      <c r="L3048" s="622">
        <v>2168.7800000000002</v>
      </c>
    </row>
    <row r="3049" spans="1:12" s="194" customFormat="1" ht="409.6" customHeight="1" x14ac:dyDescent="0.15">
      <c r="A3049" s="625"/>
      <c r="B3049" s="640"/>
      <c r="C3049" s="641"/>
      <c r="D3049" s="642"/>
      <c r="E3049" s="640"/>
      <c r="F3049" s="643"/>
      <c r="G3049" s="644"/>
      <c r="H3049" s="646"/>
      <c r="I3049" s="647"/>
      <c r="J3049" s="640"/>
      <c r="K3049" s="640"/>
      <c r="L3049" s="645"/>
    </row>
    <row r="3050" spans="1:12" s="194" customFormat="1" ht="213.95" customHeight="1" x14ac:dyDescent="0.15">
      <c r="A3050" s="625"/>
      <c r="B3050" s="621"/>
      <c r="C3050" s="633"/>
      <c r="D3050" s="635"/>
      <c r="E3050" s="621"/>
      <c r="F3050" s="638"/>
      <c r="G3050" s="639"/>
      <c r="H3050" s="618"/>
      <c r="I3050" s="619"/>
      <c r="J3050" s="621"/>
      <c r="K3050" s="621"/>
      <c r="L3050" s="623"/>
    </row>
    <row r="3051" spans="1:12" s="194" customFormat="1" ht="24.6" customHeight="1" x14ac:dyDescent="0.15">
      <c r="A3051" s="625"/>
      <c r="B3051" s="203" t="s">
        <v>6</v>
      </c>
      <c r="C3051" s="207" t="s">
        <v>5</v>
      </c>
      <c r="D3051" s="207" t="s">
        <v>288</v>
      </c>
      <c r="E3051" s="207" t="s">
        <v>289</v>
      </c>
      <c r="F3051" s="612"/>
      <c r="G3051" s="613"/>
      <c r="H3051" s="616" t="s">
        <v>290</v>
      </c>
      <c r="I3051" s="617"/>
      <c r="J3051" s="620" t="s">
        <v>287</v>
      </c>
      <c r="K3051" s="620" t="s">
        <v>16</v>
      </c>
      <c r="L3051" s="622">
        <v>580</v>
      </c>
    </row>
    <row r="3052" spans="1:12" s="194" customFormat="1" ht="24.6" customHeight="1" x14ac:dyDescent="0.15">
      <c r="A3052" s="626"/>
      <c r="B3052" s="209" t="s">
        <v>790</v>
      </c>
      <c r="C3052" s="209" t="s">
        <v>716</v>
      </c>
      <c r="D3052" s="211">
        <v>43558</v>
      </c>
      <c r="E3052" s="209" t="s">
        <v>2248</v>
      </c>
      <c r="F3052" s="614"/>
      <c r="G3052" s="615"/>
      <c r="H3052" s="618"/>
      <c r="I3052" s="619"/>
      <c r="J3052" s="621"/>
      <c r="K3052" s="621"/>
      <c r="L3052" s="623"/>
    </row>
    <row r="3053" spans="1:12" s="194" customFormat="1" ht="24.6" customHeight="1" x14ac:dyDescent="0.15">
      <c r="A3053" s="624">
        <v>575</v>
      </c>
      <c r="B3053" s="203" t="s">
        <v>12</v>
      </c>
      <c r="C3053" s="207" t="s">
        <v>11</v>
      </c>
      <c r="D3053" s="207" t="s">
        <v>280</v>
      </c>
      <c r="E3053" s="207" t="s">
        <v>281</v>
      </c>
      <c r="F3053" s="627" t="s">
        <v>8</v>
      </c>
      <c r="G3053" s="628"/>
      <c r="H3053" s="629"/>
      <c r="I3053" s="630"/>
      <c r="J3053" s="630"/>
      <c r="K3053" s="630"/>
      <c r="L3053" s="631"/>
    </row>
    <row r="3054" spans="1:12" s="194" customFormat="1" ht="26.65" customHeight="1" x14ac:dyDescent="0.15">
      <c r="A3054" s="625"/>
      <c r="B3054" s="620" t="s">
        <v>2249</v>
      </c>
      <c r="C3054" s="632" t="s">
        <v>2250</v>
      </c>
      <c r="D3054" s="634">
        <v>43398</v>
      </c>
      <c r="E3054" s="620" t="s">
        <v>373</v>
      </c>
      <c r="F3054" s="636" t="s">
        <v>2251</v>
      </c>
      <c r="G3054" s="637"/>
      <c r="H3054" s="610" t="s">
        <v>286</v>
      </c>
      <c r="I3054" s="611"/>
      <c r="J3054" s="209" t="s">
        <v>287</v>
      </c>
      <c r="K3054" s="209" t="s">
        <v>16</v>
      </c>
      <c r="L3054" s="210">
        <v>259.64</v>
      </c>
    </row>
    <row r="3055" spans="1:12" s="194" customFormat="1" ht="245.25" customHeight="1" x14ac:dyDescent="0.15">
      <c r="A3055" s="625"/>
      <c r="B3055" s="621"/>
      <c r="C3055" s="633"/>
      <c r="D3055" s="635"/>
      <c r="E3055" s="621"/>
      <c r="F3055" s="638"/>
      <c r="G3055" s="639"/>
      <c r="H3055" s="610" t="s">
        <v>242</v>
      </c>
      <c r="I3055" s="611"/>
      <c r="J3055" s="209" t="s">
        <v>287</v>
      </c>
      <c r="K3055" s="209" t="s">
        <v>16</v>
      </c>
      <c r="L3055" s="210">
        <v>78</v>
      </c>
    </row>
    <row r="3056" spans="1:12" s="194" customFormat="1" ht="24.6" customHeight="1" x14ac:dyDescent="0.15">
      <c r="A3056" s="625"/>
      <c r="B3056" s="203" t="s">
        <v>6</v>
      </c>
      <c r="C3056" s="207" t="s">
        <v>5</v>
      </c>
      <c r="D3056" s="207" t="s">
        <v>288</v>
      </c>
      <c r="E3056" s="207" t="s">
        <v>289</v>
      </c>
      <c r="F3056" s="612"/>
      <c r="G3056" s="613"/>
      <c r="H3056" s="616" t="s">
        <v>290</v>
      </c>
      <c r="I3056" s="617"/>
      <c r="J3056" s="620" t="s">
        <v>287</v>
      </c>
      <c r="K3056" s="620" t="s">
        <v>16</v>
      </c>
      <c r="L3056" s="622">
        <v>163.84</v>
      </c>
    </row>
    <row r="3057" spans="1:12" s="194" customFormat="1" ht="24.6" customHeight="1" x14ac:dyDescent="0.15">
      <c r="A3057" s="626"/>
      <c r="B3057" s="209" t="s">
        <v>291</v>
      </c>
      <c r="C3057" s="209" t="s">
        <v>2251</v>
      </c>
      <c r="D3057" s="211">
        <v>43399</v>
      </c>
      <c r="E3057" s="209" t="s">
        <v>577</v>
      </c>
      <c r="F3057" s="614"/>
      <c r="G3057" s="615"/>
      <c r="H3057" s="618"/>
      <c r="I3057" s="619"/>
      <c r="J3057" s="621"/>
      <c r="K3057" s="621"/>
      <c r="L3057" s="623"/>
    </row>
    <row r="3058" spans="1:12" s="194" customFormat="1" ht="24.6" customHeight="1" x14ac:dyDescent="0.15">
      <c r="A3058" s="624">
        <v>576</v>
      </c>
      <c r="B3058" s="203" t="s">
        <v>12</v>
      </c>
      <c r="C3058" s="207" t="s">
        <v>11</v>
      </c>
      <c r="D3058" s="207" t="s">
        <v>280</v>
      </c>
      <c r="E3058" s="207" t="s">
        <v>281</v>
      </c>
      <c r="F3058" s="627" t="s">
        <v>8</v>
      </c>
      <c r="G3058" s="628"/>
      <c r="H3058" s="629"/>
      <c r="I3058" s="630"/>
      <c r="J3058" s="630"/>
      <c r="K3058" s="630"/>
      <c r="L3058" s="631"/>
    </row>
    <row r="3059" spans="1:12" s="194" customFormat="1" ht="26.65" customHeight="1" x14ac:dyDescent="0.15">
      <c r="A3059" s="625"/>
      <c r="B3059" s="620" t="s">
        <v>2249</v>
      </c>
      <c r="C3059" s="632" t="s">
        <v>2252</v>
      </c>
      <c r="D3059" s="634">
        <v>43404</v>
      </c>
      <c r="E3059" s="620" t="s">
        <v>1281</v>
      </c>
      <c r="F3059" s="636" t="s">
        <v>2253</v>
      </c>
      <c r="G3059" s="637"/>
      <c r="H3059" s="610" t="s">
        <v>286</v>
      </c>
      <c r="I3059" s="611"/>
      <c r="J3059" s="209" t="s">
        <v>287</v>
      </c>
      <c r="K3059" s="209" t="s">
        <v>16</v>
      </c>
      <c r="L3059" s="210">
        <v>559.91999999999996</v>
      </c>
    </row>
    <row r="3060" spans="1:12" s="194" customFormat="1" ht="234.2" customHeight="1" x14ac:dyDescent="0.15">
      <c r="A3060" s="625"/>
      <c r="B3060" s="621"/>
      <c r="C3060" s="633"/>
      <c r="D3060" s="635"/>
      <c r="E3060" s="621"/>
      <c r="F3060" s="638"/>
      <c r="G3060" s="639"/>
      <c r="H3060" s="610" t="s">
        <v>242</v>
      </c>
      <c r="I3060" s="611"/>
      <c r="J3060" s="209" t="s">
        <v>287</v>
      </c>
      <c r="K3060" s="209" t="s">
        <v>16</v>
      </c>
      <c r="L3060" s="210">
        <v>1624.48</v>
      </c>
    </row>
    <row r="3061" spans="1:12" s="194" customFormat="1" ht="24.6" customHeight="1" x14ac:dyDescent="0.15">
      <c r="A3061" s="625"/>
      <c r="B3061" s="203" t="s">
        <v>6</v>
      </c>
      <c r="C3061" s="207" t="s">
        <v>5</v>
      </c>
      <c r="D3061" s="207" t="s">
        <v>288</v>
      </c>
      <c r="E3061" s="207" t="s">
        <v>289</v>
      </c>
      <c r="F3061" s="612"/>
      <c r="G3061" s="613"/>
      <c r="H3061" s="616" t="s">
        <v>290</v>
      </c>
      <c r="I3061" s="617"/>
      <c r="J3061" s="620" t="s">
        <v>287</v>
      </c>
      <c r="K3061" s="620" t="s">
        <v>16</v>
      </c>
      <c r="L3061" s="622">
        <v>539.92999999999995</v>
      </c>
    </row>
    <row r="3062" spans="1:12" s="194" customFormat="1" ht="24.6" customHeight="1" x14ac:dyDescent="0.15">
      <c r="A3062" s="626"/>
      <c r="B3062" s="209" t="s">
        <v>291</v>
      </c>
      <c r="C3062" s="209" t="s">
        <v>2253</v>
      </c>
      <c r="D3062" s="211">
        <v>43408</v>
      </c>
      <c r="E3062" s="209" t="s">
        <v>1141</v>
      </c>
      <c r="F3062" s="614"/>
      <c r="G3062" s="615"/>
      <c r="H3062" s="618"/>
      <c r="I3062" s="619"/>
      <c r="J3062" s="621"/>
      <c r="K3062" s="621"/>
      <c r="L3062" s="623"/>
    </row>
    <row r="3063" spans="1:12" s="194" customFormat="1" ht="24.6" customHeight="1" x14ac:dyDescent="0.15">
      <c r="A3063" s="624">
        <v>577</v>
      </c>
      <c r="B3063" s="203" t="s">
        <v>12</v>
      </c>
      <c r="C3063" s="207" t="s">
        <v>11</v>
      </c>
      <c r="D3063" s="207" t="s">
        <v>280</v>
      </c>
      <c r="E3063" s="207" t="s">
        <v>281</v>
      </c>
      <c r="F3063" s="627" t="s">
        <v>8</v>
      </c>
      <c r="G3063" s="628"/>
      <c r="H3063" s="629"/>
      <c r="I3063" s="630"/>
      <c r="J3063" s="630"/>
      <c r="K3063" s="630"/>
      <c r="L3063" s="631"/>
    </row>
    <row r="3064" spans="1:12" s="194" customFormat="1" ht="26.65" customHeight="1" x14ac:dyDescent="0.15">
      <c r="A3064" s="625"/>
      <c r="B3064" s="620" t="s">
        <v>2249</v>
      </c>
      <c r="C3064" s="632" t="s">
        <v>2254</v>
      </c>
      <c r="D3064" s="634">
        <v>43431</v>
      </c>
      <c r="E3064" s="620" t="s">
        <v>1385</v>
      </c>
      <c r="F3064" s="636" t="s">
        <v>1293</v>
      </c>
      <c r="G3064" s="637"/>
      <c r="H3064" s="610" t="s">
        <v>286</v>
      </c>
      <c r="I3064" s="611"/>
      <c r="J3064" s="209" t="s">
        <v>287</v>
      </c>
      <c r="K3064" s="209" t="s">
        <v>16</v>
      </c>
      <c r="L3064" s="210">
        <v>837.9</v>
      </c>
    </row>
    <row r="3065" spans="1:12" s="194" customFormat="1" ht="320.45" customHeight="1" x14ac:dyDescent="0.15">
      <c r="A3065" s="625"/>
      <c r="B3065" s="621"/>
      <c r="C3065" s="633"/>
      <c r="D3065" s="635"/>
      <c r="E3065" s="621"/>
      <c r="F3065" s="638"/>
      <c r="G3065" s="639"/>
      <c r="H3065" s="610" t="s">
        <v>242</v>
      </c>
      <c r="I3065" s="611"/>
      <c r="J3065" s="209" t="s">
        <v>287</v>
      </c>
      <c r="K3065" s="209" t="s">
        <v>16</v>
      </c>
      <c r="L3065" s="210">
        <v>302.41000000000003</v>
      </c>
    </row>
    <row r="3066" spans="1:12" s="194" customFormat="1" ht="24.6" customHeight="1" x14ac:dyDescent="0.15">
      <c r="A3066" s="625"/>
      <c r="B3066" s="203" t="s">
        <v>6</v>
      </c>
      <c r="C3066" s="207" t="s">
        <v>5</v>
      </c>
      <c r="D3066" s="207" t="s">
        <v>288</v>
      </c>
      <c r="E3066" s="207" t="s">
        <v>289</v>
      </c>
      <c r="F3066" s="612"/>
      <c r="G3066" s="613"/>
      <c r="H3066" s="616" t="s">
        <v>290</v>
      </c>
      <c r="I3066" s="617"/>
      <c r="J3066" s="620" t="s">
        <v>287</v>
      </c>
      <c r="K3066" s="620" t="s">
        <v>16</v>
      </c>
      <c r="L3066" s="622">
        <v>1125</v>
      </c>
    </row>
    <row r="3067" spans="1:12" s="194" customFormat="1" ht="24.6" customHeight="1" x14ac:dyDescent="0.15">
      <c r="A3067" s="626"/>
      <c r="B3067" s="209" t="s">
        <v>291</v>
      </c>
      <c r="C3067" s="209" t="s">
        <v>1293</v>
      </c>
      <c r="D3067" s="211">
        <v>43434</v>
      </c>
      <c r="E3067" s="209" t="s">
        <v>1319</v>
      </c>
      <c r="F3067" s="614"/>
      <c r="G3067" s="615"/>
      <c r="H3067" s="618"/>
      <c r="I3067" s="619"/>
      <c r="J3067" s="621"/>
      <c r="K3067" s="621"/>
      <c r="L3067" s="623"/>
    </row>
    <row r="3068" spans="1:12" s="194" customFormat="1" ht="24.6" customHeight="1" x14ac:dyDescent="0.15">
      <c r="A3068" s="624">
        <v>578</v>
      </c>
      <c r="B3068" s="203" t="s">
        <v>12</v>
      </c>
      <c r="C3068" s="207" t="s">
        <v>11</v>
      </c>
      <c r="D3068" s="207" t="s">
        <v>280</v>
      </c>
      <c r="E3068" s="207" t="s">
        <v>281</v>
      </c>
      <c r="F3068" s="627" t="s">
        <v>8</v>
      </c>
      <c r="G3068" s="628"/>
      <c r="H3068" s="629"/>
      <c r="I3068" s="630"/>
      <c r="J3068" s="630"/>
      <c r="K3068" s="630"/>
      <c r="L3068" s="631"/>
    </row>
    <row r="3069" spans="1:12" s="194" customFormat="1" ht="26.65" customHeight="1" x14ac:dyDescent="0.15">
      <c r="A3069" s="625"/>
      <c r="B3069" s="620" t="s">
        <v>2255</v>
      </c>
      <c r="C3069" s="632" t="s">
        <v>2256</v>
      </c>
      <c r="D3069" s="634">
        <v>43407</v>
      </c>
      <c r="E3069" s="620" t="s">
        <v>321</v>
      </c>
      <c r="F3069" s="636" t="s">
        <v>536</v>
      </c>
      <c r="G3069" s="637"/>
      <c r="H3069" s="610" t="s">
        <v>286</v>
      </c>
      <c r="I3069" s="611"/>
      <c r="J3069" s="209" t="s">
        <v>287</v>
      </c>
      <c r="K3069" s="209" t="s">
        <v>287</v>
      </c>
      <c r="L3069" s="210">
        <v>0</v>
      </c>
    </row>
    <row r="3070" spans="1:12" s="194" customFormat="1" ht="409.6" customHeight="1" x14ac:dyDescent="0.15">
      <c r="A3070" s="625"/>
      <c r="B3070" s="640"/>
      <c r="C3070" s="641"/>
      <c r="D3070" s="642"/>
      <c r="E3070" s="640"/>
      <c r="F3070" s="643"/>
      <c r="G3070" s="644"/>
      <c r="H3070" s="616" t="s">
        <v>242</v>
      </c>
      <c r="I3070" s="617"/>
      <c r="J3070" s="620" t="s">
        <v>287</v>
      </c>
      <c r="K3070" s="620" t="s">
        <v>287</v>
      </c>
      <c r="L3070" s="622">
        <v>0</v>
      </c>
    </row>
    <row r="3071" spans="1:12" s="194" customFormat="1" ht="116.25" customHeight="1" x14ac:dyDescent="0.15">
      <c r="A3071" s="625"/>
      <c r="B3071" s="621"/>
      <c r="C3071" s="633"/>
      <c r="D3071" s="635"/>
      <c r="E3071" s="621"/>
      <c r="F3071" s="638"/>
      <c r="G3071" s="639"/>
      <c r="H3071" s="618"/>
      <c r="I3071" s="619"/>
      <c r="J3071" s="621"/>
      <c r="K3071" s="621"/>
      <c r="L3071" s="623"/>
    </row>
    <row r="3072" spans="1:12" s="194" customFormat="1" ht="24.6" customHeight="1" x14ac:dyDescent="0.15">
      <c r="A3072" s="625"/>
      <c r="B3072" s="203" t="s">
        <v>6</v>
      </c>
      <c r="C3072" s="207" t="s">
        <v>5</v>
      </c>
      <c r="D3072" s="207" t="s">
        <v>288</v>
      </c>
      <c r="E3072" s="207" t="s">
        <v>289</v>
      </c>
      <c r="F3072" s="612"/>
      <c r="G3072" s="613"/>
      <c r="H3072" s="616" t="s">
        <v>290</v>
      </c>
      <c r="I3072" s="617"/>
      <c r="J3072" s="620" t="s">
        <v>287</v>
      </c>
      <c r="K3072" s="620" t="s">
        <v>16</v>
      </c>
      <c r="L3072" s="622">
        <v>400</v>
      </c>
    </row>
    <row r="3073" spans="1:12" s="194" customFormat="1" ht="24.6" customHeight="1" x14ac:dyDescent="0.15">
      <c r="A3073" s="626"/>
      <c r="B3073" s="209" t="s">
        <v>291</v>
      </c>
      <c r="C3073" s="209" t="s">
        <v>536</v>
      </c>
      <c r="D3073" s="211">
        <v>43412</v>
      </c>
      <c r="E3073" s="209" t="s">
        <v>2257</v>
      </c>
      <c r="F3073" s="614"/>
      <c r="G3073" s="615"/>
      <c r="H3073" s="618"/>
      <c r="I3073" s="619"/>
      <c r="J3073" s="621"/>
      <c r="K3073" s="621"/>
      <c r="L3073" s="623"/>
    </row>
    <row r="3074" spans="1:12" s="194" customFormat="1" ht="24.6" customHeight="1" x14ac:dyDescent="0.15">
      <c r="A3074" s="624">
        <v>579</v>
      </c>
      <c r="B3074" s="203" t="s">
        <v>12</v>
      </c>
      <c r="C3074" s="207" t="s">
        <v>11</v>
      </c>
      <c r="D3074" s="207" t="s">
        <v>280</v>
      </c>
      <c r="E3074" s="207" t="s">
        <v>281</v>
      </c>
      <c r="F3074" s="627" t="s">
        <v>8</v>
      </c>
      <c r="G3074" s="628"/>
      <c r="H3074" s="629"/>
      <c r="I3074" s="630"/>
      <c r="J3074" s="630"/>
      <c r="K3074" s="630"/>
      <c r="L3074" s="631"/>
    </row>
    <row r="3075" spans="1:12" s="194" customFormat="1" ht="26.65" customHeight="1" x14ac:dyDescent="0.15">
      <c r="A3075" s="625"/>
      <c r="B3075" s="620" t="s">
        <v>2258</v>
      </c>
      <c r="C3075" s="632" t="s">
        <v>2259</v>
      </c>
      <c r="D3075" s="634">
        <v>43374</v>
      </c>
      <c r="E3075" s="620" t="s">
        <v>2260</v>
      </c>
      <c r="F3075" s="636" t="s">
        <v>2261</v>
      </c>
      <c r="G3075" s="637"/>
      <c r="H3075" s="610" t="s">
        <v>286</v>
      </c>
      <c r="I3075" s="611"/>
      <c r="J3075" s="209" t="s">
        <v>287</v>
      </c>
      <c r="K3075" s="209" t="s">
        <v>16</v>
      </c>
      <c r="L3075" s="210">
        <v>579.04</v>
      </c>
    </row>
    <row r="3076" spans="1:12" s="194" customFormat="1" ht="384.95" customHeight="1" x14ac:dyDescent="0.15">
      <c r="A3076" s="625"/>
      <c r="B3076" s="621"/>
      <c r="C3076" s="633"/>
      <c r="D3076" s="635"/>
      <c r="E3076" s="621"/>
      <c r="F3076" s="638"/>
      <c r="G3076" s="639"/>
      <c r="H3076" s="610" t="s">
        <v>242</v>
      </c>
      <c r="I3076" s="611"/>
      <c r="J3076" s="209" t="s">
        <v>287</v>
      </c>
      <c r="K3076" s="209" t="s">
        <v>287</v>
      </c>
      <c r="L3076" s="210">
        <v>0</v>
      </c>
    </row>
    <row r="3077" spans="1:12" s="194" customFormat="1" ht="24.6" customHeight="1" x14ac:dyDescent="0.15">
      <c r="A3077" s="625"/>
      <c r="B3077" s="203" t="s">
        <v>6</v>
      </c>
      <c r="C3077" s="207" t="s">
        <v>5</v>
      </c>
      <c r="D3077" s="207" t="s">
        <v>288</v>
      </c>
      <c r="E3077" s="207" t="s">
        <v>289</v>
      </c>
      <c r="F3077" s="612"/>
      <c r="G3077" s="613"/>
      <c r="H3077" s="616" t="s">
        <v>290</v>
      </c>
      <c r="I3077" s="617"/>
      <c r="J3077" s="620" t="s">
        <v>287</v>
      </c>
      <c r="K3077" s="620" t="s">
        <v>287</v>
      </c>
      <c r="L3077" s="622">
        <v>0</v>
      </c>
    </row>
    <row r="3078" spans="1:12" s="194" customFormat="1" ht="24.6" customHeight="1" x14ac:dyDescent="0.15">
      <c r="A3078" s="626"/>
      <c r="B3078" s="209" t="s">
        <v>1091</v>
      </c>
      <c r="C3078" s="209" t="s">
        <v>2261</v>
      </c>
      <c r="D3078" s="211">
        <v>43378</v>
      </c>
      <c r="E3078" s="209" t="s">
        <v>975</v>
      </c>
      <c r="F3078" s="614"/>
      <c r="G3078" s="615"/>
      <c r="H3078" s="618"/>
      <c r="I3078" s="619"/>
      <c r="J3078" s="621"/>
      <c r="K3078" s="621"/>
      <c r="L3078" s="623"/>
    </row>
    <row r="3079" spans="1:12" s="194" customFormat="1" ht="24.6" customHeight="1" x14ac:dyDescent="0.15">
      <c r="A3079" s="624">
        <v>580</v>
      </c>
      <c r="B3079" s="203" t="s">
        <v>12</v>
      </c>
      <c r="C3079" s="207" t="s">
        <v>11</v>
      </c>
      <c r="D3079" s="207" t="s">
        <v>280</v>
      </c>
      <c r="E3079" s="207" t="s">
        <v>281</v>
      </c>
      <c r="F3079" s="627" t="s">
        <v>8</v>
      </c>
      <c r="G3079" s="628"/>
      <c r="H3079" s="629"/>
      <c r="I3079" s="630"/>
      <c r="J3079" s="630"/>
      <c r="K3079" s="630"/>
      <c r="L3079" s="631"/>
    </row>
    <row r="3080" spans="1:12" s="194" customFormat="1" ht="26.65" customHeight="1" x14ac:dyDescent="0.15">
      <c r="A3080" s="625"/>
      <c r="B3080" s="620" t="s">
        <v>2258</v>
      </c>
      <c r="C3080" s="620" t="s">
        <v>2262</v>
      </c>
      <c r="D3080" s="634">
        <v>43404</v>
      </c>
      <c r="E3080" s="620" t="s">
        <v>354</v>
      </c>
      <c r="F3080" s="636" t="s">
        <v>1345</v>
      </c>
      <c r="G3080" s="637"/>
      <c r="H3080" s="610" t="s">
        <v>286</v>
      </c>
      <c r="I3080" s="611"/>
      <c r="J3080" s="209" t="s">
        <v>287</v>
      </c>
      <c r="K3080" s="209" t="s">
        <v>16</v>
      </c>
      <c r="L3080" s="210">
        <v>792.16</v>
      </c>
    </row>
    <row r="3081" spans="1:12" s="194" customFormat="1" ht="94.35" customHeight="1" x14ac:dyDescent="0.15">
      <c r="A3081" s="625"/>
      <c r="B3081" s="621"/>
      <c r="C3081" s="621"/>
      <c r="D3081" s="635"/>
      <c r="E3081" s="621"/>
      <c r="F3081" s="638"/>
      <c r="G3081" s="639"/>
      <c r="H3081" s="610" t="s">
        <v>242</v>
      </c>
      <c r="I3081" s="611"/>
      <c r="J3081" s="209" t="s">
        <v>287</v>
      </c>
      <c r="K3081" s="209" t="s">
        <v>16</v>
      </c>
      <c r="L3081" s="210">
        <v>964.15</v>
      </c>
    </row>
    <row r="3082" spans="1:12" s="194" customFormat="1" ht="24.6" customHeight="1" x14ac:dyDescent="0.15">
      <c r="A3082" s="625"/>
      <c r="B3082" s="203" t="s">
        <v>6</v>
      </c>
      <c r="C3082" s="207" t="s">
        <v>5</v>
      </c>
      <c r="D3082" s="207" t="s">
        <v>288</v>
      </c>
      <c r="E3082" s="207" t="s">
        <v>289</v>
      </c>
      <c r="F3082" s="612"/>
      <c r="G3082" s="613"/>
      <c r="H3082" s="616" t="s">
        <v>290</v>
      </c>
      <c r="I3082" s="617"/>
      <c r="J3082" s="620" t="s">
        <v>287</v>
      </c>
      <c r="K3082" s="620" t="s">
        <v>16</v>
      </c>
      <c r="L3082" s="622">
        <v>350</v>
      </c>
    </row>
    <row r="3083" spans="1:12" s="194" customFormat="1" ht="24.6" customHeight="1" x14ac:dyDescent="0.15">
      <c r="A3083" s="626"/>
      <c r="B3083" s="209" t="s">
        <v>1091</v>
      </c>
      <c r="C3083" s="209" t="s">
        <v>1345</v>
      </c>
      <c r="D3083" s="211">
        <v>43409</v>
      </c>
      <c r="E3083" s="209" t="s">
        <v>2263</v>
      </c>
      <c r="F3083" s="614"/>
      <c r="G3083" s="615"/>
      <c r="H3083" s="618"/>
      <c r="I3083" s="619"/>
      <c r="J3083" s="621"/>
      <c r="K3083" s="621"/>
      <c r="L3083" s="623"/>
    </row>
    <row r="3084" spans="1:12" s="194" customFormat="1" ht="24.6" customHeight="1" x14ac:dyDescent="0.15">
      <c r="A3084" s="624">
        <v>581</v>
      </c>
      <c r="B3084" s="203" t="s">
        <v>12</v>
      </c>
      <c r="C3084" s="207" t="s">
        <v>11</v>
      </c>
      <c r="D3084" s="207" t="s">
        <v>280</v>
      </c>
      <c r="E3084" s="207" t="s">
        <v>281</v>
      </c>
      <c r="F3084" s="627" t="s">
        <v>8</v>
      </c>
      <c r="G3084" s="628"/>
      <c r="H3084" s="629"/>
      <c r="I3084" s="630"/>
      <c r="J3084" s="630"/>
      <c r="K3084" s="630"/>
      <c r="L3084" s="631"/>
    </row>
    <row r="3085" spans="1:12" s="194" customFormat="1" ht="26.65" customHeight="1" x14ac:dyDescent="0.15">
      <c r="A3085" s="625"/>
      <c r="B3085" s="620" t="s">
        <v>2258</v>
      </c>
      <c r="C3085" s="632" t="s">
        <v>2264</v>
      </c>
      <c r="D3085" s="634">
        <v>43430</v>
      </c>
      <c r="E3085" s="620" t="s">
        <v>2265</v>
      </c>
      <c r="F3085" s="636" t="s">
        <v>2266</v>
      </c>
      <c r="G3085" s="637"/>
      <c r="H3085" s="610" t="s">
        <v>286</v>
      </c>
      <c r="I3085" s="611"/>
      <c r="J3085" s="209" t="s">
        <v>287</v>
      </c>
      <c r="K3085" s="209" t="s">
        <v>16</v>
      </c>
      <c r="L3085" s="210">
        <v>170.29</v>
      </c>
    </row>
    <row r="3086" spans="1:12" s="194" customFormat="1" ht="320.45" customHeight="1" x14ac:dyDescent="0.15">
      <c r="A3086" s="625"/>
      <c r="B3086" s="621"/>
      <c r="C3086" s="633"/>
      <c r="D3086" s="635"/>
      <c r="E3086" s="621"/>
      <c r="F3086" s="638"/>
      <c r="G3086" s="639"/>
      <c r="H3086" s="610" t="s">
        <v>242</v>
      </c>
      <c r="I3086" s="611"/>
      <c r="J3086" s="209" t="s">
        <v>287</v>
      </c>
      <c r="K3086" s="209" t="s">
        <v>16</v>
      </c>
      <c r="L3086" s="210">
        <v>258.39999999999998</v>
      </c>
    </row>
    <row r="3087" spans="1:12" s="194" customFormat="1" ht="24.6" customHeight="1" x14ac:dyDescent="0.15">
      <c r="A3087" s="625"/>
      <c r="B3087" s="203" t="s">
        <v>6</v>
      </c>
      <c r="C3087" s="207" t="s">
        <v>5</v>
      </c>
      <c r="D3087" s="207" t="s">
        <v>288</v>
      </c>
      <c r="E3087" s="207" t="s">
        <v>289</v>
      </c>
      <c r="F3087" s="612"/>
      <c r="G3087" s="613"/>
      <c r="H3087" s="616" t="s">
        <v>290</v>
      </c>
      <c r="I3087" s="617"/>
      <c r="J3087" s="620" t="s">
        <v>287</v>
      </c>
      <c r="K3087" s="620" t="s">
        <v>16</v>
      </c>
      <c r="L3087" s="622">
        <v>100</v>
      </c>
    </row>
    <row r="3088" spans="1:12" s="194" customFormat="1" ht="24.6" customHeight="1" x14ac:dyDescent="0.15">
      <c r="A3088" s="626"/>
      <c r="B3088" s="209" t="s">
        <v>1091</v>
      </c>
      <c r="C3088" s="209" t="s">
        <v>2266</v>
      </c>
      <c r="D3088" s="211">
        <v>43431</v>
      </c>
      <c r="E3088" s="209" t="s">
        <v>666</v>
      </c>
      <c r="F3088" s="614"/>
      <c r="G3088" s="615"/>
      <c r="H3088" s="618"/>
      <c r="I3088" s="619"/>
      <c r="J3088" s="621"/>
      <c r="K3088" s="621"/>
      <c r="L3088" s="623"/>
    </row>
    <row r="3089" spans="1:12" s="194" customFormat="1" ht="24.6" customHeight="1" x14ac:dyDescent="0.15">
      <c r="A3089" s="624">
        <v>582</v>
      </c>
      <c r="B3089" s="203" t="s">
        <v>12</v>
      </c>
      <c r="C3089" s="207" t="s">
        <v>11</v>
      </c>
      <c r="D3089" s="207" t="s">
        <v>280</v>
      </c>
      <c r="E3089" s="207" t="s">
        <v>281</v>
      </c>
      <c r="F3089" s="627" t="s">
        <v>8</v>
      </c>
      <c r="G3089" s="628"/>
      <c r="H3089" s="629"/>
      <c r="I3089" s="630"/>
      <c r="J3089" s="630"/>
      <c r="K3089" s="630"/>
      <c r="L3089" s="631"/>
    </row>
    <row r="3090" spans="1:12" s="194" customFormat="1" ht="26.65" customHeight="1" x14ac:dyDescent="0.15">
      <c r="A3090" s="625"/>
      <c r="B3090" s="620" t="s">
        <v>2258</v>
      </c>
      <c r="C3090" s="632" t="s">
        <v>2267</v>
      </c>
      <c r="D3090" s="634">
        <v>43518</v>
      </c>
      <c r="E3090" s="620" t="s">
        <v>369</v>
      </c>
      <c r="F3090" s="636" t="s">
        <v>370</v>
      </c>
      <c r="G3090" s="637"/>
      <c r="H3090" s="610" t="s">
        <v>286</v>
      </c>
      <c r="I3090" s="611"/>
      <c r="J3090" s="209" t="s">
        <v>287</v>
      </c>
      <c r="K3090" s="209" t="s">
        <v>16</v>
      </c>
      <c r="L3090" s="210">
        <v>208</v>
      </c>
    </row>
    <row r="3091" spans="1:12" s="194" customFormat="1" ht="299.10000000000002" customHeight="1" x14ac:dyDescent="0.15">
      <c r="A3091" s="625"/>
      <c r="B3091" s="621"/>
      <c r="C3091" s="633"/>
      <c r="D3091" s="635"/>
      <c r="E3091" s="621"/>
      <c r="F3091" s="638"/>
      <c r="G3091" s="639"/>
      <c r="H3091" s="610" t="s">
        <v>242</v>
      </c>
      <c r="I3091" s="611"/>
      <c r="J3091" s="209" t="s">
        <v>287</v>
      </c>
      <c r="K3091" s="209" t="s">
        <v>16</v>
      </c>
      <c r="L3091" s="210">
        <v>250.11</v>
      </c>
    </row>
    <row r="3092" spans="1:12" s="194" customFormat="1" ht="24.6" customHeight="1" x14ac:dyDescent="0.15">
      <c r="A3092" s="625"/>
      <c r="B3092" s="203" t="s">
        <v>6</v>
      </c>
      <c r="C3092" s="207" t="s">
        <v>5</v>
      </c>
      <c r="D3092" s="207" t="s">
        <v>288</v>
      </c>
      <c r="E3092" s="207" t="s">
        <v>289</v>
      </c>
      <c r="F3092" s="612"/>
      <c r="G3092" s="613"/>
      <c r="H3092" s="616" t="s">
        <v>290</v>
      </c>
      <c r="I3092" s="617"/>
      <c r="J3092" s="620" t="s">
        <v>287</v>
      </c>
      <c r="K3092" s="620" t="s">
        <v>16</v>
      </c>
      <c r="L3092" s="622">
        <v>50</v>
      </c>
    </row>
    <row r="3093" spans="1:12" s="194" customFormat="1" ht="24.6" customHeight="1" x14ac:dyDescent="0.15">
      <c r="A3093" s="626"/>
      <c r="B3093" s="209" t="s">
        <v>1091</v>
      </c>
      <c r="C3093" s="209" t="s">
        <v>370</v>
      </c>
      <c r="D3093" s="211">
        <v>43519</v>
      </c>
      <c r="E3093" s="209" t="s">
        <v>1389</v>
      </c>
      <c r="F3093" s="614"/>
      <c r="G3093" s="615"/>
      <c r="H3093" s="618"/>
      <c r="I3093" s="619"/>
      <c r="J3093" s="621"/>
      <c r="K3093" s="621"/>
      <c r="L3093" s="623"/>
    </row>
    <row r="3094" spans="1:12" s="194" customFormat="1" ht="24.6" customHeight="1" x14ac:dyDescent="0.15">
      <c r="A3094" s="624">
        <v>583</v>
      </c>
      <c r="B3094" s="203" t="s">
        <v>12</v>
      </c>
      <c r="C3094" s="207" t="s">
        <v>11</v>
      </c>
      <c r="D3094" s="207" t="s">
        <v>280</v>
      </c>
      <c r="E3094" s="207" t="s">
        <v>281</v>
      </c>
      <c r="F3094" s="627" t="s">
        <v>8</v>
      </c>
      <c r="G3094" s="628"/>
      <c r="H3094" s="629"/>
      <c r="I3094" s="630"/>
      <c r="J3094" s="630"/>
      <c r="K3094" s="630"/>
      <c r="L3094" s="631"/>
    </row>
    <row r="3095" spans="1:12" s="194" customFormat="1" ht="26.65" customHeight="1" x14ac:dyDescent="0.15">
      <c r="A3095" s="625"/>
      <c r="B3095" s="620" t="s">
        <v>2258</v>
      </c>
      <c r="C3095" s="632" t="s">
        <v>2268</v>
      </c>
      <c r="D3095" s="634">
        <v>43549</v>
      </c>
      <c r="E3095" s="620" t="s">
        <v>295</v>
      </c>
      <c r="F3095" s="636" t="s">
        <v>296</v>
      </c>
      <c r="G3095" s="637"/>
      <c r="H3095" s="610" t="s">
        <v>286</v>
      </c>
      <c r="I3095" s="611"/>
      <c r="J3095" s="209" t="s">
        <v>287</v>
      </c>
      <c r="K3095" s="209" t="s">
        <v>16</v>
      </c>
      <c r="L3095" s="210">
        <v>312.89</v>
      </c>
    </row>
    <row r="3096" spans="1:12" s="194" customFormat="1" ht="309.75" customHeight="1" x14ac:dyDescent="0.15">
      <c r="A3096" s="625"/>
      <c r="B3096" s="621"/>
      <c r="C3096" s="633"/>
      <c r="D3096" s="635"/>
      <c r="E3096" s="621"/>
      <c r="F3096" s="638"/>
      <c r="G3096" s="639"/>
      <c r="H3096" s="610" t="s">
        <v>242</v>
      </c>
      <c r="I3096" s="611"/>
      <c r="J3096" s="209" t="s">
        <v>287</v>
      </c>
      <c r="K3096" s="209" t="s">
        <v>16</v>
      </c>
      <c r="L3096" s="210">
        <v>301.41000000000003</v>
      </c>
    </row>
    <row r="3097" spans="1:12" s="194" customFormat="1" ht="24.6" customHeight="1" x14ac:dyDescent="0.15">
      <c r="A3097" s="625"/>
      <c r="B3097" s="203" t="s">
        <v>6</v>
      </c>
      <c r="C3097" s="207" t="s">
        <v>5</v>
      </c>
      <c r="D3097" s="207" t="s">
        <v>288</v>
      </c>
      <c r="E3097" s="207" t="s">
        <v>289</v>
      </c>
      <c r="F3097" s="612"/>
      <c r="G3097" s="613"/>
      <c r="H3097" s="616" t="s">
        <v>290</v>
      </c>
      <c r="I3097" s="617"/>
      <c r="J3097" s="620" t="s">
        <v>287</v>
      </c>
      <c r="K3097" s="620" t="s">
        <v>16</v>
      </c>
      <c r="L3097" s="622">
        <v>1269</v>
      </c>
    </row>
    <row r="3098" spans="1:12" s="194" customFormat="1" ht="24.6" customHeight="1" x14ac:dyDescent="0.15">
      <c r="A3098" s="626"/>
      <c r="B3098" s="209" t="s">
        <v>1091</v>
      </c>
      <c r="C3098" s="209" t="s">
        <v>296</v>
      </c>
      <c r="D3098" s="211">
        <v>43550</v>
      </c>
      <c r="E3098" s="209" t="s">
        <v>1405</v>
      </c>
      <c r="F3098" s="614"/>
      <c r="G3098" s="615"/>
      <c r="H3098" s="618"/>
      <c r="I3098" s="619"/>
      <c r="J3098" s="621"/>
      <c r="K3098" s="621"/>
      <c r="L3098" s="623"/>
    </row>
    <row r="3099" spans="1:12" s="194" customFormat="1" ht="24.6" customHeight="1" x14ac:dyDescent="0.15">
      <c r="A3099" s="624">
        <v>584</v>
      </c>
      <c r="B3099" s="203" t="s">
        <v>12</v>
      </c>
      <c r="C3099" s="207" t="s">
        <v>11</v>
      </c>
      <c r="D3099" s="207" t="s">
        <v>280</v>
      </c>
      <c r="E3099" s="207" t="s">
        <v>281</v>
      </c>
      <c r="F3099" s="627" t="s">
        <v>8</v>
      </c>
      <c r="G3099" s="628"/>
      <c r="H3099" s="629"/>
      <c r="I3099" s="630"/>
      <c r="J3099" s="630"/>
      <c r="K3099" s="630"/>
      <c r="L3099" s="631"/>
    </row>
    <row r="3100" spans="1:12" s="194" customFormat="1" ht="26.65" customHeight="1" x14ac:dyDescent="0.15">
      <c r="A3100" s="625"/>
      <c r="B3100" s="620" t="s">
        <v>2269</v>
      </c>
      <c r="C3100" s="632" t="s">
        <v>2270</v>
      </c>
      <c r="D3100" s="634">
        <v>43408</v>
      </c>
      <c r="E3100" s="620" t="s">
        <v>1945</v>
      </c>
      <c r="F3100" s="636" t="s">
        <v>2271</v>
      </c>
      <c r="G3100" s="637"/>
      <c r="H3100" s="610" t="s">
        <v>286</v>
      </c>
      <c r="I3100" s="611"/>
      <c r="J3100" s="209" t="s">
        <v>287</v>
      </c>
      <c r="K3100" s="209" t="s">
        <v>16</v>
      </c>
      <c r="L3100" s="210">
        <v>504</v>
      </c>
    </row>
    <row r="3101" spans="1:12" s="194" customFormat="1" ht="409.6" customHeight="1" x14ac:dyDescent="0.15">
      <c r="A3101" s="625"/>
      <c r="B3101" s="640"/>
      <c r="C3101" s="641"/>
      <c r="D3101" s="642"/>
      <c r="E3101" s="640"/>
      <c r="F3101" s="643"/>
      <c r="G3101" s="644"/>
      <c r="H3101" s="616" t="s">
        <v>242</v>
      </c>
      <c r="I3101" s="617"/>
      <c r="J3101" s="620" t="s">
        <v>287</v>
      </c>
      <c r="K3101" s="620" t="s">
        <v>16</v>
      </c>
      <c r="L3101" s="622">
        <v>859.44</v>
      </c>
    </row>
    <row r="3102" spans="1:12" s="194" customFormat="1" ht="213.4" customHeight="1" x14ac:dyDescent="0.15">
      <c r="A3102" s="625"/>
      <c r="B3102" s="621"/>
      <c r="C3102" s="633"/>
      <c r="D3102" s="635"/>
      <c r="E3102" s="621"/>
      <c r="F3102" s="638"/>
      <c r="G3102" s="639"/>
      <c r="H3102" s="618"/>
      <c r="I3102" s="619"/>
      <c r="J3102" s="621"/>
      <c r="K3102" s="621"/>
      <c r="L3102" s="623"/>
    </row>
    <row r="3103" spans="1:12" s="194" customFormat="1" ht="24.6" customHeight="1" x14ac:dyDescent="0.15">
      <c r="A3103" s="625"/>
      <c r="B3103" s="203" t="s">
        <v>6</v>
      </c>
      <c r="C3103" s="207" t="s">
        <v>5</v>
      </c>
      <c r="D3103" s="207" t="s">
        <v>288</v>
      </c>
      <c r="E3103" s="207" t="s">
        <v>289</v>
      </c>
      <c r="F3103" s="612"/>
      <c r="G3103" s="613"/>
      <c r="H3103" s="616" t="s">
        <v>290</v>
      </c>
      <c r="I3103" s="617"/>
      <c r="J3103" s="620" t="s">
        <v>287</v>
      </c>
      <c r="K3103" s="620" t="s">
        <v>287</v>
      </c>
      <c r="L3103" s="622">
        <v>0</v>
      </c>
    </row>
    <row r="3104" spans="1:12" s="194" customFormat="1" ht="24.6" customHeight="1" x14ac:dyDescent="0.15">
      <c r="A3104" s="626"/>
      <c r="B3104" s="209" t="s">
        <v>401</v>
      </c>
      <c r="C3104" s="209" t="s">
        <v>2271</v>
      </c>
      <c r="D3104" s="211">
        <v>43411</v>
      </c>
      <c r="E3104" s="209" t="s">
        <v>2272</v>
      </c>
      <c r="F3104" s="614"/>
      <c r="G3104" s="615"/>
      <c r="H3104" s="618"/>
      <c r="I3104" s="619"/>
      <c r="J3104" s="621"/>
      <c r="K3104" s="621"/>
      <c r="L3104" s="623"/>
    </row>
    <row r="3105" spans="1:12" s="194" customFormat="1" ht="24.6" customHeight="1" x14ac:dyDescent="0.15">
      <c r="A3105" s="624">
        <v>585</v>
      </c>
      <c r="B3105" s="203" t="s">
        <v>12</v>
      </c>
      <c r="C3105" s="207" t="s">
        <v>11</v>
      </c>
      <c r="D3105" s="207" t="s">
        <v>280</v>
      </c>
      <c r="E3105" s="207" t="s">
        <v>281</v>
      </c>
      <c r="F3105" s="627" t="s">
        <v>8</v>
      </c>
      <c r="G3105" s="628"/>
      <c r="H3105" s="629"/>
      <c r="I3105" s="630"/>
      <c r="J3105" s="630"/>
      <c r="K3105" s="630"/>
      <c r="L3105" s="631"/>
    </row>
    <row r="3106" spans="1:12" s="194" customFormat="1" ht="26.65" customHeight="1" x14ac:dyDescent="0.15">
      <c r="A3106" s="625"/>
      <c r="B3106" s="620" t="s">
        <v>2273</v>
      </c>
      <c r="C3106" s="632" t="s">
        <v>2274</v>
      </c>
      <c r="D3106" s="634">
        <v>43487</v>
      </c>
      <c r="E3106" s="620" t="s">
        <v>449</v>
      </c>
      <c r="F3106" s="636" t="s">
        <v>2275</v>
      </c>
      <c r="G3106" s="637"/>
      <c r="H3106" s="610" t="s">
        <v>286</v>
      </c>
      <c r="I3106" s="611"/>
      <c r="J3106" s="209" t="s">
        <v>287</v>
      </c>
      <c r="K3106" s="209" t="s">
        <v>16</v>
      </c>
      <c r="L3106" s="210">
        <v>138</v>
      </c>
    </row>
    <row r="3107" spans="1:12" s="194" customFormat="1" ht="202.15" customHeight="1" x14ac:dyDescent="0.15">
      <c r="A3107" s="625"/>
      <c r="B3107" s="621"/>
      <c r="C3107" s="633"/>
      <c r="D3107" s="635"/>
      <c r="E3107" s="621"/>
      <c r="F3107" s="638"/>
      <c r="G3107" s="639"/>
      <c r="H3107" s="610" t="s">
        <v>242</v>
      </c>
      <c r="I3107" s="611"/>
      <c r="J3107" s="209" t="s">
        <v>287</v>
      </c>
      <c r="K3107" s="209" t="s">
        <v>16</v>
      </c>
      <c r="L3107" s="210">
        <v>525.39</v>
      </c>
    </row>
    <row r="3108" spans="1:12" s="194" customFormat="1" ht="24.6" customHeight="1" x14ac:dyDescent="0.15">
      <c r="A3108" s="625"/>
      <c r="B3108" s="203" t="s">
        <v>6</v>
      </c>
      <c r="C3108" s="207" t="s">
        <v>5</v>
      </c>
      <c r="D3108" s="207" t="s">
        <v>288</v>
      </c>
      <c r="E3108" s="207" t="s">
        <v>289</v>
      </c>
      <c r="F3108" s="612"/>
      <c r="G3108" s="613"/>
      <c r="H3108" s="616" t="s">
        <v>290</v>
      </c>
      <c r="I3108" s="617"/>
      <c r="J3108" s="620" t="s">
        <v>287</v>
      </c>
      <c r="K3108" s="620" t="s">
        <v>287</v>
      </c>
      <c r="L3108" s="622">
        <v>0</v>
      </c>
    </row>
    <row r="3109" spans="1:12" s="194" customFormat="1" ht="35.1" customHeight="1" x14ac:dyDescent="0.15">
      <c r="A3109" s="626"/>
      <c r="B3109" s="209" t="s">
        <v>2276</v>
      </c>
      <c r="C3109" s="209" t="s">
        <v>2275</v>
      </c>
      <c r="D3109" s="211">
        <v>43488</v>
      </c>
      <c r="E3109" s="209" t="s">
        <v>2277</v>
      </c>
      <c r="F3109" s="614"/>
      <c r="G3109" s="615"/>
      <c r="H3109" s="618"/>
      <c r="I3109" s="619"/>
      <c r="J3109" s="621"/>
      <c r="K3109" s="621"/>
      <c r="L3109" s="623"/>
    </row>
    <row r="3110" spans="1:12" s="194" customFormat="1" ht="24.6" customHeight="1" x14ac:dyDescent="0.15">
      <c r="A3110" s="624">
        <v>586</v>
      </c>
      <c r="B3110" s="203" t="s">
        <v>12</v>
      </c>
      <c r="C3110" s="207" t="s">
        <v>11</v>
      </c>
      <c r="D3110" s="207" t="s">
        <v>280</v>
      </c>
      <c r="E3110" s="207" t="s">
        <v>281</v>
      </c>
      <c r="F3110" s="627" t="s">
        <v>8</v>
      </c>
      <c r="G3110" s="628"/>
      <c r="H3110" s="629"/>
      <c r="I3110" s="630"/>
      <c r="J3110" s="630"/>
      <c r="K3110" s="630"/>
      <c r="L3110" s="631"/>
    </row>
    <row r="3111" spans="1:12" s="194" customFormat="1" ht="26.65" customHeight="1" x14ac:dyDescent="0.15">
      <c r="A3111" s="625"/>
      <c r="B3111" s="620" t="s">
        <v>2278</v>
      </c>
      <c r="C3111" s="632" t="s">
        <v>2279</v>
      </c>
      <c r="D3111" s="634">
        <v>43376</v>
      </c>
      <c r="E3111" s="620" t="s">
        <v>1244</v>
      </c>
      <c r="F3111" s="636" t="s">
        <v>2280</v>
      </c>
      <c r="G3111" s="637"/>
      <c r="H3111" s="610" t="s">
        <v>286</v>
      </c>
      <c r="I3111" s="611"/>
      <c r="J3111" s="209" t="s">
        <v>287</v>
      </c>
      <c r="K3111" s="209" t="s">
        <v>16</v>
      </c>
      <c r="L3111" s="210">
        <v>53</v>
      </c>
    </row>
    <row r="3112" spans="1:12" s="194" customFormat="1" ht="320.45" customHeight="1" x14ac:dyDescent="0.15">
      <c r="A3112" s="625"/>
      <c r="B3112" s="621"/>
      <c r="C3112" s="633"/>
      <c r="D3112" s="635"/>
      <c r="E3112" s="621"/>
      <c r="F3112" s="638"/>
      <c r="G3112" s="639"/>
      <c r="H3112" s="610" t="s">
        <v>242</v>
      </c>
      <c r="I3112" s="611"/>
      <c r="J3112" s="209" t="s">
        <v>287</v>
      </c>
      <c r="K3112" s="209" t="s">
        <v>16</v>
      </c>
      <c r="L3112" s="210">
        <v>1497.46</v>
      </c>
    </row>
    <row r="3113" spans="1:12" s="194" customFormat="1" ht="24.6" customHeight="1" x14ac:dyDescent="0.15">
      <c r="A3113" s="625"/>
      <c r="B3113" s="203" t="s">
        <v>6</v>
      </c>
      <c r="C3113" s="207" t="s">
        <v>5</v>
      </c>
      <c r="D3113" s="207" t="s">
        <v>288</v>
      </c>
      <c r="E3113" s="207" t="s">
        <v>289</v>
      </c>
      <c r="F3113" s="612"/>
      <c r="G3113" s="613"/>
      <c r="H3113" s="616" t="s">
        <v>290</v>
      </c>
      <c r="I3113" s="617"/>
      <c r="J3113" s="620" t="s">
        <v>287</v>
      </c>
      <c r="K3113" s="620" t="s">
        <v>287</v>
      </c>
      <c r="L3113" s="622">
        <v>0</v>
      </c>
    </row>
    <row r="3114" spans="1:12" s="194" customFormat="1" ht="24.6" customHeight="1" x14ac:dyDescent="0.15">
      <c r="A3114" s="626"/>
      <c r="B3114" s="209" t="s">
        <v>439</v>
      </c>
      <c r="C3114" s="209" t="s">
        <v>2280</v>
      </c>
      <c r="D3114" s="211">
        <v>43380</v>
      </c>
      <c r="E3114" s="209" t="s">
        <v>334</v>
      </c>
      <c r="F3114" s="614"/>
      <c r="G3114" s="615"/>
      <c r="H3114" s="618"/>
      <c r="I3114" s="619"/>
      <c r="J3114" s="621"/>
      <c r="K3114" s="621"/>
      <c r="L3114" s="623"/>
    </row>
    <row r="3115" spans="1:12" s="194" customFormat="1" ht="24.6" customHeight="1" x14ac:dyDescent="0.15">
      <c r="A3115" s="624">
        <v>587</v>
      </c>
      <c r="B3115" s="203" t="s">
        <v>12</v>
      </c>
      <c r="C3115" s="207" t="s">
        <v>11</v>
      </c>
      <c r="D3115" s="207" t="s">
        <v>280</v>
      </c>
      <c r="E3115" s="207" t="s">
        <v>281</v>
      </c>
      <c r="F3115" s="627" t="s">
        <v>8</v>
      </c>
      <c r="G3115" s="628"/>
      <c r="H3115" s="629"/>
      <c r="I3115" s="630"/>
      <c r="J3115" s="630"/>
      <c r="K3115" s="630"/>
      <c r="L3115" s="631"/>
    </row>
    <row r="3116" spans="1:12" s="194" customFormat="1" ht="26.65" customHeight="1" x14ac:dyDescent="0.15">
      <c r="A3116" s="625"/>
      <c r="B3116" s="620" t="s">
        <v>2281</v>
      </c>
      <c r="C3116" s="632" t="s">
        <v>2282</v>
      </c>
      <c r="D3116" s="634">
        <v>43395</v>
      </c>
      <c r="E3116" s="620" t="s">
        <v>2283</v>
      </c>
      <c r="F3116" s="636" t="s">
        <v>2284</v>
      </c>
      <c r="G3116" s="637"/>
      <c r="H3116" s="610" t="s">
        <v>286</v>
      </c>
      <c r="I3116" s="611"/>
      <c r="J3116" s="209" t="s">
        <v>287</v>
      </c>
      <c r="K3116" s="209" t="s">
        <v>16</v>
      </c>
      <c r="L3116" s="210">
        <v>273.08</v>
      </c>
    </row>
    <row r="3117" spans="1:12" s="194" customFormat="1" ht="191.45" customHeight="1" x14ac:dyDescent="0.15">
      <c r="A3117" s="625"/>
      <c r="B3117" s="621"/>
      <c r="C3117" s="633"/>
      <c r="D3117" s="635"/>
      <c r="E3117" s="621"/>
      <c r="F3117" s="638"/>
      <c r="G3117" s="639"/>
      <c r="H3117" s="610" t="s">
        <v>242</v>
      </c>
      <c r="I3117" s="611"/>
      <c r="J3117" s="209" t="s">
        <v>287</v>
      </c>
      <c r="K3117" s="209" t="s">
        <v>16</v>
      </c>
      <c r="L3117" s="210">
        <v>149.96</v>
      </c>
    </row>
    <row r="3118" spans="1:12" s="194" customFormat="1" ht="24.6" customHeight="1" x14ac:dyDescent="0.15">
      <c r="A3118" s="625"/>
      <c r="B3118" s="203" t="s">
        <v>6</v>
      </c>
      <c r="C3118" s="207" t="s">
        <v>5</v>
      </c>
      <c r="D3118" s="207" t="s">
        <v>288</v>
      </c>
      <c r="E3118" s="207" t="s">
        <v>289</v>
      </c>
      <c r="F3118" s="612"/>
      <c r="G3118" s="613"/>
      <c r="H3118" s="616" t="s">
        <v>290</v>
      </c>
      <c r="I3118" s="617"/>
      <c r="J3118" s="620" t="s">
        <v>287</v>
      </c>
      <c r="K3118" s="620" t="s">
        <v>16</v>
      </c>
      <c r="L3118" s="622">
        <v>131.1</v>
      </c>
    </row>
    <row r="3119" spans="1:12" s="194" customFormat="1" ht="24.6" customHeight="1" x14ac:dyDescent="0.15">
      <c r="A3119" s="626"/>
      <c r="B3119" s="209" t="s">
        <v>1091</v>
      </c>
      <c r="C3119" s="209" t="s">
        <v>2284</v>
      </c>
      <c r="D3119" s="211">
        <v>43397</v>
      </c>
      <c r="E3119" s="209" t="s">
        <v>881</v>
      </c>
      <c r="F3119" s="614"/>
      <c r="G3119" s="615"/>
      <c r="H3119" s="618"/>
      <c r="I3119" s="619"/>
      <c r="J3119" s="621"/>
      <c r="K3119" s="621"/>
      <c r="L3119" s="623"/>
    </row>
    <row r="3120" spans="1:12" s="194" customFormat="1" ht="24.6" customHeight="1" x14ac:dyDescent="0.15">
      <c r="A3120" s="624">
        <v>588</v>
      </c>
      <c r="B3120" s="203" t="s">
        <v>12</v>
      </c>
      <c r="C3120" s="207" t="s">
        <v>11</v>
      </c>
      <c r="D3120" s="207" t="s">
        <v>280</v>
      </c>
      <c r="E3120" s="207" t="s">
        <v>281</v>
      </c>
      <c r="F3120" s="627" t="s">
        <v>8</v>
      </c>
      <c r="G3120" s="628"/>
      <c r="H3120" s="629"/>
      <c r="I3120" s="630"/>
      <c r="J3120" s="630"/>
      <c r="K3120" s="630"/>
      <c r="L3120" s="631"/>
    </row>
    <row r="3121" spans="1:12" s="194" customFormat="1" ht="26.65" customHeight="1" x14ac:dyDescent="0.15">
      <c r="A3121" s="625"/>
      <c r="B3121" s="620" t="s">
        <v>2281</v>
      </c>
      <c r="C3121" s="632" t="s">
        <v>2285</v>
      </c>
      <c r="D3121" s="634">
        <v>43432</v>
      </c>
      <c r="E3121" s="620" t="s">
        <v>659</v>
      </c>
      <c r="F3121" s="636" t="s">
        <v>1849</v>
      </c>
      <c r="G3121" s="637"/>
      <c r="H3121" s="610" t="s">
        <v>286</v>
      </c>
      <c r="I3121" s="611"/>
      <c r="J3121" s="209" t="s">
        <v>287</v>
      </c>
      <c r="K3121" s="209" t="s">
        <v>16</v>
      </c>
      <c r="L3121" s="210">
        <v>381.12</v>
      </c>
    </row>
    <row r="3122" spans="1:12" s="194" customFormat="1" ht="353.1" customHeight="1" x14ac:dyDescent="0.15">
      <c r="A3122" s="625"/>
      <c r="B3122" s="621"/>
      <c r="C3122" s="633"/>
      <c r="D3122" s="635"/>
      <c r="E3122" s="621"/>
      <c r="F3122" s="638"/>
      <c r="G3122" s="639"/>
      <c r="H3122" s="610" t="s">
        <v>242</v>
      </c>
      <c r="I3122" s="611"/>
      <c r="J3122" s="209" t="s">
        <v>287</v>
      </c>
      <c r="K3122" s="209" t="s">
        <v>16</v>
      </c>
      <c r="L3122" s="210">
        <v>398.83</v>
      </c>
    </row>
    <row r="3123" spans="1:12" s="194" customFormat="1" ht="24.6" customHeight="1" x14ac:dyDescent="0.15">
      <c r="A3123" s="625"/>
      <c r="B3123" s="203" t="s">
        <v>6</v>
      </c>
      <c r="C3123" s="207" t="s">
        <v>5</v>
      </c>
      <c r="D3123" s="207" t="s">
        <v>288</v>
      </c>
      <c r="E3123" s="207" t="s">
        <v>289</v>
      </c>
      <c r="F3123" s="612"/>
      <c r="G3123" s="613"/>
      <c r="H3123" s="616" t="s">
        <v>290</v>
      </c>
      <c r="I3123" s="617"/>
      <c r="J3123" s="620" t="s">
        <v>287</v>
      </c>
      <c r="K3123" s="620" t="s">
        <v>16</v>
      </c>
      <c r="L3123" s="622">
        <v>204</v>
      </c>
    </row>
    <row r="3124" spans="1:12" s="194" customFormat="1" ht="24.6" customHeight="1" x14ac:dyDescent="0.15">
      <c r="A3124" s="626"/>
      <c r="B3124" s="209" t="s">
        <v>1091</v>
      </c>
      <c r="C3124" s="209" t="s">
        <v>1849</v>
      </c>
      <c r="D3124" s="211">
        <v>43434</v>
      </c>
      <c r="E3124" s="209" t="s">
        <v>444</v>
      </c>
      <c r="F3124" s="614"/>
      <c r="G3124" s="615"/>
      <c r="H3124" s="618"/>
      <c r="I3124" s="619"/>
      <c r="J3124" s="621"/>
      <c r="K3124" s="621"/>
      <c r="L3124" s="623"/>
    </row>
    <row r="3125" spans="1:12" s="194" customFormat="1" ht="24.6" customHeight="1" x14ac:dyDescent="0.15">
      <c r="A3125" s="624">
        <v>589</v>
      </c>
      <c r="B3125" s="203" t="s">
        <v>12</v>
      </c>
      <c r="C3125" s="207" t="s">
        <v>11</v>
      </c>
      <c r="D3125" s="207" t="s">
        <v>280</v>
      </c>
      <c r="E3125" s="207" t="s">
        <v>281</v>
      </c>
      <c r="F3125" s="627" t="s">
        <v>8</v>
      </c>
      <c r="G3125" s="628"/>
      <c r="H3125" s="629"/>
      <c r="I3125" s="630"/>
      <c r="J3125" s="630"/>
      <c r="K3125" s="630"/>
      <c r="L3125" s="631"/>
    </row>
    <row r="3126" spans="1:12" s="194" customFormat="1" ht="26.65" customHeight="1" x14ac:dyDescent="0.15">
      <c r="A3126" s="625"/>
      <c r="B3126" s="620" t="s">
        <v>2281</v>
      </c>
      <c r="C3126" s="632" t="s">
        <v>2286</v>
      </c>
      <c r="D3126" s="634">
        <v>43436</v>
      </c>
      <c r="E3126" s="620" t="s">
        <v>1480</v>
      </c>
      <c r="F3126" s="636" t="s">
        <v>2287</v>
      </c>
      <c r="G3126" s="637"/>
      <c r="H3126" s="610" t="s">
        <v>286</v>
      </c>
      <c r="I3126" s="611"/>
      <c r="J3126" s="209" t="s">
        <v>287</v>
      </c>
      <c r="K3126" s="209" t="s">
        <v>16</v>
      </c>
      <c r="L3126" s="210">
        <v>530.02</v>
      </c>
    </row>
    <row r="3127" spans="1:12" s="194" customFormat="1" ht="409.6" customHeight="1" x14ac:dyDescent="0.15">
      <c r="A3127" s="625"/>
      <c r="B3127" s="640"/>
      <c r="C3127" s="641"/>
      <c r="D3127" s="642"/>
      <c r="E3127" s="640"/>
      <c r="F3127" s="643"/>
      <c r="G3127" s="644"/>
      <c r="H3127" s="616" t="s">
        <v>242</v>
      </c>
      <c r="I3127" s="617"/>
      <c r="J3127" s="620" t="s">
        <v>287</v>
      </c>
      <c r="K3127" s="620" t="s">
        <v>287</v>
      </c>
      <c r="L3127" s="622">
        <v>0</v>
      </c>
    </row>
    <row r="3128" spans="1:12" s="194" customFormat="1" ht="73.5" customHeight="1" x14ac:dyDescent="0.15">
      <c r="A3128" s="625"/>
      <c r="B3128" s="621"/>
      <c r="C3128" s="633"/>
      <c r="D3128" s="635"/>
      <c r="E3128" s="621"/>
      <c r="F3128" s="638"/>
      <c r="G3128" s="639"/>
      <c r="H3128" s="618"/>
      <c r="I3128" s="619"/>
      <c r="J3128" s="621"/>
      <c r="K3128" s="621"/>
      <c r="L3128" s="623"/>
    </row>
    <row r="3129" spans="1:12" s="194" customFormat="1" ht="24.6" customHeight="1" x14ac:dyDescent="0.15">
      <c r="A3129" s="625"/>
      <c r="B3129" s="203" t="s">
        <v>6</v>
      </c>
      <c r="C3129" s="207" t="s">
        <v>5</v>
      </c>
      <c r="D3129" s="207" t="s">
        <v>288</v>
      </c>
      <c r="E3129" s="207" t="s">
        <v>289</v>
      </c>
      <c r="F3129" s="612"/>
      <c r="G3129" s="613"/>
      <c r="H3129" s="616" t="s">
        <v>290</v>
      </c>
      <c r="I3129" s="617"/>
      <c r="J3129" s="620" t="s">
        <v>287</v>
      </c>
      <c r="K3129" s="620" t="s">
        <v>287</v>
      </c>
      <c r="L3129" s="622">
        <v>0</v>
      </c>
    </row>
    <row r="3130" spans="1:12" s="194" customFormat="1" ht="24.6" customHeight="1" x14ac:dyDescent="0.15">
      <c r="A3130" s="626"/>
      <c r="B3130" s="209" t="s">
        <v>1091</v>
      </c>
      <c r="C3130" s="209" t="s">
        <v>2287</v>
      </c>
      <c r="D3130" s="211">
        <v>43439</v>
      </c>
      <c r="E3130" s="209" t="s">
        <v>670</v>
      </c>
      <c r="F3130" s="614"/>
      <c r="G3130" s="615"/>
      <c r="H3130" s="618"/>
      <c r="I3130" s="619"/>
      <c r="J3130" s="621"/>
      <c r="K3130" s="621"/>
      <c r="L3130" s="623"/>
    </row>
    <row r="3131" spans="1:12" s="194" customFormat="1" ht="24.6" customHeight="1" x14ac:dyDescent="0.15">
      <c r="A3131" s="624">
        <v>590</v>
      </c>
      <c r="B3131" s="203" t="s">
        <v>12</v>
      </c>
      <c r="C3131" s="207" t="s">
        <v>11</v>
      </c>
      <c r="D3131" s="207" t="s">
        <v>280</v>
      </c>
      <c r="E3131" s="207" t="s">
        <v>281</v>
      </c>
      <c r="F3131" s="627" t="s">
        <v>8</v>
      </c>
      <c r="G3131" s="628"/>
      <c r="H3131" s="629"/>
      <c r="I3131" s="630"/>
      <c r="J3131" s="630"/>
      <c r="K3131" s="630"/>
      <c r="L3131" s="631"/>
    </row>
    <row r="3132" spans="1:12" s="194" customFormat="1" ht="26.65" customHeight="1" x14ac:dyDescent="0.15">
      <c r="A3132" s="625"/>
      <c r="B3132" s="620" t="s">
        <v>2281</v>
      </c>
      <c r="C3132" s="632" t="s">
        <v>2288</v>
      </c>
      <c r="D3132" s="634">
        <v>43524</v>
      </c>
      <c r="E3132" s="620" t="s">
        <v>2289</v>
      </c>
      <c r="F3132" s="636" t="s">
        <v>2024</v>
      </c>
      <c r="G3132" s="637"/>
      <c r="H3132" s="610" t="s">
        <v>286</v>
      </c>
      <c r="I3132" s="611"/>
      <c r="J3132" s="209" t="s">
        <v>287</v>
      </c>
      <c r="K3132" s="209" t="s">
        <v>16</v>
      </c>
      <c r="L3132" s="210">
        <v>1399.31</v>
      </c>
    </row>
    <row r="3133" spans="1:12" s="194" customFormat="1" ht="409.6" customHeight="1" x14ac:dyDescent="0.15">
      <c r="A3133" s="625"/>
      <c r="B3133" s="640"/>
      <c r="C3133" s="641"/>
      <c r="D3133" s="642"/>
      <c r="E3133" s="640"/>
      <c r="F3133" s="643"/>
      <c r="G3133" s="644"/>
      <c r="H3133" s="616" t="s">
        <v>242</v>
      </c>
      <c r="I3133" s="617"/>
      <c r="J3133" s="620" t="s">
        <v>287</v>
      </c>
      <c r="K3133" s="620" t="s">
        <v>16</v>
      </c>
      <c r="L3133" s="622">
        <v>978.6</v>
      </c>
    </row>
    <row r="3134" spans="1:12" s="194" customFormat="1" ht="62.45" customHeight="1" x14ac:dyDescent="0.15">
      <c r="A3134" s="625"/>
      <c r="B3134" s="621"/>
      <c r="C3134" s="633"/>
      <c r="D3134" s="635"/>
      <c r="E3134" s="621"/>
      <c r="F3134" s="638"/>
      <c r="G3134" s="639"/>
      <c r="H3134" s="618"/>
      <c r="I3134" s="619"/>
      <c r="J3134" s="621"/>
      <c r="K3134" s="621"/>
      <c r="L3134" s="623"/>
    </row>
    <row r="3135" spans="1:12" s="194" customFormat="1" ht="24.6" customHeight="1" x14ac:dyDescent="0.15">
      <c r="A3135" s="625"/>
      <c r="B3135" s="203" t="s">
        <v>6</v>
      </c>
      <c r="C3135" s="207" t="s">
        <v>5</v>
      </c>
      <c r="D3135" s="207" t="s">
        <v>288</v>
      </c>
      <c r="E3135" s="207" t="s">
        <v>289</v>
      </c>
      <c r="F3135" s="612"/>
      <c r="G3135" s="613"/>
      <c r="H3135" s="616" t="s">
        <v>290</v>
      </c>
      <c r="I3135" s="617"/>
      <c r="J3135" s="620" t="s">
        <v>287</v>
      </c>
      <c r="K3135" s="620" t="s">
        <v>287</v>
      </c>
      <c r="L3135" s="622">
        <v>0</v>
      </c>
    </row>
    <row r="3136" spans="1:12" s="194" customFormat="1" ht="24.6" customHeight="1" x14ac:dyDescent="0.15">
      <c r="A3136" s="626"/>
      <c r="B3136" s="209" t="s">
        <v>1091</v>
      </c>
      <c r="C3136" s="209" t="s">
        <v>2024</v>
      </c>
      <c r="D3136" s="211">
        <v>43528</v>
      </c>
      <c r="E3136" s="209" t="s">
        <v>554</v>
      </c>
      <c r="F3136" s="614"/>
      <c r="G3136" s="615"/>
      <c r="H3136" s="618"/>
      <c r="I3136" s="619"/>
      <c r="J3136" s="621"/>
      <c r="K3136" s="621"/>
      <c r="L3136" s="623"/>
    </row>
    <row r="3137" spans="1:12" s="194" customFormat="1" ht="24.6" customHeight="1" x14ac:dyDescent="0.15">
      <c r="A3137" s="624">
        <v>591</v>
      </c>
      <c r="B3137" s="203" t="s">
        <v>12</v>
      </c>
      <c r="C3137" s="207" t="s">
        <v>11</v>
      </c>
      <c r="D3137" s="207" t="s">
        <v>280</v>
      </c>
      <c r="E3137" s="207" t="s">
        <v>281</v>
      </c>
      <c r="F3137" s="627" t="s">
        <v>8</v>
      </c>
      <c r="G3137" s="628"/>
      <c r="H3137" s="629"/>
      <c r="I3137" s="630"/>
      <c r="J3137" s="630"/>
      <c r="K3137" s="630"/>
      <c r="L3137" s="631"/>
    </row>
    <row r="3138" spans="1:12" s="194" customFormat="1" ht="26.65" customHeight="1" x14ac:dyDescent="0.15">
      <c r="A3138" s="625"/>
      <c r="B3138" s="620" t="s">
        <v>2281</v>
      </c>
      <c r="C3138" s="632" t="s">
        <v>2290</v>
      </c>
      <c r="D3138" s="634">
        <v>43537</v>
      </c>
      <c r="E3138" s="620" t="s">
        <v>1385</v>
      </c>
      <c r="F3138" s="636" t="s">
        <v>1386</v>
      </c>
      <c r="G3138" s="637"/>
      <c r="H3138" s="610" t="s">
        <v>286</v>
      </c>
      <c r="I3138" s="611"/>
      <c r="J3138" s="209" t="s">
        <v>287</v>
      </c>
      <c r="K3138" s="209" t="s">
        <v>16</v>
      </c>
      <c r="L3138" s="210">
        <v>523.5</v>
      </c>
    </row>
    <row r="3139" spans="1:12" s="194" customFormat="1" ht="409.6" customHeight="1" x14ac:dyDescent="0.15">
      <c r="A3139" s="625"/>
      <c r="B3139" s="640"/>
      <c r="C3139" s="641"/>
      <c r="D3139" s="642"/>
      <c r="E3139" s="640"/>
      <c r="F3139" s="643"/>
      <c r="G3139" s="644"/>
      <c r="H3139" s="616" t="s">
        <v>242</v>
      </c>
      <c r="I3139" s="617"/>
      <c r="J3139" s="620" t="s">
        <v>287</v>
      </c>
      <c r="K3139" s="620" t="s">
        <v>16</v>
      </c>
      <c r="L3139" s="622">
        <v>443.4</v>
      </c>
    </row>
    <row r="3140" spans="1:12" s="194" customFormat="1" ht="62.45" customHeight="1" x14ac:dyDescent="0.15">
      <c r="A3140" s="625"/>
      <c r="B3140" s="621"/>
      <c r="C3140" s="633"/>
      <c r="D3140" s="635"/>
      <c r="E3140" s="621"/>
      <c r="F3140" s="638"/>
      <c r="G3140" s="639"/>
      <c r="H3140" s="618"/>
      <c r="I3140" s="619"/>
      <c r="J3140" s="621"/>
      <c r="K3140" s="621"/>
      <c r="L3140" s="623"/>
    </row>
    <row r="3141" spans="1:12" s="194" customFormat="1" ht="24.6" customHeight="1" x14ac:dyDescent="0.15">
      <c r="A3141" s="625"/>
      <c r="B3141" s="203" t="s">
        <v>6</v>
      </c>
      <c r="C3141" s="207" t="s">
        <v>5</v>
      </c>
      <c r="D3141" s="207" t="s">
        <v>288</v>
      </c>
      <c r="E3141" s="207" t="s">
        <v>289</v>
      </c>
      <c r="F3141" s="612"/>
      <c r="G3141" s="613"/>
      <c r="H3141" s="616" t="s">
        <v>290</v>
      </c>
      <c r="I3141" s="617"/>
      <c r="J3141" s="620" t="s">
        <v>287</v>
      </c>
      <c r="K3141" s="620" t="s">
        <v>287</v>
      </c>
      <c r="L3141" s="622">
        <v>0</v>
      </c>
    </row>
    <row r="3142" spans="1:12" s="194" customFormat="1" ht="24.6" customHeight="1" x14ac:dyDescent="0.15">
      <c r="A3142" s="626"/>
      <c r="B3142" s="209" t="s">
        <v>1091</v>
      </c>
      <c r="C3142" s="209" t="s">
        <v>1386</v>
      </c>
      <c r="D3142" s="211">
        <v>43539</v>
      </c>
      <c r="E3142" s="209" t="s">
        <v>533</v>
      </c>
      <c r="F3142" s="614"/>
      <c r="G3142" s="615"/>
      <c r="H3142" s="618"/>
      <c r="I3142" s="619"/>
      <c r="J3142" s="621"/>
      <c r="K3142" s="621"/>
      <c r="L3142" s="623"/>
    </row>
    <row r="3143" spans="1:12" s="194" customFormat="1" ht="24.6" customHeight="1" x14ac:dyDescent="0.15">
      <c r="A3143" s="624">
        <v>592</v>
      </c>
      <c r="B3143" s="203" t="s">
        <v>12</v>
      </c>
      <c r="C3143" s="207" t="s">
        <v>11</v>
      </c>
      <c r="D3143" s="207" t="s">
        <v>280</v>
      </c>
      <c r="E3143" s="207" t="s">
        <v>281</v>
      </c>
      <c r="F3143" s="627" t="s">
        <v>8</v>
      </c>
      <c r="G3143" s="628"/>
      <c r="H3143" s="629"/>
      <c r="I3143" s="630"/>
      <c r="J3143" s="630"/>
      <c r="K3143" s="630"/>
      <c r="L3143" s="631"/>
    </row>
    <row r="3144" spans="1:12" s="194" customFormat="1" ht="26.65" customHeight="1" x14ac:dyDescent="0.15">
      <c r="A3144" s="625"/>
      <c r="B3144" s="620" t="s">
        <v>2281</v>
      </c>
      <c r="C3144" s="632" t="s">
        <v>2291</v>
      </c>
      <c r="D3144" s="634">
        <v>43547</v>
      </c>
      <c r="E3144" s="620" t="s">
        <v>2292</v>
      </c>
      <c r="F3144" s="636" t="s">
        <v>2293</v>
      </c>
      <c r="G3144" s="637"/>
      <c r="H3144" s="610" t="s">
        <v>286</v>
      </c>
      <c r="I3144" s="611"/>
      <c r="J3144" s="209" t="s">
        <v>287</v>
      </c>
      <c r="K3144" s="209" t="s">
        <v>16</v>
      </c>
      <c r="L3144" s="210">
        <v>355.3</v>
      </c>
    </row>
    <row r="3145" spans="1:12" s="194" customFormat="1" ht="409.6" customHeight="1" x14ac:dyDescent="0.15">
      <c r="A3145" s="625"/>
      <c r="B3145" s="640"/>
      <c r="C3145" s="641"/>
      <c r="D3145" s="642"/>
      <c r="E3145" s="640"/>
      <c r="F3145" s="643"/>
      <c r="G3145" s="644"/>
      <c r="H3145" s="616" t="s">
        <v>242</v>
      </c>
      <c r="I3145" s="617"/>
      <c r="J3145" s="620" t="s">
        <v>287</v>
      </c>
      <c r="K3145" s="620" t="s">
        <v>16</v>
      </c>
      <c r="L3145" s="622">
        <v>234.02</v>
      </c>
    </row>
    <row r="3146" spans="1:12" s="194" customFormat="1" ht="234.6" customHeight="1" x14ac:dyDescent="0.15">
      <c r="A3146" s="625"/>
      <c r="B3146" s="621"/>
      <c r="C3146" s="633"/>
      <c r="D3146" s="635"/>
      <c r="E3146" s="621"/>
      <c r="F3146" s="638"/>
      <c r="G3146" s="639"/>
      <c r="H3146" s="618"/>
      <c r="I3146" s="619"/>
      <c r="J3146" s="621"/>
      <c r="K3146" s="621"/>
      <c r="L3146" s="623"/>
    </row>
    <row r="3147" spans="1:12" s="194" customFormat="1" ht="24.6" customHeight="1" x14ac:dyDescent="0.15">
      <c r="A3147" s="625"/>
      <c r="B3147" s="203" t="s">
        <v>6</v>
      </c>
      <c r="C3147" s="207" t="s">
        <v>5</v>
      </c>
      <c r="D3147" s="207" t="s">
        <v>288</v>
      </c>
      <c r="E3147" s="207" t="s">
        <v>289</v>
      </c>
      <c r="F3147" s="612"/>
      <c r="G3147" s="613"/>
      <c r="H3147" s="616" t="s">
        <v>290</v>
      </c>
      <c r="I3147" s="617"/>
      <c r="J3147" s="620" t="s">
        <v>287</v>
      </c>
      <c r="K3147" s="620" t="s">
        <v>287</v>
      </c>
      <c r="L3147" s="622">
        <v>0</v>
      </c>
    </row>
    <row r="3148" spans="1:12" s="194" customFormat="1" ht="24.6" customHeight="1" x14ac:dyDescent="0.15">
      <c r="A3148" s="626"/>
      <c r="B3148" s="209" t="s">
        <v>1091</v>
      </c>
      <c r="C3148" s="209" t="s">
        <v>2293</v>
      </c>
      <c r="D3148" s="211">
        <v>43554</v>
      </c>
      <c r="E3148" s="209" t="s">
        <v>550</v>
      </c>
      <c r="F3148" s="614"/>
      <c r="G3148" s="615"/>
      <c r="H3148" s="618"/>
      <c r="I3148" s="619"/>
      <c r="J3148" s="621"/>
      <c r="K3148" s="621"/>
      <c r="L3148" s="623"/>
    </row>
    <row r="3149" spans="1:12" s="194" customFormat="1" ht="24.6" customHeight="1" x14ac:dyDescent="0.15">
      <c r="A3149" s="624">
        <v>593</v>
      </c>
      <c r="B3149" s="203" t="s">
        <v>12</v>
      </c>
      <c r="C3149" s="207" t="s">
        <v>11</v>
      </c>
      <c r="D3149" s="207" t="s">
        <v>280</v>
      </c>
      <c r="E3149" s="207" t="s">
        <v>281</v>
      </c>
      <c r="F3149" s="627" t="s">
        <v>8</v>
      </c>
      <c r="G3149" s="628"/>
      <c r="H3149" s="629"/>
      <c r="I3149" s="630"/>
      <c r="J3149" s="630"/>
      <c r="K3149" s="630"/>
      <c r="L3149" s="631"/>
    </row>
    <row r="3150" spans="1:12" s="194" customFormat="1" ht="26.65" customHeight="1" x14ac:dyDescent="0.15">
      <c r="A3150" s="625"/>
      <c r="B3150" s="620" t="s">
        <v>2281</v>
      </c>
      <c r="C3150" s="632" t="s">
        <v>2291</v>
      </c>
      <c r="D3150" s="634">
        <v>43547</v>
      </c>
      <c r="E3150" s="620" t="s">
        <v>2292</v>
      </c>
      <c r="F3150" s="636" t="s">
        <v>2294</v>
      </c>
      <c r="G3150" s="637"/>
      <c r="H3150" s="610" t="s">
        <v>286</v>
      </c>
      <c r="I3150" s="611"/>
      <c r="J3150" s="209" t="s">
        <v>287</v>
      </c>
      <c r="K3150" s="209" t="s">
        <v>16</v>
      </c>
      <c r="L3150" s="210">
        <v>621.96</v>
      </c>
    </row>
    <row r="3151" spans="1:12" s="194" customFormat="1" ht="409.6" customHeight="1" x14ac:dyDescent="0.15">
      <c r="A3151" s="625"/>
      <c r="B3151" s="640"/>
      <c r="C3151" s="641"/>
      <c r="D3151" s="642"/>
      <c r="E3151" s="640"/>
      <c r="F3151" s="643"/>
      <c r="G3151" s="644"/>
      <c r="H3151" s="616" t="s">
        <v>242</v>
      </c>
      <c r="I3151" s="617"/>
      <c r="J3151" s="620" t="s">
        <v>287</v>
      </c>
      <c r="K3151" s="620" t="s">
        <v>16</v>
      </c>
      <c r="L3151" s="622">
        <v>1370.98</v>
      </c>
    </row>
    <row r="3152" spans="1:12" s="194" customFormat="1" ht="234.6" customHeight="1" x14ac:dyDescent="0.15">
      <c r="A3152" s="625"/>
      <c r="B3152" s="621"/>
      <c r="C3152" s="633"/>
      <c r="D3152" s="635"/>
      <c r="E3152" s="621"/>
      <c r="F3152" s="638"/>
      <c r="G3152" s="639"/>
      <c r="H3152" s="618"/>
      <c r="I3152" s="619"/>
      <c r="J3152" s="621"/>
      <c r="K3152" s="621"/>
      <c r="L3152" s="623"/>
    </row>
    <row r="3153" spans="1:12" s="194" customFormat="1" ht="24.6" customHeight="1" x14ac:dyDescent="0.15">
      <c r="A3153" s="625"/>
      <c r="B3153" s="203" t="s">
        <v>6</v>
      </c>
      <c r="C3153" s="207" t="s">
        <v>5</v>
      </c>
      <c r="D3153" s="207" t="s">
        <v>288</v>
      </c>
      <c r="E3153" s="207" t="s">
        <v>289</v>
      </c>
      <c r="F3153" s="612"/>
      <c r="G3153" s="613"/>
      <c r="H3153" s="616" t="s">
        <v>290</v>
      </c>
      <c r="I3153" s="617"/>
      <c r="J3153" s="620" t="s">
        <v>287</v>
      </c>
      <c r="K3153" s="620" t="s">
        <v>287</v>
      </c>
      <c r="L3153" s="622">
        <v>0</v>
      </c>
    </row>
    <row r="3154" spans="1:12" s="194" customFormat="1" ht="24.6" customHeight="1" x14ac:dyDescent="0.15">
      <c r="A3154" s="626"/>
      <c r="B3154" s="209" t="s">
        <v>1091</v>
      </c>
      <c r="C3154" s="209" t="s">
        <v>2294</v>
      </c>
      <c r="D3154" s="211">
        <v>43554</v>
      </c>
      <c r="E3154" s="209" t="s">
        <v>550</v>
      </c>
      <c r="F3154" s="614"/>
      <c r="G3154" s="615"/>
      <c r="H3154" s="618"/>
      <c r="I3154" s="619"/>
      <c r="J3154" s="621"/>
      <c r="K3154" s="621"/>
      <c r="L3154" s="623"/>
    </row>
    <row r="3155" spans="1:12" s="194" customFormat="1" ht="24.6" customHeight="1" x14ac:dyDescent="0.15">
      <c r="A3155" s="624">
        <v>594</v>
      </c>
      <c r="B3155" s="203" t="s">
        <v>12</v>
      </c>
      <c r="C3155" s="207" t="s">
        <v>11</v>
      </c>
      <c r="D3155" s="207" t="s">
        <v>280</v>
      </c>
      <c r="E3155" s="207" t="s">
        <v>281</v>
      </c>
      <c r="F3155" s="627" t="s">
        <v>8</v>
      </c>
      <c r="G3155" s="628"/>
      <c r="H3155" s="629"/>
      <c r="I3155" s="630"/>
      <c r="J3155" s="630"/>
      <c r="K3155" s="630"/>
      <c r="L3155" s="631"/>
    </row>
    <row r="3156" spans="1:12" s="194" customFormat="1" ht="26.65" customHeight="1" x14ac:dyDescent="0.15">
      <c r="A3156" s="625"/>
      <c r="B3156" s="620" t="s">
        <v>2295</v>
      </c>
      <c r="C3156" s="632" t="s">
        <v>2296</v>
      </c>
      <c r="D3156" s="634">
        <v>43395</v>
      </c>
      <c r="E3156" s="620" t="s">
        <v>469</v>
      </c>
      <c r="F3156" s="636" t="s">
        <v>858</v>
      </c>
      <c r="G3156" s="637"/>
      <c r="H3156" s="610" t="s">
        <v>286</v>
      </c>
      <c r="I3156" s="611"/>
      <c r="J3156" s="209" t="s">
        <v>287</v>
      </c>
      <c r="K3156" s="209" t="s">
        <v>287</v>
      </c>
      <c r="L3156" s="210">
        <v>0</v>
      </c>
    </row>
    <row r="3157" spans="1:12" s="194" customFormat="1" ht="266.64999999999998" customHeight="1" x14ac:dyDescent="0.15">
      <c r="A3157" s="625"/>
      <c r="B3157" s="621"/>
      <c r="C3157" s="633"/>
      <c r="D3157" s="635"/>
      <c r="E3157" s="621"/>
      <c r="F3157" s="638"/>
      <c r="G3157" s="639"/>
      <c r="H3157" s="610" t="s">
        <v>242</v>
      </c>
      <c r="I3157" s="611"/>
      <c r="J3157" s="209" t="s">
        <v>287</v>
      </c>
      <c r="K3157" s="209" t="s">
        <v>287</v>
      </c>
      <c r="L3157" s="210">
        <v>0</v>
      </c>
    </row>
    <row r="3158" spans="1:12" s="194" customFormat="1" ht="24.6" customHeight="1" x14ac:dyDescent="0.15">
      <c r="A3158" s="625"/>
      <c r="B3158" s="203" t="s">
        <v>6</v>
      </c>
      <c r="C3158" s="207" t="s">
        <v>5</v>
      </c>
      <c r="D3158" s="207" t="s">
        <v>288</v>
      </c>
      <c r="E3158" s="207" t="s">
        <v>289</v>
      </c>
      <c r="F3158" s="612"/>
      <c r="G3158" s="613"/>
      <c r="H3158" s="616" t="s">
        <v>290</v>
      </c>
      <c r="I3158" s="617"/>
      <c r="J3158" s="620" t="s">
        <v>287</v>
      </c>
      <c r="K3158" s="620" t="s">
        <v>16</v>
      </c>
      <c r="L3158" s="622">
        <v>550</v>
      </c>
    </row>
    <row r="3159" spans="1:12" s="194" customFormat="1" ht="24.6" customHeight="1" x14ac:dyDescent="0.15">
      <c r="A3159" s="626"/>
      <c r="B3159" s="209" t="s">
        <v>317</v>
      </c>
      <c r="C3159" s="209" t="s">
        <v>858</v>
      </c>
      <c r="D3159" s="211">
        <v>43395</v>
      </c>
      <c r="E3159" s="209" t="s">
        <v>2297</v>
      </c>
      <c r="F3159" s="614"/>
      <c r="G3159" s="615"/>
      <c r="H3159" s="618"/>
      <c r="I3159" s="619"/>
      <c r="J3159" s="621"/>
      <c r="K3159" s="621"/>
      <c r="L3159" s="623"/>
    </row>
    <row r="3160" spans="1:12" s="194" customFormat="1" ht="24.6" customHeight="1" x14ac:dyDescent="0.15">
      <c r="A3160" s="624">
        <v>595</v>
      </c>
      <c r="B3160" s="203" t="s">
        <v>12</v>
      </c>
      <c r="C3160" s="207" t="s">
        <v>11</v>
      </c>
      <c r="D3160" s="207" t="s">
        <v>280</v>
      </c>
      <c r="E3160" s="207" t="s">
        <v>281</v>
      </c>
      <c r="F3160" s="627" t="s">
        <v>8</v>
      </c>
      <c r="G3160" s="628"/>
      <c r="H3160" s="629"/>
      <c r="I3160" s="630"/>
      <c r="J3160" s="630"/>
      <c r="K3160" s="630"/>
      <c r="L3160" s="631"/>
    </row>
    <row r="3161" spans="1:12" s="194" customFormat="1" ht="26.65" customHeight="1" x14ac:dyDescent="0.15">
      <c r="A3161" s="625"/>
      <c r="B3161" s="620" t="s">
        <v>2295</v>
      </c>
      <c r="C3161" s="632" t="s">
        <v>2298</v>
      </c>
      <c r="D3161" s="634">
        <v>43539</v>
      </c>
      <c r="E3161" s="620" t="s">
        <v>607</v>
      </c>
      <c r="F3161" s="636" t="s">
        <v>2299</v>
      </c>
      <c r="G3161" s="637"/>
      <c r="H3161" s="610" t="s">
        <v>286</v>
      </c>
      <c r="I3161" s="611"/>
      <c r="J3161" s="209" t="s">
        <v>287</v>
      </c>
      <c r="K3161" s="209" t="s">
        <v>16</v>
      </c>
      <c r="L3161" s="210">
        <v>899.6</v>
      </c>
    </row>
    <row r="3162" spans="1:12" s="194" customFormat="1" ht="105" customHeight="1" x14ac:dyDescent="0.15">
      <c r="A3162" s="625"/>
      <c r="B3162" s="621"/>
      <c r="C3162" s="633"/>
      <c r="D3162" s="635"/>
      <c r="E3162" s="621"/>
      <c r="F3162" s="638"/>
      <c r="G3162" s="639"/>
      <c r="H3162" s="610" t="s">
        <v>242</v>
      </c>
      <c r="I3162" s="611"/>
      <c r="J3162" s="209" t="s">
        <v>287</v>
      </c>
      <c r="K3162" s="209" t="s">
        <v>16</v>
      </c>
      <c r="L3162" s="210">
        <v>652.6</v>
      </c>
    </row>
    <row r="3163" spans="1:12" s="194" customFormat="1" ht="24.6" customHeight="1" x14ac:dyDescent="0.15">
      <c r="A3163" s="625"/>
      <c r="B3163" s="203" t="s">
        <v>6</v>
      </c>
      <c r="C3163" s="207" t="s">
        <v>5</v>
      </c>
      <c r="D3163" s="207" t="s">
        <v>288</v>
      </c>
      <c r="E3163" s="207" t="s">
        <v>289</v>
      </c>
      <c r="F3163" s="612"/>
      <c r="G3163" s="613"/>
      <c r="H3163" s="616" t="s">
        <v>290</v>
      </c>
      <c r="I3163" s="617"/>
      <c r="J3163" s="620" t="s">
        <v>287</v>
      </c>
      <c r="K3163" s="620" t="s">
        <v>16</v>
      </c>
      <c r="L3163" s="622">
        <v>120</v>
      </c>
    </row>
    <row r="3164" spans="1:12" s="194" customFormat="1" ht="24.6" customHeight="1" x14ac:dyDescent="0.15">
      <c r="A3164" s="626"/>
      <c r="B3164" s="209" t="s">
        <v>317</v>
      </c>
      <c r="C3164" s="209" t="s">
        <v>2299</v>
      </c>
      <c r="D3164" s="211">
        <v>43541</v>
      </c>
      <c r="E3164" s="209" t="s">
        <v>2300</v>
      </c>
      <c r="F3164" s="614"/>
      <c r="G3164" s="615"/>
      <c r="H3164" s="618"/>
      <c r="I3164" s="619"/>
      <c r="J3164" s="621"/>
      <c r="K3164" s="621"/>
      <c r="L3164" s="623"/>
    </row>
    <row r="3165" spans="1:12" s="194" customFormat="1" ht="24.6" customHeight="1" x14ac:dyDescent="0.15">
      <c r="A3165" s="624">
        <v>596</v>
      </c>
      <c r="B3165" s="203" t="s">
        <v>12</v>
      </c>
      <c r="C3165" s="207" t="s">
        <v>11</v>
      </c>
      <c r="D3165" s="207" t="s">
        <v>280</v>
      </c>
      <c r="E3165" s="207" t="s">
        <v>281</v>
      </c>
      <c r="F3165" s="627" t="s">
        <v>8</v>
      </c>
      <c r="G3165" s="628"/>
      <c r="H3165" s="629"/>
      <c r="I3165" s="630"/>
      <c r="J3165" s="630"/>
      <c r="K3165" s="630"/>
      <c r="L3165" s="631"/>
    </row>
    <row r="3166" spans="1:12" s="194" customFormat="1" ht="26.65" customHeight="1" x14ac:dyDescent="0.15">
      <c r="A3166" s="625"/>
      <c r="B3166" s="620" t="s">
        <v>2301</v>
      </c>
      <c r="C3166" s="632" t="s">
        <v>2302</v>
      </c>
      <c r="D3166" s="634">
        <v>43376</v>
      </c>
      <c r="E3166" s="620" t="s">
        <v>321</v>
      </c>
      <c r="F3166" s="636" t="s">
        <v>2303</v>
      </c>
      <c r="G3166" s="637"/>
      <c r="H3166" s="610" t="s">
        <v>286</v>
      </c>
      <c r="I3166" s="611"/>
      <c r="J3166" s="209" t="s">
        <v>287</v>
      </c>
      <c r="K3166" s="209" t="s">
        <v>16</v>
      </c>
      <c r="L3166" s="210">
        <v>832.66</v>
      </c>
    </row>
    <row r="3167" spans="1:12" s="194" customFormat="1" ht="234.2" customHeight="1" x14ac:dyDescent="0.15">
      <c r="A3167" s="625"/>
      <c r="B3167" s="621"/>
      <c r="C3167" s="633"/>
      <c r="D3167" s="635"/>
      <c r="E3167" s="621"/>
      <c r="F3167" s="638"/>
      <c r="G3167" s="639"/>
      <c r="H3167" s="610" t="s">
        <v>242</v>
      </c>
      <c r="I3167" s="611"/>
      <c r="J3167" s="209" t="s">
        <v>287</v>
      </c>
      <c r="K3167" s="209" t="s">
        <v>16</v>
      </c>
      <c r="L3167" s="210">
        <v>999.03</v>
      </c>
    </row>
    <row r="3168" spans="1:12" s="194" customFormat="1" ht="24.6" customHeight="1" x14ac:dyDescent="0.15">
      <c r="A3168" s="625"/>
      <c r="B3168" s="203" t="s">
        <v>6</v>
      </c>
      <c r="C3168" s="207" t="s">
        <v>5</v>
      </c>
      <c r="D3168" s="207" t="s">
        <v>288</v>
      </c>
      <c r="E3168" s="207" t="s">
        <v>289</v>
      </c>
      <c r="F3168" s="612"/>
      <c r="G3168" s="613"/>
      <c r="H3168" s="616" t="s">
        <v>290</v>
      </c>
      <c r="I3168" s="617"/>
      <c r="J3168" s="620" t="s">
        <v>287</v>
      </c>
      <c r="K3168" s="620" t="s">
        <v>287</v>
      </c>
      <c r="L3168" s="622">
        <v>0</v>
      </c>
    </row>
    <row r="3169" spans="1:12" s="194" customFormat="1" ht="24.6" customHeight="1" x14ac:dyDescent="0.15">
      <c r="A3169" s="626"/>
      <c r="B3169" s="209" t="s">
        <v>460</v>
      </c>
      <c r="C3169" s="209" t="s">
        <v>2303</v>
      </c>
      <c r="D3169" s="211">
        <v>43378</v>
      </c>
      <c r="E3169" s="209" t="s">
        <v>568</v>
      </c>
      <c r="F3169" s="614"/>
      <c r="G3169" s="615"/>
      <c r="H3169" s="618"/>
      <c r="I3169" s="619"/>
      <c r="J3169" s="621"/>
      <c r="K3169" s="621"/>
      <c r="L3169" s="623"/>
    </row>
    <row r="3170" spans="1:12" s="194" customFormat="1" ht="24.6" customHeight="1" x14ac:dyDescent="0.15">
      <c r="A3170" s="624">
        <v>597</v>
      </c>
      <c r="B3170" s="203" t="s">
        <v>12</v>
      </c>
      <c r="C3170" s="207" t="s">
        <v>11</v>
      </c>
      <c r="D3170" s="207" t="s">
        <v>280</v>
      </c>
      <c r="E3170" s="207" t="s">
        <v>281</v>
      </c>
      <c r="F3170" s="627" t="s">
        <v>8</v>
      </c>
      <c r="G3170" s="628"/>
      <c r="H3170" s="629"/>
      <c r="I3170" s="630"/>
      <c r="J3170" s="630"/>
      <c r="K3170" s="630"/>
      <c r="L3170" s="631"/>
    </row>
    <row r="3171" spans="1:12" s="194" customFormat="1" ht="26.65" customHeight="1" x14ac:dyDescent="0.15">
      <c r="A3171" s="625"/>
      <c r="B3171" s="620" t="s">
        <v>2301</v>
      </c>
      <c r="C3171" s="632" t="s">
        <v>2304</v>
      </c>
      <c r="D3171" s="634">
        <v>43403</v>
      </c>
      <c r="E3171" s="620" t="s">
        <v>1139</v>
      </c>
      <c r="F3171" s="636" t="s">
        <v>771</v>
      </c>
      <c r="G3171" s="637"/>
      <c r="H3171" s="610" t="s">
        <v>286</v>
      </c>
      <c r="I3171" s="611"/>
      <c r="J3171" s="209" t="s">
        <v>287</v>
      </c>
      <c r="K3171" s="209" t="s">
        <v>16</v>
      </c>
      <c r="L3171" s="210">
        <v>277.32</v>
      </c>
    </row>
    <row r="3172" spans="1:12" s="194" customFormat="1" ht="234.2" customHeight="1" x14ac:dyDescent="0.15">
      <c r="A3172" s="625"/>
      <c r="B3172" s="621"/>
      <c r="C3172" s="633"/>
      <c r="D3172" s="635"/>
      <c r="E3172" s="621"/>
      <c r="F3172" s="638"/>
      <c r="G3172" s="639"/>
      <c r="H3172" s="610" t="s">
        <v>242</v>
      </c>
      <c r="I3172" s="611"/>
      <c r="J3172" s="209" t="s">
        <v>287</v>
      </c>
      <c r="K3172" s="209" t="s">
        <v>287</v>
      </c>
      <c r="L3172" s="210">
        <v>0</v>
      </c>
    </row>
    <row r="3173" spans="1:12" s="194" customFormat="1" ht="24.6" customHeight="1" x14ac:dyDescent="0.15">
      <c r="A3173" s="625"/>
      <c r="B3173" s="203" t="s">
        <v>6</v>
      </c>
      <c r="C3173" s="207" t="s">
        <v>5</v>
      </c>
      <c r="D3173" s="207" t="s">
        <v>288</v>
      </c>
      <c r="E3173" s="207" t="s">
        <v>289</v>
      </c>
      <c r="F3173" s="612"/>
      <c r="G3173" s="613"/>
      <c r="H3173" s="616" t="s">
        <v>290</v>
      </c>
      <c r="I3173" s="617"/>
      <c r="J3173" s="620" t="s">
        <v>287</v>
      </c>
      <c r="K3173" s="620" t="s">
        <v>16</v>
      </c>
      <c r="L3173" s="622">
        <v>950</v>
      </c>
    </row>
    <row r="3174" spans="1:12" s="194" customFormat="1" ht="24.6" customHeight="1" x14ac:dyDescent="0.15">
      <c r="A3174" s="626"/>
      <c r="B3174" s="209" t="s">
        <v>460</v>
      </c>
      <c r="C3174" s="209" t="s">
        <v>771</v>
      </c>
      <c r="D3174" s="211">
        <v>43408</v>
      </c>
      <c r="E3174" s="209" t="s">
        <v>2305</v>
      </c>
      <c r="F3174" s="614"/>
      <c r="G3174" s="615"/>
      <c r="H3174" s="618"/>
      <c r="I3174" s="619"/>
      <c r="J3174" s="621"/>
      <c r="K3174" s="621"/>
      <c r="L3174" s="623"/>
    </row>
    <row r="3175" spans="1:12" s="194" customFormat="1" ht="24.6" customHeight="1" x14ac:dyDescent="0.15">
      <c r="A3175" s="624">
        <v>598</v>
      </c>
      <c r="B3175" s="203" t="s">
        <v>12</v>
      </c>
      <c r="C3175" s="207" t="s">
        <v>11</v>
      </c>
      <c r="D3175" s="207" t="s">
        <v>280</v>
      </c>
      <c r="E3175" s="207" t="s">
        <v>281</v>
      </c>
      <c r="F3175" s="627" t="s">
        <v>8</v>
      </c>
      <c r="G3175" s="628"/>
      <c r="H3175" s="629"/>
      <c r="I3175" s="630"/>
      <c r="J3175" s="630"/>
      <c r="K3175" s="630"/>
      <c r="L3175" s="631"/>
    </row>
    <row r="3176" spans="1:12" s="194" customFormat="1" ht="26.65" customHeight="1" x14ac:dyDescent="0.15">
      <c r="A3176" s="625"/>
      <c r="B3176" s="620" t="s">
        <v>2301</v>
      </c>
      <c r="C3176" s="632" t="s">
        <v>2306</v>
      </c>
      <c r="D3176" s="634">
        <v>43437</v>
      </c>
      <c r="E3176" s="620" t="s">
        <v>734</v>
      </c>
      <c r="F3176" s="636" t="s">
        <v>2307</v>
      </c>
      <c r="G3176" s="637"/>
      <c r="H3176" s="610" t="s">
        <v>286</v>
      </c>
      <c r="I3176" s="611"/>
      <c r="J3176" s="209" t="s">
        <v>287</v>
      </c>
      <c r="K3176" s="209" t="s">
        <v>16</v>
      </c>
      <c r="L3176" s="210">
        <v>846</v>
      </c>
    </row>
    <row r="3177" spans="1:12" s="194" customFormat="1" ht="169.5" customHeight="1" x14ac:dyDescent="0.15">
      <c r="A3177" s="625"/>
      <c r="B3177" s="621"/>
      <c r="C3177" s="633"/>
      <c r="D3177" s="635"/>
      <c r="E3177" s="621"/>
      <c r="F3177" s="638"/>
      <c r="G3177" s="639"/>
      <c r="H3177" s="610" t="s">
        <v>242</v>
      </c>
      <c r="I3177" s="611"/>
      <c r="J3177" s="209" t="s">
        <v>287</v>
      </c>
      <c r="K3177" s="209" t="s">
        <v>16</v>
      </c>
      <c r="L3177" s="210">
        <v>7800</v>
      </c>
    </row>
    <row r="3178" spans="1:12" s="194" customFormat="1" ht="24.6" customHeight="1" x14ac:dyDescent="0.15">
      <c r="A3178" s="625"/>
      <c r="B3178" s="203" t="s">
        <v>6</v>
      </c>
      <c r="C3178" s="207" t="s">
        <v>5</v>
      </c>
      <c r="D3178" s="207" t="s">
        <v>288</v>
      </c>
      <c r="E3178" s="207" t="s">
        <v>289</v>
      </c>
      <c r="F3178" s="612"/>
      <c r="G3178" s="613"/>
      <c r="H3178" s="616" t="s">
        <v>290</v>
      </c>
      <c r="I3178" s="617"/>
      <c r="J3178" s="620" t="s">
        <v>287</v>
      </c>
      <c r="K3178" s="620" t="s">
        <v>16</v>
      </c>
      <c r="L3178" s="622">
        <v>100</v>
      </c>
    </row>
    <row r="3179" spans="1:12" s="194" customFormat="1" ht="24.6" customHeight="1" x14ac:dyDescent="0.15">
      <c r="A3179" s="626"/>
      <c r="B3179" s="209" t="s">
        <v>460</v>
      </c>
      <c r="C3179" s="209" t="s">
        <v>2307</v>
      </c>
      <c r="D3179" s="211">
        <v>43441</v>
      </c>
      <c r="E3179" s="209" t="s">
        <v>969</v>
      </c>
      <c r="F3179" s="614"/>
      <c r="G3179" s="615"/>
      <c r="H3179" s="618"/>
      <c r="I3179" s="619"/>
      <c r="J3179" s="621"/>
      <c r="K3179" s="621"/>
      <c r="L3179" s="623"/>
    </row>
    <row r="3180" spans="1:12" s="194" customFormat="1" ht="24.6" customHeight="1" x14ac:dyDescent="0.15">
      <c r="A3180" s="624">
        <v>599</v>
      </c>
      <c r="B3180" s="203" t="s">
        <v>12</v>
      </c>
      <c r="C3180" s="207" t="s">
        <v>11</v>
      </c>
      <c r="D3180" s="207" t="s">
        <v>280</v>
      </c>
      <c r="E3180" s="207" t="s">
        <v>281</v>
      </c>
      <c r="F3180" s="627" t="s">
        <v>8</v>
      </c>
      <c r="G3180" s="628"/>
      <c r="H3180" s="629"/>
      <c r="I3180" s="630"/>
      <c r="J3180" s="630"/>
      <c r="K3180" s="630"/>
      <c r="L3180" s="631"/>
    </row>
    <row r="3181" spans="1:12" s="194" customFormat="1" ht="26.65" customHeight="1" x14ac:dyDescent="0.15">
      <c r="A3181" s="625"/>
      <c r="B3181" s="620" t="s">
        <v>2301</v>
      </c>
      <c r="C3181" s="632" t="s">
        <v>2308</v>
      </c>
      <c r="D3181" s="634">
        <v>43506</v>
      </c>
      <c r="E3181" s="620" t="s">
        <v>464</v>
      </c>
      <c r="F3181" s="636" t="s">
        <v>465</v>
      </c>
      <c r="G3181" s="637"/>
      <c r="H3181" s="610" t="s">
        <v>286</v>
      </c>
      <c r="I3181" s="611"/>
      <c r="J3181" s="209" t="s">
        <v>16</v>
      </c>
      <c r="K3181" s="209" t="s">
        <v>16</v>
      </c>
      <c r="L3181" s="210">
        <v>807.1</v>
      </c>
    </row>
    <row r="3182" spans="1:12" s="194" customFormat="1" ht="277.35000000000002" customHeight="1" x14ac:dyDescent="0.15">
      <c r="A3182" s="625"/>
      <c r="B3182" s="621"/>
      <c r="C3182" s="633"/>
      <c r="D3182" s="635"/>
      <c r="E3182" s="621"/>
      <c r="F3182" s="638"/>
      <c r="G3182" s="639"/>
      <c r="H3182" s="610" t="s">
        <v>242</v>
      </c>
      <c r="I3182" s="611"/>
      <c r="J3182" s="209" t="s">
        <v>287</v>
      </c>
      <c r="K3182" s="209" t="s">
        <v>287</v>
      </c>
      <c r="L3182" s="210">
        <v>0</v>
      </c>
    </row>
    <row r="3183" spans="1:12" s="194" customFormat="1" ht="24.6" customHeight="1" x14ac:dyDescent="0.15">
      <c r="A3183" s="625"/>
      <c r="B3183" s="203" t="s">
        <v>6</v>
      </c>
      <c r="C3183" s="207" t="s">
        <v>5</v>
      </c>
      <c r="D3183" s="207" t="s">
        <v>288</v>
      </c>
      <c r="E3183" s="207" t="s">
        <v>289</v>
      </c>
      <c r="F3183" s="612"/>
      <c r="G3183" s="613"/>
      <c r="H3183" s="616" t="s">
        <v>290</v>
      </c>
      <c r="I3183" s="617"/>
      <c r="J3183" s="620" t="s">
        <v>16</v>
      </c>
      <c r="K3183" s="620" t="s">
        <v>16</v>
      </c>
      <c r="L3183" s="622">
        <v>1145</v>
      </c>
    </row>
    <row r="3184" spans="1:12" s="194" customFormat="1" ht="24.6" customHeight="1" x14ac:dyDescent="0.15">
      <c r="A3184" s="626"/>
      <c r="B3184" s="209" t="s">
        <v>460</v>
      </c>
      <c r="C3184" s="209" t="s">
        <v>465</v>
      </c>
      <c r="D3184" s="211">
        <v>43510</v>
      </c>
      <c r="E3184" s="209" t="s">
        <v>2309</v>
      </c>
      <c r="F3184" s="614"/>
      <c r="G3184" s="615"/>
      <c r="H3184" s="618"/>
      <c r="I3184" s="619"/>
      <c r="J3184" s="621"/>
      <c r="K3184" s="621"/>
      <c r="L3184" s="623"/>
    </row>
    <row r="3185" spans="1:12" s="194" customFormat="1" ht="24.6" customHeight="1" x14ac:dyDescent="0.15">
      <c r="A3185" s="624">
        <v>600</v>
      </c>
      <c r="B3185" s="203" t="s">
        <v>12</v>
      </c>
      <c r="C3185" s="207" t="s">
        <v>11</v>
      </c>
      <c r="D3185" s="207" t="s">
        <v>280</v>
      </c>
      <c r="E3185" s="207" t="s">
        <v>281</v>
      </c>
      <c r="F3185" s="627" t="s">
        <v>8</v>
      </c>
      <c r="G3185" s="628"/>
      <c r="H3185" s="629"/>
      <c r="I3185" s="630"/>
      <c r="J3185" s="630"/>
      <c r="K3185" s="630"/>
      <c r="L3185" s="631"/>
    </row>
    <row r="3186" spans="1:12" s="194" customFormat="1" ht="26.65" customHeight="1" x14ac:dyDescent="0.15">
      <c r="A3186" s="625"/>
      <c r="B3186" s="620" t="s">
        <v>2301</v>
      </c>
      <c r="C3186" s="632" t="s">
        <v>2310</v>
      </c>
      <c r="D3186" s="634">
        <v>43521</v>
      </c>
      <c r="E3186" s="620" t="s">
        <v>628</v>
      </c>
      <c r="F3186" s="636" t="s">
        <v>2311</v>
      </c>
      <c r="G3186" s="637"/>
      <c r="H3186" s="610" t="s">
        <v>286</v>
      </c>
      <c r="I3186" s="611"/>
      <c r="J3186" s="209" t="s">
        <v>287</v>
      </c>
      <c r="K3186" s="209" t="s">
        <v>16</v>
      </c>
      <c r="L3186" s="210">
        <v>240.86</v>
      </c>
    </row>
    <row r="3187" spans="1:12" s="194" customFormat="1" ht="245.25" customHeight="1" x14ac:dyDescent="0.15">
      <c r="A3187" s="625"/>
      <c r="B3187" s="621"/>
      <c r="C3187" s="633"/>
      <c r="D3187" s="635"/>
      <c r="E3187" s="621"/>
      <c r="F3187" s="638"/>
      <c r="G3187" s="639"/>
      <c r="H3187" s="610" t="s">
        <v>242</v>
      </c>
      <c r="I3187" s="611"/>
      <c r="J3187" s="209" t="s">
        <v>287</v>
      </c>
      <c r="K3187" s="209" t="s">
        <v>16</v>
      </c>
      <c r="L3187" s="210">
        <v>294.20999999999998</v>
      </c>
    </row>
    <row r="3188" spans="1:12" s="194" customFormat="1" ht="24.6" customHeight="1" x14ac:dyDescent="0.15">
      <c r="A3188" s="625"/>
      <c r="B3188" s="203" t="s">
        <v>6</v>
      </c>
      <c r="C3188" s="207" t="s">
        <v>5</v>
      </c>
      <c r="D3188" s="207" t="s">
        <v>288</v>
      </c>
      <c r="E3188" s="207" t="s">
        <v>289</v>
      </c>
      <c r="F3188" s="612"/>
      <c r="G3188" s="613"/>
      <c r="H3188" s="616" t="s">
        <v>290</v>
      </c>
      <c r="I3188" s="617"/>
      <c r="J3188" s="620" t="s">
        <v>287</v>
      </c>
      <c r="K3188" s="620" t="s">
        <v>16</v>
      </c>
      <c r="L3188" s="622">
        <v>100</v>
      </c>
    </row>
    <row r="3189" spans="1:12" s="194" customFormat="1" ht="24.6" customHeight="1" x14ac:dyDescent="0.15">
      <c r="A3189" s="626"/>
      <c r="B3189" s="209" t="s">
        <v>460</v>
      </c>
      <c r="C3189" s="209" t="s">
        <v>2311</v>
      </c>
      <c r="D3189" s="211">
        <v>43522</v>
      </c>
      <c r="E3189" s="209" t="s">
        <v>471</v>
      </c>
      <c r="F3189" s="614"/>
      <c r="G3189" s="615"/>
      <c r="H3189" s="618"/>
      <c r="I3189" s="619"/>
      <c r="J3189" s="621"/>
      <c r="K3189" s="621"/>
      <c r="L3189" s="623"/>
    </row>
    <row r="3190" spans="1:12" s="194" customFormat="1" ht="24.6" customHeight="1" x14ac:dyDescent="0.15">
      <c r="A3190" s="624">
        <v>601</v>
      </c>
      <c r="B3190" s="203" t="s">
        <v>12</v>
      </c>
      <c r="C3190" s="207" t="s">
        <v>11</v>
      </c>
      <c r="D3190" s="207" t="s">
        <v>280</v>
      </c>
      <c r="E3190" s="207" t="s">
        <v>281</v>
      </c>
      <c r="F3190" s="627" t="s">
        <v>8</v>
      </c>
      <c r="G3190" s="628"/>
      <c r="H3190" s="629"/>
      <c r="I3190" s="630"/>
      <c r="J3190" s="630"/>
      <c r="K3190" s="630"/>
      <c r="L3190" s="631"/>
    </row>
    <row r="3191" spans="1:12" s="194" customFormat="1" ht="26.65" customHeight="1" x14ac:dyDescent="0.15">
      <c r="A3191" s="625"/>
      <c r="B3191" s="620" t="s">
        <v>2301</v>
      </c>
      <c r="C3191" s="632" t="s">
        <v>2312</v>
      </c>
      <c r="D3191" s="634">
        <v>43523</v>
      </c>
      <c r="E3191" s="620" t="s">
        <v>1903</v>
      </c>
      <c r="F3191" s="636" t="s">
        <v>1904</v>
      </c>
      <c r="G3191" s="637"/>
      <c r="H3191" s="610" t="s">
        <v>286</v>
      </c>
      <c r="I3191" s="611"/>
      <c r="J3191" s="209" t="s">
        <v>287</v>
      </c>
      <c r="K3191" s="209" t="s">
        <v>16</v>
      </c>
      <c r="L3191" s="210">
        <v>244.52</v>
      </c>
    </row>
    <row r="3192" spans="1:12" s="194" customFormat="1" ht="255.95" customHeight="1" x14ac:dyDescent="0.15">
      <c r="A3192" s="625"/>
      <c r="B3192" s="621"/>
      <c r="C3192" s="633"/>
      <c r="D3192" s="635"/>
      <c r="E3192" s="621"/>
      <c r="F3192" s="638"/>
      <c r="G3192" s="639"/>
      <c r="H3192" s="610" t="s">
        <v>242</v>
      </c>
      <c r="I3192" s="611"/>
      <c r="J3192" s="209" t="s">
        <v>287</v>
      </c>
      <c r="K3192" s="209" t="s">
        <v>16</v>
      </c>
      <c r="L3192" s="210">
        <v>367.6</v>
      </c>
    </row>
    <row r="3193" spans="1:12" s="194" customFormat="1" ht="24.6" customHeight="1" x14ac:dyDescent="0.15">
      <c r="A3193" s="625"/>
      <c r="B3193" s="203" t="s">
        <v>6</v>
      </c>
      <c r="C3193" s="207" t="s">
        <v>5</v>
      </c>
      <c r="D3193" s="207" t="s">
        <v>288</v>
      </c>
      <c r="E3193" s="207" t="s">
        <v>289</v>
      </c>
      <c r="F3193" s="612"/>
      <c r="G3193" s="613"/>
      <c r="H3193" s="616" t="s">
        <v>290</v>
      </c>
      <c r="I3193" s="617"/>
      <c r="J3193" s="620" t="s">
        <v>287</v>
      </c>
      <c r="K3193" s="620" t="s">
        <v>16</v>
      </c>
      <c r="L3193" s="622">
        <v>50</v>
      </c>
    </row>
    <row r="3194" spans="1:12" s="194" customFormat="1" ht="24.6" customHeight="1" x14ac:dyDescent="0.15">
      <c r="A3194" s="626"/>
      <c r="B3194" s="209" t="s">
        <v>460</v>
      </c>
      <c r="C3194" s="209" t="s">
        <v>1904</v>
      </c>
      <c r="D3194" s="211">
        <v>43524</v>
      </c>
      <c r="E3194" s="209" t="s">
        <v>375</v>
      </c>
      <c r="F3194" s="614"/>
      <c r="G3194" s="615"/>
      <c r="H3194" s="618"/>
      <c r="I3194" s="619"/>
      <c r="J3194" s="621"/>
      <c r="K3194" s="621"/>
      <c r="L3194" s="623"/>
    </row>
    <row r="3195" spans="1:12" s="194" customFormat="1" ht="24.6" customHeight="1" x14ac:dyDescent="0.15">
      <c r="A3195" s="624">
        <v>602</v>
      </c>
      <c r="B3195" s="203" t="s">
        <v>12</v>
      </c>
      <c r="C3195" s="207" t="s">
        <v>11</v>
      </c>
      <c r="D3195" s="207" t="s">
        <v>280</v>
      </c>
      <c r="E3195" s="207" t="s">
        <v>281</v>
      </c>
      <c r="F3195" s="627" t="s">
        <v>8</v>
      </c>
      <c r="G3195" s="628"/>
      <c r="H3195" s="629"/>
      <c r="I3195" s="630"/>
      <c r="J3195" s="630"/>
      <c r="K3195" s="630"/>
      <c r="L3195" s="631"/>
    </row>
    <row r="3196" spans="1:12" s="194" customFormat="1" ht="26.65" customHeight="1" x14ac:dyDescent="0.15">
      <c r="A3196" s="625"/>
      <c r="B3196" s="620" t="s">
        <v>2313</v>
      </c>
      <c r="C3196" s="620" t="s">
        <v>2314</v>
      </c>
      <c r="D3196" s="634">
        <v>43401</v>
      </c>
      <c r="E3196" s="620" t="s">
        <v>2315</v>
      </c>
      <c r="F3196" s="636" t="s">
        <v>904</v>
      </c>
      <c r="G3196" s="637"/>
      <c r="H3196" s="610" t="s">
        <v>286</v>
      </c>
      <c r="I3196" s="611"/>
      <c r="J3196" s="209" t="s">
        <v>287</v>
      </c>
      <c r="K3196" s="209" t="s">
        <v>16</v>
      </c>
      <c r="L3196" s="210">
        <v>113</v>
      </c>
    </row>
    <row r="3197" spans="1:12" s="194" customFormat="1" ht="115.7" customHeight="1" x14ac:dyDescent="0.15">
      <c r="A3197" s="625"/>
      <c r="B3197" s="621"/>
      <c r="C3197" s="621"/>
      <c r="D3197" s="635"/>
      <c r="E3197" s="621"/>
      <c r="F3197" s="638"/>
      <c r="G3197" s="639"/>
      <c r="H3197" s="610" t="s">
        <v>242</v>
      </c>
      <c r="I3197" s="611"/>
      <c r="J3197" s="209" t="s">
        <v>287</v>
      </c>
      <c r="K3197" s="209" t="s">
        <v>16</v>
      </c>
      <c r="L3197" s="210">
        <v>317.39999999999998</v>
      </c>
    </row>
    <row r="3198" spans="1:12" s="194" customFormat="1" ht="24.6" customHeight="1" x14ac:dyDescent="0.15">
      <c r="A3198" s="625"/>
      <c r="B3198" s="203" t="s">
        <v>6</v>
      </c>
      <c r="C3198" s="207" t="s">
        <v>5</v>
      </c>
      <c r="D3198" s="207" t="s">
        <v>288</v>
      </c>
      <c r="E3198" s="207" t="s">
        <v>289</v>
      </c>
      <c r="F3198" s="612"/>
      <c r="G3198" s="613"/>
      <c r="H3198" s="616" t="s">
        <v>290</v>
      </c>
      <c r="I3198" s="617"/>
      <c r="J3198" s="620" t="s">
        <v>287</v>
      </c>
      <c r="K3198" s="620" t="s">
        <v>16</v>
      </c>
      <c r="L3198" s="622">
        <v>100</v>
      </c>
    </row>
    <row r="3199" spans="1:12" s="194" customFormat="1" ht="24.6" customHeight="1" x14ac:dyDescent="0.15">
      <c r="A3199" s="626"/>
      <c r="B3199" s="209" t="s">
        <v>291</v>
      </c>
      <c r="C3199" s="209" t="s">
        <v>904</v>
      </c>
      <c r="D3199" s="211">
        <v>43402</v>
      </c>
      <c r="E3199" s="209" t="s">
        <v>2316</v>
      </c>
      <c r="F3199" s="614"/>
      <c r="G3199" s="615"/>
      <c r="H3199" s="618"/>
      <c r="I3199" s="619"/>
      <c r="J3199" s="621"/>
      <c r="K3199" s="621"/>
      <c r="L3199" s="623"/>
    </row>
    <row r="3200" spans="1:12" s="194" customFormat="1" ht="24.6" customHeight="1" x14ac:dyDescent="0.15">
      <c r="A3200" s="624">
        <v>603</v>
      </c>
      <c r="B3200" s="203" t="s">
        <v>12</v>
      </c>
      <c r="C3200" s="207" t="s">
        <v>11</v>
      </c>
      <c r="D3200" s="207" t="s">
        <v>280</v>
      </c>
      <c r="E3200" s="207" t="s">
        <v>281</v>
      </c>
      <c r="F3200" s="627" t="s">
        <v>8</v>
      </c>
      <c r="G3200" s="628"/>
      <c r="H3200" s="629"/>
      <c r="I3200" s="630"/>
      <c r="J3200" s="630"/>
      <c r="K3200" s="630"/>
      <c r="L3200" s="631"/>
    </row>
    <row r="3201" spans="1:12" s="194" customFormat="1" ht="26.65" customHeight="1" x14ac:dyDescent="0.15">
      <c r="A3201" s="625"/>
      <c r="B3201" s="620" t="s">
        <v>2313</v>
      </c>
      <c r="C3201" s="632" t="s">
        <v>2317</v>
      </c>
      <c r="D3201" s="634">
        <v>43549</v>
      </c>
      <c r="E3201" s="620" t="s">
        <v>1992</v>
      </c>
      <c r="F3201" s="636" t="s">
        <v>2318</v>
      </c>
      <c r="G3201" s="637"/>
      <c r="H3201" s="610" t="s">
        <v>286</v>
      </c>
      <c r="I3201" s="611"/>
      <c r="J3201" s="209" t="s">
        <v>287</v>
      </c>
      <c r="K3201" s="209" t="s">
        <v>16</v>
      </c>
      <c r="L3201" s="210">
        <v>699</v>
      </c>
    </row>
    <row r="3202" spans="1:12" s="194" customFormat="1" ht="234.2" customHeight="1" x14ac:dyDescent="0.15">
      <c r="A3202" s="625"/>
      <c r="B3202" s="621"/>
      <c r="C3202" s="633"/>
      <c r="D3202" s="635"/>
      <c r="E3202" s="621"/>
      <c r="F3202" s="638"/>
      <c r="G3202" s="639"/>
      <c r="H3202" s="610" t="s">
        <v>242</v>
      </c>
      <c r="I3202" s="611"/>
      <c r="J3202" s="209" t="s">
        <v>287</v>
      </c>
      <c r="K3202" s="209" t="s">
        <v>16</v>
      </c>
      <c r="L3202" s="210">
        <v>3060.78</v>
      </c>
    </row>
    <row r="3203" spans="1:12" s="194" customFormat="1" ht="24.6" customHeight="1" x14ac:dyDescent="0.15">
      <c r="A3203" s="625"/>
      <c r="B3203" s="203" t="s">
        <v>6</v>
      </c>
      <c r="C3203" s="207" t="s">
        <v>5</v>
      </c>
      <c r="D3203" s="207" t="s">
        <v>288</v>
      </c>
      <c r="E3203" s="207" t="s">
        <v>289</v>
      </c>
      <c r="F3203" s="612"/>
      <c r="G3203" s="613"/>
      <c r="H3203" s="616" t="s">
        <v>290</v>
      </c>
      <c r="I3203" s="617"/>
      <c r="J3203" s="620" t="s">
        <v>287</v>
      </c>
      <c r="K3203" s="620" t="s">
        <v>287</v>
      </c>
      <c r="L3203" s="622">
        <v>0</v>
      </c>
    </row>
    <row r="3204" spans="1:12" s="194" customFormat="1" ht="24.6" customHeight="1" x14ac:dyDescent="0.15">
      <c r="A3204" s="626"/>
      <c r="B3204" s="209" t="s">
        <v>291</v>
      </c>
      <c r="C3204" s="209" t="s">
        <v>2318</v>
      </c>
      <c r="D3204" s="211">
        <v>43553</v>
      </c>
      <c r="E3204" s="209" t="s">
        <v>2319</v>
      </c>
      <c r="F3204" s="614"/>
      <c r="G3204" s="615"/>
      <c r="H3204" s="618"/>
      <c r="I3204" s="619"/>
      <c r="J3204" s="621"/>
      <c r="K3204" s="621"/>
      <c r="L3204" s="623"/>
    </row>
    <row r="3205" spans="1:12" s="194" customFormat="1" ht="24.6" customHeight="1" x14ac:dyDescent="0.15">
      <c r="A3205" s="624">
        <v>604</v>
      </c>
      <c r="B3205" s="203" t="s">
        <v>12</v>
      </c>
      <c r="C3205" s="207" t="s">
        <v>11</v>
      </c>
      <c r="D3205" s="207" t="s">
        <v>280</v>
      </c>
      <c r="E3205" s="207" t="s">
        <v>281</v>
      </c>
      <c r="F3205" s="627" t="s">
        <v>8</v>
      </c>
      <c r="G3205" s="628"/>
      <c r="H3205" s="629"/>
      <c r="I3205" s="630"/>
      <c r="J3205" s="630"/>
      <c r="K3205" s="630"/>
      <c r="L3205" s="631"/>
    </row>
    <row r="3206" spans="1:12" s="194" customFormat="1" ht="26.65" customHeight="1" x14ac:dyDescent="0.15">
      <c r="A3206" s="625"/>
      <c r="B3206" s="620" t="s">
        <v>2320</v>
      </c>
      <c r="C3206" s="632" t="s">
        <v>2321</v>
      </c>
      <c r="D3206" s="634">
        <v>43391</v>
      </c>
      <c r="E3206" s="620" t="s">
        <v>469</v>
      </c>
      <c r="F3206" s="636" t="s">
        <v>858</v>
      </c>
      <c r="G3206" s="637"/>
      <c r="H3206" s="610" t="s">
        <v>286</v>
      </c>
      <c r="I3206" s="611"/>
      <c r="J3206" s="209" t="s">
        <v>287</v>
      </c>
      <c r="K3206" s="209" t="s">
        <v>287</v>
      </c>
      <c r="L3206" s="210">
        <v>0</v>
      </c>
    </row>
    <row r="3207" spans="1:12" s="194" customFormat="1" ht="137.65" customHeight="1" x14ac:dyDescent="0.15">
      <c r="A3207" s="625"/>
      <c r="B3207" s="621"/>
      <c r="C3207" s="633"/>
      <c r="D3207" s="635"/>
      <c r="E3207" s="621"/>
      <c r="F3207" s="638"/>
      <c r="G3207" s="639"/>
      <c r="H3207" s="610" t="s">
        <v>242</v>
      </c>
      <c r="I3207" s="611"/>
      <c r="J3207" s="209" t="s">
        <v>287</v>
      </c>
      <c r="K3207" s="209" t="s">
        <v>287</v>
      </c>
      <c r="L3207" s="210">
        <v>0</v>
      </c>
    </row>
    <row r="3208" spans="1:12" s="194" customFormat="1" ht="24.6" customHeight="1" x14ac:dyDescent="0.15">
      <c r="A3208" s="625"/>
      <c r="B3208" s="203" t="s">
        <v>6</v>
      </c>
      <c r="C3208" s="207" t="s">
        <v>5</v>
      </c>
      <c r="D3208" s="207" t="s">
        <v>288</v>
      </c>
      <c r="E3208" s="207" t="s">
        <v>289</v>
      </c>
      <c r="F3208" s="612"/>
      <c r="G3208" s="613"/>
      <c r="H3208" s="616" t="s">
        <v>290</v>
      </c>
      <c r="I3208" s="617"/>
      <c r="J3208" s="620" t="s">
        <v>287</v>
      </c>
      <c r="K3208" s="620" t="s">
        <v>16</v>
      </c>
      <c r="L3208" s="622">
        <v>795</v>
      </c>
    </row>
    <row r="3209" spans="1:12" s="194" customFormat="1" ht="24.6" customHeight="1" x14ac:dyDescent="0.15">
      <c r="A3209" s="626"/>
      <c r="B3209" s="209" t="s">
        <v>291</v>
      </c>
      <c r="C3209" s="209" t="s">
        <v>858</v>
      </c>
      <c r="D3209" s="211">
        <v>43397</v>
      </c>
      <c r="E3209" s="209" t="s">
        <v>1930</v>
      </c>
      <c r="F3209" s="614"/>
      <c r="G3209" s="615"/>
      <c r="H3209" s="618"/>
      <c r="I3209" s="619"/>
      <c r="J3209" s="621"/>
      <c r="K3209" s="621"/>
      <c r="L3209" s="623"/>
    </row>
    <row r="3210" spans="1:12" s="194" customFormat="1" ht="24.6" customHeight="1" x14ac:dyDescent="0.15">
      <c r="A3210" s="624">
        <v>605</v>
      </c>
      <c r="B3210" s="203" t="s">
        <v>12</v>
      </c>
      <c r="C3210" s="207" t="s">
        <v>11</v>
      </c>
      <c r="D3210" s="207" t="s">
        <v>280</v>
      </c>
      <c r="E3210" s="207" t="s">
        <v>281</v>
      </c>
      <c r="F3210" s="627" t="s">
        <v>8</v>
      </c>
      <c r="G3210" s="628"/>
      <c r="H3210" s="629"/>
      <c r="I3210" s="630"/>
      <c r="J3210" s="630"/>
      <c r="K3210" s="630"/>
      <c r="L3210" s="631"/>
    </row>
    <row r="3211" spans="1:12" s="194" customFormat="1" ht="26.65" customHeight="1" x14ac:dyDescent="0.15">
      <c r="A3211" s="625"/>
      <c r="B3211" s="620" t="s">
        <v>2320</v>
      </c>
      <c r="C3211" s="632" t="s">
        <v>2322</v>
      </c>
      <c r="D3211" s="634">
        <v>43515</v>
      </c>
      <c r="E3211" s="620" t="s">
        <v>377</v>
      </c>
      <c r="F3211" s="636" t="s">
        <v>2323</v>
      </c>
      <c r="G3211" s="637"/>
      <c r="H3211" s="610" t="s">
        <v>286</v>
      </c>
      <c r="I3211" s="611"/>
      <c r="J3211" s="209" t="s">
        <v>287</v>
      </c>
      <c r="K3211" s="209" t="s">
        <v>16</v>
      </c>
      <c r="L3211" s="210">
        <v>438</v>
      </c>
    </row>
    <row r="3212" spans="1:12" s="194" customFormat="1" ht="223.5" customHeight="1" x14ac:dyDescent="0.15">
      <c r="A3212" s="625"/>
      <c r="B3212" s="621"/>
      <c r="C3212" s="633"/>
      <c r="D3212" s="635"/>
      <c r="E3212" s="621"/>
      <c r="F3212" s="638"/>
      <c r="G3212" s="639"/>
      <c r="H3212" s="610" t="s">
        <v>242</v>
      </c>
      <c r="I3212" s="611"/>
      <c r="J3212" s="209" t="s">
        <v>287</v>
      </c>
      <c r="K3212" s="209" t="s">
        <v>16</v>
      </c>
      <c r="L3212" s="210">
        <v>260</v>
      </c>
    </row>
    <row r="3213" spans="1:12" s="194" customFormat="1" ht="24.6" customHeight="1" x14ac:dyDescent="0.15">
      <c r="A3213" s="625"/>
      <c r="B3213" s="203" t="s">
        <v>6</v>
      </c>
      <c r="C3213" s="207" t="s">
        <v>5</v>
      </c>
      <c r="D3213" s="207" t="s">
        <v>288</v>
      </c>
      <c r="E3213" s="207" t="s">
        <v>289</v>
      </c>
      <c r="F3213" s="612"/>
      <c r="G3213" s="613"/>
      <c r="H3213" s="616" t="s">
        <v>290</v>
      </c>
      <c r="I3213" s="617"/>
      <c r="J3213" s="620" t="s">
        <v>287</v>
      </c>
      <c r="K3213" s="620" t="s">
        <v>16</v>
      </c>
      <c r="L3213" s="622">
        <v>42</v>
      </c>
    </row>
    <row r="3214" spans="1:12" s="194" customFormat="1" ht="24.6" customHeight="1" x14ac:dyDescent="0.15">
      <c r="A3214" s="626"/>
      <c r="B3214" s="209" t="s">
        <v>291</v>
      </c>
      <c r="C3214" s="209" t="s">
        <v>2323</v>
      </c>
      <c r="D3214" s="211">
        <v>43516</v>
      </c>
      <c r="E3214" s="209" t="s">
        <v>2324</v>
      </c>
      <c r="F3214" s="614"/>
      <c r="G3214" s="615"/>
      <c r="H3214" s="618"/>
      <c r="I3214" s="619"/>
      <c r="J3214" s="621"/>
      <c r="K3214" s="621"/>
      <c r="L3214" s="623"/>
    </row>
    <row r="3215" spans="1:12" s="194" customFormat="1" ht="24.6" customHeight="1" x14ac:dyDescent="0.15">
      <c r="A3215" s="624">
        <v>606</v>
      </c>
      <c r="B3215" s="203" t="s">
        <v>12</v>
      </c>
      <c r="C3215" s="207" t="s">
        <v>11</v>
      </c>
      <c r="D3215" s="207" t="s">
        <v>280</v>
      </c>
      <c r="E3215" s="207" t="s">
        <v>281</v>
      </c>
      <c r="F3215" s="627" t="s">
        <v>8</v>
      </c>
      <c r="G3215" s="628"/>
      <c r="H3215" s="629"/>
      <c r="I3215" s="630"/>
      <c r="J3215" s="630"/>
      <c r="K3215" s="630"/>
      <c r="L3215" s="631"/>
    </row>
    <row r="3216" spans="1:12" s="194" customFormat="1" ht="26.65" customHeight="1" x14ac:dyDescent="0.15">
      <c r="A3216" s="625"/>
      <c r="B3216" s="620" t="s">
        <v>2325</v>
      </c>
      <c r="C3216" s="632" t="s">
        <v>2326</v>
      </c>
      <c r="D3216" s="634">
        <v>43523</v>
      </c>
      <c r="E3216" s="620" t="s">
        <v>2327</v>
      </c>
      <c r="F3216" s="636" t="s">
        <v>2328</v>
      </c>
      <c r="G3216" s="637"/>
      <c r="H3216" s="610" t="s">
        <v>286</v>
      </c>
      <c r="I3216" s="611"/>
      <c r="J3216" s="209" t="s">
        <v>287</v>
      </c>
      <c r="K3216" s="209" t="s">
        <v>287</v>
      </c>
      <c r="L3216" s="210">
        <v>0</v>
      </c>
    </row>
    <row r="3217" spans="1:12" s="194" customFormat="1" ht="409.6" customHeight="1" x14ac:dyDescent="0.15">
      <c r="A3217" s="625"/>
      <c r="B3217" s="640"/>
      <c r="C3217" s="641"/>
      <c r="D3217" s="642"/>
      <c r="E3217" s="640"/>
      <c r="F3217" s="643"/>
      <c r="G3217" s="644"/>
      <c r="H3217" s="616" t="s">
        <v>242</v>
      </c>
      <c r="I3217" s="617"/>
      <c r="J3217" s="620" t="s">
        <v>287</v>
      </c>
      <c r="K3217" s="620" t="s">
        <v>287</v>
      </c>
      <c r="L3217" s="622">
        <v>0</v>
      </c>
    </row>
    <row r="3218" spans="1:12" s="194" customFormat="1" ht="342.4" customHeight="1" x14ac:dyDescent="0.15">
      <c r="A3218" s="625"/>
      <c r="B3218" s="621"/>
      <c r="C3218" s="633"/>
      <c r="D3218" s="635"/>
      <c r="E3218" s="621"/>
      <c r="F3218" s="638"/>
      <c r="G3218" s="639"/>
      <c r="H3218" s="618"/>
      <c r="I3218" s="619"/>
      <c r="J3218" s="621"/>
      <c r="K3218" s="621"/>
      <c r="L3218" s="623"/>
    </row>
    <row r="3219" spans="1:12" s="194" customFormat="1" ht="24.6" customHeight="1" x14ac:dyDescent="0.15">
      <c r="A3219" s="625"/>
      <c r="B3219" s="203" t="s">
        <v>6</v>
      </c>
      <c r="C3219" s="207" t="s">
        <v>5</v>
      </c>
      <c r="D3219" s="207" t="s">
        <v>288</v>
      </c>
      <c r="E3219" s="207" t="s">
        <v>289</v>
      </c>
      <c r="F3219" s="612"/>
      <c r="G3219" s="613"/>
      <c r="H3219" s="616" t="s">
        <v>290</v>
      </c>
      <c r="I3219" s="617"/>
      <c r="J3219" s="620" t="s">
        <v>287</v>
      </c>
      <c r="K3219" s="620" t="s">
        <v>16</v>
      </c>
      <c r="L3219" s="622">
        <v>2285</v>
      </c>
    </row>
    <row r="3220" spans="1:12" s="194" customFormat="1" ht="24.6" customHeight="1" x14ac:dyDescent="0.15">
      <c r="A3220" s="626"/>
      <c r="B3220" s="209" t="s">
        <v>2329</v>
      </c>
      <c r="C3220" s="209" t="s">
        <v>2328</v>
      </c>
      <c r="D3220" s="211">
        <v>43527</v>
      </c>
      <c r="E3220" s="209" t="s">
        <v>1693</v>
      </c>
      <c r="F3220" s="614"/>
      <c r="G3220" s="615"/>
      <c r="H3220" s="618"/>
      <c r="I3220" s="619"/>
      <c r="J3220" s="621"/>
      <c r="K3220" s="621"/>
      <c r="L3220" s="623"/>
    </row>
    <row r="3221" spans="1:12" s="194" customFormat="1" ht="24.6" customHeight="1" x14ac:dyDescent="0.15">
      <c r="A3221" s="624">
        <v>607</v>
      </c>
      <c r="B3221" s="203" t="s">
        <v>12</v>
      </c>
      <c r="C3221" s="207" t="s">
        <v>11</v>
      </c>
      <c r="D3221" s="207" t="s">
        <v>280</v>
      </c>
      <c r="E3221" s="207" t="s">
        <v>281</v>
      </c>
      <c r="F3221" s="627" t="s">
        <v>8</v>
      </c>
      <c r="G3221" s="628"/>
      <c r="H3221" s="629"/>
      <c r="I3221" s="630"/>
      <c r="J3221" s="630"/>
      <c r="K3221" s="630"/>
      <c r="L3221" s="631"/>
    </row>
    <row r="3222" spans="1:12" s="194" customFormat="1" ht="26.65" customHeight="1" x14ac:dyDescent="0.15">
      <c r="A3222" s="625"/>
      <c r="B3222" s="620" t="s">
        <v>2330</v>
      </c>
      <c r="C3222" s="620" t="s">
        <v>2331</v>
      </c>
      <c r="D3222" s="634">
        <v>43402</v>
      </c>
      <c r="E3222" s="620" t="s">
        <v>896</v>
      </c>
      <c r="F3222" s="636" t="s">
        <v>1961</v>
      </c>
      <c r="G3222" s="637"/>
      <c r="H3222" s="610" t="s">
        <v>286</v>
      </c>
      <c r="I3222" s="611"/>
      <c r="J3222" s="209" t="s">
        <v>287</v>
      </c>
      <c r="K3222" s="209" t="s">
        <v>16</v>
      </c>
      <c r="L3222" s="210">
        <v>218.86</v>
      </c>
    </row>
    <row r="3223" spans="1:12" s="194" customFormat="1" ht="115.7" customHeight="1" x14ac:dyDescent="0.15">
      <c r="A3223" s="625"/>
      <c r="B3223" s="621"/>
      <c r="C3223" s="621"/>
      <c r="D3223" s="635"/>
      <c r="E3223" s="621"/>
      <c r="F3223" s="638"/>
      <c r="G3223" s="639"/>
      <c r="H3223" s="610" t="s">
        <v>242</v>
      </c>
      <c r="I3223" s="611"/>
      <c r="J3223" s="209" t="s">
        <v>287</v>
      </c>
      <c r="K3223" s="209" t="s">
        <v>16</v>
      </c>
      <c r="L3223" s="210">
        <v>219.96</v>
      </c>
    </row>
    <row r="3224" spans="1:12" s="194" customFormat="1" ht="24.6" customHeight="1" x14ac:dyDescent="0.15">
      <c r="A3224" s="625"/>
      <c r="B3224" s="203" t="s">
        <v>6</v>
      </c>
      <c r="C3224" s="207" t="s">
        <v>5</v>
      </c>
      <c r="D3224" s="207" t="s">
        <v>288</v>
      </c>
      <c r="E3224" s="207" t="s">
        <v>289</v>
      </c>
      <c r="F3224" s="612"/>
      <c r="G3224" s="613"/>
      <c r="H3224" s="616" t="s">
        <v>290</v>
      </c>
      <c r="I3224" s="617"/>
      <c r="J3224" s="620" t="s">
        <v>287</v>
      </c>
      <c r="K3224" s="620" t="s">
        <v>16</v>
      </c>
      <c r="L3224" s="622">
        <v>138</v>
      </c>
    </row>
    <row r="3225" spans="1:12" s="194" customFormat="1" ht="24.6" customHeight="1" x14ac:dyDescent="0.15">
      <c r="A3225" s="626"/>
      <c r="B3225" s="209" t="s">
        <v>460</v>
      </c>
      <c r="C3225" s="209" t="s">
        <v>1961</v>
      </c>
      <c r="D3225" s="211">
        <v>43403</v>
      </c>
      <c r="E3225" s="209" t="s">
        <v>1491</v>
      </c>
      <c r="F3225" s="614"/>
      <c r="G3225" s="615"/>
      <c r="H3225" s="618"/>
      <c r="I3225" s="619"/>
      <c r="J3225" s="621"/>
      <c r="K3225" s="621"/>
      <c r="L3225" s="623"/>
    </row>
    <row r="3226" spans="1:12" s="194" customFormat="1" ht="24.6" customHeight="1" x14ac:dyDescent="0.15">
      <c r="A3226" s="624">
        <v>608</v>
      </c>
      <c r="B3226" s="203" t="s">
        <v>12</v>
      </c>
      <c r="C3226" s="207" t="s">
        <v>11</v>
      </c>
      <c r="D3226" s="207" t="s">
        <v>280</v>
      </c>
      <c r="E3226" s="207" t="s">
        <v>281</v>
      </c>
      <c r="F3226" s="627" t="s">
        <v>8</v>
      </c>
      <c r="G3226" s="628"/>
      <c r="H3226" s="629"/>
      <c r="I3226" s="630"/>
      <c r="J3226" s="630"/>
      <c r="K3226" s="630"/>
      <c r="L3226" s="631"/>
    </row>
    <row r="3227" spans="1:12" s="194" customFormat="1" ht="26.65" customHeight="1" x14ac:dyDescent="0.15">
      <c r="A3227" s="625"/>
      <c r="B3227" s="620" t="s">
        <v>2330</v>
      </c>
      <c r="C3227" s="632" t="s">
        <v>2332</v>
      </c>
      <c r="D3227" s="634">
        <v>43473</v>
      </c>
      <c r="E3227" s="620" t="s">
        <v>442</v>
      </c>
      <c r="F3227" s="636" t="s">
        <v>443</v>
      </c>
      <c r="G3227" s="637"/>
      <c r="H3227" s="610" t="s">
        <v>286</v>
      </c>
      <c r="I3227" s="611"/>
      <c r="J3227" s="209" t="s">
        <v>287</v>
      </c>
      <c r="K3227" s="209" t="s">
        <v>16</v>
      </c>
      <c r="L3227" s="210">
        <v>361.47</v>
      </c>
    </row>
    <row r="3228" spans="1:12" s="194" customFormat="1" ht="277.35000000000002" customHeight="1" x14ac:dyDescent="0.15">
      <c r="A3228" s="625"/>
      <c r="B3228" s="621"/>
      <c r="C3228" s="633"/>
      <c r="D3228" s="635"/>
      <c r="E3228" s="621"/>
      <c r="F3228" s="638"/>
      <c r="G3228" s="639"/>
      <c r="H3228" s="610" t="s">
        <v>242</v>
      </c>
      <c r="I3228" s="611"/>
      <c r="J3228" s="209" t="s">
        <v>287</v>
      </c>
      <c r="K3228" s="209" t="s">
        <v>16</v>
      </c>
      <c r="L3228" s="210">
        <v>263.95999999999998</v>
      </c>
    </row>
    <row r="3229" spans="1:12" s="194" customFormat="1" ht="24.6" customHeight="1" x14ac:dyDescent="0.15">
      <c r="A3229" s="625"/>
      <c r="B3229" s="203" t="s">
        <v>6</v>
      </c>
      <c r="C3229" s="207" t="s">
        <v>5</v>
      </c>
      <c r="D3229" s="207" t="s">
        <v>288</v>
      </c>
      <c r="E3229" s="207" t="s">
        <v>289</v>
      </c>
      <c r="F3229" s="612"/>
      <c r="G3229" s="613"/>
      <c r="H3229" s="616" t="s">
        <v>290</v>
      </c>
      <c r="I3229" s="617"/>
      <c r="J3229" s="620" t="s">
        <v>287</v>
      </c>
      <c r="K3229" s="620" t="s">
        <v>16</v>
      </c>
      <c r="L3229" s="622">
        <v>138</v>
      </c>
    </row>
    <row r="3230" spans="1:12" s="194" customFormat="1" ht="24.6" customHeight="1" x14ac:dyDescent="0.15">
      <c r="A3230" s="626"/>
      <c r="B3230" s="209" t="s">
        <v>460</v>
      </c>
      <c r="C3230" s="209" t="s">
        <v>443</v>
      </c>
      <c r="D3230" s="211">
        <v>43474</v>
      </c>
      <c r="E3230" s="209" t="s">
        <v>1705</v>
      </c>
      <c r="F3230" s="614"/>
      <c r="G3230" s="615"/>
      <c r="H3230" s="618"/>
      <c r="I3230" s="619"/>
      <c r="J3230" s="621"/>
      <c r="K3230" s="621"/>
      <c r="L3230" s="623"/>
    </row>
    <row r="3231" spans="1:12" s="194" customFormat="1" ht="24.6" customHeight="1" x14ac:dyDescent="0.15">
      <c r="A3231" s="624">
        <v>609</v>
      </c>
      <c r="B3231" s="203" t="s">
        <v>12</v>
      </c>
      <c r="C3231" s="207" t="s">
        <v>11</v>
      </c>
      <c r="D3231" s="207" t="s">
        <v>280</v>
      </c>
      <c r="E3231" s="207" t="s">
        <v>281</v>
      </c>
      <c r="F3231" s="627" t="s">
        <v>8</v>
      </c>
      <c r="G3231" s="628"/>
      <c r="H3231" s="629"/>
      <c r="I3231" s="630"/>
      <c r="J3231" s="630"/>
      <c r="K3231" s="630"/>
      <c r="L3231" s="631"/>
    </row>
    <row r="3232" spans="1:12" s="194" customFormat="1" ht="26.65" customHeight="1" x14ac:dyDescent="0.15">
      <c r="A3232" s="625"/>
      <c r="B3232" s="620" t="s">
        <v>2333</v>
      </c>
      <c r="C3232" s="632" t="s">
        <v>2334</v>
      </c>
      <c r="D3232" s="634">
        <v>43417</v>
      </c>
      <c r="E3232" s="620" t="s">
        <v>1258</v>
      </c>
      <c r="F3232" s="636" t="s">
        <v>2335</v>
      </c>
      <c r="G3232" s="637"/>
      <c r="H3232" s="610" t="s">
        <v>286</v>
      </c>
      <c r="I3232" s="611"/>
      <c r="J3232" s="209" t="s">
        <v>287</v>
      </c>
      <c r="K3232" s="209" t="s">
        <v>16</v>
      </c>
      <c r="L3232" s="210">
        <v>447</v>
      </c>
    </row>
    <row r="3233" spans="1:12" s="194" customFormat="1" ht="158.85" customHeight="1" x14ac:dyDescent="0.15">
      <c r="A3233" s="625"/>
      <c r="B3233" s="621"/>
      <c r="C3233" s="633"/>
      <c r="D3233" s="635"/>
      <c r="E3233" s="621"/>
      <c r="F3233" s="638"/>
      <c r="G3233" s="639"/>
      <c r="H3233" s="610" t="s">
        <v>242</v>
      </c>
      <c r="I3233" s="611"/>
      <c r="J3233" s="209" t="s">
        <v>287</v>
      </c>
      <c r="K3233" s="209" t="s">
        <v>16</v>
      </c>
      <c r="L3233" s="210">
        <v>3498.75</v>
      </c>
    </row>
    <row r="3234" spans="1:12" s="194" customFormat="1" ht="24.6" customHeight="1" x14ac:dyDescent="0.15">
      <c r="A3234" s="625"/>
      <c r="B3234" s="203" t="s">
        <v>6</v>
      </c>
      <c r="C3234" s="207" t="s">
        <v>5</v>
      </c>
      <c r="D3234" s="207" t="s">
        <v>288</v>
      </c>
      <c r="E3234" s="207" t="s">
        <v>289</v>
      </c>
      <c r="F3234" s="612"/>
      <c r="G3234" s="613"/>
      <c r="H3234" s="616" t="s">
        <v>290</v>
      </c>
      <c r="I3234" s="617"/>
      <c r="J3234" s="620" t="s">
        <v>287</v>
      </c>
      <c r="K3234" s="620" t="s">
        <v>287</v>
      </c>
      <c r="L3234" s="622">
        <v>0</v>
      </c>
    </row>
    <row r="3235" spans="1:12" s="194" customFormat="1" ht="24.6" customHeight="1" x14ac:dyDescent="0.15">
      <c r="A3235" s="626"/>
      <c r="B3235" s="209" t="s">
        <v>439</v>
      </c>
      <c r="C3235" s="209" t="s">
        <v>2335</v>
      </c>
      <c r="D3235" s="211">
        <v>43420</v>
      </c>
      <c r="E3235" s="209" t="s">
        <v>303</v>
      </c>
      <c r="F3235" s="614"/>
      <c r="G3235" s="615"/>
      <c r="H3235" s="618"/>
      <c r="I3235" s="619"/>
      <c r="J3235" s="621"/>
      <c r="K3235" s="621"/>
      <c r="L3235" s="623"/>
    </row>
    <row r="3236" spans="1:12" s="194" customFormat="1" ht="24.6" customHeight="1" x14ac:dyDescent="0.15">
      <c r="A3236" s="624">
        <v>610</v>
      </c>
      <c r="B3236" s="203" t="s">
        <v>12</v>
      </c>
      <c r="C3236" s="207" t="s">
        <v>11</v>
      </c>
      <c r="D3236" s="207" t="s">
        <v>280</v>
      </c>
      <c r="E3236" s="207" t="s">
        <v>281</v>
      </c>
      <c r="F3236" s="627" t="s">
        <v>8</v>
      </c>
      <c r="G3236" s="628"/>
      <c r="H3236" s="629"/>
      <c r="I3236" s="630"/>
      <c r="J3236" s="630"/>
      <c r="K3236" s="630"/>
      <c r="L3236" s="631"/>
    </row>
    <row r="3237" spans="1:12" s="194" customFormat="1" ht="26.65" customHeight="1" x14ac:dyDescent="0.15">
      <c r="A3237" s="625"/>
      <c r="B3237" s="620" t="s">
        <v>2333</v>
      </c>
      <c r="C3237" s="620" t="s">
        <v>2336</v>
      </c>
      <c r="D3237" s="634">
        <v>43440</v>
      </c>
      <c r="E3237" s="620" t="s">
        <v>2337</v>
      </c>
      <c r="F3237" s="636" t="s">
        <v>2338</v>
      </c>
      <c r="G3237" s="637"/>
      <c r="H3237" s="610" t="s">
        <v>286</v>
      </c>
      <c r="I3237" s="611"/>
      <c r="J3237" s="209" t="s">
        <v>287</v>
      </c>
      <c r="K3237" s="209" t="s">
        <v>16</v>
      </c>
      <c r="L3237" s="210">
        <v>149.91</v>
      </c>
    </row>
    <row r="3238" spans="1:12" s="194" customFormat="1" ht="94.35" customHeight="1" x14ac:dyDescent="0.15">
      <c r="A3238" s="625"/>
      <c r="B3238" s="621"/>
      <c r="C3238" s="621"/>
      <c r="D3238" s="635"/>
      <c r="E3238" s="621"/>
      <c r="F3238" s="638"/>
      <c r="G3238" s="639"/>
      <c r="H3238" s="610" t="s">
        <v>242</v>
      </c>
      <c r="I3238" s="611"/>
      <c r="J3238" s="209" t="s">
        <v>287</v>
      </c>
      <c r="K3238" s="209" t="s">
        <v>16</v>
      </c>
      <c r="L3238" s="210">
        <v>511.02</v>
      </c>
    </row>
    <row r="3239" spans="1:12" s="194" customFormat="1" ht="24.6" customHeight="1" x14ac:dyDescent="0.15">
      <c r="A3239" s="625"/>
      <c r="B3239" s="203" t="s">
        <v>6</v>
      </c>
      <c r="C3239" s="207" t="s">
        <v>5</v>
      </c>
      <c r="D3239" s="207" t="s">
        <v>288</v>
      </c>
      <c r="E3239" s="207" t="s">
        <v>289</v>
      </c>
      <c r="F3239" s="612"/>
      <c r="G3239" s="613"/>
      <c r="H3239" s="616" t="s">
        <v>290</v>
      </c>
      <c r="I3239" s="617"/>
      <c r="J3239" s="620" t="s">
        <v>287</v>
      </c>
      <c r="K3239" s="620" t="s">
        <v>287</v>
      </c>
      <c r="L3239" s="622">
        <v>0</v>
      </c>
    </row>
    <row r="3240" spans="1:12" s="194" customFormat="1" ht="24.6" customHeight="1" x14ac:dyDescent="0.15">
      <c r="A3240" s="626"/>
      <c r="B3240" s="209" t="s">
        <v>439</v>
      </c>
      <c r="C3240" s="209" t="s">
        <v>2338</v>
      </c>
      <c r="D3240" s="211">
        <v>43441</v>
      </c>
      <c r="E3240" s="209" t="s">
        <v>2339</v>
      </c>
      <c r="F3240" s="614"/>
      <c r="G3240" s="615"/>
      <c r="H3240" s="618"/>
      <c r="I3240" s="619"/>
      <c r="J3240" s="621"/>
      <c r="K3240" s="621"/>
      <c r="L3240" s="623"/>
    </row>
    <row r="3241" spans="1:12" s="194" customFormat="1" ht="24.6" customHeight="1" x14ac:dyDescent="0.15">
      <c r="A3241" s="624">
        <v>611</v>
      </c>
      <c r="B3241" s="203" t="s">
        <v>12</v>
      </c>
      <c r="C3241" s="207" t="s">
        <v>11</v>
      </c>
      <c r="D3241" s="207" t="s">
        <v>280</v>
      </c>
      <c r="E3241" s="207" t="s">
        <v>281</v>
      </c>
      <c r="F3241" s="627" t="s">
        <v>8</v>
      </c>
      <c r="G3241" s="628"/>
      <c r="H3241" s="629"/>
      <c r="I3241" s="630"/>
      <c r="J3241" s="630"/>
      <c r="K3241" s="630"/>
      <c r="L3241" s="631"/>
    </row>
    <row r="3242" spans="1:12" s="194" customFormat="1" ht="26.65" customHeight="1" x14ac:dyDescent="0.15">
      <c r="A3242" s="625"/>
      <c r="B3242" s="620" t="s">
        <v>2333</v>
      </c>
      <c r="C3242" s="632" t="s">
        <v>2340</v>
      </c>
      <c r="D3242" s="634">
        <v>43471</v>
      </c>
      <c r="E3242" s="620" t="s">
        <v>1151</v>
      </c>
      <c r="F3242" s="636" t="s">
        <v>1152</v>
      </c>
      <c r="G3242" s="637"/>
      <c r="H3242" s="610" t="s">
        <v>286</v>
      </c>
      <c r="I3242" s="611"/>
      <c r="J3242" s="209" t="s">
        <v>287</v>
      </c>
      <c r="K3242" s="209" t="s">
        <v>16</v>
      </c>
      <c r="L3242" s="210">
        <v>256</v>
      </c>
    </row>
    <row r="3243" spans="1:12" s="194" customFormat="1" ht="223.5" customHeight="1" x14ac:dyDescent="0.15">
      <c r="A3243" s="625"/>
      <c r="B3243" s="621"/>
      <c r="C3243" s="633"/>
      <c r="D3243" s="635"/>
      <c r="E3243" s="621"/>
      <c r="F3243" s="638"/>
      <c r="G3243" s="639"/>
      <c r="H3243" s="610" t="s">
        <v>242</v>
      </c>
      <c r="I3243" s="611"/>
      <c r="J3243" s="209" t="s">
        <v>287</v>
      </c>
      <c r="K3243" s="209" t="s">
        <v>16</v>
      </c>
      <c r="L3243" s="210">
        <v>5500</v>
      </c>
    </row>
    <row r="3244" spans="1:12" s="194" customFormat="1" ht="24.6" customHeight="1" x14ac:dyDescent="0.15">
      <c r="A3244" s="625"/>
      <c r="B3244" s="203" t="s">
        <v>6</v>
      </c>
      <c r="C3244" s="207" t="s">
        <v>5</v>
      </c>
      <c r="D3244" s="207" t="s">
        <v>288</v>
      </c>
      <c r="E3244" s="207" t="s">
        <v>289</v>
      </c>
      <c r="F3244" s="612"/>
      <c r="G3244" s="613"/>
      <c r="H3244" s="616" t="s">
        <v>290</v>
      </c>
      <c r="I3244" s="617"/>
      <c r="J3244" s="620" t="s">
        <v>287</v>
      </c>
      <c r="K3244" s="620" t="s">
        <v>16</v>
      </c>
      <c r="L3244" s="622">
        <v>250</v>
      </c>
    </row>
    <row r="3245" spans="1:12" s="194" customFormat="1" ht="24.6" customHeight="1" x14ac:dyDescent="0.15">
      <c r="A3245" s="626"/>
      <c r="B3245" s="209" t="s">
        <v>439</v>
      </c>
      <c r="C3245" s="209" t="s">
        <v>1152</v>
      </c>
      <c r="D3245" s="211">
        <v>43476</v>
      </c>
      <c r="E3245" s="209" t="s">
        <v>1197</v>
      </c>
      <c r="F3245" s="614"/>
      <c r="G3245" s="615"/>
      <c r="H3245" s="618"/>
      <c r="I3245" s="619"/>
      <c r="J3245" s="621"/>
      <c r="K3245" s="621"/>
      <c r="L3245" s="623"/>
    </row>
    <row r="3246" spans="1:12" s="194" customFormat="1" ht="24.6" customHeight="1" x14ac:dyDescent="0.15">
      <c r="A3246" s="624">
        <v>612</v>
      </c>
      <c r="B3246" s="203" t="s">
        <v>12</v>
      </c>
      <c r="C3246" s="207" t="s">
        <v>11</v>
      </c>
      <c r="D3246" s="207" t="s">
        <v>280</v>
      </c>
      <c r="E3246" s="207" t="s">
        <v>281</v>
      </c>
      <c r="F3246" s="627" t="s">
        <v>8</v>
      </c>
      <c r="G3246" s="628"/>
      <c r="H3246" s="629"/>
      <c r="I3246" s="630"/>
      <c r="J3246" s="630"/>
      <c r="K3246" s="630"/>
      <c r="L3246" s="631"/>
    </row>
    <row r="3247" spans="1:12" s="194" customFormat="1" ht="26.65" customHeight="1" x14ac:dyDescent="0.15">
      <c r="A3247" s="625"/>
      <c r="B3247" s="620" t="s">
        <v>2333</v>
      </c>
      <c r="C3247" s="632" t="s">
        <v>2341</v>
      </c>
      <c r="D3247" s="634">
        <v>43540</v>
      </c>
      <c r="E3247" s="620" t="s">
        <v>1977</v>
      </c>
      <c r="F3247" s="636" t="s">
        <v>465</v>
      </c>
      <c r="G3247" s="637"/>
      <c r="H3247" s="610" t="s">
        <v>286</v>
      </c>
      <c r="I3247" s="611"/>
      <c r="J3247" s="209" t="s">
        <v>16</v>
      </c>
      <c r="K3247" s="209" t="s">
        <v>287</v>
      </c>
      <c r="L3247" s="210">
        <v>681</v>
      </c>
    </row>
    <row r="3248" spans="1:12" s="194" customFormat="1" ht="180.2" customHeight="1" x14ac:dyDescent="0.15">
      <c r="A3248" s="625"/>
      <c r="B3248" s="621"/>
      <c r="C3248" s="633"/>
      <c r="D3248" s="635"/>
      <c r="E3248" s="621"/>
      <c r="F3248" s="638"/>
      <c r="G3248" s="639"/>
      <c r="H3248" s="610" t="s">
        <v>242</v>
      </c>
      <c r="I3248" s="611"/>
      <c r="J3248" s="209" t="s">
        <v>16</v>
      </c>
      <c r="K3248" s="209" t="s">
        <v>287</v>
      </c>
      <c r="L3248" s="210">
        <v>2502.4299999999998</v>
      </c>
    </row>
    <row r="3249" spans="1:12" s="194" customFormat="1" ht="24.6" customHeight="1" x14ac:dyDescent="0.15">
      <c r="A3249" s="625"/>
      <c r="B3249" s="203" t="s">
        <v>6</v>
      </c>
      <c r="C3249" s="207" t="s">
        <v>5</v>
      </c>
      <c r="D3249" s="207" t="s">
        <v>288</v>
      </c>
      <c r="E3249" s="207" t="s">
        <v>289</v>
      </c>
      <c r="F3249" s="612"/>
      <c r="G3249" s="613"/>
      <c r="H3249" s="616" t="s">
        <v>290</v>
      </c>
      <c r="I3249" s="617"/>
      <c r="J3249" s="620" t="s">
        <v>16</v>
      </c>
      <c r="K3249" s="620" t="s">
        <v>16</v>
      </c>
      <c r="L3249" s="622">
        <v>1036</v>
      </c>
    </row>
    <row r="3250" spans="1:12" s="194" customFormat="1" ht="24.6" customHeight="1" x14ac:dyDescent="0.15">
      <c r="A3250" s="626"/>
      <c r="B3250" s="209" t="s">
        <v>439</v>
      </c>
      <c r="C3250" s="209" t="s">
        <v>465</v>
      </c>
      <c r="D3250" s="211">
        <v>43544</v>
      </c>
      <c r="E3250" s="209" t="s">
        <v>2342</v>
      </c>
      <c r="F3250" s="614"/>
      <c r="G3250" s="615"/>
      <c r="H3250" s="618"/>
      <c r="I3250" s="619"/>
      <c r="J3250" s="621"/>
      <c r="K3250" s="621"/>
      <c r="L3250" s="623"/>
    </row>
    <row r="3251" spans="1:12" s="194" customFormat="1" ht="24.6" customHeight="1" x14ac:dyDescent="0.15">
      <c r="A3251" s="624">
        <v>613</v>
      </c>
      <c r="B3251" s="203" t="s">
        <v>12</v>
      </c>
      <c r="C3251" s="207" t="s">
        <v>11</v>
      </c>
      <c r="D3251" s="207" t="s">
        <v>280</v>
      </c>
      <c r="E3251" s="207" t="s">
        <v>281</v>
      </c>
      <c r="F3251" s="627" t="s">
        <v>8</v>
      </c>
      <c r="G3251" s="628"/>
      <c r="H3251" s="629"/>
      <c r="I3251" s="630"/>
      <c r="J3251" s="630"/>
      <c r="K3251" s="630"/>
      <c r="L3251" s="631"/>
    </row>
    <row r="3252" spans="1:12" s="194" customFormat="1" ht="26.65" customHeight="1" x14ac:dyDescent="0.15">
      <c r="A3252" s="625"/>
      <c r="B3252" s="620" t="s">
        <v>2333</v>
      </c>
      <c r="C3252" s="632" t="s">
        <v>2343</v>
      </c>
      <c r="D3252" s="634">
        <v>43545</v>
      </c>
      <c r="E3252" s="620" t="s">
        <v>770</v>
      </c>
      <c r="F3252" s="636" t="s">
        <v>181</v>
      </c>
      <c r="G3252" s="637"/>
      <c r="H3252" s="610" t="s">
        <v>286</v>
      </c>
      <c r="I3252" s="611"/>
      <c r="J3252" s="209" t="s">
        <v>287</v>
      </c>
      <c r="K3252" s="209" t="s">
        <v>16</v>
      </c>
      <c r="L3252" s="210">
        <v>224.25</v>
      </c>
    </row>
    <row r="3253" spans="1:12" s="194" customFormat="1" ht="374.45" customHeight="1" x14ac:dyDescent="0.15">
      <c r="A3253" s="625"/>
      <c r="B3253" s="621"/>
      <c r="C3253" s="633"/>
      <c r="D3253" s="635"/>
      <c r="E3253" s="621"/>
      <c r="F3253" s="638"/>
      <c r="G3253" s="639"/>
      <c r="H3253" s="610" t="s">
        <v>242</v>
      </c>
      <c r="I3253" s="611"/>
      <c r="J3253" s="209" t="s">
        <v>287</v>
      </c>
      <c r="K3253" s="209" t="s">
        <v>16</v>
      </c>
      <c r="L3253" s="210">
        <v>326.39999999999998</v>
      </c>
    </row>
    <row r="3254" spans="1:12" s="194" customFormat="1" ht="24.6" customHeight="1" x14ac:dyDescent="0.15">
      <c r="A3254" s="625"/>
      <c r="B3254" s="203" t="s">
        <v>6</v>
      </c>
      <c r="C3254" s="207" t="s">
        <v>5</v>
      </c>
      <c r="D3254" s="207" t="s">
        <v>288</v>
      </c>
      <c r="E3254" s="207" t="s">
        <v>289</v>
      </c>
      <c r="F3254" s="612"/>
      <c r="G3254" s="613"/>
      <c r="H3254" s="616" t="s">
        <v>290</v>
      </c>
      <c r="I3254" s="617"/>
      <c r="J3254" s="620" t="s">
        <v>287</v>
      </c>
      <c r="K3254" s="620" t="s">
        <v>16</v>
      </c>
      <c r="L3254" s="622">
        <v>540</v>
      </c>
    </row>
    <row r="3255" spans="1:12" s="194" customFormat="1" ht="24.6" customHeight="1" x14ac:dyDescent="0.15">
      <c r="A3255" s="626"/>
      <c r="B3255" s="209" t="s">
        <v>439</v>
      </c>
      <c r="C3255" s="209" t="s">
        <v>181</v>
      </c>
      <c r="D3255" s="211">
        <v>43547</v>
      </c>
      <c r="E3255" s="209" t="s">
        <v>2344</v>
      </c>
      <c r="F3255" s="614"/>
      <c r="G3255" s="615"/>
      <c r="H3255" s="618"/>
      <c r="I3255" s="619"/>
      <c r="J3255" s="621"/>
      <c r="K3255" s="621"/>
      <c r="L3255" s="623"/>
    </row>
    <row r="3256" spans="1:12" s="194" customFormat="1" ht="24.6" customHeight="1" x14ac:dyDescent="0.15">
      <c r="A3256" s="624">
        <v>614</v>
      </c>
      <c r="B3256" s="203" t="s">
        <v>12</v>
      </c>
      <c r="C3256" s="207" t="s">
        <v>11</v>
      </c>
      <c r="D3256" s="207" t="s">
        <v>280</v>
      </c>
      <c r="E3256" s="207" t="s">
        <v>281</v>
      </c>
      <c r="F3256" s="627" t="s">
        <v>8</v>
      </c>
      <c r="G3256" s="628"/>
      <c r="H3256" s="629"/>
      <c r="I3256" s="630"/>
      <c r="J3256" s="630"/>
      <c r="K3256" s="630"/>
      <c r="L3256" s="631"/>
    </row>
    <row r="3257" spans="1:12" s="194" customFormat="1" ht="26.65" customHeight="1" x14ac:dyDescent="0.15">
      <c r="A3257" s="625"/>
      <c r="B3257" s="620" t="s">
        <v>2345</v>
      </c>
      <c r="C3257" s="632" t="s">
        <v>2346</v>
      </c>
      <c r="D3257" s="634">
        <v>43375</v>
      </c>
      <c r="E3257" s="620" t="s">
        <v>692</v>
      </c>
      <c r="F3257" s="636" t="s">
        <v>2347</v>
      </c>
      <c r="G3257" s="637"/>
      <c r="H3257" s="610" t="s">
        <v>286</v>
      </c>
      <c r="I3257" s="611"/>
      <c r="J3257" s="209" t="s">
        <v>287</v>
      </c>
      <c r="K3257" s="209" t="s">
        <v>287</v>
      </c>
      <c r="L3257" s="210">
        <v>0</v>
      </c>
    </row>
    <row r="3258" spans="1:12" s="194" customFormat="1" ht="105" customHeight="1" x14ac:dyDescent="0.15">
      <c r="A3258" s="625"/>
      <c r="B3258" s="621"/>
      <c r="C3258" s="633"/>
      <c r="D3258" s="635"/>
      <c r="E3258" s="621"/>
      <c r="F3258" s="638"/>
      <c r="G3258" s="639"/>
      <c r="H3258" s="610" t="s">
        <v>242</v>
      </c>
      <c r="I3258" s="611"/>
      <c r="J3258" s="209" t="s">
        <v>287</v>
      </c>
      <c r="K3258" s="209" t="s">
        <v>16</v>
      </c>
      <c r="L3258" s="210">
        <v>1550</v>
      </c>
    </row>
    <row r="3259" spans="1:12" s="194" customFormat="1" ht="24.6" customHeight="1" x14ac:dyDescent="0.15">
      <c r="A3259" s="625"/>
      <c r="B3259" s="203" t="s">
        <v>6</v>
      </c>
      <c r="C3259" s="207" t="s">
        <v>5</v>
      </c>
      <c r="D3259" s="207" t="s">
        <v>288</v>
      </c>
      <c r="E3259" s="207" t="s">
        <v>289</v>
      </c>
      <c r="F3259" s="612"/>
      <c r="G3259" s="613"/>
      <c r="H3259" s="616" t="s">
        <v>290</v>
      </c>
      <c r="I3259" s="617"/>
      <c r="J3259" s="620" t="s">
        <v>287</v>
      </c>
      <c r="K3259" s="620" t="s">
        <v>16</v>
      </c>
      <c r="L3259" s="622">
        <v>180</v>
      </c>
    </row>
    <row r="3260" spans="1:12" s="194" customFormat="1" ht="24.6" customHeight="1" x14ac:dyDescent="0.15">
      <c r="A3260" s="626"/>
      <c r="B3260" s="209" t="s">
        <v>460</v>
      </c>
      <c r="C3260" s="209" t="s">
        <v>2347</v>
      </c>
      <c r="D3260" s="211">
        <v>43380</v>
      </c>
      <c r="E3260" s="209" t="s">
        <v>328</v>
      </c>
      <c r="F3260" s="614"/>
      <c r="G3260" s="615"/>
      <c r="H3260" s="618"/>
      <c r="I3260" s="619"/>
      <c r="J3260" s="621"/>
      <c r="K3260" s="621"/>
      <c r="L3260" s="623"/>
    </row>
    <row r="3261" spans="1:12" s="194" customFormat="1" ht="24.6" customHeight="1" x14ac:dyDescent="0.15">
      <c r="A3261" s="624">
        <v>615</v>
      </c>
      <c r="B3261" s="203" t="s">
        <v>12</v>
      </c>
      <c r="C3261" s="207" t="s">
        <v>11</v>
      </c>
      <c r="D3261" s="207" t="s">
        <v>280</v>
      </c>
      <c r="E3261" s="207" t="s">
        <v>281</v>
      </c>
      <c r="F3261" s="627" t="s">
        <v>8</v>
      </c>
      <c r="G3261" s="628"/>
      <c r="H3261" s="629"/>
      <c r="I3261" s="630"/>
      <c r="J3261" s="630"/>
      <c r="K3261" s="630"/>
      <c r="L3261" s="631"/>
    </row>
    <row r="3262" spans="1:12" s="194" customFormat="1" ht="26.65" customHeight="1" x14ac:dyDescent="0.15">
      <c r="A3262" s="625"/>
      <c r="B3262" s="620" t="s">
        <v>2345</v>
      </c>
      <c r="C3262" s="632" t="s">
        <v>2348</v>
      </c>
      <c r="D3262" s="634">
        <v>43433</v>
      </c>
      <c r="E3262" s="620" t="s">
        <v>469</v>
      </c>
      <c r="F3262" s="636" t="s">
        <v>1620</v>
      </c>
      <c r="G3262" s="637"/>
      <c r="H3262" s="610" t="s">
        <v>286</v>
      </c>
      <c r="I3262" s="611"/>
      <c r="J3262" s="209" t="s">
        <v>287</v>
      </c>
      <c r="K3262" s="209" t="s">
        <v>16</v>
      </c>
      <c r="L3262" s="210">
        <v>563</v>
      </c>
    </row>
    <row r="3263" spans="1:12" s="194" customFormat="1" ht="137.65" customHeight="1" x14ac:dyDescent="0.15">
      <c r="A3263" s="625"/>
      <c r="B3263" s="621"/>
      <c r="C3263" s="633"/>
      <c r="D3263" s="635"/>
      <c r="E3263" s="621"/>
      <c r="F3263" s="638"/>
      <c r="G3263" s="639"/>
      <c r="H3263" s="610" t="s">
        <v>242</v>
      </c>
      <c r="I3263" s="611"/>
      <c r="J3263" s="209" t="s">
        <v>287</v>
      </c>
      <c r="K3263" s="209" t="s">
        <v>16</v>
      </c>
      <c r="L3263" s="210">
        <v>288.77999999999997</v>
      </c>
    </row>
    <row r="3264" spans="1:12" s="194" customFormat="1" ht="24.6" customHeight="1" x14ac:dyDescent="0.15">
      <c r="A3264" s="625"/>
      <c r="B3264" s="203" t="s">
        <v>6</v>
      </c>
      <c r="C3264" s="207" t="s">
        <v>5</v>
      </c>
      <c r="D3264" s="207" t="s">
        <v>288</v>
      </c>
      <c r="E3264" s="207" t="s">
        <v>289</v>
      </c>
      <c r="F3264" s="612"/>
      <c r="G3264" s="613"/>
      <c r="H3264" s="616" t="s">
        <v>290</v>
      </c>
      <c r="I3264" s="617"/>
      <c r="J3264" s="620" t="s">
        <v>287</v>
      </c>
      <c r="K3264" s="620" t="s">
        <v>287</v>
      </c>
      <c r="L3264" s="622">
        <v>0</v>
      </c>
    </row>
    <row r="3265" spans="1:12" s="194" customFormat="1" ht="24.6" customHeight="1" x14ac:dyDescent="0.15">
      <c r="A3265" s="626"/>
      <c r="B3265" s="209" t="s">
        <v>460</v>
      </c>
      <c r="C3265" s="209" t="s">
        <v>1620</v>
      </c>
      <c r="D3265" s="211">
        <v>43435</v>
      </c>
      <c r="E3265" s="209" t="s">
        <v>1445</v>
      </c>
      <c r="F3265" s="614"/>
      <c r="G3265" s="615"/>
      <c r="H3265" s="618"/>
      <c r="I3265" s="619"/>
      <c r="J3265" s="621"/>
      <c r="K3265" s="621"/>
      <c r="L3265" s="623"/>
    </row>
    <row r="3266" spans="1:12" s="194" customFormat="1" ht="24.6" customHeight="1" x14ac:dyDescent="0.15">
      <c r="A3266" s="624">
        <v>616</v>
      </c>
      <c r="B3266" s="203" t="s">
        <v>12</v>
      </c>
      <c r="C3266" s="207" t="s">
        <v>11</v>
      </c>
      <c r="D3266" s="207" t="s">
        <v>280</v>
      </c>
      <c r="E3266" s="207" t="s">
        <v>281</v>
      </c>
      <c r="F3266" s="627" t="s">
        <v>8</v>
      </c>
      <c r="G3266" s="628"/>
      <c r="H3266" s="629"/>
      <c r="I3266" s="630"/>
      <c r="J3266" s="630"/>
      <c r="K3266" s="630"/>
      <c r="L3266" s="631"/>
    </row>
    <row r="3267" spans="1:12" s="194" customFormat="1" ht="26.65" customHeight="1" x14ac:dyDescent="0.15">
      <c r="A3267" s="625"/>
      <c r="B3267" s="620" t="s">
        <v>2345</v>
      </c>
      <c r="C3267" s="632" t="s">
        <v>2349</v>
      </c>
      <c r="D3267" s="634">
        <v>43437</v>
      </c>
      <c r="E3267" s="620" t="s">
        <v>2350</v>
      </c>
      <c r="F3267" s="636" t="s">
        <v>2351</v>
      </c>
      <c r="G3267" s="637"/>
      <c r="H3267" s="610" t="s">
        <v>286</v>
      </c>
      <c r="I3267" s="611"/>
      <c r="J3267" s="209" t="s">
        <v>287</v>
      </c>
      <c r="K3267" s="209" t="s">
        <v>16</v>
      </c>
      <c r="L3267" s="210">
        <v>648.44000000000005</v>
      </c>
    </row>
    <row r="3268" spans="1:12" s="194" customFormat="1" ht="406.9" customHeight="1" x14ac:dyDescent="0.15">
      <c r="A3268" s="625"/>
      <c r="B3268" s="621"/>
      <c r="C3268" s="633"/>
      <c r="D3268" s="635"/>
      <c r="E3268" s="621"/>
      <c r="F3268" s="638"/>
      <c r="G3268" s="639"/>
      <c r="H3268" s="610" t="s">
        <v>242</v>
      </c>
      <c r="I3268" s="611"/>
      <c r="J3268" s="209" t="s">
        <v>287</v>
      </c>
      <c r="K3268" s="209" t="s">
        <v>287</v>
      </c>
      <c r="L3268" s="210">
        <v>0</v>
      </c>
    </row>
    <row r="3269" spans="1:12" s="194" customFormat="1" ht="24.6" customHeight="1" x14ac:dyDescent="0.15">
      <c r="A3269" s="625"/>
      <c r="B3269" s="203" t="s">
        <v>6</v>
      </c>
      <c r="C3269" s="207" t="s">
        <v>5</v>
      </c>
      <c r="D3269" s="207" t="s">
        <v>288</v>
      </c>
      <c r="E3269" s="207" t="s">
        <v>289</v>
      </c>
      <c r="F3269" s="612"/>
      <c r="G3269" s="613"/>
      <c r="H3269" s="616" t="s">
        <v>290</v>
      </c>
      <c r="I3269" s="617"/>
      <c r="J3269" s="620" t="s">
        <v>287</v>
      </c>
      <c r="K3269" s="620" t="s">
        <v>16</v>
      </c>
      <c r="L3269" s="622">
        <v>938.12</v>
      </c>
    </row>
    <row r="3270" spans="1:12" s="194" customFormat="1" ht="24.6" customHeight="1" x14ac:dyDescent="0.15">
      <c r="A3270" s="626"/>
      <c r="B3270" s="209" t="s">
        <v>460</v>
      </c>
      <c r="C3270" s="209" t="s">
        <v>2351</v>
      </c>
      <c r="D3270" s="211">
        <v>43442</v>
      </c>
      <c r="E3270" s="209" t="s">
        <v>1287</v>
      </c>
      <c r="F3270" s="614"/>
      <c r="G3270" s="615"/>
      <c r="H3270" s="618"/>
      <c r="I3270" s="619"/>
      <c r="J3270" s="621"/>
      <c r="K3270" s="621"/>
      <c r="L3270" s="623"/>
    </row>
    <row r="3271" spans="1:12" s="194" customFormat="1" ht="24.6" customHeight="1" x14ac:dyDescent="0.15">
      <c r="A3271" s="624">
        <v>617</v>
      </c>
      <c r="B3271" s="203" t="s">
        <v>12</v>
      </c>
      <c r="C3271" s="207" t="s">
        <v>11</v>
      </c>
      <c r="D3271" s="207" t="s">
        <v>280</v>
      </c>
      <c r="E3271" s="207" t="s">
        <v>281</v>
      </c>
      <c r="F3271" s="627" t="s">
        <v>8</v>
      </c>
      <c r="G3271" s="628"/>
      <c r="H3271" s="629"/>
      <c r="I3271" s="630"/>
      <c r="J3271" s="630"/>
      <c r="K3271" s="630"/>
      <c r="L3271" s="631"/>
    </row>
    <row r="3272" spans="1:12" s="194" customFormat="1" ht="26.65" customHeight="1" x14ac:dyDescent="0.15">
      <c r="A3272" s="625"/>
      <c r="B3272" s="620" t="s">
        <v>2345</v>
      </c>
      <c r="C3272" s="632" t="s">
        <v>2352</v>
      </c>
      <c r="D3272" s="634">
        <v>43526</v>
      </c>
      <c r="E3272" s="620" t="s">
        <v>1264</v>
      </c>
      <c r="F3272" s="636" t="s">
        <v>2353</v>
      </c>
      <c r="G3272" s="637"/>
      <c r="H3272" s="610" t="s">
        <v>286</v>
      </c>
      <c r="I3272" s="611"/>
      <c r="J3272" s="209" t="s">
        <v>287</v>
      </c>
      <c r="K3272" s="209" t="s">
        <v>16</v>
      </c>
      <c r="L3272" s="210">
        <v>775.92</v>
      </c>
    </row>
    <row r="3273" spans="1:12" s="194" customFormat="1" ht="234.2" customHeight="1" x14ac:dyDescent="0.15">
      <c r="A3273" s="625"/>
      <c r="B3273" s="621"/>
      <c r="C3273" s="633"/>
      <c r="D3273" s="635"/>
      <c r="E3273" s="621"/>
      <c r="F3273" s="638"/>
      <c r="G3273" s="639"/>
      <c r="H3273" s="610" t="s">
        <v>242</v>
      </c>
      <c r="I3273" s="611"/>
      <c r="J3273" s="209" t="s">
        <v>287</v>
      </c>
      <c r="K3273" s="209" t="s">
        <v>16</v>
      </c>
      <c r="L3273" s="210">
        <v>1480</v>
      </c>
    </row>
    <row r="3274" spans="1:12" s="194" customFormat="1" ht="24.6" customHeight="1" x14ac:dyDescent="0.15">
      <c r="A3274" s="625"/>
      <c r="B3274" s="203" t="s">
        <v>6</v>
      </c>
      <c r="C3274" s="207" t="s">
        <v>5</v>
      </c>
      <c r="D3274" s="207" t="s">
        <v>288</v>
      </c>
      <c r="E3274" s="207" t="s">
        <v>289</v>
      </c>
      <c r="F3274" s="612"/>
      <c r="G3274" s="613"/>
      <c r="H3274" s="616" t="s">
        <v>290</v>
      </c>
      <c r="I3274" s="617"/>
      <c r="J3274" s="620" t="s">
        <v>287</v>
      </c>
      <c r="K3274" s="620" t="s">
        <v>287</v>
      </c>
      <c r="L3274" s="622">
        <v>0</v>
      </c>
    </row>
    <row r="3275" spans="1:12" s="194" customFormat="1" ht="24.6" customHeight="1" x14ac:dyDescent="0.15">
      <c r="A3275" s="626"/>
      <c r="B3275" s="209" t="s">
        <v>460</v>
      </c>
      <c r="C3275" s="209" t="s">
        <v>2353</v>
      </c>
      <c r="D3275" s="211">
        <v>43532</v>
      </c>
      <c r="E3275" s="209" t="s">
        <v>2354</v>
      </c>
      <c r="F3275" s="614"/>
      <c r="G3275" s="615"/>
      <c r="H3275" s="618"/>
      <c r="I3275" s="619"/>
      <c r="J3275" s="621"/>
      <c r="K3275" s="621"/>
      <c r="L3275" s="623"/>
    </row>
    <row r="3276" spans="1:12" s="194" customFormat="1" ht="24.6" customHeight="1" x14ac:dyDescent="0.15">
      <c r="A3276" s="624">
        <v>618</v>
      </c>
      <c r="B3276" s="203" t="s">
        <v>12</v>
      </c>
      <c r="C3276" s="207" t="s">
        <v>11</v>
      </c>
      <c r="D3276" s="207" t="s">
        <v>280</v>
      </c>
      <c r="E3276" s="207" t="s">
        <v>281</v>
      </c>
      <c r="F3276" s="627" t="s">
        <v>8</v>
      </c>
      <c r="G3276" s="628"/>
      <c r="H3276" s="629"/>
      <c r="I3276" s="630"/>
      <c r="J3276" s="630"/>
      <c r="K3276" s="630"/>
      <c r="L3276" s="631"/>
    </row>
    <row r="3277" spans="1:12" s="194" customFormat="1" ht="26.65" customHeight="1" x14ac:dyDescent="0.15">
      <c r="A3277" s="625"/>
      <c r="B3277" s="620" t="s">
        <v>2345</v>
      </c>
      <c r="C3277" s="632" t="s">
        <v>2355</v>
      </c>
      <c r="D3277" s="634">
        <v>43541</v>
      </c>
      <c r="E3277" s="620" t="s">
        <v>284</v>
      </c>
      <c r="F3277" s="636" t="s">
        <v>1008</v>
      </c>
      <c r="G3277" s="637"/>
      <c r="H3277" s="610" t="s">
        <v>286</v>
      </c>
      <c r="I3277" s="611"/>
      <c r="J3277" s="209" t="s">
        <v>287</v>
      </c>
      <c r="K3277" s="209" t="s">
        <v>16</v>
      </c>
      <c r="L3277" s="210">
        <v>278</v>
      </c>
    </row>
    <row r="3278" spans="1:12" s="194" customFormat="1" ht="202.15" customHeight="1" x14ac:dyDescent="0.15">
      <c r="A3278" s="625"/>
      <c r="B3278" s="621"/>
      <c r="C3278" s="633"/>
      <c r="D3278" s="635"/>
      <c r="E3278" s="621"/>
      <c r="F3278" s="638"/>
      <c r="G3278" s="639"/>
      <c r="H3278" s="610" t="s">
        <v>242</v>
      </c>
      <c r="I3278" s="611"/>
      <c r="J3278" s="209" t="s">
        <v>287</v>
      </c>
      <c r="K3278" s="209" t="s">
        <v>16</v>
      </c>
      <c r="L3278" s="210">
        <v>788.45</v>
      </c>
    </row>
    <row r="3279" spans="1:12" s="194" customFormat="1" ht="24.6" customHeight="1" x14ac:dyDescent="0.15">
      <c r="A3279" s="625"/>
      <c r="B3279" s="203" t="s">
        <v>6</v>
      </c>
      <c r="C3279" s="207" t="s">
        <v>5</v>
      </c>
      <c r="D3279" s="207" t="s">
        <v>288</v>
      </c>
      <c r="E3279" s="207" t="s">
        <v>289</v>
      </c>
      <c r="F3279" s="612"/>
      <c r="G3279" s="613"/>
      <c r="H3279" s="616" t="s">
        <v>290</v>
      </c>
      <c r="I3279" s="617"/>
      <c r="J3279" s="620" t="s">
        <v>287</v>
      </c>
      <c r="K3279" s="620" t="s">
        <v>287</v>
      </c>
      <c r="L3279" s="622">
        <v>0</v>
      </c>
    </row>
    <row r="3280" spans="1:12" s="194" customFormat="1" ht="24.6" customHeight="1" x14ac:dyDescent="0.15">
      <c r="A3280" s="626"/>
      <c r="B3280" s="209" t="s">
        <v>460</v>
      </c>
      <c r="C3280" s="209" t="s">
        <v>1008</v>
      </c>
      <c r="D3280" s="211">
        <v>43543</v>
      </c>
      <c r="E3280" s="209" t="s">
        <v>2356</v>
      </c>
      <c r="F3280" s="614"/>
      <c r="G3280" s="615"/>
      <c r="H3280" s="618"/>
      <c r="I3280" s="619"/>
      <c r="J3280" s="621"/>
      <c r="K3280" s="621"/>
      <c r="L3280" s="623"/>
    </row>
    <row r="3281" spans="1:12" s="194" customFormat="1" ht="24.6" customHeight="1" x14ac:dyDescent="0.15">
      <c r="A3281" s="624">
        <v>619</v>
      </c>
      <c r="B3281" s="203" t="s">
        <v>12</v>
      </c>
      <c r="C3281" s="207" t="s">
        <v>11</v>
      </c>
      <c r="D3281" s="207" t="s">
        <v>280</v>
      </c>
      <c r="E3281" s="207" t="s">
        <v>281</v>
      </c>
      <c r="F3281" s="627" t="s">
        <v>8</v>
      </c>
      <c r="G3281" s="628"/>
      <c r="H3281" s="629"/>
      <c r="I3281" s="630"/>
      <c r="J3281" s="630"/>
      <c r="K3281" s="630"/>
      <c r="L3281" s="631"/>
    </row>
    <row r="3282" spans="1:12" s="194" customFormat="1" ht="26.65" customHeight="1" x14ac:dyDescent="0.15">
      <c r="A3282" s="625"/>
      <c r="B3282" s="620" t="s">
        <v>2357</v>
      </c>
      <c r="C3282" s="632" t="s">
        <v>2358</v>
      </c>
      <c r="D3282" s="634">
        <v>43374</v>
      </c>
      <c r="E3282" s="620" t="s">
        <v>1228</v>
      </c>
      <c r="F3282" s="636" t="s">
        <v>2359</v>
      </c>
      <c r="G3282" s="637"/>
      <c r="H3282" s="610" t="s">
        <v>286</v>
      </c>
      <c r="I3282" s="611"/>
      <c r="J3282" s="209" t="s">
        <v>287</v>
      </c>
      <c r="K3282" s="209" t="s">
        <v>16</v>
      </c>
      <c r="L3282" s="210">
        <v>909</v>
      </c>
    </row>
    <row r="3283" spans="1:12" s="194" customFormat="1" ht="341.85" customHeight="1" x14ac:dyDescent="0.15">
      <c r="A3283" s="625"/>
      <c r="B3283" s="621"/>
      <c r="C3283" s="633"/>
      <c r="D3283" s="635"/>
      <c r="E3283" s="621"/>
      <c r="F3283" s="638"/>
      <c r="G3283" s="639"/>
      <c r="H3283" s="610" t="s">
        <v>242</v>
      </c>
      <c r="I3283" s="611"/>
      <c r="J3283" s="209" t="s">
        <v>287</v>
      </c>
      <c r="K3283" s="209" t="s">
        <v>287</v>
      </c>
      <c r="L3283" s="210">
        <v>0</v>
      </c>
    </row>
    <row r="3284" spans="1:12" s="194" customFormat="1" ht="24.6" customHeight="1" x14ac:dyDescent="0.15">
      <c r="A3284" s="625"/>
      <c r="B3284" s="203" t="s">
        <v>6</v>
      </c>
      <c r="C3284" s="207" t="s">
        <v>5</v>
      </c>
      <c r="D3284" s="207" t="s">
        <v>288</v>
      </c>
      <c r="E3284" s="207" t="s">
        <v>289</v>
      </c>
      <c r="F3284" s="612"/>
      <c r="G3284" s="613"/>
      <c r="H3284" s="616" t="s">
        <v>290</v>
      </c>
      <c r="I3284" s="617"/>
      <c r="J3284" s="620" t="s">
        <v>287</v>
      </c>
      <c r="K3284" s="620" t="s">
        <v>287</v>
      </c>
      <c r="L3284" s="622">
        <v>0</v>
      </c>
    </row>
    <row r="3285" spans="1:12" s="194" customFormat="1" ht="24.6" customHeight="1" x14ac:dyDescent="0.15">
      <c r="A3285" s="626"/>
      <c r="B3285" s="209" t="s">
        <v>1971</v>
      </c>
      <c r="C3285" s="209" t="s">
        <v>2359</v>
      </c>
      <c r="D3285" s="211">
        <v>43380</v>
      </c>
      <c r="E3285" s="209" t="s">
        <v>1027</v>
      </c>
      <c r="F3285" s="614"/>
      <c r="G3285" s="615"/>
      <c r="H3285" s="618"/>
      <c r="I3285" s="619"/>
      <c r="J3285" s="621"/>
      <c r="K3285" s="621"/>
      <c r="L3285" s="623"/>
    </row>
    <row r="3286" spans="1:12" s="194" customFormat="1" ht="24.6" customHeight="1" x14ac:dyDescent="0.15">
      <c r="A3286" s="624">
        <v>620</v>
      </c>
      <c r="B3286" s="203" t="s">
        <v>12</v>
      </c>
      <c r="C3286" s="207" t="s">
        <v>11</v>
      </c>
      <c r="D3286" s="207" t="s">
        <v>280</v>
      </c>
      <c r="E3286" s="207" t="s">
        <v>281</v>
      </c>
      <c r="F3286" s="627" t="s">
        <v>8</v>
      </c>
      <c r="G3286" s="628"/>
      <c r="H3286" s="629"/>
      <c r="I3286" s="630"/>
      <c r="J3286" s="630"/>
      <c r="K3286" s="630"/>
      <c r="L3286" s="631"/>
    </row>
    <row r="3287" spans="1:12" s="194" customFormat="1" ht="26.65" customHeight="1" x14ac:dyDescent="0.15">
      <c r="A3287" s="625"/>
      <c r="B3287" s="620" t="s">
        <v>2357</v>
      </c>
      <c r="C3287" s="632" t="s">
        <v>2358</v>
      </c>
      <c r="D3287" s="634">
        <v>43374</v>
      </c>
      <c r="E3287" s="620" t="s">
        <v>1228</v>
      </c>
      <c r="F3287" s="636" t="s">
        <v>2360</v>
      </c>
      <c r="G3287" s="637"/>
      <c r="H3287" s="610" t="s">
        <v>286</v>
      </c>
      <c r="I3287" s="611"/>
      <c r="J3287" s="209" t="s">
        <v>287</v>
      </c>
      <c r="K3287" s="209" t="s">
        <v>16</v>
      </c>
      <c r="L3287" s="210">
        <v>779</v>
      </c>
    </row>
    <row r="3288" spans="1:12" s="194" customFormat="1" ht="341.85" customHeight="1" x14ac:dyDescent="0.15">
      <c r="A3288" s="625"/>
      <c r="B3288" s="621"/>
      <c r="C3288" s="633"/>
      <c r="D3288" s="635"/>
      <c r="E3288" s="621"/>
      <c r="F3288" s="638"/>
      <c r="G3288" s="639"/>
      <c r="H3288" s="610" t="s">
        <v>242</v>
      </c>
      <c r="I3288" s="611"/>
      <c r="J3288" s="209" t="s">
        <v>287</v>
      </c>
      <c r="K3288" s="209" t="s">
        <v>287</v>
      </c>
      <c r="L3288" s="210">
        <v>0</v>
      </c>
    </row>
    <row r="3289" spans="1:12" s="194" customFormat="1" ht="24.6" customHeight="1" x14ac:dyDescent="0.15">
      <c r="A3289" s="625"/>
      <c r="B3289" s="203" t="s">
        <v>6</v>
      </c>
      <c r="C3289" s="207" t="s">
        <v>5</v>
      </c>
      <c r="D3289" s="207" t="s">
        <v>288</v>
      </c>
      <c r="E3289" s="207" t="s">
        <v>289</v>
      </c>
      <c r="F3289" s="612"/>
      <c r="G3289" s="613"/>
      <c r="H3289" s="616" t="s">
        <v>290</v>
      </c>
      <c r="I3289" s="617"/>
      <c r="J3289" s="620" t="s">
        <v>287</v>
      </c>
      <c r="K3289" s="620" t="s">
        <v>16</v>
      </c>
      <c r="L3289" s="622">
        <v>170</v>
      </c>
    </row>
    <row r="3290" spans="1:12" s="194" customFormat="1" ht="24.6" customHeight="1" x14ac:dyDescent="0.15">
      <c r="A3290" s="626"/>
      <c r="B3290" s="209" t="s">
        <v>1971</v>
      </c>
      <c r="C3290" s="209" t="s">
        <v>2360</v>
      </c>
      <c r="D3290" s="211">
        <v>43380</v>
      </c>
      <c r="E3290" s="209" t="s">
        <v>1027</v>
      </c>
      <c r="F3290" s="614"/>
      <c r="G3290" s="615"/>
      <c r="H3290" s="618"/>
      <c r="I3290" s="619"/>
      <c r="J3290" s="621"/>
      <c r="K3290" s="621"/>
      <c r="L3290" s="623"/>
    </row>
    <row r="3291" spans="1:12" s="194" customFormat="1" ht="24.6" customHeight="1" x14ac:dyDescent="0.15">
      <c r="A3291" s="624">
        <v>621</v>
      </c>
      <c r="B3291" s="203" t="s">
        <v>12</v>
      </c>
      <c r="C3291" s="207" t="s">
        <v>11</v>
      </c>
      <c r="D3291" s="207" t="s">
        <v>280</v>
      </c>
      <c r="E3291" s="207" t="s">
        <v>281</v>
      </c>
      <c r="F3291" s="627" t="s">
        <v>8</v>
      </c>
      <c r="G3291" s="628"/>
      <c r="H3291" s="629"/>
      <c r="I3291" s="630"/>
      <c r="J3291" s="630"/>
      <c r="K3291" s="630"/>
      <c r="L3291" s="631"/>
    </row>
    <row r="3292" spans="1:12" s="194" customFormat="1" ht="26.65" customHeight="1" x14ac:dyDescent="0.15">
      <c r="A3292" s="625"/>
      <c r="B3292" s="620" t="s">
        <v>2361</v>
      </c>
      <c r="C3292" s="632" t="s">
        <v>2362</v>
      </c>
      <c r="D3292" s="634">
        <v>43518</v>
      </c>
      <c r="E3292" s="620" t="s">
        <v>473</v>
      </c>
      <c r="F3292" s="636" t="s">
        <v>753</v>
      </c>
      <c r="G3292" s="637"/>
      <c r="H3292" s="610" t="s">
        <v>286</v>
      </c>
      <c r="I3292" s="611"/>
      <c r="J3292" s="209" t="s">
        <v>287</v>
      </c>
      <c r="K3292" s="209" t="s">
        <v>16</v>
      </c>
      <c r="L3292" s="210">
        <v>257.58999999999997</v>
      </c>
    </row>
    <row r="3293" spans="1:12" s="194" customFormat="1" ht="148.35" customHeight="1" x14ac:dyDescent="0.15">
      <c r="A3293" s="625"/>
      <c r="B3293" s="621"/>
      <c r="C3293" s="633"/>
      <c r="D3293" s="635"/>
      <c r="E3293" s="621"/>
      <c r="F3293" s="638"/>
      <c r="G3293" s="639"/>
      <c r="H3293" s="610" t="s">
        <v>242</v>
      </c>
      <c r="I3293" s="611"/>
      <c r="J3293" s="209" t="s">
        <v>287</v>
      </c>
      <c r="K3293" s="209" t="s">
        <v>16</v>
      </c>
      <c r="L3293" s="210">
        <v>320.45</v>
      </c>
    </row>
    <row r="3294" spans="1:12" s="194" customFormat="1" ht="24.6" customHeight="1" x14ac:dyDescent="0.15">
      <c r="A3294" s="625"/>
      <c r="B3294" s="203" t="s">
        <v>6</v>
      </c>
      <c r="C3294" s="207" t="s">
        <v>5</v>
      </c>
      <c r="D3294" s="207" t="s">
        <v>288</v>
      </c>
      <c r="E3294" s="207" t="s">
        <v>289</v>
      </c>
      <c r="F3294" s="612"/>
      <c r="G3294" s="613"/>
      <c r="H3294" s="616" t="s">
        <v>290</v>
      </c>
      <c r="I3294" s="617"/>
      <c r="J3294" s="620" t="s">
        <v>287</v>
      </c>
      <c r="K3294" s="620" t="s">
        <v>16</v>
      </c>
      <c r="L3294" s="622">
        <v>90</v>
      </c>
    </row>
    <row r="3295" spans="1:12" s="194" customFormat="1" ht="24.6" customHeight="1" x14ac:dyDescent="0.15">
      <c r="A3295" s="626"/>
      <c r="B3295" s="209" t="s">
        <v>291</v>
      </c>
      <c r="C3295" s="209" t="s">
        <v>753</v>
      </c>
      <c r="D3295" s="211">
        <v>43520</v>
      </c>
      <c r="E3295" s="209" t="s">
        <v>2363</v>
      </c>
      <c r="F3295" s="614"/>
      <c r="G3295" s="615"/>
      <c r="H3295" s="618"/>
      <c r="I3295" s="619"/>
      <c r="J3295" s="621"/>
      <c r="K3295" s="621"/>
      <c r="L3295" s="623"/>
    </row>
    <row r="3296" spans="1:12" s="194" customFormat="1" ht="24.6" customHeight="1" x14ac:dyDescent="0.15">
      <c r="A3296" s="624">
        <v>622</v>
      </c>
      <c r="B3296" s="203" t="s">
        <v>12</v>
      </c>
      <c r="C3296" s="207" t="s">
        <v>11</v>
      </c>
      <c r="D3296" s="207" t="s">
        <v>280</v>
      </c>
      <c r="E3296" s="207" t="s">
        <v>281</v>
      </c>
      <c r="F3296" s="627" t="s">
        <v>8</v>
      </c>
      <c r="G3296" s="628"/>
      <c r="H3296" s="629"/>
      <c r="I3296" s="630"/>
      <c r="J3296" s="630"/>
      <c r="K3296" s="630"/>
      <c r="L3296" s="631"/>
    </row>
    <row r="3297" spans="1:12" s="194" customFormat="1" ht="26.65" customHeight="1" x14ac:dyDescent="0.15">
      <c r="A3297" s="625"/>
      <c r="B3297" s="620" t="s">
        <v>2364</v>
      </c>
      <c r="C3297" s="632" t="s">
        <v>2365</v>
      </c>
      <c r="D3297" s="634">
        <v>43545</v>
      </c>
      <c r="E3297" s="620" t="s">
        <v>295</v>
      </c>
      <c r="F3297" s="636" t="s">
        <v>296</v>
      </c>
      <c r="G3297" s="637"/>
      <c r="H3297" s="610" t="s">
        <v>286</v>
      </c>
      <c r="I3297" s="611"/>
      <c r="J3297" s="209" t="s">
        <v>287</v>
      </c>
      <c r="K3297" s="209" t="s">
        <v>287</v>
      </c>
      <c r="L3297" s="210">
        <v>0</v>
      </c>
    </row>
    <row r="3298" spans="1:12" s="194" customFormat="1" ht="409.6" customHeight="1" x14ac:dyDescent="0.15">
      <c r="A3298" s="625"/>
      <c r="B3298" s="640"/>
      <c r="C3298" s="641"/>
      <c r="D3298" s="642"/>
      <c r="E3298" s="640"/>
      <c r="F3298" s="643"/>
      <c r="G3298" s="644"/>
      <c r="H3298" s="616" t="s">
        <v>242</v>
      </c>
      <c r="I3298" s="617"/>
      <c r="J3298" s="620" t="s">
        <v>287</v>
      </c>
      <c r="K3298" s="620" t="s">
        <v>287</v>
      </c>
      <c r="L3298" s="622">
        <v>0</v>
      </c>
    </row>
    <row r="3299" spans="1:12" s="194" customFormat="1" ht="138.19999999999999" customHeight="1" x14ac:dyDescent="0.15">
      <c r="A3299" s="625"/>
      <c r="B3299" s="621"/>
      <c r="C3299" s="633"/>
      <c r="D3299" s="635"/>
      <c r="E3299" s="621"/>
      <c r="F3299" s="638"/>
      <c r="G3299" s="639"/>
      <c r="H3299" s="618"/>
      <c r="I3299" s="619"/>
      <c r="J3299" s="621"/>
      <c r="K3299" s="621"/>
      <c r="L3299" s="623"/>
    </row>
    <row r="3300" spans="1:12" s="194" customFormat="1" ht="24.6" customHeight="1" x14ac:dyDescent="0.15">
      <c r="A3300" s="625"/>
      <c r="B3300" s="203" t="s">
        <v>6</v>
      </c>
      <c r="C3300" s="207" t="s">
        <v>5</v>
      </c>
      <c r="D3300" s="207" t="s">
        <v>288</v>
      </c>
      <c r="E3300" s="207" t="s">
        <v>289</v>
      </c>
      <c r="F3300" s="612"/>
      <c r="G3300" s="613"/>
      <c r="H3300" s="616" t="s">
        <v>290</v>
      </c>
      <c r="I3300" s="617"/>
      <c r="J3300" s="620" t="s">
        <v>287</v>
      </c>
      <c r="K3300" s="620" t="s">
        <v>16</v>
      </c>
      <c r="L3300" s="622">
        <v>514</v>
      </c>
    </row>
    <row r="3301" spans="1:12" s="194" customFormat="1" ht="24.6" customHeight="1" x14ac:dyDescent="0.15">
      <c r="A3301" s="626"/>
      <c r="B3301" s="209" t="s">
        <v>291</v>
      </c>
      <c r="C3301" s="209" t="s">
        <v>296</v>
      </c>
      <c r="D3301" s="211">
        <v>43550</v>
      </c>
      <c r="E3301" s="209" t="s">
        <v>506</v>
      </c>
      <c r="F3301" s="614"/>
      <c r="G3301" s="615"/>
      <c r="H3301" s="618"/>
      <c r="I3301" s="619"/>
      <c r="J3301" s="621"/>
      <c r="K3301" s="621"/>
      <c r="L3301" s="623"/>
    </row>
    <row r="3302" spans="1:12" s="194" customFormat="1" ht="24.6" customHeight="1" x14ac:dyDescent="0.15">
      <c r="A3302" s="624">
        <v>623</v>
      </c>
      <c r="B3302" s="203" t="s">
        <v>12</v>
      </c>
      <c r="C3302" s="207" t="s">
        <v>11</v>
      </c>
      <c r="D3302" s="207" t="s">
        <v>280</v>
      </c>
      <c r="E3302" s="207" t="s">
        <v>281</v>
      </c>
      <c r="F3302" s="627" t="s">
        <v>8</v>
      </c>
      <c r="G3302" s="628"/>
      <c r="H3302" s="629"/>
      <c r="I3302" s="630"/>
      <c r="J3302" s="630"/>
      <c r="K3302" s="630"/>
      <c r="L3302" s="631"/>
    </row>
    <row r="3303" spans="1:12" s="194" customFormat="1" ht="26.65" customHeight="1" x14ac:dyDescent="0.15">
      <c r="A3303" s="625"/>
      <c r="B3303" s="620" t="s">
        <v>2366</v>
      </c>
      <c r="C3303" s="632" t="s">
        <v>2367</v>
      </c>
      <c r="D3303" s="634">
        <v>43475</v>
      </c>
      <c r="E3303" s="620" t="s">
        <v>644</v>
      </c>
      <c r="F3303" s="636" t="s">
        <v>2368</v>
      </c>
      <c r="G3303" s="637"/>
      <c r="H3303" s="610" t="s">
        <v>286</v>
      </c>
      <c r="I3303" s="611"/>
      <c r="J3303" s="209" t="s">
        <v>287</v>
      </c>
      <c r="K3303" s="209" t="s">
        <v>16</v>
      </c>
      <c r="L3303" s="210">
        <v>239</v>
      </c>
    </row>
    <row r="3304" spans="1:12" s="194" customFormat="1" ht="255.95" customHeight="1" x14ac:dyDescent="0.15">
      <c r="A3304" s="625"/>
      <c r="B3304" s="621"/>
      <c r="C3304" s="633"/>
      <c r="D3304" s="635"/>
      <c r="E3304" s="621"/>
      <c r="F3304" s="638"/>
      <c r="G3304" s="639"/>
      <c r="H3304" s="610" t="s">
        <v>242</v>
      </c>
      <c r="I3304" s="611"/>
      <c r="J3304" s="209" t="s">
        <v>287</v>
      </c>
      <c r="K3304" s="209" t="s">
        <v>16</v>
      </c>
      <c r="L3304" s="210">
        <v>339.05</v>
      </c>
    </row>
    <row r="3305" spans="1:12" s="194" customFormat="1" ht="24.6" customHeight="1" x14ac:dyDescent="0.15">
      <c r="A3305" s="625"/>
      <c r="B3305" s="203" t="s">
        <v>6</v>
      </c>
      <c r="C3305" s="207" t="s">
        <v>5</v>
      </c>
      <c r="D3305" s="207" t="s">
        <v>288</v>
      </c>
      <c r="E3305" s="207" t="s">
        <v>289</v>
      </c>
      <c r="F3305" s="612"/>
      <c r="G3305" s="613"/>
      <c r="H3305" s="616" t="s">
        <v>290</v>
      </c>
      <c r="I3305" s="617"/>
      <c r="J3305" s="620" t="s">
        <v>287</v>
      </c>
      <c r="K3305" s="620" t="s">
        <v>16</v>
      </c>
      <c r="L3305" s="622">
        <v>32</v>
      </c>
    </row>
    <row r="3306" spans="1:12" s="194" customFormat="1" ht="24.6" customHeight="1" x14ac:dyDescent="0.15">
      <c r="A3306" s="626"/>
      <c r="B3306" s="209" t="s">
        <v>439</v>
      </c>
      <c r="C3306" s="209" t="s">
        <v>2368</v>
      </c>
      <c r="D3306" s="211">
        <v>43477</v>
      </c>
      <c r="E3306" s="209" t="s">
        <v>2369</v>
      </c>
      <c r="F3306" s="614"/>
      <c r="G3306" s="615"/>
      <c r="H3306" s="618"/>
      <c r="I3306" s="619"/>
      <c r="J3306" s="621"/>
      <c r="K3306" s="621"/>
      <c r="L3306" s="623"/>
    </row>
    <row r="3307" spans="1:12" s="194" customFormat="1" ht="24.6" customHeight="1" x14ac:dyDescent="0.15">
      <c r="A3307" s="624">
        <v>624</v>
      </c>
      <c r="B3307" s="203" t="s">
        <v>12</v>
      </c>
      <c r="C3307" s="207" t="s">
        <v>11</v>
      </c>
      <c r="D3307" s="207" t="s">
        <v>280</v>
      </c>
      <c r="E3307" s="207" t="s">
        <v>281</v>
      </c>
      <c r="F3307" s="627" t="s">
        <v>8</v>
      </c>
      <c r="G3307" s="628"/>
      <c r="H3307" s="629"/>
      <c r="I3307" s="630"/>
      <c r="J3307" s="630"/>
      <c r="K3307" s="630"/>
      <c r="L3307" s="631"/>
    </row>
    <row r="3308" spans="1:12" s="194" customFormat="1" ht="26.65" customHeight="1" x14ac:dyDescent="0.15">
      <c r="A3308" s="625"/>
      <c r="B3308" s="620" t="s">
        <v>2366</v>
      </c>
      <c r="C3308" s="632" t="s">
        <v>2370</v>
      </c>
      <c r="D3308" s="634">
        <v>43520</v>
      </c>
      <c r="E3308" s="620" t="s">
        <v>2371</v>
      </c>
      <c r="F3308" s="636" t="s">
        <v>2372</v>
      </c>
      <c r="G3308" s="637"/>
      <c r="H3308" s="610" t="s">
        <v>286</v>
      </c>
      <c r="I3308" s="611"/>
      <c r="J3308" s="209" t="s">
        <v>287</v>
      </c>
      <c r="K3308" s="209" t="s">
        <v>16</v>
      </c>
      <c r="L3308" s="210">
        <v>521.08000000000004</v>
      </c>
    </row>
    <row r="3309" spans="1:12" s="194" customFormat="1" ht="363.75" customHeight="1" x14ac:dyDescent="0.15">
      <c r="A3309" s="625"/>
      <c r="B3309" s="621"/>
      <c r="C3309" s="633"/>
      <c r="D3309" s="635"/>
      <c r="E3309" s="621"/>
      <c r="F3309" s="638"/>
      <c r="G3309" s="639"/>
      <c r="H3309" s="610" t="s">
        <v>242</v>
      </c>
      <c r="I3309" s="611"/>
      <c r="J3309" s="209" t="s">
        <v>287</v>
      </c>
      <c r="K3309" s="209" t="s">
        <v>16</v>
      </c>
      <c r="L3309" s="210">
        <v>158.30000000000001</v>
      </c>
    </row>
    <row r="3310" spans="1:12" s="194" customFormat="1" ht="24.6" customHeight="1" x14ac:dyDescent="0.15">
      <c r="A3310" s="625"/>
      <c r="B3310" s="203" t="s">
        <v>6</v>
      </c>
      <c r="C3310" s="207" t="s">
        <v>5</v>
      </c>
      <c r="D3310" s="207" t="s">
        <v>288</v>
      </c>
      <c r="E3310" s="207" t="s">
        <v>289</v>
      </c>
      <c r="F3310" s="612"/>
      <c r="G3310" s="613"/>
      <c r="H3310" s="616" t="s">
        <v>290</v>
      </c>
      <c r="I3310" s="617"/>
      <c r="J3310" s="620" t="s">
        <v>287</v>
      </c>
      <c r="K3310" s="620" t="s">
        <v>287</v>
      </c>
      <c r="L3310" s="622">
        <v>0</v>
      </c>
    </row>
    <row r="3311" spans="1:12" s="194" customFormat="1" ht="24.6" customHeight="1" x14ac:dyDescent="0.15">
      <c r="A3311" s="626"/>
      <c r="B3311" s="209" t="s">
        <v>439</v>
      </c>
      <c r="C3311" s="209" t="s">
        <v>2372</v>
      </c>
      <c r="D3311" s="211">
        <v>43525</v>
      </c>
      <c r="E3311" s="209" t="s">
        <v>2373</v>
      </c>
      <c r="F3311" s="614"/>
      <c r="G3311" s="615"/>
      <c r="H3311" s="618"/>
      <c r="I3311" s="619"/>
      <c r="J3311" s="621"/>
      <c r="K3311" s="621"/>
      <c r="L3311" s="623"/>
    </row>
    <row r="3312" spans="1:12" s="194" customFormat="1" ht="24.6" customHeight="1" x14ac:dyDescent="0.15">
      <c r="A3312" s="624">
        <v>625</v>
      </c>
      <c r="B3312" s="203" t="s">
        <v>12</v>
      </c>
      <c r="C3312" s="207" t="s">
        <v>11</v>
      </c>
      <c r="D3312" s="207" t="s">
        <v>280</v>
      </c>
      <c r="E3312" s="207" t="s">
        <v>281</v>
      </c>
      <c r="F3312" s="627" t="s">
        <v>8</v>
      </c>
      <c r="G3312" s="628"/>
      <c r="H3312" s="629"/>
      <c r="I3312" s="630"/>
      <c r="J3312" s="630"/>
      <c r="K3312" s="630"/>
      <c r="L3312" s="631"/>
    </row>
    <row r="3313" spans="1:12" s="194" customFormat="1" ht="26.65" customHeight="1" x14ac:dyDescent="0.15">
      <c r="A3313" s="625"/>
      <c r="B3313" s="620" t="s">
        <v>2374</v>
      </c>
      <c r="C3313" s="632" t="s">
        <v>2375</v>
      </c>
      <c r="D3313" s="634">
        <v>43376</v>
      </c>
      <c r="E3313" s="620" t="s">
        <v>377</v>
      </c>
      <c r="F3313" s="636" t="s">
        <v>2376</v>
      </c>
      <c r="G3313" s="637"/>
      <c r="H3313" s="610" t="s">
        <v>286</v>
      </c>
      <c r="I3313" s="611"/>
      <c r="J3313" s="209" t="s">
        <v>287</v>
      </c>
      <c r="K3313" s="209" t="s">
        <v>16</v>
      </c>
      <c r="L3313" s="210">
        <v>685.91</v>
      </c>
    </row>
    <row r="3314" spans="1:12" s="194" customFormat="1" ht="266.64999999999998" customHeight="1" x14ac:dyDescent="0.15">
      <c r="A3314" s="625"/>
      <c r="B3314" s="621"/>
      <c r="C3314" s="633"/>
      <c r="D3314" s="635"/>
      <c r="E3314" s="621"/>
      <c r="F3314" s="638"/>
      <c r="G3314" s="639"/>
      <c r="H3314" s="610" t="s">
        <v>242</v>
      </c>
      <c r="I3314" s="611"/>
      <c r="J3314" s="209" t="s">
        <v>287</v>
      </c>
      <c r="K3314" s="209" t="s">
        <v>16</v>
      </c>
      <c r="L3314" s="210">
        <v>199.4</v>
      </c>
    </row>
    <row r="3315" spans="1:12" s="194" customFormat="1" ht="24.6" customHeight="1" x14ac:dyDescent="0.15">
      <c r="A3315" s="625"/>
      <c r="B3315" s="203" t="s">
        <v>6</v>
      </c>
      <c r="C3315" s="207" t="s">
        <v>5</v>
      </c>
      <c r="D3315" s="207" t="s">
        <v>288</v>
      </c>
      <c r="E3315" s="207" t="s">
        <v>289</v>
      </c>
      <c r="F3315" s="612"/>
      <c r="G3315" s="613"/>
      <c r="H3315" s="616" t="s">
        <v>290</v>
      </c>
      <c r="I3315" s="617"/>
      <c r="J3315" s="620" t="s">
        <v>287</v>
      </c>
      <c r="K3315" s="620" t="s">
        <v>16</v>
      </c>
      <c r="L3315" s="622">
        <v>128</v>
      </c>
    </row>
    <row r="3316" spans="1:12" s="194" customFormat="1" ht="24.6" customHeight="1" x14ac:dyDescent="0.15">
      <c r="A3316" s="626"/>
      <c r="B3316" s="209" t="s">
        <v>317</v>
      </c>
      <c r="C3316" s="209" t="s">
        <v>2376</v>
      </c>
      <c r="D3316" s="211">
        <v>43377</v>
      </c>
      <c r="E3316" s="209" t="s">
        <v>1572</v>
      </c>
      <c r="F3316" s="614"/>
      <c r="G3316" s="615"/>
      <c r="H3316" s="618"/>
      <c r="I3316" s="619"/>
      <c r="J3316" s="621"/>
      <c r="K3316" s="621"/>
      <c r="L3316" s="623"/>
    </row>
    <row r="3317" spans="1:12" s="194" customFormat="1" ht="24.6" customHeight="1" x14ac:dyDescent="0.15">
      <c r="A3317" s="624">
        <v>626</v>
      </c>
      <c r="B3317" s="203" t="s">
        <v>12</v>
      </c>
      <c r="C3317" s="207" t="s">
        <v>11</v>
      </c>
      <c r="D3317" s="207" t="s">
        <v>280</v>
      </c>
      <c r="E3317" s="207" t="s">
        <v>281</v>
      </c>
      <c r="F3317" s="627" t="s">
        <v>8</v>
      </c>
      <c r="G3317" s="628"/>
      <c r="H3317" s="629"/>
      <c r="I3317" s="630"/>
      <c r="J3317" s="630"/>
      <c r="K3317" s="630"/>
      <c r="L3317" s="631"/>
    </row>
    <row r="3318" spans="1:12" s="194" customFormat="1" ht="26.65" customHeight="1" x14ac:dyDescent="0.15">
      <c r="A3318" s="625"/>
      <c r="B3318" s="620" t="s">
        <v>2374</v>
      </c>
      <c r="C3318" s="620" t="s">
        <v>2377</v>
      </c>
      <c r="D3318" s="634">
        <v>43381</v>
      </c>
      <c r="E3318" s="620" t="s">
        <v>2378</v>
      </c>
      <c r="F3318" s="636" t="s">
        <v>1496</v>
      </c>
      <c r="G3318" s="637"/>
      <c r="H3318" s="610" t="s">
        <v>286</v>
      </c>
      <c r="I3318" s="611"/>
      <c r="J3318" s="209" t="s">
        <v>287</v>
      </c>
      <c r="K3318" s="209" t="s">
        <v>16</v>
      </c>
      <c r="L3318" s="210">
        <v>270.26</v>
      </c>
    </row>
    <row r="3319" spans="1:12" s="194" customFormat="1" ht="73.150000000000006" customHeight="1" x14ac:dyDescent="0.15">
      <c r="A3319" s="625"/>
      <c r="B3319" s="621"/>
      <c r="C3319" s="621"/>
      <c r="D3319" s="635"/>
      <c r="E3319" s="621"/>
      <c r="F3319" s="638"/>
      <c r="G3319" s="639"/>
      <c r="H3319" s="610" t="s">
        <v>242</v>
      </c>
      <c r="I3319" s="611"/>
      <c r="J3319" s="209" t="s">
        <v>287</v>
      </c>
      <c r="K3319" s="209" t="s">
        <v>16</v>
      </c>
      <c r="L3319" s="210">
        <v>350.4</v>
      </c>
    </row>
    <row r="3320" spans="1:12" s="194" customFormat="1" ht="24.6" customHeight="1" x14ac:dyDescent="0.15">
      <c r="A3320" s="625"/>
      <c r="B3320" s="203" t="s">
        <v>6</v>
      </c>
      <c r="C3320" s="207" t="s">
        <v>5</v>
      </c>
      <c r="D3320" s="207" t="s">
        <v>288</v>
      </c>
      <c r="E3320" s="207" t="s">
        <v>289</v>
      </c>
      <c r="F3320" s="612"/>
      <c r="G3320" s="613"/>
      <c r="H3320" s="616" t="s">
        <v>290</v>
      </c>
      <c r="I3320" s="617"/>
      <c r="J3320" s="620" t="s">
        <v>287</v>
      </c>
      <c r="K3320" s="620" t="s">
        <v>287</v>
      </c>
      <c r="L3320" s="622">
        <v>0</v>
      </c>
    </row>
    <row r="3321" spans="1:12" s="194" customFormat="1" ht="24.6" customHeight="1" x14ac:dyDescent="0.15">
      <c r="A3321" s="626"/>
      <c r="B3321" s="209" t="s">
        <v>317</v>
      </c>
      <c r="C3321" s="209" t="s">
        <v>1496</v>
      </c>
      <c r="D3321" s="211">
        <v>43382</v>
      </c>
      <c r="E3321" s="209" t="s">
        <v>1001</v>
      </c>
      <c r="F3321" s="614"/>
      <c r="G3321" s="615"/>
      <c r="H3321" s="618"/>
      <c r="I3321" s="619"/>
      <c r="J3321" s="621"/>
      <c r="K3321" s="621"/>
      <c r="L3321" s="623"/>
    </row>
    <row r="3322" spans="1:12" s="194" customFormat="1" ht="24.6" customHeight="1" x14ac:dyDescent="0.15">
      <c r="A3322" s="624">
        <v>627</v>
      </c>
      <c r="B3322" s="203" t="s">
        <v>12</v>
      </c>
      <c r="C3322" s="207" t="s">
        <v>11</v>
      </c>
      <c r="D3322" s="207" t="s">
        <v>280</v>
      </c>
      <c r="E3322" s="207" t="s">
        <v>281</v>
      </c>
      <c r="F3322" s="627" t="s">
        <v>8</v>
      </c>
      <c r="G3322" s="628"/>
      <c r="H3322" s="629"/>
      <c r="I3322" s="630"/>
      <c r="J3322" s="630"/>
      <c r="K3322" s="630"/>
      <c r="L3322" s="631"/>
    </row>
    <row r="3323" spans="1:12" s="194" customFormat="1" ht="26.65" customHeight="1" x14ac:dyDescent="0.15">
      <c r="A3323" s="625"/>
      <c r="B3323" s="620" t="s">
        <v>2374</v>
      </c>
      <c r="C3323" s="632" t="s">
        <v>2379</v>
      </c>
      <c r="D3323" s="634">
        <v>43389</v>
      </c>
      <c r="E3323" s="620" t="s">
        <v>2380</v>
      </c>
      <c r="F3323" s="636" t="s">
        <v>2381</v>
      </c>
      <c r="G3323" s="637"/>
      <c r="H3323" s="610" t="s">
        <v>286</v>
      </c>
      <c r="I3323" s="611"/>
      <c r="J3323" s="209" t="s">
        <v>287</v>
      </c>
      <c r="K3323" s="209" t="s">
        <v>16</v>
      </c>
      <c r="L3323" s="210">
        <v>790</v>
      </c>
    </row>
    <row r="3324" spans="1:12" s="194" customFormat="1" ht="409.6" customHeight="1" x14ac:dyDescent="0.15">
      <c r="A3324" s="625"/>
      <c r="B3324" s="640"/>
      <c r="C3324" s="641"/>
      <c r="D3324" s="642"/>
      <c r="E3324" s="640"/>
      <c r="F3324" s="643"/>
      <c r="G3324" s="644"/>
      <c r="H3324" s="616" t="s">
        <v>242</v>
      </c>
      <c r="I3324" s="617"/>
      <c r="J3324" s="620" t="s">
        <v>287</v>
      </c>
      <c r="K3324" s="620" t="s">
        <v>16</v>
      </c>
      <c r="L3324" s="622">
        <v>4934</v>
      </c>
    </row>
    <row r="3325" spans="1:12" s="194" customFormat="1" ht="8.4499999999999993" customHeight="1" x14ac:dyDescent="0.15">
      <c r="A3325" s="625"/>
      <c r="B3325" s="621"/>
      <c r="C3325" s="633"/>
      <c r="D3325" s="635"/>
      <c r="E3325" s="621"/>
      <c r="F3325" s="638"/>
      <c r="G3325" s="639"/>
      <c r="H3325" s="618"/>
      <c r="I3325" s="619"/>
      <c r="J3325" s="621"/>
      <c r="K3325" s="621"/>
      <c r="L3325" s="623"/>
    </row>
    <row r="3326" spans="1:12" s="194" customFormat="1" ht="24.6" customHeight="1" x14ac:dyDescent="0.15">
      <c r="A3326" s="625"/>
      <c r="B3326" s="203" t="s">
        <v>6</v>
      </c>
      <c r="C3326" s="207" t="s">
        <v>5</v>
      </c>
      <c r="D3326" s="207" t="s">
        <v>288</v>
      </c>
      <c r="E3326" s="207" t="s">
        <v>289</v>
      </c>
      <c r="F3326" s="612"/>
      <c r="G3326" s="613"/>
      <c r="H3326" s="616" t="s">
        <v>290</v>
      </c>
      <c r="I3326" s="617"/>
      <c r="J3326" s="620" t="s">
        <v>287</v>
      </c>
      <c r="K3326" s="620" t="s">
        <v>16</v>
      </c>
      <c r="L3326" s="622">
        <v>162.74</v>
      </c>
    </row>
    <row r="3327" spans="1:12" s="194" customFormat="1" ht="24.6" customHeight="1" x14ac:dyDescent="0.15">
      <c r="A3327" s="626"/>
      <c r="B3327" s="209" t="s">
        <v>317</v>
      </c>
      <c r="C3327" s="209" t="s">
        <v>2381</v>
      </c>
      <c r="D3327" s="211">
        <v>43393</v>
      </c>
      <c r="E3327" s="209" t="s">
        <v>2382</v>
      </c>
      <c r="F3327" s="614"/>
      <c r="G3327" s="615"/>
      <c r="H3327" s="618"/>
      <c r="I3327" s="619"/>
      <c r="J3327" s="621"/>
      <c r="K3327" s="621"/>
      <c r="L3327" s="623"/>
    </row>
    <row r="3328" spans="1:12" s="194" customFormat="1" ht="24.6" customHeight="1" x14ac:dyDescent="0.15">
      <c r="A3328" s="624">
        <v>628</v>
      </c>
      <c r="B3328" s="203" t="s">
        <v>12</v>
      </c>
      <c r="C3328" s="207" t="s">
        <v>11</v>
      </c>
      <c r="D3328" s="207" t="s">
        <v>280</v>
      </c>
      <c r="E3328" s="207" t="s">
        <v>281</v>
      </c>
      <c r="F3328" s="627" t="s">
        <v>8</v>
      </c>
      <c r="G3328" s="628"/>
      <c r="H3328" s="629"/>
      <c r="I3328" s="630"/>
      <c r="J3328" s="630"/>
      <c r="K3328" s="630"/>
      <c r="L3328" s="631"/>
    </row>
    <row r="3329" spans="1:12" s="194" customFormat="1" ht="26.65" customHeight="1" x14ac:dyDescent="0.15">
      <c r="A3329" s="625"/>
      <c r="B3329" s="620" t="s">
        <v>2374</v>
      </c>
      <c r="C3329" s="632" t="s">
        <v>2383</v>
      </c>
      <c r="D3329" s="634">
        <v>43399</v>
      </c>
      <c r="E3329" s="620" t="s">
        <v>1608</v>
      </c>
      <c r="F3329" s="636" t="s">
        <v>1609</v>
      </c>
      <c r="G3329" s="637"/>
      <c r="H3329" s="610" t="s">
        <v>286</v>
      </c>
      <c r="I3329" s="611"/>
      <c r="J3329" s="209" t="s">
        <v>287</v>
      </c>
      <c r="K3329" s="209" t="s">
        <v>16</v>
      </c>
      <c r="L3329" s="210">
        <v>670.48</v>
      </c>
    </row>
    <row r="3330" spans="1:12" s="194" customFormat="1" ht="341.85" customHeight="1" x14ac:dyDescent="0.15">
      <c r="A3330" s="625"/>
      <c r="B3330" s="621"/>
      <c r="C3330" s="633"/>
      <c r="D3330" s="635"/>
      <c r="E3330" s="621"/>
      <c r="F3330" s="638"/>
      <c r="G3330" s="639"/>
      <c r="H3330" s="610" t="s">
        <v>242</v>
      </c>
      <c r="I3330" s="611"/>
      <c r="J3330" s="209" t="s">
        <v>287</v>
      </c>
      <c r="K3330" s="209" t="s">
        <v>16</v>
      </c>
      <c r="L3330" s="210">
        <v>750.4</v>
      </c>
    </row>
    <row r="3331" spans="1:12" s="194" customFormat="1" ht="24.6" customHeight="1" x14ac:dyDescent="0.15">
      <c r="A3331" s="625"/>
      <c r="B3331" s="203" t="s">
        <v>6</v>
      </c>
      <c r="C3331" s="207" t="s">
        <v>5</v>
      </c>
      <c r="D3331" s="207" t="s">
        <v>288</v>
      </c>
      <c r="E3331" s="207" t="s">
        <v>289</v>
      </c>
      <c r="F3331" s="612"/>
      <c r="G3331" s="613"/>
      <c r="H3331" s="616" t="s">
        <v>290</v>
      </c>
      <c r="I3331" s="617"/>
      <c r="J3331" s="620" t="s">
        <v>287</v>
      </c>
      <c r="K3331" s="620" t="s">
        <v>16</v>
      </c>
      <c r="L3331" s="622">
        <v>400</v>
      </c>
    </row>
    <row r="3332" spans="1:12" s="194" customFormat="1" ht="24.6" customHeight="1" x14ac:dyDescent="0.15">
      <c r="A3332" s="626"/>
      <c r="B3332" s="209" t="s">
        <v>317</v>
      </c>
      <c r="C3332" s="209" t="s">
        <v>1609</v>
      </c>
      <c r="D3332" s="211">
        <v>43401</v>
      </c>
      <c r="E3332" s="209" t="s">
        <v>1610</v>
      </c>
      <c r="F3332" s="614"/>
      <c r="G3332" s="615"/>
      <c r="H3332" s="618"/>
      <c r="I3332" s="619"/>
      <c r="J3332" s="621"/>
      <c r="K3332" s="621"/>
      <c r="L3332" s="623"/>
    </row>
    <row r="3333" spans="1:12" s="194" customFormat="1" ht="24.6" customHeight="1" x14ac:dyDescent="0.15">
      <c r="A3333" s="624">
        <v>629</v>
      </c>
      <c r="B3333" s="203" t="s">
        <v>12</v>
      </c>
      <c r="C3333" s="207" t="s">
        <v>11</v>
      </c>
      <c r="D3333" s="207" t="s">
        <v>280</v>
      </c>
      <c r="E3333" s="207" t="s">
        <v>281</v>
      </c>
      <c r="F3333" s="627" t="s">
        <v>8</v>
      </c>
      <c r="G3333" s="628"/>
      <c r="H3333" s="629"/>
      <c r="I3333" s="630"/>
      <c r="J3333" s="630"/>
      <c r="K3333" s="630"/>
      <c r="L3333" s="631"/>
    </row>
    <row r="3334" spans="1:12" s="194" customFormat="1" ht="26.65" customHeight="1" x14ac:dyDescent="0.15">
      <c r="A3334" s="625"/>
      <c r="B3334" s="620" t="s">
        <v>2374</v>
      </c>
      <c r="C3334" s="632" t="s">
        <v>2384</v>
      </c>
      <c r="D3334" s="634">
        <v>43474</v>
      </c>
      <c r="E3334" s="620" t="s">
        <v>2385</v>
      </c>
      <c r="F3334" s="636" t="s">
        <v>2386</v>
      </c>
      <c r="G3334" s="637"/>
      <c r="H3334" s="610" t="s">
        <v>286</v>
      </c>
      <c r="I3334" s="611"/>
      <c r="J3334" s="209" t="s">
        <v>287</v>
      </c>
      <c r="K3334" s="209" t="s">
        <v>16</v>
      </c>
      <c r="L3334" s="210">
        <v>170.91</v>
      </c>
    </row>
    <row r="3335" spans="1:12" s="194" customFormat="1" ht="266.64999999999998" customHeight="1" x14ac:dyDescent="0.15">
      <c r="A3335" s="625"/>
      <c r="B3335" s="621"/>
      <c r="C3335" s="633"/>
      <c r="D3335" s="635"/>
      <c r="E3335" s="621"/>
      <c r="F3335" s="638"/>
      <c r="G3335" s="639"/>
      <c r="H3335" s="610" t="s">
        <v>242</v>
      </c>
      <c r="I3335" s="611"/>
      <c r="J3335" s="209" t="s">
        <v>287</v>
      </c>
      <c r="K3335" s="209" t="s">
        <v>16</v>
      </c>
      <c r="L3335" s="210">
        <v>214.59</v>
      </c>
    </row>
    <row r="3336" spans="1:12" s="194" customFormat="1" ht="24.6" customHeight="1" x14ac:dyDescent="0.15">
      <c r="A3336" s="625"/>
      <c r="B3336" s="203" t="s">
        <v>6</v>
      </c>
      <c r="C3336" s="207" t="s">
        <v>5</v>
      </c>
      <c r="D3336" s="207" t="s">
        <v>288</v>
      </c>
      <c r="E3336" s="207" t="s">
        <v>289</v>
      </c>
      <c r="F3336" s="612"/>
      <c r="G3336" s="613"/>
      <c r="H3336" s="616" t="s">
        <v>290</v>
      </c>
      <c r="I3336" s="617"/>
      <c r="J3336" s="620" t="s">
        <v>287</v>
      </c>
      <c r="K3336" s="620" t="s">
        <v>16</v>
      </c>
      <c r="L3336" s="622">
        <v>150</v>
      </c>
    </row>
    <row r="3337" spans="1:12" s="194" customFormat="1" ht="24.6" customHeight="1" x14ac:dyDescent="0.15">
      <c r="A3337" s="626"/>
      <c r="B3337" s="209" t="s">
        <v>317</v>
      </c>
      <c r="C3337" s="209" t="s">
        <v>2386</v>
      </c>
      <c r="D3337" s="211">
        <v>43475</v>
      </c>
      <c r="E3337" s="209" t="s">
        <v>1512</v>
      </c>
      <c r="F3337" s="614"/>
      <c r="G3337" s="615"/>
      <c r="H3337" s="618"/>
      <c r="I3337" s="619"/>
      <c r="J3337" s="621"/>
      <c r="K3337" s="621"/>
      <c r="L3337" s="623"/>
    </row>
    <row r="3338" spans="1:12" s="194" customFormat="1" ht="24.6" customHeight="1" x14ac:dyDescent="0.15">
      <c r="A3338" s="624">
        <v>630</v>
      </c>
      <c r="B3338" s="203" t="s">
        <v>12</v>
      </c>
      <c r="C3338" s="207" t="s">
        <v>11</v>
      </c>
      <c r="D3338" s="207" t="s">
        <v>280</v>
      </c>
      <c r="E3338" s="207" t="s">
        <v>281</v>
      </c>
      <c r="F3338" s="627" t="s">
        <v>8</v>
      </c>
      <c r="G3338" s="628"/>
      <c r="H3338" s="629"/>
      <c r="I3338" s="630"/>
      <c r="J3338" s="630"/>
      <c r="K3338" s="630"/>
      <c r="L3338" s="631"/>
    </row>
    <row r="3339" spans="1:12" s="194" customFormat="1" ht="26.65" customHeight="1" x14ac:dyDescent="0.15">
      <c r="A3339" s="625"/>
      <c r="B3339" s="620" t="s">
        <v>2374</v>
      </c>
      <c r="C3339" s="632" t="s">
        <v>2387</v>
      </c>
      <c r="D3339" s="634">
        <v>43491</v>
      </c>
      <c r="E3339" s="620" t="s">
        <v>2388</v>
      </c>
      <c r="F3339" s="636" t="s">
        <v>1293</v>
      </c>
      <c r="G3339" s="637"/>
      <c r="H3339" s="610" t="s">
        <v>286</v>
      </c>
      <c r="I3339" s="611"/>
      <c r="J3339" s="209" t="s">
        <v>287</v>
      </c>
      <c r="K3339" s="209" t="s">
        <v>16</v>
      </c>
      <c r="L3339" s="210">
        <v>1386.92</v>
      </c>
    </row>
    <row r="3340" spans="1:12" s="194" customFormat="1" ht="309.75" customHeight="1" x14ac:dyDescent="0.15">
      <c r="A3340" s="625"/>
      <c r="B3340" s="621"/>
      <c r="C3340" s="633"/>
      <c r="D3340" s="635"/>
      <c r="E3340" s="621"/>
      <c r="F3340" s="638"/>
      <c r="G3340" s="639"/>
      <c r="H3340" s="610" t="s">
        <v>242</v>
      </c>
      <c r="I3340" s="611"/>
      <c r="J3340" s="209" t="s">
        <v>287</v>
      </c>
      <c r="K3340" s="209" t="s">
        <v>16</v>
      </c>
      <c r="L3340" s="210">
        <v>3577.51</v>
      </c>
    </row>
    <row r="3341" spans="1:12" s="194" customFormat="1" ht="24.6" customHeight="1" x14ac:dyDescent="0.15">
      <c r="A3341" s="625"/>
      <c r="B3341" s="203" t="s">
        <v>6</v>
      </c>
      <c r="C3341" s="207" t="s">
        <v>5</v>
      </c>
      <c r="D3341" s="207" t="s">
        <v>288</v>
      </c>
      <c r="E3341" s="207" t="s">
        <v>289</v>
      </c>
      <c r="F3341" s="612"/>
      <c r="G3341" s="613"/>
      <c r="H3341" s="616" t="s">
        <v>290</v>
      </c>
      <c r="I3341" s="617"/>
      <c r="J3341" s="620" t="s">
        <v>287</v>
      </c>
      <c r="K3341" s="620" t="s">
        <v>287</v>
      </c>
      <c r="L3341" s="622">
        <v>0</v>
      </c>
    </row>
    <row r="3342" spans="1:12" s="194" customFormat="1" ht="24.6" customHeight="1" x14ac:dyDescent="0.15">
      <c r="A3342" s="626"/>
      <c r="B3342" s="209" t="s">
        <v>317</v>
      </c>
      <c r="C3342" s="209" t="s">
        <v>1293</v>
      </c>
      <c r="D3342" s="211">
        <v>43495</v>
      </c>
      <c r="E3342" s="209" t="s">
        <v>2389</v>
      </c>
      <c r="F3342" s="614"/>
      <c r="G3342" s="615"/>
      <c r="H3342" s="618"/>
      <c r="I3342" s="619"/>
      <c r="J3342" s="621"/>
      <c r="K3342" s="621"/>
      <c r="L3342" s="623"/>
    </row>
    <row r="3343" spans="1:12" s="194" customFormat="1" ht="24.6" customHeight="1" x14ac:dyDescent="0.15">
      <c r="A3343" s="624">
        <v>631</v>
      </c>
      <c r="B3343" s="203" t="s">
        <v>12</v>
      </c>
      <c r="C3343" s="207" t="s">
        <v>11</v>
      </c>
      <c r="D3343" s="207" t="s">
        <v>280</v>
      </c>
      <c r="E3343" s="207" t="s">
        <v>281</v>
      </c>
      <c r="F3343" s="627" t="s">
        <v>8</v>
      </c>
      <c r="G3343" s="628"/>
      <c r="H3343" s="629"/>
      <c r="I3343" s="630"/>
      <c r="J3343" s="630"/>
      <c r="K3343" s="630"/>
      <c r="L3343" s="631"/>
    </row>
    <row r="3344" spans="1:12" s="194" customFormat="1" ht="26.65" customHeight="1" x14ac:dyDescent="0.15">
      <c r="A3344" s="625"/>
      <c r="B3344" s="620" t="s">
        <v>2374</v>
      </c>
      <c r="C3344" s="620" t="s">
        <v>2390</v>
      </c>
      <c r="D3344" s="634">
        <v>43501</v>
      </c>
      <c r="E3344" s="620" t="s">
        <v>377</v>
      </c>
      <c r="F3344" s="636" t="s">
        <v>2391</v>
      </c>
      <c r="G3344" s="637"/>
      <c r="H3344" s="610" t="s">
        <v>286</v>
      </c>
      <c r="I3344" s="611"/>
      <c r="J3344" s="209" t="s">
        <v>287</v>
      </c>
      <c r="K3344" s="209" t="s">
        <v>16</v>
      </c>
      <c r="L3344" s="210">
        <v>454.58</v>
      </c>
    </row>
    <row r="3345" spans="1:12" s="194" customFormat="1" ht="83.65" customHeight="1" x14ac:dyDescent="0.15">
      <c r="A3345" s="625"/>
      <c r="B3345" s="621"/>
      <c r="C3345" s="621"/>
      <c r="D3345" s="635"/>
      <c r="E3345" s="621"/>
      <c r="F3345" s="638"/>
      <c r="G3345" s="639"/>
      <c r="H3345" s="610" t="s">
        <v>242</v>
      </c>
      <c r="I3345" s="611"/>
      <c r="J3345" s="209" t="s">
        <v>287</v>
      </c>
      <c r="K3345" s="209" t="s">
        <v>16</v>
      </c>
      <c r="L3345" s="210">
        <v>98</v>
      </c>
    </row>
    <row r="3346" spans="1:12" s="194" customFormat="1" ht="24.6" customHeight="1" x14ac:dyDescent="0.15">
      <c r="A3346" s="625"/>
      <c r="B3346" s="203" t="s">
        <v>6</v>
      </c>
      <c r="C3346" s="207" t="s">
        <v>5</v>
      </c>
      <c r="D3346" s="207" t="s">
        <v>288</v>
      </c>
      <c r="E3346" s="207" t="s">
        <v>289</v>
      </c>
      <c r="F3346" s="612"/>
      <c r="G3346" s="613"/>
      <c r="H3346" s="616" t="s">
        <v>290</v>
      </c>
      <c r="I3346" s="617"/>
      <c r="J3346" s="620" t="s">
        <v>287</v>
      </c>
      <c r="K3346" s="620" t="s">
        <v>16</v>
      </c>
      <c r="L3346" s="622">
        <v>997.5</v>
      </c>
    </row>
    <row r="3347" spans="1:12" s="194" customFormat="1" ht="24.6" customHeight="1" x14ac:dyDescent="0.15">
      <c r="A3347" s="626"/>
      <c r="B3347" s="209" t="s">
        <v>317</v>
      </c>
      <c r="C3347" s="209" t="s">
        <v>2391</v>
      </c>
      <c r="D3347" s="211">
        <v>43504</v>
      </c>
      <c r="E3347" s="209" t="s">
        <v>2392</v>
      </c>
      <c r="F3347" s="614"/>
      <c r="G3347" s="615"/>
      <c r="H3347" s="618"/>
      <c r="I3347" s="619"/>
      <c r="J3347" s="621"/>
      <c r="K3347" s="621"/>
      <c r="L3347" s="623"/>
    </row>
    <row r="3348" spans="1:12" s="194" customFormat="1" ht="24.6" customHeight="1" x14ac:dyDescent="0.15">
      <c r="A3348" s="624">
        <v>632</v>
      </c>
      <c r="B3348" s="203" t="s">
        <v>12</v>
      </c>
      <c r="C3348" s="207" t="s">
        <v>11</v>
      </c>
      <c r="D3348" s="207" t="s">
        <v>280</v>
      </c>
      <c r="E3348" s="207" t="s">
        <v>281</v>
      </c>
      <c r="F3348" s="627" t="s">
        <v>8</v>
      </c>
      <c r="G3348" s="628"/>
      <c r="H3348" s="629"/>
      <c r="I3348" s="630"/>
      <c r="J3348" s="630"/>
      <c r="K3348" s="630"/>
      <c r="L3348" s="631"/>
    </row>
    <row r="3349" spans="1:12" s="194" customFormat="1" ht="26.65" customHeight="1" x14ac:dyDescent="0.15">
      <c r="A3349" s="625"/>
      <c r="B3349" s="620" t="s">
        <v>2374</v>
      </c>
      <c r="C3349" s="632" t="s">
        <v>2393</v>
      </c>
      <c r="D3349" s="634">
        <v>43509</v>
      </c>
      <c r="E3349" s="620" t="s">
        <v>607</v>
      </c>
      <c r="F3349" s="636" t="s">
        <v>1615</v>
      </c>
      <c r="G3349" s="637"/>
      <c r="H3349" s="610" t="s">
        <v>286</v>
      </c>
      <c r="I3349" s="611"/>
      <c r="J3349" s="209" t="s">
        <v>287</v>
      </c>
      <c r="K3349" s="209" t="s">
        <v>16</v>
      </c>
      <c r="L3349" s="210">
        <v>1166.8499999999999</v>
      </c>
    </row>
    <row r="3350" spans="1:12" s="194" customFormat="1" ht="384.95" customHeight="1" x14ac:dyDescent="0.15">
      <c r="A3350" s="625"/>
      <c r="B3350" s="621"/>
      <c r="C3350" s="633"/>
      <c r="D3350" s="635"/>
      <c r="E3350" s="621"/>
      <c r="F3350" s="638"/>
      <c r="G3350" s="639"/>
      <c r="H3350" s="610" t="s">
        <v>242</v>
      </c>
      <c r="I3350" s="611"/>
      <c r="J3350" s="209" t="s">
        <v>287</v>
      </c>
      <c r="K3350" s="209" t="s">
        <v>16</v>
      </c>
      <c r="L3350" s="210">
        <v>452.23</v>
      </c>
    </row>
    <row r="3351" spans="1:12" s="194" customFormat="1" ht="24.6" customHeight="1" x14ac:dyDescent="0.15">
      <c r="A3351" s="625"/>
      <c r="B3351" s="203" t="s">
        <v>6</v>
      </c>
      <c r="C3351" s="207" t="s">
        <v>5</v>
      </c>
      <c r="D3351" s="207" t="s">
        <v>288</v>
      </c>
      <c r="E3351" s="207" t="s">
        <v>289</v>
      </c>
      <c r="F3351" s="612"/>
      <c r="G3351" s="613"/>
      <c r="H3351" s="616" t="s">
        <v>290</v>
      </c>
      <c r="I3351" s="617"/>
      <c r="J3351" s="620" t="s">
        <v>287</v>
      </c>
      <c r="K3351" s="620" t="s">
        <v>16</v>
      </c>
      <c r="L3351" s="622">
        <v>680</v>
      </c>
    </row>
    <row r="3352" spans="1:12" s="194" customFormat="1" ht="24.6" customHeight="1" x14ac:dyDescent="0.15">
      <c r="A3352" s="626"/>
      <c r="B3352" s="209" t="s">
        <v>317</v>
      </c>
      <c r="C3352" s="209" t="s">
        <v>1615</v>
      </c>
      <c r="D3352" s="211">
        <v>43512</v>
      </c>
      <c r="E3352" s="209" t="s">
        <v>905</v>
      </c>
      <c r="F3352" s="614"/>
      <c r="G3352" s="615"/>
      <c r="H3352" s="618"/>
      <c r="I3352" s="619"/>
      <c r="J3352" s="621"/>
      <c r="K3352" s="621"/>
      <c r="L3352" s="623"/>
    </row>
    <row r="3353" spans="1:12" s="194" customFormat="1" ht="24.6" customHeight="1" x14ac:dyDescent="0.15">
      <c r="A3353" s="624">
        <v>633</v>
      </c>
      <c r="B3353" s="203" t="s">
        <v>12</v>
      </c>
      <c r="C3353" s="207" t="s">
        <v>11</v>
      </c>
      <c r="D3353" s="207" t="s">
        <v>280</v>
      </c>
      <c r="E3353" s="207" t="s">
        <v>281</v>
      </c>
      <c r="F3353" s="627" t="s">
        <v>8</v>
      </c>
      <c r="G3353" s="628"/>
      <c r="H3353" s="629"/>
      <c r="I3353" s="630"/>
      <c r="J3353" s="630"/>
      <c r="K3353" s="630"/>
      <c r="L3353" s="631"/>
    </row>
    <row r="3354" spans="1:12" s="194" customFormat="1" ht="26.65" customHeight="1" x14ac:dyDescent="0.15">
      <c r="A3354" s="625"/>
      <c r="B3354" s="620" t="s">
        <v>2374</v>
      </c>
      <c r="C3354" s="632" t="s">
        <v>2394</v>
      </c>
      <c r="D3354" s="634">
        <v>43521</v>
      </c>
      <c r="E3354" s="620" t="s">
        <v>2395</v>
      </c>
      <c r="F3354" s="636" t="s">
        <v>2396</v>
      </c>
      <c r="G3354" s="637"/>
      <c r="H3354" s="610" t="s">
        <v>286</v>
      </c>
      <c r="I3354" s="611"/>
      <c r="J3354" s="209" t="s">
        <v>287</v>
      </c>
      <c r="K3354" s="209" t="s">
        <v>16</v>
      </c>
      <c r="L3354" s="210">
        <v>389.4</v>
      </c>
    </row>
    <row r="3355" spans="1:12" s="194" customFormat="1" ht="384.95" customHeight="1" x14ac:dyDescent="0.15">
      <c r="A3355" s="625"/>
      <c r="B3355" s="621"/>
      <c r="C3355" s="633"/>
      <c r="D3355" s="635"/>
      <c r="E3355" s="621"/>
      <c r="F3355" s="638"/>
      <c r="G3355" s="639"/>
      <c r="H3355" s="610" t="s">
        <v>242</v>
      </c>
      <c r="I3355" s="611"/>
      <c r="J3355" s="209" t="s">
        <v>287</v>
      </c>
      <c r="K3355" s="209" t="s">
        <v>16</v>
      </c>
      <c r="L3355" s="210">
        <v>605.79999999999995</v>
      </c>
    </row>
    <row r="3356" spans="1:12" s="194" customFormat="1" ht="24.6" customHeight="1" x14ac:dyDescent="0.15">
      <c r="A3356" s="625"/>
      <c r="B3356" s="203" t="s">
        <v>6</v>
      </c>
      <c r="C3356" s="207" t="s">
        <v>5</v>
      </c>
      <c r="D3356" s="207" t="s">
        <v>288</v>
      </c>
      <c r="E3356" s="207" t="s">
        <v>289</v>
      </c>
      <c r="F3356" s="612"/>
      <c r="G3356" s="613"/>
      <c r="H3356" s="616" t="s">
        <v>290</v>
      </c>
      <c r="I3356" s="617"/>
      <c r="J3356" s="620" t="s">
        <v>287</v>
      </c>
      <c r="K3356" s="620" t="s">
        <v>287</v>
      </c>
      <c r="L3356" s="622">
        <v>0</v>
      </c>
    </row>
    <row r="3357" spans="1:12" s="194" customFormat="1" ht="24.6" customHeight="1" x14ac:dyDescent="0.15">
      <c r="A3357" s="626"/>
      <c r="B3357" s="209" t="s">
        <v>317</v>
      </c>
      <c r="C3357" s="209" t="s">
        <v>2396</v>
      </c>
      <c r="D3357" s="211">
        <v>43527</v>
      </c>
      <c r="E3357" s="209" t="s">
        <v>1760</v>
      </c>
      <c r="F3357" s="614"/>
      <c r="G3357" s="615"/>
      <c r="H3357" s="618"/>
      <c r="I3357" s="619"/>
      <c r="J3357" s="621"/>
      <c r="K3357" s="621"/>
      <c r="L3357" s="623"/>
    </row>
    <row r="3358" spans="1:12" s="194" customFormat="1" ht="24.6" customHeight="1" x14ac:dyDescent="0.15">
      <c r="A3358" s="624">
        <v>634</v>
      </c>
      <c r="B3358" s="203" t="s">
        <v>12</v>
      </c>
      <c r="C3358" s="207" t="s">
        <v>11</v>
      </c>
      <c r="D3358" s="207" t="s">
        <v>280</v>
      </c>
      <c r="E3358" s="207" t="s">
        <v>281</v>
      </c>
      <c r="F3358" s="627" t="s">
        <v>8</v>
      </c>
      <c r="G3358" s="628"/>
      <c r="H3358" s="629"/>
      <c r="I3358" s="630"/>
      <c r="J3358" s="630"/>
      <c r="K3358" s="630"/>
      <c r="L3358" s="631"/>
    </row>
    <row r="3359" spans="1:12" s="194" customFormat="1" ht="26.65" customHeight="1" x14ac:dyDescent="0.15">
      <c r="A3359" s="625"/>
      <c r="B3359" s="620" t="s">
        <v>2397</v>
      </c>
      <c r="C3359" s="632" t="s">
        <v>2398</v>
      </c>
      <c r="D3359" s="634">
        <v>43394</v>
      </c>
      <c r="E3359" s="620" t="s">
        <v>354</v>
      </c>
      <c r="F3359" s="636" t="s">
        <v>2399</v>
      </c>
      <c r="G3359" s="637"/>
      <c r="H3359" s="610" t="s">
        <v>286</v>
      </c>
      <c r="I3359" s="611"/>
      <c r="J3359" s="209" t="s">
        <v>287</v>
      </c>
      <c r="K3359" s="209" t="s">
        <v>16</v>
      </c>
      <c r="L3359" s="210">
        <v>420</v>
      </c>
    </row>
    <row r="3360" spans="1:12" s="194" customFormat="1" ht="409.6" customHeight="1" x14ac:dyDescent="0.15">
      <c r="A3360" s="625"/>
      <c r="B3360" s="640"/>
      <c r="C3360" s="641"/>
      <c r="D3360" s="642"/>
      <c r="E3360" s="640"/>
      <c r="F3360" s="643"/>
      <c r="G3360" s="644"/>
      <c r="H3360" s="616" t="s">
        <v>242</v>
      </c>
      <c r="I3360" s="617"/>
      <c r="J3360" s="620" t="s">
        <v>287</v>
      </c>
      <c r="K3360" s="620" t="s">
        <v>16</v>
      </c>
      <c r="L3360" s="622">
        <v>78</v>
      </c>
    </row>
    <row r="3361" spans="1:12" s="194" customFormat="1" ht="94.9" customHeight="1" x14ac:dyDescent="0.15">
      <c r="A3361" s="625"/>
      <c r="B3361" s="621"/>
      <c r="C3361" s="633"/>
      <c r="D3361" s="635"/>
      <c r="E3361" s="621"/>
      <c r="F3361" s="638"/>
      <c r="G3361" s="639"/>
      <c r="H3361" s="618"/>
      <c r="I3361" s="619"/>
      <c r="J3361" s="621"/>
      <c r="K3361" s="621"/>
      <c r="L3361" s="623"/>
    </row>
    <row r="3362" spans="1:12" s="194" customFormat="1" ht="24.6" customHeight="1" x14ac:dyDescent="0.15">
      <c r="A3362" s="625"/>
      <c r="B3362" s="203" t="s">
        <v>6</v>
      </c>
      <c r="C3362" s="207" t="s">
        <v>5</v>
      </c>
      <c r="D3362" s="207" t="s">
        <v>288</v>
      </c>
      <c r="E3362" s="207" t="s">
        <v>289</v>
      </c>
      <c r="F3362" s="612"/>
      <c r="G3362" s="613"/>
      <c r="H3362" s="616" t="s">
        <v>290</v>
      </c>
      <c r="I3362" s="617"/>
      <c r="J3362" s="620" t="s">
        <v>287</v>
      </c>
      <c r="K3362" s="620" t="s">
        <v>287</v>
      </c>
      <c r="L3362" s="622">
        <v>0</v>
      </c>
    </row>
    <row r="3363" spans="1:12" s="194" customFormat="1" ht="24.6" customHeight="1" x14ac:dyDescent="0.15">
      <c r="A3363" s="626"/>
      <c r="B3363" s="209" t="s">
        <v>291</v>
      </c>
      <c r="C3363" s="209" t="s">
        <v>2399</v>
      </c>
      <c r="D3363" s="211">
        <v>43406</v>
      </c>
      <c r="E3363" s="209" t="s">
        <v>2400</v>
      </c>
      <c r="F3363" s="614"/>
      <c r="G3363" s="615"/>
      <c r="H3363" s="618"/>
      <c r="I3363" s="619"/>
      <c r="J3363" s="621"/>
      <c r="K3363" s="621"/>
      <c r="L3363" s="623"/>
    </row>
    <row r="3364" spans="1:12" s="194" customFormat="1" ht="24.6" customHeight="1" x14ac:dyDescent="0.15">
      <c r="A3364" s="624">
        <v>635</v>
      </c>
      <c r="B3364" s="203" t="s">
        <v>12</v>
      </c>
      <c r="C3364" s="207" t="s">
        <v>11</v>
      </c>
      <c r="D3364" s="207" t="s">
        <v>280</v>
      </c>
      <c r="E3364" s="207" t="s">
        <v>281</v>
      </c>
      <c r="F3364" s="627" t="s">
        <v>8</v>
      </c>
      <c r="G3364" s="628"/>
      <c r="H3364" s="629"/>
      <c r="I3364" s="630"/>
      <c r="J3364" s="630"/>
      <c r="K3364" s="630"/>
      <c r="L3364" s="631"/>
    </row>
    <row r="3365" spans="1:12" s="194" customFormat="1" ht="26.65" customHeight="1" x14ac:dyDescent="0.15">
      <c r="A3365" s="625"/>
      <c r="B3365" s="620" t="s">
        <v>2397</v>
      </c>
      <c r="C3365" s="632" t="s">
        <v>2398</v>
      </c>
      <c r="D3365" s="634">
        <v>43394</v>
      </c>
      <c r="E3365" s="620" t="s">
        <v>354</v>
      </c>
      <c r="F3365" s="636" t="s">
        <v>2149</v>
      </c>
      <c r="G3365" s="637"/>
      <c r="H3365" s="610" t="s">
        <v>286</v>
      </c>
      <c r="I3365" s="611"/>
      <c r="J3365" s="209" t="s">
        <v>287</v>
      </c>
      <c r="K3365" s="209" t="s">
        <v>16</v>
      </c>
      <c r="L3365" s="210">
        <v>279</v>
      </c>
    </row>
    <row r="3366" spans="1:12" s="194" customFormat="1" ht="409.6" customHeight="1" x14ac:dyDescent="0.15">
      <c r="A3366" s="625"/>
      <c r="B3366" s="640"/>
      <c r="C3366" s="641"/>
      <c r="D3366" s="642"/>
      <c r="E3366" s="640"/>
      <c r="F3366" s="643"/>
      <c r="G3366" s="644"/>
      <c r="H3366" s="616" t="s">
        <v>242</v>
      </c>
      <c r="I3366" s="617"/>
      <c r="J3366" s="620" t="s">
        <v>287</v>
      </c>
      <c r="K3366" s="620" t="s">
        <v>287</v>
      </c>
      <c r="L3366" s="622">
        <v>0</v>
      </c>
    </row>
    <row r="3367" spans="1:12" s="194" customFormat="1" ht="94.9" customHeight="1" x14ac:dyDescent="0.15">
      <c r="A3367" s="625"/>
      <c r="B3367" s="621"/>
      <c r="C3367" s="633"/>
      <c r="D3367" s="635"/>
      <c r="E3367" s="621"/>
      <c r="F3367" s="638"/>
      <c r="G3367" s="639"/>
      <c r="H3367" s="618"/>
      <c r="I3367" s="619"/>
      <c r="J3367" s="621"/>
      <c r="K3367" s="621"/>
      <c r="L3367" s="623"/>
    </row>
    <row r="3368" spans="1:12" s="194" customFormat="1" ht="24.6" customHeight="1" x14ac:dyDescent="0.15">
      <c r="A3368" s="625"/>
      <c r="B3368" s="203" t="s">
        <v>6</v>
      </c>
      <c r="C3368" s="207" t="s">
        <v>5</v>
      </c>
      <c r="D3368" s="207" t="s">
        <v>288</v>
      </c>
      <c r="E3368" s="207" t="s">
        <v>289</v>
      </c>
      <c r="F3368" s="612"/>
      <c r="G3368" s="613"/>
      <c r="H3368" s="616" t="s">
        <v>290</v>
      </c>
      <c r="I3368" s="617"/>
      <c r="J3368" s="620" t="s">
        <v>287</v>
      </c>
      <c r="K3368" s="620" t="s">
        <v>287</v>
      </c>
      <c r="L3368" s="622">
        <v>0</v>
      </c>
    </row>
    <row r="3369" spans="1:12" s="194" customFormat="1" ht="24.6" customHeight="1" x14ac:dyDescent="0.15">
      <c r="A3369" s="626"/>
      <c r="B3369" s="209" t="s">
        <v>291</v>
      </c>
      <c r="C3369" s="209" t="s">
        <v>2149</v>
      </c>
      <c r="D3369" s="211">
        <v>43406</v>
      </c>
      <c r="E3369" s="209" t="s">
        <v>2400</v>
      </c>
      <c r="F3369" s="614"/>
      <c r="G3369" s="615"/>
      <c r="H3369" s="618"/>
      <c r="I3369" s="619"/>
      <c r="J3369" s="621"/>
      <c r="K3369" s="621"/>
      <c r="L3369" s="623"/>
    </row>
    <row r="3370" spans="1:12" s="194" customFormat="1" ht="24.6" customHeight="1" x14ac:dyDescent="0.15">
      <c r="A3370" s="624">
        <v>636</v>
      </c>
      <c r="B3370" s="203" t="s">
        <v>12</v>
      </c>
      <c r="C3370" s="207" t="s">
        <v>11</v>
      </c>
      <c r="D3370" s="207" t="s">
        <v>280</v>
      </c>
      <c r="E3370" s="207" t="s">
        <v>281</v>
      </c>
      <c r="F3370" s="627" t="s">
        <v>8</v>
      </c>
      <c r="G3370" s="628"/>
      <c r="H3370" s="629"/>
      <c r="I3370" s="630"/>
      <c r="J3370" s="630"/>
      <c r="K3370" s="630"/>
      <c r="L3370" s="631"/>
    </row>
    <row r="3371" spans="1:12" s="194" customFormat="1" ht="26.65" customHeight="1" x14ac:dyDescent="0.15">
      <c r="A3371" s="625"/>
      <c r="B3371" s="620" t="s">
        <v>2401</v>
      </c>
      <c r="C3371" s="632" t="s">
        <v>2402</v>
      </c>
      <c r="D3371" s="634">
        <v>43482</v>
      </c>
      <c r="E3371" s="620" t="s">
        <v>423</v>
      </c>
      <c r="F3371" s="636" t="s">
        <v>1970</v>
      </c>
      <c r="G3371" s="637"/>
      <c r="H3371" s="610" t="s">
        <v>286</v>
      </c>
      <c r="I3371" s="611"/>
      <c r="J3371" s="209" t="s">
        <v>287</v>
      </c>
      <c r="K3371" s="209" t="s">
        <v>16</v>
      </c>
      <c r="L3371" s="210">
        <v>223.88</v>
      </c>
    </row>
    <row r="3372" spans="1:12" s="194" customFormat="1" ht="341.85" customHeight="1" x14ac:dyDescent="0.15">
      <c r="A3372" s="625"/>
      <c r="B3372" s="621"/>
      <c r="C3372" s="633"/>
      <c r="D3372" s="635"/>
      <c r="E3372" s="621"/>
      <c r="F3372" s="638"/>
      <c r="G3372" s="639"/>
      <c r="H3372" s="610" t="s">
        <v>242</v>
      </c>
      <c r="I3372" s="611"/>
      <c r="J3372" s="209" t="s">
        <v>16</v>
      </c>
      <c r="K3372" s="209" t="s">
        <v>287</v>
      </c>
      <c r="L3372" s="210">
        <v>553.4</v>
      </c>
    </row>
    <row r="3373" spans="1:12" s="194" customFormat="1" ht="24.6" customHeight="1" x14ac:dyDescent="0.15">
      <c r="A3373" s="625"/>
      <c r="B3373" s="203" t="s">
        <v>6</v>
      </c>
      <c r="C3373" s="207" t="s">
        <v>5</v>
      </c>
      <c r="D3373" s="207" t="s">
        <v>288</v>
      </c>
      <c r="E3373" s="207" t="s">
        <v>289</v>
      </c>
      <c r="F3373" s="612"/>
      <c r="G3373" s="613"/>
      <c r="H3373" s="616" t="s">
        <v>290</v>
      </c>
      <c r="I3373" s="617"/>
      <c r="J3373" s="620" t="s">
        <v>16</v>
      </c>
      <c r="K3373" s="620" t="s">
        <v>287</v>
      </c>
      <c r="L3373" s="622">
        <v>100</v>
      </c>
    </row>
    <row r="3374" spans="1:12" s="194" customFormat="1" ht="24.6" customHeight="1" x14ac:dyDescent="0.15">
      <c r="A3374" s="626"/>
      <c r="B3374" s="209" t="s">
        <v>1091</v>
      </c>
      <c r="C3374" s="209" t="s">
        <v>1970</v>
      </c>
      <c r="D3374" s="211">
        <v>43483</v>
      </c>
      <c r="E3374" s="209" t="s">
        <v>1972</v>
      </c>
      <c r="F3374" s="614"/>
      <c r="G3374" s="615"/>
      <c r="H3374" s="618"/>
      <c r="I3374" s="619"/>
      <c r="J3374" s="621"/>
      <c r="K3374" s="621"/>
      <c r="L3374" s="623"/>
    </row>
    <row r="3375" spans="1:12" s="194" customFormat="1" ht="24.6" customHeight="1" x14ac:dyDescent="0.15">
      <c r="A3375" s="624">
        <v>637</v>
      </c>
      <c r="B3375" s="203" t="s">
        <v>12</v>
      </c>
      <c r="C3375" s="207" t="s">
        <v>11</v>
      </c>
      <c r="D3375" s="207" t="s">
        <v>280</v>
      </c>
      <c r="E3375" s="207" t="s">
        <v>281</v>
      </c>
      <c r="F3375" s="627" t="s">
        <v>8</v>
      </c>
      <c r="G3375" s="628"/>
      <c r="H3375" s="629"/>
      <c r="I3375" s="630"/>
      <c r="J3375" s="630"/>
      <c r="K3375" s="630"/>
      <c r="L3375" s="631"/>
    </row>
    <row r="3376" spans="1:12" s="194" customFormat="1" ht="26.65" customHeight="1" x14ac:dyDescent="0.15">
      <c r="A3376" s="625"/>
      <c r="B3376" s="620" t="s">
        <v>2403</v>
      </c>
      <c r="C3376" s="632" t="s">
        <v>2404</v>
      </c>
      <c r="D3376" s="634">
        <v>43385</v>
      </c>
      <c r="E3376" s="620" t="s">
        <v>377</v>
      </c>
      <c r="F3376" s="636" t="s">
        <v>2405</v>
      </c>
      <c r="G3376" s="637"/>
      <c r="H3376" s="610" t="s">
        <v>286</v>
      </c>
      <c r="I3376" s="611"/>
      <c r="J3376" s="209" t="s">
        <v>287</v>
      </c>
      <c r="K3376" s="209" t="s">
        <v>16</v>
      </c>
      <c r="L3376" s="210">
        <v>696</v>
      </c>
    </row>
    <row r="3377" spans="1:12" s="194" customFormat="1" ht="266.64999999999998" customHeight="1" x14ac:dyDescent="0.15">
      <c r="A3377" s="625"/>
      <c r="B3377" s="621"/>
      <c r="C3377" s="633"/>
      <c r="D3377" s="635"/>
      <c r="E3377" s="621"/>
      <c r="F3377" s="638"/>
      <c r="G3377" s="639"/>
      <c r="H3377" s="610" t="s">
        <v>242</v>
      </c>
      <c r="I3377" s="611"/>
      <c r="J3377" s="209" t="s">
        <v>287</v>
      </c>
      <c r="K3377" s="209" t="s">
        <v>287</v>
      </c>
      <c r="L3377" s="210">
        <v>0</v>
      </c>
    </row>
    <row r="3378" spans="1:12" s="194" customFormat="1" ht="24.6" customHeight="1" x14ac:dyDescent="0.15">
      <c r="A3378" s="625"/>
      <c r="B3378" s="203" t="s">
        <v>6</v>
      </c>
      <c r="C3378" s="207" t="s">
        <v>5</v>
      </c>
      <c r="D3378" s="207" t="s">
        <v>288</v>
      </c>
      <c r="E3378" s="207" t="s">
        <v>289</v>
      </c>
      <c r="F3378" s="612"/>
      <c r="G3378" s="613"/>
      <c r="H3378" s="616" t="s">
        <v>290</v>
      </c>
      <c r="I3378" s="617"/>
      <c r="J3378" s="620" t="s">
        <v>287</v>
      </c>
      <c r="K3378" s="620" t="s">
        <v>16</v>
      </c>
      <c r="L3378" s="622">
        <v>950</v>
      </c>
    </row>
    <row r="3379" spans="1:12" s="194" customFormat="1" ht="24.6" customHeight="1" x14ac:dyDescent="0.15">
      <c r="A3379" s="626"/>
      <c r="B3379" s="209" t="s">
        <v>790</v>
      </c>
      <c r="C3379" s="209" t="s">
        <v>2405</v>
      </c>
      <c r="D3379" s="211">
        <v>43387</v>
      </c>
      <c r="E3379" s="209" t="s">
        <v>1913</v>
      </c>
      <c r="F3379" s="614"/>
      <c r="G3379" s="615"/>
      <c r="H3379" s="618"/>
      <c r="I3379" s="619"/>
      <c r="J3379" s="621"/>
      <c r="K3379" s="621"/>
      <c r="L3379" s="623"/>
    </row>
    <row r="3380" spans="1:12" s="194" customFormat="1" ht="24.6" customHeight="1" x14ac:dyDescent="0.15">
      <c r="A3380" s="624">
        <v>638</v>
      </c>
      <c r="B3380" s="203" t="s">
        <v>12</v>
      </c>
      <c r="C3380" s="207" t="s">
        <v>11</v>
      </c>
      <c r="D3380" s="207" t="s">
        <v>280</v>
      </c>
      <c r="E3380" s="207" t="s">
        <v>281</v>
      </c>
      <c r="F3380" s="627" t="s">
        <v>8</v>
      </c>
      <c r="G3380" s="628"/>
      <c r="H3380" s="629"/>
      <c r="I3380" s="630"/>
      <c r="J3380" s="630"/>
      <c r="K3380" s="630"/>
      <c r="L3380" s="631"/>
    </row>
    <row r="3381" spans="1:12" s="194" customFormat="1" ht="26.65" customHeight="1" x14ac:dyDescent="0.15">
      <c r="A3381" s="625"/>
      <c r="B3381" s="620" t="s">
        <v>2406</v>
      </c>
      <c r="C3381" s="632" t="s">
        <v>2407</v>
      </c>
      <c r="D3381" s="634">
        <v>43509</v>
      </c>
      <c r="E3381" s="620" t="s">
        <v>603</v>
      </c>
      <c r="F3381" s="636" t="s">
        <v>604</v>
      </c>
      <c r="G3381" s="637"/>
      <c r="H3381" s="610" t="s">
        <v>286</v>
      </c>
      <c r="I3381" s="611"/>
      <c r="J3381" s="209" t="s">
        <v>287</v>
      </c>
      <c r="K3381" s="209" t="s">
        <v>16</v>
      </c>
      <c r="L3381" s="210">
        <v>365.28</v>
      </c>
    </row>
    <row r="3382" spans="1:12" s="194" customFormat="1" ht="299.10000000000002" customHeight="1" x14ac:dyDescent="0.15">
      <c r="A3382" s="625"/>
      <c r="B3382" s="621"/>
      <c r="C3382" s="633"/>
      <c r="D3382" s="635"/>
      <c r="E3382" s="621"/>
      <c r="F3382" s="638"/>
      <c r="G3382" s="639"/>
      <c r="H3382" s="610" t="s">
        <v>242</v>
      </c>
      <c r="I3382" s="611"/>
      <c r="J3382" s="209" t="s">
        <v>287</v>
      </c>
      <c r="K3382" s="209" t="s">
        <v>287</v>
      </c>
      <c r="L3382" s="210">
        <v>0</v>
      </c>
    </row>
    <row r="3383" spans="1:12" s="194" customFormat="1" ht="24.6" customHeight="1" x14ac:dyDescent="0.15">
      <c r="A3383" s="625"/>
      <c r="B3383" s="203" t="s">
        <v>6</v>
      </c>
      <c r="C3383" s="207" t="s">
        <v>5</v>
      </c>
      <c r="D3383" s="207" t="s">
        <v>288</v>
      </c>
      <c r="E3383" s="207" t="s">
        <v>289</v>
      </c>
      <c r="F3383" s="612"/>
      <c r="G3383" s="613"/>
      <c r="H3383" s="616" t="s">
        <v>290</v>
      </c>
      <c r="I3383" s="617"/>
      <c r="J3383" s="620" t="s">
        <v>287</v>
      </c>
      <c r="K3383" s="620" t="s">
        <v>16</v>
      </c>
      <c r="L3383" s="622">
        <v>40</v>
      </c>
    </row>
    <row r="3384" spans="1:12" s="194" customFormat="1" ht="24.6" customHeight="1" x14ac:dyDescent="0.15">
      <c r="A3384" s="626"/>
      <c r="B3384" s="209" t="s">
        <v>291</v>
      </c>
      <c r="C3384" s="209" t="s">
        <v>604</v>
      </c>
      <c r="D3384" s="211">
        <v>43510</v>
      </c>
      <c r="E3384" s="209" t="s">
        <v>2408</v>
      </c>
      <c r="F3384" s="614"/>
      <c r="G3384" s="615"/>
      <c r="H3384" s="618"/>
      <c r="I3384" s="619"/>
      <c r="J3384" s="621"/>
      <c r="K3384" s="621"/>
      <c r="L3384" s="623"/>
    </row>
    <row r="3385" spans="1:12" s="194" customFormat="1" ht="24.6" customHeight="1" x14ac:dyDescent="0.15">
      <c r="A3385" s="624">
        <v>639</v>
      </c>
      <c r="B3385" s="203" t="s">
        <v>12</v>
      </c>
      <c r="C3385" s="207" t="s">
        <v>11</v>
      </c>
      <c r="D3385" s="207" t="s">
        <v>280</v>
      </c>
      <c r="E3385" s="207" t="s">
        <v>281</v>
      </c>
      <c r="F3385" s="627" t="s">
        <v>8</v>
      </c>
      <c r="G3385" s="628"/>
      <c r="H3385" s="629"/>
      <c r="I3385" s="630"/>
      <c r="J3385" s="630"/>
      <c r="K3385" s="630"/>
      <c r="L3385" s="631"/>
    </row>
    <row r="3386" spans="1:12" s="194" customFormat="1" ht="26.65" customHeight="1" x14ac:dyDescent="0.15">
      <c r="A3386" s="625"/>
      <c r="B3386" s="620" t="s">
        <v>2409</v>
      </c>
      <c r="C3386" s="632" t="s">
        <v>2410</v>
      </c>
      <c r="D3386" s="634">
        <v>43415</v>
      </c>
      <c r="E3386" s="620" t="s">
        <v>306</v>
      </c>
      <c r="F3386" s="636" t="s">
        <v>2411</v>
      </c>
      <c r="G3386" s="637"/>
      <c r="H3386" s="610" t="s">
        <v>286</v>
      </c>
      <c r="I3386" s="611"/>
      <c r="J3386" s="209" t="s">
        <v>287</v>
      </c>
      <c r="K3386" s="209" t="s">
        <v>16</v>
      </c>
      <c r="L3386" s="210">
        <v>418.64</v>
      </c>
    </row>
    <row r="3387" spans="1:12" s="194" customFormat="1" ht="105" customHeight="1" x14ac:dyDescent="0.15">
      <c r="A3387" s="625"/>
      <c r="B3387" s="621"/>
      <c r="C3387" s="633"/>
      <c r="D3387" s="635"/>
      <c r="E3387" s="621"/>
      <c r="F3387" s="638"/>
      <c r="G3387" s="639"/>
      <c r="H3387" s="610" t="s">
        <v>242</v>
      </c>
      <c r="I3387" s="611"/>
      <c r="J3387" s="209" t="s">
        <v>287</v>
      </c>
      <c r="K3387" s="209" t="s">
        <v>16</v>
      </c>
      <c r="L3387" s="210">
        <v>443.92</v>
      </c>
    </row>
    <row r="3388" spans="1:12" s="194" customFormat="1" ht="24.6" customHeight="1" x14ac:dyDescent="0.15">
      <c r="A3388" s="625"/>
      <c r="B3388" s="203" t="s">
        <v>6</v>
      </c>
      <c r="C3388" s="207" t="s">
        <v>5</v>
      </c>
      <c r="D3388" s="207" t="s">
        <v>288</v>
      </c>
      <c r="E3388" s="207" t="s">
        <v>289</v>
      </c>
      <c r="F3388" s="612"/>
      <c r="G3388" s="613"/>
      <c r="H3388" s="616" t="s">
        <v>290</v>
      </c>
      <c r="I3388" s="617"/>
      <c r="J3388" s="620" t="s">
        <v>287</v>
      </c>
      <c r="K3388" s="620" t="s">
        <v>287</v>
      </c>
      <c r="L3388" s="622">
        <v>0</v>
      </c>
    </row>
    <row r="3389" spans="1:12" s="194" customFormat="1" ht="35.1" customHeight="1" x14ac:dyDescent="0.15">
      <c r="A3389" s="626"/>
      <c r="B3389" s="209" t="s">
        <v>1278</v>
      </c>
      <c r="C3389" s="209" t="s">
        <v>2411</v>
      </c>
      <c r="D3389" s="211">
        <v>43417</v>
      </c>
      <c r="E3389" s="209" t="s">
        <v>2412</v>
      </c>
      <c r="F3389" s="614"/>
      <c r="G3389" s="615"/>
      <c r="H3389" s="618"/>
      <c r="I3389" s="619"/>
      <c r="J3389" s="621"/>
      <c r="K3389" s="621"/>
      <c r="L3389" s="623"/>
    </row>
    <row r="3390" spans="1:12" s="194" customFormat="1" ht="24.6" customHeight="1" x14ac:dyDescent="0.15">
      <c r="A3390" s="624">
        <v>640</v>
      </c>
      <c r="B3390" s="203" t="s">
        <v>12</v>
      </c>
      <c r="C3390" s="207" t="s">
        <v>11</v>
      </c>
      <c r="D3390" s="207" t="s">
        <v>280</v>
      </c>
      <c r="E3390" s="207" t="s">
        <v>281</v>
      </c>
      <c r="F3390" s="627" t="s">
        <v>8</v>
      </c>
      <c r="G3390" s="628"/>
      <c r="H3390" s="629"/>
      <c r="I3390" s="630"/>
      <c r="J3390" s="630"/>
      <c r="K3390" s="630"/>
      <c r="L3390" s="631"/>
    </row>
    <row r="3391" spans="1:12" s="194" customFormat="1" ht="26.65" customHeight="1" x14ac:dyDescent="0.15">
      <c r="A3391" s="625"/>
      <c r="B3391" s="620" t="s">
        <v>2413</v>
      </c>
      <c r="C3391" s="632" t="s">
        <v>2414</v>
      </c>
      <c r="D3391" s="634">
        <v>43384</v>
      </c>
      <c r="E3391" s="620" t="s">
        <v>1228</v>
      </c>
      <c r="F3391" s="636" t="s">
        <v>2415</v>
      </c>
      <c r="G3391" s="637"/>
      <c r="H3391" s="610" t="s">
        <v>286</v>
      </c>
      <c r="I3391" s="611"/>
      <c r="J3391" s="209" t="s">
        <v>287</v>
      </c>
      <c r="K3391" s="209" t="s">
        <v>16</v>
      </c>
      <c r="L3391" s="210">
        <v>3034</v>
      </c>
    </row>
    <row r="3392" spans="1:12" s="194" customFormat="1" ht="309.75" customHeight="1" x14ac:dyDescent="0.15">
      <c r="A3392" s="625"/>
      <c r="B3392" s="621"/>
      <c r="C3392" s="633"/>
      <c r="D3392" s="635"/>
      <c r="E3392" s="621"/>
      <c r="F3392" s="638"/>
      <c r="G3392" s="639"/>
      <c r="H3392" s="610" t="s">
        <v>242</v>
      </c>
      <c r="I3392" s="611"/>
      <c r="J3392" s="209" t="s">
        <v>287</v>
      </c>
      <c r="K3392" s="209" t="s">
        <v>16</v>
      </c>
      <c r="L3392" s="210">
        <v>3351.4</v>
      </c>
    </row>
    <row r="3393" spans="1:12" s="194" customFormat="1" ht="24.6" customHeight="1" x14ac:dyDescent="0.15">
      <c r="A3393" s="625"/>
      <c r="B3393" s="203" t="s">
        <v>6</v>
      </c>
      <c r="C3393" s="207" t="s">
        <v>5</v>
      </c>
      <c r="D3393" s="207" t="s">
        <v>288</v>
      </c>
      <c r="E3393" s="207" t="s">
        <v>289</v>
      </c>
      <c r="F3393" s="612"/>
      <c r="G3393" s="613"/>
      <c r="H3393" s="616" t="s">
        <v>290</v>
      </c>
      <c r="I3393" s="617"/>
      <c r="J3393" s="620" t="s">
        <v>287</v>
      </c>
      <c r="K3393" s="620" t="s">
        <v>287</v>
      </c>
      <c r="L3393" s="622">
        <v>0</v>
      </c>
    </row>
    <row r="3394" spans="1:12" s="194" customFormat="1" ht="24.6" customHeight="1" x14ac:dyDescent="0.15">
      <c r="A3394" s="626"/>
      <c r="B3394" s="209" t="s">
        <v>1253</v>
      </c>
      <c r="C3394" s="209" t="s">
        <v>2415</v>
      </c>
      <c r="D3394" s="211">
        <v>43392</v>
      </c>
      <c r="E3394" s="209" t="s">
        <v>2416</v>
      </c>
      <c r="F3394" s="614"/>
      <c r="G3394" s="615"/>
      <c r="H3394" s="618"/>
      <c r="I3394" s="619"/>
      <c r="J3394" s="621"/>
      <c r="K3394" s="621"/>
      <c r="L3394" s="623"/>
    </row>
    <row r="3395" spans="1:12" s="194" customFormat="1" ht="24.6" customHeight="1" x14ac:dyDescent="0.15">
      <c r="A3395" s="624">
        <v>641</v>
      </c>
      <c r="B3395" s="203" t="s">
        <v>12</v>
      </c>
      <c r="C3395" s="207" t="s">
        <v>11</v>
      </c>
      <c r="D3395" s="207" t="s">
        <v>280</v>
      </c>
      <c r="E3395" s="207" t="s">
        <v>281</v>
      </c>
      <c r="F3395" s="627" t="s">
        <v>8</v>
      </c>
      <c r="G3395" s="628"/>
      <c r="H3395" s="629"/>
      <c r="I3395" s="630"/>
      <c r="J3395" s="630"/>
      <c r="K3395" s="630"/>
      <c r="L3395" s="631"/>
    </row>
    <row r="3396" spans="1:12" s="194" customFormat="1" ht="26.65" customHeight="1" x14ac:dyDescent="0.15">
      <c r="A3396" s="625"/>
      <c r="B3396" s="620" t="s">
        <v>2417</v>
      </c>
      <c r="C3396" s="632" t="s">
        <v>2418</v>
      </c>
      <c r="D3396" s="634">
        <v>43374</v>
      </c>
      <c r="E3396" s="620" t="s">
        <v>315</v>
      </c>
      <c r="F3396" s="636" t="s">
        <v>2419</v>
      </c>
      <c r="G3396" s="637"/>
      <c r="H3396" s="610" t="s">
        <v>286</v>
      </c>
      <c r="I3396" s="611"/>
      <c r="J3396" s="209" t="s">
        <v>287</v>
      </c>
      <c r="K3396" s="209" t="s">
        <v>16</v>
      </c>
      <c r="L3396" s="210">
        <v>725</v>
      </c>
    </row>
    <row r="3397" spans="1:12" s="194" customFormat="1" ht="409.6" customHeight="1" x14ac:dyDescent="0.15">
      <c r="A3397" s="625"/>
      <c r="B3397" s="640"/>
      <c r="C3397" s="641"/>
      <c r="D3397" s="642"/>
      <c r="E3397" s="640"/>
      <c r="F3397" s="643"/>
      <c r="G3397" s="644"/>
      <c r="H3397" s="616" t="s">
        <v>242</v>
      </c>
      <c r="I3397" s="617"/>
      <c r="J3397" s="620" t="s">
        <v>287</v>
      </c>
      <c r="K3397" s="620" t="s">
        <v>16</v>
      </c>
      <c r="L3397" s="622">
        <v>3910</v>
      </c>
    </row>
    <row r="3398" spans="1:12" s="194" customFormat="1" ht="213.4" customHeight="1" x14ac:dyDescent="0.15">
      <c r="A3398" s="625"/>
      <c r="B3398" s="621"/>
      <c r="C3398" s="633"/>
      <c r="D3398" s="635"/>
      <c r="E3398" s="621"/>
      <c r="F3398" s="638"/>
      <c r="G3398" s="639"/>
      <c r="H3398" s="618"/>
      <c r="I3398" s="619"/>
      <c r="J3398" s="621"/>
      <c r="K3398" s="621"/>
      <c r="L3398" s="623"/>
    </row>
    <row r="3399" spans="1:12" s="194" customFormat="1" ht="24.6" customHeight="1" x14ac:dyDescent="0.15">
      <c r="A3399" s="625"/>
      <c r="B3399" s="203" t="s">
        <v>6</v>
      </c>
      <c r="C3399" s="207" t="s">
        <v>5</v>
      </c>
      <c r="D3399" s="207" t="s">
        <v>288</v>
      </c>
      <c r="E3399" s="207" t="s">
        <v>289</v>
      </c>
      <c r="F3399" s="612"/>
      <c r="G3399" s="613"/>
      <c r="H3399" s="616" t="s">
        <v>290</v>
      </c>
      <c r="I3399" s="617"/>
      <c r="J3399" s="620" t="s">
        <v>287</v>
      </c>
      <c r="K3399" s="620" t="s">
        <v>16</v>
      </c>
      <c r="L3399" s="622">
        <v>150</v>
      </c>
    </row>
    <row r="3400" spans="1:12" s="194" customFormat="1" ht="24.6" customHeight="1" x14ac:dyDescent="0.15">
      <c r="A3400" s="626"/>
      <c r="B3400" s="209" t="s">
        <v>2420</v>
      </c>
      <c r="C3400" s="209" t="s">
        <v>2419</v>
      </c>
      <c r="D3400" s="211">
        <v>43386</v>
      </c>
      <c r="E3400" s="209" t="s">
        <v>2421</v>
      </c>
      <c r="F3400" s="614"/>
      <c r="G3400" s="615"/>
      <c r="H3400" s="618"/>
      <c r="I3400" s="619"/>
      <c r="J3400" s="621"/>
      <c r="K3400" s="621"/>
      <c r="L3400" s="623"/>
    </row>
    <row r="3401" spans="1:12" s="194" customFormat="1" ht="24.6" customHeight="1" x14ac:dyDescent="0.15">
      <c r="A3401" s="624">
        <v>642</v>
      </c>
      <c r="B3401" s="203" t="s">
        <v>12</v>
      </c>
      <c r="C3401" s="207" t="s">
        <v>11</v>
      </c>
      <c r="D3401" s="207" t="s">
        <v>280</v>
      </c>
      <c r="E3401" s="207" t="s">
        <v>281</v>
      </c>
      <c r="F3401" s="627" t="s">
        <v>8</v>
      </c>
      <c r="G3401" s="628"/>
      <c r="H3401" s="629"/>
      <c r="I3401" s="630"/>
      <c r="J3401" s="630"/>
      <c r="K3401" s="630"/>
      <c r="L3401" s="631"/>
    </row>
    <row r="3402" spans="1:12" s="194" customFormat="1" ht="26.65" customHeight="1" x14ac:dyDescent="0.15">
      <c r="A3402" s="625"/>
      <c r="B3402" s="620" t="s">
        <v>2417</v>
      </c>
      <c r="C3402" s="632" t="s">
        <v>2418</v>
      </c>
      <c r="D3402" s="634">
        <v>43374</v>
      </c>
      <c r="E3402" s="620" t="s">
        <v>315</v>
      </c>
      <c r="F3402" s="636" t="s">
        <v>1625</v>
      </c>
      <c r="G3402" s="637"/>
      <c r="H3402" s="610" t="s">
        <v>286</v>
      </c>
      <c r="I3402" s="611"/>
      <c r="J3402" s="209" t="s">
        <v>287</v>
      </c>
      <c r="K3402" s="209" t="s">
        <v>16</v>
      </c>
      <c r="L3402" s="210">
        <v>295</v>
      </c>
    </row>
    <row r="3403" spans="1:12" s="194" customFormat="1" ht="409.6" customHeight="1" x14ac:dyDescent="0.15">
      <c r="A3403" s="625"/>
      <c r="B3403" s="640"/>
      <c r="C3403" s="641"/>
      <c r="D3403" s="642"/>
      <c r="E3403" s="640"/>
      <c r="F3403" s="643"/>
      <c r="G3403" s="644"/>
      <c r="H3403" s="616" t="s">
        <v>242</v>
      </c>
      <c r="I3403" s="617"/>
      <c r="J3403" s="620" t="s">
        <v>287</v>
      </c>
      <c r="K3403" s="620" t="s">
        <v>287</v>
      </c>
      <c r="L3403" s="622">
        <v>0</v>
      </c>
    </row>
    <row r="3404" spans="1:12" s="194" customFormat="1" ht="213.4" customHeight="1" x14ac:dyDescent="0.15">
      <c r="A3404" s="625"/>
      <c r="B3404" s="621"/>
      <c r="C3404" s="633"/>
      <c r="D3404" s="635"/>
      <c r="E3404" s="621"/>
      <c r="F3404" s="638"/>
      <c r="G3404" s="639"/>
      <c r="H3404" s="618"/>
      <c r="I3404" s="619"/>
      <c r="J3404" s="621"/>
      <c r="K3404" s="621"/>
      <c r="L3404" s="623"/>
    </row>
    <row r="3405" spans="1:12" s="194" customFormat="1" ht="24.6" customHeight="1" x14ac:dyDescent="0.15">
      <c r="A3405" s="625"/>
      <c r="B3405" s="203" t="s">
        <v>6</v>
      </c>
      <c r="C3405" s="207" t="s">
        <v>5</v>
      </c>
      <c r="D3405" s="207" t="s">
        <v>288</v>
      </c>
      <c r="E3405" s="207" t="s">
        <v>289</v>
      </c>
      <c r="F3405" s="612"/>
      <c r="G3405" s="613"/>
      <c r="H3405" s="616" t="s">
        <v>290</v>
      </c>
      <c r="I3405" s="617"/>
      <c r="J3405" s="620" t="s">
        <v>287</v>
      </c>
      <c r="K3405" s="620" t="s">
        <v>287</v>
      </c>
      <c r="L3405" s="622">
        <v>0</v>
      </c>
    </row>
    <row r="3406" spans="1:12" s="194" customFormat="1" ht="24.6" customHeight="1" x14ac:dyDescent="0.15">
      <c r="A3406" s="626"/>
      <c r="B3406" s="209" t="s">
        <v>2420</v>
      </c>
      <c r="C3406" s="209" t="s">
        <v>1625</v>
      </c>
      <c r="D3406" s="211">
        <v>43386</v>
      </c>
      <c r="E3406" s="209" t="s">
        <v>2421</v>
      </c>
      <c r="F3406" s="614"/>
      <c r="G3406" s="615"/>
      <c r="H3406" s="618"/>
      <c r="I3406" s="619"/>
      <c r="J3406" s="621"/>
      <c r="K3406" s="621"/>
      <c r="L3406" s="623"/>
    </row>
    <row r="3407" spans="1:12" s="194" customFormat="1" ht="24.6" customHeight="1" x14ac:dyDescent="0.15">
      <c r="A3407" s="624">
        <v>643</v>
      </c>
      <c r="B3407" s="203" t="s">
        <v>12</v>
      </c>
      <c r="C3407" s="207" t="s">
        <v>11</v>
      </c>
      <c r="D3407" s="207" t="s">
        <v>280</v>
      </c>
      <c r="E3407" s="207" t="s">
        <v>281</v>
      </c>
      <c r="F3407" s="627" t="s">
        <v>8</v>
      </c>
      <c r="G3407" s="628"/>
      <c r="H3407" s="629"/>
      <c r="I3407" s="630"/>
      <c r="J3407" s="630"/>
      <c r="K3407" s="630"/>
      <c r="L3407" s="631"/>
    </row>
    <row r="3408" spans="1:12" s="194" customFormat="1" ht="26.65" customHeight="1" x14ac:dyDescent="0.15">
      <c r="A3408" s="625"/>
      <c r="B3408" s="620" t="s">
        <v>2417</v>
      </c>
      <c r="C3408" s="632" t="s">
        <v>2418</v>
      </c>
      <c r="D3408" s="634">
        <v>43374</v>
      </c>
      <c r="E3408" s="620" t="s">
        <v>315</v>
      </c>
      <c r="F3408" s="636" t="s">
        <v>2422</v>
      </c>
      <c r="G3408" s="637"/>
      <c r="H3408" s="610" t="s">
        <v>286</v>
      </c>
      <c r="I3408" s="611"/>
      <c r="J3408" s="209" t="s">
        <v>287</v>
      </c>
      <c r="K3408" s="209" t="s">
        <v>16</v>
      </c>
      <c r="L3408" s="210">
        <v>1180</v>
      </c>
    </row>
    <row r="3409" spans="1:12" s="194" customFormat="1" ht="409.6" customHeight="1" x14ac:dyDescent="0.15">
      <c r="A3409" s="625"/>
      <c r="B3409" s="640"/>
      <c r="C3409" s="641"/>
      <c r="D3409" s="642"/>
      <c r="E3409" s="640"/>
      <c r="F3409" s="643"/>
      <c r="G3409" s="644"/>
      <c r="H3409" s="616" t="s">
        <v>242</v>
      </c>
      <c r="I3409" s="617"/>
      <c r="J3409" s="620" t="s">
        <v>287</v>
      </c>
      <c r="K3409" s="620" t="s">
        <v>287</v>
      </c>
      <c r="L3409" s="622">
        <v>0</v>
      </c>
    </row>
    <row r="3410" spans="1:12" s="194" customFormat="1" ht="213.4" customHeight="1" x14ac:dyDescent="0.15">
      <c r="A3410" s="625"/>
      <c r="B3410" s="621"/>
      <c r="C3410" s="633"/>
      <c r="D3410" s="635"/>
      <c r="E3410" s="621"/>
      <c r="F3410" s="638"/>
      <c r="G3410" s="639"/>
      <c r="H3410" s="618"/>
      <c r="I3410" s="619"/>
      <c r="J3410" s="621"/>
      <c r="K3410" s="621"/>
      <c r="L3410" s="623"/>
    </row>
    <row r="3411" spans="1:12" s="194" customFormat="1" ht="24.6" customHeight="1" x14ac:dyDescent="0.15">
      <c r="A3411" s="625"/>
      <c r="B3411" s="203" t="s">
        <v>6</v>
      </c>
      <c r="C3411" s="207" t="s">
        <v>5</v>
      </c>
      <c r="D3411" s="207" t="s">
        <v>288</v>
      </c>
      <c r="E3411" s="207" t="s">
        <v>289</v>
      </c>
      <c r="F3411" s="612"/>
      <c r="G3411" s="613"/>
      <c r="H3411" s="616" t="s">
        <v>290</v>
      </c>
      <c r="I3411" s="617"/>
      <c r="J3411" s="620" t="s">
        <v>287</v>
      </c>
      <c r="K3411" s="620" t="s">
        <v>287</v>
      </c>
      <c r="L3411" s="622">
        <v>0</v>
      </c>
    </row>
    <row r="3412" spans="1:12" s="194" customFormat="1" ht="24.6" customHeight="1" x14ac:dyDescent="0.15">
      <c r="A3412" s="626"/>
      <c r="B3412" s="209" t="s">
        <v>2420</v>
      </c>
      <c r="C3412" s="209" t="s">
        <v>2422</v>
      </c>
      <c r="D3412" s="211">
        <v>43386</v>
      </c>
      <c r="E3412" s="209" t="s">
        <v>2421</v>
      </c>
      <c r="F3412" s="614"/>
      <c r="G3412" s="615"/>
      <c r="H3412" s="618"/>
      <c r="I3412" s="619"/>
      <c r="J3412" s="621"/>
      <c r="K3412" s="621"/>
      <c r="L3412" s="623"/>
    </row>
    <row r="3413" spans="1:12" s="194" customFormat="1" ht="24.6" customHeight="1" x14ac:dyDescent="0.15">
      <c r="A3413" s="624">
        <v>644</v>
      </c>
      <c r="B3413" s="203" t="s">
        <v>12</v>
      </c>
      <c r="C3413" s="207" t="s">
        <v>11</v>
      </c>
      <c r="D3413" s="207" t="s">
        <v>280</v>
      </c>
      <c r="E3413" s="207" t="s">
        <v>281</v>
      </c>
      <c r="F3413" s="627" t="s">
        <v>8</v>
      </c>
      <c r="G3413" s="628"/>
      <c r="H3413" s="629"/>
      <c r="I3413" s="630"/>
      <c r="J3413" s="630"/>
      <c r="K3413" s="630"/>
      <c r="L3413" s="631"/>
    </row>
    <row r="3414" spans="1:12" s="194" customFormat="1" ht="26.65" customHeight="1" x14ac:dyDescent="0.15">
      <c r="A3414" s="625"/>
      <c r="B3414" s="620" t="s">
        <v>2417</v>
      </c>
      <c r="C3414" s="632" t="s">
        <v>2423</v>
      </c>
      <c r="D3414" s="634">
        <v>43410</v>
      </c>
      <c r="E3414" s="620" t="s">
        <v>1172</v>
      </c>
      <c r="F3414" s="636" t="s">
        <v>2424</v>
      </c>
      <c r="G3414" s="637"/>
      <c r="H3414" s="610" t="s">
        <v>286</v>
      </c>
      <c r="I3414" s="611"/>
      <c r="J3414" s="209" t="s">
        <v>287</v>
      </c>
      <c r="K3414" s="209" t="s">
        <v>16</v>
      </c>
      <c r="L3414" s="210">
        <v>1103.8</v>
      </c>
    </row>
    <row r="3415" spans="1:12" s="194" customFormat="1" ht="341.85" customHeight="1" x14ac:dyDescent="0.15">
      <c r="A3415" s="625"/>
      <c r="B3415" s="621"/>
      <c r="C3415" s="633"/>
      <c r="D3415" s="635"/>
      <c r="E3415" s="621"/>
      <c r="F3415" s="638"/>
      <c r="G3415" s="639"/>
      <c r="H3415" s="610" t="s">
        <v>242</v>
      </c>
      <c r="I3415" s="611"/>
      <c r="J3415" s="209" t="s">
        <v>16</v>
      </c>
      <c r="K3415" s="209" t="s">
        <v>287</v>
      </c>
      <c r="L3415" s="210">
        <v>1530</v>
      </c>
    </row>
    <row r="3416" spans="1:12" s="194" customFormat="1" ht="24.6" customHeight="1" x14ac:dyDescent="0.15">
      <c r="A3416" s="625"/>
      <c r="B3416" s="203" t="s">
        <v>6</v>
      </c>
      <c r="C3416" s="207" t="s">
        <v>5</v>
      </c>
      <c r="D3416" s="207" t="s">
        <v>288</v>
      </c>
      <c r="E3416" s="207" t="s">
        <v>289</v>
      </c>
      <c r="F3416" s="612"/>
      <c r="G3416" s="613"/>
      <c r="H3416" s="616" t="s">
        <v>290</v>
      </c>
      <c r="I3416" s="617"/>
      <c r="J3416" s="620" t="s">
        <v>287</v>
      </c>
      <c r="K3416" s="620" t="s">
        <v>16</v>
      </c>
      <c r="L3416" s="622">
        <v>400</v>
      </c>
    </row>
    <row r="3417" spans="1:12" s="194" customFormat="1" ht="24.6" customHeight="1" x14ac:dyDescent="0.15">
      <c r="A3417" s="626"/>
      <c r="B3417" s="209" t="s">
        <v>2420</v>
      </c>
      <c r="C3417" s="209" t="s">
        <v>2424</v>
      </c>
      <c r="D3417" s="211">
        <v>43416</v>
      </c>
      <c r="E3417" s="209" t="s">
        <v>1502</v>
      </c>
      <c r="F3417" s="614"/>
      <c r="G3417" s="615"/>
      <c r="H3417" s="618"/>
      <c r="I3417" s="619"/>
      <c r="J3417" s="621"/>
      <c r="K3417" s="621"/>
      <c r="L3417" s="623"/>
    </row>
    <row r="3418" spans="1:12" s="194" customFormat="1" ht="24.6" customHeight="1" x14ac:dyDescent="0.15">
      <c r="A3418" s="624">
        <v>645</v>
      </c>
      <c r="B3418" s="203" t="s">
        <v>12</v>
      </c>
      <c r="C3418" s="207" t="s">
        <v>11</v>
      </c>
      <c r="D3418" s="207" t="s">
        <v>280</v>
      </c>
      <c r="E3418" s="207" t="s">
        <v>281</v>
      </c>
      <c r="F3418" s="627" t="s">
        <v>8</v>
      </c>
      <c r="G3418" s="628"/>
      <c r="H3418" s="629"/>
      <c r="I3418" s="630"/>
      <c r="J3418" s="630"/>
      <c r="K3418" s="630"/>
      <c r="L3418" s="631"/>
    </row>
    <row r="3419" spans="1:12" s="194" customFormat="1" ht="26.65" customHeight="1" x14ac:dyDescent="0.15">
      <c r="A3419" s="625"/>
      <c r="B3419" s="620" t="s">
        <v>2417</v>
      </c>
      <c r="C3419" s="632" t="s">
        <v>2425</v>
      </c>
      <c r="D3419" s="634">
        <v>43417</v>
      </c>
      <c r="E3419" s="620" t="s">
        <v>1977</v>
      </c>
      <c r="F3419" s="636" t="s">
        <v>378</v>
      </c>
      <c r="G3419" s="637"/>
      <c r="H3419" s="610" t="s">
        <v>286</v>
      </c>
      <c r="I3419" s="611"/>
      <c r="J3419" s="209" t="s">
        <v>287</v>
      </c>
      <c r="K3419" s="209" t="s">
        <v>16</v>
      </c>
      <c r="L3419" s="210">
        <v>1277</v>
      </c>
    </row>
    <row r="3420" spans="1:12" s="194" customFormat="1" ht="409.6" customHeight="1" x14ac:dyDescent="0.15">
      <c r="A3420" s="625"/>
      <c r="B3420" s="640"/>
      <c r="C3420" s="641"/>
      <c r="D3420" s="642"/>
      <c r="E3420" s="640"/>
      <c r="F3420" s="643"/>
      <c r="G3420" s="644"/>
      <c r="H3420" s="616" t="s">
        <v>242</v>
      </c>
      <c r="I3420" s="617"/>
      <c r="J3420" s="620" t="s">
        <v>16</v>
      </c>
      <c r="K3420" s="620" t="s">
        <v>287</v>
      </c>
      <c r="L3420" s="622">
        <v>1000</v>
      </c>
    </row>
    <row r="3421" spans="1:12" s="194" customFormat="1" ht="364.15" customHeight="1" x14ac:dyDescent="0.15">
      <c r="A3421" s="625"/>
      <c r="B3421" s="621"/>
      <c r="C3421" s="633"/>
      <c r="D3421" s="635"/>
      <c r="E3421" s="621"/>
      <c r="F3421" s="638"/>
      <c r="G3421" s="639"/>
      <c r="H3421" s="618"/>
      <c r="I3421" s="619"/>
      <c r="J3421" s="621"/>
      <c r="K3421" s="621"/>
      <c r="L3421" s="623"/>
    </row>
    <row r="3422" spans="1:12" s="194" customFormat="1" ht="24.6" customHeight="1" x14ac:dyDescent="0.15">
      <c r="A3422" s="625"/>
      <c r="B3422" s="203" t="s">
        <v>6</v>
      </c>
      <c r="C3422" s="207" t="s">
        <v>5</v>
      </c>
      <c r="D3422" s="207" t="s">
        <v>288</v>
      </c>
      <c r="E3422" s="207" t="s">
        <v>289</v>
      </c>
      <c r="F3422" s="612"/>
      <c r="G3422" s="613"/>
      <c r="H3422" s="616" t="s">
        <v>290</v>
      </c>
      <c r="I3422" s="617"/>
      <c r="J3422" s="620" t="s">
        <v>287</v>
      </c>
      <c r="K3422" s="620" t="s">
        <v>16</v>
      </c>
      <c r="L3422" s="622">
        <v>350</v>
      </c>
    </row>
    <row r="3423" spans="1:12" s="194" customFormat="1" ht="24.6" customHeight="1" x14ac:dyDescent="0.15">
      <c r="A3423" s="626"/>
      <c r="B3423" s="209" t="s">
        <v>2420</v>
      </c>
      <c r="C3423" s="209" t="s">
        <v>378</v>
      </c>
      <c r="D3423" s="211">
        <v>43424</v>
      </c>
      <c r="E3423" s="209" t="s">
        <v>2426</v>
      </c>
      <c r="F3423" s="614"/>
      <c r="G3423" s="615"/>
      <c r="H3423" s="618"/>
      <c r="I3423" s="619"/>
      <c r="J3423" s="621"/>
      <c r="K3423" s="621"/>
      <c r="L3423" s="623"/>
    </row>
    <row r="3424" spans="1:12" s="194" customFormat="1" ht="24.6" customHeight="1" x14ac:dyDescent="0.15">
      <c r="A3424" s="624">
        <v>646</v>
      </c>
      <c r="B3424" s="203" t="s">
        <v>12</v>
      </c>
      <c r="C3424" s="207" t="s">
        <v>11</v>
      </c>
      <c r="D3424" s="207" t="s">
        <v>280</v>
      </c>
      <c r="E3424" s="207" t="s">
        <v>281</v>
      </c>
      <c r="F3424" s="627" t="s">
        <v>8</v>
      </c>
      <c r="G3424" s="628"/>
      <c r="H3424" s="629"/>
      <c r="I3424" s="630"/>
      <c r="J3424" s="630"/>
      <c r="K3424" s="630"/>
      <c r="L3424" s="631"/>
    </row>
    <row r="3425" spans="1:12" s="194" customFormat="1" ht="26.65" customHeight="1" x14ac:dyDescent="0.15">
      <c r="A3425" s="625"/>
      <c r="B3425" s="620" t="s">
        <v>2417</v>
      </c>
      <c r="C3425" s="632" t="s">
        <v>2425</v>
      </c>
      <c r="D3425" s="634">
        <v>43417</v>
      </c>
      <c r="E3425" s="620" t="s">
        <v>1977</v>
      </c>
      <c r="F3425" s="636" t="s">
        <v>2427</v>
      </c>
      <c r="G3425" s="637"/>
      <c r="H3425" s="610" t="s">
        <v>286</v>
      </c>
      <c r="I3425" s="611"/>
      <c r="J3425" s="209" t="s">
        <v>287</v>
      </c>
      <c r="K3425" s="209" t="s">
        <v>16</v>
      </c>
      <c r="L3425" s="210">
        <v>598</v>
      </c>
    </row>
    <row r="3426" spans="1:12" s="194" customFormat="1" ht="409.6" customHeight="1" x14ac:dyDescent="0.15">
      <c r="A3426" s="625"/>
      <c r="B3426" s="640"/>
      <c r="C3426" s="641"/>
      <c r="D3426" s="642"/>
      <c r="E3426" s="640"/>
      <c r="F3426" s="643"/>
      <c r="G3426" s="644"/>
      <c r="H3426" s="616" t="s">
        <v>242</v>
      </c>
      <c r="I3426" s="617"/>
      <c r="J3426" s="620" t="s">
        <v>287</v>
      </c>
      <c r="K3426" s="620" t="s">
        <v>16</v>
      </c>
      <c r="L3426" s="622">
        <v>287.88</v>
      </c>
    </row>
    <row r="3427" spans="1:12" s="194" customFormat="1" ht="364.15" customHeight="1" x14ac:dyDescent="0.15">
      <c r="A3427" s="625"/>
      <c r="B3427" s="621"/>
      <c r="C3427" s="633"/>
      <c r="D3427" s="635"/>
      <c r="E3427" s="621"/>
      <c r="F3427" s="638"/>
      <c r="G3427" s="639"/>
      <c r="H3427" s="618"/>
      <c r="I3427" s="619"/>
      <c r="J3427" s="621"/>
      <c r="K3427" s="621"/>
      <c r="L3427" s="623"/>
    </row>
    <row r="3428" spans="1:12" s="194" customFormat="1" ht="24.6" customHeight="1" x14ac:dyDescent="0.15">
      <c r="A3428" s="625"/>
      <c r="B3428" s="203" t="s">
        <v>6</v>
      </c>
      <c r="C3428" s="207" t="s">
        <v>5</v>
      </c>
      <c r="D3428" s="207" t="s">
        <v>288</v>
      </c>
      <c r="E3428" s="207" t="s">
        <v>289</v>
      </c>
      <c r="F3428" s="612"/>
      <c r="G3428" s="613"/>
      <c r="H3428" s="616" t="s">
        <v>290</v>
      </c>
      <c r="I3428" s="617"/>
      <c r="J3428" s="620" t="s">
        <v>287</v>
      </c>
      <c r="K3428" s="620" t="s">
        <v>16</v>
      </c>
      <c r="L3428" s="622">
        <v>106.07</v>
      </c>
    </row>
    <row r="3429" spans="1:12" s="194" customFormat="1" ht="24.6" customHeight="1" x14ac:dyDescent="0.15">
      <c r="A3429" s="626"/>
      <c r="B3429" s="209" t="s">
        <v>2420</v>
      </c>
      <c r="C3429" s="209" t="s">
        <v>2427</v>
      </c>
      <c r="D3429" s="211">
        <v>43424</v>
      </c>
      <c r="E3429" s="209" t="s">
        <v>2426</v>
      </c>
      <c r="F3429" s="614"/>
      <c r="G3429" s="615"/>
      <c r="H3429" s="618"/>
      <c r="I3429" s="619"/>
      <c r="J3429" s="621"/>
      <c r="K3429" s="621"/>
      <c r="L3429" s="623"/>
    </row>
    <row r="3430" spans="1:12" s="194" customFormat="1" ht="24.6" customHeight="1" x14ac:dyDescent="0.15">
      <c r="A3430" s="624">
        <v>647</v>
      </c>
      <c r="B3430" s="203" t="s">
        <v>12</v>
      </c>
      <c r="C3430" s="207" t="s">
        <v>11</v>
      </c>
      <c r="D3430" s="207" t="s">
        <v>280</v>
      </c>
      <c r="E3430" s="207" t="s">
        <v>281</v>
      </c>
      <c r="F3430" s="627" t="s">
        <v>8</v>
      </c>
      <c r="G3430" s="628"/>
      <c r="H3430" s="629"/>
      <c r="I3430" s="630"/>
      <c r="J3430" s="630"/>
      <c r="K3430" s="630"/>
      <c r="L3430" s="631"/>
    </row>
    <row r="3431" spans="1:12" s="194" customFormat="1" ht="26.65" customHeight="1" x14ac:dyDescent="0.15">
      <c r="A3431" s="625"/>
      <c r="B3431" s="620" t="s">
        <v>2417</v>
      </c>
      <c r="C3431" s="632" t="s">
        <v>2428</v>
      </c>
      <c r="D3431" s="634">
        <v>43437</v>
      </c>
      <c r="E3431" s="620" t="s">
        <v>2180</v>
      </c>
      <c r="F3431" s="636" t="s">
        <v>2429</v>
      </c>
      <c r="G3431" s="637"/>
      <c r="H3431" s="610" t="s">
        <v>286</v>
      </c>
      <c r="I3431" s="611"/>
      <c r="J3431" s="209" t="s">
        <v>287</v>
      </c>
      <c r="K3431" s="209" t="s">
        <v>16</v>
      </c>
      <c r="L3431" s="210">
        <v>630</v>
      </c>
    </row>
    <row r="3432" spans="1:12" s="194" customFormat="1" ht="409.6" customHeight="1" x14ac:dyDescent="0.15">
      <c r="A3432" s="625"/>
      <c r="B3432" s="640"/>
      <c r="C3432" s="641"/>
      <c r="D3432" s="642"/>
      <c r="E3432" s="640"/>
      <c r="F3432" s="643"/>
      <c r="G3432" s="644"/>
      <c r="H3432" s="616" t="s">
        <v>242</v>
      </c>
      <c r="I3432" s="617"/>
      <c r="J3432" s="620" t="s">
        <v>287</v>
      </c>
      <c r="K3432" s="620" t="s">
        <v>16</v>
      </c>
      <c r="L3432" s="622">
        <v>6045</v>
      </c>
    </row>
    <row r="3433" spans="1:12" s="194" customFormat="1" ht="30.4" customHeight="1" x14ac:dyDescent="0.15">
      <c r="A3433" s="625"/>
      <c r="B3433" s="621"/>
      <c r="C3433" s="633"/>
      <c r="D3433" s="635"/>
      <c r="E3433" s="621"/>
      <c r="F3433" s="638"/>
      <c r="G3433" s="639"/>
      <c r="H3433" s="618"/>
      <c r="I3433" s="619"/>
      <c r="J3433" s="621"/>
      <c r="K3433" s="621"/>
      <c r="L3433" s="623"/>
    </row>
    <row r="3434" spans="1:12" s="194" customFormat="1" ht="24.6" customHeight="1" x14ac:dyDescent="0.15">
      <c r="A3434" s="625"/>
      <c r="B3434" s="203" t="s">
        <v>6</v>
      </c>
      <c r="C3434" s="207" t="s">
        <v>5</v>
      </c>
      <c r="D3434" s="207" t="s">
        <v>288</v>
      </c>
      <c r="E3434" s="207" t="s">
        <v>289</v>
      </c>
      <c r="F3434" s="612"/>
      <c r="G3434" s="613"/>
      <c r="H3434" s="616" t="s">
        <v>290</v>
      </c>
      <c r="I3434" s="617"/>
      <c r="J3434" s="620" t="s">
        <v>287</v>
      </c>
      <c r="K3434" s="620" t="s">
        <v>287</v>
      </c>
      <c r="L3434" s="622">
        <v>0</v>
      </c>
    </row>
    <row r="3435" spans="1:12" s="194" customFormat="1" ht="24.6" customHeight="1" x14ac:dyDescent="0.15">
      <c r="A3435" s="626"/>
      <c r="B3435" s="209" t="s">
        <v>2420</v>
      </c>
      <c r="C3435" s="209" t="s">
        <v>2429</v>
      </c>
      <c r="D3435" s="211">
        <v>43442</v>
      </c>
      <c r="E3435" s="209" t="s">
        <v>1287</v>
      </c>
      <c r="F3435" s="614"/>
      <c r="G3435" s="615"/>
      <c r="H3435" s="618"/>
      <c r="I3435" s="619"/>
      <c r="J3435" s="621"/>
      <c r="K3435" s="621"/>
      <c r="L3435" s="623"/>
    </row>
    <row r="3436" spans="1:12" s="194" customFormat="1" ht="24.6" customHeight="1" x14ac:dyDescent="0.15">
      <c r="A3436" s="624">
        <v>648</v>
      </c>
      <c r="B3436" s="203" t="s">
        <v>12</v>
      </c>
      <c r="C3436" s="207" t="s">
        <v>11</v>
      </c>
      <c r="D3436" s="207" t="s">
        <v>280</v>
      </c>
      <c r="E3436" s="207" t="s">
        <v>281</v>
      </c>
      <c r="F3436" s="627" t="s">
        <v>8</v>
      </c>
      <c r="G3436" s="628"/>
      <c r="H3436" s="629"/>
      <c r="I3436" s="630"/>
      <c r="J3436" s="630"/>
      <c r="K3436" s="630"/>
      <c r="L3436" s="631"/>
    </row>
    <row r="3437" spans="1:12" s="194" customFormat="1" ht="26.65" customHeight="1" x14ac:dyDescent="0.15">
      <c r="A3437" s="625"/>
      <c r="B3437" s="620" t="s">
        <v>2417</v>
      </c>
      <c r="C3437" s="632" t="s">
        <v>2430</v>
      </c>
      <c r="D3437" s="634">
        <v>43447</v>
      </c>
      <c r="E3437" s="620" t="s">
        <v>2431</v>
      </c>
      <c r="F3437" s="636" t="s">
        <v>2432</v>
      </c>
      <c r="G3437" s="637"/>
      <c r="H3437" s="610" t="s">
        <v>286</v>
      </c>
      <c r="I3437" s="611"/>
      <c r="J3437" s="209" t="s">
        <v>287</v>
      </c>
      <c r="K3437" s="209" t="s">
        <v>16</v>
      </c>
      <c r="L3437" s="210">
        <v>300</v>
      </c>
    </row>
    <row r="3438" spans="1:12" s="194" customFormat="1" ht="212.85" customHeight="1" x14ac:dyDescent="0.15">
      <c r="A3438" s="625"/>
      <c r="B3438" s="621"/>
      <c r="C3438" s="633"/>
      <c r="D3438" s="635"/>
      <c r="E3438" s="621"/>
      <c r="F3438" s="638"/>
      <c r="G3438" s="639"/>
      <c r="H3438" s="610" t="s">
        <v>242</v>
      </c>
      <c r="I3438" s="611"/>
      <c r="J3438" s="209" t="s">
        <v>287</v>
      </c>
      <c r="K3438" s="209" t="s">
        <v>287</v>
      </c>
      <c r="L3438" s="210">
        <v>0</v>
      </c>
    </row>
    <row r="3439" spans="1:12" s="194" customFormat="1" ht="24.6" customHeight="1" x14ac:dyDescent="0.15">
      <c r="A3439" s="625"/>
      <c r="B3439" s="203" t="s">
        <v>6</v>
      </c>
      <c r="C3439" s="207" t="s">
        <v>5</v>
      </c>
      <c r="D3439" s="207" t="s">
        <v>288</v>
      </c>
      <c r="E3439" s="207" t="s">
        <v>289</v>
      </c>
      <c r="F3439" s="612"/>
      <c r="G3439" s="613"/>
      <c r="H3439" s="616" t="s">
        <v>290</v>
      </c>
      <c r="I3439" s="617"/>
      <c r="J3439" s="620" t="s">
        <v>287</v>
      </c>
      <c r="K3439" s="620" t="s">
        <v>287</v>
      </c>
      <c r="L3439" s="622">
        <v>0</v>
      </c>
    </row>
    <row r="3440" spans="1:12" s="194" customFormat="1" ht="24.6" customHeight="1" x14ac:dyDescent="0.15">
      <c r="A3440" s="626"/>
      <c r="B3440" s="209" t="s">
        <v>2420</v>
      </c>
      <c r="C3440" s="209" t="s">
        <v>2432</v>
      </c>
      <c r="D3440" s="211">
        <v>43448</v>
      </c>
      <c r="E3440" s="209" t="s">
        <v>2078</v>
      </c>
      <c r="F3440" s="614"/>
      <c r="G3440" s="615"/>
      <c r="H3440" s="618"/>
      <c r="I3440" s="619"/>
      <c r="J3440" s="621"/>
      <c r="K3440" s="621"/>
      <c r="L3440" s="623"/>
    </row>
    <row r="3441" spans="1:12" s="194" customFormat="1" ht="24.6" customHeight="1" x14ac:dyDescent="0.15">
      <c r="A3441" s="624">
        <v>649</v>
      </c>
      <c r="B3441" s="203" t="s">
        <v>12</v>
      </c>
      <c r="C3441" s="207" t="s">
        <v>11</v>
      </c>
      <c r="D3441" s="207" t="s">
        <v>280</v>
      </c>
      <c r="E3441" s="207" t="s">
        <v>281</v>
      </c>
      <c r="F3441" s="627" t="s">
        <v>8</v>
      </c>
      <c r="G3441" s="628"/>
      <c r="H3441" s="629"/>
      <c r="I3441" s="630"/>
      <c r="J3441" s="630"/>
      <c r="K3441" s="630"/>
      <c r="L3441" s="631"/>
    </row>
    <row r="3442" spans="1:12" s="194" customFormat="1" ht="26.65" customHeight="1" x14ac:dyDescent="0.15">
      <c r="A3442" s="625"/>
      <c r="B3442" s="620" t="s">
        <v>2417</v>
      </c>
      <c r="C3442" s="632" t="s">
        <v>2433</v>
      </c>
      <c r="D3442" s="634">
        <v>43479</v>
      </c>
      <c r="E3442" s="620" t="s">
        <v>428</v>
      </c>
      <c r="F3442" s="636" t="s">
        <v>429</v>
      </c>
      <c r="G3442" s="637"/>
      <c r="H3442" s="610" t="s">
        <v>286</v>
      </c>
      <c r="I3442" s="611"/>
      <c r="J3442" s="209" t="s">
        <v>287</v>
      </c>
      <c r="K3442" s="209" t="s">
        <v>16</v>
      </c>
      <c r="L3442" s="210">
        <v>1229.2</v>
      </c>
    </row>
    <row r="3443" spans="1:12" s="194" customFormat="1" ht="409.6" customHeight="1" x14ac:dyDescent="0.15">
      <c r="A3443" s="625"/>
      <c r="B3443" s="640"/>
      <c r="C3443" s="641"/>
      <c r="D3443" s="642"/>
      <c r="E3443" s="640"/>
      <c r="F3443" s="643"/>
      <c r="G3443" s="644"/>
      <c r="H3443" s="616" t="s">
        <v>242</v>
      </c>
      <c r="I3443" s="617"/>
      <c r="J3443" s="620" t="s">
        <v>287</v>
      </c>
      <c r="K3443" s="620" t="s">
        <v>16</v>
      </c>
      <c r="L3443" s="622">
        <v>3181.11</v>
      </c>
    </row>
    <row r="3444" spans="1:12" s="194" customFormat="1" ht="148.69999999999999" customHeight="1" x14ac:dyDescent="0.15">
      <c r="A3444" s="625"/>
      <c r="B3444" s="621"/>
      <c r="C3444" s="633"/>
      <c r="D3444" s="635"/>
      <c r="E3444" s="621"/>
      <c r="F3444" s="638"/>
      <c r="G3444" s="639"/>
      <c r="H3444" s="618"/>
      <c r="I3444" s="619"/>
      <c r="J3444" s="621"/>
      <c r="K3444" s="621"/>
      <c r="L3444" s="623"/>
    </row>
    <row r="3445" spans="1:12" s="194" customFormat="1" ht="24.6" customHeight="1" x14ac:dyDescent="0.15">
      <c r="A3445" s="625"/>
      <c r="B3445" s="203" t="s">
        <v>6</v>
      </c>
      <c r="C3445" s="207" t="s">
        <v>5</v>
      </c>
      <c r="D3445" s="207" t="s">
        <v>288</v>
      </c>
      <c r="E3445" s="207" t="s">
        <v>289</v>
      </c>
      <c r="F3445" s="612"/>
      <c r="G3445" s="613"/>
      <c r="H3445" s="616" t="s">
        <v>290</v>
      </c>
      <c r="I3445" s="617"/>
      <c r="J3445" s="620" t="s">
        <v>287</v>
      </c>
      <c r="K3445" s="620" t="s">
        <v>16</v>
      </c>
      <c r="L3445" s="622">
        <v>700</v>
      </c>
    </row>
    <row r="3446" spans="1:12" s="194" customFormat="1" ht="24.6" customHeight="1" x14ac:dyDescent="0.15">
      <c r="A3446" s="626"/>
      <c r="B3446" s="209" t="s">
        <v>2420</v>
      </c>
      <c r="C3446" s="209" t="s">
        <v>429</v>
      </c>
      <c r="D3446" s="211">
        <v>43485</v>
      </c>
      <c r="E3446" s="209" t="s">
        <v>2434</v>
      </c>
      <c r="F3446" s="614"/>
      <c r="G3446" s="615"/>
      <c r="H3446" s="618"/>
      <c r="I3446" s="619"/>
      <c r="J3446" s="621"/>
      <c r="K3446" s="621"/>
      <c r="L3446" s="623"/>
    </row>
    <row r="3447" spans="1:12" s="194" customFormat="1" ht="24.6" customHeight="1" x14ac:dyDescent="0.15">
      <c r="A3447" s="624">
        <v>650</v>
      </c>
      <c r="B3447" s="203" t="s">
        <v>12</v>
      </c>
      <c r="C3447" s="207" t="s">
        <v>11</v>
      </c>
      <c r="D3447" s="207" t="s">
        <v>280</v>
      </c>
      <c r="E3447" s="207" t="s">
        <v>281</v>
      </c>
      <c r="F3447" s="627" t="s">
        <v>8</v>
      </c>
      <c r="G3447" s="628"/>
      <c r="H3447" s="629"/>
      <c r="I3447" s="630"/>
      <c r="J3447" s="630"/>
      <c r="K3447" s="630"/>
      <c r="L3447" s="631"/>
    </row>
    <row r="3448" spans="1:12" s="194" customFormat="1" ht="26.65" customHeight="1" x14ac:dyDescent="0.15">
      <c r="A3448" s="625"/>
      <c r="B3448" s="620" t="s">
        <v>2417</v>
      </c>
      <c r="C3448" s="632" t="s">
        <v>2435</v>
      </c>
      <c r="D3448" s="634">
        <v>43502</v>
      </c>
      <c r="E3448" s="620" t="s">
        <v>816</v>
      </c>
      <c r="F3448" s="636" t="s">
        <v>2436</v>
      </c>
      <c r="G3448" s="637"/>
      <c r="H3448" s="610" t="s">
        <v>286</v>
      </c>
      <c r="I3448" s="611"/>
      <c r="J3448" s="209" t="s">
        <v>287</v>
      </c>
      <c r="K3448" s="209" t="s">
        <v>16</v>
      </c>
      <c r="L3448" s="210">
        <v>435</v>
      </c>
    </row>
    <row r="3449" spans="1:12" s="194" customFormat="1" ht="409.6" customHeight="1" x14ac:dyDescent="0.15">
      <c r="A3449" s="625"/>
      <c r="B3449" s="640"/>
      <c r="C3449" s="641"/>
      <c r="D3449" s="642"/>
      <c r="E3449" s="640"/>
      <c r="F3449" s="643"/>
      <c r="G3449" s="644"/>
      <c r="H3449" s="616" t="s">
        <v>242</v>
      </c>
      <c r="I3449" s="617"/>
      <c r="J3449" s="620" t="s">
        <v>287</v>
      </c>
      <c r="K3449" s="620" t="s">
        <v>16</v>
      </c>
      <c r="L3449" s="622">
        <v>536</v>
      </c>
    </row>
    <row r="3450" spans="1:12" s="194" customFormat="1" ht="116.25" customHeight="1" x14ac:dyDescent="0.15">
      <c r="A3450" s="625"/>
      <c r="B3450" s="621"/>
      <c r="C3450" s="633"/>
      <c r="D3450" s="635"/>
      <c r="E3450" s="621"/>
      <c r="F3450" s="638"/>
      <c r="G3450" s="639"/>
      <c r="H3450" s="618"/>
      <c r="I3450" s="619"/>
      <c r="J3450" s="621"/>
      <c r="K3450" s="621"/>
      <c r="L3450" s="623"/>
    </row>
    <row r="3451" spans="1:12" s="194" customFormat="1" ht="24.6" customHeight="1" x14ac:dyDescent="0.15">
      <c r="A3451" s="625"/>
      <c r="B3451" s="203" t="s">
        <v>6</v>
      </c>
      <c r="C3451" s="207" t="s">
        <v>5</v>
      </c>
      <c r="D3451" s="207" t="s">
        <v>288</v>
      </c>
      <c r="E3451" s="207" t="s">
        <v>289</v>
      </c>
      <c r="F3451" s="612"/>
      <c r="G3451" s="613"/>
      <c r="H3451" s="616" t="s">
        <v>290</v>
      </c>
      <c r="I3451" s="617"/>
      <c r="J3451" s="620" t="s">
        <v>287</v>
      </c>
      <c r="K3451" s="620" t="s">
        <v>16</v>
      </c>
      <c r="L3451" s="622">
        <v>60</v>
      </c>
    </row>
    <row r="3452" spans="1:12" s="194" customFormat="1" ht="24.6" customHeight="1" x14ac:dyDescent="0.15">
      <c r="A3452" s="626"/>
      <c r="B3452" s="209" t="s">
        <v>2420</v>
      </c>
      <c r="C3452" s="209" t="s">
        <v>2436</v>
      </c>
      <c r="D3452" s="211">
        <v>43506</v>
      </c>
      <c r="E3452" s="209" t="s">
        <v>2437</v>
      </c>
      <c r="F3452" s="614"/>
      <c r="G3452" s="615"/>
      <c r="H3452" s="618"/>
      <c r="I3452" s="619"/>
      <c r="J3452" s="621"/>
      <c r="K3452" s="621"/>
      <c r="L3452" s="623"/>
    </row>
    <row r="3453" spans="1:12" s="194" customFormat="1" ht="24.6" customHeight="1" x14ac:dyDescent="0.15">
      <c r="A3453" s="624">
        <v>651</v>
      </c>
      <c r="B3453" s="203" t="s">
        <v>12</v>
      </c>
      <c r="C3453" s="207" t="s">
        <v>11</v>
      </c>
      <c r="D3453" s="207" t="s">
        <v>280</v>
      </c>
      <c r="E3453" s="207" t="s">
        <v>281</v>
      </c>
      <c r="F3453" s="627" t="s">
        <v>8</v>
      </c>
      <c r="G3453" s="628"/>
      <c r="H3453" s="629"/>
      <c r="I3453" s="630"/>
      <c r="J3453" s="630"/>
      <c r="K3453" s="630"/>
      <c r="L3453" s="631"/>
    </row>
    <row r="3454" spans="1:12" s="194" customFormat="1" ht="26.65" customHeight="1" x14ac:dyDescent="0.15">
      <c r="A3454" s="625"/>
      <c r="B3454" s="620" t="s">
        <v>2417</v>
      </c>
      <c r="C3454" s="632" t="s">
        <v>2438</v>
      </c>
      <c r="D3454" s="634">
        <v>43538</v>
      </c>
      <c r="E3454" s="620" t="s">
        <v>2439</v>
      </c>
      <c r="F3454" s="636" t="s">
        <v>541</v>
      </c>
      <c r="G3454" s="637"/>
      <c r="H3454" s="610" t="s">
        <v>286</v>
      </c>
      <c r="I3454" s="611"/>
      <c r="J3454" s="209" t="s">
        <v>287</v>
      </c>
      <c r="K3454" s="209" t="s">
        <v>16</v>
      </c>
      <c r="L3454" s="210">
        <v>883</v>
      </c>
    </row>
    <row r="3455" spans="1:12" s="194" customFormat="1" ht="409.6" customHeight="1" x14ac:dyDescent="0.15">
      <c r="A3455" s="625"/>
      <c r="B3455" s="621"/>
      <c r="C3455" s="633"/>
      <c r="D3455" s="635"/>
      <c r="E3455" s="621"/>
      <c r="F3455" s="638"/>
      <c r="G3455" s="639"/>
      <c r="H3455" s="610" t="s">
        <v>242</v>
      </c>
      <c r="I3455" s="611"/>
      <c r="J3455" s="209" t="s">
        <v>287</v>
      </c>
      <c r="K3455" s="209" t="s">
        <v>16</v>
      </c>
      <c r="L3455" s="210">
        <v>629.6</v>
      </c>
    </row>
    <row r="3456" spans="1:12" s="194" customFormat="1" ht="24.6" customHeight="1" x14ac:dyDescent="0.15">
      <c r="A3456" s="625"/>
      <c r="B3456" s="203" t="s">
        <v>6</v>
      </c>
      <c r="C3456" s="207" t="s">
        <v>5</v>
      </c>
      <c r="D3456" s="207" t="s">
        <v>288</v>
      </c>
      <c r="E3456" s="207" t="s">
        <v>289</v>
      </c>
      <c r="F3456" s="612"/>
      <c r="G3456" s="613"/>
      <c r="H3456" s="616" t="s">
        <v>290</v>
      </c>
      <c r="I3456" s="617"/>
      <c r="J3456" s="620" t="s">
        <v>287</v>
      </c>
      <c r="K3456" s="620" t="s">
        <v>16</v>
      </c>
      <c r="L3456" s="622">
        <v>500</v>
      </c>
    </row>
    <row r="3457" spans="1:12" s="194" customFormat="1" ht="24.6" customHeight="1" x14ac:dyDescent="0.15">
      <c r="A3457" s="626"/>
      <c r="B3457" s="209" t="s">
        <v>2420</v>
      </c>
      <c r="C3457" s="209" t="s">
        <v>541</v>
      </c>
      <c r="D3457" s="211">
        <v>43543</v>
      </c>
      <c r="E3457" s="209" t="s">
        <v>2440</v>
      </c>
      <c r="F3457" s="614"/>
      <c r="G3457" s="615"/>
      <c r="H3457" s="618"/>
      <c r="I3457" s="619"/>
      <c r="J3457" s="621"/>
      <c r="K3457" s="621"/>
      <c r="L3457" s="623"/>
    </row>
    <row r="3458" spans="1:12" s="194" customFormat="1" ht="24.6" customHeight="1" x14ac:dyDescent="0.15">
      <c r="A3458" s="624">
        <v>652</v>
      </c>
      <c r="B3458" s="203" t="s">
        <v>12</v>
      </c>
      <c r="C3458" s="207" t="s">
        <v>11</v>
      </c>
      <c r="D3458" s="207" t="s">
        <v>280</v>
      </c>
      <c r="E3458" s="207" t="s">
        <v>281</v>
      </c>
      <c r="F3458" s="627" t="s">
        <v>8</v>
      </c>
      <c r="G3458" s="628"/>
      <c r="H3458" s="629"/>
      <c r="I3458" s="630"/>
      <c r="J3458" s="630"/>
      <c r="K3458" s="630"/>
      <c r="L3458" s="631"/>
    </row>
    <row r="3459" spans="1:12" s="194" customFormat="1" ht="26.65" customHeight="1" x14ac:dyDescent="0.15">
      <c r="A3459" s="625"/>
      <c r="B3459" s="620" t="s">
        <v>2441</v>
      </c>
      <c r="C3459" s="632" t="s">
        <v>2442</v>
      </c>
      <c r="D3459" s="634">
        <v>43434</v>
      </c>
      <c r="E3459" s="620" t="s">
        <v>561</v>
      </c>
      <c r="F3459" s="636" t="s">
        <v>2443</v>
      </c>
      <c r="G3459" s="637"/>
      <c r="H3459" s="610" t="s">
        <v>286</v>
      </c>
      <c r="I3459" s="611"/>
      <c r="J3459" s="209" t="s">
        <v>287</v>
      </c>
      <c r="K3459" s="209" t="s">
        <v>16</v>
      </c>
      <c r="L3459" s="210">
        <v>687.99</v>
      </c>
    </row>
    <row r="3460" spans="1:12" s="194" customFormat="1" ht="409.6" customHeight="1" x14ac:dyDescent="0.15">
      <c r="A3460" s="625"/>
      <c r="B3460" s="640"/>
      <c r="C3460" s="641"/>
      <c r="D3460" s="642"/>
      <c r="E3460" s="640"/>
      <c r="F3460" s="643"/>
      <c r="G3460" s="644"/>
      <c r="H3460" s="616" t="s">
        <v>242</v>
      </c>
      <c r="I3460" s="617"/>
      <c r="J3460" s="620" t="s">
        <v>287</v>
      </c>
      <c r="K3460" s="620" t="s">
        <v>287</v>
      </c>
      <c r="L3460" s="622">
        <v>0</v>
      </c>
    </row>
    <row r="3461" spans="1:12" s="194" customFormat="1" ht="299.64999999999998" customHeight="1" x14ac:dyDescent="0.15">
      <c r="A3461" s="625"/>
      <c r="B3461" s="621"/>
      <c r="C3461" s="633"/>
      <c r="D3461" s="635"/>
      <c r="E3461" s="621"/>
      <c r="F3461" s="638"/>
      <c r="G3461" s="639"/>
      <c r="H3461" s="618"/>
      <c r="I3461" s="619"/>
      <c r="J3461" s="621"/>
      <c r="K3461" s="621"/>
      <c r="L3461" s="623"/>
    </row>
    <row r="3462" spans="1:12" s="194" customFormat="1" ht="24.6" customHeight="1" x14ac:dyDescent="0.15">
      <c r="A3462" s="625"/>
      <c r="B3462" s="203" t="s">
        <v>6</v>
      </c>
      <c r="C3462" s="207" t="s">
        <v>5</v>
      </c>
      <c r="D3462" s="207" t="s">
        <v>288</v>
      </c>
      <c r="E3462" s="207" t="s">
        <v>289</v>
      </c>
      <c r="F3462" s="612"/>
      <c r="G3462" s="613"/>
      <c r="H3462" s="616" t="s">
        <v>290</v>
      </c>
      <c r="I3462" s="617"/>
      <c r="J3462" s="620" t="s">
        <v>287</v>
      </c>
      <c r="K3462" s="620" t="s">
        <v>16</v>
      </c>
      <c r="L3462" s="622">
        <v>261</v>
      </c>
    </row>
    <row r="3463" spans="1:12" s="194" customFormat="1" ht="24.6" customHeight="1" x14ac:dyDescent="0.15">
      <c r="A3463" s="626"/>
      <c r="B3463" s="209" t="s">
        <v>291</v>
      </c>
      <c r="C3463" s="209" t="s">
        <v>2443</v>
      </c>
      <c r="D3463" s="211">
        <v>43438</v>
      </c>
      <c r="E3463" s="209" t="s">
        <v>2444</v>
      </c>
      <c r="F3463" s="614"/>
      <c r="G3463" s="615"/>
      <c r="H3463" s="618"/>
      <c r="I3463" s="619"/>
      <c r="J3463" s="621"/>
      <c r="K3463" s="621"/>
      <c r="L3463" s="623"/>
    </row>
    <row r="3464" spans="1:12" s="194" customFormat="1" ht="24.6" customHeight="1" x14ac:dyDescent="0.15">
      <c r="A3464" s="624">
        <v>653</v>
      </c>
      <c r="B3464" s="203" t="s">
        <v>12</v>
      </c>
      <c r="C3464" s="207" t="s">
        <v>11</v>
      </c>
      <c r="D3464" s="207" t="s">
        <v>280</v>
      </c>
      <c r="E3464" s="207" t="s">
        <v>281</v>
      </c>
      <c r="F3464" s="627" t="s">
        <v>8</v>
      </c>
      <c r="G3464" s="628"/>
      <c r="H3464" s="629"/>
      <c r="I3464" s="630"/>
      <c r="J3464" s="630"/>
      <c r="K3464" s="630"/>
      <c r="L3464" s="631"/>
    </row>
    <row r="3465" spans="1:12" s="194" customFormat="1" ht="26.65" customHeight="1" x14ac:dyDescent="0.15">
      <c r="A3465" s="625"/>
      <c r="B3465" s="620" t="s">
        <v>2445</v>
      </c>
      <c r="C3465" s="632" t="s">
        <v>2446</v>
      </c>
      <c r="D3465" s="634">
        <v>43377</v>
      </c>
      <c r="E3465" s="620" t="s">
        <v>763</v>
      </c>
      <c r="F3465" s="636" t="s">
        <v>764</v>
      </c>
      <c r="G3465" s="637"/>
      <c r="H3465" s="610" t="s">
        <v>286</v>
      </c>
      <c r="I3465" s="611"/>
      <c r="J3465" s="209" t="s">
        <v>287</v>
      </c>
      <c r="K3465" s="209" t="s">
        <v>16</v>
      </c>
      <c r="L3465" s="210">
        <v>138.72999999999999</v>
      </c>
    </row>
    <row r="3466" spans="1:12" s="194" customFormat="1" ht="158.85" customHeight="1" x14ac:dyDescent="0.15">
      <c r="A3466" s="625"/>
      <c r="B3466" s="621"/>
      <c r="C3466" s="633"/>
      <c r="D3466" s="635"/>
      <c r="E3466" s="621"/>
      <c r="F3466" s="638"/>
      <c r="G3466" s="639"/>
      <c r="H3466" s="610" t="s">
        <v>242</v>
      </c>
      <c r="I3466" s="611"/>
      <c r="J3466" s="209" t="s">
        <v>287</v>
      </c>
      <c r="K3466" s="209" t="s">
        <v>16</v>
      </c>
      <c r="L3466" s="210">
        <v>493.4</v>
      </c>
    </row>
    <row r="3467" spans="1:12" s="194" customFormat="1" ht="24.6" customHeight="1" x14ac:dyDescent="0.15">
      <c r="A3467" s="625"/>
      <c r="B3467" s="203" t="s">
        <v>6</v>
      </c>
      <c r="C3467" s="207" t="s">
        <v>5</v>
      </c>
      <c r="D3467" s="207" t="s">
        <v>288</v>
      </c>
      <c r="E3467" s="207" t="s">
        <v>289</v>
      </c>
      <c r="F3467" s="612"/>
      <c r="G3467" s="613"/>
      <c r="H3467" s="616" t="s">
        <v>290</v>
      </c>
      <c r="I3467" s="617"/>
      <c r="J3467" s="620" t="s">
        <v>287</v>
      </c>
      <c r="K3467" s="620" t="s">
        <v>287</v>
      </c>
      <c r="L3467" s="622">
        <v>0</v>
      </c>
    </row>
    <row r="3468" spans="1:12" s="194" customFormat="1" ht="24.6" customHeight="1" x14ac:dyDescent="0.15">
      <c r="A3468" s="626"/>
      <c r="B3468" s="209" t="s">
        <v>2138</v>
      </c>
      <c r="C3468" s="209" t="s">
        <v>764</v>
      </c>
      <c r="D3468" s="211">
        <v>43378</v>
      </c>
      <c r="E3468" s="209" t="s">
        <v>1923</v>
      </c>
      <c r="F3468" s="614"/>
      <c r="G3468" s="615"/>
      <c r="H3468" s="618"/>
      <c r="I3468" s="619"/>
      <c r="J3468" s="621"/>
      <c r="K3468" s="621"/>
      <c r="L3468" s="623"/>
    </row>
    <row r="3469" spans="1:12" s="194" customFormat="1" ht="24.6" customHeight="1" x14ac:dyDescent="0.15">
      <c r="A3469" s="624">
        <v>654</v>
      </c>
      <c r="B3469" s="203" t="s">
        <v>12</v>
      </c>
      <c r="C3469" s="207" t="s">
        <v>11</v>
      </c>
      <c r="D3469" s="207" t="s">
        <v>280</v>
      </c>
      <c r="E3469" s="207" t="s">
        <v>281</v>
      </c>
      <c r="F3469" s="627" t="s">
        <v>8</v>
      </c>
      <c r="G3469" s="628"/>
      <c r="H3469" s="629"/>
      <c r="I3469" s="630"/>
      <c r="J3469" s="630"/>
      <c r="K3469" s="630"/>
      <c r="L3469" s="631"/>
    </row>
    <row r="3470" spans="1:12" s="194" customFormat="1" ht="26.65" customHeight="1" x14ac:dyDescent="0.15">
      <c r="A3470" s="625"/>
      <c r="B3470" s="620" t="s">
        <v>2445</v>
      </c>
      <c r="C3470" s="632" t="s">
        <v>2447</v>
      </c>
      <c r="D3470" s="634">
        <v>43416</v>
      </c>
      <c r="E3470" s="620" t="s">
        <v>442</v>
      </c>
      <c r="F3470" s="636" t="s">
        <v>2448</v>
      </c>
      <c r="G3470" s="637"/>
      <c r="H3470" s="610" t="s">
        <v>286</v>
      </c>
      <c r="I3470" s="611"/>
      <c r="J3470" s="209" t="s">
        <v>287</v>
      </c>
      <c r="K3470" s="209" t="s">
        <v>287</v>
      </c>
      <c r="L3470" s="210">
        <v>0</v>
      </c>
    </row>
    <row r="3471" spans="1:12" s="194" customFormat="1" ht="266.64999999999998" customHeight="1" x14ac:dyDescent="0.15">
      <c r="A3471" s="625"/>
      <c r="B3471" s="621"/>
      <c r="C3471" s="633"/>
      <c r="D3471" s="635"/>
      <c r="E3471" s="621"/>
      <c r="F3471" s="638"/>
      <c r="G3471" s="639"/>
      <c r="H3471" s="610" t="s">
        <v>242</v>
      </c>
      <c r="I3471" s="611"/>
      <c r="J3471" s="209" t="s">
        <v>287</v>
      </c>
      <c r="K3471" s="209" t="s">
        <v>287</v>
      </c>
      <c r="L3471" s="210">
        <v>0</v>
      </c>
    </row>
    <row r="3472" spans="1:12" s="194" customFormat="1" ht="24.6" customHeight="1" x14ac:dyDescent="0.15">
      <c r="A3472" s="625"/>
      <c r="B3472" s="203" t="s">
        <v>6</v>
      </c>
      <c r="C3472" s="207" t="s">
        <v>5</v>
      </c>
      <c r="D3472" s="207" t="s">
        <v>288</v>
      </c>
      <c r="E3472" s="207" t="s">
        <v>289</v>
      </c>
      <c r="F3472" s="612"/>
      <c r="G3472" s="613"/>
      <c r="H3472" s="616" t="s">
        <v>290</v>
      </c>
      <c r="I3472" s="617"/>
      <c r="J3472" s="620" t="s">
        <v>287</v>
      </c>
      <c r="K3472" s="620" t="s">
        <v>16</v>
      </c>
      <c r="L3472" s="622">
        <v>490</v>
      </c>
    </row>
    <row r="3473" spans="1:12" s="194" customFormat="1" ht="24.6" customHeight="1" x14ac:dyDescent="0.15">
      <c r="A3473" s="626"/>
      <c r="B3473" s="209" t="s">
        <v>2138</v>
      </c>
      <c r="C3473" s="209" t="s">
        <v>2448</v>
      </c>
      <c r="D3473" s="211">
        <v>43419</v>
      </c>
      <c r="E3473" s="209" t="s">
        <v>1602</v>
      </c>
      <c r="F3473" s="614"/>
      <c r="G3473" s="615"/>
      <c r="H3473" s="618"/>
      <c r="I3473" s="619"/>
      <c r="J3473" s="621"/>
      <c r="K3473" s="621"/>
      <c r="L3473" s="623"/>
    </row>
    <row r="3474" spans="1:12" s="194" customFormat="1" ht="24.6" customHeight="1" x14ac:dyDescent="0.15">
      <c r="A3474" s="624">
        <v>655</v>
      </c>
      <c r="B3474" s="203" t="s">
        <v>12</v>
      </c>
      <c r="C3474" s="207" t="s">
        <v>11</v>
      </c>
      <c r="D3474" s="207" t="s">
        <v>280</v>
      </c>
      <c r="E3474" s="207" t="s">
        <v>281</v>
      </c>
      <c r="F3474" s="627" t="s">
        <v>8</v>
      </c>
      <c r="G3474" s="628"/>
      <c r="H3474" s="629"/>
      <c r="I3474" s="630"/>
      <c r="J3474" s="630"/>
      <c r="K3474" s="630"/>
      <c r="L3474" s="631"/>
    </row>
    <row r="3475" spans="1:12" s="194" customFormat="1" ht="26.65" customHeight="1" x14ac:dyDescent="0.15">
      <c r="A3475" s="625"/>
      <c r="B3475" s="620" t="s">
        <v>2445</v>
      </c>
      <c r="C3475" s="632" t="s">
        <v>2449</v>
      </c>
      <c r="D3475" s="634">
        <v>43475</v>
      </c>
      <c r="E3475" s="620" t="s">
        <v>432</v>
      </c>
      <c r="F3475" s="636" t="s">
        <v>2450</v>
      </c>
      <c r="G3475" s="637"/>
      <c r="H3475" s="610" t="s">
        <v>286</v>
      </c>
      <c r="I3475" s="611"/>
      <c r="J3475" s="209" t="s">
        <v>287</v>
      </c>
      <c r="K3475" s="209" t="s">
        <v>16</v>
      </c>
      <c r="L3475" s="210">
        <v>280.33999999999997</v>
      </c>
    </row>
    <row r="3476" spans="1:12" s="194" customFormat="1" ht="341.85" customHeight="1" x14ac:dyDescent="0.15">
      <c r="A3476" s="625"/>
      <c r="B3476" s="621"/>
      <c r="C3476" s="633"/>
      <c r="D3476" s="635"/>
      <c r="E3476" s="621"/>
      <c r="F3476" s="638"/>
      <c r="G3476" s="639"/>
      <c r="H3476" s="610" t="s">
        <v>242</v>
      </c>
      <c r="I3476" s="611"/>
      <c r="J3476" s="209" t="s">
        <v>287</v>
      </c>
      <c r="K3476" s="209" t="s">
        <v>16</v>
      </c>
      <c r="L3476" s="210">
        <v>383.21</v>
      </c>
    </row>
    <row r="3477" spans="1:12" s="194" customFormat="1" ht="24.6" customHeight="1" x14ac:dyDescent="0.15">
      <c r="A3477" s="625"/>
      <c r="B3477" s="203" t="s">
        <v>6</v>
      </c>
      <c r="C3477" s="207" t="s">
        <v>5</v>
      </c>
      <c r="D3477" s="207" t="s">
        <v>288</v>
      </c>
      <c r="E3477" s="207" t="s">
        <v>289</v>
      </c>
      <c r="F3477" s="612"/>
      <c r="G3477" s="613"/>
      <c r="H3477" s="616" t="s">
        <v>290</v>
      </c>
      <c r="I3477" s="617"/>
      <c r="J3477" s="620" t="s">
        <v>287</v>
      </c>
      <c r="K3477" s="620" t="s">
        <v>16</v>
      </c>
      <c r="L3477" s="622">
        <v>286.17</v>
      </c>
    </row>
    <row r="3478" spans="1:12" s="194" customFormat="1" ht="24.6" customHeight="1" x14ac:dyDescent="0.15">
      <c r="A3478" s="626"/>
      <c r="B3478" s="209" t="s">
        <v>2138</v>
      </c>
      <c r="C3478" s="209" t="s">
        <v>2450</v>
      </c>
      <c r="D3478" s="211">
        <v>43477</v>
      </c>
      <c r="E3478" s="209" t="s">
        <v>2369</v>
      </c>
      <c r="F3478" s="614"/>
      <c r="G3478" s="615"/>
      <c r="H3478" s="618"/>
      <c r="I3478" s="619"/>
      <c r="J3478" s="621"/>
      <c r="K3478" s="621"/>
      <c r="L3478" s="623"/>
    </row>
    <row r="3479" spans="1:12" s="194" customFormat="1" ht="24.6" customHeight="1" x14ac:dyDescent="0.15">
      <c r="A3479" s="624">
        <v>656</v>
      </c>
      <c r="B3479" s="203" t="s">
        <v>12</v>
      </c>
      <c r="C3479" s="207" t="s">
        <v>11</v>
      </c>
      <c r="D3479" s="207" t="s">
        <v>280</v>
      </c>
      <c r="E3479" s="207" t="s">
        <v>281</v>
      </c>
      <c r="F3479" s="627" t="s">
        <v>8</v>
      </c>
      <c r="G3479" s="628"/>
      <c r="H3479" s="629"/>
      <c r="I3479" s="630"/>
      <c r="J3479" s="630"/>
      <c r="K3479" s="630"/>
      <c r="L3479" s="631"/>
    </row>
    <row r="3480" spans="1:12" s="194" customFormat="1" ht="26.65" customHeight="1" x14ac:dyDescent="0.15">
      <c r="A3480" s="625"/>
      <c r="B3480" s="620" t="s">
        <v>2445</v>
      </c>
      <c r="C3480" s="632" t="s">
        <v>2451</v>
      </c>
      <c r="D3480" s="634">
        <v>43551</v>
      </c>
      <c r="E3480" s="620" t="s">
        <v>2452</v>
      </c>
      <c r="F3480" s="636" t="s">
        <v>2453</v>
      </c>
      <c r="G3480" s="637"/>
      <c r="H3480" s="610" t="s">
        <v>286</v>
      </c>
      <c r="I3480" s="611"/>
      <c r="J3480" s="209" t="s">
        <v>287</v>
      </c>
      <c r="K3480" s="209" t="s">
        <v>16</v>
      </c>
      <c r="L3480" s="210">
        <v>588</v>
      </c>
    </row>
    <row r="3481" spans="1:12" s="194" customFormat="1" ht="255.95" customHeight="1" x14ac:dyDescent="0.15">
      <c r="A3481" s="625"/>
      <c r="B3481" s="621"/>
      <c r="C3481" s="633"/>
      <c r="D3481" s="635"/>
      <c r="E3481" s="621"/>
      <c r="F3481" s="638"/>
      <c r="G3481" s="639"/>
      <c r="H3481" s="610" t="s">
        <v>242</v>
      </c>
      <c r="I3481" s="611"/>
      <c r="J3481" s="209" t="s">
        <v>287</v>
      </c>
      <c r="K3481" s="209" t="s">
        <v>16</v>
      </c>
      <c r="L3481" s="210">
        <v>564.77</v>
      </c>
    </row>
    <row r="3482" spans="1:12" s="194" customFormat="1" ht="24.6" customHeight="1" x14ac:dyDescent="0.15">
      <c r="A3482" s="625"/>
      <c r="B3482" s="203" t="s">
        <v>6</v>
      </c>
      <c r="C3482" s="207" t="s">
        <v>5</v>
      </c>
      <c r="D3482" s="207" t="s">
        <v>288</v>
      </c>
      <c r="E3482" s="207" t="s">
        <v>289</v>
      </c>
      <c r="F3482" s="612"/>
      <c r="G3482" s="613"/>
      <c r="H3482" s="616" t="s">
        <v>290</v>
      </c>
      <c r="I3482" s="617"/>
      <c r="J3482" s="620" t="s">
        <v>287</v>
      </c>
      <c r="K3482" s="620" t="s">
        <v>287</v>
      </c>
      <c r="L3482" s="622">
        <v>0</v>
      </c>
    </row>
    <row r="3483" spans="1:12" s="194" customFormat="1" ht="24.6" customHeight="1" x14ac:dyDescent="0.15">
      <c r="A3483" s="626"/>
      <c r="B3483" s="209" t="s">
        <v>2138</v>
      </c>
      <c r="C3483" s="209" t="s">
        <v>2453</v>
      </c>
      <c r="D3483" s="211">
        <v>43553</v>
      </c>
      <c r="E3483" s="209" t="s">
        <v>2454</v>
      </c>
      <c r="F3483" s="614"/>
      <c r="G3483" s="615"/>
      <c r="H3483" s="618"/>
      <c r="I3483" s="619"/>
      <c r="J3483" s="621"/>
      <c r="K3483" s="621"/>
      <c r="L3483" s="623"/>
    </row>
    <row r="3484" spans="1:12" s="194" customFormat="1" ht="24.6" customHeight="1" x14ac:dyDescent="0.15">
      <c r="A3484" s="624">
        <v>657</v>
      </c>
      <c r="B3484" s="203" t="s">
        <v>12</v>
      </c>
      <c r="C3484" s="207" t="s">
        <v>11</v>
      </c>
      <c r="D3484" s="207" t="s">
        <v>280</v>
      </c>
      <c r="E3484" s="207" t="s">
        <v>281</v>
      </c>
      <c r="F3484" s="627" t="s">
        <v>8</v>
      </c>
      <c r="G3484" s="628"/>
      <c r="H3484" s="629"/>
      <c r="I3484" s="630"/>
      <c r="J3484" s="630"/>
      <c r="K3484" s="630"/>
      <c r="L3484" s="631"/>
    </row>
    <row r="3485" spans="1:12" s="194" customFormat="1" ht="26.65" customHeight="1" x14ac:dyDescent="0.15">
      <c r="A3485" s="625"/>
      <c r="B3485" s="620" t="s">
        <v>2455</v>
      </c>
      <c r="C3485" s="632" t="s">
        <v>2456</v>
      </c>
      <c r="D3485" s="634">
        <v>43520</v>
      </c>
      <c r="E3485" s="620" t="s">
        <v>1522</v>
      </c>
      <c r="F3485" s="636" t="s">
        <v>465</v>
      </c>
      <c r="G3485" s="637"/>
      <c r="H3485" s="610" t="s">
        <v>286</v>
      </c>
      <c r="I3485" s="611"/>
      <c r="J3485" s="209" t="s">
        <v>16</v>
      </c>
      <c r="K3485" s="209" t="s">
        <v>287</v>
      </c>
      <c r="L3485" s="210">
        <v>684</v>
      </c>
    </row>
    <row r="3486" spans="1:12" s="194" customFormat="1" ht="409.6" customHeight="1" x14ac:dyDescent="0.15">
      <c r="A3486" s="625"/>
      <c r="B3486" s="640"/>
      <c r="C3486" s="641"/>
      <c r="D3486" s="642"/>
      <c r="E3486" s="640"/>
      <c r="F3486" s="643"/>
      <c r="G3486" s="644"/>
      <c r="H3486" s="616" t="s">
        <v>242</v>
      </c>
      <c r="I3486" s="617"/>
      <c r="J3486" s="620" t="s">
        <v>16</v>
      </c>
      <c r="K3486" s="620" t="s">
        <v>287</v>
      </c>
      <c r="L3486" s="622">
        <v>687.07</v>
      </c>
    </row>
    <row r="3487" spans="1:12" s="194" customFormat="1" ht="138.19999999999999" customHeight="1" x14ac:dyDescent="0.15">
      <c r="A3487" s="625"/>
      <c r="B3487" s="621"/>
      <c r="C3487" s="633"/>
      <c r="D3487" s="635"/>
      <c r="E3487" s="621"/>
      <c r="F3487" s="638"/>
      <c r="G3487" s="639"/>
      <c r="H3487" s="618"/>
      <c r="I3487" s="619"/>
      <c r="J3487" s="621"/>
      <c r="K3487" s="621"/>
      <c r="L3487" s="623"/>
    </row>
    <row r="3488" spans="1:12" s="194" customFormat="1" ht="24.6" customHeight="1" x14ac:dyDescent="0.15">
      <c r="A3488" s="625"/>
      <c r="B3488" s="203" t="s">
        <v>6</v>
      </c>
      <c r="C3488" s="207" t="s">
        <v>5</v>
      </c>
      <c r="D3488" s="207" t="s">
        <v>288</v>
      </c>
      <c r="E3488" s="207" t="s">
        <v>289</v>
      </c>
      <c r="F3488" s="612"/>
      <c r="G3488" s="613"/>
      <c r="H3488" s="616" t="s">
        <v>290</v>
      </c>
      <c r="I3488" s="617"/>
      <c r="J3488" s="620" t="s">
        <v>16</v>
      </c>
      <c r="K3488" s="620" t="s">
        <v>16</v>
      </c>
      <c r="L3488" s="622">
        <v>1095</v>
      </c>
    </row>
    <row r="3489" spans="1:12" s="194" customFormat="1" ht="35.1" customHeight="1" x14ac:dyDescent="0.15">
      <c r="A3489" s="626"/>
      <c r="B3489" s="209" t="s">
        <v>1105</v>
      </c>
      <c r="C3489" s="209" t="s">
        <v>465</v>
      </c>
      <c r="D3489" s="211">
        <v>43525</v>
      </c>
      <c r="E3489" s="209" t="s">
        <v>2373</v>
      </c>
      <c r="F3489" s="614"/>
      <c r="G3489" s="615"/>
      <c r="H3489" s="618"/>
      <c r="I3489" s="619"/>
      <c r="J3489" s="621"/>
      <c r="K3489" s="621"/>
      <c r="L3489" s="623"/>
    </row>
    <row r="3490" spans="1:12" s="194" customFormat="1" ht="24.6" customHeight="1" x14ac:dyDescent="0.15">
      <c r="A3490" s="624">
        <v>658</v>
      </c>
      <c r="B3490" s="203" t="s">
        <v>12</v>
      </c>
      <c r="C3490" s="207" t="s">
        <v>11</v>
      </c>
      <c r="D3490" s="207" t="s">
        <v>280</v>
      </c>
      <c r="E3490" s="207" t="s">
        <v>281</v>
      </c>
      <c r="F3490" s="627" t="s">
        <v>8</v>
      </c>
      <c r="G3490" s="628"/>
      <c r="H3490" s="629"/>
      <c r="I3490" s="630"/>
      <c r="J3490" s="630"/>
      <c r="K3490" s="630"/>
      <c r="L3490" s="631"/>
    </row>
    <row r="3491" spans="1:12" s="194" customFormat="1" ht="26.65" customHeight="1" x14ac:dyDescent="0.15">
      <c r="A3491" s="625"/>
      <c r="B3491" s="620" t="s">
        <v>2457</v>
      </c>
      <c r="C3491" s="632" t="s">
        <v>2458</v>
      </c>
      <c r="D3491" s="634">
        <v>43394</v>
      </c>
      <c r="E3491" s="620" t="s">
        <v>2459</v>
      </c>
      <c r="F3491" s="636" t="s">
        <v>2460</v>
      </c>
      <c r="G3491" s="637"/>
      <c r="H3491" s="610" t="s">
        <v>286</v>
      </c>
      <c r="I3491" s="611"/>
      <c r="J3491" s="209" t="s">
        <v>287</v>
      </c>
      <c r="K3491" s="209" t="s">
        <v>16</v>
      </c>
      <c r="L3491" s="210">
        <v>391.72</v>
      </c>
    </row>
    <row r="3492" spans="1:12" s="194" customFormat="1" ht="331.15" customHeight="1" x14ac:dyDescent="0.15">
      <c r="A3492" s="625"/>
      <c r="B3492" s="621"/>
      <c r="C3492" s="633"/>
      <c r="D3492" s="635"/>
      <c r="E3492" s="621"/>
      <c r="F3492" s="638"/>
      <c r="G3492" s="639"/>
      <c r="H3492" s="610" t="s">
        <v>242</v>
      </c>
      <c r="I3492" s="611"/>
      <c r="J3492" s="209" t="s">
        <v>287</v>
      </c>
      <c r="K3492" s="209" t="s">
        <v>16</v>
      </c>
      <c r="L3492" s="210">
        <v>240.96</v>
      </c>
    </row>
    <row r="3493" spans="1:12" s="194" customFormat="1" ht="24.6" customHeight="1" x14ac:dyDescent="0.15">
      <c r="A3493" s="625"/>
      <c r="B3493" s="203" t="s">
        <v>6</v>
      </c>
      <c r="C3493" s="207" t="s">
        <v>5</v>
      </c>
      <c r="D3493" s="207" t="s">
        <v>288</v>
      </c>
      <c r="E3493" s="207" t="s">
        <v>289</v>
      </c>
      <c r="F3493" s="612"/>
      <c r="G3493" s="613"/>
      <c r="H3493" s="616" t="s">
        <v>290</v>
      </c>
      <c r="I3493" s="617"/>
      <c r="J3493" s="620" t="s">
        <v>287</v>
      </c>
      <c r="K3493" s="620" t="s">
        <v>287</v>
      </c>
      <c r="L3493" s="622">
        <v>0</v>
      </c>
    </row>
    <row r="3494" spans="1:12" s="194" customFormat="1" ht="24.6" customHeight="1" x14ac:dyDescent="0.15">
      <c r="A3494" s="626"/>
      <c r="B3494" s="209" t="s">
        <v>511</v>
      </c>
      <c r="C3494" s="209" t="s">
        <v>2460</v>
      </c>
      <c r="D3494" s="211">
        <v>43396</v>
      </c>
      <c r="E3494" s="209" t="s">
        <v>810</v>
      </c>
      <c r="F3494" s="614"/>
      <c r="G3494" s="615"/>
      <c r="H3494" s="618"/>
      <c r="I3494" s="619"/>
      <c r="J3494" s="621"/>
      <c r="K3494" s="621"/>
      <c r="L3494" s="623"/>
    </row>
    <row r="3495" spans="1:12" s="194" customFormat="1" ht="24.6" customHeight="1" x14ac:dyDescent="0.15">
      <c r="A3495" s="624">
        <v>659</v>
      </c>
      <c r="B3495" s="203" t="s">
        <v>12</v>
      </c>
      <c r="C3495" s="207" t="s">
        <v>11</v>
      </c>
      <c r="D3495" s="207" t="s">
        <v>280</v>
      </c>
      <c r="E3495" s="207" t="s">
        <v>281</v>
      </c>
      <c r="F3495" s="627" t="s">
        <v>8</v>
      </c>
      <c r="G3495" s="628"/>
      <c r="H3495" s="629"/>
      <c r="I3495" s="630"/>
      <c r="J3495" s="630"/>
      <c r="K3495" s="630"/>
      <c r="L3495" s="631"/>
    </row>
    <row r="3496" spans="1:12" s="194" customFormat="1" ht="26.65" customHeight="1" x14ac:dyDescent="0.15">
      <c r="A3496" s="625"/>
      <c r="B3496" s="620" t="s">
        <v>2461</v>
      </c>
      <c r="C3496" s="632" t="s">
        <v>2462</v>
      </c>
      <c r="D3496" s="634">
        <v>43377</v>
      </c>
      <c r="E3496" s="620" t="s">
        <v>364</v>
      </c>
      <c r="F3496" s="636" t="s">
        <v>365</v>
      </c>
      <c r="G3496" s="637"/>
      <c r="H3496" s="610" t="s">
        <v>286</v>
      </c>
      <c r="I3496" s="611"/>
      <c r="J3496" s="209" t="s">
        <v>287</v>
      </c>
      <c r="K3496" s="209" t="s">
        <v>16</v>
      </c>
      <c r="L3496" s="210">
        <v>231</v>
      </c>
    </row>
    <row r="3497" spans="1:12" s="194" customFormat="1" ht="299.10000000000002" customHeight="1" x14ac:dyDescent="0.15">
      <c r="A3497" s="625"/>
      <c r="B3497" s="621"/>
      <c r="C3497" s="633"/>
      <c r="D3497" s="635"/>
      <c r="E3497" s="621"/>
      <c r="F3497" s="638"/>
      <c r="G3497" s="639"/>
      <c r="H3497" s="610" t="s">
        <v>242</v>
      </c>
      <c r="I3497" s="611"/>
      <c r="J3497" s="209" t="s">
        <v>287</v>
      </c>
      <c r="K3497" s="209" t="s">
        <v>16</v>
      </c>
      <c r="L3497" s="210">
        <v>460.13</v>
      </c>
    </row>
    <row r="3498" spans="1:12" s="194" customFormat="1" ht="24.6" customHeight="1" x14ac:dyDescent="0.15">
      <c r="A3498" s="625"/>
      <c r="B3498" s="203" t="s">
        <v>6</v>
      </c>
      <c r="C3498" s="207" t="s">
        <v>5</v>
      </c>
      <c r="D3498" s="207" t="s">
        <v>288</v>
      </c>
      <c r="E3498" s="207" t="s">
        <v>289</v>
      </c>
      <c r="F3498" s="612"/>
      <c r="G3498" s="613"/>
      <c r="H3498" s="616" t="s">
        <v>290</v>
      </c>
      <c r="I3498" s="617"/>
      <c r="J3498" s="620" t="s">
        <v>287</v>
      </c>
      <c r="K3498" s="620" t="s">
        <v>16</v>
      </c>
      <c r="L3498" s="622">
        <v>110</v>
      </c>
    </row>
    <row r="3499" spans="1:12" s="194" customFormat="1" ht="24.6" customHeight="1" x14ac:dyDescent="0.15">
      <c r="A3499" s="626"/>
      <c r="B3499" s="209" t="s">
        <v>460</v>
      </c>
      <c r="C3499" s="209" t="s">
        <v>365</v>
      </c>
      <c r="D3499" s="211">
        <v>43378</v>
      </c>
      <c r="E3499" s="209" t="s">
        <v>1923</v>
      </c>
      <c r="F3499" s="614"/>
      <c r="G3499" s="615"/>
      <c r="H3499" s="618"/>
      <c r="I3499" s="619"/>
      <c r="J3499" s="621"/>
      <c r="K3499" s="621"/>
      <c r="L3499" s="623"/>
    </row>
    <row r="3500" spans="1:12" s="194" customFormat="1" ht="24.6" customHeight="1" x14ac:dyDescent="0.15">
      <c r="A3500" s="624">
        <v>660</v>
      </c>
      <c r="B3500" s="203" t="s">
        <v>12</v>
      </c>
      <c r="C3500" s="207" t="s">
        <v>11</v>
      </c>
      <c r="D3500" s="207" t="s">
        <v>280</v>
      </c>
      <c r="E3500" s="207" t="s">
        <v>281</v>
      </c>
      <c r="F3500" s="627" t="s">
        <v>8</v>
      </c>
      <c r="G3500" s="628"/>
      <c r="H3500" s="629"/>
      <c r="I3500" s="630"/>
      <c r="J3500" s="630"/>
      <c r="K3500" s="630"/>
      <c r="L3500" s="631"/>
    </row>
    <row r="3501" spans="1:12" s="194" customFormat="1" ht="26.65" customHeight="1" x14ac:dyDescent="0.15">
      <c r="A3501" s="625"/>
      <c r="B3501" s="620" t="s">
        <v>2461</v>
      </c>
      <c r="C3501" s="632" t="s">
        <v>2463</v>
      </c>
      <c r="D3501" s="634">
        <v>43416</v>
      </c>
      <c r="E3501" s="620" t="s">
        <v>2464</v>
      </c>
      <c r="F3501" s="636" t="s">
        <v>2465</v>
      </c>
      <c r="G3501" s="637"/>
      <c r="H3501" s="610" t="s">
        <v>286</v>
      </c>
      <c r="I3501" s="611"/>
      <c r="J3501" s="209" t="s">
        <v>287</v>
      </c>
      <c r="K3501" s="209" t="s">
        <v>16</v>
      </c>
      <c r="L3501" s="210">
        <v>236.48</v>
      </c>
    </row>
    <row r="3502" spans="1:12" s="194" customFormat="1" ht="288" customHeight="1" x14ac:dyDescent="0.15">
      <c r="A3502" s="625"/>
      <c r="B3502" s="621"/>
      <c r="C3502" s="633"/>
      <c r="D3502" s="635"/>
      <c r="E3502" s="621"/>
      <c r="F3502" s="638"/>
      <c r="G3502" s="639"/>
      <c r="H3502" s="610" t="s">
        <v>242</v>
      </c>
      <c r="I3502" s="611"/>
      <c r="J3502" s="209" t="s">
        <v>287</v>
      </c>
      <c r="K3502" s="209" t="s">
        <v>16</v>
      </c>
      <c r="L3502" s="210">
        <v>217</v>
      </c>
    </row>
    <row r="3503" spans="1:12" s="194" customFormat="1" ht="24.6" customHeight="1" x14ac:dyDescent="0.15">
      <c r="A3503" s="625"/>
      <c r="B3503" s="203" t="s">
        <v>6</v>
      </c>
      <c r="C3503" s="207" t="s">
        <v>5</v>
      </c>
      <c r="D3503" s="207" t="s">
        <v>288</v>
      </c>
      <c r="E3503" s="207" t="s">
        <v>289</v>
      </c>
      <c r="F3503" s="612"/>
      <c r="G3503" s="613"/>
      <c r="H3503" s="616" t="s">
        <v>290</v>
      </c>
      <c r="I3503" s="617"/>
      <c r="J3503" s="620" t="s">
        <v>287</v>
      </c>
      <c r="K3503" s="620" t="s">
        <v>287</v>
      </c>
      <c r="L3503" s="622">
        <v>0</v>
      </c>
    </row>
    <row r="3504" spans="1:12" s="194" customFormat="1" ht="24.6" customHeight="1" x14ac:dyDescent="0.15">
      <c r="A3504" s="626"/>
      <c r="B3504" s="209" t="s">
        <v>460</v>
      </c>
      <c r="C3504" s="209" t="s">
        <v>2465</v>
      </c>
      <c r="D3504" s="211">
        <v>43417</v>
      </c>
      <c r="E3504" s="209" t="s">
        <v>2466</v>
      </c>
      <c r="F3504" s="614"/>
      <c r="G3504" s="615"/>
      <c r="H3504" s="618"/>
      <c r="I3504" s="619"/>
      <c r="J3504" s="621"/>
      <c r="K3504" s="621"/>
      <c r="L3504" s="623"/>
    </row>
    <row r="3505" spans="1:12" s="194" customFormat="1" ht="24.6" customHeight="1" x14ac:dyDescent="0.15">
      <c r="A3505" s="624">
        <v>661</v>
      </c>
      <c r="B3505" s="203" t="s">
        <v>12</v>
      </c>
      <c r="C3505" s="207" t="s">
        <v>11</v>
      </c>
      <c r="D3505" s="207" t="s">
        <v>280</v>
      </c>
      <c r="E3505" s="207" t="s">
        <v>281</v>
      </c>
      <c r="F3505" s="627" t="s">
        <v>8</v>
      </c>
      <c r="G3505" s="628"/>
      <c r="H3505" s="629"/>
      <c r="I3505" s="630"/>
      <c r="J3505" s="630"/>
      <c r="K3505" s="630"/>
      <c r="L3505" s="631"/>
    </row>
    <row r="3506" spans="1:12" s="194" customFormat="1" ht="26.65" customHeight="1" x14ac:dyDescent="0.15">
      <c r="A3506" s="625"/>
      <c r="B3506" s="620" t="s">
        <v>2467</v>
      </c>
      <c r="C3506" s="632" t="s">
        <v>2468</v>
      </c>
      <c r="D3506" s="634">
        <v>43488</v>
      </c>
      <c r="E3506" s="620" t="s">
        <v>2469</v>
      </c>
      <c r="F3506" s="636" t="s">
        <v>836</v>
      </c>
      <c r="G3506" s="637"/>
      <c r="H3506" s="610" t="s">
        <v>286</v>
      </c>
      <c r="I3506" s="611"/>
      <c r="J3506" s="209" t="s">
        <v>287</v>
      </c>
      <c r="K3506" s="209" t="s">
        <v>16</v>
      </c>
      <c r="L3506" s="210">
        <v>562</v>
      </c>
    </row>
    <row r="3507" spans="1:12" s="194" customFormat="1" ht="169.5" customHeight="1" x14ac:dyDescent="0.15">
      <c r="A3507" s="625"/>
      <c r="B3507" s="621"/>
      <c r="C3507" s="633"/>
      <c r="D3507" s="635"/>
      <c r="E3507" s="621"/>
      <c r="F3507" s="638"/>
      <c r="G3507" s="639"/>
      <c r="H3507" s="610" t="s">
        <v>242</v>
      </c>
      <c r="I3507" s="611"/>
      <c r="J3507" s="209" t="s">
        <v>287</v>
      </c>
      <c r="K3507" s="209" t="s">
        <v>287</v>
      </c>
      <c r="L3507" s="210">
        <v>0</v>
      </c>
    </row>
    <row r="3508" spans="1:12" s="194" customFormat="1" ht="24.6" customHeight="1" x14ac:dyDescent="0.15">
      <c r="A3508" s="625"/>
      <c r="B3508" s="203" t="s">
        <v>6</v>
      </c>
      <c r="C3508" s="207" t="s">
        <v>5</v>
      </c>
      <c r="D3508" s="207" t="s">
        <v>288</v>
      </c>
      <c r="E3508" s="207" t="s">
        <v>289</v>
      </c>
      <c r="F3508" s="612"/>
      <c r="G3508" s="613"/>
      <c r="H3508" s="616" t="s">
        <v>290</v>
      </c>
      <c r="I3508" s="617"/>
      <c r="J3508" s="620" t="s">
        <v>287</v>
      </c>
      <c r="K3508" s="620" t="s">
        <v>287</v>
      </c>
      <c r="L3508" s="622">
        <v>0</v>
      </c>
    </row>
    <row r="3509" spans="1:12" s="194" customFormat="1" ht="24.6" customHeight="1" x14ac:dyDescent="0.15">
      <c r="A3509" s="626"/>
      <c r="B3509" s="209" t="s">
        <v>439</v>
      </c>
      <c r="C3509" s="209" t="s">
        <v>836</v>
      </c>
      <c r="D3509" s="211">
        <v>43490</v>
      </c>
      <c r="E3509" s="209" t="s">
        <v>765</v>
      </c>
      <c r="F3509" s="614"/>
      <c r="G3509" s="615"/>
      <c r="H3509" s="618"/>
      <c r="I3509" s="619"/>
      <c r="J3509" s="621"/>
      <c r="K3509" s="621"/>
      <c r="L3509" s="623"/>
    </row>
    <row r="3510" spans="1:12" s="194" customFormat="1" ht="24.6" customHeight="1" x14ac:dyDescent="0.15">
      <c r="A3510" s="624">
        <v>662</v>
      </c>
      <c r="B3510" s="203" t="s">
        <v>12</v>
      </c>
      <c r="C3510" s="207" t="s">
        <v>11</v>
      </c>
      <c r="D3510" s="207" t="s">
        <v>280</v>
      </c>
      <c r="E3510" s="207" t="s">
        <v>281</v>
      </c>
      <c r="F3510" s="627" t="s">
        <v>8</v>
      </c>
      <c r="G3510" s="628"/>
      <c r="H3510" s="629"/>
      <c r="I3510" s="630"/>
      <c r="J3510" s="630"/>
      <c r="K3510" s="630"/>
      <c r="L3510" s="631"/>
    </row>
    <row r="3511" spans="1:12" s="194" customFormat="1" ht="26.65" customHeight="1" x14ac:dyDescent="0.15">
      <c r="A3511" s="625"/>
      <c r="B3511" s="620" t="s">
        <v>2467</v>
      </c>
      <c r="C3511" s="632" t="s">
        <v>2470</v>
      </c>
      <c r="D3511" s="634">
        <v>43508</v>
      </c>
      <c r="E3511" s="620" t="s">
        <v>321</v>
      </c>
      <c r="F3511" s="636" t="s">
        <v>446</v>
      </c>
      <c r="G3511" s="637"/>
      <c r="H3511" s="610" t="s">
        <v>286</v>
      </c>
      <c r="I3511" s="611"/>
      <c r="J3511" s="209" t="s">
        <v>287</v>
      </c>
      <c r="K3511" s="209" t="s">
        <v>16</v>
      </c>
      <c r="L3511" s="210">
        <v>1236</v>
      </c>
    </row>
    <row r="3512" spans="1:12" s="194" customFormat="1" ht="212.85" customHeight="1" x14ac:dyDescent="0.15">
      <c r="A3512" s="625"/>
      <c r="B3512" s="621"/>
      <c r="C3512" s="633"/>
      <c r="D3512" s="635"/>
      <c r="E3512" s="621"/>
      <c r="F3512" s="638"/>
      <c r="G3512" s="639"/>
      <c r="H3512" s="610" t="s">
        <v>242</v>
      </c>
      <c r="I3512" s="611"/>
      <c r="J3512" s="209" t="s">
        <v>287</v>
      </c>
      <c r="K3512" s="209" t="s">
        <v>16</v>
      </c>
      <c r="L3512" s="210">
        <v>489.44</v>
      </c>
    </row>
    <row r="3513" spans="1:12" s="194" customFormat="1" ht="24.6" customHeight="1" x14ac:dyDescent="0.15">
      <c r="A3513" s="625"/>
      <c r="B3513" s="203" t="s">
        <v>6</v>
      </c>
      <c r="C3513" s="207" t="s">
        <v>5</v>
      </c>
      <c r="D3513" s="207" t="s">
        <v>288</v>
      </c>
      <c r="E3513" s="207" t="s">
        <v>289</v>
      </c>
      <c r="F3513" s="612"/>
      <c r="G3513" s="613"/>
      <c r="H3513" s="616" t="s">
        <v>290</v>
      </c>
      <c r="I3513" s="617"/>
      <c r="J3513" s="620" t="s">
        <v>287</v>
      </c>
      <c r="K3513" s="620" t="s">
        <v>16</v>
      </c>
      <c r="L3513" s="622">
        <v>200</v>
      </c>
    </row>
    <row r="3514" spans="1:12" s="194" customFormat="1" ht="24.6" customHeight="1" x14ac:dyDescent="0.15">
      <c r="A3514" s="626"/>
      <c r="B3514" s="209" t="s">
        <v>439</v>
      </c>
      <c r="C3514" s="209" t="s">
        <v>446</v>
      </c>
      <c r="D3514" s="211">
        <v>43512</v>
      </c>
      <c r="E3514" s="209" t="s">
        <v>2471</v>
      </c>
      <c r="F3514" s="614"/>
      <c r="G3514" s="615"/>
      <c r="H3514" s="618"/>
      <c r="I3514" s="619"/>
      <c r="J3514" s="621"/>
      <c r="K3514" s="621"/>
      <c r="L3514" s="623"/>
    </row>
    <row r="3515" spans="1:12" s="194" customFormat="1" ht="24.6" customHeight="1" x14ac:dyDescent="0.15">
      <c r="A3515" s="624">
        <v>663</v>
      </c>
      <c r="B3515" s="203" t="s">
        <v>12</v>
      </c>
      <c r="C3515" s="207" t="s">
        <v>11</v>
      </c>
      <c r="D3515" s="207" t="s">
        <v>280</v>
      </c>
      <c r="E3515" s="207" t="s">
        <v>281</v>
      </c>
      <c r="F3515" s="627" t="s">
        <v>8</v>
      </c>
      <c r="G3515" s="628"/>
      <c r="H3515" s="629"/>
      <c r="I3515" s="630"/>
      <c r="J3515" s="630"/>
      <c r="K3515" s="630"/>
      <c r="L3515" s="631"/>
    </row>
    <row r="3516" spans="1:12" s="194" customFormat="1" ht="26.65" customHeight="1" x14ac:dyDescent="0.15">
      <c r="A3516" s="625"/>
      <c r="B3516" s="620" t="s">
        <v>2467</v>
      </c>
      <c r="C3516" s="620" t="s">
        <v>2472</v>
      </c>
      <c r="D3516" s="634">
        <v>43531</v>
      </c>
      <c r="E3516" s="620" t="s">
        <v>2473</v>
      </c>
      <c r="F3516" s="636" t="s">
        <v>2474</v>
      </c>
      <c r="G3516" s="637"/>
      <c r="H3516" s="610" t="s">
        <v>286</v>
      </c>
      <c r="I3516" s="611"/>
      <c r="J3516" s="209" t="s">
        <v>287</v>
      </c>
      <c r="K3516" s="209" t="s">
        <v>16</v>
      </c>
      <c r="L3516" s="210">
        <v>485</v>
      </c>
    </row>
    <row r="3517" spans="1:12" s="194" customFormat="1" ht="83.65" customHeight="1" x14ac:dyDescent="0.15">
      <c r="A3517" s="625"/>
      <c r="B3517" s="621"/>
      <c r="C3517" s="621"/>
      <c r="D3517" s="635"/>
      <c r="E3517" s="621"/>
      <c r="F3517" s="638"/>
      <c r="G3517" s="639"/>
      <c r="H3517" s="610" t="s">
        <v>242</v>
      </c>
      <c r="I3517" s="611"/>
      <c r="J3517" s="209" t="s">
        <v>287</v>
      </c>
      <c r="K3517" s="209" t="s">
        <v>16</v>
      </c>
      <c r="L3517" s="210">
        <v>294.3</v>
      </c>
    </row>
    <row r="3518" spans="1:12" s="194" customFormat="1" ht="24.6" customHeight="1" x14ac:dyDescent="0.15">
      <c r="A3518" s="625"/>
      <c r="B3518" s="203" t="s">
        <v>6</v>
      </c>
      <c r="C3518" s="207" t="s">
        <v>5</v>
      </c>
      <c r="D3518" s="207" t="s">
        <v>288</v>
      </c>
      <c r="E3518" s="207" t="s">
        <v>289</v>
      </c>
      <c r="F3518" s="612"/>
      <c r="G3518" s="613"/>
      <c r="H3518" s="616" t="s">
        <v>290</v>
      </c>
      <c r="I3518" s="617"/>
      <c r="J3518" s="620" t="s">
        <v>287</v>
      </c>
      <c r="K3518" s="620" t="s">
        <v>16</v>
      </c>
      <c r="L3518" s="622">
        <v>130</v>
      </c>
    </row>
    <row r="3519" spans="1:12" s="194" customFormat="1" ht="24.6" customHeight="1" x14ac:dyDescent="0.15">
      <c r="A3519" s="626"/>
      <c r="B3519" s="209" t="s">
        <v>439</v>
      </c>
      <c r="C3519" s="209" t="s">
        <v>2474</v>
      </c>
      <c r="D3519" s="211">
        <v>43533</v>
      </c>
      <c r="E3519" s="209" t="s">
        <v>341</v>
      </c>
      <c r="F3519" s="614"/>
      <c r="G3519" s="615"/>
      <c r="H3519" s="618"/>
      <c r="I3519" s="619"/>
      <c r="J3519" s="621"/>
      <c r="K3519" s="621"/>
      <c r="L3519" s="623"/>
    </row>
    <row r="3520" spans="1:12" s="194" customFormat="1" ht="24.6" customHeight="1" x14ac:dyDescent="0.15">
      <c r="A3520" s="624">
        <v>664</v>
      </c>
      <c r="B3520" s="203" t="s">
        <v>12</v>
      </c>
      <c r="C3520" s="207" t="s">
        <v>11</v>
      </c>
      <c r="D3520" s="207" t="s">
        <v>280</v>
      </c>
      <c r="E3520" s="207" t="s">
        <v>281</v>
      </c>
      <c r="F3520" s="627" t="s">
        <v>8</v>
      </c>
      <c r="G3520" s="628"/>
      <c r="H3520" s="629"/>
      <c r="I3520" s="630"/>
      <c r="J3520" s="630"/>
      <c r="K3520" s="630"/>
      <c r="L3520" s="631"/>
    </row>
    <row r="3521" spans="1:12" s="194" customFormat="1" ht="26.65" customHeight="1" x14ac:dyDescent="0.15">
      <c r="A3521" s="625"/>
      <c r="B3521" s="620" t="s">
        <v>2475</v>
      </c>
      <c r="C3521" s="632" t="s">
        <v>2476</v>
      </c>
      <c r="D3521" s="634">
        <v>43471</v>
      </c>
      <c r="E3521" s="620" t="s">
        <v>1151</v>
      </c>
      <c r="F3521" s="636" t="s">
        <v>1152</v>
      </c>
      <c r="G3521" s="637"/>
      <c r="H3521" s="610" t="s">
        <v>286</v>
      </c>
      <c r="I3521" s="611"/>
      <c r="J3521" s="209" t="s">
        <v>287</v>
      </c>
      <c r="K3521" s="209" t="s">
        <v>16</v>
      </c>
      <c r="L3521" s="210">
        <v>565.45000000000005</v>
      </c>
    </row>
    <row r="3522" spans="1:12" s="194" customFormat="1" ht="409.6" customHeight="1" x14ac:dyDescent="0.15">
      <c r="A3522" s="625"/>
      <c r="B3522" s="640"/>
      <c r="C3522" s="641"/>
      <c r="D3522" s="642"/>
      <c r="E3522" s="640"/>
      <c r="F3522" s="643"/>
      <c r="G3522" s="644"/>
      <c r="H3522" s="616" t="s">
        <v>242</v>
      </c>
      <c r="I3522" s="617"/>
      <c r="J3522" s="620" t="s">
        <v>287</v>
      </c>
      <c r="K3522" s="620" t="s">
        <v>16</v>
      </c>
      <c r="L3522" s="622">
        <v>4500</v>
      </c>
    </row>
    <row r="3523" spans="1:12" s="194" customFormat="1" ht="62.45" customHeight="1" x14ac:dyDescent="0.15">
      <c r="A3523" s="625"/>
      <c r="B3523" s="621"/>
      <c r="C3523" s="633"/>
      <c r="D3523" s="635"/>
      <c r="E3523" s="621"/>
      <c r="F3523" s="638"/>
      <c r="G3523" s="639"/>
      <c r="H3523" s="618"/>
      <c r="I3523" s="619"/>
      <c r="J3523" s="621"/>
      <c r="K3523" s="621"/>
      <c r="L3523" s="623"/>
    </row>
    <row r="3524" spans="1:12" s="194" customFormat="1" ht="24.6" customHeight="1" x14ac:dyDescent="0.15">
      <c r="A3524" s="625"/>
      <c r="B3524" s="203" t="s">
        <v>6</v>
      </c>
      <c r="C3524" s="207" t="s">
        <v>5</v>
      </c>
      <c r="D3524" s="207" t="s">
        <v>288</v>
      </c>
      <c r="E3524" s="207" t="s">
        <v>289</v>
      </c>
      <c r="F3524" s="612"/>
      <c r="G3524" s="613"/>
      <c r="H3524" s="616" t="s">
        <v>290</v>
      </c>
      <c r="I3524" s="617"/>
      <c r="J3524" s="620" t="s">
        <v>287</v>
      </c>
      <c r="K3524" s="620" t="s">
        <v>16</v>
      </c>
      <c r="L3524" s="622">
        <v>250</v>
      </c>
    </row>
    <row r="3525" spans="1:12" s="194" customFormat="1" ht="24.6" customHeight="1" x14ac:dyDescent="0.15">
      <c r="A3525" s="626"/>
      <c r="B3525" s="209" t="s">
        <v>460</v>
      </c>
      <c r="C3525" s="209" t="s">
        <v>1152</v>
      </c>
      <c r="D3525" s="211">
        <v>43484</v>
      </c>
      <c r="E3525" s="209" t="s">
        <v>2477</v>
      </c>
      <c r="F3525" s="614"/>
      <c r="G3525" s="615"/>
      <c r="H3525" s="618"/>
      <c r="I3525" s="619"/>
      <c r="J3525" s="621"/>
      <c r="K3525" s="621"/>
      <c r="L3525" s="623"/>
    </row>
    <row r="3526" spans="1:12" s="194" customFormat="1" ht="24.6" customHeight="1" x14ac:dyDescent="0.15">
      <c r="A3526" s="624">
        <v>665</v>
      </c>
      <c r="B3526" s="203" t="s">
        <v>12</v>
      </c>
      <c r="C3526" s="207" t="s">
        <v>11</v>
      </c>
      <c r="D3526" s="207" t="s">
        <v>280</v>
      </c>
      <c r="E3526" s="207" t="s">
        <v>281</v>
      </c>
      <c r="F3526" s="627" t="s">
        <v>8</v>
      </c>
      <c r="G3526" s="628"/>
      <c r="H3526" s="629"/>
      <c r="I3526" s="630"/>
      <c r="J3526" s="630"/>
      <c r="K3526" s="630"/>
      <c r="L3526" s="631"/>
    </row>
    <row r="3527" spans="1:12" s="194" customFormat="1" ht="26.65" customHeight="1" x14ac:dyDescent="0.15">
      <c r="A3527" s="625"/>
      <c r="B3527" s="620" t="s">
        <v>2475</v>
      </c>
      <c r="C3527" s="632" t="s">
        <v>2478</v>
      </c>
      <c r="D3527" s="634">
        <v>43489</v>
      </c>
      <c r="E3527" s="620" t="s">
        <v>2479</v>
      </c>
      <c r="F3527" s="636" t="s">
        <v>465</v>
      </c>
      <c r="G3527" s="637"/>
      <c r="H3527" s="610" t="s">
        <v>286</v>
      </c>
      <c r="I3527" s="611"/>
      <c r="J3527" s="209" t="s">
        <v>287</v>
      </c>
      <c r="K3527" s="209" t="s">
        <v>16</v>
      </c>
      <c r="L3527" s="210">
        <v>335.75</v>
      </c>
    </row>
    <row r="3528" spans="1:12" s="194" customFormat="1" ht="353.1" customHeight="1" x14ac:dyDescent="0.15">
      <c r="A3528" s="625"/>
      <c r="B3528" s="621"/>
      <c r="C3528" s="633"/>
      <c r="D3528" s="635"/>
      <c r="E3528" s="621"/>
      <c r="F3528" s="638"/>
      <c r="G3528" s="639"/>
      <c r="H3528" s="610" t="s">
        <v>242</v>
      </c>
      <c r="I3528" s="611"/>
      <c r="J3528" s="209" t="s">
        <v>287</v>
      </c>
      <c r="K3528" s="209" t="s">
        <v>16</v>
      </c>
      <c r="L3528" s="210">
        <v>1177.4000000000001</v>
      </c>
    </row>
    <row r="3529" spans="1:12" s="194" customFormat="1" ht="24.6" customHeight="1" x14ac:dyDescent="0.15">
      <c r="A3529" s="625"/>
      <c r="B3529" s="203" t="s">
        <v>6</v>
      </c>
      <c r="C3529" s="207" t="s">
        <v>5</v>
      </c>
      <c r="D3529" s="207" t="s">
        <v>288</v>
      </c>
      <c r="E3529" s="207" t="s">
        <v>289</v>
      </c>
      <c r="F3529" s="612"/>
      <c r="G3529" s="613"/>
      <c r="H3529" s="616" t="s">
        <v>290</v>
      </c>
      <c r="I3529" s="617"/>
      <c r="J3529" s="620" t="s">
        <v>287</v>
      </c>
      <c r="K3529" s="620" t="s">
        <v>287</v>
      </c>
      <c r="L3529" s="622">
        <v>0</v>
      </c>
    </row>
    <row r="3530" spans="1:12" s="194" customFormat="1" ht="24.6" customHeight="1" x14ac:dyDescent="0.15">
      <c r="A3530" s="626"/>
      <c r="B3530" s="209" t="s">
        <v>460</v>
      </c>
      <c r="C3530" s="209" t="s">
        <v>465</v>
      </c>
      <c r="D3530" s="211">
        <v>43491</v>
      </c>
      <c r="E3530" s="209" t="s">
        <v>1709</v>
      </c>
      <c r="F3530" s="614"/>
      <c r="G3530" s="615"/>
      <c r="H3530" s="618"/>
      <c r="I3530" s="619"/>
      <c r="J3530" s="621"/>
      <c r="K3530" s="621"/>
      <c r="L3530" s="623"/>
    </row>
    <row r="3531" spans="1:12" s="194" customFormat="1" ht="24.6" customHeight="1" x14ac:dyDescent="0.15">
      <c r="A3531" s="624">
        <v>666</v>
      </c>
      <c r="B3531" s="203" t="s">
        <v>12</v>
      </c>
      <c r="C3531" s="207" t="s">
        <v>11</v>
      </c>
      <c r="D3531" s="207" t="s">
        <v>280</v>
      </c>
      <c r="E3531" s="207" t="s">
        <v>281</v>
      </c>
      <c r="F3531" s="627" t="s">
        <v>8</v>
      </c>
      <c r="G3531" s="628"/>
      <c r="H3531" s="629"/>
      <c r="I3531" s="630"/>
      <c r="J3531" s="630"/>
      <c r="K3531" s="630"/>
      <c r="L3531" s="631"/>
    </row>
    <row r="3532" spans="1:12" s="194" customFormat="1" ht="26.65" customHeight="1" x14ac:dyDescent="0.15">
      <c r="A3532" s="625"/>
      <c r="B3532" s="620" t="s">
        <v>2475</v>
      </c>
      <c r="C3532" s="632" t="s">
        <v>2480</v>
      </c>
      <c r="D3532" s="634">
        <v>43539</v>
      </c>
      <c r="E3532" s="620" t="s">
        <v>354</v>
      </c>
      <c r="F3532" s="636" t="s">
        <v>2481</v>
      </c>
      <c r="G3532" s="637"/>
      <c r="H3532" s="610" t="s">
        <v>286</v>
      </c>
      <c r="I3532" s="611"/>
      <c r="J3532" s="209" t="s">
        <v>287</v>
      </c>
      <c r="K3532" s="209" t="s">
        <v>16</v>
      </c>
      <c r="L3532" s="210">
        <v>877.85</v>
      </c>
    </row>
    <row r="3533" spans="1:12" s="194" customFormat="1" ht="409.6" customHeight="1" x14ac:dyDescent="0.15">
      <c r="A3533" s="625"/>
      <c r="B3533" s="640"/>
      <c r="C3533" s="641"/>
      <c r="D3533" s="642"/>
      <c r="E3533" s="640"/>
      <c r="F3533" s="643"/>
      <c r="G3533" s="644"/>
      <c r="H3533" s="616" t="s">
        <v>242</v>
      </c>
      <c r="I3533" s="617"/>
      <c r="J3533" s="620" t="s">
        <v>287</v>
      </c>
      <c r="K3533" s="620" t="s">
        <v>16</v>
      </c>
      <c r="L3533" s="622">
        <v>4509</v>
      </c>
    </row>
    <row r="3534" spans="1:12" s="194" customFormat="1" ht="409.6" customHeight="1" x14ac:dyDescent="0.15">
      <c r="A3534" s="625"/>
      <c r="B3534" s="640"/>
      <c r="C3534" s="641"/>
      <c r="D3534" s="642"/>
      <c r="E3534" s="640"/>
      <c r="F3534" s="643"/>
      <c r="G3534" s="644"/>
      <c r="H3534" s="646"/>
      <c r="I3534" s="647"/>
      <c r="J3534" s="640"/>
      <c r="K3534" s="640"/>
      <c r="L3534" s="645"/>
    </row>
    <row r="3535" spans="1:12" s="194" customFormat="1" ht="116.85" customHeight="1" x14ac:dyDescent="0.15">
      <c r="A3535" s="625"/>
      <c r="B3535" s="621"/>
      <c r="C3535" s="633"/>
      <c r="D3535" s="635"/>
      <c r="E3535" s="621"/>
      <c r="F3535" s="638"/>
      <c r="G3535" s="639"/>
      <c r="H3535" s="618"/>
      <c r="I3535" s="619"/>
      <c r="J3535" s="621"/>
      <c r="K3535" s="621"/>
      <c r="L3535" s="623"/>
    </row>
    <row r="3536" spans="1:12" s="194" customFormat="1" ht="24.6" customHeight="1" x14ac:dyDescent="0.15">
      <c r="A3536" s="625"/>
      <c r="B3536" s="203" t="s">
        <v>6</v>
      </c>
      <c r="C3536" s="207" t="s">
        <v>5</v>
      </c>
      <c r="D3536" s="207" t="s">
        <v>288</v>
      </c>
      <c r="E3536" s="207" t="s">
        <v>289</v>
      </c>
      <c r="F3536" s="612"/>
      <c r="G3536" s="613"/>
      <c r="H3536" s="616" t="s">
        <v>290</v>
      </c>
      <c r="I3536" s="617"/>
      <c r="J3536" s="620" t="s">
        <v>287</v>
      </c>
      <c r="K3536" s="620" t="s">
        <v>16</v>
      </c>
      <c r="L3536" s="622">
        <v>120</v>
      </c>
    </row>
    <row r="3537" spans="1:12" s="194" customFormat="1" ht="24.6" customHeight="1" x14ac:dyDescent="0.15">
      <c r="A3537" s="626"/>
      <c r="B3537" s="209" t="s">
        <v>460</v>
      </c>
      <c r="C3537" s="209" t="s">
        <v>2481</v>
      </c>
      <c r="D3537" s="211">
        <v>43549</v>
      </c>
      <c r="E3537" s="209" t="s">
        <v>2482</v>
      </c>
      <c r="F3537" s="614"/>
      <c r="G3537" s="615"/>
      <c r="H3537" s="618"/>
      <c r="I3537" s="619"/>
      <c r="J3537" s="621"/>
      <c r="K3537" s="621"/>
      <c r="L3537" s="623"/>
    </row>
    <row r="3538" spans="1:12" s="194" customFormat="1" ht="24.6" customHeight="1" x14ac:dyDescent="0.15">
      <c r="A3538" s="624">
        <v>667</v>
      </c>
      <c r="B3538" s="203" t="s">
        <v>12</v>
      </c>
      <c r="C3538" s="207" t="s">
        <v>11</v>
      </c>
      <c r="D3538" s="207" t="s">
        <v>280</v>
      </c>
      <c r="E3538" s="207" t="s">
        <v>281</v>
      </c>
      <c r="F3538" s="627" t="s">
        <v>8</v>
      </c>
      <c r="G3538" s="628"/>
      <c r="H3538" s="629"/>
      <c r="I3538" s="630"/>
      <c r="J3538" s="630"/>
      <c r="K3538" s="630"/>
      <c r="L3538" s="631"/>
    </row>
    <row r="3539" spans="1:12" s="194" customFormat="1" ht="26.65" customHeight="1" x14ac:dyDescent="0.15">
      <c r="A3539" s="625"/>
      <c r="B3539" s="620" t="s">
        <v>2483</v>
      </c>
      <c r="C3539" s="632" t="s">
        <v>2484</v>
      </c>
      <c r="D3539" s="634">
        <v>43431</v>
      </c>
      <c r="E3539" s="620" t="s">
        <v>1480</v>
      </c>
      <c r="F3539" s="636" t="s">
        <v>2485</v>
      </c>
      <c r="G3539" s="637"/>
      <c r="H3539" s="610" t="s">
        <v>286</v>
      </c>
      <c r="I3539" s="611"/>
      <c r="J3539" s="209" t="s">
        <v>287</v>
      </c>
      <c r="K3539" s="209" t="s">
        <v>16</v>
      </c>
      <c r="L3539" s="210">
        <v>519.75</v>
      </c>
    </row>
    <row r="3540" spans="1:12" s="194" customFormat="1" ht="169.5" customHeight="1" x14ac:dyDescent="0.15">
      <c r="A3540" s="625"/>
      <c r="B3540" s="621"/>
      <c r="C3540" s="633"/>
      <c r="D3540" s="635"/>
      <c r="E3540" s="621"/>
      <c r="F3540" s="638"/>
      <c r="G3540" s="639"/>
      <c r="H3540" s="610" t="s">
        <v>242</v>
      </c>
      <c r="I3540" s="611"/>
      <c r="J3540" s="209" t="s">
        <v>287</v>
      </c>
      <c r="K3540" s="209" t="s">
        <v>16</v>
      </c>
      <c r="L3540" s="210">
        <v>2548.41</v>
      </c>
    </row>
    <row r="3541" spans="1:12" s="194" customFormat="1" ht="24.6" customHeight="1" x14ac:dyDescent="0.15">
      <c r="A3541" s="625"/>
      <c r="B3541" s="203" t="s">
        <v>6</v>
      </c>
      <c r="C3541" s="207" t="s">
        <v>5</v>
      </c>
      <c r="D3541" s="207" t="s">
        <v>288</v>
      </c>
      <c r="E3541" s="207" t="s">
        <v>289</v>
      </c>
      <c r="F3541" s="612"/>
      <c r="G3541" s="613"/>
      <c r="H3541" s="616" t="s">
        <v>290</v>
      </c>
      <c r="I3541" s="617"/>
      <c r="J3541" s="620" t="s">
        <v>287</v>
      </c>
      <c r="K3541" s="620" t="s">
        <v>16</v>
      </c>
      <c r="L3541" s="622">
        <v>871.51</v>
      </c>
    </row>
    <row r="3542" spans="1:12" s="194" customFormat="1" ht="24.6" customHeight="1" x14ac:dyDescent="0.15">
      <c r="A3542" s="626"/>
      <c r="B3542" s="209" t="s">
        <v>291</v>
      </c>
      <c r="C3542" s="209" t="s">
        <v>2485</v>
      </c>
      <c r="D3542" s="211">
        <v>43435</v>
      </c>
      <c r="E3542" s="209" t="s">
        <v>944</v>
      </c>
      <c r="F3542" s="614"/>
      <c r="G3542" s="615"/>
      <c r="H3542" s="618"/>
      <c r="I3542" s="619"/>
      <c r="J3542" s="621"/>
      <c r="K3542" s="621"/>
      <c r="L3542" s="623"/>
    </row>
    <row r="3543" spans="1:12" s="194" customFormat="1" ht="24.6" customHeight="1" x14ac:dyDescent="0.15">
      <c r="A3543" s="624">
        <v>668</v>
      </c>
      <c r="B3543" s="203" t="s">
        <v>12</v>
      </c>
      <c r="C3543" s="207" t="s">
        <v>11</v>
      </c>
      <c r="D3543" s="207" t="s">
        <v>280</v>
      </c>
      <c r="E3543" s="207" t="s">
        <v>281</v>
      </c>
      <c r="F3543" s="627" t="s">
        <v>8</v>
      </c>
      <c r="G3543" s="628"/>
      <c r="H3543" s="629"/>
      <c r="I3543" s="630"/>
      <c r="J3543" s="630"/>
      <c r="K3543" s="630"/>
      <c r="L3543" s="631"/>
    </row>
    <row r="3544" spans="1:12" s="194" customFormat="1" ht="26.65" customHeight="1" x14ac:dyDescent="0.15">
      <c r="A3544" s="625"/>
      <c r="B3544" s="620" t="s">
        <v>2486</v>
      </c>
      <c r="C3544" s="620" t="s">
        <v>2487</v>
      </c>
      <c r="D3544" s="634">
        <v>43545</v>
      </c>
      <c r="E3544" s="620" t="s">
        <v>295</v>
      </c>
      <c r="F3544" s="636" t="s">
        <v>296</v>
      </c>
      <c r="G3544" s="637"/>
      <c r="H3544" s="610" t="s">
        <v>286</v>
      </c>
      <c r="I3544" s="611"/>
      <c r="J3544" s="209" t="s">
        <v>16</v>
      </c>
      <c r="K3544" s="209" t="s">
        <v>287</v>
      </c>
      <c r="L3544" s="210">
        <v>398.05</v>
      </c>
    </row>
    <row r="3545" spans="1:12" s="194" customFormat="1" ht="105" customHeight="1" x14ac:dyDescent="0.15">
      <c r="A3545" s="625"/>
      <c r="B3545" s="621"/>
      <c r="C3545" s="621"/>
      <c r="D3545" s="635"/>
      <c r="E3545" s="621"/>
      <c r="F3545" s="638"/>
      <c r="G3545" s="639"/>
      <c r="H3545" s="610" t="s">
        <v>242</v>
      </c>
      <c r="I3545" s="611"/>
      <c r="J3545" s="209" t="s">
        <v>287</v>
      </c>
      <c r="K3545" s="209" t="s">
        <v>287</v>
      </c>
      <c r="L3545" s="210">
        <v>0</v>
      </c>
    </row>
    <row r="3546" spans="1:12" s="194" customFormat="1" ht="24.6" customHeight="1" x14ac:dyDescent="0.15">
      <c r="A3546" s="625"/>
      <c r="B3546" s="203" t="s">
        <v>6</v>
      </c>
      <c r="C3546" s="207" t="s">
        <v>5</v>
      </c>
      <c r="D3546" s="207" t="s">
        <v>288</v>
      </c>
      <c r="E3546" s="207" t="s">
        <v>289</v>
      </c>
      <c r="F3546" s="612"/>
      <c r="G3546" s="613"/>
      <c r="H3546" s="616" t="s">
        <v>290</v>
      </c>
      <c r="I3546" s="617"/>
      <c r="J3546" s="620" t="s">
        <v>16</v>
      </c>
      <c r="K3546" s="620" t="s">
        <v>16</v>
      </c>
      <c r="L3546" s="622">
        <v>770.95</v>
      </c>
    </row>
    <row r="3547" spans="1:12" s="194" customFormat="1" ht="24.6" customHeight="1" x14ac:dyDescent="0.15">
      <c r="A3547" s="626"/>
      <c r="B3547" s="209" t="s">
        <v>291</v>
      </c>
      <c r="C3547" s="209" t="s">
        <v>296</v>
      </c>
      <c r="D3547" s="211">
        <v>43550</v>
      </c>
      <c r="E3547" s="209" t="s">
        <v>506</v>
      </c>
      <c r="F3547" s="614"/>
      <c r="G3547" s="615"/>
      <c r="H3547" s="618"/>
      <c r="I3547" s="619"/>
      <c r="J3547" s="621"/>
      <c r="K3547" s="621"/>
      <c r="L3547" s="623"/>
    </row>
    <row r="3548" spans="1:12" s="194" customFormat="1" ht="24.6" customHeight="1" x14ac:dyDescent="0.15">
      <c r="A3548" s="624">
        <v>669</v>
      </c>
      <c r="B3548" s="203" t="s">
        <v>12</v>
      </c>
      <c r="C3548" s="207" t="s">
        <v>11</v>
      </c>
      <c r="D3548" s="207" t="s">
        <v>280</v>
      </c>
      <c r="E3548" s="207" t="s">
        <v>281</v>
      </c>
      <c r="F3548" s="627" t="s">
        <v>8</v>
      </c>
      <c r="G3548" s="628"/>
      <c r="H3548" s="629"/>
      <c r="I3548" s="630"/>
      <c r="J3548" s="630"/>
      <c r="K3548" s="630"/>
      <c r="L3548" s="631"/>
    </row>
    <row r="3549" spans="1:12" s="194" customFormat="1" ht="26.65" customHeight="1" x14ac:dyDescent="0.15">
      <c r="A3549" s="625"/>
      <c r="B3549" s="620" t="s">
        <v>2488</v>
      </c>
      <c r="C3549" s="620" t="s">
        <v>2489</v>
      </c>
      <c r="D3549" s="634">
        <v>43443</v>
      </c>
      <c r="E3549" s="620" t="s">
        <v>321</v>
      </c>
      <c r="F3549" s="636" t="s">
        <v>1927</v>
      </c>
      <c r="G3549" s="637"/>
      <c r="H3549" s="610" t="s">
        <v>286</v>
      </c>
      <c r="I3549" s="611"/>
      <c r="J3549" s="209" t="s">
        <v>287</v>
      </c>
      <c r="K3549" s="209" t="s">
        <v>287</v>
      </c>
      <c r="L3549" s="210">
        <v>0</v>
      </c>
    </row>
    <row r="3550" spans="1:12" s="194" customFormat="1" ht="61.9" customHeight="1" x14ac:dyDescent="0.15">
      <c r="A3550" s="625"/>
      <c r="B3550" s="621"/>
      <c r="C3550" s="621"/>
      <c r="D3550" s="635"/>
      <c r="E3550" s="621"/>
      <c r="F3550" s="638"/>
      <c r="G3550" s="639"/>
      <c r="H3550" s="610" t="s">
        <v>242</v>
      </c>
      <c r="I3550" s="611"/>
      <c r="J3550" s="209" t="s">
        <v>287</v>
      </c>
      <c r="K3550" s="209" t="s">
        <v>287</v>
      </c>
      <c r="L3550" s="210">
        <v>0</v>
      </c>
    </row>
    <row r="3551" spans="1:12" s="194" customFormat="1" ht="24.6" customHeight="1" x14ac:dyDescent="0.15">
      <c r="A3551" s="625"/>
      <c r="B3551" s="203" t="s">
        <v>6</v>
      </c>
      <c r="C3551" s="207" t="s">
        <v>5</v>
      </c>
      <c r="D3551" s="207" t="s">
        <v>288</v>
      </c>
      <c r="E3551" s="207" t="s">
        <v>289</v>
      </c>
      <c r="F3551" s="612"/>
      <c r="G3551" s="613"/>
      <c r="H3551" s="616" t="s">
        <v>290</v>
      </c>
      <c r="I3551" s="617"/>
      <c r="J3551" s="620" t="s">
        <v>287</v>
      </c>
      <c r="K3551" s="620" t="s">
        <v>16</v>
      </c>
      <c r="L3551" s="622">
        <v>1149</v>
      </c>
    </row>
    <row r="3552" spans="1:12" s="194" customFormat="1" ht="24.6" customHeight="1" x14ac:dyDescent="0.15">
      <c r="A3552" s="626"/>
      <c r="B3552" s="209" t="s">
        <v>291</v>
      </c>
      <c r="C3552" s="209" t="s">
        <v>1927</v>
      </c>
      <c r="D3552" s="211">
        <v>43446</v>
      </c>
      <c r="E3552" s="209" t="s">
        <v>2490</v>
      </c>
      <c r="F3552" s="614"/>
      <c r="G3552" s="615"/>
      <c r="H3552" s="618"/>
      <c r="I3552" s="619"/>
      <c r="J3552" s="621"/>
      <c r="K3552" s="621"/>
      <c r="L3552" s="623"/>
    </row>
    <row r="3553" spans="1:12" s="194" customFormat="1" ht="24.6" customHeight="1" x14ac:dyDescent="0.15">
      <c r="A3553" s="624">
        <v>670</v>
      </c>
      <c r="B3553" s="203" t="s">
        <v>12</v>
      </c>
      <c r="C3553" s="207" t="s">
        <v>11</v>
      </c>
      <c r="D3553" s="207" t="s">
        <v>280</v>
      </c>
      <c r="E3553" s="207" t="s">
        <v>281</v>
      </c>
      <c r="F3553" s="627" t="s">
        <v>8</v>
      </c>
      <c r="G3553" s="628"/>
      <c r="H3553" s="629"/>
      <c r="I3553" s="630"/>
      <c r="J3553" s="630"/>
      <c r="K3553" s="630"/>
      <c r="L3553" s="631"/>
    </row>
    <row r="3554" spans="1:12" s="194" customFormat="1" ht="26.65" customHeight="1" x14ac:dyDescent="0.15">
      <c r="A3554" s="625"/>
      <c r="B3554" s="620" t="s">
        <v>2488</v>
      </c>
      <c r="C3554" s="632" t="s">
        <v>2491</v>
      </c>
      <c r="D3554" s="634">
        <v>43535</v>
      </c>
      <c r="E3554" s="620" t="s">
        <v>607</v>
      </c>
      <c r="F3554" s="636" t="s">
        <v>1927</v>
      </c>
      <c r="G3554" s="637"/>
      <c r="H3554" s="610" t="s">
        <v>286</v>
      </c>
      <c r="I3554" s="611"/>
      <c r="J3554" s="209" t="s">
        <v>287</v>
      </c>
      <c r="K3554" s="209" t="s">
        <v>16</v>
      </c>
      <c r="L3554" s="210">
        <v>578</v>
      </c>
    </row>
    <row r="3555" spans="1:12" s="194" customFormat="1" ht="266.64999999999998" customHeight="1" x14ac:dyDescent="0.15">
      <c r="A3555" s="625"/>
      <c r="B3555" s="621"/>
      <c r="C3555" s="633"/>
      <c r="D3555" s="635"/>
      <c r="E3555" s="621"/>
      <c r="F3555" s="638"/>
      <c r="G3555" s="639"/>
      <c r="H3555" s="610" t="s">
        <v>242</v>
      </c>
      <c r="I3555" s="611"/>
      <c r="J3555" s="209" t="s">
        <v>287</v>
      </c>
      <c r="K3555" s="209" t="s">
        <v>287</v>
      </c>
      <c r="L3555" s="210">
        <v>0</v>
      </c>
    </row>
    <row r="3556" spans="1:12" s="194" customFormat="1" ht="24.6" customHeight="1" x14ac:dyDescent="0.15">
      <c r="A3556" s="625"/>
      <c r="B3556" s="203" t="s">
        <v>6</v>
      </c>
      <c r="C3556" s="207" t="s">
        <v>5</v>
      </c>
      <c r="D3556" s="207" t="s">
        <v>288</v>
      </c>
      <c r="E3556" s="207" t="s">
        <v>289</v>
      </c>
      <c r="F3556" s="612"/>
      <c r="G3556" s="613"/>
      <c r="H3556" s="616" t="s">
        <v>290</v>
      </c>
      <c r="I3556" s="617"/>
      <c r="J3556" s="620" t="s">
        <v>287</v>
      </c>
      <c r="K3556" s="620" t="s">
        <v>16</v>
      </c>
      <c r="L3556" s="622">
        <v>1499</v>
      </c>
    </row>
    <row r="3557" spans="1:12" s="194" customFormat="1" ht="24.6" customHeight="1" x14ac:dyDescent="0.15">
      <c r="A3557" s="626"/>
      <c r="B3557" s="209" t="s">
        <v>291</v>
      </c>
      <c r="C3557" s="209" t="s">
        <v>1927</v>
      </c>
      <c r="D3557" s="211">
        <v>43537</v>
      </c>
      <c r="E3557" s="209" t="s">
        <v>2492</v>
      </c>
      <c r="F3557" s="614"/>
      <c r="G3557" s="615"/>
      <c r="H3557" s="618"/>
      <c r="I3557" s="619"/>
      <c r="J3557" s="621"/>
      <c r="K3557" s="621"/>
      <c r="L3557" s="623"/>
    </row>
    <row r="3558" spans="1:12" s="194" customFormat="1" ht="24.6" customHeight="1" x14ac:dyDescent="0.15">
      <c r="A3558" s="624">
        <v>671</v>
      </c>
      <c r="B3558" s="203" t="s">
        <v>12</v>
      </c>
      <c r="C3558" s="207" t="s">
        <v>11</v>
      </c>
      <c r="D3558" s="207" t="s">
        <v>280</v>
      </c>
      <c r="E3558" s="207" t="s">
        <v>281</v>
      </c>
      <c r="F3558" s="627" t="s">
        <v>8</v>
      </c>
      <c r="G3558" s="628"/>
      <c r="H3558" s="629"/>
      <c r="I3558" s="630"/>
      <c r="J3558" s="630"/>
      <c r="K3558" s="630"/>
      <c r="L3558" s="631"/>
    </row>
    <row r="3559" spans="1:12" s="194" customFormat="1" ht="26.65" customHeight="1" x14ac:dyDescent="0.15">
      <c r="A3559" s="625"/>
      <c r="B3559" s="620" t="s">
        <v>2493</v>
      </c>
      <c r="C3559" s="632" t="s">
        <v>2494</v>
      </c>
      <c r="D3559" s="634">
        <v>43479</v>
      </c>
      <c r="E3559" s="620" t="s">
        <v>770</v>
      </c>
      <c r="F3559" s="636" t="s">
        <v>2495</v>
      </c>
      <c r="G3559" s="637"/>
      <c r="H3559" s="610" t="s">
        <v>286</v>
      </c>
      <c r="I3559" s="611"/>
      <c r="J3559" s="209" t="s">
        <v>287</v>
      </c>
      <c r="K3559" s="209" t="s">
        <v>16</v>
      </c>
      <c r="L3559" s="210">
        <v>709.06</v>
      </c>
    </row>
    <row r="3560" spans="1:12" s="194" customFormat="1" ht="406.9" customHeight="1" x14ac:dyDescent="0.15">
      <c r="A3560" s="625"/>
      <c r="B3560" s="621"/>
      <c r="C3560" s="633"/>
      <c r="D3560" s="635"/>
      <c r="E3560" s="621"/>
      <c r="F3560" s="638"/>
      <c r="G3560" s="639"/>
      <c r="H3560" s="610" t="s">
        <v>242</v>
      </c>
      <c r="I3560" s="611"/>
      <c r="J3560" s="209" t="s">
        <v>287</v>
      </c>
      <c r="K3560" s="209" t="s">
        <v>16</v>
      </c>
      <c r="L3560" s="210">
        <v>238.4</v>
      </c>
    </row>
    <row r="3561" spans="1:12" s="194" customFormat="1" ht="24.6" customHeight="1" x14ac:dyDescent="0.15">
      <c r="A3561" s="625"/>
      <c r="B3561" s="203" t="s">
        <v>6</v>
      </c>
      <c r="C3561" s="207" t="s">
        <v>5</v>
      </c>
      <c r="D3561" s="207" t="s">
        <v>288</v>
      </c>
      <c r="E3561" s="207" t="s">
        <v>289</v>
      </c>
      <c r="F3561" s="612"/>
      <c r="G3561" s="613"/>
      <c r="H3561" s="616" t="s">
        <v>290</v>
      </c>
      <c r="I3561" s="617"/>
      <c r="J3561" s="620" t="s">
        <v>287</v>
      </c>
      <c r="K3561" s="620" t="s">
        <v>16</v>
      </c>
      <c r="L3561" s="622">
        <v>235.25</v>
      </c>
    </row>
    <row r="3562" spans="1:12" s="194" customFormat="1" ht="35.1" customHeight="1" x14ac:dyDescent="0.15">
      <c r="A3562" s="626"/>
      <c r="B3562" s="209" t="s">
        <v>2496</v>
      </c>
      <c r="C3562" s="209" t="s">
        <v>2495</v>
      </c>
      <c r="D3562" s="211">
        <v>43482</v>
      </c>
      <c r="E3562" s="209" t="s">
        <v>2497</v>
      </c>
      <c r="F3562" s="614"/>
      <c r="G3562" s="615"/>
      <c r="H3562" s="618"/>
      <c r="I3562" s="619"/>
      <c r="J3562" s="621"/>
      <c r="K3562" s="621"/>
      <c r="L3562" s="623"/>
    </row>
    <row r="3563" spans="1:12" s="194" customFormat="1" ht="24.6" customHeight="1" x14ac:dyDescent="0.15">
      <c r="A3563" s="624">
        <v>672</v>
      </c>
      <c r="B3563" s="203" t="s">
        <v>12</v>
      </c>
      <c r="C3563" s="207" t="s">
        <v>11</v>
      </c>
      <c r="D3563" s="207" t="s">
        <v>280</v>
      </c>
      <c r="E3563" s="207" t="s">
        <v>281</v>
      </c>
      <c r="F3563" s="627" t="s">
        <v>8</v>
      </c>
      <c r="G3563" s="628"/>
      <c r="H3563" s="629"/>
      <c r="I3563" s="630"/>
      <c r="J3563" s="630"/>
      <c r="K3563" s="630"/>
      <c r="L3563" s="631"/>
    </row>
    <row r="3564" spans="1:12" s="194" customFormat="1" ht="26.65" customHeight="1" x14ac:dyDescent="0.15">
      <c r="A3564" s="625"/>
      <c r="B3564" s="620" t="s">
        <v>2498</v>
      </c>
      <c r="C3564" s="632" t="s">
        <v>2499</v>
      </c>
      <c r="D3564" s="634">
        <v>43387</v>
      </c>
      <c r="E3564" s="620" t="s">
        <v>2055</v>
      </c>
      <c r="F3564" s="636" t="s">
        <v>2500</v>
      </c>
      <c r="G3564" s="637"/>
      <c r="H3564" s="610" t="s">
        <v>286</v>
      </c>
      <c r="I3564" s="611"/>
      <c r="J3564" s="209" t="s">
        <v>287</v>
      </c>
      <c r="K3564" s="209" t="s">
        <v>16</v>
      </c>
      <c r="L3564" s="210">
        <v>728.85</v>
      </c>
    </row>
    <row r="3565" spans="1:12" s="194" customFormat="1" ht="409.6" customHeight="1" x14ac:dyDescent="0.15">
      <c r="A3565" s="625"/>
      <c r="B3565" s="640"/>
      <c r="C3565" s="641"/>
      <c r="D3565" s="642"/>
      <c r="E3565" s="640"/>
      <c r="F3565" s="643"/>
      <c r="G3565" s="644"/>
      <c r="H3565" s="616" t="s">
        <v>242</v>
      </c>
      <c r="I3565" s="617"/>
      <c r="J3565" s="620" t="s">
        <v>287</v>
      </c>
      <c r="K3565" s="620" t="s">
        <v>16</v>
      </c>
      <c r="L3565" s="622">
        <v>843.19</v>
      </c>
    </row>
    <row r="3566" spans="1:12" s="194" customFormat="1" ht="116.25" customHeight="1" x14ac:dyDescent="0.15">
      <c r="A3566" s="625"/>
      <c r="B3566" s="621"/>
      <c r="C3566" s="633"/>
      <c r="D3566" s="635"/>
      <c r="E3566" s="621"/>
      <c r="F3566" s="638"/>
      <c r="G3566" s="639"/>
      <c r="H3566" s="618"/>
      <c r="I3566" s="619"/>
      <c r="J3566" s="621"/>
      <c r="K3566" s="621"/>
      <c r="L3566" s="623"/>
    </row>
    <row r="3567" spans="1:12" s="194" customFormat="1" ht="24.6" customHeight="1" x14ac:dyDescent="0.15">
      <c r="A3567" s="625"/>
      <c r="B3567" s="203" t="s">
        <v>6</v>
      </c>
      <c r="C3567" s="207" t="s">
        <v>5</v>
      </c>
      <c r="D3567" s="207" t="s">
        <v>288</v>
      </c>
      <c r="E3567" s="207" t="s">
        <v>289</v>
      </c>
      <c r="F3567" s="612"/>
      <c r="G3567" s="613"/>
      <c r="H3567" s="616" t="s">
        <v>290</v>
      </c>
      <c r="I3567" s="617"/>
      <c r="J3567" s="620" t="s">
        <v>287</v>
      </c>
      <c r="K3567" s="620" t="s">
        <v>287</v>
      </c>
      <c r="L3567" s="622">
        <v>0</v>
      </c>
    </row>
    <row r="3568" spans="1:12" s="194" customFormat="1" ht="24.6" customHeight="1" x14ac:dyDescent="0.15">
      <c r="A3568" s="626"/>
      <c r="B3568" s="209" t="s">
        <v>302</v>
      </c>
      <c r="C3568" s="209" t="s">
        <v>2500</v>
      </c>
      <c r="D3568" s="211">
        <v>43395</v>
      </c>
      <c r="E3568" s="209" t="s">
        <v>2501</v>
      </c>
      <c r="F3568" s="614"/>
      <c r="G3568" s="615"/>
      <c r="H3568" s="618"/>
      <c r="I3568" s="619"/>
      <c r="J3568" s="621"/>
      <c r="K3568" s="621"/>
      <c r="L3568" s="623"/>
    </row>
    <row r="3569" spans="1:12" s="194" customFormat="1" ht="24.6" customHeight="1" x14ac:dyDescent="0.15">
      <c r="A3569" s="624">
        <v>673</v>
      </c>
      <c r="B3569" s="203" t="s">
        <v>12</v>
      </c>
      <c r="C3569" s="207" t="s">
        <v>11</v>
      </c>
      <c r="D3569" s="207" t="s">
        <v>280</v>
      </c>
      <c r="E3569" s="207" t="s">
        <v>281</v>
      </c>
      <c r="F3569" s="627" t="s">
        <v>8</v>
      </c>
      <c r="G3569" s="628"/>
      <c r="H3569" s="629"/>
      <c r="I3569" s="630"/>
      <c r="J3569" s="630"/>
      <c r="K3569" s="630"/>
      <c r="L3569" s="631"/>
    </row>
    <row r="3570" spans="1:12" s="194" customFormat="1" ht="26.65" customHeight="1" x14ac:dyDescent="0.15">
      <c r="A3570" s="625"/>
      <c r="B3570" s="620" t="s">
        <v>2498</v>
      </c>
      <c r="C3570" s="632" t="s">
        <v>2502</v>
      </c>
      <c r="D3570" s="634">
        <v>43498</v>
      </c>
      <c r="E3570" s="620" t="s">
        <v>803</v>
      </c>
      <c r="F3570" s="636" t="s">
        <v>2503</v>
      </c>
      <c r="G3570" s="637"/>
      <c r="H3570" s="610" t="s">
        <v>286</v>
      </c>
      <c r="I3570" s="611"/>
      <c r="J3570" s="209" t="s">
        <v>287</v>
      </c>
      <c r="K3570" s="209" t="s">
        <v>16</v>
      </c>
      <c r="L3570" s="210">
        <v>244.11</v>
      </c>
    </row>
    <row r="3571" spans="1:12" s="194" customFormat="1" ht="288" customHeight="1" x14ac:dyDescent="0.15">
      <c r="A3571" s="625"/>
      <c r="B3571" s="621"/>
      <c r="C3571" s="633"/>
      <c r="D3571" s="635"/>
      <c r="E3571" s="621"/>
      <c r="F3571" s="638"/>
      <c r="G3571" s="639"/>
      <c r="H3571" s="610" t="s">
        <v>242</v>
      </c>
      <c r="I3571" s="611"/>
      <c r="J3571" s="209" t="s">
        <v>287</v>
      </c>
      <c r="K3571" s="209" t="s">
        <v>16</v>
      </c>
      <c r="L3571" s="210">
        <v>667.38</v>
      </c>
    </row>
    <row r="3572" spans="1:12" s="194" customFormat="1" ht="24.6" customHeight="1" x14ac:dyDescent="0.15">
      <c r="A3572" s="625"/>
      <c r="B3572" s="203" t="s">
        <v>6</v>
      </c>
      <c r="C3572" s="207" t="s">
        <v>5</v>
      </c>
      <c r="D3572" s="207" t="s">
        <v>288</v>
      </c>
      <c r="E3572" s="207" t="s">
        <v>289</v>
      </c>
      <c r="F3572" s="612"/>
      <c r="G3572" s="613"/>
      <c r="H3572" s="616" t="s">
        <v>290</v>
      </c>
      <c r="I3572" s="617"/>
      <c r="J3572" s="620" t="s">
        <v>287</v>
      </c>
      <c r="K3572" s="620" t="s">
        <v>287</v>
      </c>
      <c r="L3572" s="622">
        <v>0</v>
      </c>
    </row>
    <row r="3573" spans="1:12" s="194" customFormat="1" ht="24.6" customHeight="1" x14ac:dyDescent="0.15">
      <c r="A3573" s="626"/>
      <c r="B3573" s="209" t="s">
        <v>302</v>
      </c>
      <c r="C3573" s="209" t="s">
        <v>2503</v>
      </c>
      <c r="D3573" s="211">
        <v>43502</v>
      </c>
      <c r="E3573" s="209" t="s">
        <v>2504</v>
      </c>
      <c r="F3573" s="614"/>
      <c r="G3573" s="615"/>
      <c r="H3573" s="618"/>
      <c r="I3573" s="619"/>
      <c r="J3573" s="621"/>
      <c r="K3573" s="621"/>
      <c r="L3573" s="623"/>
    </row>
    <row r="3574" spans="1:12" s="194" customFormat="1" ht="24.6" customHeight="1" x14ac:dyDescent="0.15">
      <c r="A3574" s="624">
        <v>674</v>
      </c>
      <c r="B3574" s="203" t="s">
        <v>12</v>
      </c>
      <c r="C3574" s="207" t="s">
        <v>11</v>
      </c>
      <c r="D3574" s="207" t="s">
        <v>280</v>
      </c>
      <c r="E3574" s="207" t="s">
        <v>281</v>
      </c>
      <c r="F3574" s="627" t="s">
        <v>8</v>
      </c>
      <c r="G3574" s="628"/>
      <c r="H3574" s="629"/>
      <c r="I3574" s="630"/>
      <c r="J3574" s="630"/>
      <c r="K3574" s="630"/>
      <c r="L3574" s="631"/>
    </row>
    <row r="3575" spans="1:12" s="194" customFormat="1" ht="26.65" customHeight="1" x14ac:dyDescent="0.15">
      <c r="A3575" s="625"/>
      <c r="B3575" s="620" t="s">
        <v>2505</v>
      </c>
      <c r="C3575" s="632" t="s">
        <v>2506</v>
      </c>
      <c r="D3575" s="634">
        <v>43476</v>
      </c>
      <c r="E3575" s="620" t="s">
        <v>839</v>
      </c>
      <c r="F3575" s="636" t="s">
        <v>2507</v>
      </c>
      <c r="G3575" s="637"/>
      <c r="H3575" s="610" t="s">
        <v>286</v>
      </c>
      <c r="I3575" s="611"/>
      <c r="J3575" s="209" t="s">
        <v>287</v>
      </c>
      <c r="K3575" s="209" t="s">
        <v>16</v>
      </c>
      <c r="L3575" s="210">
        <v>392.6</v>
      </c>
    </row>
    <row r="3576" spans="1:12" s="194" customFormat="1" ht="341.85" customHeight="1" x14ac:dyDescent="0.15">
      <c r="A3576" s="625"/>
      <c r="B3576" s="621"/>
      <c r="C3576" s="633"/>
      <c r="D3576" s="635"/>
      <c r="E3576" s="621"/>
      <c r="F3576" s="638"/>
      <c r="G3576" s="639"/>
      <c r="H3576" s="610" t="s">
        <v>242</v>
      </c>
      <c r="I3576" s="611"/>
      <c r="J3576" s="209" t="s">
        <v>287</v>
      </c>
      <c r="K3576" s="209" t="s">
        <v>16</v>
      </c>
      <c r="L3576" s="210">
        <v>10516</v>
      </c>
    </row>
    <row r="3577" spans="1:12" s="194" customFormat="1" ht="24.6" customHeight="1" x14ac:dyDescent="0.15">
      <c r="A3577" s="625"/>
      <c r="B3577" s="203" t="s">
        <v>6</v>
      </c>
      <c r="C3577" s="207" t="s">
        <v>5</v>
      </c>
      <c r="D3577" s="207" t="s">
        <v>288</v>
      </c>
      <c r="E3577" s="207" t="s">
        <v>289</v>
      </c>
      <c r="F3577" s="612"/>
      <c r="G3577" s="613"/>
      <c r="H3577" s="616" t="s">
        <v>290</v>
      </c>
      <c r="I3577" s="617"/>
      <c r="J3577" s="620" t="s">
        <v>287</v>
      </c>
      <c r="K3577" s="620" t="s">
        <v>16</v>
      </c>
      <c r="L3577" s="622">
        <v>180</v>
      </c>
    </row>
    <row r="3578" spans="1:12" s="194" customFormat="1" ht="24.6" customHeight="1" x14ac:dyDescent="0.15">
      <c r="A3578" s="626"/>
      <c r="B3578" s="209" t="s">
        <v>419</v>
      </c>
      <c r="C3578" s="209" t="s">
        <v>2507</v>
      </c>
      <c r="D3578" s="211">
        <v>43480</v>
      </c>
      <c r="E3578" s="209" t="s">
        <v>2508</v>
      </c>
      <c r="F3578" s="614"/>
      <c r="G3578" s="615"/>
      <c r="H3578" s="618"/>
      <c r="I3578" s="619"/>
      <c r="J3578" s="621"/>
      <c r="K3578" s="621"/>
      <c r="L3578" s="623"/>
    </row>
    <row r="3579" spans="1:12" s="194" customFormat="1" ht="24.6" customHeight="1" x14ac:dyDescent="0.15">
      <c r="A3579" s="624">
        <v>675</v>
      </c>
      <c r="B3579" s="203" t="s">
        <v>12</v>
      </c>
      <c r="C3579" s="207" t="s">
        <v>11</v>
      </c>
      <c r="D3579" s="207" t="s">
        <v>280</v>
      </c>
      <c r="E3579" s="207" t="s">
        <v>281</v>
      </c>
      <c r="F3579" s="627" t="s">
        <v>8</v>
      </c>
      <c r="G3579" s="628"/>
      <c r="H3579" s="629"/>
      <c r="I3579" s="630"/>
      <c r="J3579" s="630"/>
      <c r="K3579" s="630"/>
      <c r="L3579" s="631"/>
    </row>
    <row r="3580" spans="1:12" s="194" customFormat="1" ht="26.65" customHeight="1" x14ac:dyDescent="0.15">
      <c r="A3580" s="625"/>
      <c r="B3580" s="620" t="s">
        <v>2509</v>
      </c>
      <c r="C3580" s="620" t="s">
        <v>2510</v>
      </c>
      <c r="D3580" s="634">
        <v>43381</v>
      </c>
      <c r="E3580" s="620" t="s">
        <v>774</v>
      </c>
      <c r="F3580" s="636" t="s">
        <v>2511</v>
      </c>
      <c r="G3580" s="637"/>
      <c r="H3580" s="610" t="s">
        <v>286</v>
      </c>
      <c r="I3580" s="611"/>
      <c r="J3580" s="209" t="s">
        <v>287</v>
      </c>
      <c r="K3580" s="209" t="s">
        <v>16</v>
      </c>
      <c r="L3580" s="210">
        <v>410.45</v>
      </c>
    </row>
    <row r="3581" spans="1:12" s="194" customFormat="1" ht="94.35" customHeight="1" x14ac:dyDescent="0.15">
      <c r="A3581" s="625"/>
      <c r="B3581" s="621"/>
      <c r="C3581" s="621"/>
      <c r="D3581" s="635"/>
      <c r="E3581" s="621"/>
      <c r="F3581" s="638"/>
      <c r="G3581" s="639"/>
      <c r="H3581" s="610" t="s">
        <v>242</v>
      </c>
      <c r="I3581" s="611"/>
      <c r="J3581" s="209" t="s">
        <v>287</v>
      </c>
      <c r="K3581" s="209" t="s">
        <v>16</v>
      </c>
      <c r="L3581" s="210">
        <v>305.95999999999998</v>
      </c>
    </row>
    <row r="3582" spans="1:12" s="194" customFormat="1" ht="24.6" customHeight="1" x14ac:dyDescent="0.15">
      <c r="A3582" s="625"/>
      <c r="B3582" s="203" t="s">
        <v>6</v>
      </c>
      <c r="C3582" s="207" t="s">
        <v>5</v>
      </c>
      <c r="D3582" s="207" t="s">
        <v>288</v>
      </c>
      <c r="E3582" s="207" t="s">
        <v>289</v>
      </c>
      <c r="F3582" s="612"/>
      <c r="G3582" s="613"/>
      <c r="H3582" s="616" t="s">
        <v>290</v>
      </c>
      <c r="I3582" s="617"/>
      <c r="J3582" s="620" t="s">
        <v>287</v>
      </c>
      <c r="K3582" s="620" t="s">
        <v>16</v>
      </c>
      <c r="L3582" s="622">
        <v>36</v>
      </c>
    </row>
    <row r="3583" spans="1:12" s="194" customFormat="1" ht="24.6" customHeight="1" x14ac:dyDescent="0.15">
      <c r="A3583" s="626"/>
      <c r="B3583" s="209" t="s">
        <v>291</v>
      </c>
      <c r="C3583" s="209" t="s">
        <v>2511</v>
      </c>
      <c r="D3583" s="211">
        <v>43383</v>
      </c>
      <c r="E3583" s="209" t="s">
        <v>899</v>
      </c>
      <c r="F3583" s="614"/>
      <c r="G3583" s="615"/>
      <c r="H3583" s="618"/>
      <c r="I3583" s="619"/>
      <c r="J3583" s="621"/>
      <c r="K3583" s="621"/>
      <c r="L3583" s="623"/>
    </row>
    <row r="3584" spans="1:12" s="194" customFormat="1" ht="24.6" customHeight="1" x14ac:dyDescent="0.15">
      <c r="A3584" s="624">
        <v>676</v>
      </c>
      <c r="B3584" s="203" t="s">
        <v>12</v>
      </c>
      <c r="C3584" s="207" t="s">
        <v>11</v>
      </c>
      <c r="D3584" s="207" t="s">
        <v>280</v>
      </c>
      <c r="E3584" s="207" t="s">
        <v>281</v>
      </c>
      <c r="F3584" s="627" t="s">
        <v>8</v>
      </c>
      <c r="G3584" s="628"/>
      <c r="H3584" s="629"/>
      <c r="I3584" s="630"/>
      <c r="J3584" s="630"/>
      <c r="K3584" s="630"/>
      <c r="L3584" s="631"/>
    </row>
    <row r="3585" spans="1:12" s="194" customFormat="1" ht="26.65" customHeight="1" x14ac:dyDescent="0.15">
      <c r="A3585" s="625"/>
      <c r="B3585" s="620" t="s">
        <v>2509</v>
      </c>
      <c r="C3585" s="632" t="s">
        <v>2512</v>
      </c>
      <c r="D3585" s="634">
        <v>43397</v>
      </c>
      <c r="E3585" s="620" t="s">
        <v>373</v>
      </c>
      <c r="F3585" s="636" t="s">
        <v>2513</v>
      </c>
      <c r="G3585" s="637"/>
      <c r="H3585" s="610" t="s">
        <v>286</v>
      </c>
      <c r="I3585" s="611"/>
      <c r="J3585" s="209" t="s">
        <v>287</v>
      </c>
      <c r="K3585" s="209" t="s">
        <v>16</v>
      </c>
      <c r="L3585" s="210">
        <v>538.20000000000005</v>
      </c>
    </row>
    <row r="3586" spans="1:12" s="194" customFormat="1" ht="288" customHeight="1" x14ac:dyDescent="0.15">
      <c r="A3586" s="625"/>
      <c r="B3586" s="621"/>
      <c r="C3586" s="633"/>
      <c r="D3586" s="635"/>
      <c r="E3586" s="621"/>
      <c r="F3586" s="638"/>
      <c r="G3586" s="639"/>
      <c r="H3586" s="610" t="s">
        <v>242</v>
      </c>
      <c r="I3586" s="611"/>
      <c r="J3586" s="209" t="s">
        <v>287</v>
      </c>
      <c r="K3586" s="209" t="s">
        <v>16</v>
      </c>
      <c r="L3586" s="210">
        <v>144</v>
      </c>
    </row>
    <row r="3587" spans="1:12" s="194" customFormat="1" ht="24.6" customHeight="1" x14ac:dyDescent="0.15">
      <c r="A3587" s="625"/>
      <c r="B3587" s="203" t="s">
        <v>6</v>
      </c>
      <c r="C3587" s="207" t="s">
        <v>5</v>
      </c>
      <c r="D3587" s="207" t="s">
        <v>288</v>
      </c>
      <c r="E3587" s="207" t="s">
        <v>289</v>
      </c>
      <c r="F3587" s="612"/>
      <c r="G3587" s="613"/>
      <c r="H3587" s="616" t="s">
        <v>290</v>
      </c>
      <c r="I3587" s="617"/>
      <c r="J3587" s="620" t="s">
        <v>287</v>
      </c>
      <c r="K3587" s="620" t="s">
        <v>287</v>
      </c>
      <c r="L3587" s="622">
        <v>0</v>
      </c>
    </row>
    <row r="3588" spans="1:12" s="194" customFormat="1" ht="24.6" customHeight="1" x14ac:dyDescent="0.15">
      <c r="A3588" s="626"/>
      <c r="B3588" s="209" t="s">
        <v>291</v>
      </c>
      <c r="C3588" s="209" t="s">
        <v>2513</v>
      </c>
      <c r="D3588" s="211">
        <v>43398</v>
      </c>
      <c r="E3588" s="209" t="s">
        <v>2514</v>
      </c>
      <c r="F3588" s="614"/>
      <c r="G3588" s="615"/>
      <c r="H3588" s="618"/>
      <c r="I3588" s="619"/>
      <c r="J3588" s="621"/>
      <c r="K3588" s="621"/>
      <c r="L3588" s="623"/>
    </row>
    <row r="3589" spans="1:12" s="194" customFormat="1" ht="24.6" customHeight="1" x14ac:dyDescent="0.15">
      <c r="A3589" s="624">
        <v>677</v>
      </c>
      <c r="B3589" s="203" t="s">
        <v>12</v>
      </c>
      <c r="C3589" s="207" t="s">
        <v>11</v>
      </c>
      <c r="D3589" s="207" t="s">
        <v>280</v>
      </c>
      <c r="E3589" s="207" t="s">
        <v>281</v>
      </c>
      <c r="F3589" s="627" t="s">
        <v>8</v>
      </c>
      <c r="G3589" s="628"/>
      <c r="H3589" s="629"/>
      <c r="I3589" s="630"/>
      <c r="J3589" s="630"/>
      <c r="K3589" s="630"/>
      <c r="L3589" s="631"/>
    </row>
    <row r="3590" spans="1:12" s="194" customFormat="1" ht="26.65" customHeight="1" x14ac:dyDescent="0.15">
      <c r="A3590" s="625"/>
      <c r="B3590" s="620" t="s">
        <v>2509</v>
      </c>
      <c r="C3590" s="632" t="s">
        <v>2515</v>
      </c>
      <c r="D3590" s="634">
        <v>43405</v>
      </c>
      <c r="E3590" s="620" t="s">
        <v>1240</v>
      </c>
      <c r="F3590" s="636" t="s">
        <v>2516</v>
      </c>
      <c r="G3590" s="637"/>
      <c r="H3590" s="610" t="s">
        <v>286</v>
      </c>
      <c r="I3590" s="611"/>
      <c r="J3590" s="209" t="s">
        <v>287</v>
      </c>
      <c r="K3590" s="209" t="s">
        <v>16</v>
      </c>
      <c r="L3590" s="210">
        <v>346.77</v>
      </c>
    </row>
    <row r="3591" spans="1:12" s="194" customFormat="1" ht="409.6" customHeight="1" x14ac:dyDescent="0.15">
      <c r="A3591" s="625"/>
      <c r="B3591" s="640"/>
      <c r="C3591" s="641"/>
      <c r="D3591" s="642"/>
      <c r="E3591" s="640"/>
      <c r="F3591" s="643"/>
      <c r="G3591" s="644"/>
      <c r="H3591" s="616" t="s">
        <v>242</v>
      </c>
      <c r="I3591" s="617"/>
      <c r="J3591" s="620" t="s">
        <v>287</v>
      </c>
      <c r="K3591" s="620" t="s">
        <v>16</v>
      </c>
      <c r="L3591" s="622">
        <v>211.08</v>
      </c>
    </row>
    <row r="3592" spans="1:12" s="194" customFormat="1" ht="94.9" customHeight="1" x14ac:dyDescent="0.15">
      <c r="A3592" s="625"/>
      <c r="B3592" s="621"/>
      <c r="C3592" s="633"/>
      <c r="D3592" s="635"/>
      <c r="E3592" s="621"/>
      <c r="F3592" s="638"/>
      <c r="G3592" s="639"/>
      <c r="H3592" s="618"/>
      <c r="I3592" s="619"/>
      <c r="J3592" s="621"/>
      <c r="K3592" s="621"/>
      <c r="L3592" s="623"/>
    </row>
    <row r="3593" spans="1:12" s="194" customFormat="1" ht="24.6" customHeight="1" x14ac:dyDescent="0.15">
      <c r="A3593" s="625"/>
      <c r="B3593" s="203" t="s">
        <v>6</v>
      </c>
      <c r="C3593" s="207" t="s">
        <v>5</v>
      </c>
      <c r="D3593" s="207" t="s">
        <v>288</v>
      </c>
      <c r="E3593" s="207" t="s">
        <v>289</v>
      </c>
      <c r="F3593" s="612"/>
      <c r="G3593" s="613"/>
      <c r="H3593" s="616" t="s">
        <v>290</v>
      </c>
      <c r="I3593" s="617"/>
      <c r="J3593" s="620" t="s">
        <v>287</v>
      </c>
      <c r="K3593" s="620" t="s">
        <v>287</v>
      </c>
      <c r="L3593" s="622">
        <v>0</v>
      </c>
    </row>
    <row r="3594" spans="1:12" s="194" customFormat="1" ht="24.6" customHeight="1" x14ac:dyDescent="0.15">
      <c r="A3594" s="626"/>
      <c r="B3594" s="209" t="s">
        <v>291</v>
      </c>
      <c r="C3594" s="209" t="s">
        <v>2516</v>
      </c>
      <c r="D3594" s="211">
        <v>43411</v>
      </c>
      <c r="E3594" s="209" t="s">
        <v>2517</v>
      </c>
      <c r="F3594" s="614"/>
      <c r="G3594" s="615"/>
      <c r="H3594" s="618"/>
      <c r="I3594" s="619"/>
      <c r="J3594" s="621"/>
      <c r="K3594" s="621"/>
      <c r="L3594" s="623"/>
    </row>
    <row r="3595" spans="1:12" s="194" customFormat="1" ht="24.6" customHeight="1" x14ac:dyDescent="0.15">
      <c r="A3595" s="624">
        <v>678</v>
      </c>
      <c r="B3595" s="203" t="s">
        <v>12</v>
      </c>
      <c r="C3595" s="207" t="s">
        <v>11</v>
      </c>
      <c r="D3595" s="207" t="s">
        <v>280</v>
      </c>
      <c r="E3595" s="207" t="s">
        <v>281</v>
      </c>
      <c r="F3595" s="627" t="s">
        <v>8</v>
      </c>
      <c r="G3595" s="628"/>
      <c r="H3595" s="629"/>
      <c r="I3595" s="630"/>
      <c r="J3595" s="630"/>
      <c r="K3595" s="630"/>
      <c r="L3595" s="631"/>
    </row>
    <row r="3596" spans="1:12" s="194" customFormat="1" ht="26.65" customHeight="1" x14ac:dyDescent="0.15">
      <c r="A3596" s="625"/>
      <c r="B3596" s="620" t="s">
        <v>2509</v>
      </c>
      <c r="C3596" s="632" t="s">
        <v>2518</v>
      </c>
      <c r="D3596" s="634">
        <v>43485</v>
      </c>
      <c r="E3596" s="620" t="s">
        <v>1903</v>
      </c>
      <c r="F3596" s="636" t="s">
        <v>1904</v>
      </c>
      <c r="G3596" s="637"/>
      <c r="H3596" s="610" t="s">
        <v>286</v>
      </c>
      <c r="I3596" s="611"/>
      <c r="J3596" s="209" t="s">
        <v>287</v>
      </c>
      <c r="K3596" s="209" t="s">
        <v>16</v>
      </c>
      <c r="L3596" s="210">
        <v>379</v>
      </c>
    </row>
    <row r="3597" spans="1:12" s="194" customFormat="1" ht="409.6" customHeight="1" x14ac:dyDescent="0.15">
      <c r="A3597" s="625"/>
      <c r="B3597" s="640"/>
      <c r="C3597" s="641"/>
      <c r="D3597" s="642"/>
      <c r="E3597" s="640"/>
      <c r="F3597" s="643"/>
      <c r="G3597" s="644"/>
      <c r="H3597" s="616" t="s">
        <v>242</v>
      </c>
      <c r="I3597" s="617"/>
      <c r="J3597" s="620" t="s">
        <v>287</v>
      </c>
      <c r="K3597" s="620" t="s">
        <v>16</v>
      </c>
      <c r="L3597" s="622">
        <v>200</v>
      </c>
    </row>
    <row r="3598" spans="1:12" s="194" customFormat="1" ht="245.85" customHeight="1" x14ac:dyDescent="0.15">
      <c r="A3598" s="625"/>
      <c r="B3598" s="621"/>
      <c r="C3598" s="633"/>
      <c r="D3598" s="635"/>
      <c r="E3598" s="621"/>
      <c r="F3598" s="638"/>
      <c r="G3598" s="639"/>
      <c r="H3598" s="618"/>
      <c r="I3598" s="619"/>
      <c r="J3598" s="621"/>
      <c r="K3598" s="621"/>
      <c r="L3598" s="623"/>
    </row>
    <row r="3599" spans="1:12" s="194" customFormat="1" ht="24.6" customHeight="1" x14ac:dyDescent="0.15">
      <c r="A3599" s="625"/>
      <c r="B3599" s="203" t="s">
        <v>6</v>
      </c>
      <c r="C3599" s="207" t="s">
        <v>5</v>
      </c>
      <c r="D3599" s="207" t="s">
        <v>288</v>
      </c>
      <c r="E3599" s="207" t="s">
        <v>289</v>
      </c>
      <c r="F3599" s="612"/>
      <c r="G3599" s="613"/>
      <c r="H3599" s="616" t="s">
        <v>290</v>
      </c>
      <c r="I3599" s="617"/>
      <c r="J3599" s="620" t="s">
        <v>287</v>
      </c>
      <c r="K3599" s="620" t="s">
        <v>16</v>
      </c>
      <c r="L3599" s="622">
        <v>90</v>
      </c>
    </row>
    <row r="3600" spans="1:12" s="194" customFormat="1" ht="24.6" customHeight="1" x14ac:dyDescent="0.15">
      <c r="A3600" s="626"/>
      <c r="B3600" s="209" t="s">
        <v>291</v>
      </c>
      <c r="C3600" s="209" t="s">
        <v>1904</v>
      </c>
      <c r="D3600" s="211">
        <v>43490</v>
      </c>
      <c r="E3600" s="209" t="s">
        <v>2519</v>
      </c>
      <c r="F3600" s="614"/>
      <c r="G3600" s="615"/>
      <c r="H3600" s="618"/>
      <c r="I3600" s="619"/>
      <c r="J3600" s="621"/>
      <c r="K3600" s="621"/>
      <c r="L3600" s="623"/>
    </row>
    <row r="3601" spans="1:12" s="194" customFormat="1" ht="24.6" customHeight="1" x14ac:dyDescent="0.15">
      <c r="A3601" s="624">
        <v>679</v>
      </c>
      <c r="B3601" s="203" t="s">
        <v>12</v>
      </c>
      <c r="C3601" s="207" t="s">
        <v>11</v>
      </c>
      <c r="D3601" s="207" t="s">
        <v>280</v>
      </c>
      <c r="E3601" s="207" t="s">
        <v>281</v>
      </c>
      <c r="F3601" s="627" t="s">
        <v>8</v>
      </c>
      <c r="G3601" s="628"/>
      <c r="H3601" s="629"/>
      <c r="I3601" s="630"/>
      <c r="J3601" s="630"/>
      <c r="K3601" s="630"/>
      <c r="L3601" s="631"/>
    </row>
    <row r="3602" spans="1:12" s="194" customFormat="1" ht="26.65" customHeight="1" x14ac:dyDescent="0.15">
      <c r="A3602" s="625"/>
      <c r="B3602" s="620" t="s">
        <v>2509</v>
      </c>
      <c r="C3602" s="632" t="s">
        <v>2520</v>
      </c>
      <c r="D3602" s="634">
        <v>43497</v>
      </c>
      <c r="E3602" s="620" t="s">
        <v>2521</v>
      </c>
      <c r="F3602" s="636" t="s">
        <v>2522</v>
      </c>
      <c r="G3602" s="637"/>
      <c r="H3602" s="610" t="s">
        <v>286</v>
      </c>
      <c r="I3602" s="611"/>
      <c r="J3602" s="209" t="s">
        <v>287</v>
      </c>
      <c r="K3602" s="209" t="s">
        <v>16</v>
      </c>
      <c r="L3602" s="210">
        <v>876.26</v>
      </c>
    </row>
    <row r="3603" spans="1:12" s="194" customFormat="1" ht="409.6" customHeight="1" x14ac:dyDescent="0.15">
      <c r="A3603" s="625"/>
      <c r="B3603" s="640"/>
      <c r="C3603" s="641"/>
      <c r="D3603" s="642"/>
      <c r="E3603" s="640"/>
      <c r="F3603" s="643"/>
      <c r="G3603" s="644"/>
      <c r="H3603" s="616" t="s">
        <v>242</v>
      </c>
      <c r="I3603" s="617"/>
      <c r="J3603" s="620" t="s">
        <v>287</v>
      </c>
      <c r="K3603" s="620" t="s">
        <v>287</v>
      </c>
      <c r="L3603" s="622">
        <v>0</v>
      </c>
    </row>
    <row r="3604" spans="1:12" s="194" customFormat="1" ht="41.1" customHeight="1" x14ac:dyDescent="0.15">
      <c r="A3604" s="625"/>
      <c r="B3604" s="621"/>
      <c r="C3604" s="633"/>
      <c r="D3604" s="635"/>
      <c r="E3604" s="621"/>
      <c r="F3604" s="638"/>
      <c r="G3604" s="639"/>
      <c r="H3604" s="618"/>
      <c r="I3604" s="619"/>
      <c r="J3604" s="621"/>
      <c r="K3604" s="621"/>
      <c r="L3604" s="623"/>
    </row>
    <row r="3605" spans="1:12" s="194" customFormat="1" ht="24.6" customHeight="1" x14ac:dyDescent="0.15">
      <c r="A3605" s="625"/>
      <c r="B3605" s="203" t="s">
        <v>6</v>
      </c>
      <c r="C3605" s="207" t="s">
        <v>5</v>
      </c>
      <c r="D3605" s="207" t="s">
        <v>288</v>
      </c>
      <c r="E3605" s="207" t="s">
        <v>289</v>
      </c>
      <c r="F3605" s="612"/>
      <c r="G3605" s="613"/>
      <c r="H3605" s="616" t="s">
        <v>290</v>
      </c>
      <c r="I3605" s="617"/>
      <c r="J3605" s="620" t="s">
        <v>287</v>
      </c>
      <c r="K3605" s="620" t="s">
        <v>287</v>
      </c>
      <c r="L3605" s="622">
        <v>0</v>
      </c>
    </row>
    <row r="3606" spans="1:12" s="194" customFormat="1" ht="24.6" customHeight="1" x14ac:dyDescent="0.15">
      <c r="A3606" s="626"/>
      <c r="B3606" s="209" t="s">
        <v>291</v>
      </c>
      <c r="C3606" s="209" t="s">
        <v>2522</v>
      </c>
      <c r="D3606" s="211">
        <v>43500</v>
      </c>
      <c r="E3606" s="209" t="s">
        <v>2523</v>
      </c>
      <c r="F3606" s="614"/>
      <c r="G3606" s="615"/>
      <c r="H3606" s="618"/>
      <c r="I3606" s="619"/>
      <c r="J3606" s="621"/>
      <c r="K3606" s="621"/>
      <c r="L3606" s="623"/>
    </row>
    <row r="3607" spans="1:12" s="194" customFormat="1" ht="24.6" customHeight="1" x14ac:dyDescent="0.15">
      <c r="A3607" s="624">
        <v>680</v>
      </c>
      <c r="B3607" s="203" t="s">
        <v>12</v>
      </c>
      <c r="C3607" s="207" t="s">
        <v>11</v>
      </c>
      <c r="D3607" s="207" t="s">
        <v>280</v>
      </c>
      <c r="E3607" s="207" t="s">
        <v>281</v>
      </c>
      <c r="F3607" s="627" t="s">
        <v>8</v>
      </c>
      <c r="G3607" s="628"/>
      <c r="H3607" s="629"/>
      <c r="I3607" s="630"/>
      <c r="J3607" s="630"/>
      <c r="K3607" s="630"/>
      <c r="L3607" s="631"/>
    </row>
    <row r="3608" spans="1:12" s="194" customFormat="1" ht="26.65" customHeight="1" x14ac:dyDescent="0.15">
      <c r="A3608" s="625"/>
      <c r="B3608" s="620" t="s">
        <v>2509</v>
      </c>
      <c r="C3608" s="632" t="s">
        <v>2524</v>
      </c>
      <c r="D3608" s="634">
        <v>43509</v>
      </c>
      <c r="E3608" s="620" t="s">
        <v>321</v>
      </c>
      <c r="F3608" s="636" t="s">
        <v>446</v>
      </c>
      <c r="G3608" s="637"/>
      <c r="H3608" s="610" t="s">
        <v>286</v>
      </c>
      <c r="I3608" s="611"/>
      <c r="J3608" s="209" t="s">
        <v>287</v>
      </c>
      <c r="K3608" s="209" t="s">
        <v>16</v>
      </c>
      <c r="L3608" s="210">
        <v>822.25</v>
      </c>
    </row>
    <row r="3609" spans="1:12" s="194" customFormat="1" ht="158.85" customHeight="1" x14ac:dyDescent="0.15">
      <c r="A3609" s="625"/>
      <c r="B3609" s="621"/>
      <c r="C3609" s="633"/>
      <c r="D3609" s="635"/>
      <c r="E3609" s="621"/>
      <c r="F3609" s="638"/>
      <c r="G3609" s="639"/>
      <c r="H3609" s="610" t="s">
        <v>242</v>
      </c>
      <c r="I3609" s="611"/>
      <c r="J3609" s="209" t="s">
        <v>287</v>
      </c>
      <c r="K3609" s="209" t="s">
        <v>16</v>
      </c>
      <c r="L3609" s="210">
        <v>777.99</v>
      </c>
    </row>
    <row r="3610" spans="1:12" s="194" customFormat="1" ht="24.6" customHeight="1" x14ac:dyDescent="0.15">
      <c r="A3610" s="625"/>
      <c r="B3610" s="203" t="s">
        <v>6</v>
      </c>
      <c r="C3610" s="207" t="s">
        <v>5</v>
      </c>
      <c r="D3610" s="207" t="s">
        <v>288</v>
      </c>
      <c r="E3610" s="207" t="s">
        <v>289</v>
      </c>
      <c r="F3610" s="612"/>
      <c r="G3610" s="613"/>
      <c r="H3610" s="616" t="s">
        <v>290</v>
      </c>
      <c r="I3610" s="617"/>
      <c r="J3610" s="620" t="s">
        <v>287</v>
      </c>
      <c r="K3610" s="620" t="s">
        <v>16</v>
      </c>
      <c r="L3610" s="622">
        <v>200</v>
      </c>
    </row>
    <row r="3611" spans="1:12" s="194" customFormat="1" ht="24.6" customHeight="1" x14ac:dyDescent="0.15">
      <c r="A3611" s="626"/>
      <c r="B3611" s="209" t="s">
        <v>291</v>
      </c>
      <c r="C3611" s="209" t="s">
        <v>446</v>
      </c>
      <c r="D3611" s="211">
        <v>43512</v>
      </c>
      <c r="E3611" s="209" t="s">
        <v>905</v>
      </c>
      <c r="F3611" s="614"/>
      <c r="G3611" s="615"/>
      <c r="H3611" s="618"/>
      <c r="I3611" s="619"/>
      <c r="J3611" s="621"/>
      <c r="K3611" s="621"/>
      <c r="L3611" s="623"/>
    </row>
    <row r="3612" spans="1:12" s="194" customFormat="1" ht="24.6" customHeight="1" x14ac:dyDescent="0.15">
      <c r="A3612" s="624">
        <v>681</v>
      </c>
      <c r="B3612" s="203" t="s">
        <v>12</v>
      </c>
      <c r="C3612" s="207" t="s">
        <v>11</v>
      </c>
      <c r="D3612" s="207" t="s">
        <v>280</v>
      </c>
      <c r="E3612" s="207" t="s">
        <v>281</v>
      </c>
      <c r="F3612" s="627" t="s">
        <v>8</v>
      </c>
      <c r="G3612" s="628"/>
      <c r="H3612" s="629"/>
      <c r="I3612" s="630"/>
      <c r="J3612" s="630"/>
      <c r="K3612" s="630"/>
      <c r="L3612" s="631"/>
    </row>
    <row r="3613" spans="1:12" s="194" customFormat="1" ht="26.65" customHeight="1" x14ac:dyDescent="0.15">
      <c r="A3613" s="625"/>
      <c r="B3613" s="620" t="s">
        <v>2509</v>
      </c>
      <c r="C3613" s="632" t="s">
        <v>2525</v>
      </c>
      <c r="D3613" s="634">
        <v>43536</v>
      </c>
      <c r="E3613" s="620" t="s">
        <v>650</v>
      </c>
      <c r="F3613" s="636" t="s">
        <v>651</v>
      </c>
      <c r="G3613" s="637"/>
      <c r="H3613" s="610" t="s">
        <v>286</v>
      </c>
      <c r="I3613" s="611"/>
      <c r="J3613" s="209" t="s">
        <v>287</v>
      </c>
      <c r="K3613" s="209" t="s">
        <v>16</v>
      </c>
      <c r="L3613" s="210">
        <v>402</v>
      </c>
    </row>
    <row r="3614" spans="1:12" s="194" customFormat="1" ht="384.95" customHeight="1" x14ac:dyDescent="0.15">
      <c r="A3614" s="625"/>
      <c r="B3614" s="621"/>
      <c r="C3614" s="633"/>
      <c r="D3614" s="635"/>
      <c r="E3614" s="621"/>
      <c r="F3614" s="638"/>
      <c r="G3614" s="639"/>
      <c r="H3614" s="610" t="s">
        <v>242</v>
      </c>
      <c r="I3614" s="611"/>
      <c r="J3614" s="209" t="s">
        <v>287</v>
      </c>
      <c r="K3614" s="209" t="s">
        <v>16</v>
      </c>
      <c r="L3614" s="210">
        <v>387.96</v>
      </c>
    </row>
    <row r="3615" spans="1:12" s="194" customFormat="1" ht="24.6" customHeight="1" x14ac:dyDescent="0.15">
      <c r="A3615" s="625"/>
      <c r="B3615" s="203" t="s">
        <v>6</v>
      </c>
      <c r="C3615" s="207" t="s">
        <v>5</v>
      </c>
      <c r="D3615" s="207" t="s">
        <v>288</v>
      </c>
      <c r="E3615" s="207" t="s">
        <v>289</v>
      </c>
      <c r="F3615" s="612"/>
      <c r="G3615" s="613"/>
      <c r="H3615" s="616" t="s">
        <v>290</v>
      </c>
      <c r="I3615" s="617"/>
      <c r="J3615" s="620" t="s">
        <v>287</v>
      </c>
      <c r="K3615" s="620" t="s">
        <v>16</v>
      </c>
      <c r="L3615" s="622">
        <v>180</v>
      </c>
    </row>
    <row r="3616" spans="1:12" s="194" customFormat="1" ht="24.6" customHeight="1" x14ac:dyDescent="0.15">
      <c r="A3616" s="626"/>
      <c r="B3616" s="209" t="s">
        <v>291</v>
      </c>
      <c r="C3616" s="209" t="s">
        <v>651</v>
      </c>
      <c r="D3616" s="211">
        <v>43538</v>
      </c>
      <c r="E3616" s="209" t="s">
        <v>647</v>
      </c>
      <c r="F3616" s="614"/>
      <c r="G3616" s="615"/>
      <c r="H3616" s="618"/>
      <c r="I3616" s="619"/>
      <c r="J3616" s="621"/>
      <c r="K3616" s="621"/>
      <c r="L3616" s="623"/>
    </row>
    <row r="3617" spans="1:12" s="194" customFormat="1" ht="24.6" customHeight="1" x14ac:dyDescent="0.15">
      <c r="A3617" s="624">
        <v>682</v>
      </c>
      <c r="B3617" s="203" t="s">
        <v>12</v>
      </c>
      <c r="C3617" s="207" t="s">
        <v>11</v>
      </c>
      <c r="D3617" s="207" t="s">
        <v>280</v>
      </c>
      <c r="E3617" s="207" t="s">
        <v>281</v>
      </c>
      <c r="F3617" s="627" t="s">
        <v>8</v>
      </c>
      <c r="G3617" s="628"/>
      <c r="H3617" s="629"/>
      <c r="I3617" s="630"/>
      <c r="J3617" s="630"/>
      <c r="K3617" s="630"/>
      <c r="L3617" s="631"/>
    </row>
    <row r="3618" spans="1:12" s="194" customFormat="1" ht="26.65" customHeight="1" x14ac:dyDescent="0.15">
      <c r="A3618" s="625"/>
      <c r="B3618" s="620" t="s">
        <v>2526</v>
      </c>
      <c r="C3618" s="632" t="s">
        <v>2527</v>
      </c>
      <c r="D3618" s="634">
        <v>43376</v>
      </c>
      <c r="E3618" s="620" t="s">
        <v>2528</v>
      </c>
      <c r="F3618" s="636" t="s">
        <v>2422</v>
      </c>
      <c r="G3618" s="637"/>
      <c r="H3618" s="610" t="s">
        <v>286</v>
      </c>
      <c r="I3618" s="611"/>
      <c r="J3618" s="209" t="s">
        <v>287</v>
      </c>
      <c r="K3618" s="209" t="s">
        <v>16</v>
      </c>
      <c r="L3618" s="210">
        <v>1764</v>
      </c>
    </row>
    <row r="3619" spans="1:12" s="194" customFormat="1" ht="409.6" customHeight="1" x14ac:dyDescent="0.15">
      <c r="A3619" s="625"/>
      <c r="B3619" s="640"/>
      <c r="C3619" s="641"/>
      <c r="D3619" s="642"/>
      <c r="E3619" s="640"/>
      <c r="F3619" s="643"/>
      <c r="G3619" s="644"/>
      <c r="H3619" s="616" t="s">
        <v>242</v>
      </c>
      <c r="I3619" s="617"/>
      <c r="J3619" s="620" t="s">
        <v>16</v>
      </c>
      <c r="K3619" s="620" t="s">
        <v>287</v>
      </c>
      <c r="L3619" s="622">
        <v>1362.71</v>
      </c>
    </row>
    <row r="3620" spans="1:12" s="194" customFormat="1" ht="105.6" customHeight="1" x14ac:dyDescent="0.15">
      <c r="A3620" s="625"/>
      <c r="B3620" s="621"/>
      <c r="C3620" s="633"/>
      <c r="D3620" s="635"/>
      <c r="E3620" s="621"/>
      <c r="F3620" s="638"/>
      <c r="G3620" s="639"/>
      <c r="H3620" s="618"/>
      <c r="I3620" s="619"/>
      <c r="J3620" s="621"/>
      <c r="K3620" s="621"/>
      <c r="L3620" s="623"/>
    </row>
    <row r="3621" spans="1:12" s="194" customFormat="1" ht="24.6" customHeight="1" x14ac:dyDescent="0.15">
      <c r="A3621" s="625"/>
      <c r="B3621" s="203" t="s">
        <v>6</v>
      </c>
      <c r="C3621" s="207" t="s">
        <v>5</v>
      </c>
      <c r="D3621" s="207" t="s">
        <v>288</v>
      </c>
      <c r="E3621" s="207" t="s">
        <v>289</v>
      </c>
      <c r="F3621" s="612"/>
      <c r="G3621" s="613"/>
      <c r="H3621" s="616" t="s">
        <v>290</v>
      </c>
      <c r="I3621" s="617"/>
      <c r="J3621" s="620" t="s">
        <v>16</v>
      </c>
      <c r="K3621" s="620" t="s">
        <v>16</v>
      </c>
      <c r="L3621" s="622">
        <v>737.29</v>
      </c>
    </row>
    <row r="3622" spans="1:12" s="194" customFormat="1" ht="24.6" customHeight="1" x14ac:dyDescent="0.15">
      <c r="A3622" s="626"/>
      <c r="B3622" s="209" t="s">
        <v>291</v>
      </c>
      <c r="C3622" s="209" t="s">
        <v>2422</v>
      </c>
      <c r="D3622" s="211">
        <v>43383</v>
      </c>
      <c r="E3622" s="209" t="s">
        <v>2529</v>
      </c>
      <c r="F3622" s="614"/>
      <c r="G3622" s="615"/>
      <c r="H3622" s="618"/>
      <c r="I3622" s="619"/>
      <c r="J3622" s="621"/>
      <c r="K3622" s="621"/>
      <c r="L3622" s="623"/>
    </row>
    <row r="3623" spans="1:12" s="194" customFormat="1" ht="24.6" customHeight="1" x14ac:dyDescent="0.15">
      <c r="A3623" s="624">
        <v>683</v>
      </c>
      <c r="B3623" s="203" t="s">
        <v>12</v>
      </c>
      <c r="C3623" s="207" t="s">
        <v>11</v>
      </c>
      <c r="D3623" s="207" t="s">
        <v>280</v>
      </c>
      <c r="E3623" s="207" t="s">
        <v>281</v>
      </c>
      <c r="F3623" s="627" t="s">
        <v>8</v>
      </c>
      <c r="G3623" s="628"/>
      <c r="H3623" s="629"/>
      <c r="I3623" s="630"/>
      <c r="J3623" s="630"/>
      <c r="K3623" s="630"/>
      <c r="L3623" s="631"/>
    </row>
    <row r="3624" spans="1:12" s="194" customFormat="1" ht="26.65" customHeight="1" x14ac:dyDescent="0.15">
      <c r="A3624" s="625"/>
      <c r="B3624" s="620" t="s">
        <v>2530</v>
      </c>
      <c r="C3624" s="620" t="s">
        <v>2531</v>
      </c>
      <c r="D3624" s="634">
        <v>43510</v>
      </c>
      <c r="E3624" s="620" t="s">
        <v>1903</v>
      </c>
      <c r="F3624" s="636" t="s">
        <v>1904</v>
      </c>
      <c r="G3624" s="637"/>
      <c r="H3624" s="610" t="s">
        <v>286</v>
      </c>
      <c r="I3624" s="611"/>
      <c r="J3624" s="209" t="s">
        <v>287</v>
      </c>
      <c r="K3624" s="209" t="s">
        <v>16</v>
      </c>
      <c r="L3624" s="210">
        <v>107</v>
      </c>
    </row>
    <row r="3625" spans="1:12" s="194" customFormat="1" ht="83.65" customHeight="1" x14ac:dyDescent="0.15">
      <c r="A3625" s="625"/>
      <c r="B3625" s="621"/>
      <c r="C3625" s="621"/>
      <c r="D3625" s="635"/>
      <c r="E3625" s="621"/>
      <c r="F3625" s="638"/>
      <c r="G3625" s="639"/>
      <c r="H3625" s="610" t="s">
        <v>242</v>
      </c>
      <c r="I3625" s="611"/>
      <c r="J3625" s="209" t="s">
        <v>287</v>
      </c>
      <c r="K3625" s="209" t="s">
        <v>16</v>
      </c>
      <c r="L3625" s="210">
        <v>260.39999999999998</v>
      </c>
    </row>
    <row r="3626" spans="1:12" s="194" customFormat="1" ht="24.6" customHeight="1" x14ac:dyDescent="0.15">
      <c r="A3626" s="625"/>
      <c r="B3626" s="203" t="s">
        <v>6</v>
      </c>
      <c r="C3626" s="207" t="s">
        <v>5</v>
      </c>
      <c r="D3626" s="207" t="s">
        <v>288</v>
      </c>
      <c r="E3626" s="207" t="s">
        <v>289</v>
      </c>
      <c r="F3626" s="612"/>
      <c r="G3626" s="613"/>
      <c r="H3626" s="616" t="s">
        <v>290</v>
      </c>
      <c r="I3626" s="617"/>
      <c r="J3626" s="620" t="s">
        <v>287</v>
      </c>
      <c r="K3626" s="620" t="s">
        <v>16</v>
      </c>
      <c r="L3626" s="622">
        <v>160</v>
      </c>
    </row>
    <row r="3627" spans="1:12" s="194" customFormat="1" ht="24.6" customHeight="1" x14ac:dyDescent="0.15">
      <c r="A3627" s="626"/>
      <c r="B3627" s="209" t="s">
        <v>796</v>
      </c>
      <c r="C3627" s="209" t="s">
        <v>1904</v>
      </c>
      <c r="D3627" s="211">
        <v>43511</v>
      </c>
      <c r="E3627" s="209" t="s">
        <v>1755</v>
      </c>
      <c r="F3627" s="614"/>
      <c r="G3627" s="615"/>
      <c r="H3627" s="618"/>
      <c r="I3627" s="619"/>
      <c r="J3627" s="621"/>
      <c r="K3627" s="621"/>
      <c r="L3627" s="623"/>
    </row>
    <row r="3628" spans="1:12" s="194" customFormat="1" ht="24.6" customHeight="1" x14ac:dyDescent="0.15">
      <c r="A3628" s="624">
        <v>684</v>
      </c>
      <c r="B3628" s="203" t="s">
        <v>12</v>
      </c>
      <c r="C3628" s="207" t="s">
        <v>11</v>
      </c>
      <c r="D3628" s="207" t="s">
        <v>280</v>
      </c>
      <c r="E3628" s="207" t="s">
        <v>281</v>
      </c>
      <c r="F3628" s="627" t="s">
        <v>8</v>
      </c>
      <c r="G3628" s="628"/>
      <c r="H3628" s="629"/>
      <c r="I3628" s="630"/>
      <c r="J3628" s="630"/>
      <c r="K3628" s="630"/>
      <c r="L3628" s="631"/>
    </row>
    <row r="3629" spans="1:12" s="194" customFormat="1" ht="26.65" customHeight="1" x14ac:dyDescent="0.15">
      <c r="A3629" s="625"/>
      <c r="B3629" s="620" t="s">
        <v>2532</v>
      </c>
      <c r="C3629" s="632" t="s">
        <v>2533</v>
      </c>
      <c r="D3629" s="634">
        <v>43532</v>
      </c>
      <c r="E3629" s="620" t="s">
        <v>2534</v>
      </c>
      <c r="F3629" s="636" t="s">
        <v>1806</v>
      </c>
      <c r="G3629" s="637"/>
      <c r="H3629" s="610" t="s">
        <v>286</v>
      </c>
      <c r="I3629" s="611"/>
      <c r="J3629" s="209" t="s">
        <v>287</v>
      </c>
      <c r="K3629" s="209" t="s">
        <v>16</v>
      </c>
      <c r="L3629" s="210">
        <v>1585.2</v>
      </c>
    </row>
    <row r="3630" spans="1:12" s="194" customFormat="1" ht="288" customHeight="1" x14ac:dyDescent="0.15">
      <c r="A3630" s="625"/>
      <c r="B3630" s="621"/>
      <c r="C3630" s="633"/>
      <c r="D3630" s="635"/>
      <c r="E3630" s="621"/>
      <c r="F3630" s="638"/>
      <c r="G3630" s="639"/>
      <c r="H3630" s="610" t="s">
        <v>242</v>
      </c>
      <c r="I3630" s="611"/>
      <c r="J3630" s="209" t="s">
        <v>287</v>
      </c>
      <c r="K3630" s="209" t="s">
        <v>287</v>
      </c>
      <c r="L3630" s="210">
        <v>0</v>
      </c>
    </row>
    <row r="3631" spans="1:12" s="194" customFormat="1" ht="24.6" customHeight="1" x14ac:dyDescent="0.15">
      <c r="A3631" s="625"/>
      <c r="B3631" s="203" t="s">
        <v>6</v>
      </c>
      <c r="C3631" s="207" t="s">
        <v>5</v>
      </c>
      <c r="D3631" s="207" t="s">
        <v>288</v>
      </c>
      <c r="E3631" s="207" t="s">
        <v>289</v>
      </c>
      <c r="F3631" s="612"/>
      <c r="G3631" s="613"/>
      <c r="H3631" s="616" t="s">
        <v>290</v>
      </c>
      <c r="I3631" s="617"/>
      <c r="J3631" s="620" t="s">
        <v>287</v>
      </c>
      <c r="K3631" s="620" t="s">
        <v>16</v>
      </c>
      <c r="L3631" s="622">
        <v>200</v>
      </c>
    </row>
    <row r="3632" spans="1:12" s="194" customFormat="1" ht="24.6" customHeight="1" x14ac:dyDescent="0.15">
      <c r="A3632" s="626"/>
      <c r="B3632" s="209" t="s">
        <v>291</v>
      </c>
      <c r="C3632" s="209" t="s">
        <v>1806</v>
      </c>
      <c r="D3632" s="211">
        <v>43535</v>
      </c>
      <c r="E3632" s="209" t="s">
        <v>2535</v>
      </c>
      <c r="F3632" s="614"/>
      <c r="G3632" s="615"/>
      <c r="H3632" s="618"/>
      <c r="I3632" s="619"/>
      <c r="J3632" s="621"/>
      <c r="K3632" s="621"/>
      <c r="L3632" s="623"/>
    </row>
    <row r="3633" spans="1:12" s="194" customFormat="1" ht="24.6" customHeight="1" x14ac:dyDescent="0.15">
      <c r="A3633" s="624">
        <v>685</v>
      </c>
      <c r="B3633" s="203" t="s">
        <v>12</v>
      </c>
      <c r="C3633" s="207" t="s">
        <v>11</v>
      </c>
      <c r="D3633" s="207" t="s">
        <v>280</v>
      </c>
      <c r="E3633" s="207" t="s">
        <v>281</v>
      </c>
      <c r="F3633" s="627" t="s">
        <v>8</v>
      </c>
      <c r="G3633" s="628"/>
      <c r="H3633" s="629"/>
      <c r="I3633" s="630"/>
      <c r="J3633" s="630"/>
      <c r="K3633" s="630"/>
      <c r="L3633" s="631"/>
    </row>
    <row r="3634" spans="1:12" s="194" customFormat="1" ht="26.65" customHeight="1" x14ac:dyDescent="0.15">
      <c r="A3634" s="625"/>
      <c r="B3634" s="620" t="s">
        <v>2536</v>
      </c>
      <c r="C3634" s="632" t="s">
        <v>2537</v>
      </c>
      <c r="D3634" s="634">
        <v>43543</v>
      </c>
      <c r="E3634" s="620" t="s">
        <v>1385</v>
      </c>
      <c r="F3634" s="636" t="s">
        <v>2538</v>
      </c>
      <c r="G3634" s="637"/>
      <c r="H3634" s="610" t="s">
        <v>286</v>
      </c>
      <c r="I3634" s="611"/>
      <c r="J3634" s="209" t="s">
        <v>287</v>
      </c>
      <c r="K3634" s="209" t="s">
        <v>16</v>
      </c>
      <c r="L3634" s="210">
        <v>353</v>
      </c>
    </row>
    <row r="3635" spans="1:12" s="194" customFormat="1" ht="266.64999999999998" customHeight="1" x14ac:dyDescent="0.15">
      <c r="A3635" s="625"/>
      <c r="B3635" s="621"/>
      <c r="C3635" s="633"/>
      <c r="D3635" s="635"/>
      <c r="E3635" s="621"/>
      <c r="F3635" s="638"/>
      <c r="G3635" s="639"/>
      <c r="H3635" s="610" t="s">
        <v>242</v>
      </c>
      <c r="I3635" s="611"/>
      <c r="J3635" s="209" t="s">
        <v>287</v>
      </c>
      <c r="K3635" s="209" t="s">
        <v>16</v>
      </c>
      <c r="L3635" s="210">
        <v>299.61</v>
      </c>
    </row>
    <row r="3636" spans="1:12" s="194" customFormat="1" ht="24.6" customHeight="1" x14ac:dyDescent="0.15">
      <c r="A3636" s="625"/>
      <c r="B3636" s="203" t="s">
        <v>6</v>
      </c>
      <c r="C3636" s="207" t="s">
        <v>5</v>
      </c>
      <c r="D3636" s="207" t="s">
        <v>288</v>
      </c>
      <c r="E3636" s="207" t="s">
        <v>289</v>
      </c>
      <c r="F3636" s="612"/>
      <c r="G3636" s="613"/>
      <c r="H3636" s="616" t="s">
        <v>290</v>
      </c>
      <c r="I3636" s="617"/>
      <c r="J3636" s="620" t="s">
        <v>287</v>
      </c>
      <c r="K3636" s="620" t="s">
        <v>16</v>
      </c>
      <c r="L3636" s="622">
        <v>100</v>
      </c>
    </row>
    <row r="3637" spans="1:12" s="194" customFormat="1" ht="24.6" customHeight="1" x14ac:dyDescent="0.15">
      <c r="A3637" s="626"/>
      <c r="B3637" s="209" t="s">
        <v>790</v>
      </c>
      <c r="C3637" s="209" t="s">
        <v>2538</v>
      </c>
      <c r="D3637" s="211">
        <v>43545</v>
      </c>
      <c r="E3637" s="209" t="s">
        <v>1416</v>
      </c>
      <c r="F3637" s="614"/>
      <c r="G3637" s="615"/>
      <c r="H3637" s="618"/>
      <c r="I3637" s="619"/>
      <c r="J3637" s="621"/>
      <c r="K3637" s="621"/>
      <c r="L3637" s="623"/>
    </row>
    <row r="3638" spans="1:12" s="194" customFormat="1" ht="24.6" customHeight="1" x14ac:dyDescent="0.15">
      <c r="A3638" s="624">
        <v>686</v>
      </c>
      <c r="B3638" s="203" t="s">
        <v>12</v>
      </c>
      <c r="C3638" s="207" t="s">
        <v>11</v>
      </c>
      <c r="D3638" s="207" t="s">
        <v>280</v>
      </c>
      <c r="E3638" s="207" t="s">
        <v>281</v>
      </c>
      <c r="F3638" s="627" t="s">
        <v>8</v>
      </c>
      <c r="G3638" s="628"/>
      <c r="H3638" s="629"/>
      <c r="I3638" s="630"/>
      <c r="J3638" s="630"/>
      <c r="K3638" s="630"/>
      <c r="L3638" s="631"/>
    </row>
    <row r="3639" spans="1:12" s="194" customFormat="1" ht="26.65" customHeight="1" x14ac:dyDescent="0.15">
      <c r="A3639" s="625"/>
      <c r="B3639" s="620" t="s">
        <v>2539</v>
      </c>
      <c r="C3639" s="620" t="s">
        <v>2540</v>
      </c>
      <c r="D3639" s="634">
        <v>43374</v>
      </c>
      <c r="E3639" s="620" t="s">
        <v>607</v>
      </c>
      <c r="F3639" s="636" t="s">
        <v>2541</v>
      </c>
      <c r="G3639" s="637"/>
      <c r="H3639" s="610" t="s">
        <v>286</v>
      </c>
      <c r="I3639" s="611"/>
      <c r="J3639" s="209" t="s">
        <v>287</v>
      </c>
      <c r="K3639" s="209" t="s">
        <v>16</v>
      </c>
      <c r="L3639" s="210">
        <v>643</v>
      </c>
    </row>
    <row r="3640" spans="1:12" s="194" customFormat="1" ht="18.2" customHeight="1" x14ac:dyDescent="0.15">
      <c r="A3640" s="625"/>
      <c r="B3640" s="621"/>
      <c r="C3640" s="621"/>
      <c r="D3640" s="635"/>
      <c r="E3640" s="621"/>
      <c r="F3640" s="638"/>
      <c r="G3640" s="639"/>
      <c r="H3640" s="610" t="s">
        <v>242</v>
      </c>
      <c r="I3640" s="611"/>
      <c r="J3640" s="209" t="s">
        <v>287</v>
      </c>
      <c r="K3640" s="209" t="s">
        <v>16</v>
      </c>
      <c r="L3640" s="210">
        <v>642.4</v>
      </c>
    </row>
    <row r="3641" spans="1:12" s="194" customFormat="1" ht="24.6" customHeight="1" x14ac:dyDescent="0.15">
      <c r="A3641" s="625"/>
      <c r="B3641" s="203" t="s">
        <v>6</v>
      </c>
      <c r="C3641" s="207" t="s">
        <v>5</v>
      </c>
      <c r="D3641" s="207" t="s">
        <v>288</v>
      </c>
      <c r="E3641" s="207" t="s">
        <v>289</v>
      </c>
      <c r="F3641" s="612"/>
      <c r="G3641" s="613"/>
      <c r="H3641" s="616" t="s">
        <v>290</v>
      </c>
      <c r="I3641" s="617"/>
      <c r="J3641" s="620" t="s">
        <v>287</v>
      </c>
      <c r="K3641" s="620" t="s">
        <v>287</v>
      </c>
      <c r="L3641" s="622">
        <v>0</v>
      </c>
    </row>
    <row r="3642" spans="1:12" s="194" customFormat="1" ht="24.6" customHeight="1" x14ac:dyDescent="0.15">
      <c r="A3642" s="626"/>
      <c r="B3642" s="209" t="s">
        <v>2542</v>
      </c>
      <c r="C3642" s="209" t="s">
        <v>2541</v>
      </c>
      <c r="D3642" s="211">
        <v>43380</v>
      </c>
      <c r="E3642" s="209" t="s">
        <v>1027</v>
      </c>
      <c r="F3642" s="614"/>
      <c r="G3642" s="615"/>
      <c r="H3642" s="618"/>
      <c r="I3642" s="619"/>
      <c r="J3642" s="621"/>
      <c r="K3642" s="621"/>
      <c r="L3642" s="623"/>
    </row>
    <row r="3643" spans="1:12" s="194" customFormat="1" ht="24.6" customHeight="1" x14ac:dyDescent="0.15">
      <c r="A3643" s="624">
        <v>687</v>
      </c>
      <c r="B3643" s="203" t="s">
        <v>12</v>
      </c>
      <c r="C3643" s="207" t="s">
        <v>11</v>
      </c>
      <c r="D3643" s="207" t="s">
        <v>280</v>
      </c>
      <c r="E3643" s="207" t="s">
        <v>281</v>
      </c>
      <c r="F3643" s="627" t="s">
        <v>8</v>
      </c>
      <c r="G3643" s="628"/>
      <c r="H3643" s="629"/>
      <c r="I3643" s="630"/>
      <c r="J3643" s="630"/>
      <c r="K3643" s="630"/>
      <c r="L3643" s="631"/>
    </row>
    <row r="3644" spans="1:12" s="194" customFormat="1" ht="26.65" customHeight="1" x14ac:dyDescent="0.15">
      <c r="A3644" s="625"/>
      <c r="B3644" s="620" t="s">
        <v>2539</v>
      </c>
      <c r="C3644" s="620" t="s">
        <v>2543</v>
      </c>
      <c r="D3644" s="634">
        <v>43555</v>
      </c>
      <c r="E3644" s="620" t="s">
        <v>921</v>
      </c>
      <c r="F3644" s="636" t="s">
        <v>2544</v>
      </c>
      <c r="G3644" s="637"/>
      <c r="H3644" s="610" t="s">
        <v>286</v>
      </c>
      <c r="I3644" s="611"/>
      <c r="J3644" s="209" t="s">
        <v>287</v>
      </c>
      <c r="K3644" s="209" t="s">
        <v>16</v>
      </c>
      <c r="L3644" s="210">
        <v>853</v>
      </c>
    </row>
    <row r="3645" spans="1:12" s="194" customFormat="1" ht="40.5" customHeight="1" x14ac:dyDescent="0.15">
      <c r="A3645" s="625"/>
      <c r="B3645" s="621"/>
      <c r="C3645" s="621"/>
      <c r="D3645" s="635"/>
      <c r="E3645" s="621"/>
      <c r="F3645" s="638"/>
      <c r="G3645" s="639"/>
      <c r="H3645" s="610" t="s">
        <v>242</v>
      </c>
      <c r="I3645" s="611"/>
      <c r="J3645" s="209" t="s">
        <v>287</v>
      </c>
      <c r="K3645" s="209" t="s">
        <v>16</v>
      </c>
      <c r="L3645" s="210">
        <v>9889.41</v>
      </c>
    </row>
    <row r="3646" spans="1:12" s="194" customFormat="1" ht="24.6" customHeight="1" x14ac:dyDescent="0.15">
      <c r="A3646" s="625"/>
      <c r="B3646" s="203" t="s">
        <v>6</v>
      </c>
      <c r="C3646" s="207" t="s">
        <v>5</v>
      </c>
      <c r="D3646" s="207" t="s">
        <v>288</v>
      </c>
      <c r="E3646" s="207" t="s">
        <v>289</v>
      </c>
      <c r="F3646" s="612"/>
      <c r="G3646" s="613"/>
      <c r="H3646" s="616" t="s">
        <v>290</v>
      </c>
      <c r="I3646" s="617"/>
      <c r="J3646" s="620" t="s">
        <v>287</v>
      </c>
      <c r="K3646" s="620" t="s">
        <v>16</v>
      </c>
      <c r="L3646" s="622">
        <v>192.6</v>
      </c>
    </row>
    <row r="3647" spans="1:12" s="194" customFormat="1" ht="24.6" customHeight="1" x14ac:dyDescent="0.15">
      <c r="A3647" s="626"/>
      <c r="B3647" s="209" t="s">
        <v>2542</v>
      </c>
      <c r="C3647" s="209" t="s">
        <v>2544</v>
      </c>
      <c r="D3647" s="211">
        <v>43560</v>
      </c>
      <c r="E3647" s="209" t="s">
        <v>2545</v>
      </c>
      <c r="F3647" s="614"/>
      <c r="G3647" s="615"/>
      <c r="H3647" s="618"/>
      <c r="I3647" s="619"/>
      <c r="J3647" s="621"/>
      <c r="K3647" s="621"/>
      <c r="L3647" s="623"/>
    </row>
    <row r="3648" spans="1:12" s="194" customFormat="1" ht="24.6" customHeight="1" x14ac:dyDescent="0.15">
      <c r="A3648" s="624">
        <v>688</v>
      </c>
      <c r="B3648" s="203" t="s">
        <v>12</v>
      </c>
      <c r="C3648" s="207" t="s">
        <v>11</v>
      </c>
      <c r="D3648" s="207" t="s">
        <v>280</v>
      </c>
      <c r="E3648" s="207" t="s">
        <v>281</v>
      </c>
      <c r="F3648" s="627" t="s">
        <v>8</v>
      </c>
      <c r="G3648" s="628"/>
      <c r="H3648" s="629"/>
      <c r="I3648" s="630"/>
      <c r="J3648" s="630"/>
      <c r="K3648" s="630"/>
      <c r="L3648" s="631"/>
    </row>
    <row r="3649" spans="1:12" s="194" customFormat="1" ht="26.65" customHeight="1" x14ac:dyDescent="0.15">
      <c r="A3649" s="625"/>
      <c r="B3649" s="620" t="s">
        <v>2546</v>
      </c>
      <c r="C3649" s="632" t="s">
        <v>2547</v>
      </c>
      <c r="D3649" s="634">
        <v>43518</v>
      </c>
      <c r="E3649" s="620" t="s">
        <v>310</v>
      </c>
      <c r="F3649" s="636" t="s">
        <v>2548</v>
      </c>
      <c r="G3649" s="637"/>
      <c r="H3649" s="610" t="s">
        <v>286</v>
      </c>
      <c r="I3649" s="611"/>
      <c r="J3649" s="209" t="s">
        <v>287</v>
      </c>
      <c r="K3649" s="209" t="s">
        <v>16</v>
      </c>
      <c r="L3649" s="210">
        <v>450</v>
      </c>
    </row>
    <row r="3650" spans="1:12" s="194" customFormat="1" ht="115.7" customHeight="1" x14ac:dyDescent="0.15">
      <c r="A3650" s="625"/>
      <c r="B3650" s="621"/>
      <c r="C3650" s="633"/>
      <c r="D3650" s="635"/>
      <c r="E3650" s="621"/>
      <c r="F3650" s="638"/>
      <c r="G3650" s="639"/>
      <c r="H3650" s="610" t="s">
        <v>242</v>
      </c>
      <c r="I3650" s="611"/>
      <c r="J3650" s="209" t="s">
        <v>287</v>
      </c>
      <c r="K3650" s="209" t="s">
        <v>16</v>
      </c>
      <c r="L3650" s="210">
        <v>1500.73</v>
      </c>
    </row>
    <row r="3651" spans="1:12" s="194" customFormat="1" ht="24.6" customHeight="1" x14ac:dyDescent="0.15">
      <c r="A3651" s="625"/>
      <c r="B3651" s="203" t="s">
        <v>6</v>
      </c>
      <c r="C3651" s="207" t="s">
        <v>5</v>
      </c>
      <c r="D3651" s="207" t="s">
        <v>288</v>
      </c>
      <c r="E3651" s="207" t="s">
        <v>289</v>
      </c>
      <c r="F3651" s="612"/>
      <c r="G3651" s="613"/>
      <c r="H3651" s="616" t="s">
        <v>290</v>
      </c>
      <c r="I3651" s="617"/>
      <c r="J3651" s="620" t="s">
        <v>287</v>
      </c>
      <c r="K3651" s="620" t="s">
        <v>287</v>
      </c>
      <c r="L3651" s="622">
        <v>0</v>
      </c>
    </row>
    <row r="3652" spans="1:12" s="194" customFormat="1" ht="35.1" customHeight="1" x14ac:dyDescent="0.15">
      <c r="A3652" s="626"/>
      <c r="B3652" s="209" t="s">
        <v>2549</v>
      </c>
      <c r="C3652" s="209" t="s">
        <v>2548</v>
      </c>
      <c r="D3652" s="211">
        <v>43523</v>
      </c>
      <c r="E3652" s="209" t="s">
        <v>2550</v>
      </c>
      <c r="F3652" s="614"/>
      <c r="G3652" s="615"/>
      <c r="H3652" s="618"/>
      <c r="I3652" s="619"/>
      <c r="J3652" s="621"/>
      <c r="K3652" s="621"/>
      <c r="L3652" s="623"/>
    </row>
    <row r="3653" spans="1:12" s="194" customFormat="1" ht="24.6" customHeight="1" x14ac:dyDescent="0.15">
      <c r="A3653" s="624">
        <v>689</v>
      </c>
      <c r="B3653" s="203" t="s">
        <v>12</v>
      </c>
      <c r="C3653" s="207" t="s">
        <v>11</v>
      </c>
      <c r="D3653" s="207" t="s">
        <v>280</v>
      </c>
      <c r="E3653" s="207" t="s">
        <v>281</v>
      </c>
      <c r="F3653" s="627" t="s">
        <v>8</v>
      </c>
      <c r="G3653" s="628"/>
      <c r="H3653" s="629"/>
      <c r="I3653" s="630"/>
      <c r="J3653" s="630"/>
      <c r="K3653" s="630"/>
      <c r="L3653" s="631"/>
    </row>
    <row r="3654" spans="1:12" s="194" customFormat="1" ht="26.65" customHeight="1" x14ac:dyDescent="0.15">
      <c r="A3654" s="625"/>
      <c r="B3654" s="620" t="s">
        <v>2546</v>
      </c>
      <c r="C3654" s="632" t="s">
        <v>2551</v>
      </c>
      <c r="D3654" s="634">
        <v>43547</v>
      </c>
      <c r="E3654" s="620" t="s">
        <v>2552</v>
      </c>
      <c r="F3654" s="636" t="s">
        <v>2553</v>
      </c>
      <c r="G3654" s="637"/>
      <c r="H3654" s="610" t="s">
        <v>286</v>
      </c>
      <c r="I3654" s="611"/>
      <c r="J3654" s="209" t="s">
        <v>287</v>
      </c>
      <c r="K3654" s="209" t="s">
        <v>16</v>
      </c>
      <c r="L3654" s="210">
        <v>660</v>
      </c>
    </row>
    <row r="3655" spans="1:12" s="194" customFormat="1" ht="288" customHeight="1" x14ac:dyDescent="0.15">
      <c r="A3655" s="625"/>
      <c r="B3655" s="621"/>
      <c r="C3655" s="633"/>
      <c r="D3655" s="635"/>
      <c r="E3655" s="621"/>
      <c r="F3655" s="638"/>
      <c r="G3655" s="639"/>
      <c r="H3655" s="610" t="s">
        <v>242</v>
      </c>
      <c r="I3655" s="611"/>
      <c r="J3655" s="209" t="s">
        <v>287</v>
      </c>
      <c r="K3655" s="209" t="s">
        <v>16</v>
      </c>
      <c r="L3655" s="210">
        <v>1934.72</v>
      </c>
    </row>
    <row r="3656" spans="1:12" s="194" customFormat="1" ht="24.6" customHeight="1" x14ac:dyDescent="0.15">
      <c r="A3656" s="625"/>
      <c r="B3656" s="203" t="s">
        <v>6</v>
      </c>
      <c r="C3656" s="207" t="s">
        <v>5</v>
      </c>
      <c r="D3656" s="207" t="s">
        <v>288</v>
      </c>
      <c r="E3656" s="207" t="s">
        <v>289</v>
      </c>
      <c r="F3656" s="612"/>
      <c r="G3656" s="613"/>
      <c r="H3656" s="616" t="s">
        <v>290</v>
      </c>
      <c r="I3656" s="617"/>
      <c r="J3656" s="620" t="s">
        <v>287</v>
      </c>
      <c r="K3656" s="620" t="s">
        <v>16</v>
      </c>
      <c r="L3656" s="622">
        <v>200</v>
      </c>
    </row>
    <row r="3657" spans="1:12" s="194" customFormat="1" ht="35.1" customHeight="1" x14ac:dyDescent="0.15">
      <c r="A3657" s="626"/>
      <c r="B3657" s="209" t="s">
        <v>2549</v>
      </c>
      <c r="C3657" s="209" t="s">
        <v>2553</v>
      </c>
      <c r="D3657" s="211">
        <v>43552</v>
      </c>
      <c r="E3657" s="209" t="s">
        <v>681</v>
      </c>
      <c r="F3657" s="614"/>
      <c r="G3657" s="615"/>
      <c r="H3657" s="618"/>
      <c r="I3657" s="619"/>
      <c r="J3657" s="621"/>
      <c r="K3657" s="621"/>
      <c r="L3657" s="623"/>
    </row>
    <row r="3658" spans="1:12" s="194" customFormat="1" ht="24.6" customHeight="1" x14ac:dyDescent="0.15">
      <c r="A3658" s="624">
        <v>690</v>
      </c>
      <c r="B3658" s="203" t="s">
        <v>12</v>
      </c>
      <c r="C3658" s="207" t="s">
        <v>11</v>
      </c>
      <c r="D3658" s="207" t="s">
        <v>280</v>
      </c>
      <c r="E3658" s="207" t="s">
        <v>281</v>
      </c>
      <c r="F3658" s="627" t="s">
        <v>8</v>
      </c>
      <c r="G3658" s="628"/>
      <c r="H3658" s="629"/>
      <c r="I3658" s="630"/>
      <c r="J3658" s="630"/>
      <c r="K3658" s="630"/>
      <c r="L3658" s="631"/>
    </row>
    <row r="3659" spans="1:12" s="194" customFormat="1" ht="26.65" customHeight="1" x14ac:dyDescent="0.15">
      <c r="A3659" s="625"/>
      <c r="B3659" s="620" t="s">
        <v>2554</v>
      </c>
      <c r="C3659" s="632" t="s">
        <v>2555</v>
      </c>
      <c r="D3659" s="634">
        <v>43412</v>
      </c>
      <c r="E3659" s="620" t="s">
        <v>2556</v>
      </c>
      <c r="F3659" s="636" t="s">
        <v>2557</v>
      </c>
      <c r="G3659" s="637"/>
      <c r="H3659" s="610" t="s">
        <v>286</v>
      </c>
      <c r="I3659" s="611"/>
      <c r="J3659" s="209" t="s">
        <v>287</v>
      </c>
      <c r="K3659" s="209" t="s">
        <v>16</v>
      </c>
      <c r="L3659" s="210">
        <v>127.75</v>
      </c>
    </row>
    <row r="3660" spans="1:12" s="194" customFormat="1" ht="245.25" customHeight="1" x14ac:dyDescent="0.15">
      <c r="A3660" s="625"/>
      <c r="B3660" s="621"/>
      <c r="C3660" s="633"/>
      <c r="D3660" s="635"/>
      <c r="E3660" s="621"/>
      <c r="F3660" s="638"/>
      <c r="G3660" s="639"/>
      <c r="H3660" s="610" t="s">
        <v>242</v>
      </c>
      <c r="I3660" s="611"/>
      <c r="J3660" s="209" t="s">
        <v>287</v>
      </c>
      <c r="K3660" s="209" t="s">
        <v>16</v>
      </c>
      <c r="L3660" s="210">
        <v>152.19999999999999</v>
      </c>
    </row>
    <row r="3661" spans="1:12" s="194" customFormat="1" ht="24.6" customHeight="1" x14ac:dyDescent="0.15">
      <c r="A3661" s="625"/>
      <c r="B3661" s="203" t="s">
        <v>6</v>
      </c>
      <c r="C3661" s="207" t="s">
        <v>5</v>
      </c>
      <c r="D3661" s="207" t="s">
        <v>288</v>
      </c>
      <c r="E3661" s="207" t="s">
        <v>289</v>
      </c>
      <c r="F3661" s="612"/>
      <c r="G3661" s="613"/>
      <c r="H3661" s="616" t="s">
        <v>290</v>
      </c>
      <c r="I3661" s="617"/>
      <c r="J3661" s="620" t="s">
        <v>287</v>
      </c>
      <c r="K3661" s="620" t="s">
        <v>16</v>
      </c>
      <c r="L3661" s="622">
        <v>200</v>
      </c>
    </row>
    <row r="3662" spans="1:12" s="194" customFormat="1" ht="24.6" customHeight="1" x14ac:dyDescent="0.15">
      <c r="A3662" s="626"/>
      <c r="B3662" s="209" t="s">
        <v>333</v>
      </c>
      <c r="C3662" s="209" t="s">
        <v>2557</v>
      </c>
      <c r="D3662" s="211">
        <v>43413</v>
      </c>
      <c r="E3662" s="209" t="s">
        <v>724</v>
      </c>
      <c r="F3662" s="614"/>
      <c r="G3662" s="615"/>
      <c r="H3662" s="618"/>
      <c r="I3662" s="619"/>
      <c r="J3662" s="621"/>
      <c r="K3662" s="621"/>
      <c r="L3662" s="623"/>
    </row>
    <row r="3663" spans="1:12" s="194" customFormat="1" ht="24.6" customHeight="1" x14ac:dyDescent="0.15">
      <c r="A3663" s="624">
        <v>691</v>
      </c>
      <c r="B3663" s="203" t="s">
        <v>12</v>
      </c>
      <c r="C3663" s="207" t="s">
        <v>11</v>
      </c>
      <c r="D3663" s="207" t="s">
        <v>280</v>
      </c>
      <c r="E3663" s="207" t="s">
        <v>281</v>
      </c>
      <c r="F3663" s="627" t="s">
        <v>8</v>
      </c>
      <c r="G3663" s="628"/>
      <c r="H3663" s="629"/>
      <c r="I3663" s="630"/>
      <c r="J3663" s="630"/>
      <c r="K3663" s="630"/>
      <c r="L3663" s="631"/>
    </row>
    <row r="3664" spans="1:12" s="194" customFormat="1" ht="26.65" customHeight="1" x14ac:dyDescent="0.15">
      <c r="A3664" s="625"/>
      <c r="B3664" s="620" t="s">
        <v>2554</v>
      </c>
      <c r="C3664" s="632" t="s">
        <v>2558</v>
      </c>
      <c r="D3664" s="634">
        <v>43429</v>
      </c>
      <c r="E3664" s="620" t="s">
        <v>377</v>
      </c>
      <c r="F3664" s="636" t="s">
        <v>2559</v>
      </c>
      <c r="G3664" s="637"/>
      <c r="H3664" s="610" t="s">
        <v>286</v>
      </c>
      <c r="I3664" s="611"/>
      <c r="J3664" s="209" t="s">
        <v>287</v>
      </c>
      <c r="K3664" s="209" t="s">
        <v>16</v>
      </c>
      <c r="L3664" s="210">
        <v>350</v>
      </c>
    </row>
    <row r="3665" spans="1:12" s="194" customFormat="1" ht="126.95" customHeight="1" x14ac:dyDescent="0.15">
      <c r="A3665" s="625"/>
      <c r="B3665" s="621"/>
      <c r="C3665" s="633"/>
      <c r="D3665" s="635"/>
      <c r="E3665" s="621"/>
      <c r="F3665" s="638"/>
      <c r="G3665" s="639"/>
      <c r="H3665" s="610" t="s">
        <v>242</v>
      </c>
      <c r="I3665" s="611"/>
      <c r="J3665" s="209" t="s">
        <v>287</v>
      </c>
      <c r="K3665" s="209" t="s">
        <v>16</v>
      </c>
      <c r="L3665" s="210">
        <v>250</v>
      </c>
    </row>
    <row r="3666" spans="1:12" s="194" customFormat="1" ht="24.6" customHeight="1" x14ac:dyDescent="0.15">
      <c r="A3666" s="625"/>
      <c r="B3666" s="203" t="s">
        <v>6</v>
      </c>
      <c r="C3666" s="207" t="s">
        <v>5</v>
      </c>
      <c r="D3666" s="207" t="s">
        <v>288</v>
      </c>
      <c r="E3666" s="207" t="s">
        <v>289</v>
      </c>
      <c r="F3666" s="612"/>
      <c r="G3666" s="613"/>
      <c r="H3666" s="616" t="s">
        <v>290</v>
      </c>
      <c r="I3666" s="617"/>
      <c r="J3666" s="620" t="s">
        <v>287</v>
      </c>
      <c r="K3666" s="620" t="s">
        <v>16</v>
      </c>
      <c r="L3666" s="622">
        <v>375</v>
      </c>
    </row>
    <row r="3667" spans="1:12" s="194" customFormat="1" ht="24.6" customHeight="1" x14ac:dyDescent="0.15">
      <c r="A3667" s="626"/>
      <c r="B3667" s="209" t="s">
        <v>333</v>
      </c>
      <c r="C3667" s="209" t="s">
        <v>2559</v>
      </c>
      <c r="D3667" s="211">
        <v>43430</v>
      </c>
      <c r="E3667" s="209" t="s">
        <v>2560</v>
      </c>
      <c r="F3667" s="614"/>
      <c r="G3667" s="615"/>
      <c r="H3667" s="618"/>
      <c r="I3667" s="619"/>
      <c r="J3667" s="621"/>
      <c r="K3667" s="621"/>
      <c r="L3667" s="623"/>
    </row>
    <row r="3668" spans="1:12" s="194" customFormat="1" ht="24.6" customHeight="1" x14ac:dyDescent="0.15">
      <c r="A3668" s="624">
        <v>692</v>
      </c>
      <c r="B3668" s="203" t="s">
        <v>12</v>
      </c>
      <c r="C3668" s="207" t="s">
        <v>11</v>
      </c>
      <c r="D3668" s="207" t="s">
        <v>280</v>
      </c>
      <c r="E3668" s="207" t="s">
        <v>281</v>
      </c>
      <c r="F3668" s="627" t="s">
        <v>8</v>
      </c>
      <c r="G3668" s="628"/>
      <c r="H3668" s="629"/>
      <c r="I3668" s="630"/>
      <c r="J3668" s="630"/>
      <c r="K3668" s="630"/>
      <c r="L3668" s="631"/>
    </row>
    <row r="3669" spans="1:12" s="194" customFormat="1" ht="26.65" customHeight="1" x14ac:dyDescent="0.15">
      <c r="A3669" s="625"/>
      <c r="B3669" s="620" t="s">
        <v>2554</v>
      </c>
      <c r="C3669" s="632" t="s">
        <v>2561</v>
      </c>
      <c r="D3669" s="634">
        <v>43524</v>
      </c>
      <c r="E3669" s="620" t="s">
        <v>469</v>
      </c>
      <c r="F3669" s="636" t="s">
        <v>2562</v>
      </c>
      <c r="G3669" s="637"/>
      <c r="H3669" s="610" t="s">
        <v>286</v>
      </c>
      <c r="I3669" s="611"/>
      <c r="J3669" s="209" t="s">
        <v>287</v>
      </c>
      <c r="K3669" s="209" t="s">
        <v>16</v>
      </c>
      <c r="L3669" s="210">
        <v>344</v>
      </c>
    </row>
    <row r="3670" spans="1:12" s="194" customFormat="1" ht="148.35" customHeight="1" x14ac:dyDescent="0.15">
      <c r="A3670" s="625"/>
      <c r="B3670" s="621"/>
      <c r="C3670" s="633"/>
      <c r="D3670" s="635"/>
      <c r="E3670" s="621"/>
      <c r="F3670" s="638"/>
      <c r="G3670" s="639"/>
      <c r="H3670" s="610" t="s">
        <v>242</v>
      </c>
      <c r="I3670" s="611"/>
      <c r="J3670" s="209" t="s">
        <v>287</v>
      </c>
      <c r="K3670" s="209" t="s">
        <v>16</v>
      </c>
      <c r="L3670" s="210">
        <v>1139.3800000000001</v>
      </c>
    </row>
    <row r="3671" spans="1:12" s="194" customFormat="1" ht="24.6" customHeight="1" x14ac:dyDescent="0.15">
      <c r="A3671" s="625"/>
      <c r="B3671" s="203" t="s">
        <v>6</v>
      </c>
      <c r="C3671" s="207" t="s">
        <v>5</v>
      </c>
      <c r="D3671" s="207" t="s">
        <v>288</v>
      </c>
      <c r="E3671" s="207" t="s">
        <v>289</v>
      </c>
      <c r="F3671" s="612"/>
      <c r="G3671" s="613"/>
      <c r="H3671" s="616" t="s">
        <v>290</v>
      </c>
      <c r="I3671" s="617"/>
      <c r="J3671" s="620" t="s">
        <v>287</v>
      </c>
      <c r="K3671" s="620" t="s">
        <v>287</v>
      </c>
      <c r="L3671" s="622">
        <v>0</v>
      </c>
    </row>
    <row r="3672" spans="1:12" s="194" customFormat="1" ht="24.6" customHeight="1" x14ac:dyDescent="0.15">
      <c r="A3672" s="626"/>
      <c r="B3672" s="209" t="s">
        <v>333</v>
      </c>
      <c r="C3672" s="209" t="s">
        <v>2562</v>
      </c>
      <c r="D3672" s="211">
        <v>43526</v>
      </c>
      <c r="E3672" s="209" t="s">
        <v>914</v>
      </c>
      <c r="F3672" s="614"/>
      <c r="G3672" s="615"/>
      <c r="H3672" s="618"/>
      <c r="I3672" s="619"/>
      <c r="J3672" s="621"/>
      <c r="K3672" s="621"/>
      <c r="L3672" s="623"/>
    </row>
    <row r="3673" spans="1:12" s="194" customFormat="1" ht="24.6" customHeight="1" x14ac:dyDescent="0.15">
      <c r="A3673" s="624">
        <v>693</v>
      </c>
      <c r="B3673" s="203" t="s">
        <v>12</v>
      </c>
      <c r="C3673" s="207" t="s">
        <v>11</v>
      </c>
      <c r="D3673" s="207" t="s">
        <v>280</v>
      </c>
      <c r="E3673" s="207" t="s">
        <v>281</v>
      </c>
      <c r="F3673" s="627" t="s">
        <v>8</v>
      </c>
      <c r="G3673" s="628"/>
      <c r="H3673" s="629"/>
      <c r="I3673" s="630"/>
      <c r="J3673" s="630"/>
      <c r="K3673" s="630"/>
      <c r="L3673" s="631"/>
    </row>
    <row r="3674" spans="1:12" s="194" customFormat="1" ht="26.65" customHeight="1" x14ac:dyDescent="0.15">
      <c r="A3674" s="625"/>
      <c r="B3674" s="620" t="s">
        <v>2563</v>
      </c>
      <c r="C3674" s="632" t="s">
        <v>2564</v>
      </c>
      <c r="D3674" s="634">
        <v>43415</v>
      </c>
      <c r="E3674" s="620" t="s">
        <v>548</v>
      </c>
      <c r="F3674" s="636" t="s">
        <v>2565</v>
      </c>
      <c r="G3674" s="637"/>
      <c r="H3674" s="610" t="s">
        <v>286</v>
      </c>
      <c r="I3674" s="611"/>
      <c r="J3674" s="209" t="s">
        <v>287</v>
      </c>
      <c r="K3674" s="209" t="s">
        <v>16</v>
      </c>
      <c r="L3674" s="210">
        <v>543</v>
      </c>
    </row>
    <row r="3675" spans="1:12" s="194" customFormat="1" ht="148.35" customHeight="1" x14ac:dyDescent="0.15">
      <c r="A3675" s="625"/>
      <c r="B3675" s="621"/>
      <c r="C3675" s="633"/>
      <c r="D3675" s="635"/>
      <c r="E3675" s="621"/>
      <c r="F3675" s="638"/>
      <c r="G3675" s="639"/>
      <c r="H3675" s="610" t="s">
        <v>242</v>
      </c>
      <c r="I3675" s="611"/>
      <c r="J3675" s="209" t="s">
        <v>287</v>
      </c>
      <c r="K3675" s="209" t="s">
        <v>16</v>
      </c>
      <c r="L3675" s="210">
        <v>175.34</v>
      </c>
    </row>
    <row r="3676" spans="1:12" s="194" customFormat="1" ht="24.6" customHeight="1" x14ac:dyDescent="0.15">
      <c r="A3676" s="625"/>
      <c r="B3676" s="203" t="s">
        <v>6</v>
      </c>
      <c r="C3676" s="207" t="s">
        <v>5</v>
      </c>
      <c r="D3676" s="207" t="s">
        <v>288</v>
      </c>
      <c r="E3676" s="207" t="s">
        <v>289</v>
      </c>
      <c r="F3676" s="612"/>
      <c r="G3676" s="613"/>
      <c r="H3676" s="616" t="s">
        <v>290</v>
      </c>
      <c r="I3676" s="617"/>
      <c r="J3676" s="620" t="s">
        <v>287</v>
      </c>
      <c r="K3676" s="620" t="s">
        <v>16</v>
      </c>
      <c r="L3676" s="622">
        <v>409.75</v>
      </c>
    </row>
    <row r="3677" spans="1:12" s="194" customFormat="1" ht="24.6" customHeight="1" x14ac:dyDescent="0.15">
      <c r="A3677" s="626"/>
      <c r="B3677" s="209" t="s">
        <v>291</v>
      </c>
      <c r="C3677" s="209" t="s">
        <v>2565</v>
      </c>
      <c r="D3677" s="211">
        <v>43419</v>
      </c>
      <c r="E3677" s="209" t="s">
        <v>1323</v>
      </c>
      <c r="F3677" s="614"/>
      <c r="G3677" s="615"/>
      <c r="H3677" s="618"/>
      <c r="I3677" s="619"/>
      <c r="J3677" s="621"/>
      <c r="K3677" s="621"/>
      <c r="L3677" s="623"/>
    </row>
    <row r="3678" spans="1:12" s="194" customFormat="1" ht="24.6" customHeight="1" x14ac:dyDescent="0.15">
      <c r="A3678" s="624">
        <v>694</v>
      </c>
      <c r="B3678" s="203" t="s">
        <v>12</v>
      </c>
      <c r="C3678" s="207" t="s">
        <v>11</v>
      </c>
      <c r="D3678" s="207" t="s">
        <v>280</v>
      </c>
      <c r="E3678" s="207" t="s">
        <v>281</v>
      </c>
      <c r="F3678" s="627" t="s">
        <v>8</v>
      </c>
      <c r="G3678" s="628"/>
      <c r="H3678" s="629"/>
      <c r="I3678" s="630"/>
      <c r="J3678" s="630"/>
      <c r="K3678" s="630"/>
      <c r="L3678" s="631"/>
    </row>
    <row r="3679" spans="1:12" s="194" customFormat="1" ht="26.65" customHeight="1" x14ac:dyDescent="0.15">
      <c r="A3679" s="625"/>
      <c r="B3679" s="620" t="s">
        <v>2566</v>
      </c>
      <c r="C3679" s="632" t="s">
        <v>2567</v>
      </c>
      <c r="D3679" s="634">
        <v>43411</v>
      </c>
      <c r="E3679" s="620" t="s">
        <v>803</v>
      </c>
      <c r="F3679" s="636" t="s">
        <v>2568</v>
      </c>
      <c r="G3679" s="637"/>
      <c r="H3679" s="610" t="s">
        <v>286</v>
      </c>
      <c r="I3679" s="611"/>
      <c r="J3679" s="209" t="s">
        <v>287</v>
      </c>
      <c r="K3679" s="209" t="s">
        <v>16</v>
      </c>
      <c r="L3679" s="210">
        <v>341.57</v>
      </c>
    </row>
    <row r="3680" spans="1:12" s="194" customFormat="1" ht="409.6" customHeight="1" x14ac:dyDescent="0.15">
      <c r="A3680" s="625"/>
      <c r="B3680" s="640"/>
      <c r="C3680" s="641"/>
      <c r="D3680" s="642"/>
      <c r="E3680" s="640"/>
      <c r="F3680" s="643"/>
      <c r="G3680" s="644"/>
      <c r="H3680" s="616" t="s">
        <v>242</v>
      </c>
      <c r="I3680" s="617"/>
      <c r="J3680" s="620" t="s">
        <v>287</v>
      </c>
      <c r="K3680" s="620" t="s">
        <v>287</v>
      </c>
      <c r="L3680" s="622">
        <v>0</v>
      </c>
    </row>
    <row r="3681" spans="1:12" s="194" customFormat="1" ht="409.6" customHeight="1" x14ac:dyDescent="0.15">
      <c r="A3681" s="625"/>
      <c r="B3681" s="640"/>
      <c r="C3681" s="641"/>
      <c r="D3681" s="642"/>
      <c r="E3681" s="640"/>
      <c r="F3681" s="643"/>
      <c r="G3681" s="644"/>
      <c r="H3681" s="646"/>
      <c r="I3681" s="647"/>
      <c r="J3681" s="640"/>
      <c r="K3681" s="640"/>
      <c r="L3681" s="645"/>
    </row>
    <row r="3682" spans="1:12" s="194" customFormat="1" ht="41.65" customHeight="1" x14ac:dyDescent="0.15">
      <c r="A3682" s="625"/>
      <c r="B3682" s="621"/>
      <c r="C3682" s="633"/>
      <c r="D3682" s="635"/>
      <c r="E3682" s="621"/>
      <c r="F3682" s="638"/>
      <c r="G3682" s="639"/>
      <c r="H3682" s="618"/>
      <c r="I3682" s="619"/>
      <c r="J3682" s="621"/>
      <c r="K3682" s="621"/>
      <c r="L3682" s="623"/>
    </row>
    <row r="3683" spans="1:12" s="194" customFormat="1" ht="24.6" customHeight="1" x14ac:dyDescent="0.15">
      <c r="A3683" s="625"/>
      <c r="B3683" s="203" t="s">
        <v>6</v>
      </c>
      <c r="C3683" s="207" t="s">
        <v>5</v>
      </c>
      <c r="D3683" s="207" t="s">
        <v>288</v>
      </c>
      <c r="E3683" s="207" t="s">
        <v>289</v>
      </c>
      <c r="F3683" s="612"/>
      <c r="G3683" s="613"/>
      <c r="H3683" s="616" t="s">
        <v>290</v>
      </c>
      <c r="I3683" s="617"/>
      <c r="J3683" s="620" t="s">
        <v>287</v>
      </c>
      <c r="K3683" s="620" t="s">
        <v>287</v>
      </c>
      <c r="L3683" s="622">
        <v>0</v>
      </c>
    </row>
    <row r="3684" spans="1:12" s="194" customFormat="1" ht="24.6" customHeight="1" x14ac:dyDescent="0.15">
      <c r="A3684" s="626"/>
      <c r="B3684" s="209" t="s">
        <v>1091</v>
      </c>
      <c r="C3684" s="209" t="s">
        <v>2568</v>
      </c>
      <c r="D3684" s="211">
        <v>43414</v>
      </c>
      <c r="E3684" s="209" t="s">
        <v>2569</v>
      </c>
      <c r="F3684" s="614"/>
      <c r="G3684" s="615"/>
      <c r="H3684" s="618"/>
      <c r="I3684" s="619"/>
      <c r="J3684" s="621"/>
      <c r="K3684" s="621"/>
      <c r="L3684" s="623"/>
    </row>
    <row r="3685" spans="1:12" s="194" customFormat="1" ht="24.6" customHeight="1" x14ac:dyDescent="0.15">
      <c r="A3685" s="624">
        <v>695</v>
      </c>
      <c r="B3685" s="203" t="s">
        <v>12</v>
      </c>
      <c r="C3685" s="207" t="s">
        <v>11</v>
      </c>
      <c r="D3685" s="207" t="s">
        <v>280</v>
      </c>
      <c r="E3685" s="207" t="s">
        <v>281</v>
      </c>
      <c r="F3685" s="627" t="s">
        <v>8</v>
      </c>
      <c r="G3685" s="628"/>
      <c r="H3685" s="629"/>
      <c r="I3685" s="630"/>
      <c r="J3685" s="630"/>
      <c r="K3685" s="630"/>
      <c r="L3685" s="631"/>
    </row>
    <row r="3686" spans="1:12" s="194" customFormat="1" ht="26.65" customHeight="1" x14ac:dyDescent="0.15">
      <c r="A3686" s="625"/>
      <c r="B3686" s="620" t="s">
        <v>2566</v>
      </c>
      <c r="C3686" s="632" t="s">
        <v>2570</v>
      </c>
      <c r="D3686" s="634">
        <v>43440</v>
      </c>
      <c r="E3686" s="620" t="s">
        <v>404</v>
      </c>
      <c r="F3686" s="636" t="s">
        <v>405</v>
      </c>
      <c r="G3686" s="637"/>
      <c r="H3686" s="610" t="s">
        <v>286</v>
      </c>
      <c r="I3686" s="611"/>
      <c r="J3686" s="209" t="s">
        <v>287</v>
      </c>
      <c r="K3686" s="209" t="s">
        <v>16</v>
      </c>
      <c r="L3686" s="210">
        <v>329</v>
      </c>
    </row>
    <row r="3687" spans="1:12" s="194" customFormat="1" ht="137.65" customHeight="1" x14ac:dyDescent="0.15">
      <c r="A3687" s="625"/>
      <c r="B3687" s="621"/>
      <c r="C3687" s="633"/>
      <c r="D3687" s="635"/>
      <c r="E3687" s="621"/>
      <c r="F3687" s="638"/>
      <c r="G3687" s="639"/>
      <c r="H3687" s="610" t="s">
        <v>242</v>
      </c>
      <c r="I3687" s="611"/>
      <c r="J3687" s="209" t="s">
        <v>287</v>
      </c>
      <c r="K3687" s="209" t="s">
        <v>16</v>
      </c>
      <c r="L3687" s="210">
        <v>290.39999999999998</v>
      </c>
    </row>
    <row r="3688" spans="1:12" s="194" customFormat="1" ht="24.6" customHeight="1" x14ac:dyDescent="0.15">
      <c r="A3688" s="625"/>
      <c r="B3688" s="203" t="s">
        <v>6</v>
      </c>
      <c r="C3688" s="207" t="s">
        <v>5</v>
      </c>
      <c r="D3688" s="207" t="s">
        <v>288</v>
      </c>
      <c r="E3688" s="207" t="s">
        <v>289</v>
      </c>
      <c r="F3688" s="612"/>
      <c r="G3688" s="613"/>
      <c r="H3688" s="616" t="s">
        <v>290</v>
      </c>
      <c r="I3688" s="617"/>
      <c r="J3688" s="620" t="s">
        <v>287</v>
      </c>
      <c r="K3688" s="620" t="s">
        <v>16</v>
      </c>
      <c r="L3688" s="622">
        <v>300</v>
      </c>
    </row>
    <row r="3689" spans="1:12" s="194" customFormat="1" ht="24.6" customHeight="1" x14ac:dyDescent="0.15">
      <c r="A3689" s="626"/>
      <c r="B3689" s="209" t="s">
        <v>1091</v>
      </c>
      <c r="C3689" s="209" t="s">
        <v>405</v>
      </c>
      <c r="D3689" s="211">
        <v>43442</v>
      </c>
      <c r="E3689" s="209" t="s">
        <v>1038</v>
      </c>
      <c r="F3689" s="614"/>
      <c r="G3689" s="615"/>
      <c r="H3689" s="618"/>
      <c r="I3689" s="619"/>
      <c r="J3689" s="621"/>
      <c r="K3689" s="621"/>
      <c r="L3689" s="623"/>
    </row>
    <row r="3690" spans="1:12" s="194" customFormat="1" ht="24.6" customHeight="1" x14ac:dyDescent="0.15">
      <c r="A3690" s="624">
        <v>696</v>
      </c>
      <c r="B3690" s="203" t="s">
        <v>12</v>
      </c>
      <c r="C3690" s="207" t="s">
        <v>11</v>
      </c>
      <c r="D3690" s="207" t="s">
        <v>280</v>
      </c>
      <c r="E3690" s="207" t="s">
        <v>281</v>
      </c>
      <c r="F3690" s="627" t="s">
        <v>8</v>
      </c>
      <c r="G3690" s="628"/>
      <c r="H3690" s="629"/>
      <c r="I3690" s="630"/>
      <c r="J3690" s="630"/>
      <c r="K3690" s="630"/>
      <c r="L3690" s="631"/>
    </row>
    <row r="3691" spans="1:12" s="194" customFormat="1" ht="26.65" customHeight="1" x14ac:dyDescent="0.15">
      <c r="A3691" s="625"/>
      <c r="B3691" s="620" t="s">
        <v>2571</v>
      </c>
      <c r="C3691" s="632" t="s">
        <v>2572</v>
      </c>
      <c r="D3691" s="634">
        <v>43436</v>
      </c>
      <c r="E3691" s="620" t="s">
        <v>1233</v>
      </c>
      <c r="F3691" s="636" t="s">
        <v>1234</v>
      </c>
      <c r="G3691" s="637"/>
      <c r="H3691" s="610" t="s">
        <v>286</v>
      </c>
      <c r="I3691" s="611"/>
      <c r="J3691" s="209" t="s">
        <v>287</v>
      </c>
      <c r="K3691" s="209" t="s">
        <v>16</v>
      </c>
      <c r="L3691" s="210">
        <v>757.68</v>
      </c>
    </row>
    <row r="3692" spans="1:12" s="194" customFormat="1" ht="277.35000000000002" customHeight="1" x14ac:dyDescent="0.15">
      <c r="A3692" s="625"/>
      <c r="B3692" s="621"/>
      <c r="C3692" s="633"/>
      <c r="D3692" s="635"/>
      <c r="E3692" s="621"/>
      <c r="F3692" s="638"/>
      <c r="G3692" s="639"/>
      <c r="H3692" s="610" t="s">
        <v>242</v>
      </c>
      <c r="I3692" s="611"/>
      <c r="J3692" s="209" t="s">
        <v>287</v>
      </c>
      <c r="K3692" s="209" t="s">
        <v>16</v>
      </c>
      <c r="L3692" s="210">
        <v>710.18</v>
      </c>
    </row>
    <row r="3693" spans="1:12" s="194" customFormat="1" ht="24.6" customHeight="1" x14ac:dyDescent="0.15">
      <c r="A3693" s="625"/>
      <c r="B3693" s="203" t="s">
        <v>6</v>
      </c>
      <c r="C3693" s="207" t="s">
        <v>5</v>
      </c>
      <c r="D3693" s="207" t="s">
        <v>288</v>
      </c>
      <c r="E3693" s="207" t="s">
        <v>289</v>
      </c>
      <c r="F3693" s="612"/>
      <c r="G3693" s="613"/>
      <c r="H3693" s="616" t="s">
        <v>290</v>
      </c>
      <c r="I3693" s="617"/>
      <c r="J3693" s="620" t="s">
        <v>287</v>
      </c>
      <c r="K3693" s="620" t="s">
        <v>287</v>
      </c>
      <c r="L3693" s="622">
        <v>0</v>
      </c>
    </row>
    <row r="3694" spans="1:12" s="194" customFormat="1" ht="24.6" customHeight="1" x14ac:dyDescent="0.15">
      <c r="A3694" s="626"/>
      <c r="B3694" s="209" t="s">
        <v>317</v>
      </c>
      <c r="C3694" s="209" t="s">
        <v>1234</v>
      </c>
      <c r="D3694" s="211">
        <v>43440</v>
      </c>
      <c r="E3694" s="209" t="s">
        <v>2573</v>
      </c>
      <c r="F3694" s="614"/>
      <c r="G3694" s="615"/>
      <c r="H3694" s="618"/>
      <c r="I3694" s="619"/>
      <c r="J3694" s="621"/>
      <c r="K3694" s="621"/>
      <c r="L3694" s="623"/>
    </row>
    <row r="3695" spans="1:12" s="194" customFormat="1" ht="24.6" customHeight="1" x14ac:dyDescent="0.15">
      <c r="A3695" s="624">
        <v>697</v>
      </c>
      <c r="B3695" s="203" t="s">
        <v>12</v>
      </c>
      <c r="C3695" s="207" t="s">
        <v>11</v>
      </c>
      <c r="D3695" s="207" t="s">
        <v>280</v>
      </c>
      <c r="E3695" s="207" t="s">
        <v>281</v>
      </c>
      <c r="F3695" s="627" t="s">
        <v>8</v>
      </c>
      <c r="G3695" s="628"/>
      <c r="H3695" s="629"/>
      <c r="I3695" s="630"/>
      <c r="J3695" s="630"/>
      <c r="K3695" s="630"/>
      <c r="L3695" s="631"/>
    </row>
    <row r="3696" spans="1:12" s="194" customFormat="1" ht="26.65" customHeight="1" x14ac:dyDescent="0.15">
      <c r="A3696" s="625"/>
      <c r="B3696" s="620" t="s">
        <v>2574</v>
      </c>
      <c r="C3696" s="632" t="s">
        <v>2575</v>
      </c>
      <c r="D3696" s="634">
        <v>43549</v>
      </c>
      <c r="E3696" s="620" t="s">
        <v>1155</v>
      </c>
      <c r="F3696" s="636" t="s">
        <v>2576</v>
      </c>
      <c r="G3696" s="637"/>
      <c r="H3696" s="610" t="s">
        <v>286</v>
      </c>
      <c r="I3696" s="611"/>
      <c r="J3696" s="209" t="s">
        <v>287</v>
      </c>
      <c r="K3696" s="209" t="s">
        <v>16</v>
      </c>
      <c r="L3696" s="210">
        <v>507</v>
      </c>
    </row>
    <row r="3697" spans="1:12" s="194" customFormat="1" ht="277.35000000000002" customHeight="1" x14ac:dyDescent="0.15">
      <c r="A3697" s="625"/>
      <c r="B3697" s="621"/>
      <c r="C3697" s="633"/>
      <c r="D3697" s="635"/>
      <c r="E3697" s="621"/>
      <c r="F3697" s="638"/>
      <c r="G3697" s="639"/>
      <c r="H3697" s="610" t="s">
        <v>242</v>
      </c>
      <c r="I3697" s="611"/>
      <c r="J3697" s="209" t="s">
        <v>287</v>
      </c>
      <c r="K3697" s="209" t="s">
        <v>16</v>
      </c>
      <c r="L3697" s="210">
        <v>959.2</v>
      </c>
    </row>
    <row r="3698" spans="1:12" s="194" customFormat="1" ht="24.6" customHeight="1" x14ac:dyDescent="0.15">
      <c r="A3698" s="625"/>
      <c r="B3698" s="203" t="s">
        <v>6</v>
      </c>
      <c r="C3698" s="207" t="s">
        <v>5</v>
      </c>
      <c r="D3698" s="207" t="s">
        <v>288</v>
      </c>
      <c r="E3698" s="207" t="s">
        <v>289</v>
      </c>
      <c r="F3698" s="612"/>
      <c r="G3698" s="613"/>
      <c r="H3698" s="616" t="s">
        <v>290</v>
      </c>
      <c r="I3698" s="617"/>
      <c r="J3698" s="620" t="s">
        <v>287</v>
      </c>
      <c r="K3698" s="620" t="s">
        <v>16</v>
      </c>
      <c r="L3698" s="622">
        <v>685</v>
      </c>
    </row>
    <row r="3699" spans="1:12" s="194" customFormat="1" ht="35.1" customHeight="1" x14ac:dyDescent="0.15">
      <c r="A3699" s="626"/>
      <c r="B3699" s="209" t="s">
        <v>1274</v>
      </c>
      <c r="C3699" s="209" t="s">
        <v>2576</v>
      </c>
      <c r="D3699" s="211">
        <v>43552</v>
      </c>
      <c r="E3699" s="209" t="s">
        <v>2577</v>
      </c>
      <c r="F3699" s="614"/>
      <c r="G3699" s="615"/>
      <c r="H3699" s="618"/>
      <c r="I3699" s="619"/>
      <c r="J3699" s="621"/>
      <c r="K3699" s="621"/>
      <c r="L3699" s="623"/>
    </row>
    <row r="3700" spans="1:12" s="194" customFormat="1" ht="24.6" customHeight="1" x14ac:dyDescent="0.15">
      <c r="A3700" s="624">
        <v>698</v>
      </c>
      <c r="B3700" s="203" t="s">
        <v>12</v>
      </c>
      <c r="C3700" s="207" t="s">
        <v>11</v>
      </c>
      <c r="D3700" s="207" t="s">
        <v>280</v>
      </c>
      <c r="E3700" s="207" t="s">
        <v>281</v>
      </c>
      <c r="F3700" s="627" t="s">
        <v>8</v>
      </c>
      <c r="G3700" s="628"/>
      <c r="H3700" s="629"/>
      <c r="I3700" s="630"/>
      <c r="J3700" s="630"/>
      <c r="K3700" s="630"/>
      <c r="L3700" s="631"/>
    </row>
    <row r="3701" spans="1:12" s="194" customFormat="1" ht="26.65" customHeight="1" x14ac:dyDescent="0.15">
      <c r="A3701" s="625"/>
      <c r="B3701" s="620" t="s">
        <v>2578</v>
      </c>
      <c r="C3701" s="632" t="s">
        <v>2579</v>
      </c>
      <c r="D3701" s="634">
        <v>43499</v>
      </c>
      <c r="E3701" s="620" t="s">
        <v>1258</v>
      </c>
      <c r="F3701" s="636" t="s">
        <v>2553</v>
      </c>
      <c r="G3701" s="637"/>
      <c r="H3701" s="610" t="s">
        <v>286</v>
      </c>
      <c r="I3701" s="611"/>
      <c r="J3701" s="209" t="s">
        <v>287</v>
      </c>
      <c r="K3701" s="209" t="s">
        <v>16</v>
      </c>
      <c r="L3701" s="210">
        <v>330</v>
      </c>
    </row>
    <row r="3702" spans="1:12" s="194" customFormat="1" ht="180.2" customHeight="1" x14ac:dyDescent="0.15">
      <c r="A3702" s="625"/>
      <c r="B3702" s="621"/>
      <c r="C3702" s="633"/>
      <c r="D3702" s="635"/>
      <c r="E3702" s="621"/>
      <c r="F3702" s="638"/>
      <c r="G3702" s="639"/>
      <c r="H3702" s="610" t="s">
        <v>242</v>
      </c>
      <c r="I3702" s="611"/>
      <c r="J3702" s="209" t="s">
        <v>287</v>
      </c>
      <c r="K3702" s="209" t="s">
        <v>16</v>
      </c>
      <c r="L3702" s="210">
        <v>2672.55</v>
      </c>
    </row>
    <row r="3703" spans="1:12" s="194" customFormat="1" ht="24.6" customHeight="1" x14ac:dyDescent="0.15">
      <c r="A3703" s="625"/>
      <c r="B3703" s="203" t="s">
        <v>6</v>
      </c>
      <c r="C3703" s="207" t="s">
        <v>5</v>
      </c>
      <c r="D3703" s="207" t="s">
        <v>288</v>
      </c>
      <c r="E3703" s="207" t="s">
        <v>289</v>
      </c>
      <c r="F3703" s="612"/>
      <c r="G3703" s="613"/>
      <c r="H3703" s="616" t="s">
        <v>290</v>
      </c>
      <c r="I3703" s="617"/>
      <c r="J3703" s="620" t="s">
        <v>287</v>
      </c>
      <c r="K3703" s="620" t="s">
        <v>16</v>
      </c>
      <c r="L3703" s="622">
        <v>400</v>
      </c>
    </row>
    <row r="3704" spans="1:12" s="194" customFormat="1" ht="24.6" customHeight="1" x14ac:dyDescent="0.15">
      <c r="A3704" s="626"/>
      <c r="B3704" s="209" t="s">
        <v>2580</v>
      </c>
      <c r="C3704" s="209" t="s">
        <v>2553</v>
      </c>
      <c r="D3704" s="211">
        <v>43503</v>
      </c>
      <c r="E3704" s="209" t="s">
        <v>461</v>
      </c>
      <c r="F3704" s="614"/>
      <c r="G3704" s="615"/>
      <c r="H3704" s="618"/>
      <c r="I3704" s="619"/>
      <c r="J3704" s="621"/>
      <c r="K3704" s="621"/>
      <c r="L3704" s="623"/>
    </row>
    <row r="3705" spans="1:12" s="194" customFormat="1" ht="24.6" customHeight="1" x14ac:dyDescent="0.15">
      <c r="A3705" s="624">
        <v>699</v>
      </c>
      <c r="B3705" s="203" t="s">
        <v>12</v>
      </c>
      <c r="C3705" s="207" t="s">
        <v>11</v>
      </c>
      <c r="D3705" s="207" t="s">
        <v>280</v>
      </c>
      <c r="E3705" s="207" t="s">
        <v>281</v>
      </c>
      <c r="F3705" s="627" t="s">
        <v>8</v>
      </c>
      <c r="G3705" s="628"/>
      <c r="H3705" s="629"/>
      <c r="I3705" s="630"/>
      <c r="J3705" s="630"/>
      <c r="K3705" s="630"/>
      <c r="L3705" s="631"/>
    </row>
    <row r="3706" spans="1:12" s="194" customFormat="1" ht="26.65" customHeight="1" x14ac:dyDescent="0.15">
      <c r="A3706" s="625"/>
      <c r="B3706" s="620" t="s">
        <v>2578</v>
      </c>
      <c r="C3706" s="632" t="s">
        <v>2581</v>
      </c>
      <c r="D3706" s="634">
        <v>43535</v>
      </c>
      <c r="E3706" s="620" t="s">
        <v>607</v>
      </c>
      <c r="F3706" s="636" t="s">
        <v>1927</v>
      </c>
      <c r="G3706" s="637"/>
      <c r="H3706" s="610" t="s">
        <v>286</v>
      </c>
      <c r="I3706" s="611"/>
      <c r="J3706" s="209" t="s">
        <v>287</v>
      </c>
      <c r="K3706" s="209" t="s">
        <v>16</v>
      </c>
      <c r="L3706" s="210">
        <v>722.2</v>
      </c>
    </row>
    <row r="3707" spans="1:12" s="194" customFormat="1" ht="299.10000000000002" customHeight="1" x14ac:dyDescent="0.15">
      <c r="A3707" s="625"/>
      <c r="B3707" s="621"/>
      <c r="C3707" s="633"/>
      <c r="D3707" s="635"/>
      <c r="E3707" s="621"/>
      <c r="F3707" s="638"/>
      <c r="G3707" s="639"/>
      <c r="H3707" s="610" t="s">
        <v>242</v>
      </c>
      <c r="I3707" s="611"/>
      <c r="J3707" s="209" t="s">
        <v>287</v>
      </c>
      <c r="K3707" s="209" t="s">
        <v>16</v>
      </c>
      <c r="L3707" s="210">
        <v>416.6</v>
      </c>
    </row>
    <row r="3708" spans="1:12" s="194" customFormat="1" ht="24.6" customHeight="1" x14ac:dyDescent="0.15">
      <c r="A3708" s="625"/>
      <c r="B3708" s="203" t="s">
        <v>6</v>
      </c>
      <c r="C3708" s="207" t="s">
        <v>5</v>
      </c>
      <c r="D3708" s="207" t="s">
        <v>288</v>
      </c>
      <c r="E3708" s="207" t="s">
        <v>289</v>
      </c>
      <c r="F3708" s="612"/>
      <c r="G3708" s="613"/>
      <c r="H3708" s="616" t="s">
        <v>290</v>
      </c>
      <c r="I3708" s="617"/>
      <c r="J3708" s="620" t="s">
        <v>287</v>
      </c>
      <c r="K3708" s="620" t="s">
        <v>16</v>
      </c>
      <c r="L3708" s="622">
        <v>2299</v>
      </c>
    </row>
    <row r="3709" spans="1:12" s="194" customFormat="1" ht="24.6" customHeight="1" x14ac:dyDescent="0.15">
      <c r="A3709" s="626"/>
      <c r="B3709" s="209" t="s">
        <v>2580</v>
      </c>
      <c r="C3709" s="209" t="s">
        <v>1927</v>
      </c>
      <c r="D3709" s="211">
        <v>43537</v>
      </c>
      <c r="E3709" s="209" t="s">
        <v>2492</v>
      </c>
      <c r="F3709" s="614"/>
      <c r="G3709" s="615"/>
      <c r="H3709" s="618"/>
      <c r="I3709" s="619"/>
      <c r="J3709" s="621"/>
      <c r="K3709" s="621"/>
      <c r="L3709" s="623"/>
    </row>
    <row r="3710" spans="1:12" s="194" customFormat="1" ht="24.6" customHeight="1" x14ac:dyDescent="0.15">
      <c r="A3710" s="624">
        <v>700</v>
      </c>
      <c r="B3710" s="203" t="s">
        <v>12</v>
      </c>
      <c r="C3710" s="207" t="s">
        <v>11</v>
      </c>
      <c r="D3710" s="207" t="s">
        <v>280</v>
      </c>
      <c r="E3710" s="207" t="s">
        <v>281</v>
      </c>
      <c r="F3710" s="627" t="s">
        <v>8</v>
      </c>
      <c r="G3710" s="628"/>
      <c r="H3710" s="629"/>
      <c r="I3710" s="630"/>
      <c r="J3710" s="630"/>
      <c r="K3710" s="630"/>
      <c r="L3710" s="631"/>
    </row>
    <row r="3711" spans="1:12" s="194" customFormat="1" ht="26.65" customHeight="1" x14ac:dyDescent="0.15">
      <c r="A3711" s="625"/>
      <c r="B3711" s="620" t="s">
        <v>2578</v>
      </c>
      <c r="C3711" s="632" t="s">
        <v>2582</v>
      </c>
      <c r="D3711" s="634">
        <v>43547</v>
      </c>
      <c r="E3711" s="620" t="s">
        <v>2552</v>
      </c>
      <c r="F3711" s="636" t="s">
        <v>2583</v>
      </c>
      <c r="G3711" s="637"/>
      <c r="H3711" s="610" t="s">
        <v>286</v>
      </c>
      <c r="I3711" s="611"/>
      <c r="J3711" s="209" t="s">
        <v>287</v>
      </c>
      <c r="K3711" s="209" t="s">
        <v>16</v>
      </c>
      <c r="L3711" s="210">
        <v>656</v>
      </c>
    </row>
    <row r="3712" spans="1:12" s="194" customFormat="1" ht="180.2" customHeight="1" x14ac:dyDescent="0.15">
      <c r="A3712" s="625"/>
      <c r="B3712" s="621"/>
      <c r="C3712" s="633"/>
      <c r="D3712" s="635"/>
      <c r="E3712" s="621"/>
      <c r="F3712" s="638"/>
      <c r="G3712" s="639"/>
      <c r="H3712" s="610" t="s">
        <v>242</v>
      </c>
      <c r="I3712" s="611"/>
      <c r="J3712" s="209" t="s">
        <v>287</v>
      </c>
      <c r="K3712" s="209" t="s">
        <v>16</v>
      </c>
      <c r="L3712" s="210">
        <v>1840.99</v>
      </c>
    </row>
    <row r="3713" spans="1:12" s="194" customFormat="1" ht="24.6" customHeight="1" x14ac:dyDescent="0.15">
      <c r="A3713" s="625"/>
      <c r="B3713" s="203" t="s">
        <v>6</v>
      </c>
      <c r="C3713" s="207" t="s">
        <v>5</v>
      </c>
      <c r="D3713" s="207" t="s">
        <v>288</v>
      </c>
      <c r="E3713" s="207" t="s">
        <v>289</v>
      </c>
      <c r="F3713" s="612"/>
      <c r="G3713" s="613"/>
      <c r="H3713" s="616" t="s">
        <v>290</v>
      </c>
      <c r="I3713" s="617"/>
      <c r="J3713" s="620" t="s">
        <v>287</v>
      </c>
      <c r="K3713" s="620" t="s">
        <v>16</v>
      </c>
      <c r="L3713" s="622">
        <v>200</v>
      </c>
    </row>
    <row r="3714" spans="1:12" s="194" customFormat="1" ht="24.6" customHeight="1" x14ac:dyDescent="0.15">
      <c r="A3714" s="626"/>
      <c r="B3714" s="209" t="s">
        <v>2580</v>
      </c>
      <c r="C3714" s="209" t="s">
        <v>2583</v>
      </c>
      <c r="D3714" s="211">
        <v>43552</v>
      </c>
      <c r="E3714" s="209" t="s">
        <v>681</v>
      </c>
      <c r="F3714" s="614"/>
      <c r="G3714" s="615"/>
      <c r="H3714" s="618"/>
      <c r="I3714" s="619"/>
      <c r="J3714" s="621"/>
      <c r="K3714" s="621"/>
      <c r="L3714" s="623"/>
    </row>
    <row r="3715" spans="1:12" s="194" customFormat="1" ht="24.6" customHeight="1" x14ac:dyDescent="0.15">
      <c r="A3715" s="624">
        <v>701</v>
      </c>
      <c r="B3715" s="203" t="s">
        <v>12</v>
      </c>
      <c r="C3715" s="207" t="s">
        <v>11</v>
      </c>
      <c r="D3715" s="207" t="s">
        <v>280</v>
      </c>
      <c r="E3715" s="207" t="s">
        <v>281</v>
      </c>
      <c r="F3715" s="627" t="s">
        <v>8</v>
      </c>
      <c r="G3715" s="628"/>
      <c r="H3715" s="629"/>
      <c r="I3715" s="630"/>
      <c r="J3715" s="630"/>
      <c r="K3715" s="630"/>
      <c r="L3715" s="631"/>
    </row>
    <row r="3716" spans="1:12" s="194" customFormat="1" ht="26.65" customHeight="1" x14ac:dyDescent="0.15">
      <c r="A3716" s="625"/>
      <c r="B3716" s="620" t="s">
        <v>2584</v>
      </c>
      <c r="C3716" s="620" t="s">
        <v>2585</v>
      </c>
      <c r="D3716" s="634">
        <v>43477</v>
      </c>
      <c r="E3716" s="620" t="s">
        <v>2586</v>
      </c>
      <c r="F3716" s="636" t="s">
        <v>2587</v>
      </c>
      <c r="G3716" s="637"/>
      <c r="H3716" s="610" t="s">
        <v>286</v>
      </c>
      <c r="I3716" s="611"/>
      <c r="J3716" s="209" t="s">
        <v>287</v>
      </c>
      <c r="K3716" s="209" t="s">
        <v>16</v>
      </c>
      <c r="L3716" s="210">
        <v>566</v>
      </c>
    </row>
    <row r="3717" spans="1:12" s="194" customFormat="1" ht="73.150000000000006" customHeight="1" x14ac:dyDescent="0.15">
      <c r="A3717" s="625"/>
      <c r="B3717" s="621"/>
      <c r="C3717" s="621"/>
      <c r="D3717" s="635"/>
      <c r="E3717" s="621"/>
      <c r="F3717" s="638"/>
      <c r="G3717" s="639"/>
      <c r="H3717" s="610" t="s">
        <v>242</v>
      </c>
      <c r="I3717" s="611"/>
      <c r="J3717" s="209" t="s">
        <v>287</v>
      </c>
      <c r="K3717" s="209" t="s">
        <v>16</v>
      </c>
      <c r="L3717" s="210">
        <v>824.37</v>
      </c>
    </row>
    <row r="3718" spans="1:12" s="194" customFormat="1" ht="24.6" customHeight="1" x14ac:dyDescent="0.15">
      <c r="A3718" s="625"/>
      <c r="B3718" s="203" t="s">
        <v>6</v>
      </c>
      <c r="C3718" s="207" t="s">
        <v>5</v>
      </c>
      <c r="D3718" s="207" t="s">
        <v>288</v>
      </c>
      <c r="E3718" s="207" t="s">
        <v>289</v>
      </c>
      <c r="F3718" s="612"/>
      <c r="G3718" s="613"/>
      <c r="H3718" s="616" t="s">
        <v>290</v>
      </c>
      <c r="I3718" s="617"/>
      <c r="J3718" s="620" t="s">
        <v>287</v>
      </c>
      <c r="K3718" s="620" t="s">
        <v>287</v>
      </c>
      <c r="L3718" s="622">
        <v>0</v>
      </c>
    </row>
    <row r="3719" spans="1:12" s="194" customFormat="1" ht="24.6" customHeight="1" x14ac:dyDescent="0.15">
      <c r="A3719" s="626"/>
      <c r="B3719" s="209" t="s">
        <v>401</v>
      </c>
      <c r="C3719" s="209" t="s">
        <v>2587</v>
      </c>
      <c r="D3719" s="211">
        <v>43481</v>
      </c>
      <c r="E3719" s="209" t="s">
        <v>2588</v>
      </c>
      <c r="F3719" s="614"/>
      <c r="G3719" s="615"/>
      <c r="H3719" s="618"/>
      <c r="I3719" s="619"/>
      <c r="J3719" s="621"/>
      <c r="K3719" s="621"/>
      <c r="L3719" s="623"/>
    </row>
    <row r="3720" spans="1:12" s="194" customFormat="1" ht="24.6" customHeight="1" x14ac:dyDescent="0.15">
      <c r="A3720" s="624">
        <v>702</v>
      </c>
      <c r="B3720" s="203" t="s">
        <v>12</v>
      </c>
      <c r="C3720" s="207" t="s">
        <v>11</v>
      </c>
      <c r="D3720" s="207" t="s">
        <v>280</v>
      </c>
      <c r="E3720" s="207" t="s">
        <v>281</v>
      </c>
      <c r="F3720" s="627" t="s">
        <v>8</v>
      </c>
      <c r="G3720" s="628"/>
      <c r="H3720" s="629"/>
      <c r="I3720" s="630"/>
      <c r="J3720" s="630"/>
      <c r="K3720" s="630"/>
      <c r="L3720" s="631"/>
    </row>
    <row r="3721" spans="1:12" s="194" customFormat="1" ht="26.65" customHeight="1" x14ac:dyDescent="0.15">
      <c r="A3721" s="625"/>
      <c r="B3721" s="620" t="s">
        <v>2589</v>
      </c>
      <c r="C3721" s="632" t="s">
        <v>2590</v>
      </c>
      <c r="D3721" s="634">
        <v>43537</v>
      </c>
      <c r="E3721" s="620" t="s">
        <v>2591</v>
      </c>
      <c r="F3721" s="636" t="s">
        <v>2592</v>
      </c>
      <c r="G3721" s="637"/>
      <c r="H3721" s="610" t="s">
        <v>286</v>
      </c>
      <c r="I3721" s="611"/>
      <c r="J3721" s="209" t="s">
        <v>287</v>
      </c>
      <c r="K3721" s="209" t="s">
        <v>16</v>
      </c>
      <c r="L3721" s="210">
        <v>108</v>
      </c>
    </row>
    <row r="3722" spans="1:12" s="194" customFormat="1" ht="180.2" customHeight="1" x14ac:dyDescent="0.15">
      <c r="A3722" s="625"/>
      <c r="B3722" s="621"/>
      <c r="C3722" s="633"/>
      <c r="D3722" s="635"/>
      <c r="E3722" s="621"/>
      <c r="F3722" s="638"/>
      <c r="G3722" s="639"/>
      <c r="H3722" s="610" t="s">
        <v>242</v>
      </c>
      <c r="I3722" s="611"/>
      <c r="J3722" s="209" t="s">
        <v>287</v>
      </c>
      <c r="K3722" s="209" t="s">
        <v>16</v>
      </c>
      <c r="L3722" s="210">
        <v>708</v>
      </c>
    </row>
    <row r="3723" spans="1:12" s="194" customFormat="1" ht="24.6" customHeight="1" x14ac:dyDescent="0.15">
      <c r="A3723" s="625"/>
      <c r="B3723" s="203" t="s">
        <v>6</v>
      </c>
      <c r="C3723" s="207" t="s">
        <v>5</v>
      </c>
      <c r="D3723" s="207" t="s">
        <v>288</v>
      </c>
      <c r="E3723" s="207" t="s">
        <v>289</v>
      </c>
      <c r="F3723" s="612"/>
      <c r="G3723" s="613"/>
      <c r="H3723" s="616" t="s">
        <v>290</v>
      </c>
      <c r="I3723" s="617"/>
      <c r="J3723" s="620" t="s">
        <v>287</v>
      </c>
      <c r="K3723" s="620" t="s">
        <v>16</v>
      </c>
      <c r="L3723" s="622">
        <v>130</v>
      </c>
    </row>
    <row r="3724" spans="1:12" s="194" customFormat="1" ht="24.6" customHeight="1" x14ac:dyDescent="0.15">
      <c r="A3724" s="626"/>
      <c r="B3724" s="209" t="s">
        <v>317</v>
      </c>
      <c r="C3724" s="209" t="s">
        <v>2592</v>
      </c>
      <c r="D3724" s="211">
        <v>43538</v>
      </c>
      <c r="E3724" s="209" t="s">
        <v>434</v>
      </c>
      <c r="F3724" s="614"/>
      <c r="G3724" s="615"/>
      <c r="H3724" s="618"/>
      <c r="I3724" s="619"/>
      <c r="J3724" s="621"/>
      <c r="K3724" s="621"/>
      <c r="L3724" s="623"/>
    </row>
    <row r="3725" spans="1:12" s="194" customFormat="1" ht="24.6" customHeight="1" x14ac:dyDescent="0.15">
      <c r="A3725" s="624">
        <v>703</v>
      </c>
      <c r="B3725" s="203" t="s">
        <v>12</v>
      </c>
      <c r="C3725" s="207" t="s">
        <v>11</v>
      </c>
      <c r="D3725" s="207" t="s">
        <v>280</v>
      </c>
      <c r="E3725" s="207" t="s">
        <v>281</v>
      </c>
      <c r="F3725" s="627" t="s">
        <v>8</v>
      </c>
      <c r="G3725" s="628"/>
      <c r="H3725" s="629"/>
      <c r="I3725" s="630"/>
      <c r="J3725" s="630"/>
      <c r="K3725" s="630"/>
      <c r="L3725" s="631"/>
    </row>
    <row r="3726" spans="1:12" s="194" customFormat="1" ht="26.65" customHeight="1" x14ac:dyDescent="0.15">
      <c r="A3726" s="625"/>
      <c r="B3726" s="620" t="s">
        <v>2593</v>
      </c>
      <c r="C3726" s="632" t="s">
        <v>2594</v>
      </c>
      <c r="D3726" s="634">
        <v>43391</v>
      </c>
      <c r="E3726" s="620" t="s">
        <v>2595</v>
      </c>
      <c r="F3726" s="636" t="s">
        <v>2596</v>
      </c>
      <c r="G3726" s="637"/>
      <c r="H3726" s="610" t="s">
        <v>286</v>
      </c>
      <c r="I3726" s="611"/>
      <c r="J3726" s="209" t="s">
        <v>287</v>
      </c>
      <c r="K3726" s="209" t="s">
        <v>16</v>
      </c>
      <c r="L3726" s="210">
        <v>418.71</v>
      </c>
    </row>
    <row r="3727" spans="1:12" s="194" customFormat="1" ht="406.9" customHeight="1" x14ac:dyDescent="0.15">
      <c r="A3727" s="625"/>
      <c r="B3727" s="621"/>
      <c r="C3727" s="633"/>
      <c r="D3727" s="635"/>
      <c r="E3727" s="621"/>
      <c r="F3727" s="638"/>
      <c r="G3727" s="639"/>
      <c r="H3727" s="610" t="s">
        <v>242</v>
      </c>
      <c r="I3727" s="611"/>
      <c r="J3727" s="209" t="s">
        <v>287</v>
      </c>
      <c r="K3727" s="209" t="s">
        <v>16</v>
      </c>
      <c r="L3727" s="210">
        <v>357.4</v>
      </c>
    </row>
    <row r="3728" spans="1:12" s="194" customFormat="1" ht="24.6" customHeight="1" x14ac:dyDescent="0.15">
      <c r="A3728" s="625"/>
      <c r="B3728" s="203" t="s">
        <v>6</v>
      </c>
      <c r="C3728" s="207" t="s">
        <v>5</v>
      </c>
      <c r="D3728" s="207" t="s">
        <v>288</v>
      </c>
      <c r="E3728" s="207" t="s">
        <v>289</v>
      </c>
      <c r="F3728" s="612"/>
      <c r="G3728" s="613"/>
      <c r="H3728" s="616" t="s">
        <v>290</v>
      </c>
      <c r="I3728" s="617"/>
      <c r="J3728" s="620" t="s">
        <v>287</v>
      </c>
      <c r="K3728" s="620" t="s">
        <v>16</v>
      </c>
      <c r="L3728" s="622">
        <v>138</v>
      </c>
    </row>
    <row r="3729" spans="1:12" s="194" customFormat="1" ht="24.6" customHeight="1" x14ac:dyDescent="0.15">
      <c r="A3729" s="626"/>
      <c r="B3729" s="209" t="s">
        <v>291</v>
      </c>
      <c r="C3729" s="209" t="s">
        <v>2596</v>
      </c>
      <c r="D3729" s="211">
        <v>43393</v>
      </c>
      <c r="E3729" s="209" t="s">
        <v>2597</v>
      </c>
      <c r="F3729" s="614"/>
      <c r="G3729" s="615"/>
      <c r="H3729" s="618"/>
      <c r="I3729" s="619"/>
      <c r="J3729" s="621"/>
      <c r="K3729" s="621"/>
      <c r="L3729" s="623"/>
    </row>
    <row r="3730" spans="1:12" s="194" customFormat="1" ht="24.6" customHeight="1" x14ac:dyDescent="0.15">
      <c r="A3730" s="624">
        <v>704</v>
      </c>
      <c r="B3730" s="203" t="s">
        <v>12</v>
      </c>
      <c r="C3730" s="207" t="s">
        <v>11</v>
      </c>
      <c r="D3730" s="207" t="s">
        <v>280</v>
      </c>
      <c r="E3730" s="207" t="s">
        <v>281</v>
      </c>
      <c r="F3730" s="627" t="s">
        <v>8</v>
      </c>
      <c r="G3730" s="628"/>
      <c r="H3730" s="629"/>
      <c r="I3730" s="630"/>
      <c r="J3730" s="630"/>
      <c r="K3730" s="630"/>
      <c r="L3730" s="631"/>
    </row>
    <row r="3731" spans="1:12" s="194" customFormat="1" ht="26.65" customHeight="1" x14ac:dyDescent="0.15">
      <c r="A3731" s="625"/>
      <c r="B3731" s="620" t="s">
        <v>2598</v>
      </c>
      <c r="C3731" s="632" t="s">
        <v>2599</v>
      </c>
      <c r="D3731" s="634">
        <v>43386</v>
      </c>
      <c r="E3731" s="620" t="s">
        <v>1080</v>
      </c>
      <c r="F3731" s="636" t="s">
        <v>2600</v>
      </c>
      <c r="G3731" s="637"/>
      <c r="H3731" s="610" t="s">
        <v>286</v>
      </c>
      <c r="I3731" s="611"/>
      <c r="J3731" s="209" t="s">
        <v>287</v>
      </c>
      <c r="K3731" s="209" t="s">
        <v>16</v>
      </c>
      <c r="L3731" s="210">
        <v>882.66</v>
      </c>
    </row>
    <row r="3732" spans="1:12" s="194" customFormat="1" ht="126.95" customHeight="1" x14ac:dyDescent="0.15">
      <c r="A3732" s="625"/>
      <c r="B3732" s="621"/>
      <c r="C3732" s="633"/>
      <c r="D3732" s="635"/>
      <c r="E3732" s="621"/>
      <c r="F3732" s="638"/>
      <c r="G3732" s="639"/>
      <c r="H3732" s="610" t="s">
        <v>242</v>
      </c>
      <c r="I3732" s="611"/>
      <c r="J3732" s="209" t="s">
        <v>16</v>
      </c>
      <c r="K3732" s="209" t="s">
        <v>287</v>
      </c>
      <c r="L3732" s="210">
        <v>218.8</v>
      </c>
    </row>
    <row r="3733" spans="1:12" s="194" customFormat="1" ht="24.6" customHeight="1" x14ac:dyDescent="0.15">
      <c r="A3733" s="625"/>
      <c r="B3733" s="203" t="s">
        <v>6</v>
      </c>
      <c r="C3733" s="207" t="s">
        <v>5</v>
      </c>
      <c r="D3733" s="207" t="s">
        <v>288</v>
      </c>
      <c r="E3733" s="207" t="s">
        <v>289</v>
      </c>
      <c r="F3733" s="612"/>
      <c r="G3733" s="613"/>
      <c r="H3733" s="616" t="s">
        <v>290</v>
      </c>
      <c r="I3733" s="617"/>
      <c r="J3733" s="620" t="s">
        <v>287</v>
      </c>
      <c r="K3733" s="620" t="s">
        <v>287</v>
      </c>
      <c r="L3733" s="622">
        <v>0</v>
      </c>
    </row>
    <row r="3734" spans="1:12" s="194" customFormat="1" ht="24.6" customHeight="1" x14ac:dyDescent="0.15">
      <c r="A3734" s="626"/>
      <c r="B3734" s="209" t="s">
        <v>832</v>
      </c>
      <c r="C3734" s="209" t="s">
        <v>2600</v>
      </c>
      <c r="D3734" s="211">
        <v>43390</v>
      </c>
      <c r="E3734" s="209" t="s">
        <v>2601</v>
      </c>
      <c r="F3734" s="614"/>
      <c r="G3734" s="615"/>
      <c r="H3734" s="618"/>
      <c r="I3734" s="619"/>
      <c r="J3734" s="621"/>
      <c r="K3734" s="621"/>
      <c r="L3734" s="623"/>
    </row>
    <row r="3735" spans="1:12" s="194" customFormat="1" ht="24.6" customHeight="1" x14ac:dyDescent="0.15">
      <c r="A3735" s="624">
        <v>705</v>
      </c>
      <c r="B3735" s="203" t="s">
        <v>12</v>
      </c>
      <c r="C3735" s="207" t="s">
        <v>11</v>
      </c>
      <c r="D3735" s="207" t="s">
        <v>280</v>
      </c>
      <c r="E3735" s="207" t="s">
        <v>281</v>
      </c>
      <c r="F3735" s="627" t="s">
        <v>8</v>
      </c>
      <c r="G3735" s="628"/>
      <c r="H3735" s="629"/>
      <c r="I3735" s="630"/>
      <c r="J3735" s="630"/>
      <c r="K3735" s="630"/>
      <c r="L3735" s="631"/>
    </row>
    <row r="3736" spans="1:12" s="194" customFormat="1" ht="26.65" customHeight="1" x14ac:dyDescent="0.15">
      <c r="A3736" s="625"/>
      <c r="B3736" s="620" t="s">
        <v>2602</v>
      </c>
      <c r="C3736" s="632" t="s">
        <v>2603</v>
      </c>
      <c r="D3736" s="634">
        <v>43405</v>
      </c>
      <c r="E3736" s="620" t="s">
        <v>321</v>
      </c>
      <c r="F3736" s="636" t="s">
        <v>536</v>
      </c>
      <c r="G3736" s="637"/>
      <c r="H3736" s="610" t="s">
        <v>286</v>
      </c>
      <c r="I3736" s="611"/>
      <c r="J3736" s="209" t="s">
        <v>287</v>
      </c>
      <c r="K3736" s="209" t="s">
        <v>16</v>
      </c>
      <c r="L3736" s="210">
        <v>672.1</v>
      </c>
    </row>
    <row r="3737" spans="1:12" s="194" customFormat="1" ht="409.6" customHeight="1" x14ac:dyDescent="0.15">
      <c r="A3737" s="625"/>
      <c r="B3737" s="640"/>
      <c r="C3737" s="641"/>
      <c r="D3737" s="642"/>
      <c r="E3737" s="640"/>
      <c r="F3737" s="643"/>
      <c r="G3737" s="644"/>
      <c r="H3737" s="616" t="s">
        <v>242</v>
      </c>
      <c r="I3737" s="617"/>
      <c r="J3737" s="620" t="s">
        <v>287</v>
      </c>
      <c r="K3737" s="620" t="s">
        <v>16</v>
      </c>
      <c r="L3737" s="622">
        <v>568.4</v>
      </c>
    </row>
    <row r="3738" spans="1:12" s="194" customFormat="1" ht="148.69999999999999" customHeight="1" x14ac:dyDescent="0.15">
      <c r="A3738" s="625"/>
      <c r="B3738" s="621"/>
      <c r="C3738" s="633"/>
      <c r="D3738" s="635"/>
      <c r="E3738" s="621"/>
      <c r="F3738" s="638"/>
      <c r="G3738" s="639"/>
      <c r="H3738" s="618"/>
      <c r="I3738" s="619"/>
      <c r="J3738" s="621"/>
      <c r="K3738" s="621"/>
      <c r="L3738" s="623"/>
    </row>
    <row r="3739" spans="1:12" s="194" customFormat="1" ht="24.6" customHeight="1" x14ac:dyDescent="0.15">
      <c r="A3739" s="625"/>
      <c r="B3739" s="203" t="s">
        <v>6</v>
      </c>
      <c r="C3739" s="207" t="s">
        <v>5</v>
      </c>
      <c r="D3739" s="207" t="s">
        <v>288</v>
      </c>
      <c r="E3739" s="207" t="s">
        <v>289</v>
      </c>
      <c r="F3739" s="612"/>
      <c r="G3739" s="613"/>
      <c r="H3739" s="616" t="s">
        <v>290</v>
      </c>
      <c r="I3739" s="617"/>
      <c r="J3739" s="620" t="s">
        <v>287</v>
      </c>
      <c r="K3739" s="620" t="s">
        <v>16</v>
      </c>
      <c r="L3739" s="622">
        <v>400</v>
      </c>
    </row>
    <row r="3740" spans="1:12" s="194" customFormat="1" ht="24.6" customHeight="1" x14ac:dyDescent="0.15">
      <c r="A3740" s="626"/>
      <c r="B3740" s="209" t="s">
        <v>460</v>
      </c>
      <c r="C3740" s="209" t="s">
        <v>536</v>
      </c>
      <c r="D3740" s="211">
        <v>43412</v>
      </c>
      <c r="E3740" s="209" t="s">
        <v>2604</v>
      </c>
      <c r="F3740" s="614"/>
      <c r="G3740" s="615"/>
      <c r="H3740" s="618"/>
      <c r="I3740" s="619"/>
      <c r="J3740" s="621"/>
      <c r="K3740" s="621"/>
      <c r="L3740" s="623"/>
    </row>
    <row r="3741" spans="1:12" s="194" customFormat="1" ht="24.6" customHeight="1" x14ac:dyDescent="0.15">
      <c r="A3741" s="624">
        <v>706</v>
      </c>
      <c r="B3741" s="203" t="s">
        <v>12</v>
      </c>
      <c r="C3741" s="207" t="s">
        <v>11</v>
      </c>
      <c r="D3741" s="207" t="s">
        <v>280</v>
      </c>
      <c r="E3741" s="207" t="s">
        <v>281</v>
      </c>
      <c r="F3741" s="627" t="s">
        <v>8</v>
      </c>
      <c r="G3741" s="628"/>
      <c r="H3741" s="629"/>
      <c r="I3741" s="630"/>
      <c r="J3741" s="630"/>
      <c r="K3741" s="630"/>
      <c r="L3741" s="631"/>
    </row>
    <row r="3742" spans="1:12" s="194" customFormat="1" ht="26.65" customHeight="1" x14ac:dyDescent="0.15">
      <c r="A3742" s="625"/>
      <c r="B3742" s="620" t="s">
        <v>2602</v>
      </c>
      <c r="C3742" s="632" t="s">
        <v>2605</v>
      </c>
      <c r="D3742" s="634">
        <v>43471</v>
      </c>
      <c r="E3742" s="620" t="s">
        <v>888</v>
      </c>
      <c r="F3742" s="636" t="s">
        <v>2606</v>
      </c>
      <c r="G3742" s="637"/>
      <c r="H3742" s="610" t="s">
        <v>286</v>
      </c>
      <c r="I3742" s="611"/>
      <c r="J3742" s="209" t="s">
        <v>287</v>
      </c>
      <c r="K3742" s="209" t="s">
        <v>287</v>
      </c>
      <c r="L3742" s="210">
        <v>0</v>
      </c>
    </row>
    <row r="3743" spans="1:12" s="194" customFormat="1" ht="363.75" customHeight="1" x14ac:dyDescent="0.15">
      <c r="A3743" s="625"/>
      <c r="B3743" s="621"/>
      <c r="C3743" s="633"/>
      <c r="D3743" s="635"/>
      <c r="E3743" s="621"/>
      <c r="F3743" s="638"/>
      <c r="G3743" s="639"/>
      <c r="H3743" s="610" t="s">
        <v>242</v>
      </c>
      <c r="I3743" s="611"/>
      <c r="J3743" s="209" t="s">
        <v>287</v>
      </c>
      <c r="K3743" s="209" t="s">
        <v>287</v>
      </c>
      <c r="L3743" s="210">
        <v>0</v>
      </c>
    </row>
    <row r="3744" spans="1:12" s="194" customFormat="1" ht="24.6" customHeight="1" x14ac:dyDescent="0.15">
      <c r="A3744" s="625"/>
      <c r="B3744" s="203" t="s">
        <v>6</v>
      </c>
      <c r="C3744" s="207" t="s">
        <v>5</v>
      </c>
      <c r="D3744" s="207" t="s">
        <v>288</v>
      </c>
      <c r="E3744" s="207" t="s">
        <v>289</v>
      </c>
      <c r="F3744" s="612"/>
      <c r="G3744" s="613"/>
      <c r="H3744" s="616" t="s">
        <v>290</v>
      </c>
      <c r="I3744" s="617"/>
      <c r="J3744" s="620" t="s">
        <v>287</v>
      </c>
      <c r="K3744" s="620" t="s">
        <v>16</v>
      </c>
      <c r="L3744" s="622">
        <v>300</v>
      </c>
    </row>
    <row r="3745" spans="1:12" s="194" customFormat="1" ht="24.6" customHeight="1" x14ac:dyDescent="0.15">
      <c r="A3745" s="626"/>
      <c r="B3745" s="209" t="s">
        <v>460</v>
      </c>
      <c r="C3745" s="209" t="s">
        <v>2606</v>
      </c>
      <c r="D3745" s="211">
        <v>43474</v>
      </c>
      <c r="E3745" s="209" t="s">
        <v>2607</v>
      </c>
      <c r="F3745" s="614"/>
      <c r="G3745" s="615"/>
      <c r="H3745" s="618"/>
      <c r="I3745" s="619"/>
      <c r="J3745" s="621"/>
      <c r="K3745" s="621"/>
      <c r="L3745" s="623"/>
    </row>
    <row r="3746" spans="1:12" s="194" customFormat="1" ht="24.6" customHeight="1" x14ac:dyDescent="0.15">
      <c r="A3746" s="624">
        <v>707</v>
      </c>
      <c r="B3746" s="203" t="s">
        <v>12</v>
      </c>
      <c r="C3746" s="207" t="s">
        <v>11</v>
      </c>
      <c r="D3746" s="207" t="s">
        <v>280</v>
      </c>
      <c r="E3746" s="207" t="s">
        <v>281</v>
      </c>
      <c r="F3746" s="627" t="s">
        <v>8</v>
      </c>
      <c r="G3746" s="628"/>
      <c r="H3746" s="629"/>
      <c r="I3746" s="630"/>
      <c r="J3746" s="630"/>
      <c r="K3746" s="630"/>
      <c r="L3746" s="631"/>
    </row>
    <row r="3747" spans="1:12" s="194" customFormat="1" ht="26.65" customHeight="1" x14ac:dyDescent="0.15">
      <c r="A3747" s="625"/>
      <c r="B3747" s="620" t="s">
        <v>2608</v>
      </c>
      <c r="C3747" s="632" t="s">
        <v>2609</v>
      </c>
      <c r="D3747" s="634">
        <v>43388</v>
      </c>
      <c r="E3747" s="620" t="s">
        <v>321</v>
      </c>
      <c r="F3747" s="636" t="s">
        <v>901</v>
      </c>
      <c r="G3747" s="637"/>
      <c r="H3747" s="610" t="s">
        <v>286</v>
      </c>
      <c r="I3747" s="611"/>
      <c r="J3747" s="209" t="s">
        <v>287</v>
      </c>
      <c r="K3747" s="209" t="s">
        <v>287</v>
      </c>
      <c r="L3747" s="210">
        <v>0</v>
      </c>
    </row>
    <row r="3748" spans="1:12" s="194" customFormat="1" ht="395.65" customHeight="1" x14ac:dyDescent="0.15">
      <c r="A3748" s="625"/>
      <c r="B3748" s="621"/>
      <c r="C3748" s="633"/>
      <c r="D3748" s="635"/>
      <c r="E3748" s="621"/>
      <c r="F3748" s="638"/>
      <c r="G3748" s="639"/>
      <c r="H3748" s="610" t="s">
        <v>242</v>
      </c>
      <c r="I3748" s="611"/>
      <c r="J3748" s="209" t="s">
        <v>287</v>
      </c>
      <c r="K3748" s="209" t="s">
        <v>287</v>
      </c>
      <c r="L3748" s="210">
        <v>0</v>
      </c>
    </row>
    <row r="3749" spans="1:12" s="194" customFormat="1" ht="24.6" customHeight="1" x14ac:dyDescent="0.15">
      <c r="A3749" s="625"/>
      <c r="B3749" s="203" t="s">
        <v>6</v>
      </c>
      <c r="C3749" s="207" t="s">
        <v>5</v>
      </c>
      <c r="D3749" s="207" t="s">
        <v>288</v>
      </c>
      <c r="E3749" s="207" t="s">
        <v>289</v>
      </c>
      <c r="F3749" s="612"/>
      <c r="G3749" s="613"/>
      <c r="H3749" s="616" t="s">
        <v>290</v>
      </c>
      <c r="I3749" s="617"/>
      <c r="J3749" s="620" t="s">
        <v>287</v>
      </c>
      <c r="K3749" s="620" t="s">
        <v>16</v>
      </c>
      <c r="L3749" s="622">
        <v>455</v>
      </c>
    </row>
    <row r="3750" spans="1:12" s="194" customFormat="1" ht="24.6" customHeight="1" x14ac:dyDescent="0.15">
      <c r="A3750" s="626"/>
      <c r="B3750" s="209" t="s">
        <v>2610</v>
      </c>
      <c r="C3750" s="209" t="s">
        <v>901</v>
      </c>
      <c r="D3750" s="211">
        <v>43393</v>
      </c>
      <c r="E3750" s="209" t="s">
        <v>2064</v>
      </c>
      <c r="F3750" s="614"/>
      <c r="G3750" s="615"/>
      <c r="H3750" s="618"/>
      <c r="I3750" s="619"/>
      <c r="J3750" s="621"/>
      <c r="K3750" s="621"/>
      <c r="L3750" s="623"/>
    </row>
    <row r="3751" spans="1:12" s="194" customFormat="1" ht="24.6" customHeight="1" x14ac:dyDescent="0.15">
      <c r="A3751" s="624">
        <v>708</v>
      </c>
      <c r="B3751" s="203" t="s">
        <v>12</v>
      </c>
      <c r="C3751" s="207" t="s">
        <v>11</v>
      </c>
      <c r="D3751" s="207" t="s">
        <v>280</v>
      </c>
      <c r="E3751" s="207" t="s">
        <v>281</v>
      </c>
      <c r="F3751" s="627" t="s">
        <v>8</v>
      </c>
      <c r="G3751" s="628"/>
      <c r="H3751" s="629"/>
      <c r="I3751" s="630"/>
      <c r="J3751" s="630"/>
      <c r="K3751" s="630"/>
      <c r="L3751" s="631"/>
    </row>
    <row r="3752" spans="1:12" s="194" customFormat="1" ht="26.65" customHeight="1" x14ac:dyDescent="0.15">
      <c r="A3752" s="625"/>
      <c r="B3752" s="620" t="s">
        <v>2611</v>
      </c>
      <c r="C3752" s="632" t="s">
        <v>2612</v>
      </c>
      <c r="D3752" s="634">
        <v>43438</v>
      </c>
      <c r="E3752" s="620" t="s">
        <v>896</v>
      </c>
      <c r="F3752" s="636" t="s">
        <v>2613</v>
      </c>
      <c r="G3752" s="637"/>
      <c r="H3752" s="610" t="s">
        <v>286</v>
      </c>
      <c r="I3752" s="611"/>
      <c r="J3752" s="209" t="s">
        <v>287</v>
      </c>
      <c r="K3752" s="209" t="s">
        <v>16</v>
      </c>
      <c r="L3752" s="210">
        <v>327.32</v>
      </c>
    </row>
    <row r="3753" spans="1:12" s="194" customFormat="1" ht="320.45" customHeight="1" x14ac:dyDescent="0.15">
      <c r="A3753" s="625"/>
      <c r="B3753" s="621"/>
      <c r="C3753" s="633"/>
      <c r="D3753" s="635"/>
      <c r="E3753" s="621"/>
      <c r="F3753" s="638"/>
      <c r="G3753" s="639"/>
      <c r="H3753" s="610" t="s">
        <v>242</v>
      </c>
      <c r="I3753" s="611"/>
      <c r="J3753" s="209" t="s">
        <v>287</v>
      </c>
      <c r="K3753" s="209" t="s">
        <v>287</v>
      </c>
      <c r="L3753" s="210">
        <v>0</v>
      </c>
    </row>
    <row r="3754" spans="1:12" s="194" customFormat="1" ht="24.6" customHeight="1" x14ac:dyDescent="0.15">
      <c r="A3754" s="625"/>
      <c r="B3754" s="203" t="s">
        <v>6</v>
      </c>
      <c r="C3754" s="207" t="s">
        <v>5</v>
      </c>
      <c r="D3754" s="207" t="s">
        <v>288</v>
      </c>
      <c r="E3754" s="207" t="s">
        <v>289</v>
      </c>
      <c r="F3754" s="612"/>
      <c r="G3754" s="613"/>
      <c r="H3754" s="616" t="s">
        <v>290</v>
      </c>
      <c r="I3754" s="617"/>
      <c r="J3754" s="620" t="s">
        <v>287</v>
      </c>
      <c r="K3754" s="620" t="s">
        <v>287</v>
      </c>
      <c r="L3754" s="622">
        <v>0</v>
      </c>
    </row>
    <row r="3755" spans="1:12" s="194" customFormat="1" ht="35.1" customHeight="1" x14ac:dyDescent="0.15">
      <c r="A3755" s="626"/>
      <c r="B3755" s="209" t="s">
        <v>1308</v>
      </c>
      <c r="C3755" s="209" t="s">
        <v>2613</v>
      </c>
      <c r="D3755" s="211">
        <v>43440</v>
      </c>
      <c r="E3755" s="209" t="s">
        <v>2614</v>
      </c>
      <c r="F3755" s="614"/>
      <c r="G3755" s="615"/>
      <c r="H3755" s="618"/>
      <c r="I3755" s="619"/>
      <c r="J3755" s="621"/>
      <c r="K3755" s="621"/>
      <c r="L3755" s="623"/>
    </row>
    <row r="3756" spans="1:12" s="194" customFormat="1" ht="24.6" customHeight="1" x14ac:dyDescent="0.15">
      <c r="A3756" s="624">
        <v>709</v>
      </c>
      <c r="B3756" s="203" t="s">
        <v>12</v>
      </c>
      <c r="C3756" s="207" t="s">
        <v>11</v>
      </c>
      <c r="D3756" s="207" t="s">
        <v>280</v>
      </c>
      <c r="E3756" s="207" t="s">
        <v>281</v>
      </c>
      <c r="F3756" s="627" t="s">
        <v>8</v>
      </c>
      <c r="G3756" s="628"/>
      <c r="H3756" s="629"/>
      <c r="I3756" s="630"/>
      <c r="J3756" s="630"/>
      <c r="K3756" s="630"/>
      <c r="L3756" s="631"/>
    </row>
    <row r="3757" spans="1:12" s="194" customFormat="1" ht="26.65" customHeight="1" x14ac:dyDescent="0.15">
      <c r="A3757" s="625"/>
      <c r="B3757" s="620" t="s">
        <v>2615</v>
      </c>
      <c r="C3757" s="632" t="s">
        <v>2616</v>
      </c>
      <c r="D3757" s="634">
        <v>43417</v>
      </c>
      <c r="E3757" s="620" t="s">
        <v>2617</v>
      </c>
      <c r="F3757" s="636" t="s">
        <v>2485</v>
      </c>
      <c r="G3757" s="637"/>
      <c r="H3757" s="610" t="s">
        <v>286</v>
      </c>
      <c r="I3757" s="611"/>
      <c r="J3757" s="209" t="s">
        <v>287</v>
      </c>
      <c r="K3757" s="209" t="s">
        <v>16</v>
      </c>
      <c r="L3757" s="210">
        <v>588</v>
      </c>
    </row>
    <row r="3758" spans="1:12" s="194" customFormat="1" ht="234.2" customHeight="1" x14ac:dyDescent="0.15">
      <c r="A3758" s="625"/>
      <c r="B3758" s="621"/>
      <c r="C3758" s="633"/>
      <c r="D3758" s="635"/>
      <c r="E3758" s="621"/>
      <c r="F3758" s="638"/>
      <c r="G3758" s="639"/>
      <c r="H3758" s="610" t="s">
        <v>242</v>
      </c>
      <c r="I3758" s="611"/>
      <c r="J3758" s="209" t="s">
        <v>287</v>
      </c>
      <c r="K3758" s="209" t="s">
        <v>16</v>
      </c>
      <c r="L3758" s="210">
        <v>730.85</v>
      </c>
    </row>
    <row r="3759" spans="1:12" s="194" customFormat="1" ht="24.6" customHeight="1" x14ac:dyDescent="0.15">
      <c r="A3759" s="625"/>
      <c r="B3759" s="203" t="s">
        <v>6</v>
      </c>
      <c r="C3759" s="207" t="s">
        <v>5</v>
      </c>
      <c r="D3759" s="207" t="s">
        <v>288</v>
      </c>
      <c r="E3759" s="207" t="s">
        <v>289</v>
      </c>
      <c r="F3759" s="612"/>
      <c r="G3759" s="613"/>
      <c r="H3759" s="616" t="s">
        <v>290</v>
      </c>
      <c r="I3759" s="617"/>
      <c r="J3759" s="620" t="s">
        <v>287</v>
      </c>
      <c r="K3759" s="620" t="s">
        <v>16</v>
      </c>
      <c r="L3759" s="622">
        <v>525</v>
      </c>
    </row>
    <row r="3760" spans="1:12" s="194" customFormat="1" ht="24.6" customHeight="1" x14ac:dyDescent="0.15">
      <c r="A3760" s="626"/>
      <c r="B3760" s="209" t="s">
        <v>317</v>
      </c>
      <c r="C3760" s="209" t="s">
        <v>2485</v>
      </c>
      <c r="D3760" s="211">
        <v>43420</v>
      </c>
      <c r="E3760" s="209" t="s">
        <v>303</v>
      </c>
      <c r="F3760" s="614"/>
      <c r="G3760" s="615"/>
      <c r="H3760" s="618"/>
      <c r="I3760" s="619"/>
      <c r="J3760" s="621"/>
      <c r="K3760" s="621"/>
      <c r="L3760" s="623"/>
    </row>
    <row r="3761" spans="1:12" s="194" customFormat="1" ht="24.6" customHeight="1" x14ac:dyDescent="0.15">
      <c r="A3761" s="624">
        <v>710</v>
      </c>
      <c r="B3761" s="203" t="s">
        <v>12</v>
      </c>
      <c r="C3761" s="207" t="s">
        <v>11</v>
      </c>
      <c r="D3761" s="207" t="s">
        <v>280</v>
      </c>
      <c r="E3761" s="207" t="s">
        <v>281</v>
      </c>
      <c r="F3761" s="627" t="s">
        <v>8</v>
      </c>
      <c r="G3761" s="628"/>
      <c r="H3761" s="629"/>
      <c r="I3761" s="630"/>
      <c r="J3761" s="630"/>
      <c r="K3761" s="630"/>
      <c r="L3761" s="631"/>
    </row>
    <row r="3762" spans="1:12" s="194" customFormat="1" ht="26.65" customHeight="1" x14ac:dyDescent="0.15">
      <c r="A3762" s="625"/>
      <c r="B3762" s="620" t="s">
        <v>2615</v>
      </c>
      <c r="C3762" s="632" t="s">
        <v>2618</v>
      </c>
      <c r="D3762" s="634">
        <v>43502</v>
      </c>
      <c r="E3762" s="620" t="s">
        <v>417</v>
      </c>
      <c r="F3762" s="636" t="s">
        <v>2619</v>
      </c>
      <c r="G3762" s="637"/>
      <c r="H3762" s="610" t="s">
        <v>286</v>
      </c>
      <c r="I3762" s="611"/>
      <c r="J3762" s="209" t="s">
        <v>287</v>
      </c>
      <c r="K3762" s="209" t="s">
        <v>16</v>
      </c>
      <c r="L3762" s="210">
        <v>534.54</v>
      </c>
    </row>
    <row r="3763" spans="1:12" s="194" customFormat="1" ht="255.95" customHeight="1" x14ac:dyDescent="0.15">
      <c r="A3763" s="625"/>
      <c r="B3763" s="621"/>
      <c r="C3763" s="633"/>
      <c r="D3763" s="635"/>
      <c r="E3763" s="621"/>
      <c r="F3763" s="638"/>
      <c r="G3763" s="639"/>
      <c r="H3763" s="610" t="s">
        <v>242</v>
      </c>
      <c r="I3763" s="611"/>
      <c r="J3763" s="209" t="s">
        <v>287</v>
      </c>
      <c r="K3763" s="209" t="s">
        <v>16</v>
      </c>
      <c r="L3763" s="210">
        <v>608.41</v>
      </c>
    </row>
    <row r="3764" spans="1:12" s="194" customFormat="1" ht="24.6" customHeight="1" x14ac:dyDescent="0.15">
      <c r="A3764" s="625"/>
      <c r="B3764" s="203" t="s">
        <v>6</v>
      </c>
      <c r="C3764" s="207" t="s">
        <v>5</v>
      </c>
      <c r="D3764" s="207" t="s">
        <v>288</v>
      </c>
      <c r="E3764" s="207" t="s">
        <v>289</v>
      </c>
      <c r="F3764" s="612"/>
      <c r="G3764" s="613"/>
      <c r="H3764" s="616" t="s">
        <v>290</v>
      </c>
      <c r="I3764" s="617"/>
      <c r="J3764" s="620" t="s">
        <v>287</v>
      </c>
      <c r="K3764" s="620" t="s">
        <v>16</v>
      </c>
      <c r="L3764" s="622">
        <v>300</v>
      </c>
    </row>
    <row r="3765" spans="1:12" s="194" customFormat="1" ht="24.6" customHeight="1" x14ac:dyDescent="0.15">
      <c r="A3765" s="626"/>
      <c r="B3765" s="209" t="s">
        <v>317</v>
      </c>
      <c r="C3765" s="209" t="s">
        <v>2619</v>
      </c>
      <c r="D3765" s="211">
        <v>43504</v>
      </c>
      <c r="E3765" s="209" t="s">
        <v>2620</v>
      </c>
      <c r="F3765" s="614"/>
      <c r="G3765" s="615"/>
      <c r="H3765" s="618"/>
      <c r="I3765" s="619"/>
      <c r="J3765" s="621"/>
      <c r="K3765" s="621"/>
      <c r="L3765" s="623"/>
    </row>
    <row r="3766" spans="1:12" s="194" customFormat="1" ht="24.6" customHeight="1" x14ac:dyDescent="0.15">
      <c r="A3766" s="624">
        <v>711</v>
      </c>
      <c r="B3766" s="203" t="s">
        <v>12</v>
      </c>
      <c r="C3766" s="207" t="s">
        <v>11</v>
      </c>
      <c r="D3766" s="207" t="s">
        <v>280</v>
      </c>
      <c r="E3766" s="207" t="s">
        <v>281</v>
      </c>
      <c r="F3766" s="627" t="s">
        <v>8</v>
      </c>
      <c r="G3766" s="628"/>
      <c r="H3766" s="629"/>
      <c r="I3766" s="630"/>
      <c r="J3766" s="630"/>
      <c r="K3766" s="630"/>
      <c r="L3766" s="631"/>
    </row>
    <row r="3767" spans="1:12" s="194" customFormat="1" ht="26.65" customHeight="1" x14ac:dyDescent="0.15">
      <c r="A3767" s="625"/>
      <c r="B3767" s="620" t="s">
        <v>2615</v>
      </c>
      <c r="C3767" s="632" t="s">
        <v>2621</v>
      </c>
      <c r="D3767" s="634">
        <v>43508</v>
      </c>
      <c r="E3767" s="620" t="s">
        <v>2388</v>
      </c>
      <c r="F3767" s="636" t="s">
        <v>2622</v>
      </c>
      <c r="G3767" s="637"/>
      <c r="H3767" s="610" t="s">
        <v>286</v>
      </c>
      <c r="I3767" s="611"/>
      <c r="J3767" s="209" t="s">
        <v>287</v>
      </c>
      <c r="K3767" s="209" t="s">
        <v>16</v>
      </c>
      <c r="L3767" s="210">
        <v>376.92</v>
      </c>
    </row>
    <row r="3768" spans="1:12" s="194" customFormat="1" ht="277.35000000000002" customHeight="1" x14ac:dyDescent="0.15">
      <c r="A3768" s="625"/>
      <c r="B3768" s="621"/>
      <c r="C3768" s="633"/>
      <c r="D3768" s="635"/>
      <c r="E3768" s="621"/>
      <c r="F3768" s="638"/>
      <c r="G3768" s="639"/>
      <c r="H3768" s="610" t="s">
        <v>242</v>
      </c>
      <c r="I3768" s="611"/>
      <c r="J3768" s="209" t="s">
        <v>287</v>
      </c>
      <c r="K3768" s="209" t="s">
        <v>16</v>
      </c>
      <c r="L3768" s="210">
        <v>378.6</v>
      </c>
    </row>
    <row r="3769" spans="1:12" s="194" customFormat="1" ht="24.6" customHeight="1" x14ac:dyDescent="0.15">
      <c r="A3769" s="625"/>
      <c r="B3769" s="203" t="s">
        <v>6</v>
      </c>
      <c r="C3769" s="207" t="s">
        <v>5</v>
      </c>
      <c r="D3769" s="207" t="s">
        <v>288</v>
      </c>
      <c r="E3769" s="207" t="s">
        <v>289</v>
      </c>
      <c r="F3769" s="612"/>
      <c r="G3769" s="613"/>
      <c r="H3769" s="616" t="s">
        <v>290</v>
      </c>
      <c r="I3769" s="617"/>
      <c r="J3769" s="620" t="s">
        <v>287</v>
      </c>
      <c r="K3769" s="620" t="s">
        <v>16</v>
      </c>
      <c r="L3769" s="622">
        <v>298.52</v>
      </c>
    </row>
    <row r="3770" spans="1:12" s="194" customFormat="1" ht="24.6" customHeight="1" x14ac:dyDescent="0.15">
      <c r="A3770" s="626"/>
      <c r="B3770" s="209" t="s">
        <v>317</v>
      </c>
      <c r="C3770" s="209" t="s">
        <v>2622</v>
      </c>
      <c r="D3770" s="211">
        <v>43510</v>
      </c>
      <c r="E3770" s="209" t="s">
        <v>1428</v>
      </c>
      <c r="F3770" s="614"/>
      <c r="G3770" s="615"/>
      <c r="H3770" s="618"/>
      <c r="I3770" s="619"/>
      <c r="J3770" s="621"/>
      <c r="K3770" s="621"/>
      <c r="L3770" s="623"/>
    </row>
    <row r="3771" spans="1:12" s="194" customFormat="1" ht="24.6" customHeight="1" x14ac:dyDescent="0.15">
      <c r="A3771" s="624">
        <v>712</v>
      </c>
      <c r="B3771" s="203" t="s">
        <v>12</v>
      </c>
      <c r="C3771" s="207" t="s">
        <v>11</v>
      </c>
      <c r="D3771" s="207" t="s">
        <v>280</v>
      </c>
      <c r="E3771" s="207" t="s">
        <v>281</v>
      </c>
      <c r="F3771" s="627" t="s">
        <v>8</v>
      </c>
      <c r="G3771" s="628"/>
      <c r="H3771" s="629"/>
      <c r="I3771" s="630"/>
      <c r="J3771" s="630"/>
      <c r="K3771" s="630"/>
      <c r="L3771" s="631"/>
    </row>
    <row r="3772" spans="1:12" s="194" customFormat="1" ht="26.65" customHeight="1" x14ac:dyDescent="0.15">
      <c r="A3772" s="625"/>
      <c r="B3772" s="620" t="s">
        <v>2615</v>
      </c>
      <c r="C3772" s="632" t="s">
        <v>2623</v>
      </c>
      <c r="D3772" s="634">
        <v>43535</v>
      </c>
      <c r="E3772" s="620" t="s">
        <v>659</v>
      </c>
      <c r="F3772" s="636" t="s">
        <v>1427</v>
      </c>
      <c r="G3772" s="637"/>
      <c r="H3772" s="610" t="s">
        <v>286</v>
      </c>
      <c r="I3772" s="611"/>
      <c r="J3772" s="209" t="s">
        <v>287</v>
      </c>
      <c r="K3772" s="209" t="s">
        <v>16</v>
      </c>
      <c r="L3772" s="210">
        <v>251.43</v>
      </c>
    </row>
    <row r="3773" spans="1:12" s="194" customFormat="1" ht="266.64999999999998" customHeight="1" x14ac:dyDescent="0.15">
      <c r="A3773" s="625"/>
      <c r="B3773" s="621"/>
      <c r="C3773" s="633"/>
      <c r="D3773" s="635"/>
      <c r="E3773" s="621"/>
      <c r="F3773" s="638"/>
      <c r="G3773" s="639"/>
      <c r="H3773" s="610" t="s">
        <v>242</v>
      </c>
      <c r="I3773" s="611"/>
      <c r="J3773" s="209" t="s">
        <v>287</v>
      </c>
      <c r="K3773" s="209" t="s">
        <v>16</v>
      </c>
      <c r="L3773" s="210">
        <v>449.72</v>
      </c>
    </row>
    <row r="3774" spans="1:12" s="194" customFormat="1" ht="24.6" customHeight="1" x14ac:dyDescent="0.15">
      <c r="A3774" s="625"/>
      <c r="B3774" s="203" t="s">
        <v>6</v>
      </c>
      <c r="C3774" s="207" t="s">
        <v>5</v>
      </c>
      <c r="D3774" s="207" t="s">
        <v>288</v>
      </c>
      <c r="E3774" s="207" t="s">
        <v>289</v>
      </c>
      <c r="F3774" s="612"/>
      <c r="G3774" s="613"/>
      <c r="H3774" s="616" t="s">
        <v>290</v>
      </c>
      <c r="I3774" s="617"/>
      <c r="J3774" s="620" t="s">
        <v>287</v>
      </c>
      <c r="K3774" s="620" t="s">
        <v>287</v>
      </c>
      <c r="L3774" s="622">
        <v>0</v>
      </c>
    </row>
    <row r="3775" spans="1:12" s="194" customFormat="1" ht="24.6" customHeight="1" x14ac:dyDescent="0.15">
      <c r="A3775" s="626"/>
      <c r="B3775" s="209" t="s">
        <v>317</v>
      </c>
      <c r="C3775" s="209" t="s">
        <v>1427</v>
      </c>
      <c r="D3775" s="211">
        <v>43536</v>
      </c>
      <c r="E3775" s="209" t="s">
        <v>2624</v>
      </c>
      <c r="F3775" s="614"/>
      <c r="G3775" s="615"/>
      <c r="H3775" s="618"/>
      <c r="I3775" s="619"/>
      <c r="J3775" s="621"/>
      <c r="K3775" s="621"/>
      <c r="L3775" s="623"/>
    </row>
    <row r="3776" spans="1:12" s="194" customFormat="1" ht="24.6" customHeight="1" x14ac:dyDescent="0.15">
      <c r="A3776" s="624">
        <v>713</v>
      </c>
      <c r="B3776" s="203" t="s">
        <v>12</v>
      </c>
      <c r="C3776" s="207" t="s">
        <v>11</v>
      </c>
      <c r="D3776" s="207" t="s">
        <v>280</v>
      </c>
      <c r="E3776" s="207" t="s">
        <v>281</v>
      </c>
      <c r="F3776" s="627" t="s">
        <v>8</v>
      </c>
      <c r="G3776" s="628"/>
      <c r="H3776" s="629"/>
      <c r="I3776" s="630"/>
      <c r="J3776" s="630"/>
      <c r="K3776" s="630"/>
      <c r="L3776" s="631"/>
    </row>
    <row r="3777" spans="1:12" s="194" customFormat="1" ht="26.65" customHeight="1" x14ac:dyDescent="0.15">
      <c r="A3777" s="625"/>
      <c r="B3777" s="620" t="s">
        <v>2625</v>
      </c>
      <c r="C3777" s="632" t="s">
        <v>2626</v>
      </c>
      <c r="D3777" s="634">
        <v>43418</v>
      </c>
      <c r="E3777" s="620" t="s">
        <v>1347</v>
      </c>
      <c r="F3777" s="636" t="s">
        <v>2627</v>
      </c>
      <c r="G3777" s="637"/>
      <c r="H3777" s="610" t="s">
        <v>286</v>
      </c>
      <c r="I3777" s="611"/>
      <c r="J3777" s="209" t="s">
        <v>287</v>
      </c>
      <c r="K3777" s="209" t="s">
        <v>16</v>
      </c>
      <c r="L3777" s="210">
        <v>379</v>
      </c>
    </row>
    <row r="3778" spans="1:12" s="194" customFormat="1" ht="137.65" customHeight="1" x14ac:dyDescent="0.15">
      <c r="A3778" s="625"/>
      <c r="B3778" s="621"/>
      <c r="C3778" s="633"/>
      <c r="D3778" s="635"/>
      <c r="E3778" s="621"/>
      <c r="F3778" s="638"/>
      <c r="G3778" s="639"/>
      <c r="H3778" s="610" t="s">
        <v>242</v>
      </c>
      <c r="I3778" s="611"/>
      <c r="J3778" s="209" t="s">
        <v>287</v>
      </c>
      <c r="K3778" s="209" t="s">
        <v>16</v>
      </c>
      <c r="L3778" s="210">
        <v>426.4</v>
      </c>
    </row>
    <row r="3779" spans="1:12" s="194" customFormat="1" ht="24.6" customHeight="1" x14ac:dyDescent="0.15">
      <c r="A3779" s="625"/>
      <c r="B3779" s="203" t="s">
        <v>6</v>
      </c>
      <c r="C3779" s="207" t="s">
        <v>5</v>
      </c>
      <c r="D3779" s="207" t="s">
        <v>288</v>
      </c>
      <c r="E3779" s="207" t="s">
        <v>289</v>
      </c>
      <c r="F3779" s="612"/>
      <c r="G3779" s="613"/>
      <c r="H3779" s="616" t="s">
        <v>290</v>
      </c>
      <c r="I3779" s="617"/>
      <c r="J3779" s="620" t="s">
        <v>287</v>
      </c>
      <c r="K3779" s="620" t="s">
        <v>287</v>
      </c>
      <c r="L3779" s="622">
        <v>0</v>
      </c>
    </row>
    <row r="3780" spans="1:12" s="194" customFormat="1" ht="24.6" customHeight="1" x14ac:dyDescent="0.15">
      <c r="A3780" s="626"/>
      <c r="B3780" s="209" t="s">
        <v>710</v>
      </c>
      <c r="C3780" s="209" t="s">
        <v>2627</v>
      </c>
      <c r="D3780" s="211">
        <v>43420</v>
      </c>
      <c r="E3780" s="209" t="s">
        <v>1177</v>
      </c>
      <c r="F3780" s="614"/>
      <c r="G3780" s="615"/>
      <c r="H3780" s="618"/>
      <c r="I3780" s="619"/>
      <c r="J3780" s="621"/>
      <c r="K3780" s="621"/>
      <c r="L3780" s="623"/>
    </row>
    <row r="3781" spans="1:12" s="194" customFormat="1" ht="24.6" customHeight="1" x14ac:dyDescent="0.15">
      <c r="A3781" s="624">
        <v>714</v>
      </c>
      <c r="B3781" s="203" t="s">
        <v>12</v>
      </c>
      <c r="C3781" s="207" t="s">
        <v>11</v>
      </c>
      <c r="D3781" s="207" t="s">
        <v>280</v>
      </c>
      <c r="E3781" s="207" t="s">
        <v>281</v>
      </c>
      <c r="F3781" s="627" t="s">
        <v>8</v>
      </c>
      <c r="G3781" s="628"/>
      <c r="H3781" s="629"/>
      <c r="I3781" s="630"/>
      <c r="J3781" s="630"/>
      <c r="K3781" s="630"/>
      <c r="L3781" s="631"/>
    </row>
    <row r="3782" spans="1:12" s="194" customFormat="1" ht="26.65" customHeight="1" x14ac:dyDescent="0.15">
      <c r="A3782" s="625"/>
      <c r="B3782" s="620" t="s">
        <v>2625</v>
      </c>
      <c r="C3782" s="632" t="s">
        <v>2628</v>
      </c>
      <c r="D3782" s="634">
        <v>43434</v>
      </c>
      <c r="E3782" s="620" t="s">
        <v>2629</v>
      </c>
      <c r="F3782" s="636" t="s">
        <v>2630</v>
      </c>
      <c r="G3782" s="637"/>
      <c r="H3782" s="610" t="s">
        <v>286</v>
      </c>
      <c r="I3782" s="611"/>
      <c r="J3782" s="209" t="s">
        <v>287</v>
      </c>
      <c r="K3782" s="209" t="s">
        <v>16</v>
      </c>
      <c r="L3782" s="210">
        <v>343</v>
      </c>
    </row>
    <row r="3783" spans="1:12" s="194" customFormat="1" ht="137.65" customHeight="1" x14ac:dyDescent="0.15">
      <c r="A3783" s="625"/>
      <c r="B3783" s="621"/>
      <c r="C3783" s="633"/>
      <c r="D3783" s="635"/>
      <c r="E3783" s="621"/>
      <c r="F3783" s="638"/>
      <c r="G3783" s="639"/>
      <c r="H3783" s="610" t="s">
        <v>242</v>
      </c>
      <c r="I3783" s="611"/>
      <c r="J3783" s="209" t="s">
        <v>287</v>
      </c>
      <c r="K3783" s="209" t="s">
        <v>16</v>
      </c>
      <c r="L3783" s="210">
        <v>1642.01</v>
      </c>
    </row>
    <row r="3784" spans="1:12" s="194" customFormat="1" ht="24.6" customHeight="1" x14ac:dyDescent="0.15">
      <c r="A3784" s="625"/>
      <c r="B3784" s="203" t="s">
        <v>6</v>
      </c>
      <c r="C3784" s="207" t="s">
        <v>5</v>
      </c>
      <c r="D3784" s="207" t="s">
        <v>288</v>
      </c>
      <c r="E3784" s="207" t="s">
        <v>289</v>
      </c>
      <c r="F3784" s="612"/>
      <c r="G3784" s="613"/>
      <c r="H3784" s="616" t="s">
        <v>290</v>
      </c>
      <c r="I3784" s="617"/>
      <c r="J3784" s="620" t="s">
        <v>287</v>
      </c>
      <c r="K3784" s="620" t="s">
        <v>16</v>
      </c>
      <c r="L3784" s="622">
        <v>685.86</v>
      </c>
    </row>
    <row r="3785" spans="1:12" s="194" customFormat="1" ht="24.6" customHeight="1" x14ac:dyDescent="0.15">
      <c r="A3785" s="626"/>
      <c r="B3785" s="209" t="s">
        <v>710</v>
      </c>
      <c r="C3785" s="209" t="s">
        <v>2630</v>
      </c>
      <c r="D3785" s="211">
        <v>43443</v>
      </c>
      <c r="E3785" s="209" t="s">
        <v>2631</v>
      </c>
      <c r="F3785" s="614"/>
      <c r="G3785" s="615"/>
      <c r="H3785" s="618"/>
      <c r="I3785" s="619"/>
      <c r="J3785" s="621"/>
      <c r="K3785" s="621"/>
      <c r="L3785" s="623"/>
    </row>
    <row r="3786" spans="1:12" s="194" customFormat="1" ht="24.6" customHeight="1" x14ac:dyDescent="0.15">
      <c r="A3786" s="624">
        <v>715</v>
      </c>
      <c r="B3786" s="203" t="s">
        <v>12</v>
      </c>
      <c r="C3786" s="207" t="s">
        <v>11</v>
      </c>
      <c r="D3786" s="207" t="s">
        <v>280</v>
      </c>
      <c r="E3786" s="207" t="s">
        <v>281</v>
      </c>
      <c r="F3786" s="627" t="s">
        <v>8</v>
      </c>
      <c r="G3786" s="628"/>
      <c r="H3786" s="629"/>
      <c r="I3786" s="630"/>
      <c r="J3786" s="630"/>
      <c r="K3786" s="630"/>
      <c r="L3786" s="631"/>
    </row>
    <row r="3787" spans="1:12" s="194" customFormat="1" ht="26.65" customHeight="1" x14ac:dyDescent="0.15">
      <c r="A3787" s="625"/>
      <c r="B3787" s="620" t="s">
        <v>2625</v>
      </c>
      <c r="C3787" s="632" t="s">
        <v>2632</v>
      </c>
      <c r="D3787" s="634">
        <v>43499</v>
      </c>
      <c r="E3787" s="620" t="s">
        <v>659</v>
      </c>
      <c r="F3787" s="636" t="s">
        <v>1849</v>
      </c>
      <c r="G3787" s="637"/>
      <c r="H3787" s="610" t="s">
        <v>286</v>
      </c>
      <c r="I3787" s="611"/>
      <c r="J3787" s="209" t="s">
        <v>287</v>
      </c>
      <c r="K3787" s="209" t="s">
        <v>16</v>
      </c>
      <c r="L3787" s="210">
        <v>398.5</v>
      </c>
    </row>
    <row r="3788" spans="1:12" s="194" customFormat="1" ht="234.2" customHeight="1" x14ac:dyDescent="0.15">
      <c r="A3788" s="625"/>
      <c r="B3788" s="621"/>
      <c r="C3788" s="633"/>
      <c r="D3788" s="635"/>
      <c r="E3788" s="621"/>
      <c r="F3788" s="638"/>
      <c r="G3788" s="639"/>
      <c r="H3788" s="610" t="s">
        <v>242</v>
      </c>
      <c r="I3788" s="611"/>
      <c r="J3788" s="209" t="s">
        <v>287</v>
      </c>
      <c r="K3788" s="209" t="s">
        <v>287</v>
      </c>
      <c r="L3788" s="210">
        <v>0</v>
      </c>
    </row>
    <row r="3789" spans="1:12" s="194" customFormat="1" ht="24.6" customHeight="1" x14ac:dyDescent="0.15">
      <c r="A3789" s="625"/>
      <c r="B3789" s="203" t="s">
        <v>6</v>
      </c>
      <c r="C3789" s="207" t="s">
        <v>5</v>
      </c>
      <c r="D3789" s="207" t="s">
        <v>288</v>
      </c>
      <c r="E3789" s="207" t="s">
        <v>289</v>
      </c>
      <c r="F3789" s="612"/>
      <c r="G3789" s="613"/>
      <c r="H3789" s="616" t="s">
        <v>290</v>
      </c>
      <c r="I3789" s="617"/>
      <c r="J3789" s="620" t="s">
        <v>287</v>
      </c>
      <c r="K3789" s="620" t="s">
        <v>287</v>
      </c>
      <c r="L3789" s="622">
        <v>0</v>
      </c>
    </row>
    <row r="3790" spans="1:12" s="194" customFormat="1" ht="24.6" customHeight="1" x14ac:dyDescent="0.15">
      <c r="A3790" s="626"/>
      <c r="B3790" s="209" t="s">
        <v>710</v>
      </c>
      <c r="C3790" s="209" t="s">
        <v>1849</v>
      </c>
      <c r="D3790" s="211">
        <v>43507</v>
      </c>
      <c r="E3790" s="209" t="s">
        <v>2633</v>
      </c>
      <c r="F3790" s="614"/>
      <c r="G3790" s="615"/>
      <c r="H3790" s="618"/>
      <c r="I3790" s="619"/>
      <c r="J3790" s="621"/>
      <c r="K3790" s="621"/>
      <c r="L3790" s="623"/>
    </row>
    <row r="3791" spans="1:12" s="194" customFormat="1" ht="24.6" customHeight="1" x14ac:dyDescent="0.15">
      <c r="A3791" s="624">
        <v>716</v>
      </c>
      <c r="B3791" s="203" t="s">
        <v>12</v>
      </c>
      <c r="C3791" s="207" t="s">
        <v>11</v>
      </c>
      <c r="D3791" s="207" t="s">
        <v>280</v>
      </c>
      <c r="E3791" s="207" t="s">
        <v>281</v>
      </c>
      <c r="F3791" s="627" t="s">
        <v>8</v>
      </c>
      <c r="G3791" s="628"/>
      <c r="H3791" s="629"/>
      <c r="I3791" s="630"/>
      <c r="J3791" s="630"/>
      <c r="K3791" s="630"/>
      <c r="L3791" s="631"/>
    </row>
    <row r="3792" spans="1:12" s="194" customFormat="1" ht="26.65" customHeight="1" x14ac:dyDescent="0.15">
      <c r="A3792" s="625"/>
      <c r="B3792" s="620" t="s">
        <v>2634</v>
      </c>
      <c r="C3792" s="632" t="s">
        <v>2635</v>
      </c>
      <c r="D3792" s="634">
        <v>43377</v>
      </c>
      <c r="E3792" s="620" t="s">
        <v>417</v>
      </c>
      <c r="F3792" s="636" t="s">
        <v>2636</v>
      </c>
      <c r="G3792" s="637"/>
      <c r="H3792" s="610" t="s">
        <v>286</v>
      </c>
      <c r="I3792" s="611"/>
      <c r="J3792" s="209" t="s">
        <v>287</v>
      </c>
      <c r="K3792" s="209" t="s">
        <v>16</v>
      </c>
      <c r="L3792" s="210">
        <v>242</v>
      </c>
    </row>
    <row r="3793" spans="1:12" s="194" customFormat="1" ht="169.5" customHeight="1" x14ac:dyDescent="0.15">
      <c r="A3793" s="625"/>
      <c r="B3793" s="621"/>
      <c r="C3793" s="633"/>
      <c r="D3793" s="635"/>
      <c r="E3793" s="621"/>
      <c r="F3793" s="638"/>
      <c r="G3793" s="639"/>
      <c r="H3793" s="610" t="s">
        <v>242</v>
      </c>
      <c r="I3793" s="611"/>
      <c r="J3793" s="209" t="s">
        <v>287</v>
      </c>
      <c r="K3793" s="209" t="s">
        <v>16</v>
      </c>
      <c r="L3793" s="210">
        <v>475</v>
      </c>
    </row>
    <row r="3794" spans="1:12" s="194" customFormat="1" ht="24.6" customHeight="1" x14ac:dyDescent="0.15">
      <c r="A3794" s="625"/>
      <c r="B3794" s="203" t="s">
        <v>6</v>
      </c>
      <c r="C3794" s="207" t="s">
        <v>5</v>
      </c>
      <c r="D3794" s="207" t="s">
        <v>288</v>
      </c>
      <c r="E3794" s="207" t="s">
        <v>289</v>
      </c>
      <c r="F3794" s="612"/>
      <c r="G3794" s="613"/>
      <c r="H3794" s="616" t="s">
        <v>290</v>
      </c>
      <c r="I3794" s="617"/>
      <c r="J3794" s="620" t="s">
        <v>287</v>
      </c>
      <c r="K3794" s="620" t="s">
        <v>287</v>
      </c>
      <c r="L3794" s="622">
        <v>0</v>
      </c>
    </row>
    <row r="3795" spans="1:12" s="194" customFormat="1" ht="24.6" customHeight="1" x14ac:dyDescent="0.15">
      <c r="A3795" s="626"/>
      <c r="B3795" s="209" t="s">
        <v>291</v>
      </c>
      <c r="C3795" s="209" t="s">
        <v>2636</v>
      </c>
      <c r="D3795" s="211">
        <v>43379</v>
      </c>
      <c r="E3795" s="209" t="s">
        <v>2637</v>
      </c>
      <c r="F3795" s="614"/>
      <c r="G3795" s="615"/>
      <c r="H3795" s="618"/>
      <c r="I3795" s="619"/>
      <c r="J3795" s="621"/>
      <c r="K3795" s="621"/>
      <c r="L3795" s="623"/>
    </row>
    <row r="3796" spans="1:12" s="194" customFormat="1" ht="24.6" customHeight="1" x14ac:dyDescent="0.15">
      <c r="A3796" s="624">
        <v>717</v>
      </c>
      <c r="B3796" s="203" t="s">
        <v>12</v>
      </c>
      <c r="C3796" s="207" t="s">
        <v>11</v>
      </c>
      <c r="D3796" s="207" t="s">
        <v>280</v>
      </c>
      <c r="E3796" s="207" t="s">
        <v>281</v>
      </c>
      <c r="F3796" s="627" t="s">
        <v>8</v>
      </c>
      <c r="G3796" s="628"/>
      <c r="H3796" s="629"/>
      <c r="I3796" s="630"/>
      <c r="J3796" s="630"/>
      <c r="K3796" s="630"/>
      <c r="L3796" s="631"/>
    </row>
    <row r="3797" spans="1:12" s="194" customFormat="1" ht="26.65" customHeight="1" x14ac:dyDescent="0.15">
      <c r="A3797" s="625"/>
      <c r="B3797" s="620" t="s">
        <v>2638</v>
      </c>
      <c r="C3797" s="632" t="s">
        <v>2639</v>
      </c>
      <c r="D3797" s="634">
        <v>43384</v>
      </c>
      <c r="E3797" s="620" t="s">
        <v>1526</v>
      </c>
      <c r="F3797" s="636" t="s">
        <v>1527</v>
      </c>
      <c r="G3797" s="637"/>
      <c r="H3797" s="610" t="s">
        <v>286</v>
      </c>
      <c r="I3797" s="611"/>
      <c r="J3797" s="209" t="s">
        <v>287</v>
      </c>
      <c r="K3797" s="209" t="s">
        <v>16</v>
      </c>
      <c r="L3797" s="210">
        <v>692</v>
      </c>
    </row>
    <row r="3798" spans="1:12" s="194" customFormat="1" ht="409.6" customHeight="1" x14ac:dyDescent="0.15">
      <c r="A3798" s="625"/>
      <c r="B3798" s="640"/>
      <c r="C3798" s="641"/>
      <c r="D3798" s="642"/>
      <c r="E3798" s="640"/>
      <c r="F3798" s="643"/>
      <c r="G3798" s="644"/>
      <c r="H3798" s="616" t="s">
        <v>242</v>
      </c>
      <c r="I3798" s="617"/>
      <c r="J3798" s="620" t="s">
        <v>287</v>
      </c>
      <c r="K3798" s="620" t="s">
        <v>16</v>
      </c>
      <c r="L3798" s="622">
        <v>750</v>
      </c>
    </row>
    <row r="3799" spans="1:12" s="194" customFormat="1" ht="148.69999999999999" customHeight="1" x14ac:dyDescent="0.15">
      <c r="A3799" s="625"/>
      <c r="B3799" s="621"/>
      <c r="C3799" s="633"/>
      <c r="D3799" s="635"/>
      <c r="E3799" s="621"/>
      <c r="F3799" s="638"/>
      <c r="G3799" s="639"/>
      <c r="H3799" s="618"/>
      <c r="I3799" s="619"/>
      <c r="J3799" s="621"/>
      <c r="K3799" s="621"/>
      <c r="L3799" s="623"/>
    </row>
    <row r="3800" spans="1:12" s="194" customFormat="1" ht="24.6" customHeight="1" x14ac:dyDescent="0.15">
      <c r="A3800" s="625"/>
      <c r="B3800" s="203" t="s">
        <v>6</v>
      </c>
      <c r="C3800" s="207" t="s">
        <v>5</v>
      </c>
      <c r="D3800" s="207" t="s">
        <v>288</v>
      </c>
      <c r="E3800" s="207" t="s">
        <v>289</v>
      </c>
      <c r="F3800" s="612"/>
      <c r="G3800" s="613"/>
      <c r="H3800" s="616" t="s">
        <v>290</v>
      </c>
      <c r="I3800" s="617"/>
      <c r="J3800" s="620" t="s">
        <v>287</v>
      </c>
      <c r="K3800" s="620" t="s">
        <v>16</v>
      </c>
      <c r="L3800" s="622">
        <v>100</v>
      </c>
    </row>
    <row r="3801" spans="1:12" s="194" customFormat="1" ht="24.6" customHeight="1" x14ac:dyDescent="0.15">
      <c r="A3801" s="626"/>
      <c r="B3801" s="209" t="s">
        <v>460</v>
      </c>
      <c r="C3801" s="209" t="s">
        <v>1527</v>
      </c>
      <c r="D3801" s="211">
        <v>43387</v>
      </c>
      <c r="E3801" s="209" t="s">
        <v>1528</v>
      </c>
      <c r="F3801" s="614"/>
      <c r="G3801" s="615"/>
      <c r="H3801" s="618"/>
      <c r="I3801" s="619"/>
      <c r="J3801" s="621"/>
      <c r="K3801" s="621"/>
      <c r="L3801" s="623"/>
    </row>
    <row r="3802" spans="1:12" s="194" customFormat="1" ht="24.6" customHeight="1" x14ac:dyDescent="0.15">
      <c r="A3802" s="624">
        <v>718</v>
      </c>
      <c r="B3802" s="203" t="s">
        <v>12</v>
      </c>
      <c r="C3802" s="207" t="s">
        <v>11</v>
      </c>
      <c r="D3802" s="207" t="s">
        <v>280</v>
      </c>
      <c r="E3802" s="207" t="s">
        <v>281</v>
      </c>
      <c r="F3802" s="627" t="s">
        <v>8</v>
      </c>
      <c r="G3802" s="628"/>
      <c r="H3802" s="629"/>
      <c r="I3802" s="630"/>
      <c r="J3802" s="630"/>
      <c r="K3802" s="630"/>
      <c r="L3802" s="631"/>
    </row>
    <row r="3803" spans="1:12" s="194" customFormat="1" ht="26.65" customHeight="1" x14ac:dyDescent="0.15">
      <c r="A3803" s="625"/>
      <c r="B3803" s="620" t="s">
        <v>2638</v>
      </c>
      <c r="C3803" s="632" t="s">
        <v>2640</v>
      </c>
      <c r="D3803" s="634">
        <v>43396</v>
      </c>
      <c r="E3803" s="620" t="s">
        <v>394</v>
      </c>
      <c r="F3803" s="636" t="s">
        <v>395</v>
      </c>
      <c r="G3803" s="637"/>
      <c r="H3803" s="610" t="s">
        <v>286</v>
      </c>
      <c r="I3803" s="611"/>
      <c r="J3803" s="209" t="s">
        <v>287</v>
      </c>
      <c r="K3803" s="209" t="s">
        <v>16</v>
      </c>
      <c r="L3803" s="210">
        <v>516</v>
      </c>
    </row>
    <row r="3804" spans="1:12" s="194" customFormat="1" ht="409.6" customHeight="1" x14ac:dyDescent="0.15">
      <c r="A3804" s="625"/>
      <c r="B3804" s="640"/>
      <c r="C3804" s="641"/>
      <c r="D3804" s="642"/>
      <c r="E3804" s="640"/>
      <c r="F3804" s="643"/>
      <c r="G3804" s="644"/>
      <c r="H3804" s="616" t="s">
        <v>242</v>
      </c>
      <c r="I3804" s="617"/>
      <c r="J3804" s="620" t="s">
        <v>287</v>
      </c>
      <c r="K3804" s="620" t="s">
        <v>16</v>
      </c>
      <c r="L3804" s="622">
        <v>1608.91</v>
      </c>
    </row>
    <row r="3805" spans="1:12" s="194" customFormat="1" ht="213.4" customHeight="1" x14ac:dyDescent="0.15">
      <c r="A3805" s="625"/>
      <c r="B3805" s="621"/>
      <c r="C3805" s="633"/>
      <c r="D3805" s="635"/>
      <c r="E3805" s="621"/>
      <c r="F3805" s="638"/>
      <c r="G3805" s="639"/>
      <c r="H3805" s="618"/>
      <c r="I3805" s="619"/>
      <c r="J3805" s="621"/>
      <c r="K3805" s="621"/>
      <c r="L3805" s="623"/>
    </row>
    <row r="3806" spans="1:12" s="194" customFormat="1" ht="24.6" customHeight="1" x14ac:dyDescent="0.15">
      <c r="A3806" s="625"/>
      <c r="B3806" s="203" t="s">
        <v>6</v>
      </c>
      <c r="C3806" s="207" t="s">
        <v>5</v>
      </c>
      <c r="D3806" s="207" t="s">
        <v>288</v>
      </c>
      <c r="E3806" s="207" t="s">
        <v>289</v>
      </c>
      <c r="F3806" s="612"/>
      <c r="G3806" s="613"/>
      <c r="H3806" s="616" t="s">
        <v>290</v>
      </c>
      <c r="I3806" s="617"/>
      <c r="J3806" s="620" t="s">
        <v>287</v>
      </c>
      <c r="K3806" s="620" t="s">
        <v>16</v>
      </c>
      <c r="L3806" s="622">
        <v>130</v>
      </c>
    </row>
    <row r="3807" spans="1:12" s="194" customFormat="1" ht="24.6" customHeight="1" x14ac:dyDescent="0.15">
      <c r="A3807" s="626"/>
      <c r="B3807" s="209" t="s">
        <v>460</v>
      </c>
      <c r="C3807" s="209" t="s">
        <v>395</v>
      </c>
      <c r="D3807" s="211">
        <v>43400</v>
      </c>
      <c r="E3807" s="209" t="s">
        <v>2641</v>
      </c>
      <c r="F3807" s="614"/>
      <c r="G3807" s="615"/>
      <c r="H3807" s="618"/>
      <c r="I3807" s="619"/>
      <c r="J3807" s="621"/>
      <c r="K3807" s="621"/>
      <c r="L3807" s="623"/>
    </row>
    <row r="3808" spans="1:12" s="194" customFormat="1" ht="24.6" customHeight="1" x14ac:dyDescent="0.15">
      <c r="A3808" s="624">
        <v>719</v>
      </c>
      <c r="B3808" s="203" t="s">
        <v>12</v>
      </c>
      <c r="C3808" s="207" t="s">
        <v>11</v>
      </c>
      <c r="D3808" s="207" t="s">
        <v>280</v>
      </c>
      <c r="E3808" s="207" t="s">
        <v>281</v>
      </c>
      <c r="F3808" s="627" t="s">
        <v>8</v>
      </c>
      <c r="G3808" s="628"/>
      <c r="H3808" s="629"/>
      <c r="I3808" s="630"/>
      <c r="J3808" s="630"/>
      <c r="K3808" s="630"/>
      <c r="L3808" s="631"/>
    </row>
    <row r="3809" spans="1:12" s="194" customFormat="1" ht="26.65" customHeight="1" x14ac:dyDescent="0.15">
      <c r="A3809" s="625"/>
      <c r="B3809" s="620" t="s">
        <v>2638</v>
      </c>
      <c r="C3809" s="620" t="s">
        <v>2642</v>
      </c>
      <c r="D3809" s="634">
        <v>43419</v>
      </c>
      <c r="E3809" s="620" t="s">
        <v>650</v>
      </c>
      <c r="F3809" s="636" t="s">
        <v>651</v>
      </c>
      <c r="G3809" s="637"/>
      <c r="H3809" s="610" t="s">
        <v>286</v>
      </c>
      <c r="I3809" s="611"/>
      <c r="J3809" s="209" t="s">
        <v>287</v>
      </c>
      <c r="K3809" s="209" t="s">
        <v>16</v>
      </c>
      <c r="L3809" s="210">
        <v>211</v>
      </c>
    </row>
    <row r="3810" spans="1:12" s="194" customFormat="1" ht="40.5" customHeight="1" x14ac:dyDescent="0.15">
      <c r="A3810" s="625"/>
      <c r="B3810" s="621"/>
      <c r="C3810" s="621"/>
      <c r="D3810" s="635"/>
      <c r="E3810" s="621"/>
      <c r="F3810" s="638"/>
      <c r="G3810" s="639"/>
      <c r="H3810" s="610" t="s">
        <v>242</v>
      </c>
      <c r="I3810" s="611"/>
      <c r="J3810" s="209" t="s">
        <v>287</v>
      </c>
      <c r="K3810" s="209" t="s">
        <v>16</v>
      </c>
      <c r="L3810" s="210">
        <v>320</v>
      </c>
    </row>
    <row r="3811" spans="1:12" s="194" customFormat="1" ht="24.6" customHeight="1" x14ac:dyDescent="0.15">
      <c r="A3811" s="625"/>
      <c r="B3811" s="203" t="s">
        <v>6</v>
      </c>
      <c r="C3811" s="207" t="s">
        <v>5</v>
      </c>
      <c r="D3811" s="207" t="s">
        <v>288</v>
      </c>
      <c r="E3811" s="207" t="s">
        <v>289</v>
      </c>
      <c r="F3811" s="612"/>
      <c r="G3811" s="613"/>
      <c r="H3811" s="616" t="s">
        <v>290</v>
      </c>
      <c r="I3811" s="617"/>
      <c r="J3811" s="620" t="s">
        <v>287</v>
      </c>
      <c r="K3811" s="620" t="s">
        <v>16</v>
      </c>
      <c r="L3811" s="622">
        <v>70</v>
      </c>
    </row>
    <row r="3812" spans="1:12" s="194" customFormat="1" ht="24.6" customHeight="1" x14ac:dyDescent="0.15">
      <c r="A3812" s="626"/>
      <c r="B3812" s="209" t="s">
        <v>460</v>
      </c>
      <c r="C3812" s="209" t="s">
        <v>651</v>
      </c>
      <c r="D3812" s="211">
        <v>43420</v>
      </c>
      <c r="E3812" s="209" t="s">
        <v>1699</v>
      </c>
      <c r="F3812" s="614"/>
      <c r="G3812" s="615"/>
      <c r="H3812" s="618"/>
      <c r="I3812" s="619"/>
      <c r="J3812" s="621"/>
      <c r="K3812" s="621"/>
      <c r="L3812" s="623"/>
    </row>
    <row r="3813" spans="1:12" s="194" customFormat="1" ht="24.6" customHeight="1" x14ac:dyDescent="0.15">
      <c r="A3813" s="624">
        <v>720</v>
      </c>
      <c r="B3813" s="203" t="s">
        <v>12</v>
      </c>
      <c r="C3813" s="207" t="s">
        <v>11</v>
      </c>
      <c r="D3813" s="207" t="s">
        <v>280</v>
      </c>
      <c r="E3813" s="207" t="s">
        <v>281</v>
      </c>
      <c r="F3813" s="627" t="s">
        <v>8</v>
      </c>
      <c r="G3813" s="628"/>
      <c r="H3813" s="629"/>
      <c r="I3813" s="630"/>
      <c r="J3813" s="630"/>
      <c r="K3813" s="630"/>
      <c r="L3813" s="631"/>
    </row>
    <row r="3814" spans="1:12" s="194" customFormat="1" ht="26.65" customHeight="1" x14ac:dyDescent="0.15">
      <c r="A3814" s="625"/>
      <c r="B3814" s="620" t="s">
        <v>2638</v>
      </c>
      <c r="C3814" s="620" t="s">
        <v>2643</v>
      </c>
      <c r="D3814" s="634">
        <v>43424</v>
      </c>
      <c r="E3814" s="620" t="s">
        <v>2644</v>
      </c>
      <c r="F3814" s="636" t="s">
        <v>2645</v>
      </c>
      <c r="G3814" s="637"/>
      <c r="H3814" s="610" t="s">
        <v>286</v>
      </c>
      <c r="I3814" s="611"/>
      <c r="J3814" s="209" t="s">
        <v>287</v>
      </c>
      <c r="K3814" s="209" t="s">
        <v>287</v>
      </c>
      <c r="L3814" s="210">
        <v>0</v>
      </c>
    </row>
    <row r="3815" spans="1:12" s="194" customFormat="1" ht="40.5" customHeight="1" x14ac:dyDescent="0.15">
      <c r="A3815" s="625"/>
      <c r="B3815" s="621"/>
      <c r="C3815" s="621"/>
      <c r="D3815" s="635"/>
      <c r="E3815" s="621"/>
      <c r="F3815" s="638"/>
      <c r="G3815" s="639"/>
      <c r="H3815" s="610" t="s">
        <v>242</v>
      </c>
      <c r="I3815" s="611"/>
      <c r="J3815" s="209" t="s">
        <v>287</v>
      </c>
      <c r="K3815" s="209" t="s">
        <v>16</v>
      </c>
      <c r="L3815" s="210">
        <v>250</v>
      </c>
    </row>
    <row r="3816" spans="1:12" s="194" customFormat="1" ht="24.6" customHeight="1" x14ac:dyDescent="0.15">
      <c r="A3816" s="625"/>
      <c r="B3816" s="203" t="s">
        <v>6</v>
      </c>
      <c r="C3816" s="207" t="s">
        <v>5</v>
      </c>
      <c r="D3816" s="207" t="s">
        <v>288</v>
      </c>
      <c r="E3816" s="207" t="s">
        <v>289</v>
      </c>
      <c r="F3816" s="612"/>
      <c r="G3816" s="613"/>
      <c r="H3816" s="616" t="s">
        <v>290</v>
      </c>
      <c r="I3816" s="617"/>
      <c r="J3816" s="620" t="s">
        <v>287</v>
      </c>
      <c r="K3816" s="620" t="s">
        <v>16</v>
      </c>
      <c r="L3816" s="622">
        <v>368.75</v>
      </c>
    </row>
    <row r="3817" spans="1:12" s="194" customFormat="1" ht="24.6" customHeight="1" x14ac:dyDescent="0.15">
      <c r="A3817" s="626"/>
      <c r="B3817" s="209" t="s">
        <v>460</v>
      </c>
      <c r="C3817" s="209" t="s">
        <v>2645</v>
      </c>
      <c r="D3817" s="211">
        <v>43425</v>
      </c>
      <c r="E3817" s="209" t="s">
        <v>2646</v>
      </c>
      <c r="F3817" s="614"/>
      <c r="G3817" s="615"/>
      <c r="H3817" s="618"/>
      <c r="I3817" s="619"/>
      <c r="J3817" s="621"/>
      <c r="K3817" s="621"/>
      <c r="L3817" s="623"/>
    </row>
    <row r="3818" spans="1:12" s="194" customFormat="1" ht="24.6" customHeight="1" x14ac:dyDescent="0.15">
      <c r="A3818" s="624">
        <v>721</v>
      </c>
      <c r="B3818" s="203" t="s">
        <v>12</v>
      </c>
      <c r="C3818" s="207" t="s">
        <v>11</v>
      </c>
      <c r="D3818" s="207" t="s">
        <v>280</v>
      </c>
      <c r="E3818" s="207" t="s">
        <v>281</v>
      </c>
      <c r="F3818" s="627" t="s">
        <v>8</v>
      </c>
      <c r="G3818" s="628"/>
      <c r="H3818" s="629"/>
      <c r="I3818" s="630"/>
      <c r="J3818" s="630"/>
      <c r="K3818" s="630"/>
      <c r="L3818" s="631"/>
    </row>
    <row r="3819" spans="1:12" s="194" customFormat="1" ht="26.65" customHeight="1" x14ac:dyDescent="0.15">
      <c r="A3819" s="625"/>
      <c r="B3819" s="620" t="s">
        <v>2638</v>
      </c>
      <c r="C3819" s="620" t="s">
        <v>2647</v>
      </c>
      <c r="D3819" s="634">
        <v>43439</v>
      </c>
      <c r="E3819" s="620" t="s">
        <v>331</v>
      </c>
      <c r="F3819" s="636" t="s">
        <v>1597</v>
      </c>
      <c r="G3819" s="637"/>
      <c r="H3819" s="610" t="s">
        <v>286</v>
      </c>
      <c r="I3819" s="611"/>
      <c r="J3819" s="209" t="s">
        <v>287</v>
      </c>
      <c r="K3819" s="209" t="s">
        <v>16</v>
      </c>
      <c r="L3819" s="210">
        <v>315</v>
      </c>
    </row>
    <row r="3820" spans="1:12" s="194" customFormat="1" ht="105" customHeight="1" x14ac:dyDescent="0.15">
      <c r="A3820" s="625"/>
      <c r="B3820" s="621"/>
      <c r="C3820" s="621"/>
      <c r="D3820" s="635"/>
      <c r="E3820" s="621"/>
      <c r="F3820" s="638"/>
      <c r="G3820" s="639"/>
      <c r="H3820" s="610" t="s">
        <v>242</v>
      </c>
      <c r="I3820" s="611"/>
      <c r="J3820" s="209" t="s">
        <v>287</v>
      </c>
      <c r="K3820" s="209" t="s">
        <v>16</v>
      </c>
      <c r="L3820" s="210">
        <v>500</v>
      </c>
    </row>
    <row r="3821" spans="1:12" s="194" customFormat="1" ht="24.6" customHeight="1" x14ac:dyDescent="0.15">
      <c r="A3821" s="625"/>
      <c r="B3821" s="203" t="s">
        <v>6</v>
      </c>
      <c r="C3821" s="207" t="s">
        <v>5</v>
      </c>
      <c r="D3821" s="207" t="s">
        <v>288</v>
      </c>
      <c r="E3821" s="207" t="s">
        <v>289</v>
      </c>
      <c r="F3821" s="612"/>
      <c r="G3821" s="613"/>
      <c r="H3821" s="616" t="s">
        <v>290</v>
      </c>
      <c r="I3821" s="617"/>
      <c r="J3821" s="620" t="s">
        <v>287</v>
      </c>
      <c r="K3821" s="620" t="s">
        <v>287</v>
      </c>
      <c r="L3821" s="622">
        <v>0</v>
      </c>
    </row>
    <row r="3822" spans="1:12" s="194" customFormat="1" ht="24.6" customHeight="1" x14ac:dyDescent="0.15">
      <c r="A3822" s="626"/>
      <c r="B3822" s="209" t="s">
        <v>460</v>
      </c>
      <c r="C3822" s="209" t="s">
        <v>1597</v>
      </c>
      <c r="D3822" s="211">
        <v>43440</v>
      </c>
      <c r="E3822" s="209" t="s">
        <v>757</v>
      </c>
      <c r="F3822" s="614"/>
      <c r="G3822" s="615"/>
      <c r="H3822" s="618"/>
      <c r="I3822" s="619"/>
      <c r="J3822" s="621"/>
      <c r="K3822" s="621"/>
      <c r="L3822" s="623"/>
    </row>
    <row r="3823" spans="1:12" s="194" customFormat="1" ht="24.6" customHeight="1" x14ac:dyDescent="0.15">
      <c r="A3823" s="624">
        <v>722</v>
      </c>
      <c r="B3823" s="203" t="s">
        <v>12</v>
      </c>
      <c r="C3823" s="207" t="s">
        <v>11</v>
      </c>
      <c r="D3823" s="207" t="s">
        <v>280</v>
      </c>
      <c r="E3823" s="207" t="s">
        <v>281</v>
      </c>
      <c r="F3823" s="627" t="s">
        <v>8</v>
      </c>
      <c r="G3823" s="628"/>
      <c r="H3823" s="629"/>
      <c r="I3823" s="630"/>
      <c r="J3823" s="630"/>
      <c r="K3823" s="630"/>
      <c r="L3823" s="631"/>
    </row>
    <row r="3824" spans="1:12" s="194" customFormat="1" ht="26.65" customHeight="1" x14ac:dyDescent="0.15">
      <c r="A3824" s="625"/>
      <c r="B3824" s="620" t="s">
        <v>2638</v>
      </c>
      <c r="C3824" s="632" t="s">
        <v>2648</v>
      </c>
      <c r="D3824" s="634">
        <v>43530</v>
      </c>
      <c r="E3824" s="620" t="s">
        <v>359</v>
      </c>
      <c r="F3824" s="636" t="s">
        <v>2236</v>
      </c>
      <c r="G3824" s="637"/>
      <c r="H3824" s="610" t="s">
        <v>286</v>
      </c>
      <c r="I3824" s="611"/>
      <c r="J3824" s="209" t="s">
        <v>287</v>
      </c>
      <c r="K3824" s="209" t="s">
        <v>16</v>
      </c>
      <c r="L3824" s="210">
        <v>1045</v>
      </c>
    </row>
    <row r="3825" spans="1:12" s="194" customFormat="1" ht="409.6" customHeight="1" x14ac:dyDescent="0.15">
      <c r="A3825" s="625"/>
      <c r="B3825" s="640"/>
      <c r="C3825" s="641"/>
      <c r="D3825" s="642"/>
      <c r="E3825" s="640"/>
      <c r="F3825" s="643"/>
      <c r="G3825" s="644"/>
      <c r="H3825" s="616" t="s">
        <v>242</v>
      </c>
      <c r="I3825" s="617"/>
      <c r="J3825" s="620" t="s">
        <v>287</v>
      </c>
      <c r="K3825" s="620" t="s">
        <v>16</v>
      </c>
      <c r="L3825" s="622">
        <v>780.2</v>
      </c>
    </row>
    <row r="3826" spans="1:12" s="194" customFormat="1" ht="234.6" customHeight="1" x14ac:dyDescent="0.15">
      <c r="A3826" s="625"/>
      <c r="B3826" s="621"/>
      <c r="C3826" s="633"/>
      <c r="D3826" s="635"/>
      <c r="E3826" s="621"/>
      <c r="F3826" s="638"/>
      <c r="G3826" s="639"/>
      <c r="H3826" s="618"/>
      <c r="I3826" s="619"/>
      <c r="J3826" s="621"/>
      <c r="K3826" s="621"/>
      <c r="L3826" s="623"/>
    </row>
    <row r="3827" spans="1:12" s="194" customFormat="1" ht="24.6" customHeight="1" x14ac:dyDescent="0.15">
      <c r="A3827" s="625"/>
      <c r="B3827" s="203" t="s">
        <v>6</v>
      </c>
      <c r="C3827" s="207" t="s">
        <v>5</v>
      </c>
      <c r="D3827" s="207" t="s">
        <v>288</v>
      </c>
      <c r="E3827" s="207" t="s">
        <v>289</v>
      </c>
      <c r="F3827" s="612"/>
      <c r="G3827" s="613"/>
      <c r="H3827" s="616" t="s">
        <v>290</v>
      </c>
      <c r="I3827" s="617"/>
      <c r="J3827" s="620" t="s">
        <v>287</v>
      </c>
      <c r="K3827" s="620" t="s">
        <v>16</v>
      </c>
      <c r="L3827" s="622">
        <v>30</v>
      </c>
    </row>
    <row r="3828" spans="1:12" s="194" customFormat="1" ht="24.6" customHeight="1" x14ac:dyDescent="0.15">
      <c r="A3828" s="626"/>
      <c r="B3828" s="209" t="s">
        <v>460</v>
      </c>
      <c r="C3828" s="209" t="s">
        <v>2236</v>
      </c>
      <c r="D3828" s="211">
        <v>43542</v>
      </c>
      <c r="E3828" s="209" t="s">
        <v>2649</v>
      </c>
      <c r="F3828" s="614"/>
      <c r="G3828" s="615"/>
      <c r="H3828" s="618"/>
      <c r="I3828" s="619"/>
      <c r="J3828" s="621"/>
      <c r="K3828" s="621"/>
      <c r="L3828" s="623"/>
    </row>
    <row r="3829" spans="1:12" s="194" customFormat="1" ht="24.6" customHeight="1" x14ac:dyDescent="0.15">
      <c r="A3829" s="624">
        <v>723</v>
      </c>
      <c r="B3829" s="203" t="s">
        <v>12</v>
      </c>
      <c r="C3829" s="207" t="s">
        <v>11</v>
      </c>
      <c r="D3829" s="207" t="s">
        <v>280</v>
      </c>
      <c r="E3829" s="207" t="s">
        <v>281</v>
      </c>
      <c r="F3829" s="627" t="s">
        <v>8</v>
      </c>
      <c r="G3829" s="628"/>
      <c r="H3829" s="629"/>
      <c r="I3829" s="630"/>
      <c r="J3829" s="630"/>
      <c r="K3829" s="630"/>
      <c r="L3829" s="631"/>
    </row>
    <row r="3830" spans="1:12" s="194" customFormat="1" ht="26.65" customHeight="1" x14ac:dyDescent="0.15">
      <c r="A3830" s="625"/>
      <c r="B3830" s="620" t="s">
        <v>2638</v>
      </c>
      <c r="C3830" s="632" t="s">
        <v>2650</v>
      </c>
      <c r="D3830" s="634">
        <v>43543</v>
      </c>
      <c r="E3830" s="620" t="s">
        <v>1285</v>
      </c>
      <c r="F3830" s="636" t="s">
        <v>2651</v>
      </c>
      <c r="G3830" s="637"/>
      <c r="H3830" s="610" t="s">
        <v>286</v>
      </c>
      <c r="I3830" s="611"/>
      <c r="J3830" s="209" t="s">
        <v>287</v>
      </c>
      <c r="K3830" s="209" t="s">
        <v>16</v>
      </c>
      <c r="L3830" s="210">
        <v>581</v>
      </c>
    </row>
    <row r="3831" spans="1:12" s="194" customFormat="1" ht="277.35000000000002" customHeight="1" x14ac:dyDescent="0.15">
      <c r="A3831" s="625"/>
      <c r="B3831" s="621"/>
      <c r="C3831" s="633"/>
      <c r="D3831" s="635"/>
      <c r="E3831" s="621"/>
      <c r="F3831" s="638"/>
      <c r="G3831" s="639"/>
      <c r="H3831" s="610" t="s">
        <v>242</v>
      </c>
      <c r="I3831" s="611"/>
      <c r="J3831" s="209" t="s">
        <v>287</v>
      </c>
      <c r="K3831" s="209" t="s">
        <v>16</v>
      </c>
      <c r="L3831" s="210">
        <v>3099</v>
      </c>
    </row>
    <row r="3832" spans="1:12" s="194" customFormat="1" ht="24.6" customHeight="1" x14ac:dyDescent="0.15">
      <c r="A3832" s="625"/>
      <c r="B3832" s="203" t="s">
        <v>6</v>
      </c>
      <c r="C3832" s="207" t="s">
        <v>5</v>
      </c>
      <c r="D3832" s="207" t="s">
        <v>288</v>
      </c>
      <c r="E3832" s="207" t="s">
        <v>289</v>
      </c>
      <c r="F3832" s="612"/>
      <c r="G3832" s="613"/>
      <c r="H3832" s="616" t="s">
        <v>290</v>
      </c>
      <c r="I3832" s="617"/>
      <c r="J3832" s="620" t="s">
        <v>287</v>
      </c>
      <c r="K3832" s="620" t="s">
        <v>16</v>
      </c>
      <c r="L3832" s="622">
        <v>334</v>
      </c>
    </row>
    <row r="3833" spans="1:12" s="194" customFormat="1" ht="24.6" customHeight="1" x14ac:dyDescent="0.15">
      <c r="A3833" s="626"/>
      <c r="B3833" s="209" t="s">
        <v>460</v>
      </c>
      <c r="C3833" s="209" t="s">
        <v>2651</v>
      </c>
      <c r="D3833" s="211">
        <v>43546</v>
      </c>
      <c r="E3833" s="209" t="s">
        <v>2652</v>
      </c>
      <c r="F3833" s="614"/>
      <c r="G3833" s="615"/>
      <c r="H3833" s="618"/>
      <c r="I3833" s="619"/>
      <c r="J3833" s="621"/>
      <c r="K3833" s="621"/>
      <c r="L3833" s="623"/>
    </row>
    <row r="3834" spans="1:12" s="194" customFormat="1" ht="24.6" customHeight="1" x14ac:dyDescent="0.15">
      <c r="A3834" s="624">
        <v>724</v>
      </c>
      <c r="B3834" s="203" t="s">
        <v>12</v>
      </c>
      <c r="C3834" s="207" t="s">
        <v>11</v>
      </c>
      <c r="D3834" s="207" t="s">
        <v>280</v>
      </c>
      <c r="E3834" s="207" t="s">
        <v>281</v>
      </c>
      <c r="F3834" s="627" t="s">
        <v>8</v>
      </c>
      <c r="G3834" s="628"/>
      <c r="H3834" s="629"/>
      <c r="I3834" s="630"/>
      <c r="J3834" s="630"/>
      <c r="K3834" s="630"/>
      <c r="L3834" s="631"/>
    </row>
    <row r="3835" spans="1:12" s="194" customFormat="1" ht="26.65" customHeight="1" x14ac:dyDescent="0.15">
      <c r="A3835" s="625"/>
      <c r="B3835" s="620" t="s">
        <v>2638</v>
      </c>
      <c r="C3835" s="632" t="s">
        <v>2653</v>
      </c>
      <c r="D3835" s="634">
        <v>43554</v>
      </c>
      <c r="E3835" s="620" t="s">
        <v>2247</v>
      </c>
      <c r="F3835" s="636" t="s">
        <v>716</v>
      </c>
      <c r="G3835" s="637"/>
      <c r="H3835" s="610" t="s">
        <v>286</v>
      </c>
      <c r="I3835" s="611"/>
      <c r="J3835" s="209" t="s">
        <v>287</v>
      </c>
      <c r="K3835" s="209" t="s">
        <v>16</v>
      </c>
      <c r="L3835" s="210">
        <v>345</v>
      </c>
    </row>
    <row r="3836" spans="1:12" s="194" customFormat="1" ht="245.25" customHeight="1" x14ac:dyDescent="0.15">
      <c r="A3836" s="625"/>
      <c r="B3836" s="621"/>
      <c r="C3836" s="633"/>
      <c r="D3836" s="635"/>
      <c r="E3836" s="621"/>
      <c r="F3836" s="638"/>
      <c r="G3836" s="639"/>
      <c r="H3836" s="610" t="s">
        <v>242</v>
      </c>
      <c r="I3836" s="611"/>
      <c r="J3836" s="209" t="s">
        <v>287</v>
      </c>
      <c r="K3836" s="209" t="s">
        <v>287</v>
      </c>
      <c r="L3836" s="210">
        <v>0</v>
      </c>
    </row>
    <row r="3837" spans="1:12" s="194" customFormat="1" ht="24.6" customHeight="1" x14ac:dyDescent="0.15">
      <c r="A3837" s="625"/>
      <c r="B3837" s="203" t="s">
        <v>6</v>
      </c>
      <c r="C3837" s="207" t="s">
        <v>5</v>
      </c>
      <c r="D3837" s="207" t="s">
        <v>288</v>
      </c>
      <c r="E3837" s="207" t="s">
        <v>289</v>
      </c>
      <c r="F3837" s="612"/>
      <c r="G3837" s="613"/>
      <c r="H3837" s="616" t="s">
        <v>290</v>
      </c>
      <c r="I3837" s="617"/>
      <c r="J3837" s="620" t="s">
        <v>287</v>
      </c>
      <c r="K3837" s="620" t="s">
        <v>16</v>
      </c>
      <c r="L3837" s="622">
        <v>580</v>
      </c>
    </row>
    <row r="3838" spans="1:12" s="194" customFormat="1" ht="24.6" customHeight="1" x14ac:dyDescent="0.15">
      <c r="A3838" s="626"/>
      <c r="B3838" s="209" t="s">
        <v>460</v>
      </c>
      <c r="C3838" s="209" t="s">
        <v>716</v>
      </c>
      <c r="D3838" s="211">
        <v>43558</v>
      </c>
      <c r="E3838" s="209" t="s">
        <v>2248</v>
      </c>
      <c r="F3838" s="614"/>
      <c r="G3838" s="615"/>
      <c r="H3838" s="618"/>
      <c r="I3838" s="619"/>
      <c r="J3838" s="621"/>
      <c r="K3838" s="621"/>
      <c r="L3838" s="623"/>
    </row>
    <row r="3839" spans="1:12" s="194" customFormat="1" ht="24.6" customHeight="1" x14ac:dyDescent="0.15">
      <c r="A3839" s="624">
        <v>725</v>
      </c>
      <c r="B3839" s="203" t="s">
        <v>12</v>
      </c>
      <c r="C3839" s="207" t="s">
        <v>11</v>
      </c>
      <c r="D3839" s="207" t="s">
        <v>280</v>
      </c>
      <c r="E3839" s="207" t="s">
        <v>281</v>
      </c>
      <c r="F3839" s="627" t="s">
        <v>8</v>
      </c>
      <c r="G3839" s="628"/>
      <c r="H3839" s="629"/>
      <c r="I3839" s="630"/>
      <c r="J3839" s="630"/>
      <c r="K3839" s="630"/>
      <c r="L3839" s="631"/>
    </row>
    <row r="3840" spans="1:12" s="194" customFormat="1" ht="26.65" customHeight="1" x14ac:dyDescent="0.15">
      <c r="A3840" s="625"/>
      <c r="B3840" s="620" t="s">
        <v>2654</v>
      </c>
      <c r="C3840" s="620" t="s">
        <v>2655</v>
      </c>
      <c r="D3840" s="634">
        <v>43534</v>
      </c>
      <c r="E3840" s="620" t="s">
        <v>2656</v>
      </c>
      <c r="F3840" s="636" t="s">
        <v>2657</v>
      </c>
      <c r="G3840" s="637"/>
      <c r="H3840" s="610" t="s">
        <v>286</v>
      </c>
      <c r="I3840" s="611"/>
      <c r="J3840" s="209" t="s">
        <v>287</v>
      </c>
      <c r="K3840" s="209" t="s">
        <v>16</v>
      </c>
      <c r="L3840" s="210">
        <v>534.91</v>
      </c>
    </row>
    <row r="3841" spans="1:12" s="194" customFormat="1" ht="73.150000000000006" customHeight="1" x14ac:dyDescent="0.15">
      <c r="A3841" s="625"/>
      <c r="B3841" s="621"/>
      <c r="C3841" s="621"/>
      <c r="D3841" s="635"/>
      <c r="E3841" s="621"/>
      <c r="F3841" s="638"/>
      <c r="G3841" s="639"/>
      <c r="H3841" s="610" t="s">
        <v>242</v>
      </c>
      <c r="I3841" s="611"/>
      <c r="J3841" s="209" t="s">
        <v>287</v>
      </c>
      <c r="K3841" s="209" t="s">
        <v>16</v>
      </c>
      <c r="L3841" s="210">
        <v>249.4</v>
      </c>
    </row>
    <row r="3842" spans="1:12" s="194" customFormat="1" ht="24.6" customHeight="1" x14ac:dyDescent="0.15">
      <c r="A3842" s="625"/>
      <c r="B3842" s="203" t="s">
        <v>6</v>
      </c>
      <c r="C3842" s="207" t="s">
        <v>5</v>
      </c>
      <c r="D3842" s="207" t="s">
        <v>288</v>
      </c>
      <c r="E3842" s="207" t="s">
        <v>289</v>
      </c>
      <c r="F3842" s="612"/>
      <c r="G3842" s="613"/>
      <c r="H3842" s="616" t="s">
        <v>290</v>
      </c>
      <c r="I3842" s="617"/>
      <c r="J3842" s="620" t="s">
        <v>287</v>
      </c>
      <c r="K3842" s="620" t="s">
        <v>287</v>
      </c>
      <c r="L3842" s="622">
        <v>0</v>
      </c>
    </row>
    <row r="3843" spans="1:12" s="194" customFormat="1" ht="35.1" customHeight="1" x14ac:dyDescent="0.15">
      <c r="A3843" s="626"/>
      <c r="B3843" s="209" t="s">
        <v>1105</v>
      </c>
      <c r="C3843" s="209" t="s">
        <v>2657</v>
      </c>
      <c r="D3843" s="211">
        <v>43536</v>
      </c>
      <c r="E3843" s="209" t="s">
        <v>2658</v>
      </c>
      <c r="F3843" s="614"/>
      <c r="G3843" s="615"/>
      <c r="H3843" s="618"/>
      <c r="I3843" s="619"/>
      <c r="J3843" s="621"/>
      <c r="K3843" s="621"/>
      <c r="L3843" s="623"/>
    </row>
    <row r="3844" spans="1:12" s="194" customFormat="1" ht="24.6" customHeight="1" x14ac:dyDescent="0.15">
      <c r="A3844" s="624">
        <v>726</v>
      </c>
      <c r="B3844" s="203" t="s">
        <v>12</v>
      </c>
      <c r="C3844" s="207" t="s">
        <v>11</v>
      </c>
      <c r="D3844" s="207" t="s">
        <v>280</v>
      </c>
      <c r="E3844" s="207" t="s">
        <v>281</v>
      </c>
      <c r="F3844" s="627" t="s">
        <v>8</v>
      </c>
      <c r="G3844" s="628"/>
      <c r="H3844" s="629"/>
      <c r="I3844" s="630"/>
      <c r="J3844" s="630"/>
      <c r="K3844" s="630"/>
      <c r="L3844" s="631"/>
    </row>
    <row r="3845" spans="1:12" s="194" customFormat="1" ht="26.65" customHeight="1" x14ac:dyDescent="0.15">
      <c r="A3845" s="625"/>
      <c r="B3845" s="620" t="s">
        <v>2659</v>
      </c>
      <c r="C3845" s="632" t="s">
        <v>2660</v>
      </c>
      <c r="D3845" s="634">
        <v>43404</v>
      </c>
      <c r="E3845" s="620" t="s">
        <v>354</v>
      </c>
      <c r="F3845" s="636" t="s">
        <v>2661</v>
      </c>
      <c r="G3845" s="637"/>
      <c r="H3845" s="610" t="s">
        <v>286</v>
      </c>
      <c r="I3845" s="611"/>
      <c r="J3845" s="209" t="s">
        <v>287</v>
      </c>
      <c r="K3845" s="209" t="s">
        <v>16</v>
      </c>
      <c r="L3845" s="210">
        <v>802</v>
      </c>
    </row>
    <row r="3846" spans="1:12" s="194" customFormat="1" ht="409.6" customHeight="1" x14ac:dyDescent="0.15">
      <c r="A3846" s="625"/>
      <c r="B3846" s="640"/>
      <c r="C3846" s="641"/>
      <c r="D3846" s="642"/>
      <c r="E3846" s="640"/>
      <c r="F3846" s="643"/>
      <c r="G3846" s="644"/>
      <c r="H3846" s="616" t="s">
        <v>242</v>
      </c>
      <c r="I3846" s="617"/>
      <c r="J3846" s="620" t="s">
        <v>287</v>
      </c>
      <c r="K3846" s="620" t="s">
        <v>16</v>
      </c>
      <c r="L3846" s="622">
        <v>938</v>
      </c>
    </row>
    <row r="3847" spans="1:12" s="194" customFormat="1" ht="19.7" customHeight="1" x14ac:dyDescent="0.15">
      <c r="A3847" s="625"/>
      <c r="B3847" s="621"/>
      <c r="C3847" s="633"/>
      <c r="D3847" s="635"/>
      <c r="E3847" s="621"/>
      <c r="F3847" s="638"/>
      <c r="G3847" s="639"/>
      <c r="H3847" s="618"/>
      <c r="I3847" s="619"/>
      <c r="J3847" s="621"/>
      <c r="K3847" s="621"/>
      <c r="L3847" s="623"/>
    </row>
    <row r="3848" spans="1:12" s="194" customFormat="1" ht="24.6" customHeight="1" x14ac:dyDescent="0.15">
      <c r="A3848" s="625"/>
      <c r="B3848" s="203" t="s">
        <v>6</v>
      </c>
      <c r="C3848" s="207" t="s">
        <v>5</v>
      </c>
      <c r="D3848" s="207" t="s">
        <v>288</v>
      </c>
      <c r="E3848" s="207" t="s">
        <v>289</v>
      </c>
      <c r="F3848" s="612"/>
      <c r="G3848" s="613"/>
      <c r="H3848" s="616" t="s">
        <v>290</v>
      </c>
      <c r="I3848" s="617"/>
      <c r="J3848" s="620" t="s">
        <v>287</v>
      </c>
      <c r="K3848" s="620" t="s">
        <v>16</v>
      </c>
      <c r="L3848" s="622">
        <v>290</v>
      </c>
    </row>
    <row r="3849" spans="1:12" s="194" customFormat="1" ht="24.6" customHeight="1" x14ac:dyDescent="0.15">
      <c r="A3849" s="626"/>
      <c r="B3849" s="209" t="s">
        <v>291</v>
      </c>
      <c r="C3849" s="209" t="s">
        <v>2661</v>
      </c>
      <c r="D3849" s="211">
        <v>43409</v>
      </c>
      <c r="E3849" s="209" t="s">
        <v>2263</v>
      </c>
      <c r="F3849" s="614"/>
      <c r="G3849" s="615"/>
      <c r="H3849" s="618"/>
      <c r="I3849" s="619"/>
      <c r="J3849" s="621"/>
      <c r="K3849" s="621"/>
      <c r="L3849" s="623"/>
    </row>
    <row r="3850" spans="1:12" s="194" customFormat="1" ht="24.6" customHeight="1" x14ac:dyDescent="0.15">
      <c r="A3850" s="624">
        <v>727</v>
      </c>
      <c r="B3850" s="203" t="s">
        <v>12</v>
      </c>
      <c r="C3850" s="207" t="s">
        <v>11</v>
      </c>
      <c r="D3850" s="207" t="s">
        <v>280</v>
      </c>
      <c r="E3850" s="207" t="s">
        <v>281</v>
      </c>
      <c r="F3850" s="627" t="s">
        <v>8</v>
      </c>
      <c r="G3850" s="628"/>
      <c r="H3850" s="629"/>
      <c r="I3850" s="630"/>
      <c r="J3850" s="630"/>
      <c r="K3850" s="630"/>
      <c r="L3850" s="631"/>
    </row>
    <row r="3851" spans="1:12" s="194" customFormat="1" ht="26.65" customHeight="1" x14ac:dyDescent="0.15">
      <c r="A3851" s="625"/>
      <c r="B3851" s="620" t="s">
        <v>2659</v>
      </c>
      <c r="C3851" s="632" t="s">
        <v>2662</v>
      </c>
      <c r="D3851" s="634">
        <v>43416</v>
      </c>
      <c r="E3851" s="620" t="s">
        <v>394</v>
      </c>
      <c r="F3851" s="636" t="s">
        <v>1927</v>
      </c>
      <c r="G3851" s="637"/>
      <c r="H3851" s="610" t="s">
        <v>286</v>
      </c>
      <c r="I3851" s="611"/>
      <c r="J3851" s="209" t="s">
        <v>287</v>
      </c>
      <c r="K3851" s="209" t="s">
        <v>16</v>
      </c>
      <c r="L3851" s="210">
        <v>926.96</v>
      </c>
    </row>
    <row r="3852" spans="1:12" s="194" customFormat="1" ht="409.6" customHeight="1" x14ac:dyDescent="0.15">
      <c r="A3852" s="625"/>
      <c r="B3852" s="640"/>
      <c r="C3852" s="641"/>
      <c r="D3852" s="642"/>
      <c r="E3852" s="640"/>
      <c r="F3852" s="643"/>
      <c r="G3852" s="644"/>
      <c r="H3852" s="616" t="s">
        <v>242</v>
      </c>
      <c r="I3852" s="617"/>
      <c r="J3852" s="620" t="s">
        <v>287</v>
      </c>
      <c r="K3852" s="620" t="s">
        <v>287</v>
      </c>
      <c r="L3852" s="622">
        <v>0</v>
      </c>
    </row>
    <row r="3853" spans="1:12" s="194" customFormat="1" ht="170.1" customHeight="1" x14ac:dyDescent="0.15">
      <c r="A3853" s="625"/>
      <c r="B3853" s="621"/>
      <c r="C3853" s="633"/>
      <c r="D3853" s="635"/>
      <c r="E3853" s="621"/>
      <c r="F3853" s="638"/>
      <c r="G3853" s="639"/>
      <c r="H3853" s="618"/>
      <c r="I3853" s="619"/>
      <c r="J3853" s="621"/>
      <c r="K3853" s="621"/>
      <c r="L3853" s="623"/>
    </row>
    <row r="3854" spans="1:12" s="194" customFormat="1" ht="24.6" customHeight="1" x14ac:dyDescent="0.15">
      <c r="A3854" s="625"/>
      <c r="B3854" s="203" t="s">
        <v>6</v>
      </c>
      <c r="C3854" s="207" t="s">
        <v>5</v>
      </c>
      <c r="D3854" s="207" t="s">
        <v>288</v>
      </c>
      <c r="E3854" s="207" t="s">
        <v>289</v>
      </c>
      <c r="F3854" s="612"/>
      <c r="G3854" s="613"/>
      <c r="H3854" s="616" t="s">
        <v>290</v>
      </c>
      <c r="I3854" s="617"/>
      <c r="J3854" s="620" t="s">
        <v>287</v>
      </c>
      <c r="K3854" s="620" t="s">
        <v>16</v>
      </c>
      <c r="L3854" s="622">
        <v>1910.67</v>
      </c>
    </row>
    <row r="3855" spans="1:12" s="194" customFormat="1" ht="24.6" customHeight="1" x14ac:dyDescent="0.15">
      <c r="A3855" s="626"/>
      <c r="B3855" s="209" t="s">
        <v>291</v>
      </c>
      <c r="C3855" s="209" t="s">
        <v>1927</v>
      </c>
      <c r="D3855" s="211">
        <v>43421</v>
      </c>
      <c r="E3855" s="209" t="s">
        <v>1005</v>
      </c>
      <c r="F3855" s="614"/>
      <c r="G3855" s="615"/>
      <c r="H3855" s="618"/>
      <c r="I3855" s="619"/>
      <c r="J3855" s="621"/>
      <c r="K3855" s="621"/>
      <c r="L3855" s="623"/>
    </row>
    <row r="3856" spans="1:12" s="194" customFormat="1" ht="24.6" customHeight="1" x14ac:dyDescent="0.15">
      <c r="A3856" s="624">
        <v>728</v>
      </c>
      <c r="B3856" s="203" t="s">
        <v>12</v>
      </c>
      <c r="C3856" s="207" t="s">
        <v>11</v>
      </c>
      <c r="D3856" s="207" t="s">
        <v>280</v>
      </c>
      <c r="E3856" s="207" t="s">
        <v>281</v>
      </c>
      <c r="F3856" s="627" t="s">
        <v>8</v>
      </c>
      <c r="G3856" s="628"/>
      <c r="H3856" s="629"/>
      <c r="I3856" s="630"/>
      <c r="J3856" s="630"/>
      <c r="K3856" s="630"/>
      <c r="L3856" s="631"/>
    </row>
    <row r="3857" spans="1:12" s="194" customFormat="1" ht="26.65" customHeight="1" x14ac:dyDescent="0.15">
      <c r="A3857" s="625"/>
      <c r="B3857" s="620" t="s">
        <v>2659</v>
      </c>
      <c r="C3857" s="632" t="s">
        <v>2663</v>
      </c>
      <c r="D3857" s="634">
        <v>43443</v>
      </c>
      <c r="E3857" s="620" t="s">
        <v>321</v>
      </c>
      <c r="F3857" s="636" t="s">
        <v>2664</v>
      </c>
      <c r="G3857" s="637"/>
      <c r="H3857" s="610" t="s">
        <v>286</v>
      </c>
      <c r="I3857" s="611"/>
      <c r="J3857" s="209" t="s">
        <v>287</v>
      </c>
      <c r="K3857" s="209" t="s">
        <v>16</v>
      </c>
      <c r="L3857" s="210">
        <v>810.77</v>
      </c>
    </row>
    <row r="3858" spans="1:12" s="194" customFormat="1" ht="409.6" customHeight="1" x14ac:dyDescent="0.15">
      <c r="A3858" s="625"/>
      <c r="B3858" s="640"/>
      <c r="C3858" s="641"/>
      <c r="D3858" s="642"/>
      <c r="E3858" s="640"/>
      <c r="F3858" s="643"/>
      <c r="G3858" s="644"/>
      <c r="H3858" s="616" t="s">
        <v>242</v>
      </c>
      <c r="I3858" s="617"/>
      <c r="J3858" s="620" t="s">
        <v>287</v>
      </c>
      <c r="K3858" s="620" t="s">
        <v>287</v>
      </c>
      <c r="L3858" s="622">
        <v>0</v>
      </c>
    </row>
    <row r="3859" spans="1:12" s="194" customFormat="1" ht="19.7" customHeight="1" x14ac:dyDescent="0.15">
      <c r="A3859" s="625"/>
      <c r="B3859" s="621"/>
      <c r="C3859" s="633"/>
      <c r="D3859" s="635"/>
      <c r="E3859" s="621"/>
      <c r="F3859" s="638"/>
      <c r="G3859" s="639"/>
      <c r="H3859" s="618"/>
      <c r="I3859" s="619"/>
      <c r="J3859" s="621"/>
      <c r="K3859" s="621"/>
      <c r="L3859" s="623"/>
    </row>
    <row r="3860" spans="1:12" s="194" customFormat="1" ht="24.6" customHeight="1" x14ac:dyDescent="0.15">
      <c r="A3860" s="625"/>
      <c r="B3860" s="203" t="s">
        <v>6</v>
      </c>
      <c r="C3860" s="207" t="s">
        <v>5</v>
      </c>
      <c r="D3860" s="207" t="s">
        <v>288</v>
      </c>
      <c r="E3860" s="207" t="s">
        <v>289</v>
      </c>
      <c r="F3860" s="612"/>
      <c r="G3860" s="613"/>
      <c r="H3860" s="616" t="s">
        <v>290</v>
      </c>
      <c r="I3860" s="617"/>
      <c r="J3860" s="620" t="s">
        <v>287</v>
      </c>
      <c r="K3860" s="620" t="s">
        <v>16</v>
      </c>
      <c r="L3860" s="622">
        <v>899</v>
      </c>
    </row>
    <row r="3861" spans="1:12" s="194" customFormat="1" ht="24.6" customHeight="1" x14ac:dyDescent="0.15">
      <c r="A3861" s="626"/>
      <c r="B3861" s="209" t="s">
        <v>291</v>
      </c>
      <c r="C3861" s="209" t="s">
        <v>2664</v>
      </c>
      <c r="D3861" s="211">
        <v>43446</v>
      </c>
      <c r="E3861" s="209" t="s">
        <v>2490</v>
      </c>
      <c r="F3861" s="614"/>
      <c r="G3861" s="615"/>
      <c r="H3861" s="618"/>
      <c r="I3861" s="619"/>
      <c r="J3861" s="621"/>
      <c r="K3861" s="621"/>
      <c r="L3861" s="623"/>
    </row>
    <row r="3862" spans="1:12" s="194" customFormat="1" ht="24.6" customHeight="1" x14ac:dyDescent="0.15">
      <c r="A3862" s="624">
        <v>729</v>
      </c>
      <c r="B3862" s="203" t="s">
        <v>12</v>
      </c>
      <c r="C3862" s="207" t="s">
        <v>11</v>
      </c>
      <c r="D3862" s="207" t="s">
        <v>280</v>
      </c>
      <c r="E3862" s="207" t="s">
        <v>281</v>
      </c>
      <c r="F3862" s="627" t="s">
        <v>8</v>
      </c>
      <c r="G3862" s="628"/>
      <c r="H3862" s="629"/>
      <c r="I3862" s="630"/>
      <c r="J3862" s="630"/>
      <c r="K3862" s="630"/>
      <c r="L3862" s="631"/>
    </row>
    <row r="3863" spans="1:12" s="194" customFormat="1" ht="26.65" customHeight="1" x14ac:dyDescent="0.15">
      <c r="A3863" s="625"/>
      <c r="B3863" s="620" t="s">
        <v>2659</v>
      </c>
      <c r="C3863" s="632" t="s">
        <v>2665</v>
      </c>
      <c r="D3863" s="634">
        <v>43471</v>
      </c>
      <c r="E3863" s="620" t="s">
        <v>1151</v>
      </c>
      <c r="F3863" s="636" t="s">
        <v>1152</v>
      </c>
      <c r="G3863" s="637"/>
      <c r="H3863" s="610" t="s">
        <v>286</v>
      </c>
      <c r="I3863" s="611"/>
      <c r="J3863" s="209" t="s">
        <v>287</v>
      </c>
      <c r="K3863" s="209" t="s">
        <v>16</v>
      </c>
      <c r="L3863" s="210">
        <v>254</v>
      </c>
    </row>
    <row r="3864" spans="1:12" s="194" customFormat="1" ht="406.9" customHeight="1" x14ac:dyDescent="0.15">
      <c r="A3864" s="625"/>
      <c r="B3864" s="621"/>
      <c r="C3864" s="633"/>
      <c r="D3864" s="635"/>
      <c r="E3864" s="621"/>
      <c r="F3864" s="638"/>
      <c r="G3864" s="639"/>
      <c r="H3864" s="610" t="s">
        <v>242</v>
      </c>
      <c r="I3864" s="611"/>
      <c r="J3864" s="209" t="s">
        <v>287</v>
      </c>
      <c r="K3864" s="209" t="s">
        <v>16</v>
      </c>
      <c r="L3864" s="210">
        <v>6000</v>
      </c>
    </row>
    <row r="3865" spans="1:12" s="194" customFormat="1" ht="24.6" customHeight="1" x14ac:dyDescent="0.15">
      <c r="A3865" s="625"/>
      <c r="B3865" s="203" t="s">
        <v>6</v>
      </c>
      <c r="C3865" s="207" t="s">
        <v>5</v>
      </c>
      <c r="D3865" s="207" t="s">
        <v>288</v>
      </c>
      <c r="E3865" s="207" t="s">
        <v>289</v>
      </c>
      <c r="F3865" s="612"/>
      <c r="G3865" s="613"/>
      <c r="H3865" s="616" t="s">
        <v>290</v>
      </c>
      <c r="I3865" s="617"/>
      <c r="J3865" s="620" t="s">
        <v>287</v>
      </c>
      <c r="K3865" s="620" t="s">
        <v>16</v>
      </c>
      <c r="L3865" s="622">
        <v>250</v>
      </c>
    </row>
    <row r="3866" spans="1:12" s="194" customFormat="1" ht="24.6" customHeight="1" x14ac:dyDescent="0.15">
      <c r="A3866" s="626"/>
      <c r="B3866" s="209" t="s">
        <v>291</v>
      </c>
      <c r="C3866" s="209" t="s">
        <v>1152</v>
      </c>
      <c r="D3866" s="211">
        <v>43476</v>
      </c>
      <c r="E3866" s="209" t="s">
        <v>1197</v>
      </c>
      <c r="F3866" s="614"/>
      <c r="G3866" s="615"/>
      <c r="H3866" s="618"/>
      <c r="I3866" s="619"/>
      <c r="J3866" s="621"/>
      <c r="K3866" s="621"/>
      <c r="L3866" s="623"/>
    </row>
    <row r="3867" spans="1:12" s="194" customFormat="1" ht="24.6" customHeight="1" x14ac:dyDescent="0.15">
      <c r="A3867" s="624">
        <v>730</v>
      </c>
      <c r="B3867" s="203" t="s">
        <v>12</v>
      </c>
      <c r="C3867" s="207" t="s">
        <v>11</v>
      </c>
      <c r="D3867" s="207" t="s">
        <v>280</v>
      </c>
      <c r="E3867" s="207" t="s">
        <v>281</v>
      </c>
      <c r="F3867" s="627" t="s">
        <v>8</v>
      </c>
      <c r="G3867" s="628"/>
      <c r="H3867" s="629"/>
      <c r="I3867" s="630"/>
      <c r="J3867" s="630"/>
      <c r="K3867" s="630"/>
      <c r="L3867" s="631"/>
    </row>
    <row r="3868" spans="1:12" s="194" customFormat="1" ht="26.65" customHeight="1" x14ac:dyDescent="0.15">
      <c r="A3868" s="625"/>
      <c r="B3868" s="620" t="s">
        <v>2659</v>
      </c>
      <c r="C3868" s="632" t="s">
        <v>2666</v>
      </c>
      <c r="D3868" s="634">
        <v>43479</v>
      </c>
      <c r="E3868" s="620" t="s">
        <v>321</v>
      </c>
      <c r="F3868" s="636" t="s">
        <v>1927</v>
      </c>
      <c r="G3868" s="637"/>
      <c r="H3868" s="610" t="s">
        <v>286</v>
      </c>
      <c r="I3868" s="611"/>
      <c r="J3868" s="209" t="s">
        <v>287</v>
      </c>
      <c r="K3868" s="209" t="s">
        <v>16</v>
      </c>
      <c r="L3868" s="210">
        <v>538</v>
      </c>
    </row>
    <row r="3869" spans="1:12" s="194" customFormat="1" ht="409.6" customHeight="1" x14ac:dyDescent="0.15">
      <c r="A3869" s="625"/>
      <c r="B3869" s="640"/>
      <c r="C3869" s="641"/>
      <c r="D3869" s="642"/>
      <c r="E3869" s="640"/>
      <c r="F3869" s="643"/>
      <c r="G3869" s="644"/>
      <c r="H3869" s="616" t="s">
        <v>242</v>
      </c>
      <c r="I3869" s="617"/>
      <c r="J3869" s="620" t="s">
        <v>287</v>
      </c>
      <c r="K3869" s="620" t="s">
        <v>16</v>
      </c>
      <c r="L3869" s="622">
        <v>655.41</v>
      </c>
    </row>
    <row r="3870" spans="1:12" s="194" customFormat="1" ht="116.25" customHeight="1" x14ac:dyDescent="0.15">
      <c r="A3870" s="625"/>
      <c r="B3870" s="621"/>
      <c r="C3870" s="633"/>
      <c r="D3870" s="635"/>
      <c r="E3870" s="621"/>
      <c r="F3870" s="638"/>
      <c r="G3870" s="639"/>
      <c r="H3870" s="618"/>
      <c r="I3870" s="619"/>
      <c r="J3870" s="621"/>
      <c r="K3870" s="621"/>
      <c r="L3870" s="623"/>
    </row>
    <row r="3871" spans="1:12" s="194" customFormat="1" ht="24.6" customHeight="1" x14ac:dyDescent="0.15">
      <c r="A3871" s="625"/>
      <c r="B3871" s="203" t="s">
        <v>6</v>
      </c>
      <c r="C3871" s="207" t="s">
        <v>5</v>
      </c>
      <c r="D3871" s="207" t="s">
        <v>288</v>
      </c>
      <c r="E3871" s="207" t="s">
        <v>289</v>
      </c>
      <c r="F3871" s="612"/>
      <c r="G3871" s="613"/>
      <c r="H3871" s="616" t="s">
        <v>290</v>
      </c>
      <c r="I3871" s="617"/>
      <c r="J3871" s="620" t="s">
        <v>287</v>
      </c>
      <c r="K3871" s="620" t="s">
        <v>16</v>
      </c>
      <c r="L3871" s="622">
        <v>1699</v>
      </c>
    </row>
    <row r="3872" spans="1:12" s="194" customFormat="1" ht="24.6" customHeight="1" x14ac:dyDescent="0.15">
      <c r="A3872" s="626"/>
      <c r="B3872" s="209" t="s">
        <v>291</v>
      </c>
      <c r="C3872" s="209" t="s">
        <v>1927</v>
      </c>
      <c r="D3872" s="211">
        <v>43481</v>
      </c>
      <c r="E3872" s="209" t="s">
        <v>447</v>
      </c>
      <c r="F3872" s="614"/>
      <c r="G3872" s="615"/>
      <c r="H3872" s="618"/>
      <c r="I3872" s="619"/>
      <c r="J3872" s="621"/>
      <c r="K3872" s="621"/>
      <c r="L3872" s="623"/>
    </row>
    <row r="3873" spans="1:12" s="194" customFormat="1" ht="24.6" customHeight="1" x14ac:dyDescent="0.15">
      <c r="A3873" s="624">
        <v>731</v>
      </c>
      <c r="B3873" s="203" t="s">
        <v>12</v>
      </c>
      <c r="C3873" s="207" t="s">
        <v>11</v>
      </c>
      <c r="D3873" s="207" t="s">
        <v>280</v>
      </c>
      <c r="E3873" s="207" t="s">
        <v>281</v>
      </c>
      <c r="F3873" s="627" t="s">
        <v>8</v>
      </c>
      <c r="G3873" s="628"/>
      <c r="H3873" s="629"/>
      <c r="I3873" s="630"/>
      <c r="J3873" s="630"/>
      <c r="K3873" s="630"/>
      <c r="L3873" s="631"/>
    </row>
    <row r="3874" spans="1:12" s="194" customFormat="1" ht="26.65" customHeight="1" x14ac:dyDescent="0.15">
      <c r="A3874" s="625"/>
      <c r="B3874" s="620" t="s">
        <v>2667</v>
      </c>
      <c r="C3874" s="632" t="s">
        <v>2668</v>
      </c>
      <c r="D3874" s="634">
        <v>43398</v>
      </c>
      <c r="E3874" s="620" t="s">
        <v>469</v>
      </c>
      <c r="F3874" s="636" t="s">
        <v>2669</v>
      </c>
      <c r="G3874" s="637"/>
      <c r="H3874" s="610" t="s">
        <v>286</v>
      </c>
      <c r="I3874" s="611"/>
      <c r="J3874" s="209" t="s">
        <v>287</v>
      </c>
      <c r="K3874" s="209" t="s">
        <v>16</v>
      </c>
      <c r="L3874" s="210">
        <v>336.5</v>
      </c>
    </row>
    <row r="3875" spans="1:12" s="194" customFormat="1" ht="126.95" customHeight="1" x14ac:dyDescent="0.15">
      <c r="A3875" s="625"/>
      <c r="B3875" s="621"/>
      <c r="C3875" s="633"/>
      <c r="D3875" s="635"/>
      <c r="E3875" s="621"/>
      <c r="F3875" s="638"/>
      <c r="G3875" s="639"/>
      <c r="H3875" s="610" t="s">
        <v>242</v>
      </c>
      <c r="I3875" s="611"/>
      <c r="J3875" s="209" t="s">
        <v>287</v>
      </c>
      <c r="K3875" s="209" t="s">
        <v>16</v>
      </c>
      <c r="L3875" s="210">
        <v>292.39</v>
      </c>
    </row>
    <row r="3876" spans="1:12" s="194" customFormat="1" ht="24.6" customHeight="1" x14ac:dyDescent="0.15">
      <c r="A3876" s="625"/>
      <c r="B3876" s="203" t="s">
        <v>6</v>
      </c>
      <c r="C3876" s="207" t="s">
        <v>5</v>
      </c>
      <c r="D3876" s="207" t="s">
        <v>288</v>
      </c>
      <c r="E3876" s="207" t="s">
        <v>289</v>
      </c>
      <c r="F3876" s="612"/>
      <c r="G3876" s="613"/>
      <c r="H3876" s="616" t="s">
        <v>290</v>
      </c>
      <c r="I3876" s="617"/>
      <c r="J3876" s="620" t="s">
        <v>287</v>
      </c>
      <c r="K3876" s="620" t="s">
        <v>287</v>
      </c>
      <c r="L3876" s="622">
        <v>0</v>
      </c>
    </row>
    <row r="3877" spans="1:12" s="194" customFormat="1" ht="24.6" customHeight="1" x14ac:dyDescent="0.15">
      <c r="A3877" s="626"/>
      <c r="B3877" s="209" t="s">
        <v>2670</v>
      </c>
      <c r="C3877" s="209" t="s">
        <v>2669</v>
      </c>
      <c r="D3877" s="211">
        <v>43399</v>
      </c>
      <c r="E3877" s="209" t="s">
        <v>577</v>
      </c>
      <c r="F3877" s="614"/>
      <c r="G3877" s="615"/>
      <c r="H3877" s="618"/>
      <c r="I3877" s="619"/>
      <c r="J3877" s="621"/>
      <c r="K3877" s="621"/>
      <c r="L3877" s="623"/>
    </row>
    <row r="3878" spans="1:12" s="194" customFormat="1" ht="24.6" customHeight="1" x14ac:dyDescent="0.15">
      <c r="A3878" s="624">
        <v>732</v>
      </c>
      <c r="B3878" s="203" t="s">
        <v>12</v>
      </c>
      <c r="C3878" s="207" t="s">
        <v>11</v>
      </c>
      <c r="D3878" s="207" t="s">
        <v>280</v>
      </c>
      <c r="E3878" s="207" t="s">
        <v>281</v>
      </c>
      <c r="F3878" s="627" t="s">
        <v>8</v>
      </c>
      <c r="G3878" s="628"/>
      <c r="H3878" s="629"/>
      <c r="I3878" s="630"/>
      <c r="J3878" s="630"/>
      <c r="K3878" s="630"/>
      <c r="L3878" s="631"/>
    </row>
    <row r="3879" spans="1:12" s="194" customFormat="1" ht="26.65" customHeight="1" x14ac:dyDescent="0.15">
      <c r="A3879" s="625"/>
      <c r="B3879" s="620" t="s">
        <v>2671</v>
      </c>
      <c r="C3879" s="632" t="s">
        <v>2672</v>
      </c>
      <c r="D3879" s="634">
        <v>43401</v>
      </c>
      <c r="E3879" s="620" t="s">
        <v>1917</v>
      </c>
      <c r="F3879" s="636" t="s">
        <v>2673</v>
      </c>
      <c r="G3879" s="637"/>
      <c r="H3879" s="610" t="s">
        <v>286</v>
      </c>
      <c r="I3879" s="611"/>
      <c r="J3879" s="209" t="s">
        <v>287</v>
      </c>
      <c r="K3879" s="209" t="s">
        <v>16</v>
      </c>
      <c r="L3879" s="210">
        <v>500.34</v>
      </c>
    </row>
    <row r="3880" spans="1:12" s="194" customFormat="1" ht="202.15" customHeight="1" x14ac:dyDescent="0.15">
      <c r="A3880" s="625"/>
      <c r="B3880" s="621"/>
      <c r="C3880" s="633"/>
      <c r="D3880" s="635"/>
      <c r="E3880" s="621"/>
      <c r="F3880" s="638"/>
      <c r="G3880" s="639"/>
      <c r="H3880" s="610" t="s">
        <v>242</v>
      </c>
      <c r="I3880" s="611"/>
      <c r="J3880" s="209" t="s">
        <v>287</v>
      </c>
      <c r="K3880" s="209" t="s">
        <v>16</v>
      </c>
      <c r="L3880" s="210">
        <v>481.4</v>
      </c>
    </row>
    <row r="3881" spans="1:12" s="194" customFormat="1" ht="24.6" customHeight="1" x14ac:dyDescent="0.15">
      <c r="A3881" s="625"/>
      <c r="B3881" s="203" t="s">
        <v>6</v>
      </c>
      <c r="C3881" s="207" t="s">
        <v>5</v>
      </c>
      <c r="D3881" s="207" t="s">
        <v>288</v>
      </c>
      <c r="E3881" s="207" t="s">
        <v>289</v>
      </c>
      <c r="F3881" s="612"/>
      <c r="G3881" s="613"/>
      <c r="H3881" s="616" t="s">
        <v>290</v>
      </c>
      <c r="I3881" s="617"/>
      <c r="J3881" s="620" t="s">
        <v>287</v>
      </c>
      <c r="K3881" s="620" t="s">
        <v>16</v>
      </c>
      <c r="L3881" s="622">
        <v>110</v>
      </c>
    </row>
    <row r="3882" spans="1:12" s="194" customFormat="1" ht="24.6" customHeight="1" x14ac:dyDescent="0.15">
      <c r="A3882" s="626"/>
      <c r="B3882" s="209" t="s">
        <v>317</v>
      </c>
      <c r="C3882" s="209" t="s">
        <v>2673</v>
      </c>
      <c r="D3882" s="211">
        <v>43403</v>
      </c>
      <c r="E3882" s="209" t="s">
        <v>717</v>
      </c>
      <c r="F3882" s="614"/>
      <c r="G3882" s="615"/>
      <c r="H3882" s="618"/>
      <c r="I3882" s="619"/>
      <c r="J3882" s="621"/>
      <c r="K3882" s="621"/>
      <c r="L3882" s="623"/>
    </row>
    <row r="3883" spans="1:12" s="194" customFormat="1" ht="24.6" customHeight="1" x14ac:dyDescent="0.15">
      <c r="A3883" s="624">
        <v>733</v>
      </c>
      <c r="B3883" s="203" t="s">
        <v>12</v>
      </c>
      <c r="C3883" s="207" t="s">
        <v>11</v>
      </c>
      <c r="D3883" s="207" t="s">
        <v>280</v>
      </c>
      <c r="E3883" s="207" t="s">
        <v>281</v>
      </c>
      <c r="F3883" s="627" t="s">
        <v>8</v>
      </c>
      <c r="G3883" s="628"/>
      <c r="H3883" s="629"/>
      <c r="I3883" s="630"/>
      <c r="J3883" s="630"/>
      <c r="K3883" s="630"/>
      <c r="L3883" s="631"/>
    </row>
    <row r="3884" spans="1:12" s="194" customFormat="1" ht="26.65" customHeight="1" x14ac:dyDescent="0.15">
      <c r="A3884" s="625"/>
      <c r="B3884" s="620" t="s">
        <v>2671</v>
      </c>
      <c r="C3884" s="632" t="s">
        <v>2674</v>
      </c>
      <c r="D3884" s="634">
        <v>43551</v>
      </c>
      <c r="E3884" s="620" t="s">
        <v>1003</v>
      </c>
      <c r="F3884" s="636" t="s">
        <v>2675</v>
      </c>
      <c r="G3884" s="637"/>
      <c r="H3884" s="610" t="s">
        <v>286</v>
      </c>
      <c r="I3884" s="611"/>
      <c r="J3884" s="209" t="s">
        <v>287</v>
      </c>
      <c r="K3884" s="209" t="s">
        <v>16</v>
      </c>
      <c r="L3884" s="210">
        <v>703.04</v>
      </c>
    </row>
    <row r="3885" spans="1:12" s="194" customFormat="1" ht="353.1" customHeight="1" x14ac:dyDescent="0.15">
      <c r="A3885" s="625"/>
      <c r="B3885" s="621"/>
      <c r="C3885" s="633"/>
      <c r="D3885" s="635"/>
      <c r="E3885" s="621"/>
      <c r="F3885" s="638"/>
      <c r="G3885" s="639"/>
      <c r="H3885" s="610" t="s">
        <v>242</v>
      </c>
      <c r="I3885" s="611"/>
      <c r="J3885" s="209" t="s">
        <v>287</v>
      </c>
      <c r="K3885" s="209" t="s">
        <v>16</v>
      </c>
      <c r="L3885" s="210">
        <v>377.85</v>
      </c>
    </row>
    <row r="3886" spans="1:12" s="194" customFormat="1" ht="24.6" customHeight="1" x14ac:dyDescent="0.15">
      <c r="A3886" s="625"/>
      <c r="B3886" s="203" t="s">
        <v>6</v>
      </c>
      <c r="C3886" s="207" t="s">
        <v>5</v>
      </c>
      <c r="D3886" s="207" t="s">
        <v>288</v>
      </c>
      <c r="E3886" s="207" t="s">
        <v>289</v>
      </c>
      <c r="F3886" s="612"/>
      <c r="G3886" s="613"/>
      <c r="H3886" s="616" t="s">
        <v>290</v>
      </c>
      <c r="I3886" s="617"/>
      <c r="J3886" s="620" t="s">
        <v>287</v>
      </c>
      <c r="K3886" s="620" t="s">
        <v>16</v>
      </c>
      <c r="L3886" s="622">
        <v>118</v>
      </c>
    </row>
    <row r="3887" spans="1:12" s="194" customFormat="1" ht="24.6" customHeight="1" x14ac:dyDescent="0.15">
      <c r="A3887" s="626"/>
      <c r="B3887" s="209" t="s">
        <v>317</v>
      </c>
      <c r="C3887" s="209" t="s">
        <v>2675</v>
      </c>
      <c r="D3887" s="211">
        <v>43556</v>
      </c>
      <c r="E3887" s="209" t="s">
        <v>2676</v>
      </c>
      <c r="F3887" s="614"/>
      <c r="G3887" s="615"/>
      <c r="H3887" s="618"/>
      <c r="I3887" s="619"/>
      <c r="J3887" s="621"/>
      <c r="K3887" s="621"/>
      <c r="L3887" s="623"/>
    </row>
    <row r="3888" spans="1:12" s="194" customFormat="1" ht="24.6" customHeight="1" x14ac:dyDescent="0.15">
      <c r="A3888" s="624">
        <v>734</v>
      </c>
      <c r="B3888" s="203" t="s">
        <v>12</v>
      </c>
      <c r="C3888" s="207" t="s">
        <v>11</v>
      </c>
      <c r="D3888" s="207" t="s">
        <v>280</v>
      </c>
      <c r="E3888" s="207" t="s">
        <v>281</v>
      </c>
      <c r="F3888" s="627" t="s">
        <v>8</v>
      </c>
      <c r="G3888" s="628"/>
      <c r="H3888" s="629"/>
      <c r="I3888" s="630"/>
      <c r="J3888" s="630"/>
      <c r="K3888" s="630"/>
      <c r="L3888" s="631"/>
    </row>
    <row r="3889" spans="1:12" s="194" customFormat="1" ht="26.65" customHeight="1" x14ac:dyDescent="0.15">
      <c r="A3889" s="625"/>
      <c r="B3889" s="620" t="s">
        <v>2677</v>
      </c>
      <c r="C3889" s="632" t="s">
        <v>2678</v>
      </c>
      <c r="D3889" s="634">
        <v>43434</v>
      </c>
      <c r="E3889" s="620" t="s">
        <v>321</v>
      </c>
      <c r="F3889" s="636" t="s">
        <v>2679</v>
      </c>
      <c r="G3889" s="637"/>
      <c r="H3889" s="610" t="s">
        <v>286</v>
      </c>
      <c r="I3889" s="611"/>
      <c r="J3889" s="209" t="s">
        <v>287</v>
      </c>
      <c r="K3889" s="209" t="s">
        <v>16</v>
      </c>
      <c r="L3889" s="210">
        <v>585.04999999999995</v>
      </c>
    </row>
    <row r="3890" spans="1:12" s="194" customFormat="1" ht="341.85" customHeight="1" x14ac:dyDescent="0.15">
      <c r="A3890" s="625"/>
      <c r="B3890" s="621"/>
      <c r="C3890" s="633"/>
      <c r="D3890" s="635"/>
      <c r="E3890" s="621"/>
      <c r="F3890" s="638"/>
      <c r="G3890" s="639"/>
      <c r="H3890" s="610" t="s">
        <v>242</v>
      </c>
      <c r="I3890" s="611"/>
      <c r="J3890" s="209" t="s">
        <v>287</v>
      </c>
      <c r="K3890" s="209" t="s">
        <v>287</v>
      </c>
      <c r="L3890" s="210">
        <v>0</v>
      </c>
    </row>
    <row r="3891" spans="1:12" s="194" customFormat="1" ht="24.6" customHeight="1" x14ac:dyDescent="0.15">
      <c r="A3891" s="625"/>
      <c r="B3891" s="203" t="s">
        <v>6</v>
      </c>
      <c r="C3891" s="207" t="s">
        <v>5</v>
      </c>
      <c r="D3891" s="207" t="s">
        <v>288</v>
      </c>
      <c r="E3891" s="207" t="s">
        <v>289</v>
      </c>
      <c r="F3891" s="612"/>
      <c r="G3891" s="613"/>
      <c r="H3891" s="616" t="s">
        <v>290</v>
      </c>
      <c r="I3891" s="617"/>
      <c r="J3891" s="620" t="s">
        <v>287</v>
      </c>
      <c r="K3891" s="620" t="s">
        <v>16</v>
      </c>
      <c r="L3891" s="622">
        <v>750</v>
      </c>
    </row>
    <row r="3892" spans="1:12" s="194" customFormat="1" ht="24.6" customHeight="1" x14ac:dyDescent="0.15">
      <c r="A3892" s="626"/>
      <c r="B3892" s="209" t="s">
        <v>317</v>
      </c>
      <c r="C3892" s="209" t="s">
        <v>2679</v>
      </c>
      <c r="D3892" s="211">
        <v>43438</v>
      </c>
      <c r="E3892" s="209" t="s">
        <v>2444</v>
      </c>
      <c r="F3892" s="614"/>
      <c r="G3892" s="615"/>
      <c r="H3892" s="618"/>
      <c r="I3892" s="619"/>
      <c r="J3892" s="621"/>
      <c r="K3892" s="621"/>
      <c r="L3892" s="623"/>
    </row>
    <row r="3893" spans="1:12" s="194" customFormat="1" ht="24.6" customHeight="1" x14ac:dyDescent="0.15">
      <c r="A3893" s="624">
        <v>735</v>
      </c>
      <c r="B3893" s="203" t="s">
        <v>12</v>
      </c>
      <c r="C3893" s="207" t="s">
        <v>11</v>
      </c>
      <c r="D3893" s="207" t="s">
        <v>280</v>
      </c>
      <c r="E3893" s="207" t="s">
        <v>281</v>
      </c>
      <c r="F3893" s="627" t="s">
        <v>8</v>
      </c>
      <c r="G3893" s="628"/>
      <c r="H3893" s="629"/>
      <c r="I3893" s="630"/>
      <c r="J3893" s="630"/>
      <c r="K3893" s="630"/>
      <c r="L3893" s="631"/>
    </row>
    <row r="3894" spans="1:12" s="194" customFormat="1" ht="26.65" customHeight="1" x14ac:dyDescent="0.15">
      <c r="A3894" s="625"/>
      <c r="B3894" s="620" t="s">
        <v>2680</v>
      </c>
      <c r="C3894" s="620" t="s">
        <v>2681</v>
      </c>
      <c r="D3894" s="634">
        <v>43517</v>
      </c>
      <c r="E3894" s="620" t="s">
        <v>1155</v>
      </c>
      <c r="F3894" s="636" t="s">
        <v>2682</v>
      </c>
      <c r="G3894" s="637"/>
      <c r="H3894" s="610" t="s">
        <v>286</v>
      </c>
      <c r="I3894" s="611"/>
      <c r="J3894" s="209" t="s">
        <v>287</v>
      </c>
      <c r="K3894" s="209" t="s">
        <v>16</v>
      </c>
      <c r="L3894" s="210">
        <v>460</v>
      </c>
    </row>
    <row r="3895" spans="1:12" s="194" customFormat="1" ht="51.2" customHeight="1" x14ac:dyDescent="0.15">
      <c r="A3895" s="625"/>
      <c r="B3895" s="621"/>
      <c r="C3895" s="621"/>
      <c r="D3895" s="635"/>
      <c r="E3895" s="621"/>
      <c r="F3895" s="638"/>
      <c r="G3895" s="639"/>
      <c r="H3895" s="610" t="s">
        <v>242</v>
      </c>
      <c r="I3895" s="611"/>
      <c r="J3895" s="209" t="s">
        <v>287</v>
      </c>
      <c r="K3895" s="209" t="s">
        <v>16</v>
      </c>
      <c r="L3895" s="210">
        <v>792.78</v>
      </c>
    </row>
    <row r="3896" spans="1:12" s="194" customFormat="1" ht="24.6" customHeight="1" x14ac:dyDescent="0.15">
      <c r="A3896" s="625"/>
      <c r="B3896" s="203" t="s">
        <v>6</v>
      </c>
      <c r="C3896" s="207" t="s">
        <v>5</v>
      </c>
      <c r="D3896" s="207" t="s">
        <v>288</v>
      </c>
      <c r="E3896" s="207" t="s">
        <v>289</v>
      </c>
      <c r="F3896" s="612"/>
      <c r="G3896" s="613"/>
      <c r="H3896" s="616" t="s">
        <v>290</v>
      </c>
      <c r="I3896" s="617"/>
      <c r="J3896" s="620" t="s">
        <v>287</v>
      </c>
      <c r="K3896" s="620" t="s">
        <v>16</v>
      </c>
      <c r="L3896" s="622">
        <v>225</v>
      </c>
    </row>
    <row r="3897" spans="1:12" s="194" customFormat="1" ht="24.6" customHeight="1" x14ac:dyDescent="0.15">
      <c r="A3897" s="626"/>
      <c r="B3897" s="209" t="s">
        <v>291</v>
      </c>
      <c r="C3897" s="209" t="s">
        <v>2682</v>
      </c>
      <c r="D3897" s="211">
        <v>43521</v>
      </c>
      <c r="E3897" s="209" t="s">
        <v>701</v>
      </c>
      <c r="F3897" s="614"/>
      <c r="G3897" s="615"/>
      <c r="H3897" s="618"/>
      <c r="I3897" s="619"/>
      <c r="J3897" s="621"/>
      <c r="K3897" s="621"/>
      <c r="L3897" s="623"/>
    </row>
    <row r="3898" spans="1:12" s="194" customFormat="1" ht="24.6" customHeight="1" x14ac:dyDescent="0.15">
      <c r="A3898" s="624">
        <v>736</v>
      </c>
      <c r="B3898" s="203" t="s">
        <v>12</v>
      </c>
      <c r="C3898" s="207" t="s">
        <v>11</v>
      </c>
      <c r="D3898" s="207" t="s">
        <v>280</v>
      </c>
      <c r="E3898" s="207" t="s">
        <v>281</v>
      </c>
      <c r="F3898" s="627" t="s">
        <v>8</v>
      </c>
      <c r="G3898" s="628"/>
      <c r="H3898" s="629"/>
      <c r="I3898" s="630"/>
      <c r="J3898" s="630"/>
      <c r="K3898" s="630"/>
      <c r="L3898" s="631"/>
    </row>
    <row r="3899" spans="1:12" s="194" customFormat="1" ht="26.65" customHeight="1" x14ac:dyDescent="0.15">
      <c r="A3899" s="625"/>
      <c r="B3899" s="620" t="s">
        <v>2683</v>
      </c>
      <c r="C3899" s="632" t="s">
        <v>2684</v>
      </c>
      <c r="D3899" s="634">
        <v>43544</v>
      </c>
      <c r="E3899" s="620" t="s">
        <v>659</v>
      </c>
      <c r="F3899" s="636" t="s">
        <v>2685</v>
      </c>
      <c r="G3899" s="637"/>
      <c r="H3899" s="610" t="s">
        <v>286</v>
      </c>
      <c r="I3899" s="611"/>
      <c r="J3899" s="209" t="s">
        <v>287</v>
      </c>
      <c r="K3899" s="209" t="s">
        <v>16</v>
      </c>
      <c r="L3899" s="210">
        <v>366.84</v>
      </c>
    </row>
    <row r="3900" spans="1:12" s="194" customFormat="1" ht="299.10000000000002" customHeight="1" x14ac:dyDescent="0.15">
      <c r="A3900" s="625"/>
      <c r="B3900" s="621"/>
      <c r="C3900" s="633"/>
      <c r="D3900" s="635"/>
      <c r="E3900" s="621"/>
      <c r="F3900" s="638"/>
      <c r="G3900" s="639"/>
      <c r="H3900" s="610" t="s">
        <v>242</v>
      </c>
      <c r="I3900" s="611"/>
      <c r="J3900" s="209" t="s">
        <v>287</v>
      </c>
      <c r="K3900" s="209" t="s">
        <v>16</v>
      </c>
      <c r="L3900" s="210">
        <v>366.47</v>
      </c>
    </row>
    <row r="3901" spans="1:12" s="194" customFormat="1" ht="24.6" customHeight="1" x14ac:dyDescent="0.15">
      <c r="A3901" s="625"/>
      <c r="B3901" s="203" t="s">
        <v>6</v>
      </c>
      <c r="C3901" s="207" t="s">
        <v>5</v>
      </c>
      <c r="D3901" s="207" t="s">
        <v>288</v>
      </c>
      <c r="E3901" s="207" t="s">
        <v>289</v>
      </c>
      <c r="F3901" s="612"/>
      <c r="G3901" s="613"/>
      <c r="H3901" s="616" t="s">
        <v>290</v>
      </c>
      <c r="I3901" s="617"/>
      <c r="J3901" s="620" t="s">
        <v>287</v>
      </c>
      <c r="K3901" s="620" t="s">
        <v>16</v>
      </c>
      <c r="L3901" s="622">
        <v>176.86</v>
      </c>
    </row>
    <row r="3902" spans="1:12" s="194" customFormat="1" ht="24.6" customHeight="1" x14ac:dyDescent="0.15">
      <c r="A3902" s="626"/>
      <c r="B3902" s="209" t="s">
        <v>439</v>
      </c>
      <c r="C3902" s="209" t="s">
        <v>2685</v>
      </c>
      <c r="D3902" s="211">
        <v>43546</v>
      </c>
      <c r="E3902" s="209" t="s">
        <v>893</v>
      </c>
      <c r="F3902" s="614"/>
      <c r="G3902" s="615"/>
      <c r="H3902" s="618"/>
      <c r="I3902" s="619"/>
      <c r="J3902" s="621"/>
      <c r="K3902" s="621"/>
      <c r="L3902" s="623"/>
    </row>
    <row r="3903" spans="1:12" s="194" customFormat="1" ht="24.6" customHeight="1" x14ac:dyDescent="0.15">
      <c r="A3903" s="624">
        <v>737</v>
      </c>
      <c r="B3903" s="203" t="s">
        <v>12</v>
      </c>
      <c r="C3903" s="207" t="s">
        <v>11</v>
      </c>
      <c r="D3903" s="207" t="s">
        <v>280</v>
      </c>
      <c r="E3903" s="207" t="s">
        <v>281</v>
      </c>
      <c r="F3903" s="627" t="s">
        <v>8</v>
      </c>
      <c r="G3903" s="628"/>
      <c r="H3903" s="629"/>
      <c r="I3903" s="630"/>
      <c r="J3903" s="630"/>
      <c r="K3903" s="630"/>
      <c r="L3903" s="631"/>
    </row>
    <row r="3904" spans="1:12" s="194" customFormat="1" ht="26.65" customHeight="1" x14ac:dyDescent="0.15">
      <c r="A3904" s="625"/>
      <c r="B3904" s="620" t="s">
        <v>2686</v>
      </c>
      <c r="C3904" s="632" t="s">
        <v>2687</v>
      </c>
      <c r="D3904" s="634">
        <v>43524</v>
      </c>
      <c r="E3904" s="620" t="s">
        <v>359</v>
      </c>
      <c r="F3904" s="636" t="s">
        <v>2688</v>
      </c>
      <c r="G3904" s="637"/>
      <c r="H3904" s="610" t="s">
        <v>286</v>
      </c>
      <c r="I3904" s="611"/>
      <c r="J3904" s="209" t="s">
        <v>287</v>
      </c>
      <c r="K3904" s="209" t="s">
        <v>16</v>
      </c>
      <c r="L3904" s="210">
        <v>1589</v>
      </c>
    </row>
    <row r="3905" spans="1:12" s="194" customFormat="1" ht="202.15" customHeight="1" x14ac:dyDescent="0.15">
      <c r="A3905" s="625"/>
      <c r="B3905" s="621"/>
      <c r="C3905" s="633"/>
      <c r="D3905" s="635"/>
      <c r="E3905" s="621"/>
      <c r="F3905" s="638"/>
      <c r="G3905" s="639"/>
      <c r="H3905" s="610" t="s">
        <v>242</v>
      </c>
      <c r="I3905" s="611"/>
      <c r="J3905" s="209" t="s">
        <v>287</v>
      </c>
      <c r="K3905" s="209" t="s">
        <v>16</v>
      </c>
      <c r="L3905" s="210">
        <v>9635.6</v>
      </c>
    </row>
    <row r="3906" spans="1:12" s="194" customFormat="1" ht="24.6" customHeight="1" x14ac:dyDescent="0.15">
      <c r="A3906" s="625"/>
      <c r="B3906" s="203" t="s">
        <v>6</v>
      </c>
      <c r="C3906" s="207" t="s">
        <v>5</v>
      </c>
      <c r="D3906" s="207" t="s">
        <v>288</v>
      </c>
      <c r="E3906" s="207" t="s">
        <v>289</v>
      </c>
      <c r="F3906" s="612"/>
      <c r="G3906" s="613"/>
      <c r="H3906" s="616" t="s">
        <v>290</v>
      </c>
      <c r="I3906" s="617"/>
      <c r="J3906" s="620" t="s">
        <v>287</v>
      </c>
      <c r="K3906" s="620" t="s">
        <v>287</v>
      </c>
      <c r="L3906" s="622">
        <v>0</v>
      </c>
    </row>
    <row r="3907" spans="1:12" s="194" customFormat="1" ht="24.6" customHeight="1" x14ac:dyDescent="0.15">
      <c r="A3907" s="626"/>
      <c r="B3907" s="209" t="s">
        <v>366</v>
      </c>
      <c r="C3907" s="209" t="s">
        <v>2688</v>
      </c>
      <c r="D3907" s="211">
        <v>43533</v>
      </c>
      <c r="E3907" s="209" t="s">
        <v>2689</v>
      </c>
      <c r="F3907" s="614"/>
      <c r="G3907" s="615"/>
      <c r="H3907" s="618"/>
      <c r="I3907" s="619"/>
      <c r="J3907" s="621"/>
      <c r="K3907" s="621"/>
      <c r="L3907" s="623"/>
    </row>
    <row r="3908" spans="1:12" s="194" customFormat="1" ht="24.6" customHeight="1" x14ac:dyDescent="0.15">
      <c r="A3908" s="624">
        <v>738</v>
      </c>
      <c r="B3908" s="203" t="s">
        <v>12</v>
      </c>
      <c r="C3908" s="207" t="s">
        <v>11</v>
      </c>
      <c r="D3908" s="207" t="s">
        <v>280</v>
      </c>
      <c r="E3908" s="207" t="s">
        <v>281</v>
      </c>
      <c r="F3908" s="627" t="s">
        <v>8</v>
      </c>
      <c r="G3908" s="628"/>
      <c r="H3908" s="629"/>
      <c r="I3908" s="630"/>
      <c r="J3908" s="630"/>
      <c r="K3908" s="630"/>
      <c r="L3908" s="631"/>
    </row>
    <row r="3909" spans="1:12" s="194" customFormat="1" ht="26.65" customHeight="1" x14ac:dyDescent="0.15">
      <c r="A3909" s="625"/>
      <c r="B3909" s="620" t="s">
        <v>2690</v>
      </c>
      <c r="C3909" s="620" t="s">
        <v>2691</v>
      </c>
      <c r="D3909" s="634">
        <v>43386</v>
      </c>
      <c r="E3909" s="620" t="s">
        <v>2042</v>
      </c>
      <c r="F3909" s="636" t="s">
        <v>2043</v>
      </c>
      <c r="G3909" s="637"/>
      <c r="H3909" s="610" t="s">
        <v>286</v>
      </c>
      <c r="I3909" s="611"/>
      <c r="J3909" s="209" t="s">
        <v>287</v>
      </c>
      <c r="K3909" s="209" t="s">
        <v>16</v>
      </c>
      <c r="L3909" s="210">
        <v>672.4</v>
      </c>
    </row>
    <row r="3910" spans="1:12" s="194" customFormat="1" ht="51.2" customHeight="1" x14ac:dyDescent="0.15">
      <c r="A3910" s="625"/>
      <c r="B3910" s="621"/>
      <c r="C3910" s="621"/>
      <c r="D3910" s="635"/>
      <c r="E3910" s="621"/>
      <c r="F3910" s="638"/>
      <c r="G3910" s="639"/>
      <c r="H3910" s="610" t="s">
        <v>242</v>
      </c>
      <c r="I3910" s="611"/>
      <c r="J3910" s="209" t="s">
        <v>287</v>
      </c>
      <c r="K3910" s="209" t="s">
        <v>16</v>
      </c>
      <c r="L3910" s="210">
        <v>2711.25</v>
      </c>
    </row>
    <row r="3911" spans="1:12" s="194" customFormat="1" ht="24.6" customHeight="1" x14ac:dyDescent="0.15">
      <c r="A3911" s="625"/>
      <c r="B3911" s="203" t="s">
        <v>6</v>
      </c>
      <c r="C3911" s="207" t="s">
        <v>5</v>
      </c>
      <c r="D3911" s="207" t="s">
        <v>288</v>
      </c>
      <c r="E3911" s="207" t="s">
        <v>289</v>
      </c>
      <c r="F3911" s="612"/>
      <c r="G3911" s="613"/>
      <c r="H3911" s="616" t="s">
        <v>290</v>
      </c>
      <c r="I3911" s="617"/>
      <c r="J3911" s="620" t="s">
        <v>287</v>
      </c>
      <c r="K3911" s="620" t="s">
        <v>287</v>
      </c>
      <c r="L3911" s="622">
        <v>0</v>
      </c>
    </row>
    <row r="3912" spans="1:12" s="194" customFormat="1" ht="24.6" customHeight="1" x14ac:dyDescent="0.15">
      <c r="A3912" s="626"/>
      <c r="B3912" s="209" t="s">
        <v>302</v>
      </c>
      <c r="C3912" s="209" t="s">
        <v>2043</v>
      </c>
      <c r="D3912" s="211">
        <v>43391</v>
      </c>
      <c r="E3912" s="209" t="s">
        <v>2692</v>
      </c>
      <c r="F3912" s="614"/>
      <c r="G3912" s="615"/>
      <c r="H3912" s="618"/>
      <c r="I3912" s="619"/>
      <c r="J3912" s="621"/>
      <c r="K3912" s="621"/>
      <c r="L3912" s="623"/>
    </row>
    <row r="3913" spans="1:12" s="194" customFormat="1" ht="24.6" customHeight="1" x14ac:dyDescent="0.15">
      <c r="A3913" s="624">
        <v>739</v>
      </c>
      <c r="B3913" s="203" t="s">
        <v>12</v>
      </c>
      <c r="C3913" s="207" t="s">
        <v>11</v>
      </c>
      <c r="D3913" s="207" t="s">
        <v>280</v>
      </c>
      <c r="E3913" s="207" t="s">
        <v>281</v>
      </c>
      <c r="F3913" s="627" t="s">
        <v>8</v>
      </c>
      <c r="G3913" s="628"/>
      <c r="H3913" s="629"/>
      <c r="I3913" s="630"/>
      <c r="J3913" s="630"/>
      <c r="K3913" s="630"/>
      <c r="L3913" s="631"/>
    </row>
    <row r="3914" spans="1:12" s="194" customFormat="1" ht="26.65" customHeight="1" x14ac:dyDescent="0.15">
      <c r="A3914" s="625"/>
      <c r="B3914" s="620" t="s">
        <v>2693</v>
      </c>
      <c r="C3914" s="632" t="s">
        <v>2694</v>
      </c>
      <c r="D3914" s="634">
        <v>43379</v>
      </c>
      <c r="E3914" s="620" t="s">
        <v>2695</v>
      </c>
      <c r="F3914" s="636" t="s">
        <v>1104</v>
      </c>
      <c r="G3914" s="637"/>
      <c r="H3914" s="610" t="s">
        <v>286</v>
      </c>
      <c r="I3914" s="611"/>
      <c r="J3914" s="209" t="s">
        <v>287</v>
      </c>
      <c r="K3914" s="209" t="s">
        <v>16</v>
      </c>
      <c r="L3914" s="210">
        <v>406.08</v>
      </c>
    </row>
    <row r="3915" spans="1:12" s="194" customFormat="1" ht="137.65" customHeight="1" x14ac:dyDescent="0.15">
      <c r="A3915" s="625"/>
      <c r="B3915" s="621"/>
      <c r="C3915" s="633"/>
      <c r="D3915" s="635"/>
      <c r="E3915" s="621"/>
      <c r="F3915" s="638"/>
      <c r="G3915" s="639"/>
      <c r="H3915" s="610" t="s">
        <v>242</v>
      </c>
      <c r="I3915" s="611"/>
      <c r="J3915" s="209" t="s">
        <v>287</v>
      </c>
      <c r="K3915" s="209" t="s">
        <v>16</v>
      </c>
      <c r="L3915" s="210">
        <v>308.39</v>
      </c>
    </row>
    <row r="3916" spans="1:12" s="194" customFormat="1" ht="24.6" customHeight="1" x14ac:dyDescent="0.15">
      <c r="A3916" s="625"/>
      <c r="B3916" s="203" t="s">
        <v>6</v>
      </c>
      <c r="C3916" s="207" t="s">
        <v>5</v>
      </c>
      <c r="D3916" s="207" t="s">
        <v>288</v>
      </c>
      <c r="E3916" s="207" t="s">
        <v>289</v>
      </c>
      <c r="F3916" s="612"/>
      <c r="G3916" s="613"/>
      <c r="H3916" s="616" t="s">
        <v>290</v>
      </c>
      <c r="I3916" s="617"/>
      <c r="J3916" s="620" t="s">
        <v>287</v>
      </c>
      <c r="K3916" s="620" t="s">
        <v>16</v>
      </c>
      <c r="L3916" s="622">
        <v>180</v>
      </c>
    </row>
    <row r="3917" spans="1:12" s="194" customFormat="1" ht="24.6" customHeight="1" x14ac:dyDescent="0.15">
      <c r="A3917" s="626"/>
      <c r="B3917" s="209" t="s">
        <v>291</v>
      </c>
      <c r="C3917" s="209" t="s">
        <v>1104</v>
      </c>
      <c r="D3917" s="211">
        <v>43381</v>
      </c>
      <c r="E3917" s="209" t="s">
        <v>2696</v>
      </c>
      <c r="F3917" s="614"/>
      <c r="G3917" s="615"/>
      <c r="H3917" s="618"/>
      <c r="I3917" s="619"/>
      <c r="J3917" s="621"/>
      <c r="K3917" s="621"/>
      <c r="L3917" s="623"/>
    </row>
    <row r="3918" spans="1:12" s="194" customFormat="1" ht="24.6" customHeight="1" x14ac:dyDescent="0.15">
      <c r="A3918" s="624">
        <v>740</v>
      </c>
      <c r="B3918" s="203" t="s">
        <v>12</v>
      </c>
      <c r="C3918" s="207" t="s">
        <v>11</v>
      </c>
      <c r="D3918" s="207" t="s">
        <v>280</v>
      </c>
      <c r="E3918" s="207" t="s">
        <v>281</v>
      </c>
      <c r="F3918" s="627" t="s">
        <v>8</v>
      </c>
      <c r="G3918" s="628"/>
      <c r="H3918" s="629"/>
      <c r="I3918" s="630"/>
      <c r="J3918" s="630"/>
      <c r="K3918" s="630"/>
      <c r="L3918" s="631"/>
    </row>
    <row r="3919" spans="1:12" s="194" customFormat="1" ht="26.65" customHeight="1" x14ac:dyDescent="0.15">
      <c r="A3919" s="625"/>
      <c r="B3919" s="620" t="s">
        <v>2697</v>
      </c>
      <c r="C3919" s="632" t="s">
        <v>2698</v>
      </c>
      <c r="D3919" s="634">
        <v>43475</v>
      </c>
      <c r="E3919" s="620" t="s">
        <v>659</v>
      </c>
      <c r="F3919" s="636" t="s">
        <v>2699</v>
      </c>
      <c r="G3919" s="637"/>
      <c r="H3919" s="610" t="s">
        <v>286</v>
      </c>
      <c r="I3919" s="611"/>
      <c r="J3919" s="209" t="s">
        <v>287</v>
      </c>
      <c r="K3919" s="209" t="s">
        <v>16</v>
      </c>
      <c r="L3919" s="210">
        <v>314.02</v>
      </c>
    </row>
    <row r="3920" spans="1:12" s="194" customFormat="1" ht="331.15" customHeight="1" x14ac:dyDescent="0.15">
      <c r="A3920" s="625"/>
      <c r="B3920" s="621"/>
      <c r="C3920" s="633"/>
      <c r="D3920" s="635"/>
      <c r="E3920" s="621"/>
      <c r="F3920" s="638"/>
      <c r="G3920" s="639"/>
      <c r="H3920" s="610" t="s">
        <v>242</v>
      </c>
      <c r="I3920" s="611"/>
      <c r="J3920" s="209" t="s">
        <v>287</v>
      </c>
      <c r="K3920" s="209" t="s">
        <v>16</v>
      </c>
      <c r="L3920" s="210">
        <v>421.36</v>
      </c>
    </row>
    <row r="3921" spans="1:12" s="194" customFormat="1" ht="24.6" customHeight="1" x14ac:dyDescent="0.15">
      <c r="A3921" s="625"/>
      <c r="B3921" s="203" t="s">
        <v>6</v>
      </c>
      <c r="C3921" s="207" t="s">
        <v>5</v>
      </c>
      <c r="D3921" s="207" t="s">
        <v>288</v>
      </c>
      <c r="E3921" s="207" t="s">
        <v>289</v>
      </c>
      <c r="F3921" s="612"/>
      <c r="G3921" s="613"/>
      <c r="H3921" s="616" t="s">
        <v>290</v>
      </c>
      <c r="I3921" s="617"/>
      <c r="J3921" s="620" t="s">
        <v>287</v>
      </c>
      <c r="K3921" s="620" t="s">
        <v>16</v>
      </c>
      <c r="L3921" s="622">
        <v>168.96</v>
      </c>
    </row>
    <row r="3922" spans="1:12" s="194" customFormat="1" ht="24.6" customHeight="1" x14ac:dyDescent="0.15">
      <c r="A3922" s="626"/>
      <c r="B3922" s="209" t="s">
        <v>333</v>
      </c>
      <c r="C3922" s="209" t="s">
        <v>2699</v>
      </c>
      <c r="D3922" s="211">
        <v>43476</v>
      </c>
      <c r="E3922" s="209" t="s">
        <v>1160</v>
      </c>
      <c r="F3922" s="614"/>
      <c r="G3922" s="615"/>
      <c r="H3922" s="618"/>
      <c r="I3922" s="619"/>
      <c r="J3922" s="621"/>
      <c r="K3922" s="621"/>
      <c r="L3922" s="623"/>
    </row>
    <row r="3923" spans="1:12" s="194" customFormat="1" ht="24.6" customHeight="1" x14ac:dyDescent="0.15">
      <c r="A3923" s="624">
        <v>741</v>
      </c>
      <c r="B3923" s="203" t="s">
        <v>12</v>
      </c>
      <c r="C3923" s="207" t="s">
        <v>11</v>
      </c>
      <c r="D3923" s="207" t="s">
        <v>280</v>
      </c>
      <c r="E3923" s="207" t="s">
        <v>281</v>
      </c>
      <c r="F3923" s="627" t="s">
        <v>8</v>
      </c>
      <c r="G3923" s="628"/>
      <c r="H3923" s="629"/>
      <c r="I3923" s="630"/>
      <c r="J3923" s="630"/>
      <c r="K3923" s="630"/>
      <c r="L3923" s="631"/>
    </row>
    <row r="3924" spans="1:12" s="194" customFormat="1" ht="26.65" customHeight="1" x14ac:dyDescent="0.15">
      <c r="A3924" s="625"/>
      <c r="B3924" s="620" t="s">
        <v>2700</v>
      </c>
      <c r="C3924" s="632" t="s">
        <v>2701</v>
      </c>
      <c r="D3924" s="634">
        <v>43453</v>
      </c>
      <c r="E3924" s="620" t="s">
        <v>1604</v>
      </c>
      <c r="F3924" s="636" t="s">
        <v>1605</v>
      </c>
      <c r="G3924" s="637"/>
      <c r="H3924" s="610" t="s">
        <v>286</v>
      </c>
      <c r="I3924" s="611"/>
      <c r="J3924" s="209" t="s">
        <v>287</v>
      </c>
      <c r="K3924" s="209" t="s">
        <v>16</v>
      </c>
      <c r="L3924" s="210">
        <v>484.15</v>
      </c>
    </row>
    <row r="3925" spans="1:12" s="194" customFormat="1" ht="409.6" customHeight="1" x14ac:dyDescent="0.15">
      <c r="A3925" s="625"/>
      <c r="B3925" s="640"/>
      <c r="C3925" s="641"/>
      <c r="D3925" s="642"/>
      <c r="E3925" s="640"/>
      <c r="F3925" s="643"/>
      <c r="G3925" s="644"/>
      <c r="H3925" s="616" t="s">
        <v>242</v>
      </c>
      <c r="I3925" s="617"/>
      <c r="J3925" s="620" t="s">
        <v>287</v>
      </c>
      <c r="K3925" s="620" t="s">
        <v>16</v>
      </c>
      <c r="L3925" s="622">
        <v>476.41</v>
      </c>
    </row>
    <row r="3926" spans="1:12" s="194" customFormat="1" ht="138.19999999999999" customHeight="1" x14ac:dyDescent="0.15">
      <c r="A3926" s="625"/>
      <c r="B3926" s="621"/>
      <c r="C3926" s="633"/>
      <c r="D3926" s="635"/>
      <c r="E3926" s="621"/>
      <c r="F3926" s="638"/>
      <c r="G3926" s="639"/>
      <c r="H3926" s="618"/>
      <c r="I3926" s="619"/>
      <c r="J3926" s="621"/>
      <c r="K3926" s="621"/>
      <c r="L3926" s="623"/>
    </row>
    <row r="3927" spans="1:12" s="194" customFormat="1" ht="24.6" customHeight="1" x14ac:dyDescent="0.15">
      <c r="A3927" s="625"/>
      <c r="B3927" s="203" t="s">
        <v>6</v>
      </c>
      <c r="C3927" s="207" t="s">
        <v>5</v>
      </c>
      <c r="D3927" s="207" t="s">
        <v>288</v>
      </c>
      <c r="E3927" s="207" t="s">
        <v>289</v>
      </c>
      <c r="F3927" s="612"/>
      <c r="G3927" s="613"/>
      <c r="H3927" s="616" t="s">
        <v>290</v>
      </c>
      <c r="I3927" s="617"/>
      <c r="J3927" s="620" t="s">
        <v>287</v>
      </c>
      <c r="K3927" s="620" t="s">
        <v>16</v>
      </c>
      <c r="L3927" s="622">
        <v>41.08</v>
      </c>
    </row>
    <row r="3928" spans="1:12" s="194" customFormat="1" ht="24.6" customHeight="1" x14ac:dyDescent="0.15">
      <c r="A3928" s="626"/>
      <c r="B3928" s="209" t="s">
        <v>439</v>
      </c>
      <c r="C3928" s="209" t="s">
        <v>1605</v>
      </c>
      <c r="D3928" s="211">
        <v>43455</v>
      </c>
      <c r="E3928" s="209" t="s">
        <v>2702</v>
      </c>
      <c r="F3928" s="614"/>
      <c r="G3928" s="615"/>
      <c r="H3928" s="618"/>
      <c r="I3928" s="619"/>
      <c r="J3928" s="621"/>
      <c r="K3928" s="621"/>
      <c r="L3928" s="623"/>
    </row>
    <row r="3929" spans="1:12" s="194" customFormat="1" ht="24.6" customHeight="1" x14ac:dyDescent="0.15">
      <c r="A3929" s="624">
        <v>742</v>
      </c>
      <c r="B3929" s="203" t="s">
        <v>12</v>
      </c>
      <c r="C3929" s="207" t="s">
        <v>11</v>
      </c>
      <c r="D3929" s="207" t="s">
        <v>280</v>
      </c>
      <c r="E3929" s="207" t="s">
        <v>281</v>
      </c>
      <c r="F3929" s="627" t="s">
        <v>8</v>
      </c>
      <c r="G3929" s="628"/>
      <c r="H3929" s="629"/>
      <c r="I3929" s="630"/>
      <c r="J3929" s="630"/>
      <c r="K3929" s="630"/>
      <c r="L3929" s="631"/>
    </row>
    <row r="3930" spans="1:12" s="194" customFormat="1" ht="26.65" customHeight="1" x14ac:dyDescent="0.15">
      <c r="A3930" s="625"/>
      <c r="B3930" s="620" t="s">
        <v>2703</v>
      </c>
      <c r="C3930" s="632" t="s">
        <v>2704</v>
      </c>
      <c r="D3930" s="634">
        <v>43432</v>
      </c>
      <c r="E3930" s="620" t="s">
        <v>2289</v>
      </c>
      <c r="F3930" s="636" t="s">
        <v>2705</v>
      </c>
      <c r="G3930" s="637"/>
      <c r="H3930" s="610" t="s">
        <v>286</v>
      </c>
      <c r="I3930" s="611"/>
      <c r="J3930" s="209" t="s">
        <v>287</v>
      </c>
      <c r="K3930" s="209" t="s">
        <v>16</v>
      </c>
      <c r="L3930" s="210">
        <v>1013.53</v>
      </c>
    </row>
    <row r="3931" spans="1:12" s="194" customFormat="1" ht="299.10000000000002" customHeight="1" x14ac:dyDescent="0.15">
      <c r="A3931" s="625"/>
      <c r="B3931" s="621"/>
      <c r="C3931" s="633"/>
      <c r="D3931" s="635"/>
      <c r="E3931" s="621"/>
      <c r="F3931" s="638"/>
      <c r="G3931" s="639"/>
      <c r="H3931" s="610" t="s">
        <v>242</v>
      </c>
      <c r="I3931" s="611"/>
      <c r="J3931" s="209" t="s">
        <v>287</v>
      </c>
      <c r="K3931" s="209" t="s">
        <v>16</v>
      </c>
      <c r="L3931" s="210">
        <v>1102.8</v>
      </c>
    </row>
    <row r="3932" spans="1:12" s="194" customFormat="1" ht="24.6" customHeight="1" x14ac:dyDescent="0.15">
      <c r="A3932" s="625"/>
      <c r="B3932" s="203" t="s">
        <v>6</v>
      </c>
      <c r="C3932" s="207" t="s">
        <v>5</v>
      </c>
      <c r="D3932" s="207" t="s">
        <v>288</v>
      </c>
      <c r="E3932" s="207" t="s">
        <v>289</v>
      </c>
      <c r="F3932" s="612"/>
      <c r="G3932" s="613"/>
      <c r="H3932" s="616" t="s">
        <v>290</v>
      </c>
      <c r="I3932" s="617"/>
      <c r="J3932" s="620" t="s">
        <v>287</v>
      </c>
      <c r="K3932" s="620" t="s">
        <v>16</v>
      </c>
      <c r="L3932" s="622">
        <v>200</v>
      </c>
    </row>
    <row r="3933" spans="1:12" s="194" customFormat="1" ht="24.6" customHeight="1" x14ac:dyDescent="0.15">
      <c r="A3933" s="626"/>
      <c r="B3933" s="209" t="s">
        <v>439</v>
      </c>
      <c r="C3933" s="209" t="s">
        <v>2705</v>
      </c>
      <c r="D3933" s="211">
        <v>43436</v>
      </c>
      <c r="E3933" s="209" t="s">
        <v>2706</v>
      </c>
      <c r="F3933" s="614"/>
      <c r="G3933" s="615"/>
      <c r="H3933" s="618"/>
      <c r="I3933" s="619"/>
      <c r="J3933" s="621"/>
      <c r="K3933" s="621"/>
      <c r="L3933" s="623"/>
    </row>
    <row r="3934" spans="1:12" s="194" customFormat="1" ht="24.6" customHeight="1" x14ac:dyDescent="0.15">
      <c r="A3934" s="624">
        <v>743</v>
      </c>
      <c r="B3934" s="203" t="s">
        <v>12</v>
      </c>
      <c r="C3934" s="207" t="s">
        <v>11</v>
      </c>
      <c r="D3934" s="207" t="s">
        <v>280</v>
      </c>
      <c r="E3934" s="207" t="s">
        <v>281</v>
      </c>
      <c r="F3934" s="627" t="s">
        <v>8</v>
      </c>
      <c r="G3934" s="628"/>
      <c r="H3934" s="629"/>
      <c r="I3934" s="630"/>
      <c r="J3934" s="630"/>
      <c r="K3934" s="630"/>
      <c r="L3934" s="631"/>
    </row>
    <row r="3935" spans="1:12" s="194" customFormat="1" ht="26.65" customHeight="1" x14ac:dyDescent="0.15">
      <c r="A3935" s="625"/>
      <c r="B3935" s="620" t="s">
        <v>2707</v>
      </c>
      <c r="C3935" s="632" t="s">
        <v>2708</v>
      </c>
      <c r="D3935" s="634">
        <v>43413</v>
      </c>
      <c r="E3935" s="620" t="s">
        <v>2315</v>
      </c>
      <c r="F3935" s="636" t="s">
        <v>2600</v>
      </c>
      <c r="G3935" s="637"/>
      <c r="H3935" s="610" t="s">
        <v>286</v>
      </c>
      <c r="I3935" s="611"/>
      <c r="J3935" s="209" t="s">
        <v>287</v>
      </c>
      <c r="K3935" s="209" t="s">
        <v>16</v>
      </c>
      <c r="L3935" s="210">
        <v>179</v>
      </c>
    </row>
    <row r="3936" spans="1:12" s="194" customFormat="1" ht="409.6" customHeight="1" x14ac:dyDescent="0.15">
      <c r="A3936" s="625"/>
      <c r="B3936" s="640"/>
      <c r="C3936" s="641"/>
      <c r="D3936" s="642"/>
      <c r="E3936" s="640"/>
      <c r="F3936" s="643"/>
      <c r="G3936" s="644"/>
      <c r="H3936" s="616" t="s">
        <v>242</v>
      </c>
      <c r="I3936" s="617"/>
      <c r="J3936" s="620" t="s">
        <v>287</v>
      </c>
      <c r="K3936" s="620" t="s">
        <v>16</v>
      </c>
      <c r="L3936" s="622">
        <v>366.4</v>
      </c>
    </row>
    <row r="3937" spans="1:12" s="194" customFormat="1" ht="299.64999999999998" customHeight="1" x14ac:dyDescent="0.15">
      <c r="A3937" s="625"/>
      <c r="B3937" s="621"/>
      <c r="C3937" s="633"/>
      <c r="D3937" s="635"/>
      <c r="E3937" s="621"/>
      <c r="F3937" s="638"/>
      <c r="G3937" s="639"/>
      <c r="H3937" s="618"/>
      <c r="I3937" s="619"/>
      <c r="J3937" s="621"/>
      <c r="K3937" s="621"/>
      <c r="L3937" s="623"/>
    </row>
    <row r="3938" spans="1:12" s="194" customFormat="1" ht="24.6" customHeight="1" x14ac:dyDescent="0.15">
      <c r="A3938" s="625"/>
      <c r="B3938" s="203" t="s">
        <v>6</v>
      </c>
      <c r="C3938" s="207" t="s">
        <v>5</v>
      </c>
      <c r="D3938" s="207" t="s">
        <v>288</v>
      </c>
      <c r="E3938" s="207" t="s">
        <v>289</v>
      </c>
      <c r="F3938" s="612"/>
      <c r="G3938" s="613"/>
      <c r="H3938" s="616" t="s">
        <v>290</v>
      </c>
      <c r="I3938" s="617"/>
      <c r="J3938" s="620" t="s">
        <v>287</v>
      </c>
      <c r="K3938" s="620" t="s">
        <v>16</v>
      </c>
      <c r="L3938" s="622">
        <v>31</v>
      </c>
    </row>
    <row r="3939" spans="1:12" s="194" customFormat="1" ht="24.6" customHeight="1" x14ac:dyDescent="0.15">
      <c r="A3939" s="626"/>
      <c r="B3939" s="209" t="s">
        <v>790</v>
      </c>
      <c r="C3939" s="209" t="s">
        <v>2600</v>
      </c>
      <c r="D3939" s="211">
        <v>43414</v>
      </c>
      <c r="E3939" s="209" t="s">
        <v>2709</v>
      </c>
      <c r="F3939" s="614"/>
      <c r="G3939" s="615"/>
      <c r="H3939" s="618"/>
      <c r="I3939" s="619"/>
      <c r="J3939" s="621"/>
      <c r="K3939" s="621"/>
      <c r="L3939" s="623"/>
    </row>
    <row r="3940" spans="1:12" s="194" customFormat="1" ht="24.6" customHeight="1" x14ac:dyDescent="0.15">
      <c r="A3940" s="624">
        <v>744</v>
      </c>
      <c r="B3940" s="203" t="s">
        <v>12</v>
      </c>
      <c r="C3940" s="207" t="s">
        <v>11</v>
      </c>
      <c r="D3940" s="207" t="s">
        <v>280</v>
      </c>
      <c r="E3940" s="207" t="s">
        <v>281</v>
      </c>
      <c r="F3940" s="627" t="s">
        <v>8</v>
      </c>
      <c r="G3940" s="628"/>
      <c r="H3940" s="629"/>
      <c r="I3940" s="630"/>
      <c r="J3940" s="630"/>
      <c r="K3940" s="630"/>
      <c r="L3940" s="631"/>
    </row>
    <row r="3941" spans="1:12" s="194" customFormat="1" ht="26.65" customHeight="1" x14ac:dyDescent="0.15">
      <c r="A3941" s="625"/>
      <c r="B3941" s="620" t="s">
        <v>2707</v>
      </c>
      <c r="C3941" s="632" t="s">
        <v>2710</v>
      </c>
      <c r="D3941" s="634">
        <v>43492</v>
      </c>
      <c r="E3941" s="620" t="s">
        <v>2711</v>
      </c>
      <c r="F3941" s="636" t="s">
        <v>2712</v>
      </c>
      <c r="G3941" s="637"/>
      <c r="H3941" s="610" t="s">
        <v>286</v>
      </c>
      <c r="I3941" s="611"/>
      <c r="J3941" s="209" t="s">
        <v>287</v>
      </c>
      <c r="K3941" s="209" t="s">
        <v>16</v>
      </c>
      <c r="L3941" s="210">
        <v>343.66</v>
      </c>
    </row>
    <row r="3942" spans="1:12" s="194" customFormat="1" ht="409.6" customHeight="1" x14ac:dyDescent="0.15">
      <c r="A3942" s="625"/>
      <c r="B3942" s="640"/>
      <c r="C3942" s="641"/>
      <c r="D3942" s="642"/>
      <c r="E3942" s="640"/>
      <c r="F3942" s="643"/>
      <c r="G3942" s="644"/>
      <c r="H3942" s="616" t="s">
        <v>242</v>
      </c>
      <c r="I3942" s="617"/>
      <c r="J3942" s="620" t="s">
        <v>287</v>
      </c>
      <c r="K3942" s="620" t="s">
        <v>16</v>
      </c>
      <c r="L3942" s="622">
        <v>2717.38</v>
      </c>
    </row>
    <row r="3943" spans="1:12" s="194" customFormat="1" ht="94.9" customHeight="1" x14ac:dyDescent="0.15">
      <c r="A3943" s="625"/>
      <c r="B3943" s="621"/>
      <c r="C3943" s="633"/>
      <c r="D3943" s="635"/>
      <c r="E3943" s="621"/>
      <c r="F3943" s="638"/>
      <c r="G3943" s="639"/>
      <c r="H3943" s="618"/>
      <c r="I3943" s="619"/>
      <c r="J3943" s="621"/>
      <c r="K3943" s="621"/>
      <c r="L3943" s="623"/>
    </row>
    <row r="3944" spans="1:12" s="194" customFormat="1" ht="24.6" customHeight="1" x14ac:dyDescent="0.15">
      <c r="A3944" s="625"/>
      <c r="B3944" s="203" t="s">
        <v>6</v>
      </c>
      <c r="C3944" s="207" t="s">
        <v>5</v>
      </c>
      <c r="D3944" s="207" t="s">
        <v>288</v>
      </c>
      <c r="E3944" s="207" t="s">
        <v>289</v>
      </c>
      <c r="F3944" s="612"/>
      <c r="G3944" s="613"/>
      <c r="H3944" s="616" t="s">
        <v>290</v>
      </c>
      <c r="I3944" s="617"/>
      <c r="J3944" s="620" t="s">
        <v>287</v>
      </c>
      <c r="K3944" s="620" t="s">
        <v>287</v>
      </c>
      <c r="L3944" s="622">
        <v>0</v>
      </c>
    </row>
    <row r="3945" spans="1:12" s="194" customFormat="1" ht="24.6" customHeight="1" x14ac:dyDescent="0.15">
      <c r="A3945" s="626"/>
      <c r="B3945" s="209" t="s">
        <v>790</v>
      </c>
      <c r="C3945" s="209" t="s">
        <v>2712</v>
      </c>
      <c r="D3945" s="211">
        <v>43496</v>
      </c>
      <c r="E3945" s="209" t="s">
        <v>2713</v>
      </c>
      <c r="F3945" s="614"/>
      <c r="G3945" s="615"/>
      <c r="H3945" s="618"/>
      <c r="I3945" s="619"/>
      <c r="J3945" s="621"/>
      <c r="K3945" s="621"/>
      <c r="L3945" s="623"/>
    </row>
    <row r="3946" spans="1:12" s="194" customFormat="1" ht="24.6" customHeight="1" x14ac:dyDescent="0.15">
      <c r="A3946" s="624">
        <v>745</v>
      </c>
      <c r="B3946" s="203" t="s">
        <v>12</v>
      </c>
      <c r="C3946" s="207" t="s">
        <v>11</v>
      </c>
      <c r="D3946" s="207" t="s">
        <v>280</v>
      </c>
      <c r="E3946" s="207" t="s">
        <v>281</v>
      </c>
      <c r="F3946" s="627" t="s">
        <v>8</v>
      </c>
      <c r="G3946" s="628"/>
      <c r="H3946" s="629"/>
      <c r="I3946" s="630"/>
      <c r="J3946" s="630"/>
      <c r="K3946" s="630"/>
      <c r="L3946" s="631"/>
    </row>
    <row r="3947" spans="1:12" s="194" customFormat="1" ht="26.65" customHeight="1" x14ac:dyDescent="0.15">
      <c r="A3947" s="625"/>
      <c r="B3947" s="620" t="s">
        <v>2714</v>
      </c>
      <c r="C3947" s="632" t="s">
        <v>2715</v>
      </c>
      <c r="D3947" s="634">
        <v>43436</v>
      </c>
      <c r="E3947" s="620" t="s">
        <v>389</v>
      </c>
      <c r="F3947" s="636" t="s">
        <v>2716</v>
      </c>
      <c r="G3947" s="637"/>
      <c r="H3947" s="610" t="s">
        <v>286</v>
      </c>
      <c r="I3947" s="611"/>
      <c r="J3947" s="209" t="s">
        <v>287</v>
      </c>
      <c r="K3947" s="209" t="s">
        <v>16</v>
      </c>
      <c r="L3947" s="210">
        <v>600</v>
      </c>
    </row>
    <row r="3948" spans="1:12" s="194" customFormat="1" ht="94.35" customHeight="1" x14ac:dyDescent="0.15">
      <c r="A3948" s="625"/>
      <c r="B3948" s="621"/>
      <c r="C3948" s="633"/>
      <c r="D3948" s="635"/>
      <c r="E3948" s="621"/>
      <c r="F3948" s="638"/>
      <c r="G3948" s="639"/>
      <c r="H3948" s="610" t="s">
        <v>242</v>
      </c>
      <c r="I3948" s="611"/>
      <c r="J3948" s="209" t="s">
        <v>287</v>
      </c>
      <c r="K3948" s="209" t="s">
        <v>287</v>
      </c>
      <c r="L3948" s="210">
        <v>0</v>
      </c>
    </row>
    <row r="3949" spans="1:12" s="194" customFormat="1" ht="24.6" customHeight="1" x14ac:dyDescent="0.15">
      <c r="A3949" s="625"/>
      <c r="B3949" s="203" t="s">
        <v>6</v>
      </c>
      <c r="C3949" s="207" t="s">
        <v>5</v>
      </c>
      <c r="D3949" s="207" t="s">
        <v>288</v>
      </c>
      <c r="E3949" s="207" t="s">
        <v>289</v>
      </c>
      <c r="F3949" s="612"/>
      <c r="G3949" s="613"/>
      <c r="H3949" s="616" t="s">
        <v>290</v>
      </c>
      <c r="I3949" s="617"/>
      <c r="J3949" s="620" t="s">
        <v>287</v>
      </c>
      <c r="K3949" s="620" t="s">
        <v>287</v>
      </c>
      <c r="L3949" s="622">
        <v>0</v>
      </c>
    </row>
    <row r="3950" spans="1:12" s="194" customFormat="1" ht="24.6" customHeight="1" x14ac:dyDescent="0.15">
      <c r="A3950" s="626"/>
      <c r="B3950" s="209" t="s">
        <v>291</v>
      </c>
      <c r="C3950" s="209" t="s">
        <v>2716</v>
      </c>
      <c r="D3950" s="211">
        <v>43440</v>
      </c>
      <c r="E3950" s="209" t="s">
        <v>2573</v>
      </c>
      <c r="F3950" s="614"/>
      <c r="G3950" s="615"/>
      <c r="H3950" s="618"/>
      <c r="I3950" s="619"/>
      <c r="J3950" s="621"/>
      <c r="K3950" s="621"/>
      <c r="L3950" s="623"/>
    </row>
    <row r="3951" spans="1:12" s="194" customFormat="1" ht="24.6" customHeight="1" x14ac:dyDescent="0.15">
      <c r="A3951" s="624">
        <v>746</v>
      </c>
      <c r="B3951" s="203" t="s">
        <v>12</v>
      </c>
      <c r="C3951" s="207" t="s">
        <v>11</v>
      </c>
      <c r="D3951" s="207" t="s">
        <v>280</v>
      </c>
      <c r="E3951" s="207" t="s">
        <v>281</v>
      </c>
      <c r="F3951" s="627" t="s">
        <v>8</v>
      </c>
      <c r="G3951" s="628"/>
      <c r="H3951" s="629"/>
      <c r="I3951" s="630"/>
      <c r="J3951" s="630"/>
      <c r="K3951" s="630"/>
      <c r="L3951" s="631"/>
    </row>
    <row r="3952" spans="1:12" s="194" customFormat="1" ht="26.65" customHeight="1" x14ac:dyDescent="0.15">
      <c r="A3952" s="625"/>
      <c r="B3952" s="620" t="s">
        <v>2717</v>
      </c>
      <c r="C3952" s="632" t="s">
        <v>2718</v>
      </c>
      <c r="D3952" s="634">
        <v>43390</v>
      </c>
      <c r="E3952" s="620" t="s">
        <v>377</v>
      </c>
      <c r="F3952" s="636" t="s">
        <v>2719</v>
      </c>
      <c r="G3952" s="637"/>
      <c r="H3952" s="610" t="s">
        <v>286</v>
      </c>
      <c r="I3952" s="611"/>
      <c r="J3952" s="209" t="s">
        <v>287</v>
      </c>
      <c r="K3952" s="209" t="s">
        <v>16</v>
      </c>
      <c r="L3952" s="210">
        <v>1237</v>
      </c>
    </row>
    <row r="3953" spans="1:12" s="194" customFormat="1" ht="255.95" customHeight="1" x14ac:dyDescent="0.15">
      <c r="A3953" s="625"/>
      <c r="B3953" s="621"/>
      <c r="C3953" s="633"/>
      <c r="D3953" s="635"/>
      <c r="E3953" s="621"/>
      <c r="F3953" s="638"/>
      <c r="G3953" s="639"/>
      <c r="H3953" s="610" t="s">
        <v>242</v>
      </c>
      <c r="I3953" s="611"/>
      <c r="J3953" s="209" t="s">
        <v>287</v>
      </c>
      <c r="K3953" s="209" t="s">
        <v>16</v>
      </c>
      <c r="L3953" s="210">
        <v>98</v>
      </c>
    </row>
    <row r="3954" spans="1:12" s="194" customFormat="1" ht="24.6" customHeight="1" x14ac:dyDescent="0.15">
      <c r="A3954" s="625"/>
      <c r="B3954" s="203" t="s">
        <v>6</v>
      </c>
      <c r="C3954" s="207" t="s">
        <v>5</v>
      </c>
      <c r="D3954" s="207" t="s">
        <v>288</v>
      </c>
      <c r="E3954" s="207" t="s">
        <v>289</v>
      </c>
      <c r="F3954" s="612"/>
      <c r="G3954" s="613"/>
      <c r="H3954" s="616" t="s">
        <v>290</v>
      </c>
      <c r="I3954" s="617"/>
      <c r="J3954" s="620" t="s">
        <v>287</v>
      </c>
      <c r="K3954" s="620" t="s">
        <v>287</v>
      </c>
      <c r="L3954" s="622">
        <v>0</v>
      </c>
    </row>
    <row r="3955" spans="1:12" s="194" customFormat="1" ht="35.1" customHeight="1" x14ac:dyDescent="0.15">
      <c r="A3955" s="626"/>
      <c r="B3955" s="209" t="s">
        <v>2720</v>
      </c>
      <c r="C3955" s="209" t="s">
        <v>2719</v>
      </c>
      <c r="D3955" s="211">
        <v>43393</v>
      </c>
      <c r="E3955" s="209" t="s">
        <v>1796</v>
      </c>
      <c r="F3955" s="614"/>
      <c r="G3955" s="615"/>
      <c r="H3955" s="618"/>
      <c r="I3955" s="619"/>
      <c r="J3955" s="621"/>
      <c r="K3955" s="621"/>
      <c r="L3955" s="623"/>
    </row>
    <row r="3956" spans="1:12" s="194" customFormat="1" ht="24.6" customHeight="1" x14ac:dyDescent="0.15">
      <c r="A3956" s="624">
        <v>747</v>
      </c>
      <c r="B3956" s="203" t="s">
        <v>12</v>
      </c>
      <c r="C3956" s="207" t="s">
        <v>11</v>
      </c>
      <c r="D3956" s="207" t="s">
        <v>280</v>
      </c>
      <c r="E3956" s="207" t="s">
        <v>281</v>
      </c>
      <c r="F3956" s="627" t="s">
        <v>8</v>
      </c>
      <c r="G3956" s="628"/>
      <c r="H3956" s="629"/>
      <c r="I3956" s="630"/>
      <c r="J3956" s="630"/>
      <c r="K3956" s="630"/>
      <c r="L3956" s="631"/>
    </row>
    <row r="3957" spans="1:12" s="194" customFormat="1" ht="26.65" customHeight="1" x14ac:dyDescent="0.15">
      <c r="A3957" s="625"/>
      <c r="B3957" s="620" t="s">
        <v>2717</v>
      </c>
      <c r="C3957" s="632" t="s">
        <v>2721</v>
      </c>
      <c r="D3957" s="634">
        <v>43552</v>
      </c>
      <c r="E3957" s="620" t="s">
        <v>770</v>
      </c>
      <c r="F3957" s="636" t="s">
        <v>1293</v>
      </c>
      <c r="G3957" s="637"/>
      <c r="H3957" s="610" t="s">
        <v>286</v>
      </c>
      <c r="I3957" s="611"/>
      <c r="J3957" s="209" t="s">
        <v>287</v>
      </c>
      <c r="K3957" s="209" t="s">
        <v>287</v>
      </c>
      <c r="L3957" s="210">
        <v>0</v>
      </c>
    </row>
    <row r="3958" spans="1:12" s="194" customFormat="1" ht="169.5" customHeight="1" x14ac:dyDescent="0.15">
      <c r="A3958" s="625"/>
      <c r="B3958" s="621"/>
      <c r="C3958" s="633"/>
      <c r="D3958" s="635"/>
      <c r="E3958" s="621"/>
      <c r="F3958" s="638"/>
      <c r="G3958" s="639"/>
      <c r="H3958" s="610" t="s">
        <v>242</v>
      </c>
      <c r="I3958" s="611"/>
      <c r="J3958" s="209" t="s">
        <v>287</v>
      </c>
      <c r="K3958" s="209" t="s">
        <v>16</v>
      </c>
      <c r="L3958" s="210">
        <v>318.58999999999997</v>
      </c>
    </row>
    <row r="3959" spans="1:12" s="194" customFormat="1" ht="24.6" customHeight="1" x14ac:dyDescent="0.15">
      <c r="A3959" s="625"/>
      <c r="B3959" s="203" t="s">
        <v>6</v>
      </c>
      <c r="C3959" s="207" t="s">
        <v>5</v>
      </c>
      <c r="D3959" s="207" t="s">
        <v>288</v>
      </c>
      <c r="E3959" s="207" t="s">
        <v>289</v>
      </c>
      <c r="F3959" s="612"/>
      <c r="G3959" s="613"/>
      <c r="H3959" s="616" t="s">
        <v>290</v>
      </c>
      <c r="I3959" s="617"/>
      <c r="J3959" s="620" t="s">
        <v>287</v>
      </c>
      <c r="K3959" s="620" t="s">
        <v>16</v>
      </c>
      <c r="L3959" s="622">
        <v>915</v>
      </c>
    </row>
    <row r="3960" spans="1:12" s="194" customFormat="1" ht="35.1" customHeight="1" x14ac:dyDescent="0.15">
      <c r="A3960" s="626"/>
      <c r="B3960" s="209" t="s">
        <v>2720</v>
      </c>
      <c r="C3960" s="209" t="s">
        <v>1293</v>
      </c>
      <c r="D3960" s="211">
        <v>43557</v>
      </c>
      <c r="E3960" s="209" t="s">
        <v>2722</v>
      </c>
      <c r="F3960" s="614"/>
      <c r="G3960" s="615"/>
      <c r="H3960" s="618"/>
      <c r="I3960" s="619"/>
      <c r="J3960" s="621"/>
      <c r="K3960" s="621"/>
      <c r="L3960" s="623"/>
    </row>
    <row r="3961" spans="1:12" s="194" customFormat="1" ht="24.6" customHeight="1" x14ac:dyDescent="0.15">
      <c r="A3961" s="624">
        <v>748</v>
      </c>
      <c r="B3961" s="203" t="s">
        <v>12</v>
      </c>
      <c r="C3961" s="207" t="s">
        <v>11</v>
      </c>
      <c r="D3961" s="207" t="s">
        <v>280</v>
      </c>
      <c r="E3961" s="207" t="s">
        <v>281</v>
      </c>
      <c r="F3961" s="627" t="s">
        <v>8</v>
      </c>
      <c r="G3961" s="628"/>
      <c r="H3961" s="629"/>
      <c r="I3961" s="630"/>
      <c r="J3961" s="630"/>
      <c r="K3961" s="630"/>
      <c r="L3961" s="631"/>
    </row>
    <row r="3962" spans="1:12" s="194" customFormat="1" ht="26.65" customHeight="1" x14ac:dyDescent="0.15">
      <c r="A3962" s="625"/>
      <c r="B3962" s="620" t="s">
        <v>2723</v>
      </c>
      <c r="C3962" s="620" t="s">
        <v>2724</v>
      </c>
      <c r="D3962" s="634">
        <v>43537</v>
      </c>
      <c r="E3962" s="620" t="s">
        <v>2725</v>
      </c>
      <c r="F3962" s="636" t="s">
        <v>2726</v>
      </c>
      <c r="G3962" s="637"/>
      <c r="H3962" s="610" t="s">
        <v>286</v>
      </c>
      <c r="I3962" s="611"/>
      <c r="J3962" s="209" t="s">
        <v>287</v>
      </c>
      <c r="K3962" s="209" t="s">
        <v>16</v>
      </c>
      <c r="L3962" s="210">
        <v>214</v>
      </c>
    </row>
    <row r="3963" spans="1:12" s="194" customFormat="1" ht="40.5" customHeight="1" x14ac:dyDescent="0.15">
      <c r="A3963" s="625"/>
      <c r="B3963" s="621"/>
      <c r="C3963" s="621"/>
      <c r="D3963" s="635"/>
      <c r="E3963" s="621"/>
      <c r="F3963" s="638"/>
      <c r="G3963" s="639"/>
      <c r="H3963" s="610" t="s">
        <v>242</v>
      </c>
      <c r="I3963" s="611"/>
      <c r="J3963" s="209" t="s">
        <v>287</v>
      </c>
      <c r="K3963" s="209" t="s">
        <v>16</v>
      </c>
      <c r="L3963" s="210">
        <v>131</v>
      </c>
    </row>
    <row r="3964" spans="1:12" s="194" customFormat="1" ht="24.6" customHeight="1" x14ac:dyDescent="0.15">
      <c r="A3964" s="625"/>
      <c r="B3964" s="203" t="s">
        <v>6</v>
      </c>
      <c r="C3964" s="207" t="s">
        <v>5</v>
      </c>
      <c r="D3964" s="207" t="s">
        <v>288</v>
      </c>
      <c r="E3964" s="207" t="s">
        <v>289</v>
      </c>
      <c r="F3964" s="612"/>
      <c r="G3964" s="613"/>
      <c r="H3964" s="616" t="s">
        <v>290</v>
      </c>
      <c r="I3964" s="617"/>
      <c r="J3964" s="620" t="s">
        <v>287</v>
      </c>
      <c r="K3964" s="620" t="s">
        <v>287</v>
      </c>
      <c r="L3964" s="622">
        <v>0</v>
      </c>
    </row>
    <row r="3965" spans="1:12" s="194" customFormat="1" ht="24.6" customHeight="1" x14ac:dyDescent="0.15">
      <c r="A3965" s="626"/>
      <c r="B3965" s="209" t="s">
        <v>710</v>
      </c>
      <c r="C3965" s="209" t="s">
        <v>2726</v>
      </c>
      <c r="D3965" s="211">
        <v>43539</v>
      </c>
      <c r="E3965" s="209" t="s">
        <v>533</v>
      </c>
      <c r="F3965" s="614"/>
      <c r="G3965" s="615"/>
      <c r="H3965" s="618"/>
      <c r="I3965" s="619"/>
      <c r="J3965" s="621"/>
      <c r="K3965" s="621"/>
      <c r="L3965" s="623"/>
    </row>
    <row r="3966" spans="1:12" s="194" customFormat="1" ht="24.6" customHeight="1" x14ac:dyDescent="0.15">
      <c r="A3966" s="624">
        <v>749</v>
      </c>
      <c r="B3966" s="203" t="s">
        <v>12</v>
      </c>
      <c r="C3966" s="207" t="s">
        <v>11</v>
      </c>
      <c r="D3966" s="207" t="s">
        <v>280</v>
      </c>
      <c r="E3966" s="207" t="s">
        <v>281</v>
      </c>
      <c r="F3966" s="627" t="s">
        <v>8</v>
      </c>
      <c r="G3966" s="628"/>
      <c r="H3966" s="629"/>
      <c r="I3966" s="630"/>
      <c r="J3966" s="630"/>
      <c r="K3966" s="630"/>
      <c r="L3966" s="631"/>
    </row>
    <row r="3967" spans="1:12" s="194" customFormat="1" ht="26.65" customHeight="1" x14ac:dyDescent="0.15">
      <c r="A3967" s="625"/>
      <c r="B3967" s="620" t="s">
        <v>2727</v>
      </c>
      <c r="C3967" s="632" t="s">
        <v>2728</v>
      </c>
      <c r="D3967" s="634">
        <v>43408</v>
      </c>
      <c r="E3967" s="620" t="s">
        <v>664</v>
      </c>
      <c r="F3967" s="636" t="s">
        <v>2116</v>
      </c>
      <c r="G3967" s="637"/>
      <c r="H3967" s="610" t="s">
        <v>286</v>
      </c>
      <c r="I3967" s="611"/>
      <c r="J3967" s="209" t="s">
        <v>287</v>
      </c>
      <c r="K3967" s="209" t="s">
        <v>16</v>
      </c>
      <c r="L3967" s="210">
        <v>1977</v>
      </c>
    </row>
    <row r="3968" spans="1:12" s="194" customFormat="1" ht="409.6" customHeight="1" x14ac:dyDescent="0.15">
      <c r="A3968" s="625"/>
      <c r="B3968" s="640"/>
      <c r="C3968" s="641"/>
      <c r="D3968" s="642"/>
      <c r="E3968" s="640"/>
      <c r="F3968" s="643"/>
      <c r="G3968" s="644"/>
      <c r="H3968" s="616" t="s">
        <v>242</v>
      </c>
      <c r="I3968" s="617"/>
      <c r="J3968" s="620" t="s">
        <v>287</v>
      </c>
      <c r="K3968" s="620" t="s">
        <v>16</v>
      </c>
      <c r="L3968" s="622">
        <v>529.94000000000005</v>
      </c>
    </row>
    <row r="3969" spans="1:12" s="194" customFormat="1" ht="62.45" customHeight="1" x14ac:dyDescent="0.15">
      <c r="A3969" s="625"/>
      <c r="B3969" s="621"/>
      <c r="C3969" s="633"/>
      <c r="D3969" s="635"/>
      <c r="E3969" s="621"/>
      <c r="F3969" s="638"/>
      <c r="G3969" s="639"/>
      <c r="H3969" s="618"/>
      <c r="I3969" s="619"/>
      <c r="J3969" s="621"/>
      <c r="K3969" s="621"/>
      <c r="L3969" s="623"/>
    </row>
    <row r="3970" spans="1:12" s="194" customFormat="1" ht="24.6" customHeight="1" x14ac:dyDescent="0.15">
      <c r="A3970" s="625"/>
      <c r="B3970" s="203" t="s">
        <v>6</v>
      </c>
      <c r="C3970" s="207" t="s">
        <v>5</v>
      </c>
      <c r="D3970" s="207" t="s">
        <v>288</v>
      </c>
      <c r="E3970" s="207" t="s">
        <v>289</v>
      </c>
      <c r="F3970" s="612"/>
      <c r="G3970" s="613"/>
      <c r="H3970" s="616" t="s">
        <v>290</v>
      </c>
      <c r="I3970" s="617"/>
      <c r="J3970" s="620" t="s">
        <v>287</v>
      </c>
      <c r="K3970" s="620" t="s">
        <v>16</v>
      </c>
      <c r="L3970" s="622">
        <v>70</v>
      </c>
    </row>
    <row r="3971" spans="1:12" s="194" customFormat="1" ht="24.6" customHeight="1" x14ac:dyDescent="0.15">
      <c r="A3971" s="626"/>
      <c r="B3971" s="209" t="s">
        <v>291</v>
      </c>
      <c r="C3971" s="209" t="s">
        <v>2116</v>
      </c>
      <c r="D3971" s="211">
        <v>43413</v>
      </c>
      <c r="E3971" s="209" t="s">
        <v>2729</v>
      </c>
      <c r="F3971" s="614"/>
      <c r="G3971" s="615"/>
      <c r="H3971" s="618"/>
      <c r="I3971" s="619"/>
      <c r="J3971" s="621"/>
      <c r="K3971" s="621"/>
      <c r="L3971" s="623"/>
    </row>
    <row r="3972" spans="1:12" s="194" customFormat="1" ht="24.6" customHeight="1" x14ac:dyDescent="0.15">
      <c r="A3972" s="624">
        <v>750</v>
      </c>
      <c r="B3972" s="203" t="s">
        <v>12</v>
      </c>
      <c r="C3972" s="207" t="s">
        <v>11</v>
      </c>
      <c r="D3972" s="207" t="s">
        <v>280</v>
      </c>
      <c r="E3972" s="207" t="s">
        <v>281</v>
      </c>
      <c r="F3972" s="627" t="s">
        <v>8</v>
      </c>
      <c r="G3972" s="628"/>
      <c r="H3972" s="629"/>
      <c r="I3972" s="630"/>
      <c r="J3972" s="630"/>
      <c r="K3972" s="630"/>
      <c r="L3972" s="631"/>
    </row>
    <row r="3973" spans="1:12" s="194" customFormat="1" ht="26.65" customHeight="1" x14ac:dyDescent="0.15">
      <c r="A3973" s="625"/>
      <c r="B3973" s="620" t="s">
        <v>2727</v>
      </c>
      <c r="C3973" s="632" t="s">
        <v>2730</v>
      </c>
      <c r="D3973" s="634">
        <v>43541</v>
      </c>
      <c r="E3973" s="620" t="s">
        <v>453</v>
      </c>
      <c r="F3973" s="636" t="s">
        <v>756</v>
      </c>
      <c r="G3973" s="637"/>
      <c r="H3973" s="610" t="s">
        <v>286</v>
      </c>
      <c r="I3973" s="611"/>
      <c r="J3973" s="209" t="s">
        <v>287</v>
      </c>
      <c r="K3973" s="209" t="s">
        <v>16</v>
      </c>
      <c r="L3973" s="210">
        <v>605</v>
      </c>
    </row>
    <row r="3974" spans="1:12" s="194" customFormat="1" ht="409.6" customHeight="1" x14ac:dyDescent="0.15">
      <c r="A3974" s="625"/>
      <c r="B3974" s="621"/>
      <c r="C3974" s="633"/>
      <c r="D3974" s="635"/>
      <c r="E3974" s="621"/>
      <c r="F3974" s="638"/>
      <c r="G3974" s="639"/>
      <c r="H3974" s="610" t="s">
        <v>242</v>
      </c>
      <c r="I3974" s="611"/>
      <c r="J3974" s="209" t="s">
        <v>287</v>
      </c>
      <c r="K3974" s="209" t="s">
        <v>16</v>
      </c>
      <c r="L3974" s="210">
        <v>741.59</v>
      </c>
    </row>
    <row r="3975" spans="1:12" s="194" customFormat="1" ht="24.6" customHeight="1" x14ac:dyDescent="0.15">
      <c r="A3975" s="625"/>
      <c r="B3975" s="203" t="s">
        <v>6</v>
      </c>
      <c r="C3975" s="207" t="s">
        <v>5</v>
      </c>
      <c r="D3975" s="207" t="s">
        <v>288</v>
      </c>
      <c r="E3975" s="207" t="s">
        <v>289</v>
      </c>
      <c r="F3975" s="612"/>
      <c r="G3975" s="613"/>
      <c r="H3975" s="616" t="s">
        <v>290</v>
      </c>
      <c r="I3975" s="617"/>
      <c r="J3975" s="620" t="s">
        <v>287</v>
      </c>
      <c r="K3975" s="620" t="s">
        <v>16</v>
      </c>
      <c r="L3975" s="622">
        <v>100</v>
      </c>
    </row>
    <row r="3976" spans="1:12" s="194" customFormat="1" ht="24.6" customHeight="1" x14ac:dyDescent="0.15">
      <c r="A3976" s="626"/>
      <c r="B3976" s="209" t="s">
        <v>291</v>
      </c>
      <c r="C3976" s="209" t="s">
        <v>756</v>
      </c>
      <c r="D3976" s="211">
        <v>43546</v>
      </c>
      <c r="E3976" s="209" t="s">
        <v>598</v>
      </c>
      <c r="F3976" s="614"/>
      <c r="G3976" s="615"/>
      <c r="H3976" s="618"/>
      <c r="I3976" s="619"/>
      <c r="J3976" s="621"/>
      <c r="K3976" s="621"/>
      <c r="L3976" s="623"/>
    </row>
    <row r="3977" spans="1:12" s="194" customFormat="1" ht="24.6" customHeight="1" x14ac:dyDescent="0.15">
      <c r="A3977" s="624">
        <v>751</v>
      </c>
      <c r="B3977" s="203" t="s">
        <v>12</v>
      </c>
      <c r="C3977" s="207" t="s">
        <v>11</v>
      </c>
      <c r="D3977" s="207" t="s">
        <v>280</v>
      </c>
      <c r="E3977" s="207" t="s">
        <v>281</v>
      </c>
      <c r="F3977" s="627" t="s">
        <v>8</v>
      </c>
      <c r="G3977" s="628"/>
      <c r="H3977" s="629"/>
      <c r="I3977" s="630"/>
      <c r="J3977" s="630"/>
      <c r="K3977" s="630"/>
      <c r="L3977" s="631"/>
    </row>
    <row r="3978" spans="1:12" s="194" customFormat="1" ht="26.65" customHeight="1" x14ac:dyDescent="0.15">
      <c r="A3978" s="625"/>
      <c r="B3978" s="620" t="s">
        <v>2731</v>
      </c>
      <c r="C3978" s="632" t="s">
        <v>2732</v>
      </c>
      <c r="D3978" s="634">
        <v>43505</v>
      </c>
      <c r="E3978" s="620" t="s">
        <v>2733</v>
      </c>
      <c r="F3978" s="636" t="s">
        <v>2734</v>
      </c>
      <c r="G3978" s="637"/>
      <c r="H3978" s="610" t="s">
        <v>286</v>
      </c>
      <c r="I3978" s="611"/>
      <c r="J3978" s="209" t="s">
        <v>287</v>
      </c>
      <c r="K3978" s="209" t="s">
        <v>16</v>
      </c>
      <c r="L3978" s="210">
        <v>762</v>
      </c>
    </row>
    <row r="3979" spans="1:12" s="194" customFormat="1" ht="212.85" customHeight="1" x14ac:dyDescent="0.15">
      <c r="A3979" s="625"/>
      <c r="B3979" s="621"/>
      <c r="C3979" s="633"/>
      <c r="D3979" s="635"/>
      <c r="E3979" s="621"/>
      <c r="F3979" s="638"/>
      <c r="G3979" s="639"/>
      <c r="H3979" s="610" t="s">
        <v>242</v>
      </c>
      <c r="I3979" s="611"/>
      <c r="J3979" s="209" t="s">
        <v>287</v>
      </c>
      <c r="K3979" s="209" t="s">
        <v>287</v>
      </c>
      <c r="L3979" s="210">
        <v>0</v>
      </c>
    </row>
    <row r="3980" spans="1:12" s="194" customFormat="1" ht="24.6" customHeight="1" x14ac:dyDescent="0.15">
      <c r="A3980" s="625"/>
      <c r="B3980" s="203" t="s">
        <v>6</v>
      </c>
      <c r="C3980" s="207" t="s">
        <v>5</v>
      </c>
      <c r="D3980" s="207" t="s">
        <v>288</v>
      </c>
      <c r="E3980" s="207" t="s">
        <v>289</v>
      </c>
      <c r="F3980" s="612"/>
      <c r="G3980" s="613"/>
      <c r="H3980" s="616" t="s">
        <v>290</v>
      </c>
      <c r="I3980" s="617"/>
      <c r="J3980" s="620" t="s">
        <v>287</v>
      </c>
      <c r="K3980" s="620" t="s">
        <v>16</v>
      </c>
      <c r="L3980" s="622">
        <v>450</v>
      </c>
    </row>
    <row r="3981" spans="1:12" s="194" customFormat="1" ht="35.1" customHeight="1" x14ac:dyDescent="0.15">
      <c r="A3981" s="626"/>
      <c r="B3981" s="209" t="s">
        <v>2735</v>
      </c>
      <c r="C3981" s="209" t="s">
        <v>2734</v>
      </c>
      <c r="D3981" s="211">
        <v>43512</v>
      </c>
      <c r="E3981" s="209" t="s">
        <v>2736</v>
      </c>
      <c r="F3981" s="614"/>
      <c r="G3981" s="615"/>
      <c r="H3981" s="618"/>
      <c r="I3981" s="619"/>
      <c r="J3981" s="621"/>
      <c r="K3981" s="621"/>
      <c r="L3981" s="623"/>
    </row>
    <row r="3982" spans="1:12" s="194" customFormat="1" ht="24.6" customHeight="1" x14ac:dyDescent="0.15">
      <c r="A3982" s="624">
        <v>752</v>
      </c>
      <c r="B3982" s="203" t="s">
        <v>12</v>
      </c>
      <c r="C3982" s="207" t="s">
        <v>11</v>
      </c>
      <c r="D3982" s="207" t="s">
        <v>280</v>
      </c>
      <c r="E3982" s="207" t="s">
        <v>281</v>
      </c>
      <c r="F3982" s="627" t="s">
        <v>8</v>
      </c>
      <c r="G3982" s="628"/>
      <c r="H3982" s="629"/>
      <c r="I3982" s="630"/>
      <c r="J3982" s="630"/>
      <c r="K3982" s="630"/>
      <c r="L3982" s="631"/>
    </row>
    <row r="3983" spans="1:12" s="194" customFormat="1" ht="26.65" customHeight="1" x14ac:dyDescent="0.15">
      <c r="A3983" s="625"/>
      <c r="B3983" s="620" t="s">
        <v>2737</v>
      </c>
      <c r="C3983" s="620" t="s">
        <v>2738</v>
      </c>
      <c r="D3983" s="634">
        <v>43400</v>
      </c>
      <c r="E3983" s="620" t="s">
        <v>315</v>
      </c>
      <c r="F3983" s="636" t="s">
        <v>2739</v>
      </c>
      <c r="G3983" s="637"/>
      <c r="H3983" s="610" t="s">
        <v>286</v>
      </c>
      <c r="I3983" s="611"/>
      <c r="J3983" s="209" t="s">
        <v>287</v>
      </c>
      <c r="K3983" s="209" t="s">
        <v>16</v>
      </c>
      <c r="L3983" s="210">
        <v>224</v>
      </c>
    </row>
    <row r="3984" spans="1:12" s="194" customFormat="1" ht="94.35" customHeight="1" x14ac:dyDescent="0.15">
      <c r="A3984" s="625"/>
      <c r="B3984" s="621"/>
      <c r="C3984" s="621"/>
      <c r="D3984" s="635"/>
      <c r="E3984" s="621"/>
      <c r="F3984" s="638"/>
      <c r="G3984" s="639"/>
      <c r="H3984" s="610" t="s">
        <v>242</v>
      </c>
      <c r="I3984" s="611"/>
      <c r="J3984" s="209" t="s">
        <v>287</v>
      </c>
      <c r="K3984" s="209" t="s">
        <v>16</v>
      </c>
      <c r="L3984" s="210">
        <v>1040</v>
      </c>
    </row>
    <row r="3985" spans="1:12" s="194" customFormat="1" ht="24.6" customHeight="1" x14ac:dyDescent="0.15">
      <c r="A3985" s="625"/>
      <c r="B3985" s="203" t="s">
        <v>6</v>
      </c>
      <c r="C3985" s="207" t="s">
        <v>5</v>
      </c>
      <c r="D3985" s="207" t="s">
        <v>288</v>
      </c>
      <c r="E3985" s="207" t="s">
        <v>289</v>
      </c>
      <c r="F3985" s="612"/>
      <c r="G3985" s="613"/>
      <c r="H3985" s="616" t="s">
        <v>290</v>
      </c>
      <c r="I3985" s="617"/>
      <c r="J3985" s="620" t="s">
        <v>287</v>
      </c>
      <c r="K3985" s="620" t="s">
        <v>287</v>
      </c>
      <c r="L3985" s="622">
        <v>0</v>
      </c>
    </row>
    <row r="3986" spans="1:12" s="194" customFormat="1" ht="24.6" customHeight="1" x14ac:dyDescent="0.15">
      <c r="A3986" s="626"/>
      <c r="B3986" s="209" t="s">
        <v>291</v>
      </c>
      <c r="C3986" s="209" t="s">
        <v>2739</v>
      </c>
      <c r="D3986" s="211">
        <v>43407</v>
      </c>
      <c r="E3986" s="209" t="s">
        <v>2740</v>
      </c>
      <c r="F3986" s="614"/>
      <c r="G3986" s="615"/>
      <c r="H3986" s="618"/>
      <c r="I3986" s="619"/>
      <c r="J3986" s="621"/>
      <c r="K3986" s="621"/>
      <c r="L3986" s="623"/>
    </row>
    <row r="3987" spans="1:12" s="194" customFormat="1" ht="24.6" customHeight="1" x14ac:dyDescent="0.15">
      <c r="A3987" s="624">
        <v>753</v>
      </c>
      <c r="B3987" s="203" t="s">
        <v>12</v>
      </c>
      <c r="C3987" s="207" t="s">
        <v>11</v>
      </c>
      <c r="D3987" s="207" t="s">
        <v>280</v>
      </c>
      <c r="E3987" s="207" t="s">
        <v>281</v>
      </c>
      <c r="F3987" s="627" t="s">
        <v>8</v>
      </c>
      <c r="G3987" s="628"/>
      <c r="H3987" s="629"/>
      <c r="I3987" s="630"/>
      <c r="J3987" s="630"/>
      <c r="K3987" s="630"/>
      <c r="L3987" s="631"/>
    </row>
    <row r="3988" spans="1:12" s="194" customFormat="1" ht="26.65" customHeight="1" x14ac:dyDescent="0.15">
      <c r="A3988" s="625"/>
      <c r="B3988" s="620" t="s">
        <v>2741</v>
      </c>
      <c r="C3988" s="632" t="s">
        <v>2742</v>
      </c>
      <c r="D3988" s="634">
        <v>43555</v>
      </c>
      <c r="E3988" s="620" t="s">
        <v>423</v>
      </c>
      <c r="F3988" s="636" t="s">
        <v>2743</v>
      </c>
      <c r="G3988" s="637"/>
      <c r="H3988" s="610" t="s">
        <v>286</v>
      </c>
      <c r="I3988" s="611"/>
      <c r="J3988" s="209" t="s">
        <v>287</v>
      </c>
      <c r="K3988" s="209" t="s">
        <v>16</v>
      </c>
      <c r="L3988" s="210">
        <v>238</v>
      </c>
    </row>
    <row r="3989" spans="1:12" s="194" customFormat="1" ht="409.6" customHeight="1" x14ac:dyDescent="0.15">
      <c r="A3989" s="625"/>
      <c r="B3989" s="640"/>
      <c r="C3989" s="641"/>
      <c r="D3989" s="642"/>
      <c r="E3989" s="640"/>
      <c r="F3989" s="643"/>
      <c r="G3989" s="644"/>
      <c r="H3989" s="616" t="s">
        <v>242</v>
      </c>
      <c r="I3989" s="617"/>
      <c r="J3989" s="620" t="s">
        <v>287</v>
      </c>
      <c r="K3989" s="620" t="s">
        <v>16</v>
      </c>
      <c r="L3989" s="622">
        <v>175.96</v>
      </c>
    </row>
    <row r="3990" spans="1:12" s="194" customFormat="1" ht="385.5" customHeight="1" x14ac:dyDescent="0.15">
      <c r="A3990" s="625"/>
      <c r="B3990" s="621"/>
      <c r="C3990" s="633"/>
      <c r="D3990" s="635"/>
      <c r="E3990" s="621"/>
      <c r="F3990" s="638"/>
      <c r="G3990" s="639"/>
      <c r="H3990" s="618"/>
      <c r="I3990" s="619"/>
      <c r="J3990" s="621"/>
      <c r="K3990" s="621"/>
      <c r="L3990" s="623"/>
    </row>
    <row r="3991" spans="1:12" s="194" customFormat="1" ht="24.6" customHeight="1" x14ac:dyDescent="0.15">
      <c r="A3991" s="625"/>
      <c r="B3991" s="203" t="s">
        <v>6</v>
      </c>
      <c r="C3991" s="207" t="s">
        <v>5</v>
      </c>
      <c r="D3991" s="207" t="s">
        <v>288</v>
      </c>
      <c r="E3991" s="207" t="s">
        <v>289</v>
      </c>
      <c r="F3991" s="612"/>
      <c r="G3991" s="613"/>
      <c r="H3991" s="616" t="s">
        <v>290</v>
      </c>
      <c r="I3991" s="617"/>
      <c r="J3991" s="620" t="s">
        <v>287</v>
      </c>
      <c r="K3991" s="620" t="s">
        <v>16</v>
      </c>
      <c r="L3991" s="622">
        <v>420</v>
      </c>
    </row>
    <row r="3992" spans="1:12" s="194" customFormat="1" ht="24.6" customHeight="1" x14ac:dyDescent="0.15">
      <c r="A3992" s="626"/>
      <c r="B3992" s="209" t="s">
        <v>1091</v>
      </c>
      <c r="C3992" s="209" t="s">
        <v>2743</v>
      </c>
      <c r="D3992" s="211">
        <v>43564</v>
      </c>
      <c r="E3992" s="209" t="s">
        <v>2744</v>
      </c>
      <c r="F3992" s="614"/>
      <c r="G3992" s="615"/>
      <c r="H3992" s="618"/>
      <c r="I3992" s="619"/>
      <c r="J3992" s="621"/>
      <c r="K3992" s="621"/>
      <c r="L3992" s="623"/>
    </row>
    <row r="3993" spans="1:12" s="194" customFormat="1" ht="24.6" customHeight="1" x14ac:dyDescent="0.15">
      <c r="A3993" s="624">
        <v>754</v>
      </c>
      <c r="B3993" s="203" t="s">
        <v>12</v>
      </c>
      <c r="C3993" s="207" t="s">
        <v>11</v>
      </c>
      <c r="D3993" s="207" t="s">
        <v>280</v>
      </c>
      <c r="E3993" s="207" t="s">
        <v>281</v>
      </c>
      <c r="F3993" s="627" t="s">
        <v>8</v>
      </c>
      <c r="G3993" s="628"/>
      <c r="H3993" s="629"/>
      <c r="I3993" s="630"/>
      <c r="J3993" s="630"/>
      <c r="K3993" s="630"/>
      <c r="L3993" s="631"/>
    </row>
    <row r="3994" spans="1:12" s="194" customFormat="1" ht="26.65" customHeight="1" x14ac:dyDescent="0.15">
      <c r="A3994" s="625"/>
      <c r="B3994" s="620" t="s">
        <v>2741</v>
      </c>
      <c r="C3994" s="632" t="s">
        <v>2742</v>
      </c>
      <c r="D3994" s="634">
        <v>43555</v>
      </c>
      <c r="E3994" s="620" t="s">
        <v>423</v>
      </c>
      <c r="F3994" s="636" t="s">
        <v>634</v>
      </c>
      <c r="G3994" s="637"/>
      <c r="H3994" s="610" t="s">
        <v>286</v>
      </c>
      <c r="I3994" s="611"/>
      <c r="J3994" s="209" t="s">
        <v>287</v>
      </c>
      <c r="K3994" s="209" t="s">
        <v>16</v>
      </c>
      <c r="L3994" s="210">
        <v>365.98</v>
      </c>
    </row>
    <row r="3995" spans="1:12" s="194" customFormat="1" ht="409.6" customHeight="1" x14ac:dyDescent="0.15">
      <c r="A3995" s="625"/>
      <c r="B3995" s="640"/>
      <c r="C3995" s="641"/>
      <c r="D3995" s="642"/>
      <c r="E3995" s="640"/>
      <c r="F3995" s="643"/>
      <c r="G3995" s="644"/>
      <c r="H3995" s="616" t="s">
        <v>242</v>
      </c>
      <c r="I3995" s="617"/>
      <c r="J3995" s="620" t="s">
        <v>287</v>
      </c>
      <c r="K3995" s="620" t="s">
        <v>287</v>
      </c>
      <c r="L3995" s="622">
        <v>0</v>
      </c>
    </row>
    <row r="3996" spans="1:12" s="194" customFormat="1" ht="385.5" customHeight="1" x14ac:dyDescent="0.15">
      <c r="A3996" s="625"/>
      <c r="B3996" s="621"/>
      <c r="C3996" s="633"/>
      <c r="D3996" s="635"/>
      <c r="E3996" s="621"/>
      <c r="F3996" s="638"/>
      <c r="G3996" s="639"/>
      <c r="H3996" s="618"/>
      <c r="I3996" s="619"/>
      <c r="J3996" s="621"/>
      <c r="K3996" s="621"/>
      <c r="L3996" s="623"/>
    </row>
    <row r="3997" spans="1:12" s="194" customFormat="1" ht="24.6" customHeight="1" x14ac:dyDescent="0.15">
      <c r="A3997" s="625"/>
      <c r="B3997" s="203" t="s">
        <v>6</v>
      </c>
      <c r="C3997" s="207" t="s">
        <v>5</v>
      </c>
      <c r="D3997" s="207" t="s">
        <v>288</v>
      </c>
      <c r="E3997" s="207" t="s">
        <v>289</v>
      </c>
      <c r="F3997" s="612"/>
      <c r="G3997" s="613"/>
      <c r="H3997" s="616" t="s">
        <v>290</v>
      </c>
      <c r="I3997" s="617"/>
      <c r="J3997" s="620" t="s">
        <v>287</v>
      </c>
      <c r="K3997" s="620" t="s">
        <v>16</v>
      </c>
      <c r="L3997" s="622">
        <v>117.17</v>
      </c>
    </row>
    <row r="3998" spans="1:12" s="194" customFormat="1" ht="24.6" customHeight="1" x14ac:dyDescent="0.15">
      <c r="A3998" s="626"/>
      <c r="B3998" s="209" t="s">
        <v>1091</v>
      </c>
      <c r="C3998" s="209" t="s">
        <v>634</v>
      </c>
      <c r="D3998" s="211">
        <v>43564</v>
      </c>
      <c r="E3998" s="209" t="s">
        <v>2744</v>
      </c>
      <c r="F3998" s="614"/>
      <c r="G3998" s="615"/>
      <c r="H3998" s="618"/>
      <c r="I3998" s="619"/>
      <c r="J3998" s="621"/>
      <c r="K3998" s="621"/>
      <c r="L3998" s="623"/>
    </row>
    <row r="3999" spans="1:12" s="194" customFormat="1" ht="24.6" customHeight="1" x14ac:dyDescent="0.15">
      <c r="A3999" s="624">
        <v>755</v>
      </c>
      <c r="B3999" s="203" t="s">
        <v>12</v>
      </c>
      <c r="C3999" s="207" t="s">
        <v>11</v>
      </c>
      <c r="D3999" s="207" t="s">
        <v>280</v>
      </c>
      <c r="E3999" s="207" t="s">
        <v>281</v>
      </c>
      <c r="F3999" s="627" t="s">
        <v>8</v>
      </c>
      <c r="G3999" s="628"/>
      <c r="H3999" s="629"/>
      <c r="I3999" s="630"/>
      <c r="J3999" s="630"/>
      <c r="K3999" s="630"/>
      <c r="L3999" s="631"/>
    </row>
    <row r="4000" spans="1:12" s="194" customFormat="1" ht="26.65" customHeight="1" x14ac:dyDescent="0.15">
      <c r="A4000" s="625"/>
      <c r="B4000" s="620" t="s">
        <v>2745</v>
      </c>
      <c r="C4000" s="632" t="s">
        <v>2746</v>
      </c>
      <c r="D4000" s="634">
        <v>43381</v>
      </c>
      <c r="E4000" s="620" t="s">
        <v>1258</v>
      </c>
      <c r="F4000" s="636" t="s">
        <v>2747</v>
      </c>
      <c r="G4000" s="637"/>
      <c r="H4000" s="610" t="s">
        <v>286</v>
      </c>
      <c r="I4000" s="611"/>
      <c r="J4000" s="209" t="s">
        <v>287</v>
      </c>
      <c r="K4000" s="209" t="s">
        <v>16</v>
      </c>
      <c r="L4000" s="210">
        <v>448.61</v>
      </c>
    </row>
    <row r="4001" spans="1:12" s="194" customFormat="1" ht="234.2" customHeight="1" x14ac:dyDescent="0.15">
      <c r="A4001" s="625"/>
      <c r="B4001" s="621"/>
      <c r="C4001" s="633"/>
      <c r="D4001" s="635"/>
      <c r="E4001" s="621"/>
      <c r="F4001" s="638"/>
      <c r="G4001" s="639"/>
      <c r="H4001" s="610" t="s">
        <v>242</v>
      </c>
      <c r="I4001" s="611"/>
      <c r="J4001" s="209" t="s">
        <v>287</v>
      </c>
      <c r="K4001" s="209" t="s">
        <v>16</v>
      </c>
      <c r="L4001" s="210">
        <v>9960.7099999999991</v>
      </c>
    </row>
    <row r="4002" spans="1:12" s="194" customFormat="1" ht="24.6" customHeight="1" x14ac:dyDescent="0.15">
      <c r="A4002" s="625"/>
      <c r="B4002" s="203" t="s">
        <v>6</v>
      </c>
      <c r="C4002" s="207" t="s">
        <v>5</v>
      </c>
      <c r="D4002" s="207" t="s">
        <v>288</v>
      </c>
      <c r="E4002" s="207" t="s">
        <v>289</v>
      </c>
      <c r="F4002" s="612"/>
      <c r="G4002" s="613"/>
      <c r="H4002" s="616" t="s">
        <v>290</v>
      </c>
      <c r="I4002" s="617"/>
      <c r="J4002" s="620" t="s">
        <v>287</v>
      </c>
      <c r="K4002" s="620" t="s">
        <v>16</v>
      </c>
      <c r="L4002" s="622">
        <v>1133.26</v>
      </c>
    </row>
    <row r="4003" spans="1:12" s="194" customFormat="1" ht="24.6" customHeight="1" x14ac:dyDescent="0.15">
      <c r="A4003" s="626"/>
      <c r="B4003" s="209" t="s">
        <v>511</v>
      </c>
      <c r="C4003" s="209" t="s">
        <v>2747</v>
      </c>
      <c r="D4003" s="211">
        <v>43386</v>
      </c>
      <c r="E4003" s="209" t="s">
        <v>2748</v>
      </c>
      <c r="F4003" s="614"/>
      <c r="G4003" s="615"/>
      <c r="H4003" s="618"/>
      <c r="I4003" s="619"/>
      <c r="J4003" s="621"/>
      <c r="K4003" s="621"/>
      <c r="L4003" s="623"/>
    </row>
    <row r="4004" spans="1:12" s="194" customFormat="1" ht="24.6" customHeight="1" x14ac:dyDescent="0.15">
      <c r="A4004" s="624">
        <v>756</v>
      </c>
      <c r="B4004" s="203" t="s">
        <v>12</v>
      </c>
      <c r="C4004" s="207" t="s">
        <v>11</v>
      </c>
      <c r="D4004" s="207" t="s">
        <v>280</v>
      </c>
      <c r="E4004" s="207" t="s">
        <v>281</v>
      </c>
      <c r="F4004" s="627" t="s">
        <v>8</v>
      </c>
      <c r="G4004" s="628"/>
      <c r="H4004" s="629"/>
      <c r="I4004" s="630"/>
      <c r="J4004" s="630"/>
      <c r="K4004" s="630"/>
      <c r="L4004" s="631"/>
    </row>
    <row r="4005" spans="1:12" s="194" customFormat="1" ht="26.65" customHeight="1" x14ac:dyDescent="0.15">
      <c r="A4005" s="625"/>
      <c r="B4005" s="620" t="s">
        <v>2749</v>
      </c>
      <c r="C4005" s="632" t="s">
        <v>2750</v>
      </c>
      <c r="D4005" s="634">
        <v>43400</v>
      </c>
      <c r="E4005" s="620" t="s">
        <v>628</v>
      </c>
      <c r="F4005" s="636" t="s">
        <v>2751</v>
      </c>
      <c r="G4005" s="637"/>
      <c r="H4005" s="610" t="s">
        <v>286</v>
      </c>
      <c r="I4005" s="611"/>
      <c r="J4005" s="209" t="s">
        <v>287</v>
      </c>
      <c r="K4005" s="209" t="s">
        <v>287</v>
      </c>
      <c r="L4005" s="210">
        <v>0</v>
      </c>
    </row>
    <row r="4006" spans="1:12" s="194" customFormat="1" ht="409.6" customHeight="1" x14ac:dyDescent="0.15">
      <c r="A4006" s="625"/>
      <c r="B4006" s="640"/>
      <c r="C4006" s="641"/>
      <c r="D4006" s="642"/>
      <c r="E4006" s="640"/>
      <c r="F4006" s="643"/>
      <c r="G4006" s="644"/>
      <c r="H4006" s="616" t="s">
        <v>242</v>
      </c>
      <c r="I4006" s="617"/>
      <c r="J4006" s="620" t="s">
        <v>287</v>
      </c>
      <c r="K4006" s="620" t="s">
        <v>287</v>
      </c>
      <c r="L4006" s="622">
        <v>0</v>
      </c>
    </row>
    <row r="4007" spans="1:12" s="194" customFormat="1" ht="30.4" customHeight="1" x14ac:dyDescent="0.15">
      <c r="A4007" s="625"/>
      <c r="B4007" s="621"/>
      <c r="C4007" s="633"/>
      <c r="D4007" s="635"/>
      <c r="E4007" s="621"/>
      <c r="F4007" s="638"/>
      <c r="G4007" s="639"/>
      <c r="H4007" s="618"/>
      <c r="I4007" s="619"/>
      <c r="J4007" s="621"/>
      <c r="K4007" s="621"/>
      <c r="L4007" s="623"/>
    </row>
    <row r="4008" spans="1:12" s="194" customFormat="1" ht="24.6" customHeight="1" x14ac:dyDescent="0.15">
      <c r="A4008" s="625"/>
      <c r="B4008" s="203" t="s">
        <v>6</v>
      </c>
      <c r="C4008" s="207" t="s">
        <v>5</v>
      </c>
      <c r="D4008" s="207" t="s">
        <v>288</v>
      </c>
      <c r="E4008" s="207" t="s">
        <v>289</v>
      </c>
      <c r="F4008" s="612"/>
      <c r="G4008" s="613"/>
      <c r="H4008" s="616" t="s">
        <v>290</v>
      </c>
      <c r="I4008" s="617"/>
      <c r="J4008" s="620" t="s">
        <v>287</v>
      </c>
      <c r="K4008" s="620" t="s">
        <v>16</v>
      </c>
      <c r="L4008" s="622">
        <v>500</v>
      </c>
    </row>
    <row r="4009" spans="1:12" s="194" customFormat="1" ht="24.6" customHeight="1" x14ac:dyDescent="0.15">
      <c r="A4009" s="626"/>
      <c r="B4009" s="209" t="s">
        <v>291</v>
      </c>
      <c r="C4009" s="209" t="s">
        <v>2751</v>
      </c>
      <c r="D4009" s="211">
        <v>43403</v>
      </c>
      <c r="E4009" s="209" t="s">
        <v>2752</v>
      </c>
      <c r="F4009" s="614"/>
      <c r="G4009" s="615"/>
      <c r="H4009" s="618"/>
      <c r="I4009" s="619"/>
      <c r="J4009" s="621"/>
      <c r="K4009" s="621"/>
      <c r="L4009" s="623"/>
    </row>
    <row r="4010" spans="1:12" s="194" customFormat="1" ht="24.6" customHeight="1" x14ac:dyDescent="0.15">
      <c r="A4010" s="624">
        <v>757</v>
      </c>
      <c r="B4010" s="203" t="s">
        <v>12</v>
      </c>
      <c r="C4010" s="207" t="s">
        <v>11</v>
      </c>
      <c r="D4010" s="207" t="s">
        <v>280</v>
      </c>
      <c r="E4010" s="207" t="s">
        <v>281</v>
      </c>
      <c r="F4010" s="627" t="s">
        <v>8</v>
      </c>
      <c r="G4010" s="628"/>
      <c r="H4010" s="629"/>
      <c r="I4010" s="630"/>
      <c r="J4010" s="630"/>
      <c r="K4010" s="630"/>
      <c r="L4010" s="631"/>
    </row>
    <row r="4011" spans="1:12" s="194" customFormat="1" ht="26.65" customHeight="1" x14ac:dyDescent="0.15">
      <c r="A4011" s="625"/>
      <c r="B4011" s="620" t="s">
        <v>2753</v>
      </c>
      <c r="C4011" s="632" t="s">
        <v>2754</v>
      </c>
      <c r="D4011" s="634">
        <v>43475</v>
      </c>
      <c r="E4011" s="620" t="s">
        <v>321</v>
      </c>
      <c r="F4011" s="636" t="s">
        <v>2755</v>
      </c>
      <c r="G4011" s="637"/>
      <c r="H4011" s="610" t="s">
        <v>286</v>
      </c>
      <c r="I4011" s="611"/>
      <c r="J4011" s="209" t="s">
        <v>287</v>
      </c>
      <c r="K4011" s="209" t="s">
        <v>16</v>
      </c>
      <c r="L4011" s="210">
        <v>526.04</v>
      </c>
    </row>
    <row r="4012" spans="1:12" s="194" customFormat="1" ht="320.45" customHeight="1" x14ac:dyDescent="0.15">
      <c r="A4012" s="625"/>
      <c r="B4012" s="621"/>
      <c r="C4012" s="633"/>
      <c r="D4012" s="635"/>
      <c r="E4012" s="621"/>
      <c r="F4012" s="638"/>
      <c r="G4012" s="639"/>
      <c r="H4012" s="610" t="s">
        <v>242</v>
      </c>
      <c r="I4012" s="611"/>
      <c r="J4012" s="209" t="s">
        <v>287</v>
      </c>
      <c r="K4012" s="209" t="s">
        <v>16</v>
      </c>
      <c r="L4012" s="210">
        <v>475.4</v>
      </c>
    </row>
    <row r="4013" spans="1:12" s="194" customFormat="1" ht="24.6" customHeight="1" x14ac:dyDescent="0.15">
      <c r="A4013" s="625"/>
      <c r="B4013" s="203" t="s">
        <v>6</v>
      </c>
      <c r="C4013" s="207" t="s">
        <v>5</v>
      </c>
      <c r="D4013" s="207" t="s">
        <v>288</v>
      </c>
      <c r="E4013" s="207" t="s">
        <v>289</v>
      </c>
      <c r="F4013" s="612"/>
      <c r="G4013" s="613"/>
      <c r="H4013" s="616" t="s">
        <v>290</v>
      </c>
      <c r="I4013" s="617"/>
      <c r="J4013" s="620" t="s">
        <v>287</v>
      </c>
      <c r="K4013" s="620" t="s">
        <v>16</v>
      </c>
      <c r="L4013" s="622">
        <v>552.44000000000005</v>
      </c>
    </row>
    <row r="4014" spans="1:12" s="194" customFormat="1" ht="24.6" customHeight="1" x14ac:dyDescent="0.15">
      <c r="A4014" s="626"/>
      <c r="B4014" s="209" t="s">
        <v>832</v>
      </c>
      <c r="C4014" s="209" t="s">
        <v>2755</v>
      </c>
      <c r="D4014" s="211">
        <v>43477</v>
      </c>
      <c r="E4014" s="209" t="s">
        <v>2369</v>
      </c>
      <c r="F4014" s="614"/>
      <c r="G4014" s="615"/>
      <c r="H4014" s="618"/>
      <c r="I4014" s="619"/>
      <c r="J4014" s="621"/>
      <c r="K4014" s="621"/>
      <c r="L4014" s="623"/>
    </row>
    <row r="4015" spans="1:12" s="194" customFormat="1" ht="24.6" customHeight="1" x14ac:dyDescent="0.15">
      <c r="A4015" s="624">
        <v>758</v>
      </c>
      <c r="B4015" s="203" t="s">
        <v>12</v>
      </c>
      <c r="C4015" s="207" t="s">
        <v>11</v>
      </c>
      <c r="D4015" s="207" t="s">
        <v>280</v>
      </c>
      <c r="E4015" s="207" t="s">
        <v>281</v>
      </c>
      <c r="F4015" s="627" t="s">
        <v>8</v>
      </c>
      <c r="G4015" s="628"/>
      <c r="H4015" s="629"/>
      <c r="I4015" s="630"/>
      <c r="J4015" s="630"/>
      <c r="K4015" s="630"/>
      <c r="L4015" s="631"/>
    </row>
    <row r="4016" spans="1:12" s="194" customFormat="1" ht="26.65" customHeight="1" x14ac:dyDescent="0.15">
      <c r="A4016" s="625"/>
      <c r="B4016" s="620" t="s">
        <v>2753</v>
      </c>
      <c r="C4016" s="632" t="s">
        <v>2756</v>
      </c>
      <c r="D4016" s="634">
        <v>43514</v>
      </c>
      <c r="E4016" s="620" t="s">
        <v>779</v>
      </c>
      <c r="F4016" s="636" t="s">
        <v>2757</v>
      </c>
      <c r="G4016" s="637"/>
      <c r="H4016" s="610" t="s">
        <v>286</v>
      </c>
      <c r="I4016" s="611"/>
      <c r="J4016" s="209" t="s">
        <v>287</v>
      </c>
      <c r="K4016" s="209" t="s">
        <v>16</v>
      </c>
      <c r="L4016" s="210">
        <v>920</v>
      </c>
    </row>
    <row r="4017" spans="1:12" s="194" customFormat="1" ht="255.95" customHeight="1" x14ac:dyDescent="0.15">
      <c r="A4017" s="625"/>
      <c r="B4017" s="621"/>
      <c r="C4017" s="633"/>
      <c r="D4017" s="635"/>
      <c r="E4017" s="621"/>
      <c r="F4017" s="638"/>
      <c r="G4017" s="639"/>
      <c r="H4017" s="610" t="s">
        <v>242</v>
      </c>
      <c r="I4017" s="611"/>
      <c r="J4017" s="209" t="s">
        <v>287</v>
      </c>
      <c r="K4017" s="209" t="s">
        <v>16</v>
      </c>
      <c r="L4017" s="210">
        <v>7670.81</v>
      </c>
    </row>
    <row r="4018" spans="1:12" s="194" customFormat="1" ht="24.6" customHeight="1" x14ac:dyDescent="0.15">
      <c r="A4018" s="625"/>
      <c r="B4018" s="203" t="s">
        <v>6</v>
      </c>
      <c r="C4018" s="207" t="s">
        <v>5</v>
      </c>
      <c r="D4018" s="207" t="s">
        <v>288</v>
      </c>
      <c r="E4018" s="207" t="s">
        <v>289</v>
      </c>
      <c r="F4018" s="612"/>
      <c r="G4018" s="613"/>
      <c r="H4018" s="616" t="s">
        <v>290</v>
      </c>
      <c r="I4018" s="617"/>
      <c r="J4018" s="620" t="s">
        <v>287</v>
      </c>
      <c r="K4018" s="620" t="s">
        <v>16</v>
      </c>
      <c r="L4018" s="622">
        <v>805</v>
      </c>
    </row>
    <row r="4019" spans="1:12" s="194" customFormat="1" ht="24.6" customHeight="1" x14ac:dyDescent="0.15">
      <c r="A4019" s="626"/>
      <c r="B4019" s="209" t="s">
        <v>832</v>
      </c>
      <c r="C4019" s="209" t="s">
        <v>2757</v>
      </c>
      <c r="D4019" s="211">
        <v>43521</v>
      </c>
      <c r="E4019" s="209" t="s">
        <v>2758</v>
      </c>
      <c r="F4019" s="614"/>
      <c r="G4019" s="615"/>
      <c r="H4019" s="618"/>
      <c r="I4019" s="619"/>
      <c r="J4019" s="621"/>
      <c r="K4019" s="621"/>
      <c r="L4019" s="623"/>
    </row>
    <row r="4020" spans="1:12" s="194" customFormat="1" ht="24.6" customHeight="1" x14ac:dyDescent="0.15">
      <c r="A4020" s="624">
        <v>759</v>
      </c>
      <c r="B4020" s="203" t="s">
        <v>12</v>
      </c>
      <c r="C4020" s="207" t="s">
        <v>11</v>
      </c>
      <c r="D4020" s="207" t="s">
        <v>280</v>
      </c>
      <c r="E4020" s="207" t="s">
        <v>281</v>
      </c>
      <c r="F4020" s="627" t="s">
        <v>8</v>
      </c>
      <c r="G4020" s="628"/>
      <c r="H4020" s="629"/>
      <c r="I4020" s="630"/>
      <c r="J4020" s="630"/>
      <c r="K4020" s="630"/>
      <c r="L4020" s="631"/>
    </row>
    <row r="4021" spans="1:12" s="194" customFormat="1" ht="26.65" customHeight="1" x14ac:dyDescent="0.15">
      <c r="A4021" s="625"/>
      <c r="B4021" s="620" t="s">
        <v>2759</v>
      </c>
      <c r="C4021" s="620" t="s">
        <v>2760</v>
      </c>
      <c r="D4021" s="634">
        <v>43406</v>
      </c>
      <c r="E4021" s="620" t="s">
        <v>469</v>
      </c>
      <c r="F4021" s="636" t="s">
        <v>2761</v>
      </c>
      <c r="G4021" s="637"/>
      <c r="H4021" s="610" t="s">
        <v>286</v>
      </c>
      <c r="I4021" s="611"/>
      <c r="J4021" s="209" t="s">
        <v>287</v>
      </c>
      <c r="K4021" s="209" t="s">
        <v>16</v>
      </c>
      <c r="L4021" s="210">
        <v>494</v>
      </c>
    </row>
    <row r="4022" spans="1:12" s="194" customFormat="1" ht="19.149999999999999" customHeight="1" x14ac:dyDescent="0.15">
      <c r="A4022" s="625"/>
      <c r="B4022" s="621"/>
      <c r="C4022" s="621"/>
      <c r="D4022" s="635"/>
      <c r="E4022" s="621"/>
      <c r="F4022" s="638"/>
      <c r="G4022" s="639"/>
      <c r="H4022" s="610" t="s">
        <v>242</v>
      </c>
      <c r="I4022" s="611"/>
      <c r="J4022" s="209" t="s">
        <v>287</v>
      </c>
      <c r="K4022" s="209" t="s">
        <v>16</v>
      </c>
      <c r="L4022" s="210">
        <v>400</v>
      </c>
    </row>
    <row r="4023" spans="1:12" s="194" customFormat="1" ht="24.6" customHeight="1" x14ac:dyDescent="0.15">
      <c r="A4023" s="625"/>
      <c r="B4023" s="203" t="s">
        <v>6</v>
      </c>
      <c r="C4023" s="207" t="s">
        <v>5</v>
      </c>
      <c r="D4023" s="207" t="s">
        <v>288</v>
      </c>
      <c r="E4023" s="207" t="s">
        <v>289</v>
      </c>
      <c r="F4023" s="612"/>
      <c r="G4023" s="613"/>
      <c r="H4023" s="616" t="s">
        <v>290</v>
      </c>
      <c r="I4023" s="617"/>
      <c r="J4023" s="620" t="s">
        <v>287</v>
      </c>
      <c r="K4023" s="620" t="s">
        <v>16</v>
      </c>
      <c r="L4023" s="622">
        <v>50</v>
      </c>
    </row>
    <row r="4024" spans="1:12" s="194" customFormat="1" ht="35.1" customHeight="1" x14ac:dyDescent="0.15">
      <c r="A4024" s="626"/>
      <c r="B4024" s="209" t="s">
        <v>2762</v>
      </c>
      <c r="C4024" s="209" t="s">
        <v>2761</v>
      </c>
      <c r="D4024" s="211">
        <v>43408</v>
      </c>
      <c r="E4024" s="209" t="s">
        <v>2763</v>
      </c>
      <c r="F4024" s="614"/>
      <c r="G4024" s="615"/>
      <c r="H4024" s="618"/>
      <c r="I4024" s="619"/>
      <c r="J4024" s="621"/>
      <c r="K4024" s="621"/>
      <c r="L4024" s="623"/>
    </row>
    <row r="4025" spans="1:12" s="194" customFormat="1" ht="24.6" customHeight="1" x14ac:dyDescent="0.15">
      <c r="A4025" s="624">
        <v>760</v>
      </c>
      <c r="B4025" s="203" t="s">
        <v>12</v>
      </c>
      <c r="C4025" s="207" t="s">
        <v>11</v>
      </c>
      <c r="D4025" s="207" t="s">
        <v>280</v>
      </c>
      <c r="E4025" s="207" t="s">
        <v>281</v>
      </c>
      <c r="F4025" s="627" t="s">
        <v>8</v>
      </c>
      <c r="G4025" s="628"/>
      <c r="H4025" s="629"/>
      <c r="I4025" s="630"/>
      <c r="J4025" s="630"/>
      <c r="K4025" s="630"/>
      <c r="L4025" s="631"/>
    </row>
    <row r="4026" spans="1:12" s="194" customFormat="1" ht="26.65" customHeight="1" x14ac:dyDescent="0.15">
      <c r="A4026" s="625"/>
      <c r="B4026" s="620" t="s">
        <v>2759</v>
      </c>
      <c r="C4026" s="620" t="s">
        <v>2764</v>
      </c>
      <c r="D4026" s="634">
        <v>43425</v>
      </c>
      <c r="E4026" s="620" t="s">
        <v>941</v>
      </c>
      <c r="F4026" s="636" t="s">
        <v>2765</v>
      </c>
      <c r="G4026" s="637"/>
      <c r="H4026" s="610" t="s">
        <v>286</v>
      </c>
      <c r="I4026" s="611"/>
      <c r="J4026" s="209" t="s">
        <v>287</v>
      </c>
      <c r="K4026" s="209" t="s">
        <v>16</v>
      </c>
      <c r="L4026" s="210">
        <v>222</v>
      </c>
    </row>
    <row r="4027" spans="1:12" s="194" customFormat="1" ht="40.5" customHeight="1" x14ac:dyDescent="0.15">
      <c r="A4027" s="625"/>
      <c r="B4027" s="621"/>
      <c r="C4027" s="621"/>
      <c r="D4027" s="635"/>
      <c r="E4027" s="621"/>
      <c r="F4027" s="638"/>
      <c r="G4027" s="639"/>
      <c r="H4027" s="610" t="s">
        <v>242</v>
      </c>
      <c r="I4027" s="611"/>
      <c r="J4027" s="209" t="s">
        <v>287</v>
      </c>
      <c r="K4027" s="209" t="s">
        <v>16</v>
      </c>
      <c r="L4027" s="210">
        <v>1195.06</v>
      </c>
    </row>
    <row r="4028" spans="1:12" s="194" customFormat="1" ht="24.6" customHeight="1" x14ac:dyDescent="0.15">
      <c r="A4028" s="625"/>
      <c r="B4028" s="203" t="s">
        <v>6</v>
      </c>
      <c r="C4028" s="207" t="s">
        <v>5</v>
      </c>
      <c r="D4028" s="207" t="s">
        <v>288</v>
      </c>
      <c r="E4028" s="207" t="s">
        <v>289</v>
      </c>
      <c r="F4028" s="612"/>
      <c r="G4028" s="613"/>
      <c r="H4028" s="616" t="s">
        <v>290</v>
      </c>
      <c r="I4028" s="617"/>
      <c r="J4028" s="620" t="s">
        <v>287</v>
      </c>
      <c r="K4028" s="620" t="s">
        <v>287</v>
      </c>
      <c r="L4028" s="622">
        <v>0</v>
      </c>
    </row>
    <row r="4029" spans="1:12" s="194" customFormat="1" ht="35.1" customHeight="1" x14ac:dyDescent="0.15">
      <c r="A4029" s="626"/>
      <c r="B4029" s="209" t="s">
        <v>2762</v>
      </c>
      <c r="C4029" s="209" t="s">
        <v>2765</v>
      </c>
      <c r="D4029" s="211">
        <v>43430</v>
      </c>
      <c r="E4029" s="209" t="s">
        <v>2766</v>
      </c>
      <c r="F4029" s="614"/>
      <c r="G4029" s="615"/>
      <c r="H4029" s="618"/>
      <c r="I4029" s="619"/>
      <c r="J4029" s="621"/>
      <c r="K4029" s="621"/>
      <c r="L4029" s="623"/>
    </row>
    <row r="4030" spans="1:12" s="194" customFormat="1" ht="24.6" customHeight="1" x14ac:dyDescent="0.15">
      <c r="A4030" s="624">
        <v>761</v>
      </c>
      <c r="B4030" s="203" t="s">
        <v>12</v>
      </c>
      <c r="C4030" s="207" t="s">
        <v>11</v>
      </c>
      <c r="D4030" s="207" t="s">
        <v>280</v>
      </c>
      <c r="E4030" s="207" t="s">
        <v>281</v>
      </c>
      <c r="F4030" s="627" t="s">
        <v>8</v>
      </c>
      <c r="G4030" s="628"/>
      <c r="H4030" s="629"/>
      <c r="I4030" s="630"/>
      <c r="J4030" s="630"/>
      <c r="K4030" s="630"/>
      <c r="L4030" s="631"/>
    </row>
    <row r="4031" spans="1:12" s="194" customFormat="1" ht="26.65" customHeight="1" x14ac:dyDescent="0.15">
      <c r="A4031" s="625"/>
      <c r="B4031" s="620" t="s">
        <v>2767</v>
      </c>
      <c r="C4031" s="632" t="s">
        <v>2768</v>
      </c>
      <c r="D4031" s="634">
        <v>43410</v>
      </c>
      <c r="E4031" s="620" t="s">
        <v>2769</v>
      </c>
      <c r="F4031" s="636" t="s">
        <v>2013</v>
      </c>
      <c r="G4031" s="637"/>
      <c r="H4031" s="610" t="s">
        <v>286</v>
      </c>
      <c r="I4031" s="611"/>
      <c r="J4031" s="209" t="s">
        <v>287</v>
      </c>
      <c r="K4031" s="209" t="s">
        <v>16</v>
      </c>
      <c r="L4031" s="210">
        <v>722.5</v>
      </c>
    </row>
    <row r="4032" spans="1:12" s="194" customFormat="1" ht="245.25" customHeight="1" x14ac:dyDescent="0.15">
      <c r="A4032" s="625"/>
      <c r="B4032" s="621"/>
      <c r="C4032" s="633"/>
      <c r="D4032" s="635"/>
      <c r="E4032" s="621"/>
      <c r="F4032" s="638"/>
      <c r="G4032" s="639"/>
      <c r="H4032" s="610" t="s">
        <v>242</v>
      </c>
      <c r="I4032" s="611"/>
      <c r="J4032" s="209" t="s">
        <v>287</v>
      </c>
      <c r="K4032" s="209" t="s">
        <v>16</v>
      </c>
      <c r="L4032" s="210">
        <v>752.92</v>
      </c>
    </row>
    <row r="4033" spans="1:12" s="194" customFormat="1" ht="24.6" customHeight="1" x14ac:dyDescent="0.15">
      <c r="A4033" s="625"/>
      <c r="B4033" s="203" t="s">
        <v>6</v>
      </c>
      <c r="C4033" s="207" t="s">
        <v>5</v>
      </c>
      <c r="D4033" s="207" t="s">
        <v>288</v>
      </c>
      <c r="E4033" s="207" t="s">
        <v>289</v>
      </c>
      <c r="F4033" s="612"/>
      <c r="G4033" s="613"/>
      <c r="H4033" s="616" t="s">
        <v>290</v>
      </c>
      <c r="I4033" s="617"/>
      <c r="J4033" s="620" t="s">
        <v>287</v>
      </c>
      <c r="K4033" s="620" t="s">
        <v>287</v>
      </c>
      <c r="L4033" s="622">
        <v>0</v>
      </c>
    </row>
    <row r="4034" spans="1:12" s="194" customFormat="1" ht="35.1" customHeight="1" x14ac:dyDescent="0.15">
      <c r="A4034" s="626"/>
      <c r="B4034" s="209" t="s">
        <v>1260</v>
      </c>
      <c r="C4034" s="209" t="s">
        <v>2013</v>
      </c>
      <c r="D4034" s="211">
        <v>43412</v>
      </c>
      <c r="E4034" s="209" t="s">
        <v>2770</v>
      </c>
      <c r="F4034" s="614"/>
      <c r="G4034" s="615"/>
      <c r="H4034" s="618"/>
      <c r="I4034" s="619"/>
      <c r="J4034" s="621"/>
      <c r="K4034" s="621"/>
      <c r="L4034" s="623"/>
    </row>
    <row r="4035" spans="1:12" s="194" customFormat="1" ht="24.6" customHeight="1" x14ac:dyDescent="0.15">
      <c r="A4035" s="624">
        <v>762</v>
      </c>
      <c r="B4035" s="203" t="s">
        <v>12</v>
      </c>
      <c r="C4035" s="207" t="s">
        <v>11</v>
      </c>
      <c r="D4035" s="207" t="s">
        <v>280</v>
      </c>
      <c r="E4035" s="207" t="s">
        <v>281</v>
      </c>
      <c r="F4035" s="627" t="s">
        <v>8</v>
      </c>
      <c r="G4035" s="628"/>
      <c r="H4035" s="629"/>
      <c r="I4035" s="630"/>
      <c r="J4035" s="630"/>
      <c r="K4035" s="630"/>
      <c r="L4035" s="631"/>
    </row>
    <row r="4036" spans="1:12" s="194" customFormat="1" ht="26.65" customHeight="1" x14ac:dyDescent="0.15">
      <c r="A4036" s="625"/>
      <c r="B4036" s="620" t="s">
        <v>2767</v>
      </c>
      <c r="C4036" s="632" t="s">
        <v>2771</v>
      </c>
      <c r="D4036" s="634">
        <v>43509</v>
      </c>
      <c r="E4036" s="620" t="s">
        <v>432</v>
      </c>
      <c r="F4036" s="636" t="s">
        <v>2013</v>
      </c>
      <c r="G4036" s="637"/>
      <c r="H4036" s="610" t="s">
        <v>286</v>
      </c>
      <c r="I4036" s="611"/>
      <c r="J4036" s="209" t="s">
        <v>287</v>
      </c>
      <c r="K4036" s="209" t="s">
        <v>16</v>
      </c>
      <c r="L4036" s="210">
        <v>222.34</v>
      </c>
    </row>
    <row r="4037" spans="1:12" s="194" customFormat="1" ht="353.1" customHeight="1" x14ac:dyDescent="0.15">
      <c r="A4037" s="625"/>
      <c r="B4037" s="621"/>
      <c r="C4037" s="633"/>
      <c r="D4037" s="635"/>
      <c r="E4037" s="621"/>
      <c r="F4037" s="638"/>
      <c r="G4037" s="639"/>
      <c r="H4037" s="610" t="s">
        <v>242</v>
      </c>
      <c r="I4037" s="611"/>
      <c r="J4037" s="209" t="s">
        <v>287</v>
      </c>
      <c r="K4037" s="209" t="s">
        <v>16</v>
      </c>
      <c r="L4037" s="210">
        <v>365.58</v>
      </c>
    </row>
    <row r="4038" spans="1:12" s="194" customFormat="1" ht="24.6" customHeight="1" x14ac:dyDescent="0.15">
      <c r="A4038" s="625"/>
      <c r="B4038" s="203" t="s">
        <v>6</v>
      </c>
      <c r="C4038" s="207" t="s">
        <v>5</v>
      </c>
      <c r="D4038" s="207" t="s">
        <v>288</v>
      </c>
      <c r="E4038" s="207" t="s">
        <v>289</v>
      </c>
      <c r="F4038" s="612"/>
      <c r="G4038" s="613"/>
      <c r="H4038" s="616" t="s">
        <v>290</v>
      </c>
      <c r="I4038" s="617"/>
      <c r="J4038" s="620" t="s">
        <v>287</v>
      </c>
      <c r="K4038" s="620" t="s">
        <v>287</v>
      </c>
      <c r="L4038" s="622">
        <v>0</v>
      </c>
    </row>
    <row r="4039" spans="1:12" s="194" customFormat="1" ht="35.1" customHeight="1" x14ac:dyDescent="0.15">
      <c r="A4039" s="626"/>
      <c r="B4039" s="209" t="s">
        <v>1260</v>
      </c>
      <c r="C4039" s="209" t="s">
        <v>2013</v>
      </c>
      <c r="D4039" s="211">
        <v>43510</v>
      </c>
      <c r="E4039" s="209" t="s">
        <v>2408</v>
      </c>
      <c r="F4039" s="614"/>
      <c r="G4039" s="615"/>
      <c r="H4039" s="618"/>
      <c r="I4039" s="619"/>
      <c r="J4039" s="621"/>
      <c r="K4039" s="621"/>
      <c r="L4039" s="623"/>
    </row>
    <row r="4040" spans="1:12" s="194" customFormat="1" ht="24.6" customHeight="1" x14ac:dyDescent="0.15">
      <c r="A4040" s="624">
        <v>763</v>
      </c>
      <c r="B4040" s="203" t="s">
        <v>12</v>
      </c>
      <c r="C4040" s="207" t="s">
        <v>11</v>
      </c>
      <c r="D4040" s="207" t="s">
        <v>280</v>
      </c>
      <c r="E4040" s="207" t="s">
        <v>281</v>
      </c>
      <c r="F4040" s="627" t="s">
        <v>8</v>
      </c>
      <c r="G4040" s="628"/>
      <c r="H4040" s="629"/>
      <c r="I4040" s="630"/>
      <c r="J4040" s="630"/>
      <c r="K4040" s="630"/>
      <c r="L4040" s="631"/>
    </row>
    <row r="4041" spans="1:12" s="194" customFormat="1" ht="26.65" customHeight="1" x14ac:dyDescent="0.15">
      <c r="A4041" s="625"/>
      <c r="B4041" s="620" t="s">
        <v>2772</v>
      </c>
      <c r="C4041" s="632" t="s">
        <v>2773</v>
      </c>
      <c r="D4041" s="634">
        <v>43499</v>
      </c>
      <c r="E4041" s="620" t="s">
        <v>650</v>
      </c>
      <c r="F4041" s="636" t="s">
        <v>651</v>
      </c>
      <c r="G4041" s="637"/>
      <c r="H4041" s="610" t="s">
        <v>286</v>
      </c>
      <c r="I4041" s="611"/>
      <c r="J4041" s="209" t="s">
        <v>287</v>
      </c>
      <c r="K4041" s="209" t="s">
        <v>16</v>
      </c>
      <c r="L4041" s="210">
        <v>225.1</v>
      </c>
    </row>
    <row r="4042" spans="1:12" s="194" customFormat="1" ht="409.6" customHeight="1" x14ac:dyDescent="0.15">
      <c r="A4042" s="625"/>
      <c r="B4042" s="640"/>
      <c r="C4042" s="641"/>
      <c r="D4042" s="642"/>
      <c r="E4042" s="640"/>
      <c r="F4042" s="643"/>
      <c r="G4042" s="644"/>
      <c r="H4042" s="616" t="s">
        <v>242</v>
      </c>
      <c r="I4042" s="617"/>
      <c r="J4042" s="620" t="s">
        <v>287</v>
      </c>
      <c r="K4042" s="620" t="s">
        <v>16</v>
      </c>
      <c r="L4042" s="622">
        <v>382.6</v>
      </c>
    </row>
    <row r="4043" spans="1:12" s="194" customFormat="1" ht="8.4499999999999993" customHeight="1" x14ac:dyDescent="0.15">
      <c r="A4043" s="625"/>
      <c r="B4043" s="621"/>
      <c r="C4043" s="633"/>
      <c r="D4043" s="635"/>
      <c r="E4043" s="621"/>
      <c r="F4043" s="638"/>
      <c r="G4043" s="639"/>
      <c r="H4043" s="618"/>
      <c r="I4043" s="619"/>
      <c r="J4043" s="621"/>
      <c r="K4043" s="621"/>
      <c r="L4043" s="623"/>
    </row>
    <row r="4044" spans="1:12" s="194" customFormat="1" ht="24.6" customHeight="1" x14ac:dyDescent="0.15">
      <c r="A4044" s="625"/>
      <c r="B4044" s="203" t="s">
        <v>6</v>
      </c>
      <c r="C4044" s="207" t="s">
        <v>5</v>
      </c>
      <c r="D4044" s="207" t="s">
        <v>288</v>
      </c>
      <c r="E4044" s="207" t="s">
        <v>289</v>
      </c>
      <c r="F4044" s="612"/>
      <c r="G4044" s="613"/>
      <c r="H4044" s="616" t="s">
        <v>290</v>
      </c>
      <c r="I4044" s="617"/>
      <c r="J4044" s="620" t="s">
        <v>287</v>
      </c>
      <c r="K4044" s="620" t="s">
        <v>16</v>
      </c>
      <c r="L4044" s="622">
        <v>70</v>
      </c>
    </row>
    <row r="4045" spans="1:12" s="194" customFormat="1" ht="24.6" customHeight="1" x14ac:dyDescent="0.15">
      <c r="A4045" s="626"/>
      <c r="B4045" s="209" t="s">
        <v>439</v>
      </c>
      <c r="C4045" s="209" t="s">
        <v>651</v>
      </c>
      <c r="D4045" s="211">
        <v>43500</v>
      </c>
      <c r="E4045" s="209" t="s">
        <v>2774</v>
      </c>
      <c r="F4045" s="614"/>
      <c r="G4045" s="615"/>
      <c r="H4045" s="618"/>
      <c r="I4045" s="619"/>
      <c r="J4045" s="621"/>
      <c r="K4045" s="621"/>
      <c r="L4045" s="623"/>
    </row>
    <row r="4046" spans="1:12" s="194" customFormat="1" ht="24.6" customHeight="1" x14ac:dyDescent="0.15">
      <c r="A4046" s="624">
        <v>764</v>
      </c>
      <c r="B4046" s="203" t="s">
        <v>12</v>
      </c>
      <c r="C4046" s="207" t="s">
        <v>11</v>
      </c>
      <c r="D4046" s="207" t="s">
        <v>280</v>
      </c>
      <c r="E4046" s="207" t="s">
        <v>281</v>
      </c>
      <c r="F4046" s="627" t="s">
        <v>8</v>
      </c>
      <c r="G4046" s="628"/>
      <c r="H4046" s="629"/>
      <c r="I4046" s="630"/>
      <c r="J4046" s="630"/>
      <c r="K4046" s="630"/>
      <c r="L4046" s="631"/>
    </row>
    <row r="4047" spans="1:12" s="194" customFormat="1" ht="26.65" customHeight="1" x14ac:dyDescent="0.15">
      <c r="A4047" s="625"/>
      <c r="B4047" s="620" t="s">
        <v>2772</v>
      </c>
      <c r="C4047" s="632" t="s">
        <v>2775</v>
      </c>
      <c r="D4047" s="634">
        <v>43528</v>
      </c>
      <c r="E4047" s="620" t="s">
        <v>770</v>
      </c>
      <c r="F4047" s="636" t="s">
        <v>771</v>
      </c>
      <c r="G4047" s="637"/>
      <c r="H4047" s="610" t="s">
        <v>286</v>
      </c>
      <c r="I4047" s="611"/>
      <c r="J4047" s="209" t="s">
        <v>287</v>
      </c>
      <c r="K4047" s="209" t="s">
        <v>16</v>
      </c>
      <c r="L4047" s="210">
        <v>213</v>
      </c>
    </row>
    <row r="4048" spans="1:12" s="194" customFormat="1" ht="255.95" customHeight="1" x14ac:dyDescent="0.15">
      <c r="A4048" s="625"/>
      <c r="B4048" s="621"/>
      <c r="C4048" s="633"/>
      <c r="D4048" s="635"/>
      <c r="E4048" s="621"/>
      <c r="F4048" s="638"/>
      <c r="G4048" s="639"/>
      <c r="H4048" s="610" t="s">
        <v>242</v>
      </c>
      <c r="I4048" s="611"/>
      <c r="J4048" s="209" t="s">
        <v>287</v>
      </c>
      <c r="K4048" s="209" t="s">
        <v>16</v>
      </c>
      <c r="L4048" s="210">
        <v>364.54</v>
      </c>
    </row>
    <row r="4049" spans="1:12" s="194" customFormat="1" ht="24.6" customHeight="1" x14ac:dyDescent="0.15">
      <c r="A4049" s="625"/>
      <c r="B4049" s="203" t="s">
        <v>6</v>
      </c>
      <c r="C4049" s="207" t="s">
        <v>5</v>
      </c>
      <c r="D4049" s="207" t="s">
        <v>288</v>
      </c>
      <c r="E4049" s="207" t="s">
        <v>289</v>
      </c>
      <c r="F4049" s="612"/>
      <c r="G4049" s="613"/>
      <c r="H4049" s="616" t="s">
        <v>290</v>
      </c>
      <c r="I4049" s="617"/>
      <c r="J4049" s="620" t="s">
        <v>287</v>
      </c>
      <c r="K4049" s="620" t="s">
        <v>16</v>
      </c>
      <c r="L4049" s="622">
        <v>100</v>
      </c>
    </row>
    <row r="4050" spans="1:12" s="194" customFormat="1" ht="24.6" customHeight="1" x14ac:dyDescent="0.15">
      <c r="A4050" s="626"/>
      <c r="B4050" s="209" t="s">
        <v>439</v>
      </c>
      <c r="C4050" s="209" t="s">
        <v>771</v>
      </c>
      <c r="D4050" s="211">
        <v>43529</v>
      </c>
      <c r="E4050" s="209" t="s">
        <v>455</v>
      </c>
      <c r="F4050" s="614"/>
      <c r="G4050" s="615"/>
      <c r="H4050" s="618"/>
      <c r="I4050" s="619"/>
      <c r="J4050" s="621"/>
      <c r="K4050" s="621"/>
      <c r="L4050" s="623"/>
    </row>
    <row r="4051" spans="1:12" s="194" customFormat="1" ht="24.6" customHeight="1" x14ac:dyDescent="0.15">
      <c r="A4051" s="624">
        <v>765</v>
      </c>
      <c r="B4051" s="203" t="s">
        <v>12</v>
      </c>
      <c r="C4051" s="207" t="s">
        <v>11</v>
      </c>
      <c r="D4051" s="207" t="s">
        <v>280</v>
      </c>
      <c r="E4051" s="207" t="s">
        <v>281</v>
      </c>
      <c r="F4051" s="627" t="s">
        <v>8</v>
      </c>
      <c r="G4051" s="628"/>
      <c r="H4051" s="629"/>
      <c r="I4051" s="630"/>
      <c r="J4051" s="630"/>
      <c r="K4051" s="630"/>
      <c r="L4051" s="631"/>
    </row>
    <row r="4052" spans="1:12" s="194" customFormat="1" ht="26.65" customHeight="1" x14ac:dyDescent="0.15">
      <c r="A4052" s="625"/>
      <c r="B4052" s="620" t="s">
        <v>2776</v>
      </c>
      <c r="C4052" s="632" t="s">
        <v>2777</v>
      </c>
      <c r="D4052" s="634">
        <v>43376</v>
      </c>
      <c r="E4052" s="620" t="s">
        <v>331</v>
      </c>
      <c r="F4052" s="636" t="s">
        <v>332</v>
      </c>
      <c r="G4052" s="637"/>
      <c r="H4052" s="610" t="s">
        <v>286</v>
      </c>
      <c r="I4052" s="611"/>
      <c r="J4052" s="209" t="s">
        <v>287</v>
      </c>
      <c r="K4052" s="209" t="s">
        <v>16</v>
      </c>
      <c r="L4052" s="210">
        <v>1287</v>
      </c>
    </row>
    <row r="4053" spans="1:12" s="194" customFormat="1" ht="288" customHeight="1" x14ac:dyDescent="0.15">
      <c r="A4053" s="625"/>
      <c r="B4053" s="621"/>
      <c r="C4053" s="633"/>
      <c r="D4053" s="635"/>
      <c r="E4053" s="621"/>
      <c r="F4053" s="638"/>
      <c r="G4053" s="639"/>
      <c r="H4053" s="610" t="s">
        <v>242</v>
      </c>
      <c r="I4053" s="611"/>
      <c r="J4053" s="209" t="s">
        <v>287</v>
      </c>
      <c r="K4053" s="209" t="s">
        <v>16</v>
      </c>
      <c r="L4053" s="210">
        <v>406.4</v>
      </c>
    </row>
    <row r="4054" spans="1:12" s="194" customFormat="1" ht="24.6" customHeight="1" x14ac:dyDescent="0.15">
      <c r="A4054" s="625"/>
      <c r="B4054" s="203" t="s">
        <v>6</v>
      </c>
      <c r="C4054" s="207" t="s">
        <v>5</v>
      </c>
      <c r="D4054" s="207" t="s">
        <v>288</v>
      </c>
      <c r="E4054" s="207" t="s">
        <v>289</v>
      </c>
      <c r="F4054" s="612"/>
      <c r="G4054" s="613"/>
      <c r="H4054" s="616" t="s">
        <v>290</v>
      </c>
      <c r="I4054" s="617"/>
      <c r="J4054" s="620" t="s">
        <v>287</v>
      </c>
      <c r="K4054" s="620" t="s">
        <v>16</v>
      </c>
      <c r="L4054" s="622">
        <v>525</v>
      </c>
    </row>
    <row r="4055" spans="1:12" s="194" customFormat="1" ht="24.6" customHeight="1" x14ac:dyDescent="0.15">
      <c r="A4055" s="626"/>
      <c r="B4055" s="209" t="s">
        <v>460</v>
      </c>
      <c r="C4055" s="209" t="s">
        <v>332</v>
      </c>
      <c r="D4055" s="211">
        <v>43380</v>
      </c>
      <c r="E4055" s="209" t="s">
        <v>334</v>
      </c>
      <c r="F4055" s="614"/>
      <c r="G4055" s="615"/>
      <c r="H4055" s="618"/>
      <c r="I4055" s="619"/>
      <c r="J4055" s="621"/>
      <c r="K4055" s="621"/>
      <c r="L4055" s="623"/>
    </row>
    <row r="4056" spans="1:12" s="194" customFormat="1" ht="24.6" customHeight="1" x14ac:dyDescent="0.15">
      <c r="A4056" s="624">
        <v>766</v>
      </c>
      <c r="B4056" s="203" t="s">
        <v>12</v>
      </c>
      <c r="C4056" s="207" t="s">
        <v>11</v>
      </c>
      <c r="D4056" s="207" t="s">
        <v>280</v>
      </c>
      <c r="E4056" s="207" t="s">
        <v>281</v>
      </c>
      <c r="F4056" s="627" t="s">
        <v>8</v>
      </c>
      <c r="G4056" s="628"/>
      <c r="H4056" s="629"/>
      <c r="I4056" s="630"/>
      <c r="J4056" s="630"/>
      <c r="K4056" s="630"/>
      <c r="L4056" s="631"/>
    </row>
    <row r="4057" spans="1:12" s="194" customFormat="1" ht="26.65" customHeight="1" x14ac:dyDescent="0.15">
      <c r="A4057" s="625"/>
      <c r="B4057" s="620" t="s">
        <v>2776</v>
      </c>
      <c r="C4057" s="632" t="s">
        <v>2778</v>
      </c>
      <c r="D4057" s="634">
        <v>43431</v>
      </c>
      <c r="E4057" s="620" t="s">
        <v>2779</v>
      </c>
      <c r="F4057" s="636" t="s">
        <v>2780</v>
      </c>
      <c r="G4057" s="637"/>
      <c r="H4057" s="610" t="s">
        <v>286</v>
      </c>
      <c r="I4057" s="611"/>
      <c r="J4057" s="209" t="s">
        <v>287</v>
      </c>
      <c r="K4057" s="209" t="s">
        <v>16</v>
      </c>
      <c r="L4057" s="210">
        <v>827</v>
      </c>
    </row>
    <row r="4058" spans="1:12" s="194" customFormat="1" ht="255.95" customHeight="1" x14ac:dyDescent="0.15">
      <c r="A4058" s="625"/>
      <c r="B4058" s="621"/>
      <c r="C4058" s="633"/>
      <c r="D4058" s="635"/>
      <c r="E4058" s="621"/>
      <c r="F4058" s="638"/>
      <c r="G4058" s="639"/>
      <c r="H4058" s="610" t="s">
        <v>242</v>
      </c>
      <c r="I4058" s="611"/>
      <c r="J4058" s="209" t="s">
        <v>287</v>
      </c>
      <c r="K4058" s="209" t="s">
        <v>16</v>
      </c>
      <c r="L4058" s="210">
        <v>1634.8</v>
      </c>
    </row>
    <row r="4059" spans="1:12" s="194" customFormat="1" ht="24.6" customHeight="1" x14ac:dyDescent="0.15">
      <c r="A4059" s="625"/>
      <c r="B4059" s="203" t="s">
        <v>6</v>
      </c>
      <c r="C4059" s="207" t="s">
        <v>5</v>
      </c>
      <c r="D4059" s="207" t="s">
        <v>288</v>
      </c>
      <c r="E4059" s="207" t="s">
        <v>289</v>
      </c>
      <c r="F4059" s="612"/>
      <c r="G4059" s="613"/>
      <c r="H4059" s="616" t="s">
        <v>290</v>
      </c>
      <c r="I4059" s="617"/>
      <c r="J4059" s="620" t="s">
        <v>287</v>
      </c>
      <c r="K4059" s="620" t="s">
        <v>287</v>
      </c>
      <c r="L4059" s="622">
        <v>0</v>
      </c>
    </row>
    <row r="4060" spans="1:12" s="194" customFormat="1" ht="24.6" customHeight="1" x14ac:dyDescent="0.15">
      <c r="A4060" s="626"/>
      <c r="B4060" s="209" t="s">
        <v>460</v>
      </c>
      <c r="C4060" s="209" t="s">
        <v>2780</v>
      </c>
      <c r="D4060" s="211">
        <v>43436</v>
      </c>
      <c r="E4060" s="209" t="s">
        <v>2069</v>
      </c>
      <c r="F4060" s="614"/>
      <c r="G4060" s="615"/>
      <c r="H4060" s="618"/>
      <c r="I4060" s="619"/>
      <c r="J4060" s="621"/>
      <c r="K4060" s="621"/>
      <c r="L4060" s="623"/>
    </row>
    <row r="4061" spans="1:12" s="194" customFormat="1" ht="24.6" customHeight="1" x14ac:dyDescent="0.15">
      <c r="A4061" s="624">
        <v>767</v>
      </c>
      <c r="B4061" s="203" t="s">
        <v>12</v>
      </c>
      <c r="C4061" s="207" t="s">
        <v>11</v>
      </c>
      <c r="D4061" s="207" t="s">
        <v>280</v>
      </c>
      <c r="E4061" s="207" t="s">
        <v>281</v>
      </c>
      <c r="F4061" s="627" t="s">
        <v>8</v>
      </c>
      <c r="G4061" s="628"/>
      <c r="H4061" s="629"/>
      <c r="I4061" s="630"/>
      <c r="J4061" s="630"/>
      <c r="K4061" s="630"/>
      <c r="L4061" s="631"/>
    </row>
    <row r="4062" spans="1:12" s="194" customFormat="1" ht="26.65" customHeight="1" x14ac:dyDescent="0.15">
      <c r="A4062" s="625"/>
      <c r="B4062" s="620" t="s">
        <v>2776</v>
      </c>
      <c r="C4062" s="632" t="s">
        <v>2781</v>
      </c>
      <c r="D4062" s="634">
        <v>43528</v>
      </c>
      <c r="E4062" s="620" t="s">
        <v>1941</v>
      </c>
      <c r="F4062" s="636" t="s">
        <v>2780</v>
      </c>
      <c r="G4062" s="637"/>
      <c r="H4062" s="610" t="s">
        <v>286</v>
      </c>
      <c r="I4062" s="611"/>
      <c r="J4062" s="209" t="s">
        <v>287</v>
      </c>
      <c r="K4062" s="209" t="s">
        <v>16</v>
      </c>
      <c r="L4062" s="210">
        <v>1568</v>
      </c>
    </row>
    <row r="4063" spans="1:12" s="194" customFormat="1" ht="277.35000000000002" customHeight="1" x14ac:dyDescent="0.15">
      <c r="A4063" s="625"/>
      <c r="B4063" s="621"/>
      <c r="C4063" s="633"/>
      <c r="D4063" s="635"/>
      <c r="E4063" s="621"/>
      <c r="F4063" s="638"/>
      <c r="G4063" s="639"/>
      <c r="H4063" s="610" t="s">
        <v>242</v>
      </c>
      <c r="I4063" s="611"/>
      <c r="J4063" s="209" t="s">
        <v>287</v>
      </c>
      <c r="K4063" s="209" t="s">
        <v>16</v>
      </c>
      <c r="L4063" s="210">
        <v>1607.32</v>
      </c>
    </row>
    <row r="4064" spans="1:12" s="194" customFormat="1" ht="24.6" customHeight="1" x14ac:dyDescent="0.15">
      <c r="A4064" s="625"/>
      <c r="B4064" s="203" t="s">
        <v>6</v>
      </c>
      <c r="C4064" s="207" t="s">
        <v>5</v>
      </c>
      <c r="D4064" s="207" t="s">
        <v>288</v>
      </c>
      <c r="E4064" s="207" t="s">
        <v>289</v>
      </c>
      <c r="F4064" s="612"/>
      <c r="G4064" s="613"/>
      <c r="H4064" s="616" t="s">
        <v>290</v>
      </c>
      <c r="I4064" s="617"/>
      <c r="J4064" s="620" t="s">
        <v>287</v>
      </c>
      <c r="K4064" s="620" t="s">
        <v>16</v>
      </c>
      <c r="L4064" s="622">
        <v>690</v>
      </c>
    </row>
    <row r="4065" spans="1:12" s="194" customFormat="1" ht="24.6" customHeight="1" x14ac:dyDescent="0.15">
      <c r="A4065" s="626"/>
      <c r="B4065" s="209" t="s">
        <v>460</v>
      </c>
      <c r="C4065" s="209" t="s">
        <v>2780</v>
      </c>
      <c r="D4065" s="211">
        <v>43534</v>
      </c>
      <c r="E4065" s="209" t="s">
        <v>2121</v>
      </c>
      <c r="F4065" s="614"/>
      <c r="G4065" s="615"/>
      <c r="H4065" s="618"/>
      <c r="I4065" s="619"/>
      <c r="J4065" s="621"/>
      <c r="K4065" s="621"/>
      <c r="L4065" s="623"/>
    </row>
    <row r="4066" spans="1:12" s="194" customFormat="1" ht="24.6" customHeight="1" x14ac:dyDescent="0.15">
      <c r="A4066" s="624">
        <v>768</v>
      </c>
      <c r="B4066" s="203" t="s">
        <v>12</v>
      </c>
      <c r="C4066" s="207" t="s">
        <v>11</v>
      </c>
      <c r="D4066" s="207" t="s">
        <v>280</v>
      </c>
      <c r="E4066" s="207" t="s">
        <v>281</v>
      </c>
      <c r="F4066" s="627" t="s">
        <v>8</v>
      </c>
      <c r="G4066" s="628"/>
      <c r="H4066" s="629"/>
      <c r="I4066" s="630"/>
      <c r="J4066" s="630"/>
      <c r="K4066" s="630"/>
      <c r="L4066" s="631"/>
    </row>
    <row r="4067" spans="1:12" s="194" customFormat="1" ht="26.65" customHeight="1" x14ac:dyDescent="0.15">
      <c r="A4067" s="625"/>
      <c r="B4067" s="620" t="s">
        <v>2776</v>
      </c>
      <c r="C4067" s="632" t="s">
        <v>2782</v>
      </c>
      <c r="D4067" s="634">
        <v>43545</v>
      </c>
      <c r="E4067" s="620" t="s">
        <v>644</v>
      </c>
      <c r="F4067" s="636" t="s">
        <v>2368</v>
      </c>
      <c r="G4067" s="637"/>
      <c r="H4067" s="610" t="s">
        <v>286</v>
      </c>
      <c r="I4067" s="611"/>
      <c r="J4067" s="209" t="s">
        <v>287</v>
      </c>
      <c r="K4067" s="209" t="s">
        <v>16</v>
      </c>
      <c r="L4067" s="210">
        <v>747</v>
      </c>
    </row>
    <row r="4068" spans="1:12" s="194" customFormat="1" ht="374.45" customHeight="1" x14ac:dyDescent="0.15">
      <c r="A4068" s="625"/>
      <c r="B4068" s="621"/>
      <c r="C4068" s="633"/>
      <c r="D4068" s="635"/>
      <c r="E4068" s="621"/>
      <c r="F4068" s="638"/>
      <c r="G4068" s="639"/>
      <c r="H4068" s="610" t="s">
        <v>242</v>
      </c>
      <c r="I4068" s="611"/>
      <c r="J4068" s="209" t="s">
        <v>287</v>
      </c>
      <c r="K4068" s="209" t="s">
        <v>16</v>
      </c>
      <c r="L4068" s="210">
        <v>534.29999999999995</v>
      </c>
    </row>
    <row r="4069" spans="1:12" s="194" customFormat="1" ht="24.6" customHeight="1" x14ac:dyDescent="0.15">
      <c r="A4069" s="625"/>
      <c r="B4069" s="203" t="s">
        <v>6</v>
      </c>
      <c r="C4069" s="207" t="s">
        <v>5</v>
      </c>
      <c r="D4069" s="207" t="s">
        <v>288</v>
      </c>
      <c r="E4069" s="207" t="s">
        <v>289</v>
      </c>
      <c r="F4069" s="612"/>
      <c r="G4069" s="613"/>
      <c r="H4069" s="616" t="s">
        <v>290</v>
      </c>
      <c r="I4069" s="617"/>
      <c r="J4069" s="620" t="s">
        <v>287</v>
      </c>
      <c r="K4069" s="620" t="s">
        <v>287</v>
      </c>
      <c r="L4069" s="622">
        <v>0</v>
      </c>
    </row>
    <row r="4070" spans="1:12" s="194" customFormat="1" ht="24.6" customHeight="1" x14ac:dyDescent="0.15">
      <c r="A4070" s="626"/>
      <c r="B4070" s="209" t="s">
        <v>460</v>
      </c>
      <c r="C4070" s="209" t="s">
        <v>2368</v>
      </c>
      <c r="D4070" s="211">
        <v>43548</v>
      </c>
      <c r="E4070" s="209" t="s">
        <v>2783</v>
      </c>
      <c r="F4070" s="614"/>
      <c r="G4070" s="615"/>
      <c r="H4070" s="618"/>
      <c r="I4070" s="619"/>
      <c r="J4070" s="621"/>
      <c r="K4070" s="621"/>
      <c r="L4070" s="623"/>
    </row>
    <row r="4071" spans="1:12" s="194" customFormat="1" ht="24.6" customHeight="1" x14ac:dyDescent="0.15">
      <c r="A4071" s="624">
        <v>769</v>
      </c>
      <c r="B4071" s="203" t="s">
        <v>12</v>
      </c>
      <c r="C4071" s="207" t="s">
        <v>11</v>
      </c>
      <c r="D4071" s="207" t="s">
        <v>280</v>
      </c>
      <c r="E4071" s="207" t="s">
        <v>281</v>
      </c>
      <c r="F4071" s="627" t="s">
        <v>8</v>
      </c>
      <c r="G4071" s="628"/>
      <c r="H4071" s="629"/>
      <c r="I4071" s="630"/>
      <c r="J4071" s="630"/>
      <c r="K4071" s="630"/>
      <c r="L4071" s="631"/>
    </row>
    <row r="4072" spans="1:12" s="194" customFormat="1" ht="26.65" customHeight="1" x14ac:dyDescent="0.15">
      <c r="A4072" s="625"/>
      <c r="B4072" s="620" t="s">
        <v>2784</v>
      </c>
      <c r="C4072" s="632" t="s">
        <v>2785</v>
      </c>
      <c r="D4072" s="634">
        <v>43488</v>
      </c>
      <c r="E4072" s="620" t="s">
        <v>2786</v>
      </c>
      <c r="F4072" s="636" t="s">
        <v>1358</v>
      </c>
      <c r="G4072" s="637"/>
      <c r="H4072" s="610" t="s">
        <v>286</v>
      </c>
      <c r="I4072" s="611"/>
      <c r="J4072" s="209" t="s">
        <v>287</v>
      </c>
      <c r="K4072" s="209" t="s">
        <v>16</v>
      </c>
      <c r="L4072" s="210">
        <v>379.5</v>
      </c>
    </row>
    <row r="4073" spans="1:12" s="194" customFormat="1" ht="409.6" customHeight="1" x14ac:dyDescent="0.15">
      <c r="A4073" s="625"/>
      <c r="B4073" s="640"/>
      <c r="C4073" s="641"/>
      <c r="D4073" s="642"/>
      <c r="E4073" s="640"/>
      <c r="F4073" s="643"/>
      <c r="G4073" s="644"/>
      <c r="H4073" s="616" t="s">
        <v>242</v>
      </c>
      <c r="I4073" s="617"/>
      <c r="J4073" s="620" t="s">
        <v>287</v>
      </c>
      <c r="K4073" s="620" t="s">
        <v>16</v>
      </c>
      <c r="L4073" s="622">
        <v>389.63</v>
      </c>
    </row>
    <row r="4074" spans="1:12" s="194" customFormat="1" ht="116.25" customHeight="1" x14ac:dyDescent="0.15">
      <c r="A4074" s="625"/>
      <c r="B4074" s="621"/>
      <c r="C4074" s="633"/>
      <c r="D4074" s="635"/>
      <c r="E4074" s="621"/>
      <c r="F4074" s="638"/>
      <c r="G4074" s="639"/>
      <c r="H4074" s="618"/>
      <c r="I4074" s="619"/>
      <c r="J4074" s="621"/>
      <c r="K4074" s="621"/>
      <c r="L4074" s="623"/>
    </row>
    <row r="4075" spans="1:12" s="194" customFormat="1" ht="24.6" customHeight="1" x14ac:dyDescent="0.15">
      <c r="A4075" s="625"/>
      <c r="B4075" s="203" t="s">
        <v>6</v>
      </c>
      <c r="C4075" s="207" t="s">
        <v>5</v>
      </c>
      <c r="D4075" s="207" t="s">
        <v>288</v>
      </c>
      <c r="E4075" s="207" t="s">
        <v>289</v>
      </c>
      <c r="F4075" s="612"/>
      <c r="G4075" s="613"/>
      <c r="H4075" s="616" t="s">
        <v>290</v>
      </c>
      <c r="I4075" s="617"/>
      <c r="J4075" s="620" t="s">
        <v>287</v>
      </c>
      <c r="K4075" s="620" t="s">
        <v>16</v>
      </c>
      <c r="L4075" s="622">
        <v>140</v>
      </c>
    </row>
    <row r="4076" spans="1:12" s="194" customFormat="1" ht="24.6" customHeight="1" x14ac:dyDescent="0.15">
      <c r="A4076" s="626"/>
      <c r="B4076" s="209" t="s">
        <v>460</v>
      </c>
      <c r="C4076" s="209" t="s">
        <v>1358</v>
      </c>
      <c r="D4076" s="211">
        <v>43490</v>
      </c>
      <c r="E4076" s="209" t="s">
        <v>765</v>
      </c>
      <c r="F4076" s="614"/>
      <c r="G4076" s="615"/>
      <c r="H4076" s="618"/>
      <c r="I4076" s="619"/>
      <c r="J4076" s="621"/>
      <c r="K4076" s="621"/>
      <c r="L4076" s="623"/>
    </row>
    <row r="4077" spans="1:12" s="194" customFormat="1" ht="24.6" customHeight="1" x14ac:dyDescent="0.15">
      <c r="A4077" s="624">
        <v>770</v>
      </c>
      <c r="B4077" s="203" t="s">
        <v>12</v>
      </c>
      <c r="C4077" s="207" t="s">
        <v>11</v>
      </c>
      <c r="D4077" s="207" t="s">
        <v>280</v>
      </c>
      <c r="E4077" s="207" t="s">
        <v>281</v>
      </c>
      <c r="F4077" s="627" t="s">
        <v>8</v>
      </c>
      <c r="G4077" s="628"/>
      <c r="H4077" s="629"/>
      <c r="I4077" s="630"/>
      <c r="J4077" s="630"/>
      <c r="K4077" s="630"/>
      <c r="L4077" s="631"/>
    </row>
    <row r="4078" spans="1:12" s="194" customFormat="1" ht="26.65" customHeight="1" x14ac:dyDescent="0.15">
      <c r="A4078" s="625"/>
      <c r="B4078" s="620" t="s">
        <v>2787</v>
      </c>
      <c r="C4078" s="632" t="s">
        <v>2788</v>
      </c>
      <c r="D4078" s="634">
        <v>43452</v>
      </c>
      <c r="E4078" s="620" t="s">
        <v>315</v>
      </c>
      <c r="F4078" s="636" t="s">
        <v>316</v>
      </c>
      <c r="G4078" s="637"/>
      <c r="H4078" s="610" t="s">
        <v>286</v>
      </c>
      <c r="I4078" s="611"/>
      <c r="J4078" s="209" t="s">
        <v>287</v>
      </c>
      <c r="K4078" s="209" t="s">
        <v>16</v>
      </c>
      <c r="L4078" s="210">
        <v>310.01</v>
      </c>
    </row>
    <row r="4079" spans="1:12" s="194" customFormat="1" ht="277.35000000000002" customHeight="1" x14ac:dyDescent="0.15">
      <c r="A4079" s="625"/>
      <c r="B4079" s="621"/>
      <c r="C4079" s="633"/>
      <c r="D4079" s="635"/>
      <c r="E4079" s="621"/>
      <c r="F4079" s="638"/>
      <c r="G4079" s="639"/>
      <c r="H4079" s="610" t="s">
        <v>242</v>
      </c>
      <c r="I4079" s="611"/>
      <c r="J4079" s="209" t="s">
        <v>287</v>
      </c>
      <c r="K4079" s="209" t="s">
        <v>16</v>
      </c>
      <c r="L4079" s="210">
        <v>1020.63</v>
      </c>
    </row>
    <row r="4080" spans="1:12" s="194" customFormat="1" ht="24.6" customHeight="1" x14ac:dyDescent="0.15">
      <c r="A4080" s="625"/>
      <c r="B4080" s="203" t="s">
        <v>6</v>
      </c>
      <c r="C4080" s="207" t="s">
        <v>5</v>
      </c>
      <c r="D4080" s="207" t="s">
        <v>288</v>
      </c>
      <c r="E4080" s="207" t="s">
        <v>289</v>
      </c>
      <c r="F4080" s="612"/>
      <c r="G4080" s="613"/>
      <c r="H4080" s="616" t="s">
        <v>290</v>
      </c>
      <c r="I4080" s="617"/>
      <c r="J4080" s="620" t="s">
        <v>287</v>
      </c>
      <c r="K4080" s="620" t="s">
        <v>16</v>
      </c>
      <c r="L4080" s="622">
        <v>165.83</v>
      </c>
    </row>
    <row r="4081" spans="1:12" s="194" customFormat="1" ht="24.6" customHeight="1" x14ac:dyDescent="0.15">
      <c r="A4081" s="626"/>
      <c r="B4081" s="209" t="s">
        <v>439</v>
      </c>
      <c r="C4081" s="209" t="s">
        <v>316</v>
      </c>
      <c r="D4081" s="211">
        <v>43454</v>
      </c>
      <c r="E4081" s="209" t="s">
        <v>2789</v>
      </c>
      <c r="F4081" s="614"/>
      <c r="G4081" s="615"/>
      <c r="H4081" s="618"/>
      <c r="I4081" s="619"/>
      <c r="J4081" s="621"/>
      <c r="K4081" s="621"/>
      <c r="L4081" s="623"/>
    </row>
    <row r="4082" spans="1:12" s="194" customFormat="1" ht="24.6" customHeight="1" x14ac:dyDescent="0.15">
      <c r="A4082" s="624">
        <v>771</v>
      </c>
      <c r="B4082" s="203" t="s">
        <v>12</v>
      </c>
      <c r="C4082" s="207" t="s">
        <v>11</v>
      </c>
      <c r="D4082" s="207" t="s">
        <v>280</v>
      </c>
      <c r="E4082" s="207" t="s">
        <v>281</v>
      </c>
      <c r="F4082" s="627" t="s">
        <v>8</v>
      </c>
      <c r="G4082" s="628"/>
      <c r="H4082" s="629"/>
      <c r="I4082" s="630"/>
      <c r="J4082" s="630"/>
      <c r="K4082" s="630"/>
      <c r="L4082" s="631"/>
    </row>
    <row r="4083" spans="1:12" s="194" customFormat="1" ht="26.65" customHeight="1" x14ac:dyDescent="0.15">
      <c r="A4083" s="625"/>
      <c r="B4083" s="620" t="s">
        <v>2790</v>
      </c>
      <c r="C4083" s="632" t="s">
        <v>2791</v>
      </c>
      <c r="D4083" s="634">
        <v>43553</v>
      </c>
      <c r="E4083" s="620" t="s">
        <v>770</v>
      </c>
      <c r="F4083" s="636" t="s">
        <v>1293</v>
      </c>
      <c r="G4083" s="637"/>
      <c r="H4083" s="610" t="s">
        <v>286</v>
      </c>
      <c r="I4083" s="611"/>
      <c r="J4083" s="209" t="s">
        <v>287</v>
      </c>
      <c r="K4083" s="209" t="s">
        <v>287</v>
      </c>
      <c r="L4083" s="210">
        <v>0</v>
      </c>
    </row>
    <row r="4084" spans="1:12" s="194" customFormat="1" ht="137.65" customHeight="1" x14ac:dyDescent="0.15">
      <c r="A4084" s="625"/>
      <c r="B4084" s="621"/>
      <c r="C4084" s="633"/>
      <c r="D4084" s="635"/>
      <c r="E4084" s="621"/>
      <c r="F4084" s="638"/>
      <c r="G4084" s="639"/>
      <c r="H4084" s="610" t="s">
        <v>242</v>
      </c>
      <c r="I4084" s="611"/>
      <c r="J4084" s="209" t="s">
        <v>287</v>
      </c>
      <c r="K4084" s="209" t="s">
        <v>287</v>
      </c>
      <c r="L4084" s="210">
        <v>0</v>
      </c>
    </row>
    <row r="4085" spans="1:12" s="194" customFormat="1" ht="24.6" customHeight="1" x14ac:dyDescent="0.15">
      <c r="A4085" s="625"/>
      <c r="B4085" s="203" t="s">
        <v>6</v>
      </c>
      <c r="C4085" s="207" t="s">
        <v>5</v>
      </c>
      <c r="D4085" s="207" t="s">
        <v>288</v>
      </c>
      <c r="E4085" s="207" t="s">
        <v>289</v>
      </c>
      <c r="F4085" s="612"/>
      <c r="G4085" s="613"/>
      <c r="H4085" s="616" t="s">
        <v>290</v>
      </c>
      <c r="I4085" s="617"/>
      <c r="J4085" s="620" t="s">
        <v>287</v>
      </c>
      <c r="K4085" s="620" t="s">
        <v>16</v>
      </c>
      <c r="L4085" s="622">
        <v>1170</v>
      </c>
    </row>
    <row r="4086" spans="1:12" s="194" customFormat="1" ht="24.6" customHeight="1" x14ac:dyDescent="0.15">
      <c r="A4086" s="626"/>
      <c r="B4086" s="209" t="s">
        <v>291</v>
      </c>
      <c r="C4086" s="209" t="s">
        <v>1293</v>
      </c>
      <c r="D4086" s="211">
        <v>43558</v>
      </c>
      <c r="E4086" s="209" t="s">
        <v>2792</v>
      </c>
      <c r="F4086" s="614"/>
      <c r="G4086" s="615"/>
      <c r="H4086" s="618"/>
      <c r="I4086" s="619"/>
      <c r="J4086" s="621"/>
      <c r="K4086" s="621"/>
      <c r="L4086" s="623"/>
    </row>
    <row r="4087" spans="1:12" s="194" customFormat="1" ht="24.6" customHeight="1" x14ac:dyDescent="0.15">
      <c r="A4087" s="624">
        <v>772</v>
      </c>
      <c r="B4087" s="203" t="s">
        <v>12</v>
      </c>
      <c r="C4087" s="207" t="s">
        <v>11</v>
      </c>
      <c r="D4087" s="207" t="s">
        <v>280</v>
      </c>
      <c r="E4087" s="207" t="s">
        <v>281</v>
      </c>
      <c r="F4087" s="627" t="s">
        <v>8</v>
      </c>
      <c r="G4087" s="628"/>
      <c r="H4087" s="629"/>
      <c r="I4087" s="630"/>
      <c r="J4087" s="630"/>
      <c r="K4087" s="630"/>
      <c r="L4087" s="631"/>
    </row>
    <row r="4088" spans="1:12" s="194" customFormat="1" ht="26.65" customHeight="1" x14ac:dyDescent="0.15">
      <c r="A4088" s="625"/>
      <c r="B4088" s="620" t="s">
        <v>2793</v>
      </c>
      <c r="C4088" s="632" t="s">
        <v>2794</v>
      </c>
      <c r="D4088" s="634">
        <v>43395</v>
      </c>
      <c r="E4088" s="620" t="s">
        <v>2795</v>
      </c>
      <c r="F4088" s="636" t="s">
        <v>2796</v>
      </c>
      <c r="G4088" s="637"/>
      <c r="H4088" s="610" t="s">
        <v>286</v>
      </c>
      <c r="I4088" s="611"/>
      <c r="J4088" s="209" t="s">
        <v>287</v>
      </c>
      <c r="K4088" s="209" t="s">
        <v>16</v>
      </c>
      <c r="L4088" s="210">
        <v>352</v>
      </c>
    </row>
    <row r="4089" spans="1:12" s="194" customFormat="1" ht="288" customHeight="1" x14ac:dyDescent="0.15">
      <c r="A4089" s="625"/>
      <c r="B4089" s="621"/>
      <c r="C4089" s="633"/>
      <c r="D4089" s="635"/>
      <c r="E4089" s="621"/>
      <c r="F4089" s="638"/>
      <c r="G4089" s="639"/>
      <c r="H4089" s="610" t="s">
        <v>242</v>
      </c>
      <c r="I4089" s="611"/>
      <c r="J4089" s="209" t="s">
        <v>287</v>
      </c>
      <c r="K4089" s="209" t="s">
        <v>16</v>
      </c>
      <c r="L4089" s="210">
        <v>301.60000000000002</v>
      </c>
    </row>
    <row r="4090" spans="1:12" s="194" customFormat="1" ht="24.6" customHeight="1" x14ac:dyDescent="0.15">
      <c r="A4090" s="625"/>
      <c r="B4090" s="203" t="s">
        <v>6</v>
      </c>
      <c r="C4090" s="207" t="s">
        <v>5</v>
      </c>
      <c r="D4090" s="207" t="s">
        <v>288</v>
      </c>
      <c r="E4090" s="207" t="s">
        <v>289</v>
      </c>
      <c r="F4090" s="612"/>
      <c r="G4090" s="613"/>
      <c r="H4090" s="616" t="s">
        <v>290</v>
      </c>
      <c r="I4090" s="617"/>
      <c r="J4090" s="620" t="s">
        <v>287</v>
      </c>
      <c r="K4090" s="620" t="s">
        <v>16</v>
      </c>
      <c r="L4090" s="622">
        <v>100</v>
      </c>
    </row>
    <row r="4091" spans="1:12" s="194" customFormat="1" ht="24.6" customHeight="1" x14ac:dyDescent="0.15">
      <c r="A4091" s="626"/>
      <c r="B4091" s="209" t="s">
        <v>401</v>
      </c>
      <c r="C4091" s="209" t="s">
        <v>2796</v>
      </c>
      <c r="D4091" s="211">
        <v>43397</v>
      </c>
      <c r="E4091" s="209" t="s">
        <v>881</v>
      </c>
      <c r="F4091" s="614"/>
      <c r="G4091" s="615"/>
      <c r="H4091" s="618"/>
      <c r="I4091" s="619"/>
      <c r="J4091" s="621"/>
      <c r="K4091" s="621"/>
      <c r="L4091" s="623"/>
    </row>
    <row r="4092" spans="1:12" s="194" customFormat="1" ht="24.6" customHeight="1" x14ac:dyDescent="0.15">
      <c r="A4092" s="624">
        <v>773</v>
      </c>
      <c r="B4092" s="203" t="s">
        <v>12</v>
      </c>
      <c r="C4092" s="207" t="s">
        <v>11</v>
      </c>
      <c r="D4092" s="207" t="s">
        <v>280</v>
      </c>
      <c r="E4092" s="207" t="s">
        <v>281</v>
      </c>
      <c r="F4092" s="627" t="s">
        <v>8</v>
      </c>
      <c r="G4092" s="628"/>
      <c r="H4092" s="629"/>
      <c r="I4092" s="630"/>
      <c r="J4092" s="630"/>
      <c r="K4092" s="630"/>
      <c r="L4092" s="631"/>
    </row>
    <row r="4093" spans="1:12" s="194" customFormat="1" ht="26.65" customHeight="1" x14ac:dyDescent="0.15">
      <c r="A4093" s="625"/>
      <c r="B4093" s="620" t="s">
        <v>2797</v>
      </c>
      <c r="C4093" s="632" t="s">
        <v>2798</v>
      </c>
      <c r="D4093" s="634">
        <v>43552</v>
      </c>
      <c r="E4093" s="620" t="s">
        <v>1058</v>
      </c>
      <c r="F4093" s="636" t="s">
        <v>1059</v>
      </c>
      <c r="G4093" s="637"/>
      <c r="H4093" s="610" t="s">
        <v>286</v>
      </c>
      <c r="I4093" s="611"/>
      <c r="J4093" s="209" t="s">
        <v>287</v>
      </c>
      <c r="K4093" s="209" t="s">
        <v>16</v>
      </c>
      <c r="L4093" s="210">
        <v>275</v>
      </c>
    </row>
    <row r="4094" spans="1:12" s="194" customFormat="1" ht="409.6" customHeight="1" x14ac:dyDescent="0.15">
      <c r="A4094" s="625"/>
      <c r="B4094" s="640"/>
      <c r="C4094" s="641"/>
      <c r="D4094" s="642"/>
      <c r="E4094" s="640"/>
      <c r="F4094" s="643"/>
      <c r="G4094" s="644"/>
      <c r="H4094" s="616" t="s">
        <v>242</v>
      </c>
      <c r="I4094" s="617"/>
      <c r="J4094" s="620" t="s">
        <v>287</v>
      </c>
      <c r="K4094" s="620" t="s">
        <v>16</v>
      </c>
      <c r="L4094" s="622">
        <v>409.6</v>
      </c>
    </row>
    <row r="4095" spans="1:12" s="194" customFormat="1" ht="62.45" customHeight="1" x14ac:dyDescent="0.15">
      <c r="A4095" s="625"/>
      <c r="B4095" s="621"/>
      <c r="C4095" s="633"/>
      <c r="D4095" s="635"/>
      <c r="E4095" s="621"/>
      <c r="F4095" s="638"/>
      <c r="G4095" s="639"/>
      <c r="H4095" s="618"/>
      <c r="I4095" s="619"/>
      <c r="J4095" s="621"/>
      <c r="K4095" s="621"/>
      <c r="L4095" s="623"/>
    </row>
    <row r="4096" spans="1:12" s="194" customFormat="1" ht="24.6" customHeight="1" x14ac:dyDescent="0.15">
      <c r="A4096" s="625"/>
      <c r="B4096" s="203" t="s">
        <v>6</v>
      </c>
      <c r="C4096" s="207" t="s">
        <v>5</v>
      </c>
      <c r="D4096" s="207" t="s">
        <v>288</v>
      </c>
      <c r="E4096" s="207" t="s">
        <v>289</v>
      </c>
      <c r="F4096" s="612"/>
      <c r="G4096" s="613"/>
      <c r="H4096" s="616" t="s">
        <v>290</v>
      </c>
      <c r="I4096" s="617"/>
      <c r="J4096" s="620" t="s">
        <v>287</v>
      </c>
      <c r="K4096" s="620" t="s">
        <v>16</v>
      </c>
      <c r="L4096" s="622">
        <v>200</v>
      </c>
    </row>
    <row r="4097" spans="1:12" s="194" customFormat="1" ht="24.6" customHeight="1" x14ac:dyDescent="0.15">
      <c r="A4097" s="626"/>
      <c r="B4097" s="209" t="s">
        <v>2799</v>
      </c>
      <c r="C4097" s="209" t="s">
        <v>1059</v>
      </c>
      <c r="D4097" s="211">
        <v>43553</v>
      </c>
      <c r="E4097" s="209" t="s">
        <v>1543</v>
      </c>
      <c r="F4097" s="614"/>
      <c r="G4097" s="615"/>
      <c r="H4097" s="618"/>
      <c r="I4097" s="619"/>
      <c r="J4097" s="621"/>
      <c r="K4097" s="621"/>
      <c r="L4097" s="623"/>
    </row>
    <row r="4098" spans="1:12" s="194" customFormat="1" ht="24.6" customHeight="1" x14ac:dyDescent="0.15">
      <c r="A4098" s="624">
        <v>774</v>
      </c>
      <c r="B4098" s="203" t="s">
        <v>12</v>
      </c>
      <c r="C4098" s="207" t="s">
        <v>11</v>
      </c>
      <c r="D4098" s="207" t="s">
        <v>280</v>
      </c>
      <c r="E4098" s="207" t="s">
        <v>281</v>
      </c>
      <c r="F4098" s="627" t="s">
        <v>8</v>
      </c>
      <c r="G4098" s="628"/>
      <c r="H4098" s="629"/>
      <c r="I4098" s="630"/>
      <c r="J4098" s="630"/>
      <c r="K4098" s="630"/>
      <c r="L4098" s="631"/>
    </row>
    <row r="4099" spans="1:12" s="194" customFormat="1" ht="26.65" customHeight="1" x14ac:dyDescent="0.15">
      <c r="A4099" s="625"/>
      <c r="B4099" s="620" t="s">
        <v>2800</v>
      </c>
      <c r="C4099" s="620" t="s">
        <v>2801</v>
      </c>
      <c r="D4099" s="634">
        <v>43405</v>
      </c>
      <c r="E4099" s="620" t="s">
        <v>377</v>
      </c>
      <c r="F4099" s="636" t="s">
        <v>2802</v>
      </c>
      <c r="G4099" s="637"/>
      <c r="H4099" s="610" t="s">
        <v>286</v>
      </c>
      <c r="I4099" s="611"/>
      <c r="J4099" s="209" t="s">
        <v>287</v>
      </c>
      <c r="K4099" s="209" t="s">
        <v>16</v>
      </c>
      <c r="L4099" s="210">
        <v>288</v>
      </c>
    </row>
    <row r="4100" spans="1:12" s="194" customFormat="1" ht="19.149999999999999" customHeight="1" x14ac:dyDescent="0.15">
      <c r="A4100" s="625"/>
      <c r="B4100" s="621"/>
      <c r="C4100" s="621"/>
      <c r="D4100" s="635"/>
      <c r="E4100" s="621"/>
      <c r="F4100" s="638"/>
      <c r="G4100" s="639"/>
      <c r="H4100" s="610" t="s">
        <v>242</v>
      </c>
      <c r="I4100" s="611"/>
      <c r="J4100" s="209" t="s">
        <v>287</v>
      </c>
      <c r="K4100" s="209" t="s">
        <v>16</v>
      </c>
      <c r="L4100" s="210">
        <v>387</v>
      </c>
    </row>
    <row r="4101" spans="1:12" s="194" customFormat="1" ht="24.6" customHeight="1" x14ac:dyDescent="0.15">
      <c r="A4101" s="625"/>
      <c r="B4101" s="203" t="s">
        <v>6</v>
      </c>
      <c r="C4101" s="207" t="s">
        <v>5</v>
      </c>
      <c r="D4101" s="207" t="s">
        <v>288</v>
      </c>
      <c r="E4101" s="207" t="s">
        <v>289</v>
      </c>
      <c r="F4101" s="612"/>
      <c r="G4101" s="613"/>
      <c r="H4101" s="616" t="s">
        <v>290</v>
      </c>
      <c r="I4101" s="617"/>
      <c r="J4101" s="620" t="s">
        <v>287</v>
      </c>
      <c r="K4101" s="620" t="s">
        <v>287</v>
      </c>
      <c r="L4101" s="622">
        <v>0</v>
      </c>
    </row>
    <row r="4102" spans="1:12" s="194" customFormat="1" ht="24.6" customHeight="1" x14ac:dyDescent="0.15">
      <c r="A4102" s="626"/>
      <c r="B4102" s="209" t="s">
        <v>317</v>
      </c>
      <c r="C4102" s="209" t="s">
        <v>2802</v>
      </c>
      <c r="D4102" s="211">
        <v>43406</v>
      </c>
      <c r="E4102" s="209" t="s">
        <v>2803</v>
      </c>
      <c r="F4102" s="614"/>
      <c r="G4102" s="615"/>
      <c r="H4102" s="618"/>
      <c r="I4102" s="619"/>
      <c r="J4102" s="621"/>
      <c r="K4102" s="621"/>
      <c r="L4102" s="623"/>
    </row>
    <row r="4103" spans="1:12" s="194" customFormat="1" ht="24.6" customHeight="1" x14ac:dyDescent="0.15">
      <c r="A4103" s="624">
        <v>775</v>
      </c>
      <c r="B4103" s="203" t="s">
        <v>12</v>
      </c>
      <c r="C4103" s="207" t="s">
        <v>11</v>
      </c>
      <c r="D4103" s="207" t="s">
        <v>280</v>
      </c>
      <c r="E4103" s="207" t="s">
        <v>281</v>
      </c>
      <c r="F4103" s="627" t="s">
        <v>8</v>
      </c>
      <c r="G4103" s="628"/>
      <c r="H4103" s="629"/>
      <c r="I4103" s="630"/>
      <c r="J4103" s="630"/>
      <c r="K4103" s="630"/>
      <c r="L4103" s="631"/>
    </row>
    <row r="4104" spans="1:12" s="194" customFormat="1" ht="26.65" customHeight="1" x14ac:dyDescent="0.15">
      <c r="A4104" s="625"/>
      <c r="B4104" s="620" t="s">
        <v>2804</v>
      </c>
      <c r="C4104" s="632" t="s">
        <v>2805</v>
      </c>
      <c r="D4104" s="634">
        <v>43426</v>
      </c>
      <c r="E4104" s="620" t="s">
        <v>2806</v>
      </c>
      <c r="F4104" s="636" t="s">
        <v>2807</v>
      </c>
      <c r="G4104" s="637"/>
      <c r="H4104" s="610" t="s">
        <v>286</v>
      </c>
      <c r="I4104" s="611"/>
      <c r="J4104" s="209" t="s">
        <v>287</v>
      </c>
      <c r="K4104" s="209" t="s">
        <v>16</v>
      </c>
      <c r="L4104" s="210">
        <v>1215</v>
      </c>
    </row>
    <row r="4105" spans="1:12" s="194" customFormat="1" ht="288" customHeight="1" x14ac:dyDescent="0.15">
      <c r="A4105" s="625"/>
      <c r="B4105" s="621"/>
      <c r="C4105" s="633"/>
      <c r="D4105" s="635"/>
      <c r="E4105" s="621"/>
      <c r="F4105" s="638"/>
      <c r="G4105" s="639"/>
      <c r="H4105" s="610" t="s">
        <v>242</v>
      </c>
      <c r="I4105" s="611"/>
      <c r="J4105" s="209" t="s">
        <v>287</v>
      </c>
      <c r="K4105" s="209" t="s">
        <v>16</v>
      </c>
      <c r="L4105" s="210">
        <v>1395.51</v>
      </c>
    </row>
    <row r="4106" spans="1:12" s="194" customFormat="1" ht="24.6" customHeight="1" x14ac:dyDescent="0.15">
      <c r="A4106" s="625"/>
      <c r="B4106" s="203" t="s">
        <v>6</v>
      </c>
      <c r="C4106" s="207" t="s">
        <v>5</v>
      </c>
      <c r="D4106" s="207" t="s">
        <v>288</v>
      </c>
      <c r="E4106" s="207" t="s">
        <v>289</v>
      </c>
      <c r="F4106" s="612"/>
      <c r="G4106" s="613"/>
      <c r="H4106" s="616" t="s">
        <v>290</v>
      </c>
      <c r="I4106" s="617"/>
      <c r="J4106" s="620" t="s">
        <v>287</v>
      </c>
      <c r="K4106" s="620" t="s">
        <v>16</v>
      </c>
      <c r="L4106" s="622">
        <v>350</v>
      </c>
    </row>
    <row r="4107" spans="1:12" s="194" customFormat="1" ht="24.6" customHeight="1" x14ac:dyDescent="0.15">
      <c r="A4107" s="626"/>
      <c r="B4107" s="209" t="s">
        <v>419</v>
      </c>
      <c r="C4107" s="209" t="s">
        <v>2807</v>
      </c>
      <c r="D4107" s="211">
        <v>43432</v>
      </c>
      <c r="E4107" s="209" t="s">
        <v>2808</v>
      </c>
      <c r="F4107" s="614"/>
      <c r="G4107" s="615"/>
      <c r="H4107" s="618"/>
      <c r="I4107" s="619"/>
      <c r="J4107" s="621"/>
      <c r="K4107" s="621"/>
      <c r="L4107" s="623"/>
    </row>
    <row r="4108" spans="1:12" s="194" customFormat="1" ht="24.6" customHeight="1" x14ac:dyDescent="0.15">
      <c r="A4108" s="624">
        <v>776</v>
      </c>
      <c r="B4108" s="203" t="s">
        <v>12</v>
      </c>
      <c r="C4108" s="207" t="s">
        <v>11</v>
      </c>
      <c r="D4108" s="207" t="s">
        <v>280</v>
      </c>
      <c r="E4108" s="207" t="s">
        <v>281</v>
      </c>
      <c r="F4108" s="627" t="s">
        <v>8</v>
      </c>
      <c r="G4108" s="628"/>
      <c r="H4108" s="629"/>
      <c r="I4108" s="630"/>
      <c r="J4108" s="630"/>
      <c r="K4108" s="630"/>
      <c r="L4108" s="631"/>
    </row>
    <row r="4109" spans="1:12" s="194" customFormat="1" ht="26.65" customHeight="1" x14ac:dyDescent="0.15">
      <c r="A4109" s="625"/>
      <c r="B4109" s="620" t="s">
        <v>2809</v>
      </c>
      <c r="C4109" s="632" t="s">
        <v>2810</v>
      </c>
      <c r="D4109" s="634">
        <v>43481</v>
      </c>
      <c r="E4109" s="620" t="s">
        <v>991</v>
      </c>
      <c r="F4109" s="636" t="s">
        <v>992</v>
      </c>
      <c r="G4109" s="637"/>
      <c r="H4109" s="610" t="s">
        <v>286</v>
      </c>
      <c r="I4109" s="611"/>
      <c r="J4109" s="209" t="s">
        <v>287</v>
      </c>
      <c r="K4109" s="209" t="s">
        <v>16</v>
      </c>
      <c r="L4109" s="210">
        <v>170.38</v>
      </c>
    </row>
    <row r="4110" spans="1:12" s="194" customFormat="1" ht="299.10000000000002" customHeight="1" x14ac:dyDescent="0.15">
      <c r="A4110" s="625"/>
      <c r="B4110" s="621"/>
      <c r="C4110" s="633"/>
      <c r="D4110" s="635"/>
      <c r="E4110" s="621"/>
      <c r="F4110" s="638"/>
      <c r="G4110" s="639"/>
      <c r="H4110" s="610" t="s">
        <v>242</v>
      </c>
      <c r="I4110" s="611"/>
      <c r="J4110" s="209" t="s">
        <v>287</v>
      </c>
      <c r="K4110" s="209" t="s">
        <v>16</v>
      </c>
      <c r="L4110" s="210">
        <v>296.39999999999998</v>
      </c>
    </row>
    <row r="4111" spans="1:12" s="194" customFormat="1" ht="24.6" customHeight="1" x14ac:dyDescent="0.15">
      <c r="A4111" s="625"/>
      <c r="B4111" s="203" t="s">
        <v>6</v>
      </c>
      <c r="C4111" s="207" t="s">
        <v>5</v>
      </c>
      <c r="D4111" s="207" t="s">
        <v>288</v>
      </c>
      <c r="E4111" s="207" t="s">
        <v>289</v>
      </c>
      <c r="F4111" s="612"/>
      <c r="G4111" s="613"/>
      <c r="H4111" s="616" t="s">
        <v>290</v>
      </c>
      <c r="I4111" s="617"/>
      <c r="J4111" s="620" t="s">
        <v>287</v>
      </c>
      <c r="K4111" s="620" t="s">
        <v>287</v>
      </c>
      <c r="L4111" s="622">
        <v>0</v>
      </c>
    </row>
    <row r="4112" spans="1:12" s="194" customFormat="1" ht="24.6" customHeight="1" x14ac:dyDescent="0.15">
      <c r="A4112" s="626"/>
      <c r="B4112" s="209" t="s">
        <v>2811</v>
      </c>
      <c r="C4112" s="209" t="s">
        <v>992</v>
      </c>
      <c r="D4112" s="211">
        <v>43482</v>
      </c>
      <c r="E4112" s="209" t="s">
        <v>2812</v>
      </c>
      <c r="F4112" s="614"/>
      <c r="G4112" s="615"/>
      <c r="H4112" s="618"/>
      <c r="I4112" s="619"/>
      <c r="J4112" s="621"/>
      <c r="K4112" s="621"/>
      <c r="L4112" s="623"/>
    </row>
    <row r="4113" spans="1:12" s="194" customFormat="1" ht="24.6" customHeight="1" x14ac:dyDescent="0.15">
      <c r="A4113" s="624">
        <v>777</v>
      </c>
      <c r="B4113" s="203" t="s">
        <v>12</v>
      </c>
      <c r="C4113" s="207" t="s">
        <v>11</v>
      </c>
      <c r="D4113" s="207" t="s">
        <v>280</v>
      </c>
      <c r="E4113" s="207" t="s">
        <v>281</v>
      </c>
      <c r="F4113" s="627" t="s">
        <v>8</v>
      </c>
      <c r="G4113" s="628"/>
      <c r="H4113" s="629"/>
      <c r="I4113" s="630"/>
      <c r="J4113" s="630"/>
      <c r="K4113" s="630"/>
      <c r="L4113" s="631"/>
    </row>
    <row r="4114" spans="1:12" s="194" customFormat="1" ht="26.65" customHeight="1" x14ac:dyDescent="0.15">
      <c r="A4114" s="625"/>
      <c r="B4114" s="620" t="s">
        <v>2813</v>
      </c>
      <c r="C4114" s="632" t="s">
        <v>2814</v>
      </c>
      <c r="D4114" s="634">
        <v>43517</v>
      </c>
      <c r="E4114" s="620" t="s">
        <v>607</v>
      </c>
      <c r="F4114" s="636" t="s">
        <v>2815</v>
      </c>
      <c r="G4114" s="637"/>
      <c r="H4114" s="610" t="s">
        <v>286</v>
      </c>
      <c r="I4114" s="611"/>
      <c r="J4114" s="209" t="s">
        <v>287</v>
      </c>
      <c r="K4114" s="209" t="s">
        <v>16</v>
      </c>
      <c r="L4114" s="210">
        <v>348.38</v>
      </c>
    </row>
    <row r="4115" spans="1:12" s="194" customFormat="1" ht="409.6" customHeight="1" x14ac:dyDescent="0.15">
      <c r="A4115" s="625"/>
      <c r="B4115" s="640"/>
      <c r="C4115" s="641"/>
      <c r="D4115" s="642"/>
      <c r="E4115" s="640"/>
      <c r="F4115" s="643"/>
      <c r="G4115" s="644"/>
      <c r="H4115" s="616" t="s">
        <v>242</v>
      </c>
      <c r="I4115" s="617"/>
      <c r="J4115" s="620" t="s">
        <v>287</v>
      </c>
      <c r="K4115" s="620" t="s">
        <v>16</v>
      </c>
      <c r="L4115" s="622">
        <v>400.6</v>
      </c>
    </row>
    <row r="4116" spans="1:12" s="194" customFormat="1" ht="126.95" customHeight="1" x14ac:dyDescent="0.15">
      <c r="A4116" s="625"/>
      <c r="B4116" s="621"/>
      <c r="C4116" s="633"/>
      <c r="D4116" s="635"/>
      <c r="E4116" s="621"/>
      <c r="F4116" s="638"/>
      <c r="G4116" s="639"/>
      <c r="H4116" s="618"/>
      <c r="I4116" s="619"/>
      <c r="J4116" s="621"/>
      <c r="K4116" s="621"/>
      <c r="L4116" s="623"/>
    </row>
    <row r="4117" spans="1:12" s="194" customFormat="1" ht="24.6" customHeight="1" x14ac:dyDescent="0.15">
      <c r="A4117" s="625"/>
      <c r="B4117" s="203" t="s">
        <v>6</v>
      </c>
      <c r="C4117" s="207" t="s">
        <v>5</v>
      </c>
      <c r="D4117" s="207" t="s">
        <v>288</v>
      </c>
      <c r="E4117" s="207" t="s">
        <v>289</v>
      </c>
      <c r="F4117" s="612"/>
      <c r="G4117" s="613"/>
      <c r="H4117" s="616" t="s">
        <v>290</v>
      </c>
      <c r="I4117" s="617"/>
      <c r="J4117" s="620" t="s">
        <v>287</v>
      </c>
      <c r="K4117" s="620" t="s">
        <v>287</v>
      </c>
      <c r="L4117" s="622">
        <v>0</v>
      </c>
    </row>
    <row r="4118" spans="1:12" s="194" customFormat="1" ht="24.6" customHeight="1" x14ac:dyDescent="0.15">
      <c r="A4118" s="626"/>
      <c r="B4118" s="209" t="s">
        <v>710</v>
      </c>
      <c r="C4118" s="209" t="s">
        <v>2815</v>
      </c>
      <c r="D4118" s="211">
        <v>43519</v>
      </c>
      <c r="E4118" s="209" t="s">
        <v>2816</v>
      </c>
      <c r="F4118" s="614"/>
      <c r="G4118" s="615"/>
      <c r="H4118" s="618"/>
      <c r="I4118" s="619"/>
      <c r="J4118" s="621"/>
      <c r="K4118" s="621"/>
      <c r="L4118" s="623"/>
    </row>
    <row r="4119" spans="1:12" s="194" customFormat="1" ht="24.6" customHeight="1" x14ac:dyDescent="0.15">
      <c r="A4119" s="624">
        <v>778</v>
      </c>
      <c r="B4119" s="203" t="s">
        <v>12</v>
      </c>
      <c r="C4119" s="207" t="s">
        <v>11</v>
      </c>
      <c r="D4119" s="207" t="s">
        <v>280</v>
      </c>
      <c r="E4119" s="207" t="s">
        <v>281</v>
      </c>
      <c r="F4119" s="627" t="s">
        <v>8</v>
      </c>
      <c r="G4119" s="628"/>
      <c r="H4119" s="629"/>
      <c r="I4119" s="630"/>
      <c r="J4119" s="630"/>
      <c r="K4119" s="630"/>
      <c r="L4119" s="631"/>
    </row>
    <row r="4120" spans="1:12" s="194" customFormat="1" ht="26.65" customHeight="1" x14ac:dyDescent="0.15">
      <c r="A4120" s="625"/>
      <c r="B4120" s="620" t="s">
        <v>2817</v>
      </c>
      <c r="C4120" s="632" t="s">
        <v>2818</v>
      </c>
      <c r="D4120" s="634">
        <v>43433</v>
      </c>
      <c r="E4120" s="620" t="s">
        <v>1385</v>
      </c>
      <c r="F4120" s="636" t="s">
        <v>2819</v>
      </c>
      <c r="G4120" s="637"/>
      <c r="H4120" s="610" t="s">
        <v>286</v>
      </c>
      <c r="I4120" s="611"/>
      <c r="J4120" s="209" t="s">
        <v>287</v>
      </c>
      <c r="K4120" s="209" t="s">
        <v>16</v>
      </c>
      <c r="L4120" s="210">
        <v>516</v>
      </c>
    </row>
    <row r="4121" spans="1:12" s="194" customFormat="1" ht="266.64999999999998" customHeight="1" x14ac:dyDescent="0.15">
      <c r="A4121" s="625"/>
      <c r="B4121" s="621"/>
      <c r="C4121" s="633"/>
      <c r="D4121" s="635"/>
      <c r="E4121" s="621"/>
      <c r="F4121" s="638"/>
      <c r="G4121" s="639"/>
      <c r="H4121" s="610" t="s">
        <v>242</v>
      </c>
      <c r="I4121" s="611"/>
      <c r="J4121" s="209" t="s">
        <v>287</v>
      </c>
      <c r="K4121" s="209" t="s">
        <v>16</v>
      </c>
      <c r="L4121" s="210">
        <v>317</v>
      </c>
    </row>
    <row r="4122" spans="1:12" s="194" customFormat="1" ht="24.6" customHeight="1" x14ac:dyDescent="0.15">
      <c r="A4122" s="625"/>
      <c r="B4122" s="203" t="s">
        <v>6</v>
      </c>
      <c r="C4122" s="207" t="s">
        <v>5</v>
      </c>
      <c r="D4122" s="207" t="s">
        <v>288</v>
      </c>
      <c r="E4122" s="207" t="s">
        <v>289</v>
      </c>
      <c r="F4122" s="612"/>
      <c r="G4122" s="613"/>
      <c r="H4122" s="616" t="s">
        <v>290</v>
      </c>
      <c r="I4122" s="617"/>
      <c r="J4122" s="620" t="s">
        <v>287</v>
      </c>
      <c r="K4122" s="620" t="s">
        <v>16</v>
      </c>
      <c r="L4122" s="622">
        <v>545</v>
      </c>
    </row>
    <row r="4123" spans="1:12" s="194" customFormat="1" ht="24.6" customHeight="1" x14ac:dyDescent="0.15">
      <c r="A4123" s="626"/>
      <c r="B4123" s="209" t="s">
        <v>291</v>
      </c>
      <c r="C4123" s="209" t="s">
        <v>2819</v>
      </c>
      <c r="D4123" s="211">
        <v>43435</v>
      </c>
      <c r="E4123" s="209" t="s">
        <v>1445</v>
      </c>
      <c r="F4123" s="614"/>
      <c r="G4123" s="615"/>
      <c r="H4123" s="618"/>
      <c r="I4123" s="619"/>
      <c r="J4123" s="621"/>
      <c r="K4123" s="621"/>
      <c r="L4123" s="623"/>
    </row>
    <row r="4124" spans="1:12" s="194" customFormat="1" ht="24.6" customHeight="1" x14ac:dyDescent="0.15">
      <c r="A4124" s="624">
        <v>779</v>
      </c>
      <c r="B4124" s="203" t="s">
        <v>12</v>
      </c>
      <c r="C4124" s="207" t="s">
        <v>11</v>
      </c>
      <c r="D4124" s="207" t="s">
        <v>280</v>
      </c>
      <c r="E4124" s="207" t="s">
        <v>281</v>
      </c>
      <c r="F4124" s="627" t="s">
        <v>8</v>
      </c>
      <c r="G4124" s="628"/>
      <c r="H4124" s="629"/>
      <c r="I4124" s="630"/>
      <c r="J4124" s="630"/>
      <c r="K4124" s="630"/>
      <c r="L4124" s="631"/>
    </row>
    <row r="4125" spans="1:12" s="194" customFormat="1" ht="26.65" customHeight="1" x14ac:dyDescent="0.15">
      <c r="A4125" s="625"/>
      <c r="B4125" s="620" t="s">
        <v>2820</v>
      </c>
      <c r="C4125" s="632" t="s">
        <v>2821</v>
      </c>
      <c r="D4125" s="634">
        <v>43498</v>
      </c>
      <c r="E4125" s="620" t="s">
        <v>2822</v>
      </c>
      <c r="F4125" s="636" t="s">
        <v>465</v>
      </c>
      <c r="G4125" s="637"/>
      <c r="H4125" s="610" t="s">
        <v>286</v>
      </c>
      <c r="I4125" s="611"/>
      <c r="J4125" s="209" t="s">
        <v>16</v>
      </c>
      <c r="K4125" s="209" t="s">
        <v>287</v>
      </c>
      <c r="L4125" s="210">
        <v>591.20000000000005</v>
      </c>
    </row>
    <row r="4126" spans="1:12" s="194" customFormat="1" ht="255.95" customHeight="1" x14ac:dyDescent="0.15">
      <c r="A4126" s="625"/>
      <c r="B4126" s="621"/>
      <c r="C4126" s="633"/>
      <c r="D4126" s="635"/>
      <c r="E4126" s="621"/>
      <c r="F4126" s="638"/>
      <c r="G4126" s="639"/>
      <c r="H4126" s="610" t="s">
        <v>242</v>
      </c>
      <c r="I4126" s="611"/>
      <c r="J4126" s="209" t="s">
        <v>16</v>
      </c>
      <c r="K4126" s="209" t="s">
        <v>287</v>
      </c>
      <c r="L4126" s="210">
        <v>671.95</v>
      </c>
    </row>
    <row r="4127" spans="1:12" s="194" customFormat="1" ht="24.6" customHeight="1" x14ac:dyDescent="0.15">
      <c r="A4127" s="625"/>
      <c r="B4127" s="203" t="s">
        <v>6</v>
      </c>
      <c r="C4127" s="207" t="s">
        <v>5</v>
      </c>
      <c r="D4127" s="207" t="s">
        <v>288</v>
      </c>
      <c r="E4127" s="207" t="s">
        <v>289</v>
      </c>
      <c r="F4127" s="612"/>
      <c r="G4127" s="613"/>
      <c r="H4127" s="616" t="s">
        <v>290</v>
      </c>
      <c r="I4127" s="617"/>
      <c r="J4127" s="620" t="s">
        <v>16</v>
      </c>
      <c r="K4127" s="620" t="s">
        <v>16</v>
      </c>
      <c r="L4127" s="622">
        <v>893</v>
      </c>
    </row>
    <row r="4128" spans="1:12" s="194" customFormat="1" ht="24.6" customHeight="1" x14ac:dyDescent="0.15">
      <c r="A4128" s="626"/>
      <c r="B4128" s="209" t="s">
        <v>333</v>
      </c>
      <c r="C4128" s="209" t="s">
        <v>465</v>
      </c>
      <c r="D4128" s="211">
        <v>43502</v>
      </c>
      <c r="E4128" s="209" t="s">
        <v>2504</v>
      </c>
      <c r="F4128" s="614"/>
      <c r="G4128" s="615"/>
      <c r="H4128" s="618"/>
      <c r="I4128" s="619"/>
      <c r="J4128" s="621"/>
      <c r="K4128" s="621"/>
      <c r="L4128" s="623"/>
    </row>
    <row r="4129" spans="1:12" s="194" customFormat="1" ht="24.6" customHeight="1" x14ac:dyDescent="0.15">
      <c r="A4129" s="624">
        <v>780</v>
      </c>
      <c r="B4129" s="203" t="s">
        <v>12</v>
      </c>
      <c r="C4129" s="207" t="s">
        <v>11</v>
      </c>
      <c r="D4129" s="207" t="s">
        <v>280</v>
      </c>
      <c r="E4129" s="207" t="s">
        <v>281</v>
      </c>
      <c r="F4129" s="627" t="s">
        <v>8</v>
      </c>
      <c r="G4129" s="628"/>
      <c r="H4129" s="629"/>
      <c r="I4129" s="630"/>
      <c r="J4129" s="630"/>
      <c r="K4129" s="630"/>
      <c r="L4129" s="631"/>
    </row>
    <row r="4130" spans="1:12" s="194" customFormat="1" ht="26.65" customHeight="1" x14ac:dyDescent="0.15">
      <c r="A4130" s="625"/>
      <c r="B4130" s="620" t="s">
        <v>2820</v>
      </c>
      <c r="C4130" s="632" t="s">
        <v>2823</v>
      </c>
      <c r="D4130" s="634">
        <v>43550</v>
      </c>
      <c r="E4130" s="620" t="s">
        <v>2779</v>
      </c>
      <c r="F4130" s="636" t="s">
        <v>2146</v>
      </c>
      <c r="G4130" s="637"/>
      <c r="H4130" s="610" t="s">
        <v>286</v>
      </c>
      <c r="I4130" s="611"/>
      <c r="J4130" s="209" t="s">
        <v>287</v>
      </c>
      <c r="K4130" s="209" t="s">
        <v>16</v>
      </c>
      <c r="L4130" s="210">
        <v>894</v>
      </c>
    </row>
    <row r="4131" spans="1:12" s="194" customFormat="1" ht="180.2" customHeight="1" x14ac:dyDescent="0.15">
      <c r="A4131" s="625"/>
      <c r="B4131" s="621"/>
      <c r="C4131" s="633"/>
      <c r="D4131" s="635"/>
      <c r="E4131" s="621"/>
      <c r="F4131" s="638"/>
      <c r="G4131" s="639"/>
      <c r="H4131" s="610" t="s">
        <v>242</v>
      </c>
      <c r="I4131" s="611"/>
      <c r="J4131" s="209" t="s">
        <v>287</v>
      </c>
      <c r="K4131" s="209" t="s">
        <v>16</v>
      </c>
      <c r="L4131" s="210">
        <v>7673</v>
      </c>
    </row>
    <row r="4132" spans="1:12" s="194" customFormat="1" ht="24.6" customHeight="1" x14ac:dyDescent="0.15">
      <c r="A4132" s="625"/>
      <c r="B4132" s="203" t="s">
        <v>6</v>
      </c>
      <c r="C4132" s="207" t="s">
        <v>5</v>
      </c>
      <c r="D4132" s="207" t="s">
        <v>288</v>
      </c>
      <c r="E4132" s="207" t="s">
        <v>289</v>
      </c>
      <c r="F4132" s="612"/>
      <c r="G4132" s="613"/>
      <c r="H4132" s="616" t="s">
        <v>290</v>
      </c>
      <c r="I4132" s="617"/>
      <c r="J4132" s="620" t="s">
        <v>287</v>
      </c>
      <c r="K4132" s="620" t="s">
        <v>16</v>
      </c>
      <c r="L4132" s="622">
        <v>200</v>
      </c>
    </row>
    <row r="4133" spans="1:12" s="194" customFormat="1" ht="24.6" customHeight="1" x14ac:dyDescent="0.15">
      <c r="A4133" s="626"/>
      <c r="B4133" s="209" t="s">
        <v>333</v>
      </c>
      <c r="C4133" s="209" t="s">
        <v>2146</v>
      </c>
      <c r="D4133" s="211">
        <v>43555</v>
      </c>
      <c r="E4133" s="209" t="s">
        <v>2177</v>
      </c>
      <c r="F4133" s="614"/>
      <c r="G4133" s="615"/>
      <c r="H4133" s="618"/>
      <c r="I4133" s="619"/>
      <c r="J4133" s="621"/>
      <c r="K4133" s="621"/>
      <c r="L4133" s="623"/>
    </row>
    <row r="4134" spans="1:12" s="194" customFormat="1" ht="24.6" customHeight="1" x14ac:dyDescent="0.15">
      <c r="A4134" s="624">
        <v>781</v>
      </c>
      <c r="B4134" s="203" t="s">
        <v>12</v>
      </c>
      <c r="C4134" s="207" t="s">
        <v>11</v>
      </c>
      <c r="D4134" s="207" t="s">
        <v>280</v>
      </c>
      <c r="E4134" s="207" t="s">
        <v>281</v>
      </c>
      <c r="F4134" s="627" t="s">
        <v>8</v>
      </c>
      <c r="G4134" s="628"/>
      <c r="H4134" s="629"/>
      <c r="I4134" s="630"/>
      <c r="J4134" s="630"/>
      <c r="K4134" s="630"/>
      <c r="L4134" s="631"/>
    </row>
    <row r="4135" spans="1:12" s="194" customFormat="1" ht="26.65" customHeight="1" x14ac:dyDescent="0.15">
      <c r="A4135" s="625"/>
      <c r="B4135" s="620" t="s">
        <v>2824</v>
      </c>
      <c r="C4135" s="620" t="s">
        <v>2825</v>
      </c>
      <c r="D4135" s="634">
        <v>43441</v>
      </c>
      <c r="E4135" s="620" t="s">
        <v>469</v>
      </c>
      <c r="F4135" s="636" t="s">
        <v>2826</v>
      </c>
      <c r="G4135" s="637"/>
      <c r="H4135" s="610" t="s">
        <v>286</v>
      </c>
      <c r="I4135" s="611"/>
      <c r="J4135" s="209" t="s">
        <v>287</v>
      </c>
      <c r="K4135" s="209" t="s">
        <v>16</v>
      </c>
      <c r="L4135" s="210">
        <v>381</v>
      </c>
    </row>
    <row r="4136" spans="1:12" s="194" customFormat="1" ht="83.65" customHeight="1" x14ac:dyDescent="0.15">
      <c r="A4136" s="625"/>
      <c r="B4136" s="621"/>
      <c r="C4136" s="621"/>
      <c r="D4136" s="635"/>
      <c r="E4136" s="621"/>
      <c r="F4136" s="638"/>
      <c r="G4136" s="639"/>
      <c r="H4136" s="610" t="s">
        <v>242</v>
      </c>
      <c r="I4136" s="611"/>
      <c r="J4136" s="209" t="s">
        <v>287</v>
      </c>
      <c r="K4136" s="209" t="s">
        <v>16</v>
      </c>
      <c r="L4136" s="210">
        <v>347.4</v>
      </c>
    </row>
    <row r="4137" spans="1:12" s="194" customFormat="1" ht="24.6" customHeight="1" x14ac:dyDescent="0.15">
      <c r="A4137" s="625"/>
      <c r="B4137" s="203" t="s">
        <v>6</v>
      </c>
      <c r="C4137" s="207" t="s">
        <v>5</v>
      </c>
      <c r="D4137" s="207" t="s">
        <v>288</v>
      </c>
      <c r="E4137" s="207" t="s">
        <v>289</v>
      </c>
      <c r="F4137" s="612"/>
      <c r="G4137" s="613"/>
      <c r="H4137" s="616" t="s">
        <v>290</v>
      </c>
      <c r="I4137" s="617"/>
      <c r="J4137" s="620" t="s">
        <v>287</v>
      </c>
      <c r="K4137" s="620" t="s">
        <v>287</v>
      </c>
      <c r="L4137" s="622">
        <v>0</v>
      </c>
    </row>
    <row r="4138" spans="1:12" s="194" customFormat="1" ht="24.6" customHeight="1" x14ac:dyDescent="0.15">
      <c r="A4138" s="626"/>
      <c r="B4138" s="209" t="s">
        <v>291</v>
      </c>
      <c r="C4138" s="209" t="s">
        <v>2826</v>
      </c>
      <c r="D4138" s="211">
        <v>43443</v>
      </c>
      <c r="E4138" s="209" t="s">
        <v>402</v>
      </c>
      <c r="F4138" s="614"/>
      <c r="G4138" s="615"/>
      <c r="H4138" s="618"/>
      <c r="I4138" s="619"/>
      <c r="J4138" s="621"/>
      <c r="K4138" s="621"/>
      <c r="L4138" s="623"/>
    </row>
    <row r="4139" spans="1:12" s="194" customFormat="1" ht="24.6" customHeight="1" x14ac:dyDescent="0.15">
      <c r="A4139" s="624">
        <v>782</v>
      </c>
      <c r="B4139" s="203" t="s">
        <v>12</v>
      </c>
      <c r="C4139" s="207" t="s">
        <v>11</v>
      </c>
      <c r="D4139" s="207" t="s">
        <v>280</v>
      </c>
      <c r="E4139" s="207" t="s">
        <v>281</v>
      </c>
      <c r="F4139" s="627" t="s">
        <v>8</v>
      </c>
      <c r="G4139" s="628"/>
      <c r="H4139" s="629"/>
      <c r="I4139" s="630"/>
      <c r="J4139" s="630"/>
      <c r="K4139" s="630"/>
      <c r="L4139" s="631"/>
    </row>
    <row r="4140" spans="1:12" s="194" customFormat="1" ht="26.65" customHeight="1" x14ac:dyDescent="0.15">
      <c r="A4140" s="625"/>
      <c r="B4140" s="620" t="s">
        <v>2827</v>
      </c>
      <c r="C4140" s="620" t="s">
        <v>2828</v>
      </c>
      <c r="D4140" s="634">
        <v>43431</v>
      </c>
      <c r="E4140" s="620" t="s">
        <v>2829</v>
      </c>
      <c r="F4140" s="636" t="s">
        <v>405</v>
      </c>
      <c r="G4140" s="637"/>
      <c r="H4140" s="610" t="s">
        <v>286</v>
      </c>
      <c r="I4140" s="611"/>
      <c r="J4140" s="209" t="s">
        <v>287</v>
      </c>
      <c r="K4140" s="209" t="s">
        <v>287</v>
      </c>
      <c r="L4140" s="210">
        <v>0</v>
      </c>
    </row>
    <row r="4141" spans="1:12" s="194" customFormat="1" ht="61.9" customHeight="1" x14ac:dyDescent="0.15">
      <c r="A4141" s="625"/>
      <c r="B4141" s="621"/>
      <c r="C4141" s="621"/>
      <c r="D4141" s="635"/>
      <c r="E4141" s="621"/>
      <c r="F4141" s="638"/>
      <c r="G4141" s="639"/>
      <c r="H4141" s="610" t="s">
        <v>242</v>
      </c>
      <c r="I4141" s="611"/>
      <c r="J4141" s="209" t="s">
        <v>287</v>
      </c>
      <c r="K4141" s="209" t="s">
        <v>16</v>
      </c>
      <c r="L4141" s="210">
        <v>214.4</v>
      </c>
    </row>
    <row r="4142" spans="1:12" s="194" customFormat="1" ht="24.6" customHeight="1" x14ac:dyDescent="0.15">
      <c r="A4142" s="625"/>
      <c r="B4142" s="203" t="s">
        <v>6</v>
      </c>
      <c r="C4142" s="207" t="s">
        <v>5</v>
      </c>
      <c r="D4142" s="207" t="s">
        <v>288</v>
      </c>
      <c r="E4142" s="207" t="s">
        <v>289</v>
      </c>
      <c r="F4142" s="612"/>
      <c r="G4142" s="613"/>
      <c r="H4142" s="616" t="s">
        <v>290</v>
      </c>
      <c r="I4142" s="617"/>
      <c r="J4142" s="620" t="s">
        <v>287</v>
      </c>
      <c r="K4142" s="620" t="s">
        <v>16</v>
      </c>
      <c r="L4142" s="622">
        <v>1740</v>
      </c>
    </row>
    <row r="4143" spans="1:12" s="194" customFormat="1" ht="24.6" customHeight="1" x14ac:dyDescent="0.15">
      <c r="A4143" s="626"/>
      <c r="B4143" s="209" t="s">
        <v>291</v>
      </c>
      <c r="C4143" s="209" t="s">
        <v>405</v>
      </c>
      <c r="D4143" s="211">
        <v>43434</v>
      </c>
      <c r="E4143" s="209" t="s">
        <v>1319</v>
      </c>
      <c r="F4143" s="614"/>
      <c r="G4143" s="615"/>
      <c r="H4143" s="618"/>
      <c r="I4143" s="619"/>
      <c r="J4143" s="621"/>
      <c r="K4143" s="621"/>
      <c r="L4143" s="623"/>
    </row>
    <row r="4144" spans="1:12" s="194" customFormat="1" ht="24.6" customHeight="1" x14ac:dyDescent="0.15">
      <c r="A4144" s="624">
        <v>783</v>
      </c>
      <c r="B4144" s="203" t="s">
        <v>12</v>
      </c>
      <c r="C4144" s="207" t="s">
        <v>11</v>
      </c>
      <c r="D4144" s="207" t="s">
        <v>280</v>
      </c>
      <c r="E4144" s="207" t="s">
        <v>281</v>
      </c>
      <c r="F4144" s="627" t="s">
        <v>8</v>
      </c>
      <c r="G4144" s="628"/>
      <c r="H4144" s="629"/>
      <c r="I4144" s="630"/>
      <c r="J4144" s="630"/>
      <c r="K4144" s="630"/>
      <c r="L4144" s="631"/>
    </row>
    <row r="4145" spans="1:12" s="194" customFormat="1" ht="26.65" customHeight="1" x14ac:dyDescent="0.15">
      <c r="A4145" s="625"/>
      <c r="B4145" s="620" t="s">
        <v>2830</v>
      </c>
      <c r="C4145" s="620" t="s">
        <v>2831</v>
      </c>
      <c r="D4145" s="634">
        <v>43536</v>
      </c>
      <c r="E4145" s="620" t="s">
        <v>548</v>
      </c>
      <c r="F4145" s="636" t="s">
        <v>549</v>
      </c>
      <c r="G4145" s="637"/>
      <c r="H4145" s="610" t="s">
        <v>286</v>
      </c>
      <c r="I4145" s="611"/>
      <c r="J4145" s="209" t="s">
        <v>287</v>
      </c>
      <c r="K4145" s="209" t="s">
        <v>16</v>
      </c>
      <c r="L4145" s="210">
        <v>936</v>
      </c>
    </row>
    <row r="4146" spans="1:12" s="194" customFormat="1" ht="40.5" customHeight="1" x14ac:dyDescent="0.15">
      <c r="A4146" s="625"/>
      <c r="B4146" s="621"/>
      <c r="C4146" s="621"/>
      <c r="D4146" s="635"/>
      <c r="E4146" s="621"/>
      <c r="F4146" s="638"/>
      <c r="G4146" s="639"/>
      <c r="H4146" s="610" t="s">
        <v>242</v>
      </c>
      <c r="I4146" s="611"/>
      <c r="J4146" s="209" t="s">
        <v>287</v>
      </c>
      <c r="K4146" s="209" t="s">
        <v>16</v>
      </c>
      <c r="L4146" s="210">
        <v>2975.19</v>
      </c>
    </row>
    <row r="4147" spans="1:12" s="194" customFormat="1" ht="24.6" customHeight="1" x14ac:dyDescent="0.15">
      <c r="A4147" s="625"/>
      <c r="B4147" s="203" t="s">
        <v>6</v>
      </c>
      <c r="C4147" s="207" t="s">
        <v>5</v>
      </c>
      <c r="D4147" s="207" t="s">
        <v>288</v>
      </c>
      <c r="E4147" s="207" t="s">
        <v>289</v>
      </c>
      <c r="F4147" s="612"/>
      <c r="G4147" s="613"/>
      <c r="H4147" s="616" t="s">
        <v>290</v>
      </c>
      <c r="I4147" s="617"/>
      <c r="J4147" s="620" t="s">
        <v>287</v>
      </c>
      <c r="K4147" s="620" t="s">
        <v>16</v>
      </c>
      <c r="L4147" s="622">
        <v>123.76</v>
      </c>
    </row>
    <row r="4148" spans="1:12" s="194" customFormat="1" ht="35.1" customHeight="1" x14ac:dyDescent="0.15">
      <c r="A4148" s="626"/>
      <c r="B4148" s="209" t="s">
        <v>2832</v>
      </c>
      <c r="C4148" s="209" t="s">
        <v>549</v>
      </c>
      <c r="D4148" s="211">
        <v>43540</v>
      </c>
      <c r="E4148" s="209" t="s">
        <v>890</v>
      </c>
      <c r="F4148" s="614"/>
      <c r="G4148" s="615"/>
      <c r="H4148" s="618"/>
      <c r="I4148" s="619"/>
      <c r="J4148" s="621"/>
      <c r="K4148" s="621"/>
      <c r="L4148" s="623"/>
    </row>
    <row r="4149" spans="1:12" s="194" customFormat="1" ht="24.6" customHeight="1" x14ac:dyDescent="0.15">
      <c r="A4149" s="624">
        <v>784</v>
      </c>
      <c r="B4149" s="203" t="s">
        <v>12</v>
      </c>
      <c r="C4149" s="207" t="s">
        <v>11</v>
      </c>
      <c r="D4149" s="207" t="s">
        <v>280</v>
      </c>
      <c r="E4149" s="207" t="s">
        <v>281</v>
      </c>
      <c r="F4149" s="627" t="s">
        <v>8</v>
      </c>
      <c r="G4149" s="628"/>
      <c r="H4149" s="629"/>
      <c r="I4149" s="630"/>
      <c r="J4149" s="630"/>
      <c r="K4149" s="630"/>
      <c r="L4149" s="631"/>
    </row>
    <row r="4150" spans="1:12" s="194" customFormat="1" ht="26.65" customHeight="1" x14ac:dyDescent="0.15">
      <c r="A4150" s="625"/>
      <c r="B4150" s="620" t="s">
        <v>2833</v>
      </c>
      <c r="C4150" s="632" t="s">
        <v>2834</v>
      </c>
      <c r="D4150" s="634">
        <v>43398</v>
      </c>
      <c r="E4150" s="620" t="s">
        <v>432</v>
      </c>
      <c r="F4150" s="636" t="s">
        <v>2835</v>
      </c>
      <c r="G4150" s="637"/>
      <c r="H4150" s="610" t="s">
        <v>286</v>
      </c>
      <c r="I4150" s="611"/>
      <c r="J4150" s="209" t="s">
        <v>287</v>
      </c>
      <c r="K4150" s="209" t="s">
        <v>16</v>
      </c>
      <c r="L4150" s="210">
        <v>739.17</v>
      </c>
    </row>
    <row r="4151" spans="1:12" s="194" customFormat="1" ht="331.15" customHeight="1" x14ac:dyDescent="0.15">
      <c r="A4151" s="625"/>
      <c r="B4151" s="621"/>
      <c r="C4151" s="633"/>
      <c r="D4151" s="635"/>
      <c r="E4151" s="621"/>
      <c r="F4151" s="638"/>
      <c r="G4151" s="639"/>
      <c r="H4151" s="610" t="s">
        <v>242</v>
      </c>
      <c r="I4151" s="611"/>
      <c r="J4151" s="209" t="s">
        <v>287</v>
      </c>
      <c r="K4151" s="209" t="s">
        <v>16</v>
      </c>
      <c r="L4151" s="210">
        <v>486.78</v>
      </c>
    </row>
    <row r="4152" spans="1:12" s="194" customFormat="1" ht="24.6" customHeight="1" x14ac:dyDescent="0.15">
      <c r="A4152" s="625"/>
      <c r="B4152" s="203" t="s">
        <v>6</v>
      </c>
      <c r="C4152" s="207" t="s">
        <v>5</v>
      </c>
      <c r="D4152" s="207" t="s">
        <v>288</v>
      </c>
      <c r="E4152" s="207" t="s">
        <v>289</v>
      </c>
      <c r="F4152" s="612"/>
      <c r="G4152" s="613"/>
      <c r="H4152" s="616" t="s">
        <v>290</v>
      </c>
      <c r="I4152" s="617"/>
      <c r="J4152" s="620" t="s">
        <v>287</v>
      </c>
      <c r="K4152" s="620" t="s">
        <v>16</v>
      </c>
      <c r="L4152" s="622">
        <v>427.21</v>
      </c>
    </row>
    <row r="4153" spans="1:12" s="194" customFormat="1" ht="24.6" customHeight="1" x14ac:dyDescent="0.15">
      <c r="A4153" s="626"/>
      <c r="B4153" s="209" t="s">
        <v>2836</v>
      </c>
      <c r="C4153" s="209" t="s">
        <v>2835</v>
      </c>
      <c r="D4153" s="211">
        <v>43401</v>
      </c>
      <c r="E4153" s="209" t="s">
        <v>919</v>
      </c>
      <c r="F4153" s="614"/>
      <c r="G4153" s="615"/>
      <c r="H4153" s="618"/>
      <c r="I4153" s="619"/>
      <c r="J4153" s="621"/>
      <c r="K4153" s="621"/>
      <c r="L4153" s="623"/>
    </row>
    <row r="4154" spans="1:12" s="194" customFormat="1" ht="24.6" customHeight="1" x14ac:dyDescent="0.15">
      <c r="A4154" s="624">
        <v>785</v>
      </c>
      <c r="B4154" s="203" t="s">
        <v>12</v>
      </c>
      <c r="C4154" s="207" t="s">
        <v>11</v>
      </c>
      <c r="D4154" s="207" t="s">
        <v>280</v>
      </c>
      <c r="E4154" s="207" t="s">
        <v>281</v>
      </c>
      <c r="F4154" s="627" t="s">
        <v>8</v>
      </c>
      <c r="G4154" s="628"/>
      <c r="H4154" s="629"/>
      <c r="I4154" s="630"/>
      <c r="J4154" s="630"/>
      <c r="K4154" s="630"/>
      <c r="L4154" s="631"/>
    </row>
    <row r="4155" spans="1:12" s="194" customFormat="1" ht="26.65" customHeight="1" x14ac:dyDescent="0.15">
      <c r="A4155" s="625"/>
      <c r="B4155" s="620" t="s">
        <v>2833</v>
      </c>
      <c r="C4155" s="632" t="s">
        <v>2837</v>
      </c>
      <c r="D4155" s="634">
        <v>43417</v>
      </c>
      <c r="E4155" s="620" t="s">
        <v>628</v>
      </c>
      <c r="F4155" s="636" t="s">
        <v>2231</v>
      </c>
      <c r="G4155" s="637"/>
      <c r="H4155" s="610" t="s">
        <v>286</v>
      </c>
      <c r="I4155" s="611"/>
      <c r="J4155" s="209" t="s">
        <v>287</v>
      </c>
      <c r="K4155" s="209" t="s">
        <v>16</v>
      </c>
      <c r="L4155" s="210">
        <v>656.94</v>
      </c>
    </row>
    <row r="4156" spans="1:12" s="194" customFormat="1" ht="409.6" customHeight="1" x14ac:dyDescent="0.15">
      <c r="A4156" s="625"/>
      <c r="B4156" s="640"/>
      <c r="C4156" s="641"/>
      <c r="D4156" s="642"/>
      <c r="E4156" s="640"/>
      <c r="F4156" s="643"/>
      <c r="G4156" s="644"/>
      <c r="H4156" s="616" t="s">
        <v>242</v>
      </c>
      <c r="I4156" s="617"/>
      <c r="J4156" s="620" t="s">
        <v>287</v>
      </c>
      <c r="K4156" s="620" t="s">
        <v>287</v>
      </c>
      <c r="L4156" s="622">
        <v>0</v>
      </c>
    </row>
    <row r="4157" spans="1:12" s="194" customFormat="1" ht="148.69999999999999" customHeight="1" x14ac:dyDescent="0.15">
      <c r="A4157" s="625"/>
      <c r="B4157" s="621"/>
      <c r="C4157" s="633"/>
      <c r="D4157" s="635"/>
      <c r="E4157" s="621"/>
      <c r="F4157" s="638"/>
      <c r="G4157" s="639"/>
      <c r="H4157" s="618"/>
      <c r="I4157" s="619"/>
      <c r="J4157" s="621"/>
      <c r="K4157" s="621"/>
      <c r="L4157" s="623"/>
    </row>
    <row r="4158" spans="1:12" s="194" customFormat="1" ht="24.6" customHeight="1" x14ac:dyDescent="0.15">
      <c r="A4158" s="625"/>
      <c r="B4158" s="203" t="s">
        <v>6</v>
      </c>
      <c r="C4158" s="207" t="s">
        <v>5</v>
      </c>
      <c r="D4158" s="207" t="s">
        <v>288</v>
      </c>
      <c r="E4158" s="207" t="s">
        <v>289</v>
      </c>
      <c r="F4158" s="612"/>
      <c r="G4158" s="613"/>
      <c r="H4158" s="616" t="s">
        <v>290</v>
      </c>
      <c r="I4158" s="617"/>
      <c r="J4158" s="620" t="s">
        <v>287</v>
      </c>
      <c r="K4158" s="620" t="s">
        <v>16</v>
      </c>
      <c r="L4158" s="622">
        <v>2708</v>
      </c>
    </row>
    <row r="4159" spans="1:12" s="194" customFormat="1" ht="24.6" customHeight="1" x14ac:dyDescent="0.15">
      <c r="A4159" s="626"/>
      <c r="B4159" s="209" t="s">
        <v>2836</v>
      </c>
      <c r="C4159" s="209" t="s">
        <v>2231</v>
      </c>
      <c r="D4159" s="211">
        <v>43419</v>
      </c>
      <c r="E4159" s="209" t="s">
        <v>1364</v>
      </c>
      <c r="F4159" s="614"/>
      <c r="G4159" s="615"/>
      <c r="H4159" s="618"/>
      <c r="I4159" s="619"/>
      <c r="J4159" s="621"/>
      <c r="K4159" s="621"/>
      <c r="L4159" s="623"/>
    </row>
    <row r="4160" spans="1:12" s="194" customFormat="1" ht="24.6" customHeight="1" x14ac:dyDescent="0.15">
      <c r="A4160" s="624">
        <v>786</v>
      </c>
      <c r="B4160" s="203" t="s">
        <v>12</v>
      </c>
      <c r="C4160" s="207" t="s">
        <v>11</v>
      </c>
      <c r="D4160" s="207" t="s">
        <v>280</v>
      </c>
      <c r="E4160" s="207" t="s">
        <v>281</v>
      </c>
      <c r="F4160" s="627" t="s">
        <v>8</v>
      </c>
      <c r="G4160" s="628"/>
      <c r="H4160" s="629"/>
      <c r="I4160" s="630"/>
      <c r="J4160" s="630"/>
      <c r="K4160" s="630"/>
      <c r="L4160" s="631"/>
    </row>
    <row r="4161" spans="1:12" s="194" customFormat="1" ht="26.65" customHeight="1" x14ac:dyDescent="0.15">
      <c r="A4161" s="625"/>
      <c r="B4161" s="620" t="s">
        <v>2833</v>
      </c>
      <c r="C4161" s="632" t="s">
        <v>2838</v>
      </c>
      <c r="D4161" s="634">
        <v>43490</v>
      </c>
      <c r="E4161" s="620" t="s">
        <v>1385</v>
      </c>
      <c r="F4161" s="636" t="s">
        <v>2839</v>
      </c>
      <c r="G4161" s="637"/>
      <c r="H4161" s="610" t="s">
        <v>286</v>
      </c>
      <c r="I4161" s="611"/>
      <c r="J4161" s="209" t="s">
        <v>287</v>
      </c>
      <c r="K4161" s="209" t="s">
        <v>16</v>
      </c>
      <c r="L4161" s="210">
        <v>1246.8800000000001</v>
      </c>
    </row>
    <row r="4162" spans="1:12" s="194" customFormat="1" ht="409.6" customHeight="1" x14ac:dyDescent="0.15">
      <c r="A4162" s="625"/>
      <c r="B4162" s="640"/>
      <c r="C4162" s="641"/>
      <c r="D4162" s="642"/>
      <c r="E4162" s="640"/>
      <c r="F4162" s="643"/>
      <c r="G4162" s="644"/>
      <c r="H4162" s="616" t="s">
        <v>242</v>
      </c>
      <c r="I4162" s="617"/>
      <c r="J4162" s="620" t="s">
        <v>287</v>
      </c>
      <c r="K4162" s="620" t="s">
        <v>16</v>
      </c>
      <c r="L4162" s="622">
        <v>381.4</v>
      </c>
    </row>
    <row r="4163" spans="1:12" s="194" customFormat="1" ht="41.1" customHeight="1" x14ac:dyDescent="0.15">
      <c r="A4163" s="625"/>
      <c r="B4163" s="621"/>
      <c r="C4163" s="633"/>
      <c r="D4163" s="635"/>
      <c r="E4163" s="621"/>
      <c r="F4163" s="638"/>
      <c r="G4163" s="639"/>
      <c r="H4163" s="618"/>
      <c r="I4163" s="619"/>
      <c r="J4163" s="621"/>
      <c r="K4163" s="621"/>
      <c r="L4163" s="623"/>
    </row>
    <row r="4164" spans="1:12" s="194" customFormat="1" ht="24.6" customHeight="1" x14ac:dyDescent="0.15">
      <c r="A4164" s="625"/>
      <c r="B4164" s="203" t="s">
        <v>6</v>
      </c>
      <c r="C4164" s="207" t="s">
        <v>5</v>
      </c>
      <c r="D4164" s="207" t="s">
        <v>288</v>
      </c>
      <c r="E4164" s="207" t="s">
        <v>289</v>
      </c>
      <c r="F4164" s="612"/>
      <c r="G4164" s="613"/>
      <c r="H4164" s="616" t="s">
        <v>290</v>
      </c>
      <c r="I4164" s="617"/>
      <c r="J4164" s="620" t="s">
        <v>287</v>
      </c>
      <c r="K4164" s="620" t="s">
        <v>16</v>
      </c>
      <c r="L4164" s="622">
        <v>310</v>
      </c>
    </row>
    <row r="4165" spans="1:12" s="194" customFormat="1" ht="24.6" customHeight="1" x14ac:dyDescent="0.15">
      <c r="A4165" s="626"/>
      <c r="B4165" s="209" t="s">
        <v>2836</v>
      </c>
      <c r="C4165" s="209" t="s">
        <v>2839</v>
      </c>
      <c r="D4165" s="211">
        <v>43493</v>
      </c>
      <c r="E4165" s="209" t="s">
        <v>2840</v>
      </c>
      <c r="F4165" s="614"/>
      <c r="G4165" s="615"/>
      <c r="H4165" s="618"/>
      <c r="I4165" s="619"/>
      <c r="J4165" s="621"/>
      <c r="K4165" s="621"/>
      <c r="L4165" s="623"/>
    </row>
    <row r="4166" spans="1:12" s="194" customFormat="1" ht="24.6" customHeight="1" x14ac:dyDescent="0.15">
      <c r="A4166" s="624">
        <v>787</v>
      </c>
      <c r="B4166" s="203" t="s">
        <v>12</v>
      </c>
      <c r="C4166" s="207" t="s">
        <v>11</v>
      </c>
      <c r="D4166" s="207" t="s">
        <v>280</v>
      </c>
      <c r="E4166" s="207" t="s">
        <v>281</v>
      </c>
      <c r="F4166" s="627" t="s">
        <v>8</v>
      </c>
      <c r="G4166" s="628"/>
      <c r="H4166" s="629"/>
      <c r="I4166" s="630"/>
      <c r="J4166" s="630"/>
      <c r="K4166" s="630"/>
      <c r="L4166" s="631"/>
    </row>
    <row r="4167" spans="1:12" s="194" customFormat="1" ht="26.65" customHeight="1" x14ac:dyDescent="0.15">
      <c r="A4167" s="625"/>
      <c r="B4167" s="620" t="s">
        <v>2833</v>
      </c>
      <c r="C4167" s="632" t="s">
        <v>2841</v>
      </c>
      <c r="D4167" s="634">
        <v>43548</v>
      </c>
      <c r="E4167" s="620" t="s">
        <v>394</v>
      </c>
      <c r="F4167" s="636" t="s">
        <v>2842</v>
      </c>
      <c r="G4167" s="637"/>
      <c r="H4167" s="610" t="s">
        <v>286</v>
      </c>
      <c r="I4167" s="611"/>
      <c r="J4167" s="209" t="s">
        <v>287</v>
      </c>
      <c r="K4167" s="209" t="s">
        <v>16</v>
      </c>
      <c r="L4167" s="210">
        <v>276.57</v>
      </c>
    </row>
    <row r="4168" spans="1:12" s="194" customFormat="1" ht="409.6" customHeight="1" x14ac:dyDescent="0.15">
      <c r="A4168" s="625"/>
      <c r="B4168" s="640"/>
      <c r="C4168" s="641"/>
      <c r="D4168" s="642"/>
      <c r="E4168" s="640"/>
      <c r="F4168" s="643"/>
      <c r="G4168" s="644"/>
      <c r="H4168" s="616" t="s">
        <v>242</v>
      </c>
      <c r="I4168" s="617"/>
      <c r="J4168" s="620" t="s">
        <v>287</v>
      </c>
      <c r="K4168" s="620" t="s">
        <v>16</v>
      </c>
      <c r="L4168" s="622">
        <v>82.49</v>
      </c>
    </row>
    <row r="4169" spans="1:12" s="194" customFormat="1" ht="409.6" customHeight="1" x14ac:dyDescent="0.15">
      <c r="A4169" s="625"/>
      <c r="B4169" s="621"/>
      <c r="C4169" s="633"/>
      <c r="D4169" s="635"/>
      <c r="E4169" s="621"/>
      <c r="F4169" s="638"/>
      <c r="G4169" s="639"/>
      <c r="H4169" s="618"/>
      <c r="I4169" s="619"/>
      <c r="J4169" s="621"/>
      <c r="K4169" s="621"/>
      <c r="L4169" s="623"/>
    </row>
    <row r="4170" spans="1:12" s="194" customFormat="1" ht="24.6" customHeight="1" x14ac:dyDescent="0.15">
      <c r="A4170" s="625"/>
      <c r="B4170" s="203" t="s">
        <v>6</v>
      </c>
      <c r="C4170" s="207" t="s">
        <v>5</v>
      </c>
      <c r="D4170" s="207" t="s">
        <v>288</v>
      </c>
      <c r="E4170" s="207" t="s">
        <v>289</v>
      </c>
      <c r="F4170" s="612"/>
      <c r="G4170" s="613"/>
      <c r="H4170" s="616" t="s">
        <v>290</v>
      </c>
      <c r="I4170" s="617"/>
      <c r="J4170" s="620" t="s">
        <v>287</v>
      </c>
      <c r="K4170" s="620" t="s">
        <v>16</v>
      </c>
      <c r="L4170" s="622">
        <v>137.26</v>
      </c>
    </row>
    <row r="4171" spans="1:12" s="194" customFormat="1" ht="24.6" customHeight="1" x14ac:dyDescent="0.15">
      <c r="A4171" s="626"/>
      <c r="B4171" s="209" t="s">
        <v>2836</v>
      </c>
      <c r="C4171" s="209" t="s">
        <v>2842</v>
      </c>
      <c r="D4171" s="211">
        <v>43558</v>
      </c>
      <c r="E4171" s="209" t="s">
        <v>2843</v>
      </c>
      <c r="F4171" s="614"/>
      <c r="G4171" s="615"/>
      <c r="H4171" s="618"/>
      <c r="I4171" s="619"/>
      <c r="J4171" s="621"/>
      <c r="K4171" s="621"/>
      <c r="L4171" s="623"/>
    </row>
    <row r="4172" spans="1:12" s="194" customFormat="1" ht="24.6" customHeight="1" x14ac:dyDescent="0.15">
      <c r="A4172" s="624">
        <v>788</v>
      </c>
      <c r="B4172" s="203" t="s">
        <v>12</v>
      </c>
      <c r="C4172" s="207" t="s">
        <v>11</v>
      </c>
      <c r="D4172" s="207" t="s">
        <v>280</v>
      </c>
      <c r="E4172" s="207" t="s">
        <v>281</v>
      </c>
      <c r="F4172" s="627" t="s">
        <v>8</v>
      </c>
      <c r="G4172" s="628"/>
      <c r="H4172" s="629"/>
      <c r="I4172" s="630"/>
      <c r="J4172" s="630"/>
      <c r="K4172" s="630"/>
      <c r="L4172" s="631"/>
    </row>
    <row r="4173" spans="1:12" s="194" customFormat="1" ht="26.65" customHeight="1" x14ac:dyDescent="0.15">
      <c r="A4173" s="625"/>
      <c r="B4173" s="620" t="s">
        <v>2844</v>
      </c>
      <c r="C4173" s="632" t="s">
        <v>2845</v>
      </c>
      <c r="D4173" s="634">
        <v>43478</v>
      </c>
      <c r="E4173" s="620" t="s">
        <v>428</v>
      </c>
      <c r="F4173" s="636" t="s">
        <v>429</v>
      </c>
      <c r="G4173" s="637"/>
      <c r="H4173" s="610" t="s">
        <v>286</v>
      </c>
      <c r="I4173" s="611"/>
      <c r="J4173" s="209" t="s">
        <v>287</v>
      </c>
      <c r="K4173" s="209" t="s">
        <v>16</v>
      </c>
      <c r="L4173" s="210">
        <v>1060.3800000000001</v>
      </c>
    </row>
    <row r="4174" spans="1:12" s="194" customFormat="1" ht="234.2" customHeight="1" x14ac:dyDescent="0.15">
      <c r="A4174" s="625"/>
      <c r="B4174" s="621"/>
      <c r="C4174" s="633"/>
      <c r="D4174" s="635"/>
      <c r="E4174" s="621"/>
      <c r="F4174" s="638"/>
      <c r="G4174" s="639"/>
      <c r="H4174" s="610" t="s">
        <v>242</v>
      </c>
      <c r="I4174" s="611"/>
      <c r="J4174" s="209" t="s">
        <v>287</v>
      </c>
      <c r="K4174" s="209" t="s">
        <v>16</v>
      </c>
      <c r="L4174" s="210">
        <v>1882.63</v>
      </c>
    </row>
    <row r="4175" spans="1:12" s="194" customFormat="1" ht="24.6" customHeight="1" x14ac:dyDescent="0.15">
      <c r="A4175" s="625"/>
      <c r="B4175" s="203" t="s">
        <v>6</v>
      </c>
      <c r="C4175" s="207" t="s">
        <v>5</v>
      </c>
      <c r="D4175" s="207" t="s">
        <v>288</v>
      </c>
      <c r="E4175" s="207" t="s">
        <v>289</v>
      </c>
      <c r="F4175" s="612"/>
      <c r="G4175" s="613"/>
      <c r="H4175" s="616" t="s">
        <v>290</v>
      </c>
      <c r="I4175" s="617"/>
      <c r="J4175" s="620" t="s">
        <v>287</v>
      </c>
      <c r="K4175" s="620" t="s">
        <v>16</v>
      </c>
      <c r="L4175" s="622">
        <v>550</v>
      </c>
    </row>
    <row r="4176" spans="1:12" s="194" customFormat="1" ht="35.1" customHeight="1" x14ac:dyDescent="0.15">
      <c r="A4176" s="626"/>
      <c r="B4176" s="209" t="s">
        <v>2846</v>
      </c>
      <c r="C4176" s="209" t="s">
        <v>429</v>
      </c>
      <c r="D4176" s="211">
        <v>43485</v>
      </c>
      <c r="E4176" s="209" t="s">
        <v>2847</v>
      </c>
      <c r="F4176" s="614"/>
      <c r="G4176" s="615"/>
      <c r="H4176" s="618"/>
      <c r="I4176" s="619"/>
      <c r="J4176" s="621"/>
      <c r="K4176" s="621"/>
      <c r="L4176" s="623"/>
    </row>
    <row r="4177" spans="1:12" s="194" customFormat="1" ht="24.6" customHeight="1" x14ac:dyDescent="0.15">
      <c r="A4177" s="624">
        <v>789</v>
      </c>
      <c r="B4177" s="203" t="s">
        <v>12</v>
      </c>
      <c r="C4177" s="207" t="s">
        <v>11</v>
      </c>
      <c r="D4177" s="207" t="s">
        <v>280</v>
      </c>
      <c r="E4177" s="207" t="s">
        <v>281</v>
      </c>
      <c r="F4177" s="627" t="s">
        <v>8</v>
      </c>
      <c r="G4177" s="628"/>
      <c r="H4177" s="629"/>
      <c r="I4177" s="630"/>
      <c r="J4177" s="630"/>
      <c r="K4177" s="630"/>
      <c r="L4177" s="631"/>
    </row>
    <row r="4178" spans="1:12" s="194" customFormat="1" ht="26.65" customHeight="1" x14ac:dyDescent="0.15">
      <c r="A4178" s="625"/>
      <c r="B4178" s="620" t="s">
        <v>2848</v>
      </c>
      <c r="C4178" s="632" t="s">
        <v>2849</v>
      </c>
      <c r="D4178" s="634">
        <v>43536</v>
      </c>
      <c r="E4178" s="620" t="s">
        <v>2850</v>
      </c>
      <c r="F4178" s="636" t="s">
        <v>2851</v>
      </c>
      <c r="G4178" s="637"/>
      <c r="H4178" s="610" t="s">
        <v>286</v>
      </c>
      <c r="I4178" s="611"/>
      <c r="J4178" s="209" t="s">
        <v>287</v>
      </c>
      <c r="K4178" s="209" t="s">
        <v>16</v>
      </c>
      <c r="L4178" s="210">
        <v>157</v>
      </c>
    </row>
    <row r="4179" spans="1:12" s="194" customFormat="1" ht="409.6" customHeight="1" x14ac:dyDescent="0.15">
      <c r="A4179" s="625"/>
      <c r="B4179" s="640"/>
      <c r="C4179" s="641"/>
      <c r="D4179" s="642"/>
      <c r="E4179" s="640"/>
      <c r="F4179" s="643"/>
      <c r="G4179" s="644"/>
      <c r="H4179" s="616" t="s">
        <v>242</v>
      </c>
      <c r="I4179" s="617"/>
      <c r="J4179" s="620" t="s">
        <v>287</v>
      </c>
      <c r="K4179" s="620" t="s">
        <v>16</v>
      </c>
      <c r="L4179" s="622">
        <v>493.6</v>
      </c>
    </row>
    <row r="4180" spans="1:12" s="194" customFormat="1" ht="213.4" customHeight="1" x14ac:dyDescent="0.15">
      <c r="A4180" s="625"/>
      <c r="B4180" s="621"/>
      <c r="C4180" s="633"/>
      <c r="D4180" s="635"/>
      <c r="E4180" s="621"/>
      <c r="F4180" s="638"/>
      <c r="G4180" s="639"/>
      <c r="H4180" s="618"/>
      <c r="I4180" s="619"/>
      <c r="J4180" s="621"/>
      <c r="K4180" s="621"/>
      <c r="L4180" s="623"/>
    </row>
    <row r="4181" spans="1:12" s="194" customFormat="1" ht="24.6" customHeight="1" x14ac:dyDescent="0.15">
      <c r="A4181" s="625"/>
      <c r="B4181" s="203" t="s">
        <v>6</v>
      </c>
      <c r="C4181" s="207" t="s">
        <v>5</v>
      </c>
      <c r="D4181" s="207" t="s">
        <v>288</v>
      </c>
      <c r="E4181" s="207" t="s">
        <v>289</v>
      </c>
      <c r="F4181" s="612"/>
      <c r="G4181" s="613"/>
      <c r="H4181" s="616" t="s">
        <v>290</v>
      </c>
      <c r="I4181" s="617"/>
      <c r="J4181" s="620" t="s">
        <v>287</v>
      </c>
      <c r="K4181" s="620" t="s">
        <v>287</v>
      </c>
      <c r="L4181" s="622">
        <v>0</v>
      </c>
    </row>
    <row r="4182" spans="1:12" s="194" customFormat="1" ht="24.6" customHeight="1" x14ac:dyDescent="0.15">
      <c r="A4182" s="626"/>
      <c r="B4182" s="209" t="s">
        <v>511</v>
      </c>
      <c r="C4182" s="209" t="s">
        <v>2851</v>
      </c>
      <c r="D4182" s="211">
        <v>43538</v>
      </c>
      <c r="E4182" s="209" t="s">
        <v>647</v>
      </c>
      <c r="F4182" s="614"/>
      <c r="G4182" s="615"/>
      <c r="H4182" s="618"/>
      <c r="I4182" s="619"/>
      <c r="J4182" s="621"/>
      <c r="K4182" s="621"/>
      <c r="L4182" s="623"/>
    </row>
    <row r="4183" spans="1:12" s="194" customFormat="1" ht="24.6" customHeight="1" x14ac:dyDescent="0.15">
      <c r="A4183" s="624">
        <v>790</v>
      </c>
      <c r="B4183" s="203" t="s">
        <v>12</v>
      </c>
      <c r="C4183" s="207" t="s">
        <v>11</v>
      </c>
      <c r="D4183" s="207" t="s">
        <v>280</v>
      </c>
      <c r="E4183" s="207" t="s">
        <v>281</v>
      </c>
      <c r="F4183" s="627" t="s">
        <v>8</v>
      </c>
      <c r="G4183" s="628"/>
      <c r="H4183" s="629"/>
      <c r="I4183" s="630"/>
      <c r="J4183" s="630"/>
      <c r="K4183" s="630"/>
      <c r="L4183" s="631"/>
    </row>
    <row r="4184" spans="1:12" s="194" customFormat="1" ht="26.65" customHeight="1" x14ac:dyDescent="0.15">
      <c r="A4184" s="625"/>
      <c r="B4184" s="620" t="s">
        <v>2852</v>
      </c>
      <c r="C4184" s="632" t="s">
        <v>2853</v>
      </c>
      <c r="D4184" s="634">
        <v>43381</v>
      </c>
      <c r="E4184" s="620" t="s">
        <v>1903</v>
      </c>
      <c r="F4184" s="636" t="s">
        <v>1904</v>
      </c>
      <c r="G4184" s="637"/>
      <c r="H4184" s="610" t="s">
        <v>286</v>
      </c>
      <c r="I4184" s="611"/>
      <c r="J4184" s="209" t="s">
        <v>287</v>
      </c>
      <c r="K4184" s="209" t="s">
        <v>16</v>
      </c>
      <c r="L4184" s="210">
        <v>345.53</v>
      </c>
    </row>
    <row r="4185" spans="1:12" s="194" customFormat="1" ht="409.6" customHeight="1" x14ac:dyDescent="0.15">
      <c r="A4185" s="625"/>
      <c r="B4185" s="640"/>
      <c r="C4185" s="641"/>
      <c r="D4185" s="642"/>
      <c r="E4185" s="640"/>
      <c r="F4185" s="643"/>
      <c r="G4185" s="644"/>
      <c r="H4185" s="616" t="s">
        <v>242</v>
      </c>
      <c r="I4185" s="617"/>
      <c r="J4185" s="620" t="s">
        <v>287</v>
      </c>
      <c r="K4185" s="620" t="s">
        <v>16</v>
      </c>
      <c r="L4185" s="622">
        <v>284.39999999999998</v>
      </c>
    </row>
    <row r="4186" spans="1:12" s="194" customFormat="1" ht="223.9" customHeight="1" x14ac:dyDescent="0.15">
      <c r="A4186" s="625"/>
      <c r="B4186" s="621"/>
      <c r="C4186" s="633"/>
      <c r="D4186" s="635"/>
      <c r="E4186" s="621"/>
      <c r="F4186" s="638"/>
      <c r="G4186" s="639"/>
      <c r="H4186" s="618"/>
      <c r="I4186" s="619"/>
      <c r="J4186" s="621"/>
      <c r="K4186" s="621"/>
      <c r="L4186" s="623"/>
    </row>
    <row r="4187" spans="1:12" s="194" customFormat="1" ht="24.6" customHeight="1" x14ac:dyDescent="0.15">
      <c r="A4187" s="625"/>
      <c r="B4187" s="203" t="s">
        <v>6</v>
      </c>
      <c r="C4187" s="207" t="s">
        <v>5</v>
      </c>
      <c r="D4187" s="207" t="s">
        <v>288</v>
      </c>
      <c r="E4187" s="207" t="s">
        <v>289</v>
      </c>
      <c r="F4187" s="612"/>
      <c r="G4187" s="613"/>
      <c r="H4187" s="616" t="s">
        <v>290</v>
      </c>
      <c r="I4187" s="617"/>
      <c r="J4187" s="620" t="s">
        <v>287</v>
      </c>
      <c r="K4187" s="620" t="s">
        <v>16</v>
      </c>
      <c r="L4187" s="622">
        <v>130</v>
      </c>
    </row>
    <row r="4188" spans="1:12" s="194" customFormat="1" ht="24.6" customHeight="1" x14ac:dyDescent="0.15">
      <c r="A4188" s="626"/>
      <c r="B4188" s="209" t="s">
        <v>460</v>
      </c>
      <c r="C4188" s="209" t="s">
        <v>1904</v>
      </c>
      <c r="D4188" s="211">
        <v>43383</v>
      </c>
      <c r="E4188" s="209" t="s">
        <v>899</v>
      </c>
      <c r="F4188" s="614"/>
      <c r="G4188" s="615"/>
      <c r="H4188" s="618"/>
      <c r="I4188" s="619"/>
      <c r="J4188" s="621"/>
      <c r="K4188" s="621"/>
      <c r="L4188" s="623"/>
    </row>
    <row r="4189" spans="1:12" s="194" customFormat="1" ht="24.6" customHeight="1" x14ac:dyDescent="0.15">
      <c r="A4189" s="624">
        <v>791</v>
      </c>
      <c r="B4189" s="203" t="s">
        <v>12</v>
      </c>
      <c r="C4189" s="207" t="s">
        <v>11</v>
      </c>
      <c r="D4189" s="207" t="s">
        <v>280</v>
      </c>
      <c r="E4189" s="207" t="s">
        <v>281</v>
      </c>
      <c r="F4189" s="627" t="s">
        <v>8</v>
      </c>
      <c r="G4189" s="628"/>
      <c r="H4189" s="629"/>
      <c r="I4189" s="630"/>
      <c r="J4189" s="630"/>
      <c r="K4189" s="630"/>
      <c r="L4189" s="631"/>
    </row>
    <row r="4190" spans="1:12" s="194" customFormat="1" ht="26.65" customHeight="1" x14ac:dyDescent="0.15">
      <c r="A4190" s="625"/>
      <c r="B4190" s="620" t="s">
        <v>2852</v>
      </c>
      <c r="C4190" s="632" t="s">
        <v>2854</v>
      </c>
      <c r="D4190" s="634">
        <v>43391</v>
      </c>
      <c r="E4190" s="620" t="s">
        <v>321</v>
      </c>
      <c r="F4190" s="636" t="s">
        <v>858</v>
      </c>
      <c r="G4190" s="637"/>
      <c r="H4190" s="610" t="s">
        <v>286</v>
      </c>
      <c r="I4190" s="611"/>
      <c r="J4190" s="209" t="s">
        <v>287</v>
      </c>
      <c r="K4190" s="209" t="s">
        <v>287</v>
      </c>
      <c r="L4190" s="210">
        <v>0</v>
      </c>
    </row>
    <row r="4191" spans="1:12" s="194" customFormat="1" ht="409.6" customHeight="1" x14ac:dyDescent="0.15">
      <c r="A4191" s="625"/>
      <c r="B4191" s="640"/>
      <c r="C4191" s="641"/>
      <c r="D4191" s="642"/>
      <c r="E4191" s="640"/>
      <c r="F4191" s="643"/>
      <c r="G4191" s="644"/>
      <c r="H4191" s="616" t="s">
        <v>242</v>
      </c>
      <c r="I4191" s="617"/>
      <c r="J4191" s="620" t="s">
        <v>287</v>
      </c>
      <c r="K4191" s="620" t="s">
        <v>287</v>
      </c>
      <c r="L4191" s="622">
        <v>0</v>
      </c>
    </row>
    <row r="4192" spans="1:12" s="194" customFormat="1" ht="409.6" customHeight="1" x14ac:dyDescent="0.15">
      <c r="A4192" s="625"/>
      <c r="B4192" s="640"/>
      <c r="C4192" s="641"/>
      <c r="D4192" s="642"/>
      <c r="E4192" s="640"/>
      <c r="F4192" s="643"/>
      <c r="G4192" s="644"/>
      <c r="H4192" s="646"/>
      <c r="I4192" s="647"/>
      <c r="J4192" s="640"/>
      <c r="K4192" s="640"/>
      <c r="L4192" s="645"/>
    </row>
    <row r="4193" spans="1:12" s="194" customFormat="1" ht="9" customHeight="1" x14ac:dyDescent="0.15">
      <c r="A4193" s="625"/>
      <c r="B4193" s="621"/>
      <c r="C4193" s="633"/>
      <c r="D4193" s="635"/>
      <c r="E4193" s="621"/>
      <c r="F4193" s="638"/>
      <c r="G4193" s="639"/>
      <c r="H4193" s="618"/>
      <c r="I4193" s="619"/>
      <c r="J4193" s="621"/>
      <c r="K4193" s="621"/>
      <c r="L4193" s="623"/>
    </row>
    <row r="4194" spans="1:12" s="194" customFormat="1" ht="24.6" customHeight="1" x14ac:dyDescent="0.15">
      <c r="A4194" s="625"/>
      <c r="B4194" s="203" t="s">
        <v>6</v>
      </c>
      <c r="C4194" s="207" t="s">
        <v>5</v>
      </c>
      <c r="D4194" s="207" t="s">
        <v>288</v>
      </c>
      <c r="E4194" s="207" t="s">
        <v>289</v>
      </c>
      <c r="F4194" s="612"/>
      <c r="G4194" s="613"/>
      <c r="H4194" s="616" t="s">
        <v>290</v>
      </c>
      <c r="I4194" s="617"/>
      <c r="J4194" s="620" t="s">
        <v>287</v>
      </c>
      <c r="K4194" s="620" t="s">
        <v>16</v>
      </c>
      <c r="L4194" s="622">
        <v>795</v>
      </c>
    </row>
    <row r="4195" spans="1:12" s="194" customFormat="1" ht="24.6" customHeight="1" x14ac:dyDescent="0.15">
      <c r="A4195" s="626"/>
      <c r="B4195" s="209" t="s">
        <v>460</v>
      </c>
      <c r="C4195" s="209" t="s">
        <v>858</v>
      </c>
      <c r="D4195" s="211">
        <v>43397</v>
      </c>
      <c r="E4195" s="209" t="s">
        <v>1930</v>
      </c>
      <c r="F4195" s="614"/>
      <c r="G4195" s="615"/>
      <c r="H4195" s="618"/>
      <c r="I4195" s="619"/>
      <c r="J4195" s="621"/>
      <c r="K4195" s="621"/>
      <c r="L4195" s="623"/>
    </row>
    <row r="4196" spans="1:12" s="194" customFormat="1" ht="24.6" customHeight="1" x14ac:dyDescent="0.15">
      <c r="A4196" s="624">
        <v>792</v>
      </c>
      <c r="B4196" s="203" t="s">
        <v>12</v>
      </c>
      <c r="C4196" s="207" t="s">
        <v>11</v>
      </c>
      <c r="D4196" s="207" t="s">
        <v>280</v>
      </c>
      <c r="E4196" s="207" t="s">
        <v>281</v>
      </c>
      <c r="F4196" s="627" t="s">
        <v>8</v>
      </c>
      <c r="G4196" s="628"/>
      <c r="H4196" s="629"/>
      <c r="I4196" s="630"/>
      <c r="J4196" s="630"/>
      <c r="K4196" s="630"/>
      <c r="L4196" s="631"/>
    </row>
    <row r="4197" spans="1:12" s="194" customFormat="1" ht="26.65" customHeight="1" x14ac:dyDescent="0.15">
      <c r="A4197" s="625"/>
      <c r="B4197" s="620" t="s">
        <v>2852</v>
      </c>
      <c r="C4197" s="632" t="s">
        <v>2855</v>
      </c>
      <c r="D4197" s="634">
        <v>43401</v>
      </c>
      <c r="E4197" s="620" t="s">
        <v>628</v>
      </c>
      <c r="F4197" s="636" t="s">
        <v>716</v>
      </c>
      <c r="G4197" s="637"/>
      <c r="H4197" s="610" t="s">
        <v>286</v>
      </c>
      <c r="I4197" s="611"/>
      <c r="J4197" s="209" t="s">
        <v>287</v>
      </c>
      <c r="K4197" s="209" t="s">
        <v>16</v>
      </c>
      <c r="L4197" s="210">
        <v>613.32000000000005</v>
      </c>
    </row>
    <row r="4198" spans="1:12" s="194" customFormat="1" ht="409.6" customHeight="1" x14ac:dyDescent="0.15">
      <c r="A4198" s="625"/>
      <c r="B4198" s="640"/>
      <c r="C4198" s="641"/>
      <c r="D4198" s="642"/>
      <c r="E4198" s="640"/>
      <c r="F4198" s="643"/>
      <c r="G4198" s="644"/>
      <c r="H4198" s="616" t="s">
        <v>242</v>
      </c>
      <c r="I4198" s="617"/>
      <c r="J4198" s="620" t="s">
        <v>287</v>
      </c>
      <c r="K4198" s="620" t="s">
        <v>287</v>
      </c>
      <c r="L4198" s="622">
        <v>0</v>
      </c>
    </row>
    <row r="4199" spans="1:12" s="194" customFormat="1" ht="138.19999999999999" customHeight="1" x14ac:dyDescent="0.15">
      <c r="A4199" s="625"/>
      <c r="B4199" s="621"/>
      <c r="C4199" s="633"/>
      <c r="D4199" s="635"/>
      <c r="E4199" s="621"/>
      <c r="F4199" s="638"/>
      <c r="G4199" s="639"/>
      <c r="H4199" s="618"/>
      <c r="I4199" s="619"/>
      <c r="J4199" s="621"/>
      <c r="K4199" s="621"/>
      <c r="L4199" s="623"/>
    </row>
    <row r="4200" spans="1:12" s="194" customFormat="1" ht="24.6" customHeight="1" x14ac:dyDescent="0.15">
      <c r="A4200" s="625"/>
      <c r="B4200" s="203" t="s">
        <v>6</v>
      </c>
      <c r="C4200" s="207" t="s">
        <v>5</v>
      </c>
      <c r="D4200" s="207" t="s">
        <v>288</v>
      </c>
      <c r="E4200" s="207" t="s">
        <v>289</v>
      </c>
      <c r="F4200" s="612"/>
      <c r="G4200" s="613"/>
      <c r="H4200" s="616" t="s">
        <v>290</v>
      </c>
      <c r="I4200" s="617"/>
      <c r="J4200" s="620" t="s">
        <v>287</v>
      </c>
      <c r="K4200" s="620" t="s">
        <v>16</v>
      </c>
      <c r="L4200" s="622">
        <v>650</v>
      </c>
    </row>
    <row r="4201" spans="1:12" s="194" customFormat="1" ht="24.6" customHeight="1" x14ac:dyDescent="0.15">
      <c r="A4201" s="626"/>
      <c r="B4201" s="209" t="s">
        <v>460</v>
      </c>
      <c r="C4201" s="209" t="s">
        <v>716</v>
      </c>
      <c r="D4201" s="211">
        <v>43403</v>
      </c>
      <c r="E4201" s="209" t="s">
        <v>717</v>
      </c>
      <c r="F4201" s="614"/>
      <c r="G4201" s="615"/>
      <c r="H4201" s="618"/>
      <c r="I4201" s="619"/>
      <c r="J4201" s="621"/>
      <c r="K4201" s="621"/>
      <c r="L4201" s="623"/>
    </row>
    <row r="4202" spans="1:12" s="194" customFormat="1" ht="24.6" customHeight="1" x14ac:dyDescent="0.15">
      <c r="A4202" s="624">
        <v>793</v>
      </c>
      <c r="B4202" s="203" t="s">
        <v>12</v>
      </c>
      <c r="C4202" s="207" t="s">
        <v>11</v>
      </c>
      <c r="D4202" s="207" t="s">
        <v>280</v>
      </c>
      <c r="E4202" s="207" t="s">
        <v>281</v>
      </c>
      <c r="F4202" s="627" t="s">
        <v>8</v>
      </c>
      <c r="G4202" s="628"/>
      <c r="H4202" s="629"/>
      <c r="I4202" s="630"/>
      <c r="J4202" s="630"/>
      <c r="K4202" s="630"/>
      <c r="L4202" s="631"/>
    </row>
    <row r="4203" spans="1:12" s="194" customFormat="1" ht="26.65" customHeight="1" x14ac:dyDescent="0.15">
      <c r="A4203" s="625"/>
      <c r="B4203" s="620" t="s">
        <v>2852</v>
      </c>
      <c r="C4203" s="632" t="s">
        <v>2856</v>
      </c>
      <c r="D4203" s="634">
        <v>43415</v>
      </c>
      <c r="E4203" s="620" t="s">
        <v>1264</v>
      </c>
      <c r="F4203" s="636" t="s">
        <v>2857</v>
      </c>
      <c r="G4203" s="637"/>
      <c r="H4203" s="610" t="s">
        <v>286</v>
      </c>
      <c r="I4203" s="611"/>
      <c r="J4203" s="209" t="s">
        <v>287</v>
      </c>
      <c r="K4203" s="209" t="s">
        <v>16</v>
      </c>
      <c r="L4203" s="210">
        <v>728</v>
      </c>
    </row>
    <row r="4204" spans="1:12" s="194" customFormat="1" ht="409.6" customHeight="1" x14ac:dyDescent="0.15">
      <c r="A4204" s="625"/>
      <c r="B4204" s="640"/>
      <c r="C4204" s="641"/>
      <c r="D4204" s="642"/>
      <c r="E4204" s="640"/>
      <c r="F4204" s="643"/>
      <c r="G4204" s="644"/>
      <c r="H4204" s="616" t="s">
        <v>242</v>
      </c>
      <c r="I4204" s="617"/>
      <c r="J4204" s="620" t="s">
        <v>287</v>
      </c>
      <c r="K4204" s="620" t="s">
        <v>16</v>
      </c>
      <c r="L4204" s="622">
        <v>1977.12</v>
      </c>
    </row>
    <row r="4205" spans="1:12" s="194" customFormat="1" ht="409.6" customHeight="1" x14ac:dyDescent="0.15">
      <c r="A4205" s="625"/>
      <c r="B4205" s="640"/>
      <c r="C4205" s="641"/>
      <c r="D4205" s="642"/>
      <c r="E4205" s="640"/>
      <c r="F4205" s="643"/>
      <c r="G4205" s="644"/>
      <c r="H4205" s="646"/>
      <c r="I4205" s="647"/>
      <c r="J4205" s="640"/>
      <c r="K4205" s="640"/>
      <c r="L4205" s="645"/>
    </row>
    <row r="4206" spans="1:12" s="194" customFormat="1" ht="149.25" customHeight="1" x14ac:dyDescent="0.15">
      <c r="A4206" s="625"/>
      <c r="B4206" s="621"/>
      <c r="C4206" s="633"/>
      <c r="D4206" s="635"/>
      <c r="E4206" s="621"/>
      <c r="F4206" s="638"/>
      <c r="G4206" s="639"/>
      <c r="H4206" s="618"/>
      <c r="I4206" s="619"/>
      <c r="J4206" s="621"/>
      <c r="K4206" s="621"/>
      <c r="L4206" s="623"/>
    </row>
    <row r="4207" spans="1:12" s="194" customFormat="1" ht="24.6" customHeight="1" x14ac:dyDescent="0.15">
      <c r="A4207" s="625"/>
      <c r="B4207" s="203" t="s">
        <v>6</v>
      </c>
      <c r="C4207" s="207" t="s">
        <v>5</v>
      </c>
      <c r="D4207" s="207" t="s">
        <v>288</v>
      </c>
      <c r="E4207" s="207" t="s">
        <v>289</v>
      </c>
      <c r="F4207" s="612"/>
      <c r="G4207" s="613"/>
      <c r="H4207" s="616" t="s">
        <v>290</v>
      </c>
      <c r="I4207" s="617"/>
      <c r="J4207" s="620" t="s">
        <v>287</v>
      </c>
      <c r="K4207" s="620" t="s">
        <v>287</v>
      </c>
      <c r="L4207" s="622">
        <v>0</v>
      </c>
    </row>
    <row r="4208" spans="1:12" s="194" customFormat="1" ht="24.6" customHeight="1" x14ac:dyDescent="0.15">
      <c r="A4208" s="626"/>
      <c r="B4208" s="209" t="s">
        <v>460</v>
      </c>
      <c r="C4208" s="209" t="s">
        <v>2857</v>
      </c>
      <c r="D4208" s="211">
        <v>43422</v>
      </c>
      <c r="E4208" s="209" t="s">
        <v>2858</v>
      </c>
      <c r="F4208" s="614"/>
      <c r="G4208" s="615"/>
      <c r="H4208" s="618"/>
      <c r="I4208" s="619"/>
      <c r="J4208" s="621"/>
      <c r="K4208" s="621"/>
      <c r="L4208" s="623"/>
    </row>
    <row r="4209" spans="1:12" s="194" customFormat="1" ht="24.6" customHeight="1" x14ac:dyDescent="0.15">
      <c r="A4209" s="624">
        <v>794</v>
      </c>
      <c r="B4209" s="203" t="s">
        <v>12</v>
      </c>
      <c r="C4209" s="207" t="s">
        <v>11</v>
      </c>
      <c r="D4209" s="207" t="s">
        <v>280</v>
      </c>
      <c r="E4209" s="207" t="s">
        <v>281</v>
      </c>
      <c r="F4209" s="627" t="s">
        <v>8</v>
      </c>
      <c r="G4209" s="628"/>
      <c r="H4209" s="629"/>
      <c r="I4209" s="630"/>
      <c r="J4209" s="630"/>
      <c r="K4209" s="630"/>
      <c r="L4209" s="631"/>
    </row>
    <row r="4210" spans="1:12" s="194" customFormat="1" ht="26.65" customHeight="1" x14ac:dyDescent="0.15">
      <c r="A4210" s="625"/>
      <c r="B4210" s="620" t="s">
        <v>2852</v>
      </c>
      <c r="C4210" s="632" t="s">
        <v>2859</v>
      </c>
      <c r="D4210" s="634">
        <v>43487</v>
      </c>
      <c r="E4210" s="620" t="s">
        <v>306</v>
      </c>
      <c r="F4210" s="636" t="s">
        <v>2411</v>
      </c>
      <c r="G4210" s="637"/>
      <c r="H4210" s="610" t="s">
        <v>286</v>
      </c>
      <c r="I4210" s="611"/>
      <c r="J4210" s="209" t="s">
        <v>287</v>
      </c>
      <c r="K4210" s="209" t="s">
        <v>16</v>
      </c>
      <c r="L4210" s="210">
        <v>474.2</v>
      </c>
    </row>
    <row r="4211" spans="1:12" s="194" customFormat="1" ht="409.6" customHeight="1" x14ac:dyDescent="0.15">
      <c r="A4211" s="625"/>
      <c r="B4211" s="640"/>
      <c r="C4211" s="641"/>
      <c r="D4211" s="642"/>
      <c r="E4211" s="640"/>
      <c r="F4211" s="643"/>
      <c r="G4211" s="644"/>
      <c r="H4211" s="616" t="s">
        <v>242</v>
      </c>
      <c r="I4211" s="617"/>
      <c r="J4211" s="620" t="s">
        <v>287</v>
      </c>
      <c r="K4211" s="620" t="s">
        <v>16</v>
      </c>
      <c r="L4211" s="622">
        <v>453.47</v>
      </c>
    </row>
    <row r="4212" spans="1:12" s="194" customFormat="1" ht="353.65" customHeight="1" x14ac:dyDescent="0.15">
      <c r="A4212" s="625"/>
      <c r="B4212" s="621"/>
      <c r="C4212" s="633"/>
      <c r="D4212" s="635"/>
      <c r="E4212" s="621"/>
      <c r="F4212" s="638"/>
      <c r="G4212" s="639"/>
      <c r="H4212" s="618"/>
      <c r="I4212" s="619"/>
      <c r="J4212" s="621"/>
      <c r="K4212" s="621"/>
      <c r="L4212" s="623"/>
    </row>
    <row r="4213" spans="1:12" s="194" customFormat="1" ht="24.6" customHeight="1" x14ac:dyDescent="0.15">
      <c r="A4213" s="625"/>
      <c r="B4213" s="203" t="s">
        <v>6</v>
      </c>
      <c r="C4213" s="207" t="s">
        <v>5</v>
      </c>
      <c r="D4213" s="207" t="s">
        <v>288</v>
      </c>
      <c r="E4213" s="207" t="s">
        <v>289</v>
      </c>
      <c r="F4213" s="612"/>
      <c r="G4213" s="613"/>
      <c r="H4213" s="616" t="s">
        <v>290</v>
      </c>
      <c r="I4213" s="617"/>
      <c r="J4213" s="620" t="s">
        <v>287</v>
      </c>
      <c r="K4213" s="620" t="s">
        <v>16</v>
      </c>
      <c r="L4213" s="622">
        <v>120</v>
      </c>
    </row>
    <row r="4214" spans="1:12" s="194" customFormat="1" ht="24.6" customHeight="1" x14ac:dyDescent="0.15">
      <c r="A4214" s="626"/>
      <c r="B4214" s="209" t="s">
        <v>460</v>
      </c>
      <c r="C4214" s="209" t="s">
        <v>2411</v>
      </c>
      <c r="D4214" s="211">
        <v>43489</v>
      </c>
      <c r="E4214" s="209" t="s">
        <v>2860</v>
      </c>
      <c r="F4214" s="614"/>
      <c r="G4214" s="615"/>
      <c r="H4214" s="618"/>
      <c r="I4214" s="619"/>
      <c r="J4214" s="621"/>
      <c r="K4214" s="621"/>
      <c r="L4214" s="623"/>
    </row>
    <row r="4215" spans="1:12" s="194" customFormat="1" ht="24.6" customHeight="1" x14ac:dyDescent="0.15">
      <c r="A4215" s="624">
        <v>795</v>
      </c>
      <c r="B4215" s="203" t="s">
        <v>12</v>
      </c>
      <c r="C4215" s="207" t="s">
        <v>11</v>
      </c>
      <c r="D4215" s="207" t="s">
        <v>280</v>
      </c>
      <c r="E4215" s="207" t="s">
        <v>281</v>
      </c>
      <c r="F4215" s="627" t="s">
        <v>8</v>
      </c>
      <c r="G4215" s="628"/>
      <c r="H4215" s="629"/>
      <c r="I4215" s="630"/>
      <c r="J4215" s="630"/>
      <c r="K4215" s="630"/>
      <c r="L4215" s="631"/>
    </row>
    <row r="4216" spans="1:12" s="194" customFormat="1" ht="26.65" customHeight="1" x14ac:dyDescent="0.15">
      <c r="A4216" s="625"/>
      <c r="B4216" s="620" t="s">
        <v>2852</v>
      </c>
      <c r="C4216" s="632" t="s">
        <v>2861</v>
      </c>
      <c r="D4216" s="634">
        <v>43506</v>
      </c>
      <c r="E4216" s="620" t="s">
        <v>377</v>
      </c>
      <c r="F4216" s="636" t="s">
        <v>575</v>
      </c>
      <c r="G4216" s="637"/>
      <c r="H4216" s="610" t="s">
        <v>286</v>
      </c>
      <c r="I4216" s="611"/>
      <c r="J4216" s="209" t="s">
        <v>287</v>
      </c>
      <c r="K4216" s="209" t="s">
        <v>16</v>
      </c>
      <c r="L4216" s="210">
        <v>250.8</v>
      </c>
    </row>
    <row r="4217" spans="1:12" s="194" customFormat="1" ht="409.6" customHeight="1" x14ac:dyDescent="0.15">
      <c r="A4217" s="625"/>
      <c r="B4217" s="640"/>
      <c r="C4217" s="641"/>
      <c r="D4217" s="642"/>
      <c r="E4217" s="640"/>
      <c r="F4217" s="643"/>
      <c r="G4217" s="644"/>
      <c r="H4217" s="616" t="s">
        <v>242</v>
      </c>
      <c r="I4217" s="617"/>
      <c r="J4217" s="620" t="s">
        <v>287</v>
      </c>
      <c r="K4217" s="620" t="s">
        <v>16</v>
      </c>
      <c r="L4217" s="622">
        <v>98</v>
      </c>
    </row>
    <row r="4218" spans="1:12" s="194" customFormat="1" ht="213.4" customHeight="1" x14ac:dyDescent="0.15">
      <c r="A4218" s="625"/>
      <c r="B4218" s="621"/>
      <c r="C4218" s="633"/>
      <c r="D4218" s="635"/>
      <c r="E4218" s="621"/>
      <c r="F4218" s="638"/>
      <c r="G4218" s="639"/>
      <c r="H4218" s="618"/>
      <c r="I4218" s="619"/>
      <c r="J4218" s="621"/>
      <c r="K4218" s="621"/>
      <c r="L4218" s="623"/>
    </row>
    <row r="4219" spans="1:12" s="194" customFormat="1" ht="24.6" customHeight="1" x14ac:dyDescent="0.15">
      <c r="A4219" s="625"/>
      <c r="B4219" s="203" t="s">
        <v>6</v>
      </c>
      <c r="C4219" s="207" t="s">
        <v>5</v>
      </c>
      <c r="D4219" s="207" t="s">
        <v>288</v>
      </c>
      <c r="E4219" s="207" t="s">
        <v>289</v>
      </c>
      <c r="F4219" s="612"/>
      <c r="G4219" s="613"/>
      <c r="H4219" s="616" t="s">
        <v>290</v>
      </c>
      <c r="I4219" s="617"/>
      <c r="J4219" s="620" t="s">
        <v>287</v>
      </c>
      <c r="K4219" s="620" t="s">
        <v>16</v>
      </c>
      <c r="L4219" s="622">
        <v>40</v>
      </c>
    </row>
    <row r="4220" spans="1:12" s="194" customFormat="1" ht="24.6" customHeight="1" x14ac:dyDescent="0.15">
      <c r="A4220" s="626"/>
      <c r="B4220" s="209" t="s">
        <v>460</v>
      </c>
      <c r="C4220" s="209" t="s">
        <v>575</v>
      </c>
      <c r="D4220" s="211">
        <v>43507</v>
      </c>
      <c r="E4220" s="209" t="s">
        <v>2862</v>
      </c>
      <c r="F4220" s="614"/>
      <c r="G4220" s="615"/>
      <c r="H4220" s="618"/>
      <c r="I4220" s="619"/>
      <c r="J4220" s="621"/>
      <c r="K4220" s="621"/>
      <c r="L4220" s="623"/>
    </row>
    <row r="4221" spans="1:12" s="194" customFormat="1" ht="24.6" customHeight="1" x14ac:dyDescent="0.15">
      <c r="A4221" s="624">
        <v>796</v>
      </c>
      <c r="B4221" s="203" t="s">
        <v>12</v>
      </c>
      <c r="C4221" s="207" t="s">
        <v>11</v>
      </c>
      <c r="D4221" s="207" t="s">
        <v>280</v>
      </c>
      <c r="E4221" s="207" t="s">
        <v>281</v>
      </c>
      <c r="F4221" s="627" t="s">
        <v>8</v>
      </c>
      <c r="G4221" s="628"/>
      <c r="H4221" s="629"/>
      <c r="I4221" s="630"/>
      <c r="J4221" s="630"/>
      <c r="K4221" s="630"/>
      <c r="L4221" s="631"/>
    </row>
    <row r="4222" spans="1:12" s="194" customFormat="1" ht="26.65" customHeight="1" x14ac:dyDescent="0.15">
      <c r="A4222" s="625"/>
      <c r="B4222" s="620" t="s">
        <v>2852</v>
      </c>
      <c r="C4222" s="632" t="s">
        <v>2863</v>
      </c>
      <c r="D4222" s="634">
        <v>43531</v>
      </c>
      <c r="E4222" s="620" t="s">
        <v>359</v>
      </c>
      <c r="F4222" s="636" t="s">
        <v>2236</v>
      </c>
      <c r="G4222" s="637"/>
      <c r="H4222" s="610" t="s">
        <v>286</v>
      </c>
      <c r="I4222" s="611"/>
      <c r="J4222" s="209" t="s">
        <v>287</v>
      </c>
      <c r="K4222" s="209" t="s">
        <v>16</v>
      </c>
      <c r="L4222" s="210">
        <v>427</v>
      </c>
    </row>
    <row r="4223" spans="1:12" s="194" customFormat="1" ht="409.6" customHeight="1" x14ac:dyDescent="0.15">
      <c r="A4223" s="625"/>
      <c r="B4223" s="640"/>
      <c r="C4223" s="641"/>
      <c r="D4223" s="642"/>
      <c r="E4223" s="640"/>
      <c r="F4223" s="643"/>
      <c r="G4223" s="644"/>
      <c r="H4223" s="616" t="s">
        <v>242</v>
      </c>
      <c r="I4223" s="617"/>
      <c r="J4223" s="620" t="s">
        <v>287</v>
      </c>
      <c r="K4223" s="620" t="s">
        <v>16</v>
      </c>
      <c r="L4223" s="622">
        <v>712.01</v>
      </c>
    </row>
    <row r="4224" spans="1:12" s="194" customFormat="1" ht="409.6" customHeight="1" x14ac:dyDescent="0.15">
      <c r="A4224" s="625"/>
      <c r="B4224" s="640"/>
      <c r="C4224" s="641"/>
      <c r="D4224" s="642"/>
      <c r="E4224" s="640"/>
      <c r="F4224" s="643"/>
      <c r="G4224" s="644"/>
      <c r="H4224" s="646"/>
      <c r="I4224" s="647"/>
      <c r="J4224" s="640"/>
      <c r="K4224" s="640"/>
      <c r="L4224" s="645"/>
    </row>
    <row r="4225" spans="1:12" s="194" customFormat="1" ht="30.95" customHeight="1" x14ac:dyDescent="0.15">
      <c r="A4225" s="625"/>
      <c r="B4225" s="621"/>
      <c r="C4225" s="633"/>
      <c r="D4225" s="635"/>
      <c r="E4225" s="621"/>
      <c r="F4225" s="638"/>
      <c r="G4225" s="639"/>
      <c r="H4225" s="618"/>
      <c r="I4225" s="619"/>
      <c r="J4225" s="621"/>
      <c r="K4225" s="621"/>
      <c r="L4225" s="623"/>
    </row>
    <row r="4226" spans="1:12" s="194" customFormat="1" ht="24.6" customHeight="1" x14ac:dyDescent="0.15">
      <c r="A4226" s="625"/>
      <c r="B4226" s="203" t="s">
        <v>6</v>
      </c>
      <c r="C4226" s="207" t="s">
        <v>5</v>
      </c>
      <c r="D4226" s="207" t="s">
        <v>288</v>
      </c>
      <c r="E4226" s="207" t="s">
        <v>289</v>
      </c>
      <c r="F4226" s="612"/>
      <c r="G4226" s="613"/>
      <c r="H4226" s="616" t="s">
        <v>290</v>
      </c>
      <c r="I4226" s="617"/>
      <c r="J4226" s="620" t="s">
        <v>287</v>
      </c>
      <c r="K4226" s="620" t="s">
        <v>16</v>
      </c>
      <c r="L4226" s="622">
        <v>480</v>
      </c>
    </row>
    <row r="4227" spans="1:12" s="194" customFormat="1" ht="24.6" customHeight="1" x14ac:dyDescent="0.15">
      <c r="A4227" s="626"/>
      <c r="B4227" s="209" t="s">
        <v>460</v>
      </c>
      <c r="C4227" s="209" t="s">
        <v>2236</v>
      </c>
      <c r="D4227" s="211">
        <v>43538</v>
      </c>
      <c r="E4227" s="209" t="s">
        <v>2864</v>
      </c>
      <c r="F4227" s="614"/>
      <c r="G4227" s="615"/>
      <c r="H4227" s="618"/>
      <c r="I4227" s="619"/>
      <c r="J4227" s="621"/>
      <c r="K4227" s="621"/>
      <c r="L4227" s="623"/>
    </row>
    <row r="4228" spans="1:12" s="194" customFormat="1" ht="24.6" customHeight="1" x14ac:dyDescent="0.15">
      <c r="A4228" s="624">
        <v>797</v>
      </c>
      <c r="B4228" s="203" t="s">
        <v>12</v>
      </c>
      <c r="C4228" s="207" t="s">
        <v>11</v>
      </c>
      <c r="D4228" s="207" t="s">
        <v>280</v>
      </c>
      <c r="E4228" s="207" t="s">
        <v>281</v>
      </c>
      <c r="F4228" s="627" t="s">
        <v>8</v>
      </c>
      <c r="G4228" s="628"/>
      <c r="H4228" s="629"/>
      <c r="I4228" s="630"/>
      <c r="J4228" s="630"/>
      <c r="K4228" s="630"/>
      <c r="L4228" s="631"/>
    </row>
    <row r="4229" spans="1:12" s="194" customFormat="1" ht="26.65" customHeight="1" x14ac:dyDescent="0.15">
      <c r="A4229" s="625"/>
      <c r="B4229" s="620" t="s">
        <v>2852</v>
      </c>
      <c r="C4229" s="632" t="s">
        <v>2865</v>
      </c>
      <c r="D4229" s="634">
        <v>43539</v>
      </c>
      <c r="E4229" s="620" t="s">
        <v>607</v>
      </c>
      <c r="F4229" s="636" t="s">
        <v>2299</v>
      </c>
      <c r="G4229" s="637"/>
      <c r="H4229" s="610" t="s">
        <v>286</v>
      </c>
      <c r="I4229" s="611"/>
      <c r="J4229" s="209" t="s">
        <v>287</v>
      </c>
      <c r="K4229" s="209" t="s">
        <v>16</v>
      </c>
      <c r="L4229" s="210">
        <v>887</v>
      </c>
    </row>
    <row r="4230" spans="1:12" s="194" customFormat="1" ht="409.6" customHeight="1" x14ac:dyDescent="0.15">
      <c r="A4230" s="625"/>
      <c r="B4230" s="640"/>
      <c r="C4230" s="641"/>
      <c r="D4230" s="642"/>
      <c r="E4230" s="640"/>
      <c r="F4230" s="643"/>
      <c r="G4230" s="644"/>
      <c r="H4230" s="616" t="s">
        <v>242</v>
      </c>
      <c r="I4230" s="617"/>
      <c r="J4230" s="620" t="s">
        <v>287</v>
      </c>
      <c r="K4230" s="620" t="s">
        <v>287</v>
      </c>
      <c r="L4230" s="622">
        <v>0</v>
      </c>
    </row>
    <row r="4231" spans="1:12" s="194" customFormat="1" ht="409.6" customHeight="1" x14ac:dyDescent="0.15">
      <c r="A4231" s="625"/>
      <c r="B4231" s="640"/>
      <c r="C4231" s="641"/>
      <c r="D4231" s="642"/>
      <c r="E4231" s="640"/>
      <c r="F4231" s="643"/>
      <c r="G4231" s="644"/>
      <c r="H4231" s="646"/>
      <c r="I4231" s="647"/>
      <c r="J4231" s="640"/>
      <c r="K4231" s="640"/>
      <c r="L4231" s="645"/>
    </row>
    <row r="4232" spans="1:12" s="194" customFormat="1" ht="30.95" customHeight="1" x14ac:dyDescent="0.15">
      <c r="A4232" s="625"/>
      <c r="B4232" s="621"/>
      <c r="C4232" s="633"/>
      <c r="D4232" s="635"/>
      <c r="E4232" s="621"/>
      <c r="F4232" s="638"/>
      <c r="G4232" s="639"/>
      <c r="H4232" s="618"/>
      <c r="I4232" s="619"/>
      <c r="J4232" s="621"/>
      <c r="K4232" s="621"/>
      <c r="L4232" s="623"/>
    </row>
    <row r="4233" spans="1:12" s="194" customFormat="1" ht="24.6" customHeight="1" x14ac:dyDescent="0.15">
      <c r="A4233" s="625"/>
      <c r="B4233" s="203" t="s">
        <v>6</v>
      </c>
      <c r="C4233" s="207" t="s">
        <v>5</v>
      </c>
      <c r="D4233" s="207" t="s">
        <v>288</v>
      </c>
      <c r="E4233" s="207" t="s">
        <v>289</v>
      </c>
      <c r="F4233" s="612"/>
      <c r="G4233" s="613"/>
      <c r="H4233" s="616" t="s">
        <v>290</v>
      </c>
      <c r="I4233" s="617"/>
      <c r="J4233" s="620" t="s">
        <v>287</v>
      </c>
      <c r="K4233" s="620" t="s">
        <v>16</v>
      </c>
      <c r="L4233" s="622">
        <v>100</v>
      </c>
    </row>
    <row r="4234" spans="1:12" s="194" customFormat="1" ht="24.6" customHeight="1" x14ac:dyDescent="0.15">
      <c r="A4234" s="626"/>
      <c r="B4234" s="209" t="s">
        <v>460</v>
      </c>
      <c r="C4234" s="209" t="s">
        <v>2299</v>
      </c>
      <c r="D4234" s="211">
        <v>43541</v>
      </c>
      <c r="E4234" s="209" t="s">
        <v>2300</v>
      </c>
      <c r="F4234" s="614"/>
      <c r="G4234" s="615"/>
      <c r="H4234" s="618"/>
      <c r="I4234" s="619"/>
      <c r="J4234" s="621"/>
      <c r="K4234" s="621"/>
      <c r="L4234" s="623"/>
    </row>
    <row r="4235" spans="1:12" s="194" customFormat="1" ht="24.6" customHeight="1" x14ac:dyDescent="0.15">
      <c r="A4235" s="624">
        <v>798</v>
      </c>
      <c r="B4235" s="203" t="s">
        <v>12</v>
      </c>
      <c r="C4235" s="207" t="s">
        <v>11</v>
      </c>
      <c r="D4235" s="207" t="s">
        <v>280</v>
      </c>
      <c r="E4235" s="207" t="s">
        <v>281</v>
      </c>
      <c r="F4235" s="627" t="s">
        <v>8</v>
      </c>
      <c r="G4235" s="628"/>
      <c r="H4235" s="629"/>
      <c r="I4235" s="630"/>
      <c r="J4235" s="630"/>
      <c r="K4235" s="630"/>
      <c r="L4235" s="631"/>
    </row>
    <row r="4236" spans="1:12" s="194" customFormat="1" ht="26.65" customHeight="1" x14ac:dyDescent="0.15">
      <c r="A4236" s="625"/>
      <c r="B4236" s="620" t="s">
        <v>2866</v>
      </c>
      <c r="C4236" s="632" t="s">
        <v>2867</v>
      </c>
      <c r="D4236" s="634">
        <v>43394</v>
      </c>
      <c r="E4236" s="620" t="s">
        <v>2337</v>
      </c>
      <c r="F4236" s="636" t="s">
        <v>2338</v>
      </c>
      <c r="G4236" s="637"/>
      <c r="H4236" s="610" t="s">
        <v>286</v>
      </c>
      <c r="I4236" s="611"/>
      <c r="J4236" s="209" t="s">
        <v>287</v>
      </c>
      <c r="K4236" s="209" t="s">
        <v>16</v>
      </c>
      <c r="L4236" s="210">
        <v>1423.95</v>
      </c>
    </row>
    <row r="4237" spans="1:12" s="194" customFormat="1" ht="409.6" customHeight="1" x14ac:dyDescent="0.15">
      <c r="A4237" s="625"/>
      <c r="B4237" s="640"/>
      <c r="C4237" s="641"/>
      <c r="D4237" s="642"/>
      <c r="E4237" s="640"/>
      <c r="F4237" s="643"/>
      <c r="G4237" s="644"/>
      <c r="H4237" s="616" t="s">
        <v>242</v>
      </c>
      <c r="I4237" s="617"/>
      <c r="J4237" s="620" t="s">
        <v>287</v>
      </c>
      <c r="K4237" s="620" t="s">
        <v>16</v>
      </c>
      <c r="L4237" s="622">
        <v>370.72</v>
      </c>
    </row>
    <row r="4238" spans="1:12" s="194" customFormat="1" ht="84.2" customHeight="1" x14ac:dyDescent="0.15">
      <c r="A4238" s="625"/>
      <c r="B4238" s="621"/>
      <c r="C4238" s="633"/>
      <c r="D4238" s="635"/>
      <c r="E4238" s="621"/>
      <c r="F4238" s="638"/>
      <c r="G4238" s="639"/>
      <c r="H4238" s="618"/>
      <c r="I4238" s="619"/>
      <c r="J4238" s="621"/>
      <c r="K4238" s="621"/>
      <c r="L4238" s="623"/>
    </row>
    <row r="4239" spans="1:12" s="194" customFormat="1" ht="24.6" customHeight="1" x14ac:dyDescent="0.15">
      <c r="A4239" s="625"/>
      <c r="B4239" s="203" t="s">
        <v>6</v>
      </c>
      <c r="C4239" s="207" t="s">
        <v>5</v>
      </c>
      <c r="D4239" s="207" t="s">
        <v>288</v>
      </c>
      <c r="E4239" s="207" t="s">
        <v>289</v>
      </c>
      <c r="F4239" s="612"/>
      <c r="G4239" s="613"/>
      <c r="H4239" s="616" t="s">
        <v>290</v>
      </c>
      <c r="I4239" s="617"/>
      <c r="J4239" s="620" t="s">
        <v>287</v>
      </c>
      <c r="K4239" s="620" t="s">
        <v>287</v>
      </c>
      <c r="L4239" s="622">
        <v>0</v>
      </c>
    </row>
    <row r="4240" spans="1:12" s="194" customFormat="1" ht="35.1" customHeight="1" x14ac:dyDescent="0.15">
      <c r="A4240" s="626"/>
      <c r="B4240" s="209" t="s">
        <v>2868</v>
      </c>
      <c r="C4240" s="209" t="s">
        <v>2338</v>
      </c>
      <c r="D4240" s="211">
        <v>43399</v>
      </c>
      <c r="E4240" s="209" t="s">
        <v>2869</v>
      </c>
      <c r="F4240" s="614"/>
      <c r="G4240" s="615"/>
      <c r="H4240" s="618"/>
      <c r="I4240" s="619"/>
      <c r="J4240" s="621"/>
      <c r="K4240" s="621"/>
      <c r="L4240" s="623"/>
    </row>
    <row r="4241" spans="1:12" s="194" customFormat="1" ht="24.6" customHeight="1" x14ac:dyDescent="0.15">
      <c r="A4241" s="624">
        <v>799</v>
      </c>
      <c r="B4241" s="203" t="s">
        <v>12</v>
      </c>
      <c r="C4241" s="207" t="s">
        <v>11</v>
      </c>
      <c r="D4241" s="207" t="s">
        <v>280</v>
      </c>
      <c r="E4241" s="207" t="s">
        <v>281</v>
      </c>
      <c r="F4241" s="627" t="s">
        <v>8</v>
      </c>
      <c r="G4241" s="628"/>
      <c r="H4241" s="629"/>
      <c r="I4241" s="630"/>
      <c r="J4241" s="630"/>
      <c r="K4241" s="630"/>
      <c r="L4241" s="631"/>
    </row>
    <row r="4242" spans="1:12" s="194" customFormat="1" ht="26.65" customHeight="1" x14ac:dyDescent="0.15">
      <c r="A4242" s="625"/>
      <c r="B4242" s="620" t="s">
        <v>2866</v>
      </c>
      <c r="C4242" s="632" t="s">
        <v>2870</v>
      </c>
      <c r="D4242" s="634">
        <v>43478</v>
      </c>
      <c r="E4242" s="620" t="s">
        <v>2371</v>
      </c>
      <c r="F4242" s="636" t="s">
        <v>2372</v>
      </c>
      <c r="G4242" s="637"/>
      <c r="H4242" s="610" t="s">
        <v>286</v>
      </c>
      <c r="I4242" s="611"/>
      <c r="J4242" s="209" t="s">
        <v>287</v>
      </c>
      <c r="K4242" s="209" t="s">
        <v>16</v>
      </c>
      <c r="L4242" s="210">
        <v>176.74</v>
      </c>
    </row>
    <row r="4243" spans="1:12" s="194" customFormat="1" ht="266.64999999999998" customHeight="1" x14ac:dyDescent="0.15">
      <c r="A4243" s="625"/>
      <c r="B4243" s="621"/>
      <c r="C4243" s="633"/>
      <c r="D4243" s="635"/>
      <c r="E4243" s="621"/>
      <c r="F4243" s="638"/>
      <c r="G4243" s="639"/>
      <c r="H4243" s="610" t="s">
        <v>242</v>
      </c>
      <c r="I4243" s="611"/>
      <c r="J4243" s="209" t="s">
        <v>287</v>
      </c>
      <c r="K4243" s="209" t="s">
        <v>16</v>
      </c>
      <c r="L4243" s="210">
        <v>144</v>
      </c>
    </row>
    <row r="4244" spans="1:12" s="194" customFormat="1" ht="24.6" customHeight="1" x14ac:dyDescent="0.15">
      <c r="A4244" s="625"/>
      <c r="B4244" s="203" t="s">
        <v>6</v>
      </c>
      <c r="C4244" s="207" t="s">
        <v>5</v>
      </c>
      <c r="D4244" s="207" t="s">
        <v>288</v>
      </c>
      <c r="E4244" s="207" t="s">
        <v>289</v>
      </c>
      <c r="F4244" s="612"/>
      <c r="G4244" s="613"/>
      <c r="H4244" s="616" t="s">
        <v>290</v>
      </c>
      <c r="I4244" s="617"/>
      <c r="J4244" s="620" t="s">
        <v>287</v>
      </c>
      <c r="K4244" s="620" t="s">
        <v>16</v>
      </c>
      <c r="L4244" s="622">
        <v>216</v>
      </c>
    </row>
    <row r="4245" spans="1:12" s="194" customFormat="1" ht="35.1" customHeight="1" x14ac:dyDescent="0.15">
      <c r="A4245" s="626"/>
      <c r="B4245" s="209" t="s">
        <v>2868</v>
      </c>
      <c r="C4245" s="209" t="s">
        <v>2372</v>
      </c>
      <c r="D4245" s="211">
        <v>43479</v>
      </c>
      <c r="E4245" s="209" t="s">
        <v>2871</v>
      </c>
      <c r="F4245" s="614"/>
      <c r="G4245" s="615"/>
      <c r="H4245" s="618"/>
      <c r="I4245" s="619"/>
      <c r="J4245" s="621"/>
      <c r="K4245" s="621"/>
      <c r="L4245" s="623"/>
    </row>
    <row r="4246" spans="1:12" s="194" customFormat="1" ht="24.6" customHeight="1" x14ac:dyDescent="0.15">
      <c r="A4246" s="624">
        <v>800</v>
      </c>
      <c r="B4246" s="203" t="s">
        <v>12</v>
      </c>
      <c r="C4246" s="207" t="s">
        <v>11</v>
      </c>
      <c r="D4246" s="207" t="s">
        <v>280</v>
      </c>
      <c r="E4246" s="207" t="s">
        <v>281</v>
      </c>
      <c r="F4246" s="627" t="s">
        <v>8</v>
      </c>
      <c r="G4246" s="628"/>
      <c r="H4246" s="629"/>
      <c r="I4246" s="630"/>
      <c r="J4246" s="630"/>
      <c r="K4246" s="630"/>
      <c r="L4246" s="631"/>
    </row>
    <row r="4247" spans="1:12" s="194" customFormat="1" ht="26.65" customHeight="1" x14ac:dyDescent="0.15">
      <c r="A4247" s="625"/>
      <c r="B4247" s="620" t="s">
        <v>2872</v>
      </c>
      <c r="C4247" s="632" t="s">
        <v>2873</v>
      </c>
      <c r="D4247" s="634">
        <v>43430</v>
      </c>
      <c r="E4247" s="620" t="s">
        <v>2380</v>
      </c>
      <c r="F4247" s="636" t="s">
        <v>2874</v>
      </c>
      <c r="G4247" s="637"/>
      <c r="H4247" s="610" t="s">
        <v>286</v>
      </c>
      <c r="I4247" s="611"/>
      <c r="J4247" s="209" t="s">
        <v>287</v>
      </c>
      <c r="K4247" s="209" t="s">
        <v>16</v>
      </c>
      <c r="L4247" s="210">
        <v>1051.96</v>
      </c>
    </row>
    <row r="4248" spans="1:12" s="194" customFormat="1" ht="409.6" customHeight="1" x14ac:dyDescent="0.15">
      <c r="A4248" s="625"/>
      <c r="B4248" s="640"/>
      <c r="C4248" s="641"/>
      <c r="D4248" s="642"/>
      <c r="E4248" s="640"/>
      <c r="F4248" s="643"/>
      <c r="G4248" s="644"/>
      <c r="H4248" s="616" t="s">
        <v>242</v>
      </c>
      <c r="I4248" s="617"/>
      <c r="J4248" s="620" t="s">
        <v>287</v>
      </c>
      <c r="K4248" s="620" t="s">
        <v>287</v>
      </c>
      <c r="L4248" s="622">
        <v>0</v>
      </c>
    </row>
    <row r="4249" spans="1:12" s="194" customFormat="1" ht="84.2" customHeight="1" x14ac:dyDescent="0.15">
      <c r="A4249" s="625"/>
      <c r="B4249" s="621"/>
      <c r="C4249" s="633"/>
      <c r="D4249" s="635"/>
      <c r="E4249" s="621"/>
      <c r="F4249" s="638"/>
      <c r="G4249" s="639"/>
      <c r="H4249" s="618"/>
      <c r="I4249" s="619"/>
      <c r="J4249" s="621"/>
      <c r="K4249" s="621"/>
      <c r="L4249" s="623"/>
    </row>
    <row r="4250" spans="1:12" s="194" customFormat="1" ht="24.6" customHeight="1" x14ac:dyDescent="0.15">
      <c r="A4250" s="625"/>
      <c r="B4250" s="203" t="s">
        <v>6</v>
      </c>
      <c r="C4250" s="207" t="s">
        <v>5</v>
      </c>
      <c r="D4250" s="207" t="s">
        <v>288</v>
      </c>
      <c r="E4250" s="207" t="s">
        <v>289</v>
      </c>
      <c r="F4250" s="612"/>
      <c r="G4250" s="613"/>
      <c r="H4250" s="616" t="s">
        <v>290</v>
      </c>
      <c r="I4250" s="617"/>
      <c r="J4250" s="620" t="s">
        <v>287</v>
      </c>
      <c r="K4250" s="620" t="s">
        <v>16</v>
      </c>
      <c r="L4250" s="622">
        <v>249.66</v>
      </c>
    </row>
    <row r="4251" spans="1:12" s="194" customFormat="1" ht="24.6" customHeight="1" x14ac:dyDescent="0.15">
      <c r="A4251" s="626"/>
      <c r="B4251" s="209" t="s">
        <v>401</v>
      </c>
      <c r="C4251" s="209" t="s">
        <v>2874</v>
      </c>
      <c r="D4251" s="211">
        <v>43438</v>
      </c>
      <c r="E4251" s="209" t="s">
        <v>2875</v>
      </c>
      <c r="F4251" s="614"/>
      <c r="G4251" s="615"/>
      <c r="H4251" s="618"/>
      <c r="I4251" s="619"/>
      <c r="J4251" s="621"/>
      <c r="K4251" s="621"/>
      <c r="L4251" s="623"/>
    </row>
    <row r="4252" spans="1:12" s="194" customFormat="1" ht="24.6" customHeight="1" x14ac:dyDescent="0.15">
      <c r="A4252" s="624">
        <v>801</v>
      </c>
      <c r="B4252" s="203" t="s">
        <v>12</v>
      </c>
      <c r="C4252" s="207" t="s">
        <v>11</v>
      </c>
      <c r="D4252" s="207" t="s">
        <v>280</v>
      </c>
      <c r="E4252" s="207" t="s">
        <v>281</v>
      </c>
      <c r="F4252" s="627" t="s">
        <v>8</v>
      </c>
      <c r="G4252" s="628"/>
      <c r="H4252" s="629"/>
      <c r="I4252" s="630"/>
      <c r="J4252" s="630"/>
      <c r="K4252" s="630"/>
      <c r="L4252" s="631"/>
    </row>
    <row r="4253" spans="1:12" s="194" customFormat="1" ht="26.65" customHeight="1" x14ac:dyDescent="0.15">
      <c r="A4253" s="625"/>
      <c r="B4253" s="620" t="s">
        <v>2872</v>
      </c>
      <c r="C4253" s="632" t="s">
        <v>2873</v>
      </c>
      <c r="D4253" s="634">
        <v>43430</v>
      </c>
      <c r="E4253" s="620" t="s">
        <v>2380</v>
      </c>
      <c r="F4253" s="636" t="s">
        <v>2876</v>
      </c>
      <c r="G4253" s="637"/>
      <c r="H4253" s="610" t="s">
        <v>286</v>
      </c>
      <c r="I4253" s="611"/>
      <c r="J4253" s="209" t="s">
        <v>287</v>
      </c>
      <c r="K4253" s="209" t="s">
        <v>287</v>
      </c>
      <c r="L4253" s="210">
        <v>0</v>
      </c>
    </row>
    <row r="4254" spans="1:12" s="194" customFormat="1" ht="409.6" customHeight="1" x14ac:dyDescent="0.15">
      <c r="A4254" s="625"/>
      <c r="B4254" s="640"/>
      <c r="C4254" s="641"/>
      <c r="D4254" s="642"/>
      <c r="E4254" s="640"/>
      <c r="F4254" s="643"/>
      <c r="G4254" s="644"/>
      <c r="H4254" s="616" t="s">
        <v>242</v>
      </c>
      <c r="I4254" s="617"/>
      <c r="J4254" s="620" t="s">
        <v>287</v>
      </c>
      <c r="K4254" s="620" t="s">
        <v>16</v>
      </c>
      <c r="L4254" s="622">
        <v>1375</v>
      </c>
    </row>
    <row r="4255" spans="1:12" s="194" customFormat="1" ht="84.2" customHeight="1" x14ac:dyDescent="0.15">
      <c r="A4255" s="625"/>
      <c r="B4255" s="621"/>
      <c r="C4255" s="633"/>
      <c r="D4255" s="635"/>
      <c r="E4255" s="621"/>
      <c r="F4255" s="638"/>
      <c r="G4255" s="639"/>
      <c r="H4255" s="618"/>
      <c r="I4255" s="619"/>
      <c r="J4255" s="621"/>
      <c r="K4255" s="621"/>
      <c r="L4255" s="623"/>
    </row>
    <row r="4256" spans="1:12" s="194" customFormat="1" ht="24.6" customHeight="1" x14ac:dyDescent="0.15">
      <c r="A4256" s="625"/>
      <c r="B4256" s="203" t="s">
        <v>6</v>
      </c>
      <c r="C4256" s="207" t="s">
        <v>5</v>
      </c>
      <c r="D4256" s="207" t="s">
        <v>288</v>
      </c>
      <c r="E4256" s="207" t="s">
        <v>289</v>
      </c>
      <c r="F4256" s="612"/>
      <c r="G4256" s="613"/>
      <c r="H4256" s="616" t="s">
        <v>290</v>
      </c>
      <c r="I4256" s="617"/>
      <c r="J4256" s="620" t="s">
        <v>287</v>
      </c>
      <c r="K4256" s="620" t="s">
        <v>287</v>
      </c>
      <c r="L4256" s="622">
        <v>0</v>
      </c>
    </row>
    <row r="4257" spans="1:12" s="194" customFormat="1" ht="24.6" customHeight="1" x14ac:dyDescent="0.15">
      <c r="A4257" s="626"/>
      <c r="B4257" s="209" t="s">
        <v>401</v>
      </c>
      <c r="C4257" s="209" t="s">
        <v>2876</v>
      </c>
      <c r="D4257" s="211">
        <v>43438</v>
      </c>
      <c r="E4257" s="209" t="s">
        <v>2875</v>
      </c>
      <c r="F4257" s="614"/>
      <c r="G4257" s="615"/>
      <c r="H4257" s="618"/>
      <c r="I4257" s="619"/>
      <c r="J4257" s="621"/>
      <c r="K4257" s="621"/>
      <c r="L4257" s="623"/>
    </row>
    <row r="4258" spans="1:12" s="194" customFormat="1" ht="24.6" customHeight="1" x14ac:dyDescent="0.15">
      <c r="A4258" s="624">
        <v>802</v>
      </c>
      <c r="B4258" s="203" t="s">
        <v>12</v>
      </c>
      <c r="C4258" s="207" t="s">
        <v>11</v>
      </c>
      <c r="D4258" s="207" t="s">
        <v>280</v>
      </c>
      <c r="E4258" s="207" t="s">
        <v>281</v>
      </c>
      <c r="F4258" s="627" t="s">
        <v>8</v>
      </c>
      <c r="G4258" s="628"/>
      <c r="H4258" s="629"/>
      <c r="I4258" s="630"/>
      <c r="J4258" s="630"/>
      <c r="K4258" s="630"/>
      <c r="L4258" s="631"/>
    </row>
    <row r="4259" spans="1:12" s="194" customFormat="1" ht="26.65" customHeight="1" x14ac:dyDescent="0.15">
      <c r="A4259" s="625"/>
      <c r="B4259" s="620" t="s">
        <v>2877</v>
      </c>
      <c r="C4259" s="620" t="s">
        <v>2878</v>
      </c>
      <c r="D4259" s="634">
        <v>43389</v>
      </c>
      <c r="E4259" s="620" t="s">
        <v>1155</v>
      </c>
      <c r="F4259" s="636" t="s">
        <v>2682</v>
      </c>
      <c r="G4259" s="637"/>
      <c r="H4259" s="610" t="s">
        <v>286</v>
      </c>
      <c r="I4259" s="611"/>
      <c r="J4259" s="209" t="s">
        <v>287</v>
      </c>
      <c r="K4259" s="209" t="s">
        <v>16</v>
      </c>
      <c r="L4259" s="210">
        <v>435</v>
      </c>
    </row>
    <row r="4260" spans="1:12" s="194" customFormat="1" ht="105" customHeight="1" x14ac:dyDescent="0.15">
      <c r="A4260" s="625"/>
      <c r="B4260" s="621"/>
      <c r="C4260" s="621"/>
      <c r="D4260" s="635"/>
      <c r="E4260" s="621"/>
      <c r="F4260" s="638"/>
      <c r="G4260" s="639"/>
      <c r="H4260" s="610" t="s">
        <v>242</v>
      </c>
      <c r="I4260" s="611"/>
      <c r="J4260" s="209" t="s">
        <v>287</v>
      </c>
      <c r="K4260" s="209" t="s">
        <v>16</v>
      </c>
      <c r="L4260" s="210">
        <v>541</v>
      </c>
    </row>
    <row r="4261" spans="1:12" s="194" customFormat="1" ht="24.6" customHeight="1" x14ac:dyDescent="0.15">
      <c r="A4261" s="625"/>
      <c r="B4261" s="203" t="s">
        <v>6</v>
      </c>
      <c r="C4261" s="207" t="s">
        <v>5</v>
      </c>
      <c r="D4261" s="207" t="s">
        <v>288</v>
      </c>
      <c r="E4261" s="207" t="s">
        <v>289</v>
      </c>
      <c r="F4261" s="612"/>
      <c r="G4261" s="613"/>
      <c r="H4261" s="616" t="s">
        <v>290</v>
      </c>
      <c r="I4261" s="617"/>
      <c r="J4261" s="620" t="s">
        <v>287</v>
      </c>
      <c r="K4261" s="620" t="s">
        <v>287</v>
      </c>
      <c r="L4261" s="622">
        <v>0</v>
      </c>
    </row>
    <row r="4262" spans="1:12" s="194" customFormat="1" ht="24.6" customHeight="1" x14ac:dyDescent="0.15">
      <c r="A4262" s="626"/>
      <c r="B4262" s="209" t="s">
        <v>291</v>
      </c>
      <c r="C4262" s="209" t="s">
        <v>2682</v>
      </c>
      <c r="D4262" s="211">
        <v>43392</v>
      </c>
      <c r="E4262" s="209" t="s">
        <v>2879</v>
      </c>
      <c r="F4262" s="614"/>
      <c r="G4262" s="615"/>
      <c r="H4262" s="618"/>
      <c r="I4262" s="619"/>
      <c r="J4262" s="621"/>
      <c r="K4262" s="621"/>
      <c r="L4262" s="623"/>
    </row>
    <row r="4263" spans="1:12" s="194" customFormat="1" ht="24.6" customHeight="1" x14ac:dyDescent="0.15">
      <c r="A4263" s="624">
        <v>803</v>
      </c>
      <c r="B4263" s="203" t="s">
        <v>12</v>
      </c>
      <c r="C4263" s="207" t="s">
        <v>11</v>
      </c>
      <c r="D4263" s="207" t="s">
        <v>280</v>
      </c>
      <c r="E4263" s="207" t="s">
        <v>281</v>
      </c>
      <c r="F4263" s="627" t="s">
        <v>8</v>
      </c>
      <c r="G4263" s="628"/>
      <c r="H4263" s="629"/>
      <c r="I4263" s="630"/>
      <c r="J4263" s="630"/>
      <c r="K4263" s="630"/>
      <c r="L4263" s="631"/>
    </row>
    <row r="4264" spans="1:12" s="194" customFormat="1" ht="26.65" customHeight="1" x14ac:dyDescent="0.15">
      <c r="A4264" s="625"/>
      <c r="B4264" s="620" t="s">
        <v>2877</v>
      </c>
      <c r="C4264" s="632" t="s">
        <v>2880</v>
      </c>
      <c r="D4264" s="634">
        <v>43536</v>
      </c>
      <c r="E4264" s="620" t="s">
        <v>888</v>
      </c>
      <c r="F4264" s="636" t="s">
        <v>1391</v>
      </c>
      <c r="G4264" s="637"/>
      <c r="H4264" s="610" t="s">
        <v>286</v>
      </c>
      <c r="I4264" s="611"/>
      <c r="J4264" s="209" t="s">
        <v>287</v>
      </c>
      <c r="K4264" s="209" t="s">
        <v>16</v>
      </c>
      <c r="L4264" s="210">
        <v>775.8</v>
      </c>
    </row>
    <row r="4265" spans="1:12" s="194" customFormat="1" ht="126.95" customHeight="1" x14ac:dyDescent="0.15">
      <c r="A4265" s="625"/>
      <c r="B4265" s="621"/>
      <c r="C4265" s="633"/>
      <c r="D4265" s="635"/>
      <c r="E4265" s="621"/>
      <c r="F4265" s="638"/>
      <c r="G4265" s="639"/>
      <c r="H4265" s="610" t="s">
        <v>242</v>
      </c>
      <c r="I4265" s="611"/>
      <c r="J4265" s="209" t="s">
        <v>287</v>
      </c>
      <c r="K4265" s="209" t="s">
        <v>287</v>
      </c>
      <c r="L4265" s="210">
        <v>0</v>
      </c>
    </row>
    <row r="4266" spans="1:12" s="194" customFormat="1" ht="24.6" customHeight="1" x14ac:dyDescent="0.15">
      <c r="A4266" s="625"/>
      <c r="B4266" s="203" t="s">
        <v>6</v>
      </c>
      <c r="C4266" s="207" t="s">
        <v>5</v>
      </c>
      <c r="D4266" s="207" t="s">
        <v>288</v>
      </c>
      <c r="E4266" s="207" t="s">
        <v>289</v>
      </c>
      <c r="F4266" s="612"/>
      <c r="G4266" s="613"/>
      <c r="H4266" s="616" t="s">
        <v>290</v>
      </c>
      <c r="I4266" s="617"/>
      <c r="J4266" s="620" t="s">
        <v>287</v>
      </c>
      <c r="K4266" s="620" t="s">
        <v>287</v>
      </c>
      <c r="L4266" s="622">
        <v>0</v>
      </c>
    </row>
    <row r="4267" spans="1:12" s="194" customFormat="1" ht="24.6" customHeight="1" x14ac:dyDescent="0.15">
      <c r="A4267" s="626"/>
      <c r="B4267" s="209" t="s">
        <v>291</v>
      </c>
      <c r="C4267" s="209" t="s">
        <v>1391</v>
      </c>
      <c r="D4267" s="211">
        <v>43539</v>
      </c>
      <c r="E4267" s="209" t="s">
        <v>1392</v>
      </c>
      <c r="F4267" s="614"/>
      <c r="G4267" s="615"/>
      <c r="H4267" s="618"/>
      <c r="I4267" s="619"/>
      <c r="J4267" s="621"/>
      <c r="K4267" s="621"/>
      <c r="L4267" s="623"/>
    </row>
    <row r="4268" spans="1:12" s="194" customFormat="1" ht="24.6" customHeight="1" x14ac:dyDescent="0.15">
      <c r="A4268" s="624">
        <v>804</v>
      </c>
      <c r="B4268" s="203" t="s">
        <v>12</v>
      </c>
      <c r="C4268" s="207" t="s">
        <v>11</v>
      </c>
      <c r="D4268" s="207" t="s">
        <v>280</v>
      </c>
      <c r="E4268" s="207" t="s">
        <v>281</v>
      </c>
      <c r="F4268" s="627" t="s">
        <v>8</v>
      </c>
      <c r="G4268" s="628"/>
      <c r="H4268" s="629"/>
      <c r="I4268" s="630"/>
      <c r="J4268" s="630"/>
      <c r="K4268" s="630"/>
      <c r="L4268" s="631"/>
    </row>
    <row r="4269" spans="1:12" s="194" customFormat="1" ht="26.65" customHeight="1" x14ac:dyDescent="0.15">
      <c r="A4269" s="625"/>
      <c r="B4269" s="620" t="s">
        <v>2881</v>
      </c>
      <c r="C4269" s="632" t="s">
        <v>2882</v>
      </c>
      <c r="D4269" s="634">
        <v>43524</v>
      </c>
      <c r="E4269" s="620" t="s">
        <v>417</v>
      </c>
      <c r="F4269" s="636" t="s">
        <v>2883</v>
      </c>
      <c r="G4269" s="637"/>
      <c r="H4269" s="610" t="s">
        <v>286</v>
      </c>
      <c r="I4269" s="611"/>
      <c r="J4269" s="209" t="s">
        <v>287</v>
      </c>
      <c r="K4269" s="209" t="s">
        <v>16</v>
      </c>
      <c r="L4269" s="210">
        <v>399.51</v>
      </c>
    </row>
    <row r="4270" spans="1:12" s="194" customFormat="1" ht="255.95" customHeight="1" x14ac:dyDescent="0.15">
      <c r="A4270" s="625"/>
      <c r="B4270" s="621"/>
      <c r="C4270" s="633"/>
      <c r="D4270" s="635"/>
      <c r="E4270" s="621"/>
      <c r="F4270" s="638"/>
      <c r="G4270" s="639"/>
      <c r="H4270" s="610" t="s">
        <v>242</v>
      </c>
      <c r="I4270" s="611"/>
      <c r="J4270" s="209" t="s">
        <v>287</v>
      </c>
      <c r="K4270" s="209" t="s">
        <v>16</v>
      </c>
      <c r="L4270" s="210">
        <v>641.6</v>
      </c>
    </row>
    <row r="4271" spans="1:12" s="194" customFormat="1" ht="24.6" customHeight="1" x14ac:dyDescent="0.15">
      <c r="A4271" s="625"/>
      <c r="B4271" s="203" t="s">
        <v>6</v>
      </c>
      <c r="C4271" s="207" t="s">
        <v>5</v>
      </c>
      <c r="D4271" s="207" t="s">
        <v>288</v>
      </c>
      <c r="E4271" s="207" t="s">
        <v>289</v>
      </c>
      <c r="F4271" s="612"/>
      <c r="G4271" s="613"/>
      <c r="H4271" s="616" t="s">
        <v>290</v>
      </c>
      <c r="I4271" s="617"/>
      <c r="J4271" s="620" t="s">
        <v>287</v>
      </c>
      <c r="K4271" s="620" t="s">
        <v>16</v>
      </c>
      <c r="L4271" s="622">
        <v>250</v>
      </c>
    </row>
    <row r="4272" spans="1:12" s="194" customFormat="1" ht="24.6" customHeight="1" x14ac:dyDescent="0.15">
      <c r="A4272" s="626"/>
      <c r="B4272" s="209" t="s">
        <v>2884</v>
      </c>
      <c r="C4272" s="209" t="s">
        <v>2883</v>
      </c>
      <c r="D4272" s="211">
        <v>43527</v>
      </c>
      <c r="E4272" s="209" t="s">
        <v>2885</v>
      </c>
      <c r="F4272" s="614"/>
      <c r="G4272" s="615"/>
      <c r="H4272" s="618"/>
      <c r="I4272" s="619"/>
      <c r="J4272" s="621"/>
      <c r="K4272" s="621"/>
      <c r="L4272" s="623"/>
    </row>
    <row r="4273" spans="1:12" s="194" customFormat="1" ht="24.6" customHeight="1" x14ac:dyDescent="0.15">
      <c r="A4273" s="624">
        <v>805</v>
      </c>
      <c r="B4273" s="203" t="s">
        <v>12</v>
      </c>
      <c r="C4273" s="207" t="s">
        <v>11</v>
      </c>
      <c r="D4273" s="207" t="s">
        <v>280</v>
      </c>
      <c r="E4273" s="207" t="s">
        <v>281</v>
      </c>
      <c r="F4273" s="627" t="s">
        <v>8</v>
      </c>
      <c r="G4273" s="628"/>
      <c r="H4273" s="629"/>
      <c r="I4273" s="630"/>
      <c r="J4273" s="630"/>
      <c r="K4273" s="630"/>
      <c r="L4273" s="631"/>
    </row>
    <row r="4274" spans="1:12" s="194" customFormat="1" ht="26.65" customHeight="1" x14ac:dyDescent="0.15">
      <c r="A4274" s="625"/>
      <c r="B4274" s="620" t="s">
        <v>2886</v>
      </c>
      <c r="C4274" s="620" t="s">
        <v>2887</v>
      </c>
      <c r="D4274" s="634">
        <v>43377</v>
      </c>
      <c r="E4274" s="620" t="s">
        <v>644</v>
      </c>
      <c r="F4274" s="636" t="s">
        <v>1676</v>
      </c>
      <c r="G4274" s="637"/>
      <c r="H4274" s="610" t="s">
        <v>286</v>
      </c>
      <c r="I4274" s="611"/>
      <c r="J4274" s="209" t="s">
        <v>287</v>
      </c>
      <c r="K4274" s="209" t="s">
        <v>16</v>
      </c>
      <c r="L4274" s="210">
        <v>458.44</v>
      </c>
    </row>
    <row r="4275" spans="1:12" s="194" customFormat="1" ht="115.7" customHeight="1" x14ac:dyDescent="0.15">
      <c r="A4275" s="625"/>
      <c r="B4275" s="621"/>
      <c r="C4275" s="621"/>
      <c r="D4275" s="635"/>
      <c r="E4275" s="621"/>
      <c r="F4275" s="638"/>
      <c r="G4275" s="639"/>
      <c r="H4275" s="610" t="s">
        <v>242</v>
      </c>
      <c r="I4275" s="611"/>
      <c r="J4275" s="209" t="s">
        <v>287</v>
      </c>
      <c r="K4275" s="209" t="s">
        <v>16</v>
      </c>
      <c r="L4275" s="210">
        <v>349.89</v>
      </c>
    </row>
    <row r="4276" spans="1:12" s="194" customFormat="1" ht="24.6" customHeight="1" x14ac:dyDescent="0.15">
      <c r="A4276" s="625"/>
      <c r="B4276" s="203" t="s">
        <v>6</v>
      </c>
      <c r="C4276" s="207" t="s">
        <v>5</v>
      </c>
      <c r="D4276" s="207" t="s">
        <v>288</v>
      </c>
      <c r="E4276" s="207" t="s">
        <v>289</v>
      </c>
      <c r="F4276" s="612"/>
      <c r="G4276" s="613"/>
      <c r="H4276" s="616" t="s">
        <v>290</v>
      </c>
      <c r="I4276" s="617"/>
      <c r="J4276" s="620" t="s">
        <v>287</v>
      </c>
      <c r="K4276" s="620" t="s">
        <v>16</v>
      </c>
      <c r="L4276" s="622">
        <v>110</v>
      </c>
    </row>
    <row r="4277" spans="1:12" s="194" customFormat="1" ht="24.6" customHeight="1" x14ac:dyDescent="0.15">
      <c r="A4277" s="626"/>
      <c r="B4277" s="209" t="s">
        <v>1971</v>
      </c>
      <c r="C4277" s="209" t="s">
        <v>1676</v>
      </c>
      <c r="D4277" s="211">
        <v>43379</v>
      </c>
      <c r="E4277" s="209" t="s">
        <v>2637</v>
      </c>
      <c r="F4277" s="614"/>
      <c r="G4277" s="615"/>
      <c r="H4277" s="618"/>
      <c r="I4277" s="619"/>
      <c r="J4277" s="621"/>
      <c r="K4277" s="621"/>
      <c r="L4277" s="623"/>
    </row>
    <row r="4278" spans="1:12" s="194" customFormat="1" ht="24.6" customHeight="1" x14ac:dyDescent="0.15">
      <c r="A4278" s="624">
        <v>806</v>
      </c>
      <c r="B4278" s="203" t="s">
        <v>12</v>
      </c>
      <c r="C4278" s="207" t="s">
        <v>11</v>
      </c>
      <c r="D4278" s="207" t="s">
        <v>280</v>
      </c>
      <c r="E4278" s="207" t="s">
        <v>281</v>
      </c>
      <c r="F4278" s="627" t="s">
        <v>8</v>
      </c>
      <c r="G4278" s="628"/>
      <c r="H4278" s="629"/>
      <c r="I4278" s="630"/>
      <c r="J4278" s="630"/>
      <c r="K4278" s="630"/>
      <c r="L4278" s="631"/>
    </row>
    <row r="4279" spans="1:12" s="194" customFormat="1" ht="26.65" customHeight="1" x14ac:dyDescent="0.15">
      <c r="A4279" s="625"/>
      <c r="B4279" s="620" t="s">
        <v>2888</v>
      </c>
      <c r="C4279" s="632" t="s">
        <v>2889</v>
      </c>
      <c r="D4279" s="634">
        <v>43499</v>
      </c>
      <c r="E4279" s="620" t="s">
        <v>373</v>
      </c>
      <c r="F4279" s="636" t="s">
        <v>374</v>
      </c>
      <c r="G4279" s="637"/>
      <c r="H4279" s="610" t="s">
        <v>286</v>
      </c>
      <c r="I4279" s="611"/>
      <c r="J4279" s="209" t="s">
        <v>287</v>
      </c>
      <c r="K4279" s="209" t="s">
        <v>16</v>
      </c>
      <c r="L4279" s="210">
        <v>586</v>
      </c>
    </row>
    <row r="4280" spans="1:12" s="194" customFormat="1" ht="191.45" customHeight="1" x14ac:dyDescent="0.15">
      <c r="A4280" s="625"/>
      <c r="B4280" s="621"/>
      <c r="C4280" s="633"/>
      <c r="D4280" s="635"/>
      <c r="E4280" s="621"/>
      <c r="F4280" s="638"/>
      <c r="G4280" s="639"/>
      <c r="H4280" s="610" t="s">
        <v>242</v>
      </c>
      <c r="I4280" s="611"/>
      <c r="J4280" s="209" t="s">
        <v>287</v>
      </c>
      <c r="K4280" s="209" t="s">
        <v>16</v>
      </c>
      <c r="L4280" s="210">
        <v>500.6</v>
      </c>
    </row>
    <row r="4281" spans="1:12" s="194" customFormat="1" ht="24.6" customHeight="1" x14ac:dyDescent="0.15">
      <c r="A4281" s="625"/>
      <c r="B4281" s="203" t="s">
        <v>6</v>
      </c>
      <c r="C4281" s="207" t="s">
        <v>5</v>
      </c>
      <c r="D4281" s="207" t="s">
        <v>288</v>
      </c>
      <c r="E4281" s="207" t="s">
        <v>289</v>
      </c>
      <c r="F4281" s="612"/>
      <c r="G4281" s="613"/>
      <c r="H4281" s="616" t="s">
        <v>290</v>
      </c>
      <c r="I4281" s="617"/>
      <c r="J4281" s="620" t="s">
        <v>287</v>
      </c>
      <c r="K4281" s="620" t="s">
        <v>287</v>
      </c>
      <c r="L4281" s="622">
        <v>0</v>
      </c>
    </row>
    <row r="4282" spans="1:12" s="194" customFormat="1" ht="24.6" customHeight="1" x14ac:dyDescent="0.15">
      <c r="A4282" s="626"/>
      <c r="B4282" s="209" t="s">
        <v>291</v>
      </c>
      <c r="C4282" s="209" t="s">
        <v>374</v>
      </c>
      <c r="D4282" s="211">
        <v>43501</v>
      </c>
      <c r="E4282" s="209" t="s">
        <v>2890</v>
      </c>
      <c r="F4282" s="614"/>
      <c r="G4282" s="615"/>
      <c r="H4282" s="618"/>
      <c r="I4282" s="619"/>
      <c r="J4282" s="621"/>
      <c r="K4282" s="621"/>
      <c r="L4282" s="623"/>
    </row>
    <row r="4283" spans="1:12" s="194" customFormat="1" ht="24.6" customHeight="1" x14ac:dyDescent="0.15">
      <c r="A4283" s="624">
        <v>807</v>
      </c>
      <c r="B4283" s="203" t="s">
        <v>12</v>
      </c>
      <c r="C4283" s="207" t="s">
        <v>11</v>
      </c>
      <c r="D4283" s="207" t="s">
        <v>280</v>
      </c>
      <c r="E4283" s="207" t="s">
        <v>281</v>
      </c>
      <c r="F4283" s="627" t="s">
        <v>8</v>
      </c>
      <c r="G4283" s="628"/>
      <c r="H4283" s="629"/>
      <c r="I4283" s="630"/>
      <c r="J4283" s="630"/>
      <c r="K4283" s="630"/>
      <c r="L4283" s="631"/>
    </row>
    <row r="4284" spans="1:12" s="194" customFormat="1" ht="26.65" customHeight="1" x14ac:dyDescent="0.15">
      <c r="A4284" s="625"/>
      <c r="B4284" s="620" t="s">
        <v>2891</v>
      </c>
      <c r="C4284" s="632" t="s">
        <v>2892</v>
      </c>
      <c r="D4284" s="634">
        <v>43398</v>
      </c>
      <c r="E4284" s="620" t="s">
        <v>1608</v>
      </c>
      <c r="F4284" s="636" t="s">
        <v>1609</v>
      </c>
      <c r="G4284" s="637"/>
      <c r="H4284" s="610" t="s">
        <v>286</v>
      </c>
      <c r="I4284" s="611"/>
      <c r="J4284" s="209" t="s">
        <v>287</v>
      </c>
      <c r="K4284" s="209" t="s">
        <v>16</v>
      </c>
      <c r="L4284" s="210">
        <v>644.47</v>
      </c>
    </row>
    <row r="4285" spans="1:12" s="194" customFormat="1" ht="406.9" customHeight="1" x14ac:dyDescent="0.15">
      <c r="A4285" s="625"/>
      <c r="B4285" s="621"/>
      <c r="C4285" s="633"/>
      <c r="D4285" s="635"/>
      <c r="E4285" s="621"/>
      <c r="F4285" s="638"/>
      <c r="G4285" s="639"/>
      <c r="H4285" s="610" t="s">
        <v>242</v>
      </c>
      <c r="I4285" s="611"/>
      <c r="J4285" s="209" t="s">
        <v>287</v>
      </c>
      <c r="K4285" s="209" t="s">
        <v>16</v>
      </c>
      <c r="L4285" s="210">
        <v>645.4</v>
      </c>
    </row>
    <row r="4286" spans="1:12" s="194" customFormat="1" ht="24.6" customHeight="1" x14ac:dyDescent="0.15">
      <c r="A4286" s="625"/>
      <c r="B4286" s="203" t="s">
        <v>6</v>
      </c>
      <c r="C4286" s="207" t="s">
        <v>5</v>
      </c>
      <c r="D4286" s="207" t="s">
        <v>288</v>
      </c>
      <c r="E4286" s="207" t="s">
        <v>289</v>
      </c>
      <c r="F4286" s="612"/>
      <c r="G4286" s="613"/>
      <c r="H4286" s="616" t="s">
        <v>290</v>
      </c>
      <c r="I4286" s="617"/>
      <c r="J4286" s="620" t="s">
        <v>287</v>
      </c>
      <c r="K4286" s="620" t="s">
        <v>16</v>
      </c>
      <c r="L4286" s="622">
        <v>440</v>
      </c>
    </row>
    <row r="4287" spans="1:12" s="194" customFormat="1" ht="35.1" customHeight="1" x14ac:dyDescent="0.15">
      <c r="A4287" s="626"/>
      <c r="B4287" s="209" t="s">
        <v>1308</v>
      </c>
      <c r="C4287" s="209" t="s">
        <v>1609</v>
      </c>
      <c r="D4287" s="211">
        <v>43401</v>
      </c>
      <c r="E4287" s="209" t="s">
        <v>919</v>
      </c>
      <c r="F4287" s="614"/>
      <c r="G4287" s="615"/>
      <c r="H4287" s="618"/>
      <c r="I4287" s="619"/>
      <c r="J4287" s="621"/>
      <c r="K4287" s="621"/>
      <c r="L4287" s="623"/>
    </row>
    <row r="4288" spans="1:12" s="194" customFormat="1" ht="24.6" customHeight="1" x14ac:dyDescent="0.15">
      <c r="A4288" s="624">
        <v>808</v>
      </c>
      <c r="B4288" s="203" t="s">
        <v>12</v>
      </c>
      <c r="C4288" s="207" t="s">
        <v>11</v>
      </c>
      <c r="D4288" s="207" t="s">
        <v>280</v>
      </c>
      <c r="E4288" s="207" t="s">
        <v>281</v>
      </c>
      <c r="F4288" s="627" t="s">
        <v>8</v>
      </c>
      <c r="G4288" s="628"/>
      <c r="H4288" s="629"/>
      <c r="I4288" s="630"/>
      <c r="J4288" s="630"/>
      <c r="K4288" s="630"/>
      <c r="L4288" s="631"/>
    </row>
    <row r="4289" spans="1:12" s="194" customFormat="1" ht="26.65" customHeight="1" x14ac:dyDescent="0.15">
      <c r="A4289" s="625"/>
      <c r="B4289" s="620" t="s">
        <v>2891</v>
      </c>
      <c r="C4289" s="632" t="s">
        <v>2893</v>
      </c>
      <c r="D4289" s="634">
        <v>43533</v>
      </c>
      <c r="E4289" s="620" t="s">
        <v>607</v>
      </c>
      <c r="F4289" s="636" t="s">
        <v>1937</v>
      </c>
      <c r="G4289" s="637"/>
      <c r="H4289" s="610" t="s">
        <v>286</v>
      </c>
      <c r="I4289" s="611"/>
      <c r="J4289" s="209" t="s">
        <v>287</v>
      </c>
      <c r="K4289" s="209" t="s">
        <v>16</v>
      </c>
      <c r="L4289" s="210">
        <v>722.22</v>
      </c>
    </row>
    <row r="4290" spans="1:12" s="194" customFormat="1" ht="409.6" customHeight="1" x14ac:dyDescent="0.15">
      <c r="A4290" s="625"/>
      <c r="B4290" s="640"/>
      <c r="C4290" s="641"/>
      <c r="D4290" s="642"/>
      <c r="E4290" s="640"/>
      <c r="F4290" s="643"/>
      <c r="G4290" s="644"/>
      <c r="H4290" s="616" t="s">
        <v>242</v>
      </c>
      <c r="I4290" s="617"/>
      <c r="J4290" s="620" t="s">
        <v>287</v>
      </c>
      <c r="K4290" s="620" t="s">
        <v>16</v>
      </c>
      <c r="L4290" s="622">
        <v>552.6</v>
      </c>
    </row>
    <row r="4291" spans="1:12" s="194" customFormat="1" ht="19.7" customHeight="1" x14ac:dyDescent="0.15">
      <c r="A4291" s="625"/>
      <c r="B4291" s="621"/>
      <c r="C4291" s="633"/>
      <c r="D4291" s="635"/>
      <c r="E4291" s="621"/>
      <c r="F4291" s="638"/>
      <c r="G4291" s="639"/>
      <c r="H4291" s="618"/>
      <c r="I4291" s="619"/>
      <c r="J4291" s="621"/>
      <c r="K4291" s="621"/>
      <c r="L4291" s="623"/>
    </row>
    <row r="4292" spans="1:12" s="194" customFormat="1" ht="24.6" customHeight="1" x14ac:dyDescent="0.15">
      <c r="A4292" s="625"/>
      <c r="B4292" s="203" t="s">
        <v>6</v>
      </c>
      <c r="C4292" s="207" t="s">
        <v>5</v>
      </c>
      <c r="D4292" s="207" t="s">
        <v>288</v>
      </c>
      <c r="E4292" s="207" t="s">
        <v>289</v>
      </c>
      <c r="F4292" s="612"/>
      <c r="G4292" s="613"/>
      <c r="H4292" s="616" t="s">
        <v>290</v>
      </c>
      <c r="I4292" s="617"/>
      <c r="J4292" s="620" t="s">
        <v>287</v>
      </c>
      <c r="K4292" s="620" t="s">
        <v>16</v>
      </c>
      <c r="L4292" s="622">
        <v>1544</v>
      </c>
    </row>
    <row r="4293" spans="1:12" s="194" customFormat="1" ht="35.1" customHeight="1" x14ac:dyDescent="0.15">
      <c r="A4293" s="626"/>
      <c r="B4293" s="209" t="s">
        <v>1308</v>
      </c>
      <c r="C4293" s="209" t="s">
        <v>1937</v>
      </c>
      <c r="D4293" s="211">
        <v>43536</v>
      </c>
      <c r="E4293" s="209" t="s">
        <v>785</v>
      </c>
      <c r="F4293" s="614"/>
      <c r="G4293" s="615"/>
      <c r="H4293" s="618"/>
      <c r="I4293" s="619"/>
      <c r="J4293" s="621"/>
      <c r="K4293" s="621"/>
      <c r="L4293" s="623"/>
    </row>
    <row r="4294" spans="1:12" s="194" customFormat="1" ht="24.6" customHeight="1" x14ac:dyDescent="0.15">
      <c r="A4294" s="624">
        <v>809</v>
      </c>
      <c r="B4294" s="203" t="s">
        <v>12</v>
      </c>
      <c r="C4294" s="207" t="s">
        <v>11</v>
      </c>
      <c r="D4294" s="207" t="s">
        <v>280</v>
      </c>
      <c r="E4294" s="207" t="s">
        <v>281</v>
      </c>
      <c r="F4294" s="627" t="s">
        <v>8</v>
      </c>
      <c r="G4294" s="628"/>
      <c r="H4294" s="629"/>
      <c r="I4294" s="630"/>
      <c r="J4294" s="630"/>
      <c r="K4294" s="630"/>
      <c r="L4294" s="631"/>
    </row>
    <row r="4295" spans="1:12" s="194" customFormat="1" ht="26.65" customHeight="1" x14ac:dyDescent="0.15">
      <c r="A4295" s="625"/>
      <c r="B4295" s="620" t="s">
        <v>2894</v>
      </c>
      <c r="C4295" s="632" t="s">
        <v>2895</v>
      </c>
      <c r="D4295" s="634">
        <v>43440</v>
      </c>
      <c r="E4295" s="620" t="s">
        <v>2896</v>
      </c>
      <c r="F4295" s="636" t="s">
        <v>2897</v>
      </c>
      <c r="G4295" s="637"/>
      <c r="H4295" s="610" t="s">
        <v>286</v>
      </c>
      <c r="I4295" s="611"/>
      <c r="J4295" s="209" t="s">
        <v>287</v>
      </c>
      <c r="K4295" s="209" t="s">
        <v>16</v>
      </c>
      <c r="L4295" s="210">
        <v>744</v>
      </c>
    </row>
    <row r="4296" spans="1:12" s="194" customFormat="1" ht="309.75" customHeight="1" x14ac:dyDescent="0.15">
      <c r="A4296" s="625"/>
      <c r="B4296" s="621"/>
      <c r="C4296" s="633"/>
      <c r="D4296" s="635"/>
      <c r="E4296" s="621"/>
      <c r="F4296" s="638"/>
      <c r="G4296" s="639"/>
      <c r="H4296" s="610" t="s">
        <v>242</v>
      </c>
      <c r="I4296" s="611"/>
      <c r="J4296" s="209" t="s">
        <v>287</v>
      </c>
      <c r="K4296" s="209" t="s">
        <v>16</v>
      </c>
      <c r="L4296" s="210">
        <v>1534.33</v>
      </c>
    </row>
    <row r="4297" spans="1:12" s="194" customFormat="1" ht="24.6" customHeight="1" x14ac:dyDescent="0.15">
      <c r="A4297" s="625"/>
      <c r="B4297" s="203" t="s">
        <v>6</v>
      </c>
      <c r="C4297" s="207" t="s">
        <v>5</v>
      </c>
      <c r="D4297" s="207" t="s">
        <v>288</v>
      </c>
      <c r="E4297" s="207" t="s">
        <v>289</v>
      </c>
      <c r="F4297" s="612"/>
      <c r="G4297" s="613"/>
      <c r="H4297" s="616" t="s">
        <v>290</v>
      </c>
      <c r="I4297" s="617"/>
      <c r="J4297" s="620" t="s">
        <v>287</v>
      </c>
      <c r="K4297" s="620" t="s">
        <v>287</v>
      </c>
      <c r="L4297" s="622">
        <v>0</v>
      </c>
    </row>
    <row r="4298" spans="1:12" s="194" customFormat="1" ht="24.6" customHeight="1" x14ac:dyDescent="0.15">
      <c r="A4298" s="626"/>
      <c r="B4298" s="209" t="s">
        <v>439</v>
      </c>
      <c r="C4298" s="209" t="s">
        <v>2897</v>
      </c>
      <c r="D4298" s="211">
        <v>43446</v>
      </c>
      <c r="E4298" s="209" t="s">
        <v>1881</v>
      </c>
      <c r="F4298" s="614"/>
      <c r="G4298" s="615"/>
      <c r="H4298" s="618"/>
      <c r="I4298" s="619"/>
      <c r="J4298" s="621"/>
      <c r="K4298" s="621"/>
      <c r="L4298" s="623"/>
    </row>
    <row r="4299" spans="1:12" s="194" customFormat="1" ht="24.6" customHeight="1" x14ac:dyDescent="0.15">
      <c r="A4299" s="624">
        <v>810</v>
      </c>
      <c r="B4299" s="203" t="s">
        <v>12</v>
      </c>
      <c r="C4299" s="207" t="s">
        <v>11</v>
      </c>
      <c r="D4299" s="207" t="s">
        <v>280</v>
      </c>
      <c r="E4299" s="207" t="s">
        <v>281</v>
      </c>
      <c r="F4299" s="627" t="s">
        <v>8</v>
      </c>
      <c r="G4299" s="628"/>
      <c r="H4299" s="629"/>
      <c r="I4299" s="630"/>
      <c r="J4299" s="630"/>
      <c r="K4299" s="630"/>
      <c r="L4299" s="631"/>
    </row>
    <row r="4300" spans="1:12" s="194" customFormat="1" ht="26.65" customHeight="1" x14ac:dyDescent="0.15">
      <c r="A4300" s="625"/>
      <c r="B4300" s="620" t="s">
        <v>2898</v>
      </c>
      <c r="C4300" s="632" t="s">
        <v>2899</v>
      </c>
      <c r="D4300" s="634">
        <v>43374</v>
      </c>
      <c r="E4300" s="620" t="s">
        <v>2900</v>
      </c>
      <c r="F4300" s="636" t="s">
        <v>2901</v>
      </c>
      <c r="G4300" s="637"/>
      <c r="H4300" s="610" t="s">
        <v>286</v>
      </c>
      <c r="I4300" s="611"/>
      <c r="J4300" s="209" t="s">
        <v>287</v>
      </c>
      <c r="K4300" s="209" t="s">
        <v>16</v>
      </c>
      <c r="L4300" s="210">
        <v>270.51</v>
      </c>
    </row>
    <row r="4301" spans="1:12" s="194" customFormat="1" ht="223.5" customHeight="1" x14ac:dyDescent="0.15">
      <c r="A4301" s="625"/>
      <c r="B4301" s="621"/>
      <c r="C4301" s="633"/>
      <c r="D4301" s="635"/>
      <c r="E4301" s="621"/>
      <c r="F4301" s="638"/>
      <c r="G4301" s="639"/>
      <c r="H4301" s="610" t="s">
        <v>242</v>
      </c>
      <c r="I4301" s="611"/>
      <c r="J4301" s="209" t="s">
        <v>287</v>
      </c>
      <c r="K4301" s="209" t="s">
        <v>16</v>
      </c>
      <c r="L4301" s="210">
        <v>200.88</v>
      </c>
    </row>
    <row r="4302" spans="1:12" s="194" customFormat="1" ht="24.6" customHeight="1" x14ac:dyDescent="0.15">
      <c r="A4302" s="625"/>
      <c r="B4302" s="203" t="s">
        <v>6</v>
      </c>
      <c r="C4302" s="207" t="s">
        <v>5</v>
      </c>
      <c r="D4302" s="207" t="s">
        <v>288</v>
      </c>
      <c r="E4302" s="207" t="s">
        <v>289</v>
      </c>
      <c r="F4302" s="612"/>
      <c r="G4302" s="613"/>
      <c r="H4302" s="616" t="s">
        <v>290</v>
      </c>
      <c r="I4302" s="617"/>
      <c r="J4302" s="620" t="s">
        <v>287</v>
      </c>
      <c r="K4302" s="620" t="s">
        <v>16</v>
      </c>
      <c r="L4302" s="622">
        <v>170</v>
      </c>
    </row>
    <row r="4303" spans="1:12" s="194" customFormat="1" ht="24.6" customHeight="1" x14ac:dyDescent="0.15">
      <c r="A4303" s="626"/>
      <c r="B4303" s="209" t="s">
        <v>291</v>
      </c>
      <c r="C4303" s="209" t="s">
        <v>2901</v>
      </c>
      <c r="D4303" s="211">
        <v>43375</v>
      </c>
      <c r="E4303" s="209" t="s">
        <v>706</v>
      </c>
      <c r="F4303" s="614"/>
      <c r="G4303" s="615"/>
      <c r="H4303" s="618"/>
      <c r="I4303" s="619"/>
      <c r="J4303" s="621"/>
      <c r="K4303" s="621"/>
      <c r="L4303" s="623"/>
    </row>
    <row r="4304" spans="1:12" s="194" customFormat="1" ht="24.6" customHeight="1" x14ac:dyDescent="0.15">
      <c r="A4304" s="624">
        <v>811</v>
      </c>
      <c r="B4304" s="203" t="s">
        <v>12</v>
      </c>
      <c r="C4304" s="207" t="s">
        <v>11</v>
      </c>
      <c r="D4304" s="207" t="s">
        <v>280</v>
      </c>
      <c r="E4304" s="207" t="s">
        <v>281</v>
      </c>
      <c r="F4304" s="627" t="s">
        <v>8</v>
      </c>
      <c r="G4304" s="628"/>
      <c r="H4304" s="629"/>
      <c r="I4304" s="630"/>
      <c r="J4304" s="630"/>
      <c r="K4304" s="630"/>
      <c r="L4304" s="631"/>
    </row>
    <row r="4305" spans="1:12" s="194" customFormat="1" ht="26.65" customHeight="1" x14ac:dyDescent="0.15">
      <c r="A4305" s="625"/>
      <c r="B4305" s="620" t="s">
        <v>2898</v>
      </c>
      <c r="C4305" s="632" t="s">
        <v>2902</v>
      </c>
      <c r="D4305" s="634">
        <v>43434</v>
      </c>
      <c r="E4305" s="620" t="s">
        <v>1258</v>
      </c>
      <c r="F4305" s="636" t="s">
        <v>2903</v>
      </c>
      <c r="G4305" s="637"/>
      <c r="H4305" s="610" t="s">
        <v>286</v>
      </c>
      <c r="I4305" s="611"/>
      <c r="J4305" s="209" t="s">
        <v>287</v>
      </c>
      <c r="K4305" s="209" t="s">
        <v>16</v>
      </c>
      <c r="L4305" s="210">
        <v>953.15</v>
      </c>
    </row>
    <row r="4306" spans="1:12" s="194" customFormat="1" ht="299.10000000000002" customHeight="1" x14ac:dyDescent="0.15">
      <c r="A4306" s="625"/>
      <c r="B4306" s="621"/>
      <c r="C4306" s="633"/>
      <c r="D4306" s="635"/>
      <c r="E4306" s="621"/>
      <c r="F4306" s="638"/>
      <c r="G4306" s="639"/>
      <c r="H4306" s="610" t="s">
        <v>242</v>
      </c>
      <c r="I4306" s="611"/>
      <c r="J4306" s="209" t="s">
        <v>287</v>
      </c>
      <c r="K4306" s="209" t="s">
        <v>16</v>
      </c>
      <c r="L4306" s="210">
        <v>1044.01</v>
      </c>
    </row>
    <row r="4307" spans="1:12" s="194" customFormat="1" ht="24.6" customHeight="1" x14ac:dyDescent="0.15">
      <c r="A4307" s="625"/>
      <c r="B4307" s="203" t="s">
        <v>6</v>
      </c>
      <c r="C4307" s="207" t="s">
        <v>5</v>
      </c>
      <c r="D4307" s="207" t="s">
        <v>288</v>
      </c>
      <c r="E4307" s="207" t="s">
        <v>289</v>
      </c>
      <c r="F4307" s="612"/>
      <c r="G4307" s="613"/>
      <c r="H4307" s="616" t="s">
        <v>290</v>
      </c>
      <c r="I4307" s="617"/>
      <c r="J4307" s="620" t="s">
        <v>287</v>
      </c>
      <c r="K4307" s="620" t="s">
        <v>16</v>
      </c>
      <c r="L4307" s="622">
        <v>69.55</v>
      </c>
    </row>
    <row r="4308" spans="1:12" s="194" customFormat="1" ht="24.6" customHeight="1" x14ac:dyDescent="0.15">
      <c r="A4308" s="626"/>
      <c r="B4308" s="209" t="s">
        <v>291</v>
      </c>
      <c r="C4308" s="209" t="s">
        <v>2903</v>
      </c>
      <c r="D4308" s="211">
        <v>43441</v>
      </c>
      <c r="E4308" s="209" t="s">
        <v>2904</v>
      </c>
      <c r="F4308" s="614"/>
      <c r="G4308" s="615"/>
      <c r="H4308" s="618"/>
      <c r="I4308" s="619"/>
      <c r="J4308" s="621"/>
      <c r="K4308" s="621"/>
      <c r="L4308" s="623"/>
    </row>
    <row r="4309" spans="1:12" s="194" customFormat="1" ht="24.6" customHeight="1" x14ac:dyDescent="0.15">
      <c r="A4309" s="624">
        <v>812</v>
      </c>
      <c r="B4309" s="203" t="s">
        <v>12</v>
      </c>
      <c r="C4309" s="207" t="s">
        <v>11</v>
      </c>
      <c r="D4309" s="207" t="s">
        <v>280</v>
      </c>
      <c r="E4309" s="207" t="s">
        <v>281</v>
      </c>
      <c r="F4309" s="627" t="s">
        <v>8</v>
      </c>
      <c r="G4309" s="628"/>
      <c r="H4309" s="629"/>
      <c r="I4309" s="630"/>
      <c r="J4309" s="630"/>
      <c r="K4309" s="630"/>
      <c r="L4309" s="631"/>
    </row>
    <row r="4310" spans="1:12" s="194" customFormat="1" ht="26.65" customHeight="1" x14ac:dyDescent="0.15">
      <c r="A4310" s="625"/>
      <c r="B4310" s="620" t="s">
        <v>2898</v>
      </c>
      <c r="C4310" s="632" t="s">
        <v>2905</v>
      </c>
      <c r="D4310" s="634">
        <v>43443</v>
      </c>
      <c r="E4310" s="620" t="s">
        <v>607</v>
      </c>
      <c r="F4310" s="636" t="s">
        <v>1557</v>
      </c>
      <c r="G4310" s="637"/>
      <c r="H4310" s="610" t="s">
        <v>286</v>
      </c>
      <c r="I4310" s="611"/>
      <c r="J4310" s="209" t="s">
        <v>287</v>
      </c>
      <c r="K4310" s="209" t="s">
        <v>16</v>
      </c>
      <c r="L4310" s="210">
        <v>523</v>
      </c>
    </row>
    <row r="4311" spans="1:12" s="194" customFormat="1" ht="137.65" customHeight="1" x14ac:dyDescent="0.15">
      <c r="A4311" s="625"/>
      <c r="B4311" s="621"/>
      <c r="C4311" s="633"/>
      <c r="D4311" s="635"/>
      <c r="E4311" s="621"/>
      <c r="F4311" s="638"/>
      <c r="G4311" s="639"/>
      <c r="H4311" s="610" t="s">
        <v>242</v>
      </c>
      <c r="I4311" s="611"/>
      <c r="J4311" s="209" t="s">
        <v>287</v>
      </c>
      <c r="K4311" s="209" t="s">
        <v>16</v>
      </c>
      <c r="L4311" s="210">
        <v>410</v>
      </c>
    </row>
    <row r="4312" spans="1:12" s="194" customFormat="1" ht="24.6" customHeight="1" x14ac:dyDescent="0.15">
      <c r="A4312" s="625"/>
      <c r="B4312" s="203" t="s">
        <v>6</v>
      </c>
      <c r="C4312" s="207" t="s">
        <v>5</v>
      </c>
      <c r="D4312" s="207" t="s">
        <v>288</v>
      </c>
      <c r="E4312" s="207" t="s">
        <v>289</v>
      </c>
      <c r="F4312" s="612"/>
      <c r="G4312" s="613"/>
      <c r="H4312" s="616" t="s">
        <v>290</v>
      </c>
      <c r="I4312" s="617"/>
      <c r="J4312" s="620" t="s">
        <v>287</v>
      </c>
      <c r="K4312" s="620" t="s">
        <v>16</v>
      </c>
      <c r="L4312" s="622">
        <v>100</v>
      </c>
    </row>
    <row r="4313" spans="1:12" s="194" customFormat="1" ht="24.6" customHeight="1" x14ac:dyDescent="0.15">
      <c r="A4313" s="626"/>
      <c r="B4313" s="209" t="s">
        <v>291</v>
      </c>
      <c r="C4313" s="209" t="s">
        <v>1557</v>
      </c>
      <c r="D4313" s="211">
        <v>43445</v>
      </c>
      <c r="E4313" s="209" t="s">
        <v>572</v>
      </c>
      <c r="F4313" s="614"/>
      <c r="G4313" s="615"/>
      <c r="H4313" s="618"/>
      <c r="I4313" s="619"/>
      <c r="J4313" s="621"/>
      <c r="K4313" s="621"/>
      <c r="L4313" s="623"/>
    </row>
    <row r="4314" spans="1:12" s="194" customFormat="1" ht="24.6" customHeight="1" x14ac:dyDescent="0.15">
      <c r="A4314" s="624">
        <v>813</v>
      </c>
      <c r="B4314" s="203" t="s">
        <v>12</v>
      </c>
      <c r="C4314" s="207" t="s">
        <v>11</v>
      </c>
      <c r="D4314" s="207" t="s">
        <v>280</v>
      </c>
      <c r="E4314" s="207" t="s">
        <v>281</v>
      </c>
      <c r="F4314" s="627" t="s">
        <v>8</v>
      </c>
      <c r="G4314" s="628"/>
      <c r="H4314" s="629"/>
      <c r="I4314" s="630"/>
      <c r="J4314" s="630"/>
      <c r="K4314" s="630"/>
      <c r="L4314" s="631"/>
    </row>
    <row r="4315" spans="1:12" s="194" customFormat="1" ht="26.65" customHeight="1" x14ac:dyDescent="0.15">
      <c r="A4315" s="625"/>
      <c r="B4315" s="620" t="s">
        <v>2898</v>
      </c>
      <c r="C4315" s="632" t="s">
        <v>2906</v>
      </c>
      <c r="D4315" s="634">
        <v>43475</v>
      </c>
      <c r="E4315" s="620" t="s">
        <v>389</v>
      </c>
      <c r="F4315" s="636" t="s">
        <v>587</v>
      </c>
      <c r="G4315" s="637"/>
      <c r="H4315" s="610" t="s">
        <v>286</v>
      </c>
      <c r="I4315" s="611"/>
      <c r="J4315" s="209" t="s">
        <v>287</v>
      </c>
      <c r="K4315" s="209" t="s">
        <v>16</v>
      </c>
      <c r="L4315" s="210">
        <v>777</v>
      </c>
    </row>
    <row r="4316" spans="1:12" s="194" customFormat="1" ht="409.6" customHeight="1" x14ac:dyDescent="0.15">
      <c r="A4316" s="625"/>
      <c r="B4316" s="640"/>
      <c r="C4316" s="641"/>
      <c r="D4316" s="642"/>
      <c r="E4316" s="640"/>
      <c r="F4316" s="643"/>
      <c r="G4316" s="644"/>
      <c r="H4316" s="616" t="s">
        <v>242</v>
      </c>
      <c r="I4316" s="617"/>
      <c r="J4316" s="620" t="s">
        <v>287</v>
      </c>
      <c r="K4316" s="620" t="s">
        <v>16</v>
      </c>
      <c r="L4316" s="622">
        <v>826</v>
      </c>
    </row>
    <row r="4317" spans="1:12" s="194" customFormat="1" ht="223.9" customHeight="1" x14ac:dyDescent="0.15">
      <c r="A4317" s="625"/>
      <c r="B4317" s="621"/>
      <c r="C4317" s="633"/>
      <c r="D4317" s="635"/>
      <c r="E4317" s="621"/>
      <c r="F4317" s="638"/>
      <c r="G4317" s="639"/>
      <c r="H4317" s="618"/>
      <c r="I4317" s="619"/>
      <c r="J4317" s="621"/>
      <c r="K4317" s="621"/>
      <c r="L4317" s="623"/>
    </row>
    <row r="4318" spans="1:12" s="194" customFormat="1" ht="24.6" customHeight="1" x14ac:dyDescent="0.15">
      <c r="A4318" s="625"/>
      <c r="B4318" s="203" t="s">
        <v>6</v>
      </c>
      <c r="C4318" s="207" t="s">
        <v>5</v>
      </c>
      <c r="D4318" s="207" t="s">
        <v>288</v>
      </c>
      <c r="E4318" s="207" t="s">
        <v>289</v>
      </c>
      <c r="F4318" s="612"/>
      <c r="G4318" s="613"/>
      <c r="H4318" s="616" t="s">
        <v>290</v>
      </c>
      <c r="I4318" s="617"/>
      <c r="J4318" s="620" t="s">
        <v>287</v>
      </c>
      <c r="K4318" s="620" t="s">
        <v>287</v>
      </c>
      <c r="L4318" s="622">
        <v>0</v>
      </c>
    </row>
    <row r="4319" spans="1:12" s="194" customFormat="1" ht="24.6" customHeight="1" x14ac:dyDescent="0.15">
      <c r="A4319" s="626"/>
      <c r="B4319" s="209" t="s">
        <v>291</v>
      </c>
      <c r="C4319" s="209" t="s">
        <v>587</v>
      </c>
      <c r="D4319" s="211">
        <v>43480</v>
      </c>
      <c r="E4319" s="209" t="s">
        <v>2907</v>
      </c>
      <c r="F4319" s="614"/>
      <c r="G4319" s="615"/>
      <c r="H4319" s="618"/>
      <c r="I4319" s="619"/>
      <c r="J4319" s="621"/>
      <c r="K4319" s="621"/>
      <c r="L4319" s="623"/>
    </row>
    <row r="4320" spans="1:12" s="194" customFormat="1" ht="24.6" customHeight="1" x14ac:dyDescent="0.15">
      <c r="A4320" s="624">
        <v>814</v>
      </c>
      <c r="B4320" s="203" t="s">
        <v>12</v>
      </c>
      <c r="C4320" s="207" t="s">
        <v>11</v>
      </c>
      <c r="D4320" s="207" t="s">
        <v>280</v>
      </c>
      <c r="E4320" s="207" t="s">
        <v>281</v>
      </c>
      <c r="F4320" s="627" t="s">
        <v>8</v>
      </c>
      <c r="G4320" s="628"/>
      <c r="H4320" s="629"/>
      <c r="I4320" s="630"/>
      <c r="J4320" s="630"/>
      <c r="K4320" s="630"/>
      <c r="L4320" s="631"/>
    </row>
    <row r="4321" spans="1:12" s="194" customFormat="1" ht="26.65" customHeight="1" x14ac:dyDescent="0.15">
      <c r="A4321" s="625"/>
      <c r="B4321" s="620" t="s">
        <v>2898</v>
      </c>
      <c r="C4321" s="632" t="s">
        <v>2908</v>
      </c>
      <c r="D4321" s="634">
        <v>43482</v>
      </c>
      <c r="E4321" s="620" t="s">
        <v>921</v>
      </c>
      <c r="F4321" s="636" t="s">
        <v>2909</v>
      </c>
      <c r="G4321" s="637"/>
      <c r="H4321" s="610" t="s">
        <v>286</v>
      </c>
      <c r="I4321" s="611"/>
      <c r="J4321" s="209" t="s">
        <v>287</v>
      </c>
      <c r="K4321" s="209" t="s">
        <v>16</v>
      </c>
      <c r="L4321" s="210">
        <v>1240.78</v>
      </c>
    </row>
    <row r="4322" spans="1:12" s="194" customFormat="1" ht="277.35000000000002" customHeight="1" x14ac:dyDescent="0.15">
      <c r="A4322" s="625"/>
      <c r="B4322" s="621"/>
      <c r="C4322" s="633"/>
      <c r="D4322" s="635"/>
      <c r="E4322" s="621"/>
      <c r="F4322" s="638"/>
      <c r="G4322" s="639"/>
      <c r="H4322" s="610" t="s">
        <v>242</v>
      </c>
      <c r="I4322" s="611"/>
      <c r="J4322" s="209" t="s">
        <v>287</v>
      </c>
      <c r="K4322" s="209" t="s">
        <v>16</v>
      </c>
      <c r="L4322" s="210">
        <v>2184.83</v>
      </c>
    </row>
    <row r="4323" spans="1:12" s="194" customFormat="1" ht="24.6" customHeight="1" x14ac:dyDescent="0.15">
      <c r="A4323" s="625"/>
      <c r="B4323" s="203" t="s">
        <v>6</v>
      </c>
      <c r="C4323" s="207" t="s">
        <v>5</v>
      </c>
      <c r="D4323" s="207" t="s">
        <v>288</v>
      </c>
      <c r="E4323" s="207" t="s">
        <v>289</v>
      </c>
      <c r="F4323" s="612"/>
      <c r="G4323" s="613"/>
      <c r="H4323" s="616" t="s">
        <v>290</v>
      </c>
      <c r="I4323" s="617"/>
      <c r="J4323" s="620" t="s">
        <v>287</v>
      </c>
      <c r="K4323" s="620" t="s">
        <v>287</v>
      </c>
      <c r="L4323" s="622">
        <v>0</v>
      </c>
    </row>
    <row r="4324" spans="1:12" s="194" customFormat="1" ht="24.6" customHeight="1" x14ac:dyDescent="0.15">
      <c r="A4324" s="626"/>
      <c r="B4324" s="209" t="s">
        <v>291</v>
      </c>
      <c r="C4324" s="209" t="s">
        <v>2909</v>
      </c>
      <c r="D4324" s="211">
        <v>43489</v>
      </c>
      <c r="E4324" s="209" t="s">
        <v>2910</v>
      </c>
      <c r="F4324" s="614"/>
      <c r="G4324" s="615"/>
      <c r="H4324" s="618"/>
      <c r="I4324" s="619"/>
      <c r="J4324" s="621"/>
      <c r="K4324" s="621"/>
      <c r="L4324" s="623"/>
    </row>
    <row r="4325" spans="1:12" s="194" customFormat="1" ht="24.6" customHeight="1" x14ac:dyDescent="0.15">
      <c r="A4325" s="624">
        <v>815</v>
      </c>
      <c r="B4325" s="203" t="s">
        <v>12</v>
      </c>
      <c r="C4325" s="207" t="s">
        <v>11</v>
      </c>
      <c r="D4325" s="207" t="s">
        <v>280</v>
      </c>
      <c r="E4325" s="207" t="s">
        <v>281</v>
      </c>
      <c r="F4325" s="627" t="s">
        <v>8</v>
      </c>
      <c r="G4325" s="628"/>
      <c r="H4325" s="629"/>
      <c r="I4325" s="630"/>
      <c r="J4325" s="630"/>
      <c r="K4325" s="630"/>
      <c r="L4325" s="631"/>
    </row>
    <row r="4326" spans="1:12" s="194" customFormat="1" ht="26.65" customHeight="1" x14ac:dyDescent="0.15">
      <c r="A4326" s="625"/>
      <c r="B4326" s="620" t="s">
        <v>2898</v>
      </c>
      <c r="C4326" s="632" t="s">
        <v>2911</v>
      </c>
      <c r="D4326" s="634">
        <v>43500</v>
      </c>
      <c r="E4326" s="620" t="s">
        <v>1058</v>
      </c>
      <c r="F4326" s="636" t="s">
        <v>1059</v>
      </c>
      <c r="G4326" s="637"/>
      <c r="H4326" s="610" t="s">
        <v>286</v>
      </c>
      <c r="I4326" s="611"/>
      <c r="J4326" s="209" t="s">
        <v>287</v>
      </c>
      <c r="K4326" s="209" t="s">
        <v>16</v>
      </c>
      <c r="L4326" s="210">
        <v>452.7</v>
      </c>
    </row>
    <row r="4327" spans="1:12" s="194" customFormat="1" ht="212.85" customHeight="1" x14ac:dyDescent="0.15">
      <c r="A4327" s="625"/>
      <c r="B4327" s="621"/>
      <c r="C4327" s="633"/>
      <c r="D4327" s="635"/>
      <c r="E4327" s="621"/>
      <c r="F4327" s="638"/>
      <c r="G4327" s="639"/>
      <c r="H4327" s="610" t="s">
        <v>242</v>
      </c>
      <c r="I4327" s="611"/>
      <c r="J4327" s="209" t="s">
        <v>287</v>
      </c>
      <c r="K4327" s="209" t="s">
        <v>16</v>
      </c>
      <c r="L4327" s="210">
        <v>192</v>
      </c>
    </row>
    <row r="4328" spans="1:12" s="194" customFormat="1" ht="24.6" customHeight="1" x14ac:dyDescent="0.15">
      <c r="A4328" s="625"/>
      <c r="B4328" s="203" t="s">
        <v>6</v>
      </c>
      <c r="C4328" s="207" t="s">
        <v>5</v>
      </c>
      <c r="D4328" s="207" t="s">
        <v>288</v>
      </c>
      <c r="E4328" s="207" t="s">
        <v>289</v>
      </c>
      <c r="F4328" s="612"/>
      <c r="G4328" s="613"/>
      <c r="H4328" s="616" t="s">
        <v>290</v>
      </c>
      <c r="I4328" s="617"/>
      <c r="J4328" s="620" t="s">
        <v>287</v>
      </c>
      <c r="K4328" s="620" t="s">
        <v>287</v>
      </c>
      <c r="L4328" s="622">
        <v>0</v>
      </c>
    </row>
    <row r="4329" spans="1:12" s="194" customFormat="1" ht="24.6" customHeight="1" x14ac:dyDescent="0.15">
      <c r="A4329" s="626"/>
      <c r="B4329" s="209" t="s">
        <v>291</v>
      </c>
      <c r="C4329" s="209" t="s">
        <v>1059</v>
      </c>
      <c r="D4329" s="211">
        <v>43502</v>
      </c>
      <c r="E4329" s="209" t="s">
        <v>1990</v>
      </c>
      <c r="F4329" s="614"/>
      <c r="G4329" s="615"/>
      <c r="H4329" s="618"/>
      <c r="I4329" s="619"/>
      <c r="J4329" s="621"/>
      <c r="K4329" s="621"/>
      <c r="L4329" s="623"/>
    </row>
    <row r="4330" spans="1:12" s="194" customFormat="1" ht="24.6" customHeight="1" x14ac:dyDescent="0.15">
      <c r="A4330" s="624">
        <v>816</v>
      </c>
      <c r="B4330" s="203" t="s">
        <v>12</v>
      </c>
      <c r="C4330" s="207" t="s">
        <v>11</v>
      </c>
      <c r="D4330" s="207" t="s">
        <v>280</v>
      </c>
      <c r="E4330" s="207" t="s">
        <v>281</v>
      </c>
      <c r="F4330" s="627" t="s">
        <v>8</v>
      </c>
      <c r="G4330" s="628"/>
      <c r="H4330" s="629"/>
      <c r="I4330" s="630"/>
      <c r="J4330" s="630"/>
      <c r="K4330" s="630"/>
      <c r="L4330" s="631"/>
    </row>
    <row r="4331" spans="1:12" s="194" customFormat="1" ht="26.65" customHeight="1" x14ac:dyDescent="0.15">
      <c r="A4331" s="625"/>
      <c r="B4331" s="620" t="s">
        <v>2898</v>
      </c>
      <c r="C4331" s="632" t="s">
        <v>2912</v>
      </c>
      <c r="D4331" s="634">
        <v>43536</v>
      </c>
      <c r="E4331" s="620" t="s">
        <v>2913</v>
      </c>
      <c r="F4331" s="636" t="s">
        <v>2914</v>
      </c>
      <c r="G4331" s="637"/>
      <c r="H4331" s="610" t="s">
        <v>286</v>
      </c>
      <c r="I4331" s="611"/>
      <c r="J4331" s="209" t="s">
        <v>287</v>
      </c>
      <c r="K4331" s="209" t="s">
        <v>16</v>
      </c>
      <c r="L4331" s="210">
        <v>958</v>
      </c>
    </row>
    <row r="4332" spans="1:12" s="194" customFormat="1" ht="409.6" customHeight="1" x14ac:dyDescent="0.15">
      <c r="A4332" s="625"/>
      <c r="B4332" s="640"/>
      <c r="C4332" s="641"/>
      <c r="D4332" s="642"/>
      <c r="E4332" s="640"/>
      <c r="F4332" s="643"/>
      <c r="G4332" s="644"/>
      <c r="H4332" s="616" t="s">
        <v>242</v>
      </c>
      <c r="I4332" s="617"/>
      <c r="J4332" s="620" t="s">
        <v>287</v>
      </c>
      <c r="K4332" s="620" t="s">
        <v>16</v>
      </c>
      <c r="L4332" s="622">
        <v>839.81</v>
      </c>
    </row>
    <row r="4333" spans="1:12" s="194" customFormat="1" ht="51.75" customHeight="1" x14ac:dyDescent="0.15">
      <c r="A4333" s="625"/>
      <c r="B4333" s="621"/>
      <c r="C4333" s="633"/>
      <c r="D4333" s="635"/>
      <c r="E4333" s="621"/>
      <c r="F4333" s="638"/>
      <c r="G4333" s="639"/>
      <c r="H4333" s="618"/>
      <c r="I4333" s="619"/>
      <c r="J4333" s="621"/>
      <c r="K4333" s="621"/>
      <c r="L4333" s="623"/>
    </row>
    <row r="4334" spans="1:12" s="194" customFormat="1" ht="24.6" customHeight="1" x14ac:dyDescent="0.15">
      <c r="A4334" s="625"/>
      <c r="B4334" s="203" t="s">
        <v>6</v>
      </c>
      <c r="C4334" s="207" t="s">
        <v>5</v>
      </c>
      <c r="D4334" s="207" t="s">
        <v>288</v>
      </c>
      <c r="E4334" s="207" t="s">
        <v>289</v>
      </c>
      <c r="F4334" s="612"/>
      <c r="G4334" s="613"/>
      <c r="H4334" s="616" t="s">
        <v>290</v>
      </c>
      <c r="I4334" s="617"/>
      <c r="J4334" s="620" t="s">
        <v>287</v>
      </c>
      <c r="K4334" s="620" t="s">
        <v>287</v>
      </c>
      <c r="L4334" s="622">
        <v>0</v>
      </c>
    </row>
    <row r="4335" spans="1:12" s="194" customFormat="1" ht="24.6" customHeight="1" x14ac:dyDescent="0.15">
      <c r="A4335" s="626"/>
      <c r="B4335" s="209" t="s">
        <v>291</v>
      </c>
      <c r="C4335" s="209" t="s">
        <v>2914</v>
      </c>
      <c r="D4335" s="211">
        <v>43546</v>
      </c>
      <c r="E4335" s="209" t="s">
        <v>2915</v>
      </c>
      <c r="F4335" s="614"/>
      <c r="G4335" s="615"/>
      <c r="H4335" s="618"/>
      <c r="I4335" s="619"/>
      <c r="J4335" s="621"/>
      <c r="K4335" s="621"/>
      <c r="L4335" s="623"/>
    </row>
    <row r="4336" spans="1:12" s="194" customFormat="1" ht="24.6" customHeight="1" x14ac:dyDescent="0.15">
      <c r="A4336" s="624">
        <v>817</v>
      </c>
      <c r="B4336" s="203" t="s">
        <v>12</v>
      </c>
      <c r="C4336" s="207" t="s">
        <v>11</v>
      </c>
      <c r="D4336" s="207" t="s">
        <v>280</v>
      </c>
      <c r="E4336" s="207" t="s">
        <v>281</v>
      </c>
      <c r="F4336" s="627" t="s">
        <v>8</v>
      </c>
      <c r="G4336" s="628"/>
      <c r="H4336" s="629"/>
      <c r="I4336" s="630"/>
      <c r="J4336" s="630"/>
      <c r="K4336" s="630"/>
      <c r="L4336" s="631"/>
    </row>
    <row r="4337" spans="1:12" s="194" customFormat="1" ht="26.65" customHeight="1" x14ac:dyDescent="0.15">
      <c r="A4337" s="625"/>
      <c r="B4337" s="620" t="s">
        <v>2898</v>
      </c>
      <c r="C4337" s="632" t="s">
        <v>2912</v>
      </c>
      <c r="D4337" s="634">
        <v>43536</v>
      </c>
      <c r="E4337" s="620" t="s">
        <v>2913</v>
      </c>
      <c r="F4337" s="636" t="s">
        <v>2916</v>
      </c>
      <c r="G4337" s="637"/>
      <c r="H4337" s="610" t="s">
        <v>286</v>
      </c>
      <c r="I4337" s="611"/>
      <c r="J4337" s="209" t="s">
        <v>287</v>
      </c>
      <c r="K4337" s="209" t="s">
        <v>16</v>
      </c>
      <c r="L4337" s="210">
        <v>184.56</v>
      </c>
    </row>
    <row r="4338" spans="1:12" s="194" customFormat="1" ht="409.6" customHeight="1" x14ac:dyDescent="0.15">
      <c r="A4338" s="625"/>
      <c r="B4338" s="640"/>
      <c r="C4338" s="641"/>
      <c r="D4338" s="642"/>
      <c r="E4338" s="640"/>
      <c r="F4338" s="643"/>
      <c r="G4338" s="644"/>
      <c r="H4338" s="616" t="s">
        <v>242</v>
      </c>
      <c r="I4338" s="617"/>
      <c r="J4338" s="620" t="s">
        <v>287</v>
      </c>
      <c r="K4338" s="620" t="s">
        <v>16</v>
      </c>
      <c r="L4338" s="622">
        <v>140</v>
      </c>
    </row>
    <row r="4339" spans="1:12" s="194" customFormat="1" ht="51.75" customHeight="1" x14ac:dyDescent="0.15">
      <c r="A4339" s="625"/>
      <c r="B4339" s="621"/>
      <c r="C4339" s="633"/>
      <c r="D4339" s="635"/>
      <c r="E4339" s="621"/>
      <c r="F4339" s="638"/>
      <c r="G4339" s="639"/>
      <c r="H4339" s="618"/>
      <c r="I4339" s="619"/>
      <c r="J4339" s="621"/>
      <c r="K4339" s="621"/>
      <c r="L4339" s="623"/>
    </row>
    <row r="4340" spans="1:12" s="194" customFormat="1" ht="24.6" customHeight="1" x14ac:dyDescent="0.15">
      <c r="A4340" s="625"/>
      <c r="B4340" s="203" t="s">
        <v>6</v>
      </c>
      <c r="C4340" s="207" t="s">
        <v>5</v>
      </c>
      <c r="D4340" s="207" t="s">
        <v>288</v>
      </c>
      <c r="E4340" s="207" t="s">
        <v>289</v>
      </c>
      <c r="F4340" s="612"/>
      <c r="G4340" s="613"/>
      <c r="H4340" s="616" t="s">
        <v>290</v>
      </c>
      <c r="I4340" s="617"/>
      <c r="J4340" s="620" t="s">
        <v>287</v>
      </c>
      <c r="K4340" s="620" t="s">
        <v>287</v>
      </c>
      <c r="L4340" s="622">
        <v>0</v>
      </c>
    </row>
    <row r="4341" spans="1:12" s="194" customFormat="1" ht="24.6" customHeight="1" x14ac:dyDescent="0.15">
      <c r="A4341" s="626"/>
      <c r="B4341" s="209" t="s">
        <v>291</v>
      </c>
      <c r="C4341" s="209" t="s">
        <v>2916</v>
      </c>
      <c r="D4341" s="211">
        <v>43546</v>
      </c>
      <c r="E4341" s="209" t="s">
        <v>2915</v>
      </c>
      <c r="F4341" s="614"/>
      <c r="G4341" s="615"/>
      <c r="H4341" s="618"/>
      <c r="I4341" s="619"/>
      <c r="J4341" s="621"/>
      <c r="K4341" s="621"/>
      <c r="L4341" s="623"/>
    </row>
    <row r="4342" spans="1:12" s="194" customFormat="1" ht="24.6" customHeight="1" x14ac:dyDescent="0.15">
      <c r="A4342" s="624">
        <v>818</v>
      </c>
      <c r="B4342" s="203" t="s">
        <v>12</v>
      </c>
      <c r="C4342" s="207" t="s">
        <v>11</v>
      </c>
      <c r="D4342" s="207" t="s">
        <v>280</v>
      </c>
      <c r="E4342" s="207" t="s">
        <v>281</v>
      </c>
      <c r="F4342" s="627" t="s">
        <v>8</v>
      </c>
      <c r="G4342" s="628"/>
      <c r="H4342" s="629"/>
      <c r="I4342" s="630"/>
      <c r="J4342" s="630"/>
      <c r="K4342" s="630"/>
      <c r="L4342" s="631"/>
    </row>
    <row r="4343" spans="1:12" s="194" customFormat="1" ht="26.65" customHeight="1" x14ac:dyDescent="0.15">
      <c r="A4343" s="625"/>
      <c r="B4343" s="620" t="s">
        <v>2917</v>
      </c>
      <c r="C4343" s="632" t="s">
        <v>2918</v>
      </c>
      <c r="D4343" s="634">
        <v>43514</v>
      </c>
      <c r="E4343" s="620" t="s">
        <v>321</v>
      </c>
      <c r="F4343" s="636" t="s">
        <v>1293</v>
      </c>
      <c r="G4343" s="637"/>
      <c r="H4343" s="610" t="s">
        <v>286</v>
      </c>
      <c r="I4343" s="611"/>
      <c r="J4343" s="209" t="s">
        <v>287</v>
      </c>
      <c r="K4343" s="209" t="s">
        <v>16</v>
      </c>
      <c r="L4343" s="210">
        <v>822.25</v>
      </c>
    </row>
    <row r="4344" spans="1:12" s="194" customFormat="1" ht="212.85" customHeight="1" x14ac:dyDescent="0.15">
      <c r="A4344" s="625"/>
      <c r="B4344" s="621"/>
      <c r="C4344" s="633"/>
      <c r="D4344" s="635"/>
      <c r="E4344" s="621"/>
      <c r="F4344" s="638"/>
      <c r="G4344" s="639"/>
      <c r="H4344" s="610" t="s">
        <v>242</v>
      </c>
      <c r="I4344" s="611"/>
      <c r="J4344" s="209" t="s">
        <v>287</v>
      </c>
      <c r="K4344" s="209" t="s">
        <v>16</v>
      </c>
      <c r="L4344" s="210">
        <v>600</v>
      </c>
    </row>
    <row r="4345" spans="1:12" s="194" customFormat="1" ht="24.6" customHeight="1" x14ac:dyDescent="0.15">
      <c r="A4345" s="625"/>
      <c r="B4345" s="203" t="s">
        <v>6</v>
      </c>
      <c r="C4345" s="207" t="s">
        <v>5</v>
      </c>
      <c r="D4345" s="207" t="s">
        <v>288</v>
      </c>
      <c r="E4345" s="207" t="s">
        <v>289</v>
      </c>
      <c r="F4345" s="612"/>
      <c r="G4345" s="613"/>
      <c r="H4345" s="616" t="s">
        <v>290</v>
      </c>
      <c r="I4345" s="617"/>
      <c r="J4345" s="620" t="s">
        <v>287</v>
      </c>
      <c r="K4345" s="620" t="s">
        <v>16</v>
      </c>
      <c r="L4345" s="622">
        <v>1125</v>
      </c>
    </row>
    <row r="4346" spans="1:12" s="194" customFormat="1" ht="24.6" customHeight="1" x14ac:dyDescent="0.15">
      <c r="A4346" s="626"/>
      <c r="B4346" s="209" t="s">
        <v>2919</v>
      </c>
      <c r="C4346" s="209" t="s">
        <v>1293</v>
      </c>
      <c r="D4346" s="211">
        <v>43518</v>
      </c>
      <c r="E4346" s="209" t="s">
        <v>2920</v>
      </c>
      <c r="F4346" s="614"/>
      <c r="G4346" s="615"/>
      <c r="H4346" s="618"/>
      <c r="I4346" s="619"/>
      <c r="J4346" s="621"/>
      <c r="K4346" s="621"/>
      <c r="L4346" s="623"/>
    </row>
    <row r="4347" spans="1:12" s="194" customFormat="1" ht="24.6" customHeight="1" x14ac:dyDescent="0.15">
      <c r="A4347" s="624">
        <v>819</v>
      </c>
      <c r="B4347" s="203" t="s">
        <v>12</v>
      </c>
      <c r="C4347" s="207" t="s">
        <v>11</v>
      </c>
      <c r="D4347" s="207" t="s">
        <v>280</v>
      </c>
      <c r="E4347" s="207" t="s">
        <v>281</v>
      </c>
      <c r="F4347" s="627" t="s">
        <v>8</v>
      </c>
      <c r="G4347" s="628"/>
      <c r="H4347" s="629"/>
      <c r="I4347" s="630"/>
      <c r="J4347" s="630"/>
      <c r="K4347" s="630"/>
      <c r="L4347" s="631"/>
    </row>
    <row r="4348" spans="1:12" s="194" customFormat="1" ht="26.65" customHeight="1" x14ac:dyDescent="0.15">
      <c r="A4348" s="625"/>
      <c r="B4348" s="620" t="s">
        <v>2921</v>
      </c>
      <c r="C4348" s="620" t="s">
        <v>2922</v>
      </c>
      <c r="D4348" s="634">
        <v>43433</v>
      </c>
      <c r="E4348" s="620" t="s">
        <v>2055</v>
      </c>
      <c r="F4348" s="636" t="s">
        <v>2500</v>
      </c>
      <c r="G4348" s="637"/>
      <c r="H4348" s="610" t="s">
        <v>286</v>
      </c>
      <c r="I4348" s="611"/>
      <c r="J4348" s="209" t="s">
        <v>287</v>
      </c>
      <c r="K4348" s="209" t="s">
        <v>287</v>
      </c>
      <c r="L4348" s="210">
        <v>0</v>
      </c>
    </row>
    <row r="4349" spans="1:12" s="194" customFormat="1" ht="94.35" customHeight="1" x14ac:dyDescent="0.15">
      <c r="A4349" s="625"/>
      <c r="B4349" s="621"/>
      <c r="C4349" s="621"/>
      <c r="D4349" s="635"/>
      <c r="E4349" s="621"/>
      <c r="F4349" s="638"/>
      <c r="G4349" s="639"/>
      <c r="H4349" s="610" t="s">
        <v>242</v>
      </c>
      <c r="I4349" s="611"/>
      <c r="J4349" s="209" t="s">
        <v>287</v>
      </c>
      <c r="K4349" s="209" t="s">
        <v>16</v>
      </c>
      <c r="L4349" s="210">
        <v>565.92999999999995</v>
      </c>
    </row>
    <row r="4350" spans="1:12" s="194" customFormat="1" ht="24.6" customHeight="1" x14ac:dyDescent="0.15">
      <c r="A4350" s="625"/>
      <c r="B4350" s="203" t="s">
        <v>6</v>
      </c>
      <c r="C4350" s="207" t="s">
        <v>5</v>
      </c>
      <c r="D4350" s="207" t="s">
        <v>288</v>
      </c>
      <c r="E4350" s="207" t="s">
        <v>289</v>
      </c>
      <c r="F4350" s="612"/>
      <c r="G4350" s="613"/>
      <c r="H4350" s="616" t="s">
        <v>290</v>
      </c>
      <c r="I4350" s="617"/>
      <c r="J4350" s="620" t="s">
        <v>287</v>
      </c>
      <c r="K4350" s="620" t="s">
        <v>287</v>
      </c>
      <c r="L4350" s="622">
        <v>0</v>
      </c>
    </row>
    <row r="4351" spans="1:12" s="194" customFormat="1" ht="24.6" customHeight="1" x14ac:dyDescent="0.15">
      <c r="A4351" s="626"/>
      <c r="B4351" s="209" t="s">
        <v>291</v>
      </c>
      <c r="C4351" s="209" t="s">
        <v>2500</v>
      </c>
      <c r="D4351" s="211">
        <v>43448</v>
      </c>
      <c r="E4351" s="209" t="s">
        <v>2923</v>
      </c>
      <c r="F4351" s="614"/>
      <c r="G4351" s="615"/>
      <c r="H4351" s="618"/>
      <c r="I4351" s="619"/>
      <c r="J4351" s="621"/>
      <c r="K4351" s="621"/>
      <c r="L4351" s="623"/>
    </row>
    <row r="4352" spans="1:12" s="194" customFormat="1" ht="24.6" customHeight="1" x14ac:dyDescent="0.15">
      <c r="A4352" s="624">
        <v>820</v>
      </c>
      <c r="B4352" s="203" t="s">
        <v>12</v>
      </c>
      <c r="C4352" s="207" t="s">
        <v>11</v>
      </c>
      <c r="D4352" s="207" t="s">
        <v>280</v>
      </c>
      <c r="E4352" s="207" t="s">
        <v>281</v>
      </c>
      <c r="F4352" s="627" t="s">
        <v>8</v>
      </c>
      <c r="G4352" s="628"/>
      <c r="H4352" s="629"/>
      <c r="I4352" s="630"/>
      <c r="J4352" s="630"/>
      <c r="K4352" s="630"/>
      <c r="L4352" s="631"/>
    </row>
    <row r="4353" spans="1:12" s="194" customFormat="1" ht="26.65" customHeight="1" x14ac:dyDescent="0.15">
      <c r="A4353" s="625"/>
      <c r="B4353" s="620" t="s">
        <v>2921</v>
      </c>
      <c r="C4353" s="620" t="s">
        <v>2924</v>
      </c>
      <c r="D4353" s="634">
        <v>43508</v>
      </c>
      <c r="E4353" s="620" t="s">
        <v>2055</v>
      </c>
      <c r="F4353" s="636" t="s">
        <v>2500</v>
      </c>
      <c r="G4353" s="637"/>
      <c r="H4353" s="610" t="s">
        <v>286</v>
      </c>
      <c r="I4353" s="611"/>
      <c r="J4353" s="209" t="s">
        <v>287</v>
      </c>
      <c r="K4353" s="209" t="s">
        <v>287</v>
      </c>
      <c r="L4353" s="210">
        <v>0</v>
      </c>
    </row>
    <row r="4354" spans="1:12" s="194" customFormat="1" ht="94.35" customHeight="1" x14ac:dyDescent="0.15">
      <c r="A4354" s="625"/>
      <c r="B4354" s="621"/>
      <c r="C4354" s="621"/>
      <c r="D4354" s="635"/>
      <c r="E4354" s="621"/>
      <c r="F4354" s="638"/>
      <c r="G4354" s="639"/>
      <c r="H4354" s="610" t="s">
        <v>242</v>
      </c>
      <c r="I4354" s="611"/>
      <c r="J4354" s="209" t="s">
        <v>287</v>
      </c>
      <c r="K4354" s="209" t="s">
        <v>16</v>
      </c>
      <c r="L4354" s="210">
        <v>516.63</v>
      </c>
    </row>
    <row r="4355" spans="1:12" s="194" customFormat="1" ht="24.6" customHeight="1" x14ac:dyDescent="0.15">
      <c r="A4355" s="625"/>
      <c r="B4355" s="203" t="s">
        <v>6</v>
      </c>
      <c r="C4355" s="207" t="s">
        <v>5</v>
      </c>
      <c r="D4355" s="207" t="s">
        <v>288</v>
      </c>
      <c r="E4355" s="207" t="s">
        <v>289</v>
      </c>
      <c r="F4355" s="612"/>
      <c r="G4355" s="613"/>
      <c r="H4355" s="616" t="s">
        <v>290</v>
      </c>
      <c r="I4355" s="617"/>
      <c r="J4355" s="620" t="s">
        <v>287</v>
      </c>
      <c r="K4355" s="620" t="s">
        <v>287</v>
      </c>
      <c r="L4355" s="622">
        <v>0</v>
      </c>
    </row>
    <row r="4356" spans="1:12" s="194" customFormat="1" ht="24.6" customHeight="1" x14ac:dyDescent="0.15">
      <c r="A4356" s="626"/>
      <c r="B4356" s="209" t="s">
        <v>291</v>
      </c>
      <c r="C4356" s="209" t="s">
        <v>2500</v>
      </c>
      <c r="D4356" s="211">
        <v>43519</v>
      </c>
      <c r="E4356" s="209" t="s">
        <v>2925</v>
      </c>
      <c r="F4356" s="614"/>
      <c r="G4356" s="615"/>
      <c r="H4356" s="618"/>
      <c r="I4356" s="619"/>
      <c r="J4356" s="621"/>
      <c r="K4356" s="621"/>
      <c r="L4356" s="623"/>
    </row>
    <row r="4357" spans="1:12" s="194" customFormat="1" ht="24.6" customHeight="1" x14ac:dyDescent="0.15">
      <c r="A4357" s="624">
        <v>821</v>
      </c>
      <c r="B4357" s="203" t="s">
        <v>12</v>
      </c>
      <c r="C4357" s="207" t="s">
        <v>11</v>
      </c>
      <c r="D4357" s="207" t="s">
        <v>280</v>
      </c>
      <c r="E4357" s="207" t="s">
        <v>281</v>
      </c>
      <c r="F4357" s="627" t="s">
        <v>8</v>
      </c>
      <c r="G4357" s="628"/>
      <c r="H4357" s="629"/>
      <c r="I4357" s="630"/>
      <c r="J4357" s="630"/>
      <c r="K4357" s="630"/>
      <c r="L4357" s="631"/>
    </row>
    <row r="4358" spans="1:12" s="194" customFormat="1" ht="26.65" customHeight="1" x14ac:dyDescent="0.15">
      <c r="A4358" s="625"/>
      <c r="B4358" s="620" t="s">
        <v>2926</v>
      </c>
      <c r="C4358" s="620" t="s">
        <v>2927</v>
      </c>
      <c r="D4358" s="634">
        <v>43392</v>
      </c>
      <c r="E4358" s="620" t="s">
        <v>449</v>
      </c>
      <c r="F4358" s="636" t="s">
        <v>1220</v>
      </c>
      <c r="G4358" s="637"/>
      <c r="H4358" s="610" t="s">
        <v>286</v>
      </c>
      <c r="I4358" s="611"/>
      <c r="J4358" s="209" t="s">
        <v>287</v>
      </c>
      <c r="K4358" s="209" t="s">
        <v>287</v>
      </c>
      <c r="L4358" s="210">
        <v>0</v>
      </c>
    </row>
    <row r="4359" spans="1:12" s="194" customFormat="1" ht="83.65" customHeight="1" x14ac:dyDescent="0.15">
      <c r="A4359" s="625"/>
      <c r="B4359" s="621"/>
      <c r="C4359" s="621"/>
      <c r="D4359" s="635"/>
      <c r="E4359" s="621"/>
      <c r="F4359" s="638"/>
      <c r="G4359" s="639"/>
      <c r="H4359" s="610" t="s">
        <v>242</v>
      </c>
      <c r="I4359" s="611"/>
      <c r="J4359" s="209" t="s">
        <v>287</v>
      </c>
      <c r="K4359" s="209" t="s">
        <v>287</v>
      </c>
      <c r="L4359" s="210">
        <v>0</v>
      </c>
    </row>
    <row r="4360" spans="1:12" s="194" customFormat="1" ht="24.6" customHeight="1" x14ac:dyDescent="0.15">
      <c r="A4360" s="625"/>
      <c r="B4360" s="203" t="s">
        <v>6</v>
      </c>
      <c r="C4360" s="207" t="s">
        <v>5</v>
      </c>
      <c r="D4360" s="207" t="s">
        <v>288</v>
      </c>
      <c r="E4360" s="207" t="s">
        <v>289</v>
      </c>
      <c r="F4360" s="612"/>
      <c r="G4360" s="613"/>
      <c r="H4360" s="616" t="s">
        <v>290</v>
      </c>
      <c r="I4360" s="617"/>
      <c r="J4360" s="620" t="s">
        <v>287</v>
      </c>
      <c r="K4360" s="620" t="s">
        <v>16</v>
      </c>
      <c r="L4360" s="622">
        <v>585</v>
      </c>
    </row>
    <row r="4361" spans="1:12" s="194" customFormat="1" ht="24.6" customHeight="1" x14ac:dyDescent="0.15">
      <c r="A4361" s="626"/>
      <c r="B4361" s="209" t="s">
        <v>317</v>
      </c>
      <c r="C4361" s="209" t="s">
        <v>1220</v>
      </c>
      <c r="D4361" s="211">
        <v>43397</v>
      </c>
      <c r="E4361" s="209" t="s">
        <v>1778</v>
      </c>
      <c r="F4361" s="614"/>
      <c r="G4361" s="615"/>
      <c r="H4361" s="618"/>
      <c r="I4361" s="619"/>
      <c r="J4361" s="621"/>
      <c r="K4361" s="621"/>
      <c r="L4361" s="623"/>
    </row>
    <row r="4362" spans="1:12" s="194" customFormat="1" ht="24.6" customHeight="1" x14ac:dyDescent="0.15">
      <c r="A4362" s="624">
        <v>822</v>
      </c>
      <c r="B4362" s="203" t="s">
        <v>12</v>
      </c>
      <c r="C4362" s="207" t="s">
        <v>11</v>
      </c>
      <c r="D4362" s="207" t="s">
        <v>280</v>
      </c>
      <c r="E4362" s="207" t="s">
        <v>281</v>
      </c>
      <c r="F4362" s="627" t="s">
        <v>8</v>
      </c>
      <c r="G4362" s="628"/>
      <c r="H4362" s="629"/>
      <c r="I4362" s="630"/>
      <c r="J4362" s="630"/>
      <c r="K4362" s="630"/>
      <c r="L4362" s="631"/>
    </row>
    <row r="4363" spans="1:12" s="194" customFormat="1" ht="26.65" customHeight="1" x14ac:dyDescent="0.15">
      <c r="A4363" s="625"/>
      <c r="B4363" s="620" t="s">
        <v>2928</v>
      </c>
      <c r="C4363" s="632" t="s">
        <v>2929</v>
      </c>
      <c r="D4363" s="634">
        <v>43422</v>
      </c>
      <c r="E4363" s="620" t="s">
        <v>2371</v>
      </c>
      <c r="F4363" s="636" t="s">
        <v>2372</v>
      </c>
      <c r="G4363" s="637"/>
      <c r="H4363" s="610" t="s">
        <v>286</v>
      </c>
      <c r="I4363" s="611"/>
      <c r="J4363" s="209" t="s">
        <v>287</v>
      </c>
      <c r="K4363" s="209" t="s">
        <v>16</v>
      </c>
      <c r="L4363" s="210">
        <v>530.74</v>
      </c>
    </row>
    <row r="4364" spans="1:12" s="194" customFormat="1" ht="137.65" customHeight="1" x14ac:dyDescent="0.15">
      <c r="A4364" s="625"/>
      <c r="B4364" s="621"/>
      <c r="C4364" s="633"/>
      <c r="D4364" s="635"/>
      <c r="E4364" s="621"/>
      <c r="F4364" s="638"/>
      <c r="G4364" s="639"/>
      <c r="H4364" s="610" t="s">
        <v>242</v>
      </c>
      <c r="I4364" s="611"/>
      <c r="J4364" s="209" t="s">
        <v>287</v>
      </c>
      <c r="K4364" s="209" t="s">
        <v>16</v>
      </c>
      <c r="L4364" s="210">
        <v>476.4</v>
      </c>
    </row>
    <row r="4365" spans="1:12" s="194" customFormat="1" ht="24.6" customHeight="1" x14ac:dyDescent="0.15">
      <c r="A4365" s="625"/>
      <c r="B4365" s="203" t="s">
        <v>6</v>
      </c>
      <c r="C4365" s="207" t="s">
        <v>5</v>
      </c>
      <c r="D4365" s="207" t="s">
        <v>288</v>
      </c>
      <c r="E4365" s="207" t="s">
        <v>289</v>
      </c>
      <c r="F4365" s="612"/>
      <c r="G4365" s="613"/>
      <c r="H4365" s="616" t="s">
        <v>290</v>
      </c>
      <c r="I4365" s="617"/>
      <c r="J4365" s="620" t="s">
        <v>287</v>
      </c>
      <c r="K4365" s="620" t="s">
        <v>16</v>
      </c>
      <c r="L4365" s="622">
        <v>190.8</v>
      </c>
    </row>
    <row r="4366" spans="1:12" s="194" customFormat="1" ht="24.6" customHeight="1" x14ac:dyDescent="0.15">
      <c r="A4366" s="626"/>
      <c r="B4366" s="209" t="s">
        <v>439</v>
      </c>
      <c r="C4366" s="209" t="s">
        <v>2372</v>
      </c>
      <c r="D4366" s="211">
        <v>43424</v>
      </c>
      <c r="E4366" s="209" t="s">
        <v>813</v>
      </c>
      <c r="F4366" s="614"/>
      <c r="G4366" s="615"/>
      <c r="H4366" s="618"/>
      <c r="I4366" s="619"/>
      <c r="J4366" s="621"/>
      <c r="K4366" s="621"/>
      <c r="L4366" s="623"/>
    </row>
    <row r="4367" spans="1:12" s="194" customFormat="1" ht="24.6" customHeight="1" x14ac:dyDescent="0.15">
      <c r="A4367" s="624">
        <v>823</v>
      </c>
      <c r="B4367" s="203" t="s">
        <v>12</v>
      </c>
      <c r="C4367" s="207" t="s">
        <v>11</v>
      </c>
      <c r="D4367" s="207" t="s">
        <v>280</v>
      </c>
      <c r="E4367" s="207" t="s">
        <v>281</v>
      </c>
      <c r="F4367" s="627" t="s">
        <v>8</v>
      </c>
      <c r="G4367" s="628"/>
      <c r="H4367" s="629"/>
      <c r="I4367" s="630"/>
      <c r="J4367" s="630"/>
      <c r="K4367" s="630"/>
      <c r="L4367" s="631"/>
    </row>
    <row r="4368" spans="1:12" s="194" customFormat="1" ht="26.65" customHeight="1" x14ac:dyDescent="0.15">
      <c r="A4368" s="625"/>
      <c r="B4368" s="620" t="s">
        <v>2930</v>
      </c>
      <c r="C4368" s="632" t="s">
        <v>2931</v>
      </c>
      <c r="D4368" s="634">
        <v>43387</v>
      </c>
      <c r="E4368" s="620" t="s">
        <v>2932</v>
      </c>
      <c r="F4368" s="636" t="s">
        <v>493</v>
      </c>
      <c r="G4368" s="637"/>
      <c r="H4368" s="610" t="s">
        <v>286</v>
      </c>
      <c r="I4368" s="611"/>
      <c r="J4368" s="209" t="s">
        <v>287</v>
      </c>
      <c r="K4368" s="209" t="s">
        <v>16</v>
      </c>
      <c r="L4368" s="210">
        <v>185.75</v>
      </c>
    </row>
    <row r="4369" spans="1:12" s="194" customFormat="1" ht="148.35" customHeight="1" x14ac:dyDescent="0.15">
      <c r="A4369" s="625"/>
      <c r="B4369" s="621"/>
      <c r="C4369" s="633"/>
      <c r="D4369" s="635"/>
      <c r="E4369" s="621"/>
      <c r="F4369" s="638"/>
      <c r="G4369" s="639"/>
      <c r="H4369" s="610" t="s">
        <v>242</v>
      </c>
      <c r="I4369" s="611"/>
      <c r="J4369" s="209" t="s">
        <v>287</v>
      </c>
      <c r="K4369" s="209" t="s">
        <v>16</v>
      </c>
      <c r="L4369" s="210">
        <v>579.96</v>
      </c>
    </row>
    <row r="4370" spans="1:12" s="194" customFormat="1" ht="24.6" customHeight="1" x14ac:dyDescent="0.15">
      <c r="A4370" s="625"/>
      <c r="B4370" s="203" t="s">
        <v>6</v>
      </c>
      <c r="C4370" s="207" t="s">
        <v>5</v>
      </c>
      <c r="D4370" s="207" t="s">
        <v>288</v>
      </c>
      <c r="E4370" s="207" t="s">
        <v>289</v>
      </c>
      <c r="F4370" s="612"/>
      <c r="G4370" s="613"/>
      <c r="H4370" s="616" t="s">
        <v>290</v>
      </c>
      <c r="I4370" s="617"/>
      <c r="J4370" s="620" t="s">
        <v>287</v>
      </c>
      <c r="K4370" s="620" t="s">
        <v>287</v>
      </c>
      <c r="L4370" s="622">
        <v>0</v>
      </c>
    </row>
    <row r="4371" spans="1:12" s="194" customFormat="1" ht="24.6" customHeight="1" x14ac:dyDescent="0.15">
      <c r="A4371" s="626"/>
      <c r="B4371" s="209" t="s">
        <v>439</v>
      </c>
      <c r="C4371" s="209" t="s">
        <v>493</v>
      </c>
      <c r="D4371" s="211">
        <v>43388</v>
      </c>
      <c r="E4371" s="209" t="s">
        <v>2933</v>
      </c>
      <c r="F4371" s="614"/>
      <c r="G4371" s="615"/>
      <c r="H4371" s="618"/>
      <c r="I4371" s="619"/>
      <c r="J4371" s="621"/>
      <c r="K4371" s="621"/>
      <c r="L4371" s="623"/>
    </row>
    <row r="4372" spans="1:12" s="194" customFormat="1" ht="24.6" customHeight="1" x14ac:dyDescent="0.15">
      <c r="A4372" s="624">
        <v>824</v>
      </c>
      <c r="B4372" s="203" t="s">
        <v>12</v>
      </c>
      <c r="C4372" s="207" t="s">
        <v>11</v>
      </c>
      <c r="D4372" s="207" t="s">
        <v>280</v>
      </c>
      <c r="E4372" s="207" t="s">
        <v>281</v>
      </c>
      <c r="F4372" s="627" t="s">
        <v>8</v>
      </c>
      <c r="G4372" s="628"/>
      <c r="H4372" s="629"/>
      <c r="I4372" s="630"/>
      <c r="J4372" s="630"/>
      <c r="K4372" s="630"/>
      <c r="L4372" s="631"/>
    </row>
    <row r="4373" spans="1:12" s="194" customFormat="1" ht="26.65" customHeight="1" x14ac:dyDescent="0.15">
      <c r="A4373" s="625"/>
      <c r="B4373" s="620" t="s">
        <v>2930</v>
      </c>
      <c r="C4373" s="632" t="s">
        <v>2934</v>
      </c>
      <c r="D4373" s="634">
        <v>43394</v>
      </c>
      <c r="E4373" s="620" t="s">
        <v>628</v>
      </c>
      <c r="F4373" s="636" t="s">
        <v>1379</v>
      </c>
      <c r="G4373" s="637"/>
      <c r="H4373" s="610" t="s">
        <v>286</v>
      </c>
      <c r="I4373" s="611"/>
      <c r="J4373" s="209" t="s">
        <v>287</v>
      </c>
      <c r="K4373" s="209" t="s">
        <v>16</v>
      </c>
      <c r="L4373" s="210">
        <v>591.24</v>
      </c>
    </row>
    <row r="4374" spans="1:12" s="194" customFormat="1" ht="148.35" customHeight="1" x14ac:dyDescent="0.15">
      <c r="A4374" s="625"/>
      <c r="B4374" s="621"/>
      <c r="C4374" s="633"/>
      <c r="D4374" s="635"/>
      <c r="E4374" s="621"/>
      <c r="F4374" s="638"/>
      <c r="G4374" s="639"/>
      <c r="H4374" s="610" t="s">
        <v>242</v>
      </c>
      <c r="I4374" s="611"/>
      <c r="J4374" s="209" t="s">
        <v>287</v>
      </c>
      <c r="K4374" s="209" t="s">
        <v>16</v>
      </c>
      <c r="L4374" s="210">
        <v>403.4</v>
      </c>
    </row>
    <row r="4375" spans="1:12" s="194" customFormat="1" ht="24.6" customHeight="1" x14ac:dyDescent="0.15">
      <c r="A4375" s="625"/>
      <c r="B4375" s="203" t="s">
        <v>6</v>
      </c>
      <c r="C4375" s="207" t="s">
        <v>5</v>
      </c>
      <c r="D4375" s="207" t="s">
        <v>288</v>
      </c>
      <c r="E4375" s="207" t="s">
        <v>289</v>
      </c>
      <c r="F4375" s="612"/>
      <c r="G4375" s="613"/>
      <c r="H4375" s="616" t="s">
        <v>290</v>
      </c>
      <c r="I4375" s="617"/>
      <c r="J4375" s="620" t="s">
        <v>287</v>
      </c>
      <c r="K4375" s="620" t="s">
        <v>287</v>
      </c>
      <c r="L4375" s="622">
        <v>0</v>
      </c>
    </row>
    <row r="4376" spans="1:12" s="194" customFormat="1" ht="24.6" customHeight="1" x14ac:dyDescent="0.15">
      <c r="A4376" s="626"/>
      <c r="B4376" s="209" t="s">
        <v>439</v>
      </c>
      <c r="C4376" s="209" t="s">
        <v>1379</v>
      </c>
      <c r="D4376" s="211">
        <v>43396</v>
      </c>
      <c r="E4376" s="209" t="s">
        <v>810</v>
      </c>
      <c r="F4376" s="614"/>
      <c r="G4376" s="615"/>
      <c r="H4376" s="618"/>
      <c r="I4376" s="619"/>
      <c r="J4376" s="621"/>
      <c r="K4376" s="621"/>
      <c r="L4376" s="623"/>
    </row>
    <row r="4377" spans="1:12" s="194" customFormat="1" ht="24.6" customHeight="1" x14ac:dyDescent="0.15">
      <c r="A4377" s="624">
        <v>825</v>
      </c>
      <c r="B4377" s="203" t="s">
        <v>12</v>
      </c>
      <c r="C4377" s="207" t="s">
        <v>11</v>
      </c>
      <c r="D4377" s="207" t="s">
        <v>280</v>
      </c>
      <c r="E4377" s="207" t="s">
        <v>281</v>
      </c>
      <c r="F4377" s="627" t="s">
        <v>8</v>
      </c>
      <c r="G4377" s="628"/>
      <c r="H4377" s="629"/>
      <c r="I4377" s="630"/>
      <c r="J4377" s="630"/>
      <c r="K4377" s="630"/>
      <c r="L4377" s="631"/>
    </row>
    <row r="4378" spans="1:12" s="194" customFormat="1" ht="26.65" customHeight="1" x14ac:dyDescent="0.15">
      <c r="A4378" s="625"/>
      <c r="B4378" s="620" t="s">
        <v>2930</v>
      </c>
      <c r="C4378" s="632" t="s">
        <v>2935</v>
      </c>
      <c r="D4378" s="634">
        <v>43402</v>
      </c>
      <c r="E4378" s="620" t="s">
        <v>835</v>
      </c>
      <c r="F4378" s="636" t="s">
        <v>836</v>
      </c>
      <c r="G4378" s="637"/>
      <c r="H4378" s="610" t="s">
        <v>286</v>
      </c>
      <c r="I4378" s="611"/>
      <c r="J4378" s="209" t="s">
        <v>287</v>
      </c>
      <c r="K4378" s="209" t="s">
        <v>16</v>
      </c>
      <c r="L4378" s="210">
        <v>221.57</v>
      </c>
    </row>
    <row r="4379" spans="1:12" s="194" customFormat="1" ht="169.5" customHeight="1" x14ac:dyDescent="0.15">
      <c r="A4379" s="625"/>
      <c r="B4379" s="621"/>
      <c r="C4379" s="633"/>
      <c r="D4379" s="635"/>
      <c r="E4379" s="621"/>
      <c r="F4379" s="638"/>
      <c r="G4379" s="639"/>
      <c r="H4379" s="610" t="s">
        <v>242</v>
      </c>
      <c r="I4379" s="611"/>
      <c r="J4379" s="209" t="s">
        <v>287</v>
      </c>
      <c r="K4379" s="209" t="s">
        <v>16</v>
      </c>
      <c r="L4379" s="210">
        <v>312.39999999999998</v>
      </c>
    </row>
    <row r="4380" spans="1:12" s="194" customFormat="1" ht="24.6" customHeight="1" x14ac:dyDescent="0.15">
      <c r="A4380" s="625"/>
      <c r="B4380" s="203" t="s">
        <v>6</v>
      </c>
      <c r="C4380" s="207" t="s">
        <v>5</v>
      </c>
      <c r="D4380" s="207" t="s">
        <v>288</v>
      </c>
      <c r="E4380" s="207" t="s">
        <v>289</v>
      </c>
      <c r="F4380" s="612"/>
      <c r="G4380" s="613"/>
      <c r="H4380" s="616" t="s">
        <v>290</v>
      </c>
      <c r="I4380" s="617"/>
      <c r="J4380" s="620" t="s">
        <v>287</v>
      </c>
      <c r="K4380" s="620" t="s">
        <v>16</v>
      </c>
      <c r="L4380" s="622">
        <v>20</v>
      </c>
    </row>
    <row r="4381" spans="1:12" s="194" customFormat="1" ht="24.6" customHeight="1" x14ac:dyDescent="0.15">
      <c r="A4381" s="626"/>
      <c r="B4381" s="209" t="s">
        <v>439</v>
      </c>
      <c r="C4381" s="209" t="s">
        <v>836</v>
      </c>
      <c r="D4381" s="211">
        <v>43403</v>
      </c>
      <c r="E4381" s="209" t="s">
        <v>1491</v>
      </c>
      <c r="F4381" s="614"/>
      <c r="G4381" s="615"/>
      <c r="H4381" s="618"/>
      <c r="I4381" s="619"/>
      <c r="J4381" s="621"/>
      <c r="K4381" s="621"/>
      <c r="L4381" s="623"/>
    </row>
    <row r="4382" spans="1:12" s="194" customFormat="1" ht="24.6" customHeight="1" x14ac:dyDescent="0.15">
      <c r="A4382" s="624">
        <v>826</v>
      </c>
      <c r="B4382" s="203" t="s">
        <v>12</v>
      </c>
      <c r="C4382" s="207" t="s">
        <v>11</v>
      </c>
      <c r="D4382" s="207" t="s">
        <v>280</v>
      </c>
      <c r="E4382" s="207" t="s">
        <v>281</v>
      </c>
      <c r="F4382" s="627" t="s">
        <v>8</v>
      </c>
      <c r="G4382" s="628"/>
      <c r="H4382" s="629"/>
      <c r="I4382" s="630"/>
      <c r="J4382" s="630"/>
      <c r="K4382" s="630"/>
      <c r="L4382" s="631"/>
    </row>
    <row r="4383" spans="1:12" s="194" customFormat="1" ht="26.65" customHeight="1" x14ac:dyDescent="0.15">
      <c r="A4383" s="625"/>
      <c r="B4383" s="620" t="s">
        <v>2930</v>
      </c>
      <c r="C4383" s="632" t="s">
        <v>2936</v>
      </c>
      <c r="D4383" s="634">
        <v>43432</v>
      </c>
      <c r="E4383" s="620" t="s">
        <v>449</v>
      </c>
      <c r="F4383" s="636" t="s">
        <v>2937</v>
      </c>
      <c r="G4383" s="637"/>
      <c r="H4383" s="610" t="s">
        <v>286</v>
      </c>
      <c r="I4383" s="611"/>
      <c r="J4383" s="209" t="s">
        <v>287</v>
      </c>
      <c r="K4383" s="209" t="s">
        <v>16</v>
      </c>
      <c r="L4383" s="210">
        <v>297</v>
      </c>
    </row>
    <row r="4384" spans="1:12" s="194" customFormat="1" ht="126.95" customHeight="1" x14ac:dyDescent="0.15">
      <c r="A4384" s="625"/>
      <c r="B4384" s="621"/>
      <c r="C4384" s="633"/>
      <c r="D4384" s="635"/>
      <c r="E4384" s="621"/>
      <c r="F4384" s="638"/>
      <c r="G4384" s="639"/>
      <c r="H4384" s="610" t="s">
        <v>242</v>
      </c>
      <c r="I4384" s="611"/>
      <c r="J4384" s="209" t="s">
        <v>287</v>
      </c>
      <c r="K4384" s="209" t="s">
        <v>16</v>
      </c>
      <c r="L4384" s="210">
        <v>523.78</v>
      </c>
    </row>
    <row r="4385" spans="1:12" s="194" customFormat="1" ht="24.6" customHeight="1" x14ac:dyDescent="0.15">
      <c r="A4385" s="625"/>
      <c r="B4385" s="203" t="s">
        <v>6</v>
      </c>
      <c r="C4385" s="207" t="s">
        <v>5</v>
      </c>
      <c r="D4385" s="207" t="s">
        <v>288</v>
      </c>
      <c r="E4385" s="207" t="s">
        <v>289</v>
      </c>
      <c r="F4385" s="612"/>
      <c r="G4385" s="613"/>
      <c r="H4385" s="616" t="s">
        <v>290</v>
      </c>
      <c r="I4385" s="617"/>
      <c r="J4385" s="620" t="s">
        <v>287</v>
      </c>
      <c r="K4385" s="620" t="s">
        <v>16</v>
      </c>
      <c r="L4385" s="622">
        <v>65</v>
      </c>
    </row>
    <row r="4386" spans="1:12" s="194" customFormat="1" ht="24.6" customHeight="1" x14ac:dyDescent="0.15">
      <c r="A4386" s="626"/>
      <c r="B4386" s="209" t="s">
        <v>439</v>
      </c>
      <c r="C4386" s="209" t="s">
        <v>2937</v>
      </c>
      <c r="D4386" s="211">
        <v>43434</v>
      </c>
      <c r="E4386" s="209" t="s">
        <v>444</v>
      </c>
      <c r="F4386" s="614"/>
      <c r="G4386" s="615"/>
      <c r="H4386" s="618"/>
      <c r="I4386" s="619"/>
      <c r="J4386" s="621"/>
      <c r="K4386" s="621"/>
      <c r="L4386" s="623"/>
    </row>
    <row r="4387" spans="1:12" s="194" customFormat="1" ht="24.6" customHeight="1" x14ac:dyDescent="0.15">
      <c r="A4387" s="624">
        <v>827</v>
      </c>
      <c r="B4387" s="203" t="s">
        <v>12</v>
      </c>
      <c r="C4387" s="207" t="s">
        <v>11</v>
      </c>
      <c r="D4387" s="207" t="s">
        <v>280</v>
      </c>
      <c r="E4387" s="207" t="s">
        <v>281</v>
      </c>
      <c r="F4387" s="627" t="s">
        <v>8</v>
      </c>
      <c r="G4387" s="628"/>
      <c r="H4387" s="629"/>
      <c r="I4387" s="630"/>
      <c r="J4387" s="630"/>
      <c r="K4387" s="630"/>
      <c r="L4387" s="631"/>
    </row>
    <row r="4388" spans="1:12" s="194" customFormat="1" ht="26.65" customHeight="1" x14ac:dyDescent="0.15">
      <c r="A4388" s="625"/>
      <c r="B4388" s="620" t="s">
        <v>2938</v>
      </c>
      <c r="C4388" s="632" t="s">
        <v>2939</v>
      </c>
      <c r="D4388" s="634">
        <v>43388</v>
      </c>
      <c r="E4388" s="620" t="s">
        <v>449</v>
      </c>
      <c r="F4388" s="636" t="s">
        <v>2940</v>
      </c>
      <c r="G4388" s="637"/>
      <c r="H4388" s="610" t="s">
        <v>286</v>
      </c>
      <c r="I4388" s="611"/>
      <c r="J4388" s="209" t="s">
        <v>287</v>
      </c>
      <c r="K4388" s="209" t="s">
        <v>16</v>
      </c>
      <c r="L4388" s="210">
        <v>170.42</v>
      </c>
    </row>
    <row r="4389" spans="1:12" s="194" customFormat="1" ht="115.7" customHeight="1" x14ac:dyDescent="0.15">
      <c r="A4389" s="625"/>
      <c r="B4389" s="621"/>
      <c r="C4389" s="633"/>
      <c r="D4389" s="635"/>
      <c r="E4389" s="621"/>
      <c r="F4389" s="638"/>
      <c r="G4389" s="639"/>
      <c r="H4389" s="610" t="s">
        <v>242</v>
      </c>
      <c r="I4389" s="611"/>
      <c r="J4389" s="209" t="s">
        <v>287</v>
      </c>
      <c r="K4389" s="209" t="s">
        <v>16</v>
      </c>
      <c r="L4389" s="210">
        <v>867.29</v>
      </c>
    </row>
    <row r="4390" spans="1:12" s="194" customFormat="1" ht="24.6" customHeight="1" x14ac:dyDescent="0.15">
      <c r="A4390" s="625"/>
      <c r="B4390" s="203" t="s">
        <v>6</v>
      </c>
      <c r="C4390" s="207" t="s">
        <v>5</v>
      </c>
      <c r="D4390" s="207" t="s">
        <v>288</v>
      </c>
      <c r="E4390" s="207" t="s">
        <v>289</v>
      </c>
      <c r="F4390" s="612"/>
      <c r="G4390" s="613"/>
      <c r="H4390" s="616" t="s">
        <v>290</v>
      </c>
      <c r="I4390" s="617"/>
      <c r="J4390" s="620" t="s">
        <v>287</v>
      </c>
      <c r="K4390" s="620" t="s">
        <v>287</v>
      </c>
      <c r="L4390" s="622">
        <v>0</v>
      </c>
    </row>
    <row r="4391" spans="1:12" s="194" customFormat="1" ht="24.6" customHeight="1" x14ac:dyDescent="0.15">
      <c r="A4391" s="626"/>
      <c r="B4391" s="209" t="s">
        <v>571</v>
      </c>
      <c r="C4391" s="209" t="s">
        <v>2940</v>
      </c>
      <c r="D4391" s="211">
        <v>43389</v>
      </c>
      <c r="E4391" s="209" t="s">
        <v>2941</v>
      </c>
      <c r="F4391" s="614"/>
      <c r="G4391" s="615"/>
      <c r="H4391" s="618"/>
      <c r="I4391" s="619"/>
      <c r="J4391" s="621"/>
      <c r="K4391" s="621"/>
      <c r="L4391" s="623"/>
    </row>
    <row r="4392" spans="1:12" s="194" customFormat="1" ht="24.6" customHeight="1" x14ac:dyDescent="0.15">
      <c r="A4392" s="624">
        <v>828</v>
      </c>
      <c r="B4392" s="203" t="s">
        <v>12</v>
      </c>
      <c r="C4392" s="207" t="s">
        <v>11</v>
      </c>
      <c r="D4392" s="207" t="s">
        <v>280</v>
      </c>
      <c r="E4392" s="207" t="s">
        <v>281</v>
      </c>
      <c r="F4392" s="627" t="s">
        <v>8</v>
      </c>
      <c r="G4392" s="628"/>
      <c r="H4392" s="629"/>
      <c r="I4392" s="630"/>
      <c r="J4392" s="630"/>
      <c r="K4392" s="630"/>
      <c r="L4392" s="631"/>
    </row>
    <row r="4393" spans="1:12" s="194" customFormat="1" ht="26.65" customHeight="1" x14ac:dyDescent="0.15">
      <c r="A4393" s="625"/>
      <c r="B4393" s="620" t="s">
        <v>2942</v>
      </c>
      <c r="C4393" s="620" t="s">
        <v>2943</v>
      </c>
      <c r="D4393" s="634">
        <v>43532</v>
      </c>
      <c r="E4393" s="620" t="s">
        <v>2944</v>
      </c>
      <c r="F4393" s="636" t="s">
        <v>1557</v>
      </c>
      <c r="G4393" s="637"/>
      <c r="H4393" s="610" t="s">
        <v>286</v>
      </c>
      <c r="I4393" s="611"/>
      <c r="J4393" s="209" t="s">
        <v>287</v>
      </c>
      <c r="K4393" s="209" t="s">
        <v>16</v>
      </c>
      <c r="L4393" s="210">
        <v>259</v>
      </c>
    </row>
    <row r="4394" spans="1:12" s="194" customFormat="1" ht="115.7" customHeight="1" x14ac:dyDescent="0.15">
      <c r="A4394" s="625"/>
      <c r="B4394" s="621"/>
      <c r="C4394" s="621"/>
      <c r="D4394" s="635"/>
      <c r="E4394" s="621"/>
      <c r="F4394" s="638"/>
      <c r="G4394" s="639"/>
      <c r="H4394" s="610" t="s">
        <v>242</v>
      </c>
      <c r="I4394" s="611"/>
      <c r="J4394" s="209" t="s">
        <v>287</v>
      </c>
      <c r="K4394" s="209" t="s">
        <v>16</v>
      </c>
      <c r="L4394" s="210">
        <v>436.09</v>
      </c>
    </row>
    <row r="4395" spans="1:12" s="194" customFormat="1" ht="24.6" customHeight="1" x14ac:dyDescent="0.15">
      <c r="A4395" s="625"/>
      <c r="B4395" s="203" t="s">
        <v>6</v>
      </c>
      <c r="C4395" s="207" t="s">
        <v>5</v>
      </c>
      <c r="D4395" s="207" t="s">
        <v>288</v>
      </c>
      <c r="E4395" s="207" t="s">
        <v>289</v>
      </c>
      <c r="F4395" s="612"/>
      <c r="G4395" s="613"/>
      <c r="H4395" s="616" t="s">
        <v>290</v>
      </c>
      <c r="I4395" s="617"/>
      <c r="J4395" s="620" t="s">
        <v>287</v>
      </c>
      <c r="K4395" s="620" t="s">
        <v>287</v>
      </c>
      <c r="L4395" s="622">
        <v>0</v>
      </c>
    </row>
    <row r="4396" spans="1:12" s="194" customFormat="1" ht="24.6" customHeight="1" x14ac:dyDescent="0.15">
      <c r="A4396" s="626"/>
      <c r="B4396" s="209" t="s">
        <v>317</v>
      </c>
      <c r="C4396" s="209" t="s">
        <v>1557</v>
      </c>
      <c r="D4396" s="211">
        <v>43534</v>
      </c>
      <c r="E4396" s="209" t="s">
        <v>292</v>
      </c>
      <c r="F4396" s="614"/>
      <c r="G4396" s="615"/>
      <c r="H4396" s="618"/>
      <c r="I4396" s="619"/>
      <c r="J4396" s="621"/>
      <c r="K4396" s="621"/>
      <c r="L4396" s="623"/>
    </row>
    <row r="4397" spans="1:12" s="194" customFormat="1" ht="24.6" customHeight="1" x14ac:dyDescent="0.15">
      <c r="A4397" s="624">
        <v>829</v>
      </c>
      <c r="B4397" s="203" t="s">
        <v>12</v>
      </c>
      <c r="C4397" s="207" t="s">
        <v>11</v>
      </c>
      <c r="D4397" s="207" t="s">
        <v>280</v>
      </c>
      <c r="E4397" s="207" t="s">
        <v>281</v>
      </c>
      <c r="F4397" s="627" t="s">
        <v>8</v>
      </c>
      <c r="G4397" s="628"/>
      <c r="H4397" s="629"/>
      <c r="I4397" s="630"/>
      <c r="J4397" s="630"/>
      <c r="K4397" s="630"/>
      <c r="L4397" s="631"/>
    </row>
    <row r="4398" spans="1:12" s="194" customFormat="1" ht="26.65" customHeight="1" x14ac:dyDescent="0.15">
      <c r="A4398" s="625"/>
      <c r="B4398" s="620" t="s">
        <v>2945</v>
      </c>
      <c r="C4398" s="620" t="s">
        <v>2946</v>
      </c>
      <c r="D4398" s="634">
        <v>43397</v>
      </c>
      <c r="E4398" s="620" t="s">
        <v>2431</v>
      </c>
      <c r="F4398" s="636" t="s">
        <v>2432</v>
      </c>
      <c r="G4398" s="637"/>
      <c r="H4398" s="610" t="s">
        <v>286</v>
      </c>
      <c r="I4398" s="611"/>
      <c r="J4398" s="209" t="s">
        <v>287</v>
      </c>
      <c r="K4398" s="209" t="s">
        <v>16</v>
      </c>
      <c r="L4398" s="210">
        <v>133</v>
      </c>
    </row>
    <row r="4399" spans="1:12" s="194" customFormat="1" ht="83.65" customHeight="1" x14ac:dyDescent="0.15">
      <c r="A4399" s="625"/>
      <c r="B4399" s="621"/>
      <c r="C4399" s="621"/>
      <c r="D4399" s="635"/>
      <c r="E4399" s="621"/>
      <c r="F4399" s="638"/>
      <c r="G4399" s="639"/>
      <c r="H4399" s="610" t="s">
        <v>242</v>
      </c>
      <c r="I4399" s="611"/>
      <c r="J4399" s="209" t="s">
        <v>287</v>
      </c>
      <c r="K4399" s="209" t="s">
        <v>287</v>
      </c>
      <c r="L4399" s="210">
        <v>0</v>
      </c>
    </row>
    <row r="4400" spans="1:12" s="194" customFormat="1" ht="24.6" customHeight="1" x14ac:dyDescent="0.15">
      <c r="A4400" s="625"/>
      <c r="B4400" s="203" t="s">
        <v>6</v>
      </c>
      <c r="C4400" s="207" t="s">
        <v>5</v>
      </c>
      <c r="D4400" s="207" t="s">
        <v>288</v>
      </c>
      <c r="E4400" s="207" t="s">
        <v>289</v>
      </c>
      <c r="F4400" s="612"/>
      <c r="G4400" s="613"/>
      <c r="H4400" s="616" t="s">
        <v>290</v>
      </c>
      <c r="I4400" s="617"/>
      <c r="J4400" s="620" t="s">
        <v>287</v>
      </c>
      <c r="K4400" s="620" t="s">
        <v>16</v>
      </c>
      <c r="L4400" s="622">
        <v>236.75</v>
      </c>
    </row>
    <row r="4401" spans="1:12" s="194" customFormat="1" ht="24.6" customHeight="1" x14ac:dyDescent="0.15">
      <c r="A4401" s="626"/>
      <c r="B4401" s="209" t="s">
        <v>291</v>
      </c>
      <c r="C4401" s="209" t="s">
        <v>2432</v>
      </c>
      <c r="D4401" s="211">
        <v>43398</v>
      </c>
      <c r="E4401" s="209" t="s">
        <v>2514</v>
      </c>
      <c r="F4401" s="614"/>
      <c r="G4401" s="615"/>
      <c r="H4401" s="618"/>
      <c r="I4401" s="619"/>
      <c r="J4401" s="621"/>
      <c r="K4401" s="621"/>
      <c r="L4401" s="623"/>
    </row>
    <row r="4402" spans="1:12" s="194" customFormat="1" ht="24.6" customHeight="1" x14ac:dyDescent="0.15">
      <c r="A4402" s="624">
        <v>830</v>
      </c>
      <c r="B4402" s="203" t="s">
        <v>12</v>
      </c>
      <c r="C4402" s="207" t="s">
        <v>11</v>
      </c>
      <c r="D4402" s="207" t="s">
        <v>280</v>
      </c>
      <c r="E4402" s="207" t="s">
        <v>281</v>
      </c>
      <c r="F4402" s="627" t="s">
        <v>8</v>
      </c>
      <c r="G4402" s="628"/>
      <c r="H4402" s="629"/>
      <c r="I4402" s="630"/>
      <c r="J4402" s="630"/>
      <c r="K4402" s="630"/>
      <c r="L4402" s="631"/>
    </row>
    <row r="4403" spans="1:12" s="194" customFormat="1" ht="26.65" customHeight="1" x14ac:dyDescent="0.15">
      <c r="A4403" s="625"/>
      <c r="B4403" s="620" t="s">
        <v>2945</v>
      </c>
      <c r="C4403" s="620" t="s">
        <v>2947</v>
      </c>
      <c r="D4403" s="634">
        <v>43446</v>
      </c>
      <c r="E4403" s="620" t="s">
        <v>2031</v>
      </c>
      <c r="F4403" s="636" t="s">
        <v>2948</v>
      </c>
      <c r="G4403" s="637"/>
      <c r="H4403" s="610" t="s">
        <v>286</v>
      </c>
      <c r="I4403" s="611"/>
      <c r="J4403" s="209" t="s">
        <v>287</v>
      </c>
      <c r="K4403" s="209" t="s">
        <v>16</v>
      </c>
      <c r="L4403" s="210">
        <v>204</v>
      </c>
    </row>
    <row r="4404" spans="1:12" s="194" customFormat="1" ht="105" customHeight="1" x14ac:dyDescent="0.15">
      <c r="A4404" s="625"/>
      <c r="B4404" s="621"/>
      <c r="C4404" s="621"/>
      <c r="D4404" s="635"/>
      <c r="E4404" s="621"/>
      <c r="F4404" s="638"/>
      <c r="G4404" s="639"/>
      <c r="H4404" s="610" t="s">
        <v>242</v>
      </c>
      <c r="I4404" s="611"/>
      <c r="J4404" s="209" t="s">
        <v>287</v>
      </c>
      <c r="K4404" s="209" t="s">
        <v>16</v>
      </c>
      <c r="L4404" s="210">
        <v>542.46</v>
      </c>
    </row>
    <row r="4405" spans="1:12" s="194" customFormat="1" ht="24.6" customHeight="1" x14ac:dyDescent="0.15">
      <c r="A4405" s="625"/>
      <c r="B4405" s="203" t="s">
        <v>6</v>
      </c>
      <c r="C4405" s="207" t="s">
        <v>5</v>
      </c>
      <c r="D4405" s="207" t="s">
        <v>288</v>
      </c>
      <c r="E4405" s="207" t="s">
        <v>289</v>
      </c>
      <c r="F4405" s="612"/>
      <c r="G4405" s="613"/>
      <c r="H4405" s="616" t="s">
        <v>290</v>
      </c>
      <c r="I4405" s="617"/>
      <c r="J4405" s="620" t="s">
        <v>287</v>
      </c>
      <c r="K4405" s="620" t="s">
        <v>16</v>
      </c>
      <c r="L4405" s="622">
        <v>137.55000000000001</v>
      </c>
    </row>
    <row r="4406" spans="1:12" s="194" customFormat="1" ht="24.6" customHeight="1" x14ac:dyDescent="0.15">
      <c r="A4406" s="626"/>
      <c r="B4406" s="209" t="s">
        <v>291</v>
      </c>
      <c r="C4406" s="209" t="s">
        <v>2948</v>
      </c>
      <c r="D4406" s="211">
        <v>43447</v>
      </c>
      <c r="E4406" s="209" t="s">
        <v>729</v>
      </c>
      <c r="F4406" s="614"/>
      <c r="G4406" s="615"/>
      <c r="H4406" s="618"/>
      <c r="I4406" s="619"/>
      <c r="J4406" s="621"/>
      <c r="K4406" s="621"/>
      <c r="L4406" s="623"/>
    </row>
    <row r="4407" spans="1:12" s="194" customFormat="1" ht="24.6" customHeight="1" x14ac:dyDescent="0.15">
      <c r="A4407" s="624">
        <v>831</v>
      </c>
      <c r="B4407" s="203" t="s">
        <v>12</v>
      </c>
      <c r="C4407" s="207" t="s">
        <v>11</v>
      </c>
      <c r="D4407" s="207" t="s">
        <v>280</v>
      </c>
      <c r="E4407" s="207" t="s">
        <v>281</v>
      </c>
      <c r="F4407" s="627" t="s">
        <v>8</v>
      </c>
      <c r="G4407" s="628"/>
      <c r="H4407" s="629"/>
      <c r="I4407" s="630"/>
      <c r="J4407" s="630"/>
      <c r="K4407" s="630"/>
      <c r="L4407" s="631"/>
    </row>
    <row r="4408" spans="1:12" s="194" customFormat="1" ht="26.65" customHeight="1" x14ac:dyDescent="0.15">
      <c r="A4408" s="625"/>
      <c r="B4408" s="620" t="s">
        <v>2945</v>
      </c>
      <c r="C4408" s="620" t="s">
        <v>2949</v>
      </c>
      <c r="D4408" s="634">
        <v>43481</v>
      </c>
      <c r="E4408" s="620" t="s">
        <v>659</v>
      </c>
      <c r="F4408" s="636" t="s">
        <v>821</v>
      </c>
      <c r="G4408" s="637"/>
      <c r="H4408" s="610" t="s">
        <v>286</v>
      </c>
      <c r="I4408" s="611"/>
      <c r="J4408" s="209" t="s">
        <v>287</v>
      </c>
      <c r="K4408" s="209" t="s">
        <v>16</v>
      </c>
      <c r="L4408" s="210">
        <v>262</v>
      </c>
    </row>
    <row r="4409" spans="1:12" s="194" customFormat="1" ht="61.9" customHeight="1" x14ac:dyDescent="0.15">
      <c r="A4409" s="625"/>
      <c r="B4409" s="621"/>
      <c r="C4409" s="621"/>
      <c r="D4409" s="635"/>
      <c r="E4409" s="621"/>
      <c r="F4409" s="638"/>
      <c r="G4409" s="639"/>
      <c r="H4409" s="610" t="s">
        <v>242</v>
      </c>
      <c r="I4409" s="611"/>
      <c r="J4409" s="209" t="s">
        <v>287</v>
      </c>
      <c r="K4409" s="209" t="s">
        <v>16</v>
      </c>
      <c r="L4409" s="210">
        <v>1214</v>
      </c>
    </row>
    <row r="4410" spans="1:12" s="194" customFormat="1" ht="24.6" customHeight="1" x14ac:dyDescent="0.15">
      <c r="A4410" s="625"/>
      <c r="B4410" s="203" t="s">
        <v>6</v>
      </c>
      <c r="C4410" s="207" t="s">
        <v>5</v>
      </c>
      <c r="D4410" s="207" t="s">
        <v>288</v>
      </c>
      <c r="E4410" s="207" t="s">
        <v>289</v>
      </c>
      <c r="F4410" s="612"/>
      <c r="G4410" s="613"/>
      <c r="H4410" s="616" t="s">
        <v>290</v>
      </c>
      <c r="I4410" s="617"/>
      <c r="J4410" s="620" t="s">
        <v>287</v>
      </c>
      <c r="K4410" s="620" t="s">
        <v>16</v>
      </c>
      <c r="L4410" s="622">
        <v>276</v>
      </c>
    </row>
    <row r="4411" spans="1:12" s="194" customFormat="1" ht="24.6" customHeight="1" x14ac:dyDescent="0.15">
      <c r="A4411" s="626"/>
      <c r="B4411" s="209" t="s">
        <v>291</v>
      </c>
      <c r="C4411" s="209" t="s">
        <v>821</v>
      </c>
      <c r="D4411" s="211">
        <v>43483</v>
      </c>
      <c r="E4411" s="209" t="s">
        <v>886</v>
      </c>
      <c r="F4411" s="614"/>
      <c r="G4411" s="615"/>
      <c r="H4411" s="618"/>
      <c r="I4411" s="619"/>
      <c r="J4411" s="621"/>
      <c r="K4411" s="621"/>
      <c r="L4411" s="623"/>
    </row>
    <row r="4412" spans="1:12" s="194" customFormat="1" ht="24.6" customHeight="1" x14ac:dyDescent="0.15">
      <c r="A4412" s="624">
        <v>832</v>
      </c>
      <c r="B4412" s="203" t="s">
        <v>12</v>
      </c>
      <c r="C4412" s="207" t="s">
        <v>11</v>
      </c>
      <c r="D4412" s="207" t="s">
        <v>280</v>
      </c>
      <c r="E4412" s="207" t="s">
        <v>281</v>
      </c>
      <c r="F4412" s="627" t="s">
        <v>8</v>
      </c>
      <c r="G4412" s="628"/>
      <c r="H4412" s="629"/>
      <c r="I4412" s="630"/>
      <c r="J4412" s="630"/>
      <c r="K4412" s="630"/>
      <c r="L4412" s="631"/>
    </row>
    <row r="4413" spans="1:12" s="194" customFormat="1" ht="26.65" customHeight="1" x14ac:dyDescent="0.15">
      <c r="A4413" s="625"/>
      <c r="B4413" s="620" t="s">
        <v>2945</v>
      </c>
      <c r="C4413" s="620" t="s">
        <v>2950</v>
      </c>
      <c r="D4413" s="634">
        <v>43539</v>
      </c>
      <c r="E4413" s="620" t="s">
        <v>377</v>
      </c>
      <c r="F4413" s="636" t="s">
        <v>2951</v>
      </c>
      <c r="G4413" s="637"/>
      <c r="H4413" s="610" t="s">
        <v>286</v>
      </c>
      <c r="I4413" s="611"/>
      <c r="J4413" s="209" t="s">
        <v>287</v>
      </c>
      <c r="K4413" s="209" t="s">
        <v>16</v>
      </c>
      <c r="L4413" s="210">
        <v>249</v>
      </c>
    </row>
    <row r="4414" spans="1:12" s="194" customFormat="1" ht="18.2" customHeight="1" x14ac:dyDescent="0.15">
      <c r="A4414" s="625"/>
      <c r="B4414" s="621"/>
      <c r="C4414" s="621"/>
      <c r="D4414" s="635"/>
      <c r="E4414" s="621"/>
      <c r="F4414" s="638"/>
      <c r="G4414" s="639"/>
      <c r="H4414" s="610" t="s">
        <v>242</v>
      </c>
      <c r="I4414" s="611"/>
      <c r="J4414" s="209" t="s">
        <v>287</v>
      </c>
      <c r="K4414" s="209" t="s">
        <v>16</v>
      </c>
      <c r="L4414" s="210">
        <v>200</v>
      </c>
    </row>
    <row r="4415" spans="1:12" s="194" customFormat="1" ht="24.6" customHeight="1" x14ac:dyDescent="0.15">
      <c r="A4415" s="625"/>
      <c r="B4415" s="203" t="s">
        <v>6</v>
      </c>
      <c r="C4415" s="207" t="s">
        <v>5</v>
      </c>
      <c r="D4415" s="207" t="s">
        <v>288</v>
      </c>
      <c r="E4415" s="207" t="s">
        <v>289</v>
      </c>
      <c r="F4415" s="612"/>
      <c r="G4415" s="613"/>
      <c r="H4415" s="616" t="s">
        <v>290</v>
      </c>
      <c r="I4415" s="617"/>
      <c r="J4415" s="620" t="s">
        <v>287</v>
      </c>
      <c r="K4415" s="620" t="s">
        <v>16</v>
      </c>
      <c r="L4415" s="622">
        <v>761</v>
      </c>
    </row>
    <row r="4416" spans="1:12" s="194" customFormat="1" ht="24.6" customHeight="1" x14ac:dyDescent="0.15">
      <c r="A4416" s="626"/>
      <c r="B4416" s="209" t="s">
        <v>291</v>
      </c>
      <c r="C4416" s="209" t="s">
        <v>2951</v>
      </c>
      <c r="D4416" s="211">
        <v>43540</v>
      </c>
      <c r="E4416" s="209" t="s">
        <v>2952</v>
      </c>
      <c r="F4416" s="614"/>
      <c r="G4416" s="615"/>
      <c r="H4416" s="618"/>
      <c r="I4416" s="619"/>
      <c r="J4416" s="621"/>
      <c r="K4416" s="621"/>
      <c r="L4416" s="623"/>
    </row>
    <row r="4417" spans="1:12" s="194" customFormat="1" ht="24.6" customHeight="1" x14ac:dyDescent="0.15">
      <c r="A4417" s="624">
        <v>833</v>
      </c>
      <c r="B4417" s="203" t="s">
        <v>12</v>
      </c>
      <c r="C4417" s="207" t="s">
        <v>11</v>
      </c>
      <c r="D4417" s="207" t="s">
        <v>280</v>
      </c>
      <c r="E4417" s="207" t="s">
        <v>281</v>
      </c>
      <c r="F4417" s="627" t="s">
        <v>8</v>
      </c>
      <c r="G4417" s="628"/>
      <c r="H4417" s="629"/>
      <c r="I4417" s="630"/>
      <c r="J4417" s="630"/>
      <c r="K4417" s="630"/>
      <c r="L4417" s="631"/>
    </row>
    <row r="4418" spans="1:12" s="194" customFormat="1" ht="26.65" customHeight="1" x14ac:dyDescent="0.15">
      <c r="A4418" s="625"/>
      <c r="B4418" s="620" t="s">
        <v>2953</v>
      </c>
      <c r="C4418" s="632" t="s">
        <v>2954</v>
      </c>
      <c r="D4418" s="634">
        <v>43439</v>
      </c>
      <c r="E4418" s="620" t="s">
        <v>369</v>
      </c>
      <c r="F4418" s="636" t="s">
        <v>2955</v>
      </c>
      <c r="G4418" s="637"/>
      <c r="H4418" s="610" t="s">
        <v>286</v>
      </c>
      <c r="I4418" s="611"/>
      <c r="J4418" s="209" t="s">
        <v>287</v>
      </c>
      <c r="K4418" s="209" t="s">
        <v>16</v>
      </c>
      <c r="L4418" s="210">
        <v>266.39999999999998</v>
      </c>
    </row>
    <row r="4419" spans="1:12" s="194" customFormat="1" ht="137.65" customHeight="1" x14ac:dyDescent="0.15">
      <c r="A4419" s="625"/>
      <c r="B4419" s="621"/>
      <c r="C4419" s="633"/>
      <c r="D4419" s="635"/>
      <c r="E4419" s="621"/>
      <c r="F4419" s="638"/>
      <c r="G4419" s="639"/>
      <c r="H4419" s="610" t="s">
        <v>242</v>
      </c>
      <c r="I4419" s="611"/>
      <c r="J4419" s="209" t="s">
        <v>287</v>
      </c>
      <c r="K4419" s="209" t="s">
        <v>16</v>
      </c>
      <c r="L4419" s="210">
        <v>402</v>
      </c>
    </row>
    <row r="4420" spans="1:12" s="194" customFormat="1" ht="24.6" customHeight="1" x14ac:dyDescent="0.15">
      <c r="A4420" s="625"/>
      <c r="B4420" s="203" t="s">
        <v>6</v>
      </c>
      <c r="C4420" s="207" t="s">
        <v>5</v>
      </c>
      <c r="D4420" s="207" t="s">
        <v>288</v>
      </c>
      <c r="E4420" s="207" t="s">
        <v>289</v>
      </c>
      <c r="F4420" s="612"/>
      <c r="G4420" s="613"/>
      <c r="H4420" s="616" t="s">
        <v>290</v>
      </c>
      <c r="I4420" s="617"/>
      <c r="J4420" s="620" t="s">
        <v>287</v>
      </c>
      <c r="K4420" s="620" t="s">
        <v>16</v>
      </c>
      <c r="L4420" s="622">
        <v>132</v>
      </c>
    </row>
    <row r="4421" spans="1:12" s="194" customFormat="1" ht="24.6" customHeight="1" x14ac:dyDescent="0.15">
      <c r="A4421" s="626"/>
      <c r="B4421" s="209" t="s">
        <v>291</v>
      </c>
      <c r="C4421" s="209" t="s">
        <v>2955</v>
      </c>
      <c r="D4421" s="211">
        <v>43441</v>
      </c>
      <c r="E4421" s="209" t="s">
        <v>934</v>
      </c>
      <c r="F4421" s="614"/>
      <c r="G4421" s="615"/>
      <c r="H4421" s="618"/>
      <c r="I4421" s="619"/>
      <c r="J4421" s="621"/>
      <c r="K4421" s="621"/>
      <c r="L4421" s="623"/>
    </row>
    <row r="4422" spans="1:12" s="194" customFormat="1" ht="24.6" customHeight="1" x14ac:dyDescent="0.15">
      <c r="A4422" s="624">
        <v>834</v>
      </c>
      <c r="B4422" s="203" t="s">
        <v>12</v>
      </c>
      <c r="C4422" s="207" t="s">
        <v>11</v>
      </c>
      <c r="D4422" s="207" t="s">
        <v>280</v>
      </c>
      <c r="E4422" s="207" t="s">
        <v>281</v>
      </c>
      <c r="F4422" s="627" t="s">
        <v>8</v>
      </c>
      <c r="G4422" s="628"/>
      <c r="H4422" s="629"/>
      <c r="I4422" s="630"/>
      <c r="J4422" s="630"/>
      <c r="K4422" s="630"/>
      <c r="L4422" s="631"/>
    </row>
    <row r="4423" spans="1:12" s="194" customFormat="1" ht="26.65" customHeight="1" x14ac:dyDescent="0.15">
      <c r="A4423" s="625"/>
      <c r="B4423" s="620" t="s">
        <v>2956</v>
      </c>
      <c r="C4423" s="632" t="s">
        <v>2957</v>
      </c>
      <c r="D4423" s="634">
        <v>43514</v>
      </c>
      <c r="E4423" s="620" t="s">
        <v>644</v>
      </c>
      <c r="F4423" s="636" t="s">
        <v>2958</v>
      </c>
      <c r="G4423" s="637"/>
      <c r="H4423" s="610" t="s">
        <v>286</v>
      </c>
      <c r="I4423" s="611"/>
      <c r="J4423" s="209" t="s">
        <v>287</v>
      </c>
      <c r="K4423" s="209" t="s">
        <v>16</v>
      </c>
      <c r="L4423" s="210">
        <v>1477.8</v>
      </c>
    </row>
    <row r="4424" spans="1:12" s="194" customFormat="1" ht="169.5" customHeight="1" x14ac:dyDescent="0.15">
      <c r="A4424" s="625"/>
      <c r="B4424" s="621"/>
      <c r="C4424" s="633"/>
      <c r="D4424" s="635"/>
      <c r="E4424" s="621"/>
      <c r="F4424" s="638"/>
      <c r="G4424" s="639"/>
      <c r="H4424" s="610" t="s">
        <v>242</v>
      </c>
      <c r="I4424" s="611"/>
      <c r="J4424" s="209" t="s">
        <v>287</v>
      </c>
      <c r="K4424" s="209" t="s">
        <v>16</v>
      </c>
      <c r="L4424" s="210">
        <v>526.59</v>
      </c>
    </row>
    <row r="4425" spans="1:12" s="194" customFormat="1" ht="24.6" customHeight="1" x14ac:dyDescent="0.15">
      <c r="A4425" s="625"/>
      <c r="B4425" s="203" t="s">
        <v>6</v>
      </c>
      <c r="C4425" s="207" t="s">
        <v>5</v>
      </c>
      <c r="D4425" s="207" t="s">
        <v>288</v>
      </c>
      <c r="E4425" s="207" t="s">
        <v>289</v>
      </c>
      <c r="F4425" s="612"/>
      <c r="G4425" s="613"/>
      <c r="H4425" s="616" t="s">
        <v>290</v>
      </c>
      <c r="I4425" s="617"/>
      <c r="J4425" s="620" t="s">
        <v>287</v>
      </c>
      <c r="K4425" s="620" t="s">
        <v>16</v>
      </c>
      <c r="L4425" s="622">
        <v>175</v>
      </c>
    </row>
    <row r="4426" spans="1:12" s="194" customFormat="1" ht="24.6" customHeight="1" x14ac:dyDescent="0.15">
      <c r="A4426" s="626"/>
      <c r="B4426" s="209" t="s">
        <v>832</v>
      </c>
      <c r="C4426" s="209" t="s">
        <v>2958</v>
      </c>
      <c r="D4426" s="211">
        <v>43519</v>
      </c>
      <c r="E4426" s="209" t="s">
        <v>2959</v>
      </c>
      <c r="F4426" s="614"/>
      <c r="G4426" s="615"/>
      <c r="H4426" s="618"/>
      <c r="I4426" s="619"/>
      <c r="J4426" s="621"/>
      <c r="K4426" s="621"/>
      <c r="L4426" s="623"/>
    </row>
    <row r="4427" spans="1:12" s="194" customFormat="1" ht="24.6" customHeight="1" x14ac:dyDescent="0.15">
      <c r="A4427" s="624">
        <v>835</v>
      </c>
      <c r="B4427" s="203" t="s">
        <v>12</v>
      </c>
      <c r="C4427" s="207" t="s">
        <v>11</v>
      </c>
      <c r="D4427" s="207" t="s">
        <v>280</v>
      </c>
      <c r="E4427" s="207" t="s">
        <v>281</v>
      </c>
      <c r="F4427" s="627" t="s">
        <v>8</v>
      </c>
      <c r="G4427" s="628"/>
      <c r="H4427" s="629"/>
      <c r="I4427" s="630"/>
      <c r="J4427" s="630"/>
      <c r="K4427" s="630"/>
      <c r="L4427" s="631"/>
    </row>
    <row r="4428" spans="1:12" s="194" customFormat="1" ht="26.65" customHeight="1" x14ac:dyDescent="0.15">
      <c r="A4428" s="625"/>
      <c r="B4428" s="620" t="s">
        <v>2960</v>
      </c>
      <c r="C4428" s="632" t="s">
        <v>2961</v>
      </c>
      <c r="D4428" s="634">
        <v>43444</v>
      </c>
      <c r="E4428" s="620" t="s">
        <v>1312</v>
      </c>
      <c r="F4428" s="636" t="s">
        <v>2962</v>
      </c>
      <c r="G4428" s="637"/>
      <c r="H4428" s="610" t="s">
        <v>286</v>
      </c>
      <c r="I4428" s="611"/>
      <c r="J4428" s="209" t="s">
        <v>287</v>
      </c>
      <c r="K4428" s="209" t="s">
        <v>16</v>
      </c>
      <c r="L4428" s="210">
        <v>663.84</v>
      </c>
    </row>
    <row r="4429" spans="1:12" s="194" customFormat="1" ht="409.6" customHeight="1" x14ac:dyDescent="0.15">
      <c r="A4429" s="625"/>
      <c r="B4429" s="621"/>
      <c r="C4429" s="633"/>
      <c r="D4429" s="635"/>
      <c r="E4429" s="621"/>
      <c r="F4429" s="638"/>
      <c r="G4429" s="639"/>
      <c r="H4429" s="610" t="s">
        <v>242</v>
      </c>
      <c r="I4429" s="611"/>
      <c r="J4429" s="209" t="s">
        <v>287</v>
      </c>
      <c r="K4429" s="209" t="s">
        <v>287</v>
      </c>
      <c r="L4429" s="210">
        <v>0</v>
      </c>
    </row>
    <row r="4430" spans="1:12" s="194" customFormat="1" ht="24.6" customHeight="1" x14ac:dyDescent="0.15">
      <c r="A4430" s="625"/>
      <c r="B4430" s="203" t="s">
        <v>6</v>
      </c>
      <c r="C4430" s="207" t="s">
        <v>5</v>
      </c>
      <c r="D4430" s="207" t="s">
        <v>288</v>
      </c>
      <c r="E4430" s="207" t="s">
        <v>289</v>
      </c>
      <c r="F4430" s="612"/>
      <c r="G4430" s="613"/>
      <c r="H4430" s="616" t="s">
        <v>290</v>
      </c>
      <c r="I4430" s="617"/>
      <c r="J4430" s="620" t="s">
        <v>287</v>
      </c>
      <c r="K4430" s="620" t="s">
        <v>287</v>
      </c>
      <c r="L4430" s="622">
        <v>0</v>
      </c>
    </row>
    <row r="4431" spans="1:12" s="194" customFormat="1" ht="35.1" customHeight="1" x14ac:dyDescent="0.15">
      <c r="A4431" s="626"/>
      <c r="B4431" s="209" t="s">
        <v>2963</v>
      </c>
      <c r="C4431" s="209" t="s">
        <v>2962</v>
      </c>
      <c r="D4431" s="211">
        <v>43449</v>
      </c>
      <c r="E4431" s="209" t="s">
        <v>2964</v>
      </c>
      <c r="F4431" s="614"/>
      <c r="G4431" s="615"/>
      <c r="H4431" s="618"/>
      <c r="I4431" s="619"/>
      <c r="J4431" s="621"/>
      <c r="K4431" s="621"/>
      <c r="L4431" s="623"/>
    </row>
    <row r="4432" spans="1:12" s="194" customFormat="1" ht="24.6" customHeight="1" x14ac:dyDescent="0.15">
      <c r="A4432" s="624">
        <v>836</v>
      </c>
      <c r="B4432" s="203" t="s">
        <v>12</v>
      </c>
      <c r="C4432" s="207" t="s">
        <v>11</v>
      </c>
      <c r="D4432" s="207" t="s">
        <v>280</v>
      </c>
      <c r="E4432" s="207" t="s">
        <v>281</v>
      </c>
      <c r="F4432" s="627" t="s">
        <v>8</v>
      </c>
      <c r="G4432" s="628"/>
      <c r="H4432" s="629"/>
      <c r="I4432" s="630"/>
      <c r="J4432" s="630"/>
      <c r="K4432" s="630"/>
      <c r="L4432" s="631"/>
    </row>
    <row r="4433" spans="1:12" s="194" customFormat="1" ht="26.65" customHeight="1" x14ac:dyDescent="0.15">
      <c r="A4433" s="625"/>
      <c r="B4433" s="620" t="s">
        <v>2965</v>
      </c>
      <c r="C4433" s="632" t="s">
        <v>2966</v>
      </c>
      <c r="D4433" s="634">
        <v>43442</v>
      </c>
      <c r="E4433" s="620" t="s">
        <v>497</v>
      </c>
      <c r="F4433" s="636" t="s">
        <v>498</v>
      </c>
      <c r="G4433" s="637"/>
      <c r="H4433" s="610" t="s">
        <v>286</v>
      </c>
      <c r="I4433" s="611"/>
      <c r="J4433" s="209" t="s">
        <v>287</v>
      </c>
      <c r="K4433" s="209" t="s">
        <v>16</v>
      </c>
      <c r="L4433" s="210">
        <v>1000</v>
      </c>
    </row>
    <row r="4434" spans="1:12" s="194" customFormat="1" ht="409.6" customHeight="1" x14ac:dyDescent="0.15">
      <c r="A4434" s="625"/>
      <c r="B4434" s="640"/>
      <c r="C4434" s="641"/>
      <c r="D4434" s="642"/>
      <c r="E4434" s="640"/>
      <c r="F4434" s="643"/>
      <c r="G4434" s="644"/>
      <c r="H4434" s="616" t="s">
        <v>242</v>
      </c>
      <c r="I4434" s="617"/>
      <c r="J4434" s="620" t="s">
        <v>287</v>
      </c>
      <c r="K4434" s="620" t="s">
        <v>287</v>
      </c>
      <c r="L4434" s="622">
        <v>0</v>
      </c>
    </row>
    <row r="4435" spans="1:12" s="194" customFormat="1" ht="51.75" customHeight="1" x14ac:dyDescent="0.15">
      <c r="A4435" s="625"/>
      <c r="B4435" s="621"/>
      <c r="C4435" s="633"/>
      <c r="D4435" s="635"/>
      <c r="E4435" s="621"/>
      <c r="F4435" s="638"/>
      <c r="G4435" s="639"/>
      <c r="H4435" s="618"/>
      <c r="I4435" s="619"/>
      <c r="J4435" s="621"/>
      <c r="K4435" s="621"/>
      <c r="L4435" s="623"/>
    </row>
    <row r="4436" spans="1:12" s="194" customFormat="1" ht="24.6" customHeight="1" x14ac:dyDescent="0.15">
      <c r="A4436" s="625"/>
      <c r="B4436" s="203" t="s">
        <v>6</v>
      </c>
      <c r="C4436" s="207" t="s">
        <v>5</v>
      </c>
      <c r="D4436" s="207" t="s">
        <v>288</v>
      </c>
      <c r="E4436" s="207" t="s">
        <v>289</v>
      </c>
      <c r="F4436" s="612"/>
      <c r="G4436" s="613"/>
      <c r="H4436" s="616" t="s">
        <v>290</v>
      </c>
      <c r="I4436" s="617"/>
      <c r="J4436" s="620" t="s">
        <v>287</v>
      </c>
      <c r="K4436" s="620" t="s">
        <v>287</v>
      </c>
      <c r="L4436" s="622">
        <v>0</v>
      </c>
    </row>
    <row r="4437" spans="1:12" s="194" customFormat="1" ht="24.6" customHeight="1" x14ac:dyDescent="0.15">
      <c r="A4437" s="626"/>
      <c r="B4437" s="209" t="s">
        <v>291</v>
      </c>
      <c r="C4437" s="209" t="s">
        <v>498</v>
      </c>
      <c r="D4437" s="211">
        <v>43447</v>
      </c>
      <c r="E4437" s="209" t="s">
        <v>2967</v>
      </c>
      <c r="F4437" s="614"/>
      <c r="G4437" s="615"/>
      <c r="H4437" s="618"/>
      <c r="I4437" s="619"/>
      <c r="J4437" s="621"/>
      <c r="K4437" s="621"/>
      <c r="L4437" s="623"/>
    </row>
    <row r="4438" spans="1:12" s="194" customFormat="1" ht="24.6" customHeight="1" x14ac:dyDescent="0.15">
      <c r="A4438" s="624">
        <v>837</v>
      </c>
      <c r="B4438" s="203" t="s">
        <v>12</v>
      </c>
      <c r="C4438" s="207" t="s">
        <v>11</v>
      </c>
      <c r="D4438" s="207" t="s">
        <v>280</v>
      </c>
      <c r="E4438" s="207" t="s">
        <v>281</v>
      </c>
      <c r="F4438" s="627" t="s">
        <v>8</v>
      </c>
      <c r="G4438" s="628"/>
      <c r="H4438" s="629"/>
      <c r="I4438" s="630"/>
      <c r="J4438" s="630"/>
      <c r="K4438" s="630"/>
      <c r="L4438" s="631"/>
    </row>
    <row r="4439" spans="1:12" s="194" customFormat="1" ht="26.65" customHeight="1" x14ac:dyDescent="0.15">
      <c r="A4439" s="625"/>
      <c r="B4439" s="620" t="s">
        <v>2968</v>
      </c>
      <c r="C4439" s="632" t="s">
        <v>2969</v>
      </c>
      <c r="D4439" s="634">
        <v>43437</v>
      </c>
      <c r="E4439" s="620" t="s">
        <v>2970</v>
      </c>
      <c r="F4439" s="636" t="s">
        <v>2971</v>
      </c>
      <c r="G4439" s="637"/>
      <c r="H4439" s="610" t="s">
        <v>286</v>
      </c>
      <c r="I4439" s="611"/>
      <c r="J4439" s="209" t="s">
        <v>287</v>
      </c>
      <c r="K4439" s="209" t="s">
        <v>16</v>
      </c>
      <c r="L4439" s="210">
        <v>435</v>
      </c>
    </row>
    <row r="4440" spans="1:12" s="194" customFormat="1" ht="191.45" customHeight="1" x14ac:dyDescent="0.15">
      <c r="A4440" s="625"/>
      <c r="B4440" s="621"/>
      <c r="C4440" s="633"/>
      <c r="D4440" s="635"/>
      <c r="E4440" s="621"/>
      <c r="F4440" s="638"/>
      <c r="G4440" s="639"/>
      <c r="H4440" s="610" t="s">
        <v>242</v>
      </c>
      <c r="I4440" s="611"/>
      <c r="J4440" s="209" t="s">
        <v>287</v>
      </c>
      <c r="K4440" s="209" t="s">
        <v>16</v>
      </c>
      <c r="L4440" s="210">
        <v>4293.0600000000004</v>
      </c>
    </row>
    <row r="4441" spans="1:12" s="194" customFormat="1" ht="24.6" customHeight="1" x14ac:dyDescent="0.15">
      <c r="A4441" s="625"/>
      <c r="B4441" s="203" t="s">
        <v>6</v>
      </c>
      <c r="C4441" s="207" t="s">
        <v>5</v>
      </c>
      <c r="D4441" s="207" t="s">
        <v>288</v>
      </c>
      <c r="E4441" s="207" t="s">
        <v>289</v>
      </c>
      <c r="F4441" s="612"/>
      <c r="G4441" s="613"/>
      <c r="H4441" s="616" t="s">
        <v>290</v>
      </c>
      <c r="I4441" s="617"/>
      <c r="J4441" s="620" t="s">
        <v>287</v>
      </c>
      <c r="K4441" s="620" t="s">
        <v>16</v>
      </c>
      <c r="L4441" s="622">
        <v>52</v>
      </c>
    </row>
    <row r="4442" spans="1:12" s="194" customFormat="1" ht="24.6" customHeight="1" x14ac:dyDescent="0.15">
      <c r="A4442" s="626"/>
      <c r="B4442" s="209" t="s">
        <v>832</v>
      </c>
      <c r="C4442" s="209" t="s">
        <v>2971</v>
      </c>
      <c r="D4442" s="211">
        <v>43443</v>
      </c>
      <c r="E4442" s="209" t="s">
        <v>2972</v>
      </c>
      <c r="F4442" s="614"/>
      <c r="G4442" s="615"/>
      <c r="H4442" s="618"/>
      <c r="I4442" s="619"/>
      <c r="J4442" s="621"/>
      <c r="K4442" s="621"/>
      <c r="L4442" s="623"/>
    </row>
    <row r="4443" spans="1:12" s="194" customFormat="1" ht="24.6" customHeight="1" x14ac:dyDescent="0.15">
      <c r="A4443" s="624">
        <v>838</v>
      </c>
      <c r="B4443" s="203" t="s">
        <v>12</v>
      </c>
      <c r="C4443" s="207" t="s">
        <v>11</v>
      </c>
      <c r="D4443" s="207" t="s">
        <v>280</v>
      </c>
      <c r="E4443" s="207" t="s">
        <v>281</v>
      </c>
      <c r="F4443" s="627" t="s">
        <v>8</v>
      </c>
      <c r="G4443" s="628"/>
      <c r="H4443" s="629"/>
      <c r="I4443" s="630"/>
      <c r="J4443" s="630"/>
      <c r="K4443" s="630"/>
      <c r="L4443" s="631"/>
    </row>
    <row r="4444" spans="1:12" s="194" customFormat="1" ht="26.65" customHeight="1" x14ac:dyDescent="0.15">
      <c r="A4444" s="625"/>
      <c r="B4444" s="620" t="s">
        <v>2973</v>
      </c>
      <c r="C4444" s="632" t="s">
        <v>2974</v>
      </c>
      <c r="D4444" s="634">
        <v>43399</v>
      </c>
      <c r="E4444" s="620" t="s">
        <v>469</v>
      </c>
      <c r="F4444" s="636" t="s">
        <v>2975</v>
      </c>
      <c r="G4444" s="637"/>
      <c r="H4444" s="610" t="s">
        <v>286</v>
      </c>
      <c r="I4444" s="611"/>
      <c r="J4444" s="209" t="s">
        <v>287</v>
      </c>
      <c r="K4444" s="209" t="s">
        <v>287</v>
      </c>
      <c r="L4444" s="210">
        <v>0</v>
      </c>
    </row>
    <row r="4445" spans="1:12" s="194" customFormat="1" ht="191.45" customHeight="1" x14ac:dyDescent="0.15">
      <c r="A4445" s="625"/>
      <c r="B4445" s="621"/>
      <c r="C4445" s="633"/>
      <c r="D4445" s="635"/>
      <c r="E4445" s="621"/>
      <c r="F4445" s="638"/>
      <c r="G4445" s="639"/>
      <c r="H4445" s="610" t="s">
        <v>242</v>
      </c>
      <c r="I4445" s="611"/>
      <c r="J4445" s="209" t="s">
        <v>287</v>
      </c>
      <c r="K4445" s="209" t="s">
        <v>287</v>
      </c>
      <c r="L4445" s="210">
        <v>0</v>
      </c>
    </row>
    <row r="4446" spans="1:12" s="194" customFormat="1" ht="24.6" customHeight="1" x14ac:dyDescent="0.15">
      <c r="A4446" s="625"/>
      <c r="B4446" s="203" t="s">
        <v>6</v>
      </c>
      <c r="C4446" s="207" t="s">
        <v>5</v>
      </c>
      <c r="D4446" s="207" t="s">
        <v>288</v>
      </c>
      <c r="E4446" s="207" t="s">
        <v>289</v>
      </c>
      <c r="F4446" s="612"/>
      <c r="G4446" s="613"/>
      <c r="H4446" s="616" t="s">
        <v>290</v>
      </c>
      <c r="I4446" s="617"/>
      <c r="J4446" s="620" t="s">
        <v>287</v>
      </c>
      <c r="K4446" s="620" t="s">
        <v>16</v>
      </c>
      <c r="L4446" s="622">
        <v>525</v>
      </c>
    </row>
    <row r="4447" spans="1:12" s="194" customFormat="1" ht="24.6" customHeight="1" x14ac:dyDescent="0.15">
      <c r="A4447" s="626"/>
      <c r="B4447" s="209" t="s">
        <v>2610</v>
      </c>
      <c r="C4447" s="209" t="s">
        <v>2975</v>
      </c>
      <c r="D4447" s="211">
        <v>43401</v>
      </c>
      <c r="E4447" s="209" t="s">
        <v>1610</v>
      </c>
      <c r="F4447" s="614"/>
      <c r="G4447" s="615"/>
      <c r="H4447" s="618"/>
      <c r="I4447" s="619"/>
      <c r="J4447" s="621"/>
      <c r="K4447" s="621"/>
      <c r="L4447" s="623"/>
    </row>
    <row r="4448" spans="1:12" s="194" customFormat="1" ht="24.6" customHeight="1" x14ac:dyDescent="0.15">
      <c r="A4448" s="624">
        <v>839</v>
      </c>
      <c r="B4448" s="203" t="s">
        <v>12</v>
      </c>
      <c r="C4448" s="207" t="s">
        <v>11</v>
      </c>
      <c r="D4448" s="207" t="s">
        <v>280</v>
      </c>
      <c r="E4448" s="207" t="s">
        <v>281</v>
      </c>
      <c r="F4448" s="627" t="s">
        <v>8</v>
      </c>
      <c r="G4448" s="628"/>
      <c r="H4448" s="629"/>
      <c r="I4448" s="630"/>
      <c r="J4448" s="630"/>
      <c r="K4448" s="630"/>
      <c r="L4448" s="631"/>
    </row>
    <row r="4449" spans="1:12" s="194" customFormat="1" ht="26.65" customHeight="1" x14ac:dyDescent="0.15">
      <c r="A4449" s="625"/>
      <c r="B4449" s="620" t="s">
        <v>2976</v>
      </c>
      <c r="C4449" s="620" t="s">
        <v>2977</v>
      </c>
      <c r="D4449" s="634">
        <v>43391</v>
      </c>
      <c r="E4449" s="620" t="s">
        <v>517</v>
      </c>
      <c r="F4449" s="636" t="s">
        <v>2978</v>
      </c>
      <c r="G4449" s="637"/>
      <c r="H4449" s="610" t="s">
        <v>286</v>
      </c>
      <c r="I4449" s="611"/>
      <c r="J4449" s="209" t="s">
        <v>287</v>
      </c>
      <c r="K4449" s="209" t="s">
        <v>16</v>
      </c>
      <c r="L4449" s="210">
        <v>1644</v>
      </c>
    </row>
    <row r="4450" spans="1:12" s="194" customFormat="1" ht="94.35" customHeight="1" x14ac:dyDescent="0.15">
      <c r="A4450" s="625"/>
      <c r="B4450" s="621"/>
      <c r="C4450" s="621"/>
      <c r="D4450" s="635"/>
      <c r="E4450" s="621"/>
      <c r="F4450" s="638"/>
      <c r="G4450" s="639"/>
      <c r="H4450" s="610" t="s">
        <v>242</v>
      </c>
      <c r="I4450" s="611"/>
      <c r="J4450" s="209" t="s">
        <v>287</v>
      </c>
      <c r="K4450" s="209" t="s">
        <v>16</v>
      </c>
      <c r="L4450" s="210">
        <v>15000</v>
      </c>
    </row>
    <row r="4451" spans="1:12" s="194" customFormat="1" ht="24.6" customHeight="1" x14ac:dyDescent="0.15">
      <c r="A4451" s="625"/>
      <c r="B4451" s="203" t="s">
        <v>6</v>
      </c>
      <c r="C4451" s="207" t="s">
        <v>5</v>
      </c>
      <c r="D4451" s="207" t="s">
        <v>288</v>
      </c>
      <c r="E4451" s="207" t="s">
        <v>289</v>
      </c>
      <c r="F4451" s="612"/>
      <c r="G4451" s="613"/>
      <c r="H4451" s="616" t="s">
        <v>290</v>
      </c>
      <c r="I4451" s="617"/>
      <c r="J4451" s="620" t="s">
        <v>287</v>
      </c>
      <c r="K4451" s="620" t="s">
        <v>16</v>
      </c>
      <c r="L4451" s="622">
        <v>1280</v>
      </c>
    </row>
    <row r="4452" spans="1:12" s="194" customFormat="1" ht="24.6" customHeight="1" x14ac:dyDescent="0.15">
      <c r="A4452" s="626"/>
      <c r="B4452" s="209" t="s">
        <v>460</v>
      </c>
      <c r="C4452" s="209" t="s">
        <v>2978</v>
      </c>
      <c r="D4452" s="211">
        <v>43399</v>
      </c>
      <c r="E4452" s="209" t="s">
        <v>2979</v>
      </c>
      <c r="F4452" s="614"/>
      <c r="G4452" s="615"/>
      <c r="H4452" s="618"/>
      <c r="I4452" s="619"/>
      <c r="J4452" s="621"/>
      <c r="K4452" s="621"/>
      <c r="L4452" s="623"/>
    </row>
    <row r="4453" spans="1:12" s="194" customFormat="1" ht="24.6" customHeight="1" x14ac:dyDescent="0.15">
      <c r="A4453" s="624">
        <v>840</v>
      </c>
      <c r="B4453" s="203" t="s">
        <v>12</v>
      </c>
      <c r="C4453" s="207" t="s">
        <v>11</v>
      </c>
      <c r="D4453" s="207" t="s">
        <v>280</v>
      </c>
      <c r="E4453" s="207" t="s">
        <v>281</v>
      </c>
      <c r="F4453" s="627" t="s">
        <v>8</v>
      </c>
      <c r="G4453" s="628"/>
      <c r="H4453" s="629"/>
      <c r="I4453" s="630"/>
      <c r="J4453" s="630"/>
      <c r="K4453" s="630"/>
      <c r="L4453" s="631"/>
    </row>
    <row r="4454" spans="1:12" s="194" customFormat="1" ht="26.65" customHeight="1" x14ac:dyDescent="0.15">
      <c r="A4454" s="625"/>
      <c r="B4454" s="620" t="s">
        <v>2976</v>
      </c>
      <c r="C4454" s="620" t="s">
        <v>2980</v>
      </c>
      <c r="D4454" s="634">
        <v>43400</v>
      </c>
      <c r="E4454" s="620" t="s">
        <v>548</v>
      </c>
      <c r="F4454" s="636" t="s">
        <v>549</v>
      </c>
      <c r="G4454" s="637"/>
      <c r="H4454" s="610" t="s">
        <v>286</v>
      </c>
      <c r="I4454" s="611"/>
      <c r="J4454" s="209" t="s">
        <v>287</v>
      </c>
      <c r="K4454" s="209" t="s">
        <v>16</v>
      </c>
      <c r="L4454" s="210">
        <v>2345</v>
      </c>
    </row>
    <row r="4455" spans="1:12" s="194" customFormat="1" ht="115.7" customHeight="1" x14ac:dyDescent="0.15">
      <c r="A4455" s="625"/>
      <c r="B4455" s="621"/>
      <c r="C4455" s="621"/>
      <c r="D4455" s="635"/>
      <c r="E4455" s="621"/>
      <c r="F4455" s="638"/>
      <c r="G4455" s="639"/>
      <c r="H4455" s="610" t="s">
        <v>242</v>
      </c>
      <c r="I4455" s="611"/>
      <c r="J4455" s="209" t="s">
        <v>287</v>
      </c>
      <c r="K4455" s="209" t="s">
        <v>16</v>
      </c>
      <c r="L4455" s="210">
        <v>8050</v>
      </c>
    </row>
    <row r="4456" spans="1:12" s="194" customFormat="1" ht="24.6" customHeight="1" x14ac:dyDescent="0.15">
      <c r="A4456" s="625"/>
      <c r="B4456" s="203" t="s">
        <v>6</v>
      </c>
      <c r="C4456" s="207" t="s">
        <v>5</v>
      </c>
      <c r="D4456" s="207" t="s">
        <v>288</v>
      </c>
      <c r="E4456" s="207" t="s">
        <v>289</v>
      </c>
      <c r="F4456" s="612"/>
      <c r="G4456" s="613"/>
      <c r="H4456" s="616" t="s">
        <v>290</v>
      </c>
      <c r="I4456" s="617"/>
      <c r="J4456" s="620" t="s">
        <v>287</v>
      </c>
      <c r="K4456" s="620" t="s">
        <v>287</v>
      </c>
      <c r="L4456" s="622">
        <v>0</v>
      </c>
    </row>
    <row r="4457" spans="1:12" s="194" customFormat="1" ht="24.6" customHeight="1" x14ac:dyDescent="0.15">
      <c r="A4457" s="626"/>
      <c r="B4457" s="209" t="s">
        <v>460</v>
      </c>
      <c r="C4457" s="209" t="s">
        <v>549</v>
      </c>
      <c r="D4457" s="211">
        <v>43406</v>
      </c>
      <c r="E4457" s="209" t="s">
        <v>2981</v>
      </c>
      <c r="F4457" s="614"/>
      <c r="G4457" s="615"/>
      <c r="H4457" s="618"/>
      <c r="I4457" s="619"/>
      <c r="J4457" s="621"/>
      <c r="K4457" s="621"/>
      <c r="L4457" s="623"/>
    </row>
    <row r="4458" spans="1:12" s="194" customFormat="1" ht="24.6" customHeight="1" x14ac:dyDescent="0.15">
      <c r="A4458" s="624">
        <v>841</v>
      </c>
      <c r="B4458" s="203" t="s">
        <v>12</v>
      </c>
      <c r="C4458" s="207" t="s">
        <v>11</v>
      </c>
      <c r="D4458" s="207" t="s">
        <v>280</v>
      </c>
      <c r="E4458" s="207" t="s">
        <v>281</v>
      </c>
      <c r="F4458" s="627" t="s">
        <v>8</v>
      </c>
      <c r="G4458" s="628"/>
      <c r="H4458" s="629"/>
      <c r="I4458" s="630"/>
      <c r="J4458" s="630"/>
      <c r="K4458" s="630"/>
      <c r="L4458" s="631"/>
    </row>
    <row r="4459" spans="1:12" s="194" customFormat="1" ht="26.65" customHeight="1" x14ac:dyDescent="0.15">
      <c r="A4459" s="625"/>
      <c r="B4459" s="620" t="s">
        <v>2982</v>
      </c>
      <c r="C4459" s="632" t="s">
        <v>2983</v>
      </c>
      <c r="D4459" s="634">
        <v>43533</v>
      </c>
      <c r="E4459" s="620" t="s">
        <v>862</v>
      </c>
      <c r="F4459" s="636" t="s">
        <v>863</v>
      </c>
      <c r="G4459" s="637"/>
      <c r="H4459" s="610" t="s">
        <v>286</v>
      </c>
      <c r="I4459" s="611"/>
      <c r="J4459" s="209" t="s">
        <v>287</v>
      </c>
      <c r="K4459" s="209" t="s">
        <v>16</v>
      </c>
      <c r="L4459" s="210">
        <v>493.2</v>
      </c>
    </row>
    <row r="4460" spans="1:12" s="194" customFormat="1" ht="409.6" customHeight="1" x14ac:dyDescent="0.15">
      <c r="A4460" s="625"/>
      <c r="B4460" s="640"/>
      <c r="C4460" s="641"/>
      <c r="D4460" s="642"/>
      <c r="E4460" s="640"/>
      <c r="F4460" s="643"/>
      <c r="G4460" s="644"/>
      <c r="H4460" s="616" t="s">
        <v>242</v>
      </c>
      <c r="I4460" s="617"/>
      <c r="J4460" s="620" t="s">
        <v>287</v>
      </c>
      <c r="K4460" s="620" t="s">
        <v>287</v>
      </c>
      <c r="L4460" s="622">
        <v>0</v>
      </c>
    </row>
    <row r="4461" spans="1:12" s="194" customFormat="1" ht="105.6" customHeight="1" x14ac:dyDescent="0.15">
      <c r="A4461" s="625"/>
      <c r="B4461" s="621"/>
      <c r="C4461" s="633"/>
      <c r="D4461" s="635"/>
      <c r="E4461" s="621"/>
      <c r="F4461" s="638"/>
      <c r="G4461" s="639"/>
      <c r="H4461" s="618"/>
      <c r="I4461" s="619"/>
      <c r="J4461" s="621"/>
      <c r="K4461" s="621"/>
      <c r="L4461" s="623"/>
    </row>
    <row r="4462" spans="1:12" s="194" customFormat="1" ht="24.6" customHeight="1" x14ac:dyDescent="0.15">
      <c r="A4462" s="625"/>
      <c r="B4462" s="203" t="s">
        <v>6</v>
      </c>
      <c r="C4462" s="207" t="s">
        <v>5</v>
      </c>
      <c r="D4462" s="207" t="s">
        <v>288</v>
      </c>
      <c r="E4462" s="207" t="s">
        <v>289</v>
      </c>
      <c r="F4462" s="612"/>
      <c r="G4462" s="613"/>
      <c r="H4462" s="616" t="s">
        <v>290</v>
      </c>
      <c r="I4462" s="617"/>
      <c r="J4462" s="620" t="s">
        <v>287</v>
      </c>
      <c r="K4462" s="620" t="s">
        <v>287</v>
      </c>
      <c r="L4462" s="622">
        <v>0</v>
      </c>
    </row>
    <row r="4463" spans="1:12" s="194" customFormat="1" ht="24.6" customHeight="1" x14ac:dyDescent="0.15">
      <c r="A4463" s="626"/>
      <c r="B4463" s="209" t="s">
        <v>291</v>
      </c>
      <c r="C4463" s="209" t="s">
        <v>863</v>
      </c>
      <c r="D4463" s="211">
        <v>43538</v>
      </c>
      <c r="E4463" s="209" t="s">
        <v>864</v>
      </c>
      <c r="F4463" s="614"/>
      <c r="G4463" s="615"/>
      <c r="H4463" s="618"/>
      <c r="I4463" s="619"/>
      <c r="J4463" s="621"/>
      <c r="K4463" s="621"/>
      <c r="L4463" s="623"/>
    </row>
    <row r="4464" spans="1:12" s="194" customFormat="1" ht="24.6" customHeight="1" x14ac:dyDescent="0.15">
      <c r="A4464" s="624">
        <v>842</v>
      </c>
      <c r="B4464" s="203" t="s">
        <v>12</v>
      </c>
      <c r="C4464" s="207" t="s">
        <v>11</v>
      </c>
      <c r="D4464" s="207" t="s">
        <v>280</v>
      </c>
      <c r="E4464" s="207" t="s">
        <v>281</v>
      </c>
      <c r="F4464" s="627" t="s">
        <v>8</v>
      </c>
      <c r="G4464" s="628"/>
      <c r="H4464" s="629"/>
      <c r="I4464" s="630"/>
      <c r="J4464" s="630"/>
      <c r="K4464" s="630"/>
      <c r="L4464" s="631"/>
    </row>
    <row r="4465" spans="1:12" s="194" customFormat="1" ht="26.65" customHeight="1" x14ac:dyDescent="0.15">
      <c r="A4465" s="625"/>
      <c r="B4465" s="620" t="s">
        <v>2984</v>
      </c>
      <c r="C4465" s="632" t="s">
        <v>2985</v>
      </c>
      <c r="D4465" s="634">
        <v>43397</v>
      </c>
      <c r="E4465" s="620" t="s">
        <v>377</v>
      </c>
      <c r="F4465" s="636" t="s">
        <v>2986</v>
      </c>
      <c r="G4465" s="637"/>
      <c r="H4465" s="610" t="s">
        <v>286</v>
      </c>
      <c r="I4465" s="611"/>
      <c r="J4465" s="209" t="s">
        <v>287</v>
      </c>
      <c r="K4465" s="209" t="s">
        <v>16</v>
      </c>
      <c r="L4465" s="210">
        <v>27.75</v>
      </c>
    </row>
    <row r="4466" spans="1:12" s="194" customFormat="1" ht="158.85" customHeight="1" x14ac:dyDescent="0.15">
      <c r="A4466" s="625"/>
      <c r="B4466" s="621"/>
      <c r="C4466" s="633"/>
      <c r="D4466" s="635"/>
      <c r="E4466" s="621"/>
      <c r="F4466" s="638"/>
      <c r="G4466" s="639"/>
      <c r="H4466" s="610" t="s">
        <v>242</v>
      </c>
      <c r="I4466" s="611"/>
      <c r="J4466" s="209" t="s">
        <v>287</v>
      </c>
      <c r="K4466" s="209" t="s">
        <v>16</v>
      </c>
      <c r="L4466" s="210">
        <v>98</v>
      </c>
    </row>
    <row r="4467" spans="1:12" s="194" customFormat="1" ht="24.6" customHeight="1" x14ac:dyDescent="0.15">
      <c r="A4467" s="625"/>
      <c r="B4467" s="203" t="s">
        <v>6</v>
      </c>
      <c r="C4467" s="207" t="s">
        <v>5</v>
      </c>
      <c r="D4467" s="207" t="s">
        <v>288</v>
      </c>
      <c r="E4467" s="207" t="s">
        <v>289</v>
      </c>
      <c r="F4467" s="612"/>
      <c r="G4467" s="613"/>
      <c r="H4467" s="616" t="s">
        <v>290</v>
      </c>
      <c r="I4467" s="617"/>
      <c r="J4467" s="620" t="s">
        <v>287</v>
      </c>
      <c r="K4467" s="620" t="s">
        <v>16</v>
      </c>
      <c r="L4467" s="622">
        <v>249</v>
      </c>
    </row>
    <row r="4468" spans="1:12" s="194" customFormat="1" ht="35.1" customHeight="1" x14ac:dyDescent="0.15">
      <c r="A4468" s="626"/>
      <c r="B4468" s="209" t="s">
        <v>2987</v>
      </c>
      <c r="C4468" s="209" t="s">
        <v>2986</v>
      </c>
      <c r="D4468" s="211">
        <v>43398</v>
      </c>
      <c r="E4468" s="209" t="s">
        <v>2514</v>
      </c>
      <c r="F4468" s="614"/>
      <c r="G4468" s="615"/>
      <c r="H4468" s="618"/>
      <c r="I4468" s="619"/>
      <c r="J4468" s="621"/>
      <c r="K4468" s="621"/>
      <c r="L4468" s="623"/>
    </row>
    <row r="4469" spans="1:12" s="194" customFormat="1" ht="24.6" customHeight="1" x14ac:dyDescent="0.15">
      <c r="A4469" s="624">
        <v>843</v>
      </c>
      <c r="B4469" s="203" t="s">
        <v>12</v>
      </c>
      <c r="C4469" s="207" t="s">
        <v>11</v>
      </c>
      <c r="D4469" s="207" t="s">
        <v>280</v>
      </c>
      <c r="E4469" s="207" t="s">
        <v>281</v>
      </c>
      <c r="F4469" s="627" t="s">
        <v>8</v>
      </c>
      <c r="G4469" s="628"/>
      <c r="H4469" s="629"/>
      <c r="I4469" s="630"/>
      <c r="J4469" s="630"/>
      <c r="K4469" s="630"/>
      <c r="L4469" s="631"/>
    </row>
    <row r="4470" spans="1:12" s="194" customFormat="1" ht="26.65" customHeight="1" x14ac:dyDescent="0.15">
      <c r="A4470" s="625"/>
      <c r="B4470" s="620" t="s">
        <v>2984</v>
      </c>
      <c r="C4470" s="632" t="s">
        <v>2988</v>
      </c>
      <c r="D4470" s="634">
        <v>43432</v>
      </c>
      <c r="E4470" s="620" t="s">
        <v>620</v>
      </c>
      <c r="F4470" s="636" t="s">
        <v>621</v>
      </c>
      <c r="G4470" s="637"/>
      <c r="H4470" s="610" t="s">
        <v>286</v>
      </c>
      <c r="I4470" s="611"/>
      <c r="J4470" s="209" t="s">
        <v>287</v>
      </c>
      <c r="K4470" s="209" t="s">
        <v>16</v>
      </c>
      <c r="L4470" s="210">
        <v>276</v>
      </c>
    </row>
    <row r="4471" spans="1:12" s="194" customFormat="1" ht="212.85" customHeight="1" x14ac:dyDescent="0.15">
      <c r="A4471" s="625"/>
      <c r="B4471" s="621"/>
      <c r="C4471" s="633"/>
      <c r="D4471" s="635"/>
      <c r="E4471" s="621"/>
      <c r="F4471" s="638"/>
      <c r="G4471" s="639"/>
      <c r="H4471" s="610" t="s">
        <v>242</v>
      </c>
      <c r="I4471" s="611"/>
      <c r="J4471" s="209" t="s">
        <v>287</v>
      </c>
      <c r="K4471" s="209" t="s">
        <v>16</v>
      </c>
      <c r="L4471" s="210">
        <v>355.46</v>
      </c>
    </row>
    <row r="4472" spans="1:12" s="194" customFormat="1" ht="24.6" customHeight="1" x14ac:dyDescent="0.15">
      <c r="A4472" s="625"/>
      <c r="B4472" s="203" t="s">
        <v>6</v>
      </c>
      <c r="C4472" s="207" t="s">
        <v>5</v>
      </c>
      <c r="D4472" s="207" t="s">
        <v>288</v>
      </c>
      <c r="E4472" s="207" t="s">
        <v>289</v>
      </c>
      <c r="F4472" s="612"/>
      <c r="G4472" s="613"/>
      <c r="H4472" s="616" t="s">
        <v>290</v>
      </c>
      <c r="I4472" s="617"/>
      <c r="J4472" s="620" t="s">
        <v>287</v>
      </c>
      <c r="K4472" s="620" t="s">
        <v>287</v>
      </c>
      <c r="L4472" s="622">
        <v>0</v>
      </c>
    </row>
    <row r="4473" spans="1:12" s="194" customFormat="1" ht="35.1" customHeight="1" x14ac:dyDescent="0.15">
      <c r="A4473" s="626"/>
      <c r="B4473" s="209" t="s">
        <v>2987</v>
      </c>
      <c r="C4473" s="209" t="s">
        <v>621</v>
      </c>
      <c r="D4473" s="211">
        <v>43434</v>
      </c>
      <c r="E4473" s="209" t="s">
        <v>444</v>
      </c>
      <c r="F4473" s="614"/>
      <c r="G4473" s="615"/>
      <c r="H4473" s="618"/>
      <c r="I4473" s="619"/>
      <c r="J4473" s="621"/>
      <c r="K4473" s="621"/>
      <c r="L4473" s="623"/>
    </row>
    <row r="4474" spans="1:12" s="194" customFormat="1" ht="24.6" customHeight="1" x14ac:dyDescent="0.15">
      <c r="A4474" s="624">
        <v>844</v>
      </c>
      <c r="B4474" s="203" t="s">
        <v>12</v>
      </c>
      <c r="C4474" s="207" t="s">
        <v>11</v>
      </c>
      <c r="D4474" s="207" t="s">
        <v>280</v>
      </c>
      <c r="E4474" s="207" t="s">
        <v>281</v>
      </c>
      <c r="F4474" s="627" t="s">
        <v>8</v>
      </c>
      <c r="G4474" s="628"/>
      <c r="H4474" s="629"/>
      <c r="I4474" s="630"/>
      <c r="J4474" s="630"/>
      <c r="K4474" s="630"/>
      <c r="L4474" s="631"/>
    </row>
    <row r="4475" spans="1:12" s="194" customFormat="1" ht="26.65" customHeight="1" x14ac:dyDescent="0.15">
      <c r="A4475" s="625"/>
      <c r="B4475" s="620" t="s">
        <v>2984</v>
      </c>
      <c r="C4475" s="620" t="s">
        <v>2989</v>
      </c>
      <c r="D4475" s="634">
        <v>43434</v>
      </c>
      <c r="E4475" s="620" t="s">
        <v>321</v>
      </c>
      <c r="F4475" s="636" t="s">
        <v>2679</v>
      </c>
      <c r="G4475" s="637"/>
      <c r="H4475" s="610" t="s">
        <v>286</v>
      </c>
      <c r="I4475" s="611"/>
      <c r="J4475" s="209" t="s">
        <v>287</v>
      </c>
      <c r="K4475" s="209" t="s">
        <v>16</v>
      </c>
      <c r="L4475" s="210">
        <v>635.25</v>
      </c>
    </row>
    <row r="4476" spans="1:12" s="194" customFormat="1" ht="51.2" customHeight="1" x14ac:dyDescent="0.15">
      <c r="A4476" s="625"/>
      <c r="B4476" s="621"/>
      <c r="C4476" s="621"/>
      <c r="D4476" s="635"/>
      <c r="E4476" s="621"/>
      <c r="F4476" s="638"/>
      <c r="G4476" s="639"/>
      <c r="H4476" s="610" t="s">
        <v>242</v>
      </c>
      <c r="I4476" s="611"/>
      <c r="J4476" s="209" t="s">
        <v>287</v>
      </c>
      <c r="K4476" s="209" t="s">
        <v>16</v>
      </c>
      <c r="L4476" s="210">
        <v>446.96</v>
      </c>
    </row>
    <row r="4477" spans="1:12" s="194" customFormat="1" ht="24.6" customHeight="1" x14ac:dyDescent="0.15">
      <c r="A4477" s="625"/>
      <c r="B4477" s="203" t="s">
        <v>6</v>
      </c>
      <c r="C4477" s="207" t="s">
        <v>5</v>
      </c>
      <c r="D4477" s="207" t="s">
        <v>288</v>
      </c>
      <c r="E4477" s="207" t="s">
        <v>289</v>
      </c>
      <c r="F4477" s="612"/>
      <c r="G4477" s="613"/>
      <c r="H4477" s="616" t="s">
        <v>290</v>
      </c>
      <c r="I4477" s="617"/>
      <c r="J4477" s="620" t="s">
        <v>287</v>
      </c>
      <c r="K4477" s="620" t="s">
        <v>16</v>
      </c>
      <c r="L4477" s="622">
        <v>750</v>
      </c>
    </row>
    <row r="4478" spans="1:12" s="194" customFormat="1" ht="35.1" customHeight="1" x14ac:dyDescent="0.15">
      <c r="A4478" s="626"/>
      <c r="B4478" s="209" t="s">
        <v>2987</v>
      </c>
      <c r="C4478" s="209" t="s">
        <v>2679</v>
      </c>
      <c r="D4478" s="211">
        <v>43438</v>
      </c>
      <c r="E4478" s="209" t="s">
        <v>2444</v>
      </c>
      <c r="F4478" s="614"/>
      <c r="G4478" s="615"/>
      <c r="H4478" s="618"/>
      <c r="I4478" s="619"/>
      <c r="J4478" s="621"/>
      <c r="K4478" s="621"/>
      <c r="L4478" s="623"/>
    </row>
    <row r="4479" spans="1:12" s="194" customFormat="1" ht="24.6" customHeight="1" x14ac:dyDescent="0.15">
      <c r="A4479" s="624">
        <v>845</v>
      </c>
      <c r="B4479" s="203" t="s">
        <v>12</v>
      </c>
      <c r="C4479" s="207" t="s">
        <v>11</v>
      </c>
      <c r="D4479" s="207" t="s">
        <v>280</v>
      </c>
      <c r="E4479" s="207" t="s">
        <v>281</v>
      </c>
      <c r="F4479" s="627" t="s">
        <v>8</v>
      </c>
      <c r="G4479" s="628"/>
      <c r="H4479" s="629"/>
      <c r="I4479" s="630"/>
      <c r="J4479" s="630"/>
      <c r="K4479" s="630"/>
      <c r="L4479" s="631"/>
    </row>
    <row r="4480" spans="1:12" s="194" customFormat="1" ht="26.65" customHeight="1" x14ac:dyDescent="0.15">
      <c r="A4480" s="625"/>
      <c r="B4480" s="620" t="s">
        <v>2984</v>
      </c>
      <c r="C4480" s="620" t="s">
        <v>2990</v>
      </c>
      <c r="D4480" s="634">
        <v>43501</v>
      </c>
      <c r="E4480" s="620" t="s">
        <v>2991</v>
      </c>
      <c r="F4480" s="636" t="s">
        <v>2992</v>
      </c>
      <c r="G4480" s="637"/>
      <c r="H4480" s="610" t="s">
        <v>286</v>
      </c>
      <c r="I4480" s="611"/>
      <c r="J4480" s="209" t="s">
        <v>287</v>
      </c>
      <c r="K4480" s="209" t="s">
        <v>16</v>
      </c>
      <c r="L4480" s="210">
        <v>884.73</v>
      </c>
    </row>
    <row r="4481" spans="1:12" s="194" customFormat="1" ht="94.35" customHeight="1" x14ac:dyDescent="0.15">
      <c r="A4481" s="625"/>
      <c r="B4481" s="621"/>
      <c r="C4481" s="621"/>
      <c r="D4481" s="635"/>
      <c r="E4481" s="621"/>
      <c r="F4481" s="638"/>
      <c r="G4481" s="639"/>
      <c r="H4481" s="610" t="s">
        <v>242</v>
      </c>
      <c r="I4481" s="611"/>
      <c r="J4481" s="209" t="s">
        <v>287</v>
      </c>
      <c r="K4481" s="209" t="s">
        <v>16</v>
      </c>
      <c r="L4481" s="210">
        <v>1225</v>
      </c>
    </row>
    <row r="4482" spans="1:12" s="194" customFormat="1" ht="24.6" customHeight="1" x14ac:dyDescent="0.15">
      <c r="A4482" s="625"/>
      <c r="B4482" s="203" t="s">
        <v>6</v>
      </c>
      <c r="C4482" s="207" t="s">
        <v>5</v>
      </c>
      <c r="D4482" s="207" t="s">
        <v>288</v>
      </c>
      <c r="E4482" s="207" t="s">
        <v>289</v>
      </c>
      <c r="F4482" s="612"/>
      <c r="G4482" s="613"/>
      <c r="H4482" s="616" t="s">
        <v>290</v>
      </c>
      <c r="I4482" s="617"/>
      <c r="J4482" s="620" t="s">
        <v>287</v>
      </c>
      <c r="K4482" s="620" t="s">
        <v>287</v>
      </c>
      <c r="L4482" s="622">
        <v>0</v>
      </c>
    </row>
    <row r="4483" spans="1:12" s="194" customFormat="1" ht="35.1" customHeight="1" x14ac:dyDescent="0.15">
      <c r="A4483" s="626"/>
      <c r="B4483" s="209" t="s">
        <v>2987</v>
      </c>
      <c r="C4483" s="209" t="s">
        <v>2992</v>
      </c>
      <c r="D4483" s="211">
        <v>43506</v>
      </c>
      <c r="E4483" s="209" t="s">
        <v>2993</v>
      </c>
      <c r="F4483" s="614"/>
      <c r="G4483" s="615"/>
      <c r="H4483" s="618"/>
      <c r="I4483" s="619"/>
      <c r="J4483" s="621"/>
      <c r="K4483" s="621"/>
      <c r="L4483" s="623"/>
    </row>
    <row r="4484" spans="1:12" s="194" customFormat="1" ht="24.6" customHeight="1" x14ac:dyDescent="0.15">
      <c r="A4484" s="624">
        <v>846</v>
      </c>
      <c r="B4484" s="203" t="s">
        <v>12</v>
      </c>
      <c r="C4484" s="207" t="s">
        <v>11</v>
      </c>
      <c r="D4484" s="207" t="s">
        <v>280</v>
      </c>
      <c r="E4484" s="207" t="s">
        <v>281</v>
      </c>
      <c r="F4484" s="627" t="s">
        <v>8</v>
      </c>
      <c r="G4484" s="628"/>
      <c r="H4484" s="629"/>
      <c r="I4484" s="630"/>
      <c r="J4484" s="630"/>
      <c r="K4484" s="630"/>
      <c r="L4484" s="631"/>
    </row>
    <row r="4485" spans="1:12" s="194" customFormat="1" ht="26.65" customHeight="1" x14ac:dyDescent="0.15">
      <c r="A4485" s="625"/>
      <c r="B4485" s="620" t="s">
        <v>2984</v>
      </c>
      <c r="C4485" s="632" t="s">
        <v>2994</v>
      </c>
      <c r="D4485" s="634">
        <v>43517</v>
      </c>
      <c r="E4485" s="620" t="s">
        <v>607</v>
      </c>
      <c r="F4485" s="636" t="s">
        <v>700</v>
      </c>
      <c r="G4485" s="637"/>
      <c r="H4485" s="610" t="s">
        <v>286</v>
      </c>
      <c r="I4485" s="611"/>
      <c r="J4485" s="209" t="s">
        <v>287</v>
      </c>
      <c r="K4485" s="209" t="s">
        <v>287</v>
      </c>
      <c r="L4485" s="210">
        <v>0</v>
      </c>
    </row>
    <row r="4486" spans="1:12" s="194" customFormat="1" ht="245.25" customHeight="1" x14ac:dyDescent="0.15">
      <c r="A4486" s="625"/>
      <c r="B4486" s="621"/>
      <c r="C4486" s="633"/>
      <c r="D4486" s="635"/>
      <c r="E4486" s="621"/>
      <c r="F4486" s="638"/>
      <c r="G4486" s="639"/>
      <c r="H4486" s="610" t="s">
        <v>242</v>
      </c>
      <c r="I4486" s="611"/>
      <c r="J4486" s="209" t="s">
        <v>287</v>
      </c>
      <c r="K4486" s="209" t="s">
        <v>287</v>
      </c>
      <c r="L4486" s="210">
        <v>0</v>
      </c>
    </row>
    <row r="4487" spans="1:12" s="194" customFormat="1" ht="24.6" customHeight="1" x14ac:dyDescent="0.15">
      <c r="A4487" s="625"/>
      <c r="B4487" s="203" t="s">
        <v>6</v>
      </c>
      <c r="C4487" s="207" t="s">
        <v>5</v>
      </c>
      <c r="D4487" s="207" t="s">
        <v>288</v>
      </c>
      <c r="E4487" s="207" t="s">
        <v>289</v>
      </c>
      <c r="F4487" s="612"/>
      <c r="G4487" s="613"/>
      <c r="H4487" s="616" t="s">
        <v>290</v>
      </c>
      <c r="I4487" s="617"/>
      <c r="J4487" s="620" t="s">
        <v>287</v>
      </c>
      <c r="K4487" s="620" t="s">
        <v>16</v>
      </c>
      <c r="L4487" s="622">
        <v>520</v>
      </c>
    </row>
    <row r="4488" spans="1:12" s="194" customFormat="1" ht="35.1" customHeight="1" x14ac:dyDescent="0.15">
      <c r="A4488" s="626"/>
      <c r="B4488" s="209" t="s">
        <v>2987</v>
      </c>
      <c r="C4488" s="209" t="s">
        <v>700</v>
      </c>
      <c r="D4488" s="211">
        <v>43522</v>
      </c>
      <c r="E4488" s="209" t="s">
        <v>2995</v>
      </c>
      <c r="F4488" s="614"/>
      <c r="G4488" s="615"/>
      <c r="H4488" s="618"/>
      <c r="I4488" s="619"/>
      <c r="J4488" s="621"/>
      <c r="K4488" s="621"/>
      <c r="L4488" s="623"/>
    </row>
    <row r="4489" spans="1:12" s="194" customFormat="1" ht="24.6" customHeight="1" x14ac:dyDescent="0.15">
      <c r="A4489" s="624">
        <v>847</v>
      </c>
      <c r="B4489" s="203" t="s">
        <v>12</v>
      </c>
      <c r="C4489" s="207" t="s">
        <v>11</v>
      </c>
      <c r="D4489" s="207" t="s">
        <v>280</v>
      </c>
      <c r="E4489" s="207" t="s">
        <v>281</v>
      </c>
      <c r="F4489" s="627" t="s">
        <v>8</v>
      </c>
      <c r="G4489" s="628"/>
      <c r="H4489" s="629"/>
      <c r="I4489" s="630"/>
      <c r="J4489" s="630"/>
      <c r="K4489" s="630"/>
      <c r="L4489" s="631"/>
    </row>
    <row r="4490" spans="1:12" s="194" customFormat="1" ht="26.65" customHeight="1" x14ac:dyDescent="0.15">
      <c r="A4490" s="625"/>
      <c r="B4490" s="620" t="s">
        <v>2984</v>
      </c>
      <c r="C4490" s="620" t="s">
        <v>2996</v>
      </c>
      <c r="D4490" s="634">
        <v>43548</v>
      </c>
      <c r="E4490" s="620" t="s">
        <v>2997</v>
      </c>
      <c r="F4490" s="636" t="s">
        <v>651</v>
      </c>
      <c r="G4490" s="637"/>
      <c r="H4490" s="610" t="s">
        <v>286</v>
      </c>
      <c r="I4490" s="611"/>
      <c r="J4490" s="209" t="s">
        <v>287</v>
      </c>
      <c r="K4490" s="209" t="s">
        <v>16</v>
      </c>
      <c r="L4490" s="210">
        <v>439</v>
      </c>
    </row>
    <row r="4491" spans="1:12" s="194" customFormat="1" ht="40.5" customHeight="1" x14ac:dyDescent="0.15">
      <c r="A4491" s="625"/>
      <c r="B4491" s="621"/>
      <c r="C4491" s="621"/>
      <c r="D4491" s="635"/>
      <c r="E4491" s="621"/>
      <c r="F4491" s="638"/>
      <c r="G4491" s="639"/>
      <c r="H4491" s="610" t="s">
        <v>242</v>
      </c>
      <c r="I4491" s="611"/>
      <c r="J4491" s="209" t="s">
        <v>287</v>
      </c>
      <c r="K4491" s="209" t="s">
        <v>16</v>
      </c>
      <c r="L4491" s="210">
        <v>1460.03</v>
      </c>
    </row>
    <row r="4492" spans="1:12" s="194" customFormat="1" ht="24.6" customHeight="1" x14ac:dyDescent="0.15">
      <c r="A4492" s="625"/>
      <c r="B4492" s="203" t="s">
        <v>6</v>
      </c>
      <c r="C4492" s="207" t="s">
        <v>5</v>
      </c>
      <c r="D4492" s="207" t="s">
        <v>288</v>
      </c>
      <c r="E4492" s="207" t="s">
        <v>289</v>
      </c>
      <c r="F4492" s="612"/>
      <c r="G4492" s="613"/>
      <c r="H4492" s="616" t="s">
        <v>290</v>
      </c>
      <c r="I4492" s="617"/>
      <c r="J4492" s="620" t="s">
        <v>287</v>
      </c>
      <c r="K4492" s="620" t="s">
        <v>287</v>
      </c>
      <c r="L4492" s="622">
        <v>0</v>
      </c>
    </row>
    <row r="4493" spans="1:12" s="194" customFormat="1" ht="35.1" customHeight="1" x14ac:dyDescent="0.15">
      <c r="A4493" s="626"/>
      <c r="B4493" s="209" t="s">
        <v>2987</v>
      </c>
      <c r="C4493" s="209" t="s">
        <v>651</v>
      </c>
      <c r="D4493" s="211">
        <v>43552</v>
      </c>
      <c r="E4493" s="209" t="s">
        <v>828</v>
      </c>
      <c r="F4493" s="614"/>
      <c r="G4493" s="615"/>
      <c r="H4493" s="618"/>
      <c r="I4493" s="619"/>
      <c r="J4493" s="621"/>
      <c r="K4493" s="621"/>
      <c r="L4493" s="623"/>
    </row>
    <row r="4494" spans="1:12" s="194" customFormat="1" ht="24.6" customHeight="1" x14ac:dyDescent="0.15">
      <c r="A4494" s="624">
        <v>848</v>
      </c>
      <c r="B4494" s="203" t="s">
        <v>12</v>
      </c>
      <c r="C4494" s="207" t="s">
        <v>11</v>
      </c>
      <c r="D4494" s="207" t="s">
        <v>280</v>
      </c>
      <c r="E4494" s="207" t="s">
        <v>281</v>
      </c>
      <c r="F4494" s="627" t="s">
        <v>8</v>
      </c>
      <c r="G4494" s="628"/>
      <c r="H4494" s="629"/>
      <c r="I4494" s="630"/>
      <c r="J4494" s="630"/>
      <c r="K4494" s="630"/>
      <c r="L4494" s="631"/>
    </row>
    <row r="4495" spans="1:12" s="194" customFormat="1" ht="26.65" customHeight="1" x14ac:dyDescent="0.15">
      <c r="A4495" s="625"/>
      <c r="B4495" s="620" t="s">
        <v>2998</v>
      </c>
      <c r="C4495" s="632" t="s">
        <v>2999</v>
      </c>
      <c r="D4495" s="634">
        <v>43374</v>
      </c>
      <c r="E4495" s="620" t="s">
        <v>3000</v>
      </c>
      <c r="F4495" s="636" t="s">
        <v>1290</v>
      </c>
      <c r="G4495" s="637"/>
      <c r="H4495" s="610" t="s">
        <v>286</v>
      </c>
      <c r="I4495" s="611"/>
      <c r="J4495" s="209" t="s">
        <v>287</v>
      </c>
      <c r="K4495" s="209" t="s">
        <v>16</v>
      </c>
      <c r="L4495" s="210">
        <v>477.86</v>
      </c>
    </row>
    <row r="4496" spans="1:12" s="194" customFormat="1" ht="409.6" customHeight="1" x14ac:dyDescent="0.15">
      <c r="A4496" s="625"/>
      <c r="B4496" s="640"/>
      <c r="C4496" s="641"/>
      <c r="D4496" s="642"/>
      <c r="E4496" s="640"/>
      <c r="F4496" s="643"/>
      <c r="G4496" s="644"/>
      <c r="H4496" s="616" t="s">
        <v>242</v>
      </c>
      <c r="I4496" s="617"/>
      <c r="J4496" s="620" t="s">
        <v>287</v>
      </c>
      <c r="K4496" s="620" t="s">
        <v>287</v>
      </c>
      <c r="L4496" s="622">
        <v>0</v>
      </c>
    </row>
    <row r="4497" spans="1:12" s="194" customFormat="1" ht="170.1" customHeight="1" x14ac:dyDescent="0.15">
      <c r="A4497" s="625"/>
      <c r="B4497" s="621"/>
      <c r="C4497" s="633"/>
      <c r="D4497" s="635"/>
      <c r="E4497" s="621"/>
      <c r="F4497" s="638"/>
      <c r="G4497" s="639"/>
      <c r="H4497" s="618"/>
      <c r="I4497" s="619"/>
      <c r="J4497" s="621"/>
      <c r="K4497" s="621"/>
      <c r="L4497" s="623"/>
    </row>
    <row r="4498" spans="1:12" s="194" customFormat="1" ht="24.6" customHeight="1" x14ac:dyDescent="0.15">
      <c r="A4498" s="625"/>
      <c r="B4498" s="203" t="s">
        <v>6</v>
      </c>
      <c r="C4498" s="207" t="s">
        <v>5</v>
      </c>
      <c r="D4498" s="207" t="s">
        <v>288</v>
      </c>
      <c r="E4498" s="207" t="s">
        <v>289</v>
      </c>
      <c r="F4498" s="612"/>
      <c r="G4498" s="613"/>
      <c r="H4498" s="616" t="s">
        <v>290</v>
      </c>
      <c r="I4498" s="617"/>
      <c r="J4498" s="620" t="s">
        <v>287</v>
      </c>
      <c r="K4498" s="620" t="s">
        <v>287</v>
      </c>
      <c r="L4498" s="622">
        <v>0</v>
      </c>
    </row>
    <row r="4499" spans="1:12" s="194" customFormat="1" ht="24.6" customHeight="1" x14ac:dyDescent="0.15">
      <c r="A4499" s="626"/>
      <c r="B4499" s="209" t="s">
        <v>317</v>
      </c>
      <c r="C4499" s="209" t="s">
        <v>1290</v>
      </c>
      <c r="D4499" s="211">
        <v>43375</v>
      </c>
      <c r="E4499" s="209" t="s">
        <v>706</v>
      </c>
      <c r="F4499" s="614"/>
      <c r="G4499" s="615"/>
      <c r="H4499" s="618"/>
      <c r="I4499" s="619"/>
      <c r="J4499" s="621"/>
      <c r="K4499" s="621"/>
      <c r="L4499" s="623"/>
    </row>
    <row r="4500" spans="1:12" s="194" customFormat="1" ht="24.6" customHeight="1" x14ac:dyDescent="0.15">
      <c r="A4500" s="624">
        <v>849</v>
      </c>
      <c r="B4500" s="203" t="s">
        <v>12</v>
      </c>
      <c r="C4500" s="207" t="s">
        <v>11</v>
      </c>
      <c r="D4500" s="207" t="s">
        <v>280</v>
      </c>
      <c r="E4500" s="207" t="s">
        <v>281</v>
      </c>
      <c r="F4500" s="627" t="s">
        <v>8</v>
      </c>
      <c r="G4500" s="628"/>
      <c r="H4500" s="629"/>
      <c r="I4500" s="630"/>
      <c r="J4500" s="630"/>
      <c r="K4500" s="630"/>
      <c r="L4500" s="631"/>
    </row>
    <row r="4501" spans="1:12" s="194" customFormat="1" ht="26.65" customHeight="1" x14ac:dyDescent="0.15">
      <c r="A4501" s="625"/>
      <c r="B4501" s="620" t="s">
        <v>2998</v>
      </c>
      <c r="C4501" s="632" t="s">
        <v>3001</v>
      </c>
      <c r="D4501" s="634">
        <v>43409</v>
      </c>
      <c r="E4501" s="620" t="s">
        <v>1244</v>
      </c>
      <c r="F4501" s="636" t="s">
        <v>3002</v>
      </c>
      <c r="G4501" s="637"/>
      <c r="H4501" s="610" t="s">
        <v>286</v>
      </c>
      <c r="I4501" s="611"/>
      <c r="J4501" s="209" t="s">
        <v>287</v>
      </c>
      <c r="K4501" s="209" t="s">
        <v>16</v>
      </c>
      <c r="L4501" s="210">
        <v>415.89</v>
      </c>
    </row>
    <row r="4502" spans="1:12" s="194" customFormat="1" ht="148.35" customHeight="1" x14ac:dyDescent="0.15">
      <c r="A4502" s="625"/>
      <c r="B4502" s="621"/>
      <c r="C4502" s="633"/>
      <c r="D4502" s="635"/>
      <c r="E4502" s="621"/>
      <c r="F4502" s="638"/>
      <c r="G4502" s="639"/>
      <c r="H4502" s="610" t="s">
        <v>242</v>
      </c>
      <c r="I4502" s="611"/>
      <c r="J4502" s="209" t="s">
        <v>287</v>
      </c>
      <c r="K4502" s="209" t="s">
        <v>16</v>
      </c>
      <c r="L4502" s="210">
        <v>9171.81</v>
      </c>
    </row>
    <row r="4503" spans="1:12" s="194" customFormat="1" ht="24.6" customHeight="1" x14ac:dyDescent="0.15">
      <c r="A4503" s="625"/>
      <c r="B4503" s="203" t="s">
        <v>6</v>
      </c>
      <c r="C4503" s="207" t="s">
        <v>5</v>
      </c>
      <c r="D4503" s="207" t="s">
        <v>288</v>
      </c>
      <c r="E4503" s="207" t="s">
        <v>289</v>
      </c>
      <c r="F4503" s="612"/>
      <c r="G4503" s="613"/>
      <c r="H4503" s="616" t="s">
        <v>290</v>
      </c>
      <c r="I4503" s="617"/>
      <c r="J4503" s="620" t="s">
        <v>287</v>
      </c>
      <c r="K4503" s="620" t="s">
        <v>16</v>
      </c>
      <c r="L4503" s="622">
        <v>150</v>
      </c>
    </row>
    <row r="4504" spans="1:12" s="194" customFormat="1" ht="24.6" customHeight="1" x14ac:dyDescent="0.15">
      <c r="A4504" s="626"/>
      <c r="B4504" s="209" t="s">
        <v>317</v>
      </c>
      <c r="C4504" s="209" t="s">
        <v>3002</v>
      </c>
      <c r="D4504" s="211">
        <v>43413</v>
      </c>
      <c r="E4504" s="209" t="s">
        <v>927</v>
      </c>
      <c r="F4504" s="614"/>
      <c r="G4504" s="615"/>
      <c r="H4504" s="618"/>
      <c r="I4504" s="619"/>
      <c r="J4504" s="621"/>
      <c r="K4504" s="621"/>
      <c r="L4504" s="623"/>
    </row>
    <row r="4505" spans="1:12" s="194" customFormat="1" ht="24.6" customHeight="1" x14ac:dyDescent="0.15">
      <c r="A4505" s="624">
        <v>850</v>
      </c>
      <c r="B4505" s="203" t="s">
        <v>12</v>
      </c>
      <c r="C4505" s="207" t="s">
        <v>11</v>
      </c>
      <c r="D4505" s="207" t="s">
        <v>280</v>
      </c>
      <c r="E4505" s="207" t="s">
        <v>281</v>
      </c>
      <c r="F4505" s="627" t="s">
        <v>8</v>
      </c>
      <c r="G4505" s="628"/>
      <c r="H4505" s="629"/>
      <c r="I4505" s="630"/>
      <c r="J4505" s="630"/>
      <c r="K4505" s="630"/>
      <c r="L4505" s="631"/>
    </row>
    <row r="4506" spans="1:12" s="194" customFormat="1" ht="26.65" customHeight="1" x14ac:dyDescent="0.15">
      <c r="A4506" s="625"/>
      <c r="B4506" s="620" t="s">
        <v>2998</v>
      </c>
      <c r="C4506" s="632" t="s">
        <v>3003</v>
      </c>
      <c r="D4506" s="634">
        <v>43502</v>
      </c>
      <c r="E4506" s="620" t="s">
        <v>2388</v>
      </c>
      <c r="F4506" s="636" t="s">
        <v>2622</v>
      </c>
      <c r="G4506" s="637"/>
      <c r="H4506" s="610" t="s">
        <v>286</v>
      </c>
      <c r="I4506" s="611"/>
      <c r="J4506" s="209" t="s">
        <v>287</v>
      </c>
      <c r="K4506" s="209" t="s">
        <v>16</v>
      </c>
      <c r="L4506" s="210">
        <v>894.96</v>
      </c>
    </row>
    <row r="4507" spans="1:12" s="194" customFormat="1" ht="255.95" customHeight="1" x14ac:dyDescent="0.15">
      <c r="A4507" s="625"/>
      <c r="B4507" s="621"/>
      <c r="C4507" s="633"/>
      <c r="D4507" s="635"/>
      <c r="E4507" s="621"/>
      <c r="F4507" s="638"/>
      <c r="G4507" s="639"/>
      <c r="H4507" s="610" t="s">
        <v>242</v>
      </c>
      <c r="I4507" s="611"/>
      <c r="J4507" s="209" t="s">
        <v>287</v>
      </c>
      <c r="K4507" s="209" t="s">
        <v>16</v>
      </c>
      <c r="L4507" s="210">
        <v>281.49</v>
      </c>
    </row>
    <row r="4508" spans="1:12" s="194" customFormat="1" ht="24.6" customHeight="1" x14ac:dyDescent="0.15">
      <c r="A4508" s="625"/>
      <c r="B4508" s="203" t="s">
        <v>6</v>
      </c>
      <c r="C4508" s="207" t="s">
        <v>5</v>
      </c>
      <c r="D4508" s="207" t="s">
        <v>288</v>
      </c>
      <c r="E4508" s="207" t="s">
        <v>289</v>
      </c>
      <c r="F4508" s="612"/>
      <c r="G4508" s="613"/>
      <c r="H4508" s="616" t="s">
        <v>290</v>
      </c>
      <c r="I4508" s="617"/>
      <c r="J4508" s="620" t="s">
        <v>287</v>
      </c>
      <c r="K4508" s="620" t="s">
        <v>16</v>
      </c>
      <c r="L4508" s="622">
        <v>85</v>
      </c>
    </row>
    <row r="4509" spans="1:12" s="194" customFormat="1" ht="24.6" customHeight="1" x14ac:dyDescent="0.15">
      <c r="A4509" s="626"/>
      <c r="B4509" s="209" t="s">
        <v>317</v>
      </c>
      <c r="C4509" s="209" t="s">
        <v>2622</v>
      </c>
      <c r="D4509" s="211">
        <v>43505</v>
      </c>
      <c r="E4509" s="209" t="s">
        <v>3004</v>
      </c>
      <c r="F4509" s="614"/>
      <c r="G4509" s="615"/>
      <c r="H4509" s="618"/>
      <c r="I4509" s="619"/>
      <c r="J4509" s="621"/>
      <c r="K4509" s="621"/>
      <c r="L4509" s="623"/>
    </row>
    <row r="4510" spans="1:12" s="194" customFormat="1" ht="24.6" customHeight="1" x14ac:dyDescent="0.15">
      <c r="A4510" s="624">
        <v>851</v>
      </c>
      <c r="B4510" s="203" t="s">
        <v>12</v>
      </c>
      <c r="C4510" s="207" t="s">
        <v>11</v>
      </c>
      <c r="D4510" s="207" t="s">
        <v>280</v>
      </c>
      <c r="E4510" s="207" t="s">
        <v>281</v>
      </c>
      <c r="F4510" s="627" t="s">
        <v>8</v>
      </c>
      <c r="G4510" s="628"/>
      <c r="H4510" s="629"/>
      <c r="I4510" s="630"/>
      <c r="J4510" s="630"/>
      <c r="K4510" s="630"/>
      <c r="L4510" s="631"/>
    </row>
    <row r="4511" spans="1:12" s="194" customFormat="1" ht="26.65" customHeight="1" x14ac:dyDescent="0.15">
      <c r="A4511" s="625"/>
      <c r="B4511" s="620" t="s">
        <v>3005</v>
      </c>
      <c r="C4511" s="632" t="s">
        <v>3006</v>
      </c>
      <c r="D4511" s="634">
        <v>43516</v>
      </c>
      <c r="E4511" s="620" t="s">
        <v>3007</v>
      </c>
      <c r="F4511" s="636" t="s">
        <v>3008</v>
      </c>
      <c r="G4511" s="637"/>
      <c r="H4511" s="610" t="s">
        <v>286</v>
      </c>
      <c r="I4511" s="611"/>
      <c r="J4511" s="209" t="s">
        <v>287</v>
      </c>
      <c r="K4511" s="209" t="s">
        <v>16</v>
      </c>
      <c r="L4511" s="210">
        <v>349.6</v>
      </c>
    </row>
    <row r="4512" spans="1:12" s="194" customFormat="1" ht="353.1" customHeight="1" x14ac:dyDescent="0.15">
      <c r="A4512" s="625"/>
      <c r="B4512" s="621"/>
      <c r="C4512" s="633"/>
      <c r="D4512" s="635"/>
      <c r="E4512" s="621"/>
      <c r="F4512" s="638"/>
      <c r="G4512" s="639"/>
      <c r="H4512" s="610" t="s">
        <v>242</v>
      </c>
      <c r="I4512" s="611"/>
      <c r="J4512" s="209" t="s">
        <v>287</v>
      </c>
      <c r="K4512" s="209" t="s">
        <v>16</v>
      </c>
      <c r="L4512" s="210">
        <v>8326.39</v>
      </c>
    </row>
    <row r="4513" spans="1:12" s="194" customFormat="1" ht="24.6" customHeight="1" x14ac:dyDescent="0.15">
      <c r="A4513" s="625"/>
      <c r="B4513" s="203" t="s">
        <v>6</v>
      </c>
      <c r="C4513" s="207" t="s">
        <v>5</v>
      </c>
      <c r="D4513" s="207" t="s">
        <v>288</v>
      </c>
      <c r="E4513" s="207" t="s">
        <v>289</v>
      </c>
      <c r="F4513" s="612"/>
      <c r="G4513" s="613"/>
      <c r="H4513" s="616" t="s">
        <v>290</v>
      </c>
      <c r="I4513" s="617"/>
      <c r="J4513" s="620" t="s">
        <v>287</v>
      </c>
      <c r="K4513" s="620" t="s">
        <v>16</v>
      </c>
      <c r="L4513" s="622">
        <v>856.55</v>
      </c>
    </row>
    <row r="4514" spans="1:12" s="194" customFormat="1" ht="24.6" customHeight="1" x14ac:dyDescent="0.15">
      <c r="A4514" s="626"/>
      <c r="B4514" s="209" t="s">
        <v>3009</v>
      </c>
      <c r="C4514" s="209" t="s">
        <v>3008</v>
      </c>
      <c r="D4514" s="211">
        <v>43519</v>
      </c>
      <c r="E4514" s="209" t="s">
        <v>3010</v>
      </c>
      <c r="F4514" s="614"/>
      <c r="G4514" s="615"/>
      <c r="H4514" s="618"/>
      <c r="I4514" s="619"/>
      <c r="J4514" s="621"/>
      <c r="K4514" s="621"/>
      <c r="L4514" s="623"/>
    </row>
    <row r="4515" spans="1:12" s="194" customFormat="1" ht="24.6" customHeight="1" x14ac:dyDescent="0.15">
      <c r="A4515" s="624">
        <v>852</v>
      </c>
      <c r="B4515" s="203" t="s">
        <v>12</v>
      </c>
      <c r="C4515" s="207" t="s">
        <v>11</v>
      </c>
      <c r="D4515" s="207" t="s">
        <v>280</v>
      </c>
      <c r="E4515" s="207" t="s">
        <v>281</v>
      </c>
      <c r="F4515" s="627" t="s">
        <v>8</v>
      </c>
      <c r="G4515" s="628"/>
      <c r="H4515" s="629"/>
      <c r="I4515" s="630"/>
      <c r="J4515" s="630"/>
      <c r="K4515" s="630"/>
      <c r="L4515" s="631"/>
    </row>
    <row r="4516" spans="1:12" s="194" customFormat="1" ht="26.65" customHeight="1" x14ac:dyDescent="0.15">
      <c r="A4516" s="625"/>
      <c r="B4516" s="620" t="s">
        <v>3011</v>
      </c>
      <c r="C4516" s="620" t="s">
        <v>3012</v>
      </c>
      <c r="D4516" s="634">
        <v>43412</v>
      </c>
      <c r="E4516" s="620" t="s">
        <v>469</v>
      </c>
      <c r="F4516" s="636" t="s">
        <v>3013</v>
      </c>
      <c r="G4516" s="637"/>
      <c r="H4516" s="610" t="s">
        <v>286</v>
      </c>
      <c r="I4516" s="611"/>
      <c r="J4516" s="209" t="s">
        <v>287</v>
      </c>
      <c r="K4516" s="209" t="s">
        <v>16</v>
      </c>
      <c r="L4516" s="210">
        <v>353.54</v>
      </c>
    </row>
    <row r="4517" spans="1:12" s="194" customFormat="1" ht="105" customHeight="1" x14ac:dyDescent="0.15">
      <c r="A4517" s="625"/>
      <c r="B4517" s="621"/>
      <c r="C4517" s="621"/>
      <c r="D4517" s="635"/>
      <c r="E4517" s="621"/>
      <c r="F4517" s="638"/>
      <c r="G4517" s="639"/>
      <c r="H4517" s="610" t="s">
        <v>242</v>
      </c>
      <c r="I4517" s="611"/>
      <c r="J4517" s="209" t="s">
        <v>287</v>
      </c>
      <c r="K4517" s="209" t="s">
        <v>16</v>
      </c>
      <c r="L4517" s="210">
        <v>532.39</v>
      </c>
    </row>
    <row r="4518" spans="1:12" s="194" customFormat="1" ht="24.6" customHeight="1" x14ac:dyDescent="0.15">
      <c r="A4518" s="625"/>
      <c r="B4518" s="203" t="s">
        <v>6</v>
      </c>
      <c r="C4518" s="207" t="s">
        <v>5</v>
      </c>
      <c r="D4518" s="207" t="s">
        <v>288</v>
      </c>
      <c r="E4518" s="207" t="s">
        <v>289</v>
      </c>
      <c r="F4518" s="612"/>
      <c r="G4518" s="613"/>
      <c r="H4518" s="616" t="s">
        <v>290</v>
      </c>
      <c r="I4518" s="617"/>
      <c r="J4518" s="620" t="s">
        <v>287</v>
      </c>
      <c r="K4518" s="620" t="s">
        <v>16</v>
      </c>
      <c r="L4518" s="622">
        <v>1000</v>
      </c>
    </row>
    <row r="4519" spans="1:12" s="194" customFormat="1" ht="24.6" customHeight="1" x14ac:dyDescent="0.15">
      <c r="A4519" s="626"/>
      <c r="B4519" s="209" t="s">
        <v>317</v>
      </c>
      <c r="C4519" s="209" t="s">
        <v>3013</v>
      </c>
      <c r="D4519" s="211">
        <v>43413</v>
      </c>
      <c r="E4519" s="209" t="s">
        <v>724</v>
      </c>
      <c r="F4519" s="614"/>
      <c r="G4519" s="615"/>
      <c r="H4519" s="618"/>
      <c r="I4519" s="619"/>
      <c r="J4519" s="621"/>
      <c r="K4519" s="621"/>
      <c r="L4519" s="623"/>
    </row>
    <row r="4520" spans="1:12" s="194" customFormat="1" ht="24.6" customHeight="1" x14ac:dyDescent="0.15">
      <c r="A4520" s="624">
        <v>853</v>
      </c>
      <c r="B4520" s="203" t="s">
        <v>12</v>
      </c>
      <c r="C4520" s="207" t="s">
        <v>11</v>
      </c>
      <c r="D4520" s="207" t="s">
        <v>280</v>
      </c>
      <c r="E4520" s="207" t="s">
        <v>281</v>
      </c>
      <c r="F4520" s="627" t="s">
        <v>8</v>
      </c>
      <c r="G4520" s="628"/>
      <c r="H4520" s="629"/>
      <c r="I4520" s="630"/>
      <c r="J4520" s="630"/>
      <c r="K4520" s="630"/>
      <c r="L4520" s="631"/>
    </row>
    <row r="4521" spans="1:12" s="194" customFormat="1" ht="26.65" customHeight="1" x14ac:dyDescent="0.15">
      <c r="A4521" s="625"/>
      <c r="B4521" s="620" t="s">
        <v>3014</v>
      </c>
      <c r="C4521" s="632" t="s">
        <v>3015</v>
      </c>
      <c r="D4521" s="634">
        <v>43397</v>
      </c>
      <c r="E4521" s="620" t="s">
        <v>321</v>
      </c>
      <c r="F4521" s="636" t="s">
        <v>322</v>
      </c>
      <c r="G4521" s="637"/>
      <c r="H4521" s="610" t="s">
        <v>286</v>
      </c>
      <c r="I4521" s="611"/>
      <c r="J4521" s="209" t="s">
        <v>287</v>
      </c>
      <c r="K4521" s="209" t="s">
        <v>287</v>
      </c>
      <c r="L4521" s="210">
        <v>0</v>
      </c>
    </row>
    <row r="4522" spans="1:12" s="194" customFormat="1" ht="202.15" customHeight="1" x14ac:dyDescent="0.15">
      <c r="A4522" s="625"/>
      <c r="B4522" s="621"/>
      <c r="C4522" s="633"/>
      <c r="D4522" s="635"/>
      <c r="E4522" s="621"/>
      <c r="F4522" s="638"/>
      <c r="G4522" s="639"/>
      <c r="H4522" s="610" t="s">
        <v>242</v>
      </c>
      <c r="I4522" s="611"/>
      <c r="J4522" s="209" t="s">
        <v>287</v>
      </c>
      <c r="K4522" s="209" t="s">
        <v>287</v>
      </c>
      <c r="L4522" s="210">
        <v>0</v>
      </c>
    </row>
    <row r="4523" spans="1:12" s="194" customFormat="1" ht="24.6" customHeight="1" x14ac:dyDescent="0.15">
      <c r="A4523" s="625"/>
      <c r="B4523" s="203" t="s">
        <v>6</v>
      </c>
      <c r="C4523" s="207" t="s">
        <v>5</v>
      </c>
      <c r="D4523" s="207" t="s">
        <v>288</v>
      </c>
      <c r="E4523" s="207" t="s">
        <v>289</v>
      </c>
      <c r="F4523" s="612"/>
      <c r="G4523" s="613"/>
      <c r="H4523" s="616" t="s">
        <v>290</v>
      </c>
      <c r="I4523" s="617"/>
      <c r="J4523" s="620" t="s">
        <v>287</v>
      </c>
      <c r="K4523" s="620" t="s">
        <v>16</v>
      </c>
      <c r="L4523" s="622">
        <v>475</v>
      </c>
    </row>
    <row r="4524" spans="1:12" s="194" customFormat="1" ht="24.6" customHeight="1" x14ac:dyDescent="0.15">
      <c r="A4524" s="626"/>
      <c r="B4524" s="209" t="s">
        <v>635</v>
      </c>
      <c r="C4524" s="209" t="s">
        <v>322</v>
      </c>
      <c r="D4524" s="211">
        <v>43402</v>
      </c>
      <c r="E4524" s="209" t="s">
        <v>396</v>
      </c>
      <c r="F4524" s="614"/>
      <c r="G4524" s="615"/>
      <c r="H4524" s="618"/>
      <c r="I4524" s="619"/>
      <c r="J4524" s="621"/>
      <c r="K4524" s="621"/>
      <c r="L4524" s="623"/>
    </row>
    <row r="4525" spans="1:12" s="194" customFormat="1" ht="24.6" customHeight="1" x14ac:dyDescent="0.15">
      <c r="A4525" s="624">
        <v>854</v>
      </c>
      <c r="B4525" s="203" t="s">
        <v>12</v>
      </c>
      <c r="C4525" s="207" t="s">
        <v>11</v>
      </c>
      <c r="D4525" s="207" t="s">
        <v>280</v>
      </c>
      <c r="E4525" s="207" t="s">
        <v>281</v>
      </c>
      <c r="F4525" s="627" t="s">
        <v>8</v>
      </c>
      <c r="G4525" s="628"/>
      <c r="H4525" s="629"/>
      <c r="I4525" s="630"/>
      <c r="J4525" s="630"/>
      <c r="K4525" s="630"/>
      <c r="L4525" s="631"/>
    </row>
    <row r="4526" spans="1:12" s="194" customFormat="1" ht="26.65" customHeight="1" x14ac:dyDescent="0.15">
      <c r="A4526" s="625"/>
      <c r="B4526" s="620" t="s">
        <v>3016</v>
      </c>
      <c r="C4526" s="632" t="s">
        <v>3017</v>
      </c>
      <c r="D4526" s="634">
        <v>43379</v>
      </c>
      <c r="E4526" s="620" t="s">
        <v>315</v>
      </c>
      <c r="F4526" s="636" t="s">
        <v>316</v>
      </c>
      <c r="G4526" s="637"/>
      <c r="H4526" s="610" t="s">
        <v>286</v>
      </c>
      <c r="I4526" s="611"/>
      <c r="J4526" s="209" t="s">
        <v>287</v>
      </c>
      <c r="K4526" s="209" t="s">
        <v>16</v>
      </c>
      <c r="L4526" s="210">
        <v>1420</v>
      </c>
    </row>
    <row r="4527" spans="1:12" s="194" customFormat="1" ht="409.6" customHeight="1" x14ac:dyDescent="0.15">
      <c r="A4527" s="625"/>
      <c r="B4527" s="640"/>
      <c r="C4527" s="641"/>
      <c r="D4527" s="642"/>
      <c r="E4527" s="640"/>
      <c r="F4527" s="643"/>
      <c r="G4527" s="644"/>
      <c r="H4527" s="616" t="s">
        <v>242</v>
      </c>
      <c r="I4527" s="617"/>
      <c r="J4527" s="620" t="s">
        <v>287</v>
      </c>
      <c r="K4527" s="620" t="s">
        <v>16</v>
      </c>
      <c r="L4527" s="622">
        <v>1967.71</v>
      </c>
    </row>
    <row r="4528" spans="1:12" s="194" customFormat="1" ht="8.4499999999999993" customHeight="1" x14ac:dyDescent="0.15">
      <c r="A4528" s="625"/>
      <c r="B4528" s="621"/>
      <c r="C4528" s="633"/>
      <c r="D4528" s="635"/>
      <c r="E4528" s="621"/>
      <c r="F4528" s="638"/>
      <c r="G4528" s="639"/>
      <c r="H4528" s="618"/>
      <c r="I4528" s="619"/>
      <c r="J4528" s="621"/>
      <c r="K4528" s="621"/>
      <c r="L4528" s="623"/>
    </row>
    <row r="4529" spans="1:12" s="194" customFormat="1" ht="24.6" customHeight="1" x14ac:dyDescent="0.15">
      <c r="A4529" s="625"/>
      <c r="B4529" s="203" t="s">
        <v>6</v>
      </c>
      <c r="C4529" s="207" t="s">
        <v>5</v>
      </c>
      <c r="D4529" s="207" t="s">
        <v>288</v>
      </c>
      <c r="E4529" s="207" t="s">
        <v>289</v>
      </c>
      <c r="F4529" s="612"/>
      <c r="G4529" s="613"/>
      <c r="H4529" s="616" t="s">
        <v>290</v>
      </c>
      <c r="I4529" s="617"/>
      <c r="J4529" s="620" t="s">
        <v>287</v>
      </c>
      <c r="K4529" s="620" t="s">
        <v>287</v>
      </c>
      <c r="L4529" s="622">
        <v>0</v>
      </c>
    </row>
    <row r="4530" spans="1:12" s="194" customFormat="1" ht="35.1" customHeight="1" x14ac:dyDescent="0.15">
      <c r="A4530" s="626"/>
      <c r="B4530" s="209" t="s">
        <v>3018</v>
      </c>
      <c r="C4530" s="209" t="s">
        <v>316</v>
      </c>
      <c r="D4530" s="211">
        <v>43384</v>
      </c>
      <c r="E4530" s="209" t="s">
        <v>3019</v>
      </c>
      <c r="F4530" s="614"/>
      <c r="G4530" s="615"/>
      <c r="H4530" s="618"/>
      <c r="I4530" s="619"/>
      <c r="J4530" s="621"/>
      <c r="K4530" s="621"/>
      <c r="L4530" s="623"/>
    </row>
    <row r="4531" spans="1:12" s="194" customFormat="1" ht="24.6" customHeight="1" x14ac:dyDescent="0.15">
      <c r="A4531" s="624">
        <v>855</v>
      </c>
      <c r="B4531" s="203" t="s">
        <v>12</v>
      </c>
      <c r="C4531" s="207" t="s">
        <v>11</v>
      </c>
      <c r="D4531" s="207" t="s">
        <v>280</v>
      </c>
      <c r="E4531" s="207" t="s">
        <v>281</v>
      </c>
      <c r="F4531" s="627" t="s">
        <v>8</v>
      </c>
      <c r="G4531" s="628"/>
      <c r="H4531" s="629"/>
      <c r="I4531" s="630"/>
      <c r="J4531" s="630"/>
      <c r="K4531" s="630"/>
      <c r="L4531" s="631"/>
    </row>
    <row r="4532" spans="1:12" s="194" customFormat="1" ht="26.65" customHeight="1" x14ac:dyDescent="0.15">
      <c r="A4532" s="625"/>
      <c r="B4532" s="620" t="s">
        <v>3016</v>
      </c>
      <c r="C4532" s="632" t="s">
        <v>3020</v>
      </c>
      <c r="D4532" s="634">
        <v>43404</v>
      </c>
      <c r="E4532" s="620" t="s">
        <v>582</v>
      </c>
      <c r="F4532" s="636" t="s">
        <v>3021</v>
      </c>
      <c r="G4532" s="637"/>
      <c r="H4532" s="610" t="s">
        <v>286</v>
      </c>
      <c r="I4532" s="611"/>
      <c r="J4532" s="209" t="s">
        <v>287</v>
      </c>
      <c r="K4532" s="209" t="s">
        <v>16</v>
      </c>
      <c r="L4532" s="210">
        <v>1275</v>
      </c>
    </row>
    <row r="4533" spans="1:12" s="194" customFormat="1" ht="384.95" customHeight="1" x14ac:dyDescent="0.15">
      <c r="A4533" s="625"/>
      <c r="B4533" s="621"/>
      <c r="C4533" s="633"/>
      <c r="D4533" s="635"/>
      <c r="E4533" s="621"/>
      <c r="F4533" s="638"/>
      <c r="G4533" s="639"/>
      <c r="H4533" s="610" t="s">
        <v>242</v>
      </c>
      <c r="I4533" s="611"/>
      <c r="J4533" s="209" t="s">
        <v>287</v>
      </c>
      <c r="K4533" s="209" t="s">
        <v>16</v>
      </c>
      <c r="L4533" s="210">
        <v>1190.9100000000001</v>
      </c>
    </row>
    <row r="4534" spans="1:12" s="194" customFormat="1" ht="24.6" customHeight="1" x14ac:dyDescent="0.15">
      <c r="A4534" s="625"/>
      <c r="B4534" s="203" t="s">
        <v>6</v>
      </c>
      <c r="C4534" s="207" t="s">
        <v>5</v>
      </c>
      <c r="D4534" s="207" t="s">
        <v>288</v>
      </c>
      <c r="E4534" s="207" t="s">
        <v>289</v>
      </c>
      <c r="F4534" s="612"/>
      <c r="G4534" s="613"/>
      <c r="H4534" s="616" t="s">
        <v>290</v>
      </c>
      <c r="I4534" s="617"/>
      <c r="J4534" s="620" t="s">
        <v>287</v>
      </c>
      <c r="K4534" s="620" t="s">
        <v>16</v>
      </c>
      <c r="L4534" s="622">
        <v>621.74</v>
      </c>
    </row>
    <row r="4535" spans="1:12" s="194" customFormat="1" ht="35.1" customHeight="1" x14ac:dyDescent="0.15">
      <c r="A4535" s="626"/>
      <c r="B4535" s="209" t="s">
        <v>3018</v>
      </c>
      <c r="C4535" s="209" t="s">
        <v>3021</v>
      </c>
      <c r="D4535" s="211">
        <v>43409</v>
      </c>
      <c r="E4535" s="209" t="s">
        <v>2263</v>
      </c>
      <c r="F4535" s="614"/>
      <c r="G4535" s="615"/>
      <c r="H4535" s="618"/>
      <c r="I4535" s="619"/>
      <c r="J4535" s="621"/>
      <c r="K4535" s="621"/>
      <c r="L4535" s="623"/>
    </row>
    <row r="4536" spans="1:12" s="194" customFormat="1" ht="24.6" customHeight="1" x14ac:dyDescent="0.15">
      <c r="A4536" s="624">
        <v>856</v>
      </c>
      <c r="B4536" s="203" t="s">
        <v>12</v>
      </c>
      <c r="C4536" s="207" t="s">
        <v>11</v>
      </c>
      <c r="D4536" s="207" t="s">
        <v>280</v>
      </c>
      <c r="E4536" s="207" t="s">
        <v>281</v>
      </c>
      <c r="F4536" s="627" t="s">
        <v>8</v>
      </c>
      <c r="G4536" s="628"/>
      <c r="H4536" s="629"/>
      <c r="I4536" s="630"/>
      <c r="J4536" s="630"/>
      <c r="K4536" s="630"/>
      <c r="L4536" s="631"/>
    </row>
    <row r="4537" spans="1:12" s="194" customFormat="1" ht="26.65" customHeight="1" x14ac:dyDescent="0.15">
      <c r="A4537" s="625"/>
      <c r="B4537" s="620" t="s">
        <v>3016</v>
      </c>
      <c r="C4537" s="632" t="s">
        <v>3022</v>
      </c>
      <c r="D4537" s="634">
        <v>43433</v>
      </c>
      <c r="E4537" s="620" t="s">
        <v>561</v>
      </c>
      <c r="F4537" s="636" t="s">
        <v>3023</v>
      </c>
      <c r="G4537" s="637"/>
      <c r="H4537" s="610" t="s">
        <v>286</v>
      </c>
      <c r="I4537" s="611"/>
      <c r="J4537" s="209" t="s">
        <v>287</v>
      </c>
      <c r="K4537" s="209" t="s">
        <v>16</v>
      </c>
      <c r="L4537" s="210">
        <v>848.12</v>
      </c>
    </row>
    <row r="4538" spans="1:12" s="194" customFormat="1" ht="409.6" customHeight="1" x14ac:dyDescent="0.15">
      <c r="A4538" s="625"/>
      <c r="B4538" s="640"/>
      <c r="C4538" s="641"/>
      <c r="D4538" s="642"/>
      <c r="E4538" s="640"/>
      <c r="F4538" s="643"/>
      <c r="G4538" s="644"/>
      <c r="H4538" s="616" t="s">
        <v>242</v>
      </c>
      <c r="I4538" s="617"/>
      <c r="J4538" s="620" t="s">
        <v>287</v>
      </c>
      <c r="K4538" s="620" t="s">
        <v>16</v>
      </c>
      <c r="L4538" s="622">
        <v>2313.21</v>
      </c>
    </row>
    <row r="4539" spans="1:12" s="194" customFormat="1" ht="202.7" customHeight="1" x14ac:dyDescent="0.15">
      <c r="A4539" s="625"/>
      <c r="B4539" s="621"/>
      <c r="C4539" s="633"/>
      <c r="D4539" s="635"/>
      <c r="E4539" s="621"/>
      <c r="F4539" s="638"/>
      <c r="G4539" s="639"/>
      <c r="H4539" s="618"/>
      <c r="I4539" s="619"/>
      <c r="J4539" s="621"/>
      <c r="K4539" s="621"/>
      <c r="L4539" s="623"/>
    </row>
    <row r="4540" spans="1:12" s="194" customFormat="1" ht="24.6" customHeight="1" x14ac:dyDescent="0.15">
      <c r="A4540" s="625"/>
      <c r="B4540" s="203" t="s">
        <v>6</v>
      </c>
      <c r="C4540" s="207" t="s">
        <v>5</v>
      </c>
      <c r="D4540" s="207" t="s">
        <v>288</v>
      </c>
      <c r="E4540" s="207" t="s">
        <v>289</v>
      </c>
      <c r="F4540" s="612"/>
      <c r="G4540" s="613"/>
      <c r="H4540" s="616" t="s">
        <v>290</v>
      </c>
      <c r="I4540" s="617"/>
      <c r="J4540" s="620" t="s">
        <v>287</v>
      </c>
      <c r="K4540" s="620" t="s">
        <v>16</v>
      </c>
      <c r="L4540" s="622">
        <v>1064.29</v>
      </c>
    </row>
    <row r="4541" spans="1:12" s="194" customFormat="1" ht="35.1" customHeight="1" x14ac:dyDescent="0.15">
      <c r="A4541" s="626"/>
      <c r="B4541" s="209" t="s">
        <v>3018</v>
      </c>
      <c r="C4541" s="209" t="s">
        <v>3023</v>
      </c>
      <c r="D4541" s="211">
        <v>43440</v>
      </c>
      <c r="E4541" s="209" t="s">
        <v>2221</v>
      </c>
      <c r="F4541" s="614"/>
      <c r="G4541" s="615"/>
      <c r="H4541" s="618"/>
      <c r="I4541" s="619"/>
      <c r="J4541" s="621"/>
      <c r="K4541" s="621"/>
      <c r="L4541" s="623"/>
    </row>
    <row r="4542" spans="1:12" s="194" customFormat="1" ht="24.6" customHeight="1" x14ac:dyDescent="0.15">
      <c r="A4542" s="624">
        <v>857</v>
      </c>
      <c r="B4542" s="203" t="s">
        <v>12</v>
      </c>
      <c r="C4542" s="207" t="s">
        <v>11</v>
      </c>
      <c r="D4542" s="207" t="s">
        <v>280</v>
      </c>
      <c r="E4542" s="207" t="s">
        <v>281</v>
      </c>
      <c r="F4542" s="627" t="s">
        <v>8</v>
      </c>
      <c r="G4542" s="628"/>
      <c r="H4542" s="629"/>
      <c r="I4542" s="630"/>
      <c r="J4542" s="630"/>
      <c r="K4542" s="630"/>
      <c r="L4542" s="631"/>
    </row>
    <row r="4543" spans="1:12" s="194" customFormat="1" ht="26.65" customHeight="1" x14ac:dyDescent="0.15">
      <c r="A4543" s="625"/>
      <c r="B4543" s="620" t="s">
        <v>3016</v>
      </c>
      <c r="C4543" s="632" t="s">
        <v>3024</v>
      </c>
      <c r="D4543" s="634">
        <v>43512</v>
      </c>
      <c r="E4543" s="620" t="s">
        <v>295</v>
      </c>
      <c r="F4543" s="636" t="s">
        <v>3025</v>
      </c>
      <c r="G4543" s="637"/>
      <c r="H4543" s="610" t="s">
        <v>286</v>
      </c>
      <c r="I4543" s="611"/>
      <c r="J4543" s="209" t="s">
        <v>287</v>
      </c>
      <c r="K4543" s="209" t="s">
        <v>16</v>
      </c>
      <c r="L4543" s="210">
        <v>756</v>
      </c>
    </row>
    <row r="4544" spans="1:12" s="194" customFormat="1" ht="409.6" customHeight="1" x14ac:dyDescent="0.15">
      <c r="A4544" s="625"/>
      <c r="B4544" s="640"/>
      <c r="C4544" s="641"/>
      <c r="D4544" s="642"/>
      <c r="E4544" s="640"/>
      <c r="F4544" s="643"/>
      <c r="G4544" s="644"/>
      <c r="H4544" s="616" t="s">
        <v>242</v>
      </c>
      <c r="I4544" s="617"/>
      <c r="J4544" s="620" t="s">
        <v>287</v>
      </c>
      <c r="K4544" s="620" t="s">
        <v>16</v>
      </c>
      <c r="L4544" s="622">
        <v>734.2</v>
      </c>
    </row>
    <row r="4545" spans="1:12" s="194" customFormat="1" ht="73.5" customHeight="1" x14ac:dyDescent="0.15">
      <c r="A4545" s="625"/>
      <c r="B4545" s="621"/>
      <c r="C4545" s="633"/>
      <c r="D4545" s="635"/>
      <c r="E4545" s="621"/>
      <c r="F4545" s="638"/>
      <c r="G4545" s="639"/>
      <c r="H4545" s="618"/>
      <c r="I4545" s="619"/>
      <c r="J4545" s="621"/>
      <c r="K4545" s="621"/>
      <c r="L4545" s="623"/>
    </row>
    <row r="4546" spans="1:12" s="194" customFormat="1" ht="24.6" customHeight="1" x14ac:dyDescent="0.15">
      <c r="A4546" s="625"/>
      <c r="B4546" s="203" t="s">
        <v>6</v>
      </c>
      <c r="C4546" s="207" t="s">
        <v>5</v>
      </c>
      <c r="D4546" s="207" t="s">
        <v>288</v>
      </c>
      <c r="E4546" s="207" t="s">
        <v>289</v>
      </c>
      <c r="F4546" s="612"/>
      <c r="G4546" s="613"/>
      <c r="H4546" s="616" t="s">
        <v>290</v>
      </c>
      <c r="I4546" s="617"/>
      <c r="J4546" s="620" t="s">
        <v>287</v>
      </c>
      <c r="K4546" s="620" t="s">
        <v>287</v>
      </c>
      <c r="L4546" s="622">
        <v>0</v>
      </c>
    </row>
    <row r="4547" spans="1:12" s="194" customFormat="1" ht="35.1" customHeight="1" x14ac:dyDescent="0.15">
      <c r="A4547" s="626"/>
      <c r="B4547" s="209" t="s">
        <v>3018</v>
      </c>
      <c r="C4547" s="209" t="s">
        <v>3025</v>
      </c>
      <c r="D4547" s="211">
        <v>43516</v>
      </c>
      <c r="E4547" s="209" t="s">
        <v>3026</v>
      </c>
      <c r="F4547" s="614"/>
      <c r="G4547" s="615"/>
      <c r="H4547" s="618"/>
      <c r="I4547" s="619"/>
      <c r="J4547" s="621"/>
      <c r="K4547" s="621"/>
      <c r="L4547" s="623"/>
    </row>
    <row r="4548" spans="1:12" s="194" customFormat="1" ht="24.6" customHeight="1" x14ac:dyDescent="0.15">
      <c r="A4548" s="624">
        <v>858</v>
      </c>
      <c r="B4548" s="203" t="s">
        <v>12</v>
      </c>
      <c r="C4548" s="207" t="s">
        <v>11</v>
      </c>
      <c r="D4548" s="207" t="s">
        <v>280</v>
      </c>
      <c r="E4548" s="207" t="s">
        <v>281</v>
      </c>
      <c r="F4548" s="627" t="s">
        <v>8</v>
      </c>
      <c r="G4548" s="628"/>
      <c r="H4548" s="629"/>
      <c r="I4548" s="630"/>
      <c r="J4548" s="630"/>
      <c r="K4548" s="630"/>
      <c r="L4548" s="631"/>
    </row>
    <row r="4549" spans="1:12" s="194" customFormat="1" ht="26.65" customHeight="1" x14ac:dyDescent="0.15">
      <c r="A4549" s="625"/>
      <c r="B4549" s="620" t="s">
        <v>3027</v>
      </c>
      <c r="C4549" s="632" t="s">
        <v>3028</v>
      </c>
      <c r="D4549" s="634">
        <v>43494</v>
      </c>
      <c r="E4549" s="620" t="s">
        <v>1155</v>
      </c>
      <c r="F4549" s="636" t="s">
        <v>1156</v>
      </c>
      <c r="G4549" s="637"/>
      <c r="H4549" s="610" t="s">
        <v>286</v>
      </c>
      <c r="I4549" s="611"/>
      <c r="J4549" s="209" t="s">
        <v>287</v>
      </c>
      <c r="K4549" s="209" t="s">
        <v>16</v>
      </c>
      <c r="L4549" s="210">
        <v>1023</v>
      </c>
    </row>
    <row r="4550" spans="1:12" s="194" customFormat="1" ht="409.6" customHeight="1" x14ac:dyDescent="0.15">
      <c r="A4550" s="625"/>
      <c r="B4550" s="640"/>
      <c r="C4550" s="641"/>
      <c r="D4550" s="642"/>
      <c r="E4550" s="640"/>
      <c r="F4550" s="643"/>
      <c r="G4550" s="644"/>
      <c r="H4550" s="616" t="s">
        <v>242</v>
      </c>
      <c r="I4550" s="617"/>
      <c r="J4550" s="620" t="s">
        <v>287</v>
      </c>
      <c r="K4550" s="620" t="s">
        <v>16</v>
      </c>
      <c r="L4550" s="622">
        <v>647.4</v>
      </c>
    </row>
    <row r="4551" spans="1:12" s="194" customFormat="1" ht="62.45" customHeight="1" x14ac:dyDescent="0.15">
      <c r="A4551" s="625"/>
      <c r="B4551" s="621"/>
      <c r="C4551" s="633"/>
      <c r="D4551" s="635"/>
      <c r="E4551" s="621"/>
      <c r="F4551" s="638"/>
      <c r="G4551" s="639"/>
      <c r="H4551" s="618"/>
      <c r="I4551" s="619"/>
      <c r="J4551" s="621"/>
      <c r="K4551" s="621"/>
      <c r="L4551" s="623"/>
    </row>
    <row r="4552" spans="1:12" s="194" customFormat="1" ht="24.6" customHeight="1" x14ac:dyDescent="0.15">
      <c r="A4552" s="625"/>
      <c r="B4552" s="203" t="s">
        <v>6</v>
      </c>
      <c r="C4552" s="207" t="s">
        <v>5</v>
      </c>
      <c r="D4552" s="207" t="s">
        <v>288</v>
      </c>
      <c r="E4552" s="207" t="s">
        <v>289</v>
      </c>
      <c r="F4552" s="612"/>
      <c r="G4552" s="613"/>
      <c r="H4552" s="616" t="s">
        <v>290</v>
      </c>
      <c r="I4552" s="617"/>
      <c r="J4552" s="620" t="s">
        <v>287</v>
      </c>
      <c r="K4552" s="620" t="s">
        <v>16</v>
      </c>
      <c r="L4552" s="622">
        <v>510</v>
      </c>
    </row>
    <row r="4553" spans="1:12" s="194" customFormat="1" ht="24.6" customHeight="1" x14ac:dyDescent="0.15">
      <c r="A4553" s="626"/>
      <c r="B4553" s="209" t="s">
        <v>291</v>
      </c>
      <c r="C4553" s="209" t="s">
        <v>1156</v>
      </c>
      <c r="D4553" s="211">
        <v>43499</v>
      </c>
      <c r="E4553" s="209" t="s">
        <v>3029</v>
      </c>
      <c r="F4553" s="614"/>
      <c r="G4553" s="615"/>
      <c r="H4553" s="618"/>
      <c r="I4553" s="619"/>
      <c r="J4553" s="621"/>
      <c r="K4553" s="621"/>
      <c r="L4553" s="623"/>
    </row>
    <row r="4554" spans="1:12" s="194" customFormat="1" ht="24.6" customHeight="1" x14ac:dyDescent="0.15">
      <c r="A4554" s="624">
        <v>859</v>
      </c>
      <c r="B4554" s="203" t="s">
        <v>12</v>
      </c>
      <c r="C4554" s="207" t="s">
        <v>11</v>
      </c>
      <c r="D4554" s="207" t="s">
        <v>280</v>
      </c>
      <c r="E4554" s="207" t="s">
        <v>281</v>
      </c>
      <c r="F4554" s="627" t="s">
        <v>8</v>
      </c>
      <c r="G4554" s="628"/>
      <c r="H4554" s="629"/>
      <c r="I4554" s="630"/>
      <c r="J4554" s="630"/>
      <c r="K4554" s="630"/>
      <c r="L4554" s="631"/>
    </row>
    <row r="4555" spans="1:12" s="194" customFormat="1" ht="26.65" customHeight="1" x14ac:dyDescent="0.15">
      <c r="A4555" s="625"/>
      <c r="B4555" s="620" t="s">
        <v>3030</v>
      </c>
      <c r="C4555" s="632" t="s">
        <v>3031</v>
      </c>
      <c r="D4555" s="634">
        <v>43398</v>
      </c>
      <c r="E4555" s="620" t="s">
        <v>3032</v>
      </c>
      <c r="F4555" s="636" t="s">
        <v>3033</v>
      </c>
      <c r="G4555" s="637"/>
      <c r="H4555" s="610" t="s">
        <v>286</v>
      </c>
      <c r="I4555" s="611"/>
      <c r="J4555" s="209" t="s">
        <v>287</v>
      </c>
      <c r="K4555" s="209" t="s">
        <v>16</v>
      </c>
      <c r="L4555" s="210">
        <v>2275</v>
      </c>
    </row>
    <row r="4556" spans="1:12" s="194" customFormat="1" ht="158.85" customHeight="1" x14ac:dyDescent="0.15">
      <c r="A4556" s="625"/>
      <c r="B4556" s="621"/>
      <c r="C4556" s="633"/>
      <c r="D4556" s="635"/>
      <c r="E4556" s="621"/>
      <c r="F4556" s="638"/>
      <c r="G4556" s="639"/>
      <c r="H4556" s="610" t="s">
        <v>242</v>
      </c>
      <c r="I4556" s="611"/>
      <c r="J4556" s="209" t="s">
        <v>287</v>
      </c>
      <c r="K4556" s="209" t="s">
        <v>16</v>
      </c>
      <c r="L4556" s="210">
        <v>2731</v>
      </c>
    </row>
    <row r="4557" spans="1:12" s="194" customFormat="1" ht="24.6" customHeight="1" x14ac:dyDescent="0.15">
      <c r="A4557" s="625"/>
      <c r="B4557" s="203" t="s">
        <v>6</v>
      </c>
      <c r="C4557" s="207" t="s">
        <v>5</v>
      </c>
      <c r="D4557" s="207" t="s">
        <v>288</v>
      </c>
      <c r="E4557" s="207" t="s">
        <v>289</v>
      </c>
      <c r="F4557" s="612"/>
      <c r="G4557" s="613"/>
      <c r="H4557" s="616" t="s">
        <v>290</v>
      </c>
      <c r="I4557" s="617"/>
      <c r="J4557" s="620" t="s">
        <v>287</v>
      </c>
      <c r="K4557" s="620" t="s">
        <v>16</v>
      </c>
      <c r="L4557" s="622">
        <v>60</v>
      </c>
    </row>
    <row r="4558" spans="1:12" s="194" customFormat="1" ht="24.6" customHeight="1" x14ac:dyDescent="0.15">
      <c r="A4558" s="626"/>
      <c r="B4558" s="209" t="s">
        <v>401</v>
      </c>
      <c r="C4558" s="209" t="s">
        <v>3033</v>
      </c>
      <c r="D4558" s="211">
        <v>43404</v>
      </c>
      <c r="E4558" s="209" t="s">
        <v>3034</v>
      </c>
      <c r="F4558" s="614"/>
      <c r="G4558" s="615"/>
      <c r="H4558" s="618"/>
      <c r="I4558" s="619"/>
      <c r="J4558" s="621"/>
      <c r="K4558" s="621"/>
      <c r="L4558" s="623"/>
    </row>
    <row r="4559" spans="1:12" s="194" customFormat="1" ht="24.6" customHeight="1" x14ac:dyDescent="0.15">
      <c r="A4559" s="624">
        <v>860</v>
      </c>
      <c r="B4559" s="203" t="s">
        <v>12</v>
      </c>
      <c r="C4559" s="207" t="s">
        <v>11</v>
      </c>
      <c r="D4559" s="207" t="s">
        <v>280</v>
      </c>
      <c r="E4559" s="207" t="s">
        <v>281</v>
      </c>
      <c r="F4559" s="627" t="s">
        <v>8</v>
      </c>
      <c r="G4559" s="628"/>
      <c r="H4559" s="629"/>
      <c r="I4559" s="630"/>
      <c r="J4559" s="630"/>
      <c r="K4559" s="630"/>
      <c r="L4559" s="631"/>
    </row>
    <row r="4560" spans="1:12" s="194" customFormat="1" ht="26.65" customHeight="1" x14ac:dyDescent="0.15">
      <c r="A4560" s="625"/>
      <c r="B4560" s="620" t="s">
        <v>3035</v>
      </c>
      <c r="C4560" s="632" t="s">
        <v>3036</v>
      </c>
      <c r="D4560" s="634">
        <v>43413</v>
      </c>
      <c r="E4560" s="620" t="s">
        <v>607</v>
      </c>
      <c r="F4560" s="636" t="s">
        <v>1071</v>
      </c>
      <c r="G4560" s="637"/>
      <c r="H4560" s="610" t="s">
        <v>286</v>
      </c>
      <c r="I4560" s="611"/>
      <c r="J4560" s="209" t="s">
        <v>287</v>
      </c>
      <c r="K4560" s="209" t="s">
        <v>16</v>
      </c>
      <c r="L4560" s="210">
        <v>307.68</v>
      </c>
    </row>
    <row r="4561" spans="1:12" s="194" customFormat="1" ht="180.2" customHeight="1" x14ac:dyDescent="0.15">
      <c r="A4561" s="625"/>
      <c r="B4561" s="621"/>
      <c r="C4561" s="633"/>
      <c r="D4561" s="635"/>
      <c r="E4561" s="621"/>
      <c r="F4561" s="638"/>
      <c r="G4561" s="639"/>
      <c r="H4561" s="610" t="s">
        <v>242</v>
      </c>
      <c r="I4561" s="611"/>
      <c r="J4561" s="209" t="s">
        <v>287</v>
      </c>
      <c r="K4561" s="209" t="s">
        <v>16</v>
      </c>
      <c r="L4561" s="210">
        <v>380.2</v>
      </c>
    </row>
    <row r="4562" spans="1:12" s="194" customFormat="1" ht="24.6" customHeight="1" x14ac:dyDescent="0.15">
      <c r="A4562" s="625"/>
      <c r="B4562" s="203" t="s">
        <v>6</v>
      </c>
      <c r="C4562" s="207" t="s">
        <v>5</v>
      </c>
      <c r="D4562" s="207" t="s">
        <v>288</v>
      </c>
      <c r="E4562" s="207" t="s">
        <v>289</v>
      </c>
      <c r="F4562" s="612"/>
      <c r="G4562" s="613"/>
      <c r="H4562" s="616" t="s">
        <v>290</v>
      </c>
      <c r="I4562" s="617"/>
      <c r="J4562" s="620" t="s">
        <v>287</v>
      </c>
      <c r="K4562" s="620" t="s">
        <v>287</v>
      </c>
      <c r="L4562" s="622">
        <v>0</v>
      </c>
    </row>
    <row r="4563" spans="1:12" s="194" customFormat="1" ht="24.6" customHeight="1" x14ac:dyDescent="0.15">
      <c r="A4563" s="626"/>
      <c r="B4563" s="209" t="s">
        <v>460</v>
      </c>
      <c r="C4563" s="209" t="s">
        <v>1071</v>
      </c>
      <c r="D4563" s="211">
        <v>43422</v>
      </c>
      <c r="E4563" s="209" t="s">
        <v>1031</v>
      </c>
      <c r="F4563" s="614"/>
      <c r="G4563" s="615"/>
      <c r="H4563" s="618"/>
      <c r="I4563" s="619"/>
      <c r="J4563" s="621"/>
      <c r="K4563" s="621"/>
      <c r="L4563" s="623"/>
    </row>
    <row r="4564" spans="1:12" s="194" customFormat="1" ht="24.6" customHeight="1" x14ac:dyDescent="0.15">
      <c r="A4564" s="624">
        <v>861</v>
      </c>
      <c r="B4564" s="203" t="s">
        <v>12</v>
      </c>
      <c r="C4564" s="207" t="s">
        <v>11</v>
      </c>
      <c r="D4564" s="207" t="s">
        <v>280</v>
      </c>
      <c r="E4564" s="207" t="s">
        <v>281</v>
      </c>
      <c r="F4564" s="627" t="s">
        <v>8</v>
      </c>
      <c r="G4564" s="628"/>
      <c r="H4564" s="629"/>
      <c r="I4564" s="630"/>
      <c r="J4564" s="630"/>
      <c r="K4564" s="630"/>
      <c r="L4564" s="631"/>
    </row>
    <row r="4565" spans="1:12" s="194" customFormat="1" ht="26.65" customHeight="1" x14ac:dyDescent="0.15">
      <c r="A4565" s="625"/>
      <c r="B4565" s="620" t="s">
        <v>3035</v>
      </c>
      <c r="C4565" s="632" t="s">
        <v>3037</v>
      </c>
      <c r="D4565" s="634">
        <v>43431</v>
      </c>
      <c r="E4565" s="620" t="s">
        <v>321</v>
      </c>
      <c r="F4565" s="636" t="s">
        <v>3038</v>
      </c>
      <c r="G4565" s="637"/>
      <c r="H4565" s="610" t="s">
        <v>286</v>
      </c>
      <c r="I4565" s="611"/>
      <c r="J4565" s="209" t="s">
        <v>287</v>
      </c>
      <c r="K4565" s="209" t="s">
        <v>16</v>
      </c>
      <c r="L4565" s="210">
        <v>477</v>
      </c>
    </row>
    <row r="4566" spans="1:12" s="194" customFormat="1" ht="137.65" customHeight="1" x14ac:dyDescent="0.15">
      <c r="A4566" s="625"/>
      <c r="B4566" s="621"/>
      <c r="C4566" s="633"/>
      <c r="D4566" s="635"/>
      <c r="E4566" s="621"/>
      <c r="F4566" s="638"/>
      <c r="G4566" s="639"/>
      <c r="H4566" s="610" t="s">
        <v>242</v>
      </c>
      <c r="I4566" s="611"/>
      <c r="J4566" s="209" t="s">
        <v>287</v>
      </c>
      <c r="K4566" s="209" t="s">
        <v>287</v>
      </c>
      <c r="L4566" s="210">
        <v>0</v>
      </c>
    </row>
    <row r="4567" spans="1:12" s="194" customFormat="1" ht="24.6" customHeight="1" x14ac:dyDescent="0.15">
      <c r="A4567" s="625"/>
      <c r="B4567" s="203" t="s">
        <v>6</v>
      </c>
      <c r="C4567" s="207" t="s">
        <v>5</v>
      </c>
      <c r="D4567" s="207" t="s">
        <v>288</v>
      </c>
      <c r="E4567" s="207" t="s">
        <v>289</v>
      </c>
      <c r="F4567" s="612"/>
      <c r="G4567" s="613"/>
      <c r="H4567" s="616" t="s">
        <v>290</v>
      </c>
      <c r="I4567" s="617"/>
      <c r="J4567" s="620" t="s">
        <v>287</v>
      </c>
      <c r="K4567" s="620" t="s">
        <v>16</v>
      </c>
      <c r="L4567" s="622">
        <v>1175</v>
      </c>
    </row>
    <row r="4568" spans="1:12" s="194" customFormat="1" ht="24.6" customHeight="1" x14ac:dyDescent="0.15">
      <c r="A4568" s="626"/>
      <c r="B4568" s="209" t="s">
        <v>460</v>
      </c>
      <c r="C4568" s="209" t="s">
        <v>3038</v>
      </c>
      <c r="D4568" s="211">
        <v>43434</v>
      </c>
      <c r="E4568" s="209" t="s">
        <v>1319</v>
      </c>
      <c r="F4568" s="614"/>
      <c r="G4568" s="615"/>
      <c r="H4568" s="618"/>
      <c r="I4568" s="619"/>
      <c r="J4568" s="621"/>
      <c r="K4568" s="621"/>
      <c r="L4568" s="623"/>
    </row>
    <row r="4569" spans="1:12" s="194" customFormat="1" ht="24.6" customHeight="1" x14ac:dyDescent="0.15">
      <c r="A4569" s="624">
        <v>862</v>
      </c>
      <c r="B4569" s="203" t="s">
        <v>12</v>
      </c>
      <c r="C4569" s="207" t="s">
        <v>11</v>
      </c>
      <c r="D4569" s="207" t="s">
        <v>280</v>
      </c>
      <c r="E4569" s="207" t="s">
        <v>281</v>
      </c>
      <c r="F4569" s="627" t="s">
        <v>8</v>
      </c>
      <c r="G4569" s="628"/>
      <c r="H4569" s="629"/>
      <c r="I4569" s="630"/>
      <c r="J4569" s="630"/>
      <c r="K4569" s="630"/>
      <c r="L4569" s="631"/>
    </row>
    <row r="4570" spans="1:12" s="194" customFormat="1" ht="26.65" customHeight="1" x14ac:dyDescent="0.15">
      <c r="A4570" s="625"/>
      <c r="B4570" s="620" t="s">
        <v>3035</v>
      </c>
      <c r="C4570" s="620" t="s">
        <v>3039</v>
      </c>
      <c r="D4570" s="634">
        <v>43508</v>
      </c>
      <c r="E4570" s="620" t="s">
        <v>3040</v>
      </c>
      <c r="F4570" s="636" t="s">
        <v>3041</v>
      </c>
      <c r="G4570" s="637"/>
      <c r="H4570" s="610" t="s">
        <v>286</v>
      </c>
      <c r="I4570" s="611"/>
      <c r="J4570" s="209" t="s">
        <v>287</v>
      </c>
      <c r="K4570" s="209" t="s">
        <v>16</v>
      </c>
      <c r="L4570" s="210">
        <v>384</v>
      </c>
    </row>
    <row r="4571" spans="1:12" s="194" customFormat="1" ht="105" customHeight="1" x14ac:dyDescent="0.15">
      <c r="A4571" s="625"/>
      <c r="B4571" s="621"/>
      <c r="C4571" s="621"/>
      <c r="D4571" s="635"/>
      <c r="E4571" s="621"/>
      <c r="F4571" s="638"/>
      <c r="G4571" s="639"/>
      <c r="H4571" s="610" t="s">
        <v>242</v>
      </c>
      <c r="I4571" s="611"/>
      <c r="J4571" s="209" t="s">
        <v>287</v>
      </c>
      <c r="K4571" s="209" t="s">
        <v>16</v>
      </c>
      <c r="L4571" s="210">
        <v>3090.67</v>
      </c>
    </row>
    <row r="4572" spans="1:12" s="194" customFormat="1" ht="24.6" customHeight="1" x14ac:dyDescent="0.15">
      <c r="A4572" s="625"/>
      <c r="B4572" s="203" t="s">
        <v>6</v>
      </c>
      <c r="C4572" s="207" t="s">
        <v>5</v>
      </c>
      <c r="D4572" s="207" t="s">
        <v>288</v>
      </c>
      <c r="E4572" s="207" t="s">
        <v>289</v>
      </c>
      <c r="F4572" s="612"/>
      <c r="G4572" s="613"/>
      <c r="H4572" s="616" t="s">
        <v>290</v>
      </c>
      <c r="I4572" s="617"/>
      <c r="J4572" s="620" t="s">
        <v>287</v>
      </c>
      <c r="K4572" s="620" t="s">
        <v>16</v>
      </c>
      <c r="L4572" s="622">
        <v>51</v>
      </c>
    </row>
    <row r="4573" spans="1:12" s="194" customFormat="1" ht="24.6" customHeight="1" x14ac:dyDescent="0.15">
      <c r="A4573" s="626"/>
      <c r="B4573" s="209" t="s">
        <v>460</v>
      </c>
      <c r="C4573" s="209" t="s">
        <v>3041</v>
      </c>
      <c r="D4573" s="211">
        <v>43511</v>
      </c>
      <c r="E4573" s="209" t="s">
        <v>1254</v>
      </c>
      <c r="F4573" s="614"/>
      <c r="G4573" s="615"/>
      <c r="H4573" s="618"/>
      <c r="I4573" s="619"/>
      <c r="J4573" s="621"/>
      <c r="K4573" s="621"/>
      <c r="L4573" s="623"/>
    </row>
    <row r="4574" spans="1:12" s="194" customFormat="1" ht="24.6" customHeight="1" x14ac:dyDescent="0.15">
      <c r="A4574" s="624">
        <v>863</v>
      </c>
      <c r="B4574" s="203" t="s">
        <v>12</v>
      </c>
      <c r="C4574" s="207" t="s">
        <v>11</v>
      </c>
      <c r="D4574" s="207" t="s">
        <v>280</v>
      </c>
      <c r="E4574" s="207" t="s">
        <v>281</v>
      </c>
      <c r="F4574" s="627" t="s">
        <v>8</v>
      </c>
      <c r="G4574" s="628"/>
      <c r="H4574" s="629"/>
      <c r="I4574" s="630"/>
      <c r="J4574" s="630"/>
      <c r="K4574" s="630"/>
      <c r="L4574" s="631"/>
    </row>
    <row r="4575" spans="1:12" s="194" customFormat="1" ht="26.65" customHeight="1" x14ac:dyDescent="0.15">
      <c r="A4575" s="625"/>
      <c r="B4575" s="620" t="s">
        <v>3035</v>
      </c>
      <c r="C4575" s="620" t="s">
        <v>3042</v>
      </c>
      <c r="D4575" s="634">
        <v>43523</v>
      </c>
      <c r="E4575" s="620" t="s">
        <v>1903</v>
      </c>
      <c r="F4575" s="636" t="s">
        <v>1904</v>
      </c>
      <c r="G4575" s="637"/>
      <c r="H4575" s="610" t="s">
        <v>286</v>
      </c>
      <c r="I4575" s="611"/>
      <c r="J4575" s="209" t="s">
        <v>287</v>
      </c>
      <c r="K4575" s="209" t="s">
        <v>16</v>
      </c>
      <c r="L4575" s="210">
        <v>189</v>
      </c>
    </row>
    <row r="4576" spans="1:12" s="194" customFormat="1" ht="83.65" customHeight="1" x14ac:dyDescent="0.15">
      <c r="A4576" s="625"/>
      <c r="B4576" s="621"/>
      <c r="C4576" s="621"/>
      <c r="D4576" s="635"/>
      <c r="E4576" s="621"/>
      <c r="F4576" s="638"/>
      <c r="G4576" s="639"/>
      <c r="H4576" s="610" t="s">
        <v>242</v>
      </c>
      <c r="I4576" s="611"/>
      <c r="J4576" s="209" t="s">
        <v>287</v>
      </c>
      <c r="K4576" s="209" t="s">
        <v>16</v>
      </c>
      <c r="L4576" s="210">
        <v>313.60000000000002</v>
      </c>
    </row>
    <row r="4577" spans="1:12" s="194" customFormat="1" ht="24.6" customHeight="1" x14ac:dyDescent="0.15">
      <c r="A4577" s="625"/>
      <c r="B4577" s="203" t="s">
        <v>6</v>
      </c>
      <c r="C4577" s="207" t="s">
        <v>5</v>
      </c>
      <c r="D4577" s="207" t="s">
        <v>288</v>
      </c>
      <c r="E4577" s="207" t="s">
        <v>289</v>
      </c>
      <c r="F4577" s="612"/>
      <c r="G4577" s="613"/>
      <c r="H4577" s="616" t="s">
        <v>290</v>
      </c>
      <c r="I4577" s="617"/>
      <c r="J4577" s="620" t="s">
        <v>287</v>
      </c>
      <c r="K4577" s="620" t="s">
        <v>16</v>
      </c>
      <c r="L4577" s="622">
        <v>65</v>
      </c>
    </row>
    <row r="4578" spans="1:12" s="194" customFormat="1" ht="24.6" customHeight="1" x14ac:dyDescent="0.15">
      <c r="A4578" s="626"/>
      <c r="B4578" s="209" t="s">
        <v>460</v>
      </c>
      <c r="C4578" s="209" t="s">
        <v>1904</v>
      </c>
      <c r="D4578" s="211">
        <v>43524</v>
      </c>
      <c r="E4578" s="209" t="s">
        <v>375</v>
      </c>
      <c r="F4578" s="614"/>
      <c r="G4578" s="615"/>
      <c r="H4578" s="618"/>
      <c r="I4578" s="619"/>
      <c r="J4578" s="621"/>
      <c r="K4578" s="621"/>
      <c r="L4578" s="623"/>
    </row>
    <row r="4579" spans="1:12" s="194" customFormat="1" ht="24.6" customHeight="1" x14ac:dyDescent="0.15">
      <c r="A4579" s="624">
        <v>864</v>
      </c>
      <c r="B4579" s="203" t="s">
        <v>12</v>
      </c>
      <c r="C4579" s="207" t="s">
        <v>11</v>
      </c>
      <c r="D4579" s="207" t="s">
        <v>280</v>
      </c>
      <c r="E4579" s="207" t="s">
        <v>281</v>
      </c>
      <c r="F4579" s="627" t="s">
        <v>8</v>
      </c>
      <c r="G4579" s="628"/>
      <c r="H4579" s="629"/>
      <c r="I4579" s="630"/>
      <c r="J4579" s="630"/>
      <c r="K4579" s="630"/>
      <c r="L4579" s="631"/>
    </row>
    <row r="4580" spans="1:12" s="194" customFormat="1" ht="26.65" customHeight="1" x14ac:dyDescent="0.15">
      <c r="A4580" s="625"/>
      <c r="B4580" s="620" t="s">
        <v>3035</v>
      </c>
      <c r="C4580" s="620" t="s">
        <v>3043</v>
      </c>
      <c r="D4580" s="634">
        <v>43543</v>
      </c>
      <c r="E4580" s="620" t="s">
        <v>803</v>
      </c>
      <c r="F4580" s="636" t="s">
        <v>3044</v>
      </c>
      <c r="G4580" s="637"/>
      <c r="H4580" s="610" t="s">
        <v>286</v>
      </c>
      <c r="I4580" s="611"/>
      <c r="J4580" s="209" t="s">
        <v>287</v>
      </c>
      <c r="K4580" s="209" t="s">
        <v>16</v>
      </c>
      <c r="L4580" s="210">
        <v>555</v>
      </c>
    </row>
    <row r="4581" spans="1:12" s="194" customFormat="1" ht="94.35" customHeight="1" x14ac:dyDescent="0.15">
      <c r="A4581" s="625"/>
      <c r="B4581" s="621"/>
      <c r="C4581" s="621"/>
      <c r="D4581" s="635"/>
      <c r="E4581" s="621"/>
      <c r="F4581" s="638"/>
      <c r="G4581" s="639"/>
      <c r="H4581" s="610" t="s">
        <v>242</v>
      </c>
      <c r="I4581" s="611"/>
      <c r="J4581" s="209" t="s">
        <v>287</v>
      </c>
      <c r="K4581" s="209" t="s">
        <v>287</v>
      </c>
      <c r="L4581" s="210">
        <v>0</v>
      </c>
    </row>
    <row r="4582" spans="1:12" s="194" customFormat="1" ht="24.6" customHeight="1" x14ac:dyDescent="0.15">
      <c r="A4582" s="625"/>
      <c r="B4582" s="203" t="s">
        <v>6</v>
      </c>
      <c r="C4582" s="207" t="s">
        <v>5</v>
      </c>
      <c r="D4582" s="207" t="s">
        <v>288</v>
      </c>
      <c r="E4582" s="207" t="s">
        <v>289</v>
      </c>
      <c r="F4582" s="612"/>
      <c r="G4582" s="613"/>
      <c r="H4582" s="616" t="s">
        <v>290</v>
      </c>
      <c r="I4582" s="617"/>
      <c r="J4582" s="620" t="s">
        <v>287</v>
      </c>
      <c r="K4582" s="620" t="s">
        <v>287</v>
      </c>
      <c r="L4582" s="622">
        <v>0</v>
      </c>
    </row>
    <row r="4583" spans="1:12" s="194" customFormat="1" ht="24.6" customHeight="1" x14ac:dyDescent="0.15">
      <c r="A4583" s="626"/>
      <c r="B4583" s="209" t="s">
        <v>460</v>
      </c>
      <c r="C4583" s="209" t="s">
        <v>3044</v>
      </c>
      <c r="D4583" s="211">
        <v>43546</v>
      </c>
      <c r="E4583" s="209" t="s">
        <v>2652</v>
      </c>
      <c r="F4583" s="614"/>
      <c r="G4583" s="615"/>
      <c r="H4583" s="618"/>
      <c r="I4583" s="619"/>
      <c r="J4583" s="621"/>
      <c r="K4583" s="621"/>
      <c r="L4583" s="623"/>
    </row>
    <row r="4584" spans="1:12" s="194" customFormat="1" ht="24.6" customHeight="1" x14ac:dyDescent="0.15">
      <c r="A4584" s="624">
        <v>865</v>
      </c>
      <c r="B4584" s="203" t="s">
        <v>12</v>
      </c>
      <c r="C4584" s="207" t="s">
        <v>11</v>
      </c>
      <c r="D4584" s="207" t="s">
        <v>280</v>
      </c>
      <c r="E4584" s="207" t="s">
        <v>281</v>
      </c>
      <c r="F4584" s="627" t="s">
        <v>8</v>
      </c>
      <c r="G4584" s="628"/>
      <c r="H4584" s="629"/>
      <c r="I4584" s="630"/>
      <c r="J4584" s="630"/>
      <c r="K4584" s="630"/>
      <c r="L4584" s="631"/>
    </row>
    <row r="4585" spans="1:12" s="194" customFormat="1" ht="26.65" customHeight="1" x14ac:dyDescent="0.15">
      <c r="A4585" s="625"/>
      <c r="B4585" s="620" t="s">
        <v>3045</v>
      </c>
      <c r="C4585" s="632" t="s">
        <v>3046</v>
      </c>
      <c r="D4585" s="634">
        <v>43389</v>
      </c>
      <c r="E4585" s="620" t="s">
        <v>1763</v>
      </c>
      <c r="F4585" s="636" t="s">
        <v>1764</v>
      </c>
      <c r="G4585" s="637"/>
      <c r="H4585" s="610" t="s">
        <v>286</v>
      </c>
      <c r="I4585" s="611"/>
      <c r="J4585" s="209" t="s">
        <v>287</v>
      </c>
      <c r="K4585" s="209" t="s">
        <v>287</v>
      </c>
      <c r="L4585" s="210">
        <v>0</v>
      </c>
    </row>
    <row r="4586" spans="1:12" s="194" customFormat="1" ht="409.6" customHeight="1" x14ac:dyDescent="0.15">
      <c r="A4586" s="625"/>
      <c r="B4586" s="640"/>
      <c r="C4586" s="641"/>
      <c r="D4586" s="642"/>
      <c r="E4586" s="640"/>
      <c r="F4586" s="643"/>
      <c r="G4586" s="644"/>
      <c r="H4586" s="616" t="s">
        <v>242</v>
      </c>
      <c r="I4586" s="617"/>
      <c r="J4586" s="620" t="s">
        <v>287</v>
      </c>
      <c r="K4586" s="620" t="s">
        <v>287</v>
      </c>
      <c r="L4586" s="622">
        <v>0</v>
      </c>
    </row>
    <row r="4587" spans="1:12" s="194" customFormat="1" ht="41.1" customHeight="1" x14ac:dyDescent="0.15">
      <c r="A4587" s="625"/>
      <c r="B4587" s="621"/>
      <c r="C4587" s="633"/>
      <c r="D4587" s="635"/>
      <c r="E4587" s="621"/>
      <c r="F4587" s="638"/>
      <c r="G4587" s="639"/>
      <c r="H4587" s="618"/>
      <c r="I4587" s="619"/>
      <c r="J4587" s="621"/>
      <c r="K4587" s="621"/>
      <c r="L4587" s="623"/>
    </row>
    <row r="4588" spans="1:12" s="194" customFormat="1" ht="24.6" customHeight="1" x14ac:dyDescent="0.15">
      <c r="A4588" s="625"/>
      <c r="B4588" s="203" t="s">
        <v>6</v>
      </c>
      <c r="C4588" s="207" t="s">
        <v>5</v>
      </c>
      <c r="D4588" s="207" t="s">
        <v>288</v>
      </c>
      <c r="E4588" s="207" t="s">
        <v>289</v>
      </c>
      <c r="F4588" s="612"/>
      <c r="G4588" s="613"/>
      <c r="H4588" s="616" t="s">
        <v>290</v>
      </c>
      <c r="I4588" s="617"/>
      <c r="J4588" s="620" t="s">
        <v>287</v>
      </c>
      <c r="K4588" s="620" t="s">
        <v>16</v>
      </c>
      <c r="L4588" s="622">
        <v>665</v>
      </c>
    </row>
    <row r="4589" spans="1:12" s="194" customFormat="1" ht="24.6" customHeight="1" x14ac:dyDescent="0.15">
      <c r="A4589" s="626"/>
      <c r="B4589" s="209" t="s">
        <v>3047</v>
      </c>
      <c r="C4589" s="209" t="s">
        <v>1764</v>
      </c>
      <c r="D4589" s="211">
        <v>43393</v>
      </c>
      <c r="E4589" s="209" t="s">
        <v>2382</v>
      </c>
      <c r="F4589" s="614"/>
      <c r="G4589" s="615"/>
      <c r="H4589" s="618"/>
      <c r="I4589" s="619"/>
      <c r="J4589" s="621"/>
      <c r="K4589" s="621"/>
      <c r="L4589" s="623"/>
    </row>
    <row r="4590" spans="1:12" s="194" customFormat="1" ht="24.6" customHeight="1" x14ac:dyDescent="0.15">
      <c r="A4590" s="624">
        <v>866</v>
      </c>
      <c r="B4590" s="203" t="s">
        <v>12</v>
      </c>
      <c r="C4590" s="207" t="s">
        <v>11</v>
      </c>
      <c r="D4590" s="207" t="s">
        <v>280</v>
      </c>
      <c r="E4590" s="207" t="s">
        <v>281</v>
      </c>
      <c r="F4590" s="627" t="s">
        <v>8</v>
      </c>
      <c r="G4590" s="628"/>
      <c r="H4590" s="629"/>
      <c r="I4590" s="630"/>
      <c r="J4590" s="630"/>
      <c r="K4590" s="630"/>
      <c r="L4590" s="631"/>
    </row>
    <row r="4591" spans="1:12" s="194" customFormat="1" ht="26.65" customHeight="1" x14ac:dyDescent="0.15">
      <c r="A4591" s="625"/>
      <c r="B4591" s="620" t="s">
        <v>3045</v>
      </c>
      <c r="C4591" s="632" t="s">
        <v>3048</v>
      </c>
      <c r="D4591" s="634">
        <v>43542</v>
      </c>
      <c r="E4591" s="620" t="s">
        <v>986</v>
      </c>
      <c r="F4591" s="636" t="s">
        <v>987</v>
      </c>
      <c r="G4591" s="637"/>
      <c r="H4591" s="610" t="s">
        <v>286</v>
      </c>
      <c r="I4591" s="611"/>
      <c r="J4591" s="209" t="s">
        <v>287</v>
      </c>
      <c r="K4591" s="209" t="s">
        <v>287</v>
      </c>
      <c r="L4591" s="210">
        <v>0</v>
      </c>
    </row>
    <row r="4592" spans="1:12" s="194" customFormat="1" ht="409.6" customHeight="1" x14ac:dyDescent="0.15">
      <c r="A4592" s="625"/>
      <c r="B4592" s="640"/>
      <c r="C4592" s="641"/>
      <c r="D4592" s="642"/>
      <c r="E4592" s="640"/>
      <c r="F4592" s="643"/>
      <c r="G4592" s="644"/>
      <c r="H4592" s="616" t="s">
        <v>242</v>
      </c>
      <c r="I4592" s="617"/>
      <c r="J4592" s="620" t="s">
        <v>287</v>
      </c>
      <c r="K4592" s="620" t="s">
        <v>287</v>
      </c>
      <c r="L4592" s="622">
        <v>0</v>
      </c>
    </row>
    <row r="4593" spans="1:12" s="194" customFormat="1" ht="19.7" customHeight="1" x14ac:dyDescent="0.15">
      <c r="A4593" s="625"/>
      <c r="B4593" s="621"/>
      <c r="C4593" s="633"/>
      <c r="D4593" s="635"/>
      <c r="E4593" s="621"/>
      <c r="F4593" s="638"/>
      <c r="G4593" s="639"/>
      <c r="H4593" s="618"/>
      <c r="I4593" s="619"/>
      <c r="J4593" s="621"/>
      <c r="K4593" s="621"/>
      <c r="L4593" s="623"/>
    </row>
    <row r="4594" spans="1:12" s="194" customFormat="1" ht="24.6" customHeight="1" x14ac:dyDescent="0.15">
      <c r="A4594" s="625"/>
      <c r="B4594" s="203" t="s">
        <v>6</v>
      </c>
      <c r="C4594" s="207" t="s">
        <v>5</v>
      </c>
      <c r="D4594" s="207" t="s">
        <v>288</v>
      </c>
      <c r="E4594" s="207" t="s">
        <v>289</v>
      </c>
      <c r="F4594" s="612"/>
      <c r="G4594" s="613"/>
      <c r="H4594" s="616" t="s">
        <v>290</v>
      </c>
      <c r="I4594" s="617"/>
      <c r="J4594" s="620" t="s">
        <v>287</v>
      </c>
      <c r="K4594" s="620" t="s">
        <v>16</v>
      </c>
      <c r="L4594" s="622">
        <v>711.67</v>
      </c>
    </row>
    <row r="4595" spans="1:12" s="194" customFormat="1" ht="24.6" customHeight="1" x14ac:dyDescent="0.15">
      <c r="A4595" s="626"/>
      <c r="B4595" s="209" t="s">
        <v>3047</v>
      </c>
      <c r="C4595" s="209" t="s">
        <v>987</v>
      </c>
      <c r="D4595" s="211">
        <v>43548</v>
      </c>
      <c r="E4595" s="209" t="s">
        <v>1770</v>
      </c>
      <c r="F4595" s="614"/>
      <c r="G4595" s="615"/>
      <c r="H4595" s="618"/>
      <c r="I4595" s="619"/>
      <c r="J4595" s="621"/>
      <c r="K4595" s="621"/>
      <c r="L4595" s="623"/>
    </row>
    <row r="4596" spans="1:12" s="194" customFormat="1" ht="24.6" customHeight="1" x14ac:dyDescent="0.15">
      <c r="A4596" s="624">
        <v>867</v>
      </c>
      <c r="B4596" s="203" t="s">
        <v>12</v>
      </c>
      <c r="C4596" s="207" t="s">
        <v>11</v>
      </c>
      <c r="D4596" s="207" t="s">
        <v>280</v>
      </c>
      <c r="E4596" s="207" t="s">
        <v>281</v>
      </c>
      <c r="F4596" s="627" t="s">
        <v>8</v>
      </c>
      <c r="G4596" s="628"/>
      <c r="H4596" s="629"/>
      <c r="I4596" s="630"/>
      <c r="J4596" s="630"/>
      <c r="K4596" s="630"/>
      <c r="L4596" s="631"/>
    </row>
    <row r="4597" spans="1:12" s="194" customFormat="1" ht="26.65" customHeight="1" x14ac:dyDescent="0.15">
      <c r="A4597" s="625"/>
      <c r="B4597" s="620" t="s">
        <v>3049</v>
      </c>
      <c r="C4597" s="632" t="s">
        <v>3050</v>
      </c>
      <c r="D4597" s="634">
        <v>43502</v>
      </c>
      <c r="E4597" s="620" t="s">
        <v>2371</v>
      </c>
      <c r="F4597" s="636" t="s">
        <v>2372</v>
      </c>
      <c r="G4597" s="637"/>
      <c r="H4597" s="610" t="s">
        <v>286</v>
      </c>
      <c r="I4597" s="611"/>
      <c r="J4597" s="209" t="s">
        <v>287</v>
      </c>
      <c r="K4597" s="209" t="s">
        <v>16</v>
      </c>
      <c r="L4597" s="210">
        <v>71</v>
      </c>
    </row>
    <row r="4598" spans="1:12" s="194" customFormat="1" ht="126.95" customHeight="1" x14ac:dyDescent="0.15">
      <c r="A4598" s="625"/>
      <c r="B4598" s="621"/>
      <c r="C4598" s="633"/>
      <c r="D4598" s="635"/>
      <c r="E4598" s="621"/>
      <c r="F4598" s="638"/>
      <c r="G4598" s="639"/>
      <c r="H4598" s="610" t="s">
        <v>242</v>
      </c>
      <c r="I4598" s="611"/>
      <c r="J4598" s="209" t="s">
        <v>287</v>
      </c>
      <c r="K4598" s="209" t="s">
        <v>16</v>
      </c>
      <c r="L4598" s="210">
        <v>237.96</v>
      </c>
    </row>
    <row r="4599" spans="1:12" s="194" customFormat="1" ht="24.6" customHeight="1" x14ac:dyDescent="0.15">
      <c r="A4599" s="625"/>
      <c r="B4599" s="203" t="s">
        <v>6</v>
      </c>
      <c r="C4599" s="207" t="s">
        <v>5</v>
      </c>
      <c r="D4599" s="207" t="s">
        <v>288</v>
      </c>
      <c r="E4599" s="207" t="s">
        <v>289</v>
      </c>
      <c r="F4599" s="612"/>
      <c r="G4599" s="613"/>
      <c r="H4599" s="616" t="s">
        <v>290</v>
      </c>
      <c r="I4599" s="617"/>
      <c r="J4599" s="620" t="s">
        <v>287</v>
      </c>
      <c r="K4599" s="620" t="s">
        <v>16</v>
      </c>
      <c r="L4599" s="622">
        <v>90</v>
      </c>
    </row>
    <row r="4600" spans="1:12" s="194" customFormat="1" ht="24.6" customHeight="1" x14ac:dyDescent="0.15">
      <c r="A4600" s="626"/>
      <c r="B4600" s="209" t="s">
        <v>317</v>
      </c>
      <c r="C4600" s="209" t="s">
        <v>2372</v>
      </c>
      <c r="D4600" s="211">
        <v>43506</v>
      </c>
      <c r="E4600" s="209" t="s">
        <v>2437</v>
      </c>
      <c r="F4600" s="614"/>
      <c r="G4600" s="615"/>
      <c r="H4600" s="618"/>
      <c r="I4600" s="619"/>
      <c r="J4600" s="621"/>
      <c r="K4600" s="621"/>
      <c r="L4600" s="623"/>
    </row>
    <row r="4601" spans="1:12" s="194" customFormat="1" ht="24.6" customHeight="1" x14ac:dyDescent="0.15">
      <c r="A4601" s="624">
        <v>868</v>
      </c>
      <c r="B4601" s="203" t="s">
        <v>12</v>
      </c>
      <c r="C4601" s="207" t="s">
        <v>11</v>
      </c>
      <c r="D4601" s="207" t="s">
        <v>280</v>
      </c>
      <c r="E4601" s="207" t="s">
        <v>281</v>
      </c>
      <c r="F4601" s="627" t="s">
        <v>8</v>
      </c>
      <c r="G4601" s="628"/>
      <c r="H4601" s="629"/>
      <c r="I4601" s="630"/>
      <c r="J4601" s="630"/>
      <c r="K4601" s="630"/>
      <c r="L4601" s="631"/>
    </row>
    <row r="4602" spans="1:12" s="194" customFormat="1" ht="26.65" customHeight="1" x14ac:dyDescent="0.15">
      <c r="A4602" s="625"/>
      <c r="B4602" s="620" t="s">
        <v>3049</v>
      </c>
      <c r="C4602" s="632" t="s">
        <v>3051</v>
      </c>
      <c r="D4602" s="634">
        <v>43535</v>
      </c>
      <c r="E4602" s="620" t="s">
        <v>369</v>
      </c>
      <c r="F4602" s="636" t="s">
        <v>370</v>
      </c>
      <c r="G4602" s="637"/>
      <c r="H4602" s="610" t="s">
        <v>286</v>
      </c>
      <c r="I4602" s="611"/>
      <c r="J4602" s="209" t="s">
        <v>287</v>
      </c>
      <c r="K4602" s="209" t="s">
        <v>16</v>
      </c>
      <c r="L4602" s="210">
        <v>470</v>
      </c>
    </row>
    <row r="4603" spans="1:12" s="194" customFormat="1" ht="255.95" customHeight="1" x14ac:dyDescent="0.15">
      <c r="A4603" s="625"/>
      <c r="B4603" s="621"/>
      <c r="C4603" s="633"/>
      <c r="D4603" s="635"/>
      <c r="E4603" s="621"/>
      <c r="F4603" s="638"/>
      <c r="G4603" s="639"/>
      <c r="H4603" s="610" t="s">
        <v>242</v>
      </c>
      <c r="I4603" s="611"/>
      <c r="J4603" s="209" t="s">
        <v>287</v>
      </c>
      <c r="K4603" s="209" t="s">
        <v>16</v>
      </c>
      <c r="L4603" s="210">
        <v>441.4</v>
      </c>
    </row>
    <row r="4604" spans="1:12" s="194" customFormat="1" ht="24.6" customHeight="1" x14ac:dyDescent="0.15">
      <c r="A4604" s="625"/>
      <c r="B4604" s="203" t="s">
        <v>6</v>
      </c>
      <c r="C4604" s="207" t="s">
        <v>5</v>
      </c>
      <c r="D4604" s="207" t="s">
        <v>288</v>
      </c>
      <c r="E4604" s="207" t="s">
        <v>289</v>
      </c>
      <c r="F4604" s="612"/>
      <c r="G4604" s="613"/>
      <c r="H4604" s="616" t="s">
        <v>290</v>
      </c>
      <c r="I4604" s="617"/>
      <c r="J4604" s="620" t="s">
        <v>287</v>
      </c>
      <c r="K4604" s="620" t="s">
        <v>16</v>
      </c>
      <c r="L4604" s="622">
        <v>200</v>
      </c>
    </row>
    <row r="4605" spans="1:12" s="194" customFormat="1" ht="24.6" customHeight="1" x14ac:dyDescent="0.15">
      <c r="A4605" s="626"/>
      <c r="B4605" s="209" t="s">
        <v>317</v>
      </c>
      <c r="C4605" s="209" t="s">
        <v>370</v>
      </c>
      <c r="D4605" s="211">
        <v>43537</v>
      </c>
      <c r="E4605" s="209" t="s">
        <v>2492</v>
      </c>
      <c r="F4605" s="614"/>
      <c r="G4605" s="615"/>
      <c r="H4605" s="618"/>
      <c r="I4605" s="619"/>
      <c r="J4605" s="621"/>
      <c r="K4605" s="621"/>
      <c r="L4605" s="623"/>
    </row>
    <row r="4606" spans="1:12" s="194" customFormat="1" ht="24.6" customHeight="1" x14ac:dyDescent="0.15">
      <c r="A4606" s="624">
        <v>869</v>
      </c>
      <c r="B4606" s="203" t="s">
        <v>12</v>
      </c>
      <c r="C4606" s="207" t="s">
        <v>11</v>
      </c>
      <c r="D4606" s="207" t="s">
        <v>280</v>
      </c>
      <c r="E4606" s="207" t="s">
        <v>281</v>
      </c>
      <c r="F4606" s="627" t="s">
        <v>8</v>
      </c>
      <c r="G4606" s="628"/>
      <c r="H4606" s="629"/>
      <c r="I4606" s="630"/>
      <c r="J4606" s="630"/>
      <c r="K4606" s="630"/>
      <c r="L4606" s="631"/>
    </row>
    <row r="4607" spans="1:12" s="194" customFormat="1" ht="26.65" customHeight="1" x14ac:dyDescent="0.15">
      <c r="A4607" s="625"/>
      <c r="B4607" s="620" t="s">
        <v>3052</v>
      </c>
      <c r="C4607" s="632" t="s">
        <v>3053</v>
      </c>
      <c r="D4607" s="634">
        <v>43523</v>
      </c>
      <c r="E4607" s="620" t="s">
        <v>2235</v>
      </c>
      <c r="F4607" s="636" t="s">
        <v>3054</v>
      </c>
      <c r="G4607" s="637"/>
      <c r="H4607" s="610" t="s">
        <v>286</v>
      </c>
      <c r="I4607" s="611"/>
      <c r="J4607" s="209" t="s">
        <v>287</v>
      </c>
      <c r="K4607" s="209" t="s">
        <v>16</v>
      </c>
      <c r="L4607" s="210">
        <v>706</v>
      </c>
    </row>
    <row r="4608" spans="1:12" s="194" customFormat="1" ht="409.6" customHeight="1" x14ac:dyDescent="0.15">
      <c r="A4608" s="625"/>
      <c r="B4608" s="640"/>
      <c r="C4608" s="641"/>
      <c r="D4608" s="642"/>
      <c r="E4608" s="640"/>
      <c r="F4608" s="643"/>
      <c r="G4608" s="644"/>
      <c r="H4608" s="616" t="s">
        <v>242</v>
      </c>
      <c r="I4608" s="617"/>
      <c r="J4608" s="620" t="s">
        <v>287</v>
      </c>
      <c r="K4608" s="620" t="s">
        <v>16</v>
      </c>
      <c r="L4608" s="622">
        <v>470.85</v>
      </c>
    </row>
    <row r="4609" spans="1:12" s="194" customFormat="1" ht="19.7" customHeight="1" x14ac:dyDescent="0.15">
      <c r="A4609" s="625"/>
      <c r="B4609" s="621"/>
      <c r="C4609" s="633"/>
      <c r="D4609" s="635"/>
      <c r="E4609" s="621"/>
      <c r="F4609" s="638"/>
      <c r="G4609" s="639"/>
      <c r="H4609" s="618"/>
      <c r="I4609" s="619"/>
      <c r="J4609" s="621"/>
      <c r="K4609" s="621"/>
      <c r="L4609" s="623"/>
    </row>
    <row r="4610" spans="1:12" s="194" customFormat="1" ht="24.6" customHeight="1" x14ac:dyDescent="0.15">
      <c r="A4610" s="625"/>
      <c r="B4610" s="203" t="s">
        <v>6</v>
      </c>
      <c r="C4610" s="207" t="s">
        <v>5</v>
      </c>
      <c r="D4610" s="207" t="s">
        <v>288</v>
      </c>
      <c r="E4610" s="207" t="s">
        <v>289</v>
      </c>
      <c r="F4610" s="612"/>
      <c r="G4610" s="613"/>
      <c r="H4610" s="616" t="s">
        <v>290</v>
      </c>
      <c r="I4610" s="617"/>
      <c r="J4610" s="620" t="s">
        <v>287</v>
      </c>
      <c r="K4610" s="620" t="s">
        <v>16</v>
      </c>
      <c r="L4610" s="622">
        <v>128</v>
      </c>
    </row>
    <row r="4611" spans="1:12" s="194" customFormat="1" ht="24.6" customHeight="1" x14ac:dyDescent="0.15">
      <c r="A4611" s="626"/>
      <c r="B4611" s="209" t="s">
        <v>291</v>
      </c>
      <c r="C4611" s="209" t="s">
        <v>3054</v>
      </c>
      <c r="D4611" s="211">
        <v>43526</v>
      </c>
      <c r="E4611" s="209" t="s">
        <v>3055</v>
      </c>
      <c r="F4611" s="614"/>
      <c r="G4611" s="615"/>
      <c r="H4611" s="618"/>
      <c r="I4611" s="619"/>
      <c r="J4611" s="621"/>
      <c r="K4611" s="621"/>
      <c r="L4611" s="623"/>
    </row>
    <row r="4612" spans="1:12" s="194" customFormat="1" ht="24.6" customHeight="1" x14ac:dyDescent="0.15">
      <c r="A4612" s="624">
        <v>870</v>
      </c>
      <c r="B4612" s="203" t="s">
        <v>12</v>
      </c>
      <c r="C4612" s="207" t="s">
        <v>11</v>
      </c>
      <c r="D4612" s="207" t="s">
        <v>280</v>
      </c>
      <c r="E4612" s="207" t="s">
        <v>281</v>
      </c>
      <c r="F4612" s="627" t="s">
        <v>8</v>
      </c>
      <c r="G4612" s="628"/>
      <c r="H4612" s="629"/>
      <c r="I4612" s="630"/>
      <c r="J4612" s="630"/>
      <c r="K4612" s="630"/>
      <c r="L4612" s="631"/>
    </row>
    <row r="4613" spans="1:12" s="194" customFormat="1" ht="26.65" customHeight="1" x14ac:dyDescent="0.15">
      <c r="A4613" s="625"/>
      <c r="B4613" s="620" t="s">
        <v>3056</v>
      </c>
      <c r="C4613" s="632" t="s">
        <v>3057</v>
      </c>
      <c r="D4613" s="634">
        <v>43529</v>
      </c>
      <c r="E4613" s="620" t="s">
        <v>896</v>
      </c>
      <c r="F4613" s="636" t="s">
        <v>1961</v>
      </c>
      <c r="G4613" s="637"/>
      <c r="H4613" s="610" t="s">
        <v>286</v>
      </c>
      <c r="I4613" s="611"/>
      <c r="J4613" s="209" t="s">
        <v>287</v>
      </c>
      <c r="K4613" s="209" t="s">
        <v>16</v>
      </c>
      <c r="L4613" s="210">
        <v>339.8</v>
      </c>
    </row>
    <row r="4614" spans="1:12" s="194" customFormat="1" ht="331.15" customHeight="1" x14ac:dyDescent="0.15">
      <c r="A4614" s="625"/>
      <c r="B4614" s="621"/>
      <c r="C4614" s="633"/>
      <c r="D4614" s="635"/>
      <c r="E4614" s="621"/>
      <c r="F4614" s="638"/>
      <c r="G4614" s="639"/>
      <c r="H4614" s="610" t="s">
        <v>242</v>
      </c>
      <c r="I4614" s="611"/>
      <c r="J4614" s="209" t="s">
        <v>287</v>
      </c>
      <c r="K4614" s="209" t="s">
        <v>16</v>
      </c>
      <c r="L4614" s="210">
        <v>292.39999999999998</v>
      </c>
    </row>
    <row r="4615" spans="1:12" s="194" customFormat="1" ht="24.6" customHeight="1" x14ac:dyDescent="0.15">
      <c r="A4615" s="625"/>
      <c r="B4615" s="203" t="s">
        <v>6</v>
      </c>
      <c r="C4615" s="207" t="s">
        <v>5</v>
      </c>
      <c r="D4615" s="207" t="s">
        <v>288</v>
      </c>
      <c r="E4615" s="207" t="s">
        <v>289</v>
      </c>
      <c r="F4615" s="612"/>
      <c r="G4615" s="613"/>
      <c r="H4615" s="616" t="s">
        <v>290</v>
      </c>
      <c r="I4615" s="617"/>
      <c r="J4615" s="620" t="s">
        <v>287</v>
      </c>
      <c r="K4615" s="620" t="s">
        <v>287</v>
      </c>
      <c r="L4615" s="622">
        <v>0</v>
      </c>
    </row>
    <row r="4616" spans="1:12" s="194" customFormat="1" ht="24.6" customHeight="1" x14ac:dyDescent="0.15">
      <c r="A4616" s="626"/>
      <c r="B4616" s="209" t="s">
        <v>460</v>
      </c>
      <c r="C4616" s="209" t="s">
        <v>1961</v>
      </c>
      <c r="D4616" s="211">
        <v>43531</v>
      </c>
      <c r="E4616" s="209" t="s">
        <v>490</v>
      </c>
      <c r="F4616" s="614"/>
      <c r="G4616" s="615"/>
      <c r="H4616" s="618"/>
      <c r="I4616" s="619"/>
      <c r="J4616" s="621"/>
      <c r="K4616" s="621"/>
      <c r="L4616" s="623"/>
    </row>
    <row r="4617" spans="1:12" s="194" customFormat="1" ht="24.6" customHeight="1" x14ac:dyDescent="0.15">
      <c r="A4617" s="624">
        <v>871</v>
      </c>
      <c r="B4617" s="203" t="s">
        <v>12</v>
      </c>
      <c r="C4617" s="207" t="s">
        <v>11</v>
      </c>
      <c r="D4617" s="207" t="s">
        <v>280</v>
      </c>
      <c r="E4617" s="207" t="s">
        <v>281</v>
      </c>
      <c r="F4617" s="627" t="s">
        <v>8</v>
      </c>
      <c r="G4617" s="628"/>
      <c r="H4617" s="629"/>
      <c r="I4617" s="630"/>
      <c r="J4617" s="630"/>
      <c r="K4617" s="630"/>
      <c r="L4617" s="631"/>
    </row>
    <row r="4618" spans="1:12" s="194" customFormat="1" ht="26.65" customHeight="1" x14ac:dyDescent="0.15">
      <c r="A4618" s="625"/>
      <c r="B4618" s="620" t="s">
        <v>3056</v>
      </c>
      <c r="C4618" s="632" t="s">
        <v>3058</v>
      </c>
      <c r="D4618" s="634">
        <v>43549</v>
      </c>
      <c r="E4618" s="620" t="s">
        <v>377</v>
      </c>
      <c r="F4618" s="636" t="s">
        <v>885</v>
      </c>
      <c r="G4618" s="637"/>
      <c r="H4618" s="610" t="s">
        <v>286</v>
      </c>
      <c r="I4618" s="611"/>
      <c r="J4618" s="209" t="s">
        <v>287</v>
      </c>
      <c r="K4618" s="209" t="s">
        <v>16</v>
      </c>
      <c r="L4618" s="210">
        <v>573</v>
      </c>
    </row>
    <row r="4619" spans="1:12" s="194" customFormat="1" ht="148.35" customHeight="1" x14ac:dyDescent="0.15">
      <c r="A4619" s="625"/>
      <c r="B4619" s="621"/>
      <c r="C4619" s="633"/>
      <c r="D4619" s="635"/>
      <c r="E4619" s="621"/>
      <c r="F4619" s="638"/>
      <c r="G4619" s="639"/>
      <c r="H4619" s="610" t="s">
        <v>242</v>
      </c>
      <c r="I4619" s="611"/>
      <c r="J4619" s="209" t="s">
        <v>287</v>
      </c>
      <c r="K4619" s="209" t="s">
        <v>16</v>
      </c>
      <c r="L4619" s="210">
        <v>118</v>
      </c>
    </row>
    <row r="4620" spans="1:12" s="194" customFormat="1" ht="24.6" customHeight="1" x14ac:dyDescent="0.15">
      <c r="A4620" s="625"/>
      <c r="B4620" s="203" t="s">
        <v>6</v>
      </c>
      <c r="C4620" s="207" t="s">
        <v>5</v>
      </c>
      <c r="D4620" s="207" t="s">
        <v>288</v>
      </c>
      <c r="E4620" s="207" t="s">
        <v>289</v>
      </c>
      <c r="F4620" s="612"/>
      <c r="G4620" s="613"/>
      <c r="H4620" s="616" t="s">
        <v>290</v>
      </c>
      <c r="I4620" s="617"/>
      <c r="J4620" s="620" t="s">
        <v>287</v>
      </c>
      <c r="K4620" s="620" t="s">
        <v>16</v>
      </c>
      <c r="L4620" s="622">
        <v>70</v>
      </c>
    </row>
    <row r="4621" spans="1:12" s="194" customFormat="1" ht="24.6" customHeight="1" x14ac:dyDescent="0.15">
      <c r="A4621" s="626"/>
      <c r="B4621" s="209" t="s">
        <v>460</v>
      </c>
      <c r="C4621" s="209" t="s">
        <v>885</v>
      </c>
      <c r="D4621" s="211">
        <v>43551</v>
      </c>
      <c r="E4621" s="209" t="s">
        <v>2135</v>
      </c>
      <c r="F4621" s="614"/>
      <c r="G4621" s="615"/>
      <c r="H4621" s="618"/>
      <c r="I4621" s="619"/>
      <c r="J4621" s="621"/>
      <c r="K4621" s="621"/>
      <c r="L4621" s="623"/>
    </row>
    <row r="4622" spans="1:12" s="194" customFormat="1" ht="24.6" customHeight="1" x14ac:dyDescent="0.15">
      <c r="A4622" s="624">
        <v>872</v>
      </c>
      <c r="B4622" s="203" t="s">
        <v>12</v>
      </c>
      <c r="C4622" s="207" t="s">
        <v>11</v>
      </c>
      <c r="D4622" s="207" t="s">
        <v>280</v>
      </c>
      <c r="E4622" s="207" t="s">
        <v>281</v>
      </c>
      <c r="F4622" s="627" t="s">
        <v>8</v>
      </c>
      <c r="G4622" s="628"/>
      <c r="H4622" s="629"/>
      <c r="I4622" s="630"/>
      <c r="J4622" s="630"/>
      <c r="K4622" s="630"/>
      <c r="L4622" s="631"/>
    </row>
    <row r="4623" spans="1:12" s="194" customFormat="1" ht="26.65" customHeight="1" x14ac:dyDescent="0.15">
      <c r="A4623" s="625"/>
      <c r="B4623" s="620" t="s">
        <v>3059</v>
      </c>
      <c r="C4623" s="632" t="s">
        <v>3060</v>
      </c>
      <c r="D4623" s="634">
        <v>43374</v>
      </c>
      <c r="E4623" s="620" t="s">
        <v>3061</v>
      </c>
      <c r="F4623" s="636" t="s">
        <v>3062</v>
      </c>
      <c r="G4623" s="637"/>
      <c r="H4623" s="610" t="s">
        <v>286</v>
      </c>
      <c r="I4623" s="611"/>
      <c r="J4623" s="209" t="s">
        <v>287</v>
      </c>
      <c r="K4623" s="209" t="s">
        <v>287</v>
      </c>
      <c r="L4623" s="210">
        <v>0</v>
      </c>
    </row>
    <row r="4624" spans="1:12" s="194" customFormat="1" ht="374.45" customHeight="1" x14ac:dyDescent="0.15">
      <c r="A4624" s="625"/>
      <c r="B4624" s="621"/>
      <c r="C4624" s="633"/>
      <c r="D4624" s="635"/>
      <c r="E4624" s="621"/>
      <c r="F4624" s="638"/>
      <c r="G4624" s="639"/>
      <c r="H4624" s="610" t="s">
        <v>242</v>
      </c>
      <c r="I4624" s="611"/>
      <c r="J4624" s="209" t="s">
        <v>287</v>
      </c>
      <c r="K4624" s="209" t="s">
        <v>287</v>
      </c>
      <c r="L4624" s="210">
        <v>0</v>
      </c>
    </row>
    <row r="4625" spans="1:12" s="194" customFormat="1" ht="24.6" customHeight="1" x14ac:dyDescent="0.15">
      <c r="A4625" s="625"/>
      <c r="B4625" s="203" t="s">
        <v>6</v>
      </c>
      <c r="C4625" s="207" t="s">
        <v>5</v>
      </c>
      <c r="D4625" s="207" t="s">
        <v>288</v>
      </c>
      <c r="E4625" s="207" t="s">
        <v>289</v>
      </c>
      <c r="F4625" s="612"/>
      <c r="G4625" s="613"/>
      <c r="H4625" s="616" t="s">
        <v>290</v>
      </c>
      <c r="I4625" s="617"/>
      <c r="J4625" s="620" t="s">
        <v>287</v>
      </c>
      <c r="K4625" s="620" t="s">
        <v>16</v>
      </c>
      <c r="L4625" s="622">
        <v>1170</v>
      </c>
    </row>
    <row r="4626" spans="1:12" s="194" customFormat="1" ht="24.6" customHeight="1" x14ac:dyDescent="0.15">
      <c r="A4626" s="626"/>
      <c r="B4626" s="209" t="s">
        <v>291</v>
      </c>
      <c r="C4626" s="209" t="s">
        <v>3062</v>
      </c>
      <c r="D4626" s="211">
        <v>43380</v>
      </c>
      <c r="E4626" s="209" t="s">
        <v>1027</v>
      </c>
      <c r="F4626" s="614"/>
      <c r="G4626" s="615"/>
      <c r="H4626" s="618"/>
      <c r="I4626" s="619"/>
      <c r="J4626" s="621"/>
      <c r="K4626" s="621"/>
      <c r="L4626" s="623"/>
    </row>
    <row r="4627" spans="1:12" s="194" customFormat="1" ht="24.6" customHeight="1" x14ac:dyDescent="0.15">
      <c r="A4627" s="624">
        <v>873</v>
      </c>
      <c r="B4627" s="203" t="s">
        <v>12</v>
      </c>
      <c r="C4627" s="207" t="s">
        <v>11</v>
      </c>
      <c r="D4627" s="207" t="s">
        <v>280</v>
      </c>
      <c r="E4627" s="207" t="s">
        <v>281</v>
      </c>
      <c r="F4627" s="627" t="s">
        <v>8</v>
      </c>
      <c r="G4627" s="628"/>
      <c r="H4627" s="629"/>
      <c r="I4627" s="630"/>
      <c r="J4627" s="630"/>
      <c r="K4627" s="630"/>
      <c r="L4627" s="631"/>
    </row>
    <row r="4628" spans="1:12" s="194" customFormat="1" ht="26.65" customHeight="1" x14ac:dyDescent="0.15">
      <c r="A4628" s="625"/>
      <c r="B4628" s="620" t="s">
        <v>3063</v>
      </c>
      <c r="C4628" s="632" t="s">
        <v>3064</v>
      </c>
      <c r="D4628" s="634">
        <v>43390</v>
      </c>
      <c r="E4628" s="620" t="s">
        <v>377</v>
      </c>
      <c r="F4628" s="636" t="s">
        <v>2719</v>
      </c>
      <c r="G4628" s="637"/>
      <c r="H4628" s="610" t="s">
        <v>286</v>
      </c>
      <c r="I4628" s="611"/>
      <c r="J4628" s="209" t="s">
        <v>287</v>
      </c>
      <c r="K4628" s="209" t="s">
        <v>16</v>
      </c>
      <c r="L4628" s="210">
        <v>1754.1</v>
      </c>
    </row>
    <row r="4629" spans="1:12" s="194" customFormat="1" ht="245.25" customHeight="1" x14ac:dyDescent="0.15">
      <c r="A4629" s="625"/>
      <c r="B4629" s="621"/>
      <c r="C4629" s="633"/>
      <c r="D4629" s="635"/>
      <c r="E4629" s="621"/>
      <c r="F4629" s="638"/>
      <c r="G4629" s="639"/>
      <c r="H4629" s="610" t="s">
        <v>242</v>
      </c>
      <c r="I4629" s="611"/>
      <c r="J4629" s="209" t="s">
        <v>287</v>
      </c>
      <c r="K4629" s="209" t="s">
        <v>16</v>
      </c>
      <c r="L4629" s="210">
        <v>142</v>
      </c>
    </row>
    <row r="4630" spans="1:12" s="194" customFormat="1" ht="24.6" customHeight="1" x14ac:dyDescent="0.15">
      <c r="A4630" s="625"/>
      <c r="B4630" s="203" t="s">
        <v>6</v>
      </c>
      <c r="C4630" s="207" t="s">
        <v>5</v>
      </c>
      <c r="D4630" s="207" t="s">
        <v>288</v>
      </c>
      <c r="E4630" s="207" t="s">
        <v>289</v>
      </c>
      <c r="F4630" s="612"/>
      <c r="G4630" s="613"/>
      <c r="H4630" s="616" t="s">
        <v>290</v>
      </c>
      <c r="I4630" s="617"/>
      <c r="J4630" s="620" t="s">
        <v>287</v>
      </c>
      <c r="K4630" s="620" t="s">
        <v>287</v>
      </c>
      <c r="L4630" s="622">
        <v>0</v>
      </c>
    </row>
    <row r="4631" spans="1:12" s="194" customFormat="1" ht="24.6" customHeight="1" x14ac:dyDescent="0.15">
      <c r="A4631" s="626"/>
      <c r="B4631" s="209" t="s">
        <v>3009</v>
      </c>
      <c r="C4631" s="209" t="s">
        <v>2719</v>
      </c>
      <c r="D4631" s="211">
        <v>43394</v>
      </c>
      <c r="E4631" s="209" t="s">
        <v>3065</v>
      </c>
      <c r="F4631" s="614"/>
      <c r="G4631" s="615"/>
      <c r="H4631" s="618"/>
      <c r="I4631" s="619"/>
      <c r="J4631" s="621"/>
      <c r="K4631" s="621"/>
      <c r="L4631" s="623"/>
    </row>
    <row r="4632" spans="1:12" s="194" customFormat="1" ht="24.6" customHeight="1" x14ac:dyDescent="0.15">
      <c r="A4632" s="624">
        <v>874</v>
      </c>
      <c r="B4632" s="203" t="s">
        <v>12</v>
      </c>
      <c r="C4632" s="207" t="s">
        <v>11</v>
      </c>
      <c r="D4632" s="207" t="s">
        <v>280</v>
      </c>
      <c r="E4632" s="207" t="s">
        <v>281</v>
      </c>
      <c r="F4632" s="627" t="s">
        <v>8</v>
      </c>
      <c r="G4632" s="628"/>
      <c r="H4632" s="629"/>
      <c r="I4632" s="630"/>
      <c r="J4632" s="630"/>
      <c r="K4632" s="630"/>
      <c r="L4632" s="631"/>
    </row>
    <row r="4633" spans="1:12" s="194" customFormat="1" ht="26.65" customHeight="1" x14ac:dyDescent="0.15">
      <c r="A4633" s="625"/>
      <c r="B4633" s="620" t="s">
        <v>3063</v>
      </c>
      <c r="C4633" s="632" t="s">
        <v>3066</v>
      </c>
      <c r="D4633" s="634">
        <v>43417</v>
      </c>
      <c r="E4633" s="620" t="s">
        <v>2031</v>
      </c>
      <c r="F4633" s="636" t="s">
        <v>3067</v>
      </c>
      <c r="G4633" s="637"/>
      <c r="H4633" s="610" t="s">
        <v>286</v>
      </c>
      <c r="I4633" s="611"/>
      <c r="J4633" s="209" t="s">
        <v>287</v>
      </c>
      <c r="K4633" s="209" t="s">
        <v>16</v>
      </c>
      <c r="L4633" s="210">
        <v>278</v>
      </c>
    </row>
    <row r="4634" spans="1:12" s="194" customFormat="1" ht="137.65" customHeight="1" x14ac:dyDescent="0.15">
      <c r="A4634" s="625"/>
      <c r="B4634" s="621"/>
      <c r="C4634" s="633"/>
      <c r="D4634" s="635"/>
      <c r="E4634" s="621"/>
      <c r="F4634" s="638"/>
      <c r="G4634" s="639"/>
      <c r="H4634" s="610" t="s">
        <v>242</v>
      </c>
      <c r="I4634" s="611"/>
      <c r="J4634" s="209" t="s">
        <v>287</v>
      </c>
      <c r="K4634" s="209" t="s">
        <v>16</v>
      </c>
      <c r="L4634" s="210">
        <v>562</v>
      </c>
    </row>
    <row r="4635" spans="1:12" s="194" customFormat="1" ht="24.6" customHeight="1" x14ac:dyDescent="0.15">
      <c r="A4635" s="625"/>
      <c r="B4635" s="203" t="s">
        <v>6</v>
      </c>
      <c r="C4635" s="207" t="s">
        <v>5</v>
      </c>
      <c r="D4635" s="207" t="s">
        <v>288</v>
      </c>
      <c r="E4635" s="207" t="s">
        <v>289</v>
      </c>
      <c r="F4635" s="612"/>
      <c r="G4635" s="613"/>
      <c r="H4635" s="616" t="s">
        <v>290</v>
      </c>
      <c r="I4635" s="617"/>
      <c r="J4635" s="620" t="s">
        <v>287</v>
      </c>
      <c r="K4635" s="620" t="s">
        <v>287</v>
      </c>
      <c r="L4635" s="622">
        <v>0</v>
      </c>
    </row>
    <row r="4636" spans="1:12" s="194" customFormat="1" ht="24.6" customHeight="1" x14ac:dyDescent="0.15">
      <c r="A4636" s="626"/>
      <c r="B4636" s="209" t="s">
        <v>3009</v>
      </c>
      <c r="C4636" s="209" t="s">
        <v>3067</v>
      </c>
      <c r="D4636" s="211">
        <v>43418</v>
      </c>
      <c r="E4636" s="209" t="s">
        <v>1250</v>
      </c>
      <c r="F4636" s="614"/>
      <c r="G4636" s="615"/>
      <c r="H4636" s="618"/>
      <c r="I4636" s="619"/>
      <c r="J4636" s="621"/>
      <c r="K4636" s="621"/>
      <c r="L4636" s="623"/>
    </row>
    <row r="4637" spans="1:12" s="194" customFormat="1" ht="24.6" customHeight="1" x14ac:dyDescent="0.15">
      <c r="A4637" s="624">
        <v>875</v>
      </c>
      <c r="B4637" s="203" t="s">
        <v>12</v>
      </c>
      <c r="C4637" s="207" t="s">
        <v>11</v>
      </c>
      <c r="D4637" s="207" t="s">
        <v>280</v>
      </c>
      <c r="E4637" s="207" t="s">
        <v>281</v>
      </c>
      <c r="F4637" s="627" t="s">
        <v>8</v>
      </c>
      <c r="G4637" s="628"/>
      <c r="H4637" s="629"/>
      <c r="I4637" s="630"/>
      <c r="J4637" s="630"/>
      <c r="K4637" s="630"/>
      <c r="L4637" s="631"/>
    </row>
    <row r="4638" spans="1:12" s="194" customFormat="1" ht="26.65" customHeight="1" x14ac:dyDescent="0.15">
      <c r="A4638" s="625"/>
      <c r="B4638" s="620" t="s">
        <v>3068</v>
      </c>
      <c r="C4638" s="632" t="s">
        <v>3069</v>
      </c>
      <c r="D4638" s="634">
        <v>43433</v>
      </c>
      <c r="E4638" s="620" t="s">
        <v>469</v>
      </c>
      <c r="F4638" s="636" t="s">
        <v>1620</v>
      </c>
      <c r="G4638" s="637"/>
      <c r="H4638" s="610" t="s">
        <v>286</v>
      </c>
      <c r="I4638" s="611"/>
      <c r="J4638" s="209" t="s">
        <v>287</v>
      </c>
      <c r="K4638" s="209" t="s">
        <v>16</v>
      </c>
      <c r="L4638" s="210">
        <v>210.15</v>
      </c>
    </row>
    <row r="4639" spans="1:12" s="194" customFormat="1" ht="105" customHeight="1" x14ac:dyDescent="0.15">
      <c r="A4639" s="625"/>
      <c r="B4639" s="621"/>
      <c r="C4639" s="633"/>
      <c r="D4639" s="635"/>
      <c r="E4639" s="621"/>
      <c r="F4639" s="638"/>
      <c r="G4639" s="639"/>
      <c r="H4639" s="610" t="s">
        <v>242</v>
      </c>
      <c r="I4639" s="611"/>
      <c r="J4639" s="209" t="s">
        <v>287</v>
      </c>
      <c r="K4639" s="209" t="s">
        <v>16</v>
      </c>
      <c r="L4639" s="210">
        <v>295.35000000000002</v>
      </c>
    </row>
    <row r="4640" spans="1:12" s="194" customFormat="1" ht="24.6" customHeight="1" x14ac:dyDescent="0.15">
      <c r="A4640" s="625"/>
      <c r="B4640" s="203" t="s">
        <v>6</v>
      </c>
      <c r="C4640" s="207" t="s">
        <v>5</v>
      </c>
      <c r="D4640" s="207" t="s">
        <v>288</v>
      </c>
      <c r="E4640" s="207" t="s">
        <v>289</v>
      </c>
      <c r="F4640" s="612"/>
      <c r="G4640" s="613"/>
      <c r="H4640" s="616" t="s">
        <v>290</v>
      </c>
      <c r="I4640" s="617"/>
      <c r="J4640" s="620" t="s">
        <v>287</v>
      </c>
      <c r="K4640" s="620" t="s">
        <v>287</v>
      </c>
      <c r="L4640" s="622">
        <v>0</v>
      </c>
    </row>
    <row r="4641" spans="1:12" s="194" customFormat="1" ht="24.6" customHeight="1" x14ac:dyDescent="0.15">
      <c r="A4641" s="626"/>
      <c r="B4641" s="209" t="s">
        <v>291</v>
      </c>
      <c r="C4641" s="209" t="s">
        <v>1620</v>
      </c>
      <c r="D4641" s="211">
        <v>43435</v>
      </c>
      <c r="E4641" s="209" t="s">
        <v>1445</v>
      </c>
      <c r="F4641" s="614"/>
      <c r="G4641" s="615"/>
      <c r="H4641" s="618"/>
      <c r="I4641" s="619"/>
      <c r="J4641" s="621"/>
      <c r="K4641" s="621"/>
      <c r="L4641" s="623"/>
    </row>
    <row r="4642" spans="1:12" s="194" customFormat="1" ht="24.6" customHeight="1" x14ac:dyDescent="0.15">
      <c r="A4642" s="624">
        <v>876</v>
      </c>
      <c r="B4642" s="203" t="s">
        <v>12</v>
      </c>
      <c r="C4642" s="207" t="s">
        <v>11</v>
      </c>
      <c r="D4642" s="207" t="s">
        <v>280</v>
      </c>
      <c r="E4642" s="207" t="s">
        <v>281</v>
      </c>
      <c r="F4642" s="627" t="s">
        <v>8</v>
      </c>
      <c r="G4642" s="628"/>
      <c r="H4642" s="629"/>
      <c r="I4642" s="630"/>
      <c r="J4642" s="630"/>
      <c r="K4642" s="630"/>
      <c r="L4642" s="631"/>
    </row>
    <row r="4643" spans="1:12" s="194" customFormat="1" ht="26.65" customHeight="1" x14ac:dyDescent="0.15">
      <c r="A4643" s="625"/>
      <c r="B4643" s="620" t="s">
        <v>3068</v>
      </c>
      <c r="C4643" s="632" t="s">
        <v>3070</v>
      </c>
      <c r="D4643" s="634">
        <v>43517</v>
      </c>
      <c r="E4643" s="620" t="s">
        <v>607</v>
      </c>
      <c r="F4643" s="636" t="s">
        <v>700</v>
      </c>
      <c r="G4643" s="637"/>
      <c r="H4643" s="610" t="s">
        <v>286</v>
      </c>
      <c r="I4643" s="611"/>
      <c r="J4643" s="209" t="s">
        <v>287</v>
      </c>
      <c r="K4643" s="209" t="s">
        <v>287</v>
      </c>
      <c r="L4643" s="210">
        <v>0</v>
      </c>
    </row>
    <row r="4644" spans="1:12" s="194" customFormat="1" ht="277.35000000000002" customHeight="1" x14ac:dyDescent="0.15">
      <c r="A4644" s="625"/>
      <c r="B4644" s="621"/>
      <c r="C4644" s="633"/>
      <c r="D4644" s="635"/>
      <c r="E4644" s="621"/>
      <c r="F4644" s="638"/>
      <c r="G4644" s="639"/>
      <c r="H4644" s="610" t="s">
        <v>242</v>
      </c>
      <c r="I4644" s="611"/>
      <c r="J4644" s="209" t="s">
        <v>287</v>
      </c>
      <c r="K4644" s="209" t="s">
        <v>287</v>
      </c>
      <c r="L4644" s="210">
        <v>0</v>
      </c>
    </row>
    <row r="4645" spans="1:12" s="194" customFormat="1" ht="24.6" customHeight="1" x14ac:dyDescent="0.15">
      <c r="A4645" s="625"/>
      <c r="B4645" s="203" t="s">
        <v>6</v>
      </c>
      <c r="C4645" s="207" t="s">
        <v>5</v>
      </c>
      <c r="D4645" s="207" t="s">
        <v>288</v>
      </c>
      <c r="E4645" s="207" t="s">
        <v>289</v>
      </c>
      <c r="F4645" s="612"/>
      <c r="G4645" s="613"/>
      <c r="H4645" s="616" t="s">
        <v>290</v>
      </c>
      <c r="I4645" s="617"/>
      <c r="J4645" s="620" t="s">
        <v>287</v>
      </c>
      <c r="K4645" s="620" t="s">
        <v>16</v>
      </c>
      <c r="L4645" s="622">
        <v>520</v>
      </c>
    </row>
    <row r="4646" spans="1:12" s="194" customFormat="1" ht="24.6" customHeight="1" x14ac:dyDescent="0.15">
      <c r="A4646" s="626"/>
      <c r="B4646" s="209" t="s">
        <v>291</v>
      </c>
      <c r="C4646" s="209" t="s">
        <v>700</v>
      </c>
      <c r="D4646" s="211">
        <v>43523</v>
      </c>
      <c r="E4646" s="209" t="s">
        <v>3071</v>
      </c>
      <c r="F4646" s="614"/>
      <c r="G4646" s="615"/>
      <c r="H4646" s="618"/>
      <c r="I4646" s="619"/>
      <c r="J4646" s="621"/>
      <c r="K4646" s="621"/>
      <c r="L4646" s="623"/>
    </row>
    <row r="4647" spans="1:12" s="194" customFormat="1" ht="24.6" customHeight="1" x14ac:dyDescent="0.15">
      <c r="A4647" s="624">
        <v>877</v>
      </c>
      <c r="B4647" s="203" t="s">
        <v>12</v>
      </c>
      <c r="C4647" s="207" t="s">
        <v>11</v>
      </c>
      <c r="D4647" s="207" t="s">
        <v>280</v>
      </c>
      <c r="E4647" s="207" t="s">
        <v>281</v>
      </c>
      <c r="F4647" s="627" t="s">
        <v>8</v>
      </c>
      <c r="G4647" s="628"/>
      <c r="H4647" s="629"/>
      <c r="I4647" s="630"/>
      <c r="J4647" s="630"/>
      <c r="K4647" s="630"/>
      <c r="L4647" s="631"/>
    </row>
    <row r="4648" spans="1:12" s="194" customFormat="1" ht="26.65" customHeight="1" x14ac:dyDescent="0.15">
      <c r="A4648" s="625"/>
      <c r="B4648" s="620" t="s">
        <v>3072</v>
      </c>
      <c r="C4648" s="620" t="s">
        <v>3073</v>
      </c>
      <c r="D4648" s="634">
        <v>43392</v>
      </c>
      <c r="E4648" s="620" t="s">
        <v>449</v>
      </c>
      <c r="F4648" s="636" t="s">
        <v>3074</v>
      </c>
      <c r="G4648" s="637"/>
      <c r="H4648" s="610" t="s">
        <v>286</v>
      </c>
      <c r="I4648" s="611"/>
      <c r="J4648" s="209" t="s">
        <v>287</v>
      </c>
      <c r="K4648" s="209" t="s">
        <v>287</v>
      </c>
      <c r="L4648" s="210">
        <v>0</v>
      </c>
    </row>
    <row r="4649" spans="1:12" s="194" customFormat="1" ht="83.65" customHeight="1" x14ac:dyDescent="0.15">
      <c r="A4649" s="625"/>
      <c r="B4649" s="621"/>
      <c r="C4649" s="621"/>
      <c r="D4649" s="635"/>
      <c r="E4649" s="621"/>
      <c r="F4649" s="638"/>
      <c r="G4649" s="639"/>
      <c r="H4649" s="610" t="s">
        <v>242</v>
      </c>
      <c r="I4649" s="611"/>
      <c r="J4649" s="209" t="s">
        <v>287</v>
      </c>
      <c r="K4649" s="209" t="s">
        <v>287</v>
      </c>
      <c r="L4649" s="210">
        <v>0</v>
      </c>
    </row>
    <row r="4650" spans="1:12" s="194" customFormat="1" ht="24.6" customHeight="1" x14ac:dyDescent="0.15">
      <c r="A4650" s="625"/>
      <c r="B4650" s="203" t="s">
        <v>6</v>
      </c>
      <c r="C4650" s="207" t="s">
        <v>5</v>
      </c>
      <c r="D4650" s="207" t="s">
        <v>288</v>
      </c>
      <c r="E4650" s="207" t="s">
        <v>289</v>
      </c>
      <c r="F4650" s="612"/>
      <c r="G4650" s="613"/>
      <c r="H4650" s="616" t="s">
        <v>290</v>
      </c>
      <c r="I4650" s="617"/>
      <c r="J4650" s="620" t="s">
        <v>287</v>
      </c>
      <c r="K4650" s="620" t="s">
        <v>16</v>
      </c>
      <c r="L4650" s="622">
        <v>585</v>
      </c>
    </row>
    <row r="4651" spans="1:12" s="194" customFormat="1" ht="24.6" customHeight="1" x14ac:dyDescent="0.15">
      <c r="A4651" s="626"/>
      <c r="B4651" s="209" t="s">
        <v>291</v>
      </c>
      <c r="C4651" s="209" t="s">
        <v>3074</v>
      </c>
      <c r="D4651" s="211">
        <v>43395</v>
      </c>
      <c r="E4651" s="209" t="s">
        <v>3075</v>
      </c>
      <c r="F4651" s="614"/>
      <c r="G4651" s="615"/>
      <c r="H4651" s="618"/>
      <c r="I4651" s="619"/>
      <c r="J4651" s="621"/>
      <c r="K4651" s="621"/>
      <c r="L4651" s="623"/>
    </row>
    <row r="4652" spans="1:12" s="194" customFormat="1" ht="24.6" customHeight="1" x14ac:dyDescent="0.15">
      <c r="A4652" s="624">
        <v>878</v>
      </c>
      <c r="B4652" s="203" t="s">
        <v>12</v>
      </c>
      <c r="C4652" s="207" t="s">
        <v>11</v>
      </c>
      <c r="D4652" s="207" t="s">
        <v>280</v>
      </c>
      <c r="E4652" s="207" t="s">
        <v>281</v>
      </c>
      <c r="F4652" s="627" t="s">
        <v>8</v>
      </c>
      <c r="G4652" s="628"/>
      <c r="H4652" s="629"/>
      <c r="I4652" s="630"/>
      <c r="J4652" s="630"/>
      <c r="K4652" s="630"/>
      <c r="L4652" s="631"/>
    </row>
    <row r="4653" spans="1:12" s="194" customFormat="1" ht="26.65" customHeight="1" x14ac:dyDescent="0.15">
      <c r="A4653" s="625"/>
      <c r="B4653" s="620" t="s">
        <v>3072</v>
      </c>
      <c r="C4653" s="632" t="s">
        <v>3076</v>
      </c>
      <c r="D4653" s="634">
        <v>43531</v>
      </c>
      <c r="E4653" s="620" t="s">
        <v>3077</v>
      </c>
      <c r="F4653" s="636" t="s">
        <v>3078</v>
      </c>
      <c r="G4653" s="637"/>
      <c r="H4653" s="610" t="s">
        <v>286</v>
      </c>
      <c r="I4653" s="611"/>
      <c r="J4653" s="209" t="s">
        <v>287</v>
      </c>
      <c r="K4653" s="209" t="s">
        <v>16</v>
      </c>
      <c r="L4653" s="210">
        <v>369</v>
      </c>
    </row>
    <row r="4654" spans="1:12" s="194" customFormat="1" ht="277.35000000000002" customHeight="1" x14ac:dyDescent="0.15">
      <c r="A4654" s="625"/>
      <c r="B4654" s="621"/>
      <c r="C4654" s="633"/>
      <c r="D4654" s="635"/>
      <c r="E4654" s="621"/>
      <c r="F4654" s="638"/>
      <c r="G4654" s="639"/>
      <c r="H4654" s="610" t="s">
        <v>242</v>
      </c>
      <c r="I4654" s="611"/>
      <c r="J4654" s="209" t="s">
        <v>287</v>
      </c>
      <c r="K4654" s="209" t="s">
        <v>16</v>
      </c>
      <c r="L4654" s="210">
        <v>272.8</v>
      </c>
    </row>
    <row r="4655" spans="1:12" s="194" customFormat="1" ht="24.6" customHeight="1" x14ac:dyDescent="0.15">
      <c r="A4655" s="625"/>
      <c r="B4655" s="203" t="s">
        <v>6</v>
      </c>
      <c r="C4655" s="207" t="s">
        <v>5</v>
      </c>
      <c r="D4655" s="207" t="s">
        <v>288</v>
      </c>
      <c r="E4655" s="207" t="s">
        <v>289</v>
      </c>
      <c r="F4655" s="612"/>
      <c r="G4655" s="613"/>
      <c r="H4655" s="616" t="s">
        <v>290</v>
      </c>
      <c r="I4655" s="617"/>
      <c r="J4655" s="620" t="s">
        <v>287</v>
      </c>
      <c r="K4655" s="620" t="s">
        <v>16</v>
      </c>
      <c r="L4655" s="622">
        <v>65</v>
      </c>
    </row>
    <row r="4656" spans="1:12" s="194" customFormat="1" ht="24.6" customHeight="1" x14ac:dyDescent="0.15">
      <c r="A4656" s="626"/>
      <c r="B4656" s="209" t="s">
        <v>291</v>
      </c>
      <c r="C4656" s="209" t="s">
        <v>3078</v>
      </c>
      <c r="D4656" s="211">
        <v>43533</v>
      </c>
      <c r="E4656" s="209" t="s">
        <v>341</v>
      </c>
      <c r="F4656" s="614"/>
      <c r="G4656" s="615"/>
      <c r="H4656" s="618"/>
      <c r="I4656" s="619"/>
      <c r="J4656" s="621"/>
      <c r="K4656" s="621"/>
      <c r="L4656" s="623"/>
    </row>
    <row r="4657" spans="1:12" s="194" customFormat="1" ht="24.6" customHeight="1" x14ac:dyDescent="0.15">
      <c r="A4657" s="624">
        <v>879</v>
      </c>
      <c r="B4657" s="203" t="s">
        <v>12</v>
      </c>
      <c r="C4657" s="207" t="s">
        <v>11</v>
      </c>
      <c r="D4657" s="207" t="s">
        <v>280</v>
      </c>
      <c r="E4657" s="207" t="s">
        <v>281</v>
      </c>
      <c r="F4657" s="627" t="s">
        <v>8</v>
      </c>
      <c r="G4657" s="628"/>
      <c r="H4657" s="629"/>
      <c r="I4657" s="630"/>
      <c r="J4657" s="630"/>
      <c r="K4657" s="630"/>
      <c r="L4657" s="631"/>
    </row>
    <row r="4658" spans="1:12" s="194" customFormat="1" ht="26.65" customHeight="1" x14ac:dyDescent="0.15">
      <c r="A4658" s="625"/>
      <c r="B4658" s="620" t="s">
        <v>3079</v>
      </c>
      <c r="C4658" s="632" t="s">
        <v>3080</v>
      </c>
      <c r="D4658" s="634">
        <v>43411</v>
      </c>
      <c r="E4658" s="620" t="s">
        <v>295</v>
      </c>
      <c r="F4658" s="636" t="s">
        <v>3081</v>
      </c>
      <c r="G4658" s="637"/>
      <c r="H4658" s="610" t="s">
        <v>286</v>
      </c>
      <c r="I4658" s="611"/>
      <c r="J4658" s="209" t="s">
        <v>287</v>
      </c>
      <c r="K4658" s="209" t="s">
        <v>16</v>
      </c>
      <c r="L4658" s="210">
        <v>324.14</v>
      </c>
    </row>
    <row r="4659" spans="1:12" s="194" customFormat="1" ht="137.65" customHeight="1" x14ac:dyDescent="0.15">
      <c r="A4659" s="625"/>
      <c r="B4659" s="621"/>
      <c r="C4659" s="633"/>
      <c r="D4659" s="635"/>
      <c r="E4659" s="621"/>
      <c r="F4659" s="638"/>
      <c r="G4659" s="639"/>
      <c r="H4659" s="610" t="s">
        <v>242</v>
      </c>
      <c r="I4659" s="611"/>
      <c r="J4659" s="209" t="s">
        <v>287</v>
      </c>
      <c r="K4659" s="209" t="s">
        <v>16</v>
      </c>
      <c r="L4659" s="210">
        <v>293</v>
      </c>
    </row>
    <row r="4660" spans="1:12" s="194" customFormat="1" ht="24.6" customHeight="1" x14ac:dyDescent="0.15">
      <c r="A4660" s="625"/>
      <c r="B4660" s="203" t="s">
        <v>6</v>
      </c>
      <c r="C4660" s="207" t="s">
        <v>5</v>
      </c>
      <c r="D4660" s="207" t="s">
        <v>288</v>
      </c>
      <c r="E4660" s="207" t="s">
        <v>289</v>
      </c>
      <c r="F4660" s="612"/>
      <c r="G4660" s="613"/>
      <c r="H4660" s="616" t="s">
        <v>290</v>
      </c>
      <c r="I4660" s="617"/>
      <c r="J4660" s="620" t="s">
        <v>287</v>
      </c>
      <c r="K4660" s="620" t="s">
        <v>16</v>
      </c>
      <c r="L4660" s="622">
        <v>100</v>
      </c>
    </row>
    <row r="4661" spans="1:12" s="194" customFormat="1" ht="24.6" customHeight="1" x14ac:dyDescent="0.15">
      <c r="A4661" s="626"/>
      <c r="B4661" s="209" t="s">
        <v>460</v>
      </c>
      <c r="C4661" s="209" t="s">
        <v>3081</v>
      </c>
      <c r="D4661" s="211">
        <v>43413</v>
      </c>
      <c r="E4661" s="209" t="s">
        <v>1459</v>
      </c>
      <c r="F4661" s="614"/>
      <c r="G4661" s="615"/>
      <c r="H4661" s="618"/>
      <c r="I4661" s="619"/>
      <c r="J4661" s="621"/>
      <c r="K4661" s="621"/>
      <c r="L4661" s="623"/>
    </row>
    <row r="4662" spans="1:12" s="194" customFormat="1" ht="24.6" customHeight="1" x14ac:dyDescent="0.15">
      <c r="A4662" s="624">
        <v>880</v>
      </c>
      <c r="B4662" s="203" t="s">
        <v>12</v>
      </c>
      <c r="C4662" s="207" t="s">
        <v>11</v>
      </c>
      <c r="D4662" s="207" t="s">
        <v>280</v>
      </c>
      <c r="E4662" s="207" t="s">
        <v>281</v>
      </c>
      <c r="F4662" s="627" t="s">
        <v>8</v>
      </c>
      <c r="G4662" s="628"/>
      <c r="H4662" s="629"/>
      <c r="I4662" s="630"/>
      <c r="J4662" s="630"/>
      <c r="K4662" s="630"/>
      <c r="L4662" s="631"/>
    </row>
    <row r="4663" spans="1:12" s="194" customFormat="1" ht="26.65" customHeight="1" x14ac:dyDescent="0.15">
      <c r="A4663" s="625"/>
      <c r="B4663" s="620" t="s">
        <v>3079</v>
      </c>
      <c r="C4663" s="632" t="s">
        <v>3082</v>
      </c>
      <c r="D4663" s="634">
        <v>43451</v>
      </c>
      <c r="E4663" s="620" t="s">
        <v>3083</v>
      </c>
      <c r="F4663" s="636" t="s">
        <v>3084</v>
      </c>
      <c r="G4663" s="637"/>
      <c r="H4663" s="610" t="s">
        <v>286</v>
      </c>
      <c r="I4663" s="611"/>
      <c r="J4663" s="209" t="s">
        <v>287</v>
      </c>
      <c r="K4663" s="209" t="s">
        <v>16</v>
      </c>
      <c r="L4663" s="210">
        <v>171.52</v>
      </c>
    </row>
    <row r="4664" spans="1:12" s="194" customFormat="1" ht="169.5" customHeight="1" x14ac:dyDescent="0.15">
      <c r="A4664" s="625"/>
      <c r="B4664" s="621"/>
      <c r="C4664" s="633"/>
      <c r="D4664" s="635"/>
      <c r="E4664" s="621"/>
      <c r="F4664" s="638"/>
      <c r="G4664" s="639"/>
      <c r="H4664" s="610" t="s">
        <v>242</v>
      </c>
      <c r="I4664" s="611"/>
      <c r="J4664" s="209" t="s">
        <v>287</v>
      </c>
      <c r="K4664" s="209" t="s">
        <v>16</v>
      </c>
      <c r="L4664" s="210">
        <v>2700</v>
      </c>
    </row>
    <row r="4665" spans="1:12" s="194" customFormat="1" ht="24.6" customHeight="1" x14ac:dyDescent="0.15">
      <c r="A4665" s="625"/>
      <c r="B4665" s="203" t="s">
        <v>6</v>
      </c>
      <c r="C4665" s="207" t="s">
        <v>5</v>
      </c>
      <c r="D4665" s="207" t="s">
        <v>288</v>
      </c>
      <c r="E4665" s="207" t="s">
        <v>289</v>
      </c>
      <c r="F4665" s="612"/>
      <c r="G4665" s="613"/>
      <c r="H4665" s="616" t="s">
        <v>290</v>
      </c>
      <c r="I4665" s="617"/>
      <c r="J4665" s="620" t="s">
        <v>287</v>
      </c>
      <c r="K4665" s="620" t="s">
        <v>16</v>
      </c>
      <c r="L4665" s="622">
        <v>60</v>
      </c>
    </row>
    <row r="4666" spans="1:12" s="194" customFormat="1" ht="24.6" customHeight="1" x14ac:dyDescent="0.15">
      <c r="A4666" s="626"/>
      <c r="B4666" s="209" t="s">
        <v>460</v>
      </c>
      <c r="C4666" s="209" t="s">
        <v>3084</v>
      </c>
      <c r="D4666" s="211">
        <v>43455</v>
      </c>
      <c r="E4666" s="209" t="s">
        <v>3085</v>
      </c>
      <c r="F4666" s="614"/>
      <c r="G4666" s="615"/>
      <c r="H4666" s="618"/>
      <c r="I4666" s="619"/>
      <c r="J4666" s="621"/>
      <c r="K4666" s="621"/>
      <c r="L4666" s="623"/>
    </row>
    <row r="4667" spans="1:12" s="194" customFormat="1" ht="24.6" customHeight="1" x14ac:dyDescent="0.15">
      <c r="A4667" s="624">
        <v>881</v>
      </c>
      <c r="B4667" s="203" t="s">
        <v>12</v>
      </c>
      <c r="C4667" s="207" t="s">
        <v>11</v>
      </c>
      <c r="D4667" s="207" t="s">
        <v>280</v>
      </c>
      <c r="E4667" s="207" t="s">
        <v>281</v>
      </c>
      <c r="F4667" s="627" t="s">
        <v>8</v>
      </c>
      <c r="G4667" s="628"/>
      <c r="H4667" s="629"/>
      <c r="I4667" s="630"/>
      <c r="J4667" s="630"/>
      <c r="K4667" s="630"/>
      <c r="L4667" s="631"/>
    </row>
    <row r="4668" spans="1:12" s="194" customFormat="1" ht="26.65" customHeight="1" x14ac:dyDescent="0.15">
      <c r="A4668" s="625"/>
      <c r="B4668" s="620" t="s">
        <v>3079</v>
      </c>
      <c r="C4668" s="620" t="s">
        <v>3086</v>
      </c>
      <c r="D4668" s="634">
        <v>43532</v>
      </c>
      <c r="E4668" s="620" t="s">
        <v>1441</v>
      </c>
      <c r="F4668" s="636" t="s">
        <v>1442</v>
      </c>
      <c r="G4668" s="637"/>
      <c r="H4668" s="610" t="s">
        <v>286</v>
      </c>
      <c r="I4668" s="611"/>
      <c r="J4668" s="209" t="s">
        <v>287</v>
      </c>
      <c r="K4668" s="209" t="s">
        <v>16</v>
      </c>
      <c r="L4668" s="210">
        <v>354.97</v>
      </c>
    </row>
    <row r="4669" spans="1:12" s="194" customFormat="1" ht="73.150000000000006" customHeight="1" x14ac:dyDescent="0.15">
      <c r="A4669" s="625"/>
      <c r="B4669" s="621"/>
      <c r="C4669" s="621"/>
      <c r="D4669" s="635"/>
      <c r="E4669" s="621"/>
      <c r="F4669" s="638"/>
      <c r="G4669" s="639"/>
      <c r="H4669" s="610" t="s">
        <v>242</v>
      </c>
      <c r="I4669" s="611"/>
      <c r="J4669" s="209" t="s">
        <v>287</v>
      </c>
      <c r="K4669" s="209" t="s">
        <v>16</v>
      </c>
      <c r="L4669" s="210">
        <v>201.6</v>
      </c>
    </row>
    <row r="4670" spans="1:12" s="194" customFormat="1" ht="24.6" customHeight="1" x14ac:dyDescent="0.15">
      <c r="A4670" s="625"/>
      <c r="B4670" s="203" t="s">
        <v>6</v>
      </c>
      <c r="C4670" s="207" t="s">
        <v>5</v>
      </c>
      <c r="D4670" s="207" t="s">
        <v>288</v>
      </c>
      <c r="E4670" s="207" t="s">
        <v>289</v>
      </c>
      <c r="F4670" s="612"/>
      <c r="G4670" s="613"/>
      <c r="H4670" s="616" t="s">
        <v>290</v>
      </c>
      <c r="I4670" s="617"/>
      <c r="J4670" s="620" t="s">
        <v>287</v>
      </c>
      <c r="K4670" s="620" t="s">
        <v>16</v>
      </c>
      <c r="L4670" s="622">
        <v>225</v>
      </c>
    </row>
    <row r="4671" spans="1:12" s="194" customFormat="1" ht="24.6" customHeight="1" x14ac:dyDescent="0.15">
      <c r="A4671" s="626"/>
      <c r="B4671" s="209" t="s">
        <v>460</v>
      </c>
      <c r="C4671" s="209" t="s">
        <v>1442</v>
      </c>
      <c r="D4671" s="211">
        <v>43534</v>
      </c>
      <c r="E4671" s="209" t="s">
        <v>292</v>
      </c>
      <c r="F4671" s="614"/>
      <c r="G4671" s="615"/>
      <c r="H4671" s="618"/>
      <c r="I4671" s="619"/>
      <c r="J4671" s="621"/>
      <c r="K4671" s="621"/>
      <c r="L4671" s="623"/>
    </row>
    <row r="4672" spans="1:12" s="194" customFormat="1" ht="24.6" customHeight="1" x14ac:dyDescent="0.15">
      <c r="A4672" s="624">
        <v>882</v>
      </c>
      <c r="B4672" s="203" t="s">
        <v>12</v>
      </c>
      <c r="C4672" s="207" t="s">
        <v>11</v>
      </c>
      <c r="D4672" s="207" t="s">
        <v>280</v>
      </c>
      <c r="E4672" s="207" t="s">
        <v>281</v>
      </c>
      <c r="F4672" s="627" t="s">
        <v>8</v>
      </c>
      <c r="G4672" s="628"/>
      <c r="H4672" s="629"/>
      <c r="I4672" s="630"/>
      <c r="J4672" s="630"/>
      <c r="K4672" s="630"/>
      <c r="L4672" s="631"/>
    </row>
    <row r="4673" spans="1:12" s="194" customFormat="1" ht="26.65" customHeight="1" x14ac:dyDescent="0.15">
      <c r="A4673" s="625"/>
      <c r="B4673" s="620" t="s">
        <v>3087</v>
      </c>
      <c r="C4673" s="632" t="s">
        <v>3088</v>
      </c>
      <c r="D4673" s="634">
        <v>43399</v>
      </c>
      <c r="E4673" s="620" t="s">
        <v>377</v>
      </c>
      <c r="F4673" s="636" t="s">
        <v>2372</v>
      </c>
      <c r="G4673" s="637"/>
      <c r="H4673" s="610" t="s">
        <v>286</v>
      </c>
      <c r="I4673" s="611"/>
      <c r="J4673" s="209" t="s">
        <v>287</v>
      </c>
      <c r="K4673" s="209" t="s">
        <v>16</v>
      </c>
      <c r="L4673" s="210">
        <v>314.63</v>
      </c>
    </row>
    <row r="4674" spans="1:12" s="194" customFormat="1" ht="406.9" customHeight="1" x14ac:dyDescent="0.15">
      <c r="A4674" s="625"/>
      <c r="B4674" s="621"/>
      <c r="C4674" s="633"/>
      <c r="D4674" s="635"/>
      <c r="E4674" s="621"/>
      <c r="F4674" s="638"/>
      <c r="G4674" s="639"/>
      <c r="H4674" s="610" t="s">
        <v>242</v>
      </c>
      <c r="I4674" s="611"/>
      <c r="J4674" s="209" t="s">
        <v>287</v>
      </c>
      <c r="K4674" s="209" t="s">
        <v>16</v>
      </c>
      <c r="L4674" s="210">
        <v>265</v>
      </c>
    </row>
    <row r="4675" spans="1:12" s="194" customFormat="1" ht="24.6" customHeight="1" x14ac:dyDescent="0.15">
      <c r="A4675" s="625"/>
      <c r="B4675" s="203" t="s">
        <v>6</v>
      </c>
      <c r="C4675" s="207" t="s">
        <v>5</v>
      </c>
      <c r="D4675" s="207" t="s">
        <v>288</v>
      </c>
      <c r="E4675" s="207" t="s">
        <v>289</v>
      </c>
      <c r="F4675" s="612"/>
      <c r="G4675" s="613"/>
      <c r="H4675" s="616" t="s">
        <v>290</v>
      </c>
      <c r="I4675" s="617"/>
      <c r="J4675" s="620" t="s">
        <v>287</v>
      </c>
      <c r="K4675" s="620" t="s">
        <v>287</v>
      </c>
      <c r="L4675" s="622">
        <v>0</v>
      </c>
    </row>
    <row r="4676" spans="1:12" s="194" customFormat="1" ht="24.6" customHeight="1" x14ac:dyDescent="0.15">
      <c r="A4676" s="626"/>
      <c r="B4676" s="209" t="s">
        <v>291</v>
      </c>
      <c r="C4676" s="209" t="s">
        <v>2372</v>
      </c>
      <c r="D4676" s="211">
        <v>43400</v>
      </c>
      <c r="E4676" s="209" t="s">
        <v>1112</v>
      </c>
      <c r="F4676" s="614"/>
      <c r="G4676" s="615"/>
      <c r="H4676" s="618"/>
      <c r="I4676" s="619"/>
      <c r="J4676" s="621"/>
      <c r="K4676" s="621"/>
      <c r="L4676" s="623"/>
    </row>
    <row r="4677" spans="1:12" s="194" customFormat="1" ht="24.6" customHeight="1" x14ac:dyDescent="0.15">
      <c r="A4677" s="624">
        <v>883</v>
      </c>
      <c r="B4677" s="203" t="s">
        <v>12</v>
      </c>
      <c r="C4677" s="207" t="s">
        <v>11</v>
      </c>
      <c r="D4677" s="207" t="s">
        <v>280</v>
      </c>
      <c r="E4677" s="207" t="s">
        <v>281</v>
      </c>
      <c r="F4677" s="627" t="s">
        <v>8</v>
      </c>
      <c r="G4677" s="628"/>
      <c r="H4677" s="629"/>
      <c r="I4677" s="630"/>
      <c r="J4677" s="630"/>
      <c r="K4677" s="630"/>
      <c r="L4677" s="631"/>
    </row>
    <row r="4678" spans="1:12" s="194" customFormat="1" ht="26.65" customHeight="1" x14ac:dyDescent="0.15">
      <c r="A4678" s="625"/>
      <c r="B4678" s="620" t="s">
        <v>3089</v>
      </c>
      <c r="C4678" s="632" t="s">
        <v>3090</v>
      </c>
      <c r="D4678" s="634">
        <v>43525</v>
      </c>
      <c r="E4678" s="620" t="s">
        <v>502</v>
      </c>
      <c r="F4678" s="636" t="s">
        <v>503</v>
      </c>
      <c r="G4678" s="637"/>
      <c r="H4678" s="610" t="s">
        <v>286</v>
      </c>
      <c r="I4678" s="611"/>
      <c r="J4678" s="209" t="s">
        <v>287</v>
      </c>
      <c r="K4678" s="209" t="s">
        <v>16</v>
      </c>
      <c r="L4678" s="210">
        <v>749.64</v>
      </c>
    </row>
    <row r="4679" spans="1:12" s="194" customFormat="1" ht="212.85" customHeight="1" x14ac:dyDescent="0.15">
      <c r="A4679" s="625"/>
      <c r="B4679" s="621"/>
      <c r="C4679" s="633"/>
      <c r="D4679" s="635"/>
      <c r="E4679" s="621"/>
      <c r="F4679" s="638"/>
      <c r="G4679" s="639"/>
      <c r="H4679" s="610" t="s">
        <v>242</v>
      </c>
      <c r="I4679" s="611"/>
      <c r="J4679" s="209" t="s">
        <v>287</v>
      </c>
      <c r="K4679" s="209" t="s">
        <v>287</v>
      </c>
      <c r="L4679" s="210">
        <v>0</v>
      </c>
    </row>
    <row r="4680" spans="1:12" s="194" customFormat="1" ht="24.6" customHeight="1" x14ac:dyDescent="0.15">
      <c r="A4680" s="625"/>
      <c r="B4680" s="203" t="s">
        <v>6</v>
      </c>
      <c r="C4680" s="207" t="s">
        <v>5</v>
      </c>
      <c r="D4680" s="207" t="s">
        <v>288</v>
      </c>
      <c r="E4680" s="207" t="s">
        <v>289</v>
      </c>
      <c r="F4680" s="612"/>
      <c r="G4680" s="613"/>
      <c r="H4680" s="616" t="s">
        <v>290</v>
      </c>
      <c r="I4680" s="617"/>
      <c r="J4680" s="620" t="s">
        <v>287</v>
      </c>
      <c r="K4680" s="620" t="s">
        <v>287</v>
      </c>
      <c r="L4680" s="622">
        <v>0</v>
      </c>
    </row>
    <row r="4681" spans="1:12" s="194" customFormat="1" ht="24.6" customHeight="1" x14ac:dyDescent="0.15">
      <c r="A4681" s="626"/>
      <c r="B4681" s="209" t="s">
        <v>291</v>
      </c>
      <c r="C4681" s="209" t="s">
        <v>503</v>
      </c>
      <c r="D4681" s="211">
        <v>43531</v>
      </c>
      <c r="E4681" s="209" t="s">
        <v>504</v>
      </c>
      <c r="F4681" s="614"/>
      <c r="G4681" s="615"/>
      <c r="H4681" s="618"/>
      <c r="I4681" s="619"/>
      <c r="J4681" s="621"/>
      <c r="K4681" s="621"/>
      <c r="L4681" s="623"/>
    </row>
    <row r="4682" spans="1:12" s="194" customFormat="1" ht="24.6" customHeight="1" x14ac:dyDescent="0.15">
      <c r="A4682" s="624">
        <v>884</v>
      </c>
      <c r="B4682" s="203" t="s">
        <v>12</v>
      </c>
      <c r="C4682" s="207" t="s">
        <v>11</v>
      </c>
      <c r="D4682" s="207" t="s">
        <v>280</v>
      </c>
      <c r="E4682" s="207" t="s">
        <v>281</v>
      </c>
      <c r="F4682" s="627" t="s">
        <v>8</v>
      </c>
      <c r="G4682" s="628"/>
      <c r="H4682" s="629"/>
      <c r="I4682" s="630"/>
      <c r="J4682" s="630"/>
      <c r="K4682" s="630"/>
      <c r="L4682" s="631"/>
    </row>
    <row r="4683" spans="1:12" s="194" customFormat="1" ht="26.65" customHeight="1" x14ac:dyDescent="0.15">
      <c r="A4683" s="625"/>
      <c r="B4683" s="620" t="s">
        <v>3091</v>
      </c>
      <c r="C4683" s="632" t="s">
        <v>3092</v>
      </c>
      <c r="D4683" s="634">
        <v>43405</v>
      </c>
      <c r="E4683" s="620" t="s">
        <v>423</v>
      </c>
      <c r="F4683" s="636" t="s">
        <v>2600</v>
      </c>
      <c r="G4683" s="637"/>
      <c r="H4683" s="610" t="s">
        <v>286</v>
      </c>
      <c r="I4683" s="611"/>
      <c r="J4683" s="209" t="s">
        <v>287</v>
      </c>
      <c r="K4683" s="209" t="s">
        <v>16</v>
      </c>
      <c r="L4683" s="210">
        <v>244</v>
      </c>
    </row>
    <row r="4684" spans="1:12" s="194" customFormat="1" ht="277.35000000000002" customHeight="1" x14ac:dyDescent="0.15">
      <c r="A4684" s="625"/>
      <c r="B4684" s="621"/>
      <c r="C4684" s="633"/>
      <c r="D4684" s="635"/>
      <c r="E4684" s="621"/>
      <c r="F4684" s="638"/>
      <c r="G4684" s="639"/>
      <c r="H4684" s="610" t="s">
        <v>242</v>
      </c>
      <c r="I4684" s="611"/>
      <c r="J4684" s="209" t="s">
        <v>287</v>
      </c>
      <c r="K4684" s="209" t="s">
        <v>16</v>
      </c>
      <c r="L4684" s="210">
        <v>323.17</v>
      </c>
    </row>
    <row r="4685" spans="1:12" s="194" customFormat="1" ht="24.6" customHeight="1" x14ac:dyDescent="0.15">
      <c r="A4685" s="625"/>
      <c r="B4685" s="203" t="s">
        <v>6</v>
      </c>
      <c r="C4685" s="207" t="s">
        <v>5</v>
      </c>
      <c r="D4685" s="207" t="s">
        <v>288</v>
      </c>
      <c r="E4685" s="207" t="s">
        <v>289</v>
      </c>
      <c r="F4685" s="612"/>
      <c r="G4685" s="613"/>
      <c r="H4685" s="616" t="s">
        <v>290</v>
      </c>
      <c r="I4685" s="617"/>
      <c r="J4685" s="620" t="s">
        <v>287</v>
      </c>
      <c r="K4685" s="620" t="s">
        <v>287</v>
      </c>
      <c r="L4685" s="622">
        <v>0</v>
      </c>
    </row>
    <row r="4686" spans="1:12" s="194" customFormat="1" ht="35.1" customHeight="1" x14ac:dyDescent="0.15">
      <c r="A4686" s="626"/>
      <c r="B4686" s="209" t="s">
        <v>3093</v>
      </c>
      <c r="C4686" s="209" t="s">
        <v>2600</v>
      </c>
      <c r="D4686" s="211">
        <v>43407</v>
      </c>
      <c r="E4686" s="209" t="s">
        <v>1100</v>
      </c>
      <c r="F4686" s="614"/>
      <c r="G4686" s="615"/>
      <c r="H4686" s="618"/>
      <c r="I4686" s="619"/>
      <c r="J4686" s="621"/>
      <c r="K4686" s="621"/>
      <c r="L4686" s="623"/>
    </row>
    <row r="4687" spans="1:12" s="194" customFormat="1" ht="24.6" customHeight="1" x14ac:dyDescent="0.15">
      <c r="A4687" s="624">
        <v>885</v>
      </c>
      <c r="B4687" s="203" t="s">
        <v>12</v>
      </c>
      <c r="C4687" s="207" t="s">
        <v>11</v>
      </c>
      <c r="D4687" s="207" t="s">
        <v>280</v>
      </c>
      <c r="E4687" s="207" t="s">
        <v>281</v>
      </c>
      <c r="F4687" s="627" t="s">
        <v>8</v>
      </c>
      <c r="G4687" s="628"/>
      <c r="H4687" s="629"/>
      <c r="I4687" s="630"/>
      <c r="J4687" s="630"/>
      <c r="K4687" s="630"/>
      <c r="L4687" s="631"/>
    </row>
    <row r="4688" spans="1:12" s="194" customFormat="1" ht="26.65" customHeight="1" x14ac:dyDescent="0.15">
      <c r="A4688" s="625"/>
      <c r="B4688" s="620" t="s">
        <v>3094</v>
      </c>
      <c r="C4688" s="632" t="s">
        <v>3095</v>
      </c>
      <c r="D4688" s="634">
        <v>43437</v>
      </c>
      <c r="E4688" s="620" t="s">
        <v>3096</v>
      </c>
      <c r="F4688" s="636" t="s">
        <v>3097</v>
      </c>
      <c r="G4688" s="637"/>
      <c r="H4688" s="610" t="s">
        <v>286</v>
      </c>
      <c r="I4688" s="611"/>
      <c r="J4688" s="209" t="s">
        <v>287</v>
      </c>
      <c r="K4688" s="209" t="s">
        <v>16</v>
      </c>
      <c r="L4688" s="210">
        <v>248</v>
      </c>
    </row>
    <row r="4689" spans="1:12" s="194" customFormat="1" ht="409.6" customHeight="1" x14ac:dyDescent="0.15">
      <c r="A4689" s="625"/>
      <c r="B4689" s="640"/>
      <c r="C4689" s="641"/>
      <c r="D4689" s="642"/>
      <c r="E4689" s="640"/>
      <c r="F4689" s="643"/>
      <c r="G4689" s="644"/>
      <c r="H4689" s="616" t="s">
        <v>242</v>
      </c>
      <c r="I4689" s="617"/>
      <c r="J4689" s="620" t="s">
        <v>287</v>
      </c>
      <c r="K4689" s="620" t="s">
        <v>16</v>
      </c>
      <c r="L4689" s="622">
        <v>153.6</v>
      </c>
    </row>
    <row r="4690" spans="1:12" s="194" customFormat="1" ht="30.4" customHeight="1" x14ac:dyDescent="0.15">
      <c r="A4690" s="625"/>
      <c r="B4690" s="621"/>
      <c r="C4690" s="633"/>
      <c r="D4690" s="635"/>
      <c r="E4690" s="621"/>
      <c r="F4690" s="638"/>
      <c r="G4690" s="639"/>
      <c r="H4690" s="618"/>
      <c r="I4690" s="619"/>
      <c r="J4690" s="621"/>
      <c r="K4690" s="621"/>
      <c r="L4690" s="623"/>
    </row>
    <row r="4691" spans="1:12" s="194" customFormat="1" ht="24.6" customHeight="1" x14ac:dyDescent="0.15">
      <c r="A4691" s="625"/>
      <c r="B4691" s="203" t="s">
        <v>6</v>
      </c>
      <c r="C4691" s="207" t="s">
        <v>5</v>
      </c>
      <c r="D4691" s="207" t="s">
        <v>288</v>
      </c>
      <c r="E4691" s="207" t="s">
        <v>289</v>
      </c>
      <c r="F4691" s="612"/>
      <c r="G4691" s="613"/>
      <c r="H4691" s="616" t="s">
        <v>290</v>
      </c>
      <c r="I4691" s="617"/>
      <c r="J4691" s="620" t="s">
        <v>287</v>
      </c>
      <c r="K4691" s="620" t="s">
        <v>287</v>
      </c>
      <c r="L4691" s="622">
        <v>0</v>
      </c>
    </row>
    <row r="4692" spans="1:12" s="194" customFormat="1" ht="24.6" customHeight="1" x14ac:dyDescent="0.15">
      <c r="A4692" s="626"/>
      <c r="B4692" s="209" t="s">
        <v>333</v>
      </c>
      <c r="C4692" s="209" t="s">
        <v>3097</v>
      </c>
      <c r="D4692" s="211">
        <v>43439</v>
      </c>
      <c r="E4692" s="209" t="s">
        <v>3098</v>
      </c>
      <c r="F4692" s="614"/>
      <c r="G4692" s="615"/>
      <c r="H4692" s="618"/>
      <c r="I4692" s="619"/>
      <c r="J4692" s="621"/>
      <c r="K4692" s="621"/>
      <c r="L4692" s="623"/>
    </row>
    <row r="4693" spans="1:12" s="194" customFormat="1" ht="24.6" customHeight="1" x14ac:dyDescent="0.15">
      <c r="A4693" s="624">
        <v>886</v>
      </c>
      <c r="B4693" s="203" t="s">
        <v>12</v>
      </c>
      <c r="C4693" s="207" t="s">
        <v>11</v>
      </c>
      <c r="D4693" s="207" t="s">
        <v>280</v>
      </c>
      <c r="E4693" s="207" t="s">
        <v>281</v>
      </c>
      <c r="F4693" s="627" t="s">
        <v>8</v>
      </c>
      <c r="G4693" s="628"/>
      <c r="H4693" s="629"/>
      <c r="I4693" s="630"/>
      <c r="J4693" s="630"/>
      <c r="K4693" s="630"/>
      <c r="L4693" s="631"/>
    </row>
    <row r="4694" spans="1:12" s="194" customFormat="1" ht="26.65" customHeight="1" x14ac:dyDescent="0.15">
      <c r="A4694" s="625"/>
      <c r="B4694" s="620" t="s">
        <v>3094</v>
      </c>
      <c r="C4694" s="632" t="s">
        <v>3099</v>
      </c>
      <c r="D4694" s="634">
        <v>43514</v>
      </c>
      <c r="E4694" s="620" t="s">
        <v>3100</v>
      </c>
      <c r="F4694" s="636" t="s">
        <v>3097</v>
      </c>
      <c r="G4694" s="637"/>
      <c r="H4694" s="610" t="s">
        <v>286</v>
      </c>
      <c r="I4694" s="611"/>
      <c r="J4694" s="209" t="s">
        <v>287</v>
      </c>
      <c r="K4694" s="209" t="s">
        <v>16</v>
      </c>
      <c r="L4694" s="210">
        <v>681.64</v>
      </c>
    </row>
    <row r="4695" spans="1:12" s="194" customFormat="1" ht="384.95" customHeight="1" x14ac:dyDescent="0.15">
      <c r="A4695" s="625"/>
      <c r="B4695" s="621"/>
      <c r="C4695" s="633"/>
      <c r="D4695" s="635"/>
      <c r="E4695" s="621"/>
      <c r="F4695" s="638"/>
      <c r="G4695" s="639"/>
      <c r="H4695" s="610" t="s">
        <v>242</v>
      </c>
      <c r="I4695" s="611"/>
      <c r="J4695" s="209" t="s">
        <v>287</v>
      </c>
      <c r="K4695" s="209" t="s">
        <v>16</v>
      </c>
      <c r="L4695" s="210">
        <v>843.1</v>
      </c>
    </row>
    <row r="4696" spans="1:12" s="194" customFormat="1" ht="24.6" customHeight="1" x14ac:dyDescent="0.15">
      <c r="A4696" s="625"/>
      <c r="B4696" s="203" t="s">
        <v>6</v>
      </c>
      <c r="C4696" s="207" t="s">
        <v>5</v>
      </c>
      <c r="D4696" s="207" t="s">
        <v>288</v>
      </c>
      <c r="E4696" s="207" t="s">
        <v>289</v>
      </c>
      <c r="F4696" s="612"/>
      <c r="G4696" s="613"/>
      <c r="H4696" s="616" t="s">
        <v>290</v>
      </c>
      <c r="I4696" s="617"/>
      <c r="J4696" s="620" t="s">
        <v>287</v>
      </c>
      <c r="K4696" s="620" t="s">
        <v>287</v>
      </c>
      <c r="L4696" s="622">
        <v>0</v>
      </c>
    </row>
    <row r="4697" spans="1:12" s="194" customFormat="1" ht="24.6" customHeight="1" x14ac:dyDescent="0.15">
      <c r="A4697" s="626"/>
      <c r="B4697" s="209" t="s">
        <v>333</v>
      </c>
      <c r="C4697" s="209" t="s">
        <v>3097</v>
      </c>
      <c r="D4697" s="211">
        <v>43518</v>
      </c>
      <c r="E4697" s="209" t="s">
        <v>2920</v>
      </c>
      <c r="F4697" s="614"/>
      <c r="G4697" s="615"/>
      <c r="H4697" s="618"/>
      <c r="I4697" s="619"/>
      <c r="J4697" s="621"/>
      <c r="K4697" s="621"/>
      <c r="L4697" s="623"/>
    </row>
    <row r="4698" spans="1:12" s="194" customFormat="1" ht="24.6" customHeight="1" x14ac:dyDescent="0.15">
      <c r="A4698" s="624">
        <v>887</v>
      </c>
      <c r="B4698" s="203" t="s">
        <v>12</v>
      </c>
      <c r="C4698" s="207" t="s">
        <v>11</v>
      </c>
      <c r="D4698" s="207" t="s">
        <v>280</v>
      </c>
      <c r="E4698" s="207" t="s">
        <v>281</v>
      </c>
      <c r="F4698" s="627" t="s">
        <v>8</v>
      </c>
      <c r="G4698" s="628"/>
      <c r="H4698" s="629"/>
      <c r="I4698" s="630"/>
      <c r="J4698" s="630"/>
      <c r="K4698" s="630"/>
      <c r="L4698" s="631"/>
    </row>
    <row r="4699" spans="1:12" s="194" customFormat="1" ht="26.65" customHeight="1" x14ac:dyDescent="0.15">
      <c r="A4699" s="625"/>
      <c r="B4699" s="620" t="s">
        <v>3101</v>
      </c>
      <c r="C4699" s="632" t="s">
        <v>3102</v>
      </c>
      <c r="D4699" s="634">
        <v>43384</v>
      </c>
      <c r="E4699" s="620" t="s">
        <v>3103</v>
      </c>
      <c r="F4699" s="636" t="s">
        <v>470</v>
      </c>
      <c r="G4699" s="637"/>
      <c r="H4699" s="610" t="s">
        <v>286</v>
      </c>
      <c r="I4699" s="611"/>
      <c r="J4699" s="209" t="s">
        <v>287</v>
      </c>
      <c r="K4699" s="209" t="s">
        <v>16</v>
      </c>
      <c r="L4699" s="210">
        <v>312</v>
      </c>
    </row>
    <row r="4700" spans="1:12" s="194" customFormat="1" ht="320.45" customHeight="1" x14ac:dyDescent="0.15">
      <c r="A4700" s="625"/>
      <c r="B4700" s="621"/>
      <c r="C4700" s="633"/>
      <c r="D4700" s="635"/>
      <c r="E4700" s="621"/>
      <c r="F4700" s="638"/>
      <c r="G4700" s="639"/>
      <c r="H4700" s="610" t="s">
        <v>242</v>
      </c>
      <c r="I4700" s="611"/>
      <c r="J4700" s="209" t="s">
        <v>287</v>
      </c>
      <c r="K4700" s="209" t="s">
        <v>16</v>
      </c>
      <c r="L4700" s="210">
        <v>366.4</v>
      </c>
    </row>
    <row r="4701" spans="1:12" s="194" customFormat="1" ht="24.6" customHeight="1" x14ac:dyDescent="0.15">
      <c r="A4701" s="625"/>
      <c r="B4701" s="203" t="s">
        <v>6</v>
      </c>
      <c r="C4701" s="207" t="s">
        <v>5</v>
      </c>
      <c r="D4701" s="207" t="s">
        <v>288</v>
      </c>
      <c r="E4701" s="207" t="s">
        <v>289</v>
      </c>
      <c r="F4701" s="612"/>
      <c r="G4701" s="613"/>
      <c r="H4701" s="616" t="s">
        <v>290</v>
      </c>
      <c r="I4701" s="617"/>
      <c r="J4701" s="620" t="s">
        <v>287</v>
      </c>
      <c r="K4701" s="620" t="s">
        <v>287</v>
      </c>
      <c r="L4701" s="622">
        <v>0</v>
      </c>
    </row>
    <row r="4702" spans="1:12" s="194" customFormat="1" ht="24.6" customHeight="1" x14ac:dyDescent="0.15">
      <c r="A4702" s="626"/>
      <c r="B4702" s="209" t="s">
        <v>439</v>
      </c>
      <c r="C4702" s="209" t="s">
        <v>470</v>
      </c>
      <c r="D4702" s="211">
        <v>43388</v>
      </c>
      <c r="E4702" s="209" t="s">
        <v>3104</v>
      </c>
      <c r="F4702" s="614"/>
      <c r="G4702" s="615"/>
      <c r="H4702" s="618"/>
      <c r="I4702" s="619"/>
      <c r="J4702" s="621"/>
      <c r="K4702" s="621"/>
      <c r="L4702" s="623"/>
    </row>
    <row r="4703" spans="1:12" s="194" customFormat="1" ht="24.6" customHeight="1" x14ac:dyDescent="0.15">
      <c r="A4703" s="624">
        <v>888</v>
      </c>
      <c r="B4703" s="203" t="s">
        <v>12</v>
      </c>
      <c r="C4703" s="207" t="s">
        <v>11</v>
      </c>
      <c r="D4703" s="207" t="s">
        <v>280</v>
      </c>
      <c r="E4703" s="207" t="s">
        <v>281</v>
      </c>
      <c r="F4703" s="627" t="s">
        <v>8</v>
      </c>
      <c r="G4703" s="628"/>
      <c r="H4703" s="629"/>
      <c r="I4703" s="630"/>
      <c r="J4703" s="630"/>
      <c r="K4703" s="630"/>
      <c r="L4703" s="631"/>
    </row>
    <row r="4704" spans="1:12" s="194" customFormat="1" ht="26.65" customHeight="1" x14ac:dyDescent="0.15">
      <c r="A4704" s="625"/>
      <c r="B4704" s="620" t="s">
        <v>3101</v>
      </c>
      <c r="C4704" s="632" t="s">
        <v>3105</v>
      </c>
      <c r="D4704" s="634">
        <v>43414</v>
      </c>
      <c r="E4704" s="620" t="s">
        <v>300</v>
      </c>
      <c r="F4704" s="636" t="s">
        <v>2217</v>
      </c>
      <c r="G4704" s="637"/>
      <c r="H4704" s="610" t="s">
        <v>286</v>
      </c>
      <c r="I4704" s="611"/>
      <c r="J4704" s="209" t="s">
        <v>287</v>
      </c>
      <c r="K4704" s="209" t="s">
        <v>16</v>
      </c>
      <c r="L4704" s="210">
        <v>355.95</v>
      </c>
    </row>
    <row r="4705" spans="1:12" s="194" customFormat="1" ht="409.6" customHeight="1" x14ac:dyDescent="0.15">
      <c r="A4705" s="625"/>
      <c r="B4705" s="640"/>
      <c r="C4705" s="641"/>
      <c r="D4705" s="642"/>
      <c r="E4705" s="640"/>
      <c r="F4705" s="643"/>
      <c r="G4705" s="644"/>
      <c r="H4705" s="616" t="s">
        <v>242</v>
      </c>
      <c r="I4705" s="617"/>
      <c r="J4705" s="620" t="s">
        <v>287</v>
      </c>
      <c r="K4705" s="620" t="s">
        <v>287</v>
      </c>
      <c r="L4705" s="622">
        <v>0</v>
      </c>
    </row>
    <row r="4706" spans="1:12" s="194" customFormat="1" ht="256.5" customHeight="1" x14ac:dyDescent="0.15">
      <c r="A4706" s="625"/>
      <c r="B4706" s="621"/>
      <c r="C4706" s="633"/>
      <c r="D4706" s="635"/>
      <c r="E4706" s="621"/>
      <c r="F4706" s="638"/>
      <c r="G4706" s="639"/>
      <c r="H4706" s="618"/>
      <c r="I4706" s="619"/>
      <c r="J4706" s="621"/>
      <c r="K4706" s="621"/>
      <c r="L4706" s="623"/>
    </row>
    <row r="4707" spans="1:12" s="194" customFormat="1" ht="24.6" customHeight="1" x14ac:dyDescent="0.15">
      <c r="A4707" s="625"/>
      <c r="B4707" s="203" t="s">
        <v>6</v>
      </c>
      <c r="C4707" s="207" t="s">
        <v>5</v>
      </c>
      <c r="D4707" s="207" t="s">
        <v>288</v>
      </c>
      <c r="E4707" s="207" t="s">
        <v>289</v>
      </c>
      <c r="F4707" s="612"/>
      <c r="G4707" s="613"/>
      <c r="H4707" s="616" t="s">
        <v>290</v>
      </c>
      <c r="I4707" s="617"/>
      <c r="J4707" s="620" t="s">
        <v>287</v>
      </c>
      <c r="K4707" s="620" t="s">
        <v>16</v>
      </c>
      <c r="L4707" s="622">
        <v>46</v>
      </c>
    </row>
    <row r="4708" spans="1:12" s="194" customFormat="1" ht="24.6" customHeight="1" x14ac:dyDescent="0.15">
      <c r="A4708" s="626"/>
      <c r="B4708" s="209" t="s">
        <v>439</v>
      </c>
      <c r="C4708" s="209" t="s">
        <v>2217</v>
      </c>
      <c r="D4708" s="211">
        <v>43421</v>
      </c>
      <c r="E4708" s="209" t="s">
        <v>3106</v>
      </c>
      <c r="F4708" s="614"/>
      <c r="G4708" s="615"/>
      <c r="H4708" s="618"/>
      <c r="I4708" s="619"/>
      <c r="J4708" s="621"/>
      <c r="K4708" s="621"/>
      <c r="L4708" s="623"/>
    </row>
    <row r="4709" spans="1:12" s="194" customFormat="1" ht="24.6" customHeight="1" x14ac:dyDescent="0.15">
      <c r="A4709" s="624">
        <v>889</v>
      </c>
      <c r="B4709" s="203" t="s">
        <v>12</v>
      </c>
      <c r="C4709" s="207" t="s">
        <v>11</v>
      </c>
      <c r="D4709" s="207" t="s">
        <v>280</v>
      </c>
      <c r="E4709" s="207" t="s">
        <v>281</v>
      </c>
      <c r="F4709" s="627" t="s">
        <v>8</v>
      </c>
      <c r="G4709" s="628"/>
      <c r="H4709" s="629"/>
      <c r="I4709" s="630"/>
      <c r="J4709" s="630"/>
      <c r="K4709" s="630"/>
      <c r="L4709" s="631"/>
    </row>
    <row r="4710" spans="1:12" s="194" customFormat="1" ht="26.65" customHeight="1" x14ac:dyDescent="0.15">
      <c r="A4710" s="625"/>
      <c r="B4710" s="620" t="s">
        <v>3101</v>
      </c>
      <c r="C4710" s="632" t="s">
        <v>3105</v>
      </c>
      <c r="D4710" s="634">
        <v>43414</v>
      </c>
      <c r="E4710" s="620" t="s">
        <v>300</v>
      </c>
      <c r="F4710" s="636" t="s">
        <v>3107</v>
      </c>
      <c r="G4710" s="637"/>
      <c r="H4710" s="610" t="s">
        <v>286</v>
      </c>
      <c r="I4710" s="611"/>
      <c r="J4710" s="209" t="s">
        <v>287</v>
      </c>
      <c r="K4710" s="209" t="s">
        <v>16</v>
      </c>
      <c r="L4710" s="210">
        <v>408.69</v>
      </c>
    </row>
    <row r="4711" spans="1:12" s="194" customFormat="1" ht="409.6" customHeight="1" x14ac:dyDescent="0.15">
      <c r="A4711" s="625"/>
      <c r="B4711" s="640"/>
      <c r="C4711" s="641"/>
      <c r="D4711" s="642"/>
      <c r="E4711" s="640"/>
      <c r="F4711" s="643"/>
      <c r="G4711" s="644"/>
      <c r="H4711" s="616" t="s">
        <v>242</v>
      </c>
      <c r="I4711" s="617"/>
      <c r="J4711" s="620" t="s">
        <v>287</v>
      </c>
      <c r="K4711" s="620" t="s">
        <v>16</v>
      </c>
      <c r="L4711" s="622">
        <v>3423.38</v>
      </c>
    </row>
    <row r="4712" spans="1:12" s="194" customFormat="1" ht="256.5" customHeight="1" x14ac:dyDescent="0.15">
      <c r="A4712" s="625"/>
      <c r="B4712" s="621"/>
      <c r="C4712" s="633"/>
      <c r="D4712" s="635"/>
      <c r="E4712" s="621"/>
      <c r="F4712" s="638"/>
      <c r="G4712" s="639"/>
      <c r="H4712" s="618"/>
      <c r="I4712" s="619"/>
      <c r="J4712" s="621"/>
      <c r="K4712" s="621"/>
      <c r="L4712" s="623"/>
    </row>
    <row r="4713" spans="1:12" s="194" customFormat="1" ht="24.6" customHeight="1" x14ac:dyDescent="0.15">
      <c r="A4713" s="625"/>
      <c r="B4713" s="203" t="s">
        <v>6</v>
      </c>
      <c r="C4713" s="207" t="s">
        <v>5</v>
      </c>
      <c r="D4713" s="207" t="s">
        <v>288</v>
      </c>
      <c r="E4713" s="207" t="s">
        <v>289</v>
      </c>
      <c r="F4713" s="612"/>
      <c r="G4713" s="613"/>
      <c r="H4713" s="616" t="s">
        <v>290</v>
      </c>
      <c r="I4713" s="617"/>
      <c r="J4713" s="620" t="s">
        <v>287</v>
      </c>
      <c r="K4713" s="620" t="s">
        <v>287</v>
      </c>
      <c r="L4713" s="622">
        <v>0</v>
      </c>
    </row>
    <row r="4714" spans="1:12" s="194" customFormat="1" ht="24.6" customHeight="1" x14ac:dyDescent="0.15">
      <c r="A4714" s="626"/>
      <c r="B4714" s="209" t="s">
        <v>439</v>
      </c>
      <c r="C4714" s="209" t="s">
        <v>3107</v>
      </c>
      <c r="D4714" s="211">
        <v>43421</v>
      </c>
      <c r="E4714" s="209" t="s">
        <v>3106</v>
      </c>
      <c r="F4714" s="614"/>
      <c r="G4714" s="615"/>
      <c r="H4714" s="618"/>
      <c r="I4714" s="619"/>
      <c r="J4714" s="621"/>
      <c r="K4714" s="621"/>
      <c r="L4714" s="623"/>
    </row>
    <row r="4715" spans="1:12" s="194" customFormat="1" ht="24.6" customHeight="1" x14ac:dyDescent="0.15">
      <c r="A4715" s="624">
        <v>890</v>
      </c>
      <c r="B4715" s="203" t="s">
        <v>12</v>
      </c>
      <c r="C4715" s="207" t="s">
        <v>11</v>
      </c>
      <c r="D4715" s="207" t="s">
        <v>280</v>
      </c>
      <c r="E4715" s="207" t="s">
        <v>281</v>
      </c>
      <c r="F4715" s="627" t="s">
        <v>8</v>
      </c>
      <c r="G4715" s="628"/>
      <c r="H4715" s="629"/>
      <c r="I4715" s="630"/>
      <c r="J4715" s="630"/>
      <c r="K4715" s="630"/>
      <c r="L4715" s="631"/>
    </row>
    <row r="4716" spans="1:12" s="194" customFormat="1" ht="26.65" customHeight="1" x14ac:dyDescent="0.15">
      <c r="A4716" s="625"/>
      <c r="B4716" s="620" t="s">
        <v>3101</v>
      </c>
      <c r="C4716" s="632" t="s">
        <v>3108</v>
      </c>
      <c r="D4716" s="634">
        <v>43426</v>
      </c>
      <c r="E4716" s="620" t="s">
        <v>3103</v>
      </c>
      <c r="F4716" s="636" t="s">
        <v>2914</v>
      </c>
      <c r="G4716" s="637"/>
      <c r="H4716" s="610" t="s">
        <v>286</v>
      </c>
      <c r="I4716" s="611"/>
      <c r="J4716" s="209" t="s">
        <v>287</v>
      </c>
      <c r="K4716" s="209" t="s">
        <v>16</v>
      </c>
      <c r="L4716" s="210">
        <v>468.5</v>
      </c>
    </row>
    <row r="4717" spans="1:12" s="194" customFormat="1" ht="409.6" customHeight="1" x14ac:dyDescent="0.15">
      <c r="A4717" s="625"/>
      <c r="B4717" s="640"/>
      <c r="C4717" s="641"/>
      <c r="D4717" s="642"/>
      <c r="E4717" s="640"/>
      <c r="F4717" s="643"/>
      <c r="G4717" s="644"/>
      <c r="H4717" s="616" t="s">
        <v>242</v>
      </c>
      <c r="I4717" s="617"/>
      <c r="J4717" s="620" t="s">
        <v>287</v>
      </c>
      <c r="K4717" s="620" t="s">
        <v>16</v>
      </c>
      <c r="L4717" s="622">
        <v>780.86</v>
      </c>
    </row>
    <row r="4718" spans="1:12" s="194" customFormat="1" ht="94.9" customHeight="1" x14ac:dyDescent="0.15">
      <c r="A4718" s="625"/>
      <c r="B4718" s="621"/>
      <c r="C4718" s="633"/>
      <c r="D4718" s="635"/>
      <c r="E4718" s="621"/>
      <c r="F4718" s="638"/>
      <c r="G4718" s="639"/>
      <c r="H4718" s="618"/>
      <c r="I4718" s="619"/>
      <c r="J4718" s="621"/>
      <c r="K4718" s="621"/>
      <c r="L4718" s="623"/>
    </row>
    <row r="4719" spans="1:12" s="194" customFormat="1" ht="24.6" customHeight="1" x14ac:dyDescent="0.15">
      <c r="A4719" s="625"/>
      <c r="B4719" s="203" t="s">
        <v>6</v>
      </c>
      <c r="C4719" s="207" t="s">
        <v>5</v>
      </c>
      <c r="D4719" s="207" t="s">
        <v>288</v>
      </c>
      <c r="E4719" s="207" t="s">
        <v>289</v>
      </c>
      <c r="F4719" s="612"/>
      <c r="G4719" s="613"/>
      <c r="H4719" s="616" t="s">
        <v>290</v>
      </c>
      <c r="I4719" s="617"/>
      <c r="J4719" s="620" t="s">
        <v>287</v>
      </c>
      <c r="K4719" s="620" t="s">
        <v>287</v>
      </c>
      <c r="L4719" s="622">
        <v>0</v>
      </c>
    </row>
    <row r="4720" spans="1:12" s="194" customFormat="1" ht="24.6" customHeight="1" x14ac:dyDescent="0.15">
      <c r="A4720" s="626"/>
      <c r="B4720" s="209" t="s">
        <v>439</v>
      </c>
      <c r="C4720" s="209" t="s">
        <v>2914</v>
      </c>
      <c r="D4720" s="211">
        <v>43435</v>
      </c>
      <c r="E4720" s="209" t="s">
        <v>3109</v>
      </c>
      <c r="F4720" s="614"/>
      <c r="G4720" s="615"/>
      <c r="H4720" s="618"/>
      <c r="I4720" s="619"/>
      <c r="J4720" s="621"/>
      <c r="K4720" s="621"/>
      <c r="L4720" s="623"/>
    </row>
    <row r="4721" spans="1:12" s="194" customFormat="1" ht="24.6" customHeight="1" x14ac:dyDescent="0.15">
      <c r="A4721" s="624">
        <v>891</v>
      </c>
      <c r="B4721" s="203" t="s">
        <v>12</v>
      </c>
      <c r="C4721" s="207" t="s">
        <v>11</v>
      </c>
      <c r="D4721" s="207" t="s">
        <v>280</v>
      </c>
      <c r="E4721" s="207" t="s">
        <v>281</v>
      </c>
      <c r="F4721" s="627" t="s">
        <v>8</v>
      </c>
      <c r="G4721" s="628"/>
      <c r="H4721" s="629"/>
      <c r="I4721" s="630"/>
      <c r="J4721" s="630"/>
      <c r="K4721" s="630"/>
      <c r="L4721" s="631"/>
    </row>
    <row r="4722" spans="1:12" s="194" customFormat="1" ht="26.65" customHeight="1" x14ac:dyDescent="0.15">
      <c r="A4722" s="625"/>
      <c r="B4722" s="620" t="s">
        <v>3101</v>
      </c>
      <c r="C4722" s="632" t="s">
        <v>3108</v>
      </c>
      <c r="D4722" s="634">
        <v>43426</v>
      </c>
      <c r="E4722" s="620" t="s">
        <v>3103</v>
      </c>
      <c r="F4722" s="636" t="s">
        <v>3110</v>
      </c>
      <c r="G4722" s="637"/>
      <c r="H4722" s="610" t="s">
        <v>286</v>
      </c>
      <c r="I4722" s="611"/>
      <c r="J4722" s="209" t="s">
        <v>287</v>
      </c>
      <c r="K4722" s="209" t="s">
        <v>16</v>
      </c>
      <c r="L4722" s="210">
        <v>370</v>
      </c>
    </row>
    <row r="4723" spans="1:12" s="194" customFormat="1" ht="409.6" customHeight="1" x14ac:dyDescent="0.15">
      <c r="A4723" s="625"/>
      <c r="B4723" s="640"/>
      <c r="C4723" s="641"/>
      <c r="D4723" s="642"/>
      <c r="E4723" s="640"/>
      <c r="F4723" s="643"/>
      <c r="G4723" s="644"/>
      <c r="H4723" s="616" t="s">
        <v>242</v>
      </c>
      <c r="I4723" s="617"/>
      <c r="J4723" s="620" t="s">
        <v>287</v>
      </c>
      <c r="K4723" s="620" t="s">
        <v>287</v>
      </c>
      <c r="L4723" s="622">
        <v>0</v>
      </c>
    </row>
    <row r="4724" spans="1:12" s="194" customFormat="1" ht="94.9" customHeight="1" x14ac:dyDescent="0.15">
      <c r="A4724" s="625"/>
      <c r="B4724" s="621"/>
      <c r="C4724" s="633"/>
      <c r="D4724" s="635"/>
      <c r="E4724" s="621"/>
      <c r="F4724" s="638"/>
      <c r="G4724" s="639"/>
      <c r="H4724" s="618"/>
      <c r="I4724" s="619"/>
      <c r="J4724" s="621"/>
      <c r="K4724" s="621"/>
      <c r="L4724" s="623"/>
    </row>
    <row r="4725" spans="1:12" s="194" customFormat="1" ht="24.6" customHeight="1" x14ac:dyDescent="0.15">
      <c r="A4725" s="625"/>
      <c r="B4725" s="203" t="s">
        <v>6</v>
      </c>
      <c r="C4725" s="207" t="s">
        <v>5</v>
      </c>
      <c r="D4725" s="207" t="s">
        <v>288</v>
      </c>
      <c r="E4725" s="207" t="s">
        <v>289</v>
      </c>
      <c r="F4725" s="612"/>
      <c r="G4725" s="613"/>
      <c r="H4725" s="616" t="s">
        <v>290</v>
      </c>
      <c r="I4725" s="617"/>
      <c r="J4725" s="620" t="s">
        <v>287</v>
      </c>
      <c r="K4725" s="620" t="s">
        <v>16</v>
      </c>
      <c r="L4725" s="622">
        <v>15</v>
      </c>
    </row>
    <row r="4726" spans="1:12" s="194" customFormat="1" ht="24.6" customHeight="1" x14ac:dyDescent="0.15">
      <c r="A4726" s="626"/>
      <c r="B4726" s="209" t="s">
        <v>439</v>
      </c>
      <c r="C4726" s="209" t="s">
        <v>3110</v>
      </c>
      <c r="D4726" s="211">
        <v>43435</v>
      </c>
      <c r="E4726" s="209" t="s">
        <v>3109</v>
      </c>
      <c r="F4726" s="614"/>
      <c r="G4726" s="615"/>
      <c r="H4726" s="618"/>
      <c r="I4726" s="619"/>
      <c r="J4726" s="621"/>
      <c r="K4726" s="621"/>
      <c r="L4726" s="623"/>
    </row>
    <row r="4727" spans="1:12" s="194" customFormat="1" ht="24.6" customHeight="1" x14ac:dyDescent="0.15">
      <c r="A4727" s="624">
        <v>892</v>
      </c>
      <c r="B4727" s="203" t="s">
        <v>12</v>
      </c>
      <c r="C4727" s="207" t="s">
        <v>11</v>
      </c>
      <c r="D4727" s="207" t="s">
        <v>280</v>
      </c>
      <c r="E4727" s="207" t="s">
        <v>281</v>
      </c>
      <c r="F4727" s="627" t="s">
        <v>8</v>
      </c>
      <c r="G4727" s="628"/>
      <c r="H4727" s="629"/>
      <c r="I4727" s="630"/>
      <c r="J4727" s="630"/>
      <c r="K4727" s="630"/>
      <c r="L4727" s="631"/>
    </row>
    <row r="4728" spans="1:12" s="194" customFormat="1" ht="26.65" customHeight="1" x14ac:dyDescent="0.15">
      <c r="A4728" s="625"/>
      <c r="B4728" s="620" t="s">
        <v>3101</v>
      </c>
      <c r="C4728" s="632" t="s">
        <v>3111</v>
      </c>
      <c r="D4728" s="634">
        <v>43437</v>
      </c>
      <c r="E4728" s="620" t="s">
        <v>331</v>
      </c>
      <c r="F4728" s="636" t="s">
        <v>3112</v>
      </c>
      <c r="G4728" s="637"/>
      <c r="H4728" s="610" t="s">
        <v>286</v>
      </c>
      <c r="I4728" s="611"/>
      <c r="J4728" s="209" t="s">
        <v>287</v>
      </c>
      <c r="K4728" s="209" t="s">
        <v>16</v>
      </c>
      <c r="L4728" s="210">
        <v>801</v>
      </c>
    </row>
    <row r="4729" spans="1:12" s="194" customFormat="1" ht="395.65" customHeight="1" x14ac:dyDescent="0.15">
      <c r="A4729" s="625"/>
      <c r="B4729" s="621"/>
      <c r="C4729" s="633"/>
      <c r="D4729" s="635"/>
      <c r="E4729" s="621"/>
      <c r="F4729" s="638"/>
      <c r="G4729" s="639"/>
      <c r="H4729" s="610" t="s">
        <v>242</v>
      </c>
      <c r="I4729" s="611"/>
      <c r="J4729" s="209" t="s">
        <v>287</v>
      </c>
      <c r="K4729" s="209" t="s">
        <v>287</v>
      </c>
      <c r="L4729" s="210">
        <v>0</v>
      </c>
    </row>
    <row r="4730" spans="1:12" s="194" customFormat="1" ht="24.6" customHeight="1" x14ac:dyDescent="0.15">
      <c r="A4730" s="625"/>
      <c r="B4730" s="203" t="s">
        <v>6</v>
      </c>
      <c r="C4730" s="207" t="s">
        <v>5</v>
      </c>
      <c r="D4730" s="207" t="s">
        <v>288</v>
      </c>
      <c r="E4730" s="207" t="s">
        <v>289</v>
      </c>
      <c r="F4730" s="612"/>
      <c r="G4730" s="613"/>
      <c r="H4730" s="616" t="s">
        <v>290</v>
      </c>
      <c r="I4730" s="617"/>
      <c r="J4730" s="620" t="s">
        <v>287</v>
      </c>
      <c r="K4730" s="620" t="s">
        <v>287</v>
      </c>
      <c r="L4730" s="622">
        <v>0</v>
      </c>
    </row>
    <row r="4731" spans="1:12" s="194" customFormat="1" ht="24.6" customHeight="1" x14ac:dyDescent="0.15">
      <c r="A4731" s="626"/>
      <c r="B4731" s="209" t="s">
        <v>439</v>
      </c>
      <c r="C4731" s="209" t="s">
        <v>3112</v>
      </c>
      <c r="D4731" s="211">
        <v>43444</v>
      </c>
      <c r="E4731" s="209" t="s">
        <v>3113</v>
      </c>
      <c r="F4731" s="614"/>
      <c r="G4731" s="615"/>
      <c r="H4731" s="618"/>
      <c r="I4731" s="619"/>
      <c r="J4731" s="621"/>
      <c r="K4731" s="621"/>
      <c r="L4731" s="623"/>
    </row>
    <row r="4732" spans="1:12" s="194" customFormat="1" ht="24.6" customHeight="1" x14ac:dyDescent="0.15">
      <c r="A4732" s="624">
        <v>893</v>
      </c>
      <c r="B4732" s="203" t="s">
        <v>12</v>
      </c>
      <c r="C4732" s="207" t="s">
        <v>11</v>
      </c>
      <c r="D4732" s="207" t="s">
        <v>280</v>
      </c>
      <c r="E4732" s="207" t="s">
        <v>281</v>
      </c>
      <c r="F4732" s="627" t="s">
        <v>8</v>
      </c>
      <c r="G4732" s="628"/>
      <c r="H4732" s="629"/>
      <c r="I4732" s="630"/>
      <c r="J4732" s="630"/>
      <c r="K4732" s="630"/>
      <c r="L4732" s="631"/>
    </row>
    <row r="4733" spans="1:12" s="194" customFormat="1" ht="26.65" customHeight="1" x14ac:dyDescent="0.15">
      <c r="A4733" s="625"/>
      <c r="B4733" s="620" t="s">
        <v>3101</v>
      </c>
      <c r="C4733" s="632" t="s">
        <v>3111</v>
      </c>
      <c r="D4733" s="634">
        <v>43437</v>
      </c>
      <c r="E4733" s="620" t="s">
        <v>331</v>
      </c>
      <c r="F4733" s="636" t="s">
        <v>1984</v>
      </c>
      <c r="G4733" s="637"/>
      <c r="H4733" s="610" t="s">
        <v>286</v>
      </c>
      <c r="I4733" s="611"/>
      <c r="J4733" s="209" t="s">
        <v>287</v>
      </c>
      <c r="K4733" s="209" t="s">
        <v>287</v>
      </c>
      <c r="L4733" s="210">
        <v>0</v>
      </c>
    </row>
    <row r="4734" spans="1:12" s="194" customFormat="1" ht="395.65" customHeight="1" x14ac:dyDescent="0.15">
      <c r="A4734" s="625"/>
      <c r="B4734" s="621"/>
      <c r="C4734" s="633"/>
      <c r="D4734" s="635"/>
      <c r="E4734" s="621"/>
      <c r="F4734" s="638"/>
      <c r="G4734" s="639"/>
      <c r="H4734" s="610" t="s">
        <v>242</v>
      </c>
      <c r="I4734" s="611"/>
      <c r="J4734" s="209" t="s">
        <v>287</v>
      </c>
      <c r="K4734" s="209" t="s">
        <v>16</v>
      </c>
      <c r="L4734" s="210">
        <v>296.57</v>
      </c>
    </row>
    <row r="4735" spans="1:12" s="194" customFormat="1" ht="24.6" customHeight="1" x14ac:dyDescent="0.15">
      <c r="A4735" s="625"/>
      <c r="B4735" s="203" t="s">
        <v>6</v>
      </c>
      <c r="C4735" s="207" t="s">
        <v>5</v>
      </c>
      <c r="D4735" s="207" t="s">
        <v>288</v>
      </c>
      <c r="E4735" s="207" t="s">
        <v>289</v>
      </c>
      <c r="F4735" s="612"/>
      <c r="G4735" s="613"/>
      <c r="H4735" s="616" t="s">
        <v>290</v>
      </c>
      <c r="I4735" s="617"/>
      <c r="J4735" s="620" t="s">
        <v>287</v>
      </c>
      <c r="K4735" s="620" t="s">
        <v>16</v>
      </c>
      <c r="L4735" s="622">
        <v>200</v>
      </c>
    </row>
    <row r="4736" spans="1:12" s="194" customFormat="1" ht="24.6" customHeight="1" x14ac:dyDescent="0.15">
      <c r="A4736" s="626"/>
      <c r="B4736" s="209" t="s">
        <v>439</v>
      </c>
      <c r="C4736" s="209" t="s">
        <v>1984</v>
      </c>
      <c r="D4736" s="211">
        <v>43444</v>
      </c>
      <c r="E4736" s="209" t="s">
        <v>3113</v>
      </c>
      <c r="F4736" s="614"/>
      <c r="G4736" s="615"/>
      <c r="H4736" s="618"/>
      <c r="I4736" s="619"/>
      <c r="J4736" s="621"/>
      <c r="K4736" s="621"/>
      <c r="L4736" s="623"/>
    </row>
    <row r="4737" spans="1:12" s="194" customFormat="1" ht="24.6" customHeight="1" x14ac:dyDescent="0.15">
      <c r="A4737" s="624">
        <v>894</v>
      </c>
      <c r="B4737" s="203" t="s">
        <v>12</v>
      </c>
      <c r="C4737" s="207" t="s">
        <v>11</v>
      </c>
      <c r="D4737" s="207" t="s">
        <v>280</v>
      </c>
      <c r="E4737" s="207" t="s">
        <v>281</v>
      </c>
      <c r="F4737" s="627" t="s">
        <v>8</v>
      </c>
      <c r="G4737" s="628"/>
      <c r="H4737" s="629"/>
      <c r="I4737" s="630"/>
      <c r="J4737" s="630"/>
      <c r="K4737" s="630"/>
      <c r="L4737" s="631"/>
    </row>
    <row r="4738" spans="1:12" s="194" customFormat="1" ht="26.65" customHeight="1" x14ac:dyDescent="0.15">
      <c r="A4738" s="625"/>
      <c r="B4738" s="620" t="s">
        <v>3101</v>
      </c>
      <c r="C4738" s="632" t="s">
        <v>3114</v>
      </c>
      <c r="D4738" s="634">
        <v>43491</v>
      </c>
      <c r="E4738" s="620" t="s">
        <v>1385</v>
      </c>
      <c r="F4738" s="636" t="s">
        <v>3115</v>
      </c>
      <c r="G4738" s="637"/>
      <c r="H4738" s="610" t="s">
        <v>286</v>
      </c>
      <c r="I4738" s="611"/>
      <c r="J4738" s="209" t="s">
        <v>287</v>
      </c>
      <c r="K4738" s="209" t="s">
        <v>16</v>
      </c>
      <c r="L4738" s="210">
        <v>687</v>
      </c>
    </row>
    <row r="4739" spans="1:12" s="194" customFormat="1" ht="277.35000000000002" customHeight="1" x14ac:dyDescent="0.15">
      <c r="A4739" s="625"/>
      <c r="B4739" s="621"/>
      <c r="C4739" s="633"/>
      <c r="D4739" s="635"/>
      <c r="E4739" s="621"/>
      <c r="F4739" s="638"/>
      <c r="G4739" s="639"/>
      <c r="H4739" s="610" t="s">
        <v>242</v>
      </c>
      <c r="I4739" s="611"/>
      <c r="J4739" s="209" t="s">
        <v>287</v>
      </c>
      <c r="K4739" s="209" t="s">
        <v>16</v>
      </c>
      <c r="L4739" s="210">
        <v>314.89999999999998</v>
      </c>
    </row>
    <row r="4740" spans="1:12" s="194" customFormat="1" ht="24.6" customHeight="1" x14ac:dyDescent="0.15">
      <c r="A4740" s="625"/>
      <c r="B4740" s="203" t="s">
        <v>6</v>
      </c>
      <c r="C4740" s="207" t="s">
        <v>5</v>
      </c>
      <c r="D4740" s="207" t="s">
        <v>288</v>
      </c>
      <c r="E4740" s="207" t="s">
        <v>289</v>
      </c>
      <c r="F4740" s="612"/>
      <c r="G4740" s="613"/>
      <c r="H4740" s="616" t="s">
        <v>290</v>
      </c>
      <c r="I4740" s="617"/>
      <c r="J4740" s="620" t="s">
        <v>287</v>
      </c>
      <c r="K4740" s="620" t="s">
        <v>16</v>
      </c>
      <c r="L4740" s="622">
        <v>909.56</v>
      </c>
    </row>
    <row r="4741" spans="1:12" s="194" customFormat="1" ht="24.6" customHeight="1" x14ac:dyDescent="0.15">
      <c r="A4741" s="626"/>
      <c r="B4741" s="209" t="s">
        <v>439</v>
      </c>
      <c r="C4741" s="209" t="s">
        <v>3115</v>
      </c>
      <c r="D4741" s="211">
        <v>43496</v>
      </c>
      <c r="E4741" s="209" t="s">
        <v>3116</v>
      </c>
      <c r="F4741" s="614"/>
      <c r="G4741" s="615"/>
      <c r="H4741" s="618"/>
      <c r="I4741" s="619"/>
      <c r="J4741" s="621"/>
      <c r="K4741" s="621"/>
      <c r="L4741" s="623"/>
    </row>
    <row r="4742" spans="1:12" s="194" customFormat="1" ht="24.6" customHeight="1" x14ac:dyDescent="0.15">
      <c r="A4742" s="624">
        <v>895</v>
      </c>
      <c r="B4742" s="203" t="s">
        <v>12</v>
      </c>
      <c r="C4742" s="207" t="s">
        <v>11</v>
      </c>
      <c r="D4742" s="207" t="s">
        <v>280</v>
      </c>
      <c r="E4742" s="207" t="s">
        <v>281</v>
      </c>
      <c r="F4742" s="627" t="s">
        <v>8</v>
      </c>
      <c r="G4742" s="628"/>
      <c r="H4742" s="629"/>
      <c r="I4742" s="630"/>
      <c r="J4742" s="630"/>
      <c r="K4742" s="630"/>
      <c r="L4742" s="631"/>
    </row>
    <row r="4743" spans="1:12" s="194" customFormat="1" ht="26.65" customHeight="1" x14ac:dyDescent="0.15">
      <c r="A4743" s="625"/>
      <c r="B4743" s="620" t="s">
        <v>3101</v>
      </c>
      <c r="C4743" s="632" t="s">
        <v>3117</v>
      </c>
      <c r="D4743" s="634">
        <v>43506</v>
      </c>
      <c r="E4743" s="620" t="s">
        <v>464</v>
      </c>
      <c r="F4743" s="636" t="s">
        <v>465</v>
      </c>
      <c r="G4743" s="637"/>
      <c r="H4743" s="610" t="s">
        <v>286</v>
      </c>
      <c r="I4743" s="611"/>
      <c r="J4743" s="209" t="s">
        <v>16</v>
      </c>
      <c r="K4743" s="209" t="s">
        <v>16</v>
      </c>
      <c r="L4743" s="210">
        <v>1285</v>
      </c>
    </row>
    <row r="4744" spans="1:12" s="194" customFormat="1" ht="223.5" customHeight="1" x14ac:dyDescent="0.15">
      <c r="A4744" s="625"/>
      <c r="B4744" s="621"/>
      <c r="C4744" s="633"/>
      <c r="D4744" s="635"/>
      <c r="E4744" s="621"/>
      <c r="F4744" s="638"/>
      <c r="G4744" s="639"/>
      <c r="H4744" s="610" t="s">
        <v>242</v>
      </c>
      <c r="I4744" s="611"/>
      <c r="J4744" s="209" t="s">
        <v>16</v>
      </c>
      <c r="K4744" s="209" t="s">
        <v>287</v>
      </c>
      <c r="L4744" s="210">
        <v>482.4</v>
      </c>
    </row>
    <row r="4745" spans="1:12" s="194" customFormat="1" ht="24.6" customHeight="1" x14ac:dyDescent="0.15">
      <c r="A4745" s="625"/>
      <c r="B4745" s="203" t="s">
        <v>6</v>
      </c>
      <c r="C4745" s="207" t="s">
        <v>5</v>
      </c>
      <c r="D4745" s="207" t="s">
        <v>288</v>
      </c>
      <c r="E4745" s="207" t="s">
        <v>289</v>
      </c>
      <c r="F4745" s="612"/>
      <c r="G4745" s="613"/>
      <c r="H4745" s="616" t="s">
        <v>290</v>
      </c>
      <c r="I4745" s="617"/>
      <c r="J4745" s="620" t="s">
        <v>287</v>
      </c>
      <c r="K4745" s="620" t="s">
        <v>287</v>
      </c>
      <c r="L4745" s="622">
        <v>0</v>
      </c>
    </row>
    <row r="4746" spans="1:12" s="194" customFormat="1" ht="24.6" customHeight="1" x14ac:dyDescent="0.15">
      <c r="A4746" s="626"/>
      <c r="B4746" s="209" t="s">
        <v>439</v>
      </c>
      <c r="C4746" s="209" t="s">
        <v>465</v>
      </c>
      <c r="D4746" s="211">
        <v>43511</v>
      </c>
      <c r="E4746" s="209" t="s">
        <v>466</v>
      </c>
      <c r="F4746" s="614"/>
      <c r="G4746" s="615"/>
      <c r="H4746" s="618"/>
      <c r="I4746" s="619"/>
      <c r="J4746" s="621"/>
      <c r="K4746" s="621"/>
      <c r="L4746" s="623"/>
    </row>
    <row r="4747" spans="1:12" s="194" customFormat="1" ht="24.6" customHeight="1" x14ac:dyDescent="0.15">
      <c r="A4747" s="624">
        <v>896</v>
      </c>
      <c r="B4747" s="203" t="s">
        <v>12</v>
      </c>
      <c r="C4747" s="207" t="s">
        <v>11</v>
      </c>
      <c r="D4747" s="207" t="s">
        <v>280</v>
      </c>
      <c r="E4747" s="207" t="s">
        <v>281</v>
      </c>
      <c r="F4747" s="627" t="s">
        <v>8</v>
      </c>
      <c r="G4747" s="628"/>
      <c r="H4747" s="629"/>
      <c r="I4747" s="630"/>
      <c r="J4747" s="630"/>
      <c r="K4747" s="630"/>
      <c r="L4747" s="631"/>
    </row>
    <row r="4748" spans="1:12" s="194" customFormat="1" ht="26.65" customHeight="1" x14ac:dyDescent="0.15">
      <c r="A4748" s="625"/>
      <c r="B4748" s="620" t="s">
        <v>3101</v>
      </c>
      <c r="C4748" s="632" t="s">
        <v>3118</v>
      </c>
      <c r="D4748" s="634">
        <v>43534</v>
      </c>
      <c r="E4748" s="620" t="s">
        <v>321</v>
      </c>
      <c r="F4748" s="636" t="s">
        <v>1605</v>
      </c>
      <c r="G4748" s="637"/>
      <c r="H4748" s="610" t="s">
        <v>286</v>
      </c>
      <c r="I4748" s="611"/>
      <c r="J4748" s="209" t="s">
        <v>287</v>
      </c>
      <c r="K4748" s="209" t="s">
        <v>16</v>
      </c>
      <c r="L4748" s="210">
        <v>284.35000000000002</v>
      </c>
    </row>
    <row r="4749" spans="1:12" s="194" customFormat="1" ht="266.64999999999998" customHeight="1" x14ac:dyDescent="0.15">
      <c r="A4749" s="625"/>
      <c r="B4749" s="621"/>
      <c r="C4749" s="633"/>
      <c r="D4749" s="635"/>
      <c r="E4749" s="621"/>
      <c r="F4749" s="638"/>
      <c r="G4749" s="639"/>
      <c r="H4749" s="610" t="s">
        <v>242</v>
      </c>
      <c r="I4749" s="611"/>
      <c r="J4749" s="209" t="s">
        <v>287</v>
      </c>
      <c r="K4749" s="209" t="s">
        <v>16</v>
      </c>
      <c r="L4749" s="210">
        <v>565.79999999999995</v>
      </c>
    </row>
    <row r="4750" spans="1:12" s="194" customFormat="1" ht="24.6" customHeight="1" x14ac:dyDescent="0.15">
      <c r="A4750" s="625"/>
      <c r="B4750" s="203" t="s">
        <v>6</v>
      </c>
      <c r="C4750" s="207" t="s">
        <v>5</v>
      </c>
      <c r="D4750" s="207" t="s">
        <v>288</v>
      </c>
      <c r="E4750" s="207" t="s">
        <v>289</v>
      </c>
      <c r="F4750" s="612"/>
      <c r="G4750" s="613"/>
      <c r="H4750" s="616" t="s">
        <v>290</v>
      </c>
      <c r="I4750" s="617"/>
      <c r="J4750" s="620" t="s">
        <v>287</v>
      </c>
      <c r="K4750" s="620" t="s">
        <v>287</v>
      </c>
      <c r="L4750" s="622">
        <v>0</v>
      </c>
    </row>
    <row r="4751" spans="1:12" s="194" customFormat="1" ht="24.6" customHeight="1" x14ac:dyDescent="0.15">
      <c r="A4751" s="626"/>
      <c r="B4751" s="209" t="s">
        <v>439</v>
      </c>
      <c r="C4751" s="209" t="s">
        <v>1605</v>
      </c>
      <c r="D4751" s="211">
        <v>43539</v>
      </c>
      <c r="E4751" s="209" t="s">
        <v>2245</v>
      </c>
      <c r="F4751" s="614"/>
      <c r="G4751" s="615"/>
      <c r="H4751" s="618"/>
      <c r="I4751" s="619"/>
      <c r="J4751" s="621"/>
      <c r="K4751" s="621"/>
      <c r="L4751" s="623"/>
    </row>
    <row r="4752" spans="1:12" s="194" customFormat="1" ht="24.6" customHeight="1" x14ac:dyDescent="0.15">
      <c r="A4752" s="624">
        <v>897</v>
      </c>
      <c r="B4752" s="203" t="s">
        <v>12</v>
      </c>
      <c r="C4752" s="207" t="s">
        <v>11</v>
      </c>
      <c r="D4752" s="207" t="s">
        <v>280</v>
      </c>
      <c r="E4752" s="207" t="s">
        <v>281</v>
      </c>
      <c r="F4752" s="627" t="s">
        <v>8</v>
      </c>
      <c r="G4752" s="628"/>
      <c r="H4752" s="629"/>
      <c r="I4752" s="630"/>
      <c r="J4752" s="630"/>
      <c r="K4752" s="630"/>
      <c r="L4752" s="631"/>
    </row>
    <row r="4753" spans="1:12" s="194" customFormat="1" ht="26.65" customHeight="1" x14ac:dyDescent="0.15">
      <c r="A4753" s="625"/>
      <c r="B4753" s="620" t="s">
        <v>3119</v>
      </c>
      <c r="C4753" s="632" t="s">
        <v>3120</v>
      </c>
      <c r="D4753" s="634">
        <v>43437</v>
      </c>
      <c r="E4753" s="620" t="s">
        <v>331</v>
      </c>
      <c r="F4753" s="636" t="s">
        <v>3112</v>
      </c>
      <c r="G4753" s="637"/>
      <c r="H4753" s="610" t="s">
        <v>286</v>
      </c>
      <c r="I4753" s="611"/>
      <c r="J4753" s="209" t="s">
        <v>287</v>
      </c>
      <c r="K4753" s="209" t="s">
        <v>16</v>
      </c>
      <c r="L4753" s="210">
        <v>756</v>
      </c>
    </row>
    <row r="4754" spans="1:12" s="194" customFormat="1" ht="126.95" customHeight="1" x14ac:dyDescent="0.15">
      <c r="A4754" s="625"/>
      <c r="B4754" s="621"/>
      <c r="C4754" s="633"/>
      <c r="D4754" s="635"/>
      <c r="E4754" s="621"/>
      <c r="F4754" s="638"/>
      <c r="G4754" s="639"/>
      <c r="H4754" s="610" t="s">
        <v>242</v>
      </c>
      <c r="I4754" s="611"/>
      <c r="J4754" s="209" t="s">
        <v>287</v>
      </c>
      <c r="K4754" s="209" t="s">
        <v>16</v>
      </c>
      <c r="L4754" s="210">
        <v>552.4</v>
      </c>
    </row>
    <row r="4755" spans="1:12" s="194" customFormat="1" ht="24.6" customHeight="1" x14ac:dyDescent="0.15">
      <c r="A4755" s="625"/>
      <c r="B4755" s="203" t="s">
        <v>6</v>
      </c>
      <c r="C4755" s="207" t="s">
        <v>5</v>
      </c>
      <c r="D4755" s="207" t="s">
        <v>288</v>
      </c>
      <c r="E4755" s="207" t="s">
        <v>289</v>
      </c>
      <c r="F4755" s="612"/>
      <c r="G4755" s="613"/>
      <c r="H4755" s="616" t="s">
        <v>290</v>
      </c>
      <c r="I4755" s="617"/>
      <c r="J4755" s="620" t="s">
        <v>287</v>
      </c>
      <c r="K4755" s="620" t="s">
        <v>287</v>
      </c>
      <c r="L4755" s="622">
        <v>0</v>
      </c>
    </row>
    <row r="4756" spans="1:12" s="194" customFormat="1" ht="24.6" customHeight="1" x14ac:dyDescent="0.15">
      <c r="A4756" s="626"/>
      <c r="B4756" s="209" t="s">
        <v>291</v>
      </c>
      <c r="C4756" s="209" t="s">
        <v>3112</v>
      </c>
      <c r="D4756" s="211">
        <v>43441</v>
      </c>
      <c r="E4756" s="209" t="s">
        <v>969</v>
      </c>
      <c r="F4756" s="614"/>
      <c r="G4756" s="615"/>
      <c r="H4756" s="618"/>
      <c r="I4756" s="619"/>
      <c r="J4756" s="621"/>
      <c r="K4756" s="621"/>
      <c r="L4756" s="623"/>
    </row>
    <row r="4757" spans="1:12" s="194" customFormat="1" ht="24.6" customHeight="1" x14ac:dyDescent="0.15">
      <c r="A4757" s="624">
        <v>898</v>
      </c>
      <c r="B4757" s="203" t="s">
        <v>12</v>
      </c>
      <c r="C4757" s="207" t="s">
        <v>11</v>
      </c>
      <c r="D4757" s="207" t="s">
        <v>280</v>
      </c>
      <c r="E4757" s="207" t="s">
        <v>281</v>
      </c>
      <c r="F4757" s="627" t="s">
        <v>8</v>
      </c>
      <c r="G4757" s="628"/>
      <c r="H4757" s="629"/>
      <c r="I4757" s="630"/>
      <c r="J4757" s="630"/>
      <c r="K4757" s="630"/>
      <c r="L4757" s="631"/>
    </row>
    <row r="4758" spans="1:12" s="194" customFormat="1" ht="26.65" customHeight="1" x14ac:dyDescent="0.15">
      <c r="A4758" s="625"/>
      <c r="B4758" s="620" t="s">
        <v>3121</v>
      </c>
      <c r="C4758" s="632" t="s">
        <v>3122</v>
      </c>
      <c r="D4758" s="634">
        <v>43400</v>
      </c>
      <c r="E4758" s="620" t="s">
        <v>862</v>
      </c>
      <c r="F4758" s="636" t="s">
        <v>3123</v>
      </c>
      <c r="G4758" s="637"/>
      <c r="H4758" s="610" t="s">
        <v>286</v>
      </c>
      <c r="I4758" s="611"/>
      <c r="J4758" s="209" t="s">
        <v>287</v>
      </c>
      <c r="K4758" s="209" t="s">
        <v>287</v>
      </c>
      <c r="L4758" s="210">
        <v>0</v>
      </c>
    </row>
    <row r="4759" spans="1:12" s="194" customFormat="1" ht="341.85" customHeight="1" x14ac:dyDescent="0.15">
      <c r="A4759" s="625"/>
      <c r="B4759" s="621"/>
      <c r="C4759" s="633"/>
      <c r="D4759" s="635"/>
      <c r="E4759" s="621"/>
      <c r="F4759" s="638"/>
      <c r="G4759" s="639"/>
      <c r="H4759" s="610" t="s">
        <v>242</v>
      </c>
      <c r="I4759" s="611"/>
      <c r="J4759" s="209" t="s">
        <v>287</v>
      </c>
      <c r="K4759" s="209" t="s">
        <v>287</v>
      </c>
      <c r="L4759" s="210">
        <v>0</v>
      </c>
    </row>
    <row r="4760" spans="1:12" s="194" customFormat="1" ht="24.6" customHeight="1" x14ac:dyDescent="0.15">
      <c r="A4760" s="625"/>
      <c r="B4760" s="203" t="s">
        <v>6</v>
      </c>
      <c r="C4760" s="207" t="s">
        <v>5</v>
      </c>
      <c r="D4760" s="207" t="s">
        <v>288</v>
      </c>
      <c r="E4760" s="207" t="s">
        <v>289</v>
      </c>
      <c r="F4760" s="612"/>
      <c r="G4760" s="613"/>
      <c r="H4760" s="616" t="s">
        <v>290</v>
      </c>
      <c r="I4760" s="617"/>
      <c r="J4760" s="620" t="s">
        <v>287</v>
      </c>
      <c r="K4760" s="620" t="s">
        <v>16</v>
      </c>
      <c r="L4760" s="622">
        <v>320</v>
      </c>
    </row>
    <row r="4761" spans="1:12" s="194" customFormat="1" ht="24.6" customHeight="1" x14ac:dyDescent="0.15">
      <c r="A4761" s="626"/>
      <c r="B4761" s="209" t="s">
        <v>291</v>
      </c>
      <c r="C4761" s="209" t="s">
        <v>3123</v>
      </c>
      <c r="D4761" s="211">
        <v>43403</v>
      </c>
      <c r="E4761" s="209" t="s">
        <v>2752</v>
      </c>
      <c r="F4761" s="614"/>
      <c r="G4761" s="615"/>
      <c r="H4761" s="618"/>
      <c r="I4761" s="619"/>
      <c r="J4761" s="621"/>
      <c r="K4761" s="621"/>
      <c r="L4761" s="623"/>
    </row>
    <row r="4762" spans="1:12" s="194" customFormat="1" ht="24.6" customHeight="1" x14ac:dyDescent="0.15">
      <c r="A4762" s="624">
        <v>899</v>
      </c>
      <c r="B4762" s="203" t="s">
        <v>12</v>
      </c>
      <c r="C4762" s="207" t="s">
        <v>11</v>
      </c>
      <c r="D4762" s="207" t="s">
        <v>280</v>
      </c>
      <c r="E4762" s="207" t="s">
        <v>281</v>
      </c>
      <c r="F4762" s="627" t="s">
        <v>8</v>
      </c>
      <c r="G4762" s="628"/>
      <c r="H4762" s="629"/>
      <c r="I4762" s="630"/>
      <c r="J4762" s="630"/>
      <c r="K4762" s="630"/>
      <c r="L4762" s="631"/>
    </row>
    <row r="4763" spans="1:12" s="194" customFormat="1" ht="26.65" customHeight="1" x14ac:dyDescent="0.15">
      <c r="A4763" s="625"/>
      <c r="B4763" s="620" t="s">
        <v>3124</v>
      </c>
      <c r="C4763" s="632" t="s">
        <v>3125</v>
      </c>
      <c r="D4763" s="634">
        <v>43473</v>
      </c>
      <c r="E4763" s="620" t="s">
        <v>1941</v>
      </c>
      <c r="F4763" s="636" t="s">
        <v>3126</v>
      </c>
      <c r="G4763" s="637"/>
      <c r="H4763" s="610" t="s">
        <v>286</v>
      </c>
      <c r="I4763" s="611"/>
      <c r="J4763" s="209" t="s">
        <v>287</v>
      </c>
      <c r="K4763" s="209" t="s">
        <v>16</v>
      </c>
      <c r="L4763" s="210">
        <v>860.51</v>
      </c>
    </row>
    <row r="4764" spans="1:12" s="194" customFormat="1" ht="409.6" customHeight="1" x14ac:dyDescent="0.15">
      <c r="A4764" s="625"/>
      <c r="B4764" s="640"/>
      <c r="C4764" s="641"/>
      <c r="D4764" s="642"/>
      <c r="E4764" s="640"/>
      <c r="F4764" s="643"/>
      <c r="G4764" s="644"/>
      <c r="H4764" s="616" t="s">
        <v>242</v>
      </c>
      <c r="I4764" s="617"/>
      <c r="J4764" s="620" t="s">
        <v>287</v>
      </c>
      <c r="K4764" s="620" t="s">
        <v>16</v>
      </c>
      <c r="L4764" s="622">
        <v>12479</v>
      </c>
    </row>
    <row r="4765" spans="1:12" s="194" customFormat="1" ht="41.1" customHeight="1" x14ac:dyDescent="0.15">
      <c r="A4765" s="625"/>
      <c r="B4765" s="621"/>
      <c r="C4765" s="633"/>
      <c r="D4765" s="635"/>
      <c r="E4765" s="621"/>
      <c r="F4765" s="638"/>
      <c r="G4765" s="639"/>
      <c r="H4765" s="618"/>
      <c r="I4765" s="619"/>
      <c r="J4765" s="621"/>
      <c r="K4765" s="621"/>
      <c r="L4765" s="623"/>
    </row>
    <row r="4766" spans="1:12" s="194" customFormat="1" ht="24.6" customHeight="1" x14ac:dyDescent="0.15">
      <c r="A4766" s="625"/>
      <c r="B4766" s="203" t="s">
        <v>6</v>
      </c>
      <c r="C4766" s="207" t="s">
        <v>5</v>
      </c>
      <c r="D4766" s="207" t="s">
        <v>288</v>
      </c>
      <c r="E4766" s="207" t="s">
        <v>289</v>
      </c>
      <c r="F4766" s="612"/>
      <c r="G4766" s="613"/>
      <c r="H4766" s="616" t="s">
        <v>290</v>
      </c>
      <c r="I4766" s="617"/>
      <c r="J4766" s="620" t="s">
        <v>287</v>
      </c>
      <c r="K4766" s="620" t="s">
        <v>16</v>
      </c>
      <c r="L4766" s="622">
        <v>400</v>
      </c>
    </row>
    <row r="4767" spans="1:12" s="194" customFormat="1" ht="24.6" customHeight="1" x14ac:dyDescent="0.15">
      <c r="A4767" s="626"/>
      <c r="B4767" s="209" t="s">
        <v>832</v>
      </c>
      <c r="C4767" s="209" t="s">
        <v>3126</v>
      </c>
      <c r="D4767" s="211">
        <v>43477</v>
      </c>
      <c r="E4767" s="209" t="s">
        <v>3127</v>
      </c>
      <c r="F4767" s="614"/>
      <c r="G4767" s="615"/>
      <c r="H4767" s="618"/>
      <c r="I4767" s="619"/>
      <c r="J4767" s="621"/>
      <c r="K4767" s="621"/>
      <c r="L4767" s="623"/>
    </row>
    <row r="4768" spans="1:12" s="194" customFormat="1" ht="24.6" customHeight="1" x14ac:dyDescent="0.15">
      <c r="A4768" s="624">
        <v>900</v>
      </c>
      <c r="B4768" s="203" t="s">
        <v>12</v>
      </c>
      <c r="C4768" s="207" t="s">
        <v>11</v>
      </c>
      <c r="D4768" s="207" t="s">
        <v>280</v>
      </c>
      <c r="E4768" s="207" t="s">
        <v>281</v>
      </c>
      <c r="F4768" s="627" t="s">
        <v>8</v>
      </c>
      <c r="G4768" s="628"/>
      <c r="H4768" s="629"/>
      <c r="I4768" s="630"/>
      <c r="J4768" s="630"/>
      <c r="K4768" s="630"/>
      <c r="L4768" s="631"/>
    </row>
    <row r="4769" spans="1:12" s="194" customFormat="1" ht="26.65" customHeight="1" x14ac:dyDescent="0.15">
      <c r="A4769" s="625"/>
      <c r="B4769" s="620" t="s">
        <v>3124</v>
      </c>
      <c r="C4769" s="632" t="s">
        <v>3128</v>
      </c>
      <c r="D4769" s="634">
        <v>43481</v>
      </c>
      <c r="E4769" s="620" t="s">
        <v>2786</v>
      </c>
      <c r="F4769" s="636" t="s">
        <v>1358</v>
      </c>
      <c r="G4769" s="637"/>
      <c r="H4769" s="610" t="s">
        <v>286</v>
      </c>
      <c r="I4769" s="611"/>
      <c r="J4769" s="209" t="s">
        <v>287</v>
      </c>
      <c r="K4769" s="209" t="s">
        <v>16</v>
      </c>
      <c r="L4769" s="210">
        <v>530.22</v>
      </c>
    </row>
    <row r="4770" spans="1:12" s="194" customFormat="1" ht="409.6" customHeight="1" x14ac:dyDescent="0.15">
      <c r="A4770" s="625"/>
      <c r="B4770" s="640"/>
      <c r="C4770" s="641"/>
      <c r="D4770" s="642"/>
      <c r="E4770" s="640"/>
      <c r="F4770" s="643"/>
      <c r="G4770" s="644"/>
      <c r="H4770" s="616" t="s">
        <v>242</v>
      </c>
      <c r="I4770" s="617"/>
      <c r="J4770" s="620" t="s">
        <v>287</v>
      </c>
      <c r="K4770" s="620" t="s">
        <v>16</v>
      </c>
      <c r="L4770" s="622">
        <v>543.77</v>
      </c>
    </row>
    <row r="4771" spans="1:12" s="194" customFormat="1" ht="62.45" customHeight="1" x14ac:dyDescent="0.15">
      <c r="A4771" s="625"/>
      <c r="B4771" s="621"/>
      <c r="C4771" s="633"/>
      <c r="D4771" s="635"/>
      <c r="E4771" s="621"/>
      <c r="F4771" s="638"/>
      <c r="G4771" s="639"/>
      <c r="H4771" s="618"/>
      <c r="I4771" s="619"/>
      <c r="J4771" s="621"/>
      <c r="K4771" s="621"/>
      <c r="L4771" s="623"/>
    </row>
    <row r="4772" spans="1:12" s="194" customFormat="1" ht="24.6" customHeight="1" x14ac:dyDescent="0.15">
      <c r="A4772" s="625"/>
      <c r="B4772" s="203" t="s">
        <v>6</v>
      </c>
      <c r="C4772" s="207" t="s">
        <v>5</v>
      </c>
      <c r="D4772" s="207" t="s">
        <v>288</v>
      </c>
      <c r="E4772" s="207" t="s">
        <v>289</v>
      </c>
      <c r="F4772" s="612"/>
      <c r="G4772" s="613"/>
      <c r="H4772" s="616" t="s">
        <v>290</v>
      </c>
      <c r="I4772" s="617"/>
      <c r="J4772" s="620" t="s">
        <v>287</v>
      </c>
      <c r="K4772" s="620" t="s">
        <v>287</v>
      </c>
      <c r="L4772" s="622">
        <v>0</v>
      </c>
    </row>
    <row r="4773" spans="1:12" s="194" customFormat="1" ht="24.6" customHeight="1" x14ac:dyDescent="0.15">
      <c r="A4773" s="626"/>
      <c r="B4773" s="209" t="s">
        <v>832</v>
      </c>
      <c r="C4773" s="209" t="s">
        <v>1358</v>
      </c>
      <c r="D4773" s="211">
        <v>43483</v>
      </c>
      <c r="E4773" s="209" t="s">
        <v>886</v>
      </c>
      <c r="F4773" s="614"/>
      <c r="G4773" s="615"/>
      <c r="H4773" s="618"/>
      <c r="I4773" s="619"/>
      <c r="J4773" s="621"/>
      <c r="K4773" s="621"/>
      <c r="L4773" s="623"/>
    </row>
    <row r="4774" spans="1:12" s="194" customFormat="1" ht="24.6" customHeight="1" x14ac:dyDescent="0.15">
      <c r="A4774" s="624">
        <v>901</v>
      </c>
      <c r="B4774" s="203" t="s">
        <v>12</v>
      </c>
      <c r="C4774" s="207" t="s">
        <v>11</v>
      </c>
      <c r="D4774" s="207" t="s">
        <v>280</v>
      </c>
      <c r="E4774" s="207" t="s">
        <v>281</v>
      </c>
      <c r="F4774" s="627" t="s">
        <v>8</v>
      </c>
      <c r="G4774" s="628"/>
      <c r="H4774" s="629"/>
      <c r="I4774" s="630"/>
      <c r="J4774" s="630"/>
      <c r="K4774" s="630"/>
      <c r="L4774" s="631"/>
    </row>
    <row r="4775" spans="1:12" s="194" customFormat="1" ht="26.65" customHeight="1" x14ac:dyDescent="0.15">
      <c r="A4775" s="625"/>
      <c r="B4775" s="620" t="s">
        <v>3124</v>
      </c>
      <c r="C4775" s="632" t="s">
        <v>3129</v>
      </c>
      <c r="D4775" s="634">
        <v>43501</v>
      </c>
      <c r="E4775" s="620" t="s">
        <v>644</v>
      </c>
      <c r="F4775" s="636" t="s">
        <v>2368</v>
      </c>
      <c r="G4775" s="637"/>
      <c r="H4775" s="610" t="s">
        <v>286</v>
      </c>
      <c r="I4775" s="611"/>
      <c r="J4775" s="209" t="s">
        <v>287</v>
      </c>
      <c r="K4775" s="209" t="s">
        <v>16</v>
      </c>
      <c r="L4775" s="210">
        <v>555</v>
      </c>
    </row>
    <row r="4776" spans="1:12" s="194" customFormat="1" ht="409.6" customHeight="1" x14ac:dyDescent="0.15">
      <c r="A4776" s="625"/>
      <c r="B4776" s="640"/>
      <c r="C4776" s="641"/>
      <c r="D4776" s="642"/>
      <c r="E4776" s="640"/>
      <c r="F4776" s="643"/>
      <c r="G4776" s="644"/>
      <c r="H4776" s="616" t="s">
        <v>242</v>
      </c>
      <c r="I4776" s="617"/>
      <c r="J4776" s="620" t="s">
        <v>287</v>
      </c>
      <c r="K4776" s="620" t="s">
        <v>16</v>
      </c>
      <c r="L4776" s="622">
        <v>425.6</v>
      </c>
    </row>
    <row r="4777" spans="1:12" s="194" customFormat="1" ht="148.69999999999999" customHeight="1" x14ac:dyDescent="0.15">
      <c r="A4777" s="625"/>
      <c r="B4777" s="621"/>
      <c r="C4777" s="633"/>
      <c r="D4777" s="635"/>
      <c r="E4777" s="621"/>
      <c r="F4777" s="638"/>
      <c r="G4777" s="639"/>
      <c r="H4777" s="618"/>
      <c r="I4777" s="619"/>
      <c r="J4777" s="621"/>
      <c r="K4777" s="621"/>
      <c r="L4777" s="623"/>
    </row>
    <row r="4778" spans="1:12" s="194" customFormat="1" ht="24.6" customHeight="1" x14ac:dyDescent="0.15">
      <c r="A4778" s="625"/>
      <c r="B4778" s="203" t="s">
        <v>6</v>
      </c>
      <c r="C4778" s="207" t="s">
        <v>5</v>
      </c>
      <c r="D4778" s="207" t="s">
        <v>288</v>
      </c>
      <c r="E4778" s="207" t="s">
        <v>289</v>
      </c>
      <c r="F4778" s="612"/>
      <c r="G4778" s="613"/>
      <c r="H4778" s="616" t="s">
        <v>290</v>
      </c>
      <c r="I4778" s="617"/>
      <c r="J4778" s="620" t="s">
        <v>287</v>
      </c>
      <c r="K4778" s="620" t="s">
        <v>16</v>
      </c>
      <c r="L4778" s="622">
        <v>400</v>
      </c>
    </row>
    <row r="4779" spans="1:12" s="194" customFormat="1" ht="24.6" customHeight="1" x14ac:dyDescent="0.15">
      <c r="A4779" s="626"/>
      <c r="B4779" s="209" t="s">
        <v>832</v>
      </c>
      <c r="C4779" s="209" t="s">
        <v>2368</v>
      </c>
      <c r="D4779" s="211">
        <v>43503</v>
      </c>
      <c r="E4779" s="209" t="s">
        <v>1585</v>
      </c>
      <c r="F4779" s="614"/>
      <c r="G4779" s="615"/>
      <c r="H4779" s="618"/>
      <c r="I4779" s="619"/>
      <c r="J4779" s="621"/>
      <c r="K4779" s="621"/>
      <c r="L4779" s="623"/>
    </row>
    <row r="4780" spans="1:12" s="194" customFormat="1" ht="24.6" customHeight="1" x14ac:dyDescent="0.15">
      <c r="A4780" s="624">
        <v>902</v>
      </c>
      <c r="B4780" s="203" t="s">
        <v>12</v>
      </c>
      <c r="C4780" s="207" t="s">
        <v>11</v>
      </c>
      <c r="D4780" s="207" t="s">
        <v>280</v>
      </c>
      <c r="E4780" s="207" t="s">
        <v>281</v>
      </c>
      <c r="F4780" s="627" t="s">
        <v>8</v>
      </c>
      <c r="G4780" s="628"/>
      <c r="H4780" s="629"/>
      <c r="I4780" s="630"/>
      <c r="J4780" s="630"/>
      <c r="K4780" s="630"/>
      <c r="L4780" s="631"/>
    </row>
    <row r="4781" spans="1:12" s="194" customFormat="1" ht="26.65" customHeight="1" x14ac:dyDescent="0.15">
      <c r="A4781" s="625"/>
      <c r="B4781" s="620" t="s">
        <v>3130</v>
      </c>
      <c r="C4781" s="632" t="s">
        <v>3131</v>
      </c>
      <c r="D4781" s="634">
        <v>43401</v>
      </c>
      <c r="E4781" s="620" t="s">
        <v>482</v>
      </c>
      <c r="F4781" s="636" t="s">
        <v>1128</v>
      </c>
      <c r="G4781" s="637"/>
      <c r="H4781" s="610" t="s">
        <v>286</v>
      </c>
      <c r="I4781" s="611"/>
      <c r="J4781" s="209" t="s">
        <v>287</v>
      </c>
      <c r="K4781" s="209" t="s">
        <v>16</v>
      </c>
      <c r="L4781" s="210">
        <v>169</v>
      </c>
    </row>
    <row r="4782" spans="1:12" s="194" customFormat="1" ht="409.6" customHeight="1" x14ac:dyDescent="0.15">
      <c r="A4782" s="625"/>
      <c r="B4782" s="640"/>
      <c r="C4782" s="641"/>
      <c r="D4782" s="642"/>
      <c r="E4782" s="640"/>
      <c r="F4782" s="643"/>
      <c r="G4782" s="644"/>
      <c r="H4782" s="616" t="s">
        <v>242</v>
      </c>
      <c r="I4782" s="617"/>
      <c r="J4782" s="620" t="s">
        <v>287</v>
      </c>
      <c r="K4782" s="620" t="s">
        <v>16</v>
      </c>
      <c r="L4782" s="622">
        <v>276.39999999999998</v>
      </c>
    </row>
    <row r="4783" spans="1:12" s="194" customFormat="1" ht="73.5" customHeight="1" x14ac:dyDescent="0.15">
      <c r="A4783" s="625"/>
      <c r="B4783" s="621"/>
      <c r="C4783" s="633"/>
      <c r="D4783" s="635"/>
      <c r="E4783" s="621"/>
      <c r="F4783" s="638"/>
      <c r="G4783" s="639"/>
      <c r="H4783" s="618"/>
      <c r="I4783" s="619"/>
      <c r="J4783" s="621"/>
      <c r="K4783" s="621"/>
      <c r="L4783" s="623"/>
    </row>
    <row r="4784" spans="1:12" s="194" customFormat="1" ht="24.6" customHeight="1" x14ac:dyDescent="0.15">
      <c r="A4784" s="625"/>
      <c r="B4784" s="203" t="s">
        <v>6</v>
      </c>
      <c r="C4784" s="207" t="s">
        <v>5</v>
      </c>
      <c r="D4784" s="207" t="s">
        <v>288</v>
      </c>
      <c r="E4784" s="207" t="s">
        <v>289</v>
      </c>
      <c r="F4784" s="612"/>
      <c r="G4784" s="613"/>
      <c r="H4784" s="616" t="s">
        <v>290</v>
      </c>
      <c r="I4784" s="617"/>
      <c r="J4784" s="620" t="s">
        <v>287</v>
      </c>
      <c r="K4784" s="620" t="s">
        <v>16</v>
      </c>
      <c r="L4784" s="622">
        <v>140</v>
      </c>
    </row>
    <row r="4785" spans="1:12" s="194" customFormat="1" ht="35.1" customHeight="1" x14ac:dyDescent="0.15">
      <c r="A4785" s="626"/>
      <c r="B4785" s="209" t="s">
        <v>3132</v>
      </c>
      <c r="C4785" s="209" t="s">
        <v>1128</v>
      </c>
      <c r="D4785" s="211">
        <v>43402</v>
      </c>
      <c r="E4785" s="209" t="s">
        <v>2316</v>
      </c>
      <c r="F4785" s="614"/>
      <c r="G4785" s="615"/>
      <c r="H4785" s="618"/>
      <c r="I4785" s="619"/>
      <c r="J4785" s="621"/>
      <c r="K4785" s="621"/>
      <c r="L4785" s="623"/>
    </row>
    <row r="4786" spans="1:12" s="194" customFormat="1" ht="24.6" customHeight="1" x14ac:dyDescent="0.15">
      <c r="A4786" s="624">
        <v>903</v>
      </c>
      <c r="B4786" s="203" t="s">
        <v>12</v>
      </c>
      <c r="C4786" s="207" t="s">
        <v>11</v>
      </c>
      <c r="D4786" s="207" t="s">
        <v>280</v>
      </c>
      <c r="E4786" s="207" t="s">
        <v>281</v>
      </c>
      <c r="F4786" s="627" t="s">
        <v>8</v>
      </c>
      <c r="G4786" s="628"/>
      <c r="H4786" s="629"/>
      <c r="I4786" s="630"/>
      <c r="J4786" s="630"/>
      <c r="K4786" s="630"/>
      <c r="L4786" s="631"/>
    </row>
    <row r="4787" spans="1:12" s="194" customFormat="1" ht="26.65" customHeight="1" x14ac:dyDescent="0.15">
      <c r="A4787" s="625"/>
      <c r="B4787" s="620" t="s">
        <v>3130</v>
      </c>
      <c r="C4787" s="632" t="s">
        <v>3133</v>
      </c>
      <c r="D4787" s="634">
        <v>43544</v>
      </c>
      <c r="E4787" s="620" t="s">
        <v>628</v>
      </c>
      <c r="F4787" s="636" t="s">
        <v>756</v>
      </c>
      <c r="G4787" s="637"/>
      <c r="H4787" s="610" t="s">
        <v>286</v>
      </c>
      <c r="I4787" s="611"/>
      <c r="J4787" s="209" t="s">
        <v>287</v>
      </c>
      <c r="K4787" s="209" t="s">
        <v>16</v>
      </c>
      <c r="L4787" s="210">
        <v>690.86</v>
      </c>
    </row>
    <row r="4788" spans="1:12" s="194" customFormat="1" ht="212.85" customHeight="1" x14ac:dyDescent="0.15">
      <c r="A4788" s="625"/>
      <c r="B4788" s="621"/>
      <c r="C4788" s="633"/>
      <c r="D4788" s="635"/>
      <c r="E4788" s="621"/>
      <c r="F4788" s="638"/>
      <c r="G4788" s="639"/>
      <c r="H4788" s="610" t="s">
        <v>242</v>
      </c>
      <c r="I4788" s="611"/>
      <c r="J4788" s="209" t="s">
        <v>287</v>
      </c>
      <c r="K4788" s="209" t="s">
        <v>16</v>
      </c>
      <c r="L4788" s="210">
        <v>295.27</v>
      </c>
    </row>
    <row r="4789" spans="1:12" s="194" customFormat="1" ht="24.6" customHeight="1" x14ac:dyDescent="0.15">
      <c r="A4789" s="625"/>
      <c r="B4789" s="203" t="s">
        <v>6</v>
      </c>
      <c r="C4789" s="207" t="s">
        <v>5</v>
      </c>
      <c r="D4789" s="207" t="s">
        <v>288</v>
      </c>
      <c r="E4789" s="207" t="s">
        <v>289</v>
      </c>
      <c r="F4789" s="612"/>
      <c r="G4789" s="613"/>
      <c r="H4789" s="616" t="s">
        <v>290</v>
      </c>
      <c r="I4789" s="617"/>
      <c r="J4789" s="620" t="s">
        <v>287</v>
      </c>
      <c r="K4789" s="620" t="s">
        <v>287</v>
      </c>
      <c r="L4789" s="622">
        <v>0</v>
      </c>
    </row>
    <row r="4790" spans="1:12" s="194" customFormat="1" ht="35.1" customHeight="1" x14ac:dyDescent="0.15">
      <c r="A4790" s="626"/>
      <c r="B4790" s="209" t="s">
        <v>3132</v>
      </c>
      <c r="C4790" s="209" t="s">
        <v>756</v>
      </c>
      <c r="D4790" s="211">
        <v>43546</v>
      </c>
      <c r="E4790" s="209" t="s">
        <v>893</v>
      </c>
      <c r="F4790" s="614"/>
      <c r="G4790" s="615"/>
      <c r="H4790" s="618"/>
      <c r="I4790" s="619"/>
      <c r="J4790" s="621"/>
      <c r="K4790" s="621"/>
      <c r="L4790" s="623"/>
    </row>
    <row r="4791" spans="1:12" s="194" customFormat="1" ht="24.6" customHeight="1" x14ac:dyDescent="0.15">
      <c r="A4791" s="624">
        <v>904</v>
      </c>
      <c r="B4791" s="203" t="s">
        <v>12</v>
      </c>
      <c r="C4791" s="207" t="s">
        <v>11</v>
      </c>
      <c r="D4791" s="207" t="s">
        <v>280</v>
      </c>
      <c r="E4791" s="207" t="s">
        <v>281</v>
      </c>
      <c r="F4791" s="627" t="s">
        <v>8</v>
      </c>
      <c r="G4791" s="628"/>
      <c r="H4791" s="629"/>
      <c r="I4791" s="630"/>
      <c r="J4791" s="630"/>
      <c r="K4791" s="630"/>
      <c r="L4791" s="631"/>
    </row>
    <row r="4792" spans="1:12" s="194" customFormat="1" ht="26.65" customHeight="1" x14ac:dyDescent="0.15">
      <c r="A4792" s="625"/>
      <c r="B4792" s="620" t="s">
        <v>3130</v>
      </c>
      <c r="C4792" s="632" t="s">
        <v>3134</v>
      </c>
      <c r="D4792" s="634">
        <v>43555</v>
      </c>
      <c r="E4792" s="620" t="s">
        <v>770</v>
      </c>
      <c r="F4792" s="636" t="s">
        <v>1293</v>
      </c>
      <c r="G4792" s="637"/>
      <c r="H4792" s="610" t="s">
        <v>286</v>
      </c>
      <c r="I4792" s="611"/>
      <c r="J4792" s="209" t="s">
        <v>287</v>
      </c>
      <c r="K4792" s="209" t="s">
        <v>16</v>
      </c>
      <c r="L4792" s="210">
        <v>301.08</v>
      </c>
    </row>
    <row r="4793" spans="1:12" s="194" customFormat="1" ht="148.35" customHeight="1" x14ac:dyDescent="0.15">
      <c r="A4793" s="625"/>
      <c r="B4793" s="621"/>
      <c r="C4793" s="633"/>
      <c r="D4793" s="635"/>
      <c r="E4793" s="621"/>
      <c r="F4793" s="638"/>
      <c r="G4793" s="639"/>
      <c r="H4793" s="610" t="s">
        <v>242</v>
      </c>
      <c r="I4793" s="611"/>
      <c r="J4793" s="209" t="s">
        <v>287</v>
      </c>
      <c r="K4793" s="209" t="s">
        <v>16</v>
      </c>
      <c r="L4793" s="210">
        <v>439.66</v>
      </c>
    </row>
    <row r="4794" spans="1:12" s="194" customFormat="1" ht="24.6" customHeight="1" x14ac:dyDescent="0.15">
      <c r="A4794" s="625"/>
      <c r="B4794" s="203" t="s">
        <v>6</v>
      </c>
      <c r="C4794" s="207" t="s">
        <v>5</v>
      </c>
      <c r="D4794" s="207" t="s">
        <v>288</v>
      </c>
      <c r="E4794" s="207" t="s">
        <v>289</v>
      </c>
      <c r="F4794" s="612"/>
      <c r="G4794" s="613"/>
      <c r="H4794" s="616" t="s">
        <v>290</v>
      </c>
      <c r="I4794" s="617"/>
      <c r="J4794" s="620" t="s">
        <v>287</v>
      </c>
      <c r="K4794" s="620" t="s">
        <v>16</v>
      </c>
      <c r="L4794" s="622">
        <v>915</v>
      </c>
    </row>
    <row r="4795" spans="1:12" s="194" customFormat="1" ht="35.1" customHeight="1" x14ac:dyDescent="0.15">
      <c r="A4795" s="626"/>
      <c r="B4795" s="209" t="s">
        <v>3132</v>
      </c>
      <c r="C4795" s="209" t="s">
        <v>1293</v>
      </c>
      <c r="D4795" s="211">
        <v>43557</v>
      </c>
      <c r="E4795" s="209" t="s">
        <v>494</v>
      </c>
      <c r="F4795" s="614"/>
      <c r="G4795" s="615"/>
      <c r="H4795" s="618"/>
      <c r="I4795" s="619"/>
      <c r="J4795" s="621"/>
      <c r="K4795" s="621"/>
      <c r="L4795" s="623"/>
    </row>
    <row r="4796" spans="1:12" s="194" customFormat="1" ht="24.6" customHeight="1" x14ac:dyDescent="0.15">
      <c r="A4796" s="624">
        <v>905</v>
      </c>
      <c r="B4796" s="203" t="s">
        <v>12</v>
      </c>
      <c r="C4796" s="207" t="s">
        <v>11</v>
      </c>
      <c r="D4796" s="207" t="s">
        <v>280</v>
      </c>
      <c r="E4796" s="207" t="s">
        <v>281</v>
      </c>
      <c r="F4796" s="627" t="s">
        <v>8</v>
      </c>
      <c r="G4796" s="628"/>
      <c r="H4796" s="629"/>
      <c r="I4796" s="630"/>
      <c r="J4796" s="630"/>
      <c r="K4796" s="630"/>
      <c r="L4796" s="631"/>
    </row>
    <row r="4797" spans="1:12" s="194" customFormat="1" ht="26.65" customHeight="1" x14ac:dyDescent="0.15">
      <c r="A4797" s="625"/>
      <c r="B4797" s="620" t="s">
        <v>3135</v>
      </c>
      <c r="C4797" s="620" t="s">
        <v>3136</v>
      </c>
      <c r="D4797" s="634">
        <v>43401</v>
      </c>
      <c r="E4797" s="620" t="s">
        <v>3137</v>
      </c>
      <c r="F4797" s="636" t="s">
        <v>3138</v>
      </c>
      <c r="G4797" s="637"/>
      <c r="H4797" s="610" t="s">
        <v>286</v>
      </c>
      <c r="I4797" s="611"/>
      <c r="J4797" s="209" t="s">
        <v>287</v>
      </c>
      <c r="K4797" s="209" t="s">
        <v>16</v>
      </c>
      <c r="L4797" s="210">
        <v>305</v>
      </c>
    </row>
    <row r="4798" spans="1:12" s="194" customFormat="1" ht="94.35" customHeight="1" x14ac:dyDescent="0.15">
      <c r="A4798" s="625"/>
      <c r="B4798" s="621"/>
      <c r="C4798" s="621"/>
      <c r="D4798" s="635"/>
      <c r="E4798" s="621"/>
      <c r="F4798" s="638"/>
      <c r="G4798" s="639"/>
      <c r="H4798" s="610" t="s">
        <v>242</v>
      </c>
      <c r="I4798" s="611"/>
      <c r="J4798" s="209" t="s">
        <v>287</v>
      </c>
      <c r="K4798" s="209" t="s">
        <v>16</v>
      </c>
      <c r="L4798" s="210">
        <v>126.77</v>
      </c>
    </row>
    <row r="4799" spans="1:12" s="194" customFormat="1" ht="24.6" customHeight="1" x14ac:dyDescent="0.15">
      <c r="A4799" s="625"/>
      <c r="B4799" s="203" t="s">
        <v>6</v>
      </c>
      <c r="C4799" s="207" t="s">
        <v>5</v>
      </c>
      <c r="D4799" s="207" t="s">
        <v>288</v>
      </c>
      <c r="E4799" s="207" t="s">
        <v>289</v>
      </c>
      <c r="F4799" s="612"/>
      <c r="G4799" s="613"/>
      <c r="H4799" s="616" t="s">
        <v>290</v>
      </c>
      <c r="I4799" s="617"/>
      <c r="J4799" s="620" t="s">
        <v>287</v>
      </c>
      <c r="K4799" s="620" t="s">
        <v>287</v>
      </c>
      <c r="L4799" s="622">
        <v>0</v>
      </c>
    </row>
    <row r="4800" spans="1:12" s="194" customFormat="1" ht="24.6" customHeight="1" x14ac:dyDescent="0.15">
      <c r="A4800" s="626"/>
      <c r="B4800" s="209" t="s">
        <v>460</v>
      </c>
      <c r="C4800" s="209" t="s">
        <v>3138</v>
      </c>
      <c r="D4800" s="211">
        <v>43403</v>
      </c>
      <c r="E4800" s="209" t="s">
        <v>717</v>
      </c>
      <c r="F4800" s="614"/>
      <c r="G4800" s="615"/>
      <c r="H4800" s="618"/>
      <c r="I4800" s="619"/>
      <c r="J4800" s="621"/>
      <c r="K4800" s="621"/>
      <c r="L4800" s="623"/>
    </row>
    <row r="4801" spans="1:12" s="194" customFormat="1" ht="24.6" customHeight="1" x14ac:dyDescent="0.15">
      <c r="A4801" s="624">
        <v>906</v>
      </c>
      <c r="B4801" s="203" t="s">
        <v>12</v>
      </c>
      <c r="C4801" s="207" t="s">
        <v>11</v>
      </c>
      <c r="D4801" s="207" t="s">
        <v>280</v>
      </c>
      <c r="E4801" s="207" t="s">
        <v>281</v>
      </c>
      <c r="F4801" s="627" t="s">
        <v>8</v>
      </c>
      <c r="G4801" s="628"/>
      <c r="H4801" s="629"/>
      <c r="I4801" s="630"/>
      <c r="J4801" s="630"/>
      <c r="K4801" s="630"/>
      <c r="L4801" s="631"/>
    </row>
    <row r="4802" spans="1:12" s="194" customFormat="1" ht="26.65" customHeight="1" x14ac:dyDescent="0.15">
      <c r="A4802" s="625"/>
      <c r="B4802" s="620" t="s">
        <v>3139</v>
      </c>
      <c r="C4802" s="632" t="s">
        <v>3140</v>
      </c>
      <c r="D4802" s="634">
        <v>43389</v>
      </c>
      <c r="E4802" s="620" t="s">
        <v>659</v>
      </c>
      <c r="F4802" s="636" t="s">
        <v>1427</v>
      </c>
      <c r="G4802" s="637"/>
      <c r="H4802" s="610" t="s">
        <v>286</v>
      </c>
      <c r="I4802" s="611"/>
      <c r="J4802" s="209" t="s">
        <v>287</v>
      </c>
      <c r="K4802" s="209" t="s">
        <v>16</v>
      </c>
      <c r="L4802" s="210">
        <v>458.48</v>
      </c>
    </row>
    <row r="4803" spans="1:12" s="194" customFormat="1" ht="309.75" customHeight="1" x14ac:dyDescent="0.15">
      <c r="A4803" s="625"/>
      <c r="B4803" s="621"/>
      <c r="C4803" s="633"/>
      <c r="D4803" s="635"/>
      <c r="E4803" s="621"/>
      <c r="F4803" s="638"/>
      <c r="G4803" s="639"/>
      <c r="H4803" s="610" t="s">
        <v>242</v>
      </c>
      <c r="I4803" s="611"/>
      <c r="J4803" s="209" t="s">
        <v>287</v>
      </c>
      <c r="K4803" s="209" t="s">
        <v>16</v>
      </c>
      <c r="L4803" s="210">
        <v>487.85</v>
      </c>
    </row>
    <row r="4804" spans="1:12" s="194" customFormat="1" ht="24.6" customHeight="1" x14ac:dyDescent="0.15">
      <c r="A4804" s="625"/>
      <c r="B4804" s="203" t="s">
        <v>6</v>
      </c>
      <c r="C4804" s="207" t="s">
        <v>5</v>
      </c>
      <c r="D4804" s="207" t="s">
        <v>288</v>
      </c>
      <c r="E4804" s="207" t="s">
        <v>289</v>
      </c>
      <c r="F4804" s="612"/>
      <c r="G4804" s="613"/>
      <c r="H4804" s="616" t="s">
        <v>290</v>
      </c>
      <c r="I4804" s="617"/>
      <c r="J4804" s="620" t="s">
        <v>287</v>
      </c>
      <c r="K4804" s="620" t="s">
        <v>287</v>
      </c>
      <c r="L4804" s="622">
        <v>0</v>
      </c>
    </row>
    <row r="4805" spans="1:12" s="194" customFormat="1" ht="24.6" customHeight="1" x14ac:dyDescent="0.15">
      <c r="A4805" s="626"/>
      <c r="B4805" s="209" t="s">
        <v>439</v>
      </c>
      <c r="C4805" s="209" t="s">
        <v>1427</v>
      </c>
      <c r="D4805" s="211">
        <v>43391</v>
      </c>
      <c r="E4805" s="209" t="s">
        <v>3141</v>
      </c>
      <c r="F4805" s="614"/>
      <c r="G4805" s="615"/>
      <c r="H4805" s="618"/>
      <c r="I4805" s="619"/>
      <c r="J4805" s="621"/>
      <c r="K4805" s="621"/>
      <c r="L4805" s="623"/>
    </row>
    <row r="4806" spans="1:12" s="194" customFormat="1" ht="24.6" customHeight="1" x14ac:dyDescent="0.15">
      <c r="A4806" s="624">
        <v>907</v>
      </c>
      <c r="B4806" s="203" t="s">
        <v>12</v>
      </c>
      <c r="C4806" s="207" t="s">
        <v>11</v>
      </c>
      <c r="D4806" s="207" t="s">
        <v>280</v>
      </c>
      <c r="E4806" s="207" t="s">
        <v>281</v>
      </c>
      <c r="F4806" s="627" t="s">
        <v>8</v>
      </c>
      <c r="G4806" s="628"/>
      <c r="H4806" s="629"/>
      <c r="I4806" s="630"/>
      <c r="J4806" s="630"/>
      <c r="K4806" s="630"/>
      <c r="L4806" s="631"/>
    </row>
    <row r="4807" spans="1:12" s="194" customFormat="1" ht="26.65" customHeight="1" x14ac:dyDescent="0.15">
      <c r="A4807" s="625"/>
      <c r="B4807" s="620" t="s">
        <v>3139</v>
      </c>
      <c r="C4807" s="632" t="s">
        <v>3142</v>
      </c>
      <c r="D4807" s="634">
        <v>43400</v>
      </c>
      <c r="E4807" s="620" t="s">
        <v>2085</v>
      </c>
      <c r="F4807" s="636" t="s">
        <v>3143</v>
      </c>
      <c r="G4807" s="637"/>
      <c r="H4807" s="610" t="s">
        <v>286</v>
      </c>
      <c r="I4807" s="611"/>
      <c r="J4807" s="209" t="s">
        <v>287</v>
      </c>
      <c r="K4807" s="209" t="s">
        <v>16</v>
      </c>
      <c r="L4807" s="210">
        <v>293.36</v>
      </c>
    </row>
    <row r="4808" spans="1:12" s="194" customFormat="1" ht="180.2" customHeight="1" x14ac:dyDescent="0.15">
      <c r="A4808" s="625"/>
      <c r="B4808" s="621"/>
      <c r="C4808" s="633"/>
      <c r="D4808" s="635"/>
      <c r="E4808" s="621"/>
      <c r="F4808" s="638"/>
      <c r="G4808" s="639"/>
      <c r="H4808" s="610" t="s">
        <v>242</v>
      </c>
      <c r="I4808" s="611"/>
      <c r="J4808" s="209" t="s">
        <v>287</v>
      </c>
      <c r="K4808" s="209" t="s">
        <v>16</v>
      </c>
      <c r="L4808" s="210">
        <v>1348.86</v>
      </c>
    </row>
    <row r="4809" spans="1:12" s="194" customFormat="1" ht="24.6" customHeight="1" x14ac:dyDescent="0.15">
      <c r="A4809" s="625"/>
      <c r="B4809" s="203" t="s">
        <v>6</v>
      </c>
      <c r="C4809" s="207" t="s">
        <v>5</v>
      </c>
      <c r="D4809" s="207" t="s">
        <v>288</v>
      </c>
      <c r="E4809" s="207" t="s">
        <v>289</v>
      </c>
      <c r="F4809" s="612"/>
      <c r="G4809" s="613"/>
      <c r="H4809" s="616" t="s">
        <v>290</v>
      </c>
      <c r="I4809" s="617"/>
      <c r="J4809" s="620" t="s">
        <v>287</v>
      </c>
      <c r="K4809" s="620" t="s">
        <v>16</v>
      </c>
      <c r="L4809" s="622">
        <v>1000</v>
      </c>
    </row>
    <row r="4810" spans="1:12" s="194" customFormat="1" ht="24.6" customHeight="1" x14ac:dyDescent="0.15">
      <c r="A4810" s="626"/>
      <c r="B4810" s="209" t="s">
        <v>439</v>
      </c>
      <c r="C4810" s="209" t="s">
        <v>3143</v>
      </c>
      <c r="D4810" s="211">
        <v>43406</v>
      </c>
      <c r="E4810" s="209" t="s">
        <v>2981</v>
      </c>
      <c r="F4810" s="614"/>
      <c r="G4810" s="615"/>
      <c r="H4810" s="618"/>
      <c r="I4810" s="619"/>
      <c r="J4810" s="621"/>
      <c r="K4810" s="621"/>
      <c r="L4810" s="623"/>
    </row>
    <row r="4811" spans="1:12" s="194" customFormat="1" ht="24.6" customHeight="1" x14ac:dyDescent="0.15">
      <c r="A4811" s="624">
        <v>908</v>
      </c>
      <c r="B4811" s="203" t="s">
        <v>12</v>
      </c>
      <c r="C4811" s="207" t="s">
        <v>11</v>
      </c>
      <c r="D4811" s="207" t="s">
        <v>280</v>
      </c>
      <c r="E4811" s="207" t="s">
        <v>281</v>
      </c>
      <c r="F4811" s="627" t="s">
        <v>8</v>
      </c>
      <c r="G4811" s="628"/>
      <c r="H4811" s="629"/>
      <c r="I4811" s="630"/>
      <c r="J4811" s="630"/>
      <c r="K4811" s="630"/>
      <c r="L4811" s="631"/>
    </row>
    <row r="4812" spans="1:12" s="194" customFormat="1" ht="26.65" customHeight="1" x14ac:dyDescent="0.15">
      <c r="A4812" s="625"/>
      <c r="B4812" s="620" t="s">
        <v>3139</v>
      </c>
      <c r="C4812" s="632" t="s">
        <v>3144</v>
      </c>
      <c r="D4812" s="634">
        <v>43410</v>
      </c>
      <c r="E4812" s="620" t="s">
        <v>1992</v>
      </c>
      <c r="F4812" s="636" t="s">
        <v>2155</v>
      </c>
      <c r="G4812" s="637"/>
      <c r="H4812" s="610" t="s">
        <v>286</v>
      </c>
      <c r="I4812" s="611"/>
      <c r="J4812" s="209" t="s">
        <v>287</v>
      </c>
      <c r="K4812" s="209" t="s">
        <v>16</v>
      </c>
      <c r="L4812" s="210">
        <v>889.67</v>
      </c>
    </row>
    <row r="4813" spans="1:12" s="194" customFormat="1" ht="126.95" customHeight="1" x14ac:dyDescent="0.15">
      <c r="A4813" s="625"/>
      <c r="B4813" s="621"/>
      <c r="C4813" s="633"/>
      <c r="D4813" s="635"/>
      <c r="E4813" s="621"/>
      <c r="F4813" s="638"/>
      <c r="G4813" s="639"/>
      <c r="H4813" s="610" t="s">
        <v>242</v>
      </c>
      <c r="I4813" s="611"/>
      <c r="J4813" s="209" t="s">
        <v>287</v>
      </c>
      <c r="K4813" s="209" t="s">
        <v>16</v>
      </c>
      <c r="L4813" s="210">
        <v>1716.54</v>
      </c>
    </row>
    <row r="4814" spans="1:12" s="194" customFormat="1" ht="24.6" customHeight="1" x14ac:dyDescent="0.15">
      <c r="A4814" s="625"/>
      <c r="B4814" s="203" t="s">
        <v>6</v>
      </c>
      <c r="C4814" s="207" t="s">
        <v>5</v>
      </c>
      <c r="D4814" s="207" t="s">
        <v>288</v>
      </c>
      <c r="E4814" s="207" t="s">
        <v>289</v>
      </c>
      <c r="F4814" s="612"/>
      <c r="G4814" s="613"/>
      <c r="H4814" s="616" t="s">
        <v>290</v>
      </c>
      <c r="I4814" s="617"/>
      <c r="J4814" s="620" t="s">
        <v>287</v>
      </c>
      <c r="K4814" s="620" t="s">
        <v>287</v>
      </c>
      <c r="L4814" s="622">
        <v>0</v>
      </c>
    </row>
    <row r="4815" spans="1:12" s="194" customFormat="1" ht="24.6" customHeight="1" x14ac:dyDescent="0.15">
      <c r="A4815" s="626"/>
      <c r="B4815" s="209" t="s">
        <v>439</v>
      </c>
      <c r="C4815" s="209" t="s">
        <v>2155</v>
      </c>
      <c r="D4815" s="211">
        <v>43415</v>
      </c>
      <c r="E4815" s="209" t="s">
        <v>3145</v>
      </c>
      <c r="F4815" s="614"/>
      <c r="G4815" s="615"/>
      <c r="H4815" s="618"/>
      <c r="I4815" s="619"/>
      <c r="J4815" s="621"/>
      <c r="K4815" s="621"/>
      <c r="L4815" s="623"/>
    </row>
    <row r="4816" spans="1:12" s="194" customFormat="1" ht="24.6" customHeight="1" x14ac:dyDescent="0.15">
      <c r="A4816" s="624">
        <v>909</v>
      </c>
      <c r="B4816" s="203" t="s">
        <v>12</v>
      </c>
      <c r="C4816" s="207" t="s">
        <v>11</v>
      </c>
      <c r="D4816" s="207" t="s">
        <v>280</v>
      </c>
      <c r="E4816" s="207" t="s">
        <v>281</v>
      </c>
      <c r="F4816" s="627" t="s">
        <v>8</v>
      </c>
      <c r="G4816" s="628"/>
      <c r="H4816" s="629"/>
      <c r="I4816" s="630"/>
      <c r="J4816" s="630"/>
      <c r="K4816" s="630"/>
      <c r="L4816" s="631"/>
    </row>
    <row r="4817" spans="1:12" s="194" customFormat="1" ht="26.65" customHeight="1" x14ac:dyDescent="0.15">
      <c r="A4817" s="625"/>
      <c r="B4817" s="620" t="s">
        <v>3146</v>
      </c>
      <c r="C4817" s="620" t="s">
        <v>3147</v>
      </c>
      <c r="D4817" s="634">
        <v>43377</v>
      </c>
      <c r="E4817" s="620" t="s">
        <v>607</v>
      </c>
      <c r="F4817" s="636" t="s">
        <v>3148</v>
      </c>
      <c r="G4817" s="637"/>
      <c r="H4817" s="610" t="s">
        <v>286</v>
      </c>
      <c r="I4817" s="611"/>
      <c r="J4817" s="209" t="s">
        <v>287</v>
      </c>
      <c r="K4817" s="209" t="s">
        <v>16</v>
      </c>
      <c r="L4817" s="210">
        <v>643.02</v>
      </c>
    </row>
    <row r="4818" spans="1:12" s="194" customFormat="1" ht="29.85" customHeight="1" x14ac:dyDescent="0.15">
      <c r="A4818" s="625"/>
      <c r="B4818" s="621"/>
      <c r="C4818" s="621"/>
      <c r="D4818" s="635"/>
      <c r="E4818" s="621"/>
      <c r="F4818" s="638"/>
      <c r="G4818" s="639"/>
      <c r="H4818" s="610" t="s">
        <v>242</v>
      </c>
      <c r="I4818" s="611"/>
      <c r="J4818" s="209" t="s">
        <v>287</v>
      </c>
      <c r="K4818" s="209" t="s">
        <v>16</v>
      </c>
      <c r="L4818" s="210">
        <v>594.4</v>
      </c>
    </row>
    <row r="4819" spans="1:12" s="194" customFormat="1" ht="24.6" customHeight="1" x14ac:dyDescent="0.15">
      <c r="A4819" s="625"/>
      <c r="B4819" s="203" t="s">
        <v>6</v>
      </c>
      <c r="C4819" s="207" t="s">
        <v>5</v>
      </c>
      <c r="D4819" s="207" t="s">
        <v>288</v>
      </c>
      <c r="E4819" s="207" t="s">
        <v>289</v>
      </c>
      <c r="F4819" s="612"/>
      <c r="G4819" s="613"/>
      <c r="H4819" s="616" t="s">
        <v>290</v>
      </c>
      <c r="I4819" s="617"/>
      <c r="J4819" s="620" t="s">
        <v>287</v>
      </c>
      <c r="K4819" s="620" t="s">
        <v>287</v>
      </c>
      <c r="L4819" s="622">
        <v>0</v>
      </c>
    </row>
    <row r="4820" spans="1:12" s="194" customFormat="1" ht="24.6" customHeight="1" x14ac:dyDescent="0.15">
      <c r="A4820" s="626"/>
      <c r="B4820" s="209" t="s">
        <v>291</v>
      </c>
      <c r="C4820" s="209" t="s">
        <v>3148</v>
      </c>
      <c r="D4820" s="211">
        <v>43379</v>
      </c>
      <c r="E4820" s="209" t="s">
        <v>2637</v>
      </c>
      <c r="F4820" s="614"/>
      <c r="G4820" s="615"/>
      <c r="H4820" s="618"/>
      <c r="I4820" s="619"/>
      <c r="J4820" s="621"/>
      <c r="K4820" s="621"/>
      <c r="L4820" s="623"/>
    </row>
    <row r="4821" spans="1:12" s="194" customFormat="1" ht="24.6" customHeight="1" x14ac:dyDescent="0.15">
      <c r="A4821" s="624">
        <v>910</v>
      </c>
      <c r="B4821" s="203" t="s">
        <v>12</v>
      </c>
      <c r="C4821" s="207" t="s">
        <v>11</v>
      </c>
      <c r="D4821" s="207" t="s">
        <v>280</v>
      </c>
      <c r="E4821" s="207" t="s">
        <v>281</v>
      </c>
      <c r="F4821" s="627" t="s">
        <v>8</v>
      </c>
      <c r="G4821" s="628"/>
      <c r="H4821" s="629"/>
      <c r="I4821" s="630"/>
      <c r="J4821" s="630"/>
      <c r="K4821" s="630"/>
      <c r="L4821" s="631"/>
    </row>
    <row r="4822" spans="1:12" s="194" customFormat="1" ht="26.65" customHeight="1" x14ac:dyDescent="0.15">
      <c r="A4822" s="625"/>
      <c r="B4822" s="620" t="s">
        <v>3146</v>
      </c>
      <c r="C4822" s="620" t="s">
        <v>3149</v>
      </c>
      <c r="D4822" s="634">
        <v>43412</v>
      </c>
      <c r="E4822" s="620" t="s">
        <v>1713</v>
      </c>
      <c r="F4822" s="636" t="s">
        <v>3150</v>
      </c>
      <c r="G4822" s="637"/>
      <c r="H4822" s="610" t="s">
        <v>286</v>
      </c>
      <c r="I4822" s="611"/>
      <c r="J4822" s="209" t="s">
        <v>287</v>
      </c>
      <c r="K4822" s="209" t="s">
        <v>16</v>
      </c>
      <c r="L4822" s="210">
        <v>288.12</v>
      </c>
    </row>
    <row r="4823" spans="1:12" s="194" customFormat="1" ht="40.5" customHeight="1" x14ac:dyDescent="0.15">
      <c r="A4823" s="625"/>
      <c r="B4823" s="621"/>
      <c r="C4823" s="621"/>
      <c r="D4823" s="635"/>
      <c r="E4823" s="621"/>
      <c r="F4823" s="638"/>
      <c r="G4823" s="639"/>
      <c r="H4823" s="610" t="s">
        <v>242</v>
      </c>
      <c r="I4823" s="611"/>
      <c r="J4823" s="209" t="s">
        <v>287</v>
      </c>
      <c r="K4823" s="209" t="s">
        <v>16</v>
      </c>
      <c r="L4823" s="210">
        <v>366.9</v>
      </c>
    </row>
    <row r="4824" spans="1:12" s="194" customFormat="1" ht="24.6" customHeight="1" x14ac:dyDescent="0.15">
      <c r="A4824" s="625"/>
      <c r="B4824" s="203" t="s">
        <v>6</v>
      </c>
      <c r="C4824" s="207" t="s">
        <v>5</v>
      </c>
      <c r="D4824" s="207" t="s">
        <v>288</v>
      </c>
      <c r="E4824" s="207" t="s">
        <v>289</v>
      </c>
      <c r="F4824" s="612"/>
      <c r="G4824" s="613"/>
      <c r="H4824" s="616" t="s">
        <v>290</v>
      </c>
      <c r="I4824" s="617"/>
      <c r="J4824" s="620" t="s">
        <v>287</v>
      </c>
      <c r="K4824" s="620" t="s">
        <v>287</v>
      </c>
      <c r="L4824" s="622">
        <v>0</v>
      </c>
    </row>
    <row r="4825" spans="1:12" s="194" customFormat="1" ht="24.6" customHeight="1" x14ac:dyDescent="0.15">
      <c r="A4825" s="626"/>
      <c r="B4825" s="209" t="s">
        <v>291</v>
      </c>
      <c r="C4825" s="209" t="s">
        <v>3150</v>
      </c>
      <c r="D4825" s="211">
        <v>43414</v>
      </c>
      <c r="E4825" s="209" t="s">
        <v>411</v>
      </c>
      <c r="F4825" s="614"/>
      <c r="G4825" s="615"/>
      <c r="H4825" s="618"/>
      <c r="I4825" s="619"/>
      <c r="J4825" s="621"/>
      <c r="K4825" s="621"/>
      <c r="L4825" s="623"/>
    </row>
    <row r="4826" spans="1:12" s="194" customFormat="1" ht="24.6" customHeight="1" x14ac:dyDescent="0.15">
      <c r="A4826" s="624">
        <v>911</v>
      </c>
      <c r="B4826" s="203" t="s">
        <v>12</v>
      </c>
      <c r="C4826" s="207" t="s">
        <v>11</v>
      </c>
      <c r="D4826" s="207" t="s">
        <v>280</v>
      </c>
      <c r="E4826" s="207" t="s">
        <v>281</v>
      </c>
      <c r="F4826" s="627" t="s">
        <v>8</v>
      </c>
      <c r="G4826" s="628"/>
      <c r="H4826" s="629"/>
      <c r="I4826" s="630"/>
      <c r="J4826" s="630"/>
      <c r="K4826" s="630"/>
      <c r="L4826" s="631"/>
    </row>
    <row r="4827" spans="1:12" s="194" customFormat="1" ht="26.65" customHeight="1" x14ac:dyDescent="0.15">
      <c r="A4827" s="625"/>
      <c r="B4827" s="620" t="s">
        <v>3151</v>
      </c>
      <c r="C4827" s="632" t="s">
        <v>3152</v>
      </c>
      <c r="D4827" s="634">
        <v>43443</v>
      </c>
      <c r="E4827" s="620" t="s">
        <v>545</v>
      </c>
      <c r="F4827" s="636" t="s">
        <v>3153</v>
      </c>
      <c r="G4827" s="637"/>
      <c r="H4827" s="610" t="s">
        <v>286</v>
      </c>
      <c r="I4827" s="611"/>
      <c r="J4827" s="209" t="s">
        <v>287</v>
      </c>
      <c r="K4827" s="209" t="s">
        <v>16</v>
      </c>
      <c r="L4827" s="210">
        <v>300.64999999999998</v>
      </c>
    </row>
    <row r="4828" spans="1:12" s="194" customFormat="1" ht="148.35" customHeight="1" x14ac:dyDescent="0.15">
      <c r="A4828" s="625"/>
      <c r="B4828" s="621"/>
      <c r="C4828" s="633"/>
      <c r="D4828" s="635"/>
      <c r="E4828" s="621"/>
      <c r="F4828" s="638"/>
      <c r="G4828" s="639"/>
      <c r="H4828" s="610" t="s">
        <v>242</v>
      </c>
      <c r="I4828" s="611"/>
      <c r="J4828" s="209" t="s">
        <v>287</v>
      </c>
      <c r="K4828" s="209" t="s">
        <v>16</v>
      </c>
      <c r="L4828" s="210">
        <v>943.52</v>
      </c>
    </row>
    <row r="4829" spans="1:12" s="194" customFormat="1" ht="24.6" customHeight="1" x14ac:dyDescent="0.15">
      <c r="A4829" s="625"/>
      <c r="B4829" s="203" t="s">
        <v>6</v>
      </c>
      <c r="C4829" s="207" t="s">
        <v>5</v>
      </c>
      <c r="D4829" s="207" t="s">
        <v>288</v>
      </c>
      <c r="E4829" s="207" t="s">
        <v>289</v>
      </c>
      <c r="F4829" s="612"/>
      <c r="G4829" s="613"/>
      <c r="H4829" s="616" t="s">
        <v>290</v>
      </c>
      <c r="I4829" s="617"/>
      <c r="J4829" s="620" t="s">
        <v>287</v>
      </c>
      <c r="K4829" s="620" t="s">
        <v>287</v>
      </c>
      <c r="L4829" s="622">
        <v>0</v>
      </c>
    </row>
    <row r="4830" spans="1:12" s="194" customFormat="1" ht="24.6" customHeight="1" x14ac:dyDescent="0.15">
      <c r="A4830" s="626"/>
      <c r="B4830" s="209" t="s">
        <v>1971</v>
      </c>
      <c r="C4830" s="209" t="s">
        <v>3153</v>
      </c>
      <c r="D4830" s="211">
        <v>43447</v>
      </c>
      <c r="E4830" s="209" t="s">
        <v>3154</v>
      </c>
      <c r="F4830" s="614"/>
      <c r="G4830" s="615"/>
      <c r="H4830" s="618"/>
      <c r="I4830" s="619"/>
      <c r="J4830" s="621"/>
      <c r="K4830" s="621"/>
      <c r="L4830" s="623"/>
    </row>
    <row r="4831" spans="1:12" s="194" customFormat="1" ht="24.6" customHeight="1" x14ac:dyDescent="0.15">
      <c r="A4831" s="624">
        <v>912</v>
      </c>
      <c r="B4831" s="203" t="s">
        <v>12</v>
      </c>
      <c r="C4831" s="207" t="s">
        <v>11</v>
      </c>
      <c r="D4831" s="207" t="s">
        <v>280</v>
      </c>
      <c r="E4831" s="207" t="s">
        <v>281</v>
      </c>
      <c r="F4831" s="627" t="s">
        <v>8</v>
      </c>
      <c r="G4831" s="628"/>
      <c r="H4831" s="629"/>
      <c r="I4831" s="630"/>
      <c r="J4831" s="630"/>
      <c r="K4831" s="630"/>
      <c r="L4831" s="631"/>
    </row>
    <row r="4832" spans="1:12" s="194" customFormat="1" ht="26.65" customHeight="1" x14ac:dyDescent="0.15">
      <c r="A4832" s="625"/>
      <c r="B4832" s="620" t="s">
        <v>3151</v>
      </c>
      <c r="C4832" s="632" t="s">
        <v>3155</v>
      </c>
      <c r="D4832" s="634">
        <v>43488</v>
      </c>
      <c r="E4832" s="620" t="s">
        <v>389</v>
      </c>
      <c r="F4832" s="636" t="s">
        <v>3156</v>
      </c>
      <c r="G4832" s="637"/>
      <c r="H4832" s="610" t="s">
        <v>286</v>
      </c>
      <c r="I4832" s="611"/>
      <c r="J4832" s="209" t="s">
        <v>287</v>
      </c>
      <c r="K4832" s="209" t="s">
        <v>16</v>
      </c>
      <c r="L4832" s="210">
        <v>481.35</v>
      </c>
    </row>
    <row r="4833" spans="1:12" s="194" customFormat="1" ht="409.6" customHeight="1" x14ac:dyDescent="0.15">
      <c r="A4833" s="625"/>
      <c r="B4833" s="621"/>
      <c r="C4833" s="633"/>
      <c r="D4833" s="635"/>
      <c r="E4833" s="621"/>
      <c r="F4833" s="638"/>
      <c r="G4833" s="639"/>
      <c r="H4833" s="610" t="s">
        <v>242</v>
      </c>
      <c r="I4833" s="611"/>
      <c r="J4833" s="209" t="s">
        <v>287</v>
      </c>
      <c r="K4833" s="209" t="s">
        <v>16</v>
      </c>
      <c r="L4833" s="210">
        <v>793.67</v>
      </c>
    </row>
    <row r="4834" spans="1:12" s="194" customFormat="1" ht="24.6" customHeight="1" x14ac:dyDescent="0.15">
      <c r="A4834" s="625"/>
      <c r="B4834" s="203" t="s">
        <v>6</v>
      </c>
      <c r="C4834" s="207" t="s">
        <v>5</v>
      </c>
      <c r="D4834" s="207" t="s">
        <v>288</v>
      </c>
      <c r="E4834" s="207" t="s">
        <v>289</v>
      </c>
      <c r="F4834" s="612"/>
      <c r="G4834" s="613"/>
      <c r="H4834" s="616" t="s">
        <v>290</v>
      </c>
      <c r="I4834" s="617"/>
      <c r="J4834" s="620" t="s">
        <v>287</v>
      </c>
      <c r="K4834" s="620" t="s">
        <v>16</v>
      </c>
      <c r="L4834" s="622">
        <v>96.68</v>
      </c>
    </row>
    <row r="4835" spans="1:12" s="194" customFormat="1" ht="24.6" customHeight="1" x14ac:dyDescent="0.15">
      <c r="A4835" s="626"/>
      <c r="B4835" s="209" t="s">
        <v>1971</v>
      </c>
      <c r="C4835" s="209" t="s">
        <v>3156</v>
      </c>
      <c r="D4835" s="211">
        <v>43494</v>
      </c>
      <c r="E4835" s="209" t="s">
        <v>3157</v>
      </c>
      <c r="F4835" s="614"/>
      <c r="G4835" s="615"/>
      <c r="H4835" s="618"/>
      <c r="I4835" s="619"/>
      <c r="J4835" s="621"/>
      <c r="K4835" s="621"/>
      <c r="L4835" s="623"/>
    </row>
    <row r="4836" spans="1:12" s="194" customFormat="1" ht="24.6" customHeight="1" x14ac:dyDescent="0.15">
      <c r="A4836" s="624">
        <v>913</v>
      </c>
      <c r="B4836" s="203" t="s">
        <v>12</v>
      </c>
      <c r="C4836" s="207" t="s">
        <v>11</v>
      </c>
      <c r="D4836" s="207" t="s">
        <v>280</v>
      </c>
      <c r="E4836" s="207" t="s">
        <v>281</v>
      </c>
      <c r="F4836" s="627" t="s">
        <v>8</v>
      </c>
      <c r="G4836" s="628"/>
      <c r="H4836" s="629"/>
      <c r="I4836" s="630"/>
      <c r="J4836" s="630"/>
      <c r="K4836" s="630"/>
      <c r="L4836" s="631"/>
    </row>
    <row r="4837" spans="1:12" s="194" customFormat="1" ht="26.65" customHeight="1" x14ac:dyDescent="0.15">
      <c r="A4837" s="625"/>
      <c r="B4837" s="620" t="s">
        <v>3151</v>
      </c>
      <c r="C4837" s="632" t="s">
        <v>3158</v>
      </c>
      <c r="D4837" s="634">
        <v>43520</v>
      </c>
      <c r="E4837" s="620" t="s">
        <v>449</v>
      </c>
      <c r="F4837" s="636" t="s">
        <v>1849</v>
      </c>
      <c r="G4837" s="637"/>
      <c r="H4837" s="610" t="s">
        <v>286</v>
      </c>
      <c r="I4837" s="611"/>
      <c r="J4837" s="209" t="s">
        <v>287</v>
      </c>
      <c r="K4837" s="209" t="s">
        <v>16</v>
      </c>
      <c r="L4837" s="210">
        <v>905.84</v>
      </c>
    </row>
    <row r="4838" spans="1:12" s="194" customFormat="1" ht="374.45" customHeight="1" x14ac:dyDescent="0.15">
      <c r="A4838" s="625"/>
      <c r="B4838" s="621"/>
      <c r="C4838" s="633"/>
      <c r="D4838" s="635"/>
      <c r="E4838" s="621"/>
      <c r="F4838" s="638"/>
      <c r="G4838" s="639"/>
      <c r="H4838" s="610" t="s">
        <v>242</v>
      </c>
      <c r="I4838" s="611"/>
      <c r="J4838" s="209" t="s">
        <v>287</v>
      </c>
      <c r="K4838" s="209" t="s">
        <v>16</v>
      </c>
      <c r="L4838" s="210">
        <v>438.23</v>
      </c>
    </row>
    <row r="4839" spans="1:12" s="194" customFormat="1" ht="24.6" customHeight="1" x14ac:dyDescent="0.15">
      <c r="A4839" s="625"/>
      <c r="B4839" s="203" t="s">
        <v>6</v>
      </c>
      <c r="C4839" s="207" t="s">
        <v>5</v>
      </c>
      <c r="D4839" s="207" t="s">
        <v>288</v>
      </c>
      <c r="E4839" s="207" t="s">
        <v>289</v>
      </c>
      <c r="F4839" s="612"/>
      <c r="G4839" s="613"/>
      <c r="H4839" s="616" t="s">
        <v>290</v>
      </c>
      <c r="I4839" s="617"/>
      <c r="J4839" s="620" t="s">
        <v>287</v>
      </c>
      <c r="K4839" s="620" t="s">
        <v>16</v>
      </c>
      <c r="L4839" s="622">
        <v>175</v>
      </c>
    </row>
    <row r="4840" spans="1:12" s="194" customFormat="1" ht="24.6" customHeight="1" x14ac:dyDescent="0.15">
      <c r="A4840" s="626"/>
      <c r="B4840" s="209" t="s">
        <v>1971</v>
      </c>
      <c r="C4840" s="209" t="s">
        <v>1849</v>
      </c>
      <c r="D4840" s="211">
        <v>43524</v>
      </c>
      <c r="E4840" s="209" t="s">
        <v>3159</v>
      </c>
      <c r="F4840" s="614"/>
      <c r="G4840" s="615"/>
      <c r="H4840" s="618"/>
      <c r="I4840" s="619"/>
      <c r="J4840" s="621"/>
      <c r="K4840" s="621"/>
      <c r="L4840" s="623"/>
    </row>
    <row r="4841" spans="1:12" s="194" customFormat="1" ht="24.6" customHeight="1" x14ac:dyDescent="0.15">
      <c r="A4841" s="624">
        <v>914</v>
      </c>
      <c r="B4841" s="203" t="s">
        <v>12</v>
      </c>
      <c r="C4841" s="207" t="s">
        <v>11</v>
      </c>
      <c r="D4841" s="207" t="s">
        <v>280</v>
      </c>
      <c r="E4841" s="207" t="s">
        <v>281</v>
      </c>
      <c r="F4841" s="627" t="s">
        <v>8</v>
      </c>
      <c r="G4841" s="628"/>
      <c r="H4841" s="629"/>
      <c r="I4841" s="630"/>
      <c r="J4841" s="630"/>
      <c r="K4841" s="630"/>
      <c r="L4841" s="631"/>
    </row>
    <row r="4842" spans="1:12" s="194" customFormat="1" ht="26.65" customHeight="1" x14ac:dyDescent="0.15">
      <c r="A4842" s="625"/>
      <c r="B4842" s="620" t="s">
        <v>3160</v>
      </c>
      <c r="C4842" s="632" t="s">
        <v>3161</v>
      </c>
      <c r="D4842" s="634">
        <v>43396</v>
      </c>
      <c r="E4842" s="620" t="s">
        <v>321</v>
      </c>
      <c r="F4842" s="636" t="s">
        <v>3162</v>
      </c>
      <c r="G4842" s="637"/>
      <c r="H4842" s="610" t="s">
        <v>286</v>
      </c>
      <c r="I4842" s="611"/>
      <c r="J4842" s="209" t="s">
        <v>287</v>
      </c>
      <c r="K4842" s="209" t="s">
        <v>16</v>
      </c>
      <c r="L4842" s="210">
        <v>424.9</v>
      </c>
    </row>
    <row r="4843" spans="1:12" s="194" customFormat="1" ht="384.95" customHeight="1" x14ac:dyDescent="0.15">
      <c r="A4843" s="625"/>
      <c r="B4843" s="621"/>
      <c r="C4843" s="633"/>
      <c r="D4843" s="635"/>
      <c r="E4843" s="621"/>
      <c r="F4843" s="638"/>
      <c r="G4843" s="639"/>
      <c r="H4843" s="610" t="s">
        <v>242</v>
      </c>
      <c r="I4843" s="611"/>
      <c r="J4843" s="209" t="s">
        <v>287</v>
      </c>
      <c r="K4843" s="209" t="s">
        <v>16</v>
      </c>
      <c r="L4843" s="210">
        <v>764.41</v>
      </c>
    </row>
    <row r="4844" spans="1:12" s="194" customFormat="1" ht="24.6" customHeight="1" x14ac:dyDescent="0.15">
      <c r="A4844" s="625"/>
      <c r="B4844" s="203" t="s">
        <v>6</v>
      </c>
      <c r="C4844" s="207" t="s">
        <v>5</v>
      </c>
      <c r="D4844" s="207" t="s">
        <v>288</v>
      </c>
      <c r="E4844" s="207" t="s">
        <v>289</v>
      </c>
      <c r="F4844" s="612"/>
      <c r="G4844" s="613"/>
      <c r="H4844" s="616" t="s">
        <v>290</v>
      </c>
      <c r="I4844" s="617"/>
      <c r="J4844" s="620" t="s">
        <v>287</v>
      </c>
      <c r="K4844" s="620" t="s">
        <v>287</v>
      </c>
      <c r="L4844" s="622">
        <v>0</v>
      </c>
    </row>
    <row r="4845" spans="1:12" s="194" customFormat="1" ht="24.6" customHeight="1" x14ac:dyDescent="0.15">
      <c r="A4845" s="626"/>
      <c r="B4845" s="209" t="s">
        <v>439</v>
      </c>
      <c r="C4845" s="209" t="s">
        <v>3162</v>
      </c>
      <c r="D4845" s="211">
        <v>43398</v>
      </c>
      <c r="E4845" s="209" t="s">
        <v>3163</v>
      </c>
      <c r="F4845" s="614"/>
      <c r="G4845" s="615"/>
      <c r="H4845" s="618"/>
      <c r="I4845" s="619"/>
      <c r="J4845" s="621"/>
      <c r="K4845" s="621"/>
      <c r="L4845" s="623"/>
    </row>
    <row r="4846" spans="1:12" s="194" customFormat="1" ht="24.6" customHeight="1" x14ac:dyDescent="0.15">
      <c r="A4846" s="624">
        <v>915</v>
      </c>
      <c r="B4846" s="203" t="s">
        <v>12</v>
      </c>
      <c r="C4846" s="207" t="s">
        <v>11</v>
      </c>
      <c r="D4846" s="207" t="s">
        <v>280</v>
      </c>
      <c r="E4846" s="207" t="s">
        <v>281</v>
      </c>
      <c r="F4846" s="627" t="s">
        <v>8</v>
      </c>
      <c r="G4846" s="628"/>
      <c r="H4846" s="629"/>
      <c r="I4846" s="630"/>
      <c r="J4846" s="630"/>
      <c r="K4846" s="630"/>
      <c r="L4846" s="631"/>
    </row>
    <row r="4847" spans="1:12" s="194" customFormat="1" ht="26.65" customHeight="1" x14ac:dyDescent="0.15">
      <c r="A4847" s="625"/>
      <c r="B4847" s="620" t="s">
        <v>3164</v>
      </c>
      <c r="C4847" s="632" t="s">
        <v>3165</v>
      </c>
      <c r="D4847" s="634">
        <v>43415</v>
      </c>
      <c r="E4847" s="620" t="s">
        <v>628</v>
      </c>
      <c r="F4847" s="636" t="s">
        <v>1927</v>
      </c>
      <c r="G4847" s="637"/>
      <c r="H4847" s="610" t="s">
        <v>286</v>
      </c>
      <c r="I4847" s="611"/>
      <c r="J4847" s="209" t="s">
        <v>287</v>
      </c>
      <c r="K4847" s="209" t="s">
        <v>16</v>
      </c>
      <c r="L4847" s="210">
        <v>36</v>
      </c>
    </row>
    <row r="4848" spans="1:12" s="194" customFormat="1" ht="126.95" customHeight="1" x14ac:dyDescent="0.15">
      <c r="A4848" s="625"/>
      <c r="B4848" s="621"/>
      <c r="C4848" s="633"/>
      <c r="D4848" s="635"/>
      <c r="E4848" s="621"/>
      <c r="F4848" s="638"/>
      <c r="G4848" s="639"/>
      <c r="H4848" s="610" t="s">
        <v>242</v>
      </c>
      <c r="I4848" s="611"/>
      <c r="J4848" s="209" t="s">
        <v>287</v>
      </c>
      <c r="K4848" s="209" t="s">
        <v>287</v>
      </c>
      <c r="L4848" s="210">
        <v>0</v>
      </c>
    </row>
    <row r="4849" spans="1:12" s="194" customFormat="1" ht="24.6" customHeight="1" x14ac:dyDescent="0.15">
      <c r="A4849" s="625"/>
      <c r="B4849" s="203" t="s">
        <v>6</v>
      </c>
      <c r="C4849" s="207" t="s">
        <v>5</v>
      </c>
      <c r="D4849" s="207" t="s">
        <v>288</v>
      </c>
      <c r="E4849" s="207" t="s">
        <v>289</v>
      </c>
      <c r="F4849" s="612"/>
      <c r="G4849" s="613"/>
      <c r="H4849" s="616" t="s">
        <v>290</v>
      </c>
      <c r="I4849" s="617"/>
      <c r="J4849" s="620" t="s">
        <v>287</v>
      </c>
      <c r="K4849" s="620" t="s">
        <v>16</v>
      </c>
      <c r="L4849" s="622">
        <v>499</v>
      </c>
    </row>
    <row r="4850" spans="1:12" s="194" customFormat="1" ht="24.6" customHeight="1" x14ac:dyDescent="0.15">
      <c r="A4850" s="626"/>
      <c r="B4850" s="209" t="s">
        <v>291</v>
      </c>
      <c r="C4850" s="209" t="s">
        <v>1927</v>
      </c>
      <c r="D4850" s="211">
        <v>43417</v>
      </c>
      <c r="E4850" s="209" t="s">
        <v>2412</v>
      </c>
      <c r="F4850" s="614"/>
      <c r="G4850" s="615"/>
      <c r="H4850" s="618"/>
      <c r="I4850" s="619"/>
      <c r="J4850" s="621"/>
      <c r="K4850" s="621"/>
      <c r="L4850" s="623"/>
    </row>
    <row r="4851" spans="1:12" s="194" customFormat="1" ht="24.6" customHeight="1" x14ac:dyDescent="0.15">
      <c r="A4851" s="624">
        <v>916</v>
      </c>
      <c r="B4851" s="203" t="s">
        <v>12</v>
      </c>
      <c r="C4851" s="207" t="s">
        <v>11</v>
      </c>
      <c r="D4851" s="207" t="s">
        <v>280</v>
      </c>
      <c r="E4851" s="207" t="s">
        <v>281</v>
      </c>
      <c r="F4851" s="627" t="s">
        <v>8</v>
      </c>
      <c r="G4851" s="628"/>
      <c r="H4851" s="629"/>
      <c r="I4851" s="630"/>
      <c r="J4851" s="630"/>
      <c r="K4851" s="630"/>
      <c r="L4851" s="631"/>
    </row>
    <row r="4852" spans="1:12" s="194" customFormat="1" ht="26.65" customHeight="1" x14ac:dyDescent="0.15">
      <c r="A4852" s="625"/>
      <c r="B4852" s="620" t="s">
        <v>3164</v>
      </c>
      <c r="C4852" s="632" t="s">
        <v>3166</v>
      </c>
      <c r="D4852" s="634">
        <v>43419</v>
      </c>
      <c r="E4852" s="620" t="s">
        <v>295</v>
      </c>
      <c r="F4852" s="636" t="s">
        <v>3167</v>
      </c>
      <c r="G4852" s="637"/>
      <c r="H4852" s="610" t="s">
        <v>286</v>
      </c>
      <c r="I4852" s="611"/>
      <c r="J4852" s="209" t="s">
        <v>287</v>
      </c>
      <c r="K4852" s="209" t="s">
        <v>16</v>
      </c>
      <c r="L4852" s="210">
        <v>243.77</v>
      </c>
    </row>
    <row r="4853" spans="1:12" s="194" customFormat="1" ht="331.15" customHeight="1" x14ac:dyDescent="0.15">
      <c r="A4853" s="625"/>
      <c r="B4853" s="621"/>
      <c r="C4853" s="633"/>
      <c r="D4853" s="635"/>
      <c r="E4853" s="621"/>
      <c r="F4853" s="638"/>
      <c r="G4853" s="639"/>
      <c r="H4853" s="610" t="s">
        <v>242</v>
      </c>
      <c r="I4853" s="611"/>
      <c r="J4853" s="209" t="s">
        <v>287</v>
      </c>
      <c r="K4853" s="209" t="s">
        <v>287</v>
      </c>
      <c r="L4853" s="210">
        <v>0</v>
      </c>
    </row>
    <row r="4854" spans="1:12" s="194" customFormat="1" ht="24.6" customHeight="1" x14ac:dyDescent="0.15">
      <c r="A4854" s="625"/>
      <c r="B4854" s="203" t="s">
        <v>6</v>
      </c>
      <c r="C4854" s="207" t="s">
        <v>5</v>
      </c>
      <c r="D4854" s="207" t="s">
        <v>288</v>
      </c>
      <c r="E4854" s="207" t="s">
        <v>289</v>
      </c>
      <c r="F4854" s="612"/>
      <c r="G4854" s="613"/>
      <c r="H4854" s="616" t="s">
        <v>290</v>
      </c>
      <c r="I4854" s="617"/>
      <c r="J4854" s="620" t="s">
        <v>287</v>
      </c>
      <c r="K4854" s="620" t="s">
        <v>16</v>
      </c>
      <c r="L4854" s="622">
        <v>1250</v>
      </c>
    </row>
    <row r="4855" spans="1:12" s="194" customFormat="1" ht="24.6" customHeight="1" x14ac:dyDescent="0.15">
      <c r="A4855" s="626"/>
      <c r="B4855" s="209" t="s">
        <v>291</v>
      </c>
      <c r="C4855" s="209" t="s">
        <v>3167</v>
      </c>
      <c r="D4855" s="211">
        <v>43420</v>
      </c>
      <c r="E4855" s="209" t="s">
        <v>1699</v>
      </c>
      <c r="F4855" s="614"/>
      <c r="G4855" s="615"/>
      <c r="H4855" s="618"/>
      <c r="I4855" s="619"/>
      <c r="J4855" s="621"/>
      <c r="K4855" s="621"/>
      <c r="L4855" s="623"/>
    </row>
    <row r="4856" spans="1:12" s="194" customFormat="1" ht="24.6" customHeight="1" x14ac:dyDescent="0.15">
      <c r="A4856" s="624">
        <v>917</v>
      </c>
      <c r="B4856" s="203" t="s">
        <v>12</v>
      </c>
      <c r="C4856" s="207" t="s">
        <v>11</v>
      </c>
      <c r="D4856" s="207" t="s">
        <v>280</v>
      </c>
      <c r="E4856" s="207" t="s">
        <v>281</v>
      </c>
      <c r="F4856" s="627" t="s">
        <v>8</v>
      </c>
      <c r="G4856" s="628"/>
      <c r="H4856" s="629"/>
      <c r="I4856" s="630"/>
      <c r="J4856" s="630"/>
      <c r="K4856" s="630"/>
      <c r="L4856" s="631"/>
    </row>
    <row r="4857" spans="1:12" s="194" customFormat="1" ht="26.65" customHeight="1" x14ac:dyDescent="0.15">
      <c r="A4857" s="625"/>
      <c r="B4857" s="620" t="s">
        <v>3164</v>
      </c>
      <c r="C4857" s="632" t="s">
        <v>3168</v>
      </c>
      <c r="D4857" s="634">
        <v>43496</v>
      </c>
      <c r="E4857" s="620" t="s">
        <v>991</v>
      </c>
      <c r="F4857" s="636" t="s">
        <v>1508</v>
      </c>
      <c r="G4857" s="637"/>
      <c r="H4857" s="610" t="s">
        <v>286</v>
      </c>
      <c r="I4857" s="611"/>
      <c r="J4857" s="209" t="s">
        <v>287</v>
      </c>
      <c r="K4857" s="209" t="s">
        <v>16</v>
      </c>
      <c r="L4857" s="210">
        <v>231.08</v>
      </c>
    </row>
    <row r="4858" spans="1:12" s="194" customFormat="1" ht="331.15" customHeight="1" x14ac:dyDescent="0.15">
      <c r="A4858" s="625"/>
      <c r="B4858" s="621"/>
      <c r="C4858" s="633"/>
      <c r="D4858" s="635"/>
      <c r="E4858" s="621"/>
      <c r="F4858" s="638"/>
      <c r="G4858" s="639"/>
      <c r="H4858" s="610" t="s">
        <v>242</v>
      </c>
      <c r="I4858" s="611"/>
      <c r="J4858" s="209" t="s">
        <v>287</v>
      </c>
      <c r="K4858" s="209" t="s">
        <v>16</v>
      </c>
      <c r="L4858" s="210">
        <v>217.51</v>
      </c>
    </row>
    <row r="4859" spans="1:12" s="194" customFormat="1" ht="24.6" customHeight="1" x14ac:dyDescent="0.15">
      <c r="A4859" s="625"/>
      <c r="B4859" s="203" t="s">
        <v>6</v>
      </c>
      <c r="C4859" s="207" t="s">
        <v>5</v>
      </c>
      <c r="D4859" s="207" t="s">
        <v>288</v>
      </c>
      <c r="E4859" s="207" t="s">
        <v>289</v>
      </c>
      <c r="F4859" s="612"/>
      <c r="G4859" s="613"/>
      <c r="H4859" s="616" t="s">
        <v>290</v>
      </c>
      <c r="I4859" s="617"/>
      <c r="J4859" s="620" t="s">
        <v>287</v>
      </c>
      <c r="K4859" s="620" t="s">
        <v>16</v>
      </c>
      <c r="L4859" s="622">
        <v>126</v>
      </c>
    </row>
    <row r="4860" spans="1:12" s="194" customFormat="1" ht="24.6" customHeight="1" x14ac:dyDescent="0.15">
      <c r="A4860" s="626"/>
      <c r="B4860" s="209" t="s">
        <v>291</v>
      </c>
      <c r="C4860" s="209" t="s">
        <v>1508</v>
      </c>
      <c r="D4860" s="211">
        <v>43497</v>
      </c>
      <c r="E4860" s="209" t="s">
        <v>768</v>
      </c>
      <c r="F4860" s="614"/>
      <c r="G4860" s="615"/>
      <c r="H4860" s="618"/>
      <c r="I4860" s="619"/>
      <c r="J4860" s="621"/>
      <c r="K4860" s="621"/>
      <c r="L4860" s="623"/>
    </row>
    <row r="4861" spans="1:12" s="194" customFormat="1" ht="24.6" customHeight="1" x14ac:dyDescent="0.15">
      <c r="A4861" s="624">
        <v>918</v>
      </c>
      <c r="B4861" s="203" t="s">
        <v>12</v>
      </c>
      <c r="C4861" s="207" t="s">
        <v>11</v>
      </c>
      <c r="D4861" s="207" t="s">
        <v>280</v>
      </c>
      <c r="E4861" s="207" t="s">
        <v>281</v>
      </c>
      <c r="F4861" s="627" t="s">
        <v>8</v>
      </c>
      <c r="G4861" s="628"/>
      <c r="H4861" s="629"/>
      <c r="I4861" s="630"/>
      <c r="J4861" s="630"/>
      <c r="K4861" s="630"/>
      <c r="L4861" s="631"/>
    </row>
    <row r="4862" spans="1:12" s="194" customFormat="1" ht="26.65" customHeight="1" x14ac:dyDescent="0.15">
      <c r="A4862" s="625"/>
      <c r="B4862" s="620" t="s">
        <v>3164</v>
      </c>
      <c r="C4862" s="632" t="s">
        <v>3169</v>
      </c>
      <c r="D4862" s="634">
        <v>43510</v>
      </c>
      <c r="E4862" s="620" t="s">
        <v>1903</v>
      </c>
      <c r="F4862" s="636" t="s">
        <v>1904</v>
      </c>
      <c r="G4862" s="637"/>
      <c r="H4862" s="610" t="s">
        <v>286</v>
      </c>
      <c r="I4862" s="611"/>
      <c r="J4862" s="209" t="s">
        <v>287</v>
      </c>
      <c r="K4862" s="209" t="s">
        <v>16</v>
      </c>
      <c r="L4862" s="210">
        <v>183.77</v>
      </c>
    </row>
    <row r="4863" spans="1:12" s="194" customFormat="1" ht="363.75" customHeight="1" x14ac:dyDescent="0.15">
      <c r="A4863" s="625"/>
      <c r="B4863" s="621"/>
      <c r="C4863" s="633"/>
      <c r="D4863" s="635"/>
      <c r="E4863" s="621"/>
      <c r="F4863" s="638"/>
      <c r="G4863" s="639"/>
      <c r="H4863" s="610" t="s">
        <v>242</v>
      </c>
      <c r="I4863" s="611"/>
      <c r="J4863" s="209" t="s">
        <v>287</v>
      </c>
      <c r="K4863" s="209" t="s">
        <v>16</v>
      </c>
      <c r="L4863" s="210">
        <v>260.39999999999998</v>
      </c>
    </row>
    <row r="4864" spans="1:12" s="194" customFormat="1" ht="24.6" customHeight="1" x14ac:dyDescent="0.15">
      <c r="A4864" s="625"/>
      <c r="B4864" s="203" t="s">
        <v>6</v>
      </c>
      <c r="C4864" s="207" t="s">
        <v>5</v>
      </c>
      <c r="D4864" s="207" t="s">
        <v>288</v>
      </c>
      <c r="E4864" s="207" t="s">
        <v>289</v>
      </c>
      <c r="F4864" s="612"/>
      <c r="G4864" s="613"/>
      <c r="H4864" s="616" t="s">
        <v>290</v>
      </c>
      <c r="I4864" s="617"/>
      <c r="J4864" s="620" t="s">
        <v>287</v>
      </c>
      <c r="K4864" s="620" t="s">
        <v>16</v>
      </c>
      <c r="L4864" s="622">
        <v>181</v>
      </c>
    </row>
    <row r="4865" spans="1:12" s="194" customFormat="1" ht="24.6" customHeight="1" x14ac:dyDescent="0.15">
      <c r="A4865" s="626"/>
      <c r="B4865" s="209" t="s">
        <v>291</v>
      </c>
      <c r="C4865" s="209" t="s">
        <v>1904</v>
      </c>
      <c r="D4865" s="211">
        <v>43511</v>
      </c>
      <c r="E4865" s="209" t="s">
        <v>1755</v>
      </c>
      <c r="F4865" s="614"/>
      <c r="G4865" s="615"/>
      <c r="H4865" s="618"/>
      <c r="I4865" s="619"/>
      <c r="J4865" s="621"/>
      <c r="K4865" s="621"/>
      <c r="L4865" s="623"/>
    </row>
    <row r="4866" spans="1:12" s="194" customFormat="1" ht="24.6" customHeight="1" x14ac:dyDescent="0.15">
      <c r="A4866" s="624">
        <v>919</v>
      </c>
      <c r="B4866" s="203" t="s">
        <v>12</v>
      </c>
      <c r="C4866" s="207" t="s">
        <v>11</v>
      </c>
      <c r="D4866" s="207" t="s">
        <v>280</v>
      </c>
      <c r="E4866" s="207" t="s">
        <v>281</v>
      </c>
      <c r="F4866" s="627" t="s">
        <v>8</v>
      </c>
      <c r="G4866" s="628"/>
      <c r="H4866" s="629"/>
      <c r="I4866" s="630"/>
      <c r="J4866" s="630"/>
      <c r="K4866" s="630"/>
      <c r="L4866" s="631"/>
    </row>
    <row r="4867" spans="1:12" s="194" customFormat="1" ht="26.65" customHeight="1" x14ac:dyDescent="0.15">
      <c r="A4867" s="625"/>
      <c r="B4867" s="620" t="s">
        <v>3170</v>
      </c>
      <c r="C4867" s="632" t="s">
        <v>3171</v>
      </c>
      <c r="D4867" s="634">
        <v>43382</v>
      </c>
      <c r="E4867" s="620" t="s">
        <v>469</v>
      </c>
      <c r="F4867" s="636" t="s">
        <v>3172</v>
      </c>
      <c r="G4867" s="637"/>
      <c r="H4867" s="610" t="s">
        <v>286</v>
      </c>
      <c r="I4867" s="611"/>
      <c r="J4867" s="209" t="s">
        <v>287</v>
      </c>
      <c r="K4867" s="209" t="s">
        <v>287</v>
      </c>
      <c r="L4867" s="210">
        <v>0</v>
      </c>
    </row>
    <row r="4868" spans="1:12" s="194" customFormat="1" ht="409.6" customHeight="1" x14ac:dyDescent="0.15">
      <c r="A4868" s="625"/>
      <c r="B4868" s="640"/>
      <c r="C4868" s="641"/>
      <c r="D4868" s="642"/>
      <c r="E4868" s="640"/>
      <c r="F4868" s="643"/>
      <c r="G4868" s="644"/>
      <c r="H4868" s="616" t="s">
        <v>242</v>
      </c>
      <c r="I4868" s="617"/>
      <c r="J4868" s="620" t="s">
        <v>287</v>
      </c>
      <c r="K4868" s="620" t="s">
        <v>287</v>
      </c>
      <c r="L4868" s="622">
        <v>0</v>
      </c>
    </row>
    <row r="4869" spans="1:12" s="194" customFormat="1" ht="30.4" customHeight="1" x14ac:dyDescent="0.15">
      <c r="A4869" s="625"/>
      <c r="B4869" s="621"/>
      <c r="C4869" s="633"/>
      <c r="D4869" s="635"/>
      <c r="E4869" s="621"/>
      <c r="F4869" s="638"/>
      <c r="G4869" s="639"/>
      <c r="H4869" s="618"/>
      <c r="I4869" s="619"/>
      <c r="J4869" s="621"/>
      <c r="K4869" s="621"/>
      <c r="L4869" s="623"/>
    </row>
    <row r="4870" spans="1:12" s="194" customFormat="1" ht="24.6" customHeight="1" x14ac:dyDescent="0.15">
      <c r="A4870" s="625"/>
      <c r="B4870" s="203" t="s">
        <v>6</v>
      </c>
      <c r="C4870" s="207" t="s">
        <v>5</v>
      </c>
      <c r="D4870" s="207" t="s">
        <v>288</v>
      </c>
      <c r="E4870" s="207" t="s">
        <v>289</v>
      </c>
      <c r="F4870" s="612"/>
      <c r="G4870" s="613"/>
      <c r="H4870" s="616" t="s">
        <v>290</v>
      </c>
      <c r="I4870" s="617"/>
      <c r="J4870" s="620" t="s">
        <v>287</v>
      </c>
      <c r="K4870" s="620" t="s">
        <v>16</v>
      </c>
      <c r="L4870" s="622">
        <v>895</v>
      </c>
    </row>
    <row r="4871" spans="1:12" s="194" customFormat="1" ht="24.6" customHeight="1" x14ac:dyDescent="0.15">
      <c r="A4871" s="626"/>
      <c r="B4871" s="209" t="s">
        <v>317</v>
      </c>
      <c r="C4871" s="209" t="s">
        <v>3172</v>
      </c>
      <c r="D4871" s="211">
        <v>43387</v>
      </c>
      <c r="E4871" s="209" t="s">
        <v>3173</v>
      </c>
      <c r="F4871" s="614"/>
      <c r="G4871" s="615"/>
      <c r="H4871" s="618"/>
      <c r="I4871" s="619"/>
      <c r="J4871" s="621"/>
      <c r="K4871" s="621"/>
      <c r="L4871" s="623"/>
    </row>
    <row r="4872" spans="1:12" s="194" customFormat="1" ht="24.6" customHeight="1" x14ac:dyDescent="0.15">
      <c r="A4872" s="624">
        <v>920</v>
      </c>
      <c r="B4872" s="203" t="s">
        <v>12</v>
      </c>
      <c r="C4872" s="207" t="s">
        <v>11</v>
      </c>
      <c r="D4872" s="207" t="s">
        <v>280</v>
      </c>
      <c r="E4872" s="207" t="s">
        <v>281</v>
      </c>
      <c r="F4872" s="627" t="s">
        <v>8</v>
      </c>
      <c r="G4872" s="628"/>
      <c r="H4872" s="629"/>
      <c r="I4872" s="630"/>
      <c r="J4872" s="630"/>
      <c r="K4872" s="630"/>
      <c r="L4872" s="631"/>
    </row>
    <row r="4873" spans="1:12" s="194" customFormat="1" ht="26.65" customHeight="1" x14ac:dyDescent="0.15">
      <c r="A4873" s="625"/>
      <c r="B4873" s="620" t="s">
        <v>3170</v>
      </c>
      <c r="C4873" s="632" t="s">
        <v>3174</v>
      </c>
      <c r="D4873" s="634">
        <v>43498</v>
      </c>
      <c r="E4873" s="620" t="s">
        <v>306</v>
      </c>
      <c r="F4873" s="636" t="s">
        <v>3175</v>
      </c>
      <c r="G4873" s="637"/>
      <c r="H4873" s="610" t="s">
        <v>286</v>
      </c>
      <c r="I4873" s="611"/>
      <c r="J4873" s="209" t="s">
        <v>287</v>
      </c>
      <c r="K4873" s="209" t="s">
        <v>16</v>
      </c>
      <c r="L4873" s="210">
        <v>1943.85</v>
      </c>
    </row>
    <row r="4874" spans="1:12" s="194" customFormat="1" ht="409.6" customHeight="1" x14ac:dyDescent="0.15">
      <c r="A4874" s="625"/>
      <c r="B4874" s="640"/>
      <c r="C4874" s="641"/>
      <c r="D4874" s="642"/>
      <c r="E4874" s="640"/>
      <c r="F4874" s="643"/>
      <c r="G4874" s="644"/>
      <c r="H4874" s="616" t="s">
        <v>242</v>
      </c>
      <c r="I4874" s="617"/>
      <c r="J4874" s="620" t="s">
        <v>287</v>
      </c>
      <c r="K4874" s="620" t="s">
        <v>287</v>
      </c>
      <c r="L4874" s="622">
        <v>0</v>
      </c>
    </row>
    <row r="4875" spans="1:12" s="194" customFormat="1" ht="138.19999999999999" customHeight="1" x14ac:dyDescent="0.15">
      <c r="A4875" s="625"/>
      <c r="B4875" s="621"/>
      <c r="C4875" s="633"/>
      <c r="D4875" s="635"/>
      <c r="E4875" s="621"/>
      <c r="F4875" s="638"/>
      <c r="G4875" s="639"/>
      <c r="H4875" s="618"/>
      <c r="I4875" s="619"/>
      <c r="J4875" s="621"/>
      <c r="K4875" s="621"/>
      <c r="L4875" s="623"/>
    </row>
    <row r="4876" spans="1:12" s="194" customFormat="1" ht="24.6" customHeight="1" x14ac:dyDescent="0.15">
      <c r="A4876" s="625"/>
      <c r="B4876" s="203" t="s">
        <v>6</v>
      </c>
      <c r="C4876" s="207" t="s">
        <v>5</v>
      </c>
      <c r="D4876" s="207" t="s">
        <v>288</v>
      </c>
      <c r="E4876" s="207" t="s">
        <v>289</v>
      </c>
      <c r="F4876" s="612"/>
      <c r="G4876" s="613"/>
      <c r="H4876" s="616" t="s">
        <v>290</v>
      </c>
      <c r="I4876" s="617"/>
      <c r="J4876" s="620" t="s">
        <v>287</v>
      </c>
      <c r="K4876" s="620" t="s">
        <v>287</v>
      </c>
      <c r="L4876" s="622">
        <v>0</v>
      </c>
    </row>
    <row r="4877" spans="1:12" s="194" customFormat="1" ht="24.6" customHeight="1" x14ac:dyDescent="0.15">
      <c r="A4877" s="626"/>
      <c r="B4877" s="209" t="s">
        <v>317</v>
      </c>
      <c r="C4877" s="209" t="s">
        <v>3175</v>
      </c>
      <c r="D4877" s="211">
        <v>43504</v>
      </c>
      <c r="E4877" s="209" t="s">
        <v>1885</v>
      </c>
      <c r="F4877" s="614"/>
      <c r="G4877" s="615"/>
      <c r="H4877" s="618"/>
      <c r="I4877" s="619"/>
      <c r="J4877" s="621"/>
      <c r="K4877" s="621"/>
      <c r="L4877" s="623"/>
    </row>
    <row r="4878" spans="1:12" s="194" customFormat="1" ht="24.6" customHeight="1" x14ac:dyDescent="0.15">
      <c r="A4878" s="624">
        <v>921</v>
      </c>
      <c r="B4878" s="203" t="s">
        <v>12</v>
      </c>
      <c r="C4878" s="207" t="s">
        <v>11</v>
      </c>
      <c r="D4878" s="207" t="s">
        <v>280</v>
      </c>
      <c r="E4878" s="207" t="s">
        <v>281</v>
      </c>
      <c r="F4878" s="627" t="s">
        <v>8</v>
      </c>
      <c r="G4878" s="628"/>
      <c r="H4878" s="629"/>
      <c r="I4878" s="630"/>
      <c r="J4878" s="630"/>
      <c r="K4878" s="630"/>
      <c r="L4878" s="631"/>
    </row>
    <row r="4879" spans="1:12" s="194" customFormat="1" ht="26.65" customHeight="1" x14ac:dyDescent="0.15">
      <c r="A4879" s="625"/>
      <c r="B4879" s="620" t="s">
        <v>3176</v>
      </c>
      <c r="C4879" s="632" t="s">
        <v>3177</v>
      </c>
      <c r="D4879" s="634">
        <v>43374</v>
      </c>
      <c r="E4879" s="620" t="s">
        <v>502</v>
      </c>
      <c r="F4879" s="636" t="s">
        <v>3178</v>
      </c>
      <c r="G4879" s="637"/>
      <c r="H4879" s="610" t="s">
        <v>286</v>
      </c>
      <c r="I4879" s="611"/>
      <c r="J4879" s="209" t="s">
        <v>287</v>
      </c>
      <c r="K4879" s="209" t="s">
        <v>16</v>
      </c>
      <c r="L4879" s="210">
        <v>325.82</v>
      </c>
    </row>
    <row r="4880" spans="1:12" s="194" customFormat="1" ht="191.45" customHeight="1" x14ac:dyDescent="0.15">
      <c r="A4880" s="625"/>
      <c r="B4880" s="621"/>
      <c r="C4880" s="633"/>
      <c r="D4880" s="635"/>
      <c r="E4880" s="621"/>
      <c r="F4880" s="638"/>
      <c r="G4880" s="639"/>
      <c r="H4880" s="610" t="s">
        <v>242</v>
      </c>
      <c r="I4880" s="611"/>
      <c r="J4880" s="209" t="s">
        <v>287</v>
      </c>
      <c r="K4880" s="209" t="s">
        <v>287</v>
      </c>
      <c r="L4880" s="210">
        <v>0</v>
      </c>
    </row>
    <row r="4881" spans="1:12" s="194" customFormat="1" ht="24.6" customHeight="1" x14ac:dyDescent="0.15">
      <c r="A4881" s="625"/>
      <c r="B4881" s="203" t="s">
        <v>6</v>
      </c>
      <c r="C4881" s="207" t="s">
        <v>5</v>
      </c>
      <c r="D4881" s="207" t="s">
        <v>288</v>
      </c>
      <c r="E4881" s="207" t="s">
        <v>289</v>
      </c>
      <c r="F4881" s="612"/>
      <c r="G4881" s="613"/>
      <c r="H4881" s="616" t="s">
        <v>290</v>
      </c>
      <c r="I4881" s="617"/>
      <c r="J4881" s="620" t="s">
        <v>287</v>
      </c>
      <c r="K4881" s="620" t="s">
        <v>16</v>
      </c>
      <c r="L4881" s="622">
        <v>60</v>
      </c>
    </row>
    <row r="4882" spans="1:12" s="194" customFormat="1" ht="24.6" customHeight="1" x14ac:dyDescent="0.15">
      <c r="A4882" s="626"/>
      <c r="B4882" s="209" t="s">
        <v>571</v>
      </c>
      <c r="C4882" s="209" t="s">
        <v>3178</v>
      </c>
      <c r="D4882" s="211">
        <v>43375</v>
      </c>
      <c r="E4882" s="209" t="s">
        <v>706</v>
      </c>
      <c r="F4882" s="614"/>
      <c r="G4882" s="615"/>
      <c r="H4882" s="618"/>
      <c r="I4882" s="619"/>
      <c r="J4882" s="621"/>
      <c r="K4882" s="621"/>
      <c r="L4882" s="623"/>
    </row>
    <row r="4883" spans="1:12" s="194" customFormat="1" ht="24.6" customHeight="1" x14ac:dyDescent="0.15">
      <c r="A4883" s="624">
        <v>922</v>
      </c>
      <c r="B4883" s="203" t="s">
        <v>12</v>
      </c>
      <c r="C4883" s="207" t="s">
        <v>11</v>
      </c>
      <c r="D4883" s="207" t="s">
        <v>280</v>
      </c>
      <c r="E4883" s="207" t="s">
        <v>281</v>
      </c>
      <c r="F4883" s="627" t="s">
        <v>8</v>
      </c>
      <c r="G4883" s="628"/>
      <c r="H4883" s="629"/>
      <c r="I4883" s="630"/>
      <c r="J4883" s="630"/>
      <c r="K4883" s="630"/>
      <c r="L4883" s="631"/>
    </row>
    <row r="4884" spans="1:12" s="194" customFormat="1" ht="26.65" customHeight="1" x14ac:dyDescent="0.15">
      <c r="A4884" s="625"/>
      <c r="B4884" s="620" t="s">
        <v>3176</v>
      </c>
      <c r="C4884" s="632" t="s">
        <v>3179</v>
      </c>
      <c r="D4884" s="634">
        <v>43383</v>
      </c>
      <c r="E4884" s="620" t="s">
        <v>3180</v>
      </c>
      <c r="F4884" s="636" t="s">
        <v>3181</v>
      </c>
      <c r="G4884" s="637"/>
      <c r="H4884" s="610" t="s">
        <v>286</v>
      </c>
      <c r="I4884" s="611"/>
      <c r="J4884" s="209" t="s">
        <v>287</v>
      </c>
      <c r="K4884" s="209" t="s">
        <v>16</v>
      </c>
      <c r="L4884" s="210">
        <v>224</v>
      </c>
    </row>
    <row r="4885" spans="1:12" s="194" customFormat="1" ht="137.65" customHeight="1" x14ac:dyDescent="0.15">
      <c r="A4885" s="625"/>
      <c r="B4885" s="621"/>
      <c r="C4885" s="633"/>
      <c r="D4885" s="635"/>
      <c r="E4885" s="621"/>
      <c r="F4885" s="638"/>
      <c r="G4885" s="639"/>
      <c r="H4885" s="610" t="s">
        <v>242</v>
      </c>
      <c r="I4885" s="611"/>
      <c r="J4885" s="209" t="s">
        <v>287</v>
      </c>
      <c r="K4885" s="209" t="s">
        <v>16</v>
      </c>
      <c r="L4885" s="210">
        <v>1730.18</v>
      </c>
    </row>
    <row r="4886" spans="1:12" s="194" customFormat="1" ht="24.6" customHeight="1" x14ac:dyDescent="0.15">
      <c r="A4886" s="625"/>
      <c r="B4886" s="203" t="s">
        <v>6</v>
      </c>
      <c r="C4886" s="207" t="s">
        <v>5</v>
      </c>
      <c r="D4886" s="207" t="s">
        <v>288</v>
      </c>
      <c r="E4886" s="207" t="s">
        <v>289</v>
      </c>
      <c r="F4886" s="612"/>
      <c r="G4886" s="613"/>
      <c r="H4886" s="616" t="s">
        <v>290</v>
      </c>
      <c r="I4886" s="617"/>
      <c r="J4886" s="620" t="s">
        <v>287</v>
      </c>
      <c r="K4886" s="620" t="s">
        <v>16</v>
      </c>
      <c r="L4886" s="622">
        <v>500</v>
      </c>
    </row>
    <row r="4887" spans="1:12" s="194" customFormat="1" ht="24.6" customHeight="1" x14ac:dyDescent="0.15">
      <c r="A4887" s="626"/>
      <c r="B4887" s="209" t="s">
        <v>571</v>
      </c>
      <c r="C4887" s="209" t="s">
        <v>3181</v>
      </c>
      <c r="D4887" s="211">
        <v>43386</v>
      </c>
      <c r="E4887" s="209" t="s">
        <v>3182</v>
      </c>
      <c r="F4887" s="614"/>
      <c r="G4887" s="615"/>
      <c r="H4887" s="618"/>
      <c r="I4887" s="619"/>
      <c r="J4887" s="621"/>
      <c r="K4887" s="621"/>
      <c r="L4887" s="623"/>
    </row>
    <row r="4888" spans="1:12" s="194" customFormat="1" ht="24.6" customHeight="1" x14ac:dyDescent="0.15">
      <c r="A4888" s="624">
        <v>923</v>
      </c>
      <c r="B4888" s="203" t="s">
        <v>12</v>
      </c>
      <c r="C4888" s="207" t="s">
        <v>11</v>
      </c>
      <c r="D4888" s="207" t="s">
        <v>280</v>
      </c>
      <c r="E4888" s="207" t="s">
        <v>281</v>
      </c>
      <c r="F4888" s="627" t="s">
        <v>8</v>
      </c>
      <c r="G4888" s="628"/>
      <c r="H4888" s="629"/>
      <c r="I4888" s="630"/>
      <c r="J4888" s="630"/>
      <c r="K4888" s="630"/>
      <c r="L4888" s="631"/>
    </row>
    <row r="4889" spans="1:12" s="194" customFormat="1" ht="26.65" customHeight="1" x14ac:dyDescent="0.15">
      <c r="A4889" s="625"/>
      <c r="B4889" s="620" t="s">
        <v>3176</v>
      </c>
      <c r="C4889" s="620" t="s">
        <v>3183</v>
      </c>
      <c r="D4889" s="634">
        <v>43415</v>
      </c>
      <c r="E4889" s="620" t="s">
        <v>442</v>
      </c>
      <c r="F4889" s="636" t="s">
        <v>1601</v>
      </c>
      <c r="G4889" s="637"/>
      <c r="H4889" s="610" t="s">
        <v>286</v>
      </c>
      <c r="I4889" s="611"/>
      <c r="J4889" s="209" t="s">
        <v>287</v>
      </c>
      <c r="K4889" s="209" t="s">
        <v>16</v>
      </c>
      <c r="L4889" s="210">
        <v>578.94000000000005</v>
      </c>
    </row>
    <row r="4890" spans="1:12" s="194" customFormat="1" ht="83.65" customHeight="1" x14ac:dyDescent="0.15">
      <c r="A4890" s="625"/>
      <c r="B4890" s="621"/>
      <c r="C4890" s="621"/>
      <c r="D4890" s="635"/>
      <c r="E4890" s="621"/>
      <c r="F4890" s="638"/>
      <c r="G4890" s="639"/>
      <c r="H4890" s="610" t="s">
        <v>242</v>
      </c>
      <c r="I4890" s="611"/>
      <c r="J4890" s="209" t="s">
        <v>287</v>
      </c>
      <c r="K4890" s="209" t="s">
        <v>16</v>
      </c>
      <c r="L4890" s="210">
        <v>456.65</v>
      </c>
    </row>
    <row r="4891" spans="1:12" s="194" customFormat="1" ht="24.6" customHeight="1" x14ac:dyDescent="0.15">
      <c r="A4891" s="625"/>
      <c r="B4891" s="203" t="s">
        <v>6</v>
      </c>
      <c r="C4891" s="207" t="s">
        <v>5</v>
      </c>
      <c r="D4891" s="207" t="s">
        <v>288</v>
      </c>
      <c r="E4891" s="207" t="s">
        <v>289</v>
      </c>
      <c r="F4891" s="612"/>
      <c r="G4891" s="613"/>
      <c r="H4891" s="616" t="s">
        <v>290</v>
      </c>
      <c r="I4891" s="617"/>
      <c r="J4891" s="620" t="s">
        <v>287</v>
      </c>
      <c r="K4891" s="620" t="s">
        <v>16</v>
      </c>
      <c r="L4891" s="622">
        <v>870</v>
      </c>
    </row>
    <row r="4892" spans="1:12" s="194" customFormat="1" ht="24.6" customHeight="1" x14ac:dyDescent="0.15">
      <c r="A4892" s="626"/>
      <c r="B4892" s="209" t="s">
        <v>571</v>
      </c>
      <c r="C4892" s="209" t="s">
        <v>1601</v>
      </c>
      <c r="D4892" s="211">
        <v>43417</v>
      </c>
      <c r="E4892" s="209" t="s">
        <v>2412</v>
      </c>
      <c r="F4892" s="614"/>
      <c r="G4892" s="615"/>
      <c r="H4892" s="618"/>
      <c r="I4892" s="619"/>
      <c r="J4892" s="621"/>
      <c r="K4892" s="621"/>
      <c r="L4892" s="623"/>
    </row>
    <row r="4893" spans="1:12" s="194" customFormat="1" ht="24.6" customHeight="1" x14ac:dyDescent="0.15">
      <c r="A4893" s="624">
        <v>924</v>
      </c>
      <c r="B4893" s="203" t="s">
        <v>12</v>
      </c>
      <c r="C4893" s="207" t="s">
        <v>11</v>
      </c>
      <c r="D4893" s="207" t="s">
        <v>280</v>
      </c>
      <c r="E4893" s="207" t="s">
        <v>281</v>
      </c>
      <c r="F4893" s="627" t="s">
        <v>8</v>
      </c>
      <c r="G4893" s="628"/>
      <c r="H4893" s="629"/>
      <c r="I4893" s="630"/>
      <c r="J4893" s="630"/>
      <c r="K4893" s="630"/>
      <c r="L4893" s="631"/>
    </row>
    <row r="4894" spans="1:12" s="194" customFormat="1" ht="26.65" customHeight="1" x14ac:dyDescent="0.15">
      <c r="A4894" s="625"/>
      <c r="B4894" s="620" t="s">
        <v>3176</v>
      </c>
      <c r="C4894" s="632" t="s">
        <v>3184</v>
      </c>
      <c r="D4894" s="634">
        <v>43489</v>
      </c>
      <c r="E4894" s="620" t="s">
        <v>633</v>
      </c>
      <c r="F4894" s="636" t="s">
        <v>634</v>
      </c>
      <c r="G4894" s="637"/>
      <c r="H4894" s="610" t="s">
        <v>286</v>
      </c>
      <c r="I4894" s="611"/>
      <c r="J4894" s="209" t="s">
        <v>287</v>
      </c>
      <c r="K4894" s="209" t="s">
        <v>16</v>
      </c>
      <c r="L4894" s="210">
        <v>304.38</v>
      </c>
    </row>
    <row r="4895" spans="1:12" s="194" customFormat="1" ht="202.15" customHeight="1" x14ac:dyDescent="0.15">
      <c r="A4895" s="625"/>
      <c r="B4895" s="621"/>
      <c r="C4895" s="633"/>
      <c r="D4895" s="635"/>
      <c r="E4895" s="621"/>
      <c r="F4895" s="638"/>
      <c r="G4895" s="639"/>
      <c r="H4895" s="610" t="s">
        <v>242</v>
      </c>
      <c r="I4895" s="611"/>
      <c r="J4895" s="209" t="s">
        <v>287</v>
      </c>
      <c r="K4895" s="209" t="s">
        <v>16</v>
      </c>
      <c r="L4895" s="210">
        <v>309.60000000000002</v>
      </c>
    </row>
    <row r="4896" spans="1:12" s="194" customFormat="1" ht="24.6" customHeight="1" x14ac:dyDescent="0.15">
      <c r="A4896" s="625"/>
      <c r="B4896" s="203" t="s">
        <v>6</v>
      </c>
      <c r="C4896" s="207" t="s">
        <v>5</v>
      </c>
      <c r="D4896" s="207" t="s">
        <v>288</v>
      </c>
      <c r="E4896" s="207" t="s">
        <v>289</v>
      </c>
      <c r="F4896" s="612"/>
      <c r="G4896" s="613"/>
      <c r="H4896" s="616" t="s">
        <v>290</v>
      </c>
      <c r="I4896" s="617"/>
      <c r="J4896" s="620" t="s">
        <v>287</v>
      </c>
      <c r="K4896" s="620" t="s">
        <v>287</v>
      </c>
      <c r="L4896" s="622">
        <v>0</v>
      </c>
    </row>
    <row r="4897" spans="1:12" s="194" customFormat="1" ht="24.6" customHeight="1" x14ac:dyDescent="0.15">
      <c r="A4897" s="626"/>
      <c r="B4897" s="209" t="s">
        <v>571</v>
      </c>
      <c r="C4897" s="209" t="s">
        <v>634</v>
      </c>
      <c r="D4897" s="211">
        <v>43491</v>
      </c>
      <c r="E4897" s="209" t="s">
        <v>1709</v>
      </c>
      <c r="F4897" s="614"/>
      <c r="G4897" s="615"/>
      <c r="H4897" s="618"/>
      <c r="I4897" s="619"/>
      <c r="J4897" s="621"/>
      <c r="K4897" s="621"/>
      <c r="L4897" s="623"/>
    </row>
    <row r="4898" spans="1:12" s="194" customFormat="1" ht="24.6" customHeight="1" x14ac:dyDescent="0.15">
      <c r="A4898" s="624">
        <v>925</v>
      </c>
      <c r="B4898" s="203" t="s">
        <v>12</v>
      </c>
      <c r="C4898" s="207" t="s">
        <v>11</v>
      </c>
      <c r="D4898" s="207" t="s">
        <v>280</v>
      </c>
      <c r="E4898" s="207" t="s">
        <v>281</v>
      </c>
      <c r="F4898" s="627" t="s">
        <v>8</v>
      </c>
      <c r="G4898" s="628"/>
      <c r="H4898" s="629"/>
      <c r="I4898" s="630"/>
      <c r="J4898" s="630"/>
      <c r="K4898" s="630"/>
      <c r="L4898" s="631"/>
    </row>
    <row r="4899" spans="1:12" s="194" customFormat="1" ht="26.65" customHeight="1" x14ac:dyDescent="0.15">
      <c r="A4899" s="625"/>
      <c r="B4899" s="620" t="s">
        <v>3176</v>
      </c>
      <c r="C4899" s="632" t="s">
        <v>3185</v>
      </c>
      <c r="D4899" s="634">
        <v>43530</v>
      </c>
      <c r="E4899" s="620" t="s">
        <v>3077</v>
      </c>
      <c r="F4899" s="636" t="s">
        <v>3078</v>
      </c>
      <c r="G4899" s="637"/>
      <c r="H4899" s="610" t="s">
        <v>286</v>
      </c>
      <c r="I4899" s="611"/>
      <c r="J4899" s="209" t="s">
        <v>287</v>
      </c>
      <c r="K4899" s="209" t="s">
        <v>16</v>
      </c>
      <c r="L4899" s="210">
        <v>223.94</v>
      </c>
    </row>
    <row r="4900" spans="1:12" s="194" customFormat="1" ht="148.35" customHeight="1" x14ac:dyDescent="0.15">
      <c r="A4900" s="625"/>
      <c r="B4900" s="621"/>
      <c r="C4900" s="633"/>
      <c r="D4900" s="635"/>
      <c r="E4900" s="621"/>
      <c r="F4900" s="638"/>
      <c r="G4900" s="639"/>
      <c r="H4900" s="610" t="s">
        <v>242</v>
      </c>
      <c r="I4900" s="611"/>
      <c r="J4900" s="209" t="s">
        <v>287</v>
      </c>
      <c r="K4900" s="209" t="s">
        <v>16</v>
      </c>
      <c r="L4900" s="210">
        <v>399.6</v>
      </c>
    </row>
    <row r="4901" spans="1:12" s="194" customFormat="1" ht="24.6" customHeight="1" x14ac:dyDescent="0.15">
      <c r="A4901" s="625"/>
      <c r="B4901" s="203" t="s">
        <v>6</v>
      </c>
      <c r="C4901" s="207" t="s">
        <v>5</v>
      </c>
      <c r="D4901" s="207" t="s">
        <v>288</v>
      </c>
      <c r="E4901" s="207" t="s">
        <v>289</v>
      </c>
      <c r="F4901" s="612"/>
      <c r="G4901" s="613"/>
      <c r="H4901" s="616" t="s">
        <v>290</v>
      </c>
      <c r="I4901" s="617"/>
      <c r="J4901" s="620" t="s">
        <v>287</v>
      </c>
      <c r="K4901" s="620" t="s">
        <v>287</v>
      </c>
      <c r="L4901" s="622">
        <v>0</v>
      </c>
    </row>
    <row r="4902" spans="1:12" s="194" customFormat="1" ht="24.6" customHeight="1" x14ac:dyDescent="0.15">
      <c r="A4902" s="626"/>
      <c r="B4902" s="209" t="s">
        <v>571</v>
      </c>
      <c r="C4902" s="209" t="s">
        <v>3078</v>
      </c>
      <c r="D4902" s="211">
        <v>43531</v>
      </c>
      <c r="E4902" s="209" t="s">
        <v>475</v>
      </c>
      <c r="F4902" s="614"/>
      <c r="G4902" s="615"/>
      <c r="H4902" s="618"/>
      <c r="I4902" s="619"/>
      <c r="J4902" s="621"/>
      <c r="K4902" s="621"/>
      <c r="L4902" s="623"/>
    </row>
    <row r="4903" spans="1:12" s="194" customFormat="1" ht="24.6" customHeight="1" x14ac:dyDescent="0.15">
      <c r="A4903" s="624">
        <v>926</v>
      </c>
      <c r="B4903" s="203" t="s">
        <v>12</v>
      </c>
      <c r="C4903" s="207" t="s">
        <v>11</v>
      </c>
      <c r="D4903" s="207" t="s">
        <v>280</v>
      </c>
      <c r="E4903" s="207" t="s">
        <v>281</v>
      </c>
      <c r="F4903" s="627" t="s">
        <v>8</v>
      </c>
      <c r="G4903" s="628"/>
      <c r="H4903" s="629"/>
      <c r="I4903" s="630"/>
      <c r="J4903" s="630"/>
      <c r="K4903" s="630"/>
      <c r="L4903" s="631"/>
    </row>
    <row r="4904" spans="1:12" s="194" customFormat="1" ht="26.65" customHeight="1" x14ac:dyDescent="0.15">
      <c r="A4904" s="625"/>
      <c r="B4904" s="620" t="s">
        <v>3176</v>
      </c>
      <c r="C4904" s="632" t="s">
        <v>3186</v>
      </c>
      <c r="D4904" s="634">
        <v>43534</v>
      </c>
      <c r="E4904" s="620" t="s">
        <v>377</v>
      </c>
      <c r="F4904" s="636" t="s">
        <v>713</v>
      </c>
      <c r="G4904" s="637"/>
      <c r="H4904" s="610" t="s">
        <v>286</v>
      </c>
      <c r="I4904" s="611"/>
      <c r="J4904" s="209" t="s">
        <v>287</v>
      </c>
      <c r="K4904" s="209" t="s">
        <v>16</v>
      </c>
      <c r="L4904" s="210">
        <v>332</v>
      </c>
    </row>
    <row r="4905" spans="1:12" s="194" customFormat="1" ht="202.15" customHeight="1" x14ac:dyDescent="0.15">
      <c r="A4905" s="625"/>
      <c r="B4905" s="621"/>
      <c r="C4905" s="633"/>
      <c r="D4905" s="635"/>
      <c r="E4905" s="621"/>
      <c r="F4905" s="638"/>
      <c r="G4905" s="639"/>
      <c r="H4905" s="610" t="s">
        <v>242</v>
      </c>
      <c r="I4905" s="611"/>
      <c r="J4905" s="209" t="s">
        <v>287</v>
      </c>
      <c r="K4905" s="209" t="s">
        <v>16</v>
      </c>
      <c r="L4905" s="210">
        <v>135</v>
      </c>
    </row>
    <row r="4906" spans="1:12" s="194" customFormat="1" ht="24.6" customHeight="1" x14ac:dyDescent="0.15">
      <c r="A4906" s="625"/>
      <c r="B4906" s="203" t="s">
        <v>6</v>
      </c>
      <c r="C4906" s="207" t="s">
        <v>5</v>
      </c>
      <c r="D4906" s="207" t="s">
        <v>288</v>
      </c>
      <c r="E4906" s="207" t="s">
        <v>289</v>
      </c>
      <c r="F4906" s="612"/>
      <c r="G4906" s="613"/>
      <c r="H4906" s="616" t="s">
        <v>290</v>
      </c>
      <c r="I4906" s="617"/>
      <c r="J4906" s="620" t="s">
        <v>287</v>
      </c>
      <c r="K4906" s="620" t="s">
        <v>287</v>
      </c>
      <c r="L4906" s="622">
        <v>0</v>
      </c>
    </row>
    <row r="4907" spans="1:12" s="194" customFormat="1" ht="24.6" customHeight="1" x14ac:dyDescent="0.15">
      <c r="A4907" s="626"/>
      <c r="B4907" s="209" t="s">
        <v>571</v>
      </c>
      <c r="C4907" s="209" t="s">
        <v>713</v>
      </c>
      <c r="D4907" s="211">
        <v>43535</v>
      </c>
      <c r="E4907" s="209" t="s">
        <v>3187</v>
      </c>
      <c r="F4907" s="614"/>
      <c r="G4907" s="615"/>
      <c r="H4907" s="618"/>
      <c r="I4907" s="619"/>
      <c r="J4907" s="621"/>
      <c r="K4907" s="621"/>
      <c r="L4907" s="623"/>
    </row>
    <row r="4908" spans="1:12" s="194" customFormat="1" ht="24.6" customHeight="1" x14ac:dyDescent="0.15">
      <c r="A4908" s="624">
        <v>927</v>
      </c>
      <c r="B4908" s="203" t="s">
        <v>12</v>
      </c>
      <c r="C4908" s="207" t="s">
        <v>11</v>
      </c>
      <c r="D4908" s="207" t="s">
        <v>280</v>
      </c>
      <c r="E4908" s="207" t="s">
        <v>281</v>
      </c>
      <c r="F4908" s="627" t="s">
        <v>8</v>
      </c>
      <c r="G4908" s="628"/>
      <c r="H4908" s="629"/>
      <c r="I4908" s="630"/>
      <c r="J4908" s="630"/>
      <c r="K4908" s="630"/>
      <c r="L4908" s="631"/>
    </row>
    <row r="4909" spans="1:12" s="194" customFormat="1" ht="26.65" customHeight="1" x14ac:dyDescent="0.15">
      <c r="A4909" s="625"/>
      <c r="B4909" s="620" t="s">
        <v>3176</v>
      </c>
      <c r="C4909" s="632" t="s">
        <v>3188</v>
      </c>
      <c r="D4909" s="634">
        <v>43542</v>
      </c>
      <c r="E4909" s="620" t="s">
        <v>644</v>
      </c>
      <c r="F4909" s="636" t="s">
        <v>2368</v>
      </c>
      <c r="G4909" s="637"/>
      <c r="H4909" s="610" t="s">
        <v>286</v>
      </c>
      <c r="I4909" s="611"/>
      <c r="J4909" s="209" t="s">
        <v>287</v>
      </c>
      <c r="K4909" s="209" t="s">
        <v>16</v>
      </c>
      <c r="L4909" s="210">
        <v>575</v>
      </c>
    </row>
    <row r="4910" spans="1:12" s="194" customFormat="1" ht="126.95" customHeight="1" x14ac:dyDescent="0.15">
      <c r="A4910" s="625"/>
      <c r="B4910" s="621"/>
      <c r="C4910" s="633"/>
      <c r="D4910" s="635"/>
      <c r="E4910" s="621"/>
      <c r="F4910" s="638"/>
      <c r="G4910" s="639"/>
      <c r="H4910" s="610" t="s">
        <v>242</v>
      </c>
      <c r="I4910" s="611"/>
      <c r="J4910" s="209" t="s">
        <v>287</v>
      </c>
      <c r="K4910" s="209" t="s">
        <v>16</v>
      </c>
      <c r="L4910" s="210">
        <v>412.12</v>
      </c>
    </row>
    <row r="4911" spans="1:12" s="194" customFormat="1" ht="24.6" customHeight="1" x14ac:dyDescent="0.15">
      <c r="A4911" s="625"/>
      <c r="B4911" s="203" t="s">
        <v>6</v>
      </c>
      <c r="C4911" s="207" t="s">
        <v>5</v>
      </c>
      <c r="D4911" s="207" t="s">
        <v>288</v>
      </c>
      <c r="E4911" s="207" t="s">
        <v>289</v>
      </c>
      <c r="F4911" s="612"/>
      <c r="G4911" s="613"/>
      <c r="H4911" s="616" t="s">
        <v>290</v>
      </c>
      <c r="I4911" s="617"/>
      <c r="J4911" s="620" t="s">
        <v>287</v>
      </c>
      <c r="K4911" s="620" t="s">
        <v>287</v>
      </c>
      <c r="L4911" s="622">
        <v>0</v>
      </c>
    </row>
    <row r="4912" spans="1:12" s="194" customFormat="1" ht="24.6" customHeight="1" x14ac:dyDescent="0.15">
      <c r="A4912" s="626"/>
      <c r="B4912" s="209" t="s">
        <v>571</v>
      </c>
      <c r="C4912" s="209" t="s">
        <v>2368</v>
      </c>
      <c r="D4912" s="211">
        <v>43544</v>
      </c>
      <c r="E4912" s="209" t="s">
        <v>3189</v>
      </c>
      <c r="F4912" s="614"/>
      <c r="G4912" s="615"/>
      <c r="H4912" s="618"/>
      <c r="I4912" s="619"/>
      <c r="J4912" s="621"/>
      <c r="K4912" s="621"/>
      <c r="L4912" s="623"/>
    </row>
    <row r="4913" spans="1:12" s="194" customFormat="1" ht="24.6" customHeight="1" x14ac:dyDescent="0.15">
      <c r="A4913" s="624">
        <v>928</v>
      </c>
      <c r="B4913" s="203" t="s">
        <v>12</v>
      </c>
      <c r="C4913" s="207" t="s">
        <v>11</v>
      </c>
      <c r="D4913" s="207" t="s">
        <v>280</v>
      </c>
      <c r="E4913" s="207" t="s">
        <v>281</v>
      </c>
      <c r="F4913" s="627" t="s">
        <v>8</v>
      </c>
      <c r="G4913" s="628"/>
      <c r="H4913" s="629"/>
      <c r="I4913" s="630"/>
      <c r="J4913" s="630"/>
      <c r="K4913" s="630"/>
      <c r="L4913" s="631"/>
    </row>
    <row r="4914" spans="1:12" s="194" customFormat="1" ht="26.65" customHeight="1" x14ac:dyDescent="0.15">
      <c r="A4914" s="625"/>
      <c r="B4914" s="620" t="s">
        <v>3190</v>
      </c>
      <c r="C4914" s="632" t="s">
        <v>3191</v>
      </c>
      <c r="D4914" s="634">
        <v>43383</v>
      </c>
      <c r="E4914" s="620" t="s">
        <v>2850</v>
      </c>
      <c r="F4914" s="636" t="s">
        <v>2851</v>
      </c>
      <c r="G4914" s="637"/>
      <c r="H4914" s="610" t="s">
        <v>286</v>
      </c>
      <c r="I4914" s="611"/>
      <c r="J4914" s="209" t="s">
        <v>287</v>
      </c>
      <c r="K4914" s="209" t="s">
        <v>16</v>
      </c>
      <c r="L4914" s="210">
        <v>338</v>
      </c>
    </row>
    <row r="4915" spans="1:12" s="194" customFormat="1" ht="331.15" customHeight="1" x14ac:dyDescent="0.15">
      <c r="A4915" s="625"/>
      <c r="B4915" s="621"/>
      <c r="C4915" s="633"/>
      <c r="D4915" s="635"/>
      <c r="E4915" s="621"/>
      <c r="F4915" s="638"/>
      <c r="G4915" s="639"/>
      <c r="H4915" s="610" t="s">
        <v>242</v>
      </c>
      <c r="I4915" s="611"/>
      <c r="J4915" s="209" t="s">
        <v>287</v>
      </c>
      <c r="K4915" s="209" t="s">
        <v>16</v>
      </c>
      <c r="L4915" s="210">
        <v>550.11</v>
      </c>
    </row>
    <row r="4916" spans="1:12" s="194" customFormat="1" ht="24.6" customHeight="1" x14ac:dyDescent="0.15">
      <c r="A4916" s="625"/>
      <c r="B4916" s="203" t="s">
        <v>6</v>
      </c>
      <c r="C4916" s="207" t="s">
        <v>5</v>
      </c>
      <c r="D4916" s="207" t="s">
        <v>288</v>
      </c>
      <c r="E4916" s="207" t="s">
        <v>289</v>
      </c>
      <c r="F4916" s="612"/>
      <c r="G4916" s="613"/>
      <c r="H4916" s="616" t="s">
        <v>290</v>
      </c>
      <c r="I4916" s="617"/>
      <c r="J4916" s="620" t="s">
        <v>287</v>
      </c>
      <c r="K4916" s="620" t="s">
        <v>287</v>
      </c>
      <c r="L4916" s="622">
        <v>0</v>
      </c>
    </row>
    <row r="4917" spans="1:12" s="194" customFormat="1" ht="24.6" customHeight="1" x14ac:dyDescent="0.15">
      <c r="A4917" s="626"/>
      <c r="B4917" s="209" t="s">
        <v>439</v>
      </c>
      <c r="C4917" s="209" t="s">
        <v>2851</v>
      </c>
      <c r="D4917" s="211">
        <v>43385</v>
      </c>
      <c r="E4917" s="209" t="s">
        <v>878</v>
      </c>
      <c r="F4917" s="614"/>
      <c r="G4917" s="615"/>
      <c r="H4917" s="618"/>
      <c r="I4917" s="619"/>
      <c r="J4917" s="621"/>
      <c r="K4917" s="621"/>
      <c r="L4917" s="623"/>
    </row>
    <row r="4918" spans="1:12" s="194" customFormat="1" ht="24.6" customHeight="1" x14ac:dyDescent="0.15">
      <c r="A4918" s="624">
        <v>929</v>
      </c>
      <c r="B4918" s="203" t="s">
        <v>12</v>
      </c>
      <c r="C4918" s="207" t="s">
        <v>11</v>
      </c>
      <c r="D4918" s="207" t="s">
        <v>280</v>
      </c>
      <c r="E4918" s="207" t="s">
        <v>281</v>
      </c>
      <c r="F4918" s="627" t="s">
        <v>8</v>
      </c>
      <c r="G4918" s="628"/>
      <c r="H4918" s="629"/>
      <c r="I4918" s="630"/>
      <c r="J4918" s="630"/>
      <c r="K4918" s="630"/>
      <c r="L4918" s="631"/>
    </row>
    <row r="4919" spans="1:12" s="194" customFormat="1" ht="26.65" customHeight="1" x14ac:dyDescent="0.15">
      <c r="A4919" s="625"/>
      <c r="B4919" s="620" t="s">
        <v>3190</v>
      </c>
      <c r="C4919" s="632" t="s">
        <v>3192</v>
      </c>
      <c r="D4919" s="634">
        <v>43438</v>
      </c>
      <c r="E4919" s="620" t="s">
        <v>835</v>
      </c>
      <c r="F4919" s="636" t="s">
        <v>3193</v>
      </c>
      <c r="G4919" s="637"/>
      <c r="H4919" s="610" t="s">
        <v>286</v>
      </c>
      <c r="I4919" s="611"/>
      <c r="J4919" s="209" t="s">
        <v>287</v>
      </c>
      <c r="K4919" s="209" t="s">
        <v>16</v>
      </c>
      <c r="L4919" s="210">
        <v>145</v>
      </c>
    </row>
    <row r="4920" spans="1:12" s="194" customFormat="1" ht="105" customHeight="1" x14ac:dyDescent="0.15">
      <c r="A4920" s="625"/>
      <c r="B4920" s="621"/>
      <c r="C4920" s="633"/>
      <c r="D4920" s="635"/>
      <c r="E4920" s="621"/>
      <c r="F4920" s="638"/>
      <c r="G4920" s="639"/>
      <c r="H4920" s="610" t="s">
        <v>242</v>
      </c>
      <c r="I4920" s="611"/>
      <c r="J4920" s="209" t="s">
        <v>287</v>
      </c>
      <c r="K4920" s="209" t="s">
        <v>16</v>
      </c>
      <c r="L4920" s="210">
        <v>167.4</v>
      </c>
    </row>
    <row r="4921" spans="1:12" s="194" customFormat="1" ht="24.6" customHeight="1" x14ac:dyDescent="0.15">
      <c r="A4921" s="625"/>
      <c r="B4921" s="203" t="s">
        <v>6</v>
      </c>
      <c r="C4921" s="207" t="s">
        <v>5</v>
      </c>
      <c r="D4921" s="207" t="s">
        <v>288</v>
      </c>
      <c r="E4921" s="207" t="s">
        <v>289</v>
      </c>
      <c r="F4921" s="612"/>
      <c r="G4921" s="613"/>
      <c r="H4921" s="616" t="s">
        <v>290</v>
      </c>
      <c r="I4921" s="617"/>
      <c r="J4921" s="620" t="s">
        <v>287</v>
      </c>
      <c r="K4921" s="620" t="s">
        <v>287</v>
      </c>
      <c r="L4921" s="622">
        <v>0</v>
      </c>
    </row>
    <row r="4922" spans="1:12" s="194" customFormat="1" ht="24.6" customHeight="1" x14ac:dyDescent="0.15">
      <c r="A4922" s="626"/>
      <c r="B4922" s="209" t="s">
        <v>439</v>
      </c>
      <c r="C4922" s="209" t="s">
        <v>3193</v>
      </c>
      <c r="D4922" s="211">
        <v>43439</v>
      </c>
      <c r="E4922" s="209" t="s">
        <v>2130</v>
      </c>
      <c r="F4922" s="614"/>
      <c r="G4922" s="615"/>
      <c r="H4922" s="618"/>
      <c r="I4922" s="619"/>
      <c r="J4922" s="621"/>
      <c r="K4922" s="621"/>
      <c r="L4922" s="623"/>
    </row>
    <row r="4923" spans="1:12" s="194" customFormat="1" ht="24.6" customHeight="1" x14ac:dyDescent="0.15">
      <c r="A4923" s="624">
        <v>930</v>
      </c>
      <c r="B4923" s="203" t="s">
        <v>12</v>
      </c>
      <c r="C4923" s="207" t="s">
        <v>11</v>
      </c>
      <c r="D4923" s="207" t="s">
        <v>280</v>
      </c>
      <c r="E4923" s="207" t="s">
        <v>281</v>
      </c>
      <c r="F4923" s="627" t="s">
        <v>8</v>
      </c>
      <c r="G4923" s="628"/>
      <c r="H4923" s="629"/>
      <c r="I4923" s="630"/>
      <c r="J4923" s="630"/>
      <c r="K4923" s="630"/>
      <c r="L4923" s="631"/>
    </row>
    <row r="4924" spans="1:12" s="194" customFormat="1" ht="26.65" customHeight="1" x14ac:dyDescent="0.15">
      <c r="A4924" s="625"/>
      <c r="B4924" s="620" t="s">
        <v>3194</v>
      </c>
      <c r="C4924" s="632" t="s">
        <v>3195</v>
      </c>
      <c r="D4924" s="634">
        <v>43542</v>
      </c>
      <c r="E4924" s="620" t="s">
        <v>442</v>
      </c>
      <c r="F4924" s="636" t="s">
        <v>443</v>
      </c>
      <c r="G4924" s="637"/>
      <c r="H4924" s="610" t="s">
        <v>286</v>
      </c>
      <c r="I4924" s="611"/>
      <c r="J4924" s="209" t="s">
        <v>287</v>
      </c>
      <c r="K4924" s="209" t="s">
        <v>16</v>
      </c>
      <c r="L4924" s="210">
        <v>413.5</v>
      </c>
    </row>
    <row r="4925" spans="1:12" s="194" customFormat="1" ht="353.1" customHeight="1" x14ac:dyDescent="0.15">
      <c r="A4925" s="625"/>
      <c r="B4925" s="621"/>
      <c r="C4925" s="633"/>
      <c r="D4925" s="635"/>
      <c r="E4925" s="621"/>
      <c r="F4925" s="638"/>
      <c r="G4925" s="639"/>
      <c r="H4925" s="610" t="s">
        <v>242</v>
      </c>
      <c r="I4925" s="611"/>
      <c r="J4925" s="209" t="s">
        <v>287</v>
      </c>
      <c r="K4925" s="209" t="s">
        <v>16</v>
      </c>
      <c r="L4925" s="210">
        <v>211.96</v>
      </c>
    </row>
    <row r="4926" spans="1:12" s="194" customFormat="1" ht="24.6" customHeight="1" x14ac:dyDescent="0.15">
      <c r="A4926" s="625"/>
      <c r="B4926" s="203" t="s">
        <v>6</v>
      </c>
      <c r="C4926" s="207" t="s">
        <v>5</v>
      </c>
      <c r="D4926" s="207" t="s">
        <v>288</v>
      </c>
      <c r="E4926" s="207" t="s">
        <v>289</v>
      </c>
      <c r="F4926" s="612"/>
      <c r="G4926" s="613"/>
      <c r="H4926" s="616" t="s">
        <v>290</v>
      </c>
      <c r="I4926" s="617"/>
      <c r="J4926" s="620" t="s">
        <v>287</v>
      </c>
      <c r="K4926" s="620" t="s">
        <v>287</v>
      </c>
      <c r="L4926" s="622">
        <v>0</v>
      </c>
    </row>
    <row r="4927" spans="1:12" s="194" customFormat="1" ht="24.6" customHeight="1" x14ac:dyDescent="0.15">
      <c r="A4927" s="626"/>
      <c r="B4927" s="209" t="s">
        <v>439</v>
      </c>
      <c r="C4927" s="209" t="s">
        <v>443</v>
      </c>
      <c r="D4927" s="211">
        <v>43544</v>
      </c>
      <c r="E4927" s="209" t="s">
        <v>3189</v>
      </c>
      <c r="F4927" s="614"/>
      <c r="G4927" s="615"/>
      <c r="H4927" s="618"/>
      <c r="I4927" s="619"/>
      <c r="J4927" s="621"/>
      <c r="K4927" s="621"/>
      <c r="L4927" s="623"/>
    </row>
    <row r="4928" spans="1:12" s="194" customFormat="1" ht="24.6" customHeight="1" x14ac:dyDescent="0.15">
      <c r="A4928" s="624">
        <v>931</v>
      </c>
      <c r="B4928" s="203" t="s">
        <v>12</v>
      </c>
      <c r="C4928" s="207" t="s">
        <v>11</v>
      </c>
      <c r="D4928" s="207" t="s">
        <v>280</v>
      </c>
      <c r="E4928" s="207" t="s">
        <v>281</v>
      </c>
      <c r="F4928" s="627" t="s">
        <v>8</v>
      </c>
      <c r="G4928" s="628"/>
      <c r="H4928" s="629"/>
      <c r="I4928" s="630"/>
      <c r="J4928" s="630"/>
      <c r="K4928" s="630"/>
      <c r="L4928" s="631"/>
    </row>
    <row r="4929" spans="1:12" s="194" customFormat="1" ht="26.65" customHeight="1" x14ac:dyDescent="0.15">
      <c r="A4929" s="625"/>
      <c r="B4929" s="620" t="s">
        <v>3194</v>
      </c>
      <c r="C4929" s="632" t="s">
        <v>3196</v>
      </c>
      <c r="D4929" s="634">
        <v>43551</v>
      </c>
      <c r="E4929" s="620" t="s">
        <v>377</v>
      </c>
      <c r="F4929" s="636" t="s">
        <v>3197</v>
      </c>
      <c r="G4929" s="637"/>
      <c r="H4929" s="610" t="s">
        <v>286</v>
      </c>
      <c r="I4929" s="611"/>
      <c r="J4929" s="209" t="s">
        <v>287</v>
      </c>
      <c r="K4929" s="209" t="s">
        <v>16</v>
      </c>
      <c r="L4929" s="210">
        <v>1328</v>
      </c>
    </row>
    <row r="4930" spans="1:12" s="194" customFormat="1" ht="409.6" customHeight="1" x14ac:dyDescent="0.15">
      <c r="A4930" s="625"/>
      <c r="B4930" s="640"/>
      <c r="C4930" s="641"/>
      <c r="D4930" s="642"/>
      <c r="E4930" s="640"/>
      <c r="F4930" s="643"/>
      <c r="G4930" s="644"/>
      <c r="H4930" s="616" t="s">
        <v>242</v>
      </c>
      <c r="I4930" s="617"/>
      <c r="J4930" s="620" t="s">
        <v>287</v>
      </c>
      <c r="K4930" s="620" t="s">
        <v>287</v>
      </c>
      <c r="L4930" s="622">
        <v>0</v>
      </c>
    </row>
    <row r="4931" spans="1:12" s="194" customFormat="1" ht="73.5" customHeight="1" x14ac:dyDescent="0.15">
      <c r="A4931" s="625"/>
      <c r="B4931" s="621"/>
      <c r="C4931" s="633"/>
      <c r="D4931" s="635"/>
      <c r="E4931" s="621"/>
      <c r="F4931" s="638"/>
      <c r="G4931" s="639"/>
      <c r="H4931" s="618"/>
      <c r="I4931" s="619"/>
      <c r="J4931" s="621"/>
      <c r="K4931" s="621"/>
      <c r="L4931" s="623"/>
    </row>
    <row r="4932" spans="1:12" s="194" customFormat="1" ht="24.6" customHeight="1" x14ac:dyDescent="0.15">
      <c r="A4932" s="625"/>
      <c r="B4932" s="203" t="s">
        <v>6</v>
      </c>
      <c r="C4932" s="207" t="s">
        <v>5</v>
      </c>
      <c r="D4932" s="207" t="s">
        <v>288</v>
      </c>
      <c r="E4932" s="207" t="s">
        <v>289</v>
      </c>
      <c r="F4932" s="612"/>
      <c r="G4932" s="613"/>
      <c r="H4932" s="616" t="s">
        <v>290</v>
      </c>
      <c r="I4932" s="617"/>
      <c r="J4932" s="620" t="s">
        <v>287</v>
      </c>
      <c r="K4932" s="620" t="s">
        <v>287</v>
      </c>
      <c r="L4932" s="622">
        <v>0</v>
      </c>
    </row>
    <row r="4933" spans="1:12" s="194" customFormat="1" ht="24.6" customHeight="1" x14ac:dyDescent="0.15">
      <c r="A4933" s="626"/>
      <c r="B4933" s="209" t="s">
        <v>439</v>
      </c>
      <c r="C4933" s="209" t="s">
        <v>3197</v>
      </c>
      <c r="D4933" s="211">
        <v>43553</v>
      </c>
      <c r="E4933" s="209" t="s">
        <v>2454</v>
      </c>
      <c r="F4933" s="614"/>
      <c r="G4933" s="615"/>
      <c r="H4933" s="618"/>
      <c r="I4933" s="619"/>
      <c r="J4933" s="621"/>
      <c r="K4933" s="621"/>
      <c r="L4933" s="623"/>
    </row>
    <row r="4934" spans="1:12" s="194" customFormat="1" ht="24.6" customHeight="1" x14ac:dyDescent="0.15">
      <c r="A4934" s="624">
        <v>932</v>
      </c>
      <c r="B4934" s="203" t="s">
        <v>12</v>
      </c>
      <c r="C4934" s="207" t="s">
        <v>11</v>
      </c>
      <c r="D4934" s="207" t="s">
        <v>280</v>
      </c>
      <c r="E4934" s="207" t="s">
        <v>281</v>
      </c>
      <c r="F4934" s="627" t="s">
        <v>8</v>
      </c>
      <c r="G4934" s="628"/>
      <c r="H4934" s="629"/>
      <c r="I4934" s="630"/>
      <c r="J4934" s="630"/>
      <c r="K4934" s="630"/>
      <c r="L4934" s="631"/>
    </row>
    <row r="4935" spans="1:12" s="194" customFormat="1" ht="26.65" customHeight="1" x14ac:dyDescent="0.15">
      <c r="A4935" s="625"/>
      <c r="B4935" s="620" t="s">
        <v>3198</v>
      </c>
      <c r="C4935" s="632" t="s">
        <v>3199</v>
      </c>
      <c r="D4935" s="634">
        <v>43394</v>
      </c>
      <c r="E4935" s="620" t="s">
        <v>310</v>
      </c>
      <c r="F4935" s="636" t="s">
        <v>3200</v>
      </c>
      <c r="G4935" s="637"/>
      <c r="H4935" s="610" t="s">
        <v>286</v>
      </c>
      <c r="I4935" s="611"/>
      <c r="J4935" s="209" t="s">
        <v>287</v>
      </c>
      <c r="K4935" s="209" t="s">
        <v>16</v>
      </c>
      <c r="L4935" s="210">
        <v>351</v>
      </c>
    </row>
    <row r="4936" spans="1:12" s="194" customFormat="1" ht="234.2" customHeight="1" x14ac:dyDescent="0.15">
      <c r="A4936" s="625"/>
      <c r="B4936" s="621"/>
      <c r="C4936" s="633"/>
      <c r="D4936" s="635"/>
      <c r="E4936" s="621"/>
      <c r="F4936" s="638"/>
      <c r="G4936" s="639"/>
      <c r="H4936" s="610" t="s">
        <v>242</v>
      </c>
      <c r="I4936" s="611"/>
      <c r="J4936" s="209" t="s">
        <v>287</v>
      </c>
      <c r="K4936" s="209" t="s">
        <v>16</v>
      </c>
      <c r="L4936" s="210">
        <v>450.67</v>
      </c>
    </row>
    <row r="4937" spans="1:12" s="194" customFormat="1" ht="24.6" customHeight="1" x14ac:dyDescent="0.15">
      <c r="A4937" s="625"/>
      <c r="B4937" s="203" t="s">
        <v>6</v>
      </c>
      <c r="C4937" s="207" t="s">
        <v>5</v>
      </c>
      <c r="D4937" s="207" t="s">
        <v>288</v>
      </c>
      <c r="E4937" s="207" t="s">
        <v>289</v>
      </c>
      <c r="F4937" s="612"/>
      <c r="G4937" s="613"/>
      <c r="H4937" s="616" t="s">
        <v>290</v>
      </c>
      <c r="I4937" s="617"/>
      <c r="J4937" s="620" t="s">
        <v>287</v>
      </c>
      <c r="K4937" s="620" t="s">
        <v>287</v>
      </c>
      <c r="L4937" s="622">
        <v>0</v>
      </c>
    </row>
    <row r="4938" spans="1:12" s="194" customFormat="1" ht="24.6" customHeight="1" x14ac:dyDescent="0.15">
      <c r="A4938" s="626"/>
      <c r="B4938" s="209" t="s">
        <v>832</v>
      </c>
      <c r="C4938" s="209" t="s">
        <v>3200</v>
      </c>
      <c r="D4938" s="211">
        <v>43400</v>
      </c>
      <c r="E4938" s="209" t="s">
        <v>2150</v>
      </c>
      <c r="F4938" s="614"/>
      <c r="G4938" s="615"/>
      <c r="H4938" s="618"/>
      <c r="I4938" s="619"/>
      <c r="J4938" s="621"/>
      <c r="K4938" s="621"/>
      <c r="L4938" s="623"/>
    </row>
    <row r="4939" spans="1:12" s="194" customFormat="1" ht="24.6" customHeight="1" x14ac:dyDescent="0.15">
      <c r="A4939" s="624">
        <v>933</v>
      </c>
      <c r="B4939" s="203" t="s">
        <v>12</v>
      </c>
      <c r="C4939" s="207" t="s">
        <v>11</v>
      </c>
      <c r="D4939" s="207" t="s">
        <v>280</v>
      </c>
      <c r="E4939" s="207" t="s">
        <v>281</v>
      </c>
      <c r="F4939" s="627" t="s">
        <v>8</v>
      </c>
      <c r="G4939" s="628"/>
      <c r="H4939" s="629"/>
      <c r="I4939" s="630"/>
      <c r="J4939" s="630"/>
      <c r="K4939" s="630"/>
      <c r="L4939" s="631"/>
    </row>
    <row r="4940" spans="1:12" s="194" customFormat="1" ht="26.65" customHeight="1" x14ac:dyDescent="0.15">
      <c r="A4940" s="625"/>
      <c r="B4940" s="620" t="s">
        <v>3198</v>
      </c>
      <c r="C4940" s="632" t="s">
        <v>3199</v>
      </c>
      <c r="D4940" s="634">
        <v>43394</v>
      </c>
      <c r="E4940" s="620" t="s">
        <v>310</v>
      </c>
      <c r="F4940" s="636" t="s">
        <v>395</v>
      </c>
      <c r="G4940" s="637"/>
      <c r="H4940" s="610" t="s">
        <v>286</v>
      </c>
      <c r="I4940" s="611"/>
      <c r="J4940" s="209" t="s">
        <v>287</v>
      </c>
      <c r="K4940" s="209" t="s">
        <v>16</v>
      </c>
      <c r="L4940" s="210">
        <v>516</v>
      </c>
    </row>
    <row r="4941" spans="1:12" s="194" customFormat="1" ht="234.2" customHeight="1" x14ac:dyDescent="0.15">
      <c r="A4941" s="625"/>
      <c r="B4941" s="621"/>
      <c r="C4941" s="633"/>
      <c r="D4941" s="635"/>
      <c r="E4941" s="621"/>
      <c r="F4941" s="638"/>
      <c r="G4941" s="639"/>
      <c r="H4941" s="610" t="s">
        <v>242</v>
      </c>
      <c r="I4941" s="611"/>
      <c r="J4941" s="209" t="s">
        <v>287</v>
      </c>
      <c r="K4941" s="209" t="s">
        <v>16</v>
      </c>
      <c r="L4941" s="210">
        <v>1529.51</v>
      </c>
    </row>
    <row r="4942" spans="1:12" s="194" customFormat="1" ht="24.6" customHeight="1" x14ac:dyDescent="0.15">
      <c r="A4942" s="625"/>
      <c r="B4942" s="203" t="s">
        <v>6</v>
      </c>
      <c r="C4942" s="207" t="s">
        <v>5</v>
      </c>
      <c r="D4942" s="207" t="s">
        <v>288</v>
      </c>
      <c r="E4942" s="207" t="s">
        <v>289</v>
      </c>
      <c r="F4942" s="612"/>
      <c r="G4942" s="613"/>
      <c r="H4942" s="616" t="s">
        <v>290</v>
      </c>
      <c r="I4942" s="617"/>
      <c r="J4942" s="620" t="s">
        <v>287</v>
      </c>
      <c r="K4942" s="620" t="s">
        <v>16</v>
      </c>
      <c r="L4942" s="622">
        <v>883.09</v>
      </c>
    </row>
    <row r="4943" spans="1:12" s="194" customFormat="1" ht="24.6" customHeight="1" x14ac:dyDescent="0.15">
      <c r="A4943" s="626"/>
      <c r="B4943" s="209" t="s">
        <v>832</v>
      </c>
      <c r="C4943" s="209" t="s">
        <v>395</v>
      </c>
      <c r="D4943" s="211">
        <v>43400</v>
      </c>
      <c r="E4943" s="209" t="s">
        <v>2150</v>
      </c>
      <c r="F4943" s="614"/>
      <c r="G4943" s="615"/>
      <c r="H4943" s="618"/>
      <c r="I4943" s="619"/>
      <c r="J4943" s="621"/>
      <c r="K4943" s="621"/>
      <c r="L4943" s="623"/>
    </row>
    <row r="4944" spans="1:12" s="194" customFormat="1" ht="24.6" customHeight="1" x14ac:dyDescent="0.15">
      <c r="A4944" s="624">
        <v>934</v>
      </c>
      <c r="B4944" s="203" t="s">
        <v>12</v>
      </c>
      <c r="C4944" s="207" t="s">
        <v>11</v>
      </c>
      <c r="D4944" s="207" t="s">
        <v>280</v>
      </c>
      <c r="E4944" s="207" t="s">
        <v>281</v>
      </c>
      <c r="F4944" s="627" t="s">
        <v>8</v>
      </c>
      <c r="G4944" s="628"/>
      <c r="H4944" s="629"/>
      <c r="I4944" s="630"/>
      <c r="J4944" s="630"/>
      <c r="K4944" s="630"/>
      <c r="L4944" s="631"/>
    </row>
    <row r="4945" spans="1:12" s="194" customFormat="1" ht="26.65" customHeight="1" x14ac:dyDescent="0.15">
      <c r="A4945" s="625"/>
      <c r="B4945" s="620" t="s">
        <v>3198</v>
      </c>
      <c r="C4945" s="632" t="s">
        <v>3201</v>
      </c>
      <c r="D4945" s="634">
        <v>43415</v>
      </c>
      <c r="E4945" s="620" t="s">
        <v>1820</v>
      </c>
      <c r="F4945" s="636" t="s">
        <v>3202</v>
      </c>
      <c r="G4945" s="637"/>
      <c r="H4945" s="610" t="s">
        <v>286</v>
      </c>
      <c r="I4945" s="611"/>
      <c r="J4945" s="209" t="s">
        <v>16</v>
      </c>
      <c r="K4945" s="209" t="s">
        <v>287</v>
      </c>
      <c r="L4945" s="210">
        <v>816</v>
      </c>
    </row>
    <row r="4946" spans="1:12" s="194" customFormat="1" ht="158.85" customHeight="1" x14ac:dyDescent="0.15">
      <c r="A4946" s="625"/>
      <c r="B4946" s="621"/>
      <c r="C4946" s="633"/>
      <c r="D4946" s="635"/>
      <c r="E4946" s="621"/>
      <c r="F4946" s="638"/>
      <c r="G4946" s="639"/>
      <c r="H4946" s="610" t="s">
        <v>242</v>
      </c>
      <c r="I4946" s="611"/>
      <c r="J4946" s="209" t="s">
        <v>16</v>
      </c>
      <c r="K4946" s="209" t="s">
        <v>287</v>
      </c>
      <c r="L4946" s="210">
        <v>1571.36</v>
      </c>
    </row>
    <row r="4947" spans="1:12" s="194" customFormat="1" ht="24.6" customHeight="1" x14ac:dyDescent="0.15">
      <c r="A4947" s="625"/>
      <c r="B4947" s="203" t="s">
        <v>6</v>
      </c>
      <c r="C4947" s="207" t="s">
        <v>5</v>
      </c>
      <c r="D4947" s="207" t="s">
        <v>288</v>
      </c>
      <c r="E4947" s="207" t="s">
        <v>289</v>
      </c>
      <c r="F4947" s="612"/>
      <c r="G4947" s="613"/>
      <c r="H4947" s="616" t="s">
        <v>290</v>
      </c>
      <c r="I4947" s="617"/>
      <c r="J4947" s="620" t="s">
        <v>287</v>
      </c>
      <c r="K4947" s="620" t="s">
        <v>287</v>
      </c>
      <c r="L4947" s="622">
        <v>0</v>
      </c>
    </row>
    <row r="4948" spans="1:12" s="194" customFormat="1" ht="24.6" customHeight="1" x14ac:dyDescent="0.15">
      <c r="A4948" s="626"/>
      <c r="B4948" s="209" t="s">
        <v>832</v>
      </c>
      <c r="C4948" s="209" t="s">
        <v>3202</v>
      </c>
      <c r="D4948" s="211">
        <v>43418</v>
      </c>
      <c r="E4948" s="209" t="s">
        <v>3203</v>
      </c>
      <c r="F4948" s="614"/>
      <c r="G4948" s="615"/>
      <c r="H4948" s="618"/>
      <c r="I4948" s="619"/>
      <c r="J4948" s="621"/>
      <c r="K4948" s="621"/>
      <c r="L4948" s="623"/>
    </row>
    <row r="4949" spans="1:12" s="194" customFormat="1" ht="24.6" customHeight="1" x14ac:dyDescent="0.15">
      <c r="A4949" s="624">
        <v>935</v>
      </c>
      <c r="B4949" s="203" t="s">
        <v>12</v>
      </c>
      <c r="C4949" s="207" t="s">
        <v>11</v>
      </c>
      <c r="D4949" s="207" t="s">
        <v>280</v>
      </c>
      <c r="E4949" s="207" t="s">
        <v>281</v>
      </c>
      <c r="F4949" s="627" t="s">
        <v>8</v>
      </c>
      <c r="G4949" s="628"/>
      <c r="H4949" s="629"/>
      <c r="I4949" s="630"/>
      <c r="J4949" s="630"/>
      <c r="K4949" s="630"/>
      <c r="L4949" s="631"/>
    </row>
    <row r="4950" spans="1:12" s="194" customFormat="1" ht="26.65" customHeight="1" x14ac:dyDescent="0.15">
      <c r="A4950" s="625"/>
      <c r="B4950" s="620" t="s">
        <v>3198</v>
      </c>
      <c r="C4950" s="632" t="s">
        <v>3204</v>
      </c>
      <c r="D4950" s="634">
        <v>43419</v>
      </c>
      <c r="E4950" s="620" t="s">
        <v>2235</v>
      </c>
      <c r="F4950" s="636" t="s">
        <v>2236</v>
      </c>
      <c r="G4950" s="637"/>
      <c r="H4950" s="610" t="s">
        <v>286</v>
      </c>
      <c r="I4950" s="611"/>
      <c r="J4950" s="209" t="s">
        <v>287</v>
      </c>
      <c r="K4950" s="209" t="s">
        <v>16</v>
      </c>
      <c r="L4950" s="210">
        <v>785</v>
      </c>
    </row>
    <row r="4951" spans="1:12" s="194" customFormat="1" ht="169.5" customHeight="1" x14ac:dyDescent="0.15">
      <c r="A4951" s="625"/>
      <c r="B4951" s="621"/>
      <c r="C4951" s="633"/>
      <c r="D4951" s="635"/>
      <c r="E4951" s="621"/>
      <c r="F4951" s="638"/>
      <c r="G4951" s="639"/>
      <c r="H4951" s="610" t="s">
        <v>242</v>
      </c>
      <c r="I4951" s="611"/>
      <c r="J4951" s="209" t="s">
        <v>287</v>
      </c>
      <c r="K4951" s="209" t="s">
        <v>16</v>
      </c>
      <c r="L4951" s="210">
        <v>658.4</v>
      </c>
    </row>
    <row r="4952" spans="1:12" s="194" customFormat="1" ht="24.6" customHeight="1" x14ac:dyDescent="0.15">
      <c r="A4952" s="625"/>
      <c r="B4952" s="203" t="s">
        <v>6</v>
      </c>
      <c r="C4952" s="207" t="s">
        <v>5</v>
      </c>
      <c r="D4952" s="207" t="s">
        <v>288</v>
      </c>
      <c r="E4952" s="207" t="s">
        <v>289</v>
      </c>
      <c r="F4952" s="612"/>
      <c r="G4952" s="613"/>
      <c r="H4952" s="616" t="s">
        <v>290</v>
      </c>
      <c r="I4952" s="617"/>
      <c r="J4952" s="620" t="s">
        <v>287</v>
      </c>
      <c r="K4952" s="620" t="s">
        <v>287</v>
      </c>
      <c r="L4952" s="622">
        <v>0</v>
      </c>
    </row>
    <row r="4953" spans="1:12" s="194" customFormat="1" ht="24.6" customHeight="1" x14ac:dyDescent="0.15">
      <c r="A4953" s="626"/>
      <c r="B4953" s="209" t="s">
        <v>832</v>
      </c>
      <c r="C4953" s="209" t="s">
        <v>2236</v>
      </c>
      <c r="D4953" s="211">
        <v>43422</v>
      </c>
      <c r="E4953" s="209" t="s">
        <v>2237</v>
      </c>
      <c r="F4953" s="614"/>
      <c r="G4953" s="615"/>
      <c r="H4953" s="618"/>
      <c r="I4953" s="619"/>
      <c r="J4953" s="621"/>
      <c r="K4953" s="621"/>
      <c r="L4953" s="623"/>
    </row>
    <row r="4954" spans="1:12" s="194" customFormat="1" ht="24.6" customHeight="1" x14ac:dyDescent="0.15">
      <c r="A4954" s="624">
        <v>936</v>
      </c>
      <c r="B4954" s="203" t="s">
        <v>12</v>
      </c>
      <c r="C4954" s="207" t="s">
        <v>11</v>
      </c>
      <c r="D4954" s="207" t="s">
        <v>280</v>
      </c>
      <c r="E4954" s="207" t="s">
        <v>281</v>
      </c>
      <c r="F4954" s="627" t="s">
        <v>8</v>
      </c>
      <c r="G4954" s="628"/>
      <c r="H4954" s="629"/>
      <c r="I4954" s="630"/>
      <c r="J4954" s="630"/>
      <c r="K4954" s="630"/>
      <c r="L4954" s="631"/>
    </row>
    <row r="4955" spans="1:12" s="194" customFormat="1" ht="26.65" customHeight="1" x14ac:dyDescent="0.15">
      <c r="A4955" s="625"/>
      <c r="B4955" s="620" t="s">
        <v>3198</v>
      </c>
      <c r="C4955" s="632" t="s">
        <v>3205</v>
      </c>
      <c r="D4955" s="634">
        <v>43436</v>
      </c>
      <c r="E4955" s="620" t="s">
        <v>3206</v>
      </c>
      <c r="F4955" s="636" t="s">
        <v>378</v>
      </c>
      <c r="G4955" s="637"/>
      <c r="H4955" s="610" t="s">
        <v>286</v>
      </c>
      <c r="I4955" s="611"/>
      <c r="J4955" s="209" t="s">
        <v>287</v>
      </c>
      <c r="K4955" s="209" t="s">
        <v>16</v>
      </c>
      <c r="L4955" s="210">
        <v>652</v>
      </c>
    </row>
    <row r="4956" spans="1:12" s="194" customFormat="1" ht="202.15" customHeight="1" x14ac:dyDescent="0.15">
      <c r="A4956" s="625"/>
      <c r="B4956" s="621"/>
      <c r="C4956" s="633"/>
      <c r="D4956" s="635"/>
      <c r="E4956" s="621"/>
      <c r="F4956" s="638"/>
      <c r="G4956" s="639"/>
      <c r="H4956" s="610" t="s">
        <v>242</v>
      </c>
      <c r="I4956" s="611"/>
      <c r="J4956" s="209" t="s">
        <v>287</v>
      </c>
      <c r="K4956" s="209" t="s">
        <v>16</v>
      </c>
      <c r="L4956" s="210">
        <v>303</v>
      </c>
    </row>
    <row r="4957" spans="1:12" s="194" customFormat="1" ht="24.6" customHeight="1" x14ac:dyDescent="0.15">
      <c r="A4957" s="625"/>
      <c r="B4957" s="203" t="s">
        <v>6</v>
      </c>
      <c r="C4957" s="207" t="s">
        <v>5</v>
      </c>
      <c r="D4957" s="207" t="s">
        <v>288</v>
      </c>
      <c r="E4957" s="207" t="s">
        <v>289</v>
      </c>
      <c r="F4957" s="612"/>
      <c r="G4957" s="613"/>
      <c r="H4957" s="616" t="s">
        <v>290</v>
      </c>
      <c r="I4957" s="617"/>
      <c r="J4957" s="620" t="s">
        <v>287</v>
      </c>
      <c r="K4957" s="620" t="s">
        <v>287</v>
      </c>
      <c r="L4957" s="622">
        <v>0</v>
      </c>
    </row>
    <row r="4958" spans="1:12" s="194" customFormat="1" ht="24.6" customHeight="1" x14ac:dyDescent="0.15">
      <c r="A4958" s="626"/>
      <c r="B4958" s="209" t="s">
        <v>832</v>
      </c>
      <c r="C4958" s="209" t="s">
        <v>378</v>
      </c>
      <c r="D4958" s="211">
        <v>43438</v>
      </c>
      <c r="E4958" s="209" t="s">
        <v>1651</v>
      </c>
      <c r="F4958" s="614"/>
      <c r="G4958" s="615"/>
      <c r="H4958" s="618"/>
      <c r="I4958" s="619"/>
      <c r="J4958" s="621"/>
      <c r="K4958" s="621"/>
      <c r="L4958" s="623"/>
    </row>
    <row r="4959" spans="1:12" s="194" customFormat="1" ht="24.6" customHeight="1" x14ac:dyDescent="0.15">
      <c r="A4959" s="624">
        <v>937</v>
      </c>
      <c r="B4959" s="203" t="s">
        <v>12</v>
      </c>
      <c r="C4959" s="207" t="s">
        <v>11</v>
      </c>
      <c r="D4959" s="207" t="s">
        <v>280</v>
      </c>
      <c r="E4959" s="207" t="s">
        <v>281</v>
      </c>
      <c r="F4959" s="627" t="s">
        <v>8</v>
      </c>
      <c r="G4959" s="628"/>
      <c r="H4959" s="629"/>
      <c r="I4959" s="630"/>
      <c r="J4959" s="630"/>
      <c r="K4959" s="630"/>
      <c r="L4959" s="631"/>
    </row>
    <row r="4960" spans="1:12" s="194" customFormat="1" ht="26.65" customHeight="1" x14ac:dyDescent="0.15">
      <c r="A4960" s="625"/>
      <c r="B4960" s="620" t="s">
        <v>3198</v>
      </c>
      <c r="C4960" s="632" t="s">
        <v>3207</v>
      </c>
      <c r="D4960" s="634">
        <v>43521</v>
      </c>
      <c r="E4960" s="620" t="s">
        <v>3103</v>
      </c>
      <c r="F4960" s="636" t="s">
        <v>3208</v>
      </c>
      <c r="G4960" s="637"/>
      <c r="H4960" s="610" t="s">
        <v>286</v>
      </c>
      <c r="I4960" s="611"/>
      <c r="J4960" s="209" t="s">
        <v>287</v>
      </c>
      <c r="K4960" s="209" t="s">
        <v>16</v>
      </c>
      <c r="L4960" s="210">
        <v>264</v>
      </c>
    </row>
    <row r="4961" spans="1:12" s="194" customFormat="1" ht="202.15" customHeight="1" x14ac:dyDescent="0.15">
      <c r="A4961" s="625"/>
      <c r="B4961" s="621"/>
      <c r="C4961" s="633"/>
      <c r="D4961" s="635"/>
      <c r="E4961" s="621"/>
      <c r="F4961" s="638"/>
      <c r="G4961" s="639"/>
      <c r="H4961" s="610" t="s">
        <v>242</v>
      </c>
      <c r="I4961" s="611"/>
      <c r="J4961" s="209" t="s">
        <v>287</v>
      </c>
      <c r="K4961" s="209" t="s">
        <v>16</v>
      </c>
      <c r="L4961" s="210">
        <v>145</v>
      </c>
    </row>
    <row r="4962" spans="1:12" s="194" customFormat="1" ht="24.6" customHeight="1" x14ac:dyDescent="0.15">
      <c r="A4962" s="625"/>
      <c r="B4962" s="203" t="s">
        <v>6</v>
      </c>
      <c r="C4962" s="207" t="s">
        <v>5</v>
      </c>
      <c r="D4962" s="207" t="s">
        <v>288</v>
      </c>
      <c r="E4962" s="207" t="s">
        <v>289</v>
      </c>
      <c r="F4962" s="612"/>
      <c r="G4962" s="613"/>
      <c r="H4962" s="616" t="s">
        <v>290</v>
      </c>
      <c r="I4962" s="617"/>
      <c r="J4962" s="620" t="s">
        <v>287</v>
      </c>
      <c r="K4962" s="620" t="s">
        <v>16</v>
      </c>
      <c r="L4962" s="622">
        <v>80</v>
      </c>
    </row>
    <row r="4963" spans="1:12" s="194" customFormat="1" ht="24.6" customHeight="1" x14ac:dyDescent="0.15">
      <c r="A4963" s="626"/>
      <c r="B4963" s="209" t="s">
        <v>832</v>
      </c>
      <c r="C4963" s="209" t="s">
        <v>3208</v>
      </c>
      <c r="D4963" s="211">
        <v>43522</v>
      </c>
      <c r="E4963" s="209" t="s">
        <v>471</v>
      </c>
      <c r="F4963" s="614"/>
      <c r="G4963" s="615"/>
      <c r="H4963" s="618"/>
      <c r="I4963" s="619"/>
      <c r="J4963" s="621"/>
      <c r="K4963" s="621"/>
      <c r="L4963" s="623"/>
    </row>
    <row r="4964" spans="1:12" s="194" customFormat="1" ht="24.6" customHeight="1" x14ac:dyDescent="0.15">
      <c r="A4964" s="624">
        <v>938</v>
      </c>
      <c r="B4964" s="203" t="s">
        <v>12</v>
      </c>
      <c r="C4964" s="207" t="s">
        <v>11</v>
      </c>
      <c r="D4964" s="207" t="s">
        <v>280</v>
      </c>
      <c r="E4964" s="207" t="s">
        <v>281</v>
      </c>
      <c r="F4964" s="627" t="s">
        <v>8</v>
      </c>
      <c r="G4964" s="628"/>
      <c r="H4964" s="629"/>
      <c r="I4964" s="630"/>
      <c r="J4964" s="630"/>
      <c r="K4964" s="630"/>
      <c r="L4964" s="631"/>
    </row>
    <row r="4965" spans="1:12" s="194" customFormat="1" ht="26.65" customHeight="1" x14ac:dyDescent="0.15">
      <c r="A4965" s="625"/>
      <c r="B4965" s="620" t="s">
        <v>3209</v>
      </c>
      <c r="C4965" s="632" t="s">
        <v>3210</v>
      </c>
      <c r="D4965" s="634">
        <v>43401</v>
      </c>
      <c r="E4965" s="620" t="s">
        <v>3211</v>
      </c>
      <c r="F4965" s="636" t="s">
        <v>3212</v>
      </c>
      <c r="G4965" s="637"/>
      <c r="H4965" s="610" t="s">
        <v>286</v>
      </c>
      <c r="I4965" s="611"/>
      <c r="J4965" s="209" t="s">
        <v>287</v>
      </c>
      <c r="K4965" s="209" t="s">
        <v>16</v>
      </c>
      <c r="L4965" s="210">
        <v>550.25</v>
      </c>
    </row>
    <row r="4966" spans="1:12" s="194" customFormat="1" ht="245.25" customHeight="1" x14ac:dyDescent="0.15">
      <c r="A4966" s="625"/>
      <c r="B4966" s="621"/>
      <c r="C4966" s="633"/>
      <c r="D4966" s="635"/>
      <c r="E4966" s="621"/>
      <c r="F4966" s="638"/>
      <c r="G4966" s="639"/>
      <c r="H4966" s="610" t="s">
        <v>242</v>
      </c>
      <c r="I4966" s="611"/>
      <c r="J4966" s="209" t="s">
        <v>287</v>
      </c>
      <c r="K4966" s="209" t="s">
        <v>16</v>
      </c>
      <c r="L4966" s="210">
        <v>7000</v>
      </c>
    </row>
    <row r="4967" spans="1:12" s="194" customFormat="1" ht="24.6" customHeight="1" x14ac:dyDescent="0.15">
      <c r="A4967" s="625"/>
      <c r="B4967" s="203" t="s">
        <v>6</v>
      </c>
      <c r="C4967" s="207" t="s">
        <v>5</v>
      </c>
      <c r="D4967" s="207" t="s">
        <v>288</v>
      </c>
      <c r="E4967" s="207" t="s">
        <v>289</v>
      </c>
      <c r="F4967" s="612"/>
      <c r="G4967" s="613"/>
      <c r="H4967" s="616" t="s">
        <v>290</v>
      </c>
      <c r="I4967" s="617"/>
      <c r="J4967" s="620" t="s">
        <v>287</v>
      </c>
      <c r="K4967" s="620" t="s">
        <v>287</v>
      </c>
      <c r="L4967" s="622">
        <v>0</v>
      </c>
    </row>
    <row r="4968" spans="1:12" s="194" customFormat="1" ht="35.1" customHeight="1" x14ac:dyDescent="0.15">
      <c r="A4968" s="626"/>
      <c r="B4968" s="209" t="s">
        <v>1260</v>
      </c>
      <c r="C4968" s="209" t="s">
        <v>3212</v>
      </c>
      <c r="D4968" s="211">
        <v>43406</v>
      </c>
      <c r="E4968" s="209" t="s">
        <v>1423</v>
      </c>
      <c r="F4968" s="614"/>
      <c r="G4968" s="615"/>
      <c r="H4968" s="618"/>
      <c r="I4968" s="619"/>
      <c r="J4968" s="621"/>
      <c r="K4968" s="621"/>
      <c r="L4968" s="623"/>
    </row>
    <row r="4969" spans="1:12" s="194" customFormat="1" ht="24.6" customHeight="1" x14ac:dyDescent="0.15">
      <c r="A4969" s="624">
        <v>939</v>
      </c>
      <c r="B4969" s="203" t="s">
        <v>12</v>
      </c>
      <c r="C4969" s="207" t="s">
        <v>11</v>
      </c>
      <c r="D4969" s="207" t="s">
        <v>280</v>
      </c>
      <c r="E4969" s="207" t="s">
        <v>281</v>
      </c>
      <c r="F4969" s="627" t="s">
        <v>8</v>
      </c>
      <c r="G4969" s="628"/>
      <c r="H4969" s="629"/>
      <c r="I4969" s="630"/>
      <c r="J4969" s="630"/>
      <c r="K4969" s="630"/>
      <c r="L4969" s="631"/>
    </row>
    <row r="4970" spans="1:12" s="194" customFormat="1" ht="26.65" customHeight="1" x14ac:dyDescent="0.15">
      <c r="A4970" s="625"/>
      <c r="B4970" s="620" t="s">
        <v>3209</v>
      </c>
      <c r="C4970" s="632" t="s">
        <v>3213</v>
      </c>
      <c r="D4970" s="634">
        <v>43503</v>
      </c>
      <c r="E4970" s="620" t="s">
        <v>530</v>
      </c>
      <c r="F4970" s="636" t="s">
        <v>3214</v>
      </c>
      <c r="G4970" s="637"/>
      <c r="H4970" s="610" t="s">
        <v>286</v>
      </c>
      <c r="I4970" s="611"/>
      <c r="J4970" s="209" t="s">
        <v>287</v>
      </c>
      <c r="K4970" s="209" t="s">
        <v>16</v>
      </c>
      <c r="L4970" s="210">
        <v>367</v>
      </c>
    </row>
    <row r="4971" spans="1:12" s="194" customFormat="1" ht="341.85" customHeight="1" x14ac:dyDescent="0.15">
      <c r="A4971" s="625"/>
      <c r="B4971" s="621"/>
      <c r="C4971" s="633"/>
      <c r="D4971" s="635"/>
      <c r="E4971" s="621"/>
      <c r="F4971" s="638"/>
      <c r="G4971" s="639"/>
      <c r="H4971" s="610" t="s">
        <v>242</v>
      </c>
      <c r="I4971" s="611"/>
      <c r="J4971" s="209" t="s">
        <v>16</v>
      </c>
      <c r="K4971" s="209" t="s">
        <v>287</v>
      </c>
      <c r="L4971" s="210">
        <v>330.35</v>
      </c>
    </row>
    <row r="4972" spans="1:12" s="194" customFormat="1" ht="24.6" customHeight="1" x14ac:dyDescent="0.15">
      <c r="A4972" s="625"/>
      <c r="B4972" s="203" t="s">
        <v>6</v>
      </c>
      <c r="C4972" s="207" t="s">
        <v>5</v>
      </c>
      <c r="D4972" s="207" t="s">
        <v>288</v>
      </c>
      <c r="E4972" s="207" t="s">
        <v>289</v>
      </c>
      <c r="F4972" s="612"/>
      <c r="G4972" s="613"/>
      <c r="H4972" s="616" t="s">
        <v>290</v>
      </c>
      <c r="I4972" s="617"/>
      <c r="J4972" s="620" t="s">
        <v>16</v>
      </c>
      <c r="K4972" s="620" t="s">
        <v>16</v>
      </c>
      <c r="L4972" s="622">
        <v>220</v>
      </c>
    </row>
    <row r="4973" spans="1:12" s="194" customFormat="1" ht="35.1" customHeight="1" x14ac:dyDescent="0.15">
      <c r="A4973" s="626"/>
      <c r="B4973" s="209" t="s">
        <v>1260</v>
      </c>
      <c r="C4973" s="209" t="s">
        <v>3214</v>
      </c>
      <c r="D4973" s="211">
        <v>43504</v>
      </c>
      <c r="E4973" s="209" t="s">
        <v>1711</v>
      </c>
      <c r="F4973" s="614"/>
      <c r="G4973" s="615"/>
      <c r="H4973" s="618"/>
      <c r="I4973" s="619"/>
      <c r="J4973" s="621"/>
      <c r="K4973" s="621"/>
      <c r="L4973" s="623"/>
    </row>
    <row r="4974" spans="1:12" s="194" customFormat="1" ht="24.6" customHeight="1" x14ac:dyDescent="0.15">
      <c r="A4974" s="624">
        <v>940</v>
      </c>
      <c r="B4974" s="203" t="s">
        <v>12</v>
      </c>
      <c r="C4974" s="207" t="s">
        <v>11</v>
      </c>
      <c r="D4974" s="207" t="s">
        <v>280</v>
      </c>
      <c r="E4974" s="207" t="s">
        <v>281</v>
      </c>
      <c r="F4974" s="627" t="s">
        <v>8</v>
      </c>
      <c r="G4974" s="628"/>
      <c r="H4974" s="629"/>
      <c r="I4974" s="630"/>
      <c r="J4974" s="630"/>
      <c r="K4974" s="630"/>
      <c r="L4974" s="631"/>
    </row>
    <row r="4975" spans="1:12" s="194" customFormat="1" ht="26.65" customHeight="1" x14ac:dyDescent="0.15">
      <c r="A4975" s="625"/>
      <c r="B4975" s="620" t="s">
        <v>3215</v>
      </c>
      <c r="C4975" s="632" t="s">
        <v>3216</v>
      </c>
      <c r="D4975" s="634">
        <v>43502</v>
      </c>
      <c r="E4975" s="620" t="s">
        <v>835</v>
      </c>
      <c r="F4975" s="636" t="s">
        <v>836</v>
      </c>
      <c r="G4975" s="637"/>
      <c r="H4975" s="610" t="s">
        <v>286</v>
      </c>
      <c r="I4975" s="611"/>
      <c r="J4975" s="209" t="s">
        <v>287</v>
      </c>
      <c r="K4975" s="209" t="s">
        <v>16</v>
      </c>
      <c r="L4975" s="210">
        <v>375.14</v>
      </c>
    </row>
    <row r="4976" spans="1:12" s="194" customFormat="1" ht="212.85" customHeight="1" x14ac:dyDescent="0.15">
      <c r="A4976" s="625"/>
      <c r="B4976" s="621"/>
      <c r="C4976" s="633"/>
      <c r="D4976" s="635"/>
      <c r="E4976" s="621"/>
      <c r="F4976" s="638"/>
      <c r="G4976" s="639"/>
      <c r="H4976" s="610" t="s">
        <v>242</v>
      </c>
      <c r="I4976" s="611"/>
      <c r="J4976" s="209" t="s">
        <v>287</v>
      </c>
      <c r="K4976" s="209" t="s">
        <v>16</v>
      </c>
      <c r="L4976" s="210">
        <v>396.39</v>
      </c>
    </row>
    <row r="4977" spans="1:12" s="194" customFormat="1" ht="24.6" customHeight="1" x14ac:dyDescent="0.15">
      <c r="A4977" s="625"/>
      <c r="B4977" s="203" t="s">
        <v>6</v>
      </c>
      <c r="C4977" s="207" t="s">
        <v>5</v>
      </c>
      <c r="D4977" s="207" t="s">
        <v>288</v>
      </c>
      <c r="E4977" s="207" t="s">
        <v>289</v>
      </c>
      <c r="F4977" s="612"/>
      <c r="G4977" s="613"/>
      <c r="H4977" s="616" t="s">
        <v>290</v>
      </c>
      <c r="I4977" s="617"/>
      <c r="J4977" s="620" t="s">
        <v>287</v>
      </c>
      <c r="K4977" s="620" t="s">
        <v>287</v>
      </c>
      <c r="L4977" s="622">
        <v>0</v>
      </c>
    </row>
    <row r="4978" spans="1:12" s="194" customFormat="1" ht="35.1" customHeight="1" x14ac:dyDescent="0.15">
      <c r="A4978" s="626"/>
      <c r="B4978" s="209" t="s">
        <v>1105</v>
      </c>
      <c r="C4978" s="209" t="s">
        <v>836</v>
      </c>
      <c r="D4978" s="211">
        <v>43504</v>
      </c>
      <c r="E4978" s="209" t="s">
        <v>2620</v>
      </c>
      <c r="F4978" s="614"/>
      <c r="G4978" s="615"/>
      <c r="H4978" s="618"/>
      <c r="I4978" s="619"/>
      <c r="J4978" s="621"/>
      <c r="K4978" s="621"/>
      <c r="L4978" s="623"/>
    </row>
    <row r="4979" spans="1:12" s="194" customFormat="1" ht="24.6" customHeight="1" x14ac:dyDescent="0.15">
      <c r="A4979" s="624">
        <v>941</v>
      </c>
      <c r="B4979" s="203" t="s">
        <v>12</v>
      </c>
      <c r="C4979" s="207" t="s">
        <v>11</v>
      </c>
      <c r="D4979" s="207" t="s">
        <v>280</v>
      </c>
      <c r="E4979" s="207" t="s">
        <v>281</v>
      </c>
      <c r="F4979" s="627" t="s">
        <v>8</v>
      </c>
      <c r="G4979" s="628"/>
      <c r="H4979" s="629"/>
      <c r="I4979" s="630"/>
      <c r="J4979" s="630"/>
      <c r="K4979" s="630"/>
      <c r="L4979" s="631"/>
    </row>
    <row r="4980" spans="1:12" s="194" customFormat="1" ht="26.65" customHeight="1" x14ac:dyDescent="0.15">
      <c r="A4980" s="625"/>
      <c r="B4980" s="620" t="s">
        <v>3215</v>
      </c>
      <c r="C4980" s="632" t="s">
        <v>3217</v>
      </c>
      <c r="D4980" s="634">
        <v>43522</v>
      </c>
      <c r="E4980" s="620" t="s">
        <v>664</v>
      </c>
      <c r="F4980" s="636" t="s">
        <v>665</v>
      </c>
      <c r="G4980" s="637"/>
      <c r="H4980" s="610" t="s">
        <v>286</v>
      </c>
      <c r="I4980" s="611"/>
      <c r="J4980" s="209" t="s">
        <v>287</v>
      </c>
      <c r="K4980" s="209" t="s">
        <v>16</v>
      </c>
      <c r="L4980" s="210">
        <v>626.53</v>
      </c>
    </row>
    <row r="4981" spans="1:12" s="194" customFormat="1" ht="245.25" customHeight="1" x14ac:dyDescent="0.15">
      <c r="A4981" s="625"/>
      <c r="B4981" s="621"/>
      <c r="C4981" s="633"/>
      <c r="D4981" s="635"/>
      <c r="E4981" s="621"/>
      <c r="F4981" s="638"/>
      <c r="G4981" s="639"/>
      <c r="H4981" s="610" t="s">
        <v>242</v>
      </c>
      <c r="I4981" s="611"/>
      <c r="J4981" s="209" t="s">
        <v>287</v>
      </c>
      <c r="K4981" s="209" t="s">
        <v>16</v>
      </c>
      <c r="L4981" s="210">
        <v>240.6</v>
      </c>
    </row>
    <row r="4982" spans="1:12" s="194" customFormat="1" ht="24.6" customHeight="1" x14ac:dyDescent="0.15">
      <c r="A4982" s="625"/>
      <c r="B4982" s="203" t="s">
        <v>6</v>
      </c>
      <c r="C4982" s="207" t="s">
        <v>5</v>
      </c>
      <c r="D4982" s="207" t="s">
        <v>288</v>
      </c>
      <c r="E4982" s="207" t="s">
        <v>289</v>
      </c>
      <c r="F4982" s="612"/>
      <c r="G4982" s="613"/>
      <c r="H4982" s="616" t="s">
        <v>290</v>
      </c>
      <c r="I4982" s="617"/>
      <c r="J4982" s="620" t="s">
        <v>287</v>
      </c>
      <c r="K4982" s="620" t="s">
        <v>16</v>
      </c>
      <c r="L4982" s="622">
        <v>50</v>
      </c>
    </row>
    <row r="4983" spans="1:12" s="194" customFormat="1" ht="35.1" customHeight="1" x14ac:dyDescent="0.15">
      <c r="A4983" s="626"/>
      <c r="B4983" s="209" t="s">
        <v>1105</v>
      </c>
      <c r="C4983" s="209" t="s">
        <v>665</v>
      </c>
      <c r="D4983" s="211">
        <v>43524</v>
      </c>
      <c r="E4983" s="209" t="s">
        <v>3218</v>
      </c>
      <c r="F4983" s="614"/>
      <c r="G4983" s="615"/>
      <c r="H4983" s="618"/>
      <c r="I4983" s="619"/>
      <c r="J4983" s="621"/>
      <c r="K4983" s="621"/>
      <c r="L4983" s="623"/>
    </row>
    <row r="4984" spans="1:12" s="194" customFormat="1" ht="24.6" customHeight="1" x14ac:dyDescent="0.15">
      <c r="A4984" s="624">
        <v>942</v>
      </c>
      <c r="B4984" s="203" t="s">
        <v>12</v>
      </c>
      <c r="C4984" s="207" t="s">
        <v>11</v>
      </c>
      <c r="D4984" s="207" t="s">
        <v>280</v>
      </c>
      <c r="E4984" s="207" t="s">
        <v>281</v>
      </c>
      <c r="F4984" s="627" t="s">
        <v>8</v>
      </c>
      <c r="G4984" s="628"/>
      <c r="H4984" s="629"/>
      <c r="I4984" s="630"/>
      <c r="J4984" s="630"/>
      <c r="K4984" s="630"/>
      <c r="L4984" s="631"/>
    </row>
    <row r="4985" spans="1:12" s="194" customFormat="1" ht="26.65" customHeight="1" x14ac:dyDescent="0.15">
      <c r="A4985" s="625"/>
      <c r="B4985" s="620" t="s">
        <v>3219</v>
      </c>
      <c r="C4985" s="632" t="s">
        <v>3220</v>
      </c>
      <c r="D4985" s="634">
        <v>43549</v>
      </c>
      <c r="E4985" s="620" t="s">
        <v>453</v>
      </c>
      <c r="F4985" s="636" t="s">
        <v>3221</v>
      </c>
      <c r="G4985" s="637"/>
      <c r="H4985" s="610" t="s">
        <v>286</v>
      </c>
      <c r="I4985" s="611"/>
      <c r="J4985" s="209" t="s">
        <v>287</v>
      </c>
      <c r="K4985" s="209" t="s">
        <v>287</v>
      </c>
      <c r="L4985" s="210">
        <v>0</v>
      </c>
    </row>
    <row r="4986" spans="1:12" s="194" customFormat="1" ht="212.85" customHeight="1" x14ac:dyDescent="0.15">
      <c r="A4986" s="625"/>
      <c r="B4986" s="621"/>
      <c r="C4986" s="633"/>
      <c r="D4986" s="635"/>
      <c r="E4986" s="621"/>
      <c r="F4986" s="638"/>
      <c r="G4986" s="639"/>
      <c r="H4986" s="610" t="s">
        <v>242</v>
      </c>
      <c r="I4986" s="611"/>
      <c r="J4986" s="209" t="s">
        <v>287</v>
      </c>
      <c r="K4986" s="209" t="s">
        <v>16</v>
      </c>
      <c r="L4986" s="210">
        <v>461.42</v>
      </c>
    </row>
    <row r="4987" spans="1:12" s="194" customFormat="1" ht="24.6" customHeight="1" x14ac:dyDescent="0.15">
      <c r="A4987" s="625"/>
      <c r="B4987" s="203" t="s">
        <v>6</v>
      </c>
      <c r="C4987" s="207" t="s">
        <v>5</v>
      </c>
      <c r="D4987" s="207" t="s">
        <v>288</v>
      </c>
      <c r="E4987" s="207" t="s">
        <v>289</v>
      </c>
      <c r="F4987" s="612"/>
      <c r="G4987" s="613"/>
      <c r="H4987" s="616" t="s">
        <v>290</v>
      </c>
      <c r="I4987" s="617"/>
      <c r="J4987" s="620" t="s">
        <v>287</v>
      </c>
      <c r="K4987" s="620" t="s">
        <v>287</v>
      </c>
      <c r="L4987" s="622">
        <v>0</v>
      </c>
    </row>
    <row r="4988" spans="1:12" s="194" customFormat="1" ht="24.6" customHeight="1" x14ac:dyDescent="0.15">
      <c r="A4988" s="626"/>
      <c r="B4988" s="209" t="s">
        <v>291</v>
      </c>
      <c r="C4988" s="209" t="s">
        <v>3221</v>
      </c>
      <c r="D4988" s="211">
        <v>43550</v>
      </c>
      <c r="E4988" s="209" t="s">
        <v>1405</v>
      </c>
      <c r="F4988" s="614"/>
      <c r="G4988" s="615"/>
      <c r="H4988" s="618"/>
      <c r="I4988" s="619"/>
      <c r="J4988" s="621"/>
      <c r="K4988" s="621"/>
      <c r="L4988" s="623"/>
    </row>
    <row r="4989" spans="1:12" s="194" customFormat="1" ht="24.6" customHeight="1" x14ac:dyDescent="0.15">
      <c r="A4989" s="624">
        <v>943</v>
      </c>
      <c r="B4989" s="203" t="s">
        <v>12</v>
      </c>
      <c r="C4989" s="207" t="s">
        <v>11</v>
      </c>
      <c r="D4989" s="207" t="s">
        <v>280</v>
      </c>
      <c r="E4989" s="207" t="s">
        <v>281</v>
      </c>
      <c r="F4989" s="627" t="s">
        <v>8</v>
      </c>
      <c r="G4989" s="628"/>
      <c r="H4989" s="629"/>
      <c r="I4989" s="630"/>
      <c r="J4989" s="630"/>
      <c r="K4989" s="630"/>
      <c r="L4989" s="631"/>
    </row>
    <row r="4990" spans="1:12" s="194" customFormat="1" ht="26.65" customHeight="1" x14ac:dyDescent="0.15">
      <c r="A4990" s="625"/>
      <c r="B4990" s="620" t="s">
        <v>3222</v>
      </c>
      <c r="C4990" s="632" t="s">
        <v>3223</v>
      </c>
      <c r="D4990" s="634">
        <v>43481</v>
      </c>
      <c r="E4990" s="620" t="s">
        <v>548</v>
      </c>
      <c r="F4990" s="636" t="s">
        <v>3224</v>
      </c>
      <c r="G4990" s="637"/>
      <c r="H4990" s="610" t="s">
        <v>286</v>
      </c>
      <c r="I4990" s="611"/>
      <c r="J4990" s="209" t="s">
        <v>287</v>
      </c>
      <c r="K4990" s="209" t="s">
        <v>16</v>
      </c>
      <c r="L4990" s="210">
        <v>615</v>
      </c>
    </row>
    <row r="4991" spans="1:12" s="194" customFormat="1" ht="409.6" customHeight="1" x14ac:dyDescent="0.15">
      <c r="A4991" s="625"/>
      <c r="B4991" s="640"/>
      <c r="C4991" s="641"/>
      <c r="D4991" s="642"/>
      <c r="E4991" s="640"/>
      <c r="F4991" s="643"/>
      <c r="G4991" s="644"/>
      <c r="H4991" s="616" t="s">
        <v>242</v>
      </c>
      <c r="I4991" s="617"/>
      <c r="J4991" s="620" t="s">
        <v>287</v>
      </c>
      <c r="K4991" s="620" t="s">
        <v>16</v>
      </c>
      <c r="L4991" s="622">
        <v>1423.85</v>
      </c>
    </row>
    <row r="4992" spans="1:12" s="194" customFormat="1" ht="94.9" customHeight="1" x14ac:dyDescent="0.15">
      <c r="A4992" s="625"/>
      <c r="B4992" s="621"/>
      <c r="C4992" s="633"/>
      <c r="D4992" s="635"/>
      <c r="E4992" s="621"/>
      <c r="F4992" s="638"/>
      <c r="G4992" s="639"/>
      <c r="H4992" s="618"/>
      <c r="I4992" s="619"/>
      <c r="J4992" s="621"/>
      <c r="K4992" s="621"/>
      <c r="L4992" s="623"/>
    </row>
    <row r="4993" spans="1:12" s="194" customFormat="1" ht="24.6" customHeight="1" x14ac:dyDescent="0.15">
      <c r="A4993" s="625"/>
      <c r="B4993" s="203" t="s">
        <v>6</v>
      </c>
      <c r="C4993" s="207" t="s">
        <v>5</v>
      </c>
      <c r="D4993" s="207" t="s">
        <v>288</v>
      </c>
      <c r="E4993" s="207" t="s">
        <v>289</v>
      </c>
      <c r="F4993" s="612"/>
      <c r="G4993" s="613"/>
      <c r="H4993" s="616" t="s">
        <v>290</v>
      </c>
      <c r="I4993" s="617"/>
      <c r="J4993" s="620" t="s">
        <v>287</v>
      </c>
      <c r="K4993" s="620" t="s">
        <v>287</v>
      </c>
      <c r="L4993" s="622">
        <v>0</v>
      </c>
    </row>
    <row r="4994" spans="1:12" s="194" customFormat="1" ht="24.6" customHeight="1" x14ac:dyDescent="0.15">
      <c r="A4994" s="626"/>
      <c r="B4994" s="209" t="s">
        <v>291</v>
      </c>
      <c r="C4994" s="209" t="s">
        <v>3224</v>
      </c>
      <c r="D4994" s="211">
        <v>43487</v>
      </c>
      <c r="E4994" s="209" t="s">
        <v>3225</v>
      </c>
      <c r="F4994" s="614"/>
      <c r="G4994" s="615"/>
      <c r="H4994" s="618"/>
      <c r="I4994" s="619"/>
      <c r="J4994" s="621"/>
      <c r="K4994" s="621"/>
      <c r="L4994" s="623"/>
    </row>
    <row r="4995" spans="1:12" s="194" customFormat="1" ht="24.6" customHeight="1" x14ac:dyDescent="0.15">
      <c r="A4995" s="624">
        <v>944</v>
      </c>
      <c r="B4995" s="203" t="s">
        <v>12</v>
      </c>
      <c r="C4995" s="207" t="s">
        <v>11</v>
      </c>
      <c r="D4995" s="207" t="s">
        <v>280</v>
      </c>
      <c r="E4995" s="207" t="s">
        <v>281</v>
      </c>
      <c r="F4995" s="627" t="s">
        <v>8</v>
      </c>
      <c r="G4995" s="628"/>
      <c r="H4995" s="629"/>
      <c r="I4995" s="630"/>
      <c r="J4995" s="630"/>
      <c r="K4995" s="630"/>
      <c r="L4995" s="631"/>
    </row>
    <row r="4996" spans="1:12" s="194" customFormat="1" ht="26.65" customHeight="1" x14ac:dyDescent="0.15">
      <c r="A4996" s="625"/>
      <c r="B4996" s="620" t="s">
        <v>3222</v>
      </c>
      <c r="C4996" s="632" t="s">
        <v>3226</v>
      </c>
      <c r="D4996" s="634">
        <v>43521</v>
      </c>
      <c r="E4996" s="620" t="s">
        <v>306</v>
      </c>
      <c r="F4996" s="636" t="s">
        <v>2411</v>
      </c>
      <c r="G4996" s="637"/>
      <c r="H4996" s="610" t="s">
        <v>286</v>
      </c>
      <c r="I4996" s="611"/>
      <c r="J4996" s="209" t="s">
        <v>287</v>
      </c>
      <c r="K4996" s="209" t="s">
        <v>16</v>
      </c>
      <c r="L4996" s="210">
        <v>298</v>
      </c>
    </row>
    <row r="4997" spans="1:12" s="194" customFormat="1" ht="409.6" customHeight="1" x14ac:dyDescent="0.15">
      <c r="A4997" s="625"/>
      <c r="B4997" s="640"/>
      <c r="C4997" s="641"/>
      <c r="D4997" s="642"/>
      <c r="E4997" s="640"/>
      <c r="F4997" s="643"/>
      <c r="G4997" s="644"/>
      <c r="H4997" s="616" t="s">
        <v>242</v>
      </c>
      <c r="I4997" s="617"/>
      <c r="J4997" s="620" t="s">
        <v>287</v>
      </c>
      <c r="K4997" s="620" t="s">
        <v>16</v>
      </c>
      <c r="L4997" s="622">
        <v>280.13</v>
      </c>
    </row>
    <row r="4998" spans="1:12" s="194" customFormat="1" ht="126.95" customHeight="1" x14ac:dyDescent="0.15">
      <c r="A4998" s="625"/>
      <c r="B4998" s="621"/>
      <c r="C4998" s="633"/>
      <c r="D4998" s="635"/>
      <c r="E4998" s="621"/>
      <c r="F4998" s="638"/>
      <c r="G4998" s="639"/>
      <c r="H4998" s="618"/>
      <c r="I4998" s="619"/>
      <c r="J4998" s="621"/>
      <c r="K4998" s="621"/>
      <c r="L4998" s="623"/>
    </row>
    <row r="4999" spans="1:12" s="194" customFormat="1" ht="24.6" customHeight="1" x14ac:dyDescent="0.15">
      <c r="A4999" s="625"/>
      <c r="B4999" s="203" t="s">
        <v>6</v>
      </c>
      <c r="C4999" s="207" t="s">
        <v>5</v>
      </c>
      <c r="D4999" s="207" t="s">
        <v>288</v>
      </c>
      <c r="E4999" s="207" t="s">
        <v>289</v>
      </c>
      <c r="F4999" s="612"/>
      <c r="G4999" s="613"/>
      <c r="H4999" s="616" t="s">
        <v>290</v>
      </c>
      <c r="I4999" s="617"/>
      <c r="J4999" s="620" t="s">
        <v>287</v>
      </c>
      <c r="K4999" s="620" t="s">
        <v>287</v>
      </c>
      <c r="L4999" s="622">
        <v>0</v>
      </c>
    </row>
    <row r="5000" spans="1:12" s="194" customFormat="1" ht="24.6" customHeight="1" x14ac:dyDescent="0.15">
      <c r="A5000" s="626"/>
      <c r="B5000" s="209" t="s">
        <v>291</v>
      </c>
      <c r="C5000" s="209" t="s">
        <v>2411</v>
      </c>
      <c r="D5000" s="211">
        <v>43523</v>
      </c>
      <c r="E5000" s="209" t="s">
        <v>590</v>
      </c>
      <c r="F5000" s="614"/>
      <c r="G5000" s="615"/>
      <c r="H5000" s="618"/>
      <c r="I5000" s="619"/>
      <c r="J5000" s="621"/>
      <c r="K5000" s="621"/>
      <c r="L5000" s="623"/>
    </row>
    <row r="5001" spans="1:12" s="194" customFormat="1" ht="24.6" customHeight="1" x14ac:dyDescent="0.15">
      <c r="A5001" s="624">
        <v>945</v>
      </c>
      <c r="B5001" s="203" t="s">
        <v>12</v>
      </c>
      <c r="C5001" s="207" t="s">
        <v>11</v>
      </c>
      <c r="D5001" s="207" t="s">
        <v>280</v>
      </c>
      <c r="E5001" s="207" t="s">
        <v>281</v>
      </c>
      <c r="F5001" s="627" t="s">
        <v>8</v>
      </c>
      <c r="G5001" s="628"/>
      <c r="H5001" s="629"/>
      <c r="I5001" s="630"/>
      <c r="J5001" s="630"/>
      <c r="K5001" s="630"/>
      <c r="L5001" s="631"/>
    </row>
    <row r="5002" spans="1:12" s="194" customFormat="1" ht="26.65" customHeight="1" x14ac:dyDescent="0.15">
      <c r="A5002" s="625"/>
      <c r="B5002" s="620" t="s">
        <v>3222</v>
      </c>
      <c r="C5002" s="632" t="s">
        <v>3227</v>
      </c>
      <c r="D5002" s="634">
        <v>43530</v>
      </c>
      <c r="E5002" s="620" t="s">
        <v>659</v>
      </c>
      <c r="F5002" s="636" t="s">
        <v>821</v>
      </c>
      <c r="G5002" s="637"/>
      <c r="H5002" s="610" t="s">
        <v>286</v>
      </c>
      <c r="I5002" s="611"/>
      <c r="J5002" s="209" t="s">
        <v>287</v>
      </c>
      <c r="K5002" s="209" t="s">
        <v>16</v>
      </c>
      <c r="L5002" s="210">
        <v>559.26</v>
      </c>
    </row>
    <row r="5003" spans="1:12" s="194" customFormat="1" ht="409.6" customHeight="1" x14ac:dyDescent="0.15">
      <c r="A5003" s="625"/>
      <c r="B5003" s="640"/>
      <c r="C5003" s="641"/>
      <c r="D5003" s="642"/>
      <c r="E5003" s="640"/>
      <c r="F5003" s="643"/>
      <c r="G5003" s="644"/>
      <c r="H5003" s="616" t="s">
        <v>242</v>
      </c>
      <c r="I5003" s="617"/>
      <c r="J5003" s="620" t="s">
        <v>287</v>
      </c>
      <c r="K5003" s="620" t="s">
        <v>16</v>
      </c>
      <c r="L5003" s="622">
        <v>522.59</v>
      </c>
    </row>
    <row r="5004" spans="1:12" s="194" customFormat="1" ht="159.4" customHeight="1" x14ac:dyDescent="0.15">
      <c r="A5004" s="625"/>
      <c r="B5004" s="621"/>
      <c r="C5004" s="633"/>
      <c r="D5004" s="635"/>
      <c r="E5004" s="621"/>
      <c r="F5004" s="638"/>
      <c r="G5004" s="639"/>
      <c r="H5004" s="618"/>
      <c r="I5004" s="619"/>
      <c r="J5004" s="621"/>
      <c r="K5004" s="621"/>
      <c r="L5004" s="623"/>
    </row>
    <row r="5005" spans="1:12" s="194" customFormat="1" ht="24.6" customHeight="1" x14ac:dyDescent="0.15">
      <c r="A5005" s="625"/>
      <c r="B5005" s="203" t="s">
        <v>6</v>
      </c>
      <c r="C5005" s="207" t="s">
        <v>5</v>
      </c>
      <c r="D5005" s="207" t="s">
        <v>288</v>
      </c>
      <c r="E5005" s="207" t="s">
        <v>289</v>
      </c>
      <c r="F5005" s="612"/>
      <c r="G5005" s="613"/>
      <c r="H5005" s="616" t="s">
        <v>290</v>
      </c>
      <c r="I5005" s="617"/>
      <c r="J5005" s="620" t="s">
        <v>287</v>
      </c>
      <c r="K5005" s="620" t="s">
        <v>287</v>
      </c>
      <c r="L5005" s="622">
        <v>0</v>
      </c>
    </row>
    <row r="5006" spans="1:12" s="194" customFormat="1" ht="24.6" customHeight="1" x14ac:dyDescent="0.15">
      <c r="A5006" s="626"/>
      <c r="B5006" s="209" t="s">
        <v>291</v>
      </c>
      <c r="C5006" s="209" t="s">
        <v>821</v>
      </c>
      <c r="D5006" s="211">
        <v>43532</v>
      </c>
      <c r="E5006" s="209" t="s">
        <v>3228</v>
      </c>
      <c r="F5006" s="614"/>
      <c r="G5006" s="615"/>
      <c r="H5006" s="618"/>
      <c r="I5006" s="619"/>
      <c r="J5006" s="621"/>
      <c r="K5006" s="621"/>
      <c r="L5006" s="623"/>
    </row>
    <row r="5007" spans="1:12" s="194" customFormat="1" ht="24.6" customHeight="1" x14ac:dyDescent="0.15">
      <c r="A5007" s="624">
        <v>946</v>
      </c>
      <c r="B5007" s="203" t="s">
        <v>12</v>
      </c>
      <c r="C5007" s="207" t="s">
        <v>11</v>
      </c>
      <c r="D5007" s="207" t="s">
        <v>280</v>
      </c>
      <c r="E5007" s="207" t="s">
        <v>281</v>
      </c>
      <c r="F5007" s="627" t="s">
        <v>8</v>
      </c>
      <c r="G5007" s="628"/>
      <c r="H5007" s="629"/>
      <c r="I5007" s="630"/>
      <c r="J5007" s="630"/>
      <c r="K5007" s="630"/>
      <c r="L5007" s="631"/>
    </row>
    <row r="5008" spans="1:12" s="194" customFormat="1" ht="26.65" customHeight="1" x14ac:dyDescent="0.15">
      <c r="A5008" s="625"/>
      <c r="B5008" s="620" t="s">
        <v>3229</v>
      </c>
      <c r="C5008" s="620" t="s">
        <v>3230</v>
      </c>
      <c r="D5008" s="634">
        <v>43433</v>
      </c>
      <c r="E5008" s="620" t="s">
        <v>816</v>
      </c>
      <c r="F5008" s="636" t="s">
        <v>583</v>
      </c>
      <c r="G5008" s="637"/>
      <c r="H5008" s="610" t="s">
        <v>286</v>
      </c>
      <c r="I5008" s="611"/>
      <c r="J5008" s="209" t="s">
        <v>16</v>
      </c>
      <c r="K5008" s="209" t="s">
        <v>16</v>
      </c>
      <c r="L5008" s="210">
        <v>572.30999999999995</v>
      </c>
    </row>
    <row r="5009" spans="1:12" s="194" customFormat="1" ht="40.5" customHeight="1" x14ac:dyDescent="0.15">
      <c r="A5009" s="625"/>
      <c r="B5009" s="621"/>
      <c r="C5009" s="621"/>
      <c r="D5009" s="635"/>
      <c r="E5009" s="621"/>
      <c r="F5009" s="638"/>
      <c r="G5009" s="639"/>
      <c r="H5009" s="610" t="s">
        <v>242</v>
      </c>
      <c r="I5009" s="611"/>
      <c r="J5009" s="209" t="s">
        <v>287</v>
      </c>
      <c r="K5009" s="209" t="s">
        <v>16</v>
      </c>
      <c r="L5009" s="210">
        <v>226.38</v>
      </c>
    </row>
    <row r="5010" spans="1:12" s="194" customFormat="1" ht="24.6" customHeight="1" x14ac:dyDescent="0.15">
      <c r="A5010" s="625"/>
      <c r="B5010" s="203" t="s">
        <v>6</v>
      </c>
      <c r="C5010" s="207" t="s">
        <v>5</v>
      </c>
      <c r="D5010" s="207" t="s">
        <v>288</v>
      </c>
      <c r="E5010" s="207" t="s">
        <v>289</v>
      </c>
      <c r="F5010" s="612"/>
      <c r="G5010" s="613"/>
      <c r="H5010" s="616" t="s">
        <v>290</v>
      </c>
      <c r="I5010" s="617"/>
      <c r="J5010" s="620" t="s">
        <v>287</v>
      </c>
      <c r="K5010" s="620" t="s">
        <v>287</v>
      </c>
      <c r="L5010" s="622">
        <v>0</v>
      </c>
    </row>
    <row r="5011" spans="1:12" s="194" customFormat="1" ht="24.6" customHeight="1" x14ac:dyDescent="0.15">
      <c r="A5011" s="626"/>
      <c r="B5011" s="209" t="s">
        <v>3231</v>
      </c>
      <c r="C5011" s="209" t="s">
        <v>583</v>
      </c>
      <c r="D5011" s="211">
        <v>43435</v>
      </c>
      <c r="E5011" s="209" t="s">
        <v>1445</v>
      </c>
      <c r="F5011" s="614"/>
      <c r="G5011" s="615"/>
      <c r="H5011" s="618"/>
      <c r="I5011" s="619"/>
      <c r="J5011" s="621"/>
      <c r="K5011" s="621"/>
      <c r="L5011" s="623"/>
    </row>
    <row r="5012" spans="1:12" s="194" customFormat="1" ht="24.6" customHeight="1" x14ac:dyDescent="0.15">
      <c r="A5012" s="624">
        <v>947</v>
      </c>
      <c r="B5012" s="203" t="s">
        <v>12</v>
      </c>
      <c r="C5012" s="207" t="s">
        <v>11</v>
      </c>
      <c r="D5012" s="207" t="s">
        <v>280</v>
      </c>
      <c r="E5012" s="207" t="s">
        <v>281</v>
      </c>
      <c r="F5012" s="627" t="s">
        <v>8</v>
      </c>
      <c r="G5012" s="628"/>
      <c r="H5012" s="629"/>
      <c r="I5012" s="630"/>
      <c r="J5012" s="630"/>
      <c r="K5012" s="630"/>
      <c r="L5012" s="631"/>
    </row>
    <row r="5013" spans="1:12" s="194" customFormat="1" ht="26.65" customHeight="1" x14ac:dyDescent="0.15">
      <c r="A5013" s="625"/>
      <c r="B5013" s="620" t="s">
        <v>3232</v>
      </c>
      <c r="C5013" s="632" t="s">
        <v>3233</v>
      </c>
      <c r="D5013" s="634">
        <v>43510</v>
      </c>
      <c r="E5013" s="620" t="s">
        <v>3234</v>
      </c>
      <c r="F5013" s="636" t="s">
        <v>3235</v>
      </c>
      <c r="G5013" s="637"/>
      <c r="H5013" s="610" t="s">
        <v>286</v>
      </c>
      <c r="I5013" s="611"/>
      <c r="J5013" s="209" t="s">
        <v>287</v>
      </c>
      <c r="K5013" s="209" t="s">
        <v>287</v>
      </c>
      <c r="L5013" s="210">
        <v>0</v>
      </c>
    </row>
    <row r="5014" spans="1:12" s="194" customFormat="1" ht="309.75" customHeight="1" x14ac:dyDescent="0.15">
      <c r="A5014" s="625"/>
      <c r="B5014" s="621"/>
      <c r="C5014" s="633"/>
      <c r="D5014" s="635"/>
      <c r="E5014" s="621"/>
      <c r="F5014" s="638"/>
      <c r="G5014" s="639"/>
      <c r="H5014" s="610" t="s">
        <v>242</v>
      </c>
      <c r="I5014" s="611"/>
      <c r="J5014" s="209" t="s">
        <v>287</v>
      </c>
      <c r="K5014" s="209" t="s">
        <v>287</v>
      </c>
      <c r="L5014" s="210">
        <v>0</v>
      </c>
    </row>
    <row r="5015" spans="1:12" s="194" customFormat="1" ht="24.6" customHeight="1" x14ac:dyDescent="0.15">
      <c r="A5015" s="625"/>
      <c r="B5015" s="203" t="s">
        <v>6</v>
      </c>
      <c r="C5015" s="207" t="s">
        <v>5</v>
      </c>
      <c r="D5015" s="207" t="s">
        <v>288</v>
      </c>
      <c r="E5015" s="207" t="s">
        <v>289</v>
      </c>
      <c r="F5015" s="612"/>
      <c r="G5015" s="613"/>
      <c r="H5015" s="616" t="s">
        <v>290</v>
      </c>
      <c r="I5015" s="617"/>
      <c r="J5015" s="620" t="s">
        <v>287</v>
      </c>
      <c r="K5015" s="620" t="s">
        <v>16</v>
      </c>
      <c r="L5015" s="622">
        <v>1822</v>
      </c>
    </row>
    <row r="5016" spans="1:12" s="194" customFormat="1" ht="24.6" customHeight="1" x14ac:dyDescent="0.15">
      <c r="A5016" s="626"/>
      <c r="B5016" s="209" t="s">
        <v>439</v>
      </c>
      <c r="C5016" s="209" t="s">
        <v>3235</v>
      </c>
      <c r="D5016" s="211">
        <v>43514</v>
      </c>
      <c r="E5016" s="209" t="s">
        <v>1947</v>
      </c>
      <c r="F5016" s="614"/>
      <c r="G5016" s="615"/>
      <c r="H5016" s="618"/>
      <c r="I5016" s="619"/>
      <c r="J5016" s="621"/>
      <c r="K5016" s="621"/>
      <c r="L5016" s="623"/>
    </row>
    <row r="5017" spans="1:12" s="194" customFormat="1" ht="24.6" customHeight="1" x14ac:dyDescent="0.15">
      <c r="A5017" s="624">
        <v>948</v>
      </c>
      <c r="B5017" s="203" t="s">
        <v>12</v>
      </c>
      <c r="C5017" s="207" t="s">
        <v>11</v>
      </c>
      <c r="D5017" s="207" t="s">
        <v>280</v>
      </c>
      <c r="E5017" s="207" t="s">
        <v>281</v>
      </c>
      <c r="F5017" s="627" t="s">
        <v>8</v>
      </c>
      <c r="G5017" s="628"/>
      <c r="H5017" s="629"/>
      <c r="I5017" s="630"/>
      <c r="J5017" s="630"/>
      <c r="K5017" s="630"/>
      <c r="L5017" s="631"/>
    </row>
    <row r="5018" spans="1:12" s="194" customFormat="1" ht="26.65" customHeight="1" x14ac:dyDescent="0.15">
      <c r="A5018" s="625"/>
      <c r="B5018" s="620" t="s">
        <v>3236</v>
      </c>
      <c r="C5018" s="632" t="s">
        <v>3237</v>
      </c>
      <c r="D5018" s="634">
        <v>43374</v>
      </c>
      <c r="E5018" s="620" t="s">
        <v>3238</v>
      </c>
      <c r="F5018" s="636" t="s">
        <v>3239</v>
      </c>
      <c r="G5018" s="637"/>
      <c r="H5018" s="610" t="s">
        <v>286</v>
      </c>
      <c r="I5018" s="611"/>
      <c r="J5018" s="209" t="s">
        <v>287</v>
      </c>
      <c r="K5018" s="209" t="s">
        <v>16</v>
      </c>
      <c r="L5018" s="210">
        <v>358</v>
      </c>
    </row>
    <row r="5019" spans="1:12" s="194" customFormat="1" ht="409.6" customHeight="1" x14ac:dyDescent="0.15">
      <c r="A5019" s="625"/>
      <c r="B5019" s="640"/>
      <c r="C5019" s="641"/>
      <c r="D5019" s="642"/>
      <c r="E5019" s="640"/>
      <c r="F5019" s="643"/>
      <c r="G5019" s="644"/>
      <c r="H5019" s="616" t="s">
        <v>242</v>
      </c>
      <c r="I5019" s="617"/>
      <c r="J5019" s="620" t="s">
        <v>287</v>
      </c>
      <c r="K5019" s="620" t="s">
        <v>287</v>
      </c>
      <c r="L5019" s="622">
        <v>0</v>
      </c>
    </row>
    <row r="5020" spans="1:12" s="194" customFormat="1" ht="342.4" customHeight="1" x14ac:dyDescent="0.15">
      <c r="A5020" s="625"/>
      <c r="B5020" s="621"/>
      <c r="C5020" s="633"/>
      <c r="D5020" s="635"/>
      <c r="E5020" s="621"/>
      <c r="F5020" s="638"/>
      <c r="G5020" s="639"/>
      <c r="H5020" s="618"/>
      <c r="I5020" s="619"/>
      <c r="J5020" s="621"/>
      <c r="K5020" s="621"/>
      <c r="L5020" s="623"/>
    </row>
    <row r="5021" spans="1:12" s="194" customFormat="1" ht="24.6" customHeight="1" x14ac:dyDescent="0.15">
      <c r="A5021" s="625"/>
      <c r="B5021" s="203" t="s">
        <v>6</v>
      </c>
      <c r="C5021" s="207" t="s">
        <v>5</v>
      </c>
      <c r="D5021" s="207" t="s">
        <v>288</v>
      </c>
      <c r="E5021" s="207" t="s">
        <v>289</v>
      </c>
      <c r="F5021" s="612"/>
      <c r="G5021" s="613"/>
      <c r="H5021" s="616" t="s">
        <v>290</v>
      </c>
      <c r="I5021" s="617"/>
      <c r="J5021" s="620" t="s">
        <v>287</v>
      </c>
      <c r="K5021" s="620" t="s">
        <v>16</v>
      </c>
      <c r="L5021" s="622">
        <v>348</v>
      </c>
    </row>
    <row r="5022" spans="1:12" s="194" customFormat="1" ht="24.6" customHeight="1" x14ac:dyDescent="0.15">
      <c r="A5022" s="626"/>
      <c r="B5022" s="209" t="s">
        <v>460</v>
      </c>
      <c r="C5022" s="209" t="s">
        <v>3239</v>
      </c>
      <c r="D5022" s="211">
        <v>43381</v>
      </c>
      <c r="E5022" s="209" t="s">
        <v>3240</v>
      </c>
      <c r="F5022" s="614"/>
      <c r="G5022" s="615"/>
      <c r="H5022" s="618"/>
      <c r="I5022" s="619"/>
      <c r="J5022" s="621"/>
      <c r="K5022" s="621"/>
      <c r="L5022" s="623"/>
    </row>
    <row r="5023" spans="1:12" s="194" customFormat="1" ht="24.6" customHeight="1" x14ac:dyDescent="0.15">
      <c r="A5023" s="624">
        <v>949</v>
      </c>
      <c r="B5023" s="203" t="s">
        <v>12</v>
      </c>
      <c r="C5023" s="207" t="s">
        <v>11</v>
      </c>
      <c r="D5023" s="207" t="s">
        <v>280</v>
      </c>
      <c r="E5023" s="207" t="s">
        <v>281</v>
      </c>
      <c r="F5023" s="627" t="s">
        <v>8</v>
      </c>
      <c r="G5023" s="628"/>
      <c r="H5023" s="629"/>
      <c r="I5023" s="630"/>
      <c r="J5023" s="630"/>
      <c r="K5023" s="630"/>
      <c r="L5023" s="631"/>
    </row>
    <row r="5024" spans="1:12" s="194" customFormat="1" ht="26.65" customHeight="1" x14ac:dyDescent="0.15">
      <c r="A5024" s="625"/>
      <c r="B5024" s="620" t="s">
        <v>3236</v>
      </c>
      <c r="C5024" s="632" t="s">
        <v>3241</v>
      </c>
      <c r="D5024" s="634">
        <v>43530</v>
      </c>
      <c r="E5024" s="620" t="s">
        <v>389</v>
      </c>
      <c r="F5024" s="636" t="s">
        <v>2189</v>
      </c>
      <c r="G5024" s="637"/>
      <c r="H5024" s="610" t="s">
        <v>286</v>
      </c>
      <c r="I5024" s="611"/>
      <c r="J5024" s="209" t="s">
        <v>287</v>
      </c>
      <c r="K5024" s="209" t="s">
        <v>16</v>
      </c>
      <c r="L5024" s="210">
        <v>879.84</v>
      </c>
    </row>
    <row r="5025" spans="1:12" s="194" customFormat="1" ht="353.1" customHeight="1" x14ac:dyDescent="0.15">
      <c r="A5025" s="625"/>
      <c r="B5025" s="621"/>
      <c r="C5025" s="633"/>
      <c r="D5025" s="635"/>
      <c r="E5025" s="621"/>
      <c r="F5025" s="638"/>
      <c r="G5025" s="639"/>
      <c r="H5025" s="610" t="s">
        <v>242</v>
      </c>
      <c r="I5025" s="611"/>
      <c r="J5025" s="209" t="s">
        <v>287</v>
      </c>
      <c r="K5025" s="209" t="s">
        <v>16</v>
      </c>
      <c r="L5025" s="210">
        <v>2582.8200000000002</v>
      </c>
    </row>
    <row r="5026" spans="1:12" s="194" customFormat="1" ht="24.6" customHeight="1" x14ac:dyDescent="0.15">
      <c r="A5026" s="625"/>
      <c r="B5026" s="203" t="s">
        <v>6</v>
      </c>
      <c r="C5026" s="207" t="s">
        <v>5</v>
      </c>
      <c r="D5026" s="207" t="s">
        <v>288</v>
      </c>
      <c r="E5026" s="207" t="s">
        <v>289</v>
      </c>
      <c r="F5026" s="612"/>
      <c r="G5026" s="613"/>
      <c r="H5026" s="616" t="s">
        <v>290</v>
      </c>
      <c r="I5026" s="617"/>
      <c r="J5026" s="620" t="s">
        <v>287</v>
      </c>
      <c r="K5026" s="620" t="s">
        <v>16</v>
      </c>
      <c r="L5026" s="622">
        <v>1131.72</v>
      </c>
    </row>
    <row r="5027" spans="1:12" s="194" customFormat="1" ht="24.6" customHeight="1" x14ac:dyDescent="0.15">
      <c r="A5027" s="626"/>
      <c r="B5027" s="209" t="s">
        <v>460</v>
      </c>
      <c r="C5027" s="209" t="s">
        <v>2189</v>
      </c>
      <c r="D5027" s="211">
        <v>43533</v>
      </c>
      <c r="E5027" s="209" t="s">
        <v>1598</v>
      </c>
      <c r="F5027" s="614"/>
      <c r="G5027" s="615"/>
      <c r="H5027" s="618"/>
      <c r="I5027" s="619"/>
      <c r="J5027" s="621"/>
      <c r="K5027" s="621"/>
      <c r="L5027" s="623"/>
    </row>
    <row r="5028" spans="1:12" s="194" customFormat="1" ht="24.6" customHeight="1" x14ac:dyDescent="0.15">
      <c r="A5028" s="624">
        <v>950</v>
      </c>
      <c r="B5028" s="203" t="s">
        <v>12</v>
      </c>
      <c r="C5028" s="207" t="s">
        <v>11</v>
      </c>
      <c r="D5028" s="207" t="s">
        <v>280</v>
      </c>
      <c r="E5028" s="207" t="s">
        <v>281</v>
      </c>
      <c r="F5028" s="627" t="s">
        <v>8</v>
      </c>
      <c r="G5028" s="628"/>
      <c r="H5028" s="629"/>
      <c r="I5028" s="630"/>
      <c r="J5028" s="630"/>
      <c r="K5028" s="630"/>
      <c r="L5028" s="631"/>
    </row>
    <row r="5029" spans="1:12" s="194" customFormat="1" ht="26.65" customHeight="1" x14ac:dyDescent="0.15">
      <c r="A5029" s="625"/>
      <c r="B5029" s="620" t="s">
        <v>3236</v>
      </c>
      <c r="C5029" s="632" t="s">
        <v>3242</v>
      </c>
      <c r="D5029" s="634">
        <v>43545</v>
      </c>
      <c r="E5029" s="620" t="s">
        <v>644</v>
      </c>
      <c r="F5029" s="636" t="s">
        <v>1676</v>
      </c>
      <c r="G5029" s="637"/>
      <c r="H5029" s="610" t="s">
        <v>286</v>
      </c>
      <c r="I5029" s="611"/>
      <c r="J5029" s="209" t="s">
        <v>287</v>
      </c>
      <c r="K5029" s="209" t="s">
        <v>16</v>
      </c>
      <c r="L5029" s="210">
        <v>662.99</v>
      </c>
    </row>
    <row r="5030" spans="1:12" s="194" customFormat="1" ht="353.1" customHeight="1" x14ac:dyDescent="0.15">
      <c r="A5030" s="625"/>
      <c r="B5030" s="621"/>
      <c r="C5030" s="633"/>
      <c r="D5030" s="635"/>
      <c r="E5030" s="621"/>
      <c r="F5030" s="638"/>
      <c r="G5030" s="639"/>
      <c r="H5030" s="610" t="s">
        <v>242</v>
      </c>
      <c r="I5030" s="611"/>
      <c r="J5030" s="209" t="s">
        <v>287</v>
      </c>
      <c r="K5030" s="209" t="s">
        <v>16</v>
      </c>
      <c r="L5030" s="210">
        <v>968.25</v>
      </c>
    </row>
    <row r="5031" spans="1:12" s="194" customFormat="1" ht="24.6" customHeight="1" x14ac:dyDescent="0.15">
      <c r="A5031" s="625"/>
      <c r="B5031" s="203" t="s">
        <v>6</v>
      </c>
      <c r="C5031" s="207" t="s">
        <v>5</v>
      </c>
      <c r="D5031" s="207" t="s">
        <v>288</v>
      </c>
      <c r="E5031" s="207" t="s">
        <v>289</v>
      </c>
      <c r="F5031" s="612"/>
      <c r="G5031" s="613"/>
      <c r="H5031" s="616" t="s">
        <v>290</v>
      </c>
      <c r="I5031" s="617"/>
      <c r="J5031" s="620" t="s">
        <v>287</v>
      </c>
      <c r="K5031" s="620" t="s">
        <v>287</v>
      </c>
      <c r="L5031" s="622">
        <v>0</v>
      </c>
    </row>
    <row r="5032" spans="1:12" s="194" customFormat="1" ht="24.6" customHeight="1" x14ac:dyDescent="0.15">
      <c r="A5032" s="626"/>
      <c r="B5032" s="209" t="s">
        <v>460</v>
      </c>
      <c r="C5032" s="209" t="s">
        <v>1676</v>
      </c>
      <c r="D5032" s="211">
        <v>43548</v>
      </c>
      <c r="E5032" s="209" t="s">
        <v>2783</v>
      </c>
      <c r="F5032" s="614"/>
      <c r="G5032" s="615"/>
      <c r="H5032" s="618"/>
      <c r="I5032" s="619"/>
      <c r="J5032" s="621"/>
      <c r="K5032" s="621"/>
      <c r="L5032" s="623"/>
    </row>
    <row r="5033" spans="1:12" s="194" customFormat="1" ht="24.6" customHeight="1" x14ac:dyDescent="0.15">
      <c r="A5033" s="624">
        <v>951</v>
      </c>
      <c r="B5033" s="203" t="s">
        <v>12</v>
      </c>
      <c r="C5033" s="207" t="s">
        <v>11</v>
      </c>
      <c r="D5033" s="207" t="s">
        <v>280</v>
      </c>
      <c r="E5033" s="207" t="s">
        <v>281</v>
      </c>
      <c r="F5033" s="627" t="s">
        <v>8</v>
      </c>
      <c r="G5033" s="628"/>
      <c r="H5033" s="629"/>
      <c r="I5033" s="630"/>
      <c r="J5033" s="630"/>
      <c r="K5033" s="630"/>
      <c r="L5033" s="631"/>
    </row>
    <row r="5034" spans="1:12" s="194" customFormat="1" ht="26.65" customHeight="1" x14ac:dyDescent="0.15">
      <c r="A5034" s="625"/>
      <c r="B5034" s="620" t="s">
        <v>3243</v>
      </c>
      <c r="C5034" s="632" t="s">
        <v>3244</v>
      </c>
      <c r="D5034" s="634">
        <v>43397</v>
      </c>
      <c r="E5034" s="620" t="s">
        <v>687</v>
      </c>
      <c r="F5034" s="636" t="s">
        <v>688</v>
      </c>
      <c r="G5034" s="637"/>
      <c r="H5034" s="610" t="s">
        <v>286</v>
      </c>
      <c r="I5034" s="611"/>
      <c r="J5034" s="209" t="s">
        <v>287</v>
      </c>
      <c r="K5034" s="209" t="s">
        <v>16</v>
      </c>
      <c r="L5034" s="210">
        <v>320</v>
      </c>
    </row>
    <row r="5035" spans="1:12" s="194" customFormat="1" ht="223.5" customHeight="1" x14ac:dyDescent="0.15">
      <c r="A5035" s="625"/>
      <c r="B5035" s="621"/>
      <c r="C5035" s="633"/>
      <c r="D5035" s="635"/>
      <c r="E5035" s="621"/>
      <c r="F5035" s="638"/>
      <c r="G5035" s="639"/>
      <c r="H5035" s="610" t="s">
        <v>242</v>
      </c>
      <c r="I5035" s="611"/>
      <c r="J5035" s="209" t="s">
        <v>287</v>
      </c>
      <c r="K5035" s="209" t="s">
        <v>16</v>
      </c>
      <c r="L5035" s="210">
        <v>244.4</v>
      </c>
    </row>
    <row r="5036" spans="1:12" s="194" customFormat="1" ht="24.6" customHeight="1" x14ac:dyDescent="0.15">
      <c r="A5036" s="625"/>
      <c r="B5036" s="203" t="s">
        <v>6</v>
      </c>
      <c r="C5036" s="207" t="s">
        <v>5</v>
      </c>
      <c r="D5036" s="207" t="s">
        <v>288</v>
      </c>
      <c r="E5036" s="207" t="s">
        <v>289</v>
      </c>
      <c r="F5036" s="612"/>
      <c r="G5036" s="613"/>
      <c r="H5036" s="616" t="s">
        <v>290</v>
      </c>
      <c r="I5036" s="617"/>
      <c r="J5036" s="620" t="s">
        <v>287</v>
      </c>
      <c r="K5036" s="620" t="s">
        <v>16</v>
      </c>
      <c r="L5036" s="622">
        <v>163</v>
      </c>
    </row>
    <row r="5037" spans="1:12" s="194" customFormat="1" ht="24.6" customHeight="1" x14ac:dyDescent="0.15">
      <c r="A5037" s="626"/>
      <c r="B5037" s="209" t="s">
        <v>460</v>
      </c>
      <c r="C5037" s="209" t="s">
        <v>688</v>
      </c>
      <c r="D5037" s="211">
        <v>43399</v>
      </c>
      <c r="E5037" s="209" t="s">
        <v>791</v>
      </c>
      <c r="F5037" s="614"/>
      <c r="G5037" s="615"/>
      <c r="H5037" s="618"/>
      <c r="I5037" s="619"/>
      <c r="J5037" s="621"/>
      <c r="K5037" s="621"/>
      <c r="L5037" s="623"/>
    </row>
    <row r="5038" spans="1:12" s="194" customFormat="1" ht="24.6" customHeight="1" x14ac:dyDescent="0.15">
      <c r="A5038" s="624">
        <v>952</v>
      </c>
      <c r="B5038" s="203" t="s">
        <v>12</v>
      </c>
      <c r="C5038" s="207" t="s">
        <v>11</v>
      </c>
      <c r="D5038" s="207" t="s">
        <v>280</v>
      </c>
      <c r="E5038" s="207" t="s">
        <v>281</v>
      </c>
      <c r="F5038" s="627" t="s">
        <v>8</v>
      </c>
      <c r="G5038" s="628"/>
      <c r="H5038" s="629"/>
      <c r="I5038" s="630"/>
      <c r="J5038" s="630"/>
      <c r="K5038" s="630"/>
      <c r="L5038" s="631"/>
    </row>
    <row r="5039" spans="1:12" s="194" customFormat="1" ht="26.65" customHeight="1" x14ac:dyDescent="0.15">
      <c r="A5039" s="625"/>
      <c r="B5039" s="620" t="s">
        <v>3243</v>
      </c>
      <c r="C5039" s="632" t="s">
        <v>3245</v>
      </c>
      <c r="D5039" s="634">
        <v>43445</v>
      </c>
      <c r="E5039" s="620" t="s">
        <v>1029</v>
      </c>
      <c r="F5039" s="636" t="s">
        <v>1307</v>
      </c>
      <c r="G5039" s="637"/>
      <c r="H5039" s="610" t="s">
        <v>286</v>
      </c>
      <c r="I5039" s="611"/>
      <c r="J5039" s="209" t="s">
        <v>287</v>
      </c>
      <c r="K5039" s="209" t="s">
        <v>16</v>
      </c>
      <c r="L5039" s="210">
        <v>500</v>
      </c>
    </row>
    <row r="5040" spans="1:12" s="194" customFormat="1" ht="169.5" customHeight="1" x14ac:dyDescent="0.15">
      <c r="A5040" s="625"/>
      <c r="B5040" s="621"/>
      <c r="C5040" s="633"/>
      <c r="D5040" s="635"/>
      <c r="E5040" s="621"/>
      <c r="F5040" s="638"/>
      <c r="G5040" s="639"/>
      <c r="H5040" s="610" t="s">
        <v>242</v>
      </c>
      <c r="I5040" s="611"/>
      <c r="J5040" s="209" t="s">
        <v>287</v>
      </c>
      <c r="K5040" s="209" t="s">
        <v>287</v>
      </c>
      <c r="L5040" s="210">
        <v>0</v>
      </c>
    </row>
    <row r="5041" spans="1:12" s="194" customFormat="1" ht="24.6" customHeight="1" x14ac:dyDescent="0.15">
      <c r="A5041" s="625"/>
      <c r="B5041" s="203" t="s">
        <v>6</v>
      </c>
      <c r="C5041" s="207" t="s">
        <v>5</v>
      </c>
      <c r="D5041" s="207" t="s">
        <v>288</v>
      </c>
      <c r="E5041" s="207" t="s">
        <v>289</v>
      </c>
      <c r="F5041" s="612"/>
      <c r="G5041" s="613"/>
      <c r="H5041" s="616" t="s">
        <v>290</v>
      </c>
      <c r="I5041" s="617"/>
      <c r="J5041" s="620" t="s">
        <v>287</v>
      </c>
      <c r="K5041" s="620" t="s">
        <v>16</v>
      </c>
      <c r="L5041" s="622">
        <v>470</v>
      </c>
    </row>
    <row r="5042" spans="1:12" s="194" customFormat="1" ht="24.6" customHeight="1" x14ac:dyDescent="0.15">
      <c r="A5042" s="626"/>
      <c r="B5042" s="209" t="s">
        <v>460</v>
      </c>
      <c r="C5042" s="209" t="s">
        <v>1307</v>
      </c>
      <c r="D5042" s="211">
        <v>43452</v>
      </c>
      <c r="E5042" s="209" t="s">
        <v>3246</v>
      </c>
      <c r="F5042" s="614"/>
      <c r="G5042" s="615"/>
      <c r="H5042" s="618"/>
      <c r="I5042" s="619"/>
      <c r="J5042" s="621"/>
      <c r="K5042" s="621"/>
      <c r="L5042" s="623"/>
    </row>
    <row r="5043" spans="1:12" s="194" customFormat="1" ht="24.6" customHeight="1" x14ac:dyDescent="0.15">
      <c r="A5043" s="624">
        <v>953</v>
      </c>
      <c r="B5043" s="203" t="s">
        <v>12</v>
      </c>
      <c r="C5043" s="207" t="s">
        <v>11</v>
      </c>
      <c r="D5043" s="207" t="s">
        <v>280</v>
      </c>
      <c r="E5043" s="207" t="s">
        <v>281</v>
      </c>
      <c r="F5043" s="627" t="s">
        <v>8</v>
      </c>
      <c r="G5043" s="628"/>
      <c r="H5043" s="629"/>
      <c r="I5043" s="630"/>
      <c r="J5043" s="630"/>
      <c r="K5043" s="630"/>
      <c r="L5043" s="631"/>
    </row>
    <row r="5044" spans="1:12" s="194" customFormat="1" ht="26.65" customHeight="1" x14ac:dyDescent="0.15">
      <c r="A5044" s="625"/>
      <c r="B5044" s="620" t="s">
        <v>3243</v>
      </c>
      <c r="C5044" s="620" t="s">
        <v>3247</v>
      </c>
      <c r="D5044" s="634">
        <v>43529</v>
      </c>
      <c r="E5044" s="620" t="s">
        <v>1820</v>
      </c>
      <c r="F5044" s="636" t="s">
        <v>3248</v>
      </c>
      <c r="G5044" s="637"/>
      <c r="H5044" s="610" t="s">
        <v>286</v>
      </c>
      <c r="I5044" s="611"/>
      <c r="J5044" s="209" t="s">
        <v>287</v>
      </c>
      <c r="K5044" s="209" t="s">
        <v>16</v>
      </c>
      <c r="L5044" s="210">
        <v>788.84</v>
      </c>
    </row>
    <row r="5045" spans="1:12" s="194" customFormat="1" ht="105" customHeight="1" x14ac:dyDescent="0.15">
      <c r="A5045" s="625"/>
      <c r="B5045" s="621"/>
      <c r="C5045" s="621"/>
      <c r="D5045" s="635"/>
      <c r="E5045" s="621"/>
      <c r="F5045" s="638"/>
      <c r="G5045" s="639"/>
      <c r="H5045" s="610" t="s">
        <v>242</v>
      </c>
      <c r="I5045" s="611"/>
      <c r="J5045" s="209" t="s">
        <v>287</v>
      </c>
      <c r="K5045" s="209" t="s">
        <v>16</v>
      </c>
      <c r="L5045" s="210">
        <v>1033.3699999999999</v>
      </c>
    </row>
    <row r="5046" spans="1:12" s="194" customFormat="1" ht="24.6" customHeight="1" x14ac:dyDescent="0.15">
      <c r="A5046" s="625"/>
      <c r="B5046" s="203" t="s">
        <v>6</v>
      </c>
      <c r="C5046" s="207" t="s">
        <v>5</v>
      </c>
      <c r="D5046" s="207" t="s">
        <v>288</v>
      </c>
      <c r="E5046" s="207" t="s">
        <v>289</v>
      </c>
      <c r="F5046" s="612"/>
      <c r="G5046" s="613"/>
      <c r="H5046" s="616" t="s">
        <v>290</v>
      </c>
      <c r="I5046" s="617"/>
      <c r="J5046" s="620" t="s">
        <v>287</v>
      </c>
      <c r="K5046" s="620" t="s">
        <v>16</v>
      </c>
      <c r="L5046" s="622">
        <v>36.380000000000003</v>
      </c>
    </row>
    <row r="5047" spans="1:12" s="194" customFormat="1" ht="24.6" customHeight="1" x14ac:dyDescent="0.15">
      <c r="A5047" s="626"/>
      <c r="B5047" s="209" t="s">
        <v>460</v>
      </c>
      <c r="C5047" s="209" t="s">
        <v>3248</v>
      </c>
      <c r="D5047" s="211">
        <v>43534</v>
      </c>
      <c r="E5047" s="209" t="s">
        <v>3249</v>
      </c>
      <c r="F5047" s="614"/>
      <c r="G5047" s="615"/>
      <c r="H5047" s="618"/>
      <c r="I5047" s="619"/>
      <c r="J5047" s="621"/>
      <c r="K5047" s="621"/>
      <c r="L5047" s="623"/>
    </row>
    <row r="5048" spans="1:12" s="194" customFormat="1" ht="24.6" customHeight="1" x14ac:dyDescent="0.15">
      <c r="A5048" s="624">
        <v>954</v>
      </c>
      <c r="B5048" s="203" t="s">
        <v>12</v>
      </c>
      <c r="C5048" s="207" t="s">
        <v>11</v>
      </c>
      <c r="D5048" s="207" t="s">
        <v>280</v>
      </c>
      <c r="E5048" s="207" t="s">
        <v>281</v>
      </c>
      <c r="F5048" s="627" t="s">
        <v>8</v>
      </c>
      <c r="G5048" s="628"/>
      <c r="H5048" s="629"/>
      <c r="I5048" s="630"/>
      <c r="J5048" s="630"/>
      <c r="K5048" s="630"/>
      <c r="L5048" s="631"/>
    </row>
    <row r="5049" spans="1:12" s="194" customFormat="1" ht="26.65" customHeight="1" x14ac:dyDescent="0.15">
      <c r="A5049" s="625"/>
      <c r="B5049" s="620" t="s">
        <v>3243</v>
      </c>
      <c r="C5049" s="632" t="s">
        <v>3250</v>
      </c>
      <c r="D5049" s="634">
        <v>43555</v>
      </c>
      <c r="E5049" s="620" t="s">
        <v>428</v>
      </c>
      <c r="F5049" s="636" t="s">
        <v>979</v>
      </c>
      <c r="G5049" s="637"/>
      <c r="H5049" s="610" t="s">
        <v>286</v>
      </c>
      <c r="I5049" s="611"/>
      <c r="J5049" s="209" t="s">
        <v>287</v>
      </c>
      <c r="K5049" s="209" t="s">
        <v>16</v>
      </c>
      <c r="L5049" s="210">
        <v>1141.71</v>
      </c>
    </row>
    <row r="5050" spans="1:12" s="194" customFormat="1" ht="191.45" customHeight="1" x14ac:dyDescent="0.15">
      <c r="A5050" s="625"/>
      <c r="B5050" s="621"/>
      <c r="C5050" s="633"/>
      <c r="D5050" s="635"/>
      <c r="E5050" s="621"/>
      <c r="F5050" s="638"/>
      <c r="G5050" s="639"/>
      <c r="H5050" s="610" t="s">
        <v>242</v>
      </c>
      <c r="I5050" s="611"/>
      <c r="J5050" s="209" t="s">
        <v>287</v>
      </c>
      <c r="K5050" s="209" t="s">
        <v>16</v>
      </c>
      <c r="L5050" s="210">
        <v>2401.7199999999998</v>
      </c>
    </row>
    <row r="5051" spans="1:12" s="194" customFormat="1" ht="24.6" customHeight="1" x14ac:dyDescent="0.15">
      <c r="A5051" s="625"/>
      <c r="B5051" s="203" t="s">
        <v>6</v>
      </c>
      <c r="C5051" s="207" t="s">
        <v>5</v>
      </c>
      <c r="D5051" s="207" t="s">
        <v>288</v>
      </c>
      <c r="E5051" s="207" t="s">
        <v>289</v>
      </c>
      <c r="F5051" s="612"/>
      <c r="G5051" s="613"/>
      <c r="H5051" s="616" t="s">
        <v>290</v>
      </c>
      <c r="I5051" s="617"/>
      <c r="J5051" s="620" t="s">
        <v>287</v>
      </c>
      <c r="K5051" s="620" t="s">
        <v>287</v>
      </c>
      <c r="L5051" s="622">
        <v>0</v>
      </c>
    </row>
    <row r="5052" spans="1:12" s="194" customFormat="1" ht="24.6" customHeight="1" x14ac:dyDescent="0.15">
      <c r="A5052" s="626"/>
      <c r="B5052" s="209" t="s">
        <v>460</v>
      </c>
      <c r="C5052" s="209" t="s">
        <v>979</v>
      </c>
      <c r="D5052" s="211">
        <v>43559</v>
      </c>
      <c r="E5052" s="209" t="s">
        <v>2226</v>
      </c>
      <c r="F5052" s="614"/>
      <c r="G5052" s="615"/>
      <c r="H5052" s="618"/>
      <c r="I5052" s="619"/>
      <c r="J5052" s="621"/>
      <c r="K5052" s="621"/>
      <c r="L5052" s="623"/>
    </row>
    <row r="5053" spans="1:12" s="194" customFormat="1" ht="24.6" customHeight="1" x14ac:dyDescent="0.15">
      <c r="A5053" s="624">
        <v>955</v>
      </c>
      <c r="B5053" s="203" t="s">
        <v>12</v>
      </c>
      <c r="C5053" s="207" t="s">
        <v>11</v>
      </c>
      <c r="D5053" s="207" t="s">
        <v>280</v>
      </c>
      <c r="E5053" s="207" t="s">
        <v>281</v>
      </c>
      <c r="F5053" s="627" t="s">
        <v>8</v>
      </c>
      <c r="G5053" s="628"/>
      <c r="H5053" s="629"/>
      <c r="I5053" s="630"/>
      <c r="J5053" s="630"/>
      <c r="K5053" s="630"/>
      <c r="L5053" s="631"/>
    </row>
    <row r="5054" spans="1:12" s="194" customFormat="1" ht="26.65" customHeight="1" x14ac:dyDescent="0.15">
      <c r="A5054" s="625"/>
      <c r="B5054" s="620" t="s">
        <v>3251</v>
      </c>
      <c r="C5054" s="632" t="s">
        <v>3252</v>
      </c>
      <c r="D5054" s="634">
        <v>43515</v>
      </c>
      <c r="E5054" s="620" t="s">
        <v>2388</v>
      </c>
      <c r="F5054" s="636" t="s">
        <v>3253</v>
      </c>
      <c r="G5054" s="637"/>
      <c r="H5054" s="610" t="s">
        <v>286</v>
      </c>
      <c r="I5054" s="611"/>
      <c r="J5054" s="209" t="s">
        <v>287</v>
      </c>
      <c r="K5054" s="209" t="s">
        <v>16</v>
      </c>
      <c r="L5054" s="210">
        <v>1288.47</v>
      </c>
    </row>
    <row r="5055" spans="1:12" s="194" customFormat="1" ht="409.6" customHeight="1" x14ac:dyDescent="0.15">
      <c r="A5055" s="625"/>
      <c r="B5055" s="640"/>
      <c r="C5055" s="641"/>
      <c r="D5055" s="642"/>
      <c r="E5055" s="640"/>
      <c r="F5055" s="643"/>
      <c r="G5055" s="644"/>
      <c r="H5055" s="616" t="s">
        <v>242</v>
      </c>
      <c r="I5055" s="617"/>
      <c r="J5055" s="620" t="s">
        <v>287</v>
      </c>
      <c r="K5055" s="620" t="s">
        <v>287</v>
      </c>
      <c r="L5055" s="622">
        <v>0</v>
      </c>
    </row>
    <row r="5056" spans="1:12" s="194" customFormat="1" ht="409.6" customHeight="1" x14ac:dyDescent="0.15">
      <c r="A5056" s="625"/>
      <c r="B5056" s="640"/>
      <c r="C5056" s="641"/>
      <c r="D5056" s="642"/>
      <c r="E5056" s="640"/>
      <c r="F5056" s="643"/>
      <c r="G5056" s="644"/>
      <c r="H5056" s="646"/>
      <c r="I5056" s="647"/>
      <c r="J5056" s="640"/>
      <c r="K5056" s="640"/>
      <c r="L5056" s="645"/>
    </row>
    <row r="5057" spans="1:12" s="194" customFormat="1" ht="138.6" customHeight="1" x14ac:dyDescent="0.15">
      <c r="A5057" s="625"/>
      <c r="B5057" s="621"/>
      <c r="C5057" s="633"/>
      <c r="D5057" s="635"/>
      <c r="E5057" s="621"/>
      <c r="F5057" s="638"/>
      <c r="G5057" s="639"/>
      <c r="H5057" s="618"/>
      <c r="I5057" s="619"/>
      <c r="J5057" s="621"/>
      <c r="K5057" s="621"/>
      <c r="L5057" s="623"/>
    </row>
    <row r="5058" spans="1:12" s="194" customFormat="1" ht="24.6" customHeight="1" x14ac:dyDescent="0.15">
      <c r="A5058" s="625"/>
      <c r="B5058" s="203" t="s">
        <v>6</v>
      </c>
      <c r="C5058" s="207" t="s">
        <v>5</v>
      </c>
      <c r="D5058" s="207" t="s">
        <v>288</v>
      </c>
      <c r="E5058" s="207" t="s">
        <v>289</v>
      </c>
      <c r="F5058" s="612"/>
      <c r="G5058" s="613"/>
      <c r="H5058" s="616" t="s">
        <v>290</v>
      </c>
      <c r="I5058" s="617"/>
      <c r="J5058" s="620" t="s">
        <v>287</v>
      </c>
      <c r="K5058" s="620" t="s">
        <v>16</v>
      </c>
      <c r="L5058" s="622">
        <v>1567.62</v>
      </c>
    </row>
    <row r="5059" spans="1:12" s="194" customFormat="1" ht="24.6" customHeight="1" x14ac:dyDescent="0.15">
      <c r="A5059" s="626"/>
      <c r="B5059" s="209" t="s">
        <v>291</v>
      </c>
      <c r="C5059" s="209" t="s">
        <v>3253</v>
      </c>
      <c r="D5059" s="211">
        <v>43519</v>
      </c>
      <c r="E5059" s="209" t="s">
        <v>588</v>
      </c>
      <c r="F5059" s="614"/>
      <c r="G5059" s="615"/>
      <c r="H5059" s="618"/>
      <c r="I5059" s="619"/>
      <c r="J5059" s="621"/>
      <c r="K5059" s="621"/>
      <c r="L5059" s="623"/>
    </row>
    <row r="5060" spans="1:12" s="194" customFormat="1" ht="24.6" customHeight="1" x14ac:dyDescent="0.15">
      <c r="A5060" s="624">
        <v>956</v>
      </c>
      <c r="B5060" s="203" t="s">
        <v>12</v>
      </c>
      <c r="C5060" s="207" t="s">
        <v>11</v>
      </c>
      <c r="D5060" s="207" t="s">
        <v>280</v>
      </c>
      <c r="E5060" s="207" t="s">
        <v>281</v>
      </c>
      <c r="F5060" s="627" t="s">
        <v>8</v>
      </c>
      <c r="G5060" s="628"/>
      <c r="H5060" s="629"/>
      <c r="I5060" s="630"/>
      <c r="J5060" s="630"/>
      <c r="K5060" s="630"/>
      <c r="L5060" s="631"/>
    </row>
    <row r="5061" spans="1:12" s="194" customFormat="1" ht="26.65" customHeight="1" x14ac:dyDescent="0.15">
      <c r="A5061" s="625"/>
      <c r="B5061" s="620" t="s">
        <v>3254</v>
      </c>
      <c r="C5061" s="632" t="s">
        <v>3255</v>
      </c>
      <c r="D5061" s="634">
        <v>43376</v>
      </c>
      <c r="E5061" s="620" t="s">
        <v>607</v>
      </c>
      <c r="F5061" s="636" t="s">
        <v>3256</v>
      </c>
      <c r="G5061" s="637"/>
      <c r="H5061" s="610" t="s">
        <v>286</v>
      </c>
      <c r="I5061" s="611"/>
      <c r="J5061" s="209" t="s">
        <v>287</v>
      </c>
      <c r="K5061" s="209" t="s">
        <v>16</v>
      </c>
      <c r="L5061" s="210">
        <v>642.79999999999995</v>
      </c>
    </row>
    <row r="5062" spans="1:12" s="194" customFormat="1" ht="320.45" customHeight="1" x14ac:dyDescent="0.15">
      <c r="A5062" s="625"/>
      <c r="B5062" s="621"/>
      <c r="C5062" s="633"/>
      <c r="D5062" s="635"/>
      <c r="E5062" s="621"/>
      <c r="F5062" s="638"/>
      <c r="G5062" s="639"/>
      <c r="H5062" s="610" t="s">
        <v>242</v>
      </c>
      <c r="I5062" s="611"/>
      <c r="J5062" s="209" t="s">
        <v>287</v>
      </c>
      <c r="K5062" s="209" t="s">
        <v>16</v>
      </c>
      <c r="L5062" s="210">
        <v>614.4</v>
      </c>
    </row>
    <row r="5063" spans="1:12" s="194" customFormat="1" ht="24.6" customHeight="1" x14ac:dyDescent="0.15">
      <c r="A5063" s="625"/>
      <c r="B5063" s="203" t="s">
        <v>6</v>
      </c>
      <c r="C5063" s="207" t="s">
        <v>5</v>
      </c>
      <c r="D5063" s="207" t="s">
        <v>288</v>
      </c>
      <c r="E5063" s="207" t="s">
        <v>289</v>
      </c>
      <c r="F5063" s="612"/>
      <c r="G5063" s="613"/>
      <c r="H5063" s="616" t="s">
        <v>290</v>
      </c>
      <c r="I5063" s="617"/>
      <c r="J5063" s="620" t="s">
        <v>287</v>
      </c>
      <c r="K5063" s="620" t="s">
        <v>287</v>
      </c>
      <c r="L5063" s="622">
        <v>0</v>
      </c>
    </row>
    <row r="5064" spans="1:12" s="194" customFormat="1" ht="24.6" customHeight="1" x14ac:dyDescent="0.15">
      <c r="A5064" s="626"/>
      <c r="B5064" s="209" t="s">
        <v>317</v>
      </c>
      <c r="C5064" s="209" t="s">
        <v>3256</v>
      </c>
      <c r="D5064" s="211">
        <v>43378</v>
      </c>
      <c r="E5064" s="209" t="s">
        <v>568</v>
      </c>
      <c r="F5064" s="614"/>
      <c r="G5064" s="615"/>
      <c r="H5064" s="618"/>
      <c r="I5064" s="619"/>
      <c r="J5064" s="621"/>
      <c r="K5064" s="621"/>
      <c r="L5064" s="623"/>
    </row>
    <row r="5065" spans="1:12" s="194" customFormat="1" ht="24.6" customHeight="1" x14ac:dyDescent="0.15">
      <c r="A5065" s="624">
        <v>957</v>
      </c>
      <c r="B5065" s="203" t="s">
        <v>12</v>
      </c>
      <c r="C5065" s="207" t="s">
        <v>11</v>
      </c>
      <c r="D5065" s="207" t="s">
        <v>280</v>
      </c>
      <c r="E5065" s="207" t="s">
        <v>281</v>
      </c>
      <c r="F5065" s="627" t="s">
        <v>8</v>
      </c>
      <c r="G5065" s="628"/>
      <c r="H5065" s="629"/>
      <c r="I5065" s="630"/>
      <c r="J5065" s="630"/>
      <c r="K5065" s="630"/>
      <c r="L5065" s="631"/>
    </row>
    <row r="5066" spans="1:12" s="194" customFormat="1" ht="26.65" customHeight="1" x14ac:dyDescent="0.15">
      <c r="A5066" s="625"/>
      <c r="B5066" s="620" t="s">
        <v>3254</v>
      </c>
      <c r="C5066" s="632" t="s">
        <v>3257</v>
      </c>
      <c r="D5066" s="634">
        <v>43382</v>
      </c>
      <c r="E5066" s="620" t="s">
        <v>369</v>
      </c>
      <c r="F5066" s="636" t="s">
        <v>370</v>
      </c>
      <c r="G5066" s="637"/>
      <c r="H5066" s="610" t="s">
        <v>286</v>
      </c>
      <c r="I5066" s="611"/>
      <c r="J5066" s="209" t="s">
        <v>287</v>
      </c>
      <c r="K5066" s="209" t="s">
        <v>16</v>
      </c>
      <c r="L5066" s="210">
        <v>210.5</v>
      </c>
    </row>
    <row r="5067" spans="1:12" s="194" customFormat="1" ht="409.6" customHeight="1" x14ac:dyDescent="0.15">
      <c r="A5067" s="625"/>
      <c r="B5067" s="640"/>
      <c r="C5067" s="641"/>
      <c r="D5067" s="642"/>
      <c r="E5067" s="640"/>
      <c r="F5067" s="643"/>
      <c r="G5067" s="644"/>
      <c r="H5067" s="616" t="s">
        <v>242</v>
      </c>
      <c r="I5067" s="617"/>
      <c r="J5067" s="620" t="s">
        <v>287</v>
      </c>
      <c r="K5067" s="620" t="s">
        <v>16</v>
      </c>
      <c r="L5067" s="622">
        <v>237.24</v>
      </c>
    </row>
    <row r="5068" spans="1:12" s="194" customFormat="1" ht="30.4" customHeight="1" x14ac:dyDescent="0.15">
      <c r="A5068" s="625"/>
      <c r="B5068" s="621"/>
      <c r="C5068" s="633"/>
      <c r="D5068" s="635"/>
      <c r="E5068" s="621"/>
      <c r="F5068" s="638"/>
      <c r="G5068" s="639"/>
      <c r="H5068" s="618"/>
      <c r="I5068" s="619"/>
      <c r="J5068" s="621"/>
      <c r="K5068" s="621"/>
      <c r="L5068" s="623"/>
    </row>
    <row r="5069" spans="1:12" s="194" customFormat="1" ht="24.6" customHeight="1" x14ac:dyDescent="0.15">
      <c r="A5069" s="625"/>
      <c r="B5069" s="203" t="s">
        <v>6</v>
      </c>
      <c r="C5069" s="207" t="s">
        <v>5</v>
      </c>
      <c r="D5069" s="207" t="s">
        <v>288</v>
      </c>
      <c r="E5069" s="207" t="s">
        <v>289</v>
      </c>
      <c r="F5069" s="612"/>
      <c r="G5069" s="613"/>
      <c r="H5069" s="616" t="s">
        <v>290</v>
      </c>
      <c r="I5069" s="617"/>
      <c r="J5069" s="620" t="s">
        <v>287</v>
      </c>
      <c r="K5069" s="620" t="s">
        <v>16</v>
      </c>
      <c r="L5069" s="622">
        <v>82.92</v>
      </c>
    </row>
    <row r="5070" spans="1:12" s="194" customFormat="1" ht="24.6" customHeight="1" x14ac:dyDescent="0.15">
      <c r="A5070" s="626"/>
      <c r="B5070" s="209" t="s">
        <v>317</v>
      </c>
      <c r="C5070" s="209" t="s">
        <v>370</v>
      </c>
      <c r="D5070" s="211">
        <v>43383</v>
      </c>
      <c r="E5070" s="209" t="s">
        <v>754</v>
      </c>
      <c r="F5070" s="614"/>
      <c r="G5070" s="615"/>
      <c r="H5070" s="618"/>
      <c r="I5070" s="619"/>
      <c r="J5070" s="621"/>
      <c r="K5070" s="621"/>
      <c r="L5070" s="623"/>
    </row>
    <row r="5071" spans="1:12" s="194" customFormat="1" ht="24.6" customHeight="1" x14ac:dyDescent="0.15">
      <c r="A5071" s="624">
        <v>958</v>
      </c>
      <c r="B5071" s="203" t="s">
        <v>12</v>
      </c>
      <c r="C5071" s="207" t="s">
        <v>11</v>
      </c>
      <c r="D5071" s="207" t="s">
        <v>280</v>
      </c>
      <c r="E5071" s="207" t="s">
        <v>281</v>
      </c>
      <c r="F5071" s="627" t="s">
        <v>8</v>
      </c>
      <c r="G5071" s="628"/>
      <c r="H5071" s="629"/>
      <c r="I5071" s="630"/>
      <c r="J5071" s="630"/>
      <c r="K5071" s="630"/>
      <c r="L5071" s="631"/>
    </row>
    <row r="5072" spans="1:12" s="194" customFormat="1" ht="26.65" customHeight="1" x14ac:dyDescent="0.15">
      <c r="A5072" s="625"/>
      <c r="B5072" s="620" t="s">
        <v>3254</v>
      </c>
      <c r="C5072" s="632" t="s">
        <v>3258</v>
      </c>
      <c r="D5072" s="634">
        <v>43396</v>
      </c>
      <c r="E5072" s="620" t="s">
        <v>394</v>
      </c>
      <c r="F5072" s="636" t="s">
        <v>395</v>
      </c>
      <c r="G5072" s="637"/>
      <c r="H5072" s="610" t="s">
        <v>286</v>
      </c>
      <c r="I5072" s="611"/>
      <c r="J5072" s="209" t="s">
        <v>287</v>
      </c>
      <c r="K5072" s="209" t="s">
        <v>16</v>
      </c>
      <c r="L5072" s="210">
        <v>823.95</v>
      </c>
    </row>
    <row r="5073" spans="1:12" s="194" customFormat="1" ht="409.6" customHeight="1" x14ac:dyDescent="0.15">
      <c r="A5073" s="625"/>
      <c r="B5073" s="621"/>
      <c r="C5073" s="633"/>
      <c r="D5073" s="635"/>
      <c r="E5073" s="621"/>
      <c r="F5073" s="638"/>
      <c r="G5073" s="639"/>
      <c r="H5073" s="610" t="s">
        <v>242</v>
      </c>
      <c r="I5073" s="611"/>
      <c r="J5073" s="209" t="s">
        <v>287</v>
      </c>
      <c r="K5073" s="209" t="s">
        <v>16</v>
      </c>
      <c r="L5073" s="210">
        <v>1169.4100000000001</v>
      </c>
    </row>
    <row r="5074" spans="1:12" s="194" customFormat="1" ht="24.6" customHeight="1" x14ac:dyDescent="0.15">
      <c r="A5074" s="625"/>
      <c r="B5074" s="203" t="s">
        <v>6</v>
      </c>
      <c r="C5074" s="207" t="s">
        <v>5</v>
      </c>
      <c r="D5074" s="207" t="s">
        <v>288</v>
      </c>
      <c r="E5074" s="207" t="s">
        <v>289</v>
      </c>
      <c r="F5074" s="612"/>
      <c r="G5074" s="613"/>
      <c r="H5074" s="616" t="s">
        <v>290</v>
      </c>
      <c r="I5074" s="617"/>
      <c r="J5074" s="620" t="s">
        <v>287</v>
      </c>
      <c r="K5074" s="620" t="s">
        <v>16</v>
      </c>
      <c r="L5074" s="622">
        <v>883.09</v>
      </c>
    </row>
    <row r="5075" spans="1:12" s="194" customFormat="1" ht="24.6" customHeight="1" x14ac:dyDescent="0.15">
      <c r="A5075" s="626"/>
      <c r="B5075" s="209" t="s">
        <v>317</v>
      </c>
      <c r="C5075" s="209" t="s">
        <v>395</v>
      </c>
      <c r="D5075" s="211">
        <v>43400</v>
      </c>
      <c r="E5075" s="209" t="s">
        <v>2641</v>
      </c>
      <c r="F5075" s="614"/>
      <c r="G5075" s="615"/>
      <c r="H5075" s="618"/>
      <c r="I5075" s="619"/>
      <c r="J5075" s="621"/>
      <c r="K5075" s="621"/>
      <c r="L5075" s="623"/>
    </row>
    <row r="5076" spans="1:12" s="194" customFormat="1" ht="24.6" customHeight="1" x14ac:dyDescent="0.15">
      <c r="A5076" s="624">
        <v>959</v>
      </c>
      <c r="B5076" s="203" t="s">
        <v>12</v>
      </c>
      <c r="C5076" s="207" t="s">
        <v>11</v>
      </c>
      <c r="D5076" s="207" t="s">
        <v>280</v>
      </c>
      <c r="E5076" s="207" t="s">
        <v>281</v>
      </c>
      <c r="F5076" s="627" t="s">
        <v>8</v>
      </c>
      <c r="G5076" s="628"/>
      <c r="H5076" s="629"/>
      <c r="I5076" s="630"/>
      <c r="J5076" s="630"/>
      <c r="K5076" s="630"/>
      <c r="L5076" s="631"/>
    </row>
    <row r="5077" spans="1:12" s="194" customFormat="1" ht="26.65" customHeight="1" x14ac:dyDescent="0.15">
      <c r="A5077" s="625"/>
      <c r="B5077" s="620" t="s">
        <v>3254</v>
      </c>
      <c r="C5077" s="632" t="s">
        <v>3259</v>
      </c>
      <c r="D5077" s="634">
        <v>43468</v>
      </c>
      <c r="E5077" s="620" t="s">
        <v>1903</v>
      </c>
      <c r="F5077" s="636" t="s">
        <v>1904</v>
      </c>
      <c r="G5077" s="637"/>
      <c r="H5077" s="610" t="s">
        <v>286</v>
      </c>
      <c r="I5077" s="611"/>
      <c r="J5077" s="209" t="s">
        <v>287</v>
      </c>
      <c r="K5077" s="209" t="s">
        <v>16</v>
      </c>
      <c r="L5077" s="210">
        <v>263</v>
      </c>
    </row>
    <row r="5078" spans="1:12" s="194" customFormat="1" ht="409.6" customHeight="1" x14ac:dyDescent="0.15">
      <c r="A5078" s="625"/>
      <c r="B5078" s="640"/>
      <c r="C5078" s="641"/>
      <c r="D5078" s="642"/>
      <c r="E5078" s="640"/>
      <c r="F5078" s="643"/>
      <c r="G5078" s="644"/>
      <c r="H5078" s="616" t="s">
        <v>242</v>
      </c>
      <c r="I5078" s="617"/>
      <c r="J5078" s="620" t="s">
        <v>287</v>
      </c>
      <c r="K5078" s="620" t="s">
        <v>16</v>
      </c>
      <c r="L5078" s="622">
        <v>251.4</v>
      </c>
    </row>
    <row r="5079" spans="1:12" s="194" customFormat="1" ht="41.1" customHeight="1" x14ac:dyDescent="0.15">
      <c r="A5079" s="625"/>
      <c r="B5079" s="621"/>
      <c r="C5079" s="633"/>
      <c r="D5079" s="635"/>
      <c r="E5079" s="621"/>
      <c r="F5079" s="638"/>
      <c r="G5079" s="639"/>
      <c r="H5079" s="618"/>
      <c r="I5079" s="619"/>
      <c r="J5079" s="621"/>
      <c r="K5079" s="621"/>
      <c r="L5079" s="623"/>
    </row>
    <row r="5080" spans="1:12" s="194" customFormat="1" ht="24.6" customHeight="1" x14ac:dyDescent="0.15">
      <c r="A5080" s="625"/>
      <c r="B5080" s="203" t="s">
        <v>6</v>
      </c>
      <c r="C5080" s="207" t="s">
        <v>5</v>
      </c>
      <c r="D5080" s="207" t="s">
        <v>288</v>
      </c>
      <c r="E5080" s="207" t="s">
        <v>289</v>
      </c>
      <c r="F5080" s="612"/>
      <c r="G5080" s="613"/>
      <c r="H5080" s="616" t="s">
        <v>290</v>
      </c>
      <c r="I5080" s="617"/>
      <c r="J5080" s="620" t="s">
        <v>287</v>
      </c>
      <c r="K5080" s="620" t="s">
        <v>287</v>
      </c>
      <c r="L5080" s="622">
        <v>0</v>
      </c>
    </row>
    <row r="5081" spans="1:12" s="194" customFormat="1" ht="24.6" customHeight="1" x14ac:dyDescent="0.15">
      <c r="A5081" s="626"/>
      <c r="B5081" s="209" t="s">
        <v>317</v>
      </c>
      <c r="C5081" s="209" t="s">
        <v>1904</v>
      </c>
      <c r="D5081" s="211">
        <v>43469</v>
      </c>
      <c r="E5081" s="209" t="s">
        <v>1554</v>
      </c>
      <c r="F5081" s="614"/>
      <c r="G5081" s="615"/>
      <c r="H5081" s="618"/>
      <c r="I5081" s="619"/>
      <c r="J5081" s="621"/>
      <c r="K5081" s="621"/>
      <c r="L5081" s="623"/>
    </row>
    <row r="5082" spans="1:12" s="194" customFormat="1" ht="24.6" customHeight="1" x14ac:dyDescent="0.15">
      <c r="A5082" s="624">
        <v>960</v>
      </c>
      <c r="B5082" s="203" t="s">
        <v>12</v>
      </c>
      <c r="C5082" s="207" t="s">
        <v>11</v>
      </c>
      <c r="D5082" s="207" t="s">
        <v>280</v>
      </c>
      <c r="E5082" s="207" t="s">
        <v>281</v>
      </c>
      <c r="F5082" s="627" t="s">
        <v>8</v>
      </c>
      <c r="G5082" s="628"/>
      <c r="H5082" s="629"/>
      <c r="I5082" s="630"/>
      <c r="J5082" s="630"/>
      <c r="K5082" s="630"/>
      <c r="L5082" s="631"/>
    </row>
    <row r="5083" spans="1:12" s="194" customFormat="1" ht="26.65" customHeight="1" x14ac:dyDescent="0.15">
      <c r="A5083" s="625"/>
      <c r="B5083" s="620" t="s">
        <v>3254</v>
      </c>
      <c r="C5083" s="632" t="s">
        <v>3260</v>
      </c>
      <c r="D5083" s="634">
        <v>43478</v>
      </c>
      <c r="E5083" s="620" t="s">
        <v>458</v>
      </c>
      <c r="F5083" s="636" t="s">
        <v>459</v>
      </c>
      <c r="G5083" s="637"/>
      <c r="H5083" s="610" t="s">
        <v>286</v>
      </c>
      <c r="I5083" s="611"/>
      <c r="J5083" s="209" t="s">
        <v>287</v>
      </c>
      <c r="K5083" s="209" t="s">
        <v>287</v>
      </c>
      <c r="L5083" s="210">
        <v>0</v>
      </c>
    </row>
    <row r="5084" spans="1:12" s="194" customFormat="1" ht="331.15" customHeight="1" x14ac:dyDescent="0.15">
      <c r="A5084" s="625"/>
      <c r="B5084" s="621"/>
      <c r="C5084" s="633"/>
      <c r="D5084" s="635"/>
      <c r="E5084" s="621"/>
      <c r="F5084" s="638"/>
      <c r="G5084" s="639"/>
      <c r="H5084" s="610" t="s">
        <v>242</v>
      </c>
      <c r="I5084" s="611"/>
      <c r="J5084" s="209" t="s">
        <v>287</v>
      </c>
      <c r="K5084" s="209" t="s">
        <v>287</v>
      </c>
      <c r="L5084" s="210">
        <v>0</v>
      </c>
    </row>
    <row r="5085" spans="1:12" s="194" customFormat="1" ht="24.6" customHeight="1" x14ac:dyDescent="0.15">
      <c r="A5085" s="625"/>
      <c r="B5085" s="203" t="s">
        <v>6</v>
      </c>
      <c r="C5085" s="207" t="s">
        <v>5</v>
      </c>
      <c r="D5085" s="207" t="s">
        <v>288</v>
      </c>
      <c r="E5085" s="207" t="s">
        <v>289</v>
      </c>
      <c r="F5085" s="612"/>
      <c r="G5085" s="613"/>
      <c r="H5085" s="616" t="s">
        <v>290</v>
      </c>
      <c r="I5085" s="617"/>
      <c r="J5085" s="620" t="s">
        <v>287</v>
      </c>
      <c r="K5085" s="620" t="s">
        <v>16</v>
      </c>
      <c r="L5085" s="622">
        <v>448</v>
      </c>
    </row>
    <row r="5086" spans="1:12" s="194" customFormat="1" ht="24.6" customHeight="1" x14ac:dyDescent="0.15">
      <c r="A5086" s="626"/>
      <c r="B5086" s="209" t="s">
        <v>317</v>
      </c>
      <c r="C5086" s="209" t="s">
        <v>459</v>
      </c>
      <c r="D5086" s="211">
        <v>43483</v>
      </c>
      <c r="E5086" s="209" t="s">
        <v>3261</v>
      </c>
      <c r="F5086" s="614"/>
      <c r="G5086" s="615"/>
      <c r="H5086" s="618"/>
      <c r="I5086" s="619"/>
      <c r="J5086" s="621"/>
      <c r="K5086" s="621"/>
      <c r="L5086" s="623"/>
    </row>
    <row r="5087" spans="1:12" s="194" customFormat="1" ht="24.6" customHeight="1" x14ac:dyDescent="0.15">
      <c r="A5087" s="624">
        <v>961</v>
      </c>
      <c r="B5087" s="203" t="s">
        <v>12</v>
      </c>
      <c r="C5087" s="207" t="s">
        <v>11</v>
      </c>
      <c r="D5087" s="207" t="s">
        <v>280</v>
      </c>
      <c r="E5087" s="207" t="s">
        <v>281</v>
      </c>
      <c r="F5087" s="627" t="s">
        <v>8</v>
      </c>
      <c r="G5087" s="628"/>
      <c r="H5087" s="629"/>
      <c r="I5087" s="630"/>
      <c r="J5087" s="630"/>
      <c r="K5087" s="630"/>
      <c r="L5087" s="631"/>
    </row>
    <row r="5088" spans="1:12" s="194" customFormat="1" ht="26.65" customHeight="1" x14ac:dyDescent="0.15">
      <c r="A5088" s="625"/>
      <c r="B5088" s="620" t="s">
        <v>3254</v>
      </c>
      <c r="C5088" s="632" t="s">
        <v>3262</v>
      </c>
      <c r="D5088" s="634">
        <v>43496</v>
      </c>
      <c r="E5088" s="620" t="s">
        <v>628</v>
      </c>
      <c r="F5088" s="636" t="s">
        <v>848</v>
      </c>
      <c r="G5088" s="637"/>
      <c r="H5088" s="610" t="s">
        <v>286</v>
      </c>
      <c r="I5088" s="611"/>
      <c r="J5088" s="209" t="s">
        <v>287</v>
      </c>
      <c r="K5088" s="209" t="s">
        <v>16</v>
      </c>
      <c r="L5088" s="210">
        <v>268.5</v>
      </c>
    </row>
    <row r="5089" spans="1:12" s="194" customFormat="1" ht="409.6" customHeight="1" x14ac:dyDescent="0.15">
      <c r="A5089" s="625"/>
      <c r="B5089" s="621"/>
      <c r="C5089" s="633"/>
      <c r="D5089" s="635"/>
      <c r="E5089" s="621"/>
      <c r="F5089" s="638"/>
      <c r="G5089" s="639"/>
      <c r="H5089" s="610" t="s">
        <v>242</v>
      </c>
      <c r="I5089" s="611"/>
      <c r="J5089" s="209" t="s">
        <v>287</v>
      </c>
      <c r="K5089" s="209" t="s">
        <v>16</v>
      </c>
      <c r="L5089" s="210">
        <v>235.65</v>
      </c>
    </row>
    <row r="5090" spans="1:12" s="194" customFormat="1" ht="24.6" customHeight="1" x14ac:dyDescent="0.15">
      <c r="A5090" s="625"/>
      <c r="B5090" s="203" t="s">
        <v>6</v>
      </c>
      <c r="C5090" s="207" t="s">
        <v>5</v>
      </c>
      <c r="D5090" s="207" t="s">
        <v>288</v>
      </c>
      <c r="E5090" s="207" t="s">
        <v>289</v>
      </c>
      <c r="F5090" s="612"/>
      <c r="G5090" s="613"/>
      <c r="H5090" s="616" t="s">
        <v>290</v>
      </c>
      <c r="I5090" s="617"/>
      <c r="J5090" s="620" t="s">
        <v>287</v>
      </c>
      <c r="K5090" s="620" t="s">
        <v>287</v>
      </c>
      <c r="L5090" s="622">
        <v>0</v>
      </c>
    </row>
    <row r="5091" spans="1:12" s="194" customFormat="1" ht="24.6" customHeight="1" x14ac:dyDescent="0.15">
      <c r="A5091" s="626"/>
      <c r="B5091" s="209" t="s">
        <v>317</v>
      </c>
      <c r="C5091" s="209" t="s">
        <v>848</v>
      </c>
      <c r="D5091" s="211">
        <v>43497</v>
      </c>
      <c r="E5091" s="209" t="s">
        <v>768</v>
      </c>
      <c r="F5091" s="614"/>
      <c r="G5091" s="615"/>
      <c r="H5091" s="618"/>
      <c r="I5091" s="619"/>
      <c r="J5091" s="621"/>
      <c r="K5091" s="621"/>
      <c r="L5091" s="623"/>
    </row>
    <row r="5092" spans="1:12" s="194" customFormat="1" ht="24.6" customHeight="1" x14ac:dyDescent="0.15">
      <c r="A5092" s="624">
        <v>962</v>
      </c>
      <c r="B5092" s="203" t="s">
        <v>12</v>
      </c>
      <c r="C5092" s="207" t="s">
        <v>11</v>
      </c>
      <c r="D5092" s="207" t="s">
        <v>280</v>
      </c>
      <c r="E5092" s="207" t="s">
        <v>281</v>
      </c>
      <c r="F5092" s="627" t="s">
        <v>8</v>
      </c>
      <c r="G5092" s="628"/>
      <c r="H5092" s="629"/>
      <c r="I5092" s="630"/>
      <c r="J5092" s="630"/>
      <c r="K5092" s="630"/>
      <c r="L5092" s="631"/>
    </row>
    <row r="5093" spans="1:12" s="194" customFormat="1" ht="26.65" customHeight="1" x14ac:dyDescent="0.15">
      <c r="A5093" s="625"/>
      <c r="B5093" s="620" t="s">
        <v>3254</v>
      </c>
      <c r="C5093" s="632" t="s">
        <v>3263</v>
      </c>
      <c r="D5093" s="634">
        <v>43502</v>
      </c>
      <c r="E5093" s="620" t="s">
        <v>2160</v>
      </c>
      <c r="F5093" s="636" t="s">
        <v>977</v>
      </c>
      <c r="G5093" s="637"/>
      <c r="H5093" s="610" t="s">
        <v>286</v>
      </c>
      <c r="I5093" s="611"/>
      <c r="J5093" s="209" t="s">
        <v>287</v>
      </c>
      <c r="K5093" s="209" t="s">
        <v>16</v>
      </c>
      <c r="L5093" s="210">
        <v>654</v>
      </c>
    </row>
    <row r="5094" spans="1:12" s="194" customFormat="1" ht="341.85" customHeight="1" x14ac:dyDescent="0.15">
      <c r="A5094" s="625"/>
      <c r="B5094" s="621"/>
      <c r="C5094" s="633"/>
      <c r="D5094" s="635"/>
      <c r="E5094" s="621"/>
      <c r="F5094" s="638"/>
      <c r="G5094" s="639"/>
      <c r="H5094" s="610" t="s">
        <v>242</v>
      </c>
      <c r="I5094" s="611"/>
      <c r="J5094" s="209" t="s">
        <v>287</v>
      </c>
      <c r="K5094" s="209" t="s">
        <v>16</v>
      </c>
      <c r="L5094" s="210">
        <v>1500</v>
      </c>
    </row>
    <row r="5095" spans="1:12" s="194" customFormat="1" ht="24.6" customHeight="1" x14ac:dyDescent="0.15">
      <c r="A5095" s="625"/>
      <c r="B5095" s="203" t="s">
        <v>6</v>
      </c>
      <c r="C5095" s="207" t="s">
        <v>5</v>
      </c>
      <c r="D5095" s="207" t="s">
        <v>288</v>
      </c>
      <c r="E5095" s="207" t="s">
        <v>289</v>
      </c>
      <c r="F5095" s="612"/>
      <c r="G5095" s="613"/>
      <c r="H5095" s="616" t="s">
        <v>290</v>
      </c>
      <c r="I5095" s="617"/>
      <c r="J5095" s="620" t="s">
        <v>287</v>
      </c>
      <c r="K5095" s="620" t="s">
        <v>287</v>
      </c>
      <c r="L5095" s="622">
        <v>0</v>
      </c>
    </row>
    <row r="5096" spans="1:12" s="194" customFormat="1" ht="24.6" customHeight="1" x14ac:dyDescent="0.15">
      <c r="A5096" s="626"/>
      <c r="B5096" s="209" t="s">
        <v>317</v>
      </c>
      <c r="C5096" s="209" t="s">
        <v>977</v>
      </c>
      <c r="D5096" s="211">
        <v>43505</v>
      </c>
      <c r="E5096" s="209" t="s">
        <v>3004</v>
      </c>
      <c r="F5096" s="614"/>
      <c r="G5096" s="615"/>
      <c r="H5096" s="618"/>
      <c r="I5096" s="619"/>
      <c r="J5096" s="621"/>
      <c r="K5096" s="621"/>
      <c r="L5096" s="623"/>
    </row>
    <row r="5097" spans="1:12" s="194" customFormat="1" ht="24.6" customHeight="1" x14ac:dyDescent="0.15">
      <c r="A5097" s="624">
        <v>963</v>
      </c>
      <c r="B5097" s="203" t="s">
        <v>12</v>
      </c>
      <c r="C5097" s="207" t="s">
        <v>11</v>
      </c>
      <c r="D5097" s="207" t="s">
        <v>280</v>
      </c>
      <c r="E5097" s="207" t="s">
        <v>281</v>
      </c>
      <c r="F5097" s="627" t="s">
        <v>8</v>
      </c>
      <c r="G5097" s="628"/>
      <c r="H5097" s="629"/>
      <c r="I5097" s="630"/>
      <c r="J5097" s="630"/>
      <c r="K5097" s="630"/>
      <c r="L5097" s="631"/>
    </row>
    <row r="5098" spans="1:12" s="194" customFormat="1" ht="26.65" customHeight="1" x14ac:dyDescent="0.15">
      <c r="A5098" s="625"/>
      <c r="B5098" s="620" t="s">
        <v>3254</v>
      </c>
      <c r="C5098" s="632" t="s">
        <v>3264</v>
      </c>
      <c r="D5098" s="634">
        <v>43521</v>
      </c>
      <c r="E5098" s="620" t="s">
        <v>633</v>
      </c>
      <c r="F5098" s="636" t="s">
        <v>634</v>
      </c>
      <c r="G5098" s="637"/>
      <c r="H5098" s="610" t="s">
        <v>286</v>
      </c>
      <c r="I5098" s="611"/>
      <c r="J5098" s="209" t="s">
        <v>287</v>
      </c>
      <c r="K5098" s="209" t="s">
        <v>16</v>
      </c>
      <c r="L5098" s="210">
        <v>398.76</v>
      </c>
    </row>
    <row r="5099" spans="1:12" s="194" customFormat="1" ht="309.75" customHeight="1" x14ac:dyDescent="0.15">
      <c r="A5099" s="625"/>
      <c r="B5099" s="621"/>
      <c r="C5099" s="633"/>
      <c r="D5099" s="635"/>
      <c r="E5099" s="621"/>
      <c r="F5099" s="638"/>
      <c r="G5099" s="639"/>
      <c r="H5099" s="610" t="s">
        <v>242</v>
      </c>
      <c r="I5099" s="611"/>
      <c r="J5099" s="209" t="s">
        <v>287</v>
      </c>
      <c r="K5099" s="209" t="s">
        <v>16</v>
      </c>
      <c r="L5099" s="210">
        <v>539</v>
      </c>
    </row>
    <row r="5100" spans="1:12" s="194" customFormat="1" ht="24.6" customHeight="1" x14ac:dyDescent="0.15">
      <c r="A5100" s="625"/>
      <c r="B5100" s="203" t="s">
        <v>6</v>
      </c>
      <c r="C5100" s="207" t="s">
        <v>5</v>
      </c>
      <c r="D5100" s="207" t="s">
        <v>288</v>
      </c>
      <c r="E5100" s="207" t="s">
        <v>289</v>
      </c>
      <c r="F5100" s="612"/>
      <c r="G5100" s="613"/>
      <c r="H5100" s="616" t="s">
        <v>290</v>
      </c>
      <c r="I5100" s="617"/>
      <c r="J5100" s="620" t="s">
        <v>287</v>
      </c>
      <c r="K5100" s="620" t="s">
        <v>287</v>
      </c>
      <c r="L5100" s="622">
        <v>0</v>
      </c>
    </row>
    <row r="5101" spans="1:12" s="194" customFormat="1" ht="24.6" customHeight="1" x14ac:dyDescent="0.15">
      <c r="A5101" s="626"/>
      <c r="B5101" s="209" t="s">
        <v>317</v>
      </c>
      <c r="C5101" s="209" t="s">
        <v>634</v>
      </c>
      <c r="D5101" s="211">
        <v>43523</v>
      </c>
      <c r="E5101" s="209" t="s">
        <v>590</v>
      </c>
      <c r="F5101" s="614"/>
      <c r="G5101" s="615"/>
      <c r="H5101" s="618"/>
      <c r="I5101" s="619"/>
      <c r="J5101" s="621"/>
      <c r="K5101" s="621"/>
      <c r="L5101" s="623"/>
    </row>
    <row r="5102" spans="1:12" s="194" customFormat="1" ht="24.6" customHeight="1" x14ac:dyDescent="0.15">
      <c r="A5102" s="624">
        <v>964</v>
      </c>
      <c r="B5102" s="203" t="s">
        <v>12</v>
      </c>
      <c r="C5102" s="207" t="s">
        <v>11</v>
      </c>
      <c r="D5102" s="207" t="s">
        <v>280</v>
      </c>
      <c r="E5102" s="207" t="s">
        <v>281</v>
      </c>
      <c r="F5102" s="627" t="s">
        <v>8</v>
      </c>
      <c r="G5102" s="628"/>
      <c r="H5102" s="629"/>
      <c r="I5102" s="630"/>
      <c r="J5102" s="630"/>
      <c r="K5102" s="630"/>
      <c r="L5102" s="631"/>
    </row>
    <row r="5103" spans="1:12" s="194" customFormat="1" ht="26.65" customHeight="1" x14ac:dyDescent="0.15">
      <c r="A5103" s="625"/>
      <c r="B5103" s="620" t="s">
        <v>3265</v>
      </c>
      <c r="C5103" s="632" t="s">
        <v>3266</v>
      </c>
      <c r="D5103" s="634">
        <v>43416</v>
      </c>
      <c r="E5103" s="620" t="s">
        <v>2617</v>
      </c>
      <c r="F5103" s="636" t="s">
        <v>2485</v>
      </c>
      <c r="G5103" s="637"/>
      <c r="H5103" s="610" t="s">
        <v>286</v>
      </c>
      <c r="I5103" s="611"/>
      <c r="J5103" s="209" t="s">
        <v>287</v>
      </c>
      <c r="K5103" s="209" t="s">
        <v>16</v>
      </c>
      <c r="L5103" s="210">
        <v>1033.3900000000001</v>
      </c>
    </row>
    <row r="5104" spans="1:12" s="194" customFormat="1" ht="299.10000000000002" customHeight="1" x14ac:dyDescent="0.15">
      <c r="A5104" s="625"/>
      <c r="B5104" s="621"/>
      <c r="C5104" s="633"/>
      <c r="D5104" s="635"/>
      <c r="E5104" s="621"/>
      <c r="F5104" s="638"/>
      <c r="G5104" s="639"/>
      <c r="H5104" s="610" t="s">
        <v>242</v>
      </c>
      <c r="I5104" s="611"/>
      <c r="J5104" s="209" t="s">
        <v>287</v>
      </c>
      <c r="K5104" s="209" t="s">
        <v>16</v>
      </c>
      <c r="L5104" s="210">
        <v>724.73</v>
      </c>
    </row>
    <row r="5105" spans="1:12" s="194" customFormat="1" ht="24.6" customHeight="1" x14ac:dyDescent="0.15">
      <c r="A5105" s="625"/>
      <c r="B5105" s="203" t="s">
        <v>6</v>
      </c>
      <c r="C5105" s="207" t="s">
        <v>5</v>
      </c>
      <c r="D5105" s="207" t="s">
        <v>288</v>
      </c>
      <c r="E5105" s="207" t="s">
        <v>289</v>
      </c>
      <c r="F5105" s="612"/>
      <c r="G5105" s="613"/>
      <c r="H5105" s="616" t="s">
        <v>290</v>
      </c>
      <c r="I5105" s="617"/>
      <c r="J5105" s="620" t="s">
        <v>287</v>
      </c>
      <c r="K5105" s="620" t="s">
        <v>16</v>
      </c>
      <c r="L5105" s="622">
        <v>515.76</v>
      </c>
    </row>
    <row r="5106" spans="1:12" s="194" customFormat="1" ht="24.6" customHeight="1" x14ac:dyDescent="0.15">
      <c r="A5106" s="626"/>
      <c r="B5106" s="209" t="s">
        <v>439</v>
      </c>
      <c r="C5106" s="209" t="s">
        <v>2485</v>
      </c>
      <c r="D5106" s="211">
        <v>43421</v>
      </c>
      <c r="E5106" s="209" t="s">
        <v>1005</v>
      </c>
      <c r="F5106" s="614"/>
      <c r="G5106" s="615"/>
      <c r="H5106" s="618"/>
      <c r="I5106" s="619"/>
      <c r="J5106" s="621"/>
      <c r="K5106" s="621"/>
      <c r="L5106" s="623"/>
    </row>
    <row r="5107" spans="1:12" s="194" customFormat="1" ht="24.6" customHeight="1" x14ac:dyDescent="0.15">
      <c r="A5107" s="624">
        <v>965</v>
      </c>
      <c r="B5107" s="203" t="s">
        <v>12</v>
      </c>
      <c r="C5107" s="207" t="s">
        <v>11</v>
      </c>
      <c r="D5107" s="207" t="s">
        <v>280</v>
      </c>
      <c r="E5107" s="207" t="s">
        <v>281</v>
      </c>
      <c r="F5107" s="627" t="s">
        <v>8</v>
      </c>
      <c r="G5107" s="628"/>
      <c r="H5107" s="629"/>
      <c r="I5107" s="630"/>
      <c r="J5107" s="630"/>
      <c r="K5107" s="630"/>
      <c r="L5107" s="631"/>
    </row>
    <row r="5108" spans="1:12" s="194" customFormat="1" ht="26.65" customHeight="1" x14ac:dyDescent="0.15">
      <c r="A5108" s="625"/>
      <c r="B5108" s="620" t="s">
        <v>3267</v>
      </c>
      <c r="C5108" s="620" t="s">
        <v>3268</v>
      </c>
      <c r="D5108" s="634">
        <v>43403</v>
      </c>
      <c r="E5108" s="620" t="s">
        <v>331</v>
      </c>
      <c r="F5108" s="636" t="s">
        <v>1984</v>
      </c>
      <c r="G5108" s="637"/>
      <c r="H5108" s="610" t="s">
        <v>286</v>
      </c>
      <c r="I5108" s="611"/>
      <c r="J5108" s="209" t="s">
        <v>287</v>
      </c>
      <c r="K5108" s="209" t="s">
        <v>16</v>
      </c>
      <c r="L5108" s="210">
        <v>484.94</v>
      </c>
    </row>
    <row r="5109" spans="1:12" s="194" customFormat="1" ht="105" customHeight="1" x14ac:dyDescent="0.15">
      <c r="A5109" s="625"/>
      <c r="B5109" s="621"/>
      <c r="C5109" s="621"/>
      <c r="D5109" s="635"/>
      <c r="E5109" s="621"/>
      <c r="F5109" s="638"/>
      <c r="G5109" s="639"/>
      <c r="H5109" s="610" t="s">
        <v>242</v>
      </c>
      <c r="I5109" s="611"/>
      <c r="J5109" s="209" t="s">
        <v>287</v>
      </c>
      <c r="K5109" s="209" t="s">
        <v>16</v>
      </c>
      <c r="L5109" s="210">
        <v>341.4</v>
      </c>
    </row>
    <row r="5110" spans="1:12" s="194" customFormat="1" ht="24.6" customHeight="1" x14ac:dyDescent="0.15">
      <c r="A5110" s="625"/>
      <c r="B5110" s="203" t="s">
        <v>6</v>
      </c>
      <c r="C5110" s="207" t="s">
        <v>5</v>
      </c>
      <c r="D5110" s="207" t="s">
        <v>288</v>
      </c>
      <c r="E5110" s="207" t="s">
        <v>289</v>
      </c>
      <c r="F5110" s="612"/>
      <c r="G5110" s="613"/>
      <c r="H5110" s="616" t="s">
        <v>290</v>
      </c>
      <c r="I5110" s="617"/>
      <c r="J5110" s="620" t="s">
        <v>287</v>
      </c>
      <c r="K5110" s="620" t="s">
        <v>16</v>
      </c>
      <c r="L5110" s="622">
        <v>100</v>
      </c>
    </row>
    <row r="5111" spans="1:12" s="194" customFormat="1" ht="24.6" customHeight="1" x14ac:dyDescent="0.15">
      <c r="A5111" s="626"/>
      <c r="B5111" s="209" t="s">
        <v>439</v>
      </c>
      <c r="C5111" s="209" t="s">
        <v>1984</v>
      </c>
      <c r="D5111" s="211">
        <v>43405</v>
      </c>
      <c r="E5111" s="209" t="s">
        <v>961</v>
      </c>
      <c r="F5111" s="614"/>
      <c r="G5111" s="615"/>
      <c r="H5111" s="618"/>
      <c r="I5111" s="619"/>
      <c r="J5111" s="621"/>
      <c r="K5111" s="621"/>
      <c r="L5111" s="623"/>
    </row>
    <row r="5112" spans="1:12" s="194" customFormat="1" ht="24.6" customHeight="1" x14ac:dyDescent="0.15">
      <c r="A5112" s="624">
        <v>966</v>
      </c>
      <c r="B5112" s="203" t="s">
        <v>12</v>
      </c>
      <c r="C5112" s="207" t="s">
        <v>11</v>
      </c>
      <c r="D5112" s="207" t="s">
        <v>280</v>
      </c>
      <c r="E5112" s="207" t="s">
        <v>281</v>
      </c>
      <c r="F5112" s="627" t="s">
        <v>8</v>
      </c>
      <c r="G5112" s="628"/>
      <c r="H5112" s="629"/>
      <c r="I5112" s="630"/>
      <c r="J5112" s="630"/>
      <c r="K5112" s="630"/>
      <c r="L5112" s="631"/>
    </row>
    <row r="5113" spans="1:12" s="194" customFormat="1" ht="26.65" customHeight="1" x14ac:dyDescent="0.15">
      <c r="A5113" s="625"/>
      <c r="B5113" s="620" t="s">
        <v>3267</v>
      </c>
      <c r="C5113" s="620" t="s">
        <v>3269</v>
      </c>
      <c r="D5113" s="634">
        <v>43439</v>
      </c>
      <c r="E5113" s="620" t="s">
        <v>3270</v>
      </c>
      <c r="F5113" s="636" t="s">
        <v>3271</v>
      </c>
      <c r="G5113" s="637"/>
      <c r="H5113" s="610" t="s">
        <v>286</v>
      </c>
      <c r="I5113" s="611"/>
      <c r="J5113" s="209" t="s">
        <v>287</v>
      </c>
      <c r="K5113" s="209" t="s">
        <v>16</v>
      </c>
      <c r="L5113" s="210">
        <v>147.06</v>
      </c>
    </row>
    <row r="5114" spans="1:12" s="194" customFormat="1" ht="51.2" customHeight="1" x14ac:dyDescent="0.15">
      <c r="A5114" s="625"/>
      <c r="B5114" s="621"/>
      <c r="C5114" s="621"/>
      <c r="D5114" s="635"/>
      <c r="E5114" s="621"/>
      <c r="F5114" s="638"/>
      <c r="G5114" s="639"/>
      <c r="H5114" s="610" t="s">
        <v>242</v>
      </c>
      <c r="I5114" s="611"/>
      <c r="J5114" s="209" t="s">
        <v>287</v>
      </c>
      <c r="K5114" s="209" t="s">
        <v>16</v>
      </c>
      <c r="L5114" s="210">
        <v>388.4</v>
      </c>
    </row>
    <row r="5115" spans="1:12" s="194" customFormat="1" ht="24.6" customHeight="1" x14ac:dyDescent="0.15">
      <c r="A5115" s="625"/>
      <c r="B5115" s="203" t="s">
        <v>6</v>
      </c>
      <c r="C5115" s="207" t="s">
        <v>5</v>
      </c>
      <c r="D5115" s="207" t="s">
        <v>288</v>
      </c>
      <c r="E5115" s="207" t="s">
        <v>289</v>
      </c>
      <c r="F5115" s="612"/>
      <c r="G5115" s="613"/>
      <c r="H5115" s="616" t="s">
        <v>290</v>
      </c>
      <c r="I5115" s="617"/>
      <c r="J5115" s="620" t="s">
        <v>287</v>
      </c>
      <c r="K5115" s="620" t="s">
        <v>287</v>
      </c>
      <c r="L5115" s="622">
        <v>0</v>
      </c>
    </row>
    <row r="5116" spans="1:12" s="194" customFormat="1" ht="24.6" customHeight="1" x14ac:dyDescent="0.15">
      <c r="A5116" s="626"/>
      <c r="B5116" s="209" t="s">
        <v>439</v>
      </c>
      <c r="C5116" s="209" t="s">
        <v>3271</v>
      </c>
      <c r="D5116" s="211">
        <v>43440</v>
      </c>
      <c r="E5116" s="209" t="s">
        <v>757</v>
      </c>
      <c r="F5116" s="614"/>
      <c r="G5116" s="615"/>
      <c r="H5116" s="618"/>
      <c r="I5116" s="619"/>
      <c r="J5116" s="621"/>
      <c r="K5116" s="621"/>
      <c r="L5116" s="623"/>
    </row>
    <row r="5117" spans="1:12" s="194" customFormat="1" ht="24.6" customHeight="1" x14ac:dyDescent="0.15">
      <c r="A5117" s="624">
        <v>967</v>
      </c>
      <c r="B5117" s="203" t="s">
        <v>12</v>
      </c>
      <c r="C5117" s="207" t="s">
        <v>11</v>
      </c>
      <c r="D5117" s="207" t="s">
        <v>280</v>
      </c>
      <c r="E5117" s="207" t="s">
        <v>281</v>
      </c>
      <c r="F5117" s="627" t="s">
        <v>8</v>
      </c>
      <c r="G5117" s="628"/>
      <c r="H5117" s="629"/>
      <c r="I5117" s="630"/>
      <c r="J5117" s="630"/>
      <c r="K5117" s="630"/>
      <c r="L5117" s="631"/>
    </row>
    <row r="5118" spans="1:12" s="194" customFormat="1" ht="26.65" customHeight="1" x14ac:dyDescent="0.15">
      <c r="A5118" s="625"/>
      <c r="B5118" s="620" t="s">
        <v>3272</v>
      </c>
      <c r="C5118" s="632" t="s">
        <v>3273</v>
      </c>
      <c r="D5118" s="634">
        <v>43516</v>
      </c>
      <c r="E5118" s="620" t="s">
        <v>373</v>
      </c>
      <c r="F5118" s="636" t="s">
        <v>374</v>
      </c>
      <c r="G5118" s="637"/>
      <c r="H5118" s="610" t="s">
        <v>286</v>
      </c>
      <c r="I5118" s="611"/>
      <c r="J5118" s="209" t="s">
        <v>287</v>
      </c>
      <c r="K5118" s="209" t="s">
        <v>16</v>
      </c>
      <c r="L5118" s="210">
        <v>378.01</v>
      </c>
    </row>
    <row r="5119" spans="1:12" s="194" customFormat="1" ht="341.85" customHeight="1" x14ac:dyDescent="0.15">
      <c r="A5119" s="625"/>
      <c r="B5119" s="621"/>
      <c r="C5119" s="633"/>
      <c r="D5119" s="635"/>
      <c r="E5119" s="621"/>
      <c r="F5119" s="638"/>
      <c r="G5119" s="639"/>
      <c r="H5119" s="610" t="s">
        <v>242</v>
      </c>
      <c r="I5119" s="611"/>
      <c r="J5119" s="209" t="s">
        <v>287</v>
      </c>
      <c r="K5119" s="209" t="s">
        <v>16</v>
      </c>
      <c r="L5119" s="210">
        <v>78</v>
      </c>
    </row>
    <row r="5120" spans="1:12" s="194" customFormat="1" ht="24.6" customHeight="1" x14ac:dyDescent="0.15">
      <c r="A5120" s="625"/>
      <c r="B5120" s="203" t="s">
        <v>6</v>
      </c>
      <c r="C5120" s="207" t="s">
        <v>5</v>
      </c>
      <c r="D5120" s="207" t="s">
        <v>288</v>
      </c>
      <c r="E5120" s="207" t="s">
        <v>289</v>
      </c>
      <c r="F5120" s="612"/>
      <c r="G5120" s="613"/>
      <c r="H5120" s="616" t="s">
        <v>290</v>
      </c>
      <c r="I5120" s="617"/>
      <c r="J5120" s="620" t="s">
        <v>287</v>
      </c>
      <c r="K5120" s="620" t="s">
        <v>16</v>
      </c>
      <c r="L5120" s="622">
        <v>45</v>
      </c>
    </row>
    <row r="5121" spans="1:12" s="194" customFormat="1" ht="24.6" customHeight="1" x14ac:dyDescent="0.15">
      <c r="A5121" s="626"/>
      <c r="B5121" s="209" t="s">
        <v>3274</v>
      </c>
      <c r="C5121" s="209" t="s">
        <v>374</v>
      </c>
      <c r="D5121" s="211">
        <v>43517</v>
      </c>
      <c r="E5121" s="209" t="s">
        <v>636</v>
      </c>
      <c r="F5121" s="614"/>
      <c r="G5121" s="615"/>
      <c r="H5121" s="618"/>
      <c r="I5121" s="619"/>
      <c r="J5121" s="621"/>
      <c r="K5121" s="621"/>
      <c r="L5121" s="623"/>
    </row>
    <row r="5122" spans="1:12" s="194" customFormat="1" ht="24.6" customHeight="1" x14ac:dyDescent="0.15">
      <c r="A5122" s="624">
        <v>968</v>
      </c>
      <c r="B5122" s="203" t="s">
        <v>12</v>
      </c>
      <c r="C5122" s="207" t="s">
        <v>11</v>
      </c>
      <c r="D5122" s="207" t="s">
        <v>280</v>
      </c>
      <c r="E5122" s="207" t="s">
        <v>281</v>
      </c>
      <c r="F5122" s="627" t="s">
        <v>8</v>
      </c>
      <c r="G5122" s="628"/>
      <c r="H5122" s="629"/>
      <c r="I5122" s="630"/>
      <c r="J5122" s="630"/>
      <c r="K5122" s="630"/>
      <c r="L5122" s="631"/>
    </row>
    <row r="5123" spans="1:12" s="194" customFormat="1" ht="26.65" customHeight="1" x14ac:dyDescent="0.15">
      <c r="A5123" s="625"/>
      <c r="B5123" s="620" t="s">
        <v>3275</v>
      </c>
      <c r="C5123" s="632" t="s">
        <v>3276</v>
      </c>
      <c r="D5123" s="634">
        <v>43553</v>
      </c>
      <c r="E5123" s="620" t="s">
        <v>770</v>
      </c>
      <c r="F5123" s="636" t="s">
        <v>1293</v>
      </c>
      <c r="G5123" s="637"/>
      <c r="H5123" s="610" t="s">
        <v>286</v>
      </c>
      <c r="I5123" s="611"/>
      <c r="J5123" s="209" t="s">
        <v>287</v>
      </c>
      <c r="K5123" s="209" t="s">
        <v>16</v>
      </c>
      <c r="L5123" s="210">
        <v>964.5</v>
      </c>
    </row>
    <row r="5124" spans="1:12" s="194" customFormat="1" ht="255.95" customHeight="1" x14ac:dyDescent="0.15">
      <c r="A5124" s="625"/>
      <c r="B5124" s="621"/>
      <c r="C5124" s="633"/>
      <c r="D5124" s="635"/>
      <c r="E5124" s="621"/>
      <c r="F5124" s="638"/>
      <c r="G5124" s="639"/>
      <c r="H5124" s="610" t="s">
        <v>242</v>
      </c>
      <c r="I5124" s="611"/>
      <c r="J5124" s="209" t="s">
        <v>287</v>
      </c>
      <c r="K5124" s="209" t="s">
        <v>16</v>
      </c>
      <c r="L5124" s="210">
        <v>222.6</v>
      </c>
    </row>
    <row r="5125" spans="1:12" s="194" customFormat="1" ht="24.6" customHeight="1" x14ac:dyDescent="0.15">
      <c r="A5125" s="625"/>
      <c r="B5125" s="203" t="s">
        <v>6</v>
      </c>
      <c r="C5125" s="207" t="s">
        <v>5</v>
      </c>
      <c r="D5125" s="207" t="s">
        <v>288</v>
      </c>
      <c r="E5125" s="207" t="s">
        <v>289</v>
      </c>
      <c r="F5125" s="612"/>
      <c r="G5125" s="613"/>
      <c r="H5125" s="616" t="s">
        <v>290</v>
      </c>
      <c r="I5125" s="617"/>
      <c r="J5125" s="620" t="s">
        <v>287</v>
      </c>
      <c r="K5125" s="620" t="s">
        <v>16</v>
      </c>
      <c r="L5125" s="622">
        <v>86.38</v>
      </c>
    </row>
    <row r="5126" spans="1:12" s="194" customFormat="1" ht="24.6" customHeight="1" x14ac:dyDescent="0.15">
      <c r="A5126" s="626"/>
      <c r="B5126" s="209" t="s">
        <v>291</v>
      </c>
      <c r="C5126" s="209" t="s">
        <v>1293</v>
      </c>
      <c r="D5126" s="211">
        <v>43558</v>
      </c>
      <c r="E5126" s="209" t="s">
        <v>2792</v>
      </c>
      <c r="F5126" s="614"/>
      <c r="G5126" s="615"/>
      <c r="H5126" s="618"/>
      <c r="I5126" s="619"/>
      <c r="J5126" s="621"/>
      <c r="K5126" s="621"/>
      <c r="L5126" s="623"/>
    </row>
    <row r="5127" spans="1:12" s="194" customFormat="1" ht="24.6" customHeight="1" x14ac:dyDescent="0.15">
      <c r="A5127" s="624">
        <v>969</v>
      </c>
      <c r="B5127" s="203" t="s">
        <v>12</v>
      </c>
      <c r="C5127" s="207" t="s">
        <v>11</v>
      </c>
      <c r="D5127" s="207" t="s">
        <v>280</v>
      </c>
      <c r="E5127" s="207" t="s">
        <v>281</v>
      </c>
      <c r="F5127" s="627" t="s">
        <v>8</v>
      </c>
      <c r="G5127" s="628"/>
      <c r="H5127" s="629"/>
      <c r="I5127" s="630"/>
      <c r="J5127" s="630"/>
      <c r="K5127" s="630"/>
      <c r="L5127" s="631"/>
    </row>
    <row r="5128" spans="1:12" s="194" customFormat="1" ht="26.65" customHeight="1" x14ac:dyDescent="0.15">
      <c r="A5128" s="625"/>
      <c r="B5128" s="620" t="s">
        <v>3277</v>
      </c>
      <c r="C5128" s="632" t="s">
        <v>3278</v>
      </c>
      <c r="D5128" s="634">
        <v>43386</v>
      </c>
      <c r="E5128" s="620" t="s">
        <v>1907</v>
      </c>
      <c r="F5128" s="636" t="s">
        <v>3041</v>
      </c>
      <c r="G5128" s="637"/>
      <c r="H5128" s="610" t="s">
        <v>286</v>
      </c>
      <c r="I5128" s="611"/>
      <c r="J5128" s="209" t="s">
        <v>287</v>
      </c>
      <c r="K5128" s="209" t="s">
        <v>16</v>
      </c>
      <c r="L5128" s="210">
        <v>657.64</v>
      </c>
    </row>
    <row r="5129" spans="1:12" s="194" customFormat="1" ht="409.6" customHeight="1" x14ac:dyDescent="0.15">
      <c r="A5129" s="625"/>
      <c r="B5129" s="640"/>
      <c r="C5129" s="641"/>
      <c r="D5129" s="642"/>
      <c r="E5129" s="640"/>
      <c r="F5129" s="643"/>
      <c r="G5129" s="644"/>
      <c r="H5129" s="616" t="s">
        <v>242</v>
      </c>
      <c r="I5129" s="617"/>
      <c r="J5129" s="620" t="s">
        <v>287</v>
      </c>
      <c r="K5129" s="620" t="s">
        <v>16</v>
      </c>
      <c r="L5129" s="622">
        <v>753.87</v>
      </c>
    </row>
    <row r="5130" spans="1:12" s="194" customFormat="1" ht="364.15" customHeight="1" x14ac:dyDescent="0.15">
      <c r="A5130" s="625"/>
      <c r="B5130" s="621"/>
      <c r="C5130" s="633"/>
      <c r="D5130" s="635"/>
      <c r="E5130" s="621"/>
      <c r="F5130" s="638"/>
      <c r="G5130" s="639"/>
      <c r="H5130" s="618"/>
      <c r="I5130" s="619"/>
      <c r="J5130" s="621"/>
      <c r="K5130" s="621"/>
      <c r="L5130" s="623"/>
    </row>
    <row r="5131" spans="1:12" s="194" customFormat="1" ht="24.6" customHeight="1" x14ac:dyDescent="0.15">
      <c r="A5131" s="625"/>
      <c r="B5131" s="203" t="s">
        <v>6</v>
      </c>
      <c r="C5131" s="207" t="s">
        <v>5</v>
      </c>
      <c r="D5131" s="207" t="s">
        <v>288</v>
      </c>
      <c r="E5131" s="207" t="s">
        <v>289</v>
      </c>
      <c r="F5131" s="612"/>
      <c r="G5131" s="613"/>
      <c r="H5131" s="616" t="s">
        <v>290</v>
      </c>
      <c r="I5131" s="617"/>
      <c r="J5131" s="620" t="s">
        <v>287</v>
      </c>
      <c r="K5131" s="620" t="s">
        <v>16</v>
      </c>
      <c r="L5131" s="622">
        <v>193.48</v>
      </c>
    </row>
    <row r="5132" spans="1:12" s="194" customFormat="1" ht="24.6" customHeight="1" x14ac:dyDescent="0.15">
      <c r="A5132" s="626"/>
      <c r="B5132" s="209" t="s">
        <v>460</v>
      </c>
      <c r="C5132" s="209" t="s">
        <v>3041</v>
      </c>
      <c r="D5132" s="211">
        <v>43391</v>
      </c>
      <c r="E5132" s="209" t="s">
        <v>2692</v>
      </c>
      <c r="F5132" s="614"/>
      <c r="G5132" s="615"/>
      <c r="H5132" s="618"/>
      <c r="I5132" s="619"/>
      <c r="J5132" s="621"/>
      <c r="K5132" s="621"/>
      <c r="L5132" s="623"/>
    </row>
    <row r="5133" spans="1:12" s="194" customFormat="1" ht="24.6" customHeight="1" x14ac:dyDescent="0.15">
      <c r="A5133" s="624">
        <v>970</v>
      </c>
      <c r="B5133" s="203" t="s">
        <v>12</v>
      </c>
      <c r="C5133" s="207" t="s">
        <v>11</v>
      </c>
      <c r="D5133" s="207" t="s">
        <v>280</v>
      </c>
      <c r="E5133" s="207" t="s">
        <v>281</v>
      </c>
      <c r="F5133" s="627" t="s">
        <v>8</v>
      </c>
      <c r="G5133" s="628"/>
      <c r="H5133" s="629"/>
      <c r="I5133" s="630"/>
      <c r="J5133" s="630"/>
      <c r="K5133" s="630"/>
      <c r="L5133" s="631"/>
    </row>
    <row r="5134" spans="1:12" s="194" customFormat="1" ht="26.65" customHeight="1" x14ac:dyDescent="0.15">
      <c r="A5134" s="625"/>
      <c r="B5134" s="620" t="s">
        <v>3277</v>
      </c>
      <c r="C5134" s="632" t="s">
        <v>3278</v>
      </c>
      <c r="D5134" s="634">
        <v>43386</v>
      </c>
      <c r="E5134" s="620" t="s">
        <v>1907</v>
      </c>
      <c r="F5134" s="636" t="s">
        <v>3279</v>
      </c>
      <c r="G5134" s="637"/>
      <c r="H5134" s="610" t="s">
        <v>286</v>
      </c>
      <c r="I5134" s="611"/>
      <c r="J5134" s="209" t="s">
        <v>287</v>
      </c>
      <c r="K5134" s="209" t="s">
        <v>16</v>
      </c>
      <c r="L5134" s="210">
        <v>88.02</v>
      </c>
    </row>
    <row r="5135" spans="1:12" s="194" customFormat="1" ht="409.6" customHeight="1" x14ac:dyDescent="0.15">
      <c r="A5135" s="625"/>
      <c r="B5135" s="640"/>
      <c r="C5135" s="641"/>
      <c r="D5135" s="642"/>
      <c r="E5135" s="640"/>
      <c r="F5135" s="643"/>
      <c r="G5135" s="644"/>
      <c r="H5135" s="616" t="s">
        <v>242</v>
      </c>
      <c r="I5135" s="617"/>
      <c r="J5135" s="620" t="s">
        <v>287</v>
      </c>
      <c r="K5135" s="620" t="s">
        <v>16</v>
      </c>
      <c r="L5135" s="622">
        <v>969.93</v>
      </c>
    </row>
    <row r="5136" spans="1:12" s="194" customFormat="1" ht="364.15" customHeight="1" x14ac:dyDescent="0.15">
      <c r="A5136" s="625"/>
      <c r="B5136" s="621"/>
      <c r="C5136" s="633"/>
      <c r="D5136" s="635"/>
      <c r="E5136" s="621"/>
      <c r="F5136" s="638"/>
      <c r="G5136" s="639"/>
      <c r="H5136" s="618"/>
      <c r="I5136" s="619"/>
      <c r="J5136" s="621"/>
      <c r="K5136" s="621"/>
      <c r="L5136" s="623"/>
    </row>
    <row r="5137" spans="1:12" s="194" customFormat="1" ht="24.6" customHeight="1" x14ac:dyDescent="0.15">
      <c r="A5137" s="625"/>
      <c r="B5137" s="203" t="s">
        <v>6</v>
      </c>
      <c r="C5137" s="207" t="s">
        <v>5</v>
      </c>
      <c r="D5137" s="207" t="s">
        <v>288</v>
      </c>
      <c r="E5137" s="207" t="s">
        <v>289</v>
      </c>
      <c r="F5137" s="612"/>
      <c r="G5137" s="613"/>
      <c r="H5137" s="616" t="s">
        <v>290</v>
      </c>
      <c r="I5137" s="617"/>
      <c r="J5137" s="620" t="s">
        <v>287</v>
      </c>
      <c r="K5137" s="620" t="s">
        <v>16</v>
      </c>
      <c r="L5137" s="622">
        <v>34.82</v>
      </c>
    </row>
    <row r="5138" spans="1:12" s="194" customFormat="1" ht="24.6" customHeight="1" x14ac:dyDescent="0.15">
      <c r="A5138" s="626"/>
      <c r="B5138" s="209" t="s">
        <v>460</v>
      </c>
      <c r="C5138" s="209" t="s">
        <v>3279</v>
      </c>
      <c r="D5138" s="211">
        <v>43391</v>
      </c>
      <c r="E5138" s="209" t="s">
        <v>2692</v>
      </c>
      <c r="F5138" s="614"/>
      <c r="G5138" s="615"/>
      <c r="H5138" s="618"/>
      <c r="I5138" s="619"/>
      <c r="J5138" s="621"/>
      <c r="K5138" s="621"/>
      <c r="L5138" s="623"/>
    </row>
    <row r="5139" spans="1:12" s="194" customFormat="1" ht="24.6" customHeight="1" x14ac:dyDescent="0.15">
      <c r="A5139" s="624">
        <v>971</v>
      </c>
      <c r="B5139" s="203" t="s">
        <v>12</v>
      </c>
      <c r="C5139" s="207" t="s">
        <v>11</v>
      </c>
      <c r="D5139" s="207" t="s">
        <v>280</v>
      </c>
      <c r="E5139" s="207" t="s">
        <v>281</v>
      </c>
      <c r="F5139" s="627" t="s">
        <v>8</v>
      </c>
      <c r="G5139" s="628"/>
      <c r="H5139" s="629"/>
      <c r="I5139" s="630"/>
      <c r="J5139" s="630"/>
      <c r="K5139" s="630"/>
      <c r="L5139" s="631"/>
    </row>
    <row r="5140" spans="1:12" s="194" customFormat="1" ht="26.65" customHeight="1" x14ac:dyDescent="0.15">
      <c r="A5140" s="625"/>
      <c r="B5140" s="620" t="s">
        <v>3277</v>
      </c>
      <c r="C5140" s="632" t="s">
        <v>3280</v>
      </c>
      <c r="D5140" s="634">
        <v>43396</v>
      </c>
      <c r="E5140" s="620" t="s">
        <v>3281</v>
      </c>
      <c r="F5140" s="636" t="s">
        <v>3282</v>
      </c>
      <c r="G5140" s="637"/>
      <c r="H5140" s="610" t="s">
        <v>286</v>
      </c>
      <c r="I5140" s="611"/>
      <c r="J5140" s="209" t="s">
        <v>287</v>
      </c>
      <c r="K5140" s="209" t="s">
        <v>16</v>
      </c>
      <c r="L5140" s="210">
        <v>277.89999999999998</v>
      </c>
    </row>
    <row r="5141" spans="1:12" s="194" customFormat="1" ht="409.6" customHeight="1" x14ac:dyDescent="0.15">
      <c r="A5141" s="625"/>
      <c r="B5141" s="640"/>
      <c r="C5141" s="641"/>
      <c r="D5141" s="642"/>
      <c r="E5141" s="640"/>
      <c r="F5141" s="643"/>
      <c r="G5141" s="644"/>
      <c r="H5141" s="616" t="s">
        <v>242</v>
      </c>
      <c r="I5141" s="617"/>
      <c r="J5141" s="620" t="s">
        <v>287</v>
      </c>
      <c r="K5141" s="620" t="s">
        <v>16</v>
      </c>
      <c r="L5141" s="622">
        <v>943</v>
      </c>
    </row>
    <row r="5142" spans="1:12" s="194" customFormat="1" ht="41.1" customHeight="1" x14ac:dyDescent="0.15">
      <c r="A5142" s="625"/>
      <c r="B5142" s="621"/>
      <c r="C5142" s="633"/>
      <c r="D5142" s="635"/>
      <c r="E5142" s="621"/>
      <c r="F5142" s="638"/>
      <c r="G5142" s="639"/>
      <c r="H5142" s="618"/>
      <c r="I5142" s="619"/>
      <c r="J5142" s="621"/>
      <c r="K5142" s="621"/>
      <c r="L5142" s="623"/>
    </row>
    <row r="5143" spans="1:12" s="194" customFormat="1" ht="24.6" customHeight="1" x14ac:dyDescent="0.15">
      <c r="A5143" s="625"/>
      <c r="B5143" s="203" t="s">
        <v>6</v>
      </c>
      <c r="C5143" s="207" t="s">
        <v>5</v>
      </c>
      <c r="D5143" s="207" t="s">
        <v>288</v>
      </c>
      <c r="E5143" s="207" t="s">
        <v>289</v>
      </c>
      <c r="F5143" s="612"/>
      <c r="G5143" s="613"/>
      <c r="H5143" s="616" t="s">
        <v>290</v>
      </c>
      <c r="I5143" s="617"/>
      <c r="J5143" s="620" t="s">
        <v>287</v>
      </c>
      <c r="K5143" s="620" t="s">
        <v>16</v>
      </c>
      <c r="L5143" s="622">
        <v>725</v>
      </c>
    </row>
    <row r="5144" spans="1:12" s="194" customFormat="1" ht="24.6" customHeight="1" x14ac:dyDescent="0.15">
      <c r="A5144" s="626"/>
      <c r="B5144" s="209" t="s">
        <v>460</v>
      </c>
      <c r="C5144" s="209" t="s">
        <v>3282</v>
      </c>
      <c r="D5144" s="211">
        <v>43402</v>
      </c>
      <c r="E5144" s="209" t="s">
        <v>3283</v>
      </c>
      <c r="F5144" s="614"/>
      <c r="G5144" s="615"/>
      <c r="H5144" s="618"/>
      <c r="I5144" s="619"/>
      <c r="J5144" s="621"/>
      <c r="K5144" s="621"/>
      <c r="L5144" s="623"/>
    </row>
    <row r="5145" spans="1:12" s="194" customFormat="1" ht="24.6" customHeight="1" x14ac:dyDescent="0.15">
      <c r="A5145" s="624">
        <v>972</v>
      </c>
      <c r="B5145" s="203" t="s">
        <v>12</v>
      </c>
      <c r="C5145" s="207" t="s">
        <v>11</v>
      </c>
      <c r="D5145" s="207" t="s">
        <v>280</v>
      </c>
      <c r="E5145" s="207" t="s">
        <v>281</v>
      </c>
      <c r="F5145" s="627" t="s">
        <v>8</v>
      </c>
      <c r="G5145" s="628"/>
      <c r="H5145" s="629"/>
      <c r="I5145" s="630"/>
      <c r="J5145" s="630"/>
      <c r="K5145" s="630"/>
      <c r="L5145" s="631"/>
    </row>
    <row r="5146" spans="1:12" s="194" customFormat="1" ht="26.65" customHeight="1" x14ac:dyDescent="0.15">
      <c r="A5146" s="625"/>
      <c r="B5146" s="620" t="s">
        <v>3277</v>
      </c>
      <c r="C5146" s="632" t="s">
        <v>3284</v>
      </c>
      <c r="D5146" s="634">
        <v>43408</v>
      </c>
      <c r="E5146" s="620" t="s">
        <v>3285</v>
      </c>
      <c r="F5146" s="636" t="s">
        <v>3286</v>
      </c>
      <c r="G5146" s="637"/>
      <c r="H5146" s="610" t="s">
        <v>286</v>
      </c>
      <c r="I5146" s="611"/>
      <c r="J5146" s="209" t="s">
        <v>287</v>
      </c>
      <c r="K5146" s="209" t="s">
        <v>16</v>
      </c>
      <c r="L5146" s="210">
        <v>1170</v>
      </c>
    </row>
    <row r="5147" spans="1:12" s="194" customFormat="1" ht="409.6" customHeight="1" x14ac:dyDescent="0.15">
      <c r="A5147" s="625"/>
      <c r="B5147" s="640"/>
      <c r="C5147" s="641"/>
      <c r="D5147" s="642"/>
      <c r="E5147" s="640"/>
      <c r="F5147" s="643"/>
      <c r="G5147" s="644"/>
      <c r="H5147" s="616" t="s">
        <v>242</v>
      </c>
      <c r="I5147" s="617"/>
      <c r="J5147" s="620" t="s">
        <v>287</v>
      </c>
      <c r="K5147" s="620" t="s">
        <v>16</v>
      </c>
      <c r="L5147" s="622">
        <v>312</v>
      </c>
    </row>
    <row r="5148" spans="1:12" s="194" customFormat="1" ht="51.75" customHeight="1" x14ac:dyDescent="0.15">
      <c r="A5148" s="625"/>
      <c r="B5148" s="621"/>
      <c r="C5148" s="633"/>
      <c r="D5148" s="635"/>
      <c r="E5148" s="621"/>
      <c r="F5148" s="638"/>
      <c r="G5148" s="639"/>
      <c r="H5148" s="618"/>
      <c r="I5148" s="619"/>
      <c r="J5148" s="621"/>
      <c r="K5148" s="621"/>
      <c r="L5148" s="623"/>
    </row>
    <row r="5149" spans="1:12" s="194" customFormat="1" ht="24.6" customHeight="1" x14ac:dyDescent="0.15">
      <c r="A5149" s="625"/>
      <c r="B5149" s="203" t="s">
        <v>6</v>
      </c>
      <c r="C5149" s="207" t="s">
        <v>5</v>
      </c>
      <c r="D5149" s="207" t="s">
        <v>288</v>
      </c>
      <c r="E5149" s="207" t="s">
        <v>289</v>
      </c>
      <c r="F5149" s="612"/>
      <c r="G5149" s="613"/>
      <c r="H5149" s="616" t="s">
        <v>290</v>
      </c>
      <c r="I5149" s="617"/>
      <c r="J5149" s="620" t="s">
        <v>287</v>
      </c>
      <c r="K5149" s="620" t="s">
        <v>16</v>
      </c>
      <c r="L5149" s="622">
        <v>117</v>
      </c>
    </row>
    <row r="5150" spans="1:12" s="194" customFormat="1" ht="24.6" customHeight="1" x14ac:dyDescent="0.15">
      <c r="A5150" s="626"/>
      <c r="B5150" s="209" t="s">
        <v>460</v>
      </c>
      <c r="C5150" s="209" t="s">
        <v>3286</v>
      </c>
      <c r="D5150" s="211">
        <v>43411</v>
      </c>
      <c r="E5150" s="209" t="s">
        <v>2272</v>
      </c>
      <c r="F5150" s="614"/>
      <c r="G5150" s="615"/>
      <c r="H5150" s="618"/>
      <c r="I5150" s="619"/>
      <c r="J5150" s="621"/>
      <c r="K5150" s="621"/>
      <c r="L5150" s="623"/>
    </row>
    <row r="5151" spans="1:12" s="194" customFormat="1" ht="24.6" customHeight="1" x14ac:dyDescent="0.15">
      <c r="A5151" s="624">
        <v>973</v>
      </c>
      <c r="B5151" s="203" t="s">
        <v>12</v>
      </c>
      <c r="C5151" s="207" t="s">
        <v>11</v>
      </c>
      <c r="D5151" s="207" t="s">
        <v>280</v>
      </c>
      <c r="E5151" s="207" t="s">
        <v>281</v>
      </c>
      <c r="F5151" s="627" t="s">
        <v>8</v>
      </c>
      <c r="G5151" s="628"/>
      <c r="H5151" s="629"/>
      <c r="I5151" s="630"/>
      <c r="J5151" s="630"/>
      <c r="K5151" s="630"/>
      <c r="L5151" s="631"/>
    </row>
    <row r="5152" spans="1:12" s="194" customFormat="1" ht="26.65" customHeight="1" x14ac:dyDescent="0.15">
      <c r="A5152" s="625"/>
      <c r="B5152" s="620" t="s">
        <v>3287</v>
      </c>
      <c r="C5152" s="632" t="s">
        <v>3288</v>
      </c>
      <c r="D5152" s="634">
        <v>43392</v>
      </c>
      <c r="E5152" s="620" t="s">
        <v>1003</v>
      </c>
      <c r="F5152" s="636" t="s">
        <v>3143</v>
      </c>
      <c r="G5152" s="637"/>
      <c r="H5152" s="610" t="s">
        <v>286</v>
      </c>
      <c r="I5152" s="611"/>
      <c r="J5152" s="209" t="s">
        <v>287</v>
      </c>
      <c r="K5152" s="209" t="s">
        <v>287</v>
      </c>
      <c r="L5152" s="210">
        <v>0</v>
      </c>
    </row>
    <row r="5153" spans="1:12" s="194" customFormat="1" ht="409.6" customHeight="1" x14ac:dyDescent="0.15">
      <c r="A5153" s="625"/>
      <c r="B5153" s="640"/>
      <c r="C5153" s="641"/>
      <c r="D5153" s="642"/>
      <c r="E5153" s="640"/>
      <c r="F5153" s="643"/>
      <c r="G5153" s="644"/>
      <c r="H5153" s="616" t="s">
        <v>242</v>
      </c>
      <c r="I5153" s="617"/>
      <c r="J5153" s="620" t="s">
        <v>287</v>
      </c>
      <c r="K5153" s="620" t="s">
        <v>16</v>
      </c>
      <c r="L5153" s="622">
        <v>918.61</v>
      </c>
    </row>
    <row r="5154" spans="1:12" s="194" customFormat="1" ht="62.45" customHeight="1" x14ac:dyDescent="0.15">
      <c r="A5154" s="625"/>
      <c r="B5154" s="621"/>
      <c r="C5154" s="633"/>
      <c r="D5154" s="635"/>
      <c r="E5154" s="621"/>
      <c r="F5154" s="638"/>
      <c r="G5154" s="639"/>
      <c r="H5154" s="618"/>
      <c r="I5154" s="619"/>
      <c r="J5154" s="621"/>
      <c r="K5154" s="621"/>
      <c r="L5154" s="623"/>
    </row>
    <row r="5155" spans="1:12" s="194" customFormat="1" ht="24.6" customHeight="1" x14ac:dyDescent="0.15">
      <c r="A5155" s="625"/>
      <c r="B5155" s="203" t="s">
        <v>6</v>
      </c>
      <c r="C5155" s="207" t="s">
        <v>5</v>
      </c>
      <c r="D5155" s="207" t="s">
        <v>288</v>
      </c>
      <c r="E5155" s="207" t="s">
        <v>289</v>
      </c>
      <c r="F5155" s="612"/>
      <c r="G5155" s="613"/>
      <c r="H5155" s="616" t="s">
        <v>290</v>
      </c>
      <c r="I5155" s="617"/>
      <c r="J5155" s="620" t="s">
        <v>287</v>
      </c>
      <c r="K5155" s="620" t="s">
        <v>16</v>
      </c>
      <c r="L5155" s="622">
        <v>850</v>
      </c>
    </row>
    <row r="5156" spans="1:12" s="194" customFormat="1" ht="24.6" customHeight="1" x14ac:dyDescent="0.15">
      <c r="A5156" s="626"/>
      <c r="B5156" s="209" t="s">
        <v>571</v>
      </c>
      <c r="C5156" s="209" t="s">
        <v>3143</v>
      </c>
      <c r="D5156" s="211">
        <v>43400</v>
      </c>
      <c r="E5156" s="209" t="s">
        <v>694</v>
      </c>
      <c r="F5156" s="614"/>
      <c r="G5156" s="615"/>
      <c r="H5156" s="618"/>
      <c r="I5156" s="619"/>
      <c r="J5156" s="621"/>
      <c r="K5156" s="621"/>
      <c r="L5156" s="623"/>
    </row>
    <row r="5157" spans="1:12" s="194" customFormat="1" ht="24.6" customHeight="1" x14ac:dyDescent="0.15">
      <c r="A5157" s="624">
        <v>974</v>
      </c>
      <c r="B5157" s="203" t="s">
        <v>12</v>
      </c>
      <c r="C5157" s="207" t="s">
        <v>11</v>
      </c>
      <c r="D5157" s="207" t="s">
        <v>280</v>
      </c>
      <c r="E5157" s="207" t="s">
        <v>281</v>
      </c>
      <c r="F5157" s="627" t="s">
        <v>8</v>
      </c>
      <c r="G5157" s="628"/>
      <c r="H5157" s="629"/>
      <c r="I5157" s="630"/>
      <c r="J5157" s="630"/>
      <c r="K5157" s="630"/>
      <c r="L5157" s="631"/>
    </row>
    <row r="5158" spans="1:12" s="194" customFormat="1" ht="26.65" customHeight="1" x14ac:dyDescent="0.15">
      <c r="A5158" s="625"/>
      <c r="B5158" s="620" t="s">
        <v>3289</v>
      </c>
      <c r="C5158" s="632" t="s">
        <v>3290</v>
      </c>
      <c r="D5158" s="634">
        <v>43439</v>
      </c>
      <c r="E5158" s="620" t="s">
        <v>896</v>
      </c>
      <c r="F5158" s="636" t="s">
        <v>1961</v>
      </c>
      <c r="G5158" s="637"/>
      <c r="H5158" s="610" t="s">
        <v>286</v>
      </c>
      <c r="I5158" s="611"/>
      <c r="J5158" s="209" t="s">
        <v>287</v>
      </c>
      <c r="K5158" s="209" t="s">
        <v>16</v>
      </c>
      <c r="L5158" s="210">
        <v>377.72</v>
      </c>
    </row>
    <row r="5159" spans="1:12" s="194" customFormat="1" ht="320.45" customHeight="1" x14ac:dyDescent="0.15">
      <c r="A5159" s="625"/>
      <c r="B5159" s="621"/>
      <c r="C5159" s="633"/>
      <c r="D5159" s="635"/>
      <c r="E5159" s="621"/>
      <c r="F5159" s="638"/>
      <c r="G5159" s="639"/>
      <c r="H5159" s="610" t="s">
        <v>242</v>
      </c>
      <c r="I5159" s="611"/>
      <c r="J5159" s="209" t="s">
        <v>287</v>
      </c>
      <c r="K5159" s="209" t="s">
        <v>16</v>
      </c>
      <c r="L5159" s="210">
        <v>266.41000000000003</v>
      </c>
    </row>
    <row r="5160" spans="1:12" s="194" customFormat="1" ht="24.6" customHeight="1" x14ac:dyDescent="0.15">
      <c r="A5160" s="625"/>
      <c r="B5160" s="203" t="s">
        <v>6</v>
      </c>
      <c r="C5160" s="207" t="s">
        <v>5</v>
      </c>
      <c r="D5160" s="207" t="s">
        <v>288</v>
      </c>
      <c r="E5160" s="207" t="s">
        <v>289</v>
      </c>
      <c r="F5160" s="612"/>
      <c r="G5160" s="613"/>
      <c r="H5160" s="616" t="s">
        <v>290</v>
      </c>
      <c r="I5160" s="617"/>
      <c r="J5160" s="620" t="s">
        <v>287</v>
      </c>
      <c r="K5160" s="620" t="s">
        <v>16</v>
      </c>
      <c r="L5160" s="622">
        <v>104</v>
      </c>
    </row>
    <row r="5161" spans="1:12" s="194" customFormat="1" ht="35.1" customHeight="1" x14ac:dyDescent="0.15">
      <c r="A5161" s="626"/>
      <c r="B5161" s="209" t="s">
        <v>1105</v>
      </c>
      <c r="C5161" s="209" t="s">
        <v>1961</v>
      </c>
      <c r="D5161" s="211">
        <v>43441</v>
      </c>
      <c r="E5161" s="209" t="s">
        <v>934</v>
      </c>
      <c r="F5161" s="614"/>
      <c r="G5161" s="615"/>
      <c r="H5161" s="618"/>
      <c r="I5161" s="619"/>
      <c r="J5161" s="621"/>
      <c r="K5161" s="621"/>
      <c r="L5161" s="623"/>
    </row>
    <row r="5162" spans="1:12" s="194" customFormat="1" ht="24.6" customHeight="1" x14ac:dyDescent="0.15">
      <c r="A5162" s="624">
        <v>975</v>
      </c>
      <c r="B5162" s="203" t="s">
        <v>12</v>
      </c>
      <c r="C5162" s="207" t="s">
        <v>11</v>
      </c>
      <c r="D5162" s="207" t="s">
        <v>280</v>
      </c>
      <c r="E5162" s="207" t="s">
        <v>281</v>
      </c>
      <c r="F5162" s="627" t="s">
        <v>8</v>
      </c>
      <c r="G5162" s="628"/>
      <c r="H5162" s="629"/>
      <c r="I5162" s="630"/>
      <c r="J5162" s="630"/>
      <c r="K5162" s="630"/>
      <c r="L5162" s="631"/>
    </row>
    <row r="5163" spans="1:12" s="194" customFormat="1" ht="26.65" customHeight="1" x14ac:dyDescent="0.15">
      <c r="A5163" s="625"/>
      <c r="B5163" s="620" t="s">
        <v>3289</v>
      </c>
      <c r="C5163" s="632" t="s">
        <v>3291</v>
      </c>
      <c r="D5163" s="634">
        <v>43481</v>
      </c>
      <c r="E5163" s="620" t="s">
        <v>354</v>
      </c>
      <c r="F5163" s="636" t="s">
        <v>3292</v>
      </c>
      <c r="G5163" s="637"/>
      <c r="H5163" s="610" t="s">
        <v>286</v>
      </c>
      <c r="I5163" s="611"/>
      <c r="J5163" s="209" t="s">
        <v>287</v>
      </c>
      <c r="K5163" s="209" t="s">
        <v>16</v>
      </c>
      <c r="L5163" s="210">
        <v>431.1</v>
      </c>
    </row>
    <row r="5164" spans="1:12" s="194" customFormat="1" ht="245.25" customHeight="1" x14ac:dyDescent="0.15">
      <c r="A5164" s="625"/>
      <c r="B5164" s="621"/>
      <c r="C5164" s="633"/>
      <c r="D5164" s="635"/>
      <c r="E5164" s="621"/>
      <c r="F5164" s="638"/>
      <c r="G5164" s="639"/>
      <c r="H5164" s="610" t="s">
        <v>242</v>
      </c>
      <c r="I5164" s="611"/>
      <c r="J5164" s="209" t="s">
        <v>287</v>
      </c>
      <c r="K5164" s="209" t="s">
        <v>16</v>
      </c>
      <c r="L5164" s="210">
        <v>964.55</v>
      </c>
    </row>
    <row r="5165" spans="1:12" s="194" customFormat="1" ht="24.6" customHeight="1" x14ac:dyDescent="0.15">
      <c r="A5165" s="625"/>
      <c r="B5165" s="203" t="s">
        <v>6</v>
      </c>
      <c r="C5165" s="207" t="s">
        <v>5</v>
      </c>
      <c r="D5165" s="207" t="s">
        <v>288</v>
      </c>
      <c r="E5165" s="207" t="s">
        <v>289</v>
      </c>
      <c r="F5165" s="612"/>
      <c r="G5165" s="613"/>
      <c r="H5165" s="616" t="s">
        <v>290</v>
      </c>
      <c r="I5165" s="617"/>
      <c r="J5165" s="620" t="s">
        <v>287</v>
      </c>
      <c r="K5165" s="620" t="s">
        <v>287</v>
      </c>
      <c r="L5165" s="622">
        <v>0</v>
      </c>
    </row>
    <row r="5166" spans="1:12" s="194" customFormat="1" ht="35.1" customHeight="1" x14ac:dyDescent="0.15">
      <c r="A5166" s="626"/>
      <c r="B5166" s="209" t="s">
        <v>1105</v>
      </c>
      <c r="C5166" s="209" t="s">
        <v>3292</v>
      </c>
      <c r="D5166" s="211">
        <v>43487</v>
      </c>
      <c r="E5166" s="209" t="s">
        <v>3225</v>
      </c>
      <c r="F5166" s="614"/>
      <c r="G5166" s="615"/>
      <c r="H5166" s="618"/>
      <c r="I5166" s="619"/>
      <c r="J5166" s="621"/>
      <c r="K5166" s="621"/>
      <c r="L5166" s="623"/>
    </row>
    <row r="5167" spans="1:12" s="194" customFormat="1" ht="24.6" customHeight="1" x14ac:dyDescent="0.15">
      <c r="A5167" s="624">
        <v>976</v>
      </c>
      <c r="B5167" s="203" t="s">
        <v>12</v>
      </c>
      <c r="C5167" s="207" t="s">
        <v>11</v>
      </c>
      <c r="D5167" s="207" t="s">
        <v>280</v>
      </c>
      <c r="E5167" s="207" t="s">
        <v>281</v>
      </c>
      <c r="F5167" s="627" t="s">
        <v>8</v>
      </c>
      <c r="G5167" s="628"/>
      <c r="H5167" s="629"/>
      <c r="I5167" s="630"/>
      <c r="J5167" s="630"/>
      <c r="K5167" s="630"/>
      <c r="L5167" s="631"/>
    </row>
    <row r="5168" spans="1:12" s="194" customFormat="1" ht="26.65" customHeight="1" x14ac:dyDescent="0.15">
      <c r="A5168" s="625"/>
      <c r="B5168" s="620" t="s">
        <v>3293</v>
      </c>
      <c r="C5168" s="632" t="s">
        <v>3294</v>
      </c>
      <c r="D5168" s="634">
        <v>43431</v>
      </c>
      <c r="E5168" s="620" t="s">
        <v>1480</v>
      </c>
      <c r="F5168" s="636" t="s">
        <v>2485</v>
      </c>
      <c r="G5168" s="637"/>
      <c r="H5168" s="610" t="s">
        <v>286</v>
      </c>
      <c r="I5168" s="611"/>
      <c r="J5168" s="209" t="s">
        <v>287</v>
      </c>
      <c r="K5168" s="209" t="s">
        <v>16</v>
      </c>
      <c r="L5168" s="210">
        <v>519.75</v>
      </c>
    </row>
    <row r="5169" spans="1:12" s="194" customFormat="1" ht="169.5" customHeight="1" x14ac:dyDescent="0.15">
      <c r="A5169" s="625"/>
      <c r="B5169" s="621"/>
      <c r="C5169" s="633"/>
      <c r="D5169" s="635"/>
      <c r="E5169" s="621"/>
      <c r="F5169" s="638"/>
      <c r="G5169" s="639"/>
      <c r="H5169" s="610" t="s">
        <v>242</v>
      </c>
      <c r="I5169" s="611"/>
      <c r="J5169" s="209" t="s">
        <v>287</v>
      </c>
      <c r="K5169" s="209" t="s">
        <v>16</v>
      </c>
      <c r="L5169" s="210">
        <v>2548.41</v>
      </c>
    </row>
    <row r="5170" spans="1:12" s="194" customFormat="1" ht="24.6" customHeight="1" x14ac:dyDescent="0.15">
      <c r="A5170" s="625"/>
      <c r="B5170" s="203" t="s">
        <v>6</v>
      </c>
      <c r="C5170" s="207" t="s">
        <v>5</v>
      </c>
      <c r="D5170" s="207" t="s">
        <v>288</v>
      </c>
      <c r="E5170" s="207" t="s">
        <v>289</v>
      </c>
      <c r="F5170" s="612"/>
      <c r="G5170" s="613"/>
      <c r="H5170" s="616" t="s">
        <v>290</v>
      </c>
      <c r="I5170" s="617"/>
      <c r="J5170" s="620" t="s">
        <v>287</v>
      </c>
      <c r="K5170" s="620" t="s">
        <v>16</v>
      </c>
      <c r="L5170" s="622">
        <v>871.51</v>
      </c>
    </row>
    <row r="5171" spans="1:12" s="194" customFormat="1" ht="24.6" customHeight="1" x14ac:dyDescent="0.15">
      <c r="A5171" s="626"/>
      <c r="B5171" s="209" t="s">
        <v>822</v>
      </c>
      <c r="C5171" s="209" t="s">
        <v>2485</v>
      </c>
      <c r="D5171" s="211">
        <v>43435</v>
      </c>
      <c r="E5171" s="209" t="s">
        <v>944</v>
      </c>
      <c r="F5171" s="614"/>
      <c r="G5171" s="615"/>
      <c r="H5171" s="618"/>
      <c r="I5171" s="619"/>
      <c r="J5171" s="621"/>
      <c r="K5171" s="621"/>
      <c r="L5171" s="623"/>
    </row>
    <row r="5172" spans="1:12" s="194" customFormat="1" ht="24.6" customHeight="1" x14ac:dyDescent="0.15">
      <c r="A5172" s="624">
        <v>977</v>
      </c>
      <c r="B5172" s="203" t="s">
        <v>12</v>
      </c>
      <c r="C5172" s="207" t="s">
        <v>11</v>
      </c>
      <c r="D5172" s="207" t="s">
        <v>280</v>
      </c>
      <c r="E5172" s="207" t="s">
        <v>281</v>
      </c>
      <c r="F5172" s="627" t="s">
        <v>8</v>
      </c>
      <c r="G5172" s="628"/>
      <c r="H5172" s="629"/>
      <c r="I5172" s="630"/>
      <c r="J5172" s="630"/>
      <c r="K5172" s="630"/>
      <c r="L5172" s="631"/>
    </row>
    <row r="5173" spans="1:12" s="194" customFormat="1" ht="26.65" customHeight="1" x14ac:dyDescent="0.15">
      <c r="A5173" s="625"/>
      <c r="B5173" s="620" t="s">
        <v>3295</v>
      </c>
      <c r="C5173" s="632" t="s">
        <v>3296</v>
      </c>
      <c r="D5173" s="634">
        <v>43380</v>
      </c>
      <c r="E5173" s="620" t="s">
        <v>3297</v>
      </c>
      <c r="F5173" s="636" t="s">
        <v>3298</v>
      </c>
      <c r="G5173" s="637"/>
      <c r="H5173" s="610" t="s">
        <v>286</v>
      </c>
      <c r="I5173" s="611"/>
      <c r="J5173" s="209" t="s">
        <v>287</v>
      </c>
      <c r="K5173" s="209" t="s">
        <v>16</v>
      </c>
      <c r="L5173" s="210">
        <v>355</v>
      </c>
    </row>
    <row r="5174" spans="1:12" s="194" customFormat="1" ht="126.95" customHeight="1" x14ac:dyDescent="0.15">
      <c r="A5174" s="625"/>
      <c r="B5174" s="621"/>
      <c r="C5174" s="633"/>
      <c r="D5174" s="635"/>
      <c r="E5174" s="621"/>
      <c r="F5174" s="638"/>
      <c r="G5174" s="639"/>
      <c r="H5174" s="610" t="s">
        <v>242</v>
      </c>
      <c r="I5174" s="611"/>
      <c r="J5174" s="209" t="s">
        <v>287</v>
      </c>
      <c r="K5174" s="209" t="s">
        <v>16</v>
      </c>
      <c r="L5174" s="210">
        <v>653.5</v>
      </c>
    </row>
    <row r="5175" spans="1:12" s="194" customFormat="1" ht="24.6" customHeight="1" x14ac:dyDescent="0.15">
      <c r="A5175" s="625"/>
      <c r="B5175" s="203" t="s">
        <v>6</v>
      </c>
      <c r="C5175" s="207" t="s">
        <v>5</v>
      </c>
      <c r="D5175" s="207" t="s">
        <v>288</v>
      </c>
      <c r="E5175" s="207" t="s">
        <v>289</v>
      </c>
      <c r="F5175" s="612"/>
      <c r="G5175" s="613"/>
      <c r="H5175" s="616" t="s">
        <v>290</v>
      </c>
      <c r="I5175" s="617"/>
      <c r="J5175" s="620" t="s">
        <v>287</v>
      </c>
      <c r="K5175" s="620" t="s">
        <v>287</v>
      </c>
      <c r="L5175" s="622">
        <v>0</v>
      </c>
    </row>
    <row r="5176" spans="1:12" s="194" customFormat="1" ht="24.6" customHeight="1" x14ac:dyDescent="0.15">
      <c r="A5176" s="626"/>
      <c r="B5176" s="209" t="s">
        <v>439</v>
      </c>
      <c r="C5176" s="209" t="s">
        <v>3298</v>
      </c>
      <c r="D5176" s="211">
        <v>43382</v>
      </c>
      <c r="E5176" s="209" t="s">
        <v>3299</v>
      </c>
      <c r="F5176" s="614"/>
      <c r="G5176" s="615"/>
      <c r="H5176" s="618"/>
      <c r="I5176" s="619"/>
      <c r="J5176" s="621"/>
      <c r="K5176" s="621"/>
      <c r="L5176" s="623"/>
    </row>
    <row r="5177" spans="1:12" s="194" customFormat="1" ht="24.6" customHeight="1" x14ac:dyDescent="0.15">
      <c r="A5177" s="624">
        <v>978</v>
      </c>
      <c r="B5177" s="203" t="s">
        <v>12</v>
      </c>
      <c r="C5177" s="207" t="s">
        <v>11</v>
      </c>
      <c r="D5177" s="207" t="s">
        <v>280</v>
      </c>
      <c r="E5177" s="207" t="s">
        <v>281</v>
      </c>
      <c r="F5177" s="627" t="s">
        <v>8</v>
      </c>
      <c r="G5177" s="628"/>
      <c r="H5177" s="629"/>
      <c r="I5177" s="630"/>
      <c r="J5177" s="630"/>
      <c r="K5177" s="630"/>
      <c r="L5177" s="631"/>
    </row>
    <row r="5178" spans="1:12" s="194" customFormat="1" ht="26.65" customHeight="1" x14ac:dyDescent="0.15">
      <c r="A5178" s="625"/>
      <c r="B5178" s="620" t="s">
        <v>3295</v>
      </c>
      <c r="C5178" s="632" t="s">
        <v>3300</v>
      </c>
      <c r="D5178" s="634">
        <v>43426</v>
      </c>
      <c r="E5178" s="620" t="s">
        <v>1575</v>
      </c>
      <c r="F5178" s="636" t="s">
        <v>3301</v>
      </c>
      <c r="G5178" s="637"/>
      <c r="H5178" s="610" t="s">
        <v>286</v>
      </c>
      <c r="I5178" s="611"/>
      <c r="J5178" s="209" t="s">
        <v>287</v>
      </c>
      <c r="K5178" s="209" t="s">
        <v>16</v>
      </c>
      <c r="L5178" s="210">
        <v>949.28</v>
      </c>
    </row>
    <row r="5179" spans="1:12" s="194" customFormat="1" ht="409.6" customHeight="1" x14ac:dyDescent="0.15">
      <c r="A5179" s="625"/>
      <c r="B5179" s="640"/>
      <c r="C5179" s="641"/>
      <c r="D5179" s="642"/>
      <c r="E5179" s="640"/>
      <c r="F5179" s="643"/>
      <c r="G5179" s="644"/>
      <c r="H5179" s="616" t="s">
        <v>242</v>
      </c>
      <c r="I5179" s="617"/>
      <c r="J5179" s="620" t="s">
        <v>287</v>
      </c>
      <c r="K5179" s="620" t="s">
        <v>16</v>
      </c>
      <c r="L5179" s="622">
        <v>1019.39</v>
      </c>
    </row>
    <row r="5180" spans="1:12" s="194" customFormat="1" ht="126.95" customHeight="1" x14ac:dyDescent="0.15">
      <c r="A5180" s="625"/>
      <c r="B5180" s="621"/>
      <c r="C5180" s="633"/>
      <c r="D5180" s="635"/>
      <c r="E5180" s="621"/>
      <c r="F5180" s="638"/>
      <c r="G5180" s="639"/>
      <c r="H5180" s="618"/>
      <c r="I5180" s="619"/>
      <c r="J5180" s="621"/>
      <c r="K5180" s="621"/>
      <c r="L5180" s="623"/>
    </row>
    <row r="5181" spans="1:12" s="194" customFormat="1" ht="24.6" customHeight="1" x14ac:dyDescent="0.15">
      <c r="A5181" s="625"/>
      <c r="B5181" s="203" t="s">
        <v>6</v>
      </c>
      <c r="C5181" s="207" t="s">
        <v>5</v>
      </c>
      <c r="D5181" s="207" t="s">
        <v>288</v>
      </c>
      <c r="E5181" s="207" t="s">
        <v>289</v>
      </c>
      <c r="F5181" s="612"/>
      <c r="G5181" s="613"/>
      <c r="H5181" s="616" t="s">
        <v>290</v>
      </c>
      <c r="I5181" s="617"/>
      <c r="J5181" s="620" t="s">
        <v>287</v>
      </c>
      <c r="K5181" s="620" t="s">
        <v>287</v>
      </c>
      <c r="L5181" s="622">
        <v>0</v>
      </c>
    </row>
    <row r="5182" spans="1:12" s="194" customFormat="1" ht="24.6" customHeight="1" x14ac:dyDescent="0.15">
      <c r="A5182" s="626"/>
      <c r="B5182" s="209" t="s">
        <v>439</v>
      </c>
      <c r="C5182" s="209" t="s">
        <v>3301</v>
      </c>
      <c r="D5182" s="211">
        <v>43434</v>
      </c>
      <c r="E5182" s="209" t="s">
        <v>3302</v>
      </c>
      <c r="F5182" s="614"/>
      <c r="G5182" s="615"/>
      <c r="H5182" s="618"/>
      <c r="I5182" s="619"/>
      <c r="J5182" s="621"/>
      <c r="K5182" s="621"/>
      <c r="L5182" s="623"/>
    </row>
    <row r="5183" spans="1:12" s="194" customFormat="1" ht="24.6" customHeight="1" x14ac:dyDescent="0.15">
      <c r="A5183" s="624">
        <v>979</v>
      </c>
      <c r="B5183" s="203" t="s">
        <v>12</v>
      </c>
      <c r="C5183" s="207" t="s">
        <v>11</v>
      </c>
      <c r="D5183" s="207" t="s">
        <v>280</v>
      </c>
      <c r="E5183" s="207" t="s">
        <v>281</v>
      </c>
      <c r="F5183" s="627" t="s">
        <v>8</v>
      </c>
      <c r="G5183" s="628"/>
      <c r="H5183" s="629"/>
      <c r="I5183" s="630"/>
      <c r="J5183" s="630"/>
      <c r="K5183" s="630"/>
      <c r="L5183" s="631"/>
    </row>
    <row r="5184" spans="1:12" s="194" customFormat="1" ht="26.65" customHeight="1" x14ac:dyDescent="0.15">
      <c r="A5184" s="625"/>
      <c r="B5184" s="620" t="s">
        <v>3295</v>
      </c>
      <c r="C5184" s="632" t="s">
        <v>3300</v>
      </c>
      <c r="D5184" s="634">
        <v>43426</v>
      </c>
      <c r="E5184" s="620" t="s">
        <v>1575</v>
      </c>
      <c r="F5184" s="636" t="s">
        <v>1557</v>
      </c>
      <c r="G5184" s="637"/>
      <c r="H5184" s="610" t="s">
        <v>286</v>
      </c>
      <c r="I5184" s="611"/>
      <c r="J5184" s="209" t="s">
        <v>287</v>
      </c>
      <c r="K5184" s="209" t="s">
        <v>16</v>
      </c>
      <c r="L5184" s="210">
        <v>898.36</v>
      </c>
    </row>
    <row r="5185" spans="1:12" s="194" customFormat="1" ht="409.6" customHeight="1" x14ac:dyDescent="0.15">
      <c r="A5185" s="625"/>
      <c r="B5185" s="640"/>
      <c r="C5185" s="641"/>
      <c r="D5185" s="642"/>
      <c r="E5185" s="640"/>
      <c r="F5185" s="643"/>
      <c r="G5185" s="644"/>
      <c r="H5185" s="616" t="s">
        <v>242</v>
      </c>
      <c r="I5185" s="617"/>
      <c r="J5185" s="620" t="s">
        <v>287</v>
      </c>
      <c r="K5185" s="620" t="s">
        <v>16</v>
      </c>
      <c r="L5185" s="622">
        <v>225.36</v>
      </c>
    </row>
    <row r="5186" spans="1:12" s="194" customFormat="1" ht="126.95" customHeight="1" x14ac:dyDescent="0.15">
      <c r="A5186" s="625"/>
      <c r="B5186" s="621"/>
      <c r="C5186" s="633"/>
      <c r="D5186" s="635"/>
      <c r="E5186" s="621"/>
      <c r="F5186" s="638"/>
      <c r="G5186" s="639"/>
      <c r="H5186" s="618"/>
      <c r="I5186" s="619"/>
      <c r="J5186" s="621"/>
      <c r="K5186" s="621"/>
      <c r="L5186" s="623"/>
    </row>
    <row r="5187" spans="1:12" s="194" customFormat="1" ht="24.6" customHeight="1" x14ac:dyDescent="0.15">
      <c r="A5187" s="625"/>
      <c r="B5187" s="203" t="s">
        <v>6</v>
      </c>
      <c r="C5187" s="207" t="s">
        <v>5</v>
      </c>
      <c r="D5187" s="207" t="s">
        <v>288</v>
      </c>
      <c r="E5187" s="207" t="s">
        <v>289</v>
      </c>
      <c r="F5187" s="612"/>
      <c r="G5187" s="613"/>
      <c r="H5187" s="616" t="s">
        <v>290</v>
      </c>
      <c r="I5187" s="617"/>
      <c r="J5187" s="620" t="s">
        <v>287</v>
      </c>
      <c r="K5187" s="620" t="s">
        <v>287</v>
      </c>
      <c r="L5187" s="622">
        <v>0</v>
      </c>
    </row>
    <row r="5188" spans="1:12" s="194" customFormat="1" ht="24.6" customHeight="1" x14ac:dyDescent="0.15">
      <c r="A5188" s="626"/>
      <c r="B5188" s="209" t="s">
        <v>439</v>
      </c>
      <c r="C5188" s="209" t="s">
        <v>1557</v>
      </c>
      <c r="D5188" s="211">
        <v>43434</v>
      </c>
      <c r="E5188" s="209" t="s">
        <v>3302</v>
      </c>
      <c r="F5188" s="614"/>
      <c r="G5188" s="615"/>
      <c r="H5188" s="618"/>
      <c r="I5188" s="619"/>
      <c r="J5188" s="621"/>
      <c r="K5188" s="621"/>
      <c r="L5188" s="623"/>
    </row>
    <row r="5189" spans="1:12" s="194" customFormat="1" ht="24.6" customHeight="1" x14ac:dyDescent="0.15">
      <c r="A5189" s="624">
        <v>980</v>
      </c>
      <c r="B5189" s="203" t="s">
        <v>12</v>
      </c>
      <c r="C5189" s="207" t="s">
        <v>11</v>
      </c>
      <c r="D5189" s="207" t="s">
        <v>280</v>
      </c>
      <c r="E5189" s="207" t="s">
        <v>281</v>
      </c>
      <c r="F5189" s="627" t="s">
        <v>8</v>
      </c>
      <c r="G5189" s="628"/>
      <c r="H5189" s="629"/>
      <c r="I5189" s="630"/>
      <c r="J5189" s="630"/>
      <c r="K5189" s="630"/>
      <c r="L5189" s="631"/>
    </row>
    <row r="5190" spans="1:12" s="194" customFormat="1" ht="26.65" customHeight="1" x14ac:dyDescent="0.15">
      <c r="A5190" s="625"/>
      <c r="B5190" s="620" t="s">
        <v>3295</v>
      </c>
      <c r="C5190" s="632" t="s">
        <v>3303</v>
      </c>
      <c r="D5190" s="634">
        <v>43475</v>
      </c>
      <c r="E5190" s="620" t="s">
        <v>1604</v>
      </c>
      <c r="F5190" s="636" t="s">
        <v>1605</v>
      </c>
      <c r="G5190" s="637"/>
      <c r="H5190" s="610" t="s">
        <v>286</v>
      </c>
      <c r="I5190" s="611"/>
      <c r="J5190" s="209" t="s">
        <v>287</v>
      </c>
      <c r="K5190" s="209" t="s">
        <v>16</v>
      </c>
      <c r="L5190" s="210">
        <v>471.16</v>
      </c>
    </row>
    <row r="5191" spans="1:12" s="194" customFormat="1" ht="363.75" customHeight="1" x14ac:dyDescent="0.15">
      <c r="A5191" s="625"/>
      <c r="B5191" s="621"/>
      <c r="C5191" s="633"/>
      <c r="D5191" s="635"/>
      <c r="E5191" s="621"/>
      <c r="F5191" s="638"/>
      <c r="G5191" s="639"/>
      <c r="H5191" s="610" t="s">
        <v>242</v>
      </c>
      <c r="I5191" s="611"/>
      <c r="J5191" s="209" t="s">
        <v>287</v>
      </c>
      <c r="K5191" s="209" t="s">
        <v>16</v>
      </c>
      <c r="L5191" s="210">
        <v>312.39999999999998</v>
      </c>
    </row>
    <row r="5192" spans="1:12" s="194" customFormat="1" ht="24.6" customHeight="1" x14ac:dyDescent="0.15">
      <c r="A5192" s="625"/>
      <c r="B5192" s="203" t="s">
        <v>6</v>
      </c>
      <c r="C5192" s="207" t="s">
        <v>5</v>
      </c>
      <c r="D5192" s="207" t="s">
        <v>288</v>
      </c>
      <c r="E5192" s="207" t="s">
        <v>289</v>
      </c>
      <c r="F5192" s="612"/>
      <c r="G5192" s="613"/>
      <c r="H5192" s="616" t="s">
        <v>290</v>
      </c>
      <c r="I5192" s="617"/>
      <c r="J5192" s="620" t="s">
        <v>287</v>
      </c>
      <c r="K5192" s="620" t="s">
        <v>287</v>
      </c>
      <c r="L5192" s="622">
        <v>0</v>
      </c>
    </row>
    <row r="5193" spans="1:12" s="194" customFormat="1" ht="24.6" customHeight="1" x14ac:dyDescent="0.15">
      <c r="A5193" s="626"/>
      <c r="B5193" s="209" t="s">
        <v>439</v>
      </c>
      <c r="C5193" s="209" t="s">
        <v>1605</v>
      </c>
      <c r="D5193" s="211">
        <v>43477</v>
      </c>
      <c r="E5193" s="209" t="s">
        <v>2369</v>
      </c>
      <c r="F5193" s="614"/>
      <c r="G5193" s="615"/>
      <c r="H5193" s="618"/>
      <c r="I5193" s="619"/>
      <c r="J5193" s="621"/>
      <c r="K5193" s="621"/>
      <c r="L5193" s="623"/>
    </row>
    <row r="5194" spans="1:12" s="194" customFormat="1" ht="24.6" customHeight="1" x14ac:dyDescent="0.15">
      <c r="A5194" s="624">
        <v>981</v>
      </c>
      <c r="B5194" s="203" t="s">
        <v>12</v>
      </c>
      <c r="C5194" s="207" t="s">
        <v>11</v>
      </c>
      <c r="D5194" s="207" t="s">
        <v>280</v>
      </c>
      <c r="E5194" s="207" t="s">
        <v>281</v>
      </c>
      <c r="F5194" s="627" t="s">
        <v>8</v>
      </c>
      <c r="G5194" s="628"/>
      <c r="H5194" s="629"/>
      <c r="I5194" s="630"/>
      <c r="J5194" s="630"/>
      <c r="K5194" s="630"/>
      <c r="L5194" s="631"/>
    </row>
    <row r="5195" spans="1:12" s="194" customFormat="1" ht="26.65" customHeight="1" x14ac:dyDescent="0.15">
      <c r="A5195" s="625"/>
      <c r="B5195" s="620" t="s">
        <v>3295</v>
      </c>
      <c r="C5195" s="632" t="s">
        <v>3304</v>
      </c>
      <c r="D5195" s="634">
        <v>43507</v>
      </c>
      <c r="E5195" s="620" t="s">
        <v>1224</v>
      </c>
      <c r="F5195" s="636" t="s">
        <v>1225</v>
      </c>
      <c r="G5195" s="637"/>
      <c r="H5195" s="610" t="s">
        <v>286</v>
      </c>
      <c r="I5195" s="611"/>
      <c r="J5195" s="209" t="s">
        <v>287</v>
      </c>
      <c r="K5195" s="209" t="s">
        <v>16</v>
      </c>
      <c r="L5195" s="210">
        <v>390.5</v>
      </c>
    </row>
    <row r="5196" spans="1:12" s="194" customFormat="1" ht="384.95" customHeight="1" x14ac:dyDescent="0.15">
      <c r="A5196" s="625"/>
      <c r="B5196" s="621"/>
      <c r="C5196" s="633"/>
      <c r="D5196" s="635"/>
      <c r="E5196" s="621"/>
      <c r="F5196" s="638"/>
      <c r="G5196" s="639"/>
      <c r="H5196" s="610" t="s">
        <v>242</v>
      </c>
      <c r="I5196" s="611"/>
      <c r="J5196" s="209" t="s">
        <v>287</v>
      </c>
      <c r="K5196" s="209" t="s">
        <v>16</v>
      </c>
      <c r="L5196" s="210">
        <v>451.67</v>
      </c>
    </row>
    <row r="5197" spans="1:12" s="194" customFormat="1" ht="24.6" customHeight="1" x14ac:dyDescent="0.15">
      <c r="A5197" s="625"/>
      <c r="B5197" s="203" t="s">
        <v>6</v>
      </c>
      <c r="C5197" s="207" t="s">
        <v>5</v>
      </c>
      <c r="D5197" s="207" t="s">
        <v>288</v>
      </c>
      <c r="E5197" s="207" t="s">
        <v>289</v>
      </c>
      <c r="F5197" s="612"/>
      <c r="G5197" s="613"/>
      <c r="H5197" s="616" t="s">
        <v>290</v>
      </c>
      <c r="I5197" s="617"/>
      <c r="J5197" s="620" t="s">
        <v>287</v>
      </c>
      <c r="K5197" s="620" t="s">
        <v>287</v>
      </c>
      <c r="L5197" s="622">
        <v>0</v>
      </c>
    </row>
    <row r="5198" spans="1:12" s="194" customFormat="1" ht="24.6" customHeight="1" x14ac:dyDescent="0.15">
      <c r="A5198" s="626"/>
      <c r="B5198" s="209" t="s">
        <v>439</v>
      </c>
      <c r="C5198" s="209" t="s">
        <v>1225</v>
      </c>
      <c r="D5198" s="211">
        <v>43509</v>
      </c>
      <c r="E5198" s="209" t="s">
        <v>3305</v>
      </c>
      <c r="F5198" s="614"/>
      <c r="G5198" s="615"/>
      <c r="H5198" s="618"/>
      <c r="I5198" s="619"/>
      <c r="J5198" s="621"/>
      <c r="K5198" s="621"/>
      <c r="L5198" s="623"/>
    </row>
    <row r="5199" spans="1:12" s="194" customFormat="1" ht="24.6" customHeight="1" x14ac:dyDescent="0.15">
      <c r="A5199" s="624">
        <v>982</v>
      </c>
      <c r="B5199" s="203" t="s">
        <v>12</v>
      </c>
      <c r="C5199" s="207" t="s">
        <v>11</v>
      </c>
      <c r="D5199" s="207" t="s">
        <v>280</v>
      </c>
      <c r="E5199" s="207" t="s">
        <v>281</v>
      </c>
      <c r="F5199" s="627" t="s">
        <v>8</v>
      </c>
      <c r="G5199" s="628"/>
      <c r="H5199" s="629"/>
      <c r="I5199" s="630"/>
      <c r="J5199" s="630"/>
      <c r="K5199" s="630"/>
      <c r="L5199" s="631"/>
    </row>
    <row r="5200" spans="1:12" s="194" customFormat="1" ht="26.65" customHeight="1" x14ac:dyDescent="0.15">
      <c r="A5200" s="625"/>
      <c r="B5200" s="620" t="s">
        <v>3295</v>
      </c>
      <c r="C5200" s="632" t="s">
        <v>3306</v>
      </c>
      <c r="D5200" s="634">
        <v>43517</v>
      </c>
      <c r="E5200" s="620" t="s">
        <v>644</v>
      </c>
      <c r="F5200" s="636" t="s">
        <v>2368</v>
      </c>
      <c r="G5200" s="637"/>
      <c r="H5200" s="610" t="s">
        <v>286</v>
      </c>
      <c r="I5200" s="611"/>
      <c r="J5200" s="209" t="s">
        <v>287</v>
      </c>
      <c r="K5200" s="209" t="s">
        <v>16</v>
      </c>
      <c r="L5200" s="210">
        <v>496.02</v>
      </c>
    </row>
    <row r="5201" spans="1:12" s="194" customFormat="1" ht="212.85" customHeight="1" x14ac:dyDescent="0.15">
      <c r="A5201" s="625"/>
      <c r="B5201" s="621"/>
      <c r="C5201" s="633"/>
      <c r="D5201" s="635"/>
      <c r="E5201" s="621"/>
      <c r="F5201" s="638"/>
      <c r="G5201" s="639"/>
      <c r="H5201" s="610" t="s">
        <v>242</v>
      </c>
      <c r="I5201" s="611"/>
      <c r="J5201" s="209" t="s">
        <v>287</v>
      </c>
      <c r="K5201" s="209" t="s">
        <v>16</v>
      </c>
      <c r="L5201" s="210">
        <v>681</v>
      </c>
    </row>
    <row r="5202" spans="1:12" s="194" customFormat="1" ht="24.6" customHeight="1" x14ac:dyDescent="0.15">
      <c r="A5202" s="625"/>
      <c r="B5202" s="203" t="s">
        <v>6</v>
      </c>
      <c r="C5202" s="207" t="s">
        <v>5</v>
      </c>
      <c r="D5202" s="207" t="s">
        <v>288</v>
      </c>
      <c r="E5202" s="207" t="s">
        <v>289</v>
      </c>
      <c r="F5202" s="612"/>
      <c r="G5202" s="613"/>
      <c r="H5202" s="616" t="s">
        <v>290</v>
      </c>
      <c r="I5202" s="617"/>
      <c r="J5202" s="620" t="s">
        <v>287</v>
      </c>
      <c r="K5202" s="620" t="s">
        <v>287</v>
      </c>
      <c r="L5202" s="622">
        <v>0</v>
      </c>
    </row>
    <row r="5203" spans="1:12" s="194" customFormat="1" ht="24.6" customHeight="1" x14ac:dyDescent="0.15">
      <c r="A5203" s="626"/>
      <c r="B5203" s="209" t="s">
        <v>439</v>
      </c>
      <c r="C5203" s="209" t="s">
        <v>2368</v>
      </c>
      <c r="D5203" s="211">
        <v>43519</v>
      </c>
      <c r="E5203" s="209" t="s">
        <v>2816</v>
      </c>
      <c r="F5203" s="614"/>
      <c r="G5203" s="615"/>
      <c r="H5203" s="618"/>
      <c r="I5203" s="619"/>
      <c r="J5203" s="621"/>
      <c r="K5203" s="621"/>
      <c r="L5203" s="623"/>
    </row>
    <row r="5204" spans="1:12" s="194" customFormat="1" ht="24.6" customHeight="1" x14ac:dyDescent="0.15">
      <c r="A5204" s="624">
        <v>983</v>
      </c>
      <c r="B5204" s="203" t="s">
        <v>12</v>
      </c>
      <c r="C5204" s="207" t="s">
        <v>11</v>
      </c>
      <c r="D5204" s="207" t="s">
        <v>280</v>
      </c>
      <c r="E5204" s="207" t="s">
        <v>281</v>
      </c>
      <c r="F5204" s="627" t="s">
        <v>8</v>
      </c>
      <c r="G5204" s="628"/>
      <c r="H5204" s="629"/>
      <c r="I5204" s="630"/>
      <c r="J5204" s="630"/>
      <c r="K5204" s="630"/>
      <c r="L5204" s="631"/>
    </row>
    <row r="5205" spans="1:12" s="194" customFormat="1" ht="26.65" customHeight="1" x14ac:dyDescent="0.15">
      <c r="A5205" s="625"/>
      <c r="B5205" s="620" t="s">
        <v>3307</v>
      </c>
      <c r="C5205" s="632" t="s">
        <v>3308</v>
      </c>
      <c r="D5205" s="634">
        <v>43453</v>
      </c>
      <c r="E5205" s="620" t="s">
        <v>1003</v>
      </c>
      <c r="F5205" s="636" t="s">
        <v>3309</v>
      </c>
      <c r="G5205" s="637"/>
      <c r="H5205" s="610" t="s">
        <v>286</v>
      </c>
      <c r="I5205" s="611"/>
      <c r="J5205" s="209" t="s">
        <v>287</v>
      </c>
      <c r="K5205" s="209" t="s">
        <v>16</v>
      </c>
      <c r="L5205" s="210">
        <v>342</v>
      </c>
    </row>
    <row r="5206" spans="1:12" s="194" customFormat="1" ht="409.6" customHeight="1" x14ac:dyDescent="0.15">
      <c r="A5206" s="625"/>
      <c r="B5206" s="640"/>
      <c r="C5206" s="641"/>
      <c r="D5206" s="642"/>
      <c r="E5206" s="640"/>
      <c r="F5206" s="643"/>
      <c r="G5206" s="644"/>
      <c r="H5206" s="616" t="s">
        <v>242</v>
      </c>
      <c r="I5206" s="617"/>
      <c r="J5206" s="620" t="s">
        <v>287</v>
      </c>
      <c r="K5206" s="620" t="s">
        <v>16</v>
      </c>
      <c r="L5206" s="622">
        <v>340</v>
      </c>
    </row>
    <row r="5207" spans="1:12" s="194" customFormat="1" ht="213.4" customHeight="1" x14ac:dyDescent="0.15">
      <c r="A5207" s="625"/>
      <c r="B5207" s="621"/>
      <c r="C5207" s="633"/>
      <c r="D5207" s="635"/>
      <c r="E5207" s="621"/>
      <c r="F5207" s="638"/>
      <c r="G5207" s="639"/>
      <c r="H5207" s="618"/>
      <c r="I5207" s="619"/>
      <c r="J5207" s="621"/>
      <c r="K5207" s="621"/>
      <c r="L5207" s="623"/>
    </row>
    <row r="5208" spans="1:12" s="194" customFormat="1" ht="24.6" customHeight="1" x14ac:dyDescent="0.15">
      <c r="A5208" s="625"/>
      <c r="B5208" s="203" t="s">
        <v>6</v>
      </c>
      <c r="C5208" s="207" t="s">
        <v>5</v>
      </c>
      <c r="D5208" s="207" t="s">
        <v>288</v>
      </c>
      <c r="E5208" s="207" t="s">
        <v>289</v>
      </c>
      <c r="F5208" s="612"/>
      <c r="G5208" s="613"/>
      <c r="H5208" s="616" t="s">
        <v>290</v>
      </c>
      <c r="I5208" s="617"/>
      <c r="J5208" s="620" t="s">
        <v>287</v>
      </c>
      <c r="K5208" s="620" t="s">
        <v>287</v>
      </c>
      <c r="L5208" s="622">
        <v>0</v>
      </c>
    </row>
    <row r="5209" spans="1:12" s="194" customFormat="1" ht="24.6" customHeight="1" x14ac:dyDescent="0.15">
      <c r="A5209" s="626"/>
      <c r="B5209" s="209" t="s">
        <v>571</v>
      </c>
      <c r="C5209" s="209" t="s">
        <v>3309</v>
      </c>
      <c r="D5209" s="211">
        <v>43466</v>
      </c>
      <c r="E5209" s="209" t="s">
        <v>3310</v>
      </c>
      <c r="F5209" s="614"/>
      <c r="G5209" s="615"/>
      <c r="H5209" s="618"/>
      <c r="I5209" s="619"/>
      <c r="J5209" s="621"/>
      <c r="K5209" s="621"/>
      <c r="L5209" s="623"/>
    </row>
    <row r="5210" spans="1:12" s="194" customFormat="1" ht="24.6" customHeight="1" x14ac:dyDescent="0.15">
      <c r="A5210" s="624">
        <v>984</v>
      </c>
      <c r="B5210" s="203" t="s">
        <v>12</v>
      </c>
      <c r="C5210" s="207" t="s">
        <v>11</v>
      </c>
      <c r="D5210" s="207" t="s">
        <v>280</v>
      </c>
      <c r="E5210" s="207" t="s">
        <v>281</v>
      </c>
      <c r="F5210" s="627" t="s">
        <v>8</v>
      </c>
      <c r="G5210" s="628"/>
      <c r="H5210" s="629"/>
      <c r="I5210" s="630"/>
      <c r="J5210" s="630"/>
      <c r="K5210" s="630"/>
      <c r="L5210" s="631"/>
    </row>
    <row r="5211" spans="1:12" s="194" customFormat="1" ht="26.65" customHeight="1" x14ac:dyDescent="0.15">
      <c r="A5211" s="625"/>
      <c r="B5211" s="620" t="s">
        <v>3307</v>
      </c>
      <c r="C5211" s="632" t="s">
        <v>3308</v>
      </c>
      <c r="D5211" s="634">
        <v>43453</v>
      </c>
      <c r="E5211" s="620" t="s">
        <v>1003</v>
      </c>
      <c r="F5211" s="636" t="s">
        <v>3311</v>
      </c>
      <c r="G5211" s="637"/>
      <c r="H5211" s="610" t="s">
        <v>286</v>
      </c>
      <c r="I5211" s="611"/>
      <c r="J5211" s="209" t="s">
        <v>287</v>
      </c>
      <c r="K5211" s="209" t="s">
        <v>16</v>
      </c>
      <c r="L5211" s="210">
        <v>766</v>
      </c>
    </row>
    <row r="5212" spans="1:12" s="194" customFormat="1" ht="409.6" customHeight="1" x14ac:dyDescent="0.15">
      <c r="A5212" s="625"/>
      <c r="B5212" s="640"/>
      <c r="C5212" s="641"/>
      <c r="D5212" s="642"/>
      <c r="E5212" s="640"/>
      <c r="F5212" s="643"/>
      <c r="G5212" s="644"/>
      <c r="H5212" s="616" t="s">
        <v>242</v>
      </c>
      <c r="I5212" s="617"/>
      <c r="J5212" s="620" t="s">
        <v>287</v>
      </c>
      <c r="K5212" s="620" t="s">
        <v>287</v>
      </c>
      <c r="L5212" s="622">
        <v>0</v>
      </c>
    </row>
    <row r="5213" spans="1:12" s="194" customFormat="1" ht="213.4" customHeight="1" x14ac:dyDescent="0.15">
      <c r="A5213" s="625"/>
      <c r="B5213" s="621"/>
      <c r="C5213" s="633"/>
      <c r="D5213" s="635"/>
      <c r="E5213" s="621"/>
      <c r="F5213" s="638"/>
      <c r="G5213" s="639"/>
      <c r="H5213" s="618"/>
      <c r="I5213" s="619"/>
      <c r="J5213" s="621"/>
      <c r="K5213" s="621"/>
      <c r="L5213" s="623"/>
    </row>
    <row r="5214" spans="1:12" s="194" customFormat="1" ht="24.6" customHeight="1" x14ac:dyDescent="0.15">
      <c r="A5214" s="625"/>
      <c r="B5214" s="203" t="s">
        <v>6</v>
      </c>
      <c r="C5214" s="207" t="s">
        <v>5</v>
      </c>
      <c r="D5214" s="207" t="s">
        <v>288</v>
      </c>
      <c r="E5214" s="207" t="s">
        <v>289</v>
      </c>
      <c r="F5214" s="612"/>
      <c r="G5214" s="613"/>
      <c r="H5214" s="616" t="s">
        <v>290</v>
      </c>
      <c r="I5214" s="617"/>
      <c r="J5214" s="620" t="s">
        <v>287</v>
      </c>
      <c r="K5214" s="620" t="s">
        <v>287</v>
      </c>
      <c r="L5214" s="622">
        <v>0</v>
      </c>
    </row>
    <row r="5215" spans="1:12" s="194" customFormat="1" ht="24.6" customHeight="1" x14ac:dyDescent="0.15">
      <c r="A5215" s="626"/>
      <c r="B5215" s="209" t="s">
        <v>571</v>
      </c>
      <c r="C5215" s="209" t="s">
        <v>3311</v>
      </c>
      <c r="D5215" s="211">
        <v>43466</v>
      </c>
      <c r="E5215" s="209" t="s">
        <v>3310</v>
      </c>
      <c r="F5215" s="614"/>
      <c r="G5215" s="615"/>
      <c r="H5215" s="618"/>
      <c r="I5215" s="619"/>
      <c r="J5215" s="621"/>
      <c r="K5215" s="621"/>
      <c r="L5215" s="623"/>
    </row>
    <row r="5216" spans="1:12" s="194" customFormat="1" ht="24.6" customHeight="1" x14ac:dyDescent="0.15">
      <c r="A5216" s="624">
        <v>985</v>
      </c>
      <c r="B5216" s="203" t="s">
        <v>12</v>
      </c>
      <c r="C5216" s="207" t="s">
        <v>11</v>
      </c>
      <c r="D5216" s="207" t="s">
        <v>280</v>
      </c>
      <c r="E5216" s="207" t="s">
        <v>281</v>
      </c>
      <c r="F5216" s="627" t="s">
        <v>8</v>
      </c>
      <c r="G5216" s="628"/>
      <c r="H5216" s="629"/>
      <c r="I5216" s="630"/>
      <c r="J5216" s="630"/>
      <c r="K5216" s="630"/>
      <c r="L5216" s="631"/>
    </row>
    <row r="5217" spans="1:12" s="194" customFormat="1" ht="26.65" customHeight="1" x14ac:dyDescent="0.15">
      <c r="A5217" s="625"/>
      <c r="B5217" s="620" t="s">
        <v>3312</v>
      </c>
      <c r="C5217" s="632" t="s">
        <v>3313</v>
      </c>
      <c r="D5217" s="634">
        <v>43435</v>
      </c>
      <c r="E5217" s="620" t="s">
        <v>354</v>
      </c>
      <c r="F5217" s="636" t="s">
        <v>3314</v>
      </c>
      <c r="G5217" s="637"/>
      <c r="H5217" s="610" t="s">
        <v>286</v>
      </c>
      <c r="I5217" s="611"/>
      <c r="J5217" s="209" t="s">
        <v>287</v>
      </c>
      <c r="K5217" s="209" t="s">
        <v>16</v>
      </c>
      <c r="L5217" s="210">
        <v>1080</v>
      </c>
    </row>
    <row r="5218" spans="1:12" s="194" customFormat="1" ht="409.6" customHeight="1" x14ac:dyDescent="0.15">
      <c r="A5218" s="625"/>
      <c r="B5218" s="640"/>
      <c r="C5218" s="641"/>
      <c r="D5218" s="642"/>
      <c r="E5218" s="640"/>
      <c r="F5218" s="643"/>
      <c r="G5218" s="644"/>
      <c r="H5218" s="616" t="s">
        <v>242</v>
      </c>
      <c r="I5218" s="617"/>
      <c r="J5218" s="620" t="s">
        <v>287</v>
      </c>
      <c r="K5218" s="620" t="s">
        <v>16</v>
      </c>
      <c r="L5218" s="622">
        <v>915.61</v>
      </c>
    </row>
    <row r="5219" spans="1:12" s="194" customFormat="1" ht="94.9" customHeight="1" x14ac:dyDescent="0.15">
      <c r="A5219" s="625"/>
      <c r="B5219" s="621"/>
      <c r="C5219" s="633"/>
      <c r="D5219" s="635"/>
      <c r="E5219" s="621"/>
      <c r="F5219" s="638"/>
      <c r="G5219" s="639"/>
      <c r="H5219" s="618"/>
      <c r="I5219" s="619"/>
      <c r="J5219" s="621"/>
      <c r="K5219" s="621"/>
      <c r="L5219" s="623"/>
    </row>
    <row r="5220" spans="1:12" s="194" customFormat="1" ht="24.6" customHeight="1" x14ac:dyDescent="0.15">
      <c r="A5220" s="625"/>
      <c r="B5220" s="203" t="s">
        <v>6</v>
      </c>
      <c r="C5220" s="207" t="s">
        <v>5</v>
      </c>
      <c r="D5220" s="207" t="s">
        <v>288</v>
      </c>
      <c r="E5220" s="207" t="s">
        <v>289</v>
      </c>
      <c r="F5220" s="612"/>
      <c r="G5220" s="613"/>
      <c r="H5220" s="616" t="s">
        <v>290</v>
      </c>
      <c r="I5220" s="617"/>
      <c r="J5220" s="620" t="s">
        <v>287</v>
      </c>
      <c r="K5220" s="620" t="s">
        <v>287</v>
      </c>
      <c r="L5220" s="622">
        <v>0</v>
      </c>
    </row>
    <row r="5221" spans="1:12" s="194" customFormat="1" ht="24.6" customHeight="1" x14ac:dyDescent="0.15">
      <c r="A5221" s="626"/>
      <c r="B5221" s="209" t="s">
        <v>1091</v>
      </c>
      <c r="C5221" s="209" t="s">
        <v>3314</v>
      </c>
      <c r="D5221" s="211">
        <v>43442</v>
      </c>
      <c r="E5221" s="209" t="s">
        <v>3315</v>
      </c>
      <c r="F5221" s="614"/>
      <c r="G5221" s="615"/>
      <c r="H5221" s="618"/>
      <c r="I5221" s="619"/>
      <c r="J5221" s="621"/>
      <c r="K5221" s="621"/>
      <c r="L5221" s="623"/>
    </row>
    <row r="5222" spans="1:12" s="194" customFormat="1" ht="24.6" customHeight="1" x14ac:dyDescent="0.15">
      <c r="A5222" s="624">
        <v>986</v>
      </c>
      <c r="B5222" s="203" t="s">
        <v>12</v>
      </c>
      <c r="C5222" s="207" t="s">
        <v>11</v>
      </c>
      <c r="D5222" s="207" t="s">
        <v>280</v>
      </c>
      <c r="E5222" s="207" t="s">
        <v>281</v>
      </c>
      <c r="F5222" s="627" t="s">
        <v>8</v>
      </c>
      <c r="G5222" s="628"/>
      <c r="H5222" s="629"/>
      <c r="I5222" s="630"/>
      <c r="J5222" s="630"/>
      <c r="K5222" s="630"/>
      <c r="L5222" s="631"/>
    </row>
    <row r="5223" spans="1:12" s="194" customFormat="1" ht="26.65" customHeight="1" x14ac:dyDescent="0.15">
      <c r="A5223" s="625"/>
      <c r="B5223" s="620" t="s">
        <v>3316</v>
      </c>
      <c r="C5223" s="632" t="s">
        <v>3317</v>
      </c>
      <c r="D5223" s="634">
        <v>43442</v>
      </c>
      <c r="E5223" s="620" t="s">
        <v>321</v>
      </c>
      <c r="F5223" s="636" t="s">
        <v>413</v>
      </c>
      <c r="G5223" s="637"/>
      <c r="H5223" s="610" t="s">
        <v>286</v>
      </c>
      <c r="I5223" s="611"/>
      <c r="J5223" s="209" t="s">
        <v>287</v>
      </c>
      <c r="K5223" s="209" t="s">
        <v>16</v>
      </c>
      <c r="L5223" s="210">
        <v>760.52</v>
      </c>
    </row>
    <row r="5224" spans="1:12" s="194" customFormat="1" ht="395.65" customHeight="1" x14ac:dyDescent="0.15">
      <c r="A5224" s="625"/>
      <c r="B5224" s="621"/>
      <c r="C5224" s="633"/>
      <c r="D5224" s="635"/>
      <c r="E5224" s="621"/>
      <c r="F5224" s="638"/>
      <c r="G5224" s="639"/>
      <c r="H5224" s="610" t="s">
        <v>242</v>
      </c>
      <c r="I5224" s="611"/>
      <c r="J5224" s="209" t="s">
        <v>287</v>
      </c>
      <c r="K5224" s="209" t="s">
        <v>287</v>
      </c>
      <c r="L5224" s="210">
        <v>0</v>
      </c>
    </row>
    <row r="5225" spans="1:12" s="194" customFormat="1" ht="24.6" customHeight="1" x14ac:dyDescent="0.15">
      <c r="A5225" s="625"/>
      <c r="B5225" s="203" t="s">
        <v>6</v>
      </c>
      <c r="C5225" s="207" t="s">
        <v>5</v>
      </c>
      <c r="D5225" s="207" t="s">
        <v>288</v>
      </c>
      <c r="E5225" s="207" t="s">
        <v>289</v>
      </c>
      <c r="F5225" s="612"/>
      <c r="G5225" s="613"/>
      <c r="H5225" s="616" t="s">
        <v>290</v>
      </c>
      <c r="I5225" s="617"/>
      <c r="J5225" s="620" t="s">
        <v>287</v>
      </c>
      <c r="K5225" s="620" t="s">
        <v>16</v>
      </c>
      <c r="L5225" s="622">
        <v>295</v>
      </c>
    </row>
    <row r="5226" spans="1:12" s="194" customFormat="1" ht="24.6" customHeight="1" x14ac:dyDescent="0.15">
      <c r="A5226" s="626"/>
      <c r="B5226" s="209" t="s">
        <v>439</v>
      </c>
      <c r="C5226" s="209" t="s">
        <v>413</v>
      </c>
      <c r="D5226" s="211">
        <v>43446</v>
      </c>
      <c r="E5226" s="209" t="s">
        <v>414</v>
      </c>
      <c r="F5226" s="614"/>
      <c r="G5226" s="615"/>
      <c r="H5226" s="618"/>
      <c r="I5226" s="619"/>
      <c r="J5226" s="621"/>
      <c r="K5226" s="621"/>
      <c r="L5226" s="623"/>
    </row>
    <row r="5227" spans="1:12" s="194" customFormat="1" ht="24.6" customHeight="1" x14ac:dyDescent="0.15">
      <c r="A5227" s="624">
        <v>987</v>
      </c>
      <c r="B5227" s="203" t="s">
        <v>12</v>
      </c>
      <c r="C5227" s="207" t="s">
        <v>11</v>
      </c>
      <c r="D5227" s="207" t="s">
        <v>280</v>
      </c>
      <c r="E5227" s="207" t="s">
        <v>281</v>
      </c>
      <c r="F5227" s="627" t="s">
        <v>8</v>
      </c>
      <c r="G5227" s="628"/>
      <c r="H5227" s="629"/>
      <c r="I5227" s="630"/>
      <c r="J5227" s="630"/>
      <c r="K5227" s="630"/>
      <c r="L5227" s="631"/>
    </row>
    <row r="5228" spans="1:12" s="194" customFormat="1" ht="26.65" customHeight="1" x14ac:dyDescent="0.15">
      <c r="A5228" s="625"/>
      <c r="B5228" s="620" t="s">
        <v>3318</v>
      </c>
      <c r="C5228" s="632" t="s">
        <v>3319</v>
      </c>
      <c r="D5228" s="634">
        <v>43391</v>
      </c>
      <c r="E5228" s="620" t="s">
        <v>3320</v>
      </c>
      <c r="F5228" s="636" t="s">
        <v>3321</v>
      </c>
      <c r="G5228" s="637"/>
      <c r="H5228" s="610" t="s">
        <v>286</v>
      </c>
      <c r="I5228" s="611"/>
      <c r="J5228" s="209" t="s">
        <v>287</v>
      </c>
      <c r="K5228" s="209" t="s">
        <v>16</v>
      </c>
      <c r="L5228" s="210">
        <v>279</v>
      </c>
    </row>
    <row r="5229" spans="1:12" s="194" customFormat="1" ht="374.45" customHeight="1" x14ac:dyDescent="0.15">
      <c r="A5229" s="625"/>
      <c r="B5229" s="621"/>
      <c r="C5229" s="633"/>
      <c r="D5229" s="635"/>
      <c r="E5229" s="621"/>
      <c r="F5229" s="638"/>
      <c r="G5229" s="639"/>
      <c r="H5229" s="610" t="s">
        <v>242</v>
      </c>
      <c r="I5229" s="611"/>
      <c r="J5229" s="209" t="s">
        <v>287</v>
      </c>
      <c r="K5229" s="209" t="s">
        <v>287</v>
      </c>
      <c r="L5229" s="210">
        <v>0</v>
      </c>
    </row>
    <row r="5230" spans="1:12" s="194" customFormat="1" ht="24.6" customHeight="1" x14ac:dyDescent="0.15">
      <c r="A5230" s="625"/>
      <c r="B5230" s="203" t="s">
        <v>6</v>
      </c>
      <c r="C5230" s="207" t="s">
        <v>5</v>
      </c>
      <c r="D5230" s="207" t="s">
        <v>288</v>
      </c>
      <c r="E5230" s="207" t="s">
        <v>289</v>
      </c>
      <c r="F5230" s="612"/>
      <c r="G5230" s="613"/>
      <c r="H5230" s="616" t="s">
        <v>290</v>
      </c>
      <c r="I5230" s="617"/>
      <c r="J5230" s="620" t="s">
        <v>287</v>
      </c>
      <c r="K5230" s="620" t="s">
        <v>287</v>
      </c>
      <c r="L5230" s="622">
        <v>0</v>
      </c>
    </row>
    <row r="5231" spans="1:12" s="194" customFormat="1" ht="35.1" customHeight="1" x14ac:dyDescent="0.15">
      <c r="A5231" s="626"/>
      <c r="B5231" s="209" t="s">
        <v>3322</v>
      </c>
      <c r="C5231" s="209" t="s">
        <v>3321</v>
      </c>
      <c r="D5231" s="211">
        <v>43393</v>
      </c>
      <c r="E5231" s="209" t="s">
        <v>2597</v>
      </c>
      <c r="F5231" s="614"/>
      <c r="G5231" s="615"/>
      <c r="H5231" s="618"/>
      <c r="I5231" s="619"/>
      <c r="J5231" s="621"/>
      <c r="K5231" s="621"/>
      <c r="L5231" s="623"/>
    </row>
    <row r="5232" spans="1:12" s="194" customFormat="1" ht="24.6" customHeight="1" x14ac:dyDescent="0.15">
      <c r="A5232" s="624">
        <v>988</v>
      </c>
      <c r="B5232" s="203" t="s">
        <v>12</v>
      </c>
      <c r="C5232" s="207" t="s">
        <v>11</v>
      </c>
      <c r="D5232" s="207" t="s">
        <v>280</v>
      </c>
      <c r="E5232" s="207" t="s">
        <v>281</v>
      </c>
      <c r="F5232" s="627" t="s">
        <v>8</v>
      </c>
      <c r="G5232" s="628"/>
      <c r="H5232" s="629"/>
      <c r="I5232" s="630"/>
      <c r="J5232" s="630"/>
      <c r="K5232" s="630"/>
      <c r="L5232" s="631"/>
    </row>
    <row r="5233" spans="1:12" s="194" customFormat="1" ht="26.65" customHeight="1" x14ac:dyDescent="0.15">
      <c r="A5233" s="625"/>
      <c r="B5233" s="620" t="s">
        <v>3323</v>
      </c>
      <c r="C5233" s="632" t="s">
        <v>3324</v>
      </c>
      <c r="D5233" s="634">
        <v>43391</v>
      </c>
      <c r="E5233" s="620" t="s">
        <v>684</v>
      </c>
      <c r="F5233" s="636" t="s">
        <v>629</v>
      </c>
      <c r="G5233" s="637"/>
      <c r="H5233" s="610" t="s">
        <v>286</v>
      </c>
      <c r="I5233" s="611"/>
      <c r="J5233" s="209" t="s">
        <v>287</v>
      </c>
      <c r="K5233" s="209" t="s">
        <v>16</v>
      </c>
      <c r="L5233" s="210">
        <v>409</v>
      </c>
    </row>
    <row r="5234" spans="1:12" s="194" customFormat="1" ht="409.6" customHeight="1" x14ac:dyDescent="0.15">
      <c r="A5234" s="625"/>
      <c r="B5234" s="640"/>
      <c r="C5234" s="641"/>
      <c r="D5234" s="642"/>
      <c r="E5234" s="640"/>
      <c r="F5234" s="643"/>
      <c r="G5234" s="644"/>
      <c r="H5234" s="616" t="s">
        <v>242</v>
      </c>
      <c r="I5234" s="617"/>
      <c r="J5234" s="620" t="s">
        <v>287</v>
      </c>
      <c r="K5234" s="620" t="s">
        <v>16</v>
      </c>
      <c r="L5234" s="622">
        <v>450</v>
      </c>
    </row>
    <row r="5235" spans="1:12" s="194" customFormat="1" ht="116.25" customHeight="1" x14ac:dyDescent="0.15">
      <c r="A5235" s="625"/>
      <c r="B5235" s="621"/>
      <c r="C5235" s="633"/>
      <c r="D5235" s="635"/>
      <c r="E5235" s="621"/>
      <c r="F5235" s="638"/>
      <c r="G5235" s="639"/>
      <c r="H5235" s="618"/>
      <c r="I5235" s="619"/>
      <c r="J5235" s="621"/>
      <c r="K5235" s="621"/>
      <c r="L5235" s="623"/>
    </row>
    <row r="5236" spans="1:12" s="194" customFormat="1" ht="24.6" customHeight="1" x14ac:dyDescent="0.15">
      <c r="A5236" s="625"/>
      <c r="B5236" s="203" t="s">
        <v>6</v>
      </c>
      <c r="C5236" s="207" t="s">
        <v>5</v>
      </c>
      <c r="D5236" s="207" t="s">
        <v>288</v>
      </c>
      <c r="E5236" s="207" t="s">
        <v>289</v>
      </c>
      <c r="F5236" s="612"/>
      <c r="G5236" s="613"/>
      <c r="H5236" s="616" t="s">
        <v>290</v>
      </c>
      <c r="I5236" s="617"/>
      <c r="J5236" s="620" t="s">
        <v>287</v>
      </c>
      <c r="K5236" s="620" t="s">
        <v>16</v>
      </c>
      <c r="L5236" s="622">
        <v>100</v>
      </c>
    </row>
    <row r="5237" spans="1:12" s="194" customFormat="1" ht="35.1" customHeight="1" x14ac:dyDescent="0.15">
      <c r="A5237" s="626"/>
      <c r="B5237" s="209" t="s">
        <v>1105</v>
      </c>
      <c r="C5237" s="209" t="s">
        <v>629</v>
      </c>
      <c r="D5237" s="211">
        <v>43393</v>
      </c>
      <c r="E5237" s="209" t="s">
        <v>2597</v>
      </c>
      <c r="F5237" s="614"/>
      <c r="G5237" s="615"/>
      <c r="H5237" s="618"/>
      <c r="I5237" s="619"/>
      <c r="J5237" s="621"/>
      <c r="K5237" s="621"/>
      <c r="L5237" s="623"/>
    </row>
    <row r="5238" spans="1:12" s="194" customFormat="1" ht="24.6" customHeight="1" x14ac:dyDescent="0.15">
      <c r="A5238" s="624">
        <v>989</v>
      </c>
      <c r="B5238" s="203" t="s">
        <v>12</v>
      </c>
      <c r="C5238" s="207" t="s">
        <v>11</v>
      </c>
      <c r="D5238" s="207" t="s">
        <v>280</v>
      </c>
      <c r="E5238" s="207" t="s">
        <v>281</v>
      </c>
      <c r="F5238" s="627" t="s">
        <v>8</v>
      </c>
      <c r="G5238" s="628"/>
      <c r="H5238" s="629"/>
      <c r="I5238" s="630"/>
      <c r="J5238" s="630"/>
      <c r="K5238" s="630"/>
      <c r="L5238" s="631"/>
    </row>
    <row r="5239" spans="1:12" s="194" customFormat="1" ht="26.65" customHeight="1" x14ac:dyDescent="0.15">
      <c r="A5239" s="625"/>
      <c r="B5239" s="620" t="s">
        <v>3323</v>
      </c>
      <c r="C5239" s="632" t="s">
        <v>3325</v>
      </c>
      <c r="D5239" s="634">
        <v>43530</v>
      </c>
      <c r="E5239" s="620" t="s">
        <v>306</v>
      </c>
      <c r="F5239" s="636" t="s">
        <v>629</v>
      </c>
      <c r="G5239" s="637"/>
      <c r="H5239" s="610" t="s">
        <v>286</v>
      </c>
      <c r="I5239" s="611"/>
      <c r="J5239" s="209" t="s">
        <v>287</v>
      </c>
      <c r="K5239" s="209" t="s">
        <v>16</v>
      </c>
      <c r="L5239" s="210">
        <v>694.1</v>
      </c>
    </row>
    <row r="5240" spans="1:12" s="194" customFormat="1" ht="409.6" customHeight="1" x14ac:dyDescent="0.15">
      <c r="A5240" s="625"/>
      <c r="B5240" s="640"/>
      <c r="C5240" s="641"/>
      <c r="D5240" s="642"/>
      <c r="E5240" s="640"/>
      <c r="F5240" s="643"/>
      <c r="G5240" s="644"/>
      <c r="H5240" s="616" t="s">
        <v>242</v>
      </c>
      <c r="I5240" s="617"/>
      <c r="J5240" s="620" t="s">
        <v>287</v>
      </c>
      <c r="K5240" s="620" t="s">
        <v>16</v>
      </c>
      <c r="L5240" s="622">
        <v>413.1</v>
      </c>
    </row>
    <row r="5241" spans="1:12" s="194" customFormat="1" ht="148.69999999999999" customHeight="1" x14ac:dyDescent="0.15">
      <c r="A5241" s="625"/>
      <c r="B5241" s="621"/>
      <c r="C5241" s="633"/>
      <c r="D5241" s="635"/>
      <c r="E5241" s="621"/>
      <c r="F5241" s="638"/>
      <c r="G5241" s="639"/>
      <c r="H5241" s="618"/>
      <c r="I5241" s="619"/>
      <c r="J5241" s="621"/>
      <c r="K5241" s="621"/>
      <c r="L5241" s="623"/>
    </row>
    <row r="5242" spans="1:12" s="194" customFormat="1" ht="24.6" customHeight="1" x14ac:dyDescent="0.15">
      <c r="A5242" s="625"/>
      <c r="B5242" s="203" t="s">
        <v>6</v>
      </c>
      <c r="C5242" s="207" t="s">
        <v>5</v>
      </c>
      <c r="D5242" s="207" t="s">
        <v>288</v>
      </c>
      <c r="E5242" s="207" t="s">
        <v>289</v>
      </c>
      <c r="F5242" s="612"/>
      <c r="G5242" s="613"/>
      <c r="H5242" s="616" t="s">
        <v>290</v>
      </c>
      <c r="I5242" s="617"/>
      <c r="J5242" s="620" t="s">
        <v>287</v>
      </c>
      <c r="K5242" s="620" t="s">
        <v>287</v>
      </c>
      <c r="L5242" s="622">
        <v>0</v>
      </c>
    </row>
    <row r="5243" spans="1:12" s="194" customFormat="1" ht="35.1" customHeight="1" x14ac:dyDescent="0.15">
      <c r="A5243" s="626"/>
      <c r="B5243" s="209" t="s">
        <v>1105</v>
      </c>
      <c r="C5243" s="209" t="s">
        <v>629</v>
      </c>
      <c r="D5243" s="211">
        <v>43532</v>
      </c>
      <c r="E5243" s="209" t="s">
        <v>3228</v>
      </c>
      <c r="F5243" s="614"/>
      <c r="G5243" s="615"/>
      <c r="H5243" s="618"/>
      <c r="I5243" s="619"/>
      <c r="J5243" s="621"/>
      <c r="K5243" s="621"/>
      <c r="L5243" s="623"/>
    </row>
    <row r="5244" spans="1:12" s="194" customFormat="1" ht="24.6" customHeight="1" x14ac:dyDescent="0.15">
      <c r="A5244" s="624">
        <v>990</v>
      </c>
      <c r="B5244" s="203" t="s">
        <v>12</v>
      </c>
      <c r="C5244" s="207" t="s">
        <v>11</v>
      </c>
      <c r="D5244" s="207" t="s">
        <v>280</v>
      </c>
      <c r="E5244" s="207" t="s">
        <v>281</v>
      </c>
      <c r="F5244" s="627" t="s">
        <v>8</v>
      </c>
      <c r="G5244" s="628"/>
      <c r="H5244" s="629"/>
      <c r="I5244" s="630"/>
      <c r="J5244" s="630"/>
      <c r="K5244" s="630"/>
      <c r="L5244" s="631"/>
    </row>
    <row r="5245" spans="1:12" s="194" customFormat="1" ht="26.65" customHeight="1" x14ac:dyDescent="0.15">
      <c r="A5245" s="625"/>
      <c r="B5245" s="620" t="s">
        <v>3326</v>
      </c>
      <c r="C5245" s="632" t="s">
        <v>3327</v>
      </c>
      <c r="D5245" s="634">
        <v>43430</v>
      </c>
      <c r="E5245" s="620" t="s">
        <v>2031</v>
      </c>
      <c r="F5245" s="636" t="s">
        <v>2013</v>
      </c>
      <c r="G5245" s="637"/>
      <c r="H5245" s="610" t="s">
        <v>286</v>
      </c>
      <c r="I5245" s="611"/>
      <c r="J5245" s="209" t="s">
        <v>287</v>
      </c>
      <c r="K5245" s="209" t="s">
        <v>16</v>
      </c>
      <c r="L5245" s="210">
        <v>358</v>
      </c>
    </row>
    <row r="5246" spans="1:12" s="194" customFormat="1" ht="126.95" customHeight="1" x14ac:dyDescent="0.15">
      <c r="A5246" s="625"/>
      <c r="B5246" s="621"/>
      <c r="C5246" s="633"/>
      <c r="D5246" s="635"/>
      <c r="E5246" s="621"/>
      <c r="F5246" s="638"/>
      <c r="G5246" s="639"/>
      <c r="H5246" s="610" t="s">
        <v>242</v>
      </c>
      <c r="I5246" s="611"/>
      <c r="J5246" s="209" t="s">
        <v>287</v>
      </c>
      <c r="K5246" s="209" t="s">
        <v>16</v>
      </c>
      <c r="L5246" s="210">
        <v>587.11</v>
      </c>
    </row>
    <row r="5247" spans="1:12" s="194" customFormat="1" ht="24.6" customHeight="1" x14ac:dyDescent="0.15">
      <c r="A5247" s="625"/>
      <c r="B5247" s="203" t="s">
        <v>6</v>
      </c>
      <c r="C5247" s="207" t="s">
        <v>5</v>
      </c>
      <c r="D5247" s="207" t="s">
        <v>288</v>
      </c>
      <c r="E5247" s="207" t="s">
        <v>289</v>
      </c>
      <c r="F5247" s="612"/>
      <c r="G5247" s="613"/>
      <c r="H5247" s="616" t="s">
        <v>290</v>
      </c>
      <c r="I5247" s="617"/>
      <c r="J5247" s="620" t="s">
        <v>287</v>
      </c>
      <c r="K5247" s="620" t="s">
        <v>287</v>
      </c>
      <c r="L5247" s="622">
        <v>0</v>
      </c>
    </row>
    <row r="5248" spans="1:12" s="194" customFormat="1" ht="35.1" customHeight="1" x14ac:dyDescent="0.15">
      <c r="A5248" s="626"/>
      <c r="B5248" s="209" t="s">
        <v>1274</v>
      </c>
      <c r="C5248" s="209" t="s">
        <v>2013</v>
      </c>
      <c r="D5248" s="211">
        <v>43432</v>
      </c>
      <c r="E5248" s="209" t="s">
        <v>3328</v>
      </c>
      <c r="F5248" s="614"/>
      <c r="G5248" s="615"/>
      <c r="H5248" s="618"/>
      <c r="I5248" s="619"/>
      <c r="J5248" s="621"/>
      <c r="K5248" s="621"/>
      <c r="L5248" s="623"/>
    </row>
    <row r="5249" spans="1:12" s="194" customFormat="1" ht="24.6" customHeight="1" x14ac:dyDescent="0.15">
      <c r="A5249" s="624">
        <v>991</v>
      </c>
      <c r="B5249" s="203" t="s">
        <v>12</v>
      </c>
      <c r="C5249" s="207" t="s">
        <v>11</v>
      </c>
      <c r="D5249" s="207" t="s">
        <v>280</v>
      </c>
      <c r="E5249" s="207" t="s">
        <v>281</v>
      </c>
      <c r="F5249" s="627" t="s">
        <v>8</v>
      </c>
      <c r="G5249" s="628"/>
      <c r="H5249" s="629"/>
      <c r="I5249" s="630"/>
      <c r="J5249" s="630"/>
      <c r="K5249" s="630"/>
      <c r="L5249" s="631"/>
    </row>
    <row r="5250" spans="1:12" s="194" customFormat="1" ht="26.65" customHeight="1" x14ac:dyDescent="0.15">
      <c r="A5250" s="625"/>
      <c r="B5250" s="620" t="s">
        <v>3329</v>
      </c>
      <c r="C5250" s="620" t="s">
        <v>3330</v>
      </c>
      <c r="D5250" s="634">
        <v>43382</v>
      </c>
      <c r="E5250" s="620" t="s">
        <v>603</v>
      </c>
      <c r="F5250" s="636" t="s">
        <v>604</v>
      </c>
      <c r="G5250" s="637"/>
      <c r="H5250" s="610" t="s">
        <v>286</v>
      </c>
      <c r="I5250" s="611"/>
      <c r="J5250" s="209" t="s">
        <v>287</v>
      </c>
      <c r="K5250" s="209" t="s">
        <v>16</v>
      </c>
      <c r="L5250" s="210">
        <v>280.66000000000003</v>
      </c>
    </row>
    <row r="5251" spans="1:12" s="194" customFormat="1" ht="61.9" customHeight="1" x14ac:dyDescent="0.15">
      <c r="A5251" s="625"/>
      <c r="B5251" s="621"/>
      <c r="C5251" s="621"/>
      <c r="D5251" s="635"/>
      <c r="E5251" s="621"/>
      <c r="F5251" s="638"/>
      <c r="G5251" s="639"/>
      <c r="H5251" s="610" t="s">
        <v>242</v>
      </c>
      <c r="I5251" s="611"/>
      <c r="J5251" s="209" t="s">
        <v>287</v>
      </c>
      <c r="K5251" s="209" t="s">
        <v>16</v>
      </c>
      <c r="L5251" s="210">
        <v>313.95999999999998</v>
      </c>
    </row>
    <row r="5252" spans="1:12" s="194" customFormat="1" ht="24.6" customHeight="1" x14ac:dyDescent="0.15">
      <c r="A5252" s="625"/>
      <c r="B5252" s="203" t="s">
        <v>6</v>
      </c>
      <c r="C5252" s="207" t="s">
        <v>5</v>
      </c>
      <c r="D5252" s="207" t="s">
        <v>288</v>
      </c>
      <c r="E5252" s="207" t="s">
        <v>289</v>
      </c>
      <c r="F5252" s="612"/>
      <c r="G5252" s="613"/>
      <c r="H5252" s="616" t="s">
        <v>290</v>
      </c>
      <c r="I5252" s="617"/>
      <c r="J5252" s="620" t="s">
        <v>287</v>
      </c>
      <c r="K5252" s="620" t="s">
        <v>287</v>
      </c>
      <c r="L5252" s="622">
        <v>0</v>
      </c>
    </row>
    <row r="5253" spans="1:12" s="194" customFormat="1" ht="24.6" customHeight="1" x14ac:dyDescent="0.15">
      <c r="A5253" s="626"/>
      <c r="B5253" s="209" t="s">
        <v>460</v>
      </c>
      <c r="C5253" s="209" t="s">
        <v>604</v>
      </c>
      <c r="D5253" s="211">
        <v>43383</v>
      </c>
      <c r="E5253" s="209" t="s">
        <v>754</v>
      </c>
      <c r="F5253" s="614"/>
      <c r="G5253" s="615"/>
      <c r="H5253" s="618"/>
      <c r="I5253" s="619"/>
      <c r="J5253" s="621"/>
      <c r="K5253" s="621"/>
      <c r="L5253" s="623"/>
    </row>
    <row r="5254" spans="1:12" s="194" customFormat="1" ht="24.6" customHeight="1" x14ac:dyDescent="0.15">
      <c r="A5254" s="624">
        <v>992</v>
      </c>
      <c r="B5254" s="203" t="s">
        <v>12</v>
      </c>
      <c r="C5254" s="207" t="s">
        <v>11</v>
      </c>
      <c r="D5254" s="207" t="s">
        <v>280</v>
      </c>
      <c r="E5254" s="207" t="s">
        <v>281</v>
      </c>
      <c r="F5254" s="627" t="s">
        <v>8</v>
      </c>
      <c r="G5254" s="628"/>
      <c r="H5254" s="629"/>
      <c r="I5254" s="630"/>
      <c r="J5254" s="630"/>
      <c r="K5254" s="630"/>
      <c r="L5254" s="631"/>
    </row>
    <row r="5255" spans="1:12" s="194" customFormat="1" ht="26.65" customHeight="1" x14ac:dyDescent="0.15">
      <c r="A5255" s="625"/>
      <c r="B5255" s="620" t="s">
        <v>3329</v>
      </c>
      <c r="C5255" s="620" t="s">
        <v>3331</v>
      </c>
      <c r="D5255" s="634">
        <v>43442</v>
      </c>
      <c r="E5255" s="620" t="s">
        <v>497</v>
      </c>
      <c r="F5255" s="636" t="s">
        <v>498</v>
      </c>
      <c r="G5255" s="637"/>
      <c r="H5255" s="610" t="s">
        <v>286</v>
      </c>
      <c r="I5255" s="611"/>
      <c r="J5255" s="209" t="s">
        <v>287</v>
      </c>
      <c r="K5255" s="209" t="s">
        <v>287</v>
      </c>
      <c r="L5255" s="210">
        <v>0</v>
      </c>
    </row>
    <row r="5256" spans="1:12" s="194" customFormat="1" ht="94.35" customHeight="1" x14ac:dyDescent="0.15">
      <c r="A5256" s="625"/>
      <c r="B5256" s="621"/>
      <c r="C5256" s="621"/>
      <c r="D5256" s="635"/>
      <c r="E5256" s="621"/>
      <c r="F5256" s="638"/>
      <c r="G5256" s="639"/>
      <c r="H5256" s="610" t="s">
        <v>242</v>
      </c>
      <c r="I5256" s="611"/>
      <c r="J5256" s="209" t="s">
        <v>287</v>
      </c>
      <c r="K5256" s="209" t="s">
        <v>287</v>
      </c>
      <c r="L5256" s="210">
        <v>0</v>
      </c>
    </row>
    <row r="5257" spans="1:12" s="194" customFormat="1" ht="24.6" customHeight="1" x14ac:dyDescent="0.15">
      <c r="A5257" s="625"/>
      <c r="B5257" s="203" t="s">
        <v>6</v>
      </c>
      <c r="C5257" s="207" t="s">
        <v>5</v>
      </c>
      <c r="D5257" s="207" t="s">
        <v>288</v>
      </c>
      <c r="E5257" s="207" t="s">
        <v>289</v>
      </c>
      <c r="F5257" s="612"/>
      <c r="G5257" s="613"/>
      <c r="H5257" s="616" t="s">
        <v>290</v>
      </c>
      <c r="I5257" s="617"/>
      <c r="J5257" s="620" t="s">
        <v>287</v>
      </c>
      <c r="K5257" s="620" t="s">
        <v>16</v>
      </c>
      <c r="L5257" s="622">
        <v>820</v>
      </c>
    </row>
    <row r="5258" spans="1:12" s="194" customFormat="1" ht="24.6" customHeight="1" x14ac:dyDescent="0.15">
      <c r="A5258" s="626"/>
      <c r="B5258" s="209" t="s">
        <v>460</v>
      </c>
      <c r="C5258" s="209" t="s">
        <v>498</v>
      </c>
      <c r="D5258" s="211">
        <v>43447</v>
      </c>
      <c r="E5258" s="209" t="s">
        <v>2967</v>
      </c>
      <c r="F5258" s="614"/>
      <c r="G5258" s="615"/>
      <c r="H5258" s="618"/>
      <c r="I5258" s="619"/>
      <c r="J5258" s="621"/>
      <c r="K5258" s="621"/>
      <c r="L5258" s="623"/>
    </row>
    <row r="5259" spans="1:12" s="194" customFormat="1" ht="24.6" customHeight="1" x14ac:dyDescent="0.15">
      <c r="A5259" s="624">
        <v>993</v>
      </c>
      <c r="B5259" s="203" t="s">
        <v>12</v>
      </c>
      <c r="C5259" s="207" t="s">
        <v>11</v>
      </c>
      <c r="D5259" s="207" t="s">
        <v>280</v>
      </c>
      <c r="E5259" s="207" t="s">
        <v>281</v>
      </c>
      <c r="F5259" s="627" t="s">
        <v>8</v>
      </c>
      <c r="G5259" s="628"/>
      <c r="H5259" s="629"/>
      <c r="I5259" s="630"/>
      <c r="J5259" s="630"/>
      <c r="K5259" s="630"/>
      <c r="L5259" s="631"/>
    </row>
    <row r="5260" spans="1:12" s="194" customFormat="1" ht="26.65" customHeight="1" x14ac:dyDescent="0.15">
      <c r="A5260" s="625"/>
      <c r="B5260" s="620" t="s">
        <v>3329</v>
      </c>
      <c r="C5260" s="620" t="s">
        <v>3332</v>
      </c>
      <c r="D5260" s="634">
        <v>43523</v>
      </c>
      <c r="E5260" s="620" t="s">
        <v>284</v>
      </c>
      <c r="F5260" s="636" t="s">
        <v>1008</v>
      </c>
      <c r="G5260" s="637"/>
      <c r="H5260" s="610" t="s">
        <v>286</v>
      </c>
      <c r="I5260" s="611"/>
      <c r="J5260" s="209" t="s">
        <v>287</v>
      </c>
      <c r="K5260" s="209" t="s">
        <v>16</v>
      </c>
      <c r="L5260" s="210">
        <v>141.99</v>
      </c>
    </row>
    <row r="5261" spans="1:12" s="194" customFormat="1" ht="73.150000000000006" customHeight="1" x14ac:dyDescent="0.15">
      <c r="A5261" s="625"/>
      <c r="B5261" s="621"/>
      <c r="C5261" s="621"/>
      <c r="D5261" s="635"/>
      <c r="E5261" s="621"/>
      <c r="F5261" s="638"/>
      <c r="G5261" s="639"/>
      <c r="H5261" s="610" t="s">
        <v>242</v>
      </c>
      <c r="I5261" s="611"/>
      <c r="J5261" s="209" t="s">
        <v>287</v>
      </c>
      <c r="K5261" s="209" t="s">
        <v>16</v>
      </c>
      <c r="L5261" s="210">
        <v>592.75</v>
      </c>
    </row>
    <row r="5262" spans="1:12" s="194" customFormat="1" ht="24.6" customHeight="1" x14ac:dyDescent="0.15">
      <c r="A5262" s="625"/>
      <c r="B5262" s="203" t="s">
        <v>6</v>
      </c>
      <c r="C5262" s="207" t="s">
        <v>5</v>
      </c>
      <c r="D5262" s="207" t="s">
        <v>288</v>
      </c>
      <c r="E5262" s="207" t="s">
        <v>289</v>
      </c>
      <c r="F5262" s="612"/>
      <c r="G5262" s="613"/>
      <c r="H5262" s="616" t="s">
        <v>290</v>
      </c>
      <c r="I5262" s="617"/>
      <c r="J5262" s="620" t="s">
        <v>287</v>
      </c>
      <c r="K5262" s="620" t="s">
        <v>287</v>
      </c>
      <c r="L5262" s="622">
        <v>0</v>
      </c>
    </row>
    <row r="5263" spans="1:12" s="194" customFormat="1" ht="24.6" customHeight="1" x14ac:dyDescent="0.15">
      <c r="A5263" s="626"/>
      <c r="B5263" s="209" t="s">
        <v>460</v>
      </c>
      <c r="C5263" s="209" t="s">
        <v>1008</v>
      </c>
      <c r="D5263" s="211">
        <v>43524</v>
      </c>
      <c r="E5263" s="209" t="s">
        <v>375</v>
      </c>
      <c r="F5263" s="614"/>
      <c r="G5263" s="615"/>
      <c r="H5263" s="618"/>
      <c r="I5263" s="619"/>
      <c r="J5263" s="621"/>
      <c r="K5263" s="621"/>
      <c r="L5263" s="623"/>
    </row>
    <row r="5264" spans="1:12" s="194" customFormat="1" ht="24.6" customHeight="1" x14ac:dyDescent="0.15">
      <c r="A5264" s="624">
        <v>994</v>
      </c>
      <c r="B5264" s="203" t="s">
        <v>12</v>
      </c>
      <c r="C5264" s="207" t="s">
        <v>11</v>
      </c>
      <c r="D5264" s="207" t="s">
        <v>280</v>
      </c>
      <c r="E5264" s="207" t="s">
        <v>281</v>
      </c>
      <c r="F5264" s="627" t="s">
        <v>8</v>
      </c>
      <c r="G5264" s="628"/>
      <c r="H5264" s="629"/>
      <c r="I5264" s="630"/>
      <c r="J5264" s="630"/>
      <c r="K5264" s="630"/>
      <c r="L5264" s="631"/>
    </row>
    <row r="5265" spans="1:12" s="194" customFormat="1" ht="26.65" customHeight="1" x14ac:dyDescent="0.15">
      <c r="A5265" s="625"/>
      <c r="B5265" s="620" t="s">
        <v>3329</v>
      </c>
      <c r="C5265" s="620" t="s">
        <v>3333</v>
      </c>
      <c r="D5265" s="634">
        <v>43530</v>
      </c>
      <c r="E5265" s="620" t="s">
        <v>1731</v>
      </c>
      <c r="F5265" s="636" t="s">
        <v>3334</v>
      </c>
      <c r="G5265" s="637"/>
      <c r="H5265" s="610" t="s">
        <v>286</v>
      </c>
      <c r="I5265" s="611"/>
      <c r="J5265" s="209" t="s">
        <v>287</v>
      </c>
      <c r="K5265" s="209" t="s">
        <v>16</v>
      </c>
      <c r="L5265" s="210">
        <v>290</v>
      </c>
    </row>
    <row r="5266" spans="1:12" s="194" customFormat="1" ht="73.150000000000006" customHeight="1" x14ac:dyDescent="0.15">
      <c r="A5266" s="625"/>
      <c r="B5266" s="621"/>
      <c r="C5266" s="621"/>
      <c r="D5266" s="635"/>
      <c r="E5266" s="621"/>
      <c r="F5266" s="638"/>
      <c r="G5266" s="639"/>
      <c r="H5266" s="610" t="s">
        <v>242</v>
      </c>
      <c r="I5266" s="611"/>
      <c r="J5266" s="209" t="s">
        <v>287</v>
      </c>
      <c r="K5266" s="209" t="s">
        <v>16</v>
      </c>
      <c r="L5266" s="210">
        <v>382.3</v>
      </c>
    </row>
    <row r="5267" spans="1:12" s="194" customFormat="1" ht="24.6" customHeight="1" x14ac:dyDescent="0.15">
      <c r="A5267" s="625"/>
      <c r="B5267" s="203" t="s">
        <v>6</v>
      </c>
      <c r="C5267" s="207" t="s">
        <v>5</v>
      </c>
      <c r="D5267" s="207" t="s">
        <v>288</v>
      </c>
      <c r="E5267" s="207" t="s">
        <v>289</v>
      </c>
      <c r="F5267" s="612"/>
      <c r="G5267" s="613"/>
      <c r="H5267" s="616" t="s">
        <v>290</v>
      </c>
      <c r="I5267" s="617"/>
      <c r="J5267" s="620" t="s">
        <v>287</v>
      </c>
      <c r="K5267" s="620" t="s">
        <v>287</v>
      </c>
      <c r="L5267" s="622">
        <v>0</v>
      </c>
    </row>
    <row r="5268" spans="1:12" s="194" customFormat="1" ht="24.6" customHeight="1" x14ac:dyDescent="0.15">
      <c r="A5268" s="626"/>
      <c r="B5268" s="209" t="s">
        <v>460</v>
      </c>
      <c r="C5268" s="209" t="s">
        <v>3334</v>
      </c>
      <c r="D5268" s="211">
        <v>43531</v>
      </c>
      <c r="E5268" s="209" t="s">
        <v>475</v>
      </c>
      <c r="F5268" s="614"/>
      <c r="G5268" s="615"/>
      <c r="H5268" s="618"/>
      <c r="I5268" s="619"/>
      <c r="J5268" s="621"/>
      <c r="K5268" s="621"/>
      <c r="L5268" s="623"/>
    </row>
    <row r="5269" spans="1:12" s="194" customFormat="1" ht="24.6" customHeight="1" x14ac:dyDescent="0.15">
      <c r="A5269" s="624">
        <v>995</v>
      </c>
      <c r="B5269" s="203" t="s">
        <v>12</v>
      </c>
      <c r="C5269" s="207" t="s">
        <v>11</v>
      </c>
      <c r="D5269" s="207" t="s">
        <v>280</v>
      </c>
      <c r="E5269" s="207" t="s">
        <v>281</v>
      </c>
      <c r="F5269" s="627" t="s">
        <v>8</v>
      </c>
      <c r="G5269" s="628"/>
      <c r="H5269" s="629"/>
      <c r="I5269" s="630"/>
      <c r="J5269" s="630"/>
      <c r="K5269" s="630"/>
      <c r="L5269" s="631"/>
    </row>
    <row r="5270" spans="1:12" s="194" customFormat="1" ht="26.65" customHeight="1" x14ac:dyDescent="0.15">
      <c r="A5270" s="625"/>
      <c r="B5270" s="620" t="s">
        <v>3335</v>
      </c>
      <c r="C5270" s="632" t="s">
        <v>3336</v>
      </c>
      <c r="D5270" s="634">
        <v>43445</v>
      </c>
      <c r="E5270" s="620" t="s">
        <v>2795</v>
      </c>
      <c r="F5270" s="636" t="s">
        <v>2557</v>
      </c>
      <c r="G5270" s="637"/>
      <c r="H5270" s="610" t="s">
        <v>286</v>
      </c>
      <c r="I5270" s="611"/>
      <c r="J5270" s="209" t="s">
        <v>287</v>
      </c>
      <c r="K5270" s="209" t="s">
        <v>16</v>
      </c>
      <c r="L5270" s="210">
        <v>161</v>
      </c>
    </row>
    <row r="5271" spans="1:12" s="194" customFormat="1" ht="331.15" customHeight="1" x14ac:dyDescent="0.15">
      <c r="A5271" s="625"/>
      <c r="B5271" s="621"/>
      <c r="C5271" s="633"/>
      <c r="D5271" s="635"/>
      <c r="E5271" s="621"/>
      <c r="F5271" s="638"/>
      <c r="G5271" s="639"/>
      <c r="H5271" s="610" t="s">
        <v>242</v>
      </c>
      <c r="I5271" s="611"/>
      <c r="J5271" s="209" t="s">
        <v>287</v>
      </c>
      <c r="K5271" s="209" t="s">
        <v>16</v>
      </c>
      <c r="L5271" s="210">
        <v>241</v>
      </c>
    </row>
    <row r="5272" spans="1:12" s="194" customFormat="1" ht="24.6" customHeight="1" x14ac:dyDescent="0.15">
      <c r="A5272" s="625"/>
      <c r="B5272" s="203" t="s">
        <v>6</v>
      </c>
      <c r="C5272" s="207" t="s">
        <v>5</v>
      </c>
      <c r="D5272" s="207" t="s">
        <v>288</v>
      </c>
      <c r="E5272" s="207" t="s">
        <v>289</v>
      </c>
      <c r="F5272" s="612"/>
      <c r="G5272" s="613"/>
      <c r="H5272" s="616" t="s">
        <v>290</v>
      </c>
      <c r="I5272" s="617"/>
      <c r="J5272" s="620" t="s">
        <v>287</v>
      </c>
      <c r="K5272" s="620" t="s">
        <v>16</v>
      </c>
      <c r="L5272" s="622">
        <v>42</v>
      </c>
    </row>
    <row r="5273" spans="1:12" s="194" customFormat="1" ht="24.6" customHeight="1" x14ac:dyDescent="0.15">
      <c r="A5273" s="626"/>
      <c r="B5273" s="209" t="s">
        <v>291</v>
      </c>
      <c r="C5273" s="209" t="s">
        <v>2557</v>
      </c>
      <c r="D5273" s="211">
        <v>43446</v>
      </c>
      <c r="E5273" s="209" t="s">
        <v>673</v>
      </c>
      <c r="F5273" s="614"/>
      <c r="G5273" s="615"/>
      <c r="H5273" s="618"/>
      <c r="I5273" s="619"/>
      <c r="J5273" s="621"/>
      <c r="K5273" s="621"/>
      <c r="L5273" s="623"/>
    </row>
    <row r="5274" spans="1:12" s="194" customFormat="1" ht="24.6" customHeight="1" x14ac:dyDescent="0.15">
      <c r="A5274" s="624">
        <v>996</v>
      </c>
      <c r="B5274" s="203" t="s">
        <v>12</v>
      </c>
      <c r="C5274" s="207" t="s">
        <v>11</v>
      </c>
      <c r="D5274" s="207" t="s">
        <v>280</v>
      </c>
      <c r="E5274" s="207" t="s">
        <v>281</v>
      </c>
      <c r="F5274" s="627" t="s">
        <v>8</v>
      </c>
      <c r="G5274" s="628"/>
      <c r="H5274" s="629"/>
      <c r="I5274" s="630"/>
      <c r="J5274" s="630"/>
      <c r="K5274" s="630"/>
      <c r="L5274" s="631"/>
    </row>
    <row r="5275" spans="1:12" s="194" customFormat="1" ht="26.65" customHeight="1" x14ac:dyDescent="0.15">
      <c r="A5275" s="625"/>
      <c r="B5275" s="620" t="s">
        <v>3337</v>
      </c>
      <c r="C5275" s="632" t="s">
        <v>3338</v>
      </c>
      <c r="D5275" s="634">
        <v>43431</v>
      </c>
      <c r="E5275" s="620" t="s">
        <v>1480</v>
      </c>
      <c r="F5275" s="636" t="s">
        <v>2485</v>
      </c>
      <c r="G5275" s="637"/>
      <c r="H5275" s="610" t="s">
        <v>286</v>
      </c>
      <c r="I5275" s="611"/>
      <c r="J5275" s="209" t="s">
        <v>287</v>
      </c>
      <c r="K5275" s="209" t="s">
        <v>16</v>
      </c>
      <c r="L5275" s="210">
        <v>519.75</v>
      </c>
    </row>
    <row r="5276" spans="1:12" s="194" customFormat="1" ht="180.2" customHeight="1" x14ac:dyDescent="0.15">
      <c r="A5276" s="625"/>
      <c r="B5276" s="621"/>
      <c r="C5276" s="633"/>
      <c r="D5276" s="635"/>
      <c r="E5276" s="621"/>
      <c r="F5276" s="638"/>
      <c r="G5276" s="639"/>
      <c r="H5276" s="610" t="s">
        <v>242</v>
      </c>
      <c r="I5276" s="611"/>
      <c r="J5276" s="209" t="s">
        <v>287</v>
      </c>
      <c r="K5276" s="209" t="s">
        <v>16</v>
      </c>
      <c r="L5276" s="210">
        <v>2548.11</v>
      </c>
    </row>
    <row r="5277" spans="1:12" s="194" customFormat="1" ht="24.6" customHeight="1" x14ac:dyDescent="0.15">
      <c r="A5277" s="625"/>
      <c r="B5277" s="203" t="s">
        <v>6</v>
      </c>
      <c r="C5277" s="207" t="s">
        <v>5</v>
      </c>
      <c r="D5277" s="207" t="s">
        <v>288</v>
      </c>
      <c r="E5277" s="207" t="s">
        <v>289</v>
      </c>
      <c r="F5277" s="612"/>
      <c r="G5277" s="613"/>
      <c r="H5277" s="616" t="s">
        <v>290</v>
      </c>
      <c r="I5277" s="617"/>
      <c r="J5277" s="620" t="s">
        <v>287</v>
      </c>
      <c r="K5277" s="620" t="s">
        <v>16</v>
      </c>
      <c r="L5277" s="622">
        <v>871.51</v>
      </c>
    </row>
    <row r="5278" spans="1:12" s="194" customFormat="1" ht="24.6" customHeight="1" x14ac:dyDescent="0.15">
      <c r="A5278" s="626"/>
      <c r="B5278" s="209" t="s">
        <v>291</v>
      </c>
      <c r="C5278" s="209" t="s">
        <v>2485</v>
      </c>
      <c r="D5278" s="211">
        <v>43435</v>
      </c>
      <c r="E5278" s="209" t="s">
        <v>944</v>
      </c>
      <c r="F5278" s="614"/>
      <c r="G5278" s="615"/>
      <c r="H5278" s="618"/>
      <c r="I5278" s="619"/>
      <c r="J5278" s="621"/>
      <c r="K5278" s="621"/>
      <c r="L5278" s="623"/>
    </row>
    <row r="5279" spans="1:12" s="194" customFormat="1" ht="24.6" customHeight="1" x14ac:dyDescent="0.15">
      <c r="A5279" s="624">
        <v>997</v>
      </c>
      <c r="B5279" s="203" t="s">
        <v>12</v>
      </c>
      <c r="C5279" s="207" t="s">
        <v>11</v>
      </c>
      <c r="D5279" s="207" t="s">
        <v>280</v>
      </c>
      <c r="E5279" s="207" t="s">
        <v>281</v>
      </c>
      <c r="F5279" s="627" t="s">
        <v>8</v>
      </c>
      <c r="G5279" s="628"/>
      <c r="H5279" s="629"/>
      <c r="I5279" s="630"/>
      <c r="J5279" s="630"/>
      <c r="K5279" s="630"/>
      <c r="L5279" s="631"/>
    </row>
    <row r="5280" spans="1:12" s="194" customFormat="1" ht="26.65" customHeight="1" x14ac:dyDescent="0.15">
      <c r="A5280" s="625"/>
      <c r="B5280" s="620" t="s">
        <v>3339</v>
      </c>
      <c r="C5280" s="620" t="s">
        <v>3340</v>
      </c>
      <c r="D5280" s="634">
        <v>43408</v>
      </c>
      <c r="E5280" s="620" t="s">
        <v>377</v>
      </c>
      <c r="F5280" s="636" t="s">
        <v>3341</v>
      </c>
      <c r="G5280" s="637"/>
      <c r="H5280" s="610" t="s">
        <v>286</v>
      </c>
      <c r="I5280" s="611"/>
      <c r="J5280" s="209" t="s">
        <v>287</v>
      </c>
      <c r="K5280" s="209" t="s">
        <v>16</v>
      </c>
      <c r="L5280" s="210">
        <v>393.92</v>
      </c>
    </row>
    <row r="5281" spans="1:12" s="194" customFormat="1" ht="105" customHeight="1" x14ac:dyDescent="0.15">
      <c r="A5281" s="625"/>
      <c r="B5281" s="621"/>
      <c r="C5281" s="621"/>
      <c r="D5281" s="635"/>
      <c r="E5281" s="621"/>
      <c r="F5281" s="638"/>
      <c r="G5281" s="639"/>
      <c r="H5281" s="610" t="s">
        <v>242</v>
      </c>
      <c r="I5281" s="611"/>
      <c r="J5281" s="209" t="s">
        <v>287</v>
      </c>
      <c r="K5281" s="209" t="s">
        <v>16</v>
      </c>
      <c r="L5281" s="210">
        <v>237</v>
      </c>
    </row>
    <row r="5282" spans="1:12" s="194" customFormat="1" ht="24.6" customHeight="1" x14ac:dyDescent="0.15">
      <c r="A5282" s="625"/>
      <c r="B5282" s="203" t="s">
        <v>6</v>
      </c>
      <c r="C5282" s="207" t="s">
        <v>5</v>
      </c>
      <c r="D5282" s="207" t="s">
        <v>288</v>
      </c>
      <c r="E5282" s="207" t="s">
        <v>289</v>
      </c>
      <c r="F5282" s="612"/>
      <c r="G5282" s="613"/>
      <c r="H5282" s="616" t="s">
        <v>290</v>
      </c>
      <c r="I5282" s="617"/>
      <c r="J5282" s="620" t="s">
        <v>287</v>
      </c>
      <c r="K5282" s="620" t="s">
        <v>16</v>
      </c>
      <c r="L5282" s="622">
        <v>80</v>
      </c>
    </row>
    <row r="5283" spans="1:12" s="194" customFormat="1" ht="35.1" customHeight="1" x14ac:dyDescent="0.15">
      <c r="A5283" s="626"/>
      <c r="B5283" s="209" t="s">
        <v>3342</v>
      </c>
      <c r="C5283" s="209" t="s">
        <v>3341</v>
      </c>
      <c r="D5283" s="211">
        <v>43409</v>
      </c>
      <c r="E5283" s="209" t="s">
        <v>3343</v>
      </c>
      <c r="F5283" s="614"/>
      <c r="G5283" s="615"/>
      <c r="H5283" s="618"/>
      <c r="I5283" s="619"/>
      <c r="J5283" s="621"/>
      <c r="K5283" s="621"/>
      <c r="L5283" s="623"/>
    </row>
    <row r="5284" spans="1:12" s="194" customFormat="1" ht="24.6" customHeight="1" x14ac:dyDescent="0.15">
      <c r="A5284" s="624">
        <v>998</v>
      </c>
      <c r="B5284" s="203" t="s">
        <v>12</v>
      </c>
      <c r="C5284" s="207" t="s">
        <v>11</v>
      </c>
      <c r="D5284" s="207" t="s">
        <v>280</v>
      </c>
      <c r="E5284" s="207" t="s">
        <v>281</v>
      </c>
      <c r="F5284" s="627" t="s">
        <v>8</v>
      </c>
      <c r="G5284" s="628"/>
      <c r="H5284" s="629"/>
      <c r="I5284" s="630"/>
      <c r="J5284" s="630"/>
      <c r="K5284" s="630"/>
      <c r="L5284" s="631"/>
    </row>
    <row r="5285" spans="1:12" s="194" customFormat="1" ht="26.65" customHeight="1" x14ac:dyDescent="0.15">
      <c r="A5285" s="625"/>
      <c r="B5285" s="620" t="s">
        <v>3344</v>
      </c>
      <c r="C5285" s="632" t="s">
        <v>3345</v>
      </c>
      <c r="D5285" s="634">
        <v>43413</v>
      </c>
      <c r="E5285" s="620" t="s">
        <v>826</v>
      </c>
      <c r="F5285" s="636" t="s">
        <v>827</v>
      </c>
      <c r="G5285" s="637"/>
      <c r="H5285" s="610" t="s">
        <v>286</v>
      </c>
      <c r="I5285" s="611"/>
      <c r="J5285" s="209" t="s">
        <v>287</v>
      </c>
      <c r="K5285" s="209" t="s">
        <v>16</v>
      </c>
      <c r="L5285" s="210">
        <v>483.88</v>
      </c>
    </row>
    <row r="5286" spans="1:12" s="194" customFormat="1" ht="409.6" customHeight="1" x14ac:dyDescent="0.15">
      <c r="A5286" s="625"/>
      <c r="B5286" s="640"/>
      <c r="C5286" s="641"/>
      <c r="D5286" s="642"/>
      <c r="E5286" s="640"/>
      <c r="F5286" s="643"/>
      <c r="G5286" s="644"/>
      <c r="H5286" s="616" t="s">
        <v>242</v>
      </c>
      <c r="I5286" s="617"/>
      <c r="J5286" s="620" t="s">
        <v>287</v>
      </c>
      <c r="K5286" s="620" t="s">
        <v>16</v>
      </c>
      <c r="L5286" s="622">
        <v>1695.58</v>
      </c>
    </row>
    <row r="5287" spans="1:12" s="194" customFormat="1" ht="170.1" customHeight="1" x14ac:dyDescent="0.15">
      <c r="A5287" s="625"/>
      <c r="B5287" s="621"/>
      <c r="C5287" s="633"/>
      <c r="D5287" s="635"/>
      <c r="E5287" s="621"/>
      <c r="F5287" s="638"/>
      <c r="G5287" s="639"/>
      <c r="H5287" s="618"/>
      <c r="I5287" s="619"/>
      <c r="J5287" s="621"/>
      <c r="K5287" s="621"/>
      <c r="L5287" s="623"/>
    </row>
    <row r="5288" spans="1:12" s="194" customFormat="1" ht="24.6" customHeight="1" x14ac:dyDescent="0.15">
      <c r="A5288" s="625"/>
      <c r="B5288" s="203" t="s">
        <v>6</v>
      </c>
      <c r="C5288" s="207" t="s">
        <v>5</v>
      </c>
      <c r="D5288" s="207" t="s">
        <v>288</v>
      </c>
      <c r="E5288" s="207" t="s">
        <v>289</v>
      </c>
      <c r="F5288" s="612"/>
      <c r="G5288" s="613"/>
      <c r="H5288" s="616" t="s">
        <v>290</v>
      </c>
      <c r="I5288" s="617"/>
      <c r="J5288" s="620" t="s">
        <v>287</v>
      </c>
      <c r="K5288" s="620" t="s">
        <v>287</v>
      </c>
      <c r="L5288" s="622">
        <v>0</v>
      </c>
    </row>
    <row r="5289" spans="1:12" s="194" customFormat="1" ht="24.6" customHeight="1" x14ac:dyDescent="0.15">
      <c r="A5289" s="626"/>
      <c r="B5289" s="209" t="s">
        <v>333</v>
      </c>
      <c r="C5289" s="209" t="s">
        <v>827</v>
      </c>
      <c r="D5289" s="211">
        <v>43419</v>
      </c>
      <c r="E5289" s="209" t="s">
        <v>3346</v>
      </c>
      <c r="F5289" s="614"/>
      <c r="G5289" s="615"/>
      <c r="H5289" s="618"/>
      <c r="I5289" s="619"/>
      <c r="J5289" s="621"/>
      <c r="K5289" s="621"/>
      <c r="L5289" s="623"/>
    </row>
    <row r="5290" spans="1:12" s="194" customFormat="1" ht="24.6" customHeight="1" x14ac:dyDescent="0.15">
      <c r="A5290" s="624">
        <v>999</v>
      </c>
      <c r="B5290" s="203" t="s">
        <v>12</v>
      </c>
      <c r="C5290" s="207" t="s">
        <v>11</v>
      </c>
      <c r="D5290" s="207" t="s">
        <v>280</v>
      </c>
      <c r="E5290" s="207" t="s">
        <v>281</v>
      </c>
      <c r="F5290" s="627" t="s">
        <v>8</v>
      </c>
      <c r="G5290" s="628"/>
      <c r="H5290" s="629"/>
      <c r="I5290" s="630"/>
      <c r="J5290" s="630"/>
      <c r="K5290" s="630"/>
      <c r="L5290" s="631"/>
    </row>
    <row r="5291" spans="1:12" s="194" customFormat="1" ht="26.65" customHeight="1" x14ac:dyDescent="0.15">
      <c r="A5291" s="625"/>
      <c r="B5291" s="620" t="s">
        <v>3344</v>
      </c>
      <c r="C5291" s="632" t="s">
        <v>3347</v>
      </c>
      <c r="D5291" s="634">
        <v>43491</v>
      </c>
      <c r="E5291" s="620" t="s">
        <v>826</v>
      </c>
      <c r="F5291" s="636" t="s">
        <v>827</v>
      </c>
      <c r="G5291" s="637"/>
      <c r="H5291" s="610" t="s">
        <v>286</v>
      </c>
      <c r="I5291" s="611"/>
      <c r="J5291" s="209" t="s">
        <v>287</v>
      </c>
      <c r="K5291" s="209" t="s">
        <v>16</v>
      </c>
      <c r="L5291" s="210">
        <v>362.37</v>
      </c>
    </row>
    <row r="5292" spans="1:12" s="194" customFormat="1" ht="395.65" customHeight="1" x14ac:dyDescent="0.15">
      <c r="A5292" s="625"/>
      <c r="B5292" s="621"/>
      <c r="C5292" s="633"/>
      <c r="D5292" s="635"/>
      <c r="E5292" s="621"/>
      <c r="F5292" s="638"/>
      <c r="G5292" s="639"/>
      <c r="H5292" s="610" t="s">
        <v>242</v>
      </c>
      <c r="I5292" s="611"/>
      <c r="J5292" s="209" t="s">
        <v>287</v>
      </c>
      <c r="K5292" s="209" t="s">
        <v>16</v>
      </c>
      <c r="L5292" s="210">
        <v>3753.71</v>
      </c>
    </row>
    <row r="5293" spans="1:12" s="194" customFormat="1" ht="24.6" customHeight="1" x14ac:dyDescent="0.15">
      <c r="A5293" s="625"/>
      <c r="B5293" s="203" t="s">
        <v>6</v>
      </c>
      <c r="C5293" s="207" t="s">
        <v>5</v>
      </c>
      <c r="D5293" s="207" t="s">
        <v>288</v>
      </c>
      <c r="E5293" s="207" t="s">
        <v>289</v>
      </c>
      <c r="F5293" s="612"/>
      <c r="G5293" s="613"/>
      <c r="H5293" s="616" t="s">
        <v>290</v>
      </c>
      <c r="I5293" s="617"/>
      <c r="J5293" s="620" t="s">
        <v>287</v>
      </c>
      <c r="K5293" s="620" t="s">
        <v>287</v>
      </c>
      <c r="L5293" s="622">
        <v>0</v>
      </c>
    </row>
    <row r="5294" spans="1:12" s="194" customFormat="1" ht="24.6" customHeight="1" x14ac:dyDescent="0.15">
      <c r="A5294" s="626"/>
      <c r="B5294" s="209" t="s">
        <v>333</v>
      </c>
      <c r="C5294" s="209" t="s">
        <v>827</v>
      </c>
      <c r="D5294" s="211">
        <v>43495</v>
      </c>
      <c r="E5294" s="209" t="s">
        <v>2389</v>
      </c>
      <c r="F5294" s="614"/>
      <c r="G5294" s="615"/>
      <c r="H5294" s="618"/>
      <c r="I5294" s="619"/>
      <c r="J5294" s="621"/>
      <c r="K5294" s="621"/>
      <c r="L5294" s="623"/>
    </row>
    <row r="5295" spans="1:12" s="194" customFormat="1" ht="24.6" customHeight="1" x14ac:dyDescent="0.15">
      <c r="A5295" s="624">
        <v>1000</v>
      </c>
      <c r="B5295" s="203" t="s">
        <v>12</v>
      </c>
      <c r="C5295" s="207" t="s">
        <v>11</v>
      </c>
      <c r="D5295" s="207" t="s">
        <v>280</v>
      </c>
      <c r="E5295" s="207" t="s">
        <v>281</v>
      </c>
      <c r="F5295" s="627" t="s">
        <v>8</v>
      </c>
      <c r="G5295" s="628"/>
      <c r="H5295" s="629"/>
      <c r="I5295" s="630"/>
      <c r="J5295" s="630"/>
      <c r="K5295" s="630"/>
      <c r="L5295" s="631"/>
    </row>
    <row r="5296" spans="1:12" s="194" customFormat="1" ht="26.65" customHeight="1" x14ac:dyDescent="0.15">
      <c r="A5296" s="625"/>
      <c r="B5296" s="620" t="s">
        <v>3348</v>
      </c>
      <c r="C5296" s="632" t="s">
        <v>3349</v>
      </c>
      <c r="D5296" s="634">
        <v>43382</v>
      </c>
      <c r="E5296" s="620" t="s">
        <v>1731</v>
      </c>
      <c r="F5296" s="636" t="s">
        <v>3350</v>
      </c>
      <c r="G5296" s="637"/>
      <c r="H5296" s="610" t="s">
        <v>286</v>
      </c>
      <c r="I5296" s="611"/>
      <c r="J5296" s="209" t="s">
        <v>287</v>
      </c>
      <c r="K5296" s="209" t="s">
        <v>16</v>
      </c>
      <c r="L5296" s="210">
        <v>549.94000000000005</v>
      </c>
    </row>
    <row r="5297" spans="1:12" s="194" customFormat="1" ht="384.95" customHeight="1" x14ac:dyDescent="0.15">
      <c r="A5297" s="625"/>
      <c r="B5297" s="621"/>
      <c r="C5297" s="633"/>
      <c r="D5297" s="635"/>
      <c r="E5297" s="621"/>
      <c r="F5297" s="638"/>
      <c r="G5297" s="639"/>
      <c r="H5297" s="610" t="s">
        <v>242</v>
      </c>
      <c r="I5297" s="611"/>
      <c r="J5297" s="209" t="s">
        <v>287</v>
      </c>
      <c r="K5297" s="209" t="s">
        <v>16</v>
      </c>
      <c r="L5297" s="210">
        <v>258.39999999999998</v>
      </c>
    </row>
    <row r="5298" spans="1:12" s="194" customFormat="1" ht="24.6" customHeight="1" x14ac:dyDescent="0.15">
      <c r="A5298" s="625"/>
      <c r="B5298" s="203" t="s">
        <v>6</v>
      </c>
      <c r="C5298" s="207" t="s">
        <v>5</v>
      </c>
      <c r="D5298" s="207" t="s">
        <v>288</v>
      </c>
      <c r="E5298" s="207" t="s">
        <v>289</v>
      </c>
      <c r="F5298" s="612"/>
      <c r="G5298" s="613"/>
      <c r="H5298" s="616" t="s">
        <v>290</v>
      </c>
      <c r="I5298" s="617"/>
      <c r="J5298" s="620" t="s">
        <v>287</v>
      </c>
      <c r="K5298" s="620" t="s">
        <v>16</v>
      </c>
      <c r="L5298" s="622">
        <v>9</v>
      </c>
    </row>
    <row r="5299" spans="1:12" s="194" customFormat="1" ht="24.6" customHeight="1" x14ac:dyDescent="0.15">
      <c r="A5299" s="626"/>
      <c r="B5299" s="209" t="s">
        <v>291</v>
      </c>
      <c r="C5299" s="209" t="s">
        <v>3350</v>
      </c>
      <c r="D5299" s="211">
        <v>43384</v>
      </c>
      <c r="E5299" s="209" t="s">
        <v>2015</v>
      </c>
      <c r="F5299" s="614"/>
      <c r="G5299" s="615"/>
      <c r="H5299" s="618"/>
      <c r="I5299" s="619"/>
      <c r="J5299" s="621"/>
      <c r="K5299" s="621"/>
      <c r="L5299" s="623"/>
    </row>
    <row r="5300" spans="1:12" s="194" customFormat="1" ht="24.6" customHeight="1" x14ac:dyDescent="0.15">
      <c r="A5300" s="624">
        <v>1001</v>
      </c>
      <c r="B5300" s="203" t="s">
        <v>12</v>
      </c>
      <c r="C5300" s="207" t="s">
        <v>11</v>
      </c>
      <c r="D5300" s="207" t="s">
        <v>280</v>
      </c>
      <c r="E5300" s="207" t="s">
        <v>281</v>
      </c>
      <c r="F5300" s="627" t="s">
        <v>8</v>
      </c>
      <c r="G5300" s="628"/>
      <c r="H5300" s="629"/>
      <c r="I5300" s="630"/>
      <c r="J5300" s="630"/>
      <c r="K5300" s="630"/>
      <c r="L5300" s="631"/>
    </row>
    <row r="5301" spans="1:12" s="194" customFormat="1" ht="26.65" customHeight="1" x14ac:dyDescent="0.15">
      <c r="A5301" s="625"/>
      <c r="B5301" s="620" t="s">
        <v>3351</v>
      </c>
      <c r="C5301" s="632" t="s">
        <v>3352</v>
      </c>
      <c r="D5301" s="634">
        <v>43418</v>
      </c>
      <c r="E5301" s="620" t="s">
        <v>2769</v>
      </c>
      <c r="F5301" s="636" t="s">
        <v>3353</v>
      </c>
      <c r="G5301" s="637"/>
      <c r="H5301" s="610" t="s">
        <v>286</v>
      </c>
      <c r="I5301" s="611"/>
      <c r="J5301" s="209" t="s">
        <v>287</v>
      </c>
      <c r="K5301" s="209" t="s">
        <v>16</v>
      </c>
      <c r="L5301" s="210">
        <v>525.75</v>
      </c>
    </row>
    <row r="5302" spans="1:12" s="194" customFormat="1" ht="126.95" customHeight="1" x14ac:dyDescent="0.15">
      <c r="A5302" s="625"/>
      <c r="B5302" s="621"/>
      <c r="C5302" s="633"/>
      <c r="D5302" s="635"/>
      <c r="E5302" s="621"/>
      <c r="F5302" s="638"/>
      <c r="G5302" s="639"/>
      <c r="H5302" s="610" t="s">
        <v>242</v>
      </c>
      <c r="I5302" s="611"/>
      <c r="J5302" s="209" t="s">
        <v>287</v>
      </c>
      <c r="K5302" s="209" t="s">
        <v>16</v>
      </c>
      <c r="L5302" s="210">
        <v>525.39</v>
      </c>
    </row>
    <row r="5303" spans="1:12" s="194" customFormat="1" ht="24.6" customHeight="1" x14ac:dyDescent="0.15">
      <c r="A5303" s="625"/>
      <c r="B5303" s="203" t="s">
        <v>6</v>
      </c>
      <c r="C5303" s="207" t="s">
        <v>5</v>
      </c>
      <c r="D5303" s="207" t="s">
        <v>288</v>
      </c>
      <c r="E5303" s="207" t="s">
        <v>289</v>
      </c>
      <c r="F5303" s="612"/>
      <c r="G5303" s="613"/>
      <c r="H5303" s="616" t="s">
        <v>290</v>
      </c>
      <c r="I5303" s="617"/>
      <c r="J5303" s="620" t="s">
        <v>287</v>
      </c>
      <c r="K5303" s="620" t="s">
        <v>287</v>
      </c>
      <c r="L5303" s="622">
        <v>0</v>
      </c>
    </row>
    <row r="5304" spans="1:12" s="194" customFormat="1" ht="24.6" customHeight="1" x14ac:dyDescent="0.15">
      <c r="A5304" s="626"/>
      <c r="B5304" s="209" t="s">
        <v>439</v>
      </c>
      <c r="C5304" s="209" t="s">
        <v>3353</v>
      </c>
      <c r="D5304" s="211">
        <v>43420</v>
      </c>
      <c r="E5304" s="209" t="s">
        <v>1177</v>
      </c>
      <c r="F5304" s="614"/>
      <c r="G5304" s="615"/>
      <c r="H5304" s="618"/>
      <c r="I5304" s="619"/>
      <c r="J5304" s="621"/>
      <c r="K5304" s="621"/>
      <c r="L5304" s="623"/>
    </row>
    <row r="5305" spans="1:12" s="194" customFormat="1" ht="24.6" customHeight="1" x14ac:dyDescent="0.15">
      <c r="A5305" s="624">
        <v>1002</v>
      </c>
      <c r="B5305" s="203" t="s">
        <v>12</v>
      </c>
      <c r="C5305" s="207" t="s">
        <v>11</v>
      </c>
      <c r="D5305" s="207" t="s">
        <v>280</v>
      </c>
      <c r="E5305" s="207" t="s">
        <v>281</v>
      </c>
      <c r="F5305" s="627" t="s">
        <v>8</v>
      </c>
      <c r="G5305" s="628"/>
      <c r="H5305" s="629"/>
      <c r="I5305" s="630"/>
      <c r="J5305" s="630"/>
      <c r="K5305" s="630"/>
      <c r="L5305" s="631"/>
    </row>
    <row r="5306" spans="1:12" s="194" customFormat="1" ht="26.65" customHeight="1" x14ac:dyDescent="0.15">
      <c r="A5306" s="625"/>
      <c r="B5306" s="620" t="s">
        <v>3354</v>
      </c>
      <c r="C5306" s="632" t="s">
        <v>3355</v>
      </c>
      <c r="D5306" s="634">
        <v>43400</v>
      </c>
      <c r="E5306" s="620" t="s">
        <v>3356</v>
      </c>
      <c r="F5306" s="636" t="s">
        <v>3357</v>
      </c>
      <c r="G5306" s="637"/>
      <c r="H5306" s="610" t="s">
        <v>286</v>
      </c>
      <c r="I5306" s="611"/>
      <c r="J5306" s="209" t="s">
        <v>287</v>
      </c>
      <c r="K5306" s="209" t="s">
        <v>16</v>
      </c>
      <c r="L5306" s="210">
        <v>504.27</v>
      </c>
    </row>
    <row r="5307" spans="1:12" s="194" customFormat="1" ht="191.45" customHeight="1" x14ac:dyDescent="0.15">
      <c r="A5307" s="625"/>
      <c r="B5307" s="621"/>
      <c r="C5307" s="633"/>
      <c r="D5307" s="635"/>
      <c r="E5307" s="621"/>
      <c r="F5307" s="638"/>
      <c r="G5307" s="639"/>
      <c r="H5307" s="610" t="s">
        <v>242</v>
      </c>
      <c r="I5307" s="611"/>
      <c r="J5307" s="209" t="s">
        <v>287</v>
      </c>
      <c r="K5307" s="209" t="s">
        <v>16</v>
      </c>
      <c r="L5307" s="210">
        <v>466.97</v>
      </c>
    </row>
    <row r="5308" spans="1:12" s="194" customFormat="1" ht="24.6" customHeight="1" x14ac:dyDescent="0.15">
      <c r="A5308" s="625"/>
      <c r="B5308" s="203" t="s">
        <v>6</v>
      </c>
      <c r="C5308" s="207" t="s">
        <v>5</v>
      </c>
      <c r="D5308" s="207" t="s">
        <v>288</v>
      </c>
      <c r="E5308" s="207" t="s">
        <v>289</v>
      </c>
      <c r="F5308" s="612"/>
      <c r="G5308" s="613"/>
      <c r="H5308" s="616" t="s">
        <v>290</v>
      </c>
      <c r="I5308" s="617"/>
      <c r="J5308" s="620" t="s">
        <v>287</v>
      </c>
      <c r="K5308" s="620" t="s">
        <v>16</v>
      </c>
      <c r="L5308" s="622">
        <v>581.51</v>
      </c>
    </row>
    <row r="5309" spans="1:12" s="194" customFormat="1" ht="24.6" customHeight="1" x14ac:dyDescent="0.15">
      <c r="A5309" s="626"/>
      <c r="B5309" s="209" t="s">
        <v>291</v>
      </c>
      <c r="C5309" s="209" t="s">
        <v>3357</v>
      </c>
      <c r="D5309" s="211">
        <v>43403</v>
      </c>
      <c r="E5309" s="209" t="s">
        <v>2752</v>
      </c>
      <c r="F5309" s="614"/>
      <c r="G5309" s="615"/>
      <c r="H5309" s="618"/>
      <c r="I5309" s="619"/>
      <c r="J5309" s="621"/>
      <c r="K5309" s="621"/>
      <c r="L5309" s="623"/>
    </row>
    <row r="5310" spans="1:12" s="194" customFormat="1" ht="24.6" customHeight="1" x14ac:dyDescent="0.15">
      <c r="A5310" s="624">
        <v>1003</v>
      </c>
      <c r="B5310" s="203" t="s">
        <v>12</v>
      </c>
      <c r="C5310" s="207" t="s">
        <v>11</v>
      </c>
      <c r="D5310" s="207" t="s">
        <v>280</v>
      </c>
      <c r="E5310" s="207" t="s">
        <v>281</v>
      </c>
      <c r="F5310" s="627" t="s">
        <v>8</v>
      </c>
      <c r="G5310" s="628"/>
      <c r="H5310" s="629"/>
      <c r="I5310" s="630"/>
      <c r="J5310" s="630"/>
      <c r="K5310" s="630"/>
      <c r="L5310" s="631"/>
    </row>
    <row r="5311" spans="1:12" s="194" customFormat="1" ht="26.65" customHeight="1" x14ac:dyDescent="0.15">
      <c r="A5311" s="625"/>
      <c r="B5311" s="620" t="s">
        <v>3358</v>
      </c>
      <c r="C5311" s="620" t="s">
        <v>3359</v>
      </c>
      <c r="D5311" s="634">
        <v>43397</v>
      </c>
      <c r="E5311" s="620" t="s">
        <v>469</v>
      </c>
      <c r="F5311" s="636" t="s">
        <v>470</v>
      </c>
      <c r="G5311" s="637"/>
      <c r="H5311" s="610" t="s">
        <v>286</v>
      </c>
      <c r="I5311" s="611"/>
      <c r="J5311" s="209" t="s">
        <v>287</v>
      </c>
      <c r="K5311" s="209" t="s">
        <v>16</v>
      </c>
      <c r="L5311" s="210">
        <v>446</v>
      </c>
    </row>
    <row r="5312" spans="1:12" s="194" customFormat="1" ht="94.35" customHeight="1" x14ac:dyDescent="0.15">
      <c r="A5312" s="625"/>
      <c r="B5312" s="621"/>
      <c r="C5312" s="621"/>
      <c r="D5312" s="635"/>
      <c r="E5312" s="621"/>
      <c r="F5312" s="638"/>
      <c r="G5312" s="639"/>
      <c r="H5312" s="610" t="s">
        <v>242</v>
      </c>
      <c r="I5312" s="611"/>
      <c r="J5312" s="209" t="s">
        <v>287</v>
      </c>
      <c r="K5312" s="209" t="s">
        <v>16</v>
      </c>
      <c r="L5312" s="210">
        <v>250.4</v>
      </c>
    </row>
    <row r="5313" spans="1:12" s="194" customFormat="1" ht="24.6" customHeight="1" x14ac:dyDescent="0.15">
      <c r="A5313" s="625"/>
      <c r="B5313" s="203" t="s">
        <v>6</v>
      </c>
      <c r="C5313" s="207" t="s">
        <v>5</v>
      </c>
      <c r="D5313" s="207" t="s">
        <v>288</v>
      </c>
      <c r="E5313" s="207" t="s">
        <v>289</v>
      </c>
      <c r="F5313" s="612"/>
      <c r="G5313" s="613"/>
      <c r="H5313" s="616" t="s">
        <v>290</v>
      </c>
      <c r="I5313" s="617"/>
      <c r="J5313" s="620" t="s">
        <v>287</v>
      </c>
      <c r="K5313" s="620" t="s">
        <v>287</v>
      </c>
      <c r="L5313" s="622">
        <v>0</v>
      </c>
    </row>
    <row r="5314" spans="1:12" s="194" customFormat="1" ht="24.6" customHeight="1" x14ac:dyDescent="0.15">
      <c r="A5314" s="626"/>
      <c r="B5314" s="209" t="s">
        <v>710</v>
      </c>
      <c r="C5314" s="209" t="s">
        <v>470</v>
      </c>
      <c r="D5314" s="211">
        <v>43399</v>
      </c>
      <c r="E5314" s="209" t="s">
        <v>791</v>
      </c>
      <c r="F5314" s="614"/>
      <c r="G5314" s="615"/>
      <c r="H5314" s="618"/>
      <c r="I5314" s="619"/>
      <c r="J5314" s="621"/>
      <c r="K5314" s="621"/>
      <c r="L5314" s="623"/>
    </row>
    <row r="5315" spans="1:12" s="194" customFormat="1" ht="24.6" customHeight="1" x14ac:dyDescent="0.15">
      <c r="A5315" s="624">
        <v>1004</v>
      </c>
      <c r="B5315" s="203" t="s">
        <v>12</v>
      </c>
      <c r="C5315" s="207" t="s">
        <v>11</v>
      </c>
      <c r="D5315" s="207" t="s">
        <v>280</v>
      </c>
      <c r="E5315" s="207" t="s">
        <v>281</v>
      </c>
      <c r="F5315" s="627" t="s">
        <v>8</v>
      </c>
      <c r="G5315" s="628"/>
      <c r="H5315" s="629"/>
      <c r="I5315" s="630"/>
      <c r="J5315" s="630"/>
      <c r="K5315" s="630"/>
      <c r="L5315" s="631"/>
    </row>
    <row r="5316" spans="1:12" s="194" customFormat="1" ht="26.65" customHeight="1" x14ac:dyDescent="0.15">
      <c r="A5316" s="625"/>
      <c r="B5316" s="620" t="s">
        <v>3358</v>
      </c>
      <c r="C5316" s="620" t="s">
        <v>3360</v>
      </c>
      <c r="D5316" s="634">
        <v>43439</v>
      </c>
      <c r="E5316" s="620" t="s">
        <v>3361</v>
      </c>
      <c r="F5316" s="636" t="s">
        <v>3362</v>
      </c>
      <c r="G5316" s="637"/>
      <c r="H5316" s="610" t="s">
        <v>286</v>
      </c>
      <c r="I5316" s="611"/>
      <c r="J5316" s="209" t="s">
        <v>287</v>
      </c>
      <c r="K5316" s="209" t="s">
        <v>16</v>
      </c>
      <c r="L5316" s="210">
        <v>1199</v>
      </c>
    </row>
    <row r="5317" spans="1:12" s="194" customFormat="1" ht="83.65" customHeight="1" x14ac:dyDescent="0.15">
      <c r="A5317" s="625"/>
      <c r="B5317" s="621"/>
      <c r="C5317" s="621"/>
      <c r="D5317" s="635"/>
      <c r="E5317" s="621"/>
      <c r="F5317" s="638"/>
      <c r="G5317" s="639"/>
      <c r="H5317" s="610" t="s">
        <v>242</v>
      </c>
      <c r="I5317" s="611"/>
      <c r="J5317" s="209" t="s">
        <v>287</v>
      </c>
      <c r="K5317" s="209" t="s">
        <v>287</v>
      </c>
      <c r="L5317" s="210">
        <v>0</v>
      </c>
    </row>
    <row r="5318" spans="1:12" s="194" customFormat="1" ht="24.6" customHeight="1" x14ac:dyDescent="0.15">
      <c r="A5318" s="625"/>
      <c r="B5318" s="203" t="s">
        <v>6</v>
      </c>
      <c r="C5318" s="207" t="s">
        <v>5</v>
      </c>
      <c r="D5318" s="207" t="s">
        <v>288</v>
      </c>
      <c r="E5318" s="207" t="s">
        <v>289</v>
      </c>
      <c r="F5318" s="612"/>
      <c r="G5318" s="613"/>
      <c r="H5318" s="616" t="s">
        <v>290</v>
      </c>
      <c r="I5318" s="617"/>
      <c r="J5318" s="620" t="s">
        <v>287</v>
      </c>
      <c r="K5318" s="620" t="s">
        <v>287</v>
      </c>
      <c r="L5318" s="622">
        <v>0</v>
      </c>
    </row>
    <row r="5319" spans="1:12" s="194" customFormat="1" ht="24.6" customHeight="1" x14ac:dyDescent="0.15">
      <c r="A5319" s="626"/>
      <c r="B5319" s="209" t="s">
        <v>710</v>
      </c>
      <c r="C5319" s="209" t="s">
        <v>3362</v>
      </c>
      <c r="D5319" s="211">
        <v>43442</v>
      </c>
      <c r="E5319" s="209" t="s">
        <v>3363</v>
      </c>
      <c r="F5319" s="614"/>
      <c r="G5319" s="615"/>
      <c r="H5319" s="618"/>
      <c r="I5319" s="619"/>
      <c r="J5319" s="621"/>
      <c r="K5319" s="621"/>
      <c r="L5319" s="623"/>
    </row>
    <row r="5320" spans="1:12" s="194" customFormat="1" ht="24.6" customHeight="1" x14ac:dyDescent="0.15">
      <c r="A5320" s="624">
        <v>1005</v>
      </c>
      <c r="B5320" s="203" t="s">
        <v>12</v>
      </c>
      <c r="C5320" s="207" t="s">
        <v>11</v>
      </c>
      <c r="D5320" s="207" t="s">
        <v>280</v>
      </c>
      <c r="E5320" s="207" t="s">
        <v>281</v>
      </c>
      <c r="F5320" s="627" t="s">
        <v>8</v>
      </c>
      <c r="G5320" s="628"/>
      <c r="H5320" s="629"/>
      <c r="I5320" s="630"/>
      <c r="J5320" s="630"/>
      <c r="K5320" s="630"/>
      <c r="L5320" s="631"/>
    </row>
    <row r="5321" spans="1:12" s="194" customFormat="1" ht="26.65" customHeight="1" x14ac:dyDescent="0.15">
      <c r="A5321" s="625"/>
      <c r="B5321" s="620" t="s">
        <v>3364</v>
      </c>
      <c r="C5321" s="632" t="s">
        <v>3365</v>
      </c>
      <c r="D5321" s="634">
        <v>43518</v>
      </c>
      <c r="E5321" s="620" t="s">
        <v>607</v>
      </c>
      <c r="F5321" s="636" t="s">
        <v>700</v>
      </c>
      <c r="G5321" s="637"/>
      <c r="H5321" s="610" t="s">
        <v>286</v>
      </c>
      <c r="I5321" s="611"/>
      <c r="J5321" s="209" t="s">
        <v>287</v>
      </c>
      <c r="K5321" s="209" t="s">
        <v>287</v>
      </c>
      <c r="L5321" s="210">
        <v>0</v>
      </c>
    </row>
    <row r="5322" spans="1:12" s="194" customFormat="1" ht="331.15" customHeight="1" x14ac:dyDescent="0.15">
      <c r="A5322" s="625"/>
      <c r="B5322" s="621"/>
      <c r="C5322" s="633"/>
      <c r="D5322" s="635"/>
      <c r="E5322" s="621"/>
      <c r="F5322" s="638"/>
      <c r="G5322" s="639"/>
      <c r="H5322" s="610" t="s">
        <v>242</v>
      </c>
      <c r="I5322" s="611"/>
      <c r="J5322" s="209" t="s">
        <v>287</v>
      </c>
      <c r="K5322" s="209" t="s">
        <v>287</v>
      </c>
      <c r="L5322" s="210">
        <v>0</v>
      </c>
    </row>
    <row r="5323" spans="1:12" s="194" customFormat="1" ht="24.6" customHeight="1" x14ac:dyDescent="0.15">
      <c r="A5323" s="625"/>
      <c r="B5323" s="203" t="s">
        <v>6</v>
      </c>
      <c r="C5323" s="207" t="s">
        <v>5</v>
      </c>
      <c r="D5323" s="207" t="s">
        <v>288</v>
      </c>
      <c r="E5323" s="207" t="s">
        <v>289</v>
      </c>
      <c r="F5323" s="612"/>
      <c r="G5323" s="613"/>
      <c r="H5323" s="616" t="s">
        <v>290</v>
      </c>
      <c r="I5323" s="617"/>
      <c r="J5323" s="620" t="s">
        <v>287</v>
      </c>
      <c r="K5323" s="620" t="s">
        <v>16</v>
      </c>
      <c r="L5323" s="622">
        <v>770</v>
      </c>
    </row>
    <row r="5324" spans="1:12" s="194" customFormat="1" ht="24.6" customHeight="1" x14ac:dyDescent="0.15">
      <c r="A5324" s="626"/>
      <c r="B5324" s="209" t="s">
        <v>317</v>
      </c>
      <c r="C5324" s="209" t="s">
        <v>700</v>
      </c>
      <c r="D5324" s="211">
        <v>43521</v>
      </c>
      <c r="E5324" s="209" t="s">
        <v>3366</v>
      </c>
      <c r="F5324" s="614"/>
      <c r="G5324" s="615"/>
      <c r="H5324" s="618"/>
      <c r="I5324" s="619"/>
      <c r="J5324" s="621"/>
      <c r="K5324" s="621"/>
      <c r="L5324" s="623"/>
    </row>
    <row r="5325" spans="1:12" s="194" customFormat="1" ht="24.6" customHeight="1" x14ac:dyDescent="0.15">
      <c r="A5325" s="624">
        <v>1006</v>
      </c>
      <c r="B5325" s="203" t="s">
        <v>12</v>
      </c>
      <c r="C5325" s="207" t="s">
        <v>11</v>
      </c>
      <c r="D5325" s="207" t="s">
        <v>280</v>
      </c>
      <c r="E5325" s="207" t="s">
        <v>281</v>
      </c>
      <c r="F5325" s="627" t="s">
        <v>8</v>
      </c>
      <c r="G5325" s="628"/>
      <c r="H5325" s="629"/>
      <c r="I5325" s="630"/>
      <c r="J5325" s="630"/>
      <c r="K5325" s="630"/>
      <c r="L5325" s="631"/>
    </row>
    <row r="5326" spans="1:12" s="194" customFormat="1" ht="26.65" customHeight="1" x14ac:dyDescent="0.15">
      <c r="A5326" s="625"/>
      <c r="B5326" s="620" t="s">
        <v>3367</v>
      </c>
      <c r="C5326" s="632" t="s">
        <v>3368</v>
      </c>
      <c r="D5326" s="634">
        <v>43391</v>
      </c>
      <c r="E5326" s="620" t="s">
        <v>3369</v>
      </c>
      <c r="F5326" s="636" t="s">
        <v>2077</v>
      </c>
      <c r="G5326" s="637"/>
      <c r="H5326" s="610" t="s">
        <v>286</v>
      </c>
      <c r="I5326" s="611"/>
      <c r="J5326" s="209" t="s">
        <v>287</v>
      </c>
      <c r="K5326" s="209" t="s">
        <v>16</v>
      </c>
      <c r="L5326" s="210">
        <v>211.04</v>
      </c>
    </row>
    <row r="5327" spans="1:12" s="194" customFormat="1" ht="395.65" customHeight="1" x14ac:dyDescent="0.15">
      <c r="A5327" s="625"/>
      <c r="B5327" s="621"/>
      <c r="C5327" s="633"/>
      <c r="D5327" s="635"/>
      <c r="E5327" s="621"/>
      <c r="F5327" s="638"/>
      <c r="G5327" s="639"/>
      <c r="H5327" s="610" t="s">
        <v>242</v>
      </c>
      <c r="I5327" s="611"/>
      <c r="J5327" s="209" t="s">
        <v>287</v>
      </c>
      <c r="K5327" s="209" t="s">
        <v>16</v>
      </c>
      <c r="L5327" s="210">
        <v>391</v>
      </c>
    </row>
    <row r="5328" spans="1:12" s="194" customFormat="1" ht="24.6" customHeight="1" x14ac:dyDescent="0.15">
      <c r="A5328" s="625"/>
      <c r="B5328" s="203" t="s">
        <v>6</v>
      </c>
      <c r="C5328" s="207" t="s">
        <v>5</v>
      </c>
      <c r="D5328" s="207" t="s">
        <v>288</v>
      </c>
      <c r="E5328" s="207" t="s">
        <v>289</v>
      </c>
      <c r="F5328" s="612"/>
      <c r="G5328" s="613"/>
      <c r="H5328" s="616" t="s">
        <v>290</v>
      </c>
      <c r="I5328" s="617"/>
      <c r="J5328" s="620" t="s">
        <v>287</v>
      </c>
      <c r="K5328" s="620" t="s">
        <v>16</v>
      </c>
      <c r="L5328" s="622">
        <v>381</v>
      </c>
    </row>
    <row r="5329" spans="1:12" s="194" customFormat="1" ht="24.6" customHeight="1" x14ac:dyDescent="0.15">
      <c r="A5329" s="626"/>
      <c r="B5329" s="209" t="s">
        <v>439</v>
      </c>
      <c r="C5329" s="209" t="s">
        <v>2077</v>
      </c>
      <c r="D5329" s="211">
        <v>43392</v>
      </c>
      <c r="E5329" s="209" t="s">
        <v>1915</v>
      </c>
      <c r="F5329" s="614"/>
      <c r="G5329" s="615"/>
      <c r="H5329" s="618"/>
      <c r="I5329" s="619"/>
      <c r="J5329" s="621"/>
      <c r="K5329" s="621"/>
      <c r="L5329" s="623"/>
    </row>
    <row r="5330" spans="1:12" s="194" customFormat="1" ht="24.6" customHeight="1" x14ac:dyDescent="0.15">
      <c r="A5330" s="624">
        <v>1007</v>
      </c>
      <c r="B5330" s="203" t="s">
        <v>12</v>
      </c>
      <c r="C5330" s="207" t="s">
        <v>11</v>
      </c>
      <c r="D5330" s="207" t="s">
        <v>280</v>
      </c>
      <c r="E5330" s="207" t="s">
        <v>281</v>
      </c>
      <c r="F5330" s="627" t="s">
        <v>8</v>
      </c>
      <c r="G5330" s="628"/>
      <c r="H5330" s="629"/>
      <c r="I5330" s="630"/>
      <c r="J5330" s="630"/>
      <c r="K5330" s="630"/>
      <c r="L5330" s="631"/>
    </row>
    <row r="5331" spans="1:12" s="194" customFormat="1" ht="26.65" customHeight="1" x14ac:dyDescent="0.15">
      <c r="A5331" s="625"/>
      <c r="B5331" s="620" t="s">
        <v>3367</v>
      </c>
      <c r="C5331" s="632" t="s">
        <v>3370</v>
      </c>
      <c r="D5331" s="634">
        <v>43447</v>
      </c>
      <c r="E5331" s="620" t="s">
        <v>373</v>
      </c>
      <c r="F5331" s="636" t="s">
        <v>374</v>
      </c>
      <c r="G5331" s="637"/>
      <c r="H5331" s="610" t="s">
        <v>286</v>
      </c>
      <c r="I5331" s="611"/>
      <c r="J5331" s="209" t="s">
        <v>287</v>
      </c>
      <c r="K5331" s="209" t="s">
        <v>16</v>
      </c>
      <c r="L5331" s="210">
        <v>357.5</v>
      </c>
    </row>
    <row r="5332" spans="1:12" s="194" customFormat="1" ht="384.95" customHeight="1" x14ac:dyDescent="0.15">
      <c r="A5332" s="625"/>
      <c r="B5332" s="621"/>
      <c r="C5332" s="633"/>
      <c r="D5332" s="635"/>
      <c r="E5332" s="621"/>
      <c r="F5332" s="638"/>
      <c r="G5332" s="639"/>
      <c r="H5332" s="610" t="s">
        <v>242</v>
      </c>
      <c r="I5332" s="611"/>
      <c r="J5332" s="209" t="s">
        <v>287</v>
      </c>
      <c r="K5332" s="209" t="s">
        <v>287</v>
      </c>
      <c r="L5332" s="210">
        <v>0</v>
      </c>
    </row>
    <row r="5333" spans="1:12" s="194" customFormat="1" ht="24.6" customHeight="1" x14ac:dyDescent="0.15">
      <c r="A5333" s="625"/>
      <c r="B5333" s="203" t="s">
        <v>6</v>
      </c>
      <c r="C5333" s="207" t="s">
        <v>5</v>
      </c>
      <c r="D5333" s="207" t="s">
        <v>288</v>
      </c>
      <c r="E5333" s="207" t="s">
        <v>289</v>
      </c>
      <c r="F5333" s="612"/>
      <c r="G5333" s="613"/>
      <c r="H5333" s="616" t="s">
        <v>290</v>
      </c>
      <c r="I5333" s="617"/>
      <c r="J5333" s="620" t="s">
        <v>287</v>
      </c>
      <c r="K5333" s="620" t="s">
        <v>16</v>
      </c>
      <c r="L5333" s="622">
        <v>43</v>
      </c>
    </row>
    <row r="5334" spans="1:12" s="194" customFormat="1" ht="24.6" customHeight="1" x14ac:dyDescent="0.15">
      <c r="A5334" s="626"/>
      <c r="B5334" s="209" t="s">
        <v>439</v>
      </c>
      <c r="C5334" s="209" t="s">
        <v>374</v>
      </c>
      <c r="D5334" s="211">
        <v>43448</v>
      </c>
      <c r="E5334" s="209" t="s">
        <v>2078</v>
      </c>
      <c r="F5334" s="614"/>
      <c r="G5334" s="615"/>
      <c r="H5334" s="618"/>
      <c r="I5334" s="619"/>
      <c r="J5334" s="621"/>
      <c r="K5334" s="621"/>
      <c r="L5334" s="623"/>
    </row>
    <row r="5335" spans="1:12" s="194" customFormat="1" ht="24.6" customHeight="1" x14ac:dyDescent="0.15">
      <c r="A5335" s="624">
        <v>1008</v>
      </c>
      <c r="B5335" s="203" t="s">
        <v>12</v>
      </c>
      <c r="C5335" s="207" t="s">
        <v>11</v>
      </c>
      <c r="D5335" s="207" t="s">
        <v>280</v>
      </c>
      <c r="E5335" s="207" t="s">
        <v>281</v>
      </c>
      <c r="F5335" s="627" t="s">
        <v>8</v>
      </c>
      <c r="G5335" s="628"/>
      <c r="H5335" s="629"/>
      <c r="I5335" s="630"/>
      <c r="J5335" s="630"/>
      <c r="K5335" s="630"/>
      <c r="L5335" s="631"/>
    </row>
    <row r="5336" spans="1:12" s="194" customFormat="1" ht="26.65" customHeight="1" x14ac:dyDescent="0.15">
      <c r="A5336" s="625"/>
      <c r="B5336" s="620" t="s">
        <v>3367</v>
      </c>
      <c r="C5336" s="632" t="s">
        <v>3371</v>
      </c>
      <c r="D5336" s="634">
        <v>43533</v>
      </c>
      <c r="E5336" s="620" t="s">
        <v>310</v>
      </c>
      <c r="F5336" s="636" t="s">
        <v>3372</v>
      </c>
      <c r="G5336" s="637"/>
      <c r="H5336" s="610" t="s">
        <v>286</v>
      </c>
      <c r="I5336" s="611"/>
      <c r="J5336" s="209" t="s">
        <v>287</v>
      </c>
      <c r="K5336" s="209" t="s">
        <v>16</v>
      </c>
      <c r="L5336" s="210">
        <v>552</v>
      </c>
    </row>
    <row r="5337" spans="1:12" s="194" customFormat="1" ht="309.75" customHeight="1" x14ac:dyDescent="0.15">
      <c r="A5337" s="625"/>
      <c r="B5337" s="621"/>
      <c r="C5337" s="633"/>
      <c r="D5337" s="635"/>
      <c r="E5337" s="621"/>
      <c r="F5337" s="638"/>
      <c r="G5337" s="639"/>
      <c r="H5337" s="610" t="s">
        <v>242</v>
      </c>
      <c r="I5337" s="611"/>
      <c r="J5337" s="209" t="s">
        <v>287</v>
      </c>
      <c r="K5337" s="209" t="s">
        <v>16</v>
      </c>
      <c r="L5337" s="210">
        <v>764.76</v>
      </c>
    </row>
    <row r="5338" spans="1:12" s="194" customFormat="1" ht="24.6" customHeight="1" x14ac:dyDescent="0.15">
      <c r="A5338" s="625"/>
      <c r="B5338" s="203" t="s">
        <v>6</v>
      </c>
      <c r="C5338" s="207" t="s">
        <v>5</v>
      </c>
      <c r="D5338" s="207" t="s">
        <v>288</v>
      </c>
      <c r="E5338" s="207" t="s">
        <v>289</v>
      </c>
      <c r="F5338" s="612"/>
      <c r="G5338" s="613"/>
      <c r="H5338" s="616" t="s">
        <v>290</v>
      </c>
      <c r="I5338" s="617"/>
      <c r="J5338" s="620" t="s">
        <v>287</v>
      </c>
      <c r="K5338" s="620" t="s">
        <v>287</v>
      </c>
      <c r="L5338" s="622">
        <v>0</v>
      </c>
    </row>
    <row r="5339" spans="1:12" s="194" customFormat="1" ht="24.6" customHeight="1" x14ac:dyDescent="0.15">
      <c r="A5339" s="626"/>
      <c r="B5339" s="209" t="s">
        <v>439</v>
      </c>
      <c r="C5339" s="209" t="s">
        <v>3372</v>
      </c>
      <c r="D5339" s="211">
        <v>43540</v>
      </c>
      <c r="E5339" s="209" t="s">
        <v>2203</v>
      </c>
      <c r="F5339" s="614"/>
      <c r="G5339" s="615"/>
      <c r="H5339" s="618"/>
      <c r="I5339" s="619"/>
      <c r="J5339" s="621"/>
      <c r="K5339" s="621"/>
      <c r="L5339" s="623"/>
    </row>
    <row r="5340" spans="1:12" s="194" customFormat="1" ht="24.6" customHeight="1" x14ac:dyDescent="0.15">
      <c r="A5340" s="624">
        <v>1009</v>
      </c>
      <c r="B5340" s="203" t="s">
        <v>12</v>
      </c>
      <c r="C5340" s="207" t="s">
        <v>11</v>
      </c>
      <c r="D5340" s="207" t="s">
        <v>280</v>
      </c>
      <c r="E5340" s="207" t="s">
        <v>281</v>
      </c>
      <c r="F5340" s="627" t="s">
        <v>8</v>
      </c>
      <c r="G5340" s="628"/>
      <c r="H5340" s="629"/>
      <c r="I5340" s="630"/>
      <c r="J5340" s="630"/>
      <c r="K5340" s="630"/>
      <c r="L5340" s="631"/>
    </row>
    <row r="5341" spans="1:12" s="194" customFormat="1" ht="26.65" customHeight="1" x14ac:dyDescent="0.15">
      <c r="A5341" s="625"/>
      <c r="B5341" s="620" t="s">
        <v>3367</v>
      </c>
      <c r="C5341" s="632" t="s">
        <v>3371</v>
      </c>
      <c r="D5341" s="634">
        <v>43533</v>
      </c>
      <c r="E5341" s="620" t="s">
        <v>310</v>
      </c>
      <c r="F5341" s="636" t="s">
        <v>3373</v>
      </c>
      <c r="G5341" s="637"/>
      <c r="H5341" s="610" t="s">
        <v>286</v>
      </c>
      <c r="I5341" s="611"/>
      <c r="J5341" s="209" t="s">
        <v>287</v>
      </c>
      <c r="K5341" s="209" t="s">
        <v>16</v>
      </c>
      <c r="L5341" s="210">
        <v>639.53</v>
      </c>
    </row>
    <row r="5342" spans="1:12" s="194" customFormat="1" ht="309.75" customHeight="1" x14ac:dyDescent="0.15">
      <c r="A5342" s="625"/>
      <c r="B5342" s="621"/>
      <c r="C5342" s="633"/>
      <c r="D5342" s="635"/>
      <c r="E5342" s="621"/>
      <c r="F5342" s="638"/>
      <c r="G5342" s="639"/>
      <c r="H5342" s="610" t="s">
        <v>242</v>
      </c>
      <c r="I5342" s="611"/>
      <c r="J5342" s="209" t="s">
        <v>287</v>
      </c>
      <c r="K5342" s="209" t="s">
        <v>16</v>
      </c>
      <c r="L5342" s="210">
        <v>44.3</v>
      </c>
    </row>
    <row r="5343" spans="1:12" s="194" customFormat="1" ht="24.6" customHeight="1" x14ac:dyDescent="0.15">
      <c r="A5343" s="625"/>
      <c r="B5343" s="203" t="s">
        <v>6</v>
      </c>
      <c r="C5343" s="207" t="s">
        <v>5</v>
      </c>
      <c r="D5343" s="207" t="s">
        <v>288</v>
      </c>
      <c r="E5343" s="207" t="s">
        <v>289</v>
      </c>
      <c r="F5343" s="612"/>
      <c r="G5343" s="613"/>
      <c r="H5343" s="616" t="s">
        <v>290</v>
      </c>
      <c r="I5343" s="617"/>
      <c r="J5343" s="620" t="s">
        <v>287</v>
      </c>
      <c r="K5343" s="620" t="s">
        <v>287</v>
      </c>
      <c r="L5343" s="622">
        <v>0</v>
      </c>
    </row>
    <row r="5344" spans="1:12" s="194" customFormat="1" ht="24.6" customHeight="1" x14ac:dyDescent="0.15">
      <c r="A5344" s="626"/>
      <c r="B5344" s="209" t="s">
        <v>439</v>
      </c>
      <c r="C5344" s="209" t="s">
        <v>3373</v>
      </c>
      <c r="D5344" s="211">
        <v>43540</v>
      </c>
      <c r="E5344" s="209" t="s">
        <v>2203</v>
      </c>
      <c r="F5344" s="614"/>
      <c r="G5344" s="615"/>
      <c r="H5344" s="618"/>
      <c r="I5344" s="619"/>
      <c r="J5344" s="621"/>
      <c r="K5344" s="621"/>
      <c r="L5344" s="623"/>
    </row>
    <row r="5345" spans="1:12" s="194" customFormat="1" ht="24.6" customHeight="1" x14ac:dyDescent="0.15">
      <c r="A5345" s="624">
        <v>1010</v>
      </c>
      <c r="B5345" s="203" t="s">
        <v>12</v>
      </c>
      <c r="C5345" s="207" t="s">
        <v>11</v>
      </c>
      <c r="D5345" s="207" t="s">
        <v>280</v>
      </c>
      <c r="E5345" s="207" t="s">
        <v>281</v>
      </c>
      <c r="F5345" s="627" t="s">
        <v>8</v>
      </c>
      <c r="G5345" s="628"/>
      <c r="H5345" s="629"/>
      <c r="I5345" s="630"/>
      <c r="J5345" s="630"/>
      <c r="K5345" s="630"/>
      <c r="L5345" s="631"/>
    </row>
    <row r="5346" spans="1:12" s="194" customFormat="1" ht="26.65" customHeight="1" x14ac:dyDescent="0.15">
      <c r="A5346" s="625"/>
      <c r="B5346" s="620" t="s">
        <v>3374</v>
      </c>
      <c r="C5346" s="632" t="s">
        <v>3375</v>
      </c>
      <c r="D5346" s="634">
        <v>43396</v>
      </c>
      <c r="E5346" s="620" t="s">
        <v>469</v>
      </c>
      <c r="F5346" s="636" t="s">
        <v>470</v>
      </c>
      <c r="G5346" s="637"/>
      <c r="H5346" s="610" t="s">
        <v>286</v>
      </c>
      <c r="I5346" s="611"/>
      <c r="J5346" s="209" t="s">
        <v>287</v>
      </c>
      <c r="K5346" s="209" t="s">
        <v>16</v>
      </c>
      <c r="L5346" s="210">
        <v>272.93</v>
      </c>
    </row>
    <row r="5347" spans="1:12" s="194" customFormat="1" ht="299.10000000000002" customHeight="1" x14ac:dyDescent="0.15">
      <c r="A5347" s="625"/>
      <c r="B5347" s="621"/>
      <c r="C5347" s="633"/>
      <c r="D5347" s="635"/>
      <c r="E5347" s="621"/>
      <c r="F5347" s="638"/>
      <c r="G5347" s="639"/>
      <c r="H5347" s="610" t="s">
        <v>242</v>
      </c>
      <c r="I5347" s="611"/>
      <c r="J5347" s="209" t="s">
        <v>287</v>
      </c>
      <c r="K5347" s="209" t="s">
        <v>16</v>
      </c>
      <c r="L5347" s="210">
        <v>263.95999999999998</v>
      </c>
    </row>
    <row r="5348" spans="1:12" s="194" customFormat="1" ht="24.6" customHeight="1" x14ac:dyDescent="0.15">
      <c r="A5348" s="625"/>
      <c r="B5348" s="203" t="s">
        <v>6</v>
      </c>
      <c r="C5348" s="207" t="s">
        <v>5</v>
      </c>
      <c r="D5348" s="207" t="s">
        <v>288</v>
      </c>
      <c r="E5348" s="207" t="s">
        <v>289</v>
      </c>
      <c r="F5348" s="612"/>
      <c r="G5348" s="613"/>
      <c r="H5348" s="616" t="s">
        <v>290</v>
      </c>
      <c r="I5348" s="617"/>
      <c r="J5348" s="620" t="s">
        <v>287</v>
      </c>
      <c r="K5348" s="620" t="s">
        <v>16</v>
      </c>
      <c r="L5348" s="622">
        <v>140</v>
      </c>
    </row>
    <row r="5349" spans="1:12" s="194" customFormat="1" ht="24.6" customHeight="1" x14ac:dyDescent="0.15">
      <c r="A5349" s="626"/>
      <c r="B5349" s="209" t="s">
        <v>291</v>
      </c>
      <c r="C5349" s="209" t="s">
        <v>470</v>
      </c>
      <c r="D5349" s="211">
        <v>43398</v>
      </c>
      <c r="E5349" s="209" t="s">
        <v>3163</v>
      </c>
      <c r="F5349" s="614"/>
      <c r="G5349" s="615"/>
      <c r="H5349" s="618"/>
      <c r="I5349" s="619"/>
      <c r="J5349" s="621"/>
      <c r="K5349" s="621"/>
      <c r="L5349" s="623"/>
    </row>
    <row r="5350" spans="1:12" s="194" customFormat="1" ht="24.6" customHeight="1" x14ac:dyDescent="0.15">
      <c r="A5350" s="624">
        <v>1011</v>
      </c>
      <c r="B5350" s="203" t="s">
        <v>12</v>
      </c>
      <c r="C5350" s="207" t="s">
        <v>11</v>
      </c>
      <c r="D5350" s="207" t="s">
        <v>280</v>
      </c>
      <c r="E5350" s="207" t="s">
        <v>281</v>
      </c>
      <c r="F5350" s="627" t="s">
        <v>8</v>
      </c>
      <c r="G5350" s="628"/>
      <c r="H5350" s="629"/>
      <c r="I5350" s="630"/>
      <c r="J5350" s="630"/>
      <c r="K5350" s="630"/>
      <c r="L5350" s="631"/>
    </row>
    <row r="5351" spans="1:12" s="194" customFormat="1" ht="26.65" customHeight="1" x14ac:dyDescent="0.15">
      <c r="A5351" s="625"/>
      <c r="B5351" s="620" t="s">
        <v>3376</v>
      </c>
      <c r="C5351" s="632" t="s">
        <v>3377</v>
      </c>
      <c r="D5351" s="634">
        <v>43397</v>
      </c>
      <c r="E5351" s="620" t="s">
        <v>1608</v>
      </c>
      <c r="F5351" s="636" t="s">
        <v>1609</v>
      </c>
      <c r="G5351" s="637"/>
      <c r="H5351" s="610" t="s">
        <v>286</v>
      </c>
      <c r="I5351" s="611"/>
      <c r="J5351" s="209" t="s">
        <v>287</v>
      </c>
      <c r="K5351" s="209" t="s">
        <v>16</v>
      </c>
      <c r="L5351" s="210">
        <v>1340.96</v>
      </c>
    </row>
    <row r="5352" spans="1:12" s="194" customFormat="1" ht="309.75" customHeight="1" x14ac:dyDescent="0.15">
      <c r="A5352" s="625"/>
      <c r="B5352" s="621"/>
      <c r="C5352" s="633"/>
      <c r="D5352" s="635"/>
      <c r="E5352" s="621"/>
      <c r="F5352" s="638"/>
      <c r="G5352" s="639"/>
      <c r="H5352" s="610" t="s">
        <v>242</v>
      </c>
      <c r="I5352" s="611"/>
      <c r="J5352" s="209" t="s">
        <v>287</v>
      </c>
      <c r="K5352" s="209" t="s">
        <v>16</v>
      </c>
      <c r="L5352" s="210">
        <v>645.4</v>
      </c>
    </row>
    <row r="5353" spans="1:12" s="194" customFormat="1" ht="24.6" customHeight="1" x14ac:dyDescent="0.15">
      <c r="A5353" s="625"/>
      <c r="B5353" s="203" t="s">
        <v>6</v>
      </c>
      <c r="C5353" s="207" t="s">
        <v>5</v>
      </c>
      <c r="D5353" s="207" t="s">
        <v>288</v>
      </c>
      <c r="E5353" s="207" t="s">
        <v>289</v>
      </c>
      <c r="F5353" s="612"/>
      <c r="G5353" s="613"/>
      <c r="H5353" s="616" t="s">
        <v>290</v>
      </c>
      <c r="I5353" s="617"/>
      <c r="J5353" s="620" t="s">
        <v>287</v>
      </c>
      <c r="K5353" s="620" t="s">
        <v>16</v>
      </c>
      <c r="L5353" s="622">
        <v>400</v>
      </c>
    </row>
    <row r="5354" spans="1:12" s="194" customFormat="1" ht="24.6" customHeight="1" x14ac:dyDescent="0.15">
      <c r="A5354" s="626"/>
      <c r="B5354" s="209" t="s">
        <v>317</v>
      </c>
      <c r="C5354" s="209" t="s">
        <v>1609</v>
      </c>
      <c r="D5354" s="211">
        <v>43401</v>
      </c>
      <c r="E5354" s="209" t="s">
        <v>3378</v>
      </c>
      <c r="F5354" s="614"/>
      <c r="G5354" s="615"/>
      <c r="H5354" s="618"/>
      <c r="I5354" s="619"/>
      <c r="J5354" s="621"/>
      <c r="K5354" s="621"/>
      <c r="L5354" s="623"/>
    </row>
    <row r="5355" spans="1:12" s="194" customFormat="1" ht="24.6" customHeight="1" x14ac:dyDescent="0.15">
      <c r="A5355" s="624">
        <v>1012</v>
      </c>
      <c r="B5355" s="203" t="s">
        <v>12</v>
      </c>
      <c r="C5355" s="207" t="s">
        <v>11</v>
      </c>
      <c r="D5355" s="207" t="s">
        <v>280</v>
      </c>
      <c r="E5355" s="207" t="s">
        <v>281</v>
      </c>
      <c r="F5355" s="627" t="s">
        <v>8</v>
      </c>
      <c r="G5355" s="628"/>
      <c r="H5355" s="629"/>
      <c r="I5355" s="630"/>
      <c r="J5355" s="630"/>
      <c r="K5355" s="630"/>
      <c r="L5355" s="631"/>
    </row>
    <row r="5356" spans="1:12" s="194" customFormat="1" ht="26.65" customHeight="1" x14ac:dyDescent="0.15">
      <c r="A5356" s="625"/>
      <c r="B5356" s="620" t="s">
        <v>3376</v>
      </c>
      <c r="C5356" s="632" t="s">
        <v>3379</v>
      </c>
      <c r="D5356" s="634">
        <v>43405</v>
      </c>
      <c r="E5356" s="620" t="s">
        <v>3356</v>
      </c>
      <c r="F5356" s="636" t="s">
        <v>3380</v>
      </c>
      <c r="G5356" s="637"/>
      <c r="H5356" s="610" t="s">
        <v>286</v>
      </c>
      <c r="I5356" s="611"/>
      <c r="J5356" s="209" t="s">
        <v>287</v>
      </c>
      <c r="K5356" s="209" t="s">
        <v>16</v>
      </c>
      <c r="L5356" s="210">
        <v>416</v>
      </c>
    </row>
    <row r="5357" spans="1:12" s="194" customFormat="1" ht="126.95" customHeight="1" x14ac:dyDescent="0.15">
      <c r="A5357" s="625"/>
      <c r="B5357" s="621"/>
      <c r="C5357" s="633"/>
      <c r="D5357" s="635"/>
      <c r="E5357" s="621"/>
      <c r="F5357" s="638"/>
      <c r="G5357" s="639"/>
      <c r="H5357" s="610" t="s">
        <v>242</v>
      </c>
      <c r="I5357" s="611"/>
      <c r="J5357" s="209" t="s">
        <v>287</v>
      </c>
      <c r="K5357" s="209" t="s">
        <v>16</v>
      </c>
      <c r="L5357" s="210">
        <v>558.48</v>
      </c>
    </row>
    <row r="5358" spans="1:12" s="194" customFormat="1" ht="24.6" customHeight="1" x14ac:dyDescent="0.15">
      <c r="A5358" s="625"/>
      <c r="B5358" s="203" t="s">
        <v>6</v>
      </c>
      <c r="C5358" s="207" t="s">
        <v>5</v>
      </c>
      <c r="D5358" s="207" t="s">
        <v>288</v>
      </c>
      <c r="E5358" s="207" t="s">
        <v>289</v>
      </c>
      <c r="F5358" s="612"/>
      <c r="G5358" s="613"/>
      <c r="H5358" s="616" t="s">
        <v>290</v>
      </c>
      <c r="I5358" s="617"/>
      <c r="J5358" s="620" t="s">
        <v>287</v>
      </c>
      <c r="K5358" s="620" t="s">
        <v>16</v>
      </c>
      <c r="L5358" s="622">
        <v>413</v>
      </c>
    </row>
    <row r="5359" spans="1:12" s="194" customFormat="1" ht="24.6" customHeight="1" x14ac:dyDescent="0.15">
      <c r="A5359" s="626"/>
      <c r="B5359" s="209" t="s">
        <v>317</v>
      </c>
      <c r="C5359" s="209" t="s">
        <v>3380</v>
      </c>
      <c r="D5359" s="211">
        <v>43407</v>
      </c>
      <c r="E5359" s="209" t="s">
        <v>1100</v>
      </c>
      <c r="F5359" s="614"/>
      <c r="G5359" s="615"/>
      <c r="H5359" s="618"/>
      <c r="I5359" s="619"/>
      <c r="J5359" s="621"/>
      <c r="K5359" s="621"/>
      <c r="L5359" s="623"/>
    </row>
    <row r="5360" spans="1:12" s="194" customFormat="1" ht="24.6" customHeight="1" x14ac:dyDescent="0.15">
      <c r="A5360" s="624">
        <v>1013</v>
      </c>
      <c r="B5360" s="203" t="s">
        <v>12</v>
      </c>
      <c r="C5360" s="207" t="s">
        <v>11</v>
      </c>
      <c r="D5360" s="207" t="s">
        <v>280</v>
      </c>
      <c r="E5360" s="207" t="s">
        <v>281</v>
      </c>
      <c r="F5360" s="627" t="s">
        <v>8</v>
      </c>
      <c r="G5360" s="628"/>
      <c r="H5360" s="629"/>
      <c r="I5360" s="630"/>
      <c r="J5360" s="630"/>
      <c r="K5360" s="630"/>
      <c r="L5360" s="631"/>
    </row>
    <row r="5361" spans="1:12" s="194" customFormat="1" ht="26.65" customHeight="1" x14ac:dyDescent="0.15">
      <c r="A5361" s="625"/>
      <c r="B5361" s="620" t="s">
        <v>3376</v>
      </c>
      <c r="C5361" s="632" t="s">
        <v>3381</v>
      </c>
      <c r="D5361" s="634">
        <v>43446</v>
      </c>
      <c r="E5361" s="620" t="s">
        <v>377</v>
      </c>
      <c r="F5361" s="636" t="s">
        <v>1612</v>
      </c>
      <c r="G5361" s="637"/>
      <c r="H5361" s="610" t="s">
        <v>286</v>
      </c>
      <c r="I5361" s="611"/>
      <c r="J5361" s="209" t="s">
        <v>287</v>
      </c>
      <c r="K5361" s="209" t="s">
        <v>16</v>
      </c>
      <c r="L5361" s="210">
        <v>678</v>
      </c>
    </row>
    <row r="5362" spans="1:12" s="194" customFormat="1" ht="299.10000000000002" customHeight="1" x14ac:dyDescent="0.15">
      <c r="A5362" s="625"/>
      <c r="B5362" s="621"/>
      <c r="C5362" s="633"/>
      <c r="D5362" s="635"/>
      <c r="E5362" s="621"/>
      <c r="F5362" s="638"/>
      <c r="G5362" s="639"/>
      <c r="H5362" s="610" t="s">
        <v>242</v>
      </c>
      <c r="I5362" s="611"/>
      <c r="J5362" s="209" t="s">
        <v>287</v>
      </c>
      <c r="K5362" s="209" t="s">
        <v>16</v>
      </c>
      <c r="L5362" s="210">
        <v>198</v>
      </c>
    </row>
    <row r="5363" spans="1:12" s="194" customFormat="1" ht="24.6" customHeight="1" x14ac:dyDescent="0.15">
      <c r="A5363" s="625"/>
      <c r="B5363" s="203" t="s">
        <v>6</v>
      </c>
      <c r="C5363" s="207" t="s">
        <v>5</v>
      </c>
      <c r="D5363" s="207" t="s">
        <v>288</v>
      </c>
      <c r="E5363" s="207" t="s">
        <v>289</v>
      </c>
      <c r="F5363" s="612"/>
      <c r="G5363" s="613"/>
      <c r="H5363" s="616" t="s">
        <v>290</v>
      </c>
      <c r="I5363" s="617"/>
      <c r="J5363" s="620" t="s">
        <v>287</v>
      </c>
      <c r="K5363" s="620" t="s">
        <v>16</v>
      </c>
      <c r="L5363" s="622">
        <v>459</v>
      </c>
    </row>
    <row r="5364" spans="1:12" s="194" customFormat="1" ht="24.6" customHeight="1" x14ac:dyDescent="0.15">
      <c r="A5364" s="626"/>
      <c r="B5364" s="209" t="s">
        <v>317</v>
      </c>
      <c r="C5364" s="209" t="s">
        <v>1612</v>
      </c>
      <c r="D5364" s="211">
        <v>43449</v>
      </c>
      <c r="E5364" s="209" t="s">
        <v>1552</v>
      </c>
      <c r="F5364" s="614"/>
      <c r="G5364" s="615"/>
      <c r="H5364" s="618"/>
      <c r="I5364" s="619"/>
      <c r="J5364" s="621"/>
      <c r="K5364" s="621"/>
      <c r="L5364" s="623"/>
    </row>
    <row r="5365" spans="1:12" s="194" customFormat="1" ht="24.6" customHeight="1" x14ac:dyDescent="0.15">
      <c r="A5365" s="624">
        <v>1014</v>
      </c>
      <c r="B5365" s="203" t="s">
        <v>12</v>
      </c>
      <c r="C5365" s="207" t="s">
        <v>11</v>
      </c>
      <c r="D5365" s="207" t="s">
        <v>280</v>
      </c>
      <c r="E5365" s="207" t="s">
        <v>281</v>
      </c>
      <c r="F5365" s="627" t="s">
        <v>8</v>
      </c>
      <c r="G5365" s="628"/>
      <c r="H5365" s="629"/>
      <c r="I5365" s="630"/>
      <c r="J5365" s="630"/>
      <c r="K5365" s="630"/>
      <c r="L5365" s="631"/>
    </row>
    <row r="5366" spans="1:12" s="194" customFormat="1" ht="26.65" customHeight="1" x14ac:dyDescent="0.15">
      <c r="A5366" s="625"/>
      <c r="B5366" s="620" t="s">
        <v>3376</v>
      </c>
      <c r="C5366" s="632" t="s">
        <v>3382</v>
      </c>
      <c r="D5366" s="634">
        <v>43495</v>
      </c>
      <c r="E5366" s="620" t="s">
        <v>3383</v>
      </c>
      <c r="F5366" s="636" t="s">
        <v>3384</v>
      </c>
      <c r="G5366" s="637"/>
      <c r="H5366" s="610" t="s">
        <v>286</v>
      </c>
      <c r="I5366" s="611"/>
      <c r="J5366" s="209" t="s">
        <v>287</v>
      </c>
      <c r="K5366" s="209" t="s">
        <v>16</v>
      </c>
      <c r="L5366" s="210">
        <v>2238.7600000000002</v>
      </c>
    </row>
    <row r="5367" spans="1:12" s="194" customFormat="1" ht="341.85" customHeight="1" x14ac:dyDescent="0.15">
      <c r="A5367" s="625"/>
      <c r="B5367" s="621"/>
      <c r="C5367" s="633"/>
      <c r="D5367" s="635"/>
      <c r="E5367" s="621"/>
      <c r="F5367" s="638"/>
      <c r="G5367" s="639"/>
      <c r="H5367" s="610" t="s">
        <v>242</v>
      </c>
      <c r="I5367" s="611"/>
      <c r="J5367" s="209" t="s">
        <v>287</v>
      </c>
      <c r="K5367" s="209" t="s">
        <v>16</v>
      </c>
      <c r="L5367" s="210">
        <v>968.8</v>
      </c>
    </row>
    <row r="5368" spans="1:12" s="194" customFormat="1" ht="24.6" customHeight="1" x14ac:dyDescent="0.15">
      <c r="A5368" s="625"/>
      <c r="B5368" s="203" t="s">
        <v>6</v>
      </c>
      <c r="C5368" s="207" t="s">
        <v>5</v>
      </c>
      <c r="D5368" s="207" t="s">
        <v>288</v>
      </c>
      <c r="E5368" s="207" t="s">
        <v>289</v>
      </c>
      <c r="F5368" s="612"/>
      <c r="G5368" s="613"/>
      <c r="H5368" s="616" t="s">
        <v>290</v>
      </c>
      <c r="I5368" s="617"/>
      <c r="J5368" s="620" t="s">
        <v>287</v>
      </c>
      <c r="K5368" s="620" t="s">
        <v>16</v>
      </c>
      <c r="L5368" s="622">
        <v>45</v>
      </c>
    </row>
    <row r="5369" spans="1:12" s="194" customFormat="1" ht="24.6" customHeight="1" x14ac:dyDescent="0.15">
      <c r="A5369" s="626"/>
      <c r="B5369" s="209" t="s">
        <v>317</v>
      </c>
      <c r="C5369" s="209" t="s">
        <v>3384</v>
      </c>
      <c r="D5369" s="211">
        <v>43499</v>
      </c>
      <c r="E5369" s="209" t="s">
        <v>3385</v>
      </c>
      <c r="F5369" s="614"/>
      <c r="G5369" s="615"/>
      <c r="H5369" s="618"/>
      <c r="I5369" s="619"/>
      <c r="J5369" s="621"/>
      <c r="K5369" s="621"/>
      <c r="L5369" s="623"/>
    </row>
    <row r="5370" spans="1:12" s="194" customFormat="1" ht="24.6" customHeight="1" x14ac:dyDescent="0.15">
      <c r="A5370" s="624">
        <v>1015</v>
      </c>
      <c r="B5370" s="203" t="s">
        <v>12</v>
      </c>
      <c r="C5370" s="207" t="s">
        <v>11</v>
      </c>
      <c r="D5370" s="207" t="s">
        <v>280</v>
      </c>
      <c r="E5370" s="207" t="s">
        <v>281</v>
      </c>
      <c r="F5370" s="627" t="s">
        <v>8</v>
      </c>
      <c r="G5370" s="628"/>
      <c r="H5370" s="629"/>
      <c r="I5370" s="630"/>
      <c r="J5370" s="630"/>
      <c r="K5370" s="630"/>
      <c r="L5370" s="631"/>
    </row>
    <row r="5371" spans="1:12" s="194" customFormat="1" ht="26.65" customHeight="1" x14ac:dyDescent="0.15">
      <c r="A5371" s="625"/>
      <c r="B5371" s="620" t="s">
        <v>3386</v>
      </c>
      <c r="C5371" s="632" t="s">
        <v>3387</v>
      </c>
      <c r="D5371" s="634">
        <v>43518</v>
      </c>
      <c r="E5371" s="620" t="s">
        <v>417</v>
      </c>
      <c r="F5371" s="636" t="s">
        <v>3388</v>
      </c>
      <c r="G5371" s="637"/>
      <c r="H5371" s="610" t="s">
        <v>286</v>
      </c>
      <c r="I5371" s="611"/>
      <c r="J5371" s="209" t="s">
        <v>287</v>
      </c>
      <c r="K5371" s="209" t="s">
        <v>16</v>
      </c>
      <c r="L5371" s="210">
        <v>457.78</v>
      </c>
    </row>
    <row r="5372" spans="1:12" s="194" customFormat="1" ht="409.6" customHeight="1" x14ac:dyDescent="0.15">
      <c r="A5372" s="625"/>
      <c r="B5372" s="640"/>
      <c r="C5372" s="641"/>
      <c r="D5372" s="642"/>
      <c r="E5372" s="640"/>
      <c r="F5372" s="643"/>
      <c r="G5372" s="644"/>
      <c r="H5372" s="616" t="s">
        <v>242</v>
      </c>
      <c r="I5372" s="617"/>
      <c r="J5372" s="620" t="s">
        <v>16</v>
      </c>
      <c r="K5372" s="620" t="s">
        <v>287</v>
      </c>
      <c r="L5372" s="622">
        <v>545.6</v>
      </c>
    </row>
    <row r="5373" spans="1:12" s="194" customFormat="1" ht="409.6" customHeight="1" x14ac:dyDescent="0.15">
      <c r="A5373" s="625"/>
      <c r="B5373" s="640"/>
      <c r="C5373" s="641"/>
      <c r="D5373" s="642"/>
      <c r="E5373" s="640"/>
      <c r="F5373" s="643"/>
      <c r="G5373" s="644"/>
      <c r="H5373" s="646"/>
      <c r="I5373" s="647"/>
      <c r="J5373" s="640"/>
      <c r="K5373" s="640"/>
      <c r="L5373" s="645"/>
    </row>
    <row r="5374" spans="1:12" s="194" customFormat="1" ht="41.65" customHeight="1" x14ac:dyDescent="0.15">
      <c r="A5374" s="625"/>
      <c r="B5374" s="621"/>
      <c r="C5374" s="633"/>
      <c r="D5374" s="635"/>
      <c r="E5374" s="621"/>
      <c r="F5374" s="638"/>
      <c r="G5374" s="639"/>
      <c r="H5374" s="618"/>
      <c r="I5374" s="619"/>
      <c r="J5374" s="621"/>
      <c r="K5374" s="621"/>
      <c r="L5374" s="623"/>
    </row>
    <row r="5375" spans="1:12" s="194" customFormat="1" ht="24.6" customHeight="1" x14ac:dyDescent="0.15">
      <c r="A5375" s="625"/>
      <c r="B5375" s="203" t="s">
        <v>6</v>
      </c>
      <c r="C5375" s="207" t="s">
        <v>5</v>
      </c>
      <c r="D5375" s="207" t="s">
        <v>288</v>
      </c>
      <c r="E5375" s="207" t="s">
        <v>289</v>
      </c>
      <c r="F5375" s="612"/>
      <c r="G5375" s="613"/>
      <c r="H5375" s="616" t="s">
        <v>290</v>
      </c>
      <c r="I5375" s="617"/>
      <c r="J5375" s="620" t="s">
        <v>16</v>
      </c>
      <c r="K5375" s="620" t="s">
        <v>16</v>
      </c>
      <c r="L5375" s="622">
        <v>218.19</v>
      </c>
    </row>
    <row r="5376" spans="1:12" s="194" customFormat="1" ht="24.6" customHeight="1" x14ac:dyDescent="0.15">
      <c r="A5376" s="626"/>
      <c r="B5376" s="209" t="s">
        <v>291</v>
      </c>
      <c r="C5376" s="209" t="s">
        <v>3388</v>
      </c>
      <c r="D5376" s="211">
        <v>43520</v>
      </c>
      <c r="E5376" s="209" t="s">
        <v>2363</v>
      </c>
      <c r="F5376" s="614"/>
      <c r="G5376" s="615"/>
      <c r="H5376" s="618"/>
      <c r="I5376" s="619"/>
      <c r="J5376" s="621"/>
      <c r="K5376" s="621"/>
      <c r="L5376" s="623"/>
    </row>
    <row r="5377" spans="1:12" s="194" customFormat="1" ht="24.6" customHeight="1" x14ac:dyDescent="0.15">
      <c r="A5377" s="624">
        <v>1016</v>
      </c>
      <c r="B5377" s="203" t="s">
        <v>12</v>
      </c>
      <c r="C5377" s="207" t="s">
        <v>11</v>
      </c>
      <c r="D5377" s="207" t="s">
        <v>280</v>
      </c>
      <c r="E5377" s="207" t="s">
        <v>281</v>
      </c>
      <c r="F5377" s="627" t="s">
        <v>8</v>
      </c>
      <c r="G5377" s="628"/>
      <c r="H5377" s="629"/>
      <c r="I5377" s="630"/>
      <c r="J5377" s="630"/>
      <c r="K5377" s="630"/>
      <c r="L5377" s="631"/>
    </row>
    <row r="5378" spans="1:12" s="194" customFormat="1" ht="26.65" customHeight="1" x14ac:dyDescent="0.15">
      <c r="A5378" s="625"/>
      <c r="B5378" s="620" t="s">
        <v>3386</v>
      </c>
      <c r="C5378" s="632" t="s">
        <v>3389</v>
      </c>
      <c r="D5378" s="634">
        <v>43537</v>
      </c>
      <c r="E5378" s="620" t="s">
        <v>1731</v>
      </c>
      <c r="F5378" s="636" t="s">
        <v>2596</v>
      </c>
      <c r="G5378" s="637"/>
      <c r="H5378" s="610" t="s">
        <v>286</v>
      </c>
      <c r="I5378" s="611"/>
      <c r="J5378" s="209" t="s">
        <v>287</v>
      </c>
      <c r="K5378" s="209" t="s">
        <v>16</v>
      </c>
      <c r="L5378" s="210">
        <v>694.4</v>
      </c>
    </row>
    <row r="5379" spans="1:12" s="194" customFormat="1" ht="409.6" customHeight="1" x14ac:dyDescent="0.15">
      <c r="A5379" s="625"/>
      <c r="B5379" s="640"/>
      <c r="C5379" s="641"/>
      <c r="D5379" s="642"/>
      <c r="E5379" s="640"/>
      <c r="F5379" s="643"/>
      <c r="G5379" s="644"/>
      <c r="H5379" s="616" t="s">
        <v>242</v>
      </c>
      <c r="I5379" s="617"/>
      <c r="J5379" s="620" t="s">
        <v>16</v>
      </c>
      <c r="K5379" s="620" t="s">
        <v>287</v>
      </c>
      <c r="L5379" s="622">
        <v>444.6</v>
      </c>
    </row>
    <row r="5380" spans="1:12" s="194" customFormat="1" ht="409.6" customHeight="1" x14ac:dyDescent="0.15">
      <c r="A5380" s="625"/>
      <c r="B5380" s="640"/>
      <c r="C5380" s="641"/>
      <c r="D5380" s="642"/>
      <c r="E5380" s="640"/>
      <c r="F5380" s="643"/>
      <c r="G5380" s="644"/>
      <c r="H5380" s="646"/>
      <c r="I5380" s="647"/>
      <c r="J5380" s="640"/>
      <c r="K5380" s="640"/>
      <c r="L5380" s="645"/>
    </row>
    <row r="5381" spans="1:12" s="194" customFormat="1" ht="62.85" customHeight="1" x14ac:dyDescent="0.15">
      <c r="A5381" s="625"/>
      <c r="B5381" s="621"/>
      <c r="C5381" s="633"/>
      <c r="D5381" s="635"/>
      <c r="E5381" s="621"/>
      <c r="F5381" s="638"/>
      <c r="G5381" s="639"/>
      <c r="H5381" s="618"/>
      <c r="I5381" s="619"/>
      <c r="J5381" s="621"/>
      <c r="K5381" s="621"/>
      <c r="L5381" s="623"/>
    </row>
    <row r="5382" spans="1:12" s="194" customFormat="1" ht="24.6" customHeight="1" x14ac:dyDescent="0.15">
      <c r="A5382" s="625"/>
      <c r="B5382" s="203" t="s">
        <v>6</v>
      </c>
      <c r="C5382" s="207" t="s">
        <v>5</v>
      </c>
      <c r="D5382" s="207" t="s">
        <v>288</v>
      </c>
      <c r="E5382" s="207" t="s">
        <v>289</v>
      </c>
      <c r="F5382" s="612"/>
      <c r="G5382" s="613"/>
      <c r="H5382" s="616" t="s">
        <v>290</v>
      </c>
      <c r="I5382" s="617"/>
      <c r="J5382" s="620" t="s">
        <v>16</v>
      </c>
      <c r="K5382" s="620" t="s">
        <v>16</v>
      </c>
      <c r="L5382" s="622">
        <v>283</v>
      </c>
    </row>
    <row r="5383" spans="1:12" s="194" customFormat="1" ht="24.6" customHeight="1" x14ac:dyDescent="0.15">
      <c r="A5383" s="626"/>
      <c r="B5383" s="209" t="s">
        <v>291</v>
      </c>
      <c r="C5383" s="209" t="s">
        <v>2596</v>
      </c>
      <c r="D5383" s="211">
        <v>43541</v>
      </c>
      <c r="E5383" s="209" t="s">
        <v>3390</v>
      </c>
      <c r="F5383" s="614"/>
      <c r="G5383" s="615"/>
      <c r="H5383" s="618"/>
      <c r="I5383" s="619"/>
      <c r="J5383" s="621"/>
      <c r="K5383" s="621"/>
      <c r="L5383" s="623"/>
    </row>
    <row r="5384" spans="1:12" s="194" customFormat="1" ht="24.6" customHeight="1" x14ac:dyDescent="0.15">
      <c r="A5384" s="624">
        <v>1017</v>
      </c>
      <c r="B5384" s="203" t="s">
        <v>12</v>
      </c>
      <c r="C5384" s="207" t="s">
        <v>11</v>
      </c>
      <c r="D5384" s="207" t="s">
        <v>280</v>
      </c>
      <c r="E5384" s="207" t="s">
        <v>281</v>
      </c>
      <c r="F5384" s="627" t="s">
        <v>8</v>
      </c>
      <c r="G5384" s="628"/>
      <c r="H5384" s="629"/>
      <c r="I5384" s="630"/>
      <c r="J5384" s="630"/>
      <c r="K5384" s="630"/>
      <c r="L5384" s="631"/>
    </row>
    <row r="5385" spans="1:12" s="194" customFormat="1" ht="26.65" customHeight="1" x14ac:dyDescent="0.15">
      <c r="A5385" s="625"/>
      <c r="B5385" s="620" t="s">
        <v>3391</v>
      </c>
      <c r="C5385" s="632" t="s">
        <v>3392</v>
      </c>
      <c r="D5385" s="634">
        <v>43437</v>
      </c>
      <c r="E5385" s="620" t="s">
        <v>3393</v>
      </c>
      <c r="F5385" s="636" t="s">
        <v>2630</v>
      </c>
      <c r="G5385" s="637"/>
      <c r="H5385" s="610" t="s">
        <v>286</v>
      </c>
      <c r="I5385" s="611"/>
      <c r="J5385" s="209" t="s">
        <v>287</v>
      </c>
      <c r="K5385" s="209" t="s">
        <v>16</v>
      </c>
      <c r="L5385" s="210">
        <v>1099.5999999999999</v>
      </c>
    </row>
    <row r="5386" spans="1:12" s="194" customFormat="1" ht="395.65" customHeight="1" x14ac:dyDescent="0.15">
      <c r="A5386" s="625"/>
      <c r="B5386" s="621"/>
      <c r="C5386" s="633"/>
      <c r="D5386" s="635"/>
      <c r="E5386" s="621"/>
      <c r="F5386" s="638"/>
      <c r="G5386" s="639"/>
      <c r="H5386" s="610" t="s">
        <v>242</v>
      </c>
      <c r="I5386" s="611"/>
      <c r="J5386" s="209" t="s">
        <v>287</v>
      </c>
      <c r="K5386" s="209" t="s">
        <v>16</v>
      </c>
      <c r="L5386" s="210">
        <v>460.4</v>
      </c>
    </row>
    <row r="5387" spans="1:12" s="194" customFormat="1" ht="24.6" customHeight="1" x14ac:dyDescent="0.15">
      <c r="A5387" s="625"/>
      <c r="B5387" s="203" t="s">
        <v>6</v>
      </c>
      <c r="C5387" s="207" t="s">
        <v>5</v>
      </c>
      <c r="D5387" s="207" t="s">
        <v>288</v>
      </c>
      <c r="E5387" s="207" t="s">
        <v>289</v>
      </c>
      <c r="F5387" s="612"/>
      <c r="G5387" s="613"/>
      <c r="H5387" s="616" t="s">
        <v>290</v>
      </c>
      <c r="I5387" s="617"/>
      <c r="J5387" s="620" t="s">
        <v>287</v>
      </c>
      <c r="K5387" s="620" t="s">
        <v>16</v>
      </c>
      <c r="L5387" s="622">
        <v>60</v>
      </c>
    </row>
    <row r="5388" spans="1:12" s="194" customFormat="1" ht="24.6" customHeight="1" x14ac:dyDescent="0.15">
      <c r="A5388" s="626"/>
      <c r="B5388" s="209" t="s">
        <v>790</v>
      </c>
      <c r="C5388" s="209" t="s">
        <v>2630</v>
      </c>
      <c r="D5388" s="211">
        <v>43447</v>
      </c>
      <c r="E5388" s="209" t="s">
        <v>3394</v>
      </c>
      <c r="F5388" s="614"/>
      <c r="G5388" s="615"/>
      <c r="H5388" s="618"/>
      <c r="I5388" s="619"/>
      <c r="J5388" s="621"/>
      <c r="K5388" s="621"/>
      <c r="L5388" s="623"/>
    </row>
    <row r="5389" spans="1:12" s="194" customFormat="1" ht="24.6" customHeight="1" x14ac:dyDescent="0.15">
      <c r="A5389" s="624">
        <v>1018</v>
      </c>
      <c r="B5389" s="203" t="s">
        <v>12</v>
      </c>
      <c r="C5389" s="207" t="s">
        <v>11</v>
      </c>
      <c r="D5389" s="207" t="s">
        <v>280</v>
      </c>
      <c r="E5389" s="207" t="s">
        <v>281</v>
      </c>
      <c r="F5389" s="627" t="s">
        <v>8</v>
      </c>
      <c r="G5389" s="628"/>
      <c r="H5389" s="629"/>
      <c r="I5389" s="630"/>
      <c r="J5389" s="630"/>
      <c r="K5389" s="630"/>
      <c r="L5389" s="631"/>
    </row>
    <row r="5390" spans="1:12" s="194" customFormat="1" ht="26.65" customHeight="1" x14ac:dyDescent="0.15">
      <c r="A5390" s="625"/>
      <c r="B5390" s="620" t="s">
        <v>3391</v>
      </c>
      <c r="C5390" s="632" t="s">
        <v>3395</v>
      </c>
      <c r="D5390" s="634">
        <v>43528</v>
      </c>
      <c r="E5390" s="620" t="s">
        <v>331</v>
      </c>
      <c r="F5390" s="636" t="s">
        <v>3396</v>
      </c>
      <c r="G5390" s="637"/>
      <c r="H5390" s="610" t="s">
        <v>286</v>
      </c>
      <c r="I5390" s="611"/>
      <c r="J5390" s="209" t="s">
        <v>287</v>
      </c>
      <c r="K5390" s="209" t="s">
        <v>287</v>
      </c>
      <c r="L5390" s="210">
        <v>0</v>
      </c>
    </row>
    <row r="5391" spans="1:12" s="194" customFormat="1" ht="384.95" customHeight="1" x14ac:dyDescent="0.15">
      <c r="A5391" s="625"/>
      <c r="B5391" s="621"/>
      <c r="C5391" s="633"/>
      <c r="D5391" s="635"/>
      <c r="E5391" s="621"/>
      <c r="F5391" s="638"/>
      <c r="G5391" s="639"/>
      <c r="H5391" s="610" t="s">
        <v>242</v>
      </c>
      <c r="I5391" s="611"/>
      <c r="J5391" s="209" t="s">
        <v>287</v>
      </c>
      <c r="K5391" s="209" t="s">
        <v>16</v>
      </c>
      <c r="L5391" s="210">
        <v>856.3</v>
      </c>
    </row>
    <row r="5392" spans="1:12" s="194" customFormat="1" ht="24.6" customHeight="1" x14ac:dyDescent="0.15">
      <c r="A5392" s="625"/>
      <c r="B5392" s="203" t="s">
        <v>6</v>
      </c>
      <c r="C5392" s="207" t="s">
        <v>5</v>
      </c>
      <c r="D5392" s="207" t="s">
        <v>288</v>
      </c>
      <c r="E5392" s="207" t="s">
        <v>289</v>
      </c>
      <c r="F5392" s="612"/>
      <c r="G5392" s="613"/>
      <c r="H5392" s="616" t="s">
        <v>290</v>
      </c>
      <c r="I5392" s="617"/>
      <c r="J5392" s="620" t="s">
        <v>287</v>
      </c>
      <c r="K5392" s="620" t="s">
        <v>16</v>
      </c>
      <c r="L5392" s="622">
        <v>910</v>
      </c>
    </row>
    <row r="5393" spans="1:12" s="194" customFormat="1" ht="24.6" customHeight="1" x14ac:dyDescent="0.15">
      <c r="A5393" s="626"/>
      <c r="B5393" s="209" t="s">
        <v>790</v>
      </c>
      <c r="C5393" s="209" t="s">
        <v>3396</v>
      </c>
      <c r="D5393" s="211">
        <v>43534</v>
      </c>
      <c r="E5393" s="209" t="s">
        <v>2121</v>
      </c>
      <c r="F5393" s="614"/>
      <c r="G5393" s="615"/>
      <c r="H5393" s="618"/>
      <c r="I5393" s="619"/>
      <c r="J5393" s="621"/>
      <c r="K5393" s="621"/>
      <c r="L5393" s="623"/>
    </row>
    <row r="5394" spans="1:12" s="194" customFormat="1" ht="24.6" customHeight="1" x14ac:dyDescent="0.15">
      <c r="A5394" s="624">
        <v>1019</v>
      </c>
      <c r="B5394" s="203" t="s">
        <v>12</v>
      </c>
      <c r="C5394" s="207" t="s">
        <v>11</v>
      </c>
      <c r="D5394" s="207" t="s">
        <v>280</v>
      </c>
      <c r="E5394" s="207" t="s">
        <v>281</v>
      </c>
      <c r="F5394" s="627" t="s">
        <v>8</v>
      </c>
      <c r="G5394" s="628"/>
      <c r="H5394" s="629"/>
      <c r="I5394" s="630"/>
      <c r="J5394" s="630"/>
      <c r="K5394" s="630"/>
      <c r="L5394" s="631"/>
    </row>
    <row r="5395" spans="1:12" s="194" customFormat="1" ht="26.65" customHeight="1" x14ac:dyDescent="0.15">
      <c r="A5395" s="625"/>
      <c r="B5395" s="620" t="s">
        <v>3397</v>
      </c>
      <c r="C5395" s="632" t="s">
        <v>3398</v>
      </c>
      <c r="D5395" s="634">
        <v>43418</v>
      </c>
      <c r="E5395" s="620" t="s">
        <v>628</v>
      </c>
      <c r="F5395" s="636" t="s">
        <v>3399</v>
      </c>
      <c r="G5395" s="637"/>
      <c r="H5395" s="610" t="s">
        <v>286</v>
      </c>
      <c r="I5395" s="611"/>
      <c r="J5395" s="209" t="s">
        <v>287</v>
      </c>
      <c r="K5395" s="209" t="s">
        <v>16</v>
      </c>
      <c r="L5395" s="210">
        <v>296.25</v>
      </c>
    </row>
    <row r="5396" spans="1:12" s="194" customFormat="1" ht="409.6" customHeight="1" x14ac:dyDescent="0.15">
      <c r="A5396" s="625"/>
      <c r="B5396" s="640"/>
      <c r="C5396" s="641"/>
      <c r="D5396" s="642"/>
      <c r="E5396" s="640"/>
      <c r="F5396" s="643"/>
      <c r="G5396" s="644"/>
      <c r="H5396" s="616" t="s">
        <v>242</v>
      </c>
      <c r="I5396" s="617"/>
      <c r="J5396" s="620" t="s">
        <v>287</v>
      </c>
      <c r="K5396" s="620" t="s">
        <v>16</v>
      </c>
      <c r="L5396" s="622">
        <v>300</v>
      </c>
    </row>
    <row r="5397" spans="1:12" s="194" customFormat="1" ht="148.69999999999999" customHeight="1" x14ac:dyDescent="0.15">
      <c r="A5397" s="625"/>
      <c r="B5397" s="621"/>
      <c r="C5397" s="633"/>
      <c r="D5397" s="635"/>
      <c r="E5397" s="621"/>
      <c r="F5397" s="638"/>
      <c r="G5397" s="639"/>
      <c r="H5397" s="618"/>
      <c r="I5397" s="619"/>
      <c r="J5397" s="621"/>
      <c r="K5397" s="621"/>
      <c r="L5397" s="623"/>
    </row>
    <row r="5398" spans="1:12" s="194" customFormat="1" ht="24.6" customHeight="1" x14ac:dyDescent="0.15">
      <c r="A5398" s="625"/>
      <c r="B5398" s="203" t="s">
        <v>6</v>
      </c>
      <c r="C5398" s="207" t="s">
        <v>5</v>
      </c>
      <c r="D5398" s="207" t="s">
        <v>288</v>
      </c>
      <c r="E5398" s="207" t="s">
        <v>289</v>
      </c>
      <c r="F5398" s="612"/>
      <c r="G5398" s="613"/>
      <c r="H5398" s="616" t="s">
        <v>290</v>
      </c>
      <c r="I5398" s="617"/>
      <c r="J5398" s="620" t="s">
        <v>287</v>
      </c>
      <c r="K5398" s="620" t="s">
        <v>287</v>
      </c>
      <c r="L5398" s="622">
        <v>0</v>
      </c>
    </row>
    <row r="5399" spans="1:12" s="194" customFormat="1" ht="35.1" customHeight="1" x14ac:dyDescent="0.15">
      <c r="A5399" s="626"/>
      <c r="B5399" s="209" t="s">
        <v>1314</v>
      </c>
      <c r="C5399" s="209" t="s">
        <v>3399</v>
      </c>
      <c r="D5399" s="211">
        <v>43419</v>
      </c>
      <c r="E5399" s="209" t="s">
        <v>3400</v>
      </c>
      <c r="F5399" s="614"/>
      <c r="G5399" s="615"/>
      <c r="H5399" s="618"/>
      <c r="I5399" s="619"/>
      <c r="J5399" s="621"/>
      <c r="K5399" s="621"/>
      <c r="L5399" s="623"/>
    </row>
    <row r="5400" spans="1:12" s="194" customFormat="1" ht="24.6" customHeight="1" x14ac:dyDescent="0.15">
      <c r="A5400" s="624">
        <v>1020</v>
      </c>
      <c r="B5400" s="203" t="s">
        <v>12</v>
      </c>
      <c r="C5400" s="207" t="s">
        <v>11</v>
      </c>
      <c r="D5400" s="207" t="s">
        <v>280</v>
      </c>
      <c r="E5400" s="207" t="s">
        <v>281</v>
      </c>
      <c r="F5400" s="627" t="s">
        <v>8</v>
      </c>
      <c r="G5400" s="628"/>
      <c r="H5400" s="629"/>
      <c r="I5400" s="630"/>
      <c r="J5400" s="630"/>
      <c r="K5400" s="630"/>
      <c r="L5400" s="631"/>
    </row>
    <row r="5401" spans="1:12" s="194" customFormat="1" ht="26.65" customHeight="1" x14ac:dyDescent="0.15">
      <c r="A5401" s="625"/>
      <c r="B5401" s="620" t="s">
        <v>3401</v>
      </c>
      <c r="C5401" s="632" t="s">
        <v>3402</v>
      </c>
      <c r="D5401" s="634">
        <v>43405</v>
      </c>
      <c r="E5401" s="620" t="s">
        <v>306</v>
      </c>
      <c r="F5401" s="636" t="s">
        <v>3403</v>
      </c>
      <c r="G5401" s="637"/>
      <c r="H5401" s="610" t="s">
        <v>286</v>
      </c>
      <c r="I5401" s="611"/>
      <c r="J5401" s="209" t="s">
        <v>287</v>
      </c>
      <c r="K5401" s="209" t="s">
        <v>16</v>
      </c>
      <c r="L5401" s="210">
        <v>451</v>
      </c>
    </row>
    <row r="5402" spans="1:12" s="194" customFormat="1" ht="409.6" customHeight="1" x14ac:dyDescent="0.15">
      <c r="A5402" s="625"/>
      <c r="B5402" s="640"/>
      <c r="C5402" s="641"/>
      <c r="D5402" s="642"/>
      <c r="E5402" s="640"/>
      <c r="F5402" s="643"/>
      <c r="G5402" s="644"/>
      <c r="H5402" s="616" t="s">
        <v>242</v>
      </c>
      <c r="I5402" s="617"/>
      <c r="J5402" s="620" t="s">
        <v>287</v>
      </c>
      <c r="K5402" s="620" t="s">
        <v>287</v>
      </c>
      <c r="L5402" s="622">
        <v>0</v>
      </c>
    </row>
    <row r="5403" spans="1:12" s="194" customFormat="1" ht="213.4" customHeight="1" x14ac:dyDescent="0.15">
      <c r="A5403" s="625"/>
      <c r="B5403" s="621"/>
      <c r="C5403" s="633"/>
      <c r="D5403" s="635"/>
      <c r="E5403" s="621"/>
      <c r="F5403" s="638"/>
      <c r="G5403" s="639"/>
      <c r="H5403" s="618"/>
      <c r="I5403" s="619"/>
      <c r="J5403" s="621"/>
      <c r="K5403" s="621"/>
      <c r="L5403" s="623"/>
    </row>
    <row r="5404" spans="1:12" s="194" customFormat="1" ht="24.6" customHeight="1" x14ac:dyDescent="0.15">
      <c r="A5404" s="625"/>
      <c r="B5404" s="203" t="s">
        <v>6</v>
      </c>
      <c r="C5404" s="207" t="s">
        <v>5</v>
      </c>
      <c r="D5404" s="207" t="s">
        <v>288</v>
      </c>
      <c r="E5404" s="207" t="s">
        <v>289</v>
      </c>
      <c r="F5404" s="612"/>
      <c r="G5404" s="613"/>
      <c r="H5404" s="616" t="s">
        <v>290</v>
      </c>
      <c r="I5404" s="617"/>
      <c r="J5404" s="620" t="s">
        <v>287</v>
      </c>
      <c r="K5404" s="620" t="s">
        <v>287</v>
      </c>
      <c r="L5404" s="622">
        <v>0</v>
      </c>
    </row>
    <row r="5405" spans="1:12" s="194" customFormat="1" ht="24.6" customHeight="1" x14ac:dyDescent="0.15">
      <c r="A5405" s="626"/>
      <c r="B5405" s="209" t="s">
        <v>291</v>
      </c>
      <c r="C5405" s="209" t="s">
        <v>3403</v>
      </c>
      <c r="D5405" s="211">
        <v>43408</v>
      </c>
      <c r="E5405" s="209" t="s">
        <v>2153</v>
      </c>
      <c r="F5405" s="614"/>
      <c r="G5405" s="615"/>
      <c r="H5405" s="618"/>
      <c r="I5405" s="619"/>
      <c r="J5405" s="621"/>
      <c r="K5405" s="621"/>
      <c r="L5405" s="623"/>
    </row>
    <row r="5406" spans="1:12" s="194" customFormat="1" ht="24.6" customHeight="1" x14ac:dyDescent="0.15">
      <c r="A5406" s="624">
        <v>1021</v>
      </c>
      <c r="B5406" s="203" t="s">
        <v>12</v>
      </c>
      <c r="C5406" s="207" t="s">
        <v>11</v>
      </c>
      <c r="D5406" s="207" t="s">
        <v>280</v>
      </c>
      <c r="E5406" s="207" t="s">
        <v>281</v>
      </c>
      <c r="F5406" s="627" t="s">
        <v>8</v>
      </c>
      <c r="G5406" s="628"/>
      <c r="H5406" s="629"/>
      <c r="I5406" s="630"/>
      <c r="J5406" s="630"/>
      <c r="K5406" s="630"/>
      <c r="L5406" s="631"/>
    </row>
    <row r="5407" spans="1:12" s="194" customFormat="1" ht="26.65" customHeight="1" x14ac:dyDescent="0.15">
      <c r="A5407" s="625"/>
      <c r="B5407" s="620" t="s">
        <v>3404</v>
      </c>
      <c r="C5407" s="632" t="s">
        <v>3405</v>
      </c>
      <c r="D5407" s="634">
        <v>43515</v>
      </c>
      <c r="E5407" s="620" t="s">
        <v>2388</v>
      </c>
      <c r="F5407" s="636" t="s">
        <v>3253</v>
      </c>
      <c r="G5407" s="637"/>
      <c r="H5407" s="610" t="s">
        <v>286</v>
      </c>
      <c r="I5407" s="611"/>
      <c r="J5407" s="209" t="s">
        <v>287</v>
      </c>
      <c r="K5407" s="209" t="s">
        <v>16</v>
      </c>
      <c r="L5407" s="210">
        <v>1237.47</v>
      </c>
    </row>
    <row r="5408" spans="1:12" s="194" customFormat="1" ht="409.6" customHeight="1" x14ac:dyDescent="0.15">
      <c r="A5408" s="625"/>
      <c r="B5408" s="621"/>
      <c r="C5408" s="633"/>
      <c r="D5408" s="635"/>
      <c r="E5408" s="621"/>
      <c r="F5408" s="638"/>
      <c r="G5408" s="639"/>
      <c r="H5408" s="610" t="s">
        <v>242</v>
      </c>
      <c r="I5408" s="611"/>
      <c r="J5408" s="209" t="s">
        <v>287</v>
      </c>
      <c r="K5408" s="209" t="s">
        <v>16</v>
      </c>
      <c r="L5408" s="210">
        <v>544.45000000000005</v>
      </c>
    </row>
    <row r="5409" spans="1:12" s="194" customFormat="1" ht="24.6" customHeight="1" x14ac:dyDescent="0.15">
      <c r="A5409" s="625"/>
      <c r="B5409" s="203" t="s">
        <v>6</v>
      </c>
      <c r="C5409" s="207" t="s">
        <v>5</v>
      </c>
      <c r="D5409" s="207" t="s">
        <v>288</v>
      </c>
      <c r="E5409" s="207" t="s">
        <v>289</v>
      </c>
      <c r="F5409" s="612"/>
      <c r="G5409" s="613"/>
      <c r="H5409" s="616" t="s">
        <v>290</v>
      </c>
      <c r="I5409" s="617"/>
      <c r="J5409" s="620" t="s">
        <v>287</v>
      </c>
      <c r="K5409" s="620" t="s">
        <v>16</v>
      </c>
      <c r="L5409" s="622">
        <v>985</v>
      </c>
    </row>
    <row r="5410" spans="1:12" s="194" customFormat="1" ht="24.6" customHeight="1" x14ac:dyDescent="0.15">
      <c r="A5410" s="626"/>
      <c r="B5410" s="209" t="s">
        <v>291</v>
      </c>
      <c r="C5410" s="209" t="s">
        <v>3253</v>
      </c>
      <c r="D5410" s="211">
        <v>43519</v>
      </c>
      <c r="E5410" s="209" t="s">
        <v>588</v>
      </c>
      <c r="F5410" s="614"/>
      <c r="G5410" s="615"/>
      <c r="H5410" s="618"/>
      <c r="I5410" s="619"/>
      <c r="J5410" s="621"/>
      <c r="K5410" s="621"/>
      <c r="L5410" s="623"/>
    </row>
    <row r="5411" spans="1:12" s="194" customFormat="1" ht="24.6" customHeight="1" x14ac:dyDescent="0.15">
      <c r="A5411" s="624">
        <v>1022</v>
      </c>
      <c r="B5411" s="203" t="s">
        <v>12</v>
      </c>
      <c r="C5411" s="207" t="s">
        <v>11</v>
      </c>
      <c r="D5411" s="207" t="s">
        <v>280</v>
      </c>
      <c r="E5411" s="207" t="s">
        <v>281</v>
      </c>
      <c r="F5411" s="627" t="s">
        <v>8</v>
      </c>
      <c r="G5411" s="628"/>
      <c r="H5411" s="629"/>
      <c r="I5411" s="630"/>
      <c r="J5411" s="630"/>
      <c r="K5411" s="630"/>
      <c r="L5411" s="631"/>
    </row>
    <row r="5412" spans="1:12" s="194" customFormat="1" ht="26.65" customHeight="1" x14ac:dyDescent="0.15">
      <c r="A5412" s="625"/>
      <c r="B5412" s="620" t="s">
        <v>3406</v>
      </c>
      <c r="C5412" s="632" t="s">
        <v>3407</v>
      </c>
      <c r="D5412" s="634">
        <v>43513</v>
      </c>
      <c r="E5412" s="620" t="s">
        <v>950</v>
      </c>
      <c r="F5412" s="636" t="s">
        <v>3408</v>
      </c>
      <c r="G5412" s="637"/>
      <c r="H5412" s="610" t="s">
        <v>286</v>
      </c>
      <c r="I5412" s="611"/>
      <c r="J5412" s="209" t="s">
        <v>287</v>
      </c>
      <c r="K5412" s="209" t="s">
        <v>16</v>
      </c>
      <c r="L5412" s="210">
        <v>2163</v>
      </c>
    </row>
    <row r="5413" spans="1:12" s="194" customFormat="1" ht="277.35000000000002" customHeight="1" x14ac:dyDescent="0.15">
      <c r="A5413" s="625"/>
      <c r="B5413" s="621"/>
      <c r="C5413" s="633"/>
      <c r="D5413" s="635"/>
      <c r="E5413" s="621"/>
      <c r="F5413" s="638"/>
      <c r="G5413" s="639"/>
      <c r="H5413" s="610" t="s">
        <v>242</v>
      </c>
      <c r="I5413" s="611"/>
      <c r="J5413" s="209" t="s">
        <v>287</v>
      </c>
      <c r="K5413" s="209" t="s">
        <v>16</v>
      </c>
      <c r="L5413" s="210">
        <v>694.28</v>
      </c>
    </row>
    <row r="5414" spans="1:12" s="194" customFormat="1" ht="24.6" customHeight="1" x14ac:dyDescent="0.15">
      <c r="A5414" s="625"/>
      <c r="B5414" s="203" t="s">
        <v>6</v>
      </c>
      <c r="C5414" s="207" t="s">
        <v>5</v>
      </c>
      <c r="D5414" s="207" t="s">
        <v>288</v>
      </c>
      <c r="E5414" s="207" t="s">
        <v>289</v>
      </c>
      <c r="F5414" s="612"/>
      <c r="G5414" s="613"/>
      <c r="H5414" s="616" t="s">
        <v>290</v>
      </c>
      <c r="I5414" s="617"/>
      <c r="J5414" s="620" t="s">
        <v>287</v>
      </c>
      <c r="K5414" s="620" t="s">
        <v>16</v>
      </c>
      <c r="L5414" s="622">
        <v>123</v>
      </c>
    </row>
    <row r="5415" spans="1:12" s="194" customFormat="1" ht="24.6" customHeight="1" x14ac:dyDescent="0.15">
      <c r="A5415" s="626"/>
      <c r="B5415" s="209" t="s">
        <v>832</v>
      </c>
      <c r="C5415" s="209" t="s">
        <v>3408</v>
      </c>
      <c r="D5415" s="211">
        <v>43535</v>
      </c>
      <c r="E5415" s="209" t="s">
        <v>3409</v>
      </c>
      <c r="F5415" s="614"/>
      <c r="G5415" s="615"/>
      <c r="H5415" s="618"/>
      <c r="I5415" s="619"/>
      <c r="J5415" s="621"/>
      <c r="K5415" s="621"/>
      <c r="L5415" s="623"/>
    </row>
    <row r="5416" spans="1:12" s="194" customFormat="1" ht="24.6" customHeight="1" x14ac:dyDescent="0.15">
      <c r="A5416" s="624">
        <v>1023</v>
      </c>
      <c r="B5416" s="203" t="s">
        <v>12</v>
      </c>
      <c r="C5416" s="207" t="s">
        <v>11</v>
      </c>
      <c r="D5416" s="207" t="s">
        <v>280</v>
      </c>
      <c r="E5416" s="207" t="s">
        <v>281</v>
      </c>
      <c r="F5416" s="627" t="s">
        <v>8</v>
      </c>
      <c r="G5416" s="628"/>
      <c r="H5416" s="629"/>
      <c r="I5416" s="630"/>
      <c r="J5416" s="630"/>
      <c r="K5416" s="630"/>
      <c r="L5416" s="631"/>
    </row>
    <row r="5417" spans="1:12" s="194" customFormat="1" ht="26.65" customHeight="1" x14ac:dyDescent="0.15">
      <c r="A5417" s="625"/>
      <c r="B5417" s="620" t="s">
        <v>3410</v>
      </c>
      <c r="C5417" s="632" t="s">
        <v>3411</v>
      </c>
      <c r="D5417" s="634">
        <v>43392</v>
      </c>
      <c r="E5417" s="620" t="s">
        <v>469</v>
      </c>
      <c r="F5417" s="636" t="s">
        <v>858</v>
      </c>
      <c r="G5417" s="637"/>
      <c r="H5417" s="610" t="s">
        <v>286</v>
      </c>
      <c r="I5417" s="611"/>
      <c r="J5417" s="209" t="s">
        <v>287</v>
      </c>
      <c r="K5417" s="209" t="s">
        <v>16</v>
      </c>
      <c r="L5417" s="210">
        <v>550</v>
      </c>
    </row>
    <row r="5418" spans="1:12" s="194" customFormat="1" ht="202.15" customHeight="1" x14ac:dyDescent="0.15">
      <c r="A5418" s="625"/>
      <c r="B5418" s="621"/>
      <c r="C5418" s="633"/>
      <c r="D5418" s="635"/>
      <c r="E5418" s="621"/>
      <c r="F5418" s="638"/>
      <c r="G5418" s="639"/>
      <c r="H5418" s="610" t="s">
        <v>242</v>
      </c>
      <c r="I5418" s="611"/>
      <c r="J5418" s="209" t="s">
        <v>287</v>
      </c>
      <c r="K5418" s="209" t="s">
        <v>16</v>
      </c>
      <c r="L5418" s="210">
        <v>284.95999999999998</v>
      </c>
    </row>
    <row r="5419" spans="1:12" s="194" customFormat="1" ht="24.6" customHeight="1" x14ac:dyDescent="0.15">
      <c r="A5419" s="625"/>
      <c r="B5419" s="203" t="s">
        <v>6</v>
      </c>
      <c r="C5419" s="207" t="s">
        <v>5</v>
      </c>
      <c r="D5419" s="207" t="s">
        <v>288</v>
      </c>
      <c r="E5419" s="207" t="s">
        <v>289</v>
      </c>
      <c r="F5419" s="612"/>
      <c r="G5419" s="613"/>
      <c r="H5419" s="616" t="s">
        <v>290</v>
      </c>
      <c r="I5419" s="617"/>
      <c r="J5419" s="620" t="s">
        <v>287</v>
      </c>
      <c r="K5419" s="620" t="s">
        <v>16</v>
      </c>
      <c r="L5419" s="622">
        <v>550</v>
      </c>
    </row>
    <row r="5420" spans="1:12" s="194" customFormat="1" ht="24.6" customHeight="1" x14ac:dyDescent="0.15">
      <c r="A5420" s="626"/>
      <c r="B5420" s="209" t="s">
        <v>291</v>
      </c>
      <c r="C5420" s="209" t="s">
        <v>858</v>
      </c>
      <c r="D5420" s="211">
        <v>43396</v>
      </c>
      <c r="E5420" s="209" t="s">
        <v>859</v>
      </c>
      <c r="F5420" s="614"/>
      <c r="G5420" s="615"/>
      <c r="H5420" s="618"/>
      <c r="I5420" s="619"/>
      <c r="J5420" s="621"/>
      <c r="K5420" s="621"/>
      <c r="L5420" s="623"/>
    </row>
    <row r="5421" spans="1:12" s="194" customFormat="1" ht="24.6" customHeight="1" x14ac:dyDescent="0.15">
      <c r="A5421" s="624">
        <v>1024</v>
      </c>
      <c r="B5421" s="203" t="s">
        <v>12</v>
      </c>
      <c r="C5421" s="207" t="s">
        <v>11</v>
      </c>
      <c r="D5421" s="207" t="s">
        <v>280</v>
      </c>
      <c r="E5421" s="207" t="s">
        <v>281</v>
      </c>
      <c r="F5421" s="627" t="s">
        <v>8</v>
      </c>
      <c r="G5421" s="628"/>
      <c r="H5421" s="629"/>
      <c r="I5421" s="630"/>
      <c r="J5421" s="630"/>
      <c r="K5421" s="630"/>
      <c r="L5421" s="631"/>
    </row>
    <row r="5422" spans="1:12" s="194" customFormat="1" ht="26.65" customHeight="1" x14ac:dyDescent="0.15">
      <c r="A5422" s="625"/>
      <c r="B5422" s="620" t="s">
        <v>3410</v>
      </c>
      <c r="C5422" s="620" t="s">
        <v>3412</v>
      </c>
      <c r="D5422" s="634">
        <v>43410</v>
      </c>
      <c r="E5422" s="620" t="s">
        <v>1731</v>
      </c>
      <c r="F5422" s="636" t="s">
        <v>3413</v>
      </c>
      <c r="G5422" s="637"/>
      <c r="H5422" s="610" t="s">
        <v>286</v>
      </c>
      <c r="I5422" s="611"/>
      <c r="J5422" s="209" t="s">
        <v>287</v>
      </c>
      <c r="K5422" s="209" t="s">
        <v>16</v>
      </c>
      <c r="L5422" s="210">
        <v>176</v>
      </c>
    </row>
    <row r="5423" spans="1:12" s="194" customFormat="1" ht="126.95" customHeight="1" x14ac:dyDescent="0.15">
      <c r="A5423" s="625"/>
      <c r="B5423" s="621"/>
      <c r="C5423" s="621"/>
      <c r="D5423" s="635"/>
      <c r="E5423" s="621"/>
      <c r="F5423" s="638"/>
      <c r="G5423" s="639"/>
      <c r="H5423" s="610" t="s">
        <v>242</v>
      </c>
      <c r="I5423" s="611"/>
      <c r="J5423" s="209" t="s">
        <v>287</v>
      </c>
      <c r="K5423" s="209" t="s">
        <v>16</v>
      </c>
      <c r="L5423" s="210">
        <v>343.96</v>
      </c>
    </row>
    <row r="5424" spans="1:12" s="194" customFormat="1" ht="24.6" customHeight="1" x14ac:dyDescent="0.15">
      <c r="A5424" s="625"/>
      <c r="B5424" s="203" t="s">
        <v>6</v>
      </c>
      <c r="C5424" s="207" t="s">
        <v>5</v>
      </c>
      <c r="D5424" s="207" t="s">
        <v>288</v>
      </c>
      <c r="E5424" s="207" t="s">
        <v>289</v>
      </c>
      <c r="F5424" s="612"/>
      <c r="G5424" s="613"/>
      <c r="H5424" s="616" t="s">
        <v>290</v>
      </c>
      <c r="I5424" s="617"/>
      <c r="J5424" s="620" t="s">
        <v>287</v>
      </c>
      <c r="K5424" s="620" t="s">
        <v>16</v>
      </c>
      <c r="L5424" s="622">
        <v>90</v>
      </c>
    </row>
    <row r="5425" spans="1:12" s="194" customFormat="1" ht="24.6" customHeight="1" x14ac:dyDescent="0.15">
      <c r="A5425" s="626"/>
      <c r="B5425" s="209" t="s">
        <v>291</v>
      </c>
      <c r="C5425" s="209" t="s">
        <v>3413</v>
      </c>
      <c r="D5425" s="211">
        <v>43411</v>
      </c>
      <c r="E5425" s="209" t="s">
        <v>3414</v>
      </c>
      <c r="F5425" s="614"/>
      <c r="G5425" s="615"/>
      <c r="H5425" s="618"/>
      <c r="I5425" s="619"/>
      <c r="J5425" s="621"/>
      <c r="K5425" s="621"/>
      <c r="L5425" s="623"/>
    </row>
    <row r="5426" spans="1:12" s="194" customFormat="1" ht="24.6" customHeight="1" x14ac:dyDescent="0.15">
      <c r="A5426" s="624">
        <v>1025</v>
      </c>
      <c r="B5426" s="203" t="s">
        <v>12</v>
      </c>
      <c r="C5426" s="207" t="s">
        <v>11</v>
      </c>
      <c r="D5426" s="207" t="s">
        <v>280</v>
      </c>
      <c r="E5426" s="207" t="s">
        <v>281</v>
      </c>
      <c r="F5426" s="627" t="s">
        <v>8</v>
      </c>
      <c r="G5426" s="628"/>
      <c r="H5426" s="629"/>
      <c r="I5426" s="630"/>
      <c r="J5426" s="630"/>
      <c r="K5426" s="630"/>
      <c r="L5426" s="631"/>
    </row>
    <row r="5427" spans="1:12" s="194" customFormat="1" ht="26.65" customHeight="1" x14ac:dyDescent="0.15">
      <c r="A5427" s="625"/>
      <c r="B5427" s="620" t="s">
        <v>3410</v>
      </c>
      <c r="C5427" s="632" t="s">
        <v>3415</v>
      </c>
      <c r="D5427" s="634">
        <v>43446</v>
      </c>
      <c r="E5427" s="620" t="s">
        <v>545</v>
      </c>
      <c r="F5427" s="636" t="s">
        <v>1993</v>
      </c>
      <c r="G5427" s="637"/>
      <c r="H5427" s="610" t="s">
        <v>286</v>
      </c>
      <c r="I5427" s="611"/>
      <c r="J5427" s="209" t="s">
        <v>287</v>
      </c>
      <c r="K5427" s="209" t="s">
        <v>16</v>
      </c>
      <c r="L5427" s="210">
        <v>572.99</v>
      </c>
    </row>
    <row r="5428" spans="1:12" s="194" customFormat="1" ht="137.65" customHeight="1" x14ac:dyDescent="0.15">
      <c r="A5428" s="625"/>
      <c r="B5428" s="621"/>
      <c r="C5428" s="633"/>
      <c r="D5428" s="635"/>
      <c r="E5428" s="621"/>
      <c r="F5428" s="638"/>
      <c r="G5428" s="639"/>
      <c r="H5428" s="610" t="s">
        <v>242</v>
      </c>
      <c r="I5428" s="611"/>
      <c r="J5428" s="209" t="s">
        <v>287</v>
      </c>
      <c r="K5428" s="209" t="s">
        <v>287</v>
      </c>
      <c r="L5428" s="210">
        <v>0</v>
      </c>
    </row>
    <row r="5429" spans="1:12" s="194" customFormat="1" ht="24.6" customHeight="1" x14ac:dyDescent="0.15">
      <c r="A5429" s="625"/>
      <c r="B5429" s="203" t="s">
        <v>6</v>
      </c>
      <c r="C5429" s="207" t="s">
        <v>5</v>
      </c>
      <c r="D5429" s="207" t="s">
        <v>288</v>
      </c>
      <c r="E5429" s="207" t="s">
        <v>289</v>
      </c>
      <c r="F5429" s="612"/>
      <c r="G5429" s="613"/>
      <c r="H5429" s="616" t="s">
        <v>290</v>
      </c>
      <c r="I5429" s="617"/>
      <c r="J5429" s="620" t="s">
        <v>287</v>
      </c>
      <c r="K5429" s="620" t="s">
        <v>16</v>
      </c>
      <c r="L5429" s="622">
        <v>960.66</v>
      </c>
    </row>
    <row r="5430" spans="1:12" s="194" customFormat="1" ht="24.6" customHeight="1" x14ac:dyDescent="0.15">
      <c r="A5430" s="626"/>
      <c r="B5430" s="209" t="s">
        <v>291</v>
      </c>
      <c r="C5430" s="209" t="s">
        <v>1993</v>
      </c>
      <c r="D5430" s="211">
        <v>43451</v>
      </c>
      <c r="E5430" s="209" t="s">
        <v>3416</v>
      </c>
      <c r="F5430" s="614"/>
      <c r="G5430" s="615"/>
      <c r="H5430" s="618"/>
      <c r="I5430" s="619"/>
      <c r="J5430" s="621"/>
      <c r="K5430" s="621"/>
      <c r="L5430" s="623"/>
    </row>
    <row r="5431" spans="1:12" s="194" customFormat="1" ht="24.6" customHeight="1" x14ac:dyDescent="0.15">
      <c r="A5431" s="624">
        <v>1026</v>
      </c>
      <c r="B5431" s="203" t="s">
        <v>12</v>
      </c>
      <c r="C5431" s="207" t="s">
        <v>11</v>
      </c>
      <c r="D5431" s="207" t="s">
        <v>280</v>
      </c>
      <c r="E5431" s="207" t="s">
        <v>281</v>
      </c>
      <c r="F5431" s="627" t="s">
        <v>8</v>
      </c>
      <c r="G5431" s="628"/>
      <c r="H5431" s="629"/>
      <c r="I5431" s="630"/>
      <c r="J5431" s="630"/>
      <c r="K5431" s="630"/>
      <c r="L5431" s="631"/>
    </row>
    <row r="5432" spans="1:12" s="194" customFormat="1" ht="26.65" customHeight="1" x14ac:dyDescent="0.15">
      <c r="A5432" s="625"/>
      <c r="B5432" s="620" t="s">
        <v>3410</v>
      </c>
      <c r="C5432" s="632" t="s">
        <v>3417</v>
      </c>
      <c r="D5432" s="634">
        <v>43517</v>
      </c>
      <c r="E5432" s="620" t="s">
        <v>3418</v>
      </c>
      <c r="F5432" s="636" t="s">
        <v>3419</v>
      </c>
      <c r="G5432" s="637"/>
      <c r="H5432" s="610" t="s">
        <v>286</v>
      </c>
      <c r="I5432" s="611"/>
      <c r="J5432" s="209" t="s">
        <v>287</v>
      </c>
      <c r="K5432" s="209" t="s">
        <v>16</v>
      </c>
      <c r="L5432" s="210">
        <v>61</v>
      </c>
    </row>
    <row r="5433" spans="1:12" s="194" customFormat="1" ht="406.9" customHeight="1" x14ac:dyDescent="0.15">
      <c r="A5433" s="625"/>
      <c r="B5433" s="621"/>
      <c r="C5433" s="633"/>
      <c r="D5433" s="635"/>
      <c r="E5433" s="621"/>
      <c r="F5433" s="638"/>
      <c r="G5433" s="639"/>
      <c r="H5433" s="610" t="s">
        <v>242</v>
      </c>
      <c r="I5433" s="611"/>
      <c r="J5433" s="209" t="s">
        <v>287</v>
      </c>
      <c r="K5433" s="209" t="s">
        <v>16</v>
      </c>
      <c r="L5433" s="210">
        <v>258.95999999999998</v>
      </c>
    </row>
    <row r="5434" spans="1:12" s="194" customFormat="1" ht="24.6" customHeight="1" x14ac:dyDescent="0.15">
      <c r="A5434" s="625"/>
      <c r="B5434" s="203" t="s">
        <v>6</v>
      </c>
      <c r="C5434" s="207" t="s">
        <v>5</v>
      </c>
      <c r="D5434" s="207" t="s">
        <v>288</v>
      </c>
      <c r="E5434" s="207" t="s">
        <v>289</v>
      </c>
      <c r="F5434" s="612"/>
      <c r="G5434" s="613"/>
      <c r="H5434" s="616" t="s">
        <v>290</v>
      </c>
      <c r="I5434" s="617"/>
      <c r="J5434" s="620" t="s">
        <v>287</v>
      </c>
      <c r="K5434" s="620" t="s">
        <v>16</v>
      </c>
      <c r="L5434" s="622">
        <v>90</v>
      </c>
    </row>
    <row r="5435" spans="1:12" s="194" customFormat="1" ht="24.6" customHeight="1" x14ac:dyDescent="0.15">
      <c r="A5435" s="626"/>
      <c r="B5435" s="209" t="s">
        <v>291</v>
      </c>
      <c r="C5435" s="209" t="s">
        <v>3419</v>
      </c>
      <c r="D5435" s="211">
        <v>43519</v>
      </c>
      <c r="E5435" s="209" t="s">
        <v>2816</v>
      </c>
      <c r="F5435" s="614"/>
      <c r="G5435" s="615"/>
      <c r="H5435" s="618"/>
      <c r="I5435" s="619"/>
      <c r="J5435" s="621"/>
      <c r="K5435" s="621"/>
      <c r="L5435" s="623"/>
    </row>
    <row r="5436" spans="1:12" s="194" customFormat="1" ht="24.6" customHeight="1" x14ac:dyDescent="0.15">
      <c r="A5436" s="624">
        <v>1027</v>
      </c>
      <c r="B5436" s="203" t="s">
        <v>12</v>
      </c>
      <c r="C5436" s="207" t="s">
        <v>11</v>
      </c>
      <c r="D5436" s="207" t="s">
        <v>280</v>
      </c>
      <c r="E5436" s="207" t="s">
        <v>281</v>
      </c>
      <c r="F5436" s="627" t="s">
        <v>8</v>
      </c>
      <c r="G5436" s="628"/>
      <c r="H5436" s="629"/>
      <c r="I5436" s="630"/>
      <c r="J5436" s="630"/>
      <c r="K5436" s="630"/>
      <c r="L5436" s="631"/>
    </row>
    <row r="5437" spans="1:12" s="194" customFormat="1" ht="26.65" customHeight="1" x14ac:dyDescent="0.15">
      <c r="A5437" s="625"/>
      <c r="B5437" s="620" t="s">
        <v>3410</v>
      </c>
      <c r="C5437" s="632" t="s">
        <v>3420</v>
      </c>
      <c r="D5437" s="634">
        <v>43549</v>
      </c>
      <c r="E5437" s="620" t="s">
        <v>1258</v>
      </c>
      <c r="F5437" s="636" t="s">
        <v>3421</v>
      </c>
      <c r="G5437" s="637"/>
      <c r="H5437" s="610" t="s">
        <v>286</v>
      </c>
      <c r="I5437" s="611"/>
      <c r="J5437" s="209" t="s">
        <v>287</v>
      </c>
      <c r="K5437" s="209" t="s">
        <v>287</v>
      </c>
      <c r="L5437" s="210">
        <v>0</v>
      </c>
    </row>
    <row r="5438" spans="1:12" s="194" customFormat="1" ht="409.6" customHeight="1" x14ac:dyDescent="0.15">
      <c r="A5438" s="625"/>
      <c r="B5438" s="621"/>
      <c r="C5438" s="633"/>
      <c r="D5438" s="635"/>
      <c r="E5438" s="621"/>
      <c r="F5438" s="638"/>
      <c r="G5438" s="639"/>
      <c r="H5438" s="610" t="s">
        <v>242</v>
      </c>
      <c r="I5438" s="611"/>
      <c r="J5438" s="209" t="s">
        <v>287</v>
      </c>
      <c r="K5438" s="209" t="s">
        <v>287</v>
      </c>
      <c r="L5438" s="210">
        <v>0</v>
      </c>
    </row>
    <row r="5439" spans="1:12" s="194" customFormat="1" ht="24.6" customHeight="1" x14ac:dyDescent="0.15">
      <c r="A5439" s="625"/>
      <c r="B5439" s="203" t="s">
        <v>6</v>
      </c>
      <c r="C5439" s="207" t="s">
        <v>5</v>
      </c>
      <c r="D5439" s="207" t="s">
        <v>288</v>
      </c>
      <c r="E5439" s="207" t="s">
        <v>289</v>
      </c>
      <c r="F5439" s="612"/>
      <c r="G5439" s="613"/>
      <c r="H5439" s="616" t="s">
        <v>290</v>
      </c>
      <c r="I5439" s="617"/>
      <c r="J5439" s="620" t="s">
        <v>287</v>
      </c>
      <c r="K5439" s="620" t="s">
        <v>16</v>
      </c>
      <c r="L5439" s="622">
        <v>342.03</v>
      </c>
    </row>
    <row r="5440" spans="1:12" s="194" customFormat="1" ht="24.6" customHeight="1" x14ac:dyDescent="0.15">
      <c r="A5440" s="626"/>
      <c r="B5440" s="209" t="s">
        <v>291</v>
      </c>
      <c r="C5440" s="209" t="s">
        <v>3421</v>
      </c>
      <c r="D5440" s="211">
        <v>43556</v>
      </c>
      <c r="E5440" s="209" t="s">
        <v>3422</v>
      </c>
      <c r="F5440" s="614"/>
      <c r="G5440" s="615"/>
      <c r="H5440" s="618"/>
      <c r="I5440" s="619"/>
      <c r="J5440" s="621"/>
      <c r="K5440" s="621"/>
      <c r="L5440" s="623"/>
    </row>
    <row r="5441" spans="1:12" s="194" customFormat="1" ht="24.6" customHeight="1" x14ac:dyDescent="0.15">
      <c r="A5441" s="624">
        <v>1028</v>
      </c>
      <c r="B5441" s="203" t="s">
        <v>12</v>
      </c>
      <c r="C5441" s="207" t="s">
        <v>11</v>
      </c>
      <c r="D5441" s="207" t="s">
        <v>280</v>
      </c>
      <c r="E5441" s="207" t="s">
        <v>281</v>
      </c>
      <c r="F5441" s="627" t="s">
        <v>8</v>
      </c>
      <c r="G5441" s="628"/>
      <c r="H5441" s="629"/>
      <c r="I5441" s="630"/>
      <c r="J5441" s="630"/>
      <c r="K5441" s="630"/>
      <c r="L5441" s="631"/>
    </row>
    <row r="5442" spans="1:12" s="194" customFormat="1" ht="26.65" customHeight="1" x14ac:dyDescent="0.15">
      <c r="A5442" s="625"/>
      <c r="B5442" s="620" t="s">
        <v>3423</v>
      </c>
      <c r="C5442" s="632" t="s">
        <v>3424</v>
      </c>
      <c r="D5442" s="634">
        <v>43399</v>
      </c>
      <c r="E5442" s="620" t="s">
        <v>423</v>
      </c>
      <c r="F5442" s="636" t="s">
        <v>1967</v>
      </c>
      <c r="G5442" s="637"/>
      <c r="H5442" s="610" t="s">
        <v>286</v>
      </c>
      <c r="I5442" s="611"/>
      <c r="J5442" s="209" t="s">
        <v>287</v>
      </c>
      <c r="K5442" s="209" t="s">
        <v>16</v>
      </c>
      <c r="L5442" s="210">
        <v>168.54</v>
      </c>
    </row>
    <row r="5443" spans="1:12" s="194" customFormat="1" ht="409.6" customHeight="1" x14ac:dyDescent="0.15">
      <c r="A5443" s="625"/>
      <c r="B5443" s="640"/>
      <c r="C5443" s="641"/>
      <c r="D5443" s="642"/>
      <c r="E5443" s="640"/>
      <c r="F5443" s="643"/>
      <c r="G5443" s="644"/>
      <c r="H5443" s="616" t="s">
        <v>242</v>
      </c>
      <c r="I5443" s="617"/>
      <c r="J5443" s="620" t="s">
        <v>287</v>
      </c>
      <c r="K5443" s="620" t="s">
        <v>287</v>
      </c>
      <c r="L5443" s="622">
        <v>0</v>
      </c>
    </row>
    <row r="5444" spans="1:12" s="194" customFormat="1" ht="51.75" customHeight="1" x14ac:dyDescent="0.15">
      <c r="A5444" s="625"/>
      <c r="B5444" s="621"/>
      <c r="C5444" s="633"/>
      <c r="D5444" s="635"/>
      <c r="E5444" s="621"/>
      <c r="F5444" s="638"/>
      <c r="G5444" s="639"/>
      <c r="H5444" s="618"/>
      <c r="I5444" s="619"/>
      <c r="J5444" s="621"/>
      <c r="K5444" s="621"/>
      <c r="L5444" s="623"/>
    </row>
    <row r="5445" spans="1:12" s="194" customFormat="1" ht="24.6" customHeight="1" x14ac:dyDescent="0.15">
      <c r="A5445" s="625"/>
      <c r="B5445" s="203" t="s">
        <v>6</v>
      </c>
      <c r="C5445" s="207" t="s">
        <v>5</v>
      </c>
      <c r="D5445" s="207" t="s">
        <v>288</v>
      </c>
      <c r="E5445" s="207" t="s">
        <v>289</v>
      </c>
      <c r="F5445" s="612"/>
      <c r="G5445" s="613"/>
      <c r="H5445" s="616" t="s">
        <v>290</v>
      </c>
      <c r="I5445" s="617"/>
      <c r="J5445" s="620" t="s">
        <v>287</v>
      </c>
      <c r="K5445" s="620" t="s">
        <v>16</v>
      </c>
      <c r="L5445" s="622">
        <v>695</v>
      </c>
    </row>
    <row r="5446" spans="1:12" s="194" customFormat="1" ht="24.6" customHeight="1" x14ac:dyDescent="0.15">
      <c r="A5446" s="626"/>
      <c r="B5446" s="209" t="s">
        <v>401</v>
      </c>
      <c r="C5446" s="209" t="s">
        <v>1967</v>
      </c>
      <c r="D5446" s="211">
        <v>43400</v>
      </c>
      <c r="E5446" s="209" t="s">
        <v>1112</v>
      </c>
      <c r="F5446" s="614"/>
      <c r="G5446" s="615"/>
      <c r="H5446" s="618"/>
      <c r="I5446" s="619"/>
      <c r="J5446" s="621"/>
      <c r="K5446" s="621"/>
      <c r="L5446" s="623"/>
    </row>
    <row r="5447" spans="1:12" s="194" customFormat="1" ht="24.6" customHeight="1" x14ac:dyDescent="0.15">
      <c r="A5447" s="624">
        <v>1029</v>
      </c>
      <c r="B5447" s="203" t="s">
        <v>12</v>
      </c>
      <c r="C5447" s="207" t="s">
        <v>11</v>
      </c>
      <c r="D5447" s="207" t="s">
        <v>280</v>
      </c>
      <c r="E5447" s="207" t="s">
        <v>281</v>
      </c>
      <c r="F5447" s="627" t="s">
        <v>8</v>
      </c>
      <c r="G5447" s="628"/>
      <c r="H5447" s="629"/>
      <c r="I5447" s="630"/>
      <c r="J5447" s="630"/>
      <c r="K5447" s="630"/>
      <c r="L5447" s="631"/>
    </row>
    <row r="5448" spans="1:12" s="194" customFormat="1" ht="26.65" customHeight="1" x14ac:dyDescent="0.15">
      <c r="A5448" s="625"/>
      <c r="B5448" s="620" t="s">
        <v>3423</v>
      </c>
      <c r="C5448" s="632" t="s">
        <v>3425</v>
      </c>
      <c r="D5448" s="634">
        <v>43522</v>
      </c>
      <c r="E5448" s="620" t="s">
        <v>3426</v>
      </c>
      <c r="F5448" s="636" t="s">
        <v>3427</v>
      </c>
      <c r="G5448" s="637"/>
      <c r="H5448" s="610" t="s">
        <v>286</v>
      </c>
      <c r="I5448" s="611"/>
      <c r="J5448" s="209" t="s">
        <v>287</v>
      </c>
      <c r="K5448" s="209" t="s">
        <v>16</v>
      </c>
      <c r="L5448" s="210">
        <v>517.65</v>
      </c>
    </row>
    <row r="5449" spans="1:12" s="194" customFormat="1" ht="409.6" customHeight="1" x14ac:dyDescent="0.15">
      <c r="A5449" s="625"/>
      <c r="B5449" s="621"/>
      <c r="C5449" s="633"/>
      <c r="D5449" s="635"/>
      <c r="E5449" s="621"/>
      <c r="F5449" s="638"/>
      <c r="G5449" s="639"/>
      <c r="H5449" s="610" t="s">
        <v>242</v>
      </c>
      <c r="I5449" s="611"/>
      <c r="J5449" s="209" t="s">
        <v>287</v>
      </c>
      <c r="K5449" s="209" t="s">
        <v>16</v>
      </c>
      <c r="L5449" s="210">
        <v>2145.48</v>
      </c>
    </row>
    <row r="5450" spans="1:12" s="194" customFormat="1" ht="24.6" customHeight="1" x14ac:dyDescent="0.15">
      <c r="A5450" s="625"/>
      <c r="B5450" s="203" t="s">
        <v>6</v>
      </c>
      <c r="C5450" s="207" t="s">
        <v>5</v>
      </c>
      <c r="D5450" s="207" t="s">
        <v>288</v>
      </c>
      <c r="E5450" s="207" t="s">
        <v>289</v>
      </c>
      <c r="F5450" s="612"/>
      <c r="G5450" s="613"/>
      <c r="H5450" s="616" t="s">
        <v>290</v>
      </c>
      <c r="I5450" s="617"/>
      <c r="J5450" s="620" t="s">
        <v>287</v>
      </c>
      <c r="K5450" s="620" t="s">
        <v>16</v>
      </c>
      <c r="L5450" s="622">
        <v>160.16999999999999</v>
      </c>
    </row>
    <row r="5451" spans="1:12" s="194" customFormat="1" ht="24.6" customHeight="1" x14ac:dyDescent="0.15">
      <c r="A5451" s="626"/>
      <c r="B5451" s="209" t="s">
        <v>401</v>
      </c>
      <c r="C5451" s="209" t="s">
        <v>3427</v>
      </c>
      <c r="D5451" s="211">
        <v>43526</v>
      </c>
      <c r="E5451" s="209" t="s">
        <v>1083</v>
      </c>
      <c r="F5451" s="614"/>
      <c r="G5451" s="615"/>
      <c r="H5451" s="618"/>
      <c r="I5451" s="619"/>
      <c r="J5451" s="621"/>
      <c r="K5451" s="621"/>
      <c r="L5451" s="623"/>
    </row>
    <row r="5452" spans="1:12" s="194" customFormat="1" ht="24.6" customHeight="1" x14ac:dyDescent="0.15">
      <c r="A5452" s="624">
        <v>1030</v>
      </c>
      <c r="B5452" s="203" t="s">
        <v>12</v>
      </c>
      <c r="C5452" s="207" t="s">
        <v>11</v>
      </c>
      <c r="D5452" s="207" t="s">
        <v>280</v>
      </c>
      <c r="E5452" s="207" t="s">
        <v>281</v>
      </c>
      <c r="F5452" s="627" t="s">
        <v>8</v>
      </c>
      <c r="G5452" s="628"/>
      <c r="H5452" s="629"/>
      <c r="I5452" s="630"/>
      <c r="J5452" s="630"/>
      <c r="K5452" s="630"/>
      <c r="L5452" s="631"/>
    </row>
    <row r="5453" spans="1:12" s="194" customFormat="1" ht="26.65" customHeight="1" x14ac:dyDescent="0.15">
      <c r="A5453" s="625"/>
      <c r="B5453" s="620" t="s">
        <v>3428</v>
      </c>
      <c r="C5453" s="632" t="s">
        <v>3429</v>
      </c>
      <c r="D5453" s="634">
        <v>43388</v>
      </c>
      <c r="E5453" s="620" t="s">
        <v>321</v>
      </c>
      <c r="F5453" s="636" t="s">
        <v>901</v>
      </c>
      <c r="G5453" s="637"/>
      <c r="H5453" s="610" t="s">
        <v>286</v>
      </c>
      <c r="I5453" s="611"/>
      <c r="J5453" s="209" t="s">
        <v>287</v>
      </c>
      <c r="K5453" s="209" t="s">
        <v>16</v>
      </c>
      <c r="L5453" s="210">
        <v>153</v>
      </c>
    </row>
    <row r="5454" spans="1:12" s="194" customFormat="1" ht="245.25" customHeight="1" x14ac:dyDescent="0.15">
      <c r="A5454" s="625"/>
      <c r="B5454" s="621"/>
      <c r="C5454" s="633"/>
      <c r="D5454" s="635"/>
      <c r="E5454" s="621"/>
      <c r="F5454" s="638"/>
      <c r="G5454" s="639"/>
      <c r="H5454" s="610" t="s">
        <v>242</v>
      </c>
      <c r="I5454" s="611"/>
      <c r="J5454" s="209" t="s">
        <v>287</v>
      </c>
      <c r="K5454" s="209" t="s">
        <v>287</v>
      </c>
      <c r="L5454" s="210">
        <v>0</v>
      </c>
    </row>
    <row r="5455" spans="1:12" s="194" customFormat="1" ht="24.6" customHeight="1" x14ac:dyDescent="0.15">
      <c r="A5455" s="625"/>
      <c r="B5455" s="203" t="s">
        <v>6</v>
      </c>
      <c r="C5455" s="207" t="s">
        <v>5</v>
      </c>
      <c r="D5455" s="207" t="s">
        <v>288</v>
      </c>
      <c r="E5455" s="207" t="s">
        <v>289</v>
      </c>
      <c r="F5455" s="612"/>
      <c r="G5455" s="613"/>
      <c r="H5455" s="616" t="s">
        <v>290</v>
      </c>
      <c r="I5455" s="617"/>
      <c r="J5455" s="620" t="s">
        <v>287</v>
      </c>
      <c r="K5455" s="620" t="s">
        <v>16</v>
      </c>
      <c r="L5455" s="622">
        <v>420</v>
      </c>
    </row>
    <row r="5456" spans="1:12" s="194" customFormat="1" ht="24.6" customHeight="1" x14ac:dyDescent="0.15">
      <c r="A5456" s="626"/>
      <c r="B5456" s="209" t="s">
        <v>3430</v>
      </c>
      <c r="C5456" s="209" t="s">
        <v>901</v>
      </c>
      <c r="D5456" s="211">
        <v>43392</v>
      </c>
      <c r="E5456" s="209" t="s">
        <v>3431</v>
      </c>
      <c r="F5456" s="614"/>
      <c r="G5456" s="615"/>
      <c r="H5456" s="618"/>
      <c r="I5456" s="619"/>
      <c r="J5456" s="621"/>
      <c r="K5456" s="621"/>
      <c r="L5456" s="623"/>
    </row>
    <row r="5457" spans="1:12" s="194" customFormat="1" ht="24.6" customHeight="1" x14ac:dyDescent="0.15">
      <c r="A5457" s="624">
        <v>1031</v>
      </c>
      <c r="B5457" s="203" t="s">
        <v>12</v>
      </c>
      <c r="C5457" s="207" t="s">
        <v>11</v>
      </c>
      <c r="D5457" s="207" t="s">
        <v>280</v>
      </c>
      <c r="E5457" s="207" t="s">
        <v>281</v>
      </c>
      <c r="F5457" s="627" t="s">
        <v>8</v>
      </c>
      <c r="G5457" s="628"/>
      <c r="H5457" s="629"/>
      <c r="I5457" s="630"/>
      <c r="J5457" s="630"/>
      <c r="K5457" s="630"/>
      <c r="L5457" s="631"/>
    </row>
    <row r="5458" spans="1:12" s="194" customFormat="1" ht="26.65" customHeight="1" x14ac:dyDescent="0.15">
      <c r="A5458" s="625"/>
      <c r="B5458" s="620" t="s">
        <v>3428</v>
      </c>
      <c r="C5458" s="632" t="s">
        <v>3432</v>
      </c>
      <c r="D5458" s="634">
        <v>43401</v>
      </c>
      <c r="E5458" s="620" t="s">
        <v>389</v>
      </c>
      <c r="F5458" s="636" t="s">
        <v>3433</v>
      </c>
      <c r="G5458" s="637"/>
      <c r="H5458" s="610" t="s">
        <v>286</v>
      </c>
      <c r="I5458" s="611"/>
      <c r="J5458" s="209" t="s">
        <v>287</v>
      </c>
      <c r="K5458" s="209" t="s">
        <v>16</v>
      </c>
      <c r="L5458" s="210">
        <v>345</v>
      </c>
    </row>
    <row r="5459" spans="1:12" s="194" customFormat="1" ht="126.95" customHeight="1" x14ac:dyDescent="0.15">
      <c r="A5459" s="625"/>
      <c r="B5459" s="621"/>
      <c r="C5459" s="633"/>
      <c r="D5459" s="635"/>
      <c r="E5459" s="621"/>
      <c r="F5459" s="638"/>
      <c r="G5459" s="639"/>
      <c r="H5459" s="610" t="s">
        <v>242</v>
      </c>
      <c r="I5459" s="611"/>
      <c r="J5459" s="209" t="s">
        <v>287</v>
      </c>
      <c r="K5459" s="209" t="s">
        <v>16</v>
      </c>
      <c r="L5459" s="210">
        <v>3439.31</v>
      </c>
    </row>
    <row r="5460" spans="1:12" s="194" customFormat="1" ht="24.6" customHeight="1" x14ac:dyDescent="0.15">
      <c r="A5460" s="625"/>
      <c r="B5460" s="203" t="s">
        <v>6</v>
      </c>
      <c r="C5460" s="207" t="s">
        <v>5</v>
      </c>
      <c r="D5460" s="207" t="s">
        <v>288</v>
      </c>
      <c r="E5460" s="207" t="s">
        <v>289</v>
      </c>
      <c r="F5460" s="612"/>
      <c r="G5460" s="613"/>
      <c r="H5460" s="616" t="s">
        <v>290</v>
      </c>
      <c r="I5460" s="617"/>
      <c r="J5460" s="620" t="s">
        <v>287</v>
      </c>
      <c r="K5460" s="620" t="s">
        <v>287</v>
      </c>
      <c r="L5460" s="622">
        <v>0</v>
      </c>
    </row>
    <row r="5461" spans="1:12" s="194" customFormat="1" ht="24.6" customHeight="1" x14ac:dyDescent="0.15">
      <c r="A5461" s="626"/>
      <c r="B5461" s="209" t="s">
        <v>3430</v>
      </c>
      <c r="C5461" s="209" t="s">
        <v>3433</v>
      </c>
      <c r="D5461" s="211">
        <v>43403</v>
      </c>
      <c r="E5461" s="209" t="s">
        <v>717</v>
      </c>
      <c r="F5461" s="614"/>
      <c r="G5461" s="615"/>
      <c r="H5461" s="618"/>
      <c r="I5461" s="619"/>
      <c r="J5461" s="621"/>
      <c r="K5461" s="621"/>
      <c r="L5461" s="623"/>
    </row>
    <row r="5462" spans="1:12" s="194" customFormat="1" ht="24.6" customHeight="1" x14ac:dyDescent="0.15">
      <c r="A5462" s="624">
        <v>1032</v>
      </c>
      <c r="B5462" s="203" t="s">
        <v>12</v>
      </c>
      <c r="C5462" s="207" t="s">
        <v>11</v>
      </c>
      <c r="D5462" s="207" t="s">
        <v>280</v>
      </c>
      <c r="E5462" s="207" t="s">
        <v>281</v>
      </c>
      <c r="F5462" s="627" t="s">
        <v>8</v>
      </c>
      <c r="G5462" s="628"/>
      <c r="H5462" s="629"/>
      <c r="I5462" s="630"/>
      <c r="J5462" s="630"/>
      <c r="K5462" s="630"/>
      <c r="L5462" s="631"/>
    </row>
    <row r="5463" spans="1:12" s="194" customFormat="1" ht="26.65" customHeight="1" x14ac:dyDescent="0.15">
      <c r="A5463" s="625"/>
      <c r="B5463" s="620" t="s">
        <v>3428</v>
      </c>
      <c r="C5463" s="632" t="s">
        <v>3434</v>
      </c>
      <c r="D5463" s="634">
        <v>43508</v>
      </c>
      <c r="E5463" s="620" t="s">
        <v>1480</v>
      </c>
      <c r="F5463" s="636" t="s">
        <v>3435</v>
      </c>
      <c r="G5463" s="637"/>
      <c r="H5463" s="610" t="s">
        <v>286</v>
      </c>
      <c r="I5463" s="611"/>
      <c r="J5463" s="209" t="s">
        <v>287</v>
      </c>
      <c r="K5463" s="209" t="s">
        <v>16</v>
      </c>
      <c r="L5463" s="210">
        <v>89</v>
      </c>
    </row>
    <row r="5464" spans="1:12" s="194" customFormat="1" ht="309.75" customHeight="1" x14ac:dyDescent="0.15">
      <c r="A5464" s="625"/>
      <c r="B5464" s="621"/>
      <c r="C5464" s="633"/>
      <c r="D5464" s="635"/>
      <c r="E5464" s="621"/>
      <c r="F5464" s="638"/>
      <c r="G5464" s="639"/>
      <c r="H5464" s="610" t="s">
        <v>242</v>
      </c>
      <c r="I5464" s="611"/>
      <c r="J5464" s="209" t="s">
        <v>287</v>
      </c>
      <c r="K5464" s="209" t="s">
        <v>16</v>
      </c>
      <c r="L5464" s="210">
        <v>2845.9</v>
      </c>
    </row>
    <row r="5465" spans="1:12" s="194" customFormat="1" ht="24.6" customHeight="1" x14ac:dyDescent="0.15">
      <c r="A5465" s="625"/>
      <c r="B5465" s="203" t="s">
        <v>6</v>
      </c>
      <c r="C5465" s="207" t="s">
        <v>5</v>
      </c>
      <c r="D5465" s="207" t="s">
        <v>288</v>
      </c>
      <c r="E5465" s="207" t="s">
        <v>289</v>
      </c>
      <c r="F5465" s="612"/>
      <c r="G5465" s="613"/>
      <c r="H5465" s="616" t="s">
        <v>290</v>
      </c>
      <c r="I5465" s="617"/>
      <c r="J5465" s="620" t="s">
        <v>287</v>
      </c>
      <c r="K5465" s="620" t="s">
        <v>287</v>
      </c>
      <c r="L5465" s="622">
        <v>0</v>
      </c>
    </row>
    <row r="5466" spans="1:12" s="194" customFormat="1" ht="24.6" customHeight="1" x14ac:dyDescent="0.15">
      <c r="A5466" s="626"/>
      <c r="B5466" s="209" t="s">
        <v>3430</v>
      </c>
      <c r="C5466" s="209" t="s">
        <v>3435</v>
      </c>
      <c r="D5466" s="211">
        <v>43510</v>
      </c>
      <c r="E5466" s="209" t="s">
        <v>1428</v>
      </c>
      <c r="F5466" s="614"/>
      <c r="G5466" s="615"/>
      <c r="H5466" s="618"/>
      <c r="I5466" s="619"/>
      <c r="J5466" s="621"/>
      <c r="K5466" s="621"/>
      <c r="L5466" s="623"/>
    </row>
    <row r="5467" spans="1:12" s="194" customFormat="1" ht="24.6" customHeight="1" x14ac:dyDescent="0.15">
      <c r="A5467" s="624">
        <v>1033</v>
      </c>
      <c r="B5467" s="203" t="s">
        <v>12</v>
      </c>
      <c r="C5467" s="207" t="s">
        <v>11</v>
      </c>
      <c r="D5467" s="207" t="s">
        <v>280</v>
      </c>
      <c r="E5467" s="207" t="s">
        <v>281</v>
      </c>
      <c r="F5467" s="627" t="s">
        <v>8</v>
      </c>
      <c r="G5467" s="628"/>
      <c r="H5467" s="629"/>
      <c r="I5467" s="630"/>
      <c r="J5467" s="630"/>
      <c r="K5467" s="630"/>
      <c r="L5467" s="631"/>
    </row>
    <row r="5468" spans="1:12" s="194" customFormat="1" ht="26.65" customHeight="1" x14ac:dyDescent="0.15">
      <c r="A5468" s="625"/>
      <c r="B5468" s="620" t="s">
        <v>3428</v>
      </c>
      <c r="C5468" s="632" t="s">
        <v>3436</v>
      </c>
      <c r="D5468" s="634">
        <v>43534</v>
      </c>
      <c r="E5468" s="620" t="s">
        <v>921</v>
      </c>
      <c r="F5468" s="636" t="s">
        <v>3437</v>
      </c>
      <c r="G5468" s="637"/>
      <c r="H5468" s="610" t="s">
        <v>286</v>
      </c>
      <c r="I5468" s="611"/>
      <c r="J5468" s="209" t="s">
        <v>287</v>
      </c>
      <c r="K5468" s="209" t="s">
        <v>16</v>
      </c>
      <c r="L5468" s="210">
        <v>670</v>
      </c>
    </row>
    <row r="5469" spans="1:12" s="194" customFormat="1" ht="409.6" customHeight="1" x14ac:dyDescent="0.15">
      <c r="A5469" s="625"/>
      <c r="B5469" s="640"/>
      <c r="C5469" s="641"/>
      <c r="D5469" s="642"/>
      <c r="E5469" s="640"/>
      <c r="F5469" s="643"/>
      <c r="G5469" s="644"/>
      <c r="H5469" s="616" t="s">
        <v>242</v>
      </c>
      <c r="I5469" s="617"/>
      <c r="J5469" s="620" t="s">
        <v>287</v>
      </c>
      <c r="K5469" s="620" t="s">
        <v>16</v>
      </c>
      <c r="L5469" s="622">
        <v>9395.9</v>
      </c>
    </row>
    <row r="5470" spans="1:12" s="194" customFormat="1" ht="192" customHeight="1" x14ac:dyDescent="0.15">
      <c r="A5470" s="625"/>
      <c r="B5470" s="621"/>
      <c r="C5470" s="633"/>
      <c r="D5470" s="635"/>
      <c r="E5470" s="621"/>
      <c r="F5470" s="638"/>
      <c r="G5470" s="639"/>
      <c r="H5470" s="618"/>
      <c r="I5470" s="619"/>
      <c r="J5470" s="621"/>
      <c r="K5470" s="621"/>
      <c r="L5470" s="623"/>
    </row>
    <row r="5471" spans="1:12" s="194" customFormat="1" ht="24.6" customHeight="1" x14ac:dyDescent="0.15">
      <c r="A5471" s="625"/>
      <c r="B5471" s="203" t="s">
        <v>6</v>
      </c>
      <c r="C5471" s="207" t="s">
        <v>5</v>
      </c>
      <c r="D5471" s="207" t="s">
        <v>288</v>
      </c>
      <c r="E5471" s="207" t="s">
        <v>289</v>
      </c>
      <c r="F5471" s="612"/>
      <c r="G5471" s="613"/>
      <c r="H5471" s="616" t="s">
        <v>290</v>
      </c>
      <c r="I5471" s="617"/>
      <c r="J5471" s="620" t="s">
        <v>287</v>
      </c>
      <c r="K5471" s="620" t="s">
        <v>287</v>
      </c>
      <c r="L5471" s="622">
        <v>0</v>
      </c>
    </row>
    <row r="5472" spans="1:12" s="194" customFormat="1" ht="24.6" customHeight="1" x14ac:dyDescent="0.15">
      <c r="A5472" s="626"/>
      <c r="B5472" s="209" t="s">
        <v>3430</v>
      </c>
      <c r="C5472" s="209" t="s">
        <v>3437</v>
      </c>
      <c r="D5472" s="211">
        <v>43539</v>
      </c>
      <c r="E5472" s="209" t="s">
        <v>2245</v>
      </c>
      <c r="F5472" s="614"/>
      <c r="G5472" s="615"/>
      <c r="H5472" s="618"/>
      <c r="I5472" s="619"/>
      <c r="J5472" s="621"/>
      <c r="K5472" s="621"/>
      <c r="L5472" s="623"/>
    </row>
    <row r="5473" spans="1:12" s="194" customFormat="1" ht="24.6" customHeight="1" x14ac:dyDescent="0.15">
      <c r="A5473" s="624">
        <v>1034</v>
      </c>
      <c r="B5473" s="203" t="s">
        <v>12</v>
      </c>
      <c r="C5473" s="207" t="s">
        <v>11</v>
      </c>
      <c r="D5473" s="207" t="s">
        <v>280</v>
      </c>
      <c r="E5473" s="207" t="s">
        <v>281</v>
      </c>
      <c r="F5473" s="627" t="s">
        <v>8</v>
      </c>
      <c r="G5473" s="628"/>
      <c r="H5473" s="629"/>
      <c r="I5473" s="630"/>
      <c r="J5473" s="630"/>
      <c r="K5473" s="630"/>
      <c r="L5473" s="631"/>
    </row>
    <row r="5474" spans="1:12" s="194" customFormat="1" ht="26.65" customHeight="1" x14ac:dyDescent="0.15">
      <c r="A5474" s="625"/>
      <c r="B5474" s="620" t="s">
        <v>3438</v>
      </c>
      <c r="C5474" s="632" t="s">
        <v>3439</v>
      </c>
      <c r="D5474" s="634">
        <v>43376</v>
      </c>
      <c r="E5474" s="620" t="s">
        <v>607</v>
      </c>
      <c r="F5474" s="636" t="s">
        <v>3440</v>
      </c>
      <c r="G5474" s="637"/>
      <c r="H5474" s="610" t="s">
        <v>286</v>
      </c>
      <c r="I5474" s="611"/>
      <c r="J5474" s="209" t="s">
        <v>287</v>
      </c>
      <c r="K5474" s="209" t="s">
        <v>16</v>
      </c>
      <c r="L5474" s="210">
        <v>642.79999999999995</v>
      </c>
    </row>
    <row r="5475" spans="1:12" s="194" customFormat="1" ht="409.6" customHeight="1" x14ac:dyDescent="0.15">
      <c r="A5475" s="625"/>
      <c r="B5475" s="640"/>
      <c r="C5475" s="641"/>
      <c r="D5475" s="642"/>
      <c r="E5475" s="640"/>
      <c r="F5475" s="643"/>
      <c r="G5475" s="644"/>
      <c r="H5475" s="616" t="s">
        <v>242</v>
      </c>
      <c r="I5475" s="617"/>
      <c r="J5475" s="620" t="s">
        <v>287</v>
      </c>
      <c r="K5475" s="620" t="s">
        <v>16</v>
      </c>
      <c r="L5475" s="622">
        <v>520.4</v>
      </c>
    </row>
    <row r="5476" spans="1:12" s="194" customFormat="1" ht="138.19999999999999" customHeight="1" x14ac:dyDescent="0.15">
      <c r="A5476" s="625"/>
      <c r="B5476" s="621"/>
      <c r="C5476" s="633"/>
      <c r="D5476" s="635"/>
      <c r="E5476" s="621"/>
      <c r="F5476" s="638"/>
      <c r="G5476" s="639"/>
      <c r="H5476" s="618"/>
      <c r="I5476" s="619"/>
      <c r="J5476" s="621"/>
      <c r="K5476" s="621"/>
      <c r="L5476" s="623"/>
    </row>
    <row r="5477" spans="1:12" s="194" customFormat="1" ht="24.6" customHeight="1" x14ac:dyDescent="0.15">
      <c r="A5477" s="625"/>
      <c r="B5477" s="203" t="s">
        <v>6</v>
      </c>
      <c r="C5477" s="207" t="s">
        <v>5</v>
      </c>
      <c r="D5477" s="207" t="s">
        <v>288</v>
      </c>
      <c r="E5477" s="207" t="s">
        <v>289</v>
      </c>
      <c r="F5477" s="612"/>
      <c r="G5477" s="613"/>
      <c r="H5477" s="616" t="s">
        <v>290</v>
      </c>
      <c r="I5477" s="617"/>
      <c r="J5477" s="620" t="s">
        <v>287</v>
      </c>
      <c r="K5477" s="620" t="s">
        <v>287</v>
      </c>
      <c r="L5477" s="622">
        <v>0</v>
      </c>
    </row>
    <row r="5478" spans="1:12" s="194" customFormat="1" ht="24.6" customHeight="1" x14ac:dyDescent="0.15">
      <c r="A5478" s="626"/>
      <c r="B5478" s="209" t="s">
        <v>291</v>
      </c>
      <c r="C5478" s="209" t="s">
        <v>3440</v>
      </c>
      <c r="D5478" s="211">
        <v>43381</v>
      </c>
      <c r="E5478" s="209" t="s">
        <v>1291</v>
      </c>
      <c r="F5478" s="614"/>
      <c r="G5478" s="615"/>
      <c r="H5478" s="618"/>
      <c r="I5478" s="619"/>
      <c r="J5478" s="621"/>
      <c r="K5478" s="621"/>
      <c r="L5478" s="623"/>
    </row>
    <row r="5479" spans="1:12" s="194" customFormat="1" ht="24.6" customHeight="1" x14ac:dyDescent="0.15">
      <c r="A5479" s="624">
        <v>1035</v>
      </c>
      <c r="B5479" s="203" t="s">
        <v>12</v>
      </c>
      <c r="C5479" s="207" t="s">
        <v>11</v>
      </c>
      <c r="D5479" s="207" t="s">
        <v>280</v>
      </c>
      <c r="E5479" s="207" t="s">
        <v>281</v>
      </c>
      <c r="F5479" s="627" t="s">
        <v>8</v>
      </c>
      <c r="G5479" s="628"/>
      <c r="H5479" s="629"/>
      <c r="I5479" s="630"/>
      <c r="J5479" s="630"/>
      <c r="K5479" s="630"/>
      <c r="L5479" s="631"/>
    </row>
    <row r="5480" spans="1:12" s="194" customFormat="1" ht="26.65" customHeight="1" x14ac:dyDescent="0.15">
      <c r="A5480" s="625"/>
      <c r="B5480" s="620" t="s">
        <v>3441</v>
      </c>
      <c r="C5480" s="632" t="s">
        <v>3442</v>
      </c>
      <c r="D5480" s="634">
        <v>43517</v>
      </c>
      <c r="E5480" s="620" t="s">
        <v>770</v>
      </c>
      <c r="F5480" s="636" t="s">
        <v>771</v>
      </c>
      <c r="G5480" s="637"/>
      <c r="H5480" s="610" t="s">
        <v>286</v>
      </c>
      <c r="I5480" s="611"/>
      <c r="J5480" s="209" t="s">
        <v>287</v>
      </c>
      <c r="K5480" s="209" t="s">
        <v>16</v>
      </c>
      <c r="L5480" s="210">
        <v>286.62</v>
      </c>
    </row>
    <row r="5481" spans="1:12" s="194" customFormat="1" ht="409.6" customHeight="1" x14ac:dyDescent="0.15">
      <c r="A5481" s="625"/>
      <c r="B5481" s="640"/>
      <c r="C5481" s="641"/>
      <c r="D5481" s="642"/>
      <c r="E5481" s="640"/>
      <c r="F5481" s="643"/>
      <c r="G5481" s="644"/>
      <c r="H5481" s="616" t="s">
        <v>242</v>
      </c>
      <c r="I5481" s="617"/>
      <c r="J5481" s="620" t="s">
        <v>287</v>
      </c>
      <c r="K5481" s="620" t="s">
        <v>16</v>
      </c>
      <c r="L5481" s="622">
        <v>263.39999999999998</v>
      </c>
    </row>
    <row r="5482" spans="1:12" s="194" customFormat="1" ht="192" customHeight="1" x14ac:dyDescent="0.15">
      <c r="A5482" s="625"/>
      <c r="B5482" s="621"/>
      <c r="C5482" s="633"/>
      <c r="D5482" s="635"/>
      <c r="E5482" s="621"/>
      <c r="F5482" s="638"/>
      <c r="G5482" s="639"/>
      <c r="H5482" s="618"/>
      <c r="I5482" s="619"/>
      <c r="J5482" s="621"/>
      <c r="K5482" s="621"/>
      <c r="L5482" s="623"/>
    </row>
    <row r="5483" spans="1:12" s="194" customFormat="1" ht="24.6" customHeight="1" x14ac:dyDescent="0.15">
      <c r="A5483" s="625"/>
      <c r="B5483" s="203" t="s">
        <v>6</v>
      </c>
      <c r="C5483" s="207" t="s">
        <v>5</v>
      </c>
      <c r="D5483" s="207" t="s">
        <v>288</v>
      </c>
      <c r="E5483" s="207" t="s">
        <v>289</v>
      </c>
      <c r="F5483" s="612"/>
      <c r="G5483" s="613"/>
      <c r="H5483" s="616" t="s">
        <v>290</v>
      </c>
      <c r="I5483" s="617"/>
      <c r="J5483" s="620" t="s">
        <v>287</v>
      </c>
      <c r="K5483" s="620" t="s">
        <v>287</v>
      </c>
      <c r="L5483" s="622">
        <v>0</v>
      </c>
    </row>
    <row r="5484" spans="1:12" s="194" customFormat="1" ht="24.6" customHeight="1" x14ac:dyDescent="0.15">
      <c r="A5484" s="626"/>
      <c r="B5484" s="209" t="s">
        <v>401</v>
      </c>
      <c r="C5484" s="209" t="s">
        <v>771</v>
      </c>
      <c r="D5484" s="211">
        <v>43518</v>
      </c>
      <c r="E5484" s="209" t="s">
        <v>772</v>
      </c>
      <c r="F5484" s="614"/>
      <c r="G5484" s="615"/>
      <c r="H5484" s="618"/>
      <c r="I5484" s="619"/>
      <c r="J5484" s="621"/>
      <c r="K5484" s="621"/>
      <c r="L5484" s="623"/>
    </row>
    <row r="5485" spans="1:12" s="194" customFormat="1" ht="24.6" customHeight="1" x14ac:dyDescent="0.15">
      <c r="A5485" s="624">
        <v>1036</v>
      </c>
      <c r="B5485" s="203" t="s">
        <v>12</v>
      </c>
      <c r="C5485" s="207" t="s">
        <v>11</v>
      </c>
      <c r="D5485" s="207" t="s">
        <v>280</v>
      </c>
      <c r="E5485" s="207" t="s">
        <v>281</v>
      </c>
      <c r="F5485" s="627" t="s">
        <v>8</v>
      </c>
      <c r="G5485" s="628"/>
      <c r="H5485" s="629"/>
      <c r="I5485" s="630"/>
      <c r="J5485" s="630"/>
      <c r="K5485" s="630"/>
      <c r="L5485" s="631"/>
    </row>
    <row r="5486" spans="1:12" s="194" customFormat="1" ht="26.65" customHeight="1" x14ac:dyDescent="0.15">
      <c r="A5486" s="625"/>
      <c r="B5486" s="620" t="s">
        <v>3443</v>
      </c>
      <c r="C5486" s="632" t="s">
        <v>3444</v>
      </c>
      <c r="D5486" s="634">
        <v>43505</v>
      </c>
      <c r="E5486" s="620" t="s">
        <v>826</v>
      </c>
      <c r="F5486" s="636" t="s">
        <v>827</v>
      </c>
      <c r="G5486" s="637"/>
      <c r="H5486" s="610" t="s">
        <v>286</v>
      </c>
      <c r="I5486" s="611"/>
      <c r="J5486" s="209" t="s">
        <v>287</v>
      </c>
      <c r="K5486" s="209" t="s">
        <v>16</v>
      </c>
      <c r="L5486" s="210">
        <v>604.6</v>
      </c>
    </row>
    <row r="5487" spans="1:12" s="194" customFormat="1" ht="126.95" customHeight="1" x14ac:dyDescent="0.15">
      <c r="A5487" s="625"/>
      <c r="B5487" s="621"/>
      <c r="C5487" s="633"/>
      <c r="D5487" s="635"/>
      <c r="E5487" s="621"/>
      <c r="F5487" s="638"/>
      <c r="G5487" s="639"/>
      <c r="H5487" s="610" t="s">
        <v>242</v>
      </c>
      <c r="I5487" s="611"/>
      <c r="J5487" s="209" t="s">
        <v>287</v>
      </c>
      <c r="K5487" s="209" t="s">
        <v>16</v>
      </c>
      <c r="L5487" s="210">
        <v>2748.33</v>
      </c>
    </row>
    <row r="5488" spans="1:12" s="194" customFormat="1" ht="24.6" customHeight="1" x14ac:dyDescent="0.15">
      <c r="A5488" s="625"/>
      <c r="B5488" s="203" t="s">
        <v>6</v>
      </c>
      <c r="C5488" s="207" t="s">
        <v>5</v>
      </c>
      <c r="D5488" s="207" t="s">
        <v>288</v>
      </c>
      <c r="E5488" s="207" t="s">
        <v>289</v>
      </c>
      <c r="F5488" s="612"/>
      <c r="G5488" s="613"/>
      <c r="H5488" s="616" t="s">
        <v>290</v>
      </c>
      <c r="I5488" s="617"/>
      <c r="J5488" s="620" t="s">
        <v>287</v>
      </c>
      <c r="K5488" s="620" t="s">
        <v>287</v>
      </c>
      <c r="L5488" s="622">
        <v>0</v>
      </c>
    </row>
    <row r="5489" spans="1:12" s="194" customFormat="1" ht="24.6" customHeight="1" x14ac:dyDescent="0.15">
      <c r="A5489" s="626"/>
      <c r="B5489" s="209" t="s">
        <v>2610</v>
      </c>
      <c r="C5489" s="209" t="s">
        <v>827</v>
      </c>
      <c r="D5489" s="211">
        <v>43510</v>
      </c>
      <c r="E5489" s="209" t="s">
        <v>3445</v>
      </c>
      <c r="F5489" s="614"/>
      <c r="G5489" s="615"/>
      <c r="H5489" s="618"/>
      <c r="I5489" s="619"/>
      <c r="J5489" s="621"/>
      <c r="K5489" s="621"/>
      <c r="L5489" s="623"/>
    </row>
    <row r="5490" spans="1:12" s="194" customFormat="1" ht="24.6" customHeight="1" x14ac:dyDescent="0.15">
      <c r="A5490" s="624">
        <v>1037</v>
      </c>
      <c r="B5490" s="203" t="s">
        <v>12</v>
      </c>
      <c r="C5490" s="207" t="s">
        <v>11</v>
      </c>
      <c r="D5490" s="207" t="s">
        <v>280</v>
      </c>
      <c r="E5490" s="207" t="s">
        <v>281</v>
      </c>
      <c r="F5490" s="627" t="s">
        <v>8</v>
      </c>
      <c r="G5490" s="628"/>
      <c r="H5490" s="629"/>
      <c r="I5490" s="630"/>
      <c r="J5490" s="630"/>
      <c r="K5490" s="630"/>
      <c r="L5490" s="631"/>
    </row>
    <row r="5491" spans="1:12" s="194" customFormat="1" ht="26.65" customHeight="1" x14ac:dyDescent="0.15">
      <c r="A5491" s="625"/>
      <c r="B5491" s="620" t="s">
        <v>3446</v>
      </c>
      <c r="C5491" s="632" t="s">
        <v>3447</v>
      </c>
      <c r="D5491" s="634">
        <v>43429</v>
      </c>
      <c r="E5491" s="620" t="s">
        <v>3448</v>
      </c>
      <c r="F5491" s="636" t="s">
        <v>3449</v>
      </c>
      <c r="G5491" s="637"/>
      <c r="H5491" s="610" t="s">
        <v>286</v>
      </c>
      <c r="I5491" s="611"/>
      <c r="J5491" s="209" t="s">
        <v>287</v>
      </c>
      <c r="K5491" s="209" t="s">
        <v>287</v>
      </c>
      <c r="L5491" s="210">
        <v>0</v>
      </c>
    </row>
    <row r="5492" spans="1:12" s="194" customFormat="1" ht="409.6" customHeight="1" x14ac:dyDescent="0.15">
      <c r="A5492" s="625"/>
      <c r="B5492" s="640"/>
      <c r="C5492" s="641"/>
      <c r="D5492" s="642"/>
      <c r="E5492" s="640"/>
      <c r="F5492" s="643"/>
      <c r="G5492" s="644"/>
      <c r="H5492" s="616" t="s">
        <v>242</v>
      </c>
      <c r="I5492" s="617"/>
      <c r="J5492" s="620" t="s">
        <v>287</v>
      </c>
      <c r="K5492" s="620" t="s">
        <v>287</v>
      </c>
      <c r="L5492" s="622">
        <v>0</v>
      </c>
    </row>
    <row r="5493" spans="1:12" s="194" customFormat="1" ht="19.7" customHeight="1" x14ac:dyDescent="0.15">
      <c r="A5493" s="625"/>
      <c r="B5493" s="621"/>
      <c r="C5493" s="633"/>
      <c r="D5493" s="635"/>
      <c r="E5493" s="621"/>
      <c r="F5493" s="638"/>
      <c r="G5493" s="639"/>
      <c r="H5493" s="618"/>
      <c r="I5493" s="619"/>
      <c r="J5493" s="621"/>
      <c r="K5493" s="621"/>
      <c r="L5493" s="623"/>
    </row>
    <row r="5494" spans="1:12" s="194" customFormat="1" ht="24.6" customHeight="1" x14ac:dyDescent="0.15">
      <c r="A5494" s="625"/>
      <c r="B5494" s="203" t="s">
        <v>6</v>
      </c>
      <c r="C5494" s="207" t="s">
        <v>5</v>
      </c>
      <c r="D5494" s="207" t="s">
        <v>288</v>
      </c>
      <c r="E5494" s="207" t="s">
        <v>289</v>
      </c>
      <c r="F5494" s="612"/>
      <c r="G5494" s="613"/>
      <c r="H5494" s="616" t="s">
        <v>290</v>
      </c>
      <c r="I5494" s="617"/>
      <c r="J5494" s="620" t="s">
        <v>287</v>
      </c>
      <c r="K5494" s="620" t="s">
        <v>16</v>
      </c>
      <c r="L5494" s="622">
        <v>1300</v>
      </c>
    </row>
    <row r="5495" spans="1:12" s="194" customFormat="1" ht="24.6" customHeight="1" x14ac:dyDescent="0.15">
      <c r="A5495" s="626"/>
      <c r="B5495" s="209" t="s">
        <v>333</v>
      </c>
      <c r="C5495" s="209" t="s">
        <v>3449</v>
      </c>
      <c r="D5495" s="211">
        <v>43434</v>
      </c>
      <c r="E5495" s="209" t="s">
        <v>1035</v>
      </c>
      <c r="F5495" s="614"/>
      <c r="G5495" s="615"/>
      <c r="H5495" s="618"/>
      <c r="I5495" s="619"/>
      <c r="J5495" s="621"/>
      <c r="K5495" s="621"/>
      <c r="L5495" s="623"/>
    </row>
    <row r="5496" spans="1:12" s="194" customFormat="1" ht="24.6" customHeight="1" x14ac:dyDescent="0.15">
      <c r="A5496" s="624">
        <v>1038</v>
      </c>
      <c r="B5496" s="203" t="s">
        <v>12</v>
      </c>
      <c r="C5496" s="207" t="s">
        <v>11</v>
      </c>
      <c r="D5496" s="207" t="s">
        <v>280</v>
      </c>
      <c r="E5496" s="207" t="s">
        <v>281</v>
      </c>
      <c r="F5496" s="627" t="s">
        <v>8</v>
      </c>
      <c r="G5496" s="628"/>
      <c r="H5496" s="629"/>
      <c r="I5496" s="630"/>
      <c r="J5496" s="630"/>
      <c r="K5496" s="630"/>
      <c r="L5496" s="631"/>
    </row>
    <row r="5497" spans="1:12" s="194" customFormat="1" ht="26.65" customHeight="1" x14ac:dyDescent="0.15">
      <c r="A5497" s="625"/>
      <c r="B5497" s="620" t="s">
        <v>3450</v>
      </c>
      <c r="C5497" s="632" t="s">
        <v>3451</v>
      </c>
      <c r="D5497" s="634">
        <v>43385</v>
      </c>
      <c r="E5497" s="620" t="s">
        <v>502</v>
      </c>
      <c r="F5497" s="636" t="s">
        <v>3452</v>
      </c>
      <c r="G5497" s="637"/>
      <c r="H5497" s="610" t="s">
        <v>286</v>
      </c>
      <c r="I5497" s="611"/>
      <c r="J5497" s="209" t="s">
        <v>287</v>
      </c>
      <c r="K5497" s="209" t="s">
        <v>16</v>
      </c>
      <c r="L5497" s="210">
        <v>238</v>
      </c>
    </row>
    <row r="5498" spans="1:12" s="194" customFormat="1" ht="409.6" customHeight="1" x14ac:dyDescent="0.15">
      <c r="A5498" s="625"/>
      <c r="B5498" s="640"/>
      <c r="C5498" s="641"/>
      <c r="D5498" s="642"/>
      <c r="E5498" s="640"/>
      <c r="F5498" s="643"/>
      <c r="G5498" s="644"/>
      <c r="H5498" s="616" t="s">
        <v>242</v>
      </c>
      <c r="I5498" s="617"/>
      <c r="J5498" s="620" t="s">
        <v>287</v>
      </c>
      <c r="K5498" s="620" t="s">
        <v>287</v>
      </c>
      <c r="L5498" s="622">
        <v>0</v>
      </c>
    </row>
    <row r="5499" spans="1:12" s="194" customFormat="1" ht="62.45" customHeight="1" x14ac:dyDescent="0.15">
      <c r="A5499" s="625"/>
      <c r="B5499" s="621"/>
      <c r="C5499" s="633"/>
      <c r="D5499" s="635"/>
      <c r="E5499" s="621"/>
      <c r="F5499" s="638"/>
      <c r="G5499" s="639"/>
      <c r="H5499" s="618"/>
      <c r="I5499" s="619"/>
      <c r="J5499" s="621"/>
      <c r="K5499" s="621"/>
      <c r="L5499" s="623"/>
    </row>
    <row r="5500" spans="1:12" s="194" customFormat="1" ht="24.6" customHeight="1" x14ac:dyDescent="0.15">
      <c r="A5500" s="625"/>
      <c r="B5500" s="203" t="s">
        <v>6</v>
      </c>
      <c r="C5500" s="207" t="s">
        <v>5</v>
      </c>
      <c r="D5500" s="207" t="s">
        <v>288</v>
      </c>
      <c r="E5500" s="207" t="s">
        <v>289</v>
      </c>
      <c r="F5500" s="612"/>
      <c r="G5500" s="613"/>
      <c r="H5500" s="616" t="s">
        <v>290</v>
      </c>
      <c r="I5500" s="617"/>
      <c r="J5500" s="620" t="s">
        <v>287</v>
      </c>
      <c r="K5500" s="620" t="s">
        <v>16</v>
      </c>
      <c r="L5500" s="622">
        <v>200</v>
      </c>
    </row>
    <row r="5501" spans="1:12" s="194" customFormat="1" ht="24.6" customHeight="1" x14ac:dyDescent="0.15">
      <c r="A5501" s="626"/>
      <c r="B5501" s="209" t="s">
        <v>832</v>
      </c>
      <c r="C5501" s="209" t="s">
        <v>3452</v>
      </c>
      <c r="D5501" s="211">
        <v>43391</v>
      </c>
      <c r="E5501" s="209" t="s">
        <v>3453</v>
      </c>
      <c r="F5501" s="614"/>
      <c r="G5501" s="615"/>
      <c r="H5501" s="618"/>
      <c r="I5501" s="619"/>
      <c r="J5501" s="621"/>
      <c r="K5501" s="621"/>
      <c r="L5501" s="623"/>
    </row>
    <row r="5502" spans="1:12" s="194" customFormat="1" ht="24.6" customHeight="1" x14ac:dyDescent="0.15">
      <c r="A5502" s="624">
        <v>1039</v>
      </c>
      <c r="B5502" s="203" t="s">
        <v>12</v>
      </c>
      <c r="C5502" s="207" t="s">
        <v>11</v>
      </c>
      <c r="D5502" s="207" t="s">
        <v>280</v>
      </c>
      <c r="E5502" s="207" t="s">
        <v>281</v>
      </c>
      <c r="F5502" s="627" t="s">
        <v>8</v>
      </c>
      <c r="G5502" s="628"/>
      <c r="H5502" s="629"/>
      <c r="I5502" s="630"/>
      <c r="J5502" s="630"/>
      <c r="K5502" s="630"/>
      <c r="L5502" s="631"/>
    </row>
    <row r="5503" spans="1:12" s="194" customFormat="1" ht="26.65" customHeight="1" x14ac:dyDescent="0.15">
      <c r="A5503" s="625"/>
      <c r="B5503" s="620" t="s">
        <v>3454</v>
      </c>
      <c r="C5503" s="632" t="s">
        <v>3455</v>
      </c>
      <c r="D5503" s="634">
        <v>43472</v>
      </c>
      <c r="E5503" s="620" t="s">
        <v>1878</v>
      </c>
      <c r="F5503" s="636" t="s">
        <v>3456</v>
      </c>
      <c r="G5503" s="637"/>
      <c r="H5503" s="610" t="s">
        <v>286</v>
      </c>
      <c r="I5503" s="611"/>
      <c r="J5503" s="209" t="s">
        <v>287</v>
      </c>
      <c r="K5503" s="209" t="s">
        <v>16</v>
      </c>
      <c r="L5503" s="210">
        <v>7934</v>
      </c>
    </row>
    <row r="5504" spans="1:12" s="194" customFormat="1" ht="169.5" customHeight="1" x14ac:dyDescent="0.15">
      <c r="A5504" s="625"/>
      <c r="B5504" s="621"/>
      <c r="C5504" s="633"/>
      <c r="D5504" s="635"/>
      <c r="E5504" s="621"/>
      <c r="F5504" s="638"/>
      <c r="G5504" s="639"/>
      <c r="H5504" s="610" t="s">
        <v>242</v>
      </c>
      <c r="I5504" s="611"/>
      <c r="J5504" s="209" t="s">
        <v>287</v>
      </c>
      <c r="K5504" s="209" t="s">
        <v>16</v>
      </c>
      <c r="L5504" s="210">
        <v>562.77</v>
      </c>
    </row>
    <row r="5505" spans="1:12" s="194" customFormat="1" ht="24.6" customHeight="1" x14ac:dyDescent="0.15">
      <c r="A5505" s="625"/>
      <c r="B5505" s="203" t="s">
        <v>6</v>
      </c>
      <c r="C5505" s="207" t="s">
        <v>5</v>
      </c>
      <c r="D5505" s="207" t="s">
        <v>288</v>
      </c>
      <c r="E5505" s="207" t="s">
        <v>289</v>
      </c>
      <c r="F5505" s="612"/>
      <c r="G5505" s="613"/>
      <c r="H5505" s="616" t="s">
        <v>290</v>
      </c>
      <c r="I5505" s="617"/>
      <c r="J5505" s="620" t="s">
        <v>287</v>
      </c>
      <c r="K5505" s="620" t="s">
        <v>287</v>
      </c>
      <c r="L5505" s="622">
        <v>0</v>
      </c>
    </row>
    <row r="5506" spans="1:12" s="194" customFormat="1" ht="24.6" customHeight="1" x14ac:dyDescent="0.15">
      <c r="A5506" s="626"/>
      <c r="B5506" s="209" t="s">
        <v>291</v>
      </c>
      <c r="C5506" s="209" t="s">
        <v>3456</v>
      </c>
      <c r="D5506" s="211">
        <v>43501</v>
      </c>
      <c r="E5506" s="209" t="s">
        <v>3457</v>
      </c>
      <c r="F5506" s="614"/>
      <c r="G5506" s="615"/>
      <c r="H5506" s="618"/>
      <c r="I5506" s="619"/>
      <c r="J5506" s="621"/>
      <c r="K5506" s="621"/>
      <c r="L5506" s="623"/>
    </row>
    <row r="5507" spans="1:12" s="194" customFormat="1" ht="24.6" customHeight="1" x14ac:dyDescent="0.15">
      <c r="A5507" s="624">
        <v>1040</v>
      </c>
      <c r="B5507" s="203" t="s">
        <v>12</v>
      </c>
      <c r="C5507" s="207" t="s">
        <v>11</v>
      </c>
      <c r="D5507" s="207" t="s">
        <v>280</v>
      </c>
      <c r="E5507" s="207" t="s">
        <v>281</v>
      </c>
      <c r="F5507" s="627" t="s">
        <v>8</v>
      </c>
      <c r="G5507" s="628"/>
      <c r="H5507" s="629"/>
      <c r="I5507" s="630"/>
      <c r="J5507" s="630"/>
      <c r="K5507" s="630"/>
      <c r="L5507" s="631"/>
    </row>
    <row r="5508" spans="1:12" s="194" customFormat="1" ht="26.65" customHeight="1" x14ac:dyDescent="0.15">
      <c r="A5508" s="625"/>
      <c r="B5508" s="620" t="s">
        <v>3454</v>
      </c>
      <c r="C5508" s="620" t="s">
        <v>3458</v>
      </c>
      <c r="D5508" s="634">
        <v>43502</v>
      </c>
      <c r="E5508" s="620" t="s">
        <v>3459</v>
      </c>
      <c r="F5508" s="636" t="s">
        <v>3456</v>
      </c>
      <c r="G5508" s="637"/>
      <c r="H5508" s="610" t="s">
        <v>286</v>
      </c>
      <c r="I5508" s="611"/>
      <c r="J5508" s="209" t="s">
        <v>287</v>
      </c>
      <c r="K5508" s="209" t="s">
        <v>16</v>
      </c>
      <c r="L5508" s="210">
        <v>7740</v>
      </c>
    </row>
    <row r="5509" spans="1:12" s="194" customFormat="1" ht="115.7" customHeight="1" x14ac:dyDescent="0.15">
      <c r="A5509" s="625"/>
      <c r="B5509" s="621"/>
      <c r="C5509" s="621"/>
      <c r="D5509" s="635"/>
      <c r="E5509" s="621"/>
      <c r="F5509" s="638"/>
      <c r="G5509" s="639"/>
      <c r="H5509" s="610" t="s">
        <v>242</v>
      </c>
      <c r="I5509" s="611"/>
      <c r="J5509" s="209" t="s">
        <v>287</v>
      </c>
      <c r="K5509" s="209" t="s">
        <v>287</v>
      </c>
      <c r="L5509" s="210">
        <v>0</v>
      </c>
    </row>
    <row r="5510" spans="1:12" s="194" customFormat="1" ht="24.6" customHeight="1" x14ac:dyDescent="0.15">
      <c r="A5510" s="625"/>
      <c r="B5510" s="203" t="s">
        <v>6</v>
      </c>
      <c r="C5510" s="207" t="s">
        <v>5</v>
      </c>
      <c r="D5510" s="207" t="s">
        <v>288</v>
      </c>
      <c r="E5510" s="207" t="s">
        <v>289</v>
      </c>
      <c r="F5510" s="612"/>
      <c r="G5510" s="613"/>
      <c r="H5510" s="616" t="s">
        <v>290</v>
      </c>
      <c r="I5510" s="617"/>
      <c r="J5510" s="620" t="s">
        <v>287</v>
      </c>
      <c r="K5510" s="620" t="s">
        <v>287</v>
      </c>
      <c r="L5510" s="622">
        <v>0</v>
      </c>
    </row>
    <row r="5511" spans="1:12" s="194" customFormat="1" ht="24.6" customHeight="1" x14ac:dyDescent="0.15">
      <c r="A5511" s="626"/>
      <c r="B5511" s="209" t="s">
        <v>291</v>
      </c>
      <c r="C5511" s="209" t="s">
        <v>3456</v>
      </c>
      <c r="D5511" s="211">
        <v>43531</v>
      </c>
      <c r="E5511" s="209" t="s">
        <v>3460</v>
      </c>
      <c r="F5511" s="614"/>
      <c r="G5511" s="615"/>
      <c r="H5511" s="618"/>
      <c r="I5511" s="619"/>
      <c r="J5511" s="621"/>
      <c r="K5511" s="621"/>
      <c r="L5511" s="623"/>
    </row>
    <row r="5512" spans="1:12" s="194" customFormat="1" ht="24.6" customHeight="1" x14ac:dyDescent="0.15">
      <c r="A5512" s="624">
        <v>1041</v>
      </c>
      <c r="B5512" s="203" t="s">
        <v>12</v>
      </c>
      <c r="C5512" s="207" t="s">
        <v>11</v>
      </c>
      <c r="D5512" s="207" t="s">
        <v>280</v>
      </c>
      <c r="E5512" s="207" t="s">
        <v>281</v>
      </c>
      <c r="F5512" s="627" t="s">
        <v>8</v>
      </c>
      <c r="G5512" s="628"/>
      <c r="H5512" s="629"/>
      <c r="I5512" s="630"/>
      <c r="J5512" s="630"/>
      <c r="K5512" s="630"/>
      <c r="L5512" s="631"/>
    </row>
    <row r="5513" spans="1:12" s="194" customFormat="1" ht="26.65" customHeight="1" x14ac:dyDescent="0.15">
      <c r="A5513" s="625"/>
      <c r="B5513" s="620" t="s">
        <v>3454</v>
      </c>
      <c r="C5513" s="620" t="s">
        <v>3461</v>
      </c>
      <c r="D5513" s="634">
        <v>43532</v>
      </c>
      <c r="E5513" s="620" t="s">
        <v>3459</v>
      </c>
      <c r="F5513" s="636" t="s">
        <v>3456</v>
      </c>
      <c r="G5513" s="637"/>
      <c r="H5513" s="610" t="s">
        <v>286</v>
      </c>
      <c r="I5513" s="611"/>
      <c r="J5513" s="209" t="s">
        <v>287</v>
      </c>
      <c r="K5513" s="209" t="s">
        <v>16</v>
      </c>
      <c r="L5513" s="210">
        <v>7740</v>
      </c>
    </row>
    <row r="5514" spans="1:12" s="194" customFormat="1" ht="115.7" customHeight="1" x14ac:dyDescent="0.15">
      <c r="A5514" s="625"/>
      <c r="B5514" s="621"/>
      <c r="C5514" s="621"/>
      <c r="D5514" s="635"/>
      <c r="E5514" s="621"/>
      <c r="F5514" s="638"/>
      <c r="G5514" s="639"/>
      <c r="H5514" s="610" t="s">
        <v>242</v>
      </c>
      <c r="I5514" s="611"/>
      <c r="J5514" s="209" t="s">
        <v>287</v>
      </c>
      <c r="K5514" s="209" t="s">
        <v>287</v>
      </c>
      <c r="L5514" s="210">
        <v>0</v>
      </c>
    </row>
    <row r="5515" spans="1:12" s="194" customFormat="1" ht="24.6" customHeight="1" x14ac:dyDescent="0.15">
      <c r="A5515" s="625"/>
      <c r="B5515" s="203" t="s">
        <v>6</v>
      </c>
      <c r="C5515" s="207" t="s">
        <v>5</v>
      </c>
      <c r="D5515" s="207" t="s">
        <v>288</v>
      </c>
      <c r="E5515" s="207" t="s">
        <v>289</v>
      </c>
      <c r="F5515" s="612"/>
      <c r="G5515" s="613"/>
      <c r="H5515" s="616" t="s">
        <v>290</v>
      </c>
      <c r="I5515" s="617"/>
      <c r="J5515" s="620" t="s">
        <v>287</v>
      </c>
      <c r="K5515" s="620" t="s">
        <v>287</v>
      </c>
      <c r="L5515" s="622">
        <v>0</v>
      </c>
    </row>
    <row r="5516" spans="1:12" s="194" customFormat="1" ht="24.6" customHeight="1" x14ac:dyDescent="0.15">
      <c r="A5516" s="626"/>
      <c r="B5516" s="209" t="s">
        <v>291</v>
      </c>
      <c r="C5516" s="209" t="s">
        <v>3456</v>
      </c>
      <c r="D5516" s="211">
        <v>43561</v>
      </c>
      <c r="E5516" s="209" t="s">
        <v>3462</v>
      </c>
      <c r="F5516" s="614"/>
      <c r="G5516" s="615"/>
      <c r="H5516" s="618"/>
      <c r="I5516" s="619"/>
      <c r="J5516" s="621"/>
      <c r="K5516" s="621"/>
      <c r="L5516" s="623"/>
    </row>
    <row r="5517" spans="1:12" s="194" customFormat="1" ht="24.6" customHeight="1" x14ac:dyDescent="0.15">
      <c r="A5517" s="624">
        <v>1042</v>
      </c>
      <c r="B5517" s="203" t="s">
        <v>12</v>
      </c>
      <c r="C5517" s="207" t="s">
        <v>11</v>
      </c>
      <c r="D5517" s="207" t="s">
        <v>280</v>
      </c>
      <c r="E5517" s="207" t="s">
        <v>281</v>
      </c>
      <c r="F5517" s="627" t="s">
        <v>8</v>
      </c>
      <c r="G5517" s="628"/>
      <c r="H5517" s="629"/>
      <c r="I5517" s="630"/>
      <c r="J5517" s="630"/>
      <c r="K5517" s="630"/>
      <c r="L5517" s="631"/>
    </row>
    <row r="5518" spans="1:12" s="194" customFormat="1" ht="26.65" customHeight="1" x14ac:dyDescent="0.15">
      <c r="A5518" s="625"/>
      <c r="B5518" s="620" t="s">
        <v>3463</v>
      </c>
      <c r="C5518" s="632" t="s">
        <v>3464</v>
      </c>
      <c r="D5518" s="634">
        <v>43439</v>
      </c>
      <c r="E5518" s="620" t="s">
        <v>628</v>
      </c>
      <c r="F5518" s="636" t="s">
        <v>3465</v>
      </c>
      <c r="G5518" s="637"/>
      <c r="H5518" s="610" t="s">
        <v>286</v>
      </c>
      <c r="I5518" s="611"/>
      <c r="J5518" s="209" t="s">
        <v>287</v>
      </c>
      <c r="K5518" s="209" t="s">
        <v>16</v>
      </c>
      <c r="L5518" s="210">
        <v>254.14</v>
      </c>
    </row>
    <row r="5519" spans="1:12" s="194" customFormat="1" ht="409.6" customHeight="1" x14ac:dyDescent="0.15">
      <c r="A5519" s="625"/>
      <c r="B5519" s="640"/>
      <c r="C5519" s="641"/>
      <c r="D5519" s="642"/>
      <c r="E5519" s="640"/>
      <c r="F5519" s="643"/>
      <c r="G5519" s="644"/>
      <c r="H5519" s="616" t="s">
        <v>242</v>
      </c>
      <c r="I5519" s="617"/>
      <c r="J5519" s="620" t="s">
        <v>287</v>
      </c>
      <c r="K5519" s="620" t="s">
        <v>16</v>
      </c>
      <c r="L5519" s="622">
        <v>479.85</v>
      </c>
    </row>
    <row r="5520" spans="1:12" s="194" customFormat="1" ht="105.6" customHeight="1" x14ac:dyDescent="0.15">
      <c r="A5520" s="625"/>
      <c r="B5520" s="621"/>
      <c r="C5520" s="633"/>
      <c r="D5520" s="635"/>
      <c r="E5520" s="621"/>
      <c r="F5520" s="638"/>
      <c r="G5520" s="639"/>
      <c r="H5520" s="618"/>
      <c r="I5520" s="619"/>
      <c r="J5520" s="621"/>
      <c r="K5520" s="621"/>
      <c r="L5520" s="623"/>
    </row>
    <row r="5521" spans="1:12" s="194" customFormat="1" ht="24.6" customHeight="1" x14ac:dyDescent="0.15">
      <c r="A5521" s="625"/>
      <c r="B5521" s="203" t="s">
        <v>6</v>
      </c>
      <c r="C5521" s="207" t="s">
        <v>5</v>
      </c>
      <c r="D5521" s="207" t="s">
        <v>288</v>
      </c>
      <c r="E5521" s="207" t="s">
        <v>289</v>
      </c>
      <c r="F5521" s="612"/>
      <c r="G5521" s="613"/>
      <c r="H5521" s="616" t="s">
        <v>290</v>
      </c>
      <c r="I5521" s="617"/>
      <c r="J5521" s="620" t="s">
        <v>287</v>
      </c>
      <c r="K5521" s="620" t="s">
        <v>16</v>
      </c>
      <c r="L5521" s="622">
        <v>150</v>
      </c>
    </row>
    <row r="5522" spans="1:12" s="194" customFormat="1" ht="24.6" customHeight="1" x14ac:dyDescent="0.15">
      <c r="A5522" s="626"/>
      <c r="B5522" s="209" t="s">
        <v>3466</v>
      </c>
      <c r="C5522" s="209" t="s">
        <v>3465</v>
      </c>
      <c r="D5522" s="211">
        <v>43440</v>
      </c>
      <c r="E5522" s="209" t="s">
        <v>757</v>
      </c>
      <c r="F5522" s="614"/>
      <c r="G5522" s="615"/>
      <c r="H5522" s="618"/>
      <c r="I5522" s="619"/>
      <c r="J5522" s="621"/>
      <c r="K5522" s="621"/>
      <c r="L5522" s="623"/>
    </row>
    <row r="5523" spans="1:12" s="194" customFormat="1" ht="24.6" customHeight="1" x14ac:dyDescent="0.15">
      <c r="A5523" s="624">
        <v>1043</v>
      </c>
      <c r="B5523" s="203" t="s">
        <v>12</v>
      </c>
      <c r="C5523" s="207" t="s">
        <v>11</v>
      </c>
      <c r="D5523" s="207" t="s">
        <v>280</v>
      </c>
      <c r="E5523" s="207" t="s">
        <v>281</v>
      </c>
      <c r="F5523" s="627" t="s">
        <v>8</v>
      </c>
      <c r="G5523" s="628"/>
      <c r="H5523" s="629"/>
      <c r="I5523" s="630"/>
      <c r="J5523" s="630"/>
      <c r="K5523" s="630"/>
      <c r="L5523" s="631"/>
    </row>
    <row r="5524" spans="1:12" s="194" customFormat="1" ht="26.65" customHeight="1" x14ac:dyDescent="0.15">
      <c r="A5524" s="625"/>
      <c r="B5524" s="620" t="s">
        <v>3463</v>
      </c>
      <c r="C5524" s="632" t="s">
        <v>3467</v>
      </c>
      <c r="D5524" s="634">
        <v>43537</v>
      </c>
      <c r="E5524" s="620" t="s">
        <v>3468</v>
      </c>
      <c r="F5524" s="636" t="s">
        <v>3469</v>
      </c>
      <c r="G5524" s="637"/>
      <c r="H5524" s="610" t="s">
        <v>286</v>
      </c>
      <c r="I5524" s="611"/>
      <c r="J5524" s="209" t="s">
        <v>287</v>
      </c>
      <c r="K5524" s="209" t="s">
        <v>16</v>
      </c>
      <c r="L5524" s="210">
        <v>693.15</v>
      </c>
    </row>
    <row r="5525" spans="1:12" s="194" customFormat="1" ht="409.6" customHeight="1" x14ac:dyDescent="0.15">
      <c r="A5525" s="625"/>
      <c r="B5525" s="640"/>
      <c r="C5525" s="641"/>
      <c r="D5525" s="642"/>
      <c r="E5525" s="640"/>
      <c r="F5525" s="643"/>
      <c r="G5525" s="644"/>
      <c r="H5525" s="616" t="s">
        <v>242</v>
      </c>
      <c r="I5525" s="617"/>
      <c r="J5525" s="620" t="s">
        <v>287</v>
      </c>
      <c r="K5525" s="620" t="s">
        <v>16</v>
      </c>
      <c r="L5525" s="622">
        <v>358.6</v>
      </c>
    </row>
    <row r="5526" spans="1:12" s="194" customFormat="1" ht="409.6" customHeight="1" x14ac:dyDescent="0.15">
      <c r="A5526" s="625"/>
      <c r="B5526" s="640"/>
      <c r="C5526" s="641"/>
      <c r="D5526" s="642"/>
      <c r="E5526" s="640"/>
      <c r="F5526" s="643"/>
      <c r="G5526" s="644"/>
      <c r="H5526" s="646"/>
      <c r="I5526" s="647"/>
      <c r="J5526" s="640"/>
      <c r="K5526" s="640"/>
      <c r="L5526" s="645"/>
    </row>
    <row r="5527" spans="1:12" s="194" customFormat="1" ht="181.35" customHeight="1" x14ac:dyDescent="0.15">
      <c r="A5527" s="625"/>
      <c r="B5527" s="621"/>
      <c r="C5527" s="633"/>
      <c r="D5527" s="635"/>
      <c r="E5527" s="621"/>
      <c r="F5527" s="638"/>
      <c r="G5527" s="639"/>
      <c r="H5527" s="618"/>
      <c r="I5527" s="619"/>
      <c r="J5527" s="621"/>
      <c r="K5527" s="621"/>
      <c r="L5527" s="623"/>
    </row>
    <row r="5528" spans="1:12" s="194" customFormat="1" ht="24.6" customHeight="1" x14ac:dyDescent="0.15">
      <c r="A5528" s="625"/>
      <c r="B5528" s="203" t="s">
        <v>6</v>
      </c>
      <c r="C5528" s="207" t="s">
        <v>5</v>
      </c>
      <c r="D5528" s="207" t="s">
        <v>288</v>
      </c>
      <c r="E5528" s="207" t="s">
        <v>289</v>
      </c>
      <c r="F5528" s="612"/>
      <c r="G5528" s="613"/>
      <c r="H5528" s="616" t="s">
        <v>290</v>
      </c>
      <c r="I5528" s="617"/>
      <c r="J5528" s="620" t="s">
        <v>287</v>
      </c>
      <c r="K5528" s="620" t="s">
        <v>16</v>
      </c>
      <c r="L5528" s="622">
        <v>188.8</v>
      </c>
    </row>
    <row r="5529" spans="1:12" s="194" customFormat="1" ht="24.6" customHeight="1" x14ac:dyDescent="0.15">
      <c r="A5529" s="626"/>
      <c r="B5529" s="209" t="s">
        <v>3466</v>
      </c>
      <c r="C5529" s="209" t="s">
        <v>3469</v>
      </c>
      <c r="D5529" s="211">
        <v>43539</v>
      </c>
      <c r="E5529" s="209" t="s">
        <v>533</v>
      </c>
      <c r="F5529" s="614"/>
      <c r="G5529" s="615"/>
      <c r="H5529" s="618"/>
      <c r="I5529" s="619"/>
      <c r="J5529" s="621"/>
      <c r="K5529" s="621"/>
      <c r="L5529" s="623"/>
    </row>
    <row r="5530" spans="1:12" s="194" customFormat="1" ht="24.6" customHeight="1" x14ac:dyDescent="0.15">
      <c r="A5530" s="624">
        <v>1044</v>
      </c>
      <c r="B5530" s="203" t="s">
        <v>12</v>
      </c>
      <c r="C5530" s="207" t="s">
        <v>11</v>
      </c>
      <c r="D5530" s="207" t="s">
        <v>280</v>
      </c>
      <c r="E5530" s="207" t="s">
        <v>281</v>
      </c>
      <c r="F5530" s="627" t="s">
        <v>8</v>
      </c>
      <c r="G5530" s="628"/>
      <c r="H5530" s="629"/>
      <c r="I5530" s="630"/>
      <c r="J5530" s="630"/>
      <c r="K5530" s="630"/>
      <c r="L5530" s="631"/>
    </row>
    <row r="5531" spans="1:12" s="194" customFormat="1" ht="26.65" customHeight="1" x14ac:dyDescent="0.15">
      <c r="A5531" s="625"/>
      <c r="B5531" s="620" t="s">
        <v>3470</v>
      </c>
      <c r="C5531" s="632" t="s">
        <v>3471</v>
      </c>
      <c r="D5531" s="634">
        <v>43498</v>
      </c>
      <c r="E5531" s="620" t="s">
        <v>377</v>
      </c>
      <c r="F5531" s="636" t="s">
        <v>2372</v>
      </c>
      <c r="G5531" s="637"/>
      <c r="H5531" s="610" t="s">
        <v>286</v>
      </c>
      <c r="I5531" s="611"/>
      <c r="J5531" s="209" t="s">
        <v>287</v>
      </c>
      <c r="K5531" s="209" t="s">
        <v>16</v>
      </c>
      <c r="L5531" s="210">
        <v>296.44</v>
      </c>
    </row>
    <row r="5532" spans="1:12" s="194" customFormat="1" ht="409.6" customHeight="1" x14ac:dyDescent="0.15">
      <c r="A5532" s="625"/>
      <c r="B5532" s="640"/>
      <c r="C5532" s="641"/>
      <c r="D5532" s="642"/>
      <c r="E5532" s="640"/>
      <c r="F5532" s="643"/>
      <c r="G5532" s="644"/>
      <c r="H5532" s="616" t="s">
        <v>242</v>
      </c>
      <c r="I5532" s="617"/>
      <c r="J5532" s="620" t="s">
        <v>287</v>
      </c>
      <c r="K5532" s="620" t="s">
        <v>16</v>
      </c>
      <c r="L5532" s="622">
        <v>241.6</v>
      </c>
    </row>
    <row r="5533" spans="1:12" s="194" customFormat="1" ht="223.9" customHeight="1" x14ac:dyDescent="0.15">
      <c r="A5533" s="625"/>
      <c r="B5533" s="621"/>
      <c r="C5533" s="633"/>
      <c r="D5533" s="635"/>
      <c r="E5533" s="621"/>
      <c r="F5533" s="638"/>
      <c r="G5533" s="639"/>
      <c r="H5533" s="618"/>
      <c r="I5533" s="619"/>
      <c r="J5533" s="621"/>
      <c r="K5533" s="621"/>
      <c r="L5533" s="623"/>
    </row>
    <row r="5534" spans="1:12" s="194" customFormat="1" ht="24.6" customHeight="1" x14ac:dyDescent="0.15">
      <c r="A5534" s="625"/>
      <c r="B5534" s="203" t="s">
        <v>6</v>
      </c>
      <c r="C5534" s="207" t="s">
        <v>5</v>
      </c>
      <c r="D5534" s="207" t="s">
        <v>288</v>
      </c>
      <c r="E5534" s="207" t="s">
        <v>289</v>
      </c>
      <c r="F5534" s="612"/>
      <c r="G5534" s="613"/>
      <c r="H5534" s="616" t="s">
        <v>290</v>
      </c>
      <c r="I5534" s="617"/>
      <c r="J5534" s="620" t="s">
        <v>287</v>
      </c>
      <c r="K5534" s="620" t="s">
        <v>287</v>
      </c>
      <c r="L5534" s="622">
        <v>0</v>
      </c>
    </row>
    <row r="5535" spans="1:12" s="194" customFormat="1" ht="24.6" customHeight="1" x14ac:dyDescent="0.15">
      <c r="A5535" s="626"/>
      <c r="B5535" s="209" t="s">
        <v>291</v>
      </c>
      <c r="C5535" s="209" t="s">
        <v>2372</v>
      </c>
      <c r="D5535" s="211">
        <v>43502</v>
      </c>
      <c r="E5535" s="209" t="s">
        <v>2504</v>
      </c>
      <c r="F5535" s="614"/>
      <c r="G5535" s="615"/>
      <c r="H5535" s="618"/>
      <c r="I5535" s="619"/>
      <c r="J5535" s="621"/>
      <c r="K5535" s="621"/>
      <c r="L5535" s="623"/>
    </row>
    <row r="5536" spans="1:12" s="194" customFormat="1" ht="24.6" customHeight="1" x14ac:dyDescent="0.15">
      <c r="A5536" s="624">
        <v>1045</v>
      </c>
      <c r="B5536" s="203" t="s">
        <v>12</v>
      </c>
      <c r="C5536" s="207" t="s">
        <v>11</v>
      </c>
      <c r="D5536" s="207" t="s">
        <v>280</v>
      </c>
      <c r="E5536" s="207" t="s">
        <v>281</v>
      </c>
      <c r="F5536" s="627" t="s">
        <v>8</v>
      </c>
      <c r="G5536" s="628"/>
      <c r="H5536" s="629"/>
      <c r="I5536" s="630"/>
      <c r="J5536" s="630"/>
      <c r="K5536" s="630"/>
      <c r="L5536" s="631"/>
    </row>
    <row r="5537" spans="1:12" s="194" customFormat="1" ht="26.65" customHeight="1" x14ac:dyDescent="0.15">
      <c r="A5537" s="625"/>
      <c r="B5537" s="620" t="s">
        <v>3470</v>
      </c>
      <c r="C5537" s="632" t="s">
        <v>3472</v>
      </c>
      <c r="D5537" s="634">
        <v>43535</v>
      </c>
      <c r="E5537" s="620" t="s">
        <v>373</v>
      </c>
      <c r="F5537" s="636" t="s">
        <v>374</v>
      </c>
      <c r="G5537" s="637"/>
      <c r="H5537" s="610" t="s">
        <v>286</v>
      </c>
      <c r="I5537" s="611"/>
      <c r="J5537" s="209" t="s">
        <v>287</v>
      </c>
      <c r="K5537" s="209" t="s">
        <v>16</v>
      </c>
      <c r="L5537" s="210">
        <v>600</v>
      </c>
    </row>
    <row r="5538" spans="1:12" s="194" customFormat="1" ht="395.65" customHeight="1" x14ac:dyDescent="0.15">
      <c r="A5538" s="625"/>
      <c r="B5538" s="621"/>
      <c r="C5538" s="633"/>
      <c r="D5538" s="635"/>
      <c r="E5538" s="621"/>
      <c r="F5538" s="638"/>
      <c r="G5538" s="639"/>
      <c r="H5538" s="610" t="s">
        <v>242</v>
      </c>
      <c r="I5538" s="611"/>
      <c r="J5538" s="209" t="s">
        <v>287</v>
      </c>
      <c r="K5538" s="209" t="s">
        <v>16</v>
      </c>
      <c r="L5538" s="210">
        <v>396.87</v>
      </c>
    </row>
    <row r="5539" spans="1:12" s="194" customFormat="1" ht="24.6" customHeight="1" x14ac:dyDescent="0.15">
      <c r="A5539" s="625"/>
      <c r="B5539" s="203" t="s">
        <v>6</v>
      </c>
      <c r="C5539" s="207" t="s">
        <v>5</v>
      </c>
      <c r="D5539" s="207" t="s">
        <v>288</v>
      </c>
      <c r="E5539" s="207" t="s">
        <v>289</v>
      </c>
      <c r="F5539" s="612"/>
      <c r="G5539" s="613"/>
      <c r="H5539" s="616" t="s">
        <v>290</v>
      </c>
      <c r="I5539" s="617"/>
      <c r="J5539" s="620" t="s">
        <v>287</v>
      </c>
      <c r="K5539" s="620" t="s">
        <v>287</v>
      </c>
      <c r="L5539" s="622">
        <v>0</v>
      </c>
    </row>
    <row r="5540" spans="1:12" s="194" customFormat="1" ht="24.6" customHeight="1" x14ac:dyDescent="0.15">
      <c r="A5540" s="626"/>
      <c r="B5540" s="209" t="s">
        <v>291</v>
      </c>
      <c r="C5540" s="209" t="s">
        <v>374</v>
      </c>
      <c r="D5540" s="211">
        <v>43537</v>
      </c>
      <c r="E5540" s="209" t="s">
        <v>2492</v>
      </c>
      <c r="F5540" s="614"/>
      <c r="G5540" s="615"/>
      <c r="H5540" s="618"/>
      <c r="I5540" s="619"/>
      <c r="J5540" s="621"/>
      <c r="K5540" s="621"/>
      <c r="L5540" s="623"/>
    </row>
    <row r="5541" spans="1:12" s="194" customFormat="1" ht="24.6" customHeight="1" x14ac:dyDescent="0.15">
      <c r="A5541" s="624">
        <v>1046</v>
      </c>
      <c r="B5541" s="203" t="s">
        <v>12</v>
      </c>
      <c r="C5541" s="207" t="s">
        <v>11</v>
      </c>
      <c r="D5541" s="207" t="s">
        <v>280</v>
      </c>
      <c r="E5541" s="207" t="s">
        <v>281</v>
      </c>
      <c r="F5541" s="627" t="s">
        <v>8</v>
      </c>
      <c r="G5541" s="628"/>
      <c r="H5541" s="629"/>
      <c r="I5541" s="630"/>
      <c r="J5541" s="630"/>
      <c r="K5541" s="630"/>
      <c r="L5541" s="631"/>
    </row>
    <row r="5542" spans="1:12" s="194" customFormat="1" ht="26.65" customHeight="1" x14ac:dyDescent="0.15">
      <c r="A5542" s="625"/>
      <c r="B5542" s="620" t="s">
        <v>3470</v>
      </c>
      <c r="C5542" s="632" t="s">
        <v>3473</v>
      </c>
      <c r="D5542" s="634">
        <v>43555</v>
      </c>
      <c r="E5542" s="620" t="s">
        <v>1628</v>
      </c>
      <c r="F5542" s="636" t="s">
        <v>1629</v>
      </c>
      <c r="G5542" s="637"/>
      <c r="H5542" s="610" t="s">
        <v>286</v>
      </c>
      <c r="I5542" s="611"/>
      <c r="J5542" s="209" t="s">
        <v>287</v>
      </c>
      <c r="K5542" s="209" t="s">
        <v>16</v>
      </c>
      <c r="L5542" s="210">
        <v>439.26</v>
      </c>
    </row>
    <row r="5543" spans="1:12" s="194" customFormat="1" ht="409.6" customHeight="1" x14ac:dyDescent="0.15">
      <c r="A5543" s="625"/>
      <c r="B5543" s="621"/>
      <c r="C5543" s="633"/>
      <c r="D5543" s="635"/>
      <c r="E5543" s="621"/>
      <c r="F5543" s="638"/>
      <c r="G5543" s="639"/>
      <c r="H5543" s="610" t="s">
        <v>242</v>
      </c>
      <c r="I5543" s="611"/>
      <c r="J5543" s="209" t="s">
        <v>287</v>
      </c>
      <c r="K5543" s="209" t="s">
        <v>16</v>
      </c>
      <c r="L5543" s="210">
        <v>464.78</v>
      </c>
    </row>
    <row r="5544" spans="1:12" s="194" customFormat="1" ht="24.6" customHeight="1" x14ac:dyDescent="0.15">
      <c r="A5544" s="625"/>
      <c r="B5544" s="203" t="s">
        <v>6</v>
      </c>
      <c r="C5544" s="207" t="s">
        <v>5</v>
      </c>
      <c r="D5544" s="207" t="s">
        <v>288</v>
      </c>
      <c r="E5544" s="207" t="s">
        <v>289</v>
      </c>
      <c r="F5544" s="612"/>
      <c r="G5544" s="613"/>
      <c r="H5544" s="616" t="s">
        <v>290</v>
      </c>
      <c r="I5544" s="617"/>
      <c r="J5544" s="620" t="s">
        <v>287</v>
      </c>
      <c r="K5544" s="620" t="s">
        <v>287</v>
      </c>
      <c r="L5544" s="622">
        <v>0</v>
      </c>
    </row>
    <row r="5545" spans="1:12" s="194" customFormat="1" ht="24.6" customHeight="1" x14ac:dyDescent="0.15">
      <c r="A5545" s="626"/>
      <c r="B5545" s="209" t="s">
        <v>291</v>
      </c>
      <c r="C5545" s="209" t="s">
        <v>1629</v>
      </c>
      <c r="D5545" s="211">
        <v>43557</v>
      </c>
      <c r="E5545" s="209" t="s">
        <v>494</v>
      </c>
      <c r="F5545" s="614"/>
      <c r="G5545" s="615"/>
      <c r="H5545" s="618"/>
      <c r="I5545" s="619"/>
      <c r="J5545" s="621"/>
      <c r="K5545" s="621"/>
      <c r="L5545" s="623"/>
    </row>
    <row r="5546" spans="1:12" s="194" customFormat="1" ht="24.6" customHeight="1" x14ac:dyDescent="0.15">
      <c r="A5546" s="624">
        <v>1047</v>
      </c>
      <c r="B5546" s="203" t="s">
        <v>12</v>
      </c>
      <c r="C5546" s="207" t="s">
        <v>11</v>
      </c>
      <c r="D5546" s="207" t="s">
        <v>280</v>
      </c>
      <c r="E5546" s="207" t="s">
        <v>281</v>
      </c>
      <c r="F5546" s="627" t="s">
        <v>8</v>
      </c>
      <c r="G5546" s="628"/>
      <c r="H5546" s="629"/>
      <c r="I5546" s="630"/>
      <c r="J5546" s="630"/>
      <c r="K5546" s="630"/>
      <c r="L5546" s="631"/>
    </row>
    <row r="5547" spans="1:12" s="194" customFormat="1" ht="26.65" customHeight="1" x14ac:dyDescent="0.15">
      <c r="A5547" s="625"/>
      <c r="B5547" s="620" t="s">
        <v>3474</v>
      </c>
      <c r="C5547" s="620" t="s">
        <v>3475</v>
      </c>
      <c r="D5547" s="634">
        <v>43398</v>
      </c>
      <c r="E5547" s="620" t="s">
        <v>3476</v>
      </c>
      <c r="F5547" s="636" t="s">
        <v>3477</v>
      </c>
      <c r="G5547" s="637"/>
      <c r="H5547" s="610" t="s">
        <v>286</v>
      </c>
      <c r="I5547" s="611"/>
      <c r="J5547" s="209" t="s">
        <v>287</v>
      </c>
      <c r="K5547" s="209" t="s">
        <v>16</v>
      </c>
      <c r="L5547" s="210">
        <v>243.9</v>
      </c>
    </row>
    <row r="5548" spans="1:12" s="194" customFormat="1" ht="40.5" customHeight="1" x14ac:dyDescent="0.15">
      <c r="A5548" s="625"/>
      <c r="B5548" s="621"/>
      <c r="C5548" s="621"/>
      <c r="D5548" s="635"/>
      <c r="E5548" s="621"/>
      <c r="F5548" s="638"/>
      <c r="G5548" s="639"/>
      <c r="H5548" s="610" t="s">
        <v>242</v>
      </c>
      <c r="I5548" s="611"/>
      <c r="J5548" s="209" t="s">
        <v>287</v>
      </c>
      <c r="K5548" s="209" t="s">
        <v>16</v>
      </c>
      <c r="L5548" s="210">
        <v>396.1</v>
      </c>
    </row>
    <row r="5549" spans="1:12" s="194" customFormat="1" ht="24.6" customHeight="1" x14ac:dyDescent="0.15">
      <c r="A5549" s="625"/>
      <c r="B5549" s="203" t="s">
        <v>6</v>
      </c>
      <c r="C5549" s="207" t="s">
        <v>5</v>
      </c>
      <c r="D5549" s="207" t="s">
        <v>288</v>
      </c>
      <c r="E5549" s="207" t="s">
        <v>289</v>
      </c>
      <c r="F5549" s="612"/>
      <c r="G5549" s="613"/>
      <c r="H5549" s="616" t="s">
        <v>290</v>
      </c>
      <c r="I5549" s="617"/>
      <c r="J5549" s="620" t="s">
        <v>287</v>
      </c>
      <c r="K5549" s="620" t="s">
        <v>16</v>
      </c>
      <c r="L5549" s="622">
        <v>42</v>
      </c>
    </row>
    <row r="5550" spans="1:12" s="194" customFormat="1" ht="24.6" customHeight="1" x14ac:dyDescent="0.15">
      <c r="A5550" s="626"/>
      <c r="B5550" s="209" t="s">
        <v>333</v>
      </c>
      <c r="C5550" s="209" t="s">
        <v>3477</v>
      </c>
      <c r="D5550" s="211">
        <v>43399</v>
      </c>
      <c r="E5550" s="209" t="s">
        <v>577</v>
      </c>
      <c r="F5550" s="614"/>
      <c r="G5550" s="615"/>
      <c r="H5550" s="618"/>
      <c r="I5550" s="619"/>
      <c r="J5550" s="621"/>
      <c r="K5550" s="621"/>
      <c r="L5550" s="623"/>
    </row>
    <row r="5551" spans="1:12" s="194" customFormat="1" ht="24.6" customHeight="1" x14ac:dyDescent="0.15">
      <c r="A5551" s="624">
        <v>1048</v>
      </c>
      <c r="B5551" s="203" t="s">
        <v>12</v>
      </c>
      <c r="C5551" s="207" t="s">
        <v>11</v>
      </c>
      <c r="D5551" s="207" t="s">
        <v>280</v>
      </c>
      <c r="E5551" s="207" t="s">
        <v>281</v>
      </c>
      <c r="F5551" s="627" t="s">
        <v>8</v>
      </c>
      <c r="G5551" s="628"/>
      <c r="H5551" s="629"/>
      <c r="I5551" s="630"/>
      <c r="J5551" s="630"/>
      <c r="K5551" s="630"/>
      <c r="L5551" s="631"/>
    </row>
    <row r="5552" spans="1:12" s="194" customFormat="1" ht="26.65" customHeight="1" x14ac:dyDescent="0.15">
      <c r="A5552" s="625"/>
      <c r="B5552" s="620" t="s">
        <v>3478</v>
      </c>
      <c r="C5552" s="632" t="s">
        <v>3479</v>
      </c>
      <c r="D5552" s="634">
        <v>43385</v>
      </c>
      <c r="E5552" s="620" t="s">
        <v>852</v>
      </c>
      <c r="F5552" s="636" t="s">
        <v>465</v>
      </c>
      <c r="G5552" s="637"/>
      <c r="H5552" s="610" t="s">
        <v>286</v>
      </c>
      <c r="I5552" s="611"/>
      <c r="J5552" s="209" t="s">
        <v>16</v>
      </c>
      <c r="K5552" s="209" t="s">
        <v>287</v>
      </c>
      <c r="L5552" s="210">
        <v>840.8</v>
      </c>
    </row>
    <row r="5553" spans="1:12" s="194" customFormat="1" ht="409.6" customHeight="1" x14ac:dyDescent="0.15">
      <c r="A5553" s="625"/>
      <c r="B5553" s="640"/>
      <c r="C5553" s="641"/>
      <c r="D5553" s="642"/>
      <c r="E5553" s="640"/>
      <c r="F5553" s="643"/>
      <c r="G5553" s="644"/>
      <c r="H5553" s="616" t="s">
        <v>242</v>
      </c>
      <c r="I5553" s="617"/>
      <c r="J5553" s="620" t="s">
        <v>16</v>
      </c>
      <c r="K5553" s="620" t="s">
        <v>287</v>
      </c>
      <c r="L5553" s="622">
        <v>2432</v>
      </c>
    </row>
    <row r="5554" spans="1:12" s="194" customFormat="1" ht="30.4" customHeight="1" x14ac:dyDescent="0.15">
      <c r="A5554" s="625"/>
      <c r="B5554" s="621"/>
      <c r="C5554" s="633"/>
      <c r="D5554" s="635"/>
      <c r="E5554" s="621"/>
      <c r="F5554" s="638"/>
      <c r="G5554" s="639"/>
      <c r="H5554" s="618"/>
      <c r="I5554" s="619"/>
      <c r="J5554" s="621"/>
      <c r="K5554" s="621"/>
      <c r="L5554" s="623"/>
    </row>
    <row r="5555" spans="1:12" s="194" customFormat="1" ht="24.6" customHeight="1" x14ac:dyDescent="0.15">
      <c r="A5555" s="625"/>
      <c r="B5555" s="203" t="s">
        <v>6</v>
      </c>
      <c r="C5555" s="207" t="s">
        <v>5</v>
      </c>
      <c r="D5555" s="207" t="s">
        <v>288</v>
      </c>
      <c r="E5555" s="207" t="s">
        <v>289</v>
      </c>
      <c r="F5555" s="612"/>
      <c r="G5555" s="613"/>
      <c r="H5555" s="616" t="s">
        <v>290</v>
      </c>
      <c r="I5555" s="617"/>
      <c r="J5555" s="620" t="s">
        <v>287</v>
      </c>
      <c r="K5555" s="620" t="s">
        <v>16</v>
      </c>
      <c r="L5555" s="622">
        <v>1145</v>
      </c>
    </row>
    <row r="5556" spans="1:12" s="194" customFormat="1" ht="24.6" customHeight="1" x14ac:dyDescent="0.15">
      <c r="A5556" s="626"/>
      <c r="B5556" s="209" t="s">
        <v>291</v>
      </c>
      <c r="C5556" s="209" t="s">
        <v>465</v>
      </c>
      <c r="D5556" s="211">
        <v>43392</v>
      </c>
      <c r="E5556" s="209" t="s">
        <v>1241</v>
      </c>
      <c r="F5556" s="614"/>
      <c r="G5556" s="615"/>
      <c r="H5556" s="618"/>
      <c r="I5556" s="619"/>
      <c r="J5556" s="621"/>
      <c r="K5556" s="621"/>
      <c r="L5556" s="623"/>
    </row>
    <row r="5557" spans="1:12" s="194" customFormat="1" ht="24.6" customHeight="1" x14ac:dyDescent="0.15">
      <c r="A5557" s="624">
        <v>1049</v>
      </c>
      <c r="B5557" s="203" t="s">
        <v>12</v>
      </c>
      <c r="C5557" s="207" t="s">
        <v>11</v>
      </c>
      <c r="D5557" s="207" t="s">
        <v>280</v>
      </c>
      <c r="E5557" s="207" t="s">
        <v>281</v>
      </c>
      <c r="F5557" s="627" t="s">
        <v>8</v>
      </c>
      <c r="G5557" s="628"/>
      <c r="H5557" s="629"/>
      <c r="I5557" s="630"/>
      <c r="J5557" s="630"/>
      <c r="K5557" s="630"/>
      <c r="L5557" s="631"/>
    </row>
    <row r="5558" spans="1:12" s="194" customFormat="1" ht="26.65" customHeight="1" x14ac:dyDescent="0.15">
      <c r="A5558" s="625"/>
      <c r="B5558" s="620" t="s">
        <v>3480</v>
      </c>
      <c r="C5558" s="632" t="s">
        <v>3481</v>
      </c>
      <c r="D5558" s="634">
        <v>43410</v>
      </c>
      <c r="E5558" s="620" t="s">
        <v>3482</v>
      </c>
      <c r="F5558" s="636" t="s">
        <v>3483</v>
      </c>
      <c r="G5558" s="637"/>
      <c r="H5558" s="610" t="s">
        <v>286</v>
      </c>
      <c r="I5558" s="611"/>
      <c r="J5558" s="209" t="s">
        <v>287</v>
      </c>
      <c r="K5558" s="209" t="s">
        <v>16</v>
      </c>
      <c r="L5558" s="210">
        <v>145.19999999999999</v>
      </c>
    </row>
    <row r="5559" spans="1:12" s="194" customFormat="1" ht="395.65" customHeight="1" x14ac:dyDescent="0.15">
      <c r="A5559" s="625"/>
      <c r="B5559" s="621"/>
      <c r="C5559" s="633"/>
      <c r="D5559" s="635"/>
      <c r="E5559" s="621"/>
      <c r="F5559" s="638"/>
      <c r="G5559" s="639"/>
      <c r="H5559" s="610" t="s">
        <v>242</v>
      </c>
      <c r="I5559" s="611"/>
      <c r="J5559" s="209" t="s">
        <v>287</v>
      </c>
      <c r="K5559" s="209" t="s">
        <v>16</v>
      </c>
      <c r="L5559" s="210">
        <v>366.6</v>
      </c>
    </row>
    <row r="5560" spans="1:12" s="194" customFormat="1" ht="24.6" customHeight="1" x14ac:dyDescent="0.15">
      <c r="A5560" s="625"/>
      <c r="B5560" s="203" t="s">
        <v>6</v>
      </c>
      <c r="C5560" s="207" t="s">
        <v>5</v>
      </c>
      <c r="D5560" s="207" t="s">
        <v>288</v>
      </c>
      <c r="E5560" s="207" t="s">
        <v>289</v>
      </c>
      <c r="F5560" s="612"/>
      <c r="G5560" s="613"/>
      <c r="H5560" s="616" t="s">
        <v>290</v>
      </c>
      <c r="I5560" s="617"/>
      <c r="J5560" s="620" t="s">
        <v>287</v>
      </c>
      <c r="K5560" s="620" t="s">
        <v>16</v>
      </c>
      <c r="L5560" s="622">
        <v>500</v>
      </c>
    </row>
    <row r="5561" spans="1:12" s="194" customFormat="1" ht="24.6" customHeight="1" x14ac:dyDescent="0.15">
      <c r="A5561" s="626"/>
      <c r="B5561" s="209" t="s">
        <v>333</v>
      </c>
      <c r="C5561" s="209" t="s">
        <v>3483</v>
      </c>
      <c r="D5561" s="211">
        <v>43411</v>
      </c>
      <c r="E5561" s="209" t="s">
        <v>3414</v>
      </c>
      <c r="F5561" s="614"/>
      <c r="G5561" s="615"/>
      <c r="H5561" s="618"/>
      <c r="I5561" s="619"/>
      <c r="J5561" s="621"/>
      <c r="K5561" s="621"/>
      <c r="L5561" s="623"/>
    </row>
    <row r="5562" spans="1:12" s="194" customFormat="1" ht="24.6" customHeight="1" x14ac:dyDescent="0.15">
      <c r="A5562" s="624">
        <v>1050</v>
      </c>
      <c r="B5562" s="203" t="s">
        <v>12</v>
      </c>
      <c r="C5562" s="207" t="s">
        <v>11</v>
      </c>
      <c r="D5562" s="207" t="s">
        <v>280</v>
      </c>
      <c r="E5562" s="207" t="s">
        <v>281</v>
      </c>
      <c r="F5562" s="627" t="s">
        <v>8</v>
      </c>
      <c r="G5562" s="628"/>
      <c r="H5562" s="629"/>
      <c r="I5562" s="630"/>
      <c r="J5562" s="630"/>
      <c r="K5562" s="630"/>
      <c r="L5562" s="631"/>
    </row>
    <row r="5563" spans="1:12" s="194" customFormat="1" ht="26.65" customHeight="1" x14ac:dyDescent="0.15">
      <c r="A5563" s="625"/>
      <c r="B5563" s="620" t="s">
        <v>3480</v>
      </c>
      <c r="C5563" s="632" t="s">
        <v>3484</v>
      </c>
      <c r="D5563" s="634">
        <v>43547</v>
      </c>
      <c r="E5563" s="620" t="s">
        <v>826</v>
      </c>
      <c r="F5563" s="636" t="s">
        <v>827</v>
      </c>
      <c r="G5563" s="637"/>
      <c r="H5563" s="610" t="s">
        <v>286</v>
      </c>
      <c r="I5563" s="611"/>
      <c r="J5563" s="209" t="s">
        <v>287</v>
      </c>
      <c r="K5563" s="209" t="s">
        <v>16</v>
      </c>
      <c r="L5563" s="210">
        <v>441.22</v>
      </c>
    </row>
    <row r="5564" spans="1:12" s="194" customFormat="1" ht="395.65" customHeight="1" x14ac:dyDescent="0.15">
      <c r="A5564" s="625"/>
      <c r="B5564" s="621"/>
      <c r="C5564" s="633"/>
      <c r="D5564" s="635"/>
      <c r="E5564" s="621"/>
      <c r="F5564" s="638"/>
      <c r="G5564" s="639"/>
      <c r="H5564" s="610" t="s">
        <v>242</v>
      </c>
      <c r="I5564" s="611"/>
      <c r="J5564" s="209" t="s">
        <v>287</v>
      </c>
      <c r="K5564" s="209" t="s">
        <v>16</v>
      </c>
      <c r="L5564" s="210">
        <v>929.56</v>
      </c>
    </row>
    <row r="5565" spans="1:12" s="194" customFormat="1" ht="24.6" customHeight="1" x14ac:dyDescent="0.15">
      <c r="A5565" s="625"/>
      <c r="B5565" s="203" t="s">
        <v>6</v>
      </c>
      <c r="C5565" s="207" t="s">
        <v>5</v>
      </c>
      <c r="D5565" s="207" t="s">
        <v>288</v>
      </c>
      <c r="E5565" s="207" t="s">
        <v>289</v>
      </c>
      <c r="F5565" s="612"/>
      <c r="G5565" s="613"/>
      <c r="H5565" s="616" t="s">
        <v>290</v>
      </c>
      <c r="I5565" s="617"/>
      <c r="J5565" s="620" t="s">
        <v>287</v>
      </c>
      <c r="K5565" s="620" t="s">
        <v>287</v>
      </c>
      <c r="L5565" s="622">
        <v>0</v>
      </c>
    </row>
    <row r="5566" spans="1:12" s="194" customFormat="1" ht="24.6" customHeight="1" x14ac:dyDescent="0.15">
      <c r="A5566" s="626"/>
      <c r="B5566" s="209" t="s">
        <v>333</v>
      </c>
      <c r="C5566" s="209" t="s">
        <v>827</v>
      </c>
      <c r="D5566" s="211">
        <v>43552</v>
      </c>
      <c r="E5566" s="209" t="s">
        <v>681</v>
      </c>
      <c r="F5566" s="614"/>
      <c r="G5566" s="615"/>
      <c r="H5566" s="618"/>
      <c r="I5566" s="619"/>
      <c r="J5566" s="621"/>
      <c r="K5566" s="621"/>
      <c r="L5566" s="623"/>
    </row>
    <row r="5567" spans="1:12" s="194" customFormat="1" ht="24.6" customHeight="1" x14ac:dyDescent="0.15">
      <c r="A5567" s="624">
        <v>1051</v>
      </c>
      <c r="B5567" s="203" t="s">
        <v>12</v>
      </c>
      <c r="C5567" s="207" t="s">
        <v>11</v>
      </c>
      <c r="D5567" s="207" t="s">
        <v>280</v>
      </c>
      <c r="E5567" s="207" t="s">
        <v>281</v>
      </c>
      <c r="F5567" s="627" t="s">
        <v>8</v>
      </c>
      <c r="G5567" s="628"/>
      <c r="H5567" s="629"/>
      <c r="I5567" s="630"/>
      <c r="J5567" s="630"/>
      <c r="K5567" s="630"/>
      <c r="L5567" s="631"/>
    </row>
    <row r="5568" spans="1:12" s="194" customFormat="1" ht="26.65" customHeight="1" x14ac:dyDescent="0.15">
      <c r="A5568" s="625"/>
      <c r="B5568" s="620" t="s">
        <v>3485</v>
      </c>
      <c r="C5568" s="632" t="s">
        <v>3486</v>
      </c>
      <c r="D5568" s="634">
        <v>43384</v>
      </c>
      <c r="E5568" s="620" t="s">
        <v>453</v>
      </c>
      <c r="F5568" s="636" t="s">
        <v>3388</v>
      </c>
      <c r="G5568" s="637"/>
      <c r="H5568" s="610" t="s">
        <v>286</v>
      </c>
      <c r="I5568" s="611"/>
      <c r="J5568" s="209" t="s">
        <v>287</v>
      </c>
      <c r="K5568" s="209" t="s">
        <v>16</v>
      </c>
      <c r="L5568" s="210">
        <v>608.74</v>
      </c>
    </row>
    <row r="5569" spans="1:12" s="194" customFormat="1" ht="409.6" customHeight="1" x14ac:dyDescent="0.15">
      <c r="A5569" s="625"/>
      <c r="B5569" s="640"/>
      <c r="C5569" s="641"/>
      <c r="D5569" s="642"/>
      <c r="E5569" s="640"/>
      <c r="F5569" s="643"/>
      <c r="G5569" s="644"/>
      <c r="H5569" s="616" t="s">
        <v>242</v>
      </c>
      <c r="I5569" s="617"/>
      <c r="J5569" s="620" t="s">
        <v>16</v>
      </c>
      <c r="K5569" s="620" t="s">
        <v>287</v>
      </c>
      <c r="L5569" s="622">
        <v>437.9</v>
      </c>
    </row>
    <row r="5570" spans="1:12" s="194" customFormat="1" ht="396.2" customHeight="1" x14ac:dyDescent="0.15">
      <c r="A5570" s="625"/>
      <c r="B5570" s="621"/>
      <c r="C5570" s="633"/>
      <c r="D5570" s="635"/>
      <c r="E5570" s="621"/>
      <c r="F5570" s="638"/>
      <c r="G5570" s="639"/>
      <c r="H5570" s="618"/>
      <c r="I5570" s="619"/>
      <c r="J5570" s="621"/>
      <c r="K5570" s="621"/>
      <c r="L5570" s="623"/>
    </row>
    <row r="5571" spans="1:12" s="194" customFormat="1" ht="24.6" customHeight="1" x14ac:dyDescent="0.15">
      <c r="A5571" s="625"/>
      <c r="B5571" s="203" t="s">
        <v>6</v>
      </c>
      <c r="C5571" s="207" t="s">
        <v>5</v>
      </c>
      <c r="D5571" s="207" t="s">
        <v>288</v>
      </c>
      <c r="E5571" s="207" t="s">
        <v>289</v>
      </c>
      <c r="F5571" s="612"/>
      <c r="G5571" s="613"/>
      <c r="H5571" s="616" t="s">
        <v>290</v>
      </c>
      <c r="I5571" s="617"/>
      <c r="J5571" s="620" t="s">
        <v>16</v>
      </c>
      <c r="K5571" s="620" t="s">
        <v>16</v>
      </c>
      <c r="L5571" s="622">
        <v>288.07</v>
      </c>
    </row>
    <row r="5572" spans="1:12" s="194" customFormat="1" ht="24.6" customHeight="1" x14ac:dyDescent="0.15">
      <c r="A5572" s="626"/>
      <c r="B5572" s="209" t="s">
        <v>291</v>
      </c>
      <c r="C5572" s="209" t="s">
        <v>3388</v>
      </c>
      <c r="D5572" s="211">
        <v>43387</v>
      </c>
      <c r="E5572" s="209" t="s">
        <v>1528</v>
      </c>
      <c r="F5572" s="614"/>
      <c r="G5572" s="615"/>
      <c r="H5572" s="618"/>
      <c r="I5572" s="619"/>
      <c r="J5572" s="621"/>
      <c r="K5572" s="621"/>
      <c r="L5572" s="623"/>
    </row>
    <row r="5573" spans="1:12" s="194" customFormat="1" ht="24.6" customHeight="1" x14ac:dyDescent="0.15">
      <c r="A5573" s="624">
        <v>1052</v>
      </c>
      <c r="B5573" s="203" t="s">
        <v>12</v>
      </c>
      <c r="C5573" s="207" t="s">
        <v>11</v>
      </c>
      <c r="D5573" s="207" t="s">
        <v>280</v>
      </c>
      <c r="E5573" s="207" t="s">
        <v>281</v>
      </c>
      <c r="F5573" s="627" t="s">
        <v>8</v>
      </c>
      <c r="G5573" s="628"/>
      <c r="H5573" s="629"/>
      <c r="I5573" s="630"/>
      <c r="J5573" s="630"/>
      <c r="K5573" s="630"/>
      <c r="L5573" s="631"/>
    </row>
    <row r="5574" spans="1:12" s="194" customFormat="1" ht="26.65" customHeight="1" x14ac:dyDescent="0.15">
      <c r="A5574" s="625"/>
      <c r="B5574" s="620" t="s">
        <v>3487</v>
      </c>
      <c r="C5574" s="620" t="s">
        <v>3488</v>
      </c>
      <c r="D5574" s="634">
        <v>43375</v>
      </c>
      <c r="E5574" s="620" t="s">
        <v>607</v>
      </c>
      <c r="F5574" s="636" t="s">
        <v>1066</v>
      </c>
      <c r="G5574" s="637"/>
      <c r="H5574" s="610" t="s">
        <v>286</v>
      </c>
      <c r="I5574" s="611"/>
      <c r="J5574" s="209" t="s">
        <v>287</v>
      </c>
      <c r="K5574" s="209" t="s">
        <v>16</v>
      </c>
      <c r="L5574" s="210">
        <v>642.79999999999995</v>
      </c>
    </row>
    <row r="5575" spans="1:12" s="194" customFormat="1" ht="19.149999999999999" customHeight="1" x14ac:dyDescent="0.15">
      <c r="A5575" s="625"/>
      <c r="B5575" s="621"/>
      <c r="C5575" s="621"/>
      <c r="D5575" s="635"/>
      <c r="E5575" s="621"/>
      <c r="F5575" s="638"/>
      <c r="G5575" s="639"/>
      <c r="H5575" s="610" t="s">
        <v>242</v>
      </c>
      <c r="I5575" s="611"/>
      <c r="J5575" s="209" t="s">
        <v>287</v>
      </c>
      <c r="K5575" s="209" t="s">
        <v>16</v>
      </c>
      <c r="L5575" s="210">
        <v>642.79999999999995</v>
      </c>
    </row>
    <row r="5576" spans="1:12" s="194" customFormat="1" ht="24.6" customHeight="1" x14ac:dyDescent="0.15">
      <c r="A5576" s="625"/>
      <c r="B5576" s="203" t="s">
        <v>6</v>
      </c>
      <c r="C5576" s="207" t="s">
        <v>5</v>
      </c>
      <c r="D5576" s="207" t="s">
        <v>288</v>
      </c>
      <c r="E5576" s="207" t="s">
        <v>289</v>
      </c>
      <c r="F5576" s="612"/>
      <c r="G5576" s="613"/>
      <c r="H5576" s="616" t="s">
        <v>290</v>
      </c>
      <c r="I5576" s="617"/>
      <c r="J5576" s="620" t="s">
        <v>287</v>
      </c>
      <c r="K5576" s="620" t="s">
        <v>287</v>
      </c>
      <c r="L5576" s="622">
        <v>0</v>
      </c>
    </row>
    <row r="5577" spans="1:12" s="194" customFormat="1" ht="24.6" customHeight="1" x14ac:dyDescent="0.15">
      <c r="A5577" s="626"/>
      <c r="B5577" s="209" t="s">
        <v>3489</v>
      </c>
      <c r="C5577" s="209" t="s">
        <v>1066</v>
      </c>
      <c r="D5577" s="211">
        <v>43380</v>
      </c>
      <c r="E5577" s="209" t="s">
        <v>328</v>
      </c>
      <c r="F5577" s="614"/>
      <c r="G5577" s="615"/>
      <c r="H5577" s="618"/>
      <c r="I5577" s="619"/>
      <c r="J5577" s="621"/>
      <c r="K5577" s="621"/>
      <c r="L5577" s="623"/>
    </row>
    <row r="5578" spans="1:12" s="194" customFormat="1" ht="24.6" customHeight="1" x14ac:dyDescent="0.15">
      <c r="A5578" s="624">
        <v>1053</v>
      </c>
      <c r="B5578" s="203" t="s">
        <v>12</v>
      </c>
      <c r="C5578" s="207" t="s">
        <v>11</v>
      </c>
      <c r="D5578" s="207" t="s">
        <v>280</v>
      </c>
      <c r="E5578" s="207" t="s">
        <v>281</v>
      </c>
      <c r="F5578" s="627" t="s">
        <v>8</v>
      </c>
      <c r="G5578" s="628"/>
      <c r="H5578" s="629"/>
      <c r="I5578" s="630"/>
      <c r="J5578" s="630"/>
      <c r="K5578" s="630"/>
      <c r="L5578" s="631"/>
    </row>
    <row r="5579" spans="1:12" s="194" customFormat="1" ht="26.65" customHeight="1" x14ac:dyDescent="0.15">
      <c r="A5579" s="625"/>
      <c r="B5579" s="620" t="s">
        <v>3490</v>
      </c>
      <c r="C5579" s="632" t="s">
        <v>3491</v>
      </c>
      <c r="D5579" s="634">
        <v>43377</v>
      </c>
      <c r="E5579" s="620" t="s">
        <v>306</v>
      </c>
      <c r="F5579" s="636" t="s">
        <v>3492</v>
      </c>
      <c r="G5579" s="637"/>
      <c r="H5579" s="610" t="s">
        <v>286</v>
      </c>
      <c r="I5579" s="611"/>
      <c r="J5579" s="209" t="s">
        <v>287</v>
      </c>
      <c r="K5579" s="209" t="s">
        <v>16</v>
      </c>
      <c r="L5579" s="210">
        <v>202.27</v>
      </c>
    </row>
    <row r="5580" spans="1:12" s="194" customFormat="1" ht="115.7" customHeight="1" x14ac:dyDescent="0.15">
      <c r="A5580" s="625"/>
      <c r="B5580" s="621"/>
      <c r="C5580" s="633"/>
      <c r="D5580" s="635"/>
      <c r="E5580" s="621"/>
      <c r="F5580" s="638"/>
      <c r="G5580" s="639"/>
      <c r="H5580" s="610" t="s">
        <v>242</v>
      </c>
      <c r="I5580" s="611"/>
      <c r="J5580" s="209" t="s">
        <v>287</v>
      </c>
      <c r="K5580" s="209" t="s">
        <v>16</v>
      </c>
      <c r="L5580" s="210">
        <v>300.95</v>
      </c>
    </row>
    <row r="5581" spans="1:12" s="194" customFormat="1" ht="24.6" customHeight="1" x14ac:dyDescent="0.15">
      <c r="A5581" s="625"/>
      <c r="B5581" s="203" t="s">
        <v>6</v>
      </c>
      <c r="C5581" s="207" t="s">
        <v>5</v>
      </c>
      <c r="D5581" s="207" t="s">
        <v>288</v>
      </c>
      <c r="E5581" s="207" t="s">
        <v>289</v>
      </c>
      <c r="F5581" s="612"/>
      <c r="G5581" s="613"/>
      <c r="H5581" s="616" t="s">
        <v>290</v>
      </c>
      <c r="I5581" s="617"/>
      <c r="J5581" s="620" t="s">
        <v>287</v>
      </c>
      <c r="K5581" s="620" t="s">
        <v>287</v>
      </c>
      <c r="L5581" s="622">
        <v>0</v>
      </c>
    </row>
    <row r="5582" spans="1:12" s="194" customFormat="1" ht="24.6" customHeight="1" x14ac:dyDescent="0.15">
      <c r="A5582" s="626"/>
      <c r="B5582" s="209" t="s">
        <v>439</v>
      </c>
      <c r="C5582" s="209" t="s">
        <v>3492</v>
      </c>
      <c r="D5582" s="211">
        <v>43378</v>
      </c>
      <c r="E5582" s="209" t="s">
        <v>1923</v>
      </c>
      <c r="F5582" s="614"/>
      <c r="G5582" s="615"/>
      <c r="H5582" s="618"/>
      <c r="I5582" s="619"/>
      <c r="J5582" s="621"/>
      <c r="K5582" s="621"/>
      <c r="L5582" s="623"/>
    </row>
    <row r="5583" spans="1:12" s="194" customFormat="1" ht="24.6" customHeight="1" x14ac:dyDescent="0.15">
      <c r="A5583" s="624">
        <v>1054</v>
      </c>
      <c r="B5583" s="203" t="s">
        <v>12</v>
      </c>
      <c r="C5583" s="207" t="s">
        <v>11</v>
      </c>
      <c r="D5583" s="207" t="s">
        <v>280</v>
      </c>
      <c r="E5583" s="207" t="s">
        <v>281</v>
      </c>
      <c r="F5583" s="627" t="s">
        <v>8</v>
      </c>
      <c r="G5583" s="628"/>
      <c r="H5583" s="629"/>
      <c r="I5583" s="630"/>
      <c r="J5583" s="630"/>
      <c r="K5583" s="630"/>
      <c r="L5583" s="631"/>
    </row>
    <row r="5584" spans="1:12" s="194" customFormat="1" ht="26.65" customHeight="1" x14ac:dyDescent="0.15">
      <c r="A5584" s="625"/>
      <c r="B5584" s="620" t="s">
        <v>3490</v>
      </c>
      <c r="C5584" s="632" t="s">
        <v>3493</v>
      </c>
      <c r="D5584" s="634">
        <v>43468</v>
      </c>
      <c r="E5584" s="620" t="s">
        <v>684</v>
      </c>
      <c r="F5584" s="636" t="s">
        <v>3494</v>
      </c>
      <c r="G5584" s="637"/>
      <c r="H5584" s="610" t="s">
        <v>286</v>
      </c>
      <c r="I5584" s="611"/>
      <c r="J5584" s="209" t="s">
        <v>287</v>
      </c>
      <c r="K5584" s="209" t="s">
        <v>16</v>
      </c>
      <c r="L5584" s="210">
        <v>348.66</v>
      </c>
    </row>
    <row r="5585" spans="1:12" s="194" customFormat="1" ht="363.75" customHeight="1" x14ac:dyDescent="0.15">
      <c r="A5585" s="625"/>
      <c r="B5585" s="621"/>
      <c r="C5585" s="633"/>
      <c r="D5585" s="635"/>
      <c r="E5585" s="621"/>
      <c r="F5585" s="638"/>
      <c r="G5585" s="639"/>
      <c r="H5585" s="610" t="s">
        <v>242</v>
      </c>
      <c r="I5585" s="611"/>
      <c r="J5585" s="209" t="s">
        <v>287</v>
      </c>
      <c r="K5585" s="209" t="s">
        <v>16</v>
      </c>
      <c r="L5585" s="210">
        <v>427.4</v>
      </c>
    </row>
    <row r="5586" spans="1:12" s="194" customFormat="1" ht="24.6" customHeight="1" x14ac:dyDescent="0.15">
      <c r="A5586" s="625"/>
      <c r="B5586" s="203" t="s">
        <v>6</v>
      </c>
      <c r="C5586" s="207" t="s">
        <v>5</v>
      </c>
      <c r="D5586" s="207" t="s">
        <v>288</v>
      </c>
      <c r="E5586" s="207" t="s">
        <v>289</v>
      </c>
      <c r="F5586" s="612"/>
      <c r="G5586" s="613"/>
      <c r="H5586" s="616" t="s">
        <v>290</v>
      </c>
      <c r="I5586" s="617"/>
      <c r="J5586" s="620" t="s">
        <v>287</v>
      </c>
      <c r="K5586" s="620" t="s">
        <v>16</v>
      </c>
      <c r="L5586" s="622">
        <v>32</v>
      </c>
    </row>
    <row r="5587" spans="1:12" s="194" customFormat="1" ht="24.6" customHeight="1" x14ac:dyDescent="0.15">
      <c r="A5587" s="626"/>
      <c r="B5587" s="209" t="s">
        <v>439</v>
      </c>
      <c r="C5587" s="209" t="s">
        <v>3494</v>
      </c>
      <c r="D5587" s="211">
        <v>43470</v>
      </c>
      <c r="E5587" s="209" t="s">
        <v>3495</v>
      </c>
      <c r="F5587" s="614"/>
      <c r="G5587" s="615"/>
      <c r="H5587" s="618"/>
      <c r="I5587" s="619"/>
      <c r="J5587" s="621"/>
      <c r="K5587" s="621"/>
      <c r="L5587" s="623"/>
    </row>
    <row r="5588" spans="1:12" s="194" customFormat="1" ht="24.6" customHeight="1" x14ac:dyDescent="0.15">
      <c r="A5588" s="624">
        <v>1055</v>
      </c>
      <c r="B5588" s="203" t="s">
        <v>12</v>
      </c>
      <c r="C5588" s="207" t="s">
        <v>11</v>
      </c>
      <c r="D5588" s="207" t="s">
        <v>280</v>
      </c>
      <c r="E5588" s="207" t="s">
        <v>281</v>
      </c>
      <c r="F5588" s="627" t="s">
        <v>8</v>
      </c>
      <c r="G5588" s="628"/>
      <c r="H5588" s="629"/>
      <c r="I5588" s="630"/>
      <c r="J5588" s="630"/>
      <c r="K5588" s="630"/>
      <c r="L5588" s="631"/>
    </row>
    <row r="5589" spans="1:12" s="194" customFormat="1" ht="26.65" customHeight="1" x14ac:dyDescent="0.15">
      <c r="A5589" s="625"/>
      <c r="B5589" s="620" t="s">
        <v>3496</v>
      </c>
      <c r="C5589" s="632" t="s">
        <v>3497</v>
      </c>
      <c r="D5589" s="634">
        <v>43384</v>
      </c>
      <c r="E5589" s="620" t="s">
        <v>1017</v>
      </c>
      <c r="F5589" s="636" t="s">
        <v>3498</v>
      </c>
      <c r="G5589" s="637"/>
      <c r="H5589" s="610" t="s">
        <v>286</v>
      </c>
      <c r="I5589" s="611"/>
      <c r="J5589" s="209" t="s">
        <v>287</v>
      </c>
      <c r="K5589" s="209" t="s">
        <v>16</v>
      </c>
      <c r="L5589" s="210">
        <v>912</v>
      </c>
    </row>
    <row r="5590" spans="1:12" s="194" customFormat="1" ht="353.1" customHeight="1" x14ac:dyDescent="0.15">
      <c r="A5590" s="625"/>
      <c r="B5590" s="621"/>
      <c r="C5590" s="633"/>
      <c r="D5590" s="635"/>
      <c r="E5590" s="621"/>
      <c r="F5590" s="638"/>
      <c r="G5590" s="639"/>
      <c r="H5590" s="610" t="s">
        <v>242</v>
      </c>
      <c r="I5590" s="611"/>
      <c r="J5590" s="209" t="s">
        <v>287</v>
      </c>
      <c r="K5590" s="209" t="s">
        <v>287</v>
      </c>
      <c r="L5590" s="210">
        <v>0</v>
      </c>
    </row>
    <row r="5591" spans="1:12" s="194" customFormat="1" ht="24.6" customHeight="1" x14ac:dyDescent="0.15">
      <c r="A5591" s="625"/>
      <c r="B5591" s="203" t="s">
        <v>6</v>
      </c>
      <c r="C5591" s="207" t="s">
        <v>5</v>
      </c>
      <c r="D5591" s="207" t="s">
        <v>288</v>
      </c>
      <c r="E5591" s="207" t="s">
        <v>289</v>
      </c>
      <c r="F5591" s="612"/>
      <c r="G5591" s="613"/>
      <c r="H5591" s="616" t="s">
        <v>290</v>
      </c>
      <c r="I5591" s="617"/>
      <c r="J5591" s="620" t="s">
        <v>287</v>
      </c>
      <c r="K5591" s="620" t="s">
        <v>16</v>
      </c>
      <c r="L5591" s="622">
        <v>80</v>
      </c>
    </row>
    <row r="5592" spans="1:12" s="194" customFormat="1" ht="24.6" customHeight="1" x14ac:dyDescent="0.15">
      <c r="A5592" s="626"/>
      <c r="B5592" s="209" t="s">
        <v>460</v>
      </c>
      <c r="C5592" s="209" t="s">
        <v>3498</v>
      </c>
      <c r="D5592" s="211">
        <v>43389</v>
      </c>
      <c r="E5592" s="209" t="s">
        <v>3499</v>
      </c>
      <c r="F5592" s="614"/>
      <c r="G5592" s="615"/>
      <c r="H5592" s="618"/>
      <c r="I5592" s="619"/>
      <c r="J5592" s="621"/>
      <c r="K5592" s="621"/>
      <c r="L5592" s="623"/>
    </row>
    <row r="5593" spans="1:12" s="194" customFormat="1" ht="24.6" customHeight="1" x14ac:dyDescent="0.15">
      <c r="A5593" s="624">
        <v>1056</v>
      </c>
      <c r="B5593" s="203" t="s">
        <v>12</v>
      </c>
      <c r="C5593" s="207" t="s">
        <v>11</v>
      </c>
      <c r="D5593" s="207" t="s">
        <v>280</v>
      </c>
      <c r="E5593" s="207" t="s">
        <v>281</v>
      </c>
      <c r="F5593" s="627" t="s">
        <v>8</v>
      </c>
      <c r="G5593" s="628"/>
      <c r="H5593" s="629"/>
      <c r="I5593" s="630"/>
      <c r="J5593" s="630"/>
      <c r="K5593" s="630"/>
      <c r="L5593" s="631"/>
    </row>
    <row r="5594" spans="1:12" s="194" customFormat="1" ht="26.65" customHeight="1" x14ac:dyDescent="0.15">
      <c r="A5594" s="625"/>
      <c r="B5594" s="620" t="s">
        <v>3496</v>
      </c>
      <c r="C5594" s="632" t="s">
        <v>3500</v>
      </c>
      <c r="D5594" s="634">
        <v>43515</v>
      </c>
      <c r="E5594" s="620" t="s">
        <v>770</v>
      </c>
      <c r="F5594" s="636" t="s">
        <v>771</v>
      </c>
      <c r="G5594" s="637"/>
      <c r="H5594" s="610" t="s">
        <v>286</v>
      </c>
      <c r="I5594" s="611"/>
      <c r="J5594" s="209" t="s">
        <v>287</v>
      </c>
      <c r="K5594" s="209" t="s">
        <v>16</v>
      </c>
      <c r="L5594" s="210">
        <v>377</v>
      </c>
    </row>
    <row r="5595" spans="1:12" s="194" customFormat="1" ht="341.85" customHeight="1" x14ac:dyDescent="0.15">
      <c r="A5595" s="625"/>
      <c r="B5595" s="621"/>
      <c r="C5595" s="633"/>
      <c r="D5595" s="635"/>
      <c r="E5595" s="621"/>
      <c r="F5595" s="638"/>
      <c r="G5595" s="639"/>
      <c r="H5595" s="610" t="s">
        <v>242</v>
      </c>
      <c r="I5595" s="611"/>
      <c r="J5595" s="209" t="s">
        <v>287</v>
      </c>
      <c r="K5595" s="209" t="s">
        <v>16</v>
      </c>
      <c r="L5595" s="210">
        <v>290.60000000000002</v>
      </c>
    </row>
    <row r="5596" spans="1:12" s="194" customFormat="1" ht="24.6" customHeight="1" x14ac:dyDescent="0.15">
      <c r="A5596" s="625"/>
      <c r="B5596" s="203" t="s">
        <v>6</v>
      </c>
      <c r="C5596" s="207" t="s">
        <v>5</v>
      </c>
      <c r="D5596" s="207" t="s">
        <v>288</v>
      </c>
      <c r="E5596" s="207" t="s">
        <v>289</v>
      </c>
      <c r="F5596" s="612"/>
      <c r="G5596" s="613"/>
      <c r="H5596" s="616" t="s">
        <v>290</v>
      </c>
      <c r="I5596" s="617"/>
      <c r="J5596" s="620" t="s">
        <v>287</v>
      </c>
      <c r="K5596" s="620" t="s">
        <v>16</v>
      </c>
      <c r="L5596" s="622">
        <v>115.2</v>
      </c>
    </row>
    <row r="5597" spans="1:12" s="194" customFormat="1" ht="24.6" customHeight="1" x14ac:dyDescent="0.15">
      <c r="A5597" s="626"/>
      <c r="B5597" s="209" t="s">
        <v>460</v>
      </c>
      <c r="C5597" s="209" t="s">
        <v>771</v>
      </c>
      <c r="D5597" s="211">
        <v>43517</v>
      </c>
      <c r="E5597" s="209" t="s">
        <v>1226</v>
      </c>
      <c r="F5597" s="614"/>
      <c r="G5597" s="615"/>
      <c r="H5597" s="618"/>
      <c r="I5597" s="619"/>
      <c r="J5597" s="621"/>
      <c r="K5597" s="621"/>
      <c r="L5597" s="623"/>
    </row>
    <row r="5598" spans="1:12" s="194" customFormat="1" ht="24.6" customHeight="1" x14ac:dyDescent="0.15">
      <c r="A5598" s="624">
        <v>1057</v>
      </c>
      <c r="B5598" s="203" t="s">
        <v>12</v>
      </c>
      <c r="C5598" s="207" t="s">
        <v>11</v>
      </c>
      <c r="D5598" s="207" t="s">
        <v>280</v>
      </c>
      <c r="E5598" s="207" t="s">
        <v>281</v>
      </c>
      <c r="F5598" s="627" t="s">
        <v>8</v>
      </c>
      <c r="G5598" s="628"/>
      <c r="H5598" s="629"/>
      <c r="I5598" s="630"/>
      <c r="J5598" s="630"/>
      <c r="K5598" s="630"/>
      <c r="L5598" s="631"/>
    </row>
    <row r="5599" spans="1:12" s="194" customFormat="1" ht="26.65" customHeight="1" x14ac:dyDescent="0.15">
      <c r="A5599" s="625"/>
      <c r="B5599" s="620" t="s">
        <v>3501</v>
      </c>
      <c r="C5599" s="632" t="s">
        <v>3502</v>
      </c>
      <c r="D5599" s="634">
        <v>43393</v>
      </c>
      <c r="E5599" s="620" t="s">
        <v>321</v>
      </c>
      <c r="F5599" s="636" t="s">
        <v>3503</v>
      </c>
      <c r="G5599" s="637"/>
      <c r="H5599" s="610" t="s">
        <v>286</v>
      </c>
      <c r="I5599" s="611"/>
      <c r="J5599" s="209" t="s">
        <v>287</v>
      </c>
      <c r="K5599" s="209" t="s">
        <v>287</v>
      </c>
      <c r="L5599" s="210">
        <v>0</v>
      </c>
    </row>
    <row r="5600" spans="1:12" s="194" customFormat="1" ht="395.65" customHeight="1" x14ac:dyDescent="0.15">
      <c r="A5600" s="625"/>
      <c r="B5600" s="621"/>
      <c r="C5600" s="633"/>
      <c r="D5600" s="635"/>
      <c r="E5600" s="621"/>
      <c r="F5600" s="638"/>
      <c r="G5600" s="639"/>
      <c r="H5600" s="610" t="s">
        <v>242</v>
      </c>
      <c r="I5600" s="611"/>
      <c r="J5600" s="209" t="s">
        <v>287</v>
      </c>
      <c r="K5600" s="209" t="s">
        <v>287</v>
      </c>
      <c r="L5600" s="210">
        <v>0</v>
      </c>
    </row>
    <row r="5601" spans="1:12" s="194" customFormat="1" ht="24.6" customHeight="1" x14ac:dyDescent="0.15">
      <c r="A5601" s="625"/>
      <c r="B5601" s="203" t="s">
        <v>6</v>
      </c>
      <c r="C5601" s="207" t="s">
        <v>5</v>
      </c>
      <c r="D5601" s="207" t="s">
        <v>288</v>
      </c>
      <c r="E5601" s="207" t="s">
        <v>289</v>
      </c>
      <c r="F5601" s="612"/>
      <c r="G5601" s="613"/>
      <c r="H5601" s="616" t="s">
        <v>290</v>
      </c>
      <c r="I5601" s="617"/>
      <c r="J5601" s="620" t="s">
        <v>287</v>
      </c>
      <c r="K5601" s="620" t="s">
        <v>16</v>
      </c>
      <c r="L5601" s="622">
        <v>1395</v>
      </c>
    </row>
    <row r="5602" spans="1:12" s="194" customFormat="1" ht="24.6" customHeight="1" x14ac:dyDescent="0.15">
      <c r="A5602" s="626"/>
      <c r="B5602" s="209" t="s">
        <v>291</v>
      </c>
      <c r="C5602" s="209" t="s">
        <v>3503</v>
      </c>
      <c r="D5602" s="211">
        <v>43398</v>
      </c>
      <c r="E5602" s="209" t="s">
        <v>3504</v>
      </c>
      <c r="F5602" s="614"/>
      <c r="G5602" s="615"/>
      <c r="H5602" s="618"/>
      <c r="I5602" s="619"/>
      <c r="J5602" s="621"/>
      <c r="K5602" s="621"/>
      <c r="L5602" s="623"/>
    </row>
    <row r="5603" spans="1:12" s="194" customFormat="1" ht="24.6" customHeight="1" x14ac:dyDescent="0.15">
      <c r="A5603" s="624">
        <v>1058</v>
      </c>
      <c r="B5603" s="203" t="s">
        <v>12</v>
      </c>
      <c r="C5603" s="207" t="s">
        <v>11</v>
      </c>
      <c r="D5603" s="207" t="s">
        <v>280</v>
      </c>
      <c r="E5603" s="207" t="s">
        <v>281</v>
      </c>
      <c r="F5603" s="627" t="s">
        <v>8</v>
      </c>
      <c r="G5603" s="628"/>
      <c r="H5603" s="629"/>
      <c r="I5603" s="630"/>
      <c r="J5603" s="630"/>
      <c r="K5603" s="630"/>
      <c r="L5603" s="631"/>
    </row>
    <row r="5604" spans="1:12" s="194" customFormat="1" ht="26.65" customHeight="1" x14ac:dyDescent="0.15">
      <c r="A5604" s="625"/>
      <c r="B5604" s="620" t="s">
        <v>3505</v>
      </c>
      <c r="C5604" s="632" t="s">
        <v>3506</v>
      </c>
      <c r="D5604" s="634">
        <v>43400</v>
      </c>
      <c r="E5604" s="620" t="s">
        <v>628</v>
      </c>
      <c r="F5604" s="636" t="s">
        <v>3507</v>
      </c>
      <c r="G5604" s="637"/>
      <c r="H5604" s="610" t="s">
        <v>286</v>
      </c>
      <c r="I5604" s="611"/>
      <c r="J5604" s="209" t="s">
        <v>287</v>
      </c>
      <c r="K5604" s="209" t="s">
        <v>16</v>
      </c>
      <c r="L5604" s="210">
        <v>993.48</v>
      </c>
    </row>
    <row r="5605" spans="1:12" s="194" customFormat="1" ht="202.15" customHeight="1" x14ac:dyDescent="0.15">
      <c r="A5605" s="625"/>
      <c r="B5605" s="621"/>
      <c r="C5605" s="633"/>
      <c r="D5605" s="635"/>
      <c r="E5605" s="621"/>
      <c r="F5605" s="638"/>
      <c r="G5605" s="639"/>
      <c r="H5605" s="610" t="s">
        <v>242</v>
      </c>
      <c r="I5605" s="611"/>
      <c r="J5605" s="209" t="s">
        <v>287</v>
      </c>
      <c r="K5605" s="209" t="s">
        <v>287</v>
      </c>
      <c r="L5605" s="210">
        <v>0</v>
      </c>
    </row>
    <row r="5606" spans="1:12" s="194" customFormat="1" ht="24.6" customHeight="1" x14ac:dyDescent="0.15">
      <c r="A5606" s="625"/>
      <c r="B5606" s="203" t="s">
        <v>6</v>
      </c>
      <c r="C5606" s="207" t="s">
        <v>5</v>
      </c>
      <c r="D5606" s="207" t="s">
        <v>288</v>
      </c>
      <c r="E5606" s="207" t="s">
        <v>289</v>
      </c>
      <c r="F5606" s="612"/>
      <c r="G5606" s="613"/>
      <c r="H5606" s="616" t="s">
        <v>290</v>
      </c>
      <c r="I5606" s="617"/>
      <c r="J5606" s="620" t="s">
        <v>287</v>
      </c>
      <c r="K5606" s="620" t="s">
        <v>16</v>
      </c>
      <c r="L5606" s="622">
        <v>650</v>
      </c>
    </row>
    <row r="5607" spans="1:12" s="194" customFormat="1" ht="24.6" customHeight="1" x14ac:dyDescent="0.15">
      <c r="A5607" s="626"/>
      <c r="B5607" s="209" t="s">
        <v>401</v>
      </c>
      <c r="C5607" s="209" t="s">
        <v>3507</v>
      </c>
      <c r="D5607" s="211">
        <v>43403</v>
      </c>
      <c r="E5607" s="209" t="s">
        <v>2752</v>
      </c>
      <c r="F5607" s="614"/>
      <c r="G5607" s="615"/>
      <c r="H5607" s="618"/>
      <c r="I5607" s="619"/>
      <c r="J5607" s="621"/>
      <c r="K5607" s="621"/>
      <c r="L5607" s="623"/>
    </row>
    <row r="5608" spans="1:12" s="194" customFormat="1" ht="24.6" customHeight="1" x14ac:dyDescent="0.15">
      <c r="A5608" s="624">
        <v>1059</v>
      </c>
      <c r="B5608" s="203" t="s">
        <v>12</v>
      </c>
      <c r="C5608" s="207" t="s">
        <v>11</v>
      </c>
      <c r="D5608" s="207" t="s">
        <v>280</v>
      </c>
      <c r="E5608" s="207" t="s">
        <v>281</v>
      </c>
      <c r="F5608" s="627" t="s">
        <v>8</v>
      </c>
      <c r="G5608" s="628"/>
      <c r="H5608" s="629"/>
      <c r="I5608" s="630"/>
      <c r="J5608" s="630"/>
      <c r="K5608" s="630"/>
      <c r="L5608" s="631"/>
    </row>
    <row r="5609" spans="1:12" s="194" customFormat="1" ht="26.65" customHeight="1" x14ac:dyDescent="0.15">
      <c r="A5609" s="625"/>
      <c r="B5609" s="620" t="s">
        <v>3505</v>
      </c>
      <c r="C5609" s="632" t="s">
        <v>3508</v>
      </c>
      <c r="D5609" s="634">
        <v>43482</v>
      </c>
      <c r="E5609" s="620" t="s">
        <v>3356</v>
      </c>
      <c r="F5609" s="636" t="s">
        <v>465</v>
      </c>
      <c r="G5609" s="637"/>
      <c r="H5609" s="610" t="s">
        <v>286</v>
      </c>
      <c r="I5609" s="611"/>
      <c r="J5609" s="209" t="s">
        <v>16</v>
      </c>
      <c r="K5609" s="209" t="s">
        <v>16</v>
      </c>
      <c r="L5609" s="210">
        <v>1173</v>
      </c>
    </row>
    <row r="5610" spans="1:12" s="194" customFormat="1" ht="409.6" customHeight="1" x14ac:dyDescent="0.15">
      <c r="A5610" s="625"/>
      <c r="B5610" s="640"/>
      <c r="C5610" s="641"/>
      <c r="D5610" s="642"/>
      <c r="E5610" s="640"/>
      <c r="F5610" s="643"/>
      <c r="G5610" s="644"/>
      <c r="H5610" s="616" t="s">
        <v>242</v>
      </c>
      <c r="I5610" s="617"/>
      <c r="J5610" s="620" t="s">
        <v>287</v>
      </c>
      <c r="K5610" s="620" t="s">
        <v>287</v>
      </c>
      <c r="L5610" s="622">
        <v>0</v>
      </c>
    </row>
    <row r="5611" spans="1:12" s="194" customFormat="1" ht="116.25" customHeight="1" x14ac:dyDescent="0.15">
      <c r="A5611" s="625"/>
      <c r="B5611" s="621"/>
      <c r="C5611" s="633"/>
      <c r="D5611" s="635"/>
      <c r="E5611" s="621"/>
      <c r="F5611" s="638"/>
      <c r="G5611" s="639"/>
      <c r="H5611" s="618"/>
      <c r="I5611" s="619"/>
      <c r="J5611" s="621"/>
      <c r="K5611" s="621"/>
      <c r="L5611" s="623"/>
    </row>
    <row r="5612" spans="1:12" s="194" customFormat="1" ht="24.6" customHeight="1" x14ac:dyDescent="0.15">
      <c r="A5612" s="625"/>
      <c r="B5612" s="203" t="s">
        <v>6</v>
      </c>
      <c r="C5612" s="207" t="s">
        <v>5</v>
      </c>
      <c r="D5612" s="207" t="s">
        <v>288</v>
      </c>
      <c r="E5612" s="207" t="s">
        <v>289</v>
      </c>
      <c r="F5612" s="612"/>
      <c r="G5612" s="613"/>
      <c r="H5612" s="616" t="s">
        <v>290</v>
      </c>
      <c r="I5612" s="617"/>
      <c r="J5612" s="620" t="s">
        <v>16</v>
      </c>
      <c r="K5612" s="620" t="s">
        <v>16</v>
      </c>
      <c r="L5612" s="622">
        <v>1085</v>
      </c>
    </row>
    <row r="5613" spans="1:12" s="194" customFormat="1" ht="24.6" customHeight="1" x14ac:dyDescent="0.15">
      <c r="A5613" s="626"/>
      <c r="B5613" s="209" t="s">
        <v>401</v>
      </c>
      <c r="C5613" s="209" t="s">
        <v>465</v>
      </c>
      <c r="D5613" s="211">
        <v>43487</v>
      </c>
      <c r="E5613" s="209" t="s">
        <v>3509</v>
      </c>
      <c r="F5613" s="614"/>
      <c r="G5613" s="615"/>
      <c r="H5613" s="618"/>
      <c r="I5613" s="619"/>
      <c r="J5613" s="621"/>
      <c r="K5613" s="621"/>
      <c r="L5613" s="623"/>
    </row>
    <row r="5614" spans="1:12" s="194" customFormat="1" ht="24.6" customHeight="1" x14ac:dyDescent="0.15">
      <c r="A5614" s="624">
        <v>1060</v>
      </c>
      <c r="B5614" s="203" t="s">
        <v>12</v>
      </c>
      <c r="C5614" s="207" t="s">
        <v>11</v>
      </c>
      <c r="D5614" s="207" t="s">
        <v>280</v>
      </c>
      <c r="E5614" s="207" t="s">
        <v>281</v>
      </c>
      <c r="F5614" s="627" t="s">
        <v>8</v>
      </c>
      <c r="G5614" s="628"/>
      <c r="H5614" s="629"/>
      <c r="I5614" s="630"/>
      <c r="J5614" s="630"/>
      <c r="K5614" s="630"/>
      <c r="L5614" s="631"/>
    </row>
    <row r="5615" spans="1:12" s="194" customFormat="1" ht="26.65" customHeight="1" x14ac:dyDescent="0.15">
      <c r="A5615" s="625"/>
      <c r="B5615" s="620" t="s">
        <v>3505</v>
      </c>
      <c r="C5615" s="632" t="s">
        <v>3510</v>
      </c>
      <c r="D5615" s="634">
        <v>43548</v>
      </c>
      <c r="E5615" s="620" t="s">
        <v>659</v>
      </c>
      <c r="F5615" s="636" t="s">
        <v>1970</v>
      </c>
      <c r="G5615" s="637"/>
      <c r="H5615" s="610" t="s">
        <v>286</v>
      </c>
      <c r="I5615" s="611"/>
      <c r="J5615" s="209" t="s">
        <v>287</v>
      </c>
      <c r="K5615" s="209" t="s">
        <v>16</v>
      </c>
      <c r="L5615" s="210">
        <v>210</v>
      </c>
    </row>
    <row r="5616" spans="1:12" s="194" customFormat="1" ht="409.6" customHeight="1" x14ac:dyDescent="0.15">
      <c r="A5616" s="625"/>
      <c r="B5616" s="640"/>
      <c r="C5616" s="641"/>
      <c r="D5616" s="642"/>
      <c r="E5616" s="640"/>
      <c r="F5616" s="643"/>
      <c r="G5616" s="644"/>
      <c r="H5616" s="616" t="s">
        <v>242</v>
      </c>
      <c r="I5616" s="617"/>
      <c r="J5616" s="620" t="s">
        <v>287</v>
      </c>
      <c r="K5616" s="620" t="s">
        <v>287</v>
      </c>
      <c r="L5616" s="622">
        <v>0</v>
      </c>
    </row>
    <row r="5617" spans="1:12" s="194" customFormat="1" ht="51.75" customHeight="1" x14ac:dyDescent="0.15">
      <c r="A5617" s="625"/>
      <c r="B5617" s="621"/>
      <c r="C5617" s="633"/>
      <c r="D5617" s="635"/>
      <c r="E5617" s="621"/>
      <c r="F5617" s="638"/>
      <c r="G5617" s="639"/>
      <c r="H5617" s="618"/>
      <c r="I5617" s="619"/>
      <c r="J5617" s="621"/>
      <c r="K5617" s="621"/>
      <c r="L5617" s="623"/>
    </row>
    <row r="5618" spans="1:12" s="194" customFormat="1" ht="24.6" customHeight="1" x14ac:dyDescent="0.15">
      <c r="A5618" s="625"/>
      <c r="B5618" s="203" t="s">
        <v>6</v>
      </c>
      <c r="C5618" s="207" t="s">
        <v>5</v>
      </c>
      <c r="D5618" s="207" t="s">
        <v>288</v>
      </c>
      <c r="E5618" s="207" t="s">
        <v>289</v>
      </c>
      <c r="F5618" s="612"/>
      <c r="G5618" s="613"/>
      <c r="H5618" s="616" t="s">
        <v>290</v>
      </c>
      <c r="I5618" s="617"/>
      <c r="J5618" s="620" t="s">
        <v>287</v>
      </c>
      <c r="K5618" s="620" t="s">
        <v>16</v>
      </c>
      <c r="L5618" s="622">
        <v>1230</v>
      </c>
    </row>
    <row r="5619" spans="1:12" s="194" customFormat="1" ht="24.6" customHeight="1" x14ac:dyDescent="0.15">
      <c r="A5619" s="626"/>
      <c r="B5619" s="209" t="s">
        <v>401</v>
      </c>
      <c r="C5619" s="209" t="s">
        <v>1970</v>
      </c>
      <c r="D5619" s="211">
        <v>43550</v>
      </c>
      <c r="E5619" s="209" t="s">
        <v>3511</v>
      </c>
      <c r="F5619" s="614"/>
      <c r="G5619" s="615"/>
      <c r="H5619" s="618"/>
      <c r="I5619" s="619"/>
      <c r="J5619" s="621"/>
      <c r="K5619" s="621"/>
      <c r="L5619" s="623"/>
    </row>
    <row r="5620" spans="1:12" s="194" customFormat="1" ht="24.6" customHeight="1" x14ac:dyDescent="0.15">
      <c r="A5620" s="624">
        <v>1061</v>
      </c>
      <c r="B5620" s="203" t="s">
        <v>12</v>
      </c>
      <c r="C5620" s="207" t="s">
        <v>11</v>
      </c>
      <c r="D5620" s="207" t="s">
        <v>280</v>
      </c>
      <c r="E5620" s="207" t="s">
        <v>281</v>
      </c>
      <c r="F5620" s="627" t="s">
        <v>8</v>
      </c>
      <c r="G5620" s="628"/>
      <c r="H5620" s="629"/>
      <c r="I5620" s="630"/>
      <c r="J5620" s="630"/>
      <c r="K5620" s="630"/>
      <c r="L5620" s="631"/>
    </row>
    <row r="5621" spans="1:12" s="194" customFormat="1" ht="26.65" customHeight="1" x14ac:dyDescent="0.15">
      <c r="A5621" s="625"/>
      <c r="B5621" s="620" t="s">
        <v>3512</v>
      </c>
      <c r="C5621" s="632" t="s">
        <v>3513</v>
      </c>
      <c r="D5621" s="634">
        <v>43440</v>
      </c>
      <c r="E5621" s="620" t="s">
        <v>1526</v>
      </c>
      <c r="F5621" s="636" t="s">
        <v>3514</v>
      </c>
      <c r="G5621" s="637"/>
      <c r="H5621" s="610" t="s">
        <v>286</v>
      </c>
      <c r="I5621" s="611"/>
      <c r="J5621" s="209" t="s">
        <v>287</v>
      </c>
      <c r="K5621" s="209" t="s">
        <v>287</v>
      </c>
      <c r="L5621" s="210">
        <v>0</v>
      </c>
    </row>
    <row r="5622" spans="1:12" s="194" customFormat="1" ht="234.2" customHeight="1" x14ac:dyDescent="0.15">
      <c r="A5622" s="625"/>
      <c r="B5622" s="621"/>
      <c r="C5622" s="633"/>
      <c r="D5622" s="635"/>
      <c r="E5622" s="621"/>
      <c r="F5622" s="638"/>
      <c r="G5622" s="639"/>
      <c r="H5622" s="610" t="s">
        <v>242</v>
      </c>
      <c r="I5622" s="611"/>
      <c r="J5622" s="209" t="s">
        <v>287</v>
      </c>
      <c r="K5622" s="209" t="s">
        <v>16</v>
      </c>
      <c r="L5622" s="210">
        <v>340.4</v>
      </c>
    </row>
    <row r="5623" spans="1:12" s="194" customFormat="1" ht="24.6" customHeight="1" x14ac:dyDescent="0.15">
      <c r="A5623" s="625"/>
      <c r="B5623" s="203" t="s">
        <v>6</v>
      </c>
      <c r="C5623" s="207" t="s">
        <v>5</v>
      </c>
      <c r="D5623" s="207" t="s">
        <v>288</v>
      </c>
      <c r="E5623" s="207" t="s">
        <v>289</v>
      </c>
      <c r="F5623" s="612"/>
      <c r="G5623" s="613"/>
      <c r="H5623" s="616" t="s">
        <v>290</v>
      </c>
      <c r="I5623" s="617"/>
      <c r="J5623" s="620" t="s">
        <v>287</v>
      </c>
      <c r="K5623" s="620" t="s">
        <v>287</v>
      </c>
      <c r="L5623" s="622">
        <v>0</v>
      </c>
    </row>
    <row r="5624" spans="1:12" s="194" customFormat="1" ht="24.6" customHeight="1" x14ac:dyDescent="0.15">
      <c r="A5624" s="626"/>
      <c r="B5624" s="209" t="s">
        <v>291</v>
      </c>
      <c r="C5624" s="209" t="s">
        <v>3514</v>
      </c>
      <c r="D5624" s="211">
        <v>43440</v>
      </c>
      <c r="E5624" s="209" t="s">
        <v>3515</v>
      </c>
      <c r="F5624" s="614"/>
      <c r="G5624" s="615"/>
      <c r="H5624" s="618"/>
      <c r="I5624" s="619"/>
      <c r="J5624" s="621"/>
      <c r="K5624" s="621"/>
      <c r="L5624" s="623"/>
    </row>
    <row r="5625" spans="1:12" s="194" customFormat="1" ht="24.6" customHeight="1" x14ac:dyDescent="0.15">
      <c r="A5625" s="624">
        <v>1062</v>
      </c>
      <c r="B5625" s="203" t="s">
        <v>12</v>
      </c>
      <c r="C5625" s="207" t="s">
        <v>11</v>
      </c>
      <c r="D5625" s="207" t="s">
        <v>280</v>
      </c>
      <c r="E5625" s="207" t="s">
        <v>281</v>
      </c>
      <c r="F5625" s="627" t="s">
        <v>8</v>
      </c>
      <c r="G5625" s="628"/>
      <c r="H5625" s="629"/>
      <c r="I5625" s="630"/>
      <c r="J5625" s="630"/>
      <c r="K5625" s="630"/>
      <c r="L5625" s="631"/>
    </row>
    <row r="5626" spans="1:12" s="194" customFormat="1" ht="26.65" customHeight="1" x14ac:dyDescent="0.15">
      <c r="A5626" s="625"/>
      <c r="B5626" s="620" t="s">
        <v>3512</v>
      </c>
      <c r="C5626" s="632" t="s">
        <v>3516</v>
      </c>
      <c r="D5626" s="634">
        <v>43521</v>
      </c>
      <c r="E5626" s="620" t="s">
        <v>991</v>
      </c>
      <c r="F5626" s="636" t="s">
        <v>1508</v>
      </c>
      <c r="G5626" s="637"/>
      <c r="H5626" s="610" t="s">
        <v>286</v>
      </c>
      <c r="I5626" s="611"/>
      <c r="J5626" s="209" t="s">
        <v>287</v>
      </c>
      <c r="K5626" s="209" t="s">
        <v>16</v>
      </c>
      <c r="L5626" s="210">
        <v>180.5</v>
      </c>
    </row>
    <row r="5627" spans="1:12" s="194" customFormat="1" ht="320.45" customHeight="1" x14ac:dyDescent="0.15">
      <c r="A5627" s="625"/>
      <c r="B5627" s="621"/>
      <c r="C5627" s="633"/>
      <c r="D5627" s="635"/>
      <c r="E5627" s="621"/>
      <c r="F5627" s="638"/>
      <c r="G5627" s="639"/>
      <c r="H5627" s="610" t="s">
        <v>242</v>
      </c>
      <c r="I5627" s="611"/>
      <c r="J5627" s="209" t="s">
        <v>287</v>
      </c>
      <c r="K5627" s="209" t="s">
        <v>16</v>
      </c>
      <c r="L5627" s="210">
        <v>224.26</v>
      </c>
    </row>
    <row r="5628" spans="1:12" s="194" customFormat="1" ht="24.6" customHeight="1" x14ac:dyDescent="0.15">
      <c r="A5628" s="625"/>
      <c r="B5628" s="203" t="s">
        <v>6</v>
      </c>
      <c r="C5628" s="207" t="s">
        <v>5</v>
      </c>
      <c r="D5628" s="207" t="s">
        <v>288</v>
      </c>
      <c r="E5628" s="207" t="s">
        <v>289</v>
      </c>
      <c r="F5628" s="612"/>
      <c r="G5628" s="613"/>
      <c r="H5628" s="616" t="s">
        <v>290</v>
      </c>
      <c r="I5628" s="617"/>
      <c r="J5628" s="620" t="s">
        <v>287</v>
      </c>
      <c r="K5628" s="620" t="s">
        <v>287</v>
      </c>
      <c r="L5628" s="622">
        <v>0</v>
      </c>
    </row>
    <row r="5629" spans="1:12" s="194" customFormat="1" ht="24.6" customHeight="1" x14ac:dyDescent="0.15">
      <c r="A5629" s="626"/>
      <c r="B5629" s="209" t="s">
        <v>291</v>
      </c>
      <c r="C5629" s="209" t="s">
        <v>1508</v>
      </c>
      <c r="D5629" s="211">
        <v>43522</v>
      </c>
      <c r="E5629" s="209" t="s">
        <v>471</v>
      </c>
      <c r="F5629" s="614"/>
      <c r="G5629" s="615"/>
      <c r="H5629" s="618"/>
      <c r="I5629" s="619"/>
      <c r="J5629" s="621"/>
      <c r="K5629" s="621"/>
      <c r="L5629" s="623"/>
    </row>
    <row r="5630" spans="1:12" s="194" customFormat="1" ht="24.6" customHeight="1" x14ac:dyDescent="0.15">
      <c r="A5630" s="624">
        <v>1063</v>
      </c>
      <c r="B5630" s="203" t="s">
        <v>12</v>
      </c>
      <c r="C5630" s="207" t="s">
        <v>11</v>
      </c>
      <c r="D5630" s="207" t="s">
        <v>280</v>
      </c>
      <c r="E5630" s="207" t="s">
        <v>281</v>
      </c>
      <c r="F5630" s="627" t="s">
        <v>8</v>
      </c>
      <c r="G5630" s="628"/>
      <c r="H5630" s="629"/>
      <c r="I5630" s="630"/>
      <c r="J5630" s="630"/>
      <c r="K5630" s="630"/>
      <c r="L5630" s="631"/>
    </row>
    <row r="5631" spans="1:12" s="194" customFormat="1" ht="26.65" customHeight="1" x14ac:dyDescent="0.15">
      <c r="A5631" s="625"/>
      <c r="B5631" s="620" t="s">
        <v>3517</v>
      </c>
      <c r="C5631" s="632" t="s">
        <v>3518</v>
      </c>
      <c r="D5631" s="634">
        <v>43389</v>
      </c>
      <c r="E5631" s="620" t="s">
        <v>389</v>
      </c>
      <c r="F5631" s="636" t="s">
        <v>3519</v>
      </c>
      <c r="G5631" s="637"/>
      <c r="H5631" s="610" t="s">
        <v>286</v>
      </c>
      <c r="I5631" s="611"/>
      <c r="J5631" s="209" t="s">
        <v>287</v>
      </c>
      <c r="K5631" s="209" t="s">
        <v>16</v>
      </c>
      <c r="L5631" s="210">
        <v>1201.69</v>
      </c>
    </row>
    <row r="5632" spans="1:12" s="194" customFormat="1" ht="299.10000000000002" customHeight="1" x14ac:dyDescent="0.15">
      <c r="A5632" s="625"/>
      <c r="B5632" s="621"/>
      <c r="C5632" s="633"/>
      <c r="D5632" s="635"/>
      <c r="E5632" s="621"/>
      <c r="F5632" s="638"/>
      <c r="G5632" s="639"/>
      <c r="H5632" s="610" t="s">
        <v>242</v>
      </c>
      <c r="I5632" s="611"/>
      <c r="J5632" s="209" t="s">
        <v>287</v>
      </c>
      <c r="K5632" s="209" t="s">
        <v>16</v>
      </c>
      <c r="L5632" s="210">
        <v>517.54</v>
      </c>
    </row>
    <row r="5633" spans="1:12" s="194" customFormat="1" ht="24.6" customHeight="1" x14ac:dyDescent="0.15">
      <c r="A5633" s="625"/>
      <c r="B5633" s="203" t="s">
        <v>6</v>
      </c>
      <c r="C5633" s="207" t="s">
        <v>5</v>
      </c>
      <c r="D5633" s="207" t="s">
        <v>288</v>
      </c>
      <c r="E5633" s="207" t="s">
        <v>289</v>
      </c>
      <c r="F5633" s="612"/>
      <c r="G5633" s="613"/>
      <c r="H5633" s="616" t="s">
        <v>290</v>
      </c>
      <c r="I5633" s="617"/>
      <c r="J5633" s="620" t="s">
        <v>287</v>
      </c>
      <c r="K5633" s="620" t="s">
        <v>16</v>
      </c>
      <c r="L5633" s="622">
        <v>58.38</v>
      </c>
    </row>
    <row r="5634" spans="1:12" s="194" customFormat="1" ht="24.6" customHeight="1" x14ac:dyDescent="0.15">
      <c r="A5634" s="626"/>
      <c r="B5634" s="209" t="s">
        <v>460</v>
      </c>
      <c r="C5634" s="209" t="s">
        <v>3519</v>
      </c>
      <c r="D5634" s="211">
        <v>43393</v>
      </c>
      <c r="E5634" s="209" t="s">
        <v>2382</v>
      </c>
      <c r="F5634" s="614"/>
      <c r="G5634" s="615"/>
      <c r="H5634" s="618"/>
      <c r="I5634" s="619"/>
      <c r="J5634" s="621"/>
      <c r="K5634" s="621"/>
      <c r="L5634" s="623"/>
    </row>
    <row r="5635" spans="1:12" s="194" customFormat="1" ht="24.6" customHeight="1" x14ac:dyDescent="0.15">
      <c r="A5635" s="624">
        <v>1064</v>
      </c>
      <c r="B5635" s="203" t="s">
        <v>12</v>
      </c>
      <c r="C5635" s="207" t="s">
        <v>11</v>
      </c>
      <c r="D5635" s="207" t="s">
        <v>280</v>
      </c>
      <c r="E5635" s="207" t="s">
        <v>281</v>
      </c>
      <c r="F5635" s="627" t="s">
        <v>8</v>
      </c>
      <c r="G5635" s="628"/>
      <c r="H5635" s="629"/>
      <c r="I5635" s="630"/>
      <c r="J5635" s="630"/>
      <c r="K5635" s="630"/>
      <c r="L5635" s="631"/>
    </row>
    <row r="5636" spans="1:12" s="194" customFormat="1" ht="26.65" customHeight="1" x14ac:dyDescent="0.15">
      <c r="A5636" s="625"/>
      <c r="B5636" s="620" t="s">
        <v>3517</v>
      </c>
      <c r="C5636" s="632" t="s">
        <v>3520</v>
      </c>
      <c r="D5636" s="634">
        <v>43418</v>
      </c>
      <c r="E5636" s="620" t="s">
        <v>1172</v>
      </c>
      <c r="F5636" s="636" t="s">
        <v>3521</v>
      </c>
      <c r="G5636" s="637"/>
      <c r="H5636" s="610" t="s">
        <v>286</v>
      </c>
      <c r="I5636" s="611"/>
      <c r="J5636" s="209" t="s">
        <v>287</v>
      </c>
      <c r="K5636" s="209" t="s">
        <v>16</v>
      </c>
      <c r="L5636" s="210">
        <v>732</v>
      </c>
    </row>
    <row r="5637" spans="1:12" s="194" customFormat="1" ht="409.6" customHeight="1" x14ac:dyDescent="0.15">
      <c r="A5637" s="625"/>
      <c r="B5637" s="640"/>
      <c r="C5637" s="641"/>
      <c r="D5637" s="642"/>
      <c r="E5637" s="640"/>
      <c r="F5637" s="643"/>
      <c r="G5637" s="644"/>
      <c r="H5637" s="616" t="s">
        <v>242</v>
      </c>
      <c r="I5637" s="617"/>
      <c r="J5637" s="620" t="s">
        <v>287</v>
      </c>
      <c r="K5637" s="620" t="s">
        <v>16</v>
      </c>
      <c r="L5637" s="622">
        <v>149.84</v>
      </c>
    </row>
    <row r="5638" spans="1:12" s="194" customFormat="1" ht="409.6" customHeight="1" x14ac:dyDescent="0.15">
      <c r="A5638" s="625"/>
      <c r="B5638" s="640"/>
      <c r="C5638" s="641"/>
      <c r="D5638" s="642"/>
      <c r="E5638" s="640"/>
      <c r="F5638" s="643"/>
      <c r="G5638" s="644"/>
      <c r="H5638" s="646"/>
      <c r="I5638" s="647"/>
      <c r="J5638" s="640"/>
      <c r="K5638" s="640"/>
      <c r="L5638" s="645"/>
    </row>
    <row r="5639" spans="1:12" s="194" customFormat="1" ht="62.85" customHeight="1" x14ac:dyDescent="0.15">
      <c r="A5639" s="625"/>
      <c r="B5639" s="621"/>
      <c r="C5639" s="633"/>
      <c r="D5639" s="635"/>
      <c r="E5639" s="621"/>
      <c r="F5639" s="638"/>
      <c r="G5639" s="639"/>
      <c r="H5639" s="618"/>
      <c r="I5639" s="619"/>
      <c r="J5639" s="621"/>
      <c r="K5639" s="621"/>
      <c r="L5639" s="623"/>
    </row>
    <row r="5640" spans="1:12" s="194" customFormat="1" ht="24.6" customHeight="1" x14ac:dyDescent="0.15">
      <c r="A5640" s="625"/>
      <c r="B5640" s="203" t="s">
        <v>6</v>
      </c>
      <c r="C5640" s="207" t="s">
        <v>5</v>
      </c>
      <c r="D5640" s="207" t="s">
        <v>288</v>
      </c>
      <c r="E5640" s="207" t="s">
        <v>289</v>
      </c>
      <c r="F5640" s="612"/>
      <c r="G5640" s="613"/>
      <c r="H5640" s="616" t="s">
        <v>290</v>
      </c>
      <c r="I5640" s="617"/>
      <c r="J5640" s="620" t="s">
        <v>287</v>
      </c>
      <c r="K5640" s="620" t="s">
        <v>287</v>
      </c>
      <c r="L5640" s="622">
        <v>0</v>
      </c>
    </row>
    <row r="5641" spans="1:12" s="194" customFormat="1" ht="24.6" customHeight="1" x14ac:dyDescent="0.15">
      <c r="A5641" s="626"/>
      <c r="B5641" s="209" t="s">
        <v>460</v>
      </c>
      <c r="C5641" s="209" t="s">
        <v>3521</v>
      </c>
      <c r="D5641" s="211">
        <v>43428</v>
      </c>
      <c r="E5641" s="209" t="s">
        <v>3522</v>
      </c>
      <c r="F5641" s="614"/>
      <c r="G5641" s="615"/>
      <c r="H5641" s="618"/>
      <c r="I5641" s="619"/>
      <c r="J5641" s="621"/>
      <c r="K5641" s="621"/>
      <c r="L5641" s="623"/>
    </row>
    <row r="5642" spans="1:12" s="194" customFormat="1" ht="24.6" customHeight="1" x14ac:dyDescent="0.15">
      <c r="A5642" s="624">
        <v>1065</v>
      </c>
      <c r="B5642" s="203" t="s">
        <v>12</v>
      </c>
      <c r="C5642" s="207" t="s">
        <v>11</v>
      </c>
      <c r="D5642" s="207" t="s">
        <v>280</v>
      </c>
      <c r="E5642" s="207" t="s">
        <v>281</v>
      </c>
      <c r="F5642" s="627" t="s">
        <v>8</v>
      </c>
      <c r="G5642" s="628"/>
      <c r="H5642" s="629"/>
      <c r="I5642" s="630"/>
      <c r="J5642" s="630"/>
      <c r="K5642" s="630"/>
      <c r="L5642" s="631"/>
    </row>
    <row r="5643" spans="1:12" s="194" customFormat="1" ht="26.65" customHeight="1" x14ac:dyDescent="0.15">
      <c r="A5643" s="625"/>
      <c r="B5643" s="620" t="s">
        <v>3517</v>
      </c>
      <c r="C5643" s="632" t="s">
        <v>3520</v>
      </c>
      <c r="D5643" s="634">
        <v>43418</v>
      </c>
      <c r="E5643" s="620" t="s">
        <v>1172</v>
      </c>
      <c r="F5643" s="636" t="s">
        <v>3523</v>
      </c>
      <c r="G5643" s="637"/>
      <c r="H5643" s="610" t="s">
        <v>286</v>
      </c>
      <c r="I5643" s="611"/>
      <c r="J5643" s="209" t="s">
        <v>287</v>
      </c>
      <c r="K5643" s="209" t="s">
        <v>16</v>
      </c>
      <c r="L5643" s="210">
        <v>543.84</v>
      </c>
    </row>
    <row r="5644" spans="1:12" s="194" customFormat="1" ht="409.6" customHeight="1" x14ac:dyDescent="0.15">
      <c r="A5644" s="625"/>
      <c r="B5644" s="640"/>
      <c r="C5644" s="641"/>
      <c r="D5644" s="642"/>
      <c r="E5644" s="640"/>
      <c r="F5644" s="643"/>
      <c r="G5644" s="644"/>
      <c r="H5644" s="616" t="s">
        <v>242</v>
      </c>
      <c r="I5644" s="617"/>
      <c r="J5644" s="620" t="s">
        <v>287</v>
      </c>
      <c r="K5644" s="620" t="s">
        <v>287</v>
      </c>
      <c r="L5644" s="622">
        <v>0</v>
      </c>
    </row>
    <row r="5645" spans="1:12" s="194" customFormat="1" ht="409.6" customHeight="1" x14ac:dyDescent="0.15">
      <c r="A5645" s="625"/>
      <c r="B5645" s="640"/>
      <c r="C5645" s="641"/>
      <c r="D5645" s="642"/>
      <c r="E5645" s="640"/>
      <c r="F5645" s="643"/>
      <c r="G5645" s="644"/>
      <c r="H5645" s="646"/>
      <c r="I5645" s="647"/>
      <c r="J5645" s="640"/>
      <c r="K5645" s="640"/>
      <c r="L5645" s="645"/>
    </row>
    <row r="5646" spans="1:12" s="194" customFormat="1" ht="62.85" customHeight="1" x14ac:dyDescent="0.15">
      <c r="A5646" s="625"/>
      <c r="B5646" s="621"/>
      <c r="C5646" s="633"/>
      <c r="D5646" s="635"/>
      <c r="E5646" s="621"/>
      <c r="F5646" s="638"/>
      <c r="G5646" s="639"/>
      <c r="H5646" s="618"/>
      <c r="I5646" s="619"/>
      <c r="J5646" s="621"/>
      <c r="K5646" s="621"/>
      <c r="L5646" s="623"/>
    </row>
    <row r="5647" spans="1:12" s="194" customFormat="1" ht="24.6" customHeight="1" x14ac:dyDescent="0.15">
      <c r="A5647" s="625"/>
      <c r="B5647" s="203" t="s">
        <v>6</v>
      </c>
      <c r="C5647" s="207" t="s">
        <v>5</v>
      </c>
      <c r="D5647" s="207" t="s">
        <v>288</v>
      </c>
      <c r="E5647" s="207" t="s">
        <v>289</v>
      </c>
      <c r="F5647" s="612"/>
      <c r="G5647" s="613"/>
      <c r="H5647" s="616" t="s">
        <v>290</v>
      </c>
      <c r="I5647" s="617"/>
      <c r="J5647" s="620" t="s">
        <v>287</v>
      </c>
      <c r="K5647" s="620" t="s">
        <v>287</v>
      </c>
      <c r="L5647" s="622">
        <v>0</v>
      </c>
    </row>
    <row r="5648" spans="1:12" s="194" customFormat="1" ht="24.6" customHeight="1" x14ac:dyDescent="0.15">
      <c r="A5648" s="626"/>
      <c r="B5648" s="209" t="s">
        <v>460</v>
      </c>
      <c r="C5648" s="209" t="s">
        <v>3523</v>
      </c>
      <c r="D5648" s="211">
        <v>43428</v>
      </c>
      <c r="E5648" s="209" t="s">
        <v>3522</v>
      </c>
      <c r="F5648" s="614"/>
      <c r="G5648" s="615"/>
      <c r="H5648" s="618"/>
      <c r="I5648" s="619"/>
      <c r="J5648" s="621"/>
      <c r="K5648" s="621"/>
      <c r="L5648" s="623"/>
    </row>
    <row r="5649" spans="1:12" s="194" customFormat="1" ht="24.6" customHeight="1" x14ac:dyDescent="0.15">
      <c r="A5649" s="624">
        <v>1066</v>
      </c>
      <c r="B5649" s="203" t="s">
        <v>12</v>
      </c>
      <c r="C5649" s="207" t="s">
        <v>11</v>
      </c>
      <c r="D5649" s="207" t="s">
        <v>280</v>
      </c>
      <c r="E5649" s="207" t="s">
        <v>281</v>
      </c>
      <c r="F5649" s="627" t="s">
        <v>8</v>
      </c>
      <c r="G5649" s="628"/>
      <c r="H5649" s="629"/>
      <c r="I5649" s="630"/>
      <c r="J5649" s="630"/>
      <c r="K5649" s="630"/>
      <c r="L5649" s="631"/>
    </row>
    <row r="5650" spans="1:12" s="194" customFormat="1" ht="26.65" customHeight="1" x14ac:dyDescent="0.15">
      <c r="A5650" s="625"/>
      <c r="B5650" s="620" t="s">
        <v>3517</v>
      </c>
      <c r="C5650" s="632" t="s">
        <v>3524</v>
      </c>
      <c r="D5650" s="634">
        <v>43522</v>
      </c>
      <c r="E5650" s="620" t="s">
        <v>389</v>
      </c>
      <c r="F5650" s="636" t="s">
        <v>3519</v>
      </c>
      <c r="G5650" s="637"/>
      <c r="H5650" s="610" t="s">
        <v>286</v>
      </c>
      <c r="I5650" s="611"/>
      <c r="J5650" s="209" t="s">
        <v>287</v>
      </c>
      <c r="K5650" s="209" t="s">
        <v>16</v>
      </c>
      <c r="L5650" s="210">
        <v>937.47</v>
      </c>
    </row>
    <row r="5651" spans="1:12" s="194" customFormat="1" ht="341.85" customHeight="1" x14ac:dyDescent="0.15">
      <c r="A5651" s="625"/>
      <c r="B5651" s="621"/>
      <c r="C5651" s="633"/>
      <c r="D5651" s="635"/>
      <c r="E5651" s="621"/>
      <c r="F5651" s="638"/>
      <c r="G5651" s="639"/>
      <c r="H5651" s="610" t="s">
        <v>242</v>
      </c>
      <c r="I5651" s="611"/>
      <c r="J5651" s="209" t="s">
        <v>287</v>
      </c>
      <c r="K5651" s="209" t="s">
        <v>16</v>
      </c>
      <c r="L5651" s="210">
        <v>816.77</v>
      </c>
    </row>
    <row r="5652" spans="1:12" s="194" customFormat="1" ht="24.6" customHeight="1" x14ac:dyDescent="0.15">
      <c r="A5652" s="625"/>
      <c r="B5652" s="203" t="s">
        <v>6</v>
      </c>
      <c r="C5652" s="207" t="s">
        <v>5</v>
      </c>
      <c r="D5652" s="207" t="s">
        <v>288</v>
      </c>
      <c r="E5652" s="207" t="s">
        <v>289</v>
      </c>
      <c r="F5652" s="612"/>
      <c r="G5652" s="613"/>
      <c r="H5652" s="616" t="s">
        <v>290</v>
      </c>
      <c r="I5652" s="617"/>
      <c r="J5652" s="620" t="s">
        <v>287</v>
      </c>
      <c r="K5652" s="620" t="s">
        <v>16</v>
      </c>
      <c r="L5652" s="622">
        <v>55.63</v>
      </c>
    </row>
    <row r="5653" spans="1:12" s="194" customFormat="1" ht="24.6" customHeight="1" x14ac:dyDescent="0.15">
      <c r="A5653" s="626"/>
      <c r="B5653" s="209" t="s">
        <v>460</v>
      </c>
      <c r="C5653" s="209" t="s">
        <v>3519</v>
      </c>
      <c r="D5653" s="211">
        <v>43527</v>
      </c>
      <c r="E5653" s="209" t="s">
        <v>3525</v>
      </c>
      <c r="F5653" s="614"/>
      <c r="G5653" s="615"/>
      <c r="H5653" s="618"/>
      <c r="I5653" s="619"/>
      <c r="J5653" s="621"/>
      <c r="K5653" s="621"/>
      <c r="L5653" s="623"/>
    </row>
    <row r="5654" spans="1:12" s="194" customFormat="1" ht="24.6" customHeight="1" x14ac:dyDescent="0.15">
      <c r="A5654" s="624">
        <v>1067</v>
      </c>
      <c r="B5654" s="203" t="s">
        <v>12</v>
      </c>
      <c r="C5654" s="207" t="s">
        <v>11</v>
      </c>
      <c r="D5654" s="207" t="s">
        <v>280</v>
      </c>
      <c r="E5654" s="207" t="s">
        <v>281</v>
      </c>
      <c r="F5654" s="627" t="s">
        <v>8</v>
      </c>
      <c r="G5654" s="628"/>
      <c r="H5654" s="629"/>
      <c r="I5654" s="630"/>
      <c r="J5654" s="630"/>
      <c r="K5654" s="630"/>
      <c r="L5654" s="631"/>
    </row>
    <row r="5655" spans="1:12" s="194" customFormat="1" ht="26.65" customHeight="1" x14ac:dyDescent="0.15">
      <c r="A5655" s="625"/>
      <c r="B5655" s="620" t="s">
        <v>3526</v>
      </c>
      <c r="C5655" s="620" t="s">
        <v>3527</v>
      </c>
      <c r="D5655" s="634">
        <v>43410</v>
      </c>
      <c r="E5655" s="620" t="s">
        <v>3528</v>
      </c>
      <c r="F5655" s="636" t="s">
        <v>3529</v>
      </c>
      <c r="G5655" s="637"/>
      <c r="H5655" s="610" t="s">
        <v>286</v>
      </c>
      <c r="I5655" s="611"/>
      <c r="J5655" s="209" t="s">
        <v>287</v>
      </c>
      <c r="K5655" s="209" t="s">
        <v>16</v>
      </c>
      <c r="L5655" s="210">
        <v>274.13</v>
      </c>
    </row>
    <row r="5656" spans="1:12" s="194" customFormat="1" ht="115.7" customHeight="1" x14ac:dyDescent="0.15">
      <c r="A5656" s="625"/>
      <c r="B5656" s="621"/>
      <c r="C5656" s="621"/>
      <c r="D5656" s="635"/>
      <c r="E5656" s="621"/>
      <c r="F5656" s="638"/>
      <c r="G5656" s="639"/>
      <c r="H5656" s="610" t="s">
        <v>242</v>
      </c>
      <c r="I5656" s="611"/>
      <c r="J5656" s="209" t="s">
        <v>287</v>
      </c>
      <c r="K5656" s="209" t="s">
        <v>16</v>
      </c>
      <c r="L5656" s="210">
        <v>441.4</v>
      </c>
    </row>
    <row r="5657" spans="1:12" s="194" customFormat="1" ht="24.6" customHeight="1" x14ac:dyDescent="0.15">
      <c r="A5657" s="625"/>
      <c r="B5657" s="203" t="s">
        <v>6</v>
      </c>
      <c r="C5657" s="207" t="s">
        <v>5</v>
      </c>
      <c r="D5657" s="207" t="s">
        <v>288</v>
      </c>
      <c r="E5657" s="207" t="s">
        <v>289</v>
      </c>
      <c r="F5657" s="612"/>
      <c r="G5657" s="613"/>
      <c r="H5657" s="616" t="s">
        <v>290</v>
      </c>
      <c r="I5657" s="617"/>
      <c r="J5657" s="620" t="s">
        <v>287</v>
      </c>
      <c r="K5657" s="620" t="s">
        <v>287</v>
      </c>
      <c r="L5657" s="622">
        <v>0</v>
      </c>
    </row>
    <row r="5658" spans="1:12" s="194" customFormat="1" ht="24.6" customHeight="1" x14ac:dyDescent="0.15">
      <c r="A5658" s="626"/>
      <c r="B5658" s="209" t="s">
        <v>291</v>
      </c>
      <c r="C5658" s="209" t="s">
        <v>3529</v>
      </c>
      <c r="D5658" s="211">
        <v>43412</v>
      </c>
      <c r="E5658" s="209" t="s">
        <v>2770</v>
      </c>
      <c r="F5658" s="614"/>
      <c r="G5658" s="615"/>
      <c r="H5658" s="618"/>
      <c r="I5658" s="619"/>
      <c r="J5658" s="621"/>
      <c r="K5658" s="621"/>
      <c r="L5658" s="623"/>
    </row>
    <row r="5659" spans="1:12" s="194" customFormat="1" ht="24.6" customHeight="1" x14ac:dyDescent="0.15">
      <c r="A5659" s="624">
        <v>1068</v>
      </c>
      <c r="B5659" s="203" t="s">
        <v>12</v>
      </c>
      <c r="C5659" s="207" t="s">
        <v>11</v>
      </c>
      <c r="D5659" s="207" t="s">
        <v>280</v>
      </c>
      <c r="E5659" s="207" t="s">
        <v>281</v>
      </c>
      <c r="F5659" s="627" t="s">
        <v>8</v>
      </c>
      <c r="G5659" s="628"/>
      <c r="H5659" s="629"/>
      <c r="I5659" s="630"/>
      <c r="J5659" s="630"/>
      <c r="K5659" s="630"/>
      <c r="L5659" s="631"/>
    </row>
    <row r="5660" spans="1:12" s="194" customFormat="1" ht="26.65" customHeight="1" x14ac:dyDescent="0.15">
      <c r="A5660" s="625"/>
      <c r="B5660" s="620" t="s">
        <v>3526</v>
      </c>
      <c r="C5660" s="620" t="s">
        <v>3530</v>
      </c>
      <c r="D5660" s="634">
        <v>43418</v>
      </c>
      <c r="E5660" s="620" t="s">
        <v>442</v>
      </c>
      <c r="F5660" s="636" t="s">
        <v>3531</v>
      </c>
      <c r="G5660" s="637"/>
      <c r="H5660" s="610" t="s">
        <v>286</v>
      </c>
      <c r="I5660" s="611"/>
      <c r="J5660" s="209" t="s">
        <v>16</v>
      </c>
      <c r="K5660" s="209" t="s">
        <v>16</v>
      </c>
      <c r="L5660" s="210">
        <v>486.5</v>
      </c>
    </row>
    <row r="5661" spans="1:12" s="194" customFormat="1" ht="94.35" customHeight="1" x14ac:dyDescent="0.15">
      <c r="A5661" s="625"/>
      <c r="B5661" s="621"/>
      <c r="C5661" s="621"/>
      <c r="D5661" s="635"/>
      <c r="E5661" s="621"/>
      <c r="F5661" s="638"/>
      <c r="G5661" s="639"/>
      <c r="H5661" s="610" t="s">
        <v>242</v>
      </c>
      <c r="I5661" s="611"/>
      <c r="J5661" s="209" t="s">
        <v>287</v>
      </c>
      <c r="K5661" s="209" t="s">
        <v>16</v>
      </c>
      <c r="L5661" s="210">
        <v>395</v>
      </c>
    </row>
    <row r="5662" spans="1:12" s="194" customFormat="1" ht="24.6" customHeight="1" x14ac:dyDescent="0.15">
      <c r="A5662" s="625"/>
      <c r="B5662" s="203" t="s">
        <v>6</v>
      </c>
      <c r="C5662" s="207" t="s">
        <v>5</v>
      </c>
      <c r="D5662" s="207" t="s">
        <v>288</v>
      </c>
      <c r="E5662" s="207" t="s">
        <v>289</v>
      </c>
      <c r="F5662" s="612"/>
      <c r="G5662" s="613"/>
      <c r="H5662" s="616" t="s">
        <v>290</v>
      </c>
      <c r="I5662" s="617"/>
      <c r="J5662" s="620" t="s">
        <v>287</v>
      </c>
      <c r="K5662" s="620" t="s">
        <v>287</v>
      </c>
      <c r="L5662" s="622">
        <v>0</v>
      </c>
    </row>
    <row r="5663" spans="1:12" s="194" customFormat="1" ht="24.6" customHeight="1" x14ac:dyDescent="0.15">
      <c r="A5663" s="626"/>
      <c r="B5663" s="209" t="s">
        <v>291</v>
      </c>
      <c r="C5663" s="209" t="s">
        <v>3531</v>
      </c>
      <c r="D5663" s="211">
        <v>43420</v>
      </c>
      <c r="E5663" s="209" t="s">
        <v>1177</v>
      </c>
      <c r="F5663" s="614"/>
      <c r="G5663" s="615"/>
      <c r="H5663" s="618"/>
      <c r="I5663" s="619"/>
      <c r="J5663" s="621"/>
      <c r="K5663" s="621"/>
      <c r="L5663" s="623"/>
    </row>
    <row r="5664" spans="1:12" s="194" customFormat="1" ht="24.6" customHeight="1" x14ac:dyDescent="0.15">
      <c r="A5664" s="624">
        <v>1069</v>
      </c>
      <c r="B5664" s="203" t="s">
        <v>12</v>
      </c>
      <c r="C5664" s="207" t="s">
        <v>11</v>
      </c>
      <c r="D5664" s="207" t="s">
        <v>280</v>
      </c>
      <c r="E5664" s="207" t="s">
        <v>281</v>
      </c>
      <c r="F5664" s="627" t="s">
        <v>8</v>
      </c>
      <c r="G5664" s="628"/>
      <c r="H5664" s="629"/>
      <c r="I5664" s="630"/>
      <c r="J5664" s="630"/>
      <c r="K5664" s="630"/>
      <c r="L5664" s="631"/>
    </row>
    <row r="5665" spans="1:12" s="194" customFormat="1" ht="26.65" customHeight="1" x14ac:dyDescent="0.15">
      <c r="A5665" s="625"/>
      <c r="B5665" s="620" t="s">
        <v>3526</v>
      </c>
      <c r="C5665" s="620" t="s">
        <v>3532</v>
      </c>
      <c r="D5665" s="634">
        <v>43431</v>
      </c>
      <c r="E5665" s="620" t="s">
        <v>373</v>
      </c>
      <c r="F5665" s="636" t="s">
        <v>3533</v>
      </c>
      <c r="G5665" s="637"/>
      <c r="H5665" s="610" t="s">
        <v>286</v>
      </c>
      <c r="I5665" s="611"/>
      <c r="J5665" s="209" t="s">
        <v>287</v>
      </c>
      <c r="K5665" s="209" t="s">
        <v>16</v>
      </c>
      <c r="L5665" s="210">
        <v>234</v>
      </c>
    </row>
    <row r="5666" spans="1:12" s="194" customFormat="1" ht="94.35" customHeight="1" x14ac:dyDescent="0.15">
      <c r="A5666" s="625"/>
      <c r="B5666" s="621"/>
      <c r="C5666" s="621"/>
      <c r="D5666" s="635"/>
      <c r="E5666" s="621"/>
      <c r="F5666" s="638"/>
      <c r="G5666" s="639"/>
      <c r="H5666" s="610" t="s">
        <v>242</v>
      </c>
      <c r="I5666" s="611"/>
      <c r="J5666" s="209" t="s">
        <v>287</v>
      </c>
      <c r="K5666" s="209" t="s">
        <v>16</v>
      </c>
      <c r="L5666" s="210">
        <v>445.04</v>
      </c>
    </row>
    <row r="5667" spans="1:12" s="194" customFormat="1" ht="24.6" customHeight="1" x14ac:dyDescent="0.15">
      <c r="A5667" s="625"/>
      <c r="B5667" s="203" t="s">
        <v>6</v>
      </c>
      <c r="C5667" s="207" t="s">
        <v>5</v>
      </c>
      <c r="D5667" s="207" t="s">
        <v>288</v>
      </c>
      <c r="E5667" s="207" t="s">
        <v>289</v>
      </c>
      <c r="F5667" s="612"/>
      <c r="G5667" s="613"/>
      <c r="H5667" s="616" t="s">
        <v>290</v>
      </c>
      <c r="I5667" s="617"/>
      <c r="J5667" s="620" t="s">
        <v>287</v>
      </c>
      <c r="K5667" s="620" t="s">
        <v>287</v>
      </c>
      <c r="L5667" s="622">
        <v>0</v>
      </c>
    </row>
    <row r="5668" spans="1:12" s="194" customFormat="1" ht="24.6" customHeight="1" x14ac:dyDescent="0.15">
      <c r="A5668" s="626"/>
      <c r="B5668" s="209" t="s">
        <v>291</v>
      </c>
      <c r="C5668" s="209" t="s">
        <v>3533</v>
      </c>
      <c r="D5668" s="211">
        <v>43433</v>
      </c>
      <c r="E5668" s="209" t="s">
        <v>1737</v>
      </c>
      <c r="F5668" s="614"/>
      <c r="G5668" s="615"/>
      <c r="H5668" s="618"/>
      <c r="I5668" s="619"/>
      <c r="J5668" s="621"/>
      <c r="K5668" s="621"/>
      <c r="L5668" s="623"/>
    </row>
    <row r="5669" spans="1:12" s="194" customFormat="1" ht="24.6" customHeight="1" x14ac:dyDescent="0.15">
      <c r="A5669" s="624">
        <v>1070</v>
      </c>
      <c r="B5669" s="203" t="s">
        <v>12</v>
      </c>
      <c r="C5669" s="207" t="s">
        <v>11</v>
      </c>
      <c r="D5669" s="207" t="s">
        <v>280</v>
      </c>
      <c r="E5669" s="207" t="s">
        <v>281</v>
      </c>
      <c r="F5669" s="627" t="s">
        <v>8</v>
      </c>
      <c r="G5669" s="628"/>
      <c r="H5669" s="629"/>
      <c r="I5669" s="630"/>
      <c r="J5669" s="630"/>
      <c r="K5669" s="630"/>
      <c r="L5669" s="631"/>
    </row>
    <row r="5670" spans="1:12" s="194" customFormat="1" ht="26.65" customHeight="1" x14ac:dyDescent="0.15">
      <c r="A5670" s="625"/>
      <c r="B5670" s="620" t="s">
        <v>3526</v>
      </c>
      <c r="C5670" s="632" t="s">
        <v>3534</v>
      </c>
      <c r="D5670" s="634">
        <v>43547</v>
      </c>
      <c r="E5670" s="620" t="s">
        <v>1522</v>
      </c>
      <c r="F5670" s="636" t="s">
        <v>465</v>
      </c>
      <c r="G5670" s="637"/>
      <c r="H5670" s="610" t="s">
        <v>286</v>
      </c>
      <c r="I5670" s="611"/>
      <c r="J5670" s="209" t="s">
        <v>16</v>
      </c>
      <c r="K5670" s="209" t="s">
        <v>287</v>
      </c>
      <c r="L5670" s="210">
        <v>1140</v>
      </c>
    </row>
    <row r="5671" spans="1:12" s="194" customFormat="1" ht="137.65" customHeight="1" x14ac:dyDescent="0.15">
      <c r="A5671" s="625"/>
      <c r="B5671" s="621"/>
      <c r="C5671" s="633"/>
      <c r="D5671" s="635"/>
      <c r="E5671" s="621"/>
      <c r="F5671" s="638"/>
      <c r="G5671" s="639"/>
      <c r="H5671" s="610" t="s">
        <v>242</v>
      </c>
      <c r="I5671" s="611"/>
      <c r="J5671" s="209" t="s">
        <v>287</v>
      </c>
      <c r="K5671" s="209" t="s">
        <v>287</v>
      </c>
      <c r="L5671" s="210">
        <v>0</v>
      </c>
    </row>
    <row r="5672" spans="1:12" s="194" customFormat="1" ht="24.6" customHeight="1" x14ac:dyDescent="0.15">
      <c r="A5672" s="625"/>
      <c r="B5672" s="203" t="s">
        <v>6</v>
      </c>
      <c r="C5672" s="207" t="s">
        <v>5</v>
      </c>
      <c r="D5672" s="207" t="s">
        <v>288</v>
      </c>
      <c r="E5672" s="207" t="s">
        <v>289</v>
      </c>
      <c r="F5672" s="612"/>
      <c r="G5672" s="613"/>
      <c r="H5672" s="616" t="s">
        <v>290</v>
      </c>
      <c r="I5672" s="617"/>
      <c r="J5672" s="620" t="s">
        <v>287</v>
      </c>
      <c r="K5672" s="620" t="s">
        <v>287</v>
      </c>
      <c r="L5672" s="622">
        <v>0</v>
      </c>
    </row>
    <row r="5673" spans="1:12" s="194" customFormat="1" ht="24.6" customHeight="1" x14ac:dyDescent="0.15">
      <c r="A5673" s="626"/>
      <c r="B5673" s="209" t="s">
        <v>291</v>
      </c>
      <c r="C5673" s="209" t="s">
        <v>465</v>
      </c>
      <c r="D5673" s="211">
        <v>43552</v>
      </c>
      <c r="E5673" s="209" t="s">
        <v>681</v>
      </c>
      <c r="F5673" s="614"/>
      <c r="G5673" s="615"/>
      <c r="H5673" s="618"/>
      <c r="I5673" s="619"/>
      <c r="J5673" s="621"/>
      <c r="K5673" s="621"/>
      <c r="L5673" s="623"/>
    </row>
    <row r="5674" spans="1:12" s="194" customFormat="1" ht="24.6" customHeight="1" x14ac:dyDescent="0.15">
      <c r="A5674" s="624">
        <v>1071</v>
      </c>
      <c r="B5674" s="203" t="s">
        <v>12</v>
      </c>
      <c r="C5674" s="207" t="s">
        <v>11</v>
      </c>
      <c r="D5674" s="207" t="s">
        <v>280</v>
      </c>
      <c r="E5674" s="207" t="s">
        <v>281</v>
      </c>
      <c r="F5674" s="627" t="s">
        <v>8</v>
      </c>
      <c r="G5674" s="628"/>
      <c r="H5674" s="629"/>
      <c r="I5674" s="630"/>
      <c r="J5674" s="630"/>
      <c r="K5674" s="630"/>
      <c r="L5674" s="631"/>
    </row>
    <row r="5675" spans="1:12" s="194" customFormat="1" ht="26.65" customHeight="1" x14ac:dyDescent="0.15">
      <c r="A5675" s="625"/>
      <c r="B5675" s="620" t="s">
        <v>3535</v>
      </c>
      <c r="C5675" s="632" t="s">
        <v>3536</v>
      </c>
      <c r="D5675" s="634">
        <v>43396</v>
      </c>
      <c r="E5675" s="620" t="s">
        <v>394</v>
      </c>
      <c r="F5675" s="636" t="s">
        <v>395</v>
      </c>
      <c r="G5675" s="637"/>
      <c r="H5675" s="610" t="s">
        <v>286</v>
      </c>
      <c r="I5675" s="611"/>
      <c r="J5675" s="209" t="s">
        <v>287</v>
      </c>
      <c r="K5675" s="209" t="s">
        <v>16</v>
      </c>
      <c r="L5675" s="210">
        <v>516</v>
      </c>
    </row>
    <row r="5676" spans="1:12" s="194" customFormat="1" ht="277.35000000000002" customHeight="1" x14ac:dyDescent="0.15">
      <c r="A5676" s="625"/>
      <c r="B5676" s="621"/>
      <c r="C5676" s="633"/>
      <c r="D5676" s="635"/>
      <c r="E5676" s="621"/>
      <c r="F5676" s="638"/>
      <c r="G5676" s="639"/>
      <c r="H5676" s="610" t="s">
        <v>242</v>
      </c>
      <c r="I5676" s="611"/>
      <c r="J5676" s="209" t="s">
        <v>287</v>
      </c>
      <c r="K5676" s="209" t="s">
        <v>287</v>
      </c>
      <c r="L5676" s="210">
        <v>0</v>
      </c>
    </row>
    <row r="5677" spans="1:12" s="194" customFormat="1" ht="24.6" customHeight="1" x14ac:dyDescent="0.15">
      <c r="A5677" s="625"/>
      <c r="B5677" s="203" t="s">
        <v>6</v>
      </c>
      <c r="C5677" s="207" t="s">
        <v>5</v>
      </c>
      <c r="D5677" s="207" t="s">
        <v>288</v>
      </c>
      <c r="E5677" s="207" t="s">
        <v>289</v>
      </c>
      <c r="F5677" s="612"/>
      <c r="G5677" s="613"/>
      <c r="H5677" s="616" t="s">
        <v>290</v>
      </c>
      <c r="I5677" s="617"/>
      <c r="J5677" s="620" t="s">
        <v>287</v>
      </c>
      <c r="K5677" s="620" t="s">
        <v>16</v>
      </c>
      <c r="L5677" s="622">
        <v>883.09</v>
      </c>
    </row>
    <row r="5678" spans="1:12" s="194" customFormat="1" ht="24.6" customHeight="1" x14ac:dyDescent="0.15">
      <c r="A5678" s="626"/>
      <c r="B5678" s="209" t="s">
        <v>302</v>
      </c>
      <c r="C5678" s="209" t="s">
        <v>395</v>
      </c>
      <c r="D5678" s="211">
        <v>43402</v>
      </c>
      <c r="E5678" s="209" t="s">
        <v>3283</v>
      </c>
      <c r="F5678" s="614"/>
      <c r="G5678" s="615"/>
      <c r="H5678" s="618"/>
      <c r="I5678" s="619"/>
      <c r="J5678" s="621"/>
      <c r="K5678" s="621"/>
      <c r="L5678" s="623"/>
    </row>
    <row r="5679" spans="1:12" s="194" customFormat="1" ht="24.6" customHeight="1" x14ac:dyDescent="0.15">
      <c r="A5679" s="624">
        <v>1072</v>
      </c>
      <c r="B5679" s="203" t="s">
        <v>12</v>
      </c>
      <c r="C5679" s="207" t="s">
        <v>11</v>
      </c>
      <c r="D5679" s="207" t="s">
        <v>280</v>
      </c>
      <c r="E5679" s="207" t="s">
        <v>281</v>
      </c>
      <c r="F5679" s="627" t="s">
        <v>8</v>
      </c>
      <c r="G5679" s="628"/>
      <c r="H5679" s="629"/>
      <c r="I5679" s="630"/>
      <c r="J5679" s="630"/>
      <c r="K5679" s="630"/>
      <c r="L5679" s="631"/>
    </row>
    <row r="5680" spans="1:12" s="194" customFormat="1" ht="26.65" customHeight="1" x14ac:dyDescent="0.15">
      <c r="A5680" s="625"/>
      <c r="B5680" s="620" t="s">
        <v>3537</v>
      </c>
      <c r="C5680" s="620" t="s">
        <v>3538</v>
      </c>
      <c r="D5680" s="634">
        <v>43540</v>
      </c>
      <c r="E5680" s="620" t="s">
        <v>2617</v>
      </c>
      <c r="F5680" s="636" t="s">
        <v>3539</v>
      </c>
      <c r="G5680" s="637"/>
      <c r="H5680" s="610" t="s">
        <v>286</v>
      </c>
      <c r="I5680" s="611"/>
      <c r="J5680" s="209" t="s">
        <v>287</v>
      </c>
      <c r="K5680" s="209" t="s">
        <v>16</v>
      </c>
      <c r="L5680" s="210">
        <v>932</v>
      </c>
    </row>
    <row r="5681" spans="1:12" s="194" customFormat="1" ht="61.9" customHeight="1" x14ac:dyDescent="0.15">
      <c r="A5681" s="625"/>
      <c r="B5681" s="621"/>
      <c r="C5681" s="621"/>
      <c r="D5681" s="635"/>
      <c r="E5681" s="621"/>
      <c r="F5681" s="638"/>
      <c r="G5681" s="639"/>
      <c r="H5681" s="610" t="s">
        <v>242</v>
      </c>
      <c r="I5681" s="611"/>
      <c r="J5681" s="209" t="s">
        <v>287</v>
      </c>
      <c r="K5681" s="209" t="s">
        <v>16</v>
      </c>
      <c r="L5681" s="210">
        <v>4034.36</v>
      </c>
    </row>
    <row r="5682" spans="1:12" s="194" customFormat="1" ht="24.6" customHeight="1" x14ac:dyDescent="0.15">
      <c r="A5682" s="625"/>
      <c r="B5682" s="203" t="s">
        <v>6</v>
      </c>
      <c r="C5682" s="207" t="s">
        <v>5</v>
      </c>
      <c r="D5682" s="207" t="s">
        <v>288</v>
      </c>
      <c r="E5682" s="207" t="s">
        <v>289</v>
      </c>
      <c r="F5682" s="612"/>
      <c r="G5682" s="613"/>
      <c r="H5682" s="616" t="s">
        <v>290</v>
      </c>
      <c r="I5682" s="617"/>
      <c r="J5682" s="620" t="s">
        <v>287</v>
      </c>
      <c r="K5682" s="620" t="s">
        <v>16</v>
      </c>
      <c r="L5682" s="622">
        <v>62.53</v>
      </c>
    </row>
    <row r="5683" spans="1:12" s="194" customFormat="1" ht="24.6" customHeight="1" x14ac:dyDescent="0.15">
      <c r="A5683" s="626"/>
      <c r="B5683" s="209" t="s">
        <v>291</v>
      </c>
      <c r="C5683" s="209" t="s">
        <v>3539</v>
      </c>
      <c r="D5683" s="211">
        <v>43544</v>
      </c>
      <c r="E5683" s="209" t="s">
        <v>2342</v>
      </c>
      <c r="F5683" s="614"/>
      <c r="G5683" s="615"/>
      <c r="H5683" s="618"/>
      <c r="I5683" s="619"/>
      <c r="J5683" s="621"/>
      <c r="K5683" s="621"/>
      <c r="L5683" s="623"/>
    </row>
    <row r="5684" spans="1:12" s="194" customFormat="1" ht="24.6" customHeight="1" x14ac:dyDescent="0.15">
      <c r="A5684" s="624">
        <v>1073</v>
      </c>
      <c r="B5684" s="203" t="s">
        <v>12</v>
      </c>
      <c r="C5684" s="207" t="s">
        <v>11</v>
      </c>
      <c r="D5684" s="207" t="s">
        <v>280</v>
      </c>
      <c r="E5684" s="207" t="s">
        <v>281</v>
      </c>
      <c r="F5684" s="627" t="s">
        <v>8</v>
      </c>
      <c r="G5684" s="628"/>
      <c r="H5684" s="629"/>
      <c r="I5684" s="630"/>
      <c r="J5684" s="630"/>
      <c r="K5684" s="630"/>
      <c r="L5684" s="631"/>
    </row>
    <row r="5685" spans="1:12" s="194" customFormat="1" ht="26.65" customHeight="1" x14ac:dyDescent="0.15">
      <c r="A5685" s="625"/>
      <c r="B5685" s="620" t="s">
        <v>3540</v>
      </c>
      <c r="C5685" s="632" t="s">
        <v>3541</v>
      </c>
      <c r="D5685" s="634">
        <v>43376</v>
      </c>
      <c r="E5685" s="620" t="s">
        <v>3542</v>
      </c>
      <c r="F5685" s="636" t="s">
        <v>3543</v>
      </c>
      <c r="G5685" s="637"/>
      <c r="H5685" s="610" t="s">
        <v>286</v>
      </c>
      <c r="I5685" s="611"/>
      <c r="J5685" s="209" t="s">
        <v>287</v>
      </c>
      <c r="K5685" s="209" t="s">
        <v>16</v>
      </c>
      <c r="L5685" s="210">
        <v>332.55</v>
      </c>
    </row>
    <row r="5686" spans="1:12" s="194" customFormat="1" ht="409.6" customHeight="1" x14ac:dyDescent="0.15">
      <c r="A5686" s="625"/>
      <c r="B5686" s="640"/>
      <c r="C5686" s="641"/>
      <c r="D5686" s="642"/>
      <c r="E5686" s="640"/>
      <c r="F5686" s="643"/>
      <c r="G5686" s="644"/>
      <c r="H5686" s="616" t="s">
        <v>242</v>
      </c>
      <c r="I5686" s="617"/>
      <c r="J5686" s="620" t="s">
        <v>287</v>
      </c>
      <c r="K5686" s="620" t="s">
        <v>16</v>
      </c>
      <c r="L5686" s="622">
        <v>742.09</v>
      </c>
    </row>
    <row r="5687" spans="1:12" s="194" customFormat="1" ht="159.4" customHeight="1" x14ac:dyDescent="0.15">
      <c r="A5687" s="625"/>
      <c r="B5687" s="621"/>
      <c r="C5687" s="633"/>
      <c r="D5687" s="635"/>
      <c r="E5687" s="621"/>
      <c r="F5687" s="638"/>
      <c r="G5687" s="639"/>
      <c r="H5687" s="618"/>
      <c r="I5687" s="619"/>
      <c r="J5687" s="621"/>
      <c r="K5687" s="621"/>
      <c r="L5687" s="623"/>
    </row>
    <row r="5688" spans="1:12" s="194" customFormat="1" ht="24.6" customHeight="1" x14ac:dyDescent="0.15">
      <c r="A5688" s="625"/>
      <c r="B5688" s="203" t="s">
        <v>6</v>
      </c>
      <c r="C5688" s="207" t="s">
        <v>5</v>
      </c>
      <c r="D5688" s="207" t="s">
        <v>288</v>
      </c>
      <c r="E5688" s="207" t="s">
        <v>289</v>
      </c>
      <c r="F5688" s="612"/>
      <c r="G5688" s="613"/>
      <c r="H5688" s="616" t="s">
        <v>290</v>
      </c>
      <c r="I5688" s="617"/>
      <c r="J5688" s="620" t="s">
        <v>287</v>
      </c>
      <c r="K5688" s="620" t="s">
        <v>287</v>
      </c>
      <c r="L5688" s="622">
        <v>0</v>
      </c>
    </row>
    <row r="5689" spans="1:12" s="194" customFormat="1" ht="24.6" customHeight="1" x14ac:dyDescent="0.15">
      <c r="A5689" s="626"/>
      <c r="B5689" s="209" t="s">
        <v>291</v>
      </c>
      <c r="C5689" s="209" t="s">
        <v>3543</v>
      </c>
      <c r="D5689" s="211">
        <v>43379</v>
      </c>
      <c r="E5689" s="209" t="s">
        <v>1664</v>
      </c>
      <c r="F5689" s="614"/>
      <c r="G5689" s="615"/>
      <c r="H5689" s="618"/>
      <c r="I5689" s="619"/>
      <c r="J5689" s="621"/>
      <c r="K5689" s="621"/>
      <c r="L5689" s="623"/>
    </row>
    <row r="5690" spans="1:12" s="194" customFormat="1" ht="24.6" customHeight="1" x14ac:dyDescent="0.15">
      <c r="A5690" s="624">
        <v>1074</v>
      </c>
      <c r="B5690" s="203" t="s">
        <v>12</v>
      </c>
      <c r="C5690" s="207" t="s">
        <v>11</v>
      </c>
      <c r="D5690" s="207" t="s">
        <v>280</v>
      </c>
      <c r="E5690" s="207" t="s">
        <v>281</v>
      </c>
      <c r="F5690" s="627" t="s">
        <v>8</v>
      </c>
      <c r="G5690" s="628"/>
      <c r="H5690" s="629"/>
      <c r="I5690" s="630"/>
      <c r="J5690" s="630"/>
      <c r="K5690" s="630"/>
      <c r="L5690" s="631"/>
    </row>
    <row r="5691" spans="1:12" s="194" customFormat="1" ht="26.65" customHeight="1" x14ac:dyDescent="0.15">
      <c r="A5691" s="625"/>
      <c r="B5691" s="620" t="s">
        <v>3540</v>
      </c>
      <c r="C5691" s="632" t="s">
        <v>3544</v>
      </c>
      <c r="D5691" s="634">
        <v>43394</v>
      </c>
      <c r="E5691" s="620" t="s">
        <v>628</v>
      </c>
      <c r="F5691" s="636" t="s">
        <v>3545</v>
      </c>
      <c r="G5691" s="637"/>
      <c r="H5691" s="610" t="s">
        <v>286</v>
      </c>
      <c r="I5691" s="611"/>
      <c r="J5691" s="209" t="s">
        <v>287</v>
      </c>
      <c r="K5691" s="209" t="s">
        <v>16</v>
      </c>
      <c r="L5691" s="210">
        <v>1077</v>
      </c>
    </row>
    <row r="5692" spans="1:12" s="194" customFormat="1" ht="409.6" customHeight="1" x14ac:dyDescent="0.15">
      <c r="A5692" s="625"/>
      <c r="B5692" s="640"/>
      <c r="C5692" s="641"/>
      <c r="D5692" s="642"/>
      <c r="E5692" s="640"/>
      <c r="F5692" s="643"/>
      <c r="G5692" s="644"/>
      <c r="H5692" s="616" t="s">
        <v>242</v>
      </c>
      <c r="I5692" s="617"/>
      <c r="J5692" s="620" t="s">
        <v>287</v>
      </c>
      <c r="K5692" s="620" t="s">
        <v>16</v>
      </c>
      <c r="L5692" s="622">
        <v>420.78</v>
      </c>
    </row>
    <row r="5693" spans="1:12" s="194" customFormat="1" ht="126.95" customHeight="1" x14ac:dyDescent="0.15">
      <c r="A5693" s="625"/>
      <c r="B5693" s="621"/>
      <c r="C5693" s="633"/>
      <c r="D5693" s="635"/>
      <c r="E5693" s="621"/>
      <c r="F5693" s="638"/>
      <c r="G5693" s="639"/>
      <c r="H5693" s="618"/>
      <c r="I5693" s="619"/>
      <c r="J5693" s="621"/>
      <c r="K5693" s="621"/>
      <c r="L5693" s="623"/>
    </row>
    <row r="5694" spans="1:12" s="194" customFormat="1" ht="24.6" customHeight="1" x14ac:dyDescent="0.15">
      <c r="A5694" s="625"/>
      <c r="B5694" s="203" t="s">
        <v>6</v>
      </c>
      <c r="C5694" s="207" t="s">
        <v>5</v>
      </c>
      <c r="D5694" s="207" t="s">
        <v>288</v>
      </c>
      <c r="E5694" s="207" t="s">
        <v>289</v>
      </c>
      <c r="F5694" s="612"/>
      <c r="G5694" s="613"/>
      <c r="H5694" s="616" t="s">
        <v>290</v>
      </c>
      <c r="I5694" s="617"/>
      <c r="J5694" s="620" t="s">
        <v>287</v>
      </c>
      <c r="K5694" s="620" t="s">
        <v>287</v>
      </c>
      <c r="L5694" s="622">
        <v>0</v>
      </c>
    </row>
    <row r="5695" spans="1:12" s="194" customFormat="1" ht="24.6" customHeight="1" x14ac:dyDescent="0.15">
      <c r="A5695" s="626"/>
      <c r="B5695" s="209" t="s">
        <v>291</v>
      </c>
      <c r="C5695" s="209" t="s">
        <v>3545</v>
      </c>
      <c r="D5695" s="211">
        <v>43397</v>
      </c>
      <c r="E5695" s="209" t="s">
        <v>3546</v>
      </c>
      <c r="F5695" s="614"/>
      <c r="G5695" s="615"/>
      <c r="H5695" s="618"/>
      <c r="I5695" s="619"/>
      <c r="J5695" s="621"/>
      <c r="K5695" s="621"/>
      <c r="L5695" s="623"/>
    </row>
    <row r="5696" spans="1:12" s="194" customFormat="1" ht="24.6" customHeight="1" x14ac:dyDescent="0.15">
      <c r="A5696" s="624">
        <v>1075</v>
      </c>
      <c r="B5696" s="203" t="s">
        <v>12</v>
      </c>
      <c r="C5696" s="207" t="s">
        <v>11</v>
      </c>
      <c r="D5696" s="207" t="s">
        <v>280</v>
      </c>
      <c r="E5696" s="207" t="s">
        <v>281</v>
      </c>
      <c r="F5696" s="627" t="s">
        <v>8</v>
      </c>
      <c r="G5696" s="628"/>
      <c r="H5696" s="629"/>
      <c r="I5696" s="630"/>
      <c r="J5696" s="630"/>
      <c r="K5696" s="630"/>
      <c r="L5696" s="631"/>
    </row>
    <row r="5697" spans="1:12" s="194" customFormat="1" ht="26.65" customHeight="1" x14ac:dyDescent="0.15">
      <c r="A5697" s="625"/>
      <c r="B5697" s="620" t="s">
        <v>3540</v>
      </c>
      <c r="C5697" s="632" t="s">
        <v>3547</v>
      </c>
      <c r="D5697" s="634">
        <v>43433</v>
      </c>
      <c r="E5697" s="620" t="s">
        <v>1058</v>
      </c>
      <c r="F5697" s="636" t="s">
        <v>1059</v>
      </c>
      <c r="G5697" s="637"/>
      <c r="H5697" s="610" t="s">
        <v>286</v>
      </c>
      <c r="I5697" s="611"/>
      <c r="J5697" s="209" t="s">
        <v>287</v>
      </c>
      <c r="K5697" s="209" t="s">
        <v>16</v>
      </c>
      <c r="L5697" s="210">
        <v>244.95</v>
      </c>
    </row>
    <row r="5698" spans="1:12" s="194" customFormat="1" ht="409.6" customHeight="1" x14ac:dyDescent="0.15">
      <c r="A5698" s="625"/>
      <c r="B5698" s="640"/>
      <c r="C5698" s="641"/>
      <c r="D5698" s="642"/>
      <c r="E5698" s="640"/>
      <c r="F5698" s="643"/>
      <c r="G5698" s="644"/>
      <c r="H5698" s="616" t="s">
        <v>242</v>
      </c>
      <c r="I5698" s="617"/>
      <c r="J5698" s="620" t="s">
        <v>287</v>
      </c>
      <c r="K5698" s="620" t="s">
        <v>16</v>
      </c>
      <c r="L5698" s="622">
        <v>201.07</v>
      </c>
    </row>
    <row r="5699" spans="1:12" s="194" customFormat="1" ht="73.5" customHeight="1" x14ac:dyDescent="0.15">
      <c r="A5699" s="625"/>
      <c r="B5699" s="621"/>
      <c r="C5699" s="633"/>
      <c r="D5699" s="635"/>
      <c r="E5699" s="621"/>
      <c r="F5699" s="638"/>
      <c r="G5699" s="639"/>
      <c r="H5699" s="618"/>
      <c r="I5699" s="619"/>
      <c r="J5699" s="621"/>
      <c r="K5699" s="621"/>
      <c r="L5699" s="623"/>
    </row>
    <row r="5700" spans="1:12" s="194" customFormat="1" ht="24.6" customHeight="1" x14ac:dyDescent="0.15">
      <c r="A5700" s="625"/>
      <c r="B5700" s="203" t="s">
        <v>6</v>
      </c>
      <c r="C5700" s="207" t="s">
        <v>5</v>
      </c>
      <c r="D5700" s="207" t="s">
        <v>288</v>
      </c>
      <c r="E5700" s="207" t="s">
        <v>289</v>
      </c>
      <c r="F5700" s="612"/>
      <c r="G5700" s="613"/>
      <c r="H5700" s="616" t="s">
        <v>290</v>
      </c>
      <c r="I5700" s="617"/>
      <c r="J5700" s="620" t="s">
        <v>287</v>
      </c>
      <c r="K5700" s="620" t="s">
        <v>287</v>
      </c>
      <c r="L5700" s="622">
        <v>0</v>
      </c>
    </row>
    <row r="5701" spans="1:12" s="194" customFormat="1" ht="24.6" customHeight="1" x14ac:dyDescent="0.15">
      <c r="A5701" s="626"/>
      <c r="B5701" s="209" t="s">
        <v>291</v>
      </c>
      <c r="C5701" s="209" t="s">
        <v>1059</v>
      </c>
      <c r="D5701" s="211">
        <v>43434</v>
      </c>
      <c r="E5701" s="209" t="s">
        <v>3548</v>
      </c>
      <c r="F5701" s="614"/>
      <c r="G5701" s="615"/>
      <c r="H5701" s="618"/>
      <c r="I5701" s="619"/>
      <c r="J5701" s="621"/>
      <c r="K5701" s="621"/>
      <c r="L5701" s="623"/>
    </row>
    <row r="5702" spans="1:12" s="194" customFormat="1" ht="24.6" customHeight="1" x14ac:dyDescent="0.15">
      <c r="A5702" s="624">
        <v>1076</v>
      </c>
      <c r="B5702" s="203" t="s">
        <v>12</v>
      </c>
      <c r="C5702" s="207" t="s">
        <v>11</v>
      </c>
      <c r="D5702" s="207" t="s">
        <v>280</v>
      </c>
      <c r="E5702" s="207" t="s">
        <v>281</v>
      </c>
      <c r="F5702" s="627" t="s">
        <v>8</v>
      </c>
      <c r="G5702" s="628"/>
      <c r="H5702" s="629"/>
      <c r="I5702" s="630"/>
      <c r="J5702" s="630"/>
      <c r="K5702" s="630"/>
      <c r="L5702" s="631"/>
    </row>
    <row r="5703" spans="1:12" s="194" customFormat="1" ht="26.65" customHeight="1" x14ac:dyDescent="0.15">
      <c r="A5703" s="625"/>
      <c r="B5703" s="620" t="s">
        <v>3549</v>
      </c>
      <c r="C5703" s="632" t="s">
        <v>3550</v>
      </c>
      <c r="D5703" s="634">
        <v>43395</v>
      </c>
      <c r="E5703" s="620" t="s">
        <v>428</v>
      </c>
      <c r="F5703" s="636" t="s">
        <v>3551</v>
      </c>
      <c r="G5703" s="637"/>
      <c r="H5703" s="610" t="s">
        <v>286</v>
      </c>
      <c r="I5703" s="611"/>
      <c r="J5703" s="209" t="s">
        <v>287</v>
      </c>
      <c r="K5703" s="209" t="s">
        <v>16</v>
      </c>
      <c r="L5703" s="210">
        <v>660.08</v>
      </c>
    </row>
    <row r="5704" spans="1:12" s="194" customFormat="1" ht="331.15" customHeight="1" x14ac:dyDescent="0.15">
      <c r="A5704" s="625"/>
      <c r="B5704" s="621"/>
      <c r="C5704" s="633"/>
      <c r="D5704" s="635"/>
      <c r="E5704" s="621"/>
      <c r="F5704" s="638"/>
      <c r="G5704" s="639"/>
      <c r="H5704" s="610" t="s">
        <v>242</v>
      </c>
      <c r="I5704" s="611"/>
      <c r="J5704" s="209" t="s">
        <v>287</v>
      </c>
      <c r="K5704" s="209" t="s">
        <v>16</v>
      </c>
      <c r="L5704" s="210">
        <v>520.71</v>
      </c>
    </row>
    <row r="5705" spans="1:12" s="194" customFormat="1" ht="24.6" customHeight="1" x14ac:dyDescent="0.15">
      <c r="A5705" s="625"/>
      <c r="B5705" s="203" t="s">
        <v>6</v>
      </c>
      <c r="C5705" s="207" t="s">
        <v>5</v>
      </c>
      <c r="D5705" s="207" t="s">
        <v>288</v>
      </c>
      <c r="E5705" s="207" t="s">
        <v>289</v>
      </c>
      <c r="F5705" s="612"/>
      <c r="G5705" s="613"/>
      <c r="H5705" s="616" t="s">
        <v>290</v>
      </c>
      <c r="I5705" s="617"/>
      <c r="J5705" s="620" t="s">
        <v>287</v>
      </c>
      <c r="K5705" s="620" t="s">
        <v>16</v>
      </c>
      <c r="L5705" s="622">
        <v>649.82000000000005</v>
      </c>
    </row>
    <row r="5706" spans="1:12" s="194" customFormat="1" ht="24.6" customHeight="1" x14ac:dyDescent="0.15">
      <c r="A5706" s="626"/>
      <c r="B5706" s="209" t="s">
        <v>439</v>
      </c>
      <c r="C5706" s="209" t="s">
        <v>3551</v>
      </c>
      <c r="D5706" s="211">
        <v>43401</v>
      </c>
      <c r="E5706" s="209" t="s">
        <v>425</v>
      </c>
      <c r="F5706" s="614"/>
      <c r="G5706" s="615"/>
      <c r="H5706" s="618"/>
      <c r="I5706" s="619"/>
      <c r="J5706" s="621"/>
      <c r="K5706" s="621"/>
      <c r="L5706" s="623"/>
    </row>
    <row r="5707" spans="1:12" s="194" customFormat="1" ht="24.6" customHeight="1" x14ac:dyDescent="0.15">
      <c r="A5707" s="624">
        <v>1077</v>
      </c>
      <c r="B5707" s="203" t="s">
        <v>12</v>
      </c>
      <c r="C5707" s="207" t="s">
        <v>11</v>
      </c>
      <c r="D5707" s="207" t="s">
        <v>280</v>
      </c>
      <c r="E5707" s="207" t="s">
        <v>281</v>
      </c>
      <c r="F5707" s="627" t="s">
        <v>8</v>
      </c>
      <c r="G5707" s="628"/>
      <c r="H5707" s="629"/>
      <c r="I5707" s="630"/>
      <c r="J5707" s="630"/>
      <c r="K5707" s="630"/>
      <c r="L5707" s="631"/>
    </row>
    <row r="5708" spans="1:12" s="194" customFormat="1" ht="26.65" customHeight="1" x14ac:dyDescent="0.15">
      <c r="A5708" s="625"/>
      <c r="B5708" s="620" t="s">
        <v>3552</v>
      </c>
      <c r="C5708" s="632" t="s">
        <v>3553</v>
      </c>
      <c r="D5708" s="634">
        <v>43486</v>
      </c>
      <c r="E5708" s="620" t="s">
        <v>373</v>
      </c>
      <c r="F5708" s="636" t="s">
        <v>3554</v>
      </c>
      <c r="G5708" s="637"/>
      <c r="H5708" s="610" t="s">
        <v>286</v>
      </c>
      <c r="I5708" s="611"/>
      <c r="J5708" s="209" t="s">
        <v>287</v>
      </c>
      <c r="K5708" s="209" t="s">
        <v>16</v>
      </c>
      <c r="L5708" s="210">
        <v>373.3</v>
      </c>
    </row>
    <row r="5709" spans="1:12" s="194" customFormat="1" ht="409.6" customHeight="1" x14ac:dyDescent="0.15">
      <c r="A5709" s="625"/>
      <c r="B5709" s="640"/>
      <c r="C5709" s="641"/>
      <c r="D5709" s="642"/>
      <c r="E5709" s="640"/>
      <c r="F5709" s="643"/>
      <c r="G5709" s="644"/>
      <c r="H5709" s="616" t="s">
        <v>242</v>
      </c>
      <c r="I5709" s="617"/>
      <c r="J5709" s="620" t="s">
        <v>287</v>
      </c>
      <c r="K5709" s="620" t="s">
        <v>287</v>
      </c>
      <c r="L5709" s="622">
        <v>0</v>
      </c>
    </row>
    <row r="5710" spans="1:12" s="194" customFormat="1" ht="94.9" customHeight="1" x14ac:dyDescent="0.15">
      <c r="A5710" s="625"/>
      <c r="B5710" s="621"/>
      <c r="C5710" s="633"/>
      <c r="D5710" s="635"/>
      <c r="E5710" s="621"/>
      <c r="F5710" s="638"/>
      <c r="G5710" s="639"/>
      <c r="H5710" s="618"/>
      <c r="I5710" s="619"/>
      <c r="J5710" s="621"/>
      <c r="K5710" s="621"/>
      <c r="L5710" s="623"/>
    </row>
    <row r="5711" spans="1:12" s="194" customFormat="1" ht="24.6" customHeight="1" x14ac:dyDescent="0.15">
      <c r="A5711" s="625"/>
      <c r="B5711" s="203" t="s">
        <v>6</v>
      </c>
      <c r="C5711" s="207" t="s">
        <v>5</v>
      </c>
      <c r="D5711" s="207" t="s">
        <v>288</v>
      </c>
      <c r="E5711" s="207" t="s">
        <v>289</v>
      </c>
      <c r="F5711" s="612"/>
      <c r="G5711" s="613"/>
      <c r="H5711" s="616" t="s">
        <v>290</v>
      </c>
      <c r="I5711" s="617"/>
      <c r="J5711" s="620" t="s">
        <v>287</v>
      </c>
      <c r="K5711" s="620" t="s">
        <v>287</v>
      </c>
      <c r="L5711" s="622">
        <v>0</v>
      </c>
    </row>
    <row r="5712" spans="1:12" s="194" customFormat="1" ht="24.6" customHeight="1" x14ac:dyDescent="0.15">
      <c r="A5712" s="626"/>
      <c r="B5712" s="209" t="s">
        <v>790</v>
      </c>
      <c r="C5712" s="209" t="s">
        <v>3554</v>
      </c>
      <c r="D5712" s="211">
        <v>43488</v>
      </c>
      <c r="E5712" s="209" t="s">
        <v>3555</v>
      </c>
      <c r="F5712" s="614"/>
      <c r="G5712" s="615"/>
      <c r="H5712" s="618"/>
      <c r="I5712" s="619"/>
      <c r="J5712" s="621"/>
      <c r="K5712" s="621"/>
      <c r="L5712" s="623"/>
    </row>
    <row r="5713" spans="1:12" s="194" customFormat="1" ht="24.6" customHeight="1" x14ac:dyDescent="0.15">
      <c r="A5713" s="624">
        <v>1078</v>
      </c>
      <c r="B5713" s="203" t="s">
        <v>12</v>
      </c>
      <c r="C5713" s="207" t="s">
        <v>11</v>
      </c>
      <c r="D5713" s="207" t="s">
        <v>280</v>
      </c>
      <c r="E5713" s="207" t="s">
        <v>281</v>
      </c>
      <c r="F5713" s="627" t="s">
        <v>8</v>
      </c>
      <c r="G5713" s="628"/>
      <c r="H5713" s="629"/>
      <c r="I5713" s="630"/>
      <c r="J5713" s="630"/>
      <c r="K5713" s="630"/>
      <c r="L5713" s="631"/>
    </row>
    <row r="5714" spans="1:12" s="194" customFormat="1" ht="26.65" customHeight="1" x14ac:dyDescent="0.15">
      <c r="A5714" s="625"/>
      <c r="B5714" s="620" t="s">
        <v>3552</v>
      </c>
      <c r="C5714" s="632" t="s">
        <v>3556</v>
      </c>
      <c r="D5714" s="634">
        <v>43538</v>
      </c>
      <c r="E5714" s="620" t="s">
        <v>2556</v>
      </c>
      <c r="F5714" s="636" t="s">
        <v>2796</v>
      </c>
      <c r="G5714" s="637"/>
      <c r="H5714" s="610" t="s">
        <v>286</v>
      </c>
      <c r="I5714" s="611"/>
      <c r="J5714" s="209" t="s">
        <v>287</v>
      </c>
      <c r="K5714" s="209" t="s">
        <v>16</v>
      </c>
      <c r="L5714" s="210">
        <v>512.36</v>
      </c>
    </row>
    <row r="5715" spans="1:12" s="194" customFormat="1" ht="409.6" customHeight="1" x14ac:dyDescent="0.15">
      <c r="A5715" s="625"/>
      <c r="B5715" s="640"/>
      <c r="C5715" s="641"/>
      <c r="D5715" s="642"/>
      <c r="E5715" s="640"/>
      <c r="F5715" s="643"/>
      <c r="G5715" s="644"/>
      <c r="H5715" s="616" t="s">
        <v>242</v>
      </c>
      <c r="I5715" s="617"/>
      <c r="J5715" s="620" t="s">
        <v>287</v>
      </c>
      <c r="K5715" s="620" t="s">
        <v>287</v>
      </c>
      <c r="L5715" s="622">
        <v>0</v>
      </c>
    </row>
    <row r="5716" spans="1:12" s="194" customFormat="1" ht="192" customHeight="1" x14ac:dyDescent="0.15">
      <c r="A5716" s="625"/>
      <c r="B5716" s="621"/>
      <c r="C5716" s="633"/>
      <c r="D5716" s="635"/>
      <c r="E5716" s="621"/>
      <c r="F5716" s="638"/>
      <c r="G5716" s="639"/>
      <c r="H5716" s="618"/>
      <c r="I5716" s="619"/>
      <c r="J5716" s="621"/>
      <c r="K5716" s="621"/>
      <c r="L5716" s="623"/>
    </row>
    <row r="5717" spans="1:12" s="194" customFormat="1" ht="24.6" customHeight="1" x14ac:dyDescent="0.15">
      <c r="A5717" s="625"/>
      <c r="B5717" s="203" t="s">
        <v>6</v>
      </c>
      <c r="C5717" s="207" t="s">
        <v>5</v>
      </c>
      <c r="D5717" s="207" t="s">
        <v>288</v>
      </c>
      <c r="E5717" s="207" t="s">
        <v>289</v>
      </c>
      <c r="F5717" s="612"/>
      <c r="G5717" s="613"/>
      <c r="H5717" s="616" t="s">
        <v>290</v>
      </c>
      <c r="I5717" s="617"/>
      <c r="J5717" s="620" t="s">
        <v>287</v>
      </c>
      <c r="K5717" s="620" t="s">
        <v>287</v>
      </c>
      <c r="L5717" s="622">
        <v>0</v>
      </c>
    </row>
    <row r="5718" spans="1:12" s="194" customFormat="1" ht="24.6" customHeight="1" x14ac:dyDescent="0.15">
      <c r="A5718" s="626"/>
      <c r="B5718" s="209" t="s">
        <v>790</v>
      </c>
      <c r="C5718" s="209" t="s">
        <v>2796</v>
      </c>
      <c r="D5718" s="211">
        <v>43540</v>
      </c>
      <c r="E5718" s="209" t="s">
        <v>3557</v>
      </c>
      <c r="F5718" s="614"/>
      <c r="G5718" s="615"/>
      <c r="H5718" s="618"/>
      <c r="I5718" s="619"/>
      <c r="J5718" s="621"/>
      <c r="K5718" s="621"/>
      <c r="L5718" s="623"/>
    </row>
    <row r="5719" spans="1:12" s="194" customFormat="1" ht="24.6" customHeight="1" x14ac:dyDescent="0.15">
      <c r="A5719" s="624">
        <v>1079</v>
      </c>
      <c r="B5719" s="203" t="s">
        <v>12</v>
      </c>
      <c r="C5719" s="207" t="s">
        <v>11</v>
      </c>
      <c r="D5719" s="207" t="s">
        <v>280</v>
      </c>
      <c r="E5719" s="207" t="s">
        <v>281</v>
      </c>
      <c r="F5719" s="627" t="s">
        <v>8</v>
      </c>
      <c r="G5719" s="628"/>
      <c r="H5719" s="629"/>
      <c r="I5719" s="630"/>
      <c r="J5719" s="630"/>
      <c r="K5719" s="630"/>
      <c r="L5719" s="631"/>
    </row>
    <row r="5720" spans="1:12" s="194" customFormat="1" ht="26.65" customHeight="1" x14ac:dyDescent="0.15">
      <c r="A5720" s="625"/>
      <c r="B5720" s="620" t="s">
        <v>3558</v>
      </c>
      <c r="C5720" s="632" t="s">
        <v>3559</v>
      </c>
      <c r="D5720" s="634">
        <v>43515</v>
      </c>
      <c r="E5720" s="620" t="s">
        <v>321</v>
      </c>
      <c r="F5720" s="636" t="s">
        <v>1293</v>
      </c>
      <c r="G5720" s="637"/>
      <c r="H5720" s="610" t="s">
        <v>286</v>
      </c>
      <c r="I5720" s="611"/>
      <c r="J5720" s="209" t="s">
        <v>287</v>
      </c>
      <c r="K5720" s="209" t="s">
        <v>16</v>
      </c>
      <c r="L5720" s="210">
        <v>592</v>
      </c>
    </row>
    <row r="5721" spans="1:12" s="194" customFormat="1" ht="191.45" customHeight="1" x14ac:dyDescent="0.15">
      <c r="A5721" s="625"/>
      <c r="B5721" s="621"/>
      <c r="C5721" s="633"/>
      <c r="D5721" s="635"/>
      <c r="E5721" s="621"/>
      <c r="F5721" s="638"/>
      <c r="G5721" s="639"/>
      <c r="H5721" s="610" t="s">
        <v>242</v>
      </c>
      <c r="I5721" s="611"/>
      <c r="J5721" s="209" t="s">
        <v>287</v>
      </c>
      <c r="K5721" s="209" t="s">
        <v>16</v>
      </c>
      <c r="L5721" s="210">
        <v>529.95000000000005</v>
      </c>
    </row>
    <row r="5722" spans="1:12" s="194" customFormat="1" ht="24.6" customHeight="1" x14ac:dyDescent="0.15">
      <c r="A5722" s="625"/>
      <c r="B5722" s="203" t="s">
        <v>6</v>
      </c>
      <c r="C5722" s="207" t="s">
        <v>5</v>
      </c>
      <c r="D5722" s="207" t="s">
        <v>288</v>
      </c>
      <c r="E5722" s="207" t="s">
        <v>289</v>
      </c>
      <c r="F5722" s="612"/>
      <c r="G5722" s="613"/>
      <c r="H5722" s="616" t="s">
        <v>290</v>
      </c>
      <c r="I5722" s="617"/>
      <c r="J5722" s="620" t="s">
        <v>287</v>
      </c>
      <c r="K5722" s="620" t="s">
        <v>16</v>
      </c>
      <c r="L5722" s="622">
        <v>1125</v>
      </c>
    </row>
    <row r="5723" spans="1:12" s="194" customFormat="1" ht="24.6" customHeight="1" x14ac:dyDescent="0.15">
      <c r="A5723" s="626"/>
      <c r="B5723" s="209" t="s">
        <v>291</v>
      </c>
      <c r="C5723" s="209" t="s">
        <v>1293</v>
      </c>
      <c r="D5723" s="211">
        <v>43518</v>
      </c>
      <c r="E5723" s="209" t="s">
        <v>1619</v>
      </c>
      <c r="F5723" s="614"/>
      <c r="G5723" s="615"/>
      <c r="H5723" s="618"/>
      <c r="I5723" s="619"/>
      <c r="J5723" s="621"/>
      <c r="K5723" s="621"/>
      <c r="L5723" s="623"/>
    </row>
    <row r="5724" spans="1:12" s="194" customFormat="1" ht="24.6" customHeight="1" x14ac:dyDescent="0.15">
      <c r="A5724" s="624">
        <v>1080</v>
      </c>
      <c r="B5724" s="203" t="s">
        <v>12</v>
      </c>
      <c r="C5724" s="207" t="s">
        <v>11</v>
      </c>
      <c r="D5724" s="207" t="s">
        <v>280</v>
      </c>
      <c r="E5724" s="207" t="s">
        <v>281</v>
      </c>
      <c r="F5724" s="627" t="s">
        <v>8</v>
      </c>
      <c r="G5724" s="628"/>
      <c r="H5724" s="629"/>
      <c r="I5724" s="630"/>
      <c r="J5724" s="630"/>
      <c r="K5724" s="630"/>
      <c r="L5724" s="631"/>
    </row>
    <row r="5725" spans="1:12" s="194" customFormat="1" ht="26.65" customHeight="1" x14ac:dyDescent="0.15">
      <c r="A5725" s="625"/>
      <c r="B5725" s="620" t="s">
        <v>3560</v>
      </c>
      <c r="C5725" s="632" t="s">
        <v>3561</v>
      </c>
      <c r="D5725" s="634">
        <v>43398</v>
      </c>
      <c r="E5725" s="620" t="s">
        <v>295</v>
      </c>
      <c r="F5725" s="636" t="s">
        <v>3562</v>
      </c>
      <c r="G5725" s="637"/>
      <c r="H5725" s="610" t="s">
        <v>286</v>
      </c>
      <c r="I5725" s="611"/>
      <c r="J5725" s="209" t="s">
        <v>16</v>
      </c>
      <c r="K5725" s="209" t="s">
        <v>287</v>
      </c>
      <c r="L5725" s="210">
        <v>717.86</v>
      </c>
    </row>
    <row r="5726" spans="1:12" s="194" customFormat="1" ht="277.35000000000002" customHeight="1" x14ac:dyDescent="0.15">
      <c r="A5726" s="625"/>
      <c r="B5726" s="621"/>
      <c r="C5726" s="633"/>
      <c r="D5726" s="635"/>
      <c r="E5726" s="621"/>
      <c r="F5726" s="638"/>
      <c r="G5726" s="639"/>
      <c r="H5726" s="610" t="s">
        <v>242</v>
      </c>
      <c r="I5726" s="611"/>
      <c r="J5726" s="209" t="s">
        <v>16</v>
      </c>
      <c r="K5726" s="209" t="s">
        <v>287</v>
      </c>
      <c r="L5726" s="210">
        <v>436.4</v>
      </c>
    </row>
    <row r="5727" spans="1:12" s="194" customFormat="1" ht="24.6" customHeight="1" x14ac:dyDescent="0.15">
      <c r="A5727" s="625"/>
      <c r="B5727" s="203" t="s">
        <v>6</v>
      </c>
      <c r="C5727" s="207" t="s">
        <v>5</v>
      </c>
      <c r="D5727" s="207" t="s">
        <v>288</v>
      </c>
      <c r="E5727" s="207" t="s">
        <v>289</v>
      </c>
      <c r="F5727" s="612"/>
      <c r="G5727" s="613"/>
      <c r="H5727" s="616" t="s">
        <v>290</v>
      </c>
      <c r="I5727" s="617"/>
      <c r="J5727" s="620" t="s">
        <v>287</v>
      </c>
      <c r="K5727" s="620" t="s">
        <v>16</v>
      </c>
      <c r="L5727" s="622">
        <v>400</v>
      </c>
    </row>
    <row r="5728" spans="1:12" s="194" customFormat="1" ht="24.6" customHeight="1" x14ac:dyDescent="0.15">
      <c r="A5728" s="626"/>
      <c r="B5728" s="209" t="s">
        <v>291</v>
      </c>
      <c r="C5728" s="209" t="s">
        <v>3562</v>
      </c>
      <c r="D5728" s="211">
        <v>43401</v>
      </c>
      <c r="E5728" s="209" t="s">
        <v>919</v>
      </c>
      <c r="F5728" s="614"/>
      <c r="G5728" s="615"/>
      <c r="H5728" s="618"/>
      <c r="I5728" s="619"/>
      <c r="J5728" s="621"/>
      <c r="K5728" s="621"/>
      <c r="L5728" s="623"/>
    </row>
    <row r="5729" spans="1:12" s="194" customFormat="1" ht="24.6" customHeight="1" x14ac:dyDescent="0.15">
      <c r="A5729" s="624">
        <v>1081</v>
      </c>
      <c r="B5729" s="203" t="s">
        <v>12</v>
      </c>
      <c r="C5729" s="207" t="s">
        <v>11</v>
      </c>
      <c r="D5729" s="207" t="s">
        <v>280</v>
      </c>
      <c r="E5729" s="207" t="s">
        <v>281</v>
      </c>
      <c r="F5729" s="627" t="s">
        <v>8</v>
      </c>
      <c r="G5729" s="628"/>
      <c r="H5729" s="629"/>
      <c r="I5729" s="630"/>
      <c r="J5729" s="630"/>
      <c r="K5729" s="630"/>
      <c r="L5729" s="631"/>
    </row>
    <row r="5730" spans="1:12" s="194" customFormat="1" ht="26.65" customHeight="1" x14ac:dyDescent="0.15">
      <c r="A5730" s="625"/>
      <c r="B5730" s="620" t="s">
        <v>3560</v>
      </c>
      <c r="C5730" s="632" t="s">
        <v>3563</v>
      </c>
      <c r="D5730" s="634">
        <v>43409</v>
      </c>
      <c r="E5730" s="620" t="s">
        <v>3564</v>
      </c>
      <c r="F5730" s="636" t="s">
        <v>3565</v>
      </c>
      <c r="G5730" s="637"/>
      <c r="H5730" s="610" t="s">
        <v>286</v>
      </c>
      <c r="I5730" s="611"/>
      <c r="J5730" s="209" t="s">
        <v>287</v>
      </c>
      <c r="K5730" s="209" t="s">
        <v>16</v>
      </c>
      <c r="L5730" s="210">
        <v>245</v>
      </c>
    </row>
    <row r="5731" spans="1:12" s="194" customFormat="1" ht="234.2" customHeight="1" x14ac:dyDescent="0.15">
      <c r="A5731" s="625"/>
      <c r="B5731" s="621"/>
      <c r="C5731" s="633"/>
      <c r="D5731" s="635"/>
      <c r="E5731" s="621"/>
      <c r="F5731" s="638"/>
      <c r="G5731" s="639"/>
      <c r="H5731" s="610" t="s">
        <v>242</v>
      </c>
      <c r="I5731" s="611"/>
      <c r="J5731" s="209" t="s">
        <v>287</v>
      </c>
      <c r="K5731" s="209" t="s">
        <v>16</v>
      </c>
      <c r="L5731" s="210">
        <v>416.4</v>
      </c>
    </row>
    <row r="5732" spans="1:12" s="194" customFormat="1" ht="24.6" customHeight="1" x14ac:dyDescent="0.15">
      <c r="A5732" s="625"/>
      <c r="B5732" s="203" t="s">
        <v>6</v>
      </c>
      <c r="C5732" s="207" t="s">
        <v>5</v>
      </c>
      <c r="D5732" s="207" t="s">
        <v>288</v>
      </c>
      <c r="E5732" s="207" t="s">
        <v>289</v>
      </c>
      <c r="F5732" s="612"/>
      <c r="G5732" s="613"/>
      <c r="H5732" s="616" t="s">
        <v>290</v>
      </c>
      <c r="I5732" s="617"/>
      <c r="J5732" s="620" t="s">
        <v>287</v>
      </c>
      <c r="K5732" s="620" t="s">
        <v>16</v>
      </c>
      <c r="L5732" s="622">
        <v>196</v>
      </c>
    </row>
    <row r="5733" spans="1:12" s="194" customFormat="1" ht="24.6" customHeight="1" x14ac:dyDescent="0.15">
      <c r="A5733" s="626"/>
      <c r="B5733" s="209" t="s">
        <v>291</v>
      </c>
      <c r="C5733" s="209" t="s">
        <v>3565</v>
      </c>
      <c r="D5733" s="211">
        <v>43410</v>
      </c>
      <c r="E5733" s="209" t="s">
        <v>1799</v>
      </c>
      <c r="F5733" s="614"/>
      <c r="G5733" s="615"/>
      <c r="H5733" s="618"/>
      <c r="I5733" s="619"/>
      <c r="J5733" s="621"/>
      <c r="K5733" s="621"/>
      <c r="L5733" s="623"/>
    </row>
    <row r="5734" spans="1:12" s="194" customFormat="1" ht="24.6" customHeight="1" x14ac:dyDescent="0.15">
      <c r="A5734" s="624">
        <v>1082</v>
      </c>
      <c r="B5734" s="203" t="s">
        <v>12</v>
      </c>
      <c r="C5734" s="207" t="s">
        <v>11</v>
      </c>
      <c r="D5734" s="207" t="s">
        <v>280</v>
      </c>
      <c r="E5734" s="207" t="s">
        <v>281</v>
      </c>
      <c r="F5734" s="627" t="s">
        <v>8</v>
      </c>
      <c r="G5734" s="628"/>
      <c r="H5734" s="629"/>
      <c r="I5734" s="630"/>
      <c r="J5734" s="630"/>
      <c r="K5734" s="630"/>
      <c r="L5734" s="631"/>
    </row>
    <row r="5735" spans="1:12" s="194" customFormat="1" ht="26.65" customHeight="1" x14ac:dyDescent="0.15">
      <c r="A5735" s="625"/>
      <c r="B5735" s="620" t="s">
        <v>3566</v>
      </c>
      <c r="C5735" s="632" t="s">
        <v>3567</v>
      </c>
      <c r="D5735" s="634">
        <v>43383</v>
      </c>
      <c r="E5735" s="620" t="s">
        <v>377</v>
      </c>
      <c r="F5735" s="636" t="s">
        <v>3568</v>
      </c>
      <c r="G5735" s="637"/>
      <c r="H5735" s="610" t="s">
        <v>286</v>
      </c>
      <c r="I5735" s="611"/>
      <c r="J5735" s="209" t="s">
        <v>287</v>
      </c>
      <c r="K5735" s="209" t="s">
        <v>16</v>
      </c>
      <c r="L5735" s="210">
        <v>1469.04</v>
      </c>
    </row>
    <row r="5736" spans="1:12" s="194" customFormat="1" ht="409.6" customHeight="1" x14ac:dyDescent="0.15">
      <c r="A5736" s="625"/>
      <c r="B5736" s="640"/>
      <c r="C5736" s="641"/>
      <c r="D5736" s="642"/>
      <c r="E5736" s="640"/>
      <c r="F5736" s="643"/>
      <c r="G5736" s="644"/>
      <c r="H5736" s="616" t="s">
        <v>242</v>
      </c>
      <c r="I5736" s="617"/>
      <c r="J5736" s="620" t="s">
        <v>287</v>
      </c>
      <c r="K5736" s="620" t="s">
        <v>16</v>
      </c>
      <c r="L5736" s="622">
        <v>255.41</v>
      </c>
    </row>
    <row r="5737" spans="1:12" s="194" customFormat="1" ht="8.4499999999999993" customHeight="1" x14ac:dyDescent="0.15">
      <c r="A5737" s="625"/>
      <c r="B5737" s="621"/>
      <c r="C5737" s="633"/>
      <c r="D5737" s="635"/>
      <c r="E5737" s="621"/>
      <c r="F5737" s="638"/>
      <c r="G5737" s="639"/>
      <c r="H5737" s="618"/>
      <c r="I5737" s="619"/>
      <c r="J5737" s="621"/>
      <c r="K5737" s="621"/>
      <c r="L5737" s="623"/>
    </row>
    <row r="5738" spans="1:12" s="194" customFormat="1" ht="24.6" customHeight="1" x14ac:dyDescent="0.15">
      <c r="A5738" s="625"/>
      <c r="B5738" s="203" t="s">
        <v>6</v>
      </c>
      <c r="C5738" s="207" t="s">
        <v>5</v>
      </c>
      <c r="D5738" s="207" t="s">
        <v>288</v>
      </c>
      <c r="E5738" s="207" t="s">
        <v>289</v>
      </c>
      <c r="F5738" s="612"/>
      <c r="G5738" s="613"/>
      <c r="H5738" s="616" t="s">
        <v>290</v>
      </c>
      <c r="I5738" s="617"/>
      <c r="J5738" s="620" t="s">
        <v>287</v>
      </c>
      <c r="K5738" s="620" t="s">
        <v>16</v>
      </c>
      <c r="L5738" s="622">
        <v>1215</v>
      </c>
    </row>
    <row r="5739" spans="1:12" s="194" customFormat="1" ht="24.6" customHeight="1" x14ac:dyDescent="0.15">
      <c r="A5739" s="626"/>
      <c r="B5739" s="209" t="s">
        <v>3569</v>
      </c>
      <c r="C5739" s="209" t="s">
        <v>3568</v>
      </c>
      <c r="D5739" s="211">
        <v>43387</v>
      </c>
      <c r="E5739" s="209" t="s">
        <v>3570</v>
      </c>
      <c r="F5739" s="614"/>
      <c r="G5739" s="615"/>
      <c r="H5739" s="618"/>
      <c r="I5739" s="619"/>
      <c r="J5739" s="621"/>
      <c r="K5739" s="621"/>
      <c r="L5739" s="623"/>
    </row>
    <row r="5740" spans="1:12" s="194" customFormat="1" ht="24.6" customHeight="1" x14ac:dyDescent="0.15">
      <c r="A5740" s="624">
        <v>1083</v>
      </c>
      <c r="B5740" s="203" t="s">
        <v>12</v>
      </c>
      <c r="C5740" s="207" t="s">
        <v>11</v>
      </c>
      <c r="D5740" s="207" t="s">
        <v>280</v>
      </c>
      <c r="E5740" s="207" t="s">
        <v>281</v>
      </c>
      <c r="F5740" s="627" t="s">
        <v>8</v>
      </c>
      <c r="G5740" s="628"/>
      <c r="H5740" s="629"/>
      <c r="I5740" s="630"/>
      <c r="J5740" s="630"/>
      <c r="K5740" s="630"/>
      <c r="L5740" s="631"/>
    </row>
    <row r="5741" spans="1:12" s="194" customFormat="1" ht="26.65" customHeight="1" x14ac:dyDescent="0.15">
      <c r="A5741" s="625"/>
      <c r="B5741" s="620" t="s">
        <v>3571</v>
      </c>
      <c r="C5741" s="620" t="s">
        <v>3572</v>
      </c>
      <c r="D5741" s="634">
        <v>43435</v>
      </c>
      <c r="E5741" s="620" t="s">
        <v>1185</v>
      </c>
      <c r="F5741" s="636" t="s">
        <v>3573</v>
      </c>
      <c r="G5741" s="637"/>
      <c r="H5741" s="610" t="s">
        <v>286</v>
      </c>
      <c r="I5741" s="611"/>
      <c r="J5741" s="209" t="s">
        <v>287</v>
      </c>
      <c r="K5741" s="209" t="s">
        <v>16</v>
      </c>
      <c r="L5741" s="210">
        <v>648</v>
      </c>
    </row>
    <row r="5742" spans="1:12" s="194" customFormat="1" ht="105" customHeight="1" x14ac:dyDescent="0.15">
      <c r="A5742" s="625"/>
      <c r="B5742" s="621"/>
      <c r="C5742" s="621"/>
      <c r="D5742" s="635"/>
      <c r="E5742" s="621"/>
      <c r="F5742" s="638"/>
      <c r="G5742" s="639"/>
      <c r="H5742" s="610" t="s">
        <v>242</v>
      </c>
      <c r="I5742" s="611"/>
      <c r="J5742" s="209" t="s">
        <v>287</v>
      </c>
      <c r="K5742" s="209" t="s">
        <v>16</v>
      </c>
      <c r="L5742" s="210">
        <v>922.31</v>
      </c>
    </row>
    <row r="5743" spans="1:12" s="194" customFormat="1" ht="24.6" customHeight="1" x14ac:dyDescent="0.15">
      <c r="A5743" s="625"/>
      <c r="B5743" s="203" t="s">
        <v>6</v>
      </c>
      <c r="C5743" s="207" t="s">
        <v>5</v>
      </c>
      <c r="D5743" s="207" t="s">
        <v>288</v>
      </c>
      <c r="E5743" s="207" t="s">
        <v>289</v>
      </c>
      <c r="F5743" s="612"/>
      <c r="G5743" s="613"/>
      <c r="H5743" s="616" t="s">
        <v>290</v>
      </c>
      <c r="I5743" s="617"/>
      <c r="J5743" s="620" t="s">
        <v>287</v>
      </c>
      <c r="K5743" s="620" t="s">
        <v>287</v>
      </c>
      <c r="L5743" s="622">
        <v>0</v>
      </c>
    </row>
    <row r="5744" spans="1:12" s="194" customFormat="1" ht="24.6" customHeight="1" x14ac:dyDescent="0.15">
      <c r="A5744" s="626"/>
      <c r="B5744" s="209" t="s">
        <v>366</v>
      </c>
      <c r="C5744" s="209" t="s">
        <v>3573</v>
      </c>
      <c r="D5744" s="211">
        <v>43442</v>
      </c>
      <c r="E5744" s="209" t="s">
        <v>3315</v>
      </c>
      <c r="F5744" s="614"/>
      <c r="G5744" s="615"/>
      <c r="H5744" s="618"/>
      <c r="I5744" s="619"/>
      <c r="J5744" s="621"/>
      <c r="K5744" s="621"/>
      <c r="L5744" s="623"/>
    </row>
    <row r="5745" spans="1:12" s="194" customFormat="1" ht="24.6" customHeight="1" x14ac:dyDescent="0.15">
      <c r="A5745" s="624">
        <v>1084</v>
      </c>
      <c r="B5745" s="203" t="s">
        <v>12</v>
      </c>
      <c r="C5745" s="207" t="s">
        <v>11</v>
      </c>
      <c r="D5745" s="207" t="s">
        <v>280</v>
      </c>
      <c r="E5745" s="207" t="s">
        <v>281</v>
      </c>
      <c r="F5745" s="627" t="s">
        <v>8</v>
      </c>
      <c r="G5745" s="628"/>
      <c r="H5745" s="629"/>
      <c r="I5745" s="630"/>
      <c r="J5745" s="630"/>
      <c r="K5745" s="630"/>
      <c r="L5745" s="631"/>
    </row>
    <row r="5746" spans="1:12" s="194" customFormat="1" ht="26.65" customHeight="1" x14ac:dyDescent="0.15">
      <c r="A5746" s="625"/>
      <c r="B5746" s="620" t="s">
        <v>3574</v>
      </c>
      <c r="C5746" s="632" t="s">
        <v>3575</v>
      </c>
      <c r="D5746" s="634">
        <v>43386</v>
      </c>
      <c r="E5746" s="620" t="s">
        <v>3576</v>
      </c>
      <c r="F5746" s="636" t="s">
        <v>3577</v>
      </c>
      <c r="G5746" s="637"/>
      <c r="H5746" s="610" t="s">
        <v>286</v>
      </c>
      <c r="I5746" s="611"/>
      <c r="J5746" s="209" t="s">
        <v>287</v>
      </c>
      <c r="K5746" s="209" t="s">
        <v>16</v>
      </c>
      <c r="L5746" s="210">
        <v>498.33</v>
      </c>
    </row>
    <row r="5747" spans="1:12" s="194" customFormat="1" ht="266.64999999999998" customHeight="1" x14ac:dyDescent="0.15">
      <c r="A5747" s="625"/>
      <c r="B5747" s="621"/>
      <c r="C5747" s="633"/>
      <c r="D5747" s="635"/>
      <c r="E5747" s="621"/>
      <c r="F5747" s="638"/>
      <c r="G5747" s="639"/>
      <c r="H5747" s="610" t="s">
        <v>242</v>
      </c>
      <c r="I5747" s="611"/>
      <c r="J5747" s="209" t="s">
        <v>287</v>
      </c>
      <c r="K5747" s="209" t="s">
        <v>287</v>
      </c>
      <c r="L5747" s="210">
        <v>0</v>
      </c>
    </row>
    <row r="5748" spans="1:12" s="194" customFormat="1" ht="24.6" customHeight="1" x14ac:dyDescent="0.15">
      <c r="A5748" s="625"/>
      <c r="B5748" s="203" t="s">
        <v>6</v>
      </c>
      <c r="C5748" s="207" t="s">
        <v>5</v>
      </c>
      <c r="D5748" s="207" t="s">
        <v>288</v>
      </c>
      <c r="E5748" s="207" t="s">
        <v>289</v>
      </c>
      <c r="F5748" s="612"/>
      <c r="G5748" s="613"/>
      <c r="H5748" s="616" t="s">
        <v>290</v>
      </c>
      <c r="I5748" s="617"/>
      <c r="J5748" s="620" t="s">
        <v>287</v>
      </c>
      <c r="K5748" s="620" t="s">
        <v>16</v>
      </c>
      <c r="L5748" s="622">
        <v>785</v>
      </c>
    </row>
    <row r="5749" spans="1:12" s="194" customFormat="1" ht="24.6" customHeight="1" x14ac:dyDescent="0.15">
      <c r="A5749" s="626"/>
      <c r="B5749" s="209" t="s">
        <v>439</v>
      </c>
      <c r="C5749" s="209" t="s">
        <v>3577</v>
      </c>
      <c r="D5749" s="211">
        <v>43390</v>
      </c>
      <c r="E5749" s="209" t="s">
        <v>2601</v>
      </c>
      <c r="F5749" s="614"/>
      <c r="G5749" s="615"/>
      <c r="H5749" s="618"/>
      <c r="I5749" s="619"/>
      <c r="J5749" s="621"/>
      <c r="K5749" s="621"/>
      <c r="L5749" s="623"/>
    </row>
    <row r="5750" spans="1:12" s="194" customFormat="1" ht="24.6" customHeight="1" x14ac:dyDescent="0.15">
      <c r="A5750" s="624">
        <v>1085</v>
      </c>
      <c r="B5750" s="203" t="s">
        <v>12</v>
      </c>
      <c r="C5750" s="207" t="s">
        <v>11</v>
      </c>
      <c r="D5750" s="207" t="s">
        <v>280</v>
      </c>
      <c r="E5750" s="207" t="s">
        <v>281</v>
      </c>
      <c r="F5750" s="627" t="s">
        <v>8</v>
      </c>
      <c r="G5750" s="628"/>
      <c r="H5750" s="629"/>
      <c r="I5750" s="630"/>
      <c r="J5750" s="630"/>
      <c r="K5750" s="630"/>
      <c r="L5750" s="631"/>
    </row>
    <row r="5751" spans="1:12" s="194" customFormat="1" ht="26.65" customHeight="1" x14ac:dyDescent="0.15">
      <c r="A5751" s="625"/>
      <c r="B5751" s="620" t="s">
        <v>3574</v>
      </c>
      <c r="C5751" s="632" t="s">
        <v>3578</v>
      </c>
      <c r="D5751" s="634">
        <v>43479</v>
      </c>
      <c r="E5751" s="620" t="s">
        <v>331</v>
      </c>
      <c r="F5751" s="636" t="s">
        <v>1597</v>
      </c>
      <c r="G5751" s="637"/>
      <c r="H5751" s="610" t="s">
        <v>286</v>
      </c>
      <c r="I5751" s="611"/>
      <c r="J5751" s="209" t="s">
        <v>287</v>
      </c>
      <c r="K5751" s="209" t="s">
        <v>16</v>
      </c>
      <c r="L5751" s="210">
        <v>495.1</v>
      </c>
    </row>
    <row r="5752" spans="1:12" s="194" customFormat="1" ht="245.25" customHeight="1" x14ac:dyDescent="0.15">
      <c r="A5752" s="625"/>
      <c r="B5752" s="621"/>
      <c r="C5752" s="633"/>
      <c r="D5752" s="635"/>
      <c r="E5752" s="621"/>
      <c r="F5752" s="638"/>
      <c r="G5752" s="639"/>
      <c r="H5752" s="610" t="s">
        <v>242</v>
      </c>
      <c r="I5752" s="611"/>
      <c r="J5752" s="209" t="s">
        <v>287</v>
      </c>
      <c r="K5752" s="209" t="s">
        <v>16</v>
      </c>
      <c r="L5752" s="210">
        <v>348.4</v>
      </c>
    </row>
    <row r="5753" spans="1:12" s="194" customFormat="1" ht="24.6" customHeight="1" x14ac:dyDescent="0.15">
      <c r="A5753" s="625"/>
      <c r="B5753" s="203" t="s">
        <v>6</v>
      </c>
      <c r="C5753" s="207" t="s">
        <v>5</v>
      </c>
      <c r="D5753" s="207" t="s">
        <v>288</v>
      </c>
      <c r="E5753" s="207" t="s">
        <v>289</v>
      </c>
      <c r="F5753" s="612"/>
      <c r="G5753" s="613"/>
      <c r="H5753" s="616" t="s">
        <v>290</v>
      </c>
      <c r="I5753" s="617"/>
      <c r="J5753" s="620" t="s">
        <v>287</v>
      </c>
      <c r="K5753" s="620" t="s">
        <v>16</v>
      </c>
      <c r="L5753" s="622">
        <v>50</v>
      </c>
    </row>
    <row r="5754" spans="1:12" s="194" customFormat="1" ht="24.6" customHeight="1" x14ac:dyDescent="0.15">
      <c r="A5754" s="626"/>
      <c r="B5754" s="209" t="s">
        <v>439</v>
      </c>
      <c r="C5754" s="209" t="s">
        <v>1597</v>
      </c>
      <c r="D5754" s="211">
        <v>43481</v>
      </c>
      <c r="E5754" s="209" t="s">
        <v>447</v>
      </c>
      <c r="F5754" s="614"/>
      <c r="G5754" s="615"/>
      <c r="H5754" s="618"/>
      <c r="I5754" s="619"/>
      <c r="J5754" s="621"/>
      <c r="K5754" s="621"/>
      <c r="L5754" s="623"/>
    </row>
    <row r="5755" spans="1:12" s="194" customFormat="1" ht="24.6" customHeight="1" x14ac:dyDescent="0.15">
      <c r="A5755" s="624">
        <v>1086</v>
      </c>
      <c r="B5755" s="203" t="s">
        <v>12</v>
      </c>
      <c r="C5755" s="207" t="s">
        <v>11</v>
      </c>
      <c r="D5755" s="207" t="s">
        <v>280</v>
      </c>
      <c r="E5755" s="207" t="s">
        <v>281</v>
      </c>
      <c r="F5755" s="627" t="s">
        <v>8</v>
      </c>
      <c r="G5755" s="628"/>
      <c r="H5755" s="629"/>
      <c r="I5755" s="630"/>
      <c r="J5755" s="630"/>
      <c r="K5755" s="630"/>
      <c r="L5755" s="631"/>
    </row>
    <row r="5756" spans="1:12" s="194" customFormat="1" ht="26.65" customHeight="1" x14ac:dyDescent="0.15">
      <c r="A5756" s="625"/>
      <c r="B5756" s="620" t="s">
        <v>3574</v>
      </c>
      <c r="C5756" s="632" t="s">
        <v>3579</v>
      </c>
      <c r="D5756" s="634">
        <v>43510</v>
      </c>
      <c r="E5756" s="620" t="s">
        <v>3580</v>
      </c>
      <c r="F5756" s="636" t="s">
        <v>3562</v>
      </c>
      <c r="G5756" s="637"/>
      <c r="H5756" s="610" t="s">
        <v>286</v>
      </c>
      <c r="I5756" s="611"/>
      <c r="J5756" s="209" t="s">
        <v>287</v>
      </c>
      <c r="K5756" s="209" t="s">
        <v>16</v>
      </c>
      <c r="L5756" s="210">
        <v>649</v>
      </c>
    </row>
    <row r="5757" spans="1:12" s="194" customFormat="1" ht="409.6" customHeight="1" x14ac:dyDescent="0.15">
      <c r="A5757" s="625"/>
      <c r="B5757" s="640"/>
      <c r="C5757" s="641"/>
      <c r="D5757" s="642"/>
      <c r="E5757" s="640"/>
      <c r="F5757" s="643"/>
      <c r="G5757" s="644"/>
      <c r="H5757" s="616" t="s">
        <v>242</v>
      </c>
      <c r="I5757" s="617"/>
      <c r="J5757" s="620" t="s">
        <v>287</v>
      </c>
      <c r="K5757" s="620" t="s">
        <v>16</v>
      </c>
      <c r="L5757" s="622">
        <v>529.79999999999995</v>
      </c>
    </row>
    <row r="5758" spans="1:12" s="194" customFormat="1" ht="62.45" customHeight="1" x14ac:dyDescent="0.15">
      <c r="A5758" s="625"/>
      <c r="B5758" s="621"/>
      <c r="C5758" s="633"/>
      <c r="D5758" s="635"/>
      <c r="E5758" s="621"/>
      <c r="F5758" s="638"/>
      <c r="G5758" s="639"/>
      <c r="H5758" s="618"/>
      <c r="I5758" s="619"/>
      <c r="J5758" s="621"/>
      <c r="K5758" s="621"/>
      <c r="L5758" s="623"/>
    </row>
    <row r="5759" spans="1:12" s="194" customFormat="1" ht="24.6" customHeight="1" x14ac:dyDescent="0.15">
      <c r="A5759" s="625"/>
      <c r="B5759" s="203" t="s">
        <v>6</v>
      </c>
      <c r="C5759" s="207" t="s">
        <v>5</v>
      </c>
      <c r="D5759" s="207" t="s">
        <v>288</v>
      </c>
      <c r="E5759" s="207" t="s">
        <v>289</v>
      </c>
      <c r="F5759" s="612"/>
      <c r="G5759" s="613"/>
      <c r="H5759" s="616" t="s">
        <v>290</v>
      </c>
      <c r="I5759" s="617"/>
      <c r="J5759" s="620" t="s">
        <v>287</v>
      </c>
      <c r="K5759" s="620" t="s">
        <v>16</v>
      </c>
      <c r="L5759" s="622">
        <v>70</v>
      </c>
    </row>
    <row r="5760" spans="1:12" s="194" customFormat="1" ht="24.6" customHeight="1" x14ac:dyDescent="0.15">
      <c r="A5760" s="626"/>
      <c r="B5760" s="209" t="s">
        <v>439</v>
      </c>
      <c r="C5760" s="209" t="s">
        <v>3562</v>
      </c>
      <c r="D5760" s="211">
        <v>43513</v>
      </c>
      <c r="E5760" s="209" t="s">
        <v>1994</v>
      </c>
      <c r="F5760" s="614"/>
      <c r="G5760" s="615"/>
      <c r="H5760" s="618"/>
      <c r="I5760" s="619"/>
      <c r="J5760" s="621"/>
      <c r="K5760" s="621"/>
      <c r="L5760" s="623"/>
    </row>
    <row r="5761" spans="1:12" s="194" customFormat="1" ht="24.6" customHeight="1" x14ac:dyDescent="0.15">
      <c r="A5761" s="624">
        <v>1087</v>
      </c>
      <c r="B5761" s="203" t="s">
        <v>12</v>
      </c>
      <c r="C5761" s="207" t="s">
        <v>11</v>
      </c>
      <c r="D5761" s="207" t="s">
        <v>280</v>
      </c>
      <c r="E5761" s="207" t="s">
        <v>281</v>
      </c>
      <c r="F5761" s="627" t="s">
        <v>8</v>
      </c>
      <c r="G5761" s="628"/>
      <c r="H5761" s="629"/>
      <c r="I5761" s="630"/>
      <c r="J5761" s="630"/>
      <c r="K5761" s="630"/>
      <c r="L5761" s="631"/>
    </row>
    <row r="5762" spans="1:12" s="194" customFormat="1" ht="26.65" customHeight="1" x14ac:dyDescent="0.15">
      <c r="A5762" s="625"/>
      <c r="B5762" s="620" t="s">
        <v>3574</v>
      </c>
      <c r="C5762" s="632" t="s">
        <v>3581</v>
      </c>
      <c r="D5762" s="634">
        <v>43553</v>
      </c>
      <c r="E5762" s="620" t="s">
        <v>770</v>
      </c>
      <c r="F5762" s="636" t="s">
        <v>1293</v>
      </c>
      <c r="G5762" s="637"/>
      <c r="H5762" s="610" t="s">
        <v>286</v>
      </c>
      <c r="I5762" s="611"/>
      <c r="J5762" s="209" t="s">
        <v>287</v>
      </c>
      <c r="K5762" s="209" t="s">
        <v>16</v>
      </c>
      <c r="L5762" s="210">
        <v>913.45</v>
      </c>
    </row>
    <row r="5763" spans="1:12" s="194" customFormat="1" ht="180.2" customHeight="1" x14ac:dyDescent="0.15">
      <c r="A5763" s="625"/>
      <c r="B5763" s="621"/>
      <c r="C5763" s="633"/>
      <c r="D5763" s="635"/>
      <c r="E5763" s="621"/>
      <c r="F5763" s="638"/>
      <c r="G5763" s="639"/>
      <c r="H5763" s="610" t="s">
        <v>242</v>
      </c>
      <c r="I5763" s="611"/>
      <c r="J5763" s="209" t="s">
        <v>287</v>
      </c>
      <c r="K5763" s="209" t="s">
        <v>16</v>
      </c>
      <c r="L5763" s="210">
        <v>565.34</v>
      </c>
    </row>
    <row r="5764" spans="1:12" s="194" customFormat="1" ht="24.6" customHeight="1" x14ac:dyDescent="0.15">
      <c r="A5764" s="625"/>
      <c r="B5764" s="203" t="s">
        <v>6</v>
      </c>
      <c r="C5764" s="207" t="s">
        <v>5</v>
      </c>
      <c r="D5764" s="207" t="s">
        <v>288</v>
      </c>
      <c r="E5764" s="207" t="s">
        <v>289</v>
      </c>
      <c r="F5764" s="612"/>
      <c r="G5764" s="613"/>
      <c r="H5764" s="616" t="s">
        <v>290</v>
      </c>
      <c r="I5764" s="617"/>
      <c r="J5764" s="620" t="s">
        <v>287</v>
      </c>
      <c r="K5764" s="620" t="s">
        <v>16</v>
      </c>
      <c r="L5764" s="622">
        <v>785</v>
      </c>
    </row>
    <row r="5765" spans="1:12" s="194" customFormat="1" ht="24.6" customHeight="1" x14ac:dyDescent="0.15">
      <c r="A5765" s="626"/>
      <c r="B5765" s="209" t="s">
        <v>439</v>
      </c>
      <c r="C5765" s="209" t="s">
        <v>1293</v>
      </c>
      <c r="D5765" s="211">
        <v>43558</v>
      </c>
      <c r="E5765" s="209" t="s">
        <v>2792</v>
      </c>
      <c r="F5765" s="614"/>
      <c r="G5765" s="615"/>
      <c r="H5765" s="618"/>
      <c r="I5765" s="619"/>
      <c r="J5765" s="621"/>
      <c r="K5765" s="621"/>
      <c r="L5765" s="623"/>
    </row>
    <row r="5766" spans="1:12" s="194" customFormat="1" ht="24.6" customHeight="1" x14ac:dyDescent="0.15">
      <c r="A5766" s="624">
        <v>1088</v>
      </c>
      <c r="B5766" s="203" t="s">
        <v>12</v>
      </c>
      <c r="C5766" s="207" t="s">
        <v>11</v>
      </c>
      <c r="D5766" s="207" t="s">
        <v>280</v>
      </c>
      <c r="E5766" s="207" t="s">
        <v>281</v>
      </c>
      <c r="F5766" s="627" t="s">
        <v>8</v>
      </c>
      <c r="G5766" s="628"/>
      <c r="H5766" s="629"/>
      <c r="I5766" s="630"/>
      <c r="J5766" s="630"/>
      <c r="K5766" s="630"/>
      <c r="L5766" s="631"/>
    </row>
    <row r="5767" spans="1:12" s="194" customFormat="1" ht="26.65" customHeight="1" x14ac:dyDescent="0.15">
      <c r="A5767" s="625"/>
      <c r="B5767" s="620" t="s">
        <v>3582</v>
      </c>
      <c r="C5767" s="632" t="s">
        <v>3583</v>
      </c>
      <c r="D5767" s="634">
        <v>43392</v>
      </c>
      <c r="E5767" s="620" t="s">
        <v>469</v>
      </c>
      <c r="F5767" s="636" t="s">
        <v>3584</v>
      </c>
      <c r="G5767" s="637"/>
      <c r="H5767" s="610" t="s">
        <v>286</v>
      </c>
      <c r="I5767" s="611"/>
      <c r="J5767" s="209" t="s">
        <v>287</v>
      </c>
      <c r="K5767" s="209" t="s">
        <v>287</v>
      </c>
      <c r="L5767" s="210">
        <v>0</v>
      </c>
    </row>
    <row r="5768" spans="1:12" s="194" customFormat="1" ht="158.85" customHeight="1" x14ac:dyDescent="0.15">
      <c r="A5768" s="625"/>
      <c r="B5768" s="621"/>
      <c r="C5768" s="633"/>
      <c r="D5768" s="635"/>
      <c r="E5768" s="621"/>
      <c r="F5768" s="638"/>
      <c r="G5768" s="639"/>
      <c r="H5768" s="610" t="s">
        <v>242</v>
      </c>
      <c r="I5768" s="611"/>
      <c r="J5768" s="209" t="s">
        <v>287</v>
      </c>
      <c r="K5768" s="209" t="s">
        <v>16</v>
      </c>
      <c r="L5768" s="210">
        <v>370.4</v>
      </c>
    </row>
    <row r="5769" spans="1:12" s="194" customFormat="1" ht="24.6" customHeight="1" x14ac:dyDescent="0.15">
      <c r="A5769" s="625"/>
      <c r="B5769" s="203" t="s">
        <v>6</v>
      </c>
      <c r="C5769" s="207" t="s">
        <v>5</v>
      </c>
      <c r="D5769" s="207" t="s">
        <v>288</v>
      </c>
      <c r="E5769" s="207" t="s">
        <v>289</v>
      </c>
      <c r="F5769" s="612"/>
      <c r="G5769" s="613"/>
      <c r="H5769" s="616" t="s">
        <v>290</v>
      </c>
      <c r="I5769" s="617"/>
      <c r="J5769" s="620" t="s">
        <v>287</v>
      </c>
      <c r="K5769" s="620" t="s">
        <v>287</v>
      </c>
      <c r="L5769" s="622">
        <v>0</v>
      </c>
    </row>
    <row r="5770" spans="1:12" s="194" customFormat="1" ht="35.1" customHeight="1" x14ac:dyDescent="0.15">
      <c r="A5770" s="626"/>
      <c r="B5770" s="209" t="s">
        <v>3585</v>
      </c>
      <c r="C5770" s="209" t="s">
        <v>3584</v>
      </c>
      <c r="D5770" s="211">
        <v>43392</v>
      </c>
      <c r="E5770" s="209" t="s">
        <v>614</v>
      </c>
      <c r="F5770" s="614"/>
      <c r="G5770" s="615"/>
      <c r="H5770" s="618"/>
      <c r="I5770" s="619"/>
      <c r="J5770" s="621"/>
      <c r="K5770" s="621"/>
      <c r="L5770" s="623"/>
    </row>
    <row r="5771" spans="1:12" s="194" customFormat="1" ht="24.6" customHeight="1" x14ac:dyDescent="0.15">
      <c r="A5771" s="624">
        <v>1089</v>
      </c>
      <c r="B5771" s="203" t="s">
        <v>12</v>
      </c>
      <c r="C5771" s="207" t="s">
        <v>11</v>
      </c>
      <c r="D5771" s="207" t="s">
        <v>280</v>
      </c>
      <c r="E5771" s="207" t="s">
        <v>281</v>
      </c>
      <c r="F5771" s="627" t="s">
        <v>8</v>
      </c>
      <c r="G5771" s="628"/>
      <c r="H5771" s="629"/>
      <c r="I5771" s="630"/>
      <c r="J5771" s="630"/>
      <c r="K5771" s="630"/>
      <c r="L5771" s="631"/>
    </row>
    <row r="5772" spans="1:12" s="194" customFormat="1" ht="26.65" customHeight="1" x14ac:dyDescent="0.15">
      <c r="A5772" s="625"/>
      <c r="B5772" s="620" t="s">
        <v>3582</v>
      </c>
      <c r="C5772" s="632" t="s">
        <v>3586</v>
      </c>
      <c r="D5772" s="634">
        <v>43411</v>
      </c>
      <c r="E5772" s="620" t="s">
        <v>844</v>
      </c>
      <c r="F5772" s="636" t="s">
        <v>3587</v>
      </c>
      <c r="G5772" s="637"/>
      <c r="H5772" s="610" t="s">
        <v>286</v>
      </c>
      <c r="I5772" s="611"/>
      <c r="J5772" s="209" t="s">
        <v>287</v>
      </c>
      <c r="K5772" s="209" t="s">
        <v>16</v>
      </c>
      <c r="L5772" s="210">
        <v>315.76</v>
      </c>
    </row>
    <row r="5773" spans="1:12" s="194" customFormat="1" ht="288" customHeight="1" x14ac:dyDescent="0.15">
      <c r="A5773" s="625"/>
      <c r="B5773" s="621"/>
      <c r="C5773" s="633"/>
      <c r="D5773" s="635"/>
      <c r="E5773" s="621"/>
      <c r="F5773" s="638"/>
      <c r="G5773" s="639"/>
      <c r="H5773" s="610" t="s">
        <v>242</v>
      </c>
      <c r="I5773" s="611"/>
      <c r="J5773" s="209" t="s">
        <v>287</v>
      </c>
      <c r="K5773" s="209" t="s">
        <v>287</v>
      </c>
      <c r="L5773" s="210">
        <v>0</v>
      </c>
    </row>
    <row r="5774" spans="1:12" s="194" customFormat="1" ht="24.6" customHeight="1" x14ac:dyDescent="0.15">
      <c r="A5774" s="625"/>
      <c r="B5774" s="203" t="s">
        <v>6</v>
      </c>
      <c r="C5774" s="207" t="s">
        <v>5</v>
      </c>
      <c r="D5774" s="207" t="s">
        <v>288</v>
      </c>
      <c r="E5774" s="207" t="s">
        <v>289</v>
      </c>
      <c r="F5774" s="612"/>
      <c r="G5774" s="613"/>
      <c r="H5774" s="616" t="s">
        <v>290</v>
      </c>
      <c r="I5774" s="617"/>
      <c r="J5774" s="620" t="s">
        <v>287</v>
      </c>
      <c r="K5774" s="620" t="s">
        <v>287</v>
      </c>
      <c r="L5774" s="622">
        <v>0</v>
      </c>
    </row>
    <row r="5775" spans="1:12" s="194" customFormat="1" ht="35.1" customHeight="1" x14ac:dyDescent="0.15">
      <c r="A5775" s="626"/>
      <c r="B5775" s="209" t="s">
        <v>3585</v>
      </c>
      <c r="C5775" s="209" t="s">
        <v>3587</v>
      </c>
      <c r="D5775" s="211">
        <v>43414</v>
      </c>
      <c r="E5775" s="209" t="s">
        <v>2569</v>
      </c>
      <c r="F5775" s="614"/>
      <c r="G5775" s="615"/>
      <c r="H5775" s="618"/>
      <c r="I5775" s="619"/>
      <c r="J5775" s="621"/>
      <c r="K5775" s="621"/>
      <c r="L5775" s="623"/>
    </row>
    <row r="5776" spans="1:12" s="194" customFormat="1" ht="24.6" customHeight="1" x14ac:dyDescent="0.15">
      <c r="A5776" s="624">
        <v>1090</v>
      </c>
      <c r="B5776" s="203" t="s">
        <v>12</v>
      </c>
      <c r="C5776" s="207" t="s">
        <v>11</v>
      </c>
      <c r="D5776" s="207" t="s">
        <v>280</v>
      </c>
      <c r="E5776" s="207" t="s">
        <v>281</v>
      </c>
      <c r="F5776" s="627" t="s">
        <v>8</v>
      </c>
      <c r="G5776" s="628"/>
      <c r="H5776" s="629"/>
      <c r="I5776" s="630"/>
      <c r="J5776" s="630"/>
      <c r="K5776" s="630"/>
      <c r="L5776" s="631"/>
    </row>
    <row r="5777" spans="1:12" s="194" customFormat="1" ht="26.65" customHeight="1" x14ac:dyDescent="0.15">
      <c r="A5777" s="625"/>
      <c r="B5777" s="620" t="s">
        <v>3582</v>
      </c>
      <c r="C5777" s="632" t="s">
        <v>3588</v>
      </c>
      <c r="D5777" s="634">
        <v>43433</v>
      </c>
      <c r="E5777" s="620" t="s">
        <v>1385</v>
      </c>
      <c r="F5777" s="636" t="s">
        <v>3589</v>
      </c>
      <c r="G5777" s="637"/>
      <c r="H5777" s="610" t="s">
        <v>286</v>
      </c>
      <c r="I5777" s="611"/>
      <c r="J5777" s="209" t="s">
        <v>287</v>
      </c>
      <c r="K5777" s="209" t="s">
        <v>287</v>
      </c>
      <c r="L5777" s="210">
        <v>0</v>
      </c>
    </row>
    <row r="5778" spans="1:12" s="194" customFormat="1" ht="409.6" customHeight="1" x14ac:dyDescent="0.15">
      <c r="A5778" s="625"/>
      <c r="B5778" s="640"/>
      <c r="C5778" s="641"/>
      <c r="D5778" s="642"/>
      <c r="E5778" s="640"/>
      <c r="F5778" s="643"/>
      <c r="G5778" s="644"/>
      <c r="H5778" s="616" t="s">
        <v>242</v>
      </c>
      <c r="I5778" s="617"/>
      <c r="J5778" s="620" t="s">
        <v>287</v>
      </c>
      <c r="K5778" s="620" t="s">
        <v>16</v>
      </c>
      <c r="L5778" s="622">
        <v>400</v>
      </c>
    </row>
    <row r="5779" spans="1:12" s="194" customFormat="1" ht="8.4499999999999993" customHeight="1" x14ac:dyDescent="0.15">
      <c r="A5779" s="625"/>
      <c r="B5779" s="621"/>
      <c r="C5779" s="633"/>
      <c r="D5779" s="635"/>
      <c r="E5779" s="621"/>
      <c r="F5779" s="638"/>
      <c r="G5779" s="639"/>
      <c r="H5779" s="618"/>
      <c r="I5779" s="619"/>
      <c r="J5779" s="621"/>
      <c r="K5779" s="621"/>
      <c r="L5779" s="623"/>
    </row>
    <row r="5780" spans="1:12" s="194" customFormat="1" ht="24.6" customHeight="1" x14ac:dyDescent="0.15">
      <c r="A5780" s="625"/>
      <c r="B5780" s="203" t="s">
        <v>6</v>
      </c>
      <c r="C5780" s="207" t="s">
        <v>5</v>
      </c>
      <c r="D5780" s="207" t="s">
        <v>288</v>
      </c>
      <c r="E5780" s="207" t="s">
        <v>289</v>
      </c>
      <c r="F5780" s="612"/>
      <c r="G5780" s="613"/>
      <c r="H5780" s="616" t="s">
        <v>290</v>
      </c>
      <c r="I5780" s="617"/>
      <c r="J5780" s="620" t="s">
        <v>287</v>
      </c>
      <c r="K5780" s="620" t="s">
        <v>16</v>
      </c>
      <c r="L5780" s="622">
        <v>300</v>
      </c>
    </row>
    <row r="5781" spans="1:12" s="194" customFormat="1" ht="35.1" customHeight="1" x14ac:dyDescent="0.15">
      <c r="A5781" s="626"/>
      <c r="B5781" s="209" t="s">
        <v>3585</v>
      </c>
      <c r="C5781" s="209" t="s">
        <v>3589</v>
      </c>
      <c r="D5781" s="211">
        <v>43435</v>
      </c>
      <c r="E5781" s="209" t="s">
        <v>1445</v>
      </c>
      <c r="F5781" s="614"/>
      <c r="G5781" s="615"/>
      <c r="H5781" s="618"/>
      <c r="I5781" s="619"/>
      <c r="J5781" s="621"/>
      <c r="K5781" s="621"/>
      <c r="L5781" s="623"/>
    </row>
    <row r="5782" spans="1:12" s="194" customFormat="1" ht="24.6" customHeight="1" x14ac:dyDescent="0.15">
      <c r="A5782" s="624">
        <v>1091</v>
      </c>
      <c r="B5782" s="203" t="s">
        <v>12</v>
      </c>
      <c r="C5782" s="207" t="s">
        <v>11</v>
      </c>
      <c r="D5782" s="207" t="s">
        <v>280</v>
      </c>
      <c r="E5782" s="207" t="s">
        <v>281</v>
      </c>
      <c r="F5782" s="627" t="s">
        <v>8</v>
      </c>
      <c r="G5782" s="628"/>
      <c r="H5782" s="629"/>
      <c r="I5782" s="630"/>
      <c r="J5782" s="630"/>
      <c r="K5782" s="630"/>
      <c r="L5782" s="631"/>
    </row>
    <row r="5783" spans="1:12" s="194" customFormat="1" ht="26.65" customHeight="1" x14ac:dyDescent="0.15">
      <c r="A5783" s="625"/>
      <c r="B5783" s="620" t="s">
        <v>3590</v>
      </c>
      <c r="C5783" s="632" t="s">
        <v>3591</v>
      </c>
      <c r="D5783" s="634">
        <v>43400</v>
      </c>
      <c r="E5783" s="620" t="s">
        <v>561</v>
      </c>
      <c r="F5783" s="636" t="s">
        <v>3592</v>
      </c>
      <c r="G5783" s="637"/>
      <c r="H5783" s="610" t="s">
        <v>286</v>
      </c>
      <c r="I5783" s="611"/>
      <c r="J5783" s="209" t="s">
        <v>287</v>
      </c>
      <c r="K5783" s="209" t="s">
        <v>16</v>
      </c>
      <c r="L5783" s="210">
        <v>481.12</v>
      </c>
    </row>
    <row r="5784" spans="1:12" s="194" customFormat="1" ht="409.6" customHeight="1" x14ac:dyDescent="0.15">
      <c r="A5784" s="625"/>
      <c r="B5784" s="640"/>
      <c r="C5784" s="641"/>
      <c r="D5784" s="642"/>
      <c r="E5784" s="640"/>
      <c r="F5784" s="643"/>
      <c r="G5784" s="644"/>
      <c r="H5784" s="616" t="s">
        <v>242</v>
      </c>
      <c r="I5784" s="617"/>
      <c r="J5784" s="620" t="s">
        <v>287</v>
      </c>
      <c r="K5784" s="620" t="s">
        <v>287</v>
      </c>
      <c r="L5784" s="622">
        <v>0</v>
      </c>
    </row>
    <row r="5785" spans="1:12" s="194" customFormat="1" ht="159.4" customHeight="1" x14ac:dyDescent="0.15">
      <c r="A5785" s="625"/>
      <c r="B5785" s="621"/>
      <c r="C5785" s="633"/>
      <c r="D5785" s="635"/>
      <c r="E5785" s="621"/>
      <c r="F5785" s="638"/>
      <c r="G5785" s="639"/>
      <c r="H5785" s="618"/>
      <c r="I5785" s="619"/>
      <c r="J5785" s="621"/>
      <c r="K5785" s="621"/>
      <c r="L5785" s="623"/>
    </row>
    <row r="5786" spans="1:12" s="194" customFormat="1" ht="24.6" customHeight="1" x14ac:dyDescent="0.15">
      <c r="A5786" s="625"/>
      <c r="B5786" s="203" t="s">
        <v>6</v>
      </c>
      <c r="C5786" s="207" t="s">
        <v>5</v>
      </c>
      <c r="D5786" s="207" t="s">
        <v>288</v>
      </c>
      <c r="E5786" s="207" t="s">
        <v>289</v>
      </c>
      <c r="F5786" s="612"/>
      <c r="G5786" s="613"/>
      <c r="H5786" s="616" t="s">
        <v>290</v>
      </c>
      <c r="I5786" s="617"/>
      <c r="J5786" s="620" t="s">
        <v>287</v>
      </c>
      <c r="K5786" s="620" t="s">
        <v>16</v>
      </c>
      <c r="L5786" s="622">
        <v>523.70000000000005</v>
      </c>
    </row>
    <row r="5787" spans="1:12" s="194" customFormat="1" ht="24.6" customHeight="1" x14ac:dyDescent="0.15">
      <c r="A5787" s="626"/>
      <c r="B5787" s="209" t="s">
        <v>291</v>
      </c>
      <c r="C5787" s="209" t="s">
        <v>3592</v>
      </c>
      <c r="D5787" s="211">
        <v>43408</v>
      </c>
      <c r="E5787" s="209" t="s">
        <v>3593</v>
      </c>
      <c r="F5787" s="614"/>
      <c r="G5787" s="615"/>
      <c r="H5787" s="618"/>
      <c r="I5787" s="619"/>
      <c r="J5787" s="621"/>
      <c r="K5787" s="621"/>
      <c r="L5787" s="623"/>
    </row>
    <row r="5788" spans="1:12" s="194" customFormat="1" ht="24.6" customHeight="1" x14ac:dyDescent="0.15">
      <c r="A5788" s="624">
        <v>1092</v>
      </c>
      <c r="B5788" s="203" t="s">
        <v>12</v>
      </c>
      <c r="C5788" s="207" t="s">
        <v>11</v>
      </c>
      <c r="D5788" s="207" t="s">
        <v>280</v>
      </c>
      <c r="E5788" s="207" t="s">
        <v>281</v>
      </c>
      <c r="F5788" s="627" t="s">
        <v>8</v>
      </c>
      <c r="G5788" s="628"/>
      <c r="H5788" s="629"/>
      <c r="I5788" s="630"/>
      <c r="J5788" s="630"/>
      <c r="K5788" s="630"/>
      <c r="L5788" s="631"/>
    </row>
    <row r="5789" spans="1:12" s="194" customFormat="1" ht="26.65" customHeight="1" x14ac:dyDescent="0.15">
      <c r="A5789" s="625"/>
      <c r="B5789" s="620" t="s">
        <v>3590</v>
      </c>
      <c r="C5789" s="632" t="s">
        <v>3594</v>
      </c>
      <c r="D5789" s="634">
        <v>43445</v>
      </c>
      <c r="E5789" s="620" t="s">
        <v>315</v>
      </c>
      <c r="F5789" s="636" t="s">
        <v>316</v>
      </c>
      <c r="G5789" s="637"/>
      <c r="H5789" s="610" t="s">
        <v>286</v>
      </c>
      <c r="I5789" s="611"/>
      <c r="J5789" s="209" t="s">
        <v>287</v>
      </c>
      <c r="K5789" s="209" t="s">
        <v>16</v>
      </c>
      <c r="L5789" s="210">
        <v>932.95</v>
      </c>
    </row>
    <row r="5790" spans="1:12" s="194" customFormat="1" ht="409.6" customHeight="1" x14ac:dyDescent="0.15">
      <c r="A5790" s="625"/>
      <c r="B5790" s="640"/>
      <c r="C5790" s="641"/>
      <c r="D5790" s="642"/>
      <c r="E5790" s="640"/>
      <c r="F5790" s="643"/>
      <c r="G5790" s="644"/>
      <c r="H5790" s="616" t="s">
        <v>242</v>
      </c>
      <c r="I5790" s="617"/>
      <c r="J5790" s="620" t="s">
        <v>287</v>
      </c>
      <c r="K5790" s="620" t="s">
        <v>287</v>
      </c>
      <c r="L5790" s="622">
        <v>0</v>
      </c>
    </row>
    <row r="5791" spans="1:12" s="194" customFormat="1" ht="62.45" customHeight="1" x14ac:dyDescent="0.15">
      <c r="A5791" s="625"/>
      <c r="B5791" s="621"/>
      <c r="C5791" s="633"/>
      <c r="D5791" s="635"/>
      <c r="E5791" s="621"/>
      <c r="F5791" s="638"/>
      <c r="G5791" s="639"/>
      <c r="H5791" s="618"/>
      <c r="I5791" s="619"/>
      <c r="J5791" s="621"/>
      <c r="K5791" s="621"/>
      <c r="L5791" s="623"/>
    </row>
    <row r="5792" spans="1:12" s="194" customFormat="1" ht="24.6" customHeight="1" x14ac:dyDescent="0.15">
      <c r="A5792" s="625"/>
      <c r="B5792" s="203" t="s">
        <v>6</v>
      </c>
      <c r="C5792" s="207" t="s">
        <v>5</v>
      </c>
      <c r="D5792" s="207" t="s">
        <v>288</v>
      </c>
      <c r="E5792" s="207" t="s">
        <v>289</v>
      </c>
      <c r="F5792" s="612"/>
      <c r="G5792" s="613"/>
      <c r="H5792" s="616" t="s">
        <v>290</v>
      </c>
      <c r="I5792" s="617"/>
      <c r="J5792" s="620" t="s">
        <v>287</v>
      </c>
      <c r="K5792" s="620" t="s">
        <v>16</v>
      </c>
      <c r="L5792" s="622">
        <v>153.19999999999999</v>
      </c>
    </row>
    <row r="5793" spans="1:12" s="194" customFormat="1" ht="24.6" customHeight="1" x14ac:dyDescent="0.15">
      <c r="A5793" s="626"/>
      <c r="B5793" s="209" t="s">
        <v>291</v>
      </c>
      <c r="C5793" s="209" t="s">
        <v>316</v>
      </c>
      <c r="D5793" s="211">
        <v>43451</v>
      </c>
      <c r="E5793" s="209" t="s">
        <v>527</v>
      </c>
      <c r="F5793" s="614"/>
      <c r="G5793" s="615"/>
      <c r="H5793" s="618"/>
      <c r="I5793" s="619"/>
      <c r="J5793" s="621"/>
      <c r="K5793" s="621"/>
      <c r="L5793" s="623"/>
    </row>
    <row r="5794" spans="1:12" s="194" customFormat="1" ht="24.6" customHeight="1" x14ac:dyDescent="0.15">
      <c r="A5794" s="624">
        <v>1093</v>
      </c>
      <c r="B5794" s="203" t="s">
        <v>12</v>
      </c>
      <c r="C5794" s="207" t="s">
        <v>11</v>
      </c>
      <c r="D5794" s="207" t="s">
        <v>280</v>
      </c>
      <c r="E5794" s="207" t="s">
        <v>281</v>
      </c>
      <c r="F5794" s="627" t="s">
        <v>8</v>
      </c>
      <c r="G5794" s="628"/>
      <c r="H5794" s="629"/>
      <c r="I5794" s="630"/>
      <c r="J5794" s="630"/>
      <c r="K5794" s="630"/>
      <c r="L5794" s="631"/>
    </row>
    <row r="5795" spans="1:12" s="194" customFormat="1" ht="26.65" customHeight="1" x14ac:dyDescent="0.15">
      <c r="A5795" s="625"/>
      <c r="B5795" s="620" t="s">
        <v>3595</v>
      </c>
      <c r="C5795" s="632" t="s">
        <v>3596</v>
      </c>
      <c r="D5795" s="634">
        <v>43382</v>
      </c>
      <c r="E5795" s="620" t="s">
        <v>896</v>
      </c>
      <c r="F5795" s="636" t="s">
        <v>1961</v>
      </c>
      <c r="G5795" s="637"/>
      <c r="H5795" s="610" t="s">
        <v>286</v>
      </c>
      <c r="I5795" s="611"/>
      <c r="J5795" s="209" t="s">
        <v>287</v>
      </c>
      <c r="K5795" s="209" t="s">
        <v>16</v>
      </c>
      <c r="L5795" s="210">
        <v>408</v>
      </c>
    </row>
    <row r="5796" spans="1:12" s="194" customFormat="1" ht="406.9" customHeight="1" x14ac:dyDescent="0.15">
      <c r="A5796" s="625"/>
      <c r="B5796" s="621"/>
      <c r="C5796" s="633"/>
      <c r="D5796" s="635"/>
      <c r="E5796" s="621"/>
      <c r="F5796" s="638"/>
      <c r="G5796" s="639"/>
      <c r="H5796" s="610" t="s">
        <v>242</v>
      </c>
      <c r="I5796" s="611"/>
      <c r="J5796" s="209" t="s">
        <v>287</v>
      </c>
      <c r="K5796" s="209" t="s">
        <v>16</v>
      </c>
      <c r="L5796" s="210">
        <v>298.39999999999998</v>
      </c>
    </row>
    <row r="5797" spans="1:12" s="194" customFormat="1" ht="24.6" customHeight="1" x14ac:dyDescent="0.15">
      <c r="A5797" s="625"/>
      <c r="B5797" s="203" t="s">
        <v>6</v>
      </c>
      <c r="C5797" s="207" t="s">
        <v>5</v>
      </c>
      <c r="D5797" s="207" t="s">
        <v>288</v>
      </c>
      <c r="E5797" s="207" t="s">
        <v>289</v>
      </c>
      <c r="F5797" s="612"/>
      <c r="G5797" s="613"/>
      <c r="H5797" s="616" t="s">
        <v>290</v>
      </c>
      <c r="I5797" s="617"/>
      <c r="J5797" s="620" t="s">
        <v>287</v>
      </c>
      <c r="K5797" s="620" t="s">
        <v>16</v>
      </c>
      <c r="L5797" s="622">
        <v>155.26</v>
      </c>
    </row>
    <row r="5798" spans="1:12" s="194" customFormat="1" ht="24.6" customHeight="1" x14ac:dyDescent="0.15">
      <c r="A5798" s="626"/>
      <c r="B5798" s="209" t="s">
        <v>291</v>
      </c>
      <c r="C5798" s="209" t="s">
        <v>1961</v>
      </c>
      <c r="D5798" s="211">
        <v>43384</v>
      </c>
      <c r="E5798" s="209" t="s">
        <v>2015</v>
      </c>
      <c r="F5798" s="614"/>
      <c r="G5798" s="615"/>
      <c r="H5798" s="618"/>
      <c r="I5798" s="619"/>
      <c r="J5798" s="621"/>
      <c r="K5798" s="621"/>
      <c r="L5798" s="623"/>
    </row>
    <row r="5799" spans="1:12" s="194" customFormat="1" ht="24.6" customHeight="1" x14ac:dyDescent="0.15">
      <c r="A5799" s="624">
        <v>1094</v>
      </c>
      <c r="B5799" s="203" t="s">
        <v>12</v>
      </c>
      <c r="C5799" s="207" t="s">
        <v>11</v>
      </c>
      <c r="D5799" s="207" t="s">
        <v>280</v>
      </c>
      <c r="E5799" s="207" t="s">
        <v>281</v>
      </c>
      <c r="F5799" s="627" t="s">
        <v>8</v>
      </c>
      <c r="G5799" s="628"/>
      <c r="H5799" s="629"/>
      <c r="I5799" s="630"/>
      <c r="J5799" s="630"/>
      <c r="K5799" s="630"/>
      <c r="L5799" s="631"/>
    </row>
    <row r="5800" spans="1:12" s="194" customFormat="1" ht="26.65" customHeight="1" x14ac:dyDescent="0.15">
      <c r="A5800" s="625"/>
      <c r="B5800" s="620" t="s">
        <v>3595</v>
      </c>
      <c r="C5800" s="632" t="s">
        <v>3597</v>
      </c>
      <c r="D5800" s="634">
        <v>43436</v>
      </c>
      <c r="E5800" s="620" t="s">
        <v>377</v>
      </c>
      <c r="F5800" s="636" t="s">
        <v>378</v>
      </c>
      <c r="G5800" s="637"/>
      <c r="H5800" s="610" t="s">
        <v>286</v>
      </c>
      <c r="I5800" s="611"/>
      <c r="J5800" s="209" t="s">
        <v>287</v>
      </c>
      <c r="K5800" s="209" t="s">
        <v>16</v>
      </c>
      <c r="L5800" s="210">
        <v>288</v>
      </c>
    </row>
    <row r="5801" spans="1:12" s="194" customFormat="1" ht="245.25" customHeight="1" x14ac:dyDescent="0.15">
      <c r="A5801" s="625"/>
      <c r="B5801" s="621"/>
      <c r="C5801" s="633"/>
      <c r="D5801" s="635"/>
      <c r="E5801" s="621"/>
      <c r="F5801" s="638"/>
      <c r="G5801" s="639"/>
      <c r="H5801" s="610" t="s">
        <v>242</v>
      </c>
      <c r="I5801" s="611"/>
      <c r="J5801" s="209" t="s">
        <v>287</v>
      </c>
      <c r="K5801" s="209" t="s">
        <v>287</v>
      </c>
      <c r="L5801" s="210">
        <v>0</v>
      </c>
    </row>
    <row r="5802" spans="1:12" s="194" customFormat="1" ht="24.6" customHeight="1" x14ac:dyDescent="0.15">
      <c r="A5802" s="625"/>
      <c r="B5802" s="203" t="s">
        <v>6</v>
      </c>
      <c r="C5802" s="207" t="s">
        <v>5</v>
      </c>
      <c r="D5802" s="207" t="s">
        <v>288</v>
      </c>
      <c r="E5802" s="207" t="s">
        <v>289</v>
      </c>
      <c r="F5802" s="612"/>
      <c r="G5802" s="613"/>
      <c r="H5802" s="616" t="s">
        <v>290</v>
      </c>
      <c r="I5802" s="617"/>
      <c r="J5802" s="620" t="s">
        <v>287</v>
      </c>
      <c r="K5802" s="620" t="s">
        <v>16</v>
      </c>
      <c r="L5802" s="622">
        <v>80</v>
      </c>
    </row>
    <row r="5803" spans="1:12" s="194" customFormat="1" ht="24.6" customHeight="1" x14ac:dyDescent="0.15">
      <c r="A5803" s="626"/>
      <c r="B5803" s="209" t="s">
        <v>291</v>
      </c>
      <c r="C5803" s="209" t="s">
        <v>378</v>
      </c>
      <c r="D5803" s="211">
        <v>43437</v>
      </c>
      <c r="E5803" s="209" t="s">
        <v>3598</v>
      </c>
      <c r="F5803" s="614"/>
      <c r="G5803" s="615"/>
      <c r="H5803" s="618"/>
      <c r="I5803" s="619"/>
      <c r="J5803" s="621"/>
      <c r="K5803" s="621"/>
      <c r="L5803" s="623"/>
    </row>
    <row r="5804" spans="1:12" s="194" customFormat="1" ht="24.6" customHeight="1" x14ac:dyDescent="0.15">
      <c r="A5804" s="624">
        <v>1095</v>
      </c>
      <c r="B5804" s="203" t="s">
        <v>12</v>
      </c>
      <c r="C5804" s="207" t="s">
        <v>11</v>
      </c>
      <c r="D5804" s="207" t="s">
        <v>280</v>
      </c>
      <c r="E5804" s="207" t="s">
        <v>281</v>
      </c>
      <c r="F5804" s="627" t="s">
        <v>8</v>
      </c>
      <c r="G5804" s="628"/>
      <c r="H5804" s="629"/>
      <c r="I5804" s="630"/>
      <c r="J5804" s="630"/>
      <c r="K5804" s="630"/>
      <c r="L5804" s="631"/>
    </row>
    <row r="5805" spans="1:12" s="194" customFormat="1" ht="26.65" customHeight="1" x14ac:dyDescent="0.15">
      <c r="A5805" s="625"/>
      <c r="B5805" s="620" t="s">
        <v>3595</v>
      </c>
      <c r="C5805" s="632" t="s">
        <v>3599</v>
      </c>
      <c r="D5805" s="634">
        <v>43539</v>
      </c>
      <c r="E5805" s="620" t="s">
        <v>1185</v>
      </c>
      <c r="F5805" s="636" t="s">
        <v>3600</v>
      </c>
      <c r="G5805" s="637"/>
      <c r="H5805" s="610" t="s">
        <v>286</v>
      </c>
      <c r="I5805" s="611"/>
      <c r="J5805" s="209" t="s">
        <v>287</v>
      </c>
      <c r="K5805" s="209" t="s">
        <v>16</v>
      </c>
      <c r="L5805" s="210">
        <v>697.91</v>
      </c>
    </row>
    <row r="5806" spans="1:12" s="194" customFormat="1" ht="409.6" customHeight="1" x14ac:dyDescent="0.15">
      <c r="A5806" s="625"/>
      <c r="B5806" s="640"/>
      <c r="C5806" s="641"/>
      <c r="D5806" s="642"/>
      <c r="E5806" s="640"/>
      <c r="F5806" s="643"/>
      <c r="G5806" s="644"/>
      <c r="H5806" s="616" t="s">
        <v>242</v>
      </c>
      <c r="I5806" s="617"/>
      <c r="J5806" s="620" t="s">
        <v>287</v>
      </c>
      <c r="K5806" s="620" t="s">
        <v>16</v>
      </c>
      <c r="L5806" s="622">
        <v>2372.17</v>
      </c>
    </row>
    <row r="5807" spans="1:12" s="194" customFormat="1" ht="170.1" customHeight="1" x14ac:dyDescent="0.15">
      <c r="A5807" s="625"/>
      <c r="B5807" s="621"/>
      <c r="C5807" s="633"/>
      <c r="D5807" s="635"/>
      <c r="E5807" s="621"/>
      <c r="F5807" s="638"/>
      <c r="G5807" s="639"/>
      <c r="H5807" s="618"/>
      <c r="I5807" s="619"/>
      <c r="J5807" s="621"/>
      <c r="K5807" s="621"/>
      <c r="L5807" s="623"/>
    </row>
    <row r="5808" spans="1:12" s="194" customFormat="1" ht="24.6" customHeight="1" x14ac:dyDescent="0.15">
      <c r="A5808" s="625"/>
      <c r="B5808" s="203" t="s">
        <v>6</v>
      </c>
      <c r="C5808" s="207" t="s">
        <v>5</v>
      </c>
      <c r="D5808" s="207" t="s">
        <v>288</v>
      </c>
      <c r="E5808" s="207" t="s">
        <v>289</v>
      </c>
      <c r="F5808" s="612"/>
      <c r="G5808" s="613"/>
      <c r="H5808" s="616" t="s">
        <v>290</v>
      </c>
      <c r="I5808" s="617"/>
      <c r="J5808" s="620" t="s">
        <v>287</v>
      </c>
      <c r="K5808" s="620" t="s">
        <v>287</v>
      </c>
      <c r="L5808" s="622">
        <v>0</v>
      </c>
    </row>
    <row r="5809" spans="1:12" s="194" customFormat="1" ht="24.6" customHeight="1" x14ac:dyDescent="0.15">
      <c r="A5809" s="626"/>
      <c r="B5809" s="209" t="s">
        <v>291</v>
      </c>
      <c r="C5809" s="209" t="s">
        <v>3600</v>
      </c>
      <c r="D5809" s="211">
        <v>43548</v>
      </c>
      <c r="E5809" s="209" t="s">
        <v>3601</v>
      </c>
      <c r="F5809" s="614"/>
      <c r="G5809" s="615"/>
      <c r="H5809" s="618"/>
      <c r="I5809" s="619"/>
      <c r="J5809" s="621"/>
      <c r="K5809" s="621"/>
      <c r="L5809" s="623"/>
    </row>
    <row r="5810" spans="1:12" s="194" customFormat="1" ht="24.6" customHeight="1" x14ac:dyDescent="0.15">
      <c r="A5810" s="624">
        <v>1096</v>
      </c>
      <c r="B5810" s="203" t="s">
        <v>12</v>
      </c>
      <c r="C5810" s="207" t="s">
        <v>11</v>
      </c>
      <c r="D5810" s="207" t="s">
        <v>280</v>
      </c>
      <c r="E5810" s="207" t="s">
        <v>281</v>
      </c>
      <c r="F5810" s="627" t="s">
        <v>8</v>
      </c>
      <c r="G5810" s="628"/>
      <c r="H5810" s="629"/>
      <c r="I5810" s="630"/>
      <c r="J5810" s="630"/>
      <c r="K5810" s="630"/>
      <c r="L5810" s="631"/>
    </row>
    <row r="5811" spans="1:12" s="194" customFormat="1" ht="26.65" customHeight="1" x14ac:dyDescent="0.15">
      <c r="A5811" s="625"/>
      <c r="B5811" s="620" t="s">
        <v>3602</v>
      </c>
      <c r="C5811" s="632" t="s">
        <v>3603</v>
      </c>
      <c r="D5811" s="634">
        <v>43531</v>
      </c>
      <c r="E5811" s="620" t="s">
        <v>3604</v>
      </c>
      <c r="F5811" s="636" t="s">
        <v>3605</v>
      </c>
      <c r="G5811" s="637"/>
      <c r="H5811" s="610" t="s">
        <v>286</v>
      </c>
      <c r="I5811" s="611"/>
      <c r="J5811" s="209" t="s">
        <v>287</v>
      </c>
      <c r="K5811" s="209" t="s">
        <v>16</v>
      </c>
      <c r="L5811" s="210">
        <v>159.03</v>
      </c>
    </row>
    <row r="5812" spans="1:12" s="194" customFormat="1" ht="148.35" customHeight="1" x14ac:dyDescent="0.15">
      <c r="A5812" s="625"/>
      <c r="B5812" s="621"/>
      <c r="C5812" s="633"/>
      <c r="D5812" s="635"/>
      <c r="E5812" s="621"/>
      <c r="F5812" s="638"/>
      <c r="G5812" s="639"/>
      <c r="H5812" s="610" t="s">
        <v>242</v>
      </c>
      <c r="I5812" s="611"/>
      <c r="J5812" s="209" t="s">
        <v>287</v>
      </c>
      <c r="K5812" s="209" t="s">
        <v>16</v>
      </c>
      <c r="L5812" s="210">
        <v>584.16</v>
      </c>
    </row>
    <row r="5813" spans="1:12" s="194" customFormat="1" ht="24.6" customHeight="1" x14ac:dyDescent="0.15">
      <c r="A5813" s="625"/>
      <c r="B5813" s="203" t="s">
        <v>6</v>
      </c>
      <c r="C5813" s="207" t="s">
        <v>5</v>
      </c>
      <c r="D5813" s="207" t="s">
        <v>288</v>
      </c>
      <c r="E5813" s="207" t="s">
        <v>289</v>
      </c>
      <c r="F5813" s="612"/>
      <c r="G5813" s="613"/>
      <c r="H5813" s="616" t="s">
        <v>290</v>
      </c>
      <c r="I5813" s="617"/>
      <c r="J5813" s="620" t="s">
        <v>287</v>
      </c>
      <c r="K5813" s="620" t="s">
        <v>287</v>
      </c>
      <c r="L5813" s="622">
        <v>0</v>
      </c>
    </row>
    <row r="5814" spans="1:12" s="194" customFormat="1" ht="24.6" customHeight="1" x14ac:dyDescent="0.15">
      <c r="A5814" s="626"/>
      <c r="B5814" s="209" t="s">
        <v>291</v>
      </c>
      <c r="C5814" s="209" t="s">
        <v>3605</v>
      </c>
      <c r="D5814" s="211">
        <v>43532</v>
      </c>
      <c r="E5814" s="209" t="s">
        <v>1784</v>
      </c>
      <c r="F5814" s="614"/>
      <c r="G5814" s="615"/>
      <c r="H5814" s="618"/>
      <c r="I5814" s="619"/>
      <c r="J5814" s="621"/>
      <c r="K5814" s="621"/>
      <c r="L5814" s="623"/>
    </row>
    <row r="5815" spans="1:12" s="194" customFormat="1" ht="24.6" customHeight="1" x14ac:dyDescent="0.15">
      <c r="A5815" s="624">
        <v>1097</v>
      </c>
      <c r="B5815" s="203" t="s">
        <v>12</v>
      </c>
      <c r="C5815" s="207" t="s">
        <v>11</v>
      </c>
      <c r="D5815" s="207" t="s">
        <v>280</v>
      </c>
      <c r="E5815" s="207" t="s">
        <v>281</v>
      </c>
      <c r="F5815" s="627" t="s">
        <v>8</v>
      </c>
      <c r="G5815" s="628"/>
      <c r="H5815" s="629"/>
      <c r="I5815" s="630"/>
      <c r="J5815" s="630"/>
      <c r="K5815" s="630"/>
      <c r="L5815" s="631"/>
    </row>
    <row r="5816" spans="1:12" s="194" customFormat="1" ht="26.65" customHeight="1" x14ac:dyDescent="0.15">
      <c r="A5816" s="625"/>
      <c r="B5816" s="620" t="s">
        <v>3606</v>
      </c>
      <c r="C5816" s="632" t="s">
        <v>3607</v>
      </c>
      <c r="D5816" s="634">
        <v>43419</v>
      </c>
      <c r="E5816" s="620" t="s">
        <v>3608</v>
      </c>
      <c r="F5816" s="636" t="s">
        <v>3609</v>
      </c>
      <c r="G5816" s="637"/>
      <c r="H5816" s="610" t="s">
        <v>286</v>
      </c>
      <c r="I5816" s="611"/>
      <c r="J5816" s="209" t="s">
        <v>287</v>
      </c>
      <c r="K5816" s="209" t="s">
        <v>16</v>
      </c>
      <c r="L5816" s="210">
        <v>583</v>
      </c>
    </row>
    <row r="5817" spans="1:12" s="194" customFormat="1" ht="180.2" customHeight="1" x14ac:dyDescent="0.15">
      <c r="A5817" s="625"/>
      <c r="B5817" s="621"/>
      <c r="C5817" s="633"/>
      <c r="D5817" s="635"/>
      <c r="E5817" s="621"/>
      <c r="F5817" s="638"/>
      <c r="G5817" s="639"/>
      <c r="H5817" s="610" t="s">
        <v>242</v>
      </c>
      <c r="I5817" s="611"/>
      <c r="J5817" s="209" t="s">
        <v>287</v>
      </c>
      <c r="K5817" s="209" t="s">
        <v>16</v>
      </c>
      <c r="L5817" s="210">
        <v>3417.05</v>
      </c>
    </row>
    <row r="5818" spans="1:12" s="194" customFormat="1" ht="24.6" customHeight="1" x14ac:dyDescent="0.15">
      <c r="A5818" s="625"/>
      <c r="B5818" s="203" t="s">
        <v>6</v>
      </c>
      <c r="C5818" s="207" t="s">
        <v>5</v>
      </c>
      <c r="D5818" s="207" t="s">
        <v>288</v>
      </c>
      <c r="E5818" s="207" t="s">
        <v>289</v>
      </c>
      <c r="F5818" s="612"/>
      <c r="G5818" s="613"/>
      <c r="H5818" s="616" t="s">
        <v>290</v>
      </c>
      <c r="I5818" s="617"/>
      <c r="J5818" s="620" t="s">
        <v>287</v>
      </c>
      <c r="K5818" s="620" t="s">
        <v>16</v>
      </c>
      <c r="L5818" s="622">
        <v>190.14</v>
      </c>
    </row>
    <row r="5819" spans="1:12" s="194" customFormat="1" ht="24.6" customHeight="1" x14ac:dyDescent="0.15">
      <c r="A5819" s="626"/>
      <c r="B5819" s="209" t="s">
        <v>460</v>
      </c>
      <c r="C5819" s="209" t="s">
        <v>3609</v>
      </c>
      <c r="D5819" s="211">
        <v>43424</v>
      </c>
      <c r="E5819" s="209" t="s">
        <v>1626</v>
      </c>
      <c r="F5819" s="614"/>
      <c r="G5819" s="615"/>
      <c r="H5819" s="618"/>
      <c r="I5819" s="619"/>
      <c r="J5819" s="621"/>
      <c r="K5819" s="621"/>
      <c r="L5819" s="623"/>
    </row>
    <row r="5820" spans="1:12" s="194" customFormat="1" ht="24.6" customHeight="1" x14ac:dyDescent="0.15">
      <c r="A5820" s="624">
        <v>1098</v>
      </c>
      <c r="B5820" s="203" t="s">
        <v>12</v>
      </c>
      <c r="C5820" s="207" t="s">
        <v>11</v>
      </c>
      <c r="D5820" s="207" t="s">
        <v>280</v>
      </c>
      <c r="E5820" s="207" t="s">
        <v>281</v>
      </c>
      <c r="F5820" s="627" t="s">
        <v>8</v>
      </c>
      <c r="G5820" s="628"/>
      <c r="H5820" s="629"/>
      <c r="I5820" s="630"/>
      <c r="J5820" s="630"/>
      <c r="K5820" s="630"/>
      <c r="L5820" s="631"/>
    </row>
    <row r="5821" spans="1:12" s="194" customFormat="1" ht="26.65" customHeight="1" x14ac:dyDescent="0.15">
      <c r="A5821" s="625"/>
      <c r="B5821" s="620" t="s">
        <v>3606</v>
      </c>
      <c r="C5821" s="632" t="s">
        <v>3610</v>
      </c>
      <c r="D5821" s="634">
        <v>43436</v>
      </c>
      <c r="E5821" s="620" t="s">
        <v>1233</v>
      </c>
      <c r="F5821" s="636" t="s">
        <v>1234</v>
      </c>
      <c r="G5821" s="637"/>
      <c r="H5821" s="610" t="s">
        <v>286</v>
      </c>
      <c r="I5821" s="611"/>
      <c r="J5821" s="209" t="s">
        <v>287</v>
      </c>
      <c r="K5821" s="209" t="s">
        <v>16</v>
      </c>
      <c r="L5821" s="210">
        <v>923.68</v>
      </c>
    </row>
    <row r="5822" spans="1:12" s="194" customFormat="1" ht="148.35" customHeight="1" x14ac:dyDescent="0.15">
      <c r="A5822" s="625"/>
      <c r="B5822" s="621"/>
      <c r="C5822" s="633"/>
      <c r="D5822" s="635"/>
      <c r="E5822" s="621"/>
      <c r="F5822" s="638"/>
      <c r="G5822" s="639"/>
      <c r="H5822" s="610" t="s">
        <v>242</v>
      </c>
      <c r="I5822" s="611"/>
      <c r="J5822" s="209" t="s">
        <v>287</v>
      </c>
      <c r="K5822" s="209" t="s">
        <v>16</v>
      </c>
      <c r="L5822" s="210">
        <v>552.39</v>
      </c>
    </row>
    <row r="5823" spans="1:12" s="194" customFormat="1" ht="24.6" customHeight="1" x14ac:dyDescent="0.15">
      <c r="A5823" s="625"/>
      <c r="B5823" s="203" t="s">
        <v>6</v>
      </c>
      <c r="C5823" s="207" t="s">
        <v>5</v>
      </c>
      <c r="D5823" s="207" t="s">
        <v>288</v>
      </c>
      <c r="E5823" s="207" t="s">
        <v>289</v>
      </c>
      <c r="F5823" s="612"/>
      <c r="G5823" s="613"/>
      <c r="H5823" s="616" t="s">
        <v>290</v>
      </c>
      <c r="I5823" s="617"/>
      <c r="J5823" s="620" t="s">
        <v>287</v>
      </c>
      <c r="K5823" s="620" t="s">
        <v>287</v>
      </c>
      <c r="L5823" s="622">
        <v>0</v>
      </c>
    </row>
    <row r="5824" spans="1:12" s="194" customFormat="1" ht="24.6" customHeight="1" x14ac:dyDescent="0.15">
      <c r="A5824" s="626"/>
      <c r="B5824" s="209" t="s">
        <v>460</v>
      </c>
      <c r="C5824" s="209" t="s">
        <v>1234</v>
      </c>
      <c r="D5824" s="211">
        <v>43439</v>
      </c>
      <c r="E5824" s="209" t="s">
        <v>670</v>
      </c>
      <c r="F5824" s="614"/>
      <c r="G5824" s="615"/>
      <c r="H5824" s="618"/>
      <c r="I5824" s="619"/>
      <c r="J5824" s="621"/>
      <c r="K5824" s="621"/>
      <c r="L5824" s="623"/>
    </row>
    <row r="5825" spans="1:12" s="194" customFormat="1" ht="24.6" customHeight="1" x14ac:dyDescent="0.15">
      <c r="A5825" s="624">
        <v>1099</v>
      </c>
      <c r="B5825" s="203" t="s">
        <v>12</v>
      </c>
      <c r="C5825" s="207" t="s">
        <v>11</v>
      </c>
      <c r="D5825" s="207" t="s">
        <v>280</v>
      </c>
      <c r="E5825" s="207" t="s">
        <v>281</v>
      </c>
      <c r="F5825" s="627" t="s">
        <v>8</v>
      </c>
      <c r="G5825" s="628"/>
      <c r="H5825" s="629"/>
      <c r="I5825" s="630"/>
      <c r="J5825" s="630"/>
      <c r="K5825" s="630"/>
      <c r="L5825" s="631"/>
    </row>
    <row r="5826" spans="1:12" s="194" customFormat="1" ht="26.65" customHeight="1" x14ac:dyDescent="0.15">
      <c r="A5826" s="625"/>
      <c r="B5826" s="620" t="s">
        <v>3606</v>
      </c>
      <c r="C5826" s="632" t="s">
        <v>3611</v>
      </c>
      <c r="D5826" s="634">
        <v>43481</v>
      </c>
      <c r="E5826" s="620" t="s">
        <v>644</v>
      </c>
      <c r="F5826" s="636" t="s">
        <v>2368</v>
      </c>
      <c r="G5826" s="637"/>
      <c r="H5826" s="610" t="s">
        <v>286</v>
      </c>
      <c r="I5826" s="611"/>
      <c r="J5826" s="209" t="s">
        <v>287</v>
      </c>
      <c r="K5826" s="209" t="s">
        <v>16</v>
      </c>
      <c r="L5826" s="210">
        <v>506</v>
      </c>
    </row>
    <row r="5827" spans="1:12" s="194" customFormat="1" ht="299.10000000000002" customHeight="1" x14ac:dyDescent="0.15">
      <c r="A5827" s="625"/>
      <c r="B5827" s="621"/>
      <c r="C5827" s="633"/>
      <c r="D5827" s="635"/>
      <c r="E5827" s="621"/>
      <c r="F5827" s="638"/>
      <c r="G5827" s="639"/>
      <c r="H5827" s="610" t="s">
        <v>242</v>
      </c>
      <c r="I5827" s="611"/>
      <c r="J5827" s="209" t="s">
        <v>287</v>
      </c>
      <c r="K5827" s="209" t="s">
        <v>287</v>
      </c>
      <c r="L5827" s="210">
        <v>0</v>
      </c>
    </row>
    <row r="5828" spans="1:12" s="194" customFormat="1" ht="24.6" customHeight="1" x14ac:dyDescent="0.15">
      <c r="A5828" s="625"/>
      <c r="B5828" s="203" t="s">
        <v>6</v>
      </c>
      <c r="C5828" s="207" t="s">
        <v>5</v>
      </c>
      <c r="D5828" s="207" t="s">
        <v>288</v>
      </c>
      <c r="E5828" s="207" t="s">
        <v>289</v>
      </c>
      <c r="F5828" s="612"/>
      <c r="G5828" s="613"/>
      <c r="H5828" s="616" t="s">
        <v>290</v>
      </c>
      <c r="I5828" s="617"/>
      <c r="J5828" s="620" t="s">
        <v>287</v>
      </c>
      <c r="K5828" s="620" t="s">
        <v>287</v>
      </c>
      <c r="L5828" s="622">
        <v>0</v>
      </c>
    </row>
    <row r="5829" spans="1:12" s="194" customFormat="1" ht="24.6" customHeight="1" x14ac:dyDescent="0.15">
      <c r="A5829" s="626"/>
      <c r="B5829" s="209" t="s">
        <v>460</v>
      </c>
      <c r="C5829" s="209" t="s">
        <v>2368</v>
      </c>
      <c r="D5829" s="211">
        <v>43483</v>
      </c>
      <c r="E5829" s="209" t="s">
        <v>886</v>
      </c>
      <c r="F5829" s="614"/>
      <c r="G5829" s="615"/>
      <c r="H5829" s="618"/>
      <c r="I5829" s="619"/>
      <c r="J5829" s="621"/>
      <c r="K5829" s="621"/>
      <c r="L5829" s="623"/>
    </row>
    <row r="5830" spans="1:12" s="194" customFormat="1" ht="24.6" customHeight="1" x14ac:dyDescent="0.15">
      <c r="A5830" s="624">
        <v>1100</v>
      </c>
      <c r="B5830" s="203" t="s">
        <v>12</v>
      </c>
      <c r="C5830" s="207" t="s">
        <v>11</v>
      </c>
      <c r="D5830" s="207" t="s">
        <v>280</v>
      </c>
      <c r="E5830" s="207" t="s">
        <v>281</v>
      </c>
      <c r="F5830" s="627" t="s">
        <v>8</v>
      </c>
      <c r="G5830" s="628"/>
      <c r="H5830" s="629"/>
      <c r="I5830" s="630"/>
      <c r="J5830" s="630"/>
      <c r="K5830" s="630"/>
      <c r="L5830" s="631"/>
    </row>
    <row r="5831" spans="1:12" s="194" customFormat="1" ht="26.65" customHeight="1" x14ac:dyDescent="0.15">
      <c r="A5831" s="625"/>
      <c r="B5831" s="620" t="s">
        <v>3606</v>
      </c>
      <c r="C5831" s="632" t="s">
        <v>3612</v>
      </c>
      <c r="D5831" s="634">
        <v>43527</v>
      </c>
      <c r="E5831" s="620" t="s">
        <v>449</v>
      </c>
      <c r="F5831" s="636" t="s">
        <v>2940</v>
      </c>
      <c r="G5831" s="637"/>
      <c r="H5831" s="610" t="s">
        <v>286</v>
      </c>
      <c r="I5831" s="611"/>
      <c r="J5831" s="209" t="s">
        <v>287</v>
      </c>
      <c r="K5831" s="209" t="s">
        <v>16</v>
      </c>
      <c r="L5831" s="210">
        <v>829.17</v>
      </c>
    </row>
    <row r="5832" spans="1:12" s="194" customFormat="1" ht="277.35000000000002" customHeight="1" x14ac:dyDescent="0.15">
      <c r="A5832" s="625"/>
      <c r="B5832" s="621"/>
      <c r="C5832" s="633"/>
      <c r="D5832" s="635"/>
      <c r="E5832" s="621"/>
      <c r="F5832" s="638"/>
      <c r="G5832" s="639"/>
      <c r="H5832" s="610" t="s">
        <v>242</v>
      </c>
      <c r="I5832" s="611"/>
      <c r="J5832" s="209" t="s">
        <v>287</v>
      </c>
      <c r="K5832" s="209" t="s">
        <v>287</v>
      </c>
      <c r="L5832" s="210">
        <v>0</v>
      </c>
    </row>
    <row r="5833" spans="1:12" s="194" customFormat="1" ht="24.6" customHeight="1" x14ac:dyDescent="0.15">
      <c r="A5833" s="625"/>
      <c r="B5833" s="203" t="s">
        <v>6</v>
      </c>
      <c r="C5833" s="207" t="s">
        <v>5</v>
      </c>
      <c r="D5833" s="207" t="s">
        <v>288</v>
      </c>
      <c r="E5833" s="207" t="s">
        <v>289</v>
      </c>
      <c r="F5833" s="612"/>
      <c r="G5833" s="613"/>
      <c r="H5833" s="616" t="s">
        <v>290</v>
      </c>
      <c r="I5833" s="617"/>
      <c r="J5833" s="620" t="s">
        <v>287</v>
      </c>
      <c r="K5833" s="620" t="s">
        <v>16</v>
      </c>
      <c r="L5833" s="622">
        <v>400</v>
      </c>
    </row>
    <row r="5834" spans="1:12" s="194" customFormat="1" ht="24.6" customHeight="1" x14ac:dyDescent="0.15">
      <c r="A5834" s="626"/>
      <c r="B5834" s="209" t="s">
        <v>460</v>
      </c>
      <c r="C5834" s="209" t="s">
        <v>2940</v>
      </c>
      <c r="D5834" s="211">
        <v>43530</v>
      </c>
      <c r="E5834" s="209" t="s">
        <v>3613</v>
      </c>
      <c r="F5834" s="614"/>
      <c r="G5834" s="615"/>
      <c r="H5834" s="618"/>
      <c r="I5834" s="619"/>
      <c r="J5834" s="621"/>
      <c r="K5834" s="621"/>
      <c r="L5834" s="623"/>
    </row>
    <row r="5835" spans="1:12" s="194" customFormat="1" ht="24.6" customHeight="1" x14ac:dyDescent="0.15">
      <c r="A5835" s="624">
        <v>1101</v>
      </c>
      <c r="B5835" s="203" t="s">
        <v>12</v>
      </c>
      <c r="C5835" s="207" t="s">
        <v>11</v>
      </c>
      <c r="D5835" s="207" t="s">
        <v>280</v>
      </c>
      <c r="E5835" s="207" t="s">
        <v>281</v>
      </c>
      <c r="F5835" s="627" t="s">
        <v>8</v>
      </c>
      <c r="G5835" s="628"/>
      <c r="H5835" s="629"/>
      <c r="I5835" s="630"/>
      <c r="J5835" s="630"/>
      <c r="K5835" s="630"/>
      <c r="L5835" s="631"/>
    </row>
    <row r="5836" spans="1:12" s="194" customFormat="1" ht="26.65" customHeight="1" x14ac:dyDescent="0.15">
      <c r="A5836" s="625"/>
      <c r="B5836" s="620" t="s">
        <v>3614</v>
      </c>
      <c r="C5836" s="632" t="s">
        <v>3615</v>
      </c>
      <c r="D5836" s="634">
        <v>43504</v>
      </c>
      <c r="E5836" s="620" t="s">
        <v>2733</v>
      </c>
      <c r="F5836" s="636" t="s">
        <v>2734</v>
      </c>
      <c r="G5836" s="637"/>
      <c r="H5836" s="610" t="s">
        <v>286</v>
      </c>
      <c r="I5836" s="611"/>
      <c r="J5836" s="209" t="s">
        <v>287</v>
      </c>
      <c r="K5836" s="209" t="s">
        <v>16</v>
      </c>
      <c r="L5836" s="210">
        <v>735</v>
      </c>
    </row>
    <row r="5837" spans="1:12" s="194" customFormat="1" ht="353.1" customHeight="1" x14ac:dyDescent="0.15">
      <c r="A5837" s="625"/>
      <c r="B5837" s="621"/>
      <c r="C5837" s="633"/>
      <c r="D5837" s="635"/>
      <c r="E5837" s="621"/>
      <c r="F5837" s="638"/>
      <c r="G5837" s="639"/>
      <c r="H5837" s="610" t="s">
        <v>242</v>
      </c>
      <c r="I5837" s="611"/>
      <c r="J5837" s="209" t="s">
        <v>287</v>
      </c>
      <c r="K5837" s="209" t="s">
        <v>287</v>
      </c>
      <c r="L5837" s="210">
        <v>0</v>
      </c>
    </row>
    <row r="5838" spans="1:12" s="194" customFormat="1" ht="24.6" customHeight="1" x14ac:dyDescent="0.15">
      <c r="A5838" s="625"/>
      <c r="B5838" s="203" t="s">
        <v>6</v>
      </c>
      <c r="C5838" s="207" t="s">
        <v>5</v>
      </c>
      <c r="D5838" s="207" t="s">
        <v>288</v>
      </c>
      <c r="E5838" s="207" t="s">
        <v>289</v>
      </c>
      <c r="F5838" s="612"/>
      <c r="G5838" s="613"/>
      <c r="H5838" s="616" t="s">
        <v>290</v>
      </c>
      <c r="I5838" s="617"/>
      <c r="J5838" s="620" t="s">
        <v>287</v>
      </c>
      <c r="K5838" s="620" t="s">
        <v>16</v>
      </c>
      <c r="L5838" s="622">
        <v>450</v>
      </c>
    </row>
    <row r="5839" spans="1:12" s="194" customFormat="1" ht="35.1" customHeight="1" x14ac:dyDescent="0.15">
      <c r="A5839" s="626"/>
      <c r="B5839" s="209" t="s">
        <v>345</v>
      </c>
      <c r="C5839" s="209" t="s">
        <v>2734</v>
      </c>
      <c r="D5839" s="211">
        <v>43512</v>
      </c>
      <c r="E5839" s="209" t="s">
        <v>3616</v>
      </c>
      <c r="F5839" s="614"/>
      <c r="G5839" s="615"/>
      <c r="H5839" s="618"/>
      <c r="I5839" s="619"/>
      <c r="J5839" s="621"/>
      <c r="K5839" s="621"/>
      <c r="L5839" s="623"/>
    </row>
    <row r="5840" spans="1:12" s="194" customFormat="1" ht="24.6" customHeight="1" x14ac:dyDescent="0.15">
      <c r="A5840" s="624">
        <v>1102</v>
      </c>
      <c r="B5840" s="203" t="s">
        <v>12</v>
      </c>
      <c r="C5840" s="207" t="s">
        <v>11</v>
      </c>
      <c r="D5840" s="207" t="s">
        <v>280</v>
      </c>
      <c r="E5840" s="207" t="s">
        <v>281</v>
      </c>
      <c r="F5840" s="627" t="s">
        <v>8</v>
      </c>
      <c r="G5840" s="628"/>
      <c r="H5840" s="629"/>
      <c r="I5840" s="630"/>
      <c r="J5840" s="630"/>
      <c r="K5840" s="630"/>
      <c r="L5840" s="631"/>
    </row>
    <row r="5841" spans="1:12" s="194" customFormat="1" ht="26.65" customHeight="1" x14ac:dyDescent="0.15">
      <c r="A5841" s="625"/>
      <c r="B5841" s="620" t="s">
        <v>3617</v>
      </c>
      <c r="C5841" s="632" t="s">
        <v>3618</v>
      </c>
      <c r="D5841" s="634">
        <v>43551</v>
      </c>
      <c r="E5841" s="620" t="s">
        <v>3619</v>
      </c>
      <c r="F5841" s="636" t="s">
        <v>669</v>
      </c>
      <c r="G5841" s="637"/>
      <c r="H5841" s="610" t="s">
        <v>286</v>
      </c>
      <c r="I5841" s="611"/>
      <c r="J5841" s="209" t="s">
        <v>287</v>
      </c>
      <c r="K5841" s="209" t="s">
        <v>16</v>
      </c>
      <c r="L5841" s="210">
        <v>201</v>
      </c>
    </row>
    <row r="5842" spans="1:12" s="194" customFormat="1" ht="169.5" customHeight="1" x14ac:dyDescent="0.15">
      <c r="A5842" s="625"/>
      <c r="B5842" s="621"/>
      <c r="C5842" s="633"/>
      <c r="D5842" s="635"/>
      <c r="E5842" s="621"/>
      <c r="F5842" s="638"/>
      <c r="G5842" s="639"/>
      <c r="H5842" s="610" t="s">
        <v>242</v>
      </c>
      <c r="I5842" s="611"/>
      <c r="J5842" s="209" t="s">
        <v>287</v>
      </c>
      <c r="K5842" s="209" t="s">
        <v>16</v>
      </c>
      <c r="L5842" s="210">
        <v>534.17999999999995</v>
      </c>
    </row>
    <row r="5843" spans="1:12" s="194" customFormat="1" ht="24.6" customHeight="1" x14ac:dyDescent="0.15">
      <c r="A5843" s="625"/>
      <c r="B5843" s="203" t="s">
        <v>6</v>
      </c>
      <c r="C5843" s="207" t="s">
        <v>5</v>
      </c>
      <c r="D5843" s="207" t="s">
        <v>288</v>
      </c>
      <c r="E5843" s="207" t="s">
        <v>289</v>
      </c>
      <c r="F5843" s="612"/>
      <c r="G5843" s="613"/>
      <c r="H5843" s="616" t="s">
        <v>290</v>
      </c>
      <c r="I5843" s="617"/>
      <c r="J5843" s="620" t="s">
        <v>287</v>
      </c>
      <c r="K5843" s="620" t="s">
        <v>16</v>
      </c>
      <c r="L5843" s="622">
        <v>100</v>
      </c>
    </row>
    <row r="5844" spans="1:12" s="194" customFormat="1" ht="24.6" customHeight="1" x14ac:dyDescent="0.15">
      <c r="A5844" s="626"/>
      <c r="B5844" s="209" t="s">
        <v>439</v>
      </c>
      <c r="C5844" s="209" t="s">
        <v>669</v>
      </c>
      <c r="D5844" s="211">
        <v>43552</v>
      </c>
      <c r="E5844" s="209" t="s">
        <v>3620</v>
      </c>
      <c r="F5844" s="614"/>
      <c r="G5844" s="615"/>
      <c r="H5844" s="618"/>
      <c r="I5844" s="619"/>
      <c r="J5844" s="621"/>
      <c r="K5844" s="621"/>
      <c r="L5844" s="623"/>
    </row>
    <row r="5845" spans="1:12" s="194" customFormat="1" ht="24.6" customHeight="1" x14ac:dyDescent="0.15">
      <c r="A5845" s="624">
        <v>1103</v>
      </c>
      <c r="B5845" s="203" t="s">
        <v>12</v>
      </c>
      <c r="C5845" s="207" t="s">
        <v>11</v>
      </c>
      <c r="D5845" s="207" t="s">
        <v>280</v>
      </c>
      <c r="E5845" s="207" t="s">
        <v>281</v>
      </c>
      <c r="F5845" s="627" t="s">
        <v>8</v>
      </c>
      <c r="G5845" s="628"/>
      <c r="H5845" s="629"/>
      <c r="I5845" s="630"/>
      <c r="J5845" s="630"/>
      <c r="K5845" s="630"/>
      <c r="L5845" s="631"/>
    </row>
    <row r="5846" spans="1:12" s="194" customFormat="1" ht="26.65" customHeight="1" x14ac:dyDescent="0.15">
      <c r="A5846" s="625"/>
      <c r="B5846" s="620" t="s">
        <v>3621</v>
      </c>
      <c r="C5846" s="632" t="s">
        <v>3622</v>
      </c>
      <c r="D5846" s="634">
        <v>43474</v>
      </c>
      <c r="E5846" s="620" t="s">
        <v>469</v>
      </c>
      <c r="F5846" s="636" t="s">
        <v>3623</v>
      </c>
      <c r="G5846" s="637"/>
      <c r="H5846" s="610" t="s">
        <v>286</v>
      </c>
      <c r="I5846" s="611"/>
      <c r="J5846" s="209" t="s">
        <v>287</v>
      </c>
      <c r="K5846" s="209" t="s">
        <v>16</v>
      </c>
      <c r="L5846" s="210">
        <v>397.94</v>
      </c>
    </row>
    <row r="5847" spans="1:12" s="194" customFormat="1" ht="409.6" customHeight="1" x14ac:dyDescent="0.15">
      <c r="A5847" s="625"/>
      <c r="B5847" s="640"/>
      <c r="C5847" s="641"/>
      <c r="D5847" s="642"/>
      <c r="E5847" s="640"/>
      <c r="F5847" s="643"/>
      <c r="G5847" s="644"/>
      <c r="H5847" s="616" t="s">
        <v>242</v>
      </c>
      <c r="I5847" s="617"/>
      <c r="J5847" s="620" t="s">
        <v>287</v>
      </c>
      <c r="K5847" s="620" t="s">
        <v>16</v>
      </c>
      <c r="L5847" s="622">
        <v>287.95999999999998</v>
      </c>
    </row>
    <row r="5848" spans="1:12" s="194" customFormat="1" ht="73.5" customHeight="1" x14ac:dyDescent="0.15">
      <c r="A5848" s="625"/>
      <c r="B5848" s="621"/>
      <c r="C5848" s="633"/>
      <c r="D5848" s="635"/>
      <c r="E5848" s="621"/>
      <c r="F5848" s="638"/>
      <c r="G5848" s="639"/>
      <c r="H5848" s="618"/>
      <c r="I5848" s="619"/>
      <c r="J5848" s="621"/>
      <c r="K5848" s="621"/>
      <c r="L5848" s="623"/>
    </row>
    <row r="5849" spans="1:12" s="194" customFormat="1" ht="24.6" customHeight="1" x14ac:dyDescent="0.15">
      <c r="A5849" s="625"/>
      <c r="B5849" s="203" t="s">
        <v>6</v>
      </c>
      <c r="C5849" s="207" t="s">
        <v>5</v>
      </c>
      <c r="D5849" s="207" t="s">
        <v>288</v>
      </c>
      <c r="E5849" s="207" t="s">
        <v>289</v>
      </c>
      <c r="F5849" s="612"/>
      <c r="G5849" s="613"/>
      <c r="H5849" s="616" t="s">
        <v>290</v>
      </c>
      <c r="I5849" s="617"/>
      <c r="J5849" s="620" t="s">
        <v>287</v>
      </c>
      <c r="K5849" s="620" t="s">
        <v>16</v>
      </c>
      <c r="L5849" s="622">
        <v>50</v>
      </c>
    </row>
    <row r="5850" spans="1:12" s="194" customFormat="1" ht="24.6" customHeight="1" x14ac:dyDescent="0.15">
      <c r="A5850" s="626"/>
      <c r="B5850" s="209" t="s">
        <v>3624</v>
      </c>
      <c r="C5850" s="209" t="s">
        <v>3623</v>
      </c>
      <c r="D5850" s="211">
        <v>43476</v>
      </c>
      <c r="E5850" s="209" t="s">
        <v>3625</v>
      </c>
      <c r="F5850" s="614"/>
      <c r="G5850" s="615"/>
      <c r="H5850" s="618"/>
      <c r="I5850" s="619"/>
      <c r="J5850" s="621"/>
      <c r="K5850" s="621"/>
      <c r="L5850" s="623"/>
    </row>
    <row r="5851" spans="1:12" s="194" customFormat="1" ht="24.6" customHeight="1" x14ac:dyDescent="0.15">
      <c r="A5851" s="624">
        <v>1104</v>
      </c>
      <c r="B5851" s="203" t="s">
        <v>12</v>
      </c>
      <c r="C5851" s="207" t="s">
        <v>11</v>
      </c>
      <c r="D5851" s="207" t="s">
        <v>280</v>
      </c>
      <c r="E5851" s="207" t="s">
        <v>281</v>
      </c>
      <c r="F5851" s="627" t="s">
        <v>8</v>
      </c>
      <c r="G5851" s="628"/>
      <c r="H5851" s="629"/>
      <c r="I5851" s="630"/>
      <c r="J5851" s="630"/>
      <c r="K5851" s="630"/>
      <c r="L5851" s="631"/>
    </row>
    <row r="5852" spans="1:12" s="194" customFormat="1" ht="26.65" customHeight="1" x14ac:dyDescent="0.15">
      <c r="A5852" s="625"/>
      <c r="B5852" s="620" t="s">
        <v>3621</v>
      </c>
      <c r="C5852" s="632" t="s">
        <v>3626</v>
      </c>
      <c r="D5852" s="634">
        <v>43532</v>
      </c>
      <c r="E5852" s="620" t="s">
        <v>1441</v>
      </c>
      <c r="F5852" s="636" t="s">
        <v>1442</v>
      </c>
      <c r="G5852" s="637"/>
      <c r="H5852" s="610" t="s">
        <v>286</v>
      </c>
      <c r="I5852" s="611"/>
      <c r="J5852" s="209" t="s">
        <v>287</v>
      </c>
      <c r="K5852" s="209" t="s">
        <v>16</v>
      </c>
      <c r="L5852" s="210">
        <v>391.94</v>
      </c>
    </row>
    <row r="5853" spans="1:12" s="194" customFormat="1" ht="409.6" customHeight="1" x14ac:dyDescent="0.15">
      <c r="A5853" s="625"/>
      <c r="B5853" s="640"/>
      <c r="C5853" s="641"/>
      <c r="D5853" s="642"/>
      <c r="E5853" s="640"/>
      <c r="F5853" s="643"/>
      <c r="G5853" s="644"/>
      <c r="H5853" s="616" t="s">
        <v>242</v>
      </c>
      <c r="I5853" s="617"/>
      <c r="J5853" s="620" t="s">
        <v>287</v>
      </c>
      <c r="K5853" s="620" t="s">
        <v>287</v>
      </c>
      <c r="L5853" s="622">
        <v>0</v>
      </c>
    </row>
    <row r="5854" spans="1:12" s="194" customFormat="1" ht="245.85" customHeight="1" x14ac:dyDescent="0.15">
      <c r="A5854" s="625"/>
      <c r="B5854" s="621"/>
      <c r="C5854" s="633"/>
      <c r="D5854" s="635"/>
      <c r="E5854" s="621"/>
      <c r="F5854" s="638"/>
      <c r="G5854" s="639"/>
      <c r="H5854" s="618"/>
      <c r="I5854" s="619"/>
      <c r="J5854" s="621"/>
      <c r="K5854" s="621"/>
      <c r="L5854" s="623"/>
    </row>
    <row r="5855" spans="1:12" s="194" customFormat="1" ht="24.6" customHeight="1" x14ac:dyDescent="0.15">
      <c r="A5855" s="625"/>
      <c r="B5855" s="203" t="s">
        <v>6</v>
      </c>
      <c r="C5855" s="207" t="s">
        <v>5</v>
      </c>
      <c r="D5855" s="207" t="s">
        <v>288</v>
      </c>
      <c r="E5855" s="207" t="s">
        <v>289</v>
      </c>
      <c r="F5855" s="612"/>
      <c r="G5855" s="613"/>
      <c r="H5855" s="616" t="s">
        <v>290</v>
      </c>
      <c r="I5855" s="617"/>
      <c r="J5855" s="620" t="s">
        <v>287</v>
      </c>
      <c r="K5855" s="620" t="s">
        <v>16</v>
      </c>
      <c r="L5855" s="622">
        <v>125</v>
      </c>
    </row>
    <row r="5856" spans="1:12" s="194" customFormat="1" ht="24.6" customHeight="1" x14ac:dyDescent="0.15">
      <c r="A5856" s="626"/>
      <c r="B5856" s="209" t="s">
        <v>3624</v>
      </c>
      <c r="C5856" s="209" t="s">
        <v>1442</v>
      </c>
      <c r="D5856" s="211">
        <v>43534</v>
      </c>
      <c r="E5856" s="209" t="s">
        <v>292</v>
      </c>
      <c r="F5856" s="614"/>
      <c r="G5856" s="615"/>
      <c r="H5856" s="618"/>
      <c r="I5856" s="619"/>
      <c r="J5856" s="621"/>
      <c r="K5856" s="621"/>
      <c r="L5856" s="623"/>
    </row>
    <row r="5857" spans="1:12" s="194" customFormat="1" ht="24.6" customHeight="1" x14ac:dyDescent="0.15">
      <c r="A5857" s="624">
        <v>1105</v>
      </c>
      <c r="B5857" s="203" t="s">
        <v>12</v>
      </c>
      <c r="C5857" s="207" t="s">
        <v>11</v>
      </c>
      <c r="D5857" s="207" t="s">
        <v>280</v>
      </c>
      <c r="E5857" s="207" t="s">
        <v>281</v>
      </c>
      <c r="F5857" s="627" t="s">
        <v>8</v>
      </c>
      <c r="G5857" s="628"/>
      <c r="H5857" s="629"/>
      <c r="I5857" s="630"/>
      <c r="J5857" s="630"/>
      <c r="K5857" s="630"/>
      <c r="L5857" s="631"/>
    </row>
    <row r="5858" spans="1:12" s="194" customFormat="1" ht="26.65" customHeight="1" x14ac:dyDescent="0.15">
      <c r="A5858" s="625"/>
      <c r="B5858" s="620" t="s">
        <v>3627</v>
      </c>
      <c r="C5858" s="632" t="s">
        <v>3628</v>
      </c>
      <c r="D5858" s="634">
        <v>43378</v>
      </c>
      <c r="E5858" s="620" t="s">
        <v>628</v>
      </c>
      <c r="F5858" s="636" t="s">
        <v>1571</v>
      </c>
      <c r="G5858" s="637"/>
      <c r="H5858" s="610" t="s">
        <v>286</v>
      </c>
      <c r="I5858" s="611"/>
      <c r="J5858" s="209" t="s">
        <v>287</v>
      </c>
      <c r="K5858" s="209" t="s">
        <v>16</v>
      </c>
      <c r="L5858" s="210">
        <v>292.33</v>
      </c>
    </row>
    <row r="5859" spans="1:12" s="194" customFormat="1" ht="409.6" customHeight="1" x14ac:dyDescent="0.15">
      <c r="A5859" s="625"/>
      <c r="B5859" s="640"/>
      <c r="C5859" s="641"/>
      <c r="D5859" s="642"/>
      <c r="E5859" s="640"/>
      <c r="F5859" s="643"/>
      <c r="G5859" s="644"/>
      <c r="H5859" s="616" t="s">
        <v>242</v>
      </c>
      <c r="I5859" s="617"/>
      <c r="J5859" s="620" t="s">
        <v>287</v>
      </c>
      <c r="K5859" s="620" t="s">
        <v>16</v>
      </c>
      <c r="L5859" s="622">
        <v>321.89999999999998</v>
      </c>
    </row>
    <row r="5860" spans="1:12" s="194" customFormat="1" ht="409.6" customHeight="1" x14ac:dyDescent="0.15">
      <c r="A5860" s="625"/>
      <c r="B5860" s="640"/>
      <c r="C5860" s="641"/>
      <c r="D5860" s="642"/>
      <c r="E5860" s="640"/>
      <c r="F5860" s="643"/>
      <c r="G5860" s="644"/>
      <c r="H5860" s="646"/>
      <c r="I5860" s="647"/>
      <c r="J5860" s="640"/>
      <c r="K5860" s="640"/>
      <c r="L5860" s="645"/>
    </row>
    <row r="5861" spans="1:12" s="194" customFormat="1" ht="116.85" customHeight="1" x14ac:dyDescent="0.15">
      <c r="A5861" s="625"/>
      <c r="B5861" s="621"/>
      <c r="C5861" s="633"/>
      <c r="D5861" s="635"/>
      <c r="E5861" s="621"/>
      <c r="F5861" s="638"/>
      <c r="G5861" s="639"/>
      <c r="H5861" s="618"/>
      <c r="I5861" s="619"/>
      <c r="J5861" s="621"/>
      <c r="K5861" s="621"/>
      <c r="L5861" s="623"/>
    </row>
    <row r="5862" spans="1:12" s="194" customFormat="1" ht="24.6" customHeight="1" x14ac:dyDescent="0.15">
      <c r="A5862" s="625"/>
      <c r="B5862" s="203" t="s">
        <v>6</v>
      </c>
      <c r="C5862" s="207" t="s">
        <v>5</v>
      </c>
      <c r="D5862" s="207" t="s">
        <v>288</v>
      </c>
      <c r="E5862" s="207" t="s">
        <v>289</v>
      </c>
      <c r="F5862" s="612"/>
      <c r="G5862" s="613"/>
      <c r="H5862" s="616" t="s">
        <v>290</v>
      </c>
      <c r="I5862" s="617"/>
      <c r="J5862" s="620" t="s">
        <v>287</v>
      </c>
      <c r="K5862" s="620" t="s">
        <v>287</v>
      </c>
      <c r="L5862" s="622">
        <v>0</v>
      </c>
    </row>
    <row r="5863" spans="1:12" s="194" customFormat="1" ht="24.6" customHeight="1" x14ac:dyDescent="0.15">
      <c r="A5863" s="626"/>
      <c r="B5863" s="209" t="s">
        <v>3629</v>
      </c>
      <c r="C5863" s="209" t="s">
        <v>1571</v>
      </c>
      <c r="D5863" s="211">
        <v>43385</v>
      </c>
      <c r="E5863" s="209" t="s">
        <v>3630</v>
      </c>
      <c r="F5863" s="614"/>
      <c r="G5863" s="615"/>
      <c r="H5863" s="618"/>
      <c r="I5863" s="619"/>
      <c r="J5863" s="621"/>
      <c r="K5863" s="621"/>
      <c r="L5863" s="623"/>
    </row>
    <row r="5864" spans="1:12" s="194" customFormat="1" ht="24.6" customHeight="1" x14ac:dyDescent="0.15">
      <c r="A5864" s="624">
        <v>1106</v>
      </c>
      <c r="B5864" s="203" t="s">
        <v>12</v>
      </c>
      <c r="C5864" s="207" t="s">
        <v>11</v>
      </c>
      <c r="D5864" s="207" t="s">
        <v>280</v>
      </c>
      <c r="E5864" s="207" t="s">
        <v>281</v>
      </c>
      <c r="F5864" s="627" t="s">
        <v>8</v>
      </c>
      <c r="G5864" s="628"/>
      <c r="H5864" s="629"/>
      <c r="I5864" s="630"/>
      <c r="J5864" s="630"/>
      <c r="K5864" s="630"/>
      <c r="L5864" s="631"/>
    </row>
    <row r="5865" spans="1:12" s="194" customFormat="1" ht="26.65" customHeight="1" x14ac:dyDescent="0.15">
      <c r="A5865" s="625"/>
      <c r="B5865" s="620" t="s">
        <v>3627</v>
      </c>
      <c r="C5865" s="632" t="s">
        <v>3631</v>
      </c>
      <c r="D5865" s="634">
        <v>43389</v>
      </c>
      <c r="E5865" s="620" t="s">
        <v>3632</v>
      </c>
      <c r="F5865" s="636" t="s">
        <v>3633</v>
      </c>
      <c r="G5865" s="637"/>
      <c r="H5865" s="610" t="s">
        <v>286</v>
      </c>
      <c r="I5865" s="611"/>
      <c r="J5865" s="209" t="s">
        <v>287</v>
      </c>
      <c r="K5865" s="209" t="s">
        <v>16</v>
      </c>
      <c r="L5865" s="210">
        <v>362.64</v>
      </c>
    </row>
    <row r="5866" spans="1:12" s="194" customFormat="1" ht="406.9" customHeight="1" x14ac:dyDescent="0.15">
      <c r="A5866" s="625"/>
      <c r="B5866" s="621"/>
      <c r="C5866" s="633"/>
      <c r="D5866" s="635"/>
      <c r="E5866" s="621"/>
      <c r="F5866" s="638"/>
      <c r="G5866" s="639"/>
      <c r="H5866" s="610" t="s">
        <v>242</v>
      </c>
      <c r="I5866" s="611"/>
      <c r="J5866" s="209" t="s">
        <v>287</v>
      </c>
      <c r="K5866" s="209" t="s">
        <v>16</v>
      </c>
      <c r="L5866" s="210">
        <v>5932.77</v>
      </c>
    </row>
    <row r="5867" spans="1:12" s="194" customFormat="1" ht="24.6" customHeight="1" x14ac:dyDescent="0.15">
      <c r="A5867" s="625"/>
      <c r="B5867" s="203" t="s">
        <v>6</v>
      </c>
      <c r="C5867" s="207" t="s">
        <v>5</v>
      </c>
      <c r="D5867" s="207" t="s">
        <v>288</v>
      </c>
      <c r="E5867" s="207" t="s">
        <v>289</v>
      </c>
      <c r="F5867" s="612"/>
      <c r="G5867" s="613"/>
      <c r="H5867" s="616" t="s">
        <v>290</v>
      </c>
      <c r="I5867" s="617"/>
      <c r="J5867" s="620" t="s">
        <v>287</v>
      </c>
      <c r="K5867" s="620" t="s">
        <v>16</v>
      </c>
      <c r="L5867" s="622">
        <v>266.38</v>
      </c>
    </row>
    <row r="5868" spans="1:12" s="194" customFormat="1" ht="24.6" customHeight="1" x14ac:dyDescent="0.15">
      <c r="A5868" s="626"/>
      <c r="B5868" s="209" t="s">
        <v>3629</v>
      </c>
      <c r="C5868" s="209" t="s">
        <v>3633</v>
      </c>
      <c r="D5868" s="211">
        <v>43395</v>
      </c>
      <c r="E5868" s="209" t="s">
        <v>3634</v>
      </c>
      <c r="F5868" s="614"/>
      <c r="G5868" s="615"/>
      <c r="H5868" s="618"/>
      <c r="I5868" s="619"/>
      <c r="J5868" s="621"/>
      <c r="K5868" s="621"/>
      <c r="L5868" s="623"/>
    </row>
    <row r="5869" spans="1:12" s="194" customFormat="1" ht="24.6" customHeight="1" x14ac:dyDescent="0.15">
      <c r="A5869" s="624">
        <v>1107</v>
      </c>
      <c r="B5869" s="203" t="s">
        <v>12</v>
      </c>
      <c r="C5869" s="207" t="s">
        <v>11</v>
      </c>
      <c r="D5869" s="207" t="s">
        <v>280</v>
      </c>
      <c r="E5869" s="207" t="s">
        <v>281</v>
      </c>
      <c r="F5869" s="627" t="s">
        <v>8</v>
      </c>
      <c r="G5869" s="628"/>
      <c r="H5869" s="629"/>
      <c r="I5869" s="630"/>
      <c r="J5869" s="630"/>
      <c r="K5869" s="630"/>
      <c r="L5869" s="631"/>
    </row>
    <row r="5870" spans="1:12" s="194" customFormat="1" ht="26.65" customHeight="1" x14ac:dyDescent="0.15">
      <c r="A5870" s="625"/>
      <c r="B5870" s="620" t="s">
        <v>3627</v>
      </c>
      <c r="C5870" s="632" t="s">
        <v>3635</v>
      </c>
      <c r="D5870" s="634">
        <v>43480</v>
      </c>
      <c r="E5870" s="620" t="s">
        <v>659</v>
      </c>
      <c r="F5870" s="636" t="s">
        <v>1849</v>
      </c>
      <c r="G5870" s="637"/>
      <c r="H5870" s="610" t="s">
        <v>286</v>
      </c>
      <c r="I5870" s="611"/>
      <c r="J5870" s="209" t="s">
        <v>287</v>
      </c>
      <c r="K5870" s="209" t="s">
        <v>16</v>
      </c>
      <c r="L5870" s="210">
        <v>306.54000000000002</v>
      </c>
    </row>
    <row r="5871" spans="1:12" s="194" customFormat="1" ht="288" customHeight="1" x14ac:dyDescent="0.15">
      <c r="A5871" s="625"/>
      <c r="B5871" s="621"/>
      <c r="C5871" s="633"/>
      <c r="D5871" s="635"/>
      <c r="E5871" s="621"/>
      <c r="F5871" s="638"/>
      <c r="G5871" s="639"/>
      <c r="H5871" s="610" t="s">
        <v>242</v>
      </c>
      <c r="I5871" s="611"/>
      <c r="J5871" s="209" t="s">
        <v>287</v>
      </c>
      <c r="K5871" s="209" t="s">
        <v>16</v>
      </c>
      <c r="L5871" s="210">
        <v>356.78</v>
      </c>
    </row>
    <row r="5872" spans="1:12" s="194" customFormat="1" ht="24.6" customHeight="1" x14ac:dyDescent="0.15">
      <c r="A5872" s="625"/>
      <c r="B5872" s="203" t="s">
        <v>6</v>
      </c>
      <c r="C5872" s="207" t="s">
        <v>5</v>
      </c>
      <c r="D5872" s="207" t="s">
        <v>288</v>
      </c>
      <c r="E5872" s="207" t="s">
        <v>289</v>
      </c>
      <c r="F5872" s="612"/>
      <c r="G5872" s="613"/>
      <c r="H5872" s="616" t="s">
        <v>290</v>
      </c>
      <c r="I5872" s="617"/>
      <c r="J5872" s="620" t="s">
        <v>287</v>
      </c>
      <c r="K5872" s="620" t="s">
        <v>287</v>
      </c>
      <c r="L5872" s="622">
        <v>0</v>
      </c>
    </row>
    <row r="5873" spans="1:12" s="194" customFormat="1" ht="24.6" customHeight="1" x14ac:dyDescent="0.15">
      <c r="A5873" s="626"/>
      <c r="B5873" s="209" t="s">
        <v>3629</v>
      </c>
      <c r="C5873" s="209" t="s">
        <v>1849</v>
      </c>
      <c r="D5873" s="211">
        <v>43482</v>
      </c>
      <c r="E5873" s="209" t="s">
        <v>3636</v>
      </c>
      <c r="F5873" s="614"/>
      <c r="G5873" s="615"/>
      <c r="H5873" s="618"/>
      <c r="I5873" s="619"/>
      <c r="J5873" s="621"/>
      <c r="K5873" s="621"/>
      <c r="L5873" s="623"/>
    </row>
    <row r="5874" spans="1:12" s="194" customFormat="1" ht="24.6" customHeight="1" x14ac:dyDescent="0.15">
      <c r="A5874" s="624">
        <v>1108</v>
      </c>
      <c r="B5874" s="203" t="s">
        <v>12</v>
      </c>
      <c r="C5874" s="207" t="s">
        <v>11</v>
      </c>
      <c r="D5874" s="207" t="s">
        <v>280</v>
      </c>
      <c r="E5874" s="207" t="s">
        <v>281</v>
      </c>
      <c r="F5874" s="627" t="s">
        <v>8</v>
      </c>
      <c r="G5874" s="628"/>
      <c r="H5874" s="629"/>
      <c r="I5874" s="630"/>
      <c r="J5874" s="630"/>
      <c r="K5874" s="630"/>
      <c r="L5874" s="631"/>
    </row>
    <row r="5875" spans="1:12" s="194" customFormat="1" ht="26.65" customHeight="1" x14ac:dyDescent="0.15">
      <c r="A5875" s="625"/>
      <c r="B5875" s="620" t="s">
        <v>3627</v>
      </c>
      <c r="C5875" s="632" t="s">
        <v>3637</v>
      </c>
      <c r="D5875" s="634">
        <v>43522</v>
      </c>
      <c r="E5875" s="620" t="s">
        <v>377</v>
      </c>
      <c r="F5875" s="636" t="s">
        <v>378</v>
      </c>
      <c r="G5875" s="637"/>
      <c r="H5875" s="610" t="s">
        <v>286</v>
      </c>
      <c r="I5875" s="611"/>
      <c r="J5875" s="209" t="s">
        <v>287</v>
      </c>
      <c r="K5875" s="209" t="s">
        <v>16</v>
      </c>
      <c r="L5875" s="210">
        <v>257.74</v>
      </c>
    </row>
    <row r="5876" spans="1:12" s="194" customFormat="1" ht="409.6" customHeight="1" x14ac:dyDescent="0.15">
      <c r="A5876" s="625"/>
      <c r="B5876" s="640"/>
      <c r="C5876" s="641"/>
      <c r="D5876" s="642"/>
      <c r="E5876" s="640"/>
      <c r="F5876" s="643"/>
      <c r="G5876" s="644"/>
      <c r="H5876" s="616" t="s">
        <v>242</v>
      </c>
      <c r="I5876" s="617"/>
      <c r="J5876" s="620" t="s">
        <v>287</v>
      </c>
      <c r="K5876" s="620" t="s">
        <v>287</v>
      </c>
      <c r="L5876" s="622">
        <v>0</v>
      </c>
    </row>
    <row r="5877" spans="1:12" s="194" customFormat="1" ht="245.85" customHeight="1" x14ac:dyDescent="0.15">
      <c r="A5877" s="625"/>
      <c r="B5877" s="621"/>
      <c r="C5877" s="633"/>
      <c r="D5877" s="635"/>
      <c r="E5877" s="621"/>
      <c r="F5877" s="638"/>
      <c r="G5877" s="639"/>
      <c r="H5877" s="618"/>
      <c r="I5877" s="619"/>
      <c r="J5877" s="621"/>
      <c r="K5877" s="621"/>
      <c r="L5877" s="623"/>
    </row>
    <row r="5878" spans="1:12" s="194" customFormat="1" ht="24.6" customHeight="1" x14ac:dyDescent="0.15">
      <c r="A5878" s="625"/>
      <c r="B5878" s="203" t="s">
        <v>6</v>
      </c>
      <c r="C5878" s="207" t="s">
        <v>5</v>
      </c>
      <c r="D5878" s="207" t="s">
        <v>288</v>
      </c>
      <c r="E5878" s="207" t="s">
        <v>289</v>
      </c>
      <c r="F5878" s="612"/>
      <c r="G5878" s="613"/>
      <c r="H5878" s="616" t="s">
        <v>290</v>
      </c>
      <c r="I5878" s="617"/>
      <c r="J5878" s="620" t="s">
        <v>287</v>
      </c>
      <c r="K5878" s="620" t="s">
        <v>287</v>
      </c>
      <c r="L5878" s="622">
        <v>0</v>
      </c>
    </row>
    <row r="5879" spans="1:12" s="194" customFormat="1" ht="24.6" customHeight="1" x14ac:dyDescent="0.15">
      <c r="A5879" s="626"/>
      <c r="B5879" s="209" t="s">
        <v>3629</v>
      </c>
      <c r="C5879" s="209" t="s">
        <v>378</v>
      </c>
      <c r="D5879" s="211">
        <v>43526</v>
      </c>
      <c r="E5879" s="209" t="s">
        <v>1083</v>
      </c>
      <c r="F5879" s="614"/>
      <c r="G5879" s="615"/>
      <c r="H5879" s="618"/>
      <c r="I5879" s="619"/>
      <c r="J5879" s="621"/>
      <c r="K5879" s="621"/>
      <c r="L5879" s="623"/>
    </row>
    <row r="5880" spans="1:12" s="194" customFormat="1" ht="24.6" customHeight="1" x14ac:dyDescent="0.15">
      <c r="A5880" s="624">
        <v>1109</v>
      </c>
      <c r="B5880" s="203" t="s">
        <v>12</v>
      </c>
      <c r="C5880" s="207" t="s">
        <v>11</v>
      </c>
      <c r="D5880" s="207" t="s">
        <v>280</v>
      </c>
      <c r="E5880" s="207" t="s">
        <v>281</v>
      </c>
      <c r="F5880" s="627" t="s">
        <v>8</v>
      </c>
      <c r="G5880" s="628"/>
      <c r="H5880" s="629"/>
      <c r="I5880" s="630"/>
      <c r="J5880" s="630"/>
      <c r="K5880" s="630"/>
      <c r="L5880" s="631"/>
    </row>
    <row r="5881" spans="1:12" s="194" customFormat="1" ht="26.65" customHeight="1" x14ac:dyDescent="0.15">
      <c r="A5881" s="625"/>
      <c r="B5881" s="620" t="s">
        <v>3627</v>
      </c>
      <c r="C5881" s="632" t="s">
        <v>3638</v>
      </c>
      <c r="D5881" s="634">
        <v>43540</v>
      </c>
      <c r="E5881" s="620" t="s">
        <v>3061</v>
      </c>
      <c r="F5881" s="636" t="s">
        <v>520</v>
      </c>
      <c r="G5881" s="637"/>
      <c r="H5881" s="610" t="s">
        <v>286</v>
      </c>
      <c r="I5881" s="611"/>
      <c r="J5881" s="209" t="s">
        <v>287</v>
      </c>
      <c r="K5881" s="209" t="s">
        <v>16</v>
      </c>
      <c r="L5881" s="210">
        <v>1012.52</v>
      </c>
    </row>
    <row r="5882" spans="1:12" s="194" customFormat="1" ht="409.6" customHeight="1" x14ac:dyDescent="0.15">
      <c r="A5882" s="625"/>
      <c r="B5882" s="640"/>
      <c r="C5882" s="641"/>
      <c r="D5882" s="642"/>
      <c r="E5882" s="640"/>
      <c r="F5882" s="643"/>
      <c r="G5882" s="644"/>
      <c r="H5882" s="616" t="s">
        <v>242</v>
      </c>
      <c r="I5882" s="617"/>
      <c r="J5882" s="620" t="s">
        <v>287</v>
      </c>
      <c r="K5882" s="620" t="s">
        <v>287</v>
      </c>
      <c r="L5882" s="622">
        <v>0</v>
      </c>
    </row>
    <row r="5883" spans="1:12" s="194" customFormat="1" ht="180.75" customHeight="1" x14ac:dyDescent="0.15">
      <c r="A5883" s="625"/>
      <c r="B5883" s="621"/>
      <c r="C5883" s="633"/>
      <c r="D5883" s="635"/>
      <c r="E5883" s="621"/>
      <c r="F5883" s="638"/>
      <c r="G5883" s="639"/>
      <c r="H5883" s="618"/>
      <c r="I5883" s="619"/>
      <c r="J5883" s="621"/>
      <c r="K5883" s="621"/>
      <c r="L5883" s="623"/>
    </row>
    <row r="5884" spans="1:12" s="194" customFormat="1" ht="24.6" customHeight="1" x14ac:dyDescent="0.15">
      <c r="A5884" s="625"/>
      <c r="B5884" s="203" t="s">
        <v>6</v>
      </c>
      <c r="C5884" s="207" t="s">
        <v>5</v>
      </c>
      <c r="D5884" s="207" t="s">
        <v>288</v>
      </c>
      <c r="E5884" s="207" t="s">
        <v>289</v>
      </c>
      <c r="F5884" s="612"/>
      <c r="G5884" s="613"/>
      <c r="H5884" s="616" t="s">
        <v>290</v>
      </c>
      <c r="I5884" s="617"/>
      <c r="J5884" s="620" t="s">
        <v>287</v>
      </c>
      <c r="K5884" s="620" t="s">
        <v>287</v>
      </c>
      <c r="L5884" s="622">
        <v>0</v>
      </c>
    </row>
    <row r="5885" spans="1:12" s="194" customFormat="1" ht="24.6" customHeight="1" x14ac:dyDescent="0.15">
      <c r="A5885" s="626"/>
      <c r="B5885" s="209" t="s">
        <v>3629</v>
      </c>
      <c r="C5885" s="209" t="s">
        <v>520</v>
      </c>
      <c r="D5885" s="211">
        <v>43554</v>
      </c>
      <c r="E5885" s="209" t="s">
        <v>3639</v>
      </c>
      <c r="F5885" s="614"/>
      <c r="G5885" s="615"/>
      <c r="H5885" s="618"/>
      <c r="I5885" s="619"/>
      <c r="J5885" s="621"/>
      <c r="K5885" s="621"/>
      <c r="L5885" s="623"/>
    </row>
    <row r="5886" spans="1:12" s="194" customFormat="1" ht="24.6" customHeight="1" x14ac:dyDescent="0.15">
      <c r="A5886" s="624">
        <v>1110</v>
      </c>
      <c r="B5886" s="203" t="s">
        <v>12</v>
      </c>
      <c r="C5886" s="207" t="s">
        <v>11</v>
      </c>
      <c r="D5886" s="207" t="s">
        <v>280</v>
      </c>
      <c r="E5886" s="207" t="s">
        <v>281</v>
      </c>
      <c r="F5886" s="627" t="s">
        <v>8</v>
      </c>
      <c r="G5886" s="628"/>
      <c r="H5886" s="629"/>
      <c r="I5886" s="630"/>
      <c r="J5886" s="630"/>
      <c r="K5886" s="630"/>
      <c r="L5886" s="631"/>
    </row>
    <row r="5887" spans="1:12" s="194" customFormat="1" ht="26.65" customHeight="1" x14ac:dyDescent="0.15">
      <c r="A5887" s="625"/>
      <c r="B5887" s="620" t="s">
        <v>3640</v>
      </c>
      <c r="C5887" s="620" t="s">
        <v>3641</v>
      </c>
      <c r="D5887" s="634">
        <v>43404</v>
      </c>
      <c r="E5887" s="620" t="s">
        <v>3642</v>
      </c>
      <c r="F5887" s="636" t="s">
        <v>3643</v>
      </c>
      <c r="G5887" s="637"/>
      <c r="H5887" s="610" t="s">
        <v>286</v>
      </c>
      <c r="I5887" s="611"/>
      <c r="J5887" s="209" t="s">
        <v>287</v>
      </c>
      <c r="K5887" s="209" t="s">
        <v>16</v>
      </c>
      <c r="L5887" s="210">
        <v>525</v>
      </c>
    </row>
    <row r="5888" spans="1:12" s="194" customFormat="1" ht="105" customHeight="1" x14ac:dyDescent="0.15">
      <c r="A5888" s="625"/>
      <c r="B5888" s="621"/>
      <c r="C5888" s="621"/>
      <c r="D5888" s="635"/>
      <c r="E5888" s="621"/>
      <c r="F5888" s="638"/>
      <c r="G5888" s="639"/>
      <c r="H5888" s="610" t="s">
        <v>242</v>
      </c>
      <c r="I5888" s="611"/>
      <c r="J5888" s="209" t="s">
        <v>287</v>
      </c>
      <c r="K5888" s="209" t="s">
        <v>16</v>
      </c>
      <c r="L5888" s="210">
        <v>1059.04</v>
      </c>
    </row>
    <row r="5889" spans="1:12" s="194" customFormat="1" ht="24.6" customHeight="1" x14ac:dyDescent="0.15">
      <c r="A5889" s="625"/>
      <c r="B5889" s="203" t="s">
        <v>6</v>
      </c>
      <c r="C5889" s="207" t="s">
        <v>5</v>
      </c>
      <c r="D5889" s="207" t="s">
        <v>288</v>
      </c>
      <c r="E5889" s="207" t="s">
        <v>289</v>
      </c>
      <c r="F5889" s="612"/>
      <c r="G5889" s="613"/>
      <c r="H5889" s="616" t="s">
        <v>290</v>
      </c>
      <c r="I5889" s="617"/>
      <c r="J5889" s="620" t="s">
        <v>287</v>
      </c>
      <c r="K5889" s="620" t="s">
        <v>16</v>
      </c>
      <c r="L5889" s="622">
        <v>293</v>
      </c>
    </row>
    <row r="5890" spans="1:12" s="194" customFormat="1" ht="35.1" customHeight="1" x14ac:dyDescent="0.15">
      <c r="A5890" s="626"/>
      <c r="B5890" s="209" t="s">
        <v>3644</v>
      </c>
      <c r="C5890" s="209" t="s">
        <v>3643</v>
      </c>
      <c r="D5890" s="211">
        <v>43408</v>
      </c>
      <c r="E5890" s="209" t="s">
        <v>1141</v>
      </c>
      <c r="F5890" s="614"/>
      <c r="G5890" s="615"/>
      <c r="H5890" s="618"/>
      <c r="I5890" s="619"/>
      <c r="J5890" s="621"/>
      <c r="K5890" s="621"/>
      <c r="L5890" s="623"/>
    </row>
    <row r="5891" spans="1:12" s="194" customFormat="1" ht="24.6" customHeight="1" x14ac:dyDescent="0.15">
      <c r="A5891" s="624">
        <v>1111</v>
      </c>
      <c r="B5891" s="203" t="s">
        <v>12</v>
      </c>
      <c r="C5891" s="207" t="s">
        <v>11</v>
      </c>
      <c r="D5891" s="207" t="s">
        <v>280</v>
      </c>
      <c r="E5891" s="207" t="s">
        <v>281</v>
      </c>
      <c r="F5891" s="627" t="s">
        <v>8</v>
      </c>
      <c r="G5891" s="628"/>
      <c r="H5891" s="629"/>
      <c r="I5891" s="630"/>
      <c r="J5891" s="630"/>
      <c r="K5891" s="630"/>
      <c r="L5891" s="631"/>
    </row>
    <row r="5892" spans="1:12" s="194" customFormat="1" ht="26.65" customHeight="1" x14ac:dyDescent="0.15">
      <c r="A5892" s="625"/>
      <c r="B5892" s="620" t="s">
        <v>3645</v>
      </c>
      <c r="C5892" s="620" t="s">
        <v>3646</v>
      </c>
      <c r="D5892" s="634">
        <v>43433</v>
      </c>
      <c r="E5892" s="620" t="s">
        <v>561</v>
      </c>
      <c r="F5892" s="636" t="s">
        <v>3023</v>
      </c>
      <c r="G5892" s="637"/>
      <c r="H5892" s="610" t="s">
        <v>286</v>
      </c>
      <c r="I5892" s="611"/>
      <c r="J5892" s="209" t="s">
        <v>287</v>
      </c>
      <c r="K5892" s="209" t="s">
        <v>16</v>
      </c>
      <c r="L5892" s="210">
        <v>1115</v>
      </c>
    </row>
    <row r="5893" spans="1:12" s="194" customFormat="1" ht="61.9" customHeight="1" x14ac:dyDescent="0.15">
      <c r="A5893" s="625"/>
      <c r="B5893" s="621"/>
      <c r="C5893" s="621"/>
      <c r="D5893" s="635"/>
      <c r="E5893" s="621"/>
      <c r="F5893" s="638"/>
      <c r="G5893" s="639"/>
      <c r="H5893" s="610" t="s">
        <v>242</v>
      </c>
      <c r="I5893" s="611"/>
      <c r="J5893" s="209" t="s">
        <v>287</v>
      </c>
      <c r="K5893" s="209" t="s">
        <v>287</v>
      </c>
      <c r="L5893" s="210">
        <v>0</v>
      </c>
    </row>
    <row r="5894" spans="1:12" s="194" customFormat="1" ht="24.6" customHeight="1" x14ac:dyDescent="0.15">
      <c r="A5894" s="625"/>
      <c r="B5894" s="203" t="s">
        <v>6</v>
      </c>
      <c r="C5894" s="207" t="s">
        <v>5</v>
      </c>
      <c r="D5894" s="207" t="s">
        <v>288</v>
      </c>
      <c r="E5894" s="207" t="s">
        <v>289</v>
      </c>
      <c r="F5894" s="612"/>
      <c r="G5894" s="613"/>
      <c r="H5894" s="616" t="s">
        <v>290</v>
      </c>
      <c r="I5894" s="617"/>
      <c r="J5894" s="620" t="s">
        <v>287</v>
      </c>
      <c r="K5894" s="620" t="s">
        <v>16</v>
      </c>
      <c r="L5894" s="622">
        <v>100</v>
      </c>
    </row>
    <row r="5895" spans="1:12" s="194" customFormat="1" ht="24.6" customHeight="1" x14ac:dyDescent="0.15">
      <c r="A5895" s="626"/>
      <c r="B5895" s="209" t="s">
        <v>3647</v>
      </c>
      <c r="C5895" s="209" t="s">
        <v>3023</v>
      </c>
      <c r="D5895" s="211">
        <v>43438</v>
      </c>
      <c r="E5895" s="209" t="s">
        <v>3648</v>
      </c>
      <c r="F5895" s="614"/>
      <c r="G5895" s="615"/>
      <c r="H5895" s="618"/>
      <c r="I5895" s="619"/>
      <c r="J5895" s="621"/>
      <c r="K5895" s="621"/>
      <c r="L5895" s="623"/>
    </row>
    <row r="5896" spans="1:12" s="194" customFormat="1" ht="24.6" customHeight="1" x14ac:dyDescent="0.15">
      <c r="A5896" s="624">
        <v>1112</v>
      </c>
      <c r="B5896" s="203" t="s">
        <v>12</v>
      </c>
      <c r="C5896" s="207" t="s">
        <v>11</v>
      </c>
      <c r="D5896" s="207" t="s">
        <v>280</v>
      </c>
      <c r="E5896" s="207" t="s">
        <v>281</v>
      </c>
      <c r="F5896" s="627" t="s">
        <v>8</v>
      </c>
      <c r="G5896" s="628"/>
      <c r="H5896" s="629"/>
      <c r="I5896" s="630"/>
      <c r="J5896" s="630"/>
      <c r="K5896" s="630"/>
      <c r="L5896" s="631"/>
    </row>
    <row r="5897" spans="1:12" s="194" customFormat="1" ht="26.65" customHeight="1" x14ac:dyDescent="0.15">
      <c r="A5897" s="625"/>
      <c r="B5897" s="620" t="s">
        <v>3645</v>
      </c>
      <c r="C5897" s="620" t="s">
        <v>3649</v>
      </c>
      <c r="D5897" s="634">
        <v>43476</v>
      </c>
      <c r="E5897" s="620" t="s">
        <v>369</v>
      </c>
      <c r="F5897" s="636" t="s">
        <v>3650</v>
      </c>
      <c r="G5897" s="637"/>
      <c r="H5897" s="610" t="s">
        <v>286</v>
      </c>
      <c r="I5897" s="611"/>
      <c r="J5897" s="209" t="s">
        <v>287</v>
      </c>
      <c r="K5897" s="209" t="s">
        <v>16</v>
      </c>
      <c r="L5897" s="210">
        <v>120</v>
      </c>
    </row>
    <row r="5898" spans="1:12" s="194" customFormat="1" ht="19.149999999999999" customHeight="1" x14ac:dyDescent="0.15">
      <c r="A5898" s="625"/>
      <c r="B5898" s="621"/>
      <c r="C5898" s="621"/>
      <c r="D5898" s="635"/>
      <c r="E5898" s="621"/>
      <c r="F5898" s="638"/>
      <c r="G5898" s="639"/>
      <c r="H5898" s="610" t="s">
        <v>242</v>
      </c>
      <c r="I5898" s="611"/>
      <c r="J5898" s="209" t="s">
        <v>287</v>
      </c>
      <c r="K5898" s="209" t="s">
        <v>16</v>
      </c>
      <c r="L5898" s="210">
        <v>172</v>
      </c>
    </row>
    <row r="5899" spans="1:12" s="194" customFormat="1" ht="24.6" customHeight="1" x14ac:dyDescent="0.15">
      <c r="A5899" s="625"/>
      <c r="B5899" s="203" t="s">
        <v>6</v>
      </c>
      <c r="C5899" s="207" t="s">
        <v>5</v>
      </c>
      <c r="D5899" s="207" t="s">
        <v>288</v>
      </c>
      <c r="E5899" s="207" t="s">
        <v>289</v>
      </c>
      <c r="F5899" s="612"/>
      <c r="G5899" s="613"/>
      <c r="H5899" s="616" t="s">
        <v>290</v>
      </c>
      <c r="I5899" s="617"/>
      <c r="J5899" s="620" t="s">
        <v>287</v>
      </c>
      <c r="K5899" s="620" t="s">
        <v>287</v>
      </c>
      <c r="L5899" s="622">
        <v>0</v>
      </c>
    </row>
    <row r="5900" spans="1:12" s="194" customFormat="1" ht="24.6" customHeight="1" x14ac:dyDescent="0.15">
      <c r="A5900" s="626"/>
      <c r="B5900" s="209" t="s">
        <v>3647</v>
      </c>
      <c r="C5900" s="209" t="s">
        <v>3650</v>
      </c>
      <c r="D5900" s="211">
        <v>43477</v>
      </c>
      <c r="E5900" s="209" t="s">
        <v>1900</v>
      </c>
      <c r="F5900" s="614"/>
      <c r="G5900" s="615"/>
      <c r="H5900" s="618"/>
      <c r="I5900" s="619"/>
      <c r="J5900" s="621"/>
      <c r="K5900" s="621"/>
      <c r="L5900" s="623"/>
    </row>
    <row r="5901" spans="1:12" s="194" customFormat="1" ht="24.6" customHeight="1" x14ac:dyDescent="0.15">
      <c r="A5901" s="624">
        <v>1113</v>
      </c>
      <c r="B5901" s="203" t="s">
        <v>12</v>
      </c>
      <c r="C5901" s="207" t="s">
        <v>11</v>
      </c>
      <c r="D5901" s="207" t="s">
        <v>280</v>
      </c>
      <c r="E5901" s="207" t="s">
        <v>281</v>
      </c>
      <c r="F5901" s="627" t="s">
        <v>8</v>
      </c>
      <c r="G5901" s="628"/>
      <c r="H5901" s="629"/>
      <c r="I5901" s="630"/>
      <c r="J5901" s="630"/>
      <c r="K5901" s="630"/>
      <c r="L5901" s="631"/>
    </row>
    <row r="5902" spans="1:12" s="194" customFormat="1" ht="26.65" customHeight="1" x14ac:dyDescent="0.15">
      <c r="A5902" s="625"/>
      <c r="B5902" s="620" t="s">
        <v>3651</v>
      </c>
      <c r="C5902" s="632" t="s">
        <v>3652</v>
      </c>
      <c r="D5902" s="634">
        <v>43384</v>
      </c>
      <c r="E5902" s="620" t="s">
        <v>377</v>
      </c>
      <c r="F5902" s="636" t="s">
        <v>3653</v>
      </c>
      <c r="G5902" s="637"/>
      <c r="H5902" s="610" t="s">
        <v>286</v>
      </c>
      <c r="I5902" s="611"/>
      <c r="J5902" s="209" t="s">
        <v>287</v>
      </c>
      <c r="K5902" s="209" t="s">
        <v>16</v>
      </c>
      <c r="L5902" s="210">
        <v>291</v>
      </c>
    </row>
    <row r="5903" spans="1:12" s="194" customFormat="1" ht="409.6" customHeight="1" x14ac:dyDescent="0.15">
      <c r="A5903" s="625"/>
      <c r="B5903" s="640"/>
      <c r="C5903" s="641"/>
      <c r="D5903" s="642"/>
      <c r="E5903" s="640"/>
      <c r="F5903" s="643"/>
      <c r="G5903" s="644"/>
      <c r="H5903" s="616" t="s">
        <v>242</v>
      </c>
      <c r="I5903" s="617"/>
      <c r="J5903" s="620" t="s">
        <v>287</v>
      </c>
      <c r="K5903" s="620" t="s">
        <v>16</v>
      </c>
      <c r="L5903" s="622">
        <v>277.39</v>
      </c>
    </row>
    <row r="5904" spans="1:12" s="194" customFormat="1" ht="19.7" customHeight="1" x14ac:dyDescent="0.15">
      <c r="A5904" s="625"/>
      <c r="B5904" s="621"/>
      <c r="C5904" s="633"/>
      <c r="D5904" s="635"/>
      <c r="E5904" s="621"/>
      <c r="F5904" s="638"/>
      <c r="G5904" s="639"/>
      <c r="H5904" s="618"/>
      <c r="I5904" s="619"/>
      <c r="J5904" s="621"/>
      <c r="K5904" s="621"/>
      <c r="L5904" s="623"/>
    </row>
    <row r="5905" spans="1:12" s="194" customFormat="1" ht="24.6" customHeight="1" x14ac:dyDescent="0.15">
      <c r="A5905" s="625"/>
      <c r="B5905" s="203" t="s">
        <v>6</v>
      </c>
      <c r="C5905" s="207" t="s">
        <v>5</v>
      </c>
      <c r="D5905" s="207" t="s">
        <v>288</v>
      </c>
      <c r="E5905" s="207" t="s">
        <v>289</v>
      </c>
      <c r="F5905" s="612"/>
      <c r="G5905" s="613"/>
      <c r="H5905" s="616" t="s">
        <v>290</v>
      </c>
      <c r="I5905" s="617"/>
      <c r="J5905" s="620" t="s">
        <v>287</v>
      </c>
      <c r="K5905" s="620" t="s">
        <v>16</v>
      </c>
      <c r="L5905" s="622">
        <v>290</v>
      </c>
    </row>
    <row r="5906" spans="1:12" s="194" customFormat="1" ht="35.1" customHeight="1" x14ac:dyDescent="0.15">
      <c r="A5906" s="626"/>
      <c r="B5906" s="209" t="s">
        <v>1308</v>
      </c>
      <c r="C5906" s="209" t="s">
        <v>3653</v>
      </c>
      <c r="D5906" s="211">
        <v>43385</v>
      </c>
      <c r="E5906" s="209" t="s">
        <v>837</v>
      </c>
      <c r="F5906" s="614"/>
      <c r="G5906" s="615"/>
      <c r="H5906" s="618"/>
      <c r="I5906" s="619"/>
      <c r="J5906" s="621"/>
      <c r="K5906" s="621"/>
      <c r="L5906" s="623"/>
    </row>
    <row r="5907" spans="1:12" s="194" customFormat="1" ht="24.6" customHeight="1" x14ac:dyDescent="0.15">
      <c r="A5907" s="624">
        <v>1114</v>
      </c>
      <c r="B5907" s="203" t="s">
        <v>12</v>
      </c>
      <c r="C5907" s="207" t="s">
        <v>11</v>
      </c>
      <c r="D5907" s="207" t="s">
        <v>280</v>
      </c>
      <c r="E5907" s="207" t="s">
        <v>281</v>
      </c>
      <c r="F5907" s="627" t="s">
        <v>8</v>
      </c>
      <c r="G5907" s="628"/>
      <c r="H5907" s="629"/>
      <c r="I5907" s="630"/>
      <c r="J5907" s="630"/>
      <c r="K5907" s="630"/>
      <c r="L5907" s="631"/>
    </row>
    <row r="5908" spans="1:12" s="194" customFormat="1" ht="26.65" customHeight="1" x14ac:dyDescent="0.15">
      <c r="A5908" s="625"/>
      <c r="B5908" s="620" t="s">
        <v>3651</v>
      </c>
      <c r="C5908" s="632" t="s">
        <v>3654</v>
      </c>
      <c r="D5908" s="634">
        <v>43401</v>
      </c>
      <c r="E5908" s="620" t="s">
        <v>2452</v>
      </c>
      <c r="F5908" s="636" t="s">
        <v>2453</v>
      </c>
      <c r="G5908" s="637"/>
      <c r="H5908" s="610" t="s">
        <v>286</v>
      </c>
      <c r="I5908" s="611"/>
      <c r="J5908" s="209" t="s">
        <v>287</v>
      </c>
      <c r="K5908" s="209" t="s">
        <v>16</v>
      </c>
      <c r="L5908" s="210">
        <v>292</v>
      </c>
    </row>
    <row r="5909" spans="1:12" s="194" customFormat="1" ht="341.85" customHeight="1" x14ac:dyDescent="0.15">
      <c r="A5909" s="625"/>
      <c r="B5909" s="621"/>
      <c r="C5909" s="633"/>
      <c r="D5909" s="635"/>
      <c r="E5909" s="621"/>
      <c r="F5909" s="638"/>
      <c r="G5909" s="639"/>
      <c r="H5909" s="610" t="s">
        <v>242</v>
      </c>
      <c r="I5909" s="611"/>
      <c r="J5909" s="209" t="s">
        <v>287</v>
      </c>
      <c r="K5909" s="209" t="s">
        <v>287</v>
      </c>
      <c r="L5909" s="210">
        <v>0</v>
      </c>
    </row>
    <row r="5910" spans="1:12" s="194" customFormat="1" ht="24.6" customHeight="1" x14ac:dyDescent="0.15">
      <c r="A5910" s="625"/>
      <c r="B5910" s="203" t="s">
        <v>6</v>
      </c>
      <c r="C5910" s="207" t="s">
        <v>5</v>
      </c>
      <c r="D5910" s="207" t="s">
        <v>288</v>
      </c>
      <c r="E5910" s="207" t="s">
        <v>289</v>
      </c>
      <c r="F5910" s="612"/>
      <c r="G5910" s="613"/>
      <c r="H5910" s="616" t="s">
        <v>290</v>
      </c>
      <c r="I5910" s="617"/>
      <c r="J5910" s="620" t="s">
        <v>287</v>
      </c>
      <c r="K5910" s="620" t="s">
        <v>287</v>
      </c>
      <c r="L5910" s="622">
        <v>0</v>
      </c>
    </row>
    <row r="5911" spans="1:12" s="194" customFormat="1" ht="35.1" customHeight="1" x14ac:dyDescent="0.15">
      <c r="A5911" s="626"/>
      <c r="B5911" s="209" t="s">
        <v>1308</v>
      </c>
      <c r="C5911" s="209" t="s">
        <v>2453</v>
      </c>
      <c r="D5911" s="211">
        <v>43403</v>
      </c>
      <c r="E5911" s="209" t="s">
        <v>717</v>
      </c>
      <c r="F5911" s="614"/>
      <c r="G5911" s="615"/>
      <c r="H5911" s="618"/>
      <c r="I5911" s="619"/>
      <c r="J5911" s="621"/>
      <c r="K5911" s="621"/>
      <c r="L5911" s="623"/>
    </row>
    <row r="5912" spans="1:12" s="194" customFormat="1" ht="24.6" customHeight="1" x14ac:dyDescent="0.15">
      <c r="A5912" s="624">
        <v>1115</v>
      </c>
      <c r="B5912" s="203" t="s">
        <v>12</v>
      </c>
      <c r="C5912" s="207" t="s">
        <v>11</v>
      </c>
      <c r="D5912" s="207" t="s">
        <v>280</v>
      </c>
      <c r="E5912" s="207" t="s">
        <v>281</v>
      </c>
      <c r="F5912" s="627" t="s">
        <v>8</v>
      </c>
      <c r="G5912" s="628"/>
      <c r="H5912" s="629"/>
      <c r="I5912" s="630"/>
      <c r="J5912" s="630"/>
      <c r="K5912" s="630"/>
      <c r="L5912" s="631"/>
    </row>
    <row r="5913" spans="1:12" s="194" customFormat="1" ht="26.65" customHeight="1" x14ac:dyDescent="0.15">
      <c r="A5913" s="625"/>
      <c r="B5913" s="620" t="s">
        <v>3651</v>
      </c>
      <c r="C5913" s="632" t="s">
        <v>3655</v>
      </c>
      <c r="D5913" s="634">
        <v>43508</v>
      </c>
      <c r="E5913" s="620" t="s">
        <v>659</v>
      </c>
      <c r="F5913" s="636" t="s">
        <v>2699</v>
      </c>
      <c r="G5913" s="637"/>
      <c r="H5913" s="610" t="s">
        <v>286</v>
      </c>
      <c r="I5913" s="611"/>
      <c r="J5913" s="209" t="s">
        <v>287</v>
      </c>
      <c r="K5913" s="209" t="s">
        <v>16</v>
      </c>
      <c r="L5913" s="210">
        <v>196.35</v>
      </c>
    </row>
    <row r="5914" spans="1:12" s="194" customFormat="1" ht="148.35" customHeight="1" x14ac:dyDescent="0.15">
      <c r="A5914" s="625"/>
      <c r="B5914" s="621"/>
      <c r="C5914" s="633"/>
      <c r="D5914" s="635"/>
      <c r="E5914" s="621"/>
      <c r="F5914" s="638"/>
      <c r="G5914" s="639"/>
      <c r="H5914" s="610" t="s">
        <v>242</v>
      </c>
      <c r="I5914" s="611"/>
      <c r="J5914" s="209" t="s">
        <v>287</v>
      </c>
      <c r="K5914" s="209" t="s">
        <v>16</v>
      </c>
      <c r="L5914" s="210">
        <v>320.63</v>
      </c>
    </row>
    <row r="5915" spans="1:12" s="194" customFormat="1" ht="24.6" customHeight="1" x14ac:dyDescent="0.15">
      <c r="A5915" s="625"/>
      <c r="B5915" s="203" t="s">
        <v>6</v>
      </c>
      <c r="C5915" s="207" t="s">
        <v>5</v>
      </c>
      <c r="D5915" s="207" t="s">
        <v>288</v>
      </c>
      <c r="E5915" s="207" t="s">
        <v>289</v>
      </c>
      <c r="F5915" s="612"/>
      <c r="G5915" s="613"/>
      <c r="H5915" s="616" t="s">
        <v>290</v>
      </c>
      <c r="I5915" s="617"/>
      <c r="J5915" s="620" t="s">
        <v>287</v>
      </c>
      <c r="K5915" s="620" t="s">
        <v>16</v>
      </c>
      <c r="L5915" s="622">
        <v>218.96</v>
      </c>
    </row>
    <row r="5916" spans="1:12" s="194" customFormat="1" ht="35.1" customHeight="1" x14ac:dyDescent="0.15">
      <c r="A5916" s="626"/>
      <c r="B5916" s="209" t="s">
        <v>1308</v>
      </c>
      <c r="C5916" s="209" t="s">
        <v>2699</v>
      </c>
      <c r="D5916" s="211">
        <v>43509</v>
      </c>
      <c r="E5916" s="209" t="s">
        <v>823</v>
      </c>
      <c r="F5916" s="614"/>
      <c r="G5916" s="615"/>
      <c r="H5916" s="618"/>
      <c r="I5916" s="619"/>
      <c r="J5916" s="621"/>
      <c r="K5916" s="621"/>
      <c r="L5916" s="623"/>
    </row>
    <row r="5917" spans="1:12" s="194" customFormat="1" ht="24.6" customHeight="1" x14ac:dyDescent="0.15">
      <c r="A5917" s="624">
        <v>1116</v>
      </c>
      <c r="B5917" s="203" t="s">
        <v>12</v>
      </c>
      <c r="C5917" s="207" t="s">
        <v>11</v>
      </c>
      <c r="D5917" s="207" t="s">
        <v>280</v>
      </c>
      <c r="E5917" s="207" t="s">
        <v>281</v>
      </c>
      <c r="F5917" s="627" t="s">
        <v>8</v>
      </c>
      <c r="G5917" s="628"/>
      <c r="H5917" s="629"/>
      <c r="I5917" s="630"/>
      <c r="J5917" s="630"/>
      <c r="K5917" s="630"/>
      <c r="L5917" s="631"/>
    </row>
    <row r="5918" spans="1:12" s="194" customFormat="1" ht="26.65" customHeight="1" x14ac:dyDescent="0.15">
      <c r="A5918" s="625"/>
      <c r="B5918" s="620" t="s">
        <v>3656</v>
      </c>
      <c r="C5918" s="632" t="s">
        <v>3657</v>
      </c>
      <c r="D5918" s="634">
        <v>43518</v>
      </c>
      <c r="E5918" s="620" t="s">
        <v>607</v>
      </c>
      <c r="F5918" s="636" t="s">
        <v>700</v>
      </c>
      <c r="G5918" s="637"/>
      <c r="H5918" s="610" t="s">
        <v>286</v>
      </c>
      <c r="I5918" s="611"/>
      <c r="J5918" s="209" t="s">
        <v>287</v>
      </c>
      <c r="K5918" s="209" t="s">
        <v>287</v>
      </c>
      <c r="L5918" s="210">
        <v>0</v>
      </c>
    </row>
    <row r="5919" spans="1:12" s="194" customFormat="1" ht="409.6" customHeight="1" x14ac:dyDescent="0.15">
      <c r="A5919" s="625"/>
      <c r="B5919" s="640"/>
      <c r="C5919" s="641"/>
      <c r="D5919" s="642"/>
      <c r="E5919" s="640"/>
      <c r="F5919" s="643"/>
      <c r="G5919" s="644"/>
      <c r="H5919" s="616" t="s">
        <v>242</v>
      </c>
      <c r="I5919" s="617"/>
      <c r="J5919" s="620" t="s">
        <v>287</v>
      </c>
      <c r="K5919" s="620" t="s">
        <v>287</v>
      </c>
      <c r="L5919" s="622">
        <v>0</v>
      </c>
    </row>
    <row r="5920" spans="1:12" s="194" customFormat="1" ht="409.6" customHeight="1" x14ac:dyDescent="0.15">
      <c r="A5920" s="625"/>
      <c r="B5920" s="640"/>
      <c r="C5920" s="641"/>
      <c r="D5920" s="642"/>
      <c r="E5920" s="640"/>
      <c r="F5920" s="643"/>
      <c r="G5920" s="644"/>
      <c r="H5920" s="646"/>
      <c r="I5920" s="647"/>
      <c r="J5920" s="640"/>
      <c r="K5920" s="640"/>
      <c r="L5920" s="645"/>
    </row>
    <row r="5921" spans="1:12" s="194" customFormat="1" ht="20.25" customHeight="1" x14ac:dyDescent="0.15">
      <c r="A5921" s="625"/>
      <c r="B5921" s="621"/>
      <c r="C5921" s="633"/>
      <c r="D5921" s="635"/>
      <c r="E5921" s="621"/>
      <c r="F5921" s="638"/>
      <c r="G5921" s="639"/>
      <c r="H5921" s="618"/>
      <c r="I5921" s="619"/>
      <c r="J5921" s="621"/>
      <c r="K5921" s="621"/>
      <c r="L5921" s="623"/>
    </row>
    <row r="5922" spans="1:12" s="194" customFormat="1" ht="24.6" customHeight="1" x14ac:dyDescent="0.15">
      <c r="A5922" s="625"/>
      <c r="B5922" s="203" t="s">
        <v>6</v>
      </c>
      <c r="C5922" s="207" t="s">
        <v>5</v>
      </c>
      <c r="D5922" s="207" t="s">
        <v>288</v>
      </c>
      <c r="E5922" s="207" t="s">
        <v>289</v>
      </c>
      <c r="F5922" s="612"/>
      <c r="G5922" s="613"/>
      <c r="H5922" s="616" t="s">
        <v>290</v>
      </c>
      <c r="I5922" s="617"/>
      <c r="J5922" s="620" t="s">
        <v>287</v>
      </c>
      <c r="K5922" s="620" t="s">
        <v>16</v>
      </c>
      <c r="L5922" s="622">
        <v>770</v>
      </c>
    </row>
    <row r="5923" spans="1:12" s="194" customFormat="1" ht="24.6" customHeight="1" x14ac:dyDescent="0.15">
      <c r="A5923" s="626"/>
      <c r="B5923" s="209" t="s">
        <v>460</v>
      </c>
      <c r="C5923" s="209" t="s">
        <v>700</v>
      </c>
      <c r="D5923" s="211">
        <v>43521</v>
      </c>
      <c r="E5923" s="209" t="s">
        <v>3366</v>
      </c>
      <c r="F5923" s="614"/>
      <c r="G5923" s="615"/>
      <c r="H5923" s="618"/>
      <c r="I5923" s="619"/>
      <c r="J5923" s="621"/>
      <c r="K5923" s="621"/>
      <c r="L5923" s="623"/>
    </row>
    <row r="5924" spans="1:12" s="194" customFormat="1" ht="24.6" customHeight="1" x14ac:dyDescent="0.15">
      <c r="A5924" s="624">
        <v>1117</v>
      </c>
      <c r="B5924" s="203" t="s">
        <v>12</v>
      </c>
      <c r="C5924" s="207" t="s">
        <v>11</v>
      </c>
      <c r="D5924" s="207" t="s">
        <v>280</v>
      </c>
      <c r="E5924" s="207" t="s">
        <v>281</v>
      </c>
      <c r="F5924" s="627" t="s">
        <v>8</v>
      </c>
      <c r="G5924" s="628"/>
      <c r="H5924" s="629"/>
      <c r="I5924" s="630"/>
      <c r="J5924" s="630"/>
      <c r="K5924" s="630"/>
      <c r="L5924" s="631"/>
    </row>
    <row r="5925" spans="1:12" s="194" customFormat="1" ht="26.65" customHeight="1" x14ac:dyDescent="0.15">
      <c r="A5925" s="625"/>
      <c r="B5925" s="620" t="s">
        <v>3658</v>
      </c>
      <c r="C5925" s="632" t="s">
        <v>3659</v>
      </c>
      <c r="D5925" s="634">
        <v>43543</v>
      </c>
      <c r="E5925" s="620" t="s">
        <v>295</v>
      </c>
      <c r="F5925" s="636" t="s">
        <v>296</v>
      </c>
      <c r="G5925" s="637"/>
      <c r="H5925" s="610" t="s">
        <v>286</v>
      </c>
      <c r="I5925" s="611"/>
      <c r="J5925" s="209" t="s">
        <v>287</v>
      </c>
      <c r="K5925" s="209" t="s">
        <v>16</v>
      </c>
      <c r="L5925" s="210">
        <v>784.5</v>
      </c>
    </row>
    <row r="5926" spans="1:12" s="194" customFormat="1" ht="409.6" customHeight="1" x14ac:dyDescent="0.15">
      <c r="A5926" s="625"/>
      <c r="B5926" s="640"/>
      <c r="C5926" s="641"/>
      <c r="D5926" s="642"/>
      <c r="E5926" s="640"/>
      <c r="F5926" s="643"/>
      <c r="G5926" s="644"/>
      <c r="H5926" s="616" t="s">
        <v>242</v>
      </c>
      <c r="I5926" s="617"/>
      <c r="J5926" s="620" t="s">
        <v>287</v>
      </c>
      <c r="K5926" s="620" t="s">
        <v>16</v>
      </c>
      <c r="L5926" s="622">
        <v>214.96</v>
      </c>
    </row>
    <row r="5927" spans="1:12" s="194" customFormat="1" ht="116.25" customHeight="1" x14ac:dyDescent="0.15">
      <c r="A5927" s="625"/>
      <c r="B5927" s="621"/>
      <c r="C5927" s="633"/>
      <c r="D5927" s="635"/>
      <c r="E5927" s="621"/>
      <c r="F5927" s="638"/>
      <c r="G5927" s="639"/>
      <c r="H5927" s="618"/>
      <c r="I5927" s="619"/>
      <c r="J5927" s="621"/>
      <c r="K5927" s="621"/>
      <c r="L5927" s="623"/>
    </row>
    <row r="5928" spans="1:12" s="194" customFormat="1" ht="24.6" customHeight="1" x14ac:dyDescent="0.15">
      <c r="A5928" s="625"/>
      <c r="B5928" s="203" t="s">
        <v>6</v>
      </c>
      <c r="C5928" s="207" t="s">
        <v>5</v>
      </c>
      <c r="D5928" s="207" t="s">
        <v>288</v>
      </c>
      <c r="E5928" s="207" t="s">
        <v>289</v>
      </c>
      <c r="F5928" s="612"/>
      <c r="G5928" s="613"/>
      <c r="H5928" s="616" t="s">
        <v>290</v>
      </c>
      <c r="I5928" s="617"/>
      <c r="J5928" s="620" t="s">
        <v>287</v>
      </c>
      <c r="K5928" s="620" t="s">
        <v>16</v>
      </c>
      <c r="L5928" s="622">
        <v>369</v>
      </c>
    </row>
    <row r="5929" spans="1:12" s="194" customFormat="1" ht="24.6" customHeight="1" x14ac:dyDescent="0.15">
      <c r="A5929" s="626"/>
      <c r="B5929" s="209" t="s">
        <v>291</v>
      </c>
      <c r="C5929" s="209" t="s">
        <v>296</v>
      </c>
      <c r="D5929" s="211">
        <v>43547</v>
      </c>
      <c r="E5929" s="209" t="s">
        <v>3660</v>
      </c>
      <c r="F5929" s="614"/>
      <c r="G5929" s="615"/>
      <c r="H5929" s="618"/>
      <c r="I5929" s="619"/>
      <c r="J5929" s="621"/>
      <c r="K5929" s="621"/>
      <c r="L5929" s="623"/>
    </row>
    <row r="5930" spans="1:12" s="194" customFormat="1" ht="24.6" customHeight="1" x14ac:dyDescent="0.15">
      <c r="A5930" s="624">
        <v>1118</v>
      </c>
      <c r="B5930" s="203" t="s">
        <v>12</v>
      </c>
      <c r="C5930" s="207" t="s">
        <v>11</v>
      </c>
      <c r="D5930" s="207" t="s">
        <v>280</v>
      </c>
      <c r="E5930" s="207" t="s">
        <v>281</v>
      </c>
      <c r="F5930" s="627" t="s">
        <v>8</v>
      </c>
      <c r="G5930" s="628"/>
      <c r="H5930" s="629"/>
      <c r="I5930" s="630"/>
      <c r="J5930" s="630"/>
      <c r="K5930" s="630"/>
      <c r="L5930" s="631"/>
    </row>
    <row r="5931" spans="1:12" s="194" customFormat="1" ht="26.65" customHeight="1" x14ac:dyDescent="0.15">
      <c r="A5931" s="625"/>
      <c r="B5931" s="620" t="s">
        <v>3661</v>
      </c>
      <c r="C5931" s="632" t="s">
        <v>3662</v>
      </c>
      <c r="D5931" s="634">
        <v>43389</v>
      </c>
      <c r="E5931" s="620" t="s">
        <v>1917</v>
      </c>
      <c r="F5931" s="636" t="s">
        <v>1918</v>
      </c>
      <c r="G5931" s="637"/>
      <c r="H5931" s="610" t="s">
        <v>286</v>
      </c>
      <c r="I5931" s="611"/>
      <c r="J5931" s="209" t="s">
        <v>287</v>
      </c>
      <c r="K5931" s="209" t="s">
        <v>16</v>
      </c>
      <c r="L5931" s="210">
        <v>1022.35</v>
      </c>
    </row>
    <row r="5932" spans="1:12" s="194" customFormat="1" ht="169.5" customHeight="1" x14ac:dyDescent="0.15">
      <c r="A5932" s="625"/>
      <c r="B5932" s="621"/>
      <c r="C5932" s="633"/>
      <c r="D5932" s="635"/>
      <c r="E5932" s="621"/>
      <c r="F5932" s="638"/>
      <c r="G5932" s="639"/>
      <c r="H5932" s="610" t="s">
        <v>242</v>
      </c>
      <c r="I5932" s="611"/>
      <c r="J5932" s="209" t="s">
        <v>287</v>
      </c>
      <c r="K5932" s="209" t="s">
        <v>16</v>
      </c>
      <c r="L5932" s="210">
        <v>449.6</v>
      </c>
    </row>
    <row r="5933" spans="1:12" s="194" customFormat="1" ht="24.6" customHeight="1" x14ac:dyDescent="0.15">
      <c r="A5933" s="625"/>
      <c r="B5933" s="203" t="s">
        <v>6</v>
      </c>
      <c r="C5933" s="207" t="s">
        <v>5</v>
      </c>
      <c r="D5933" s="207" t="s">
        <v>288</v>
      </c>
      <c r="E5933" s="207" t="s">
        <v>289</v>
      </c>
      <c r="F5933" s="612"/>
      <c r="G5933" s="613"/>
      <c r="H5933" s="616" t="s">
        <v>290</v>
      </c>
      <c r="I5933" s="617"/>
      <c r="J5933" s="620" t="s">
        <v>287</v>
      </c>
      <c r="K5933" s="620" t="s">
        <v>287</v>
      </c>
      <c r="L5933" s="622">
        <v>0</v>
      </c>
    </row>
    <row r="5934" spans="1:12" s="194" customFormat="1" ht="24.6" customHeight="1" x14ac:dyDescent="0.15">
      <c r="A5934" s="626"/>
      <c r="B5934" s="209" t="s">
        <v>291</v>
      </c>
      <c r="C5934" s="209" t="s">
        <v>1918</v>
      </c>
      <c r="D5934" s="211">
        <v>43395</v>
      </c>
      <c r="E5934" s="209" t="s">
        <v>3634</v>
      </c>
      <c r="F5934" s="614"/>
      <c r="G5934" s="615"/>
      <c r="H5934" s="618"/>
      <c r="I5934" s="619"/>
      <c r="J5934" s="621"/>
      <c r="K5934" s="621"/>
      <c r="L5934" s="623"/>
    </row>
    <row r="5935" spans="1:12" s="194" customFormat="1" ht="24.6" customHeight="1" x14ac:dyDescent="0.15">
      <c r="A5935" s="624">
        <v>1119</v>
      </c>
      <c r="B5935" s="203" t="s">
        <v>12</v>
      </c>
      <c r="C5935" s="207" t="s">
        <v>11</v>
      </c>
      <c r="D5935" s="207" t="s">
        <v>280</v>
      </c>
      <c r="E5935" s="207" t="s">
        <v>281</v>
      </c>
      <c r="F5935" s="627" t="s">
        <v>8</v>
      </c>
      <c r="G5935" s="628"/>
      <c r="H5935" s="629"/>
      <c r="I5935" s="630"/>
      <c r="J5935" s="630"/>
      <c r="K5935" s="630"/>
      <c r="L5935" s="631"/>
    </row>
    <row r="5936" spans="1:12" s="194" customFormat="1" ht="26.65" customHeight="1" x14ac:dyDescent="0.15">
      <c r="A5936" s="625"/>
      <c r="B5936" s="620" t="s">
        <v>3663</v>
      </c>
      <c r="C5936" s="632" t="s">
        <v>3664</v>
      </c>
      <c r="D5936" s="634">
        <v>43389</v>
      </c>
      <c r="E5936" s="620" t="s">
        <v>377</v>
      </c>
      <c r="F5936" s="636" t="s">
        <v>2372</v>
      </c>
      <c r="G5936" s="637"/>
      <c r="H5936" s="610" t="s">
        <v>286</v>
      </c>
      <c r="I5936" s="611"/>
      <c r="J5936" s="209" t="s">
        <v>287</v>
      </c>
      <c r="K5936" s="209" t="s">
        <v>16</v>
      </c>
      <c r="L5936" s="210">
        <v>618</v>
      </c>
    </row>
    <row r="5937" spans="1:12" s="194" customFormat="1" ht="115.7" customHeight="1" x14ac:dyDescent="0.15">
      <c r="A5937" s="625"/>
      <c r="B5937" s="621"/>
      <c r="C5937" s="633"/>
      <c r="D5937" s="635"/>
      <c r="E5937" s="621"/>
      <c r="F5937" s="638"/>
      <c r="G5937" s="639"/>
      <c r="H5937" s="610" t="s">
        <v>242</v>
      </c>
      <c r="I5937" s="611"/>
      <c r="J5937" s="209" t="s">
        <v>287</v>
      </c>
      <c r="K5937" s="209" t="s">
        <v>287</v>
      </c>
      <c r="L5937" s="210">
        <v>0</v>
      </c>
    </row>
    <row r="5938" spans="1:12" s="194" customFormat="1" ht="24.6" customHeight="1" x14ac:dyDescent="0.15">
      <c r="A5938" s="625"/>
      <c r="B5938" s="203" t="s">
        <v>6</v>
      </c>
      <c r="C5938" s="207" t="s">
        <v>5</v>
      </c>
      <c r="D5938" s="207" t="s">
        <v>288</v>
      </c>
      <c r="E5938" s="207" t="s">
        <v>289</v>
      </c>
      <c r="F5938" s="612"/>
      <c r="G5938" s="613"/>
      <c r="H5938" s="616" t="s">
        <v>290</v>
      </c>
      <c r="I5938" s="617"/>
      <c r="J5938" s="620" t="s">
        <v>287</v>
      </c>
      <c r="K5938" s="620" t="s">
        <v>287</v>
      </c>
      <c r="L5938" s="622">
        <v>0</v>
      </c>
    </row>
    <row r="5939" spans="1:12" s="194" customFormat="1" ht="24.6" customHeight="1" x14ac:dyDescent="0.15">
      <c r="A5939" s="626"/>
      <c r="B5939" s="209" t="s">
        <v>291</v>
      </c>
      <c r="C5939" s="209" t="s">
        <v>2372</v>
      </c>
      <c r="D5939" s="211">
        <v>43391</v>
      </c>
      <c r="E5939" s="209" t="s">
        <v>3141</v>
      </c>
      <c r="F5939" s="614"/>
      <c r="G5939" s="615"/>
      <c r="H5939" s="618"/>
      <c r="I5939" s="619"/>
      <c r="J5939" s="621"/>
      <c r="K5939" s="621"/>
      <c r="L5939" s="623"/>
    </row>
    <row r="5940" spans="1:12" s="194" customFormat="1" ht="24.6" customHeight="1" x14ac:dyDescent="0.15">
      <c r="A5940" s="624">
        <v>1120</v>
      </c>
      <c r="B5940" s="203" t="s">
        <v>12</v>
      </c>
      <c r="C5940" s="207" t="s">
        <v>11</v>
      </c>
      <c r="D5940" s="207" t="s">
        <v>280</v>
      </c>
      <c r="E5940" s="207" t="s">
        <v>281</v>
      </c>
      <c r="F5940" s="627" t="s">
        <v>8</v>
      </c>
      <c r="G5940" s="628"/>
      <c r="H5940" s="629"/>
      <c r="I5940" s="630"/>
      <c r="J5940" s="630"/>
      <c r="K5940" s="630"/>
      <c r="L5940" s="631"/>
    </row>
    <row r="5941" spans="1:12" s="194" customFormat="1" ht="26.65" customHeight="1" x14ac:dyDescent="0.15">
      <c r="A5941" s="625"/>
      <c r="B5941" s="620" t="s">
        <v>3665</v>
      </c>
      <c r="C5941" s="632" t="s">
        <v>3666</v>
      </c>
      <c r="D5941" s="634">
        <v>43527</v>
      </c>
      <c r="E5941" s="620" t="s">
        <v>349</v>
      </c>
      <c r="F5941" s="636" t="s">
        <v>350</v>
      </c>
      <c r="G5941" s="637"/>
      <c r="H5941" s="610" t="s">
        <v>286</v>
      </c>
      <c r="I5941" s="611"/>
      <c r="J5941" s="209" t="s">
        <v>287</v>
      </c>
      <c r="K5941" s="209" t="s">
        <v>16</v>
      </c>
      <c r="L5941" s="210">
        <v>735.92</v>
      </c>
    </row>
    <row r="5942" spans="1:12" s="194" customFormat="1" ht="409.6" customHeight="1" x14ac:dyDescent="0.15">
      <c r="A5942" s="625"/>
      <c r="B5942" s="640"/>
      <c r="C5942" s="641"/>
      <c r="D5942" s="642"/>
      <c r="E5942" s="640"/>
      <c r="F5942" s="643"/>
      <c r="G5942" s="644"/>
      <c r="H5942" s="616" t="s">
        <v>242</v>
      </c>
      <c r="I5942" s="617"/>
      <c r="J5942" s="620" t="s">
        <v>287</v>
      </c>
      <c r="K5942" s="620" t="s">
        <v>16</v>
      </c>
      <c r="L5942" s="622">
        <v>2901</v>
      </c>
    </row>
    <row r="5943" spans="1:12" s="194" customFormat="1" ht="105.6" customHeight="1" x14ac:dyDescent="0.15">
      <c r="A5943" s="625"/>
      <c r="B5943" s="621"/>
      <c r="C5943" s="633"/>
      <c r="D5943" s="635"/>
      <c r="E5943" s="621"/>
      <c r="F5943" s="638"/>
      <c r="G5943" s="639"/>
      <c r="H5943" s="618"/>
      <c r="I5943" s="619"/>
      <c r="J5943" s="621"/>
      <c r="K5943" s="621"/>
      <c r="L5943" s="623"/>
    </row>
    <row r="5944" spans="1:12" s="194" customFormat="1" ht="24.6" customHeight="1" x14ac:dyDescent="0.15">
      <c r="A5944" s="625"/>
      <c r="B5944" s="203" t="s">
        <v>6</v>
      </c>
      <c r="C5944" s="207" t="s">
        <v>5</v>
      </c>
      <c r="D5944" s="207" t="s">
        <v>288</v>
      </c>
      <c r="E5944" s="207" t="s">
        <v>289</v>
      </c>
      <c r="F5944" s="612"/>
      <c r="G5944" s="613"/>
      <c r="H5944" s="616" t="s">
        <v>290</v>
      </c>
      <c r="I5944" s="617"/>
      <c r="J5944" s="620" t="s">
        <v>287</v>
      </c>
      <c r="K5944" s="620" t="s">
        <v>287</v>
      </c>
      <c r="L5944" s="622">
        <v>0</v>
      </c>
    </row>
    <row r="5945" spans="1:12" s="194" customFormat="1" ht="24.6" customHeight="1" x14ac:dyDescent="0.15">
      <c r="A5945" s="626"/>
      <c r="B5945" s="209" t="s">
        <v>291</v>
      </c>
      <c r="C5945" s="209" t="s">
        <v>350</v>
      </c>
      <c r="D5945" s="211">
        <v>43532</v>
      </c>
      <c r="E5945" s="209" t="s">
        <v>351</v>
      </c>
      <c r="F5945" s="614"/>
      <c r="G5945" s="615"/>
      <c r="H5945" s="618"/>
      <c r="I5945" s="619"/>
      <c r="J5945" s="621"/>
      <c r="K5945" s="621"/>
      <c r="L5945" s="623"/>
    </row>
    <row r="5946" spans="1:12" s="194" customFormat="1" ht="24.6" customHeight="1" x14ac:dyDescent="0.15">
      <c r="A5946" s="624">
        <v>1121</v>
      </c>
      <c r="B5946" s="203" t="s">
        <v>12</v>
      </c>
      <c r="C5946" s="207" t="s">
        <v>11</v>
      </c>
      <c r="D5946" s="207" t="s">
        <v>280</v>
      </c>
      <c r="E5946" s="207" t="s">
        <v>281</v>
      </c>
      <c r="F5946" s="627" t="s">
        <v>8</v>
      </c>
      <c r="G5946" s="628"/>
      <c r="H5946" s="629"/>
      <c r="I5946" s="630"/>
      <c r="J5946" s="630"/>
      <c r="K5946" s="630"/>
      <c r="L5946" s="631"/>
    </row>
    <row r="5947" spans="1:12" s="194" customFormat="1" ht="26.65" customHeight="1" x14ac:dyDescent="0.15">
      <c r="A5947" s="625"/>
      <c r="B5947" s="620" t="s">
        <v>3667</v>
      </c>
      <c r="C5947" s="620" t="s">
        <v>3668</v>
      </c>
      <c r="D5947" s="634">
        <v>43429</v>
      </c>
      <c r="E5947" s="620" t="s">
        <v>469</v>
      </c>
      <c r="F5947" s="636" t="s">
        <v>3669</v>
      </c>
      <c r="G5947" s="637"/>
      <c r="H5947" s="610" t="s">
        <v>286</v>
      </c>
      <c r="I5947" s="611"/>
      <c r="J5947" s="209" t="s">
        <v>287</v>
      </c>
      <c r="K5947" s="209" t="s">
        <v>16</v>
      </c>
      <c r="L5947" s="210">
        <v>1115</v>
      </c>
    </row>
    <row r="5948" spans="1:12" s="194" customFormat="1" ht="29.85" customHeight="1" x14ac:dyDescent="0.15">
      <c r="A5948" s="625"/>
      <c r="B5948" s="621"/>
      <c r="C5948" s="621"/>
      <c r="D5948" s="635"/>
      <c r="E5948" s="621"/>
      <c r="F5948" s="638"/>
      <c r="G5948" s="639"/>
      <c r="H5948" s="610" t="s">
        <v>242</v>
      </c>
      <c r="I5948" s="611"/>
      <c r="J5948" s="209" t="s">
        <v>287</v>
      </c>
      <c r="K5948" s="209" t="s">
        <v>287</v>
      </c>
      <c r="L5948" s="210">
        <v>0</v>
      </c>
    </row>
    <row r="5949" spans="1:12" s="194" customFormat="1" ht="24.6" customHeight="1" x14ac:dyDescent="0.15">
      <c r="A5949" s="625"/>
      <c r="B5949" s="203" t="s">
        <v>6</v>
      </c>
      <c r="C5949" s="207" t="s">
        <v>5</v>
      </c>
      <c r="D5949" s="207" t="s">
        <v>288</v>
      </c>
      <c r="E5949" s="207" t="s">
        <v>289</v>
      </c>
      <c r="F5949" s="612"/>
      <c r="G5949" s="613"/>
      <c r="H5949" s="616" t="s">
        <v>290</v>
      </c>
      <c r="I5949" s="617"/>
      <c r="J5949" s="620" t="s">
        <v>287</v>
      </c>
      <c r="K5949" s="620" t="s">
        <v>287</v>
      </c>
      <c r="L5949" s="622">
        <v>0</v>
      </c>
    </row>
    <row r="5950" spans="1:12" s="194" customFormat="1" ht="24.6" customHeight="1" x14ac:dyDescent="0.15">
      <c r="A5950" s="626"/>
      <c r="B5950" s="209" t="s">
        <v>291</v>
      </c>
      <c r="C5950" s="209" t="s">
        <v>3669</v>
      </c>
      <c r="D5950" s="211">
        <v>43436</v>
      </c>
      <c r="E5950" s="209" t="s">
        <v>3670</v>
      </c>
      <c r="F5950" s="614"/>
      <c r="G5950" s="615"/>
      <c r="H5950" s="618"/>
      <c r="I5950" s="619"/>
      <c r="J5950" s="621"/>
      <c r="K5950" s="621"/>
      <c r="L5950" s="623"/>
    </row>
    <row r="5951" spans="1:12" s="194" customFormat="1" ht="24.6" customHeight="1" x14ac:dyDescent="0.15">
      <c r="A5951" s="624">
        <v>1122</v>
      </c>
      <c r="B5951" s="203" t="s">
        <v>12</v>
      </c>
      <c r="C5951" s="207" t="s">
        <v>11</v>
      </c>
      <c r="D5951" s="207" t="s">
        <v>280</v>
      </c>
      <c r="E5951" s="207" t="s">
        <v>281</v>
      </c>
      <c r="F5951" s="627" t="s">
        <v>8</v>
      </c>
      <c r="G5951" s="628"/>
      <c r="H5951" s="629"/>
      <c r="I5951" s="630"/>
      <c r="J5951" s="630"/>
      <c r="K5951" s="630"/>
      <c r="L5951" s="631"/>
    </row>
    <row r="5952" spans="1:12" s="194" customFormat="1" ht="26.65" customHeight="1" x14ac:dyDescent="0.15">
      <c r="A5952" s="625"/>
      <c r="B5952" s="620" t="s">
        <v>3671</v>
      </c>
      <c r="C5952" s="632" t="s">
        <v>3672</v>
      </c>
      <c r="D5952" s="634">
        <v>43545</v>
      </c>
      <c r="E5952" s="620" t="s">
        <v>339</v>
      </c>
      <c r="F5952" s="636" t="s">
        <v>831</v>
      </c>
      <c r="G5952" s="637"/>
      <c r="H5952" s="610" t="s">
        <v>286</v>
      </c>
      <c r="I5952" s="611"/>
      <c r="J5952" s="209" t="s">
        <v>287</v>
      </c>
      <c r="K5952" s="209" t="s">
        <v>16</v>
      </c>
      <c r="L5952" s="210">
        <v>204</v>
      </c>
    </row>
    <row r="5953" spans="1:12" s="194" customFormat="1" ht="191.45" customHeight="1" x14ac:dyDescent="0.15">
      <c r="A5953" s="625"/>
      <c r="B5953" s="621"/>
      <c r="C5953" s="633"/>
      <c r="D5953" s="635"/>
      <c r="E5953" s="621"/>
      <c r="F5953" s="638"/>
      <c r="G5953" s="639"/>
      <c r="H5953" s="610" t="s">
        <v>242</v>
      </c>
      <c r="I5953" s="611"/>
      <c r="J5953" s="209" t="s">
        <v>287</v>
      </c>
      <c r="K5953" s="209" t="s">
        <v>16</v>
      </c>
      <c r="L5953" s="210">
        <v>274.60000000000002</v>
      </c>
    </row>
    <row r="5954" spans="1:12" s="194" customFormat="1" ht="24.6" customHeight="1" x14ac:dyDescent="0.15">
      <c r="A5954" s="625"/>
      <c r="B5954" s="203" t="s">
        <v>6</v>
      </c>
      <c r="C5954" s="207" t="s">
        <v>5</v>
      </c>
      <c r="D5954" s="207" t="s">
        <v>288</v>
      </c>
      <c r="E5954" s="207" t="s">
        <v>289</v>
      </c>
      <c r="F5954" s="612"/>
      <c r="G5954" s="613"/>
      <c r="H5954" s="616" t="s">
        <v>290</v>
      </c>
      <c r="I5954" s="617"/>
      <c r="J5954" s="620" t="s">
        <v>287</v>
      </c>
      <c r="K5954" s="620" t="s">
        <v>287</v>
      </c>
      <c r="L5954" s="622">
        <v>0</v>
      </c>
    </row>
    <row r="5955" spans="1:12" s="194" customFormat="1" ht="24.6" customHeight="1" x14ac:dyDescent="0.15">
      <c r="A5955" s="626"/>
      <c r="B5955" s="209" t="s">
        <v>3673</v>
      </c>
      <c r="C5955" s="209" t="s">
        <v>831</v>
      </c>
      <c r="D5955" s="211">
        <v>43546</v>
      </c>
      <c r="E5955" s="209" t="s">
        <v>1997</v>
      </c>
      <c r="F5955" s="614"/>
      <c r="G5955" s="615"/>
      <c r="H5955" s="618"/>
      <c r="I5955" s="619"/>
      <c r="J5955" s="621"/>
      <c r="K5955" s="621"/>
      <c r="L5955" s="623"/>
    </row>
    <row r="5956" spans="1:12" s="194" customFormat="1" ht="24.6" customHeight="1" x14ac:dyDescent="0.15">
      <c r="A5956" s="624">
        <v>1123</v>
      </c>
      <c r="B5956" s="203" t="s">
        <v>12</v>
      </c>
      <c r="C5956" s="207" t="s">
        <v>11</v>
      </c>
      <c r="D5956" s="207" t="s">
        <v>280</v>
      </c>
      <c r="E5956" s="207" t="s">
        <v>281</v>
      </c>
      <c r="F5956" s="627" t="s">
        <v>8</v>
      </c>
      <c r="G5956" s="628"/>
      <c r="H5956" s="629"/>
      <c r="I5956" s="630"/>
      <c r="J5956" s="630"/>
      <c r="K5956" s="630"/>
      <c r="L5956" s="631"/>
    </row>
    <row r="5957" spans="1:12" s="194" customFormat="1" ht="26.65" customHeight="1" x14ac:dyDescent="0.15">
      <c r="A5957" s="625"/>
      <c r="B5957" s="620" t="s">
        <v>3674</v>
      </c>
      <c r="C5957" s="632" t="s">
        <v>3675</v>
      </c>
      <c r="D5957" s="634">
        <v>43436</v>
      </c>
      <c r="E5957" s="620" t="s">
        <v>3676</v>
      </c>
      <c r="F5957" s="636" t="s">
        <v>1736</v>
      </c>
      <c r="G5957" s="637"/>
      <c r="H5957" s="610" t="s">
        <v>286</v>
      </c>
      <c r="I5957" s="611"/>
      <c r="J5957" s="209" t="s">
        <v>287</v>
      </c>
      <c r="K5957" s="209" t="s">
        <v>16</v>
      </c>
      <c r="L5957" s="210">
        <v>522.05999999999995</v>
      </c>
    </row>
    <row r="5958" spans="1:12" s="194" customFormat="1" ht="409.6" customHeight="1" x14ac:dyDescent="0.15">
      <c r="A5958" s="625"/>
      <c r="B5958" s="640"/>
      <c r="C5958" s="641"/>
      <c r="D5958" s="642"/>
      <c r="E5958" s="640"/>
      <c r="F5958" s="643"/>
      <c r="G5958" s="644"/>
      <c r="H5958" s="616" t="s">
        <v>242</v>
      </c>
      <c r="I5958" s="617"/>
      <c r="J5958" s="620" t="s">
        <v>287</v>
      </c>
      <c r="K5958" s="620" t="s">
        <v>16</v>
      </c>
      <c r="L5958" s="622">
        <v>428.9</v>
      </c>
    </row>
    <row r="5959" spans="1:12" s="194" customFormat="1" ht="409.6" customHeight="1" x14ac:dyDescent="0.15">
      <c r="A5959" s="625"/>
      <c r="B5959" s="640"/>
      <c r="C5959" s="641"/>
      <c r="D5959" s="642"/>
      <c r="E5959" s="640"/>
      <c r="F5959" s="643"/>
      <c r="G5959" s="644"/>
      <c r="H5959" s="646"/>
      <c r="I5959" s="647"/>
      <c r="J5959" s="640"/>
      <c r="K5959" s="640"/>
      <c r="L5959" s="645"/>
    </row>
    <row r="5960" spans="1:12" s="194" customFormat="1" ht="62.85" customHeight="1" x14ac:dyDescent="0.15">
      <c r="A5960" s="625"/>
      <c r="B5960" s="621"/>
      <c r="C5960" s="633"/>
      <c r="D5960" s="635"/>
      <c r="E5960" s="621"/>
      <c r="F5960" s="638"/>
      <c r="G5960" s="639"/>
      <c r="H5960" s="618"/>
      <c r="I5960" s="619"/>
      <c r="J5960" s="621"/>
      <c r="K5960" s="621"/>
      <c r="L5960" s="623"/>
    </row>
    <row r="5961" spans="1:12" s="194" customFormat="1" ht="24.6" customHeight="1" x14ac:dyDescent="0.15">
      <c r="A5961" s="625"/>
      <c r="B5961" s="203" t="s">
        <v>6</v>
      </c>
      <c r="C5961" s="207" t="s">
        <v>5</v>
      </c>
      <c r="D5961" s="207" t="s">
        <v>288</v>
      </c>
      <c r="E5961" s="207" t="s">
        <v>289</v>
      </c>
      <c r="F5961" s="612"/>
      <c r="G5961" s="613"/>
      <c r="H5961" s="616" t="s">
        <v>290</v>
      </c>
      <c r="I5961" s="617"/>
      <c r="J5961" s="620" t="s">
        <v>287</v>
      </c>
      <c r="K5961" s="620" t="s">
        <v>16</v>
      </c>
      <c r="L5961" s="622">
        <v>39.9</v>
      </c>
    </row>
    <row r="5962" spans="1:12" s="194" customFormat="1" ht="24.6" customHeight="1" x14ac:dyDescent="0.15">
      <c r="A5962" s="626"/>
      <c r="B5962" s="209" t="s">
        <v>291</v>
      </c>
      <c r="C5962" s="209" t="s">
        <v>1736</v>
      </c>
      <c r="D5962" s="211">
        <v>43438</v>
      </c>
      <c r="E5962" s="209" t="s">
        <v>1651</v>
      </c>
      <c r="F5962" s="614"/>
      <c r="G5962" s="615"/>
      <c r="H5962" s="618"/>
      <c r="I5962" s="619"/>
      <c r="J5962" s="621"/>
      <c r="K5962" s="621"/>
      <c r="L5962" s="623"/>
    </row>
    <row r="5963" spans="1:12" s="194" customFormat="1" ht="24.6" customHeight="1" x14ac:dyDescent="0.15">
      <c r="A5963" s="624">
        <v>1124</v>
      </c>
      <c r="B5963" s="203" t="s">
        <v>12</v>
      </c>
      <c r="C5963" s="207" t="s">
        <v>11</v>
      </c>
      <c r="D5963" s="207" t="s">
        <v>280</v>
      </c>
      <c r="E5963" s="207" t="s">
        <v>281</v>
      </c>
      <c r="F5963" s="627" t="s">
        <v>8</v>
      </c>
      <c r="G5963" s="628"/>
      <c r="H5963" s="629"/>
      <c r="I5963" s="630"/>
      <c r="J5963" s="630"/>
      <c r="K5963" s="630"/>
      <c r="L5963" s="631"/>
    </row>
    <row r="5964" spans="1:12" s="194" customFormat="1" ht="26.65" customHeight="1" x14ac:dyDescent="0.15">
      <c r="A5964" s="625"/>
      <c r="B5964" s="620" t="s">
        <v>3674</v>
      </c>
      <c r="C5964" s="632" t="s">
        <v>3677</v>
      </c>
      <c r="D5964" s="634">
        <v>43527</v>
      </c>
      <c r="E5964" s="620" t="s">
        <v>644</v>
      </c>
      <c r="F5964" s="636" t="s">
        <v>1736</v>
      </c>
      <c r="G5964" s="637"/>
      <c r="H5964" s="610" t="s">
        <v>286</v>
      </c>
      <c r="I5964" s="611"/>
      <c r="J5964" s="209" t="s">
        <v>287</v>
      </c>
      <c r="K5964" s="209" t="s">
        <v>16</v>
      </c>
      <c r="L5964" s="210">
        <v>345.1</v>
      </c>
    </row>
    <row r="5965" spans="1:12" s="194" customFormat="1" ht="409.6" customHeight="1" x14ac:dyDescent="0.15">
      <c r="A5965" s="625"/>
      <c r="B5965" s="640"/>
      <c r="C5965" s="641"/>
      <c r="D5965" s="642"/>
      <c r="E5965" s="640"/>
      <c r="F5965" s="643"/>
      <c r="G5965" s="644"/>
      <c r="H5965" s="616" t="s">
        <v>242</v>
      </c>
      <c r="I5965" s="617"/>
      <c r="J5965" s="620" t="s">
        <v>287</v>
      </c>
      <c r="K5965" s="620" t="s">
        <v>16</v>
      </c>
      <c r="L5965" s="622">
        <v>416.4</v>
      </c>
    </row>
    <row r="5966" spans="1:12" s="194" customFormat="1" ht="223.9" customHeight="1" x14ac:dyDescent="0.15">
      <c r="A5966" s="625"/>
      <c r="B5966" s="621"/>
      <c r="C5966" s="633"/>
      <c r="D5966" s="635"/>
      <c r="E5966" s="621"/>
      <c r="F5966" s="638"/>
      <c r="G5966" s="639"/>
      <c r="H5966" s="618"/>
      <c r="I5966" s="619"/>
      <c r="J5966" s="621"/>
      <c r="K5966" s="621"/>
      <c r="L5966" s="623"/>
    </row>
    <row r="5967" spans="1:12" s="194" customFormat="1" ht="24.6" customHeight="1" x14ac:dyDescent="0.15">
      <c r="A5967" s="625"/>
      <c r="B5967" s="203" t="s">
        <v>6</v>
      </c>
      <c r="C5967" s="207" t="s">
        <v>5</v>
      </c>
      <c r="D5967" s="207" t="s">
        <v>288</v>
      </c>
      <c r="E5967" s="207" t="s">
        <v>289</v>
      </c>
      <c r="F5967" s="612"/>
      <c r="G5967" s="613"/>
      <c r="H5967" s="616" t="s">
        <v>290</v>
      </c>
      <c r="I5967" s="617"/>
      <c r="J5967" s="620" t="s">
        <v>287</v>
      </c>
      <c r="K5967" s="620" t="s">
        <v>287</v>
      </c>
      <c r="L5967" s="622">
        <v>0</v>
      </c>
    </row>
    <row r="5968" spans="1:12" s="194" customFormat="1" ht="24.6" customHeight="1" x14ac:dyDescent="0.15">
      <c r="A5968" s="626"/>
      <c r="B5968" s="209" t="s">
        <v>291</v>
      </c>
      <c r="C5968" s="209" t="s">
        <v>1736</v>
      </c>
      <c r="D5968" s="211">
        <v>43529</v>
      </c>
      <c r="E5968" s="209" t="s">
        <v>1588</v>
      </c>
      <c r="F5968" s="614"/>
      <c r="G5968" s="615"/>
      <c r="H5968" s="618"/>
      <c r="I5968" s="619"/>
      <c r="J5968" s="621"/>
      <c r="K5968" s="621"/>
      <c r="L5968" s="623"/>
    </row>
    <row r="5969" spans="1:12" s="194" customFormat="1" ht="24.6" customHeight="1" x14ac:dyDescent="0.15">
      <c r="A5969" s="624">
        <v>1125</v>
      </c>
      <c r="B5969" s="203" t="s">
        <v>12</v>
      </c>
      <c r="C5969" s="207" t="s">
        <v>11</v>
      </c>
      <c r="D5969" s="207" t="s">
        <v>280</v>
      </c>
      <c r="E5969" s="207" t="s">
        <v>281</v>
      </c>
      <c r="F5969" s="627" t="s">
        <v>8</v>
      </c>
      <c r="G5969" s="628"/>
      <c r="H5969" s="629"/>
      <c r="I5969" s="630"/>
      <c r="J5969" s="630"/>
      <c r="K5969" s="630"/>
      <c r="L5969" s="631"/>
    </row>
    <row r="5970" spans="1:12" s="194" customFormat="1" ht="26.65" customHeight="1" x14ac:dyDescent="0.15">
      <c r="A5970" s="625"/>
      <c r="B5970" s="620" t="s">
        <v>3678</v>
      </c>
      <c r="C5970" s="620" t="s">
        <v>3679</v>
      </c>
      <c r="D5970" s="634">
        <v>43527</v>
      </c>
      <c r="E5970" s="620" t="s">
        <v>3369</v>
      </c>
      <c r="F5970" s="636" t="s">
        <v>3680</v>
      </c>
      <c r="G5970" s="637"/>
      <c r="H5970" s="610" t="s">
        <v>286</v>
      </c>
      <c r="I5970" s="611"/>
      <c r="J5970" s="209" t="s">
        <v>287</v>
      </c>
      <c r="K5970" s="209" t="s">
        <v>16</v>
      </c>
      <c r="L5970" s="210">
        <v>125</v>
      </c>
    </row>
    <row r="5971" spans="1:12" s="194" customFormat="1" ht="51.2" customHeight="1" x14ac:dyDescent="0.15">
      <c r="A5971" s="625"/>
      <c r="B5971" s="621"/>
      <c r="C5971" s="621"/>
      <c r="D5971" s="635"/>
      <c r="E5971" s="621"/>
      <c r="F5971" s="638"/>
      <c r="G5971" s="639"/>
      <c r="H5971" s="610" t="s">
        <v>242</v>
      </c>
      <c r="I5971" s="611"/>
      <c r="J5971" s="209" t="s">
        <v>287</v>
      </c>
      <c r="K5971" s="209" t="s">
        <v>16</v>
      </c>
      <c r="L5971" s="210">
        <v>404.6</v>
      </c>
    </row>
    <row r="5972" spans="1:12" s="194" customFormat="1" ht="24.6" customHeight="1" x14ac:dyDescent="0.15">
      <c r="A5972" s="625"/>
      <c r="B5972" s="203" t="s">
        <v>6</v>
      </c>
      <c r="C5972" s="207" t="s">
        <v>5</v>
      </c>
      <c r="D5972" s="207" t="s">
        <v>288</v>
      </c>
      <c r="E5972" s="207" t="s">
        <v>289</v>
      </c>
      <c r="F5972" s="612"/>
      <c r="G5972" s="613"/>
      <c r="H5972" s="616" t="s">
        <v>290</v>
      </c>
      <c r="I5972" s="617"/>
      <c r="J5972" s="620" t="s">
        <v>287</v>
      </c>
      <c r="K5972" s="620" t="s">
        <v>16</v>
      </c>
      <c r="L5972" s="622">
        <v>133</v>
      </c>
    </row>
    <row r="5973" spans="1:12" s="194" customFormat="1" ht="24.6" customHeight="1" x14ac:dyDescent="0.15">
      <c r="A5973" s="626"/>
      <c r="B5973" s="209" t="s">
        <v>291</v>
      </c>
      <c r="C5973" s="209" t="s">
        <v>3680</v>
      </c>
      <c r="D5973" s="211">
        <v>43528</v>
      </c>
      <c r="E5973" s="209" t="s">
        <v>3681</v>
      </c>
      <c r="F5973" s="614"/>
      <c r="G5973" s="615"/>
      <c r="H5973" s="618"/>
      <c r="I5973" s="619"/>
      <c r="J5973" s="621"/>
      <c r="K5973" s="621"/>
      <c r="L5973" s="623"/>
    </row>
    <row r="5974" spans="1:12" s="194" customFormat="1" ht="24.6" customHeight="1" x14ac:dyDescent="0.15">
      <c r="A5974" s="624">
        <v>1126</v>
      </c>
      <c r="B5974" s="203" t="s">
        <v>12</v>
      </c>
      <c r="C5974" s="207" t="s">
        <v>11</v>
      </c>
      <c r="D5974" s="207" t="s">
        <v>280</v>
      </c>
      <c r="E5974" s="207" t="s">
        <v>281</v>
      </c>
      <c r="F5974" s="627" t="s">
        <v>8</v>
      </c>
      <c r="G5974" s="628"/>
      <c r="H5974" s="629"/>
      <c r="I5974" s="630"/>
      <c r="J5974" s="630"/>
      <c r="K5974" s="630"/>
      <c r="L5974" s="631"/>
    </row>
    <row r="5975" spans="1:12" s="194" customFormat="1" ht="26.65" customHeight="1" x14ac:dyDescent="0.15">
      <c r="A5975" s="625"/>
      <c r="B5975" s="620" t="s">
        <v>3682</v>
      </c>
      <c r="C5975" s="632" t="s">
        <v>3683</v>
      </c>
      <c r="D5975" s="634">
        <v>43394</v>
      </c>
      <c r="E5975" s="620" t="s">
        <v>469</v>
      </c>
      <c r="F5975" s="636" t="s">
        <v>858</v>
      </c>
      <c r="G5975" s="637"/>
      <c r="H5975" s="610" t="s">
        <v>286</v>
      </c>
      <c r="I5975" s="611"/>
      <c r="J5975" s="209" t="s">
        <v>287</v>
      </c>
      <c r="K5975" s="209" t="s">
        <v>16</v>
      </c>
      <c r="L5975" s="210">
        <v>137.5</v>
      </c>
    </row>
    <row r="5976" spans="1:12" s="194" customFormat="1" ht="341.85" customHeight="1" x14ac:dyDescent="0.15">
      <c r="A5976" s="625"/>
      <c r="B5976" s="621"/>
      <c r="C5976" s="633"/>
      <c r="D5976" s="635"/>
      <c r="E5976" s="621"/>
      <c r="F5976" s="638"/>
      <c r="G5976" s="639"/>
      <c r="H5976" s="610" t="s">
        <v>242</v>
      </c>
      <c r="I5976" s="611"/>
      <c r="J5976" s="209" t="s">
        <v>287</v>
      </c>
      <c r="K5976" s="209" t="s">
        <v>16</v>
      </c>
      <c r="L5976" s="210">
        <v>431.4</v>
      </c>
    </row>
    <row r="5977" spans="1:12" s="194" customFormat="1" ht="24.6" customHeight="1" x14ac:dyDescent="0.15">
      <c r="A5977" s="625"/>
      <c r="B5977" s="203" t="s">
        <v>6</v>
      </c>
      <c r="C5977" s="207" t="s">
        <v>5</v>
      </c>
      <c r="D5977" s="207" t="s">
        <v>288</v>
      </c>
      <c r="E5977" s="207" t="s">
        <v>289</v>
      </c>
      <c r="F5977" s="612"/>
      <c r="G5977" s="613"/>
      <c r="H5977" s="616" t="s">
        <v>290</v>
      </c>
      <c r="I5977" s="617"/>
      <c r="J5977" s="620" t="s">
        <v>287</v>
      </c>
      <c r="K5977" s="620" t="s">
        <v>16</v>
      </c>
      <c r="L5977" s="622">
        <v>795</v>
      </c>
    </row>
    <row r="5978" spans="1:12" s="194" customFormat="1" ht="24.6" customHeight="1" x14ac:dyDescent="0.15">
      <c r="A5978" s="626"/>
      <c r="B5978" s="209" t="s">
        <v>317</v>
      </c>
      <c r="C5978" s="209" t="s">
        <v>858</v>
      </c>
      <c r="D5978" s="211">
        <v>43395</v>
      </c>
      <c r="E5978" s="209" t="s">
        <v>3684</v>
      </c>
      <c r="F5978" s="614"/>
      <c r="G5978" s="615"/>
      <c r="H5978" s="618"/>
      <c r="I5978" s="619"/>
      <c r="J5978" s="621"/>
      <c r="K5978" s="621"/>
      <c r="L5978" s="623"/>
    </row>
    <row r="5979" spans="1:12" s="194" customFormat="1" ht="24.6" customHeight="1" x14ac:dyDescent="0.15">
      <c r="A5979" s="624">
        <v>1127</v>
      </c>
      <c r="B5979" s="203" t="s">
        <v>12</v>
      </c>
      <c r="C5979" s="207" t="s">
        <v>11</v>
      </c>
      <c r="D5979" s="207" t="s">
        <v>280</v>
      </c>
      <c r="E5979" s="207" t="s">
        <v>281</v>
      </c>
      <c r="F5979" s="627" t="s">
        <v>8</v>
      </c>
      <c r="G5979" s="628"/>
      <c r="H5979" s="629"/>
      <c r="I5979" s="630"/>
      <c r="J5979" s="630"/>
      <c r="K5979" s="630"/>
      <c r="L5979" s="631"/>
    </row>
    <row r="5980" spans="1:12" s="194" customFormat="1" ht="26.65" customHeight="1" x14ac:dyDescent="0.15">
      <c r="A5980" s="625"/>
      <c r="B5980" s="620" t="s">
        <v>3682</v>
      </c>
      <c r="C5980" s="632" t="s">
        <v>3685</v>
      </c>
      <c r="D5980" s="634">
        <v>43397</v>
      </c>
      <c r="E5980" s="620" t="s">
        <v>394</v>
      </c>
      <c r="F5980" s="636" t="s">
        <v>1469</v>
      </c>
      <c r="G5980" s="637"/>
      <c r="H5980" s="610" t="s">
        <v>286</v>
      </c>
      <c r="I5980" s="611"/>
      <c r="J5980" s="209" t="s">
        <v>287</v>
      </c>
      <c r="K5980" s="209" t="s">
        <v>16</v>
      </c>
      <c r="L5980" s="210">
        <v>595</v>
      </c>
    </row>
    <row r="5981" spans="1:12" s="194" customFormat="1" ht="384.95" customHeight="1" x14ac:dyDescent="0.15">
      <c r="A5981" s="625"/>
      <c r="B5981" s="621"/>
      <c r="C5981" s="633"/>
      <c r="D5981" s="635"/>
      <c r="E5981" s="621"/>
      <c r="F5981" s="638"/>
      <c r="G5981" s="639"/>
      <c r="H5981" s="610" t="s">
        <v>242</v>
      </c>
      <c r="I5981" s="611"/>
      <c r="J5981" s="209" t="s">
        <v>287</v>
      </c>
      <c r="K5981" s="209" t="s">
        <v>16</v>
      </c>
      <c r="L5981" s="210">
        <v>1169.6099999999999</v>
      </c>
    </row>
    <row r="5982" spans="1:12" s="194" customFormat="1" ht="24.6" customHeight="1" x14ac:dyDescent="0.15">
      <c r="A5982" s="625"/>
      <c r="B5982" s="203" t="s">
        <v>6</v>
      </c>
      <c r="C5982" s="207" t="s">
        <v>5</v>
      </c>
      <c r="D5982" s="207" t="s">
        <v>288</v>
      </c>
      <c r="E5982" s="207" t="s">
        <v>289</v>
      </c>
      <c r="F5982" s="612"/>
      <c r="G5982" s="613"/>
      <c r="H5982" s="616" t="s">
        <v>290</v>
      </c>
      <c r="I5982" s="617"/>
      <c r="J5982" s="620" t="s">
        <v>287</v>
      </c>
      <c r="K5982" s="620" t="s">
        <v>16</v>
      </c>
      <c r="L5982" s="622">
        <v>908.09</v>
      </c>
    </row>
    <row r="5983" spans="1:12" s="194" customFormat="1" ht="24.6" customHeight="1" x14ac:dyDescent="0.15">
      <c r="A5983" s="626"/>
      <c r="B5983" s="209" t="s">
        <v>317</v>
      </c>
      <c r="C5983" s="209" t="s">
        <v>1469</v>
      </c>
      <c r="D5983" s="211">
        <v>43401</v>
      </c>
      <c r="E5983" s="209" t="s">
        <v>3378</v>
      </c>
      <c r="F5983" s="614"/>
      <c r="G5983" s="615"/>
      <c r="H5983" s="618"/>
      <c r="I5983" s="619"/>
      <c r="J5983" s="621"/>
      <c r="K5983" s="621"/>
      <c r="L5983" s="623"/>
    </row>
    <row r="5984" spans="1:12" s="194" customFormat="1" ht="24.6" customHeight="1" x14ac:dyDescent="0.15">
      <c r="A5984" s="624">
        <v>1128</v>
      </c>
      <c r="B5984" s="203" t="s">
        <v>12</v>
      </c>
      <c r="C5984" s="207" t="s">
        <v>11</v>
      </c>
      <c r="D5984" s="207" t="s">
        <v>280</v>
      </c>
      <c r="E5984" s="207" t="s">
        <v>281</v>
      </c>
      <c r="F5984" s="627" t="s">
        <v>8</v>
      </c>
      <c r="G5984" s="628"/>
      <c r="H5984" s="629"/>
      <c r="I5984" s="630"/>
      <c r="J5984" s="630"/>
      <c r="K5984" s="630"/>
      <c r="L5984" s="631"/>
    </row>
    <row r="5985" spans="1:12" s="194" customFormat="1" ht="26.65" customHeight="1" x14ac:dyDescent="0.15">
      <c r="A5985" s="625"/>
      <c r="B5985" s="620" t="s">
        <v>3682</v>
      </c>
      <c r="C5985" s="632" t="s">
        <v>3686</v>
      </c>
      <c r="D5985" s="634">
        <v>43408</v>
      </c>
      <c r="E5985" s="620" t="s">
        <v>1172</v>
      </c>
      <c r="F5985" s="636" t="s">
        <v>3687</v>
      </c>
      <c r="G5985" s="637"/>
      <c r="H5985" s="610" t="s">
        <v>286</v>
      </c>
      <c r="I5985" s="611"/>
      <c r="J5985" s="209" t="s">
        <v>287</v>
      </c>
      <c r="K5985" s="209" t="s">
        <v>16</v>
      </c>
      <c r="L5985" s="210">
        <v>406</v>
      </c>
    </row>
    <row r="5986" spans="1:12" s="194" customFormat="1" ht="409.6" customHeight="1" x14ac:dyDescent="0.15">
      <c r="A5986" s="625"/>
      <c r="B5986" s="640"/>
      <c r="C5986" s="641"/>
      <c r="D5986" s="642"/>
      <c r="E5986" s="640"/>
      <c r="F5986" s="643"/>
      <c r="G5986" s="644"/>
      <c r="H5986" s="616" t="s">
        <v>242</v>
      </c>
      <c r="I5986" s="617"/>
      <c r="J5986" s="620" t="s">
        <v>287</v>
      </c>
      <c r="K5986" s="620" t="s">
        <v>16</v>
      </c>
      <c r="L5986" s="622">
        <v>1500</v>
      </c>
    </row>
    <row r="5987" spans="1:12" s="194" customFormat="1" ht="51.75" customHeight="1" x14ac:dyDescent="0.15">
      <c r="A5987" s="625"/>
      <c r="B5987" s="621"/>
      <c r="C5987" s="633"/>
      <c r="D5987" s="635"/>
      <c r="E5987" s="621"/>
      <c r="F5987" s="638"/>
      <c r="G5987" s="639"/>
      <c r="H5987" s="618"/>
      <c r="I5987" s="619"/>
      <c r="J5987" s="621"/>
      <c r="K5987" s="621"/>
      <c r="L5987" s="623"/>
    </row>
    <row r="5988" spans="1:12" s="194" customFormat="1" ht="24.6" customHeight="1" x14ac:dyDescent="0.15">
      <c r="A5988" s="625"/>
      <c r="B5988" s="203" t="s">
        <v>6</v>
      </c>
      <c r="C5988" s="207" t="s">
        <v>5</v>
      </c>
      <c r="D5988" s="207" t="s">
        <v>288</v>
      </c>
      <c r="E5988" s="207" t="s">
        <v>289</v>
      </c>
      <c r="F5988" s="612"/>
      <c r="G5988" s="613"/>
      <c r="H5988" s="616" t="s">
        <v>290</v>
      </c>
      <c r="I5988" s="617"/>
      <c r="J5988" s="620" t="s">
        <v>287</v>
      </c>
      <c r="K5988" s="620" t="s">
        <v>16</v>
      </c>
      <c r="L5988" s="622">
        <v>100</v>
      </c>
    </row>
    <row r="5989" spans="1:12" s="194" customFormat="1" ht="24.6" customHeight="1" x14ac:dyDescent="0.15">
      <c r="A5989" s="626"/>
      <c r="B5989" s="209" t="s">
        <v>317</v>
      </c>
      <c r="C5989" s="209" t="s">
        <v>3687</v>
      </c>
      <c r="D5989" s="211">
        <v>43411</v>
      </c>
      <c r="E5989" s="209" t="s">
        <v>2272</v>
      </c>
      <c r="F5989" s="614"/>
      <c r="G5989" s="615"/>
      <c r="H5989" s="618"/>
      <c r="I5989" s="619"/>
      <c r="J5989" s="621"/>
      <c r="K5989" s="621"/>
      <c r="L5989" s="623"/>
    </row>
    <row r="5990" spans="1:12" s="194" customFormat="1" ht="24.6" customHeight="1" x14ac:dyDescent="0.15">
      <c r="A5990" s="624">
        <v>1129</v>
      </c>
      <c r="B5990" s="203" t="s">
        <v>12</v>
      </c>
      <c r="C5990" s="207" t="s">
        <v>11</v>
      </c>
      <c r="D5990" s="207" t="s">
        <v>280</v>
      </c>
      <c r="E5990" s="207" t="s">
        <v>281</v>
      </c>
      <c r="F5990" s="627" t="s">
        <v>8</v>
      </c>
      <c r="G5990" s="628"/>
      <c r="H5990" s="629"/>
      <c r="I5990" s="630"/>
      <c r="J5990" s="630"/>
      <c r="K5990" s="630"/>
      <c r="L5990" s="631"/>
    </row>
    <row r="5991" spans="1:12" s="194" customFormat="1" ht="26.65" customHeight="1" x14ac:dyDescent="0.15">
      <c r="A5991" s="625"/>
      <c r="B5991" s="620" t="s">
        <v>3682</v>
      </c>
      <c r="C5991" s="632" t="s">
        <v>3688</v>
      </c>
      <c r="D5991" s="634">
        <v>43419</v>
      </c>
      <c r="E5991" s="620" t="s">
        <v>2235</v>
      </c>
      <c r="F5991" s="636" t="s">
        <v>2236</v>
      </c>
      <c r="G5991" s="637"/>
      <c r="H5991" s="610" t="s">
        <v>286</v>
      </c>
      <c r="I5991" s="611"/>
      <c r="J5991" s="209" t="s">
        <v>287</v>
      </c>
      <c r="K5991" s="209" t="s">
        <v>16</v>
      </c>
      <c r="L5991" s="210">
        <v>865.73</v>
      </c>
    </row>
    <row r="5992" spans="1:12" s="194" customFormat="1" ht="409.6" customHeight="1" x14ac:dyDescent="0.15">
      <c r="A5992" s="625"/>
      <c r="B5992" s="640"/>
      <c r="C5992" s="641"/>
      <c r="D5992" s="642"/>
      <c r="E5992" s="640"/>
      <c r="F5992" s="643"/>
      <c r="G5992" s="644"/>
      <c r="H5992" s="616" t="s">
        <v>242</v>
      </c>
      <c r="I5992" s="617"/>
      <c r="J5992" s="620" t="s">
        <v>287</v>
      </c>
      <c r="K5992" s="620" t="s">
        <v>16</v>
      </c>
      <c r="L5992" s="622">
        <v>728.4</v>
      </c>
    </row>
    <row r="5993" spans="1:12" s="194" customFormat="1" ht="192" customHeight="1" x14ac:dyDescent="0.15">
      <c r="A5993" s="625"/>
      <c r="B5993" s="621"/>
      <c r="C5993" s="633"/>
      <c r="D5993" s="635"/>
      <c r="E5993" s="621"/>
      <c r="F5993" s="638"/>
      <c r="G5993" s="639"/>
      <c r="H5993" s="618"/>
      <c r="I5993" s="619"/>
      <c r="J5993" s="621"/>
      <c r="K5993" s="621"/>
      <c r="L5993" s="623"/>
    </row>
    <row r="5994" spans="1:12" s="194" customFormat="1" ht="24.6" customHeight="1" x14ac:dyDescent="0.15">
      <c r="A5994" s="625"/>
      <c r="B5994" s="203" t="s">
        <v>6</v>
      </c>
      <c r="C5994" s="207" t="s">
        <v>5</v>
      </c>
      <c r="D5994" s="207" t="s">
        <v>288</v>
      </c>
      <c r="E5994" s="207" t="s">
        <v>289</v>
      </c>
      <c r="F5994" s="612"/>
      <c r="G5994" s="613"/>
      <c r="H5994" s="616" t="s">
        <v>290</v>
      </c>
      <c r="I5994" s="617"/>
      <c r="J5994" s="620" t="s">
        <v>287</v>
      </c>
      <c r="K5994" s="620" t="s">
        <v>16</v>
      </c>
      <c r="L5994" s="622">
        <v>480</v>
      </c>
    </row>
    <row r="5995" spans="1:12" s="194" customFormat="1" ht="24.6" customHeight="1" x14ac:dyDescent="0.15">
      <c r="A5995" s="626"/>
      <c r="B5995" s="209" t="s">
        <v>317</v>
      </c>
      <c r="C5995" s="209" t="s">
        <v>2236</v>
      </c>
      <c r="D5995" s="211">
        <v>43422</v>
      </c>
      <c r="E5995" s="209" t="s">
        <v>2237</v>
      </c>
      <c r="F5995" s="614"/>
      <c r="G5995" s="615"/>
      <c r="H5995" s="618"/>
      <c r="I5995" s="619"/>
      <c r="J5995" s="621"/>
      <c r="K5995" s="621"/>
      <c r="L5995" s="623"/>
    </row>
    <row r="5996" spans="1:12" s="194" customFormat="1" ht="24.6" customHeight="1" x14ac:dyDescent="0.15">
      <c r="A5996" s="624">
        <v>1130</v>
      </c>
      <c r="B5996" s="203" t="s">
        <v>12</v>
      </c>
      <c r="C5996" s="207" t="s">
        <v>11</v>
      </c>
      <c r="D5996" s="207" t="s">
        <v>280</v>
      </c>
      <c r="E5996" s="207" t="s">
        <v>281</v>
      </c>
      <c r="F5996" s="627" t="s">
        <v>8</v>
      </c>
      <c r="G5996" s="628"/>
      <c r="H5996" s="629"/>
      <c r="I5996" s="630"/>
      <c r="J5996" s="630"/>
      <c r="K5996" s="630"/>
      <c r="L5996" s="631"/>
    </row>
    <row r="5997" spans="1:12" s="194" customFormat="1" ht="26.65" customHeight="1" x14ac:dyDescent="0.15">
      <c r="A5997" s="625"/>
      <c r="B5997" s="620" t="s">
        <v>3682</v>
      </c>
      <c r="C5997" s="632" t="s">
        <v>3689</v>
      </c>
      <c r="D5997" s="634">
        <v>43440</v>
      </c>
      <c r="E5997" s="620" t="s">
        <v>377</v>
      </c>
      <c r="F5997" s="636" t="s">
        <v>885</v>
      </c>
      <c r="G5997" s="637"/>
      <c r="H5997" s="610" t="s">
        <v>286</v>
      </c>
      <c r="I5997" s="611"/>
      <c r="J5997" s="209" t="s">
        <v>287</v>
      </c>
      <c r="K5997" s="209" t="s">
        <v>16</v>
      </c>
      <c r="L5997" s="210">
        <v>566.79</v>
      </c>
    </row>
    <row r="5998" spans="1:12" s="194" customFormat="1" ht="409.6" customHeight="1" x14ac:dyDescent="0.15">
      <c r="A5998" s="625"/>
      <c r="B5998" s="640"/>
      <c r="C5998" s="641"/>
      <c r="D5998" s="642"/>
      <c r="E5998" s="640"/>
      <c r="F5998" s="643"/>
      <c r="G5998" s="644"/>
      <c r="H5998" s="616" t="s">
        <v>242</v>
      </c>
      <c r="I5998" s="617"/>
      <c r="J5998" s="620" t="s">
        <v>287</v>
      </c>
      <c r="K5998" s="620" t="s">
        <v>16</v>
      </c>
      <c r="L5998" s="622">
        <v>346</v>
      </c>
    </row>
    <row r="5999" spans="1:12" s="194" customFormat="1" ht="288.60000000000002" customHeight="1" x14ac:dyDescent="0.15">
      <c r="A5999" s="625"/>
      <c r="B5999" s="621"/>
      <c r="C5999" s="633"/>
      <c r="D5999" s="635"/>
      <c r="E5999" s="621"/>
      <c r="F5999" s="638"/>
      <c r="G5999" s="639"/>
      <c r="H5999" s="618"/>
      <c r="I5999" s="619"/>
      <c r="J5999" s="621"/>
      <c r="K5999" s="621"/>
      <c r="L5999" s="623"/>
    </row>
    <row r="6000" spans="1:12" s="194" customFormat="1" ht="24.6" customHeight="1" x14ac:dyDescent="0.15">
      <c r="A6000" s="625"/>
      <c r="B6000" s="203" t="s">
        <v>6</v>
      </c>
      <c r="C6000" s="207" t="s">
        <v>5</v>
      </c>
      <c r="D6000" s="207" t="s">
        <v>288</v>
      </c>
      <c r="E6000" s="207" t="s">
        <v>289</v>
      </c>
      <c r="F6000" s="612"/>
      <c r="G6000" s="613"/>
      <c r="H6000" s="616" t="s">
        <v>290</v>
      </c>
      <c r="I6000" s="617"/>
      <c r="J6000" s="620" t="s">
        <v>287</v>
      </c>
      <c r="K6000" s="620" t="s">
        <v>16</v>
      </c>
      <c r="L6000" s="622">
        <v>146</v>
      </c>
    </row>
    <row r="6001" spans="1:12" s="194" customFormat="1" ht="24.6" customHeight="1" x14ac:dyDescent="0.15">
      <c r="A6001" s="626"/>
      <c r="B6001" s="209" t="s">
        <v>317</v>
      </c>
      <c r="C6001" s="209" t="s">
        <v>885</v>
      </c>
      <c r="D6001" s="211">
        <v>43441</v>
      </c>
      <c r="E6001" s="209" t="s">
        <v>2339</v>
      </c>
      <c r="F6001" s="614"/>
      <c r="G6001" s="615"/>
      <c r="H6001" s="618"/>
      <c r="I6001" s="619"/>
      <c r="J6001" s="621"/>
      <c r="K6001" s="621"/>
      <c r="L6001" s="623"/>
    </row>
    <row r="6002" spans="1:12" s="194" customFormat="1" ht="24.6" customHeight="1" x14ac:dyDescent="0.15">
      <c r="A6002" s="624">
        <v>1131</v>
      </c>
      <c r="B6002" s="203" t="s">
        <v>12</v>
      </c>
      <c r="C6002" s="207" t="s">
        <v>11</v>
      </c>
      <c r="D6002" s="207" t="s">
        <v>280</v>
      </c>
      <c r="E6002" s="207" t="s">
        <v>281</v>
      </c>
      <c r="F6002" s="627" t="s">
        <v>8</v>
      </c>
      <c r="G6002" s="628"/>
      <c r="H6002" s="629"/>
      <c r="I6002" s="630"/>
      <c r="J6002" s="630"/>
      <c r="K6002" s="630"/>
      <c r="L6002" s="631"/>
    </row>
    <row r="6003" spans="1:12" s="194" customFormat="1" ht="26.65" customHeight="1" x14ac:dyDescent="0.15">
      <c r="A6003" s="625"/>
      <c r="B6003" s="620" t="s">
        <v>3682</v>
      </c>
      <c r="C6003" s="632" t="s">
        <v>3690</v>
      </c>
      <c r="D6003" s="634">
        <v>43492</v>
      </c>
      <c r="E6003" s="620" t="s">
        <v>377</v>
      </c>
      <c r="F6003" s="636" t="s">
        <v>575</v>
      </c>
      <c r="G6003" s="637"/>
      <c r="H6003" s="610" t="s">
        <v>286</v>
      </c>
      <c r="I6003" s="611"/>
      <c r="J6003" s="209" t="s">
        <v>287</v>
      </c>
      <c r="K6003" s="209" t="s">
        <v>16</v>
      </c>
      <c r="L6003" s="210">
        <v>254</v>
      </c>
    </row>
    <row r="6004" spans="1:12" s="194" customFormat="1" ht="409.6" customHeight="1" x14ac:dyDescent="0.15">
      <c r="A6004" s="625"/>
      <c r="B6004" s="640"/>
      <c r="C6004" s="641"/>
      <c r="D6004" s="642"/>
      <c r="E6004" s="640"/>
      <c r="F6004" s="643"/>
      <c r="G6004" s="644"/>
      <c r="H6004" s="616" t="s">
        <v>242</v>
      </c>
      <c r="I6004" s="617"/>
      <c r="J6004" s="620" t="s">
        <v>287</v>
      </c>
      <c r="K6004" s="620" t="s">
        <v>16</v>
      </c>
      <c r="L6004" s="622">
        <v>192</v>
      </c>
    </row>
    <row r="6005" spans="1:12" s="194" customFormat="1" ht="223.9" customHeight="1" x14ac:dyDescent="0.15">
      <c r="A6005" s="625"/>
      <c r="B6005" s="621"/>
      <c r="C6005" s="633"/>
      <c r="D6005" s="635"/>
      <c r="E6005" s="621"/>
      <c r="F6005" s="638"/>
      <c r="G6005" s="639"/>
      <c r="H6005" s="618"/>
      <c r="I6005" s="619"/>
      <c r="J6005" s="621"/>
      <c r="K6005" s="621"/>
      <c r="L6005" s="623"/>
    </row>
    <row r="6006" spans="1:12" s="194" customFormat="1" ht="24.6" customHeight="1" x14ac:dyDescent="0.15">
      <c r="A6006" s="625"/>
      <c r="B6006" s="203" t="s">
        <v>6</v>
      </c>
      <c r="C6006" s="207" t="s">
        <v>5</v>
      </c>
      <c r="D6006" s="207" t="s">
        <v>288</v>
      </c>
      <c r="E6006" s="207" t="s">
        <v>289</v>
      </c>
      <c r="F6006" s="612"/>
      <c r="G6006" s="613"/>
      <c r="H6006" s="616" t="s">
        <v>290</v>
      </c>
      <c r="I6006" s="617"/>
      <c r="J6006" s="620" t="s">
        <v>287</v>
      </c>
      <c r="K6006" s="620" t="s">
        <v>287</v>
      </c>
      <c r="L6006" s="622">
        <v>0</v>
      </c>
    </row>
    <row r="6007" spans="1:12" s="194" customFormat="1" ht="24.6" customHeight="1" x14ac:dyDescent="0.15">
      <c r="A6007" s="626"/>
      <c r="B6007" s="209" t="s">
        <v>317</v>
      </c>
      <c r="C6007" s="209" t="s">
        <v>575</v>
      </c>
      <c r="D6007" s="211">
        <v>43493</v>
      </c>
      <c r="E6007" s="209" t="s">
        <v>1962</v>
      </c>
      <c r="F6007" s="614"/>
      <c r="G6007" s="615"/>
      <c r="H6007" s="618"/>
      <c r="I6007" s="619"/>
      <c r="J6007" s="621"/>
      <c r="K6007" s="621"/>
      <c r="L6007" s="623"/>
    </row>
    <row r="6008" spans="1:12" s="194" customFormat="1" ht="24.6" customHeight="1" x14ac:dyDescent="0.15">
      <c r="A6008" s="624">
        <v>1132</v>
      </c>
      <c r="B6008" s="203" t="s">
        <v>12</v>
      </c>
      <c r="C6008" s="207" t="s">
        <v>11</v>
      </c>
      <c r="D6008" s="207" t="s">
        <v>280</v>
      </c>
      <c r="E6008" s="207" t="s">
        <v>281</v>
      </c>
      <c r="F6008" s="627" t="s">
        <v>8</v>
      </c>
      <c r="G6008" s="628"/>
      <c r="H6008" s="629"/>
      <c r="I6008" s="630"/>
      <c r="J6008" s="630"/>
      <c r="K6008" s="630"/>
      <c r="L6008" s="631"/>
    </row>
    <row r="6009" spans="1:12" s="194" customFormat="1" ht="26.65" customHeight="1" x14ac:dyDescent="0.15">
      <c r="A6009" s="625"/>
      <c r="B6009" s="620" t="s">
        <v>3682</v>
      </c>
      <c r="C6009" s="632" t="s">
        <v>3691</v>
      </c>
      <c r="D6009" s="634">
        <v>43518</v>
      </c>
      <c r="E6009" s="620" t="s">
        <v>607</v>
      </c>
      <c r="F6009" s="636" t="s">
        <v>700</v>
      </c>
      <c r="G6009" s="637"/>
      <c r="H6009" s="610" t="s">
        <v>286</v>
      </c>
      <c r="I6009" s="611"/>
      <c r="J6009" s="209" t="s">
        <v>287</v>
      </c>
      <c r="K6009" s="209" t="s">
        <v>16</v>
      </c>
      <c r="L6009" s="210">
        <v>1678.09</v>
      </c>
    </row>
    <row r="6010" spans="1:12" s="194" customFormat="1" ht="409.6" customHeight="1" x14ac:dyDescent="0.15">
      <c r="A6010" s="625"/>
      <c r="B6010" s="640"/>
      <c r="C6010" s="641"/>
      <c r="D6010" s="642"/>
      <c r="E6010" s="640"/>
      <c r="F6010" s="643"/>
      <c r="G6010" s="644"/>
      <c r="H6010" s="616" t="s">
        <v>242</v>
      </c>
      <c r="I6010" s="617"/>
      <c r="J6010" s="620" t="s">
        <v>287</v>
      </c>
      <c r="K6010" s="620" t="s">
        <v>16</v>
      </c>
      <c r="L6010" s="622">
        <v>650</v>
      </c>
    </row>
    <row r="6011" spans="1:12" s="194" customFormat="1" ht="223.9" customHeight="1" x14ac:dyDescent="0.15">
      <c r="A6011" s="625"/>
      <c r="B6011" s="621"/>
      <c r="C6011" s="633"/>
      <c r="D6011" s="635"/>
      <c r="E6011" s="621"/>
      <c r="F6011" s="638"/>
      <c r="G6011" s="639"/>
      <c r="H6011" s="618"/>
      <c r="I6011" s="619"/>
      <c r="J6011" s="621"/>
      <c r="K6011" s="621"/>
      <c r="L6011" s="623"/>
    </row>
    <row r="6012" spans="1:12" s="194" customFormat="1" ht="24.6" customHeight="1" x14ac:dyDescent="0.15">
      <c r="A6012" s="625"/>
      <c r="B6012" s="203" t="s">
        <v>6</v>
      </c>
      <c r="C6012" s="207" t="s">
        <v>5</v>
      </c>
      <c r="D6012" s="207" t="s">
        <v>288</v>
      </c>
      <c r="E6012" s="207" t="s">
        <v>289</v>
      </c>
      <c r="F6012" s="612"/>
      <c r="G6012" s="613"/>
      <c r="H6012" s="616" t="s">
        <v>290</v>
      </c>
      <c r="I6012" s="617"/>
      <c r="J6012" s="620" t="s">
        <v>287</v>
      </c>
      <c r="K6012" s="620" t="s">
        <v>16</v>
      </c>
      <c r="L6012" s="622">
        <v>770</v>
      </c>
    </row>
    <row r="6013" spans="1:12" s="194" customFormat="1" ht="24.6" customHeight="1" x14ac:dyDescent="0.15">
      <c r="A6013" s="626"/>
      <c r="B6013" s="209" t="s">
        <v>317</v>
      </c>
      <c r="C6013" s="209" t="s">
        <v>700</v>
      </c>
      <c r="D6013" s="211">
        <v>43521</v>
      </c>
      <c r="E6013" s="209" t="s">
        <v>3366</v>
      </c>
      <c r="F6013" s="614"/>
      <c r="G6013" s="615"/>
      <c r="H6013" s="618"/>
      <c r="I6013" s="619"/>
      <c r="J6013" s="621"/>
      <c r="K6013" s="621"/>
      <c r="L6013" s="623"/>
    </row>
    <row r="6014" spans="1:12" s="194" customFormat="1" ht="24.6" customHeight="1" x14ac:dyDescent="0.15">
      <c r="A6014" s="624">
        <v>1133</v>
      </c>
      <c r="B6014" s="203" t="s">
        <v>12</v>
      </c>
      <c r="C6014" s="207" t="s">
        <v>11</v>
      </c>
      <c r="D6014" s="207" t="s">
        <v>280</v>
      </c>
      <c r="E6014" s="207" t="s">
        <v>281</v>
      </c>
      <c r="F6014" s="627" t="s">
        <v>8</v>
      </c>
      <c r="G6014" s="628"/>
      <c r="H6014" s="629"/>
      <c r="I6014" s="630"/>
      <c r="J6014" s="630"/>
      <c r="K6014" s="630"/>
      <c r="L6014" s="631"/>
    </row>
    <row r="6015" spans="1:12" s="194" customFormat="1" ht="26.65" customHeight="1" x14ac:dyDescent="0.15">
      <c r="A6015" s="625"/>
      <c r="B6015" s="620" t="s">
        <v>3682</v>
      </c>
      <c r="C6015" s="632" t="s">
        <v>3692</v>
      </c>
      <c r="D6015" s="634">
        <v>43552</v>
      </c>
      <c r="E6015" s="620" t="s">
        <v>650</v>
      </c>
      <c r="F6015" s="636" t="s">
        <v>651</v>
      </c>
      <c r="G6015" s="637"/>
      <c r="H6015" s="610" t="s">
        <v>286</v>
      </c>
      <c r="I6015" s="611"/>
      <c r="J6015" s="209" t="s">
        <v>287</v>
      </c>
      <c r="K6015" s="209" t="s">
        <v>16</v>
      </c>
      <c r="L6015" s="210">
        <v>266</v>
      </c>
    </row>
    <row r="6016" spans="1:12" s="194" customFormat="1" ht="409.6" customHeight="1" x14ac:dyDescent="0.15">
      <c r="A6016" s="625"/>
      <c r="B6016" s="640"/>
      <c r="C6016" s="641"/>
      <c r="D6016" s="642"/>
      <c r="E6016" s="640"/>
      <c r="F6016" s="643"/>
      <c r="G6016" s="644"/>
      <c r="H6016" s="616" t="s">
        <v>242</v>
      </c>
      <c r="I6016" s="617"/>
      <c r="J6016" s="620" t="s">
        <v>287</v>
      </c>
      <c r="K6016" s="620" t="s">
        <v>16</v>
      </c>
      <c r="L6016" s="622">
        <v>510.6</v>
      </c>
    </row>
    <row r="6017" spans="1:12" s="194" customFormat="1" ht="105.6" customHeight="1" x14ac:dyDescent="0.15">
      <c r="A6017" s="625"/>
      <c r="B6017" s="621"/>
      <c r="C6017" s="633"/>
      <c r="D6017" s="635"/>
      <c r="E6017" s="621"/>
      <c r="F6017" s="638"/>
      <c r="G6017" s="639"/>
      <c r="H6017" s="618"/>
      <c r="I6017" s="619"/>
      <c r="J6017" s="621"/>
      <c r="K6017" s="621"/>
      <c r="L6017" s="623"/>
    </row>
    <row r="6018" spans="1:12" s="194" customFormat="1" ht="24.6" customHeight="1" x14ac:dyDescent="0.15">
      <c r="A6018" s="625"/>
      <c r="B6018" s="203" t="s">
        <v>6</v>
      </c>
      <c r="C6018" s="207" t="s">
        <v>5</v>
      </c>
      <c r="D6018" s="207" t="s">
        <v>288</v>
      </c>
      <c r="E6018" s="207" t="s">
        <v>289</v>
      </c>
      <c r="F6018" s="612"/>
      <c r="G6018" s="613"/>
      <c r="H6018" s="616" t="s">
        <v>290</v>
      </c>
      <c r="I6018" s="617"/>
      <c r="J6018" s="620" t="s">
        <v>287</v>
      </c>
      <c r="K6018" s="620" t="s">
        <v>16</v>
      </c>
      <c r="L6018" s="622">
        <v>164</v>
      </c>
    </row>
    <row r="6019" spans="1:12" s="194" customFormat="1" ht="24.6" customHeight="1" x14ac:dyDescent="0.15">
      <c r="A6019" s="626"/>
      <c r="B6019" s="209" t="s">
        <v>317</v>
      </c>
      <c r="C6019" s="209" t="s">
        <v>651</v>
      </c>
      <c r="D6019" s="211">
        <v>43553</v>
      </c>
      <c r="E6019" s="209" t="s">
        <v>1543</v>
      </c>
      <c r="F6019" s="614"/>
      <c r="G6019" s="615"/>
      <c r="H6019" s="618"/>
      <c r="I6019" s="619"/>
      <c r="J6019" s="621"/>
      <c r="K6019" s="621"/>
      <c r="L6019" s="623"/>
    </row>
    <row r="6020" spans="1:12" s="194" customFormat="1" ht="24.6" customHeight="1" x14ac:dyDescent="0.15">
      <c r="A6020" s="624">
        <v>1134</v>
      </c>
      <c r="B6020" s="203" t="s">
        <v>12</v>
      </c>
      <c r="C6020" s="207" t="s">
        <v>11</v>
      </c>
      <c r="D6020" s="207" t="s">
        <v>280</v>
      </c>
      <c r="E6020" s="207" t="s">
        <v>281</v>
      </c>
      <c r="F6020" s="627" t="s">
        <v>8</v>
      </c>
      <c r="G6020" s="628"/>
      <c r="H6020" s="629"/>
      <c r="I6020" s="630"/>
      <c r="J6020" s="630"/>
      <c r="K6020" s="630"/>
      <c r="L6020" s="631"/>
    </row>
    <row r="6021" spans="1:12" s="194" customFormat="1" ht="26.65" customHeight="1" x14ac:dyDescent="0.15">
      <c r="A6021" s="625"/>
      <c r="B6021" s="620" t="s">
        <v>3693</v>
      </c>
      <c r="C6021" s="632" t="s">
        <v>1854</v>
      </c>
      <c r="D6021" s="634">
        <v>43517</v>
      </c>
      <c r="E6021" s="620" t="s">
        <v>607</v>
      </c>
      <c r="F6021" s="636" t="s">
        <v>700</v>
      </c>
      <c r="G6021" s="637"/>
      <c r="H6021" s="610" t="s">
        <v>286</v>
      </c>
      <c r="I6021" s="611"/>
      <c r="J6021" s="209" t="s">
        <v>287</v>
      </c>
      <c r="K6021" s="209" t="s">
        <v>16</v>
      </c>
      <c r="L6021" s="210">
        <v>800</v>
      </c>
    </row>
    <row r="6022" spans="1:12" s="194" customFormat="1" ht="409.6" customHeight="1" x14ac:dyDescent="0.15">
      <c r="A6022" s="625"/>
      <c r="B6022" s="640"/>
      <c r="C6022" s="641"/>
      <c r="D6022" s="642"/>
      <c r="E6022" s="640"/>
      <c r="F6022" s="643"/>
      <c r="G6022" s="644"/>
      <c r="H6022" s="616" t="s">
        <v>242</v>
      </c>
      <c r="I6022" s="617"/>
      <c r="J6022" s="620" t="s">
        <v>287</v>
      </c>
      <c r="K6022" s="620" t="s">
        <v>287</v>
      </c>
      <c r="L6022" s="622">
        <v>0</v>
      </c>
    </row>
    <row r="6023" spans="1:12" s="194" customFormat="1" ht="94.9" customHeight="1" x14ac:dyDescent="0.15">
      <c r="A6023" s="625"/>
      <c r="B6023" s="621"/>
      <c r="C6023" s="633"/>
      <c r="D6023" s="635"/>
      <c r="E6023" s="621"/>
      <c r="F6023" s="638"/>
      <c r="G6023" s="639"/>
      <c r="H6023" s="618"/>
      <c r="I6023" s="619"/>
      <c r="J6023" s="621"/>
      <c r="K6023" s="621"/>
      <c r="L6023" s="623"/>
    </row>
    <row r="6024" spans="1:12" s="194" customFormat="1" ht="24.6" customHeight="1" x14ac:dyDescent="0.15">
      <c r="A6024" s="625"/>
      <c r="B6024" s="203" t="s">
        <v>6</v>
      </c>
      <c r="C6024" s="207" t="s">
        <v>5</v>
      </c>
      <c r="D6024" s="207" t="s">
        <v>288</v>
      </c>
      <c r="E6024" s="207" t="s">
        <v>289</v>
      </c>
      <c r="F6024" s="612"/>
      <c r="G6024" s="613"/>
      <c r="H6024" s="616" t="s">
        <v>290</v>
      </c>
      <c r="I6024" s="617"/>
      <c r="J6024" s="620" t="s">
        <v>287</v>
      </c>
      <c r="K6024" s="620" t="s">
        <v>287</v>
      </c>
      <c r="L6024" s="622">
        <v>0</v>
      </c>
    </row>
    <row r="6025" spans="1:12" s="194" customFormat="1" ht="24.6" customHeight="1" x14ac:dyDescent="0.15">
      <c r="A6025" s="626"/>
      <c r="B6025" s="209" t="s">
        <v>291</v>
      </c>
      <c r="C6025" s="209" t="s">
        <v>700</v>
      </c>
      <c r="D6025" s="211">
        <v>43522</v>
      </c>
      <c r="E6025" s="209" t="s">
        <v>2995</v>
      </c>
      <c r="F6025" s="614"/>
      <c r="G6025" s="615"/>
      <c r="H6025" s="618"/>
      <c r="I6025" s="619"/>
      <c r="J6025" s="621"/>
      <c r="K6025" s="621"/>
      <c r="L6025" s="623"/>
    </row>
    <row r="6026" spans="1:12" s="194" customFormat="1" ht="24.6" customHeight="1" x14ac:dyDescent="0.15">
      <c r="A6026" s="624">
        <v>1135</v>
      </c>
      <c r="B6026" s="203" t="s">
        <v>12</v>
      </c>
      <c r="C6026" s="207" t="s">
        <v>11</v>
      </c>
      <c r="D6026" s="207" t="s">
        <v>280</v>
      </c>
      <c r="E6026" s="207" t="s">
        <v>281</v>
      </c>
      <c r="F6026" s="627" t="s">
        <v>8</v>
      </c>
      <c r="G6026" s="628"/>
      <c r="H6026" s="629"/>
      <c r="I6026" s="630"/>
      <c r="J6026" s="630"/>
      <c r="K6026" s="630"/>
      <c r="L6026" s="631"/>
    </row>
    <row r="6027" spans="1:12" s="194" customFormat="1" ht="26.65" customHeight="1" x14ac:dyDescent="0.15">
      <c r="A6027" s="625"/>
      <c r="B6027" s="620" t="s">
        <v>3694</v>
      </c>
      <c r="C6027" s="632" t="s">
        <v>3695</v>
      </c>
      <c r="D6027" s="634">
        <v>43391</v>
      </c>
      <c r="E6027" s="620" t="s">
        <v>369</v>
      </c>
      <c r="F6027" s="636" t="s">
        <v>3696</v>
      </c>
      <c r="G6027" s="637"/>
      <c r="H6027" s="610" t="s">
        <v>286</v>
      </c>
      <c r="I6027" s="611"/>
      <c r="J6027" s="209" t="s">
        <v>287</v>
      </c>
      <c r="K6027" s="209" t="s">
        <v>16</v>
      </c>
      <c r="L6027" s="210">
        <v>240</v>
      </c>
    </row>
    <row r="6028" spans="1:12" s="194" customFormat="1" ht="115.7" customHeight="1" x14ac:dyDescent="0.15">
      <c r="A6028" s="625"/>
      <c r="B6028" s="621"/>
      <c r="C6028" s="633"/>
      <c r="D6028" s="635"/>
      <c r="E6028" s="621"/>
      <c r="F6028" s="638"/>
      <c r="G6028" s="639"/>
      <c r="H6028" s="610" t="s">
        <v>242</v>
      </c>
      <c r="I6028" s="611"/>
      <c r="J6028" s="209" t="s">
        <v>16</v>
      </c>
      <c r="K6028" s="209" t="s">
        <v>16</v>
      </c>
      <c r="L6028" s="210">
        <v>267.63</v>
      </c>
    </row>
    <row r="6029" spans="1:12" s="194" customFormat="1" ht="24.6" customHeight="1" x14ac:dyDescent="0.15">
      <c r="A6029" s="625"/>
      <c r="B6029" s="203" t="s">
        <v>6</v>
      </c>
      <c r="C6029" s="207" t="s">
        <v>5</v>
      </c>
      <c r="D6029" s="207" t="s">
        <v>288</v>
      </c>
      <c r="E6029" s="207" t="s">
        <v>289</v>
      </c>
      <c r="F6029" s="612"/>
      <c r="G6029" s="613"/>
      <c r="H6029" s="616" t="s">
        <v>290</v>
      </c>
      <c r="I6029" s="617"/>
      <c r="J6029" s="620" t="s">
        <v>287</v>
      </c>
      <c r="K6029" s="620" t="s">
        <v>16</v>
      </c>
      <c r="L6029" s="622">
        <v>150</v>
      </c>
    </row>
    <row r="6030" spans="1:12" s="194" customFormat="1" ht="35.1" customHeight="1" x14ac:dyDescent="0.15">
      <c r="A6030" s="626"/>
      <c r="B6030" s="209" t="s">
        <v>3697</v>
      </c>
      <c r="C6030" s="209" t="s">
        <v>3696</v>
      </c>
      <c r="D6030" s="211">
        <v>43393</v>
      </c>
      <c r="E6030" s="209" t="s">
        <v>2597</v>
      </c>
      <c r="F6030" s="614"/>
      <c r="G6030" s="615"/>
      <c r="H6030" s="618"/>
      <c r="I6030" s="619"/>
      <c r="J6030" s="621"/>
      <c r="K6030" s="621"/>
      <c r="L6030" s="623"/>
    </row>
    <row r="6031" spans="1:12" s="194" customFormat="1" ht="24.6" customHeight="1" x14ac:dyDescent="0.15">
      <c r="A6031" s="624">
        <v>1136</v>
      </c>
      <c r="B6031" s="203" t="s">
        <v>12</v>
      </c>
      <c r="C6031" s="207" t="s">
        <v>11</v>
      </c>
      <c r="D6031" s="207" t="s">
        <v>280</v>
      </c>
      <c r="E6031" s="207" t="s">
        <v>281</v>
      </c>
      <c r="F6031" s="627" t="s">
        <v>8</v>
      </c>
      <c r="G6031" s="628"/>
      <c r="H6031" s="629"/>
      <c r="I6031" s="630"/>
      <c r="J6031" s="630"/>
      <c r="K6031" s="630"/>
      <c r="L6031" s="631"/>
    </row>
    <row r="6032" spans="1:12" s="194" customFormat="1" ht="26.65" customHeight="1" x14ac:dyDescent="0.15">
      <c r="A6032" s="625"/>
      <c r="B6032" s="620" t="s">
        <v>3694</v>
      </c>
      <c r="C6032" s="632" t="s">
        <v>3698</v>
      </c>
      <c r="D6032" s="634">
        <v>43397</v>
      </c>
      <c r="E6032" s="620" t="s">
        <v>628</v>
      </c>
      <c r="F6032" s="636" t="s">
        <v>3699</v>
      </c>
      <c r="G6032" s="637"/>
      <c r="H6032" s="610" t="s">
        <v>286</v>
      </c>
      <c r="I6032" s="611"/>
      <c r="J6032" s="209" t="s">
        <v>287</v>
      </c>
      <c r="K6032" s="209" t="s">
        <v>287</v>
      </c>
      <c r="L6032" s="210">
        <v>0</v>
      </c>
    </row>
    <row r="6033" spans="1:12" s="194" customFormat="1" ht="255.95" customHeight="1" x14ac:dyDescent="0.15">
      <c r="A6033" s="625"/>
      <c r="B6033" s="621"/>
      <c r="C6033" s="633"/>
      <c r="D6033" s="635"/>
      <c r="E6033" s="621"/>
      <c r="F6033" s="638"/>
      <c r="G6033" s="639"/>
      <c r="H6033" s="610" t="s">
        <v>242</v>
      </c>
      <c r="I6033" s="611"/>
      <c r="J6033" s="209" t="s">
        <v>287</v>
      </c>
      <c r="K6033" s="209" t="s">
        <v>16</v>
      </c>
      <c r="L6033" s="210">
        <v>268.79000000000002</v>
      </c>
    </row>
    <row r="6034" spans="1:12" s="194" customFormat="1" ht="24.6" customHeight="1" x14ac:dyDescent="0.15">
      <c r="A6034" s="625"/>
      <c r="B6034" s="203" t="s">
        <v>6</v>
      </c>
      <c r="C6034" s="207" t="s">
        <v>5</v>
      </c>
      <c r="D6034" s="207" t="s">
        <v>288</v>
      </c>
      <c r="E6034" s="207" t="s">
        <v>289</v>
      </c>
      <c r="F6034" s="612"/>
      <c r="G6034" s="613"/>
      <c r="H6034" s="616" t="s">
        <v>290</v>
      </c>
      <c r="I6034" s="617"/>
      <c r="J6034" s="620" t="s">
        <v>287</v>
      </c>
      <c r="K6034" s="620" t="s">
        <v>287</v>
      </c>
      <c r="L6034" s="622">
        <v>0</v>
      </c>
    </row>
    <row r="6035" spans="1:12" s="194" customFormat="1" ht="35.1" customHeight="1" x14ac:dyDescent="0.15">
      <c r="A6035" s="626"/>
      <c r="B6035" s="209" t="s">
        <v>3697</v>
      </c>
      <c r="C6035" s="209" t="s">
        <v>3699</v>
      </c>
      <c r="D6035" s="211">
        <v>43400</v>
      </c>
      <c r="E6035" s="209" t="s">
        <v>3700</v>
      </c>
      <c r="F6035" s="614"/>
      <c r="G6035" s="615"/>
      <c r="H6035" s="618"/>
      <c r="I6035" s="619"/>
      <c r="J6035" s="621"/>
      <c r="K6035" s="621"/>
      <c r="L6035" s="623"/>
    </row>
    <row r="6036" spans="1:12" s="194" customFormat="1" ht="24.6" customHeight="1" x14ac:dyDescent="0.15">
      <c r="A6036" s="624">
        <v>1137</v>
      </c>
      <c r="B6036" s="203" t="s">
        <v>12</v>
      </c>
      <c r="C6036" s="207" t="s">
        <v>11</v>
      </c>
      <c r="D6036" s="207" t="s">
        <v>280</v>
      </c>
      <c r="E6036" s="207" t="s">
        <v>281</v>
      </c>
      <c r="F6036" s="627" t="s">
        <v>8</v>
      </c>
      <c r="G6036" s="628"/>
      <c r="H6036" s="629"/>
      <c r="I6036" s="630"/>
      <c r="J6036" s="630"/>
      <c r="K6036" s="630"/>
      <c r="L6036" s="631"/>
    </row>
    <row r="6037" spans="1:12" s="194" customFormat="1" ht="26.65" customHeight="1" x14ac:dyDescent="0.15">
      <c r="A6037" s="625"/>
      <c r="B6037" s="620" t="s">
        <v>3694</v>
      </c>
      <c r="C6037" s="632" t="s">
        <v>3701</v>
      </c>
      <c r="D6037" s="634">
        <v>43418</v>
      </c>
      <c r="E6037" s="620" t="s">
        <v>442</v>
      </c>
      <c r="F6037" s="636" t="s">
        <v>443</v>
      </c>
      <c r="G6037" s="637"/>
      <c r="H6037" s="610" t="s">
        <v>286</v>
      </c>
      <c r="I6037" s="611"/>
      <c r="J6037" s="209" t="s">
        <v>287</v>
      </c>
      <c r="K6037" s="209" t="s">
        <v>16</v>
      </c>
      <c r="L6037" s="210">
        <v>229</v>
      </c>
    </row>
    <row r="6038" spans="1:12" s="194" customFormat="1" ht="212.85" customHeight="1" x14ac:dyDescent="0.15">
      <c r="A6038" s="625"/>
      <c r="B6038" s="621"/>
      <c r="C6038" s="633"/>
      <c r="D6038" s="635"/>
      <c r="E6038" s="621"/>
      <c r="F6038" s="638"/>
      <c r="G6038" s="639"/>
      <c r="H6038" s="610" t="s">
        <v>242</v>
      </c>
      <c r="I6038" s="611"/>
      <c r="J6038" s="209" t="s">
        <v>287</v>
      </c>
      <c r="K6038" s="209" t="s">
        <v>16</v>
      </c>
      <c r="L6038" s="210">
        <v>336.96</v>
      </c>
    </row>
    <row r="6039" spans="1:12" s="194" customFormat="1" ht="24.6" customHeight="1" x14ac:dyDescent="0.15">
      <c r="A6039" s="625"/>
      <c r="B6039" s="203" t="s">
        <v>6</v>
      </c>
      <c r="C6039" s="207" t="s">
        <v>5</v>
      </c>
      <c r="D6039" s="207" t="s">
        <v>288</v>
      </c>
      <c r="E6039" s="207" t="s">
        <v>289</v>
      </c>
      <c r="F6039" s="612"/>
      <c r="G6039" s="613"/>
      <c r="H6039" s="616" t="s">
        <v>290</v>
      </c>
      <c r="I6039" s="617"/>
      <c r="J6039" s="620" t="s">
        <v>287</v>
      </c>
      <c r="K6039" s="620" t="s">
        <v>16</v>
      </c>
      <c r="L6039" s="622">
        <v>84</v>
      </c>
    </row>
    <row r="6040" spans="1:12" s="194" customFormat="1" ht="35.1" customHeight="1" x14ac:dyDescent="0.15">
      <c r="A6040" s="626"/>
      <c r="B6040" s="209" t="s">
        <v>3697</v>
      </c>
      <c r="C6040" s="209" t="s">
        <v>443</v>
      </c>
      <c r="D6040" s="211">
        <v>43420</v>
      </c>
      <c r="E6040" s="209" t="s">
        <v>1177</v>
      </c>
      <c r="F6040" s="614"/>
      <c r="G6040" s="615"/>
      <c r="H6040" s="618"/>
      <c r="I6040" s="619"/>
      <c r="J6040" s="621"/>
      <c r="K6040" s="621"/>
      <c r="L6040" s="623"/>
    </row>
    <row r="6041" spans="1:12" s="194" customFormat="1" ht="24.6" customHeight="1" x14ac:dyDescent="0.15">
      <c r="A6041" s="624">
        <v>1138</v>
      </c>
      <c r="B6041" s="203" t="s">
        <v>12</v>
      </c>
      <c r="C6041" s="207" t="s">
        <v>11</v>
      </c>
      <c r="D6041" s="207" t="s">
        <v>280</v>
      </c>
      <c r="E6041" s="207" t="s">
        <v>281</v>
      </c>
      <c r="F6041" s="627" t="s">
        <v>8</v>
      </c>
      <c r="G6041" s="628"/>
      <c r="H6041" s="629"/>
      <c r="I6041" s="630"/>
      <c r="J6041" s="630"/>
      <c r="K6041" s="630"/>
      <c r="L6041" s="631"/>
    </row>
    <row r="6042" spans="1:12" s="194" customFormat="1" ht="26.65" customHeight="1" x14ac:dyDescent="0.15">
      <c r="A6042" s="625"/>
      <c r="B6042" s="620" t="s">
        <v>3702</v>
      </c>
      <c r="C6042" s="632" t="s">
        <v>3703</v>
      </c>
      <c r="D6042" s="634">
        <v>43434</v>
      </c>
      <c r="E6042" s="620" t="s">
        <v>3704</v>
      </c>
      <c r="F6042" s="636" t="s">
        <v>3705</v>
      </c>
      <c r="G6042" s="637"/>
      <c r="H6042" s="610" t="s">
        <v>286</v>
      </c>
      <c r="I6042" s="611"/>
      <c r="J6042" s="209" t="s">
        <v>287</v>
      </c>
      <c r="K6042" s="209" t="s">
        <v>16</v>
      </c>
      <c r="L6042" s="210">
        <v>366</v>
      </c>
    </row>
    <row r="6043" spans="1:12" s="194" customFormat="1" ht="353.1" customHeight="1" x14ac:dyDescent="0.15">
      <c r="A6043" s="625"/>
      <c r="B6043" s="621"/>
      <c r="C6043" s="633"/>
      <c r="D6043" s="635"/>
      <c r="E6043" s="621"/>
      <c r="F6043" s="638"/>
      <c r="G6043" s="639"/>
      <c r="H6043" s="610" t="s">
        <v>242</v>
      </c>
      <c r="I6043" s="611"/>
      <c r="J6043" s="209" t="s">
        <v>287</v>
      </c>
      <c r="K6043" s="209" t="s">
        <v>287</v>
      </c>
      <c r="L6043" s="210">
        <v>0</v>
      </c>
    </row>
    <row r="6044" spans="1:12" s="194" customFormat="1" ht="24.6" customHeight="1" x14ac:dyDescent="0.15">
      <c r="A6044" s="625"/>
      <c r="B6044" s="203" t="s">
        <v>6</v>
      </c>
      <c r="C6044" s="207" t="s">
        <v>5</v>
      </c>
      <c r="D6044" s="207" t="s">
        <v>288</v>
      </c>
      <c r="E6044" s="207" t="s">
        <v>289</v>
      </c>
      <c r="F6044" s="612"/>
      <c r="G6044" s="613"/>
      <c r="H6044" s="616" t="s">
        <v>290</v>
      </c>
      <c r="I6044" s="617"/>
      <c r="J6044" s="620" t="s">
        <v>287</v>
      </c>
      <c r="K6044" s="620" t="s">
        <v>16</v>
      </c>
      <c r="L6044" s="622">
        <v>585</v>
      </c>
    </row>
    <row r="6045" spans="1:12" s="194" customFormat="1" ht="24.6" customHeight="1" x14ac:dyDescent="0.15">
      <c r="A6045" s="626"/>
      <c r="B6045" s="209" t="s">
        <v>3706</v>
      </c>
      <c r="C6045" s="209" t="s">
        <v>3705</v>
      </c>
      <c r="D6045" s="211">
        <v>43446</v>
      </c>
      <c r="E6045" s="209" t="s">
        <v>3707</v>
      </c>
      <c r="F6045" s="614"/>
      <c r="G6045" s="615"/>
      <c r="H6045" s="618"/>
      <c r="I6045" s="619"/>
      <c r="J6045" s="621"/>
      <c r="K6045" s="621"/>
      <c r="L6045" s="623"/>
    </row>
    <row r="6046" spans="1:12" s="194" customFormat="1" ht="24.6" customHeight="1" x14ac:dyDescent="0.15">
      <c r="A6046" s="624">
        <v>1139</v>
      </c>
      <c r="B6046" s="203" t="s">
        <v>12</v>
      </c>
      <c r="C6046" s="207" t="s">
        <v>11</v>
      </c>
      <c r="D6046" s="207" t="s">
        <v>280</v>
      </c>
      <c r="E6046" s="207" t="s">
        <v>281</v>
      </c>
      <c r="F6046" s="627" t="s">
        <v>8</v>
      </c>
      <c r="G6046" s="628"/>
      <c r="H6046" s="629"/>
      <c r="I6046" s="630"/>
      <c r="J6046" s="630"/>
      <c r="K6046" s="630"/>
      <c r="L6046" s="631"/>
    </row>
    <row r="6047" spans="1:12" s="194" customFormat="1" ht="26.65" customHeight="1" x14ac:dyDescent="0.15">
      <c r="A6047" s="625"/>
      <c r="B6047" s="620" t="s">
        <v>3702</v>
      </c>
      <c r="C6047" s="632" t="s">
        <v>3708</v>
      </c>
      <c r="D6047" s="634">
        <v>43501</v>
      </c>
      <c r="E6047" s="620" t="s">
        <v>659</v>
      </c>
      <c r="F6047" s="636" t="s">
        <v>2699</v>
      </c>
      <c r="G6047" s="637"/>
      <c r="H6047" s="610" t="s">
        <v>286</v>
      </c>
      <c r="I6047" s="611"/>
      <c r="J6047" s="209" t="s">
        <v>287</v>
      </c>
      <c r="K6047" s="209" t="s">
        <v>16</v>
      </c>
      <c r="L6047" s="210">
        <v>350.68</v>
      </c>
    </row>
    <row r="6048" spans="1:12" s="194" customFormat="1" ht="191.45" customHeight="1" x14ac:dyDescent="0.15">
      <c r="A6048" s="625"/>
      <c r="B6048" s="621"/>
      <c r="C6048" s="633"/>
      <c r="D6048" s="635"/>
      <c r="E6048" s="621"/>
      <c r="F6048" s="638"/>
      <c r="G6048" s="639"/>
      <c r="H6048" s="610" t="s">
        <v>242</v>
      </c>
      <c r="I6048" s="611"/>
      <c r="J6048" s="209" t="s">
        <v>287</v>
      </c>
      <c r="K6048" s="209" t="s">
        <v>16</v>
      </c>
      <c r="L6048" s="210">
        <v>320.63</v>
      </c>
    </row>
    <row r="6049" spans="1:12" s="194" customFormat="1" ht="24.6" customHeight="1" x14ac:dyDescent="0.15">
      <c r="A6049" s="625"/>
      <c r="B6049" s="203" t="s">
        <v>6</v>
      </c>
      <c r="C6049" s="207" t="s">
        <v>5</v>
      </c>
      <c r="D6049" s="207" t="s">
        <v>288</v>
      </c>
      <c r="E6049" s="207" t="s">
        <v>289</v>
      </c>
      <c r="F6049" s="612"/>
      <c r="G6049" s="613"/>
      <c r="H6049" s="616" t="s">
        <v>290</v>
      </c>
      <c r="I6049" s="617"/>
      <c r="J6049" s="620" t="s">
        <v>287</v>
      </c>
      <c r="K6049" s="620" t="s">
        <v>16</v>
      </c>
      <c r="L6049" s="622">
        <v>84.48</v>
      </c>
    </row>
    <row r="6050" spans="1:12" s="194" customFormat="1" ht="24.6" customHeight="1" x14ac:dyDescent="0.15">
      <c r="A6050" s="626"/>
      <c r="B6050" s="209" t="s">
        <v>3706</v>
      </c>
      <c r="C6050" s="209" t="s">
        <v>2699</v>
      </c>
      <c r="D6050" s="211">
        <v>43503</v>
      </c>
      <c r="E6050" s="209" t="s">
        <v>1585</v>
      </c>
      <c r="F6050" s="614"/>
      <c r="G6050" s="615"/>
      <c r="H6050" s="618"/>
      <c r="I6050" s="619"/>
      <c r="J6050" s="621"/>
      <c r="K6050" s="621"/>
      <c r="L6050" s="623"/>
    </row>
    <row r="6051" spans="1:12" s="194" customFormat="1" ht="24.6" customHeight="1" x14ac:dyDescent="0.15">
      <c r="A6051" s="624">
        <v>1140</v>
      </c>
      <c r="B6051" s="203" t="s">
        <v>12</v>
      </c>
      <c r="C6051" s="207" t="s">
        <v>11</v>
      </c>
      <c r="D6051" s="207" t="s">
        <v>280</v>
      </c>
      <c r="E6051" s="207" t="s">
        <v>281</v>
      </c>
      <c r="F6051" s="627" t="s">
        <v>8</v>
      </c>
      <c r="G6051" s="628"/>
      <c r="H6051" s="629"/>
      <c r="I6051" s="630"/>
      <c r="J6051" s="630"/>
      <c r="K6051" s="630"/>
      <c r="L6051" s="631"/>
    </row>
    <row r="6052" spans="1:12" s="194" customFormat="1" ht="26.65" customHeight="1" x14ac:dyDescent="0.15">
      <c r="A6052" s="625"/>
      <c r="B6052" s="620" t="s">
        <v>3702</v>
      </c>
      <c r="C6052" s="632" t="s">
        <v>3709</v>
      </c>
      <c r="D6052" s="634">
        <v>43520</v>
      </c>
      <c r="E6052" s="620" t="s">
        <v>3234</v>
      </c>
      <c r="F6052" s="636" t="s">
        <v>3235</v>
      </c>
      <c r="G6052" s="637"/>
      <c r="H6052" s="610" t="s">
        <v>286</v>
      </c>
      <c r="I6052" s="611"/>
      <c r="J6052" s="209" t="s">
        <v>287</v>
      </c>
      <c r="K6052" s="209" t="s">
        <v>287</v>
      </c>
      <c r="L6052" s="210">
        <v>0</v>
      </c>
    </row>
    <row r="6053" spans="1:12" s="194" customFormat="1" ht="137.65" customHeight="1" x14ac:dyDescent="0.15">
      <c r="A6053" s="625"/>
      <c r="B6053" s="621"/>
      <c r="C6053" s="633"/>
      <c r="D6053" s="635"/>
      <c r="E6053" s="621"/>
      <c r="F6053" s="638"/>
      <c r="G6053" s="639"/>
      <c r="H6053" s="610" t="s">
        <v>242</v>
      </c>
      <c r="I6053" s="611"/>
      <c r="J6053" s="209" t="s">
        <v>287</v>
      </c>
      <c r="K6053" s="209" t="s">
        <v>287</v>
      </c>
      <c r="L6053" s="210">
        <v>0</v>
      </c>
    </row>
    <row r="6054" spans="1:12" s="194" customFormat="1" ht="24.6" customHeight="1" x14ac:dyDescent="0.15">
      <c r="A6054" s="625"/>
      <c r="B6054" s="203" t="s">
        <v>6</v>
      </c>
      <c r="C6054" s="207" t="s">
        <v>5</v>
      </c>
      <c r="D6054" s="207" t="s">
        <v>288</v>
      </c>
      <c r="E6054" s="207" t="s">
        <v>289</v>
      </c>
      <c r="F6054" s="612"/>
      <c r="G6054" s="613"/>
      <c r="H6054" s="616" t="s">
        <v>290</v>
      </c>
      <c r="I6054" s="617"/>
      <c r="J6054" s="620" t="s">
        <v>287</v>
      </c>
      <c r="K6054" s="620" t="s">
        <v>16</v>
      </c>
      <c r="L6054" s="622">
        <v>1922</v>
      </c>
    </row>
    <row r="6055" spans="1:12" s="194" customFormat="1" ht="24.6" customHeight="1" x14ac:dyDescent="0.15">
      <c r="A6055" s="626"/>
      <c r="B6055" s="209" t="s">
        <v>3706</v>
      </c>
      <c r="C6055" s="209" t="s">
        <v>3235</v>
      </c>
      <c r="D6055" s="211">
        <v>43524</v>
      </c>
      <c r="E6055" s="209" t="s">
        <v>3159</v>
      </c>
      <c r="F6055" s="614"/>
      <c r="G6055" s="615"/>
      <c r="H6055" s="618"/>
      <c r="I6055" s="619"/>
      <c r="J6055" s="621"/>
      <c r="K6055" s="621"/>
      <c r="L6055" s="623"/>
    </row>
    <row r="6056" spans="1:12" s="194" customFormat="1" ht="24.6" customHeight="1" x14ac:dyDescent="0.15">
      <c r="A6056" s="624">
        <v>1141</v>
      </c>
      <c r="B6056" s="203" t="s">
        <v>12</v>
      </c>
      <c r="C6056" s="207" t="s">
        <v>11</v>
      </c>
      <c r="D6056" s="207" t="s">
        <v>280</v>
      </c>
      <c r="E6056" s="207" t="s">
        <v>281</v>
      </c>
      <c r="F6056" s="627" t="s">
        <v>8</v>
      </c>
      <c r="G6056" s="628"/>
      <c r="H6056" s="629"/>
      <c r="I6056" s="630"/>
      <c r="J6056" s="630"/>
      <c r="K6056" s="630"/>
      <c r="L6056" s="631"/>
    </row>
    <row r="6057" spans="1:12" s="194" customFormat="1" ht="26.65" customHeight="1" x14ac:dyDescent="0.15">
      <c r="A6057" s="625"/>
      <c r="B6057" s="620" t="s">
        <v>3710</v>
      </c>
      <c r="C6057" s="620" t="s">
        <v>3711</v>
      </c>
      <c r="D6057" s="634">
        <v>43385</v>
      </c>
      <c r="E6057" s="620" t="s">
        <v>354</v>
      </c>
      <c r="F6057" s="636" t="s">
        <v>2092</v>
      </c>
      <c r="G6057" s="637"/>
      <c r="H6057" s="610" t="s">
        <v>286</v>
      </c>
      <c r="I6057" s="611"/>
      <c r="J6057" s="209" t="s">
        <v>287</v>
      </c>
      <c r="K6057" s="209" t="s">
        <v>16</v>
      </c>
      <c r="L6057" s="210">
        <v>1389</v>
      </c>
    </row>
    <row r="6058" spans="1:12" s="194" customFormat="1" ht="51.2" customHeight="1" x14ac:dyDescent="0.15">
      <c r="A6058" s="625"/>
      <c r="B6058" s="621"/>
      <c r="C6058" s="621"/>
      <c r="D6058" s="635"/>
      <c r="E6058" s="621"/>
      <c r="F6058" s="638"/>
      <c r="G6058" s="639"/>
      <c r="H6058" s="610" t="s">
        <v>242</v>
      </c>
      <c r="I6058" s="611"/>
      <c r="J6058" s="209" t="s">
        <v>287</v>
      </c>
      <c r="K6058" s="209" t="s">
        <v>16</v>
      </c>
      <c r="L6058" s="210">
        <v>5105</v>
      </c>
    </row>
    <row r="6059" spans="1:12" s="194" customFormat="1" ht="24.6" customHeight="1" x14ac:dyDescent="0.15">
      <c r="A6059" s="625"/>
      <c r="B6059" s="203" t="s">
        <v>6</v>
      </c>
      <c r="C6059" s="207" t="s">
        <v>5</v>
      </c>
      <c r="D6059" s="207" t="s">
        <v>288</v>
      </c>
      <c r="E6059" s="207" t="s">
        <v>289</v>
      </c>
      <c r="F6059" s="612"/>
      <c r="G6059" s="613"/>
      <c r="H6059" s="616" t="s">
        <v>290</v>
      </c>
      <c r="I6059" s="617"/>
      <c r="J6059" s="620" t="s">
        <v>287</v>
      </c>
      <c r="K6059" s="620" t="s">
        <v>287</v>
      </c>
      <c r="L6059" s="622">
        <v>0</v>
      </c>
    </row>
    <row r="6060" spans="1:12" s="194" customFormat="1" ht="24.6" customHeight="1" x14ac:dyDescent="0.15">
      <c r="A6060" s="626"/>
      <c r="B6060" s="209" t="s">
        <v>333</v>
      </c>
      <c r="C6060" s="209" t="s">
        <v>2092</v>
      </c>
      <c r="D6060" s="211">
        <v>43390</v>
      </c>
      <c r="E6060" s="209" t="s">
        <v>3712</v>
      </c>
      <c r="F6060" s="614"/>
      <c r="G6060" s="615"/>
      <c r="H6060" s="618"/>
      <c r="I6060" s="619"/>
      <c r="J6060" s="621"/>
      <c r="K6060" s="621"/>
      <c r="L6060" s="623"/>
    </row>
    <row r="6061" spans="1:12" s="194" customFormat="1" ht="24.6" customHeight="1" x14ac:dyDescent="0.15">
      <c r="A6061" s="624">
        <v>1142</v>
      </c>
      <c r="B6061" s="203" t="s">
        <v>12</v>
      </c>
      <c r="C6061" s="207" t="s">
        <v>11</v>
      </c>
      <c r="D6061" s="207" t="s">
        <v>280</v>
      </c>
      <c r="E6061" s="207" t="s">
        <v>281</v>
      </c>
      <c r="F6061" s="627" t="s">
        <v>8</v>
      </c>
      <c r="G6061" s="628"/>
      <c r="H6061" s="629"/>
      <c r="I6061" s="630"/>
      <c r="J6061" s="630"/>
      <c r="K6061" s="630"/>
      <c r="L6061" s="631"/>
    </row>
    <row r="6062" spans="1:12" s="194" customFormat="1" ht="26.65" customHeight="1" x14ac:dyDescent="0.15">
      <c r="A6062" s="625"/>
      <c r="B6062" s="620" t="s">
        <v>3713</v>
      </c>
      <c r="C6062" s="620" t="s">
        <v>3714</v>
      </c>
      <c r="D6062" s="634">
        <v>43419</v>
      </c>
      <c r="E6062" s="620" t="s">
        <v>1575</v>
      </c>
      <c r="F6062" s="636" t="s">
        <v>3715</v>
      </c>
      <c r="G6062" s="637"/>
      <c r="H6062" s="610" t="s">
        <v>286</v>
      </c>
      <c r="I6062" s="611"/>
      <c r="J6062" s="209" t="s">
        <v>287</v>
      </c>
      <c r="K6062" s="209" t="s">
        <v>16</v>
      </c>
      <c r="L6062" s="210">
        <v>1338.76</v>
      </c>
    </row>
    <row r="6063" spans="1:12" s="194" customFormat="1" ht="105" customHeight="1" x14ac:dyDescent="0.15">
      <c r="A6063" s="625"/>
      <c r="B6063" s="621"/>
      <c r="C6063" s="621"/>
      <c r="D6063" s="635"/>
      <c r="E6063" s="621"/>
      <c r="F6063" s="638"/>
      <c r="G6063" s="639"/>
      <c r="H6063" s="610" t="s">
        <v>242</v>
      </c>
      <c r="I6063" s="611"/>
      <c r="J6063" s="209" t="s">
        <v>287</v>
      </c>
      <c r="K6063" s="209" t="s">
        <v>16</v>
      </c>
      <c r="L6063" s="210">
        <v>1449.28</v>
      </c>
    </row>
    <row r="6064" spans="1:12" s="194" customFormat="1" ht="24.6" customHeight="1" x14ac:dyDescent="0.15">
      <c r="A6064" s="625"/>
      <c r="B6064" s="203" t="s">
        <v>6</v>
      </c>
      <c r="C6064" s="207" t="s">
        <v>5</v>
      </c>
      <c r="D6064" s="207" t="s">
        <v>288</v>
      </c>
      <c r="E6064" s="207" t="s">
        <v>289</v>
      </c>
      <c r="F6064" s="612"/>
      <c r="G6064" s="613"/>
      <c r="H6064" s="616" t="s">
        <v>290</v>
      </c>
      <c r="I6064" s="617"/>
      <c r="J6064" s="620" t="s">
        <v>287</v>
      </c>
      <c r="K6064" s="620" t="s">
        <v>287</v>
      </c>
      <c r="L6064" s="622">
        <v>0</v>
      </c>
    </row>
    <row r="6065" spans="1:12" s="194" customFormat="1" ht="24.6" customHeight="1" x14ac:dyDescent="0.15">
      <c r="A6065" s="626"/>
      <c r="B6065" s="209" t="s">
        <v>333</v>
      </c>
      <c r="C6065" s="209" t="s">
        <v>3715</v>
      </c>
      <c r="D6065" s="211">
        <v>43425</v>
      </c>
      <c r="E6065" s="209" t="s">
        <v>3716</v>
      </c>
      <c r="F6065" s="614"/>
      <c r="G6065" s="615"/>
      <c r="H6065" s="618"/>
      <c r="I6065" s="619"/>
      <c r="J6065" s="621"/>
      <c r="K6065" s="621"/>
      <c r="L6065" s="623"/>
    </row>
    <row r="6066" spans="1:12" s="194" customFormat="1" ht="24.6" customHeight="1" x14ac:dyDescent="0.15">
      <c r="A6066" s="624">
        <v>1143</v>
      </c>
      <c r="B6066" s="203" t="s">
        <v>12</v>
      </c>
      <c r="C6066" s="207" t="s">
        <v>11</v>
      </c>
      <c r="D6066" s="207" t="s">
        <v>280</v>
      </c>
      <c r="E6066" s="207" t="s">
        <v>281</v>
      </c>
      <c r="F6066" s="627" t="s">
        <v>8</v>
      </c>
      <c r="G6066" s="628"/>
      <c r="H6066" s="629"/>
      <c r="I6066" s="630"/>
      <c r="J6066" s="630"/>
      <c r="K6066" s="630"/>
      <c r="L6066" s="631"/>
    </row>
    <row r="6067" spans="1:12" s="194" customFormat="1" ht="26.65" customHeight="1" x14ac:dyDescent="0.15">
      <c r="A6067" s="625"/>
      <c r="B6067" s="620" t="s">
        <v>3713</v>
      </c>
      <c r="C6067" s="632" t="s">
        <v>3717</v>
      </c>
      <c r="D6067" s="634">
        <v>43498</v>
      </c>
      <c r="E6067" s="620" t="s">
        <v>428</v>
      </c>
      <c r="F6067" s="636" t="s">
        <v>3718</v>
      </c>
      <c r="G6067" s="637"/>
      <c r="H6067" s="610" t="s">
        <v>286</v>
      </c>
      <c r="I6067" s="611"/>
      <c r="J6067" s="209" t="s">
        <v>287</v>
      </c>
      <c r="K6067" s="209" t="s">
        <v>16</v>
      </c>
      <c r="L6067" s="210">
        <v>826.64</v>
      </c>
    </row>
    <row r="6068" spans="1:12" s="194" customFormat="1" ht="245.25" customHeight="1" x14ac:dyDescent="0.15">
      <c r="A6068" s="625"/>
      <c r="B6068" s="621"/>
      <c r="C6068" s="633"/>
      <c r="D6068" s="635"/>
      <c r="E6068" s="621"/>
      <c r="F6068" s="638"/>
      <c r="G6068" s="639"/>
      <c r="H6068" s="610" t="s">
        <v>242</v>
      </c>
      <c r="I6068" s="611"/>
      <c r="J6068" s="209" t="s">
        <v>287</v>
      </c>
      <c r="K6068" s="209" t="s">
        <v>16</v>
      </c>
      <c r="L6068" s="210">
        <v>2030.78</v>
      </c>
    </row>
    <row r="6069" spans="1:12" s="194" customFormat="1" ht="24.6" customHeight="1" x14ac:dyDescent="0.15">
      <c r="A6069" s="625"/>
      <c r="B6069" s="203" t="s">
        <v>6</v>
      </c>
      <c r="C6069" s="207" t="s">
        <v>5</v>
      </c>
      <c r="D6069" s="207" t="s">
        <v>288</v>
      </c>
      <c r="E6069" s="207" t="s">
        <v>289</v>
      </c>
      <c r="F6069" s="612"/>
      <c r="G6069" s="613"/>
      <c r="H6069" s="616" t="s">
        <v>290</v>
      </c>
      <c r="I6069" s="617"/>
      <c r="J6069" s="620" t="s">
        <v>287</v>
      </c>
      <c r="K6069" s="620" t="s">
        <v>287</v>
      </c>
      <c r="L6069" s="622">
        <v>0</v>
      </c>
    </row>
    <row r="6070" spans="1:12" s="194" customFormat="1" ht="24.6" customHeight="1" x14ac:dyDescent="0.15">
      <c r="A6070" s="626"/>
      <c r="B6070" s="209" t="s">
        <v>333</v>
      </c>
      <c r="C6070" s="209" t="s">
        <v>3718</v>
      </c>
      <c r="D6070" s="211">
        <v>43502</v>
      </c>
      <c r="E6070" s="209" t="s">
        <v>2504</v>
      </c>
      <c r="F6070" s="614"/>
      <c r="G6070" s="615"/>
      <c r="H6070" s="618"/>
      <c r="I6070" s="619"/>
      <c r="J6070" s="621"/>
      <c r="K6070" s="621"/>
      <c r="L6070" s="623"/>
    </row>
    <row r="6071" spans="1:12" s="194" customFormat="1" ht="24.6" customHeight="1" x14ac:dyDescent="0.15">
      <c r="A6071" s="624">
        <v>1144</v>
      </c>
      <c r="B6071" s="203" t="s">
        <v>12</v>
      </c>
      <c r="C6071" s="207" t="s">
        <v>11</v>
      </c>
      <c r="D6071" s="207" t="s">
        <v>280</v>
      </c>
      <c r="E6071" s="207" t="s">
        <v>281</v>
      </c>
      <c r="F6071" s="627" t="s">
        <v>8</v>
      </c>
      <c r="G6071" s="628"/>
      <c r="H6071" s="629"/>
      <c r="I6071" s="630"/>
      <c r="J6071" s="630"/>
      <c r="K6071" s="630"/>
      <c r="L6071" s="631"/>
    </row>
    <row r="6072" spans="1:12" s="194" customFormat="1" ht="26.65" customHeight="1" x14ac:dyDescent="0.15">
      <c r="A6072" s="625"/>
      <c r="B6072" s="620" t="s">
        <v>3719</v>
      </c>
      <c r="C6072" s="632" t="s">
        <v>3720</v>
      </c>
      <c r="D6072" s="634">
        <v>43422</v>
      </c>
      <c r="E6072" s="620" t="s">
        <v>2350</v>
      </c>
      <c r="F6072" s="636" t="s">
        <v>3721</v>
      </c>
      <c r="G6072" s="637"/>
      <c r="H6072" s="610" t="s">
        <v>286</v>
      </c>
      <c r="I6072" s="611"/>
      <c r="J6072" s="209" t="s">
        <v>287</v>
      </c>
      <c r="K6072" s="209" t="s">
        <v>16</v>
      </c>
      <c r="L6072" s="210">
        <v>1005</v>
      </c>
    </row>
    <row r="6073" spans="1:12" s="194" customFormat="1" ht="223.5" customHeight="1" x14ac:dyDescent="0.15">
      <c r="A6073" s="625"/>
      <c r="B6073" s="621"/>
      <c r="C6073" s="633"/>
      <c r="D6073" s="635"/>
      <c r="E6073" s="621"/>
      <c r="F6073" s="638"/>
      <c r="G6073" s="639"/>
      <c r="H6073" s="610" t="s">
        <v>242</v>
      </c>
      <c r="I6073" s="611"/>
      <c r="J6073" s="209" t="s">
        <v>287</v>
      </c>
      <c r="K6073" s="209" t="s">
        <v>16</v>
      </c>
      <c r="L6073" s="210">
        <v>995.18</v>
      </c>
    </row>
    <row r="6074" spans="1:12" s="194" customFormat="1" ht="24.6" customHeight="1" x14ac:dyDescent="0.15">
      <c r="A6074" s="625"/>
      <c r="B6074" s="203" t="s">
        <v>6</v>
      </c>
      <c r="C6074" s="207" t="s">
        <v>5</v>
      </c>
      <c r="D6074" s="207" t="s">
        <v>288</v>
      </c>
      <c r="E6074" s="207" t="s">
        <v>289</v>
      </c>
      <c r="F6074" s="612"/>
      <c r="G6074" s="613"/>
      <c r="H6074" s="616" t="s">
        <v>290</v>
      </c>
      <c r="I6074" s="617"/>
      <c r="J6074" s="620" t="s">
        <v>287</v>
      </c>
      <c r="K6074" s="620" t="s">
        <v>16</v>
      </c>
      <c r="L6074" s="622">
        <v>100</v>
      </c>
    </row>
    <row r="6075" spans="1:12" s="194" customFormat="1" ht="35.1" customHeight="1" x14ac:dyDescent="0.15">
      <c r="A6075" s="626"/>
      <c r="B6075" s="209" t="s">
        <v>1274</v>
      </c>
      <c r="C6075" s="209" t="s">
        <v>3721</v>
      </c>
      <c r="D6075" s="211">
        <v>43426</v>
      </c>
      <c r="E6075" s="209" t="s">
        <v>3722</v>
      </c>
      <c r="F6075" s="614"/>
      <c r="G6075" s="615"/>
      <c r="H6075" s="618"/>
      <c r="I6075" s="619"/>
      <c r="J6075" s="621"/>
      <c r="K6075" s="621"/>
      <c r="L6075" s="623"/>
    </row>
    <row r="6076" spans="1:12" s="194" customFormat="1" ht="24.6" customHeight="1" x14ac:dyDescent="0.15">
      <c r="A6076" s="624">
        <v>1145</v>
      </c>
      <c r="B6076" s="203" t="s">
        <v>12</v>
      </c>
      <c r="C6076" s="207" t="s">
        <v>11</v>
      </c>
      <c r="D6076" s="207" t="s">
        <v>280</v>
      </c>
      <c r="E6076" s="207" t="s">
        <v>281</v>
      </c>
      <c r="F6076" s="627" t="s">
        <v>8</v>
      </c>
      <c r="G6076" s="628"/>
      <c r="H6076" s="629"/>
      <c r="I6076" s="630"/>
      <c r="J6076" s="630"/>
      <c r="K6076" s="630"/>
      <c r="L6076" s="631"/>
    </row>
    <row r="6077" spans="1:12" s="194" customFormat="1" ht="26.65" customHeight="1" x14ac:dyDescent="0.15">
      <c r="A6077" s="625"/>
      <c r="B6077" s="620" t="s">
        <v>3723</v>
      </c>
      <c r="C6077" s="632" t="s">
        <v>3724</v>
      </c>
      <c r="D6077" s="634">
        <v>43542</v>
      </c>
      <c r="E6077" s="620" t="s">
        <v>991</v>
      </c>
      <c r="F6077" s="636" t="s">
        <v>1508</v>
      </c>
      <c r="G6077" s="637"/>
      <c r="H6077" s="610" t="s">
        <v>286</v>
      </c>
      <c r="I6077" s="611"/>
      <c r="J6077" s="209" t="s">
        <v>287</v>
      </c>
      <c r="K6077" s="209" t="s">
        <v>16</v>
      </c>
      <c r="L6077" s="210">
        <v>149</v>
      </c>
    </row>
    <row r="6078" spans="1:12" s="194" customFormat="1" ht="409.6" customHeight="1" x14ac:dyDescent="0.15">
      <c r="A6078" s="625"/>
      <c r="B6078" s="640"/>
      <c r="C6078" s="641"/>
      <c r="D6078" s="642"/>
      <c r="E6078" s="640"/>
      <c r="F6078" s="643"/>
      <c r="G6078" s="644"/>
      <c r="H6078" s="616" t="s">
        <v>242</v>
      </c>
      <c r="I6078" s="617"/>
      <c r="J6078" s="620" t="s">
        <v>287</v>
      </c>
      <c r="K6078" s="620" t="s">
        <v>16</v>
      </c>
      <c r="L6078" s="622">
        <v>320.85000000000002</v>
      </c>
    </row>
    <row r="6079" spans="1:12" s="194" customFormat="1" ht="406.9" customHeight="1" x14ac:dyDescent="0.15">
      <c r="A6079" s="625"/>
      <c r="B6079" s="621"/>
      <c r="C6079" s="633"/>
      <c r="D6079" s="635"/>
      <c r="E6079" s="621"/>
      <c r="F6079" s="638"/>
      <c r="G6079" s="639"/>
      <c r="H6079" s="618"/>
      <c r="I6079" s="619"/>
      <c r="J6079" s="621"/>
      <c r="K6079" s="621"/>
      <c r="L6079" s="623"/>
    </row>
    <row r="6080" spans="1:12" s="194" customFormat="1" ht="24.6" customHeight="1" x14ac:dyDescent="0.15">
      <c r="A6080" s="625"/>
      <c r="B6080" s="203" t="s">
        <v>6</v>
      </c>
      <c r="C6080" s="207" t="s">
        <v>5</v>
      </c>
      <c r="D6080" s="207" t="s">
        <v>288</v>
      </c>
      <c r="E6080" s="207" t="s">
        <v>289</v>
      </c>
      <c r="F6080" s="612"/>
      <c r="G6080" s="613"/>
      <c r="H6080" s="616" t="s">
        <v>290</v>
      </c>
      <c r="I6080" s="617"/>
      <c r="J6080" s="620" t="s">
        <v>287</v>
      </c>
      <c r="K6080" s="620" t="s">
        <v>287</v>
      </c>
      <c r="L6080" s="622">
        <v>0</v>
      </c>
    </row>
    <row r="6081" spans="1:12" s="194" customFormat="1" ht="24.6" customHeight="1" x14ac:dyDescent="0.15">
      <c r="A6081" s="626"/>
      <c r="B6081" s="209" t="s">
        <v>291</v>
      </c>
      <c r="C6081" s="209" t="s">
        <v>1508</v>
      </c>
      <c r="D6081" s="211">
        <v>43543</v>
      </c>
      <c r="E6081" s="209" t="s">
        <v>3725</v>
      </c>
      <c r="F6081" s="614"/>
      <c r="G6081" s="615"/>
      <c r="H6081" s="618"/>
      <c r="I6081" s="619"/>
      <c r="J6081" s="621"/>
      <c r="K6081" s="621"/>
      <c r="L6081" s="623"/>
    </row>
    <row r="6082" spans="1:12" s="194" customFormat="1" ht="24.6" customHeight="1" x14ac:dyDescent="0.15">
      <c r="A6082" s="624">
        <v>1146</v>
      </c>
      <c r="B6082" s="203" t="s">
        <v>12</v>
      </c>
      <c r="C6082" s="207" t="s">
        <v>11</v>
      </c>
      <c r="D6082" s="207" t="s">
        <v>280</v>
      </c>
      <c r="E6082" s="207" t="s">
        <v>281</v>
      </c>
      <c r="F6082" s="627" t="s">
        <v>8</v>
      </c>
      <c r="G6082" s="628"/>
      <c r="H6082" s="629"/>
      <c r="I6082" s="630"/>
      <c r="J6082" s="630"/>
      <c r="K6082" s="630"/>
      <c r="L6082" s="631"/>
    </row>
    <row r="6083" spans="1:12" s="194" customFormat="1" ht="26.65" customHeight="1" x14ac:dyDescent="0.15">
      <c r="A6083" s="625"/>
      <c r="B6083" s="620" t="s">
        <v>3726</v>
      </c>
      <c r="C6083" s="632" t="s">
        <v>3727</v>
      </c>
      <c r="D6083" s="634">
        <v>43481</v>
      </c>
      <c r="E6083" s="620" t="s">
        <v>896</v>
      </c>
      <c r="F6083" s="636" t="s">
        <v>1961</v>
      </c>
      <c r="G6083" s="637"/>
      <c r="H6083" s="610" t="s">
        <v>286</v>
      </c>
      <c r="I6083" s="611"/>
      <c r="J6083" s="209" t="s">
        <v>287</v>
      </c>
      <c r="K6083" s="209" t="s">
        <v>16</v>
      </c>
      <c r="L6083" s="210">
        <v>351</v>
      </c>
    </row>
    <row r="6084" spans="1:12" s="194" customFormat="1" ht="299.10000000000002" customHeight="1" x14ac:dyDescent="0.15">
      <c r="A6084" s="625"/>
      <c r="B6084" s="621"/>
      <c r="C6084" s="633"/>
      <c r="D6084" s="635"/>
      <c r="E6084" s="621"/>
      <c r="F6084" s="638"/>
      <c r="G6084" s="639"/>
      <c r="H6084" s="610" t="s">
        <v>242</v>
      </c>
      <c r="I6084" s="611"/>
      <c r="J6084" s="209" t="s">
        <v>287</v>
      </c>
      <c r="K6084" s="209" t="s">
        <v>16</v>
      </c>
      <c r="L6084" s="210">
        <v>295.2</v>
      </c>
    </row>
    <row r="6085" spans="1:12" s="194" customFormat="1" ht="24.6" customHeight="1" x14ac:dyDescent="0.15">
      <c r="A6085" s="625"/>
      <c r="B6085" s="203" t="s">
        <v>6</v>
      </c>
      <c r="C6085" s="207" t="s">
        <v>5</v>
      </c>
      <c r="D6085" s="207" t="s">
        <v>288</v>
      </c>
      <c r="E6085" s="207" t="s">
        <v>289</v>
      </c>
      <c r="F6085" s="612"/>
      <c r="G6085" s="613"/>
      <c r="H6085" s="616" t="s">
        <v>290</v>
      </c>
      <c r="I6085" s="617"/>
      <c r="J6085" s="620" t="s">
        <v>287</v>
      </c>
      <c r="K6085" s="620" t="s">
        <v>16</v>
      </c>
      <c r="L6085" s="622">
        <v>110</v>
      </c>
    </row>
    <row r="6086" spans="1:12" s="194" customFormat="1" ht="24.6" customHeight="1" x14ac:dyDescent="0.15">
      <c r="A6086" s="626"/>
      <c r="B6086" s="209" t="s">
        <v>401</v>
      </c>
      <c r="C6086" s="209" t="s">
        <v>1961</v>
      </c>
      <c r="D6086" s="211">
        <v>43483</v>
      </c>
      <c r="E6086" s="209" t="s">
        <v>886</v>
      </c>
      <c r="F6086" s="614"/>
      <c r="G6086" s="615"/>
      <c r="H6086" s="618"/>
      <c r="I6086" s="619"/>
      <c r="J6086" s="621"/>
      <c r="K6086" s="621"/>
      <c r="L6086" s="623"/>
    </row>
    <row r="6087" spans="1:12" s="194" customFormat="1" ht="24.6" customHeight="1" x14ac:dyDescent="0.15">
      <c r="A6087" s="624">
        <v>1147</v>
      </c>
      <c r="B6087" s="203" t="s">
        <v>12</v>
      </c>
      <c r="C6087" s="207" t="s">
        <v>11</v>
      </c>
      <c r="D6087" s="207" t="s">
        <v>280</v>
      </c>
      <c r="E6087" s="207" t="s">
        <v>281</v>
      </c>
      <c r="F6087" s="627" t="s">
        <v>8</v>
      </c>
      <c r="G6087" s="628"/>
      <c r="H6087" s="629"/>
      <c r="I6087" s="630"/>
      <c r="J6087" s="630"/>
      <c r="K6087" s="630"/>
      <c r="L6087" s="631"/>
    </row>
    <row r="6088" spans="1:12" s="194" customFormat="1" ht="26.65" customHeight="1" x14ac:dyDescent="0.15">
      <c r="A6088" s="625"/>
      <c r="B6088" s="620" t="s">
        <v>3726</v>
      </c>
      <c r="C6088" s="632" t="s">
        <v>3728</v>
      </c>
      <c r="D6088" s="634">
        <v>43492</v>
      </c>
      <c r="E6088" s="620" t="s">
        <v>1385</v>
      </c>
      <c r="F6088" s="636" t="s">
        <v>3115</v>
      </c>
      <c r="G6088" s="637"/>
      <c r="H6088" s="610" t="s">
        <v>286</v>
      </c>
      <c r="I6088" s="611"/>
      <c r="J6088" s="209" t="s">
        <v>287</v>
      </c>
      <c r="K6088" s="209" t="s">
        <v>16</v>
      </c>
      <c r="L6088" s="210">
        <v>939</v>
      </c>
    </row>
    <row r="6089" spans="1:12" s="194" customFormat="1" ht="320.45" customHeight="1" x14ac:dyDescent="0.15">
      <c r="A6089" s="625"/>
      <c r="B6089" s="621"/>
      <c r="C6089" s="633"/>
      <c r="D6089" s="635"/>
      <c r="E6089" s="621"/>
      <c r="F6089" s="638"/>
      <c r="G6089" s="639"/>
      <c r="H6089" s="610" t="s">
        <v>242</v>
      </c>
      <c r="I6089" s="611"/>
      <c r="J6089" s="209" t="s">
        <v>287</v>
      </c>
      <c r="K6089" s="209" t="s">
        <v>16</v>
      </c>
      <c r="L6089" s="210">
        <v>280.10000000000002</v>
      </c>
    </row>
    <row r="6090" spans="1:12" s="194" customFormat="1" ht="24.6" customHeight="1" x14ac:dyDescent="0.15">
      <c r="A6090" s="625"/>
      <c r="B6090" s="203" t="s">
        <v>6</v>
      </c>
      <c r="C6090" s="207" t="s">
        <v>5</v>
      </c>
      <c r="D6090" s="207" t="s">
        <v>288</v>
      </c>
      <c r="E6090" s="207" t="s">
        <v>289</v>
      </c>
      <c r="F6090" s="612"/>
      <c r="G6090" s="613"/>
      <c r="H6090" s="616" t="s">
        <v>290</v>
      </c>
      <c r="I6090" s="617"/>
      <c r="J6090" s="620" t="s">
        <v>287</v>
      </c>
      <c r="K6090" s="620" t="s">
        <v>16</v>
      </c>
      <c r="L6090" s="622">
        <v>110</v>
      </c>
    </row>
    <row r="6091" spans="1:12" s="194" customFormat="1" ht="24.6" customHeight="1" x14ac:dyDescent="0.15">
      <c r="A6091" s="626"/>
      <c r="B6091" s="209" t="s">
        <v>401</v>
      </c>
      <c r="C6091" s="209" t="s">
        <v>3115</v>
      </c>
      <c r="D6091" s="211">
        <v>43495</v>
      </c>
      <c r="E6091" s="209" t="s">
        <v>3729</v>
      </c>
      <c r="F6091" s="614"/>
      <c r="G6091" s="615"/>
      <c r="H6091" s="618"/>
      <c r="I6091" s="619"/>
      <c r="J6091" s="621"/>
      <c r="K6091" s="621"/>
      <c r="L6091" s="623"/>
    </row>
    <row r="6092" spans="1:12" s="194" customFormat="1" ht="24.6" customHeight="1" x14ac:dyDescent="0.15">
      <c r="A6092" s="624">
        <v>1148</v>
      </c>
      <c r="B6092" s="203" t="s">
        <v>12</v>
      </c>
      <c r="C6092" s="207" t="s">
        <v>11</v>
      </c>
      <c r="D6092" s="207" t="s">
        <v>280</v>
      </c>
      <c r="E6092" s="207" t="s">
        <v>281</v>
      </c>
      <c r="F6092" s="627" t="s">
        <v>8</v>
      </c>
      <c r="G6092" s="628"/>
      <c r="H6092" s="629"/>
      <c r="I6092" s="630"/>
      <c r="J6092" s="630"/>
      <c r="K6092" s="630"/>
      <c r="L6092" s="631"/>
    </row>
    <row r="6093" spans="1:12" s="194" customFormat="1" ht="26.65" customHeight="1" x14ac:dyDescent="0.15">
      <c r="A6093" s="625"/>
      <c r="B6093" s="620" t="s">
        <v>3730</v>
      </c>
      <c r="C6093" s="632" t="s">
        <v>3731</v>
      </c>
      <c r="D6093" s="634">
        <v>43530</v>
      </c>
      <c r="E6093" s="620" t="s">
        <v>3732</v>
      </c>
      <c r="F6093" s="636" t="s">
        <v>3733</v>
      </c>
      <c r="G6093" s="637"/>
      <c r="H6093" s="610" t="s">
        <v>286</v>
      </c>
      <c r="I6093" s="611"/>
      <c r="J6093" s="209" t="s">
        <v>287</v>
      </c>
      <c r="K6093" s="209" t="s">
        <v>16</v>
      </c>
      <c r="L6093" s="210">
        <v>1945.62</v>
      </c>
    </row>
    <row r="6094" spans="1:12" s="194" customFormat="1" ht="409.6" customHeight="1" x14ac:dyDescent="0.15">
      <c r="A6094" s="625"/>
      <c r="B6094" s="640"/>
      <c r="C6094" s="641"/>
      <c r="D6094" s="642"/>
      <c r="E6094" s="640"/>
      <c r="F6094" s="643"/>
      <c r="G6094" s="644"/>
      <c r="H6094" s="616" t="s">
        <v>242</v>
      </c>
      <c r="I6094" s="617"/>
      <c r="J6094" s="620" t="s">
        <v>287</v>
      </c>
      <c r="K6094" s="620" t="s">
        <v>16</v>
      </c>
      <c r="L6094" s="622">
        <v>1546.49</v>
      </c>
    </row>
    <row r="6095" spans="1:12" s="194" customFormat="1" ht="8.4499999999999993" customHeight="1" x14ac:dyDescent="0.15">
      <c r="A6095" s="625"/>
      <c r="B6095" s="621"/>
      <c r="C6095" s="633"/>
      <c r="D6095" s="635"/>
      <c r="E6095" s="621"/>
      <c r="F6095" s="638"/>
      <c r="G6095" s="639"/>
      <c r="H6095" s="618"/>
      <c r="I6095" s="619"/>
      <c r="J6095" s="621"/>
      <c r="K6095" s="621"/>
      <c r="L6095" s="623"/>
    </row>
    <row r="6096" spans="1:12" s="194" customFormat="1" ht="24.6" customHeight="1" x14ac:dyDescent="0.15">
      <c r="A6096" s="625"/>
      <c r="B6096" s="203" t="s">
        <v>6</v>
      </c>
      <c r="C6096" s="207" t="s">
        <v>5</v>
      </c>
      <c r="D6096" s="207" t="s">
        <v>288</v>
      </c>
      <c r="E6096" s="207" t="s">
        <v>289</v>
      </c>
      <c r="F6096" s="612"/>
      <c r="G6096" s="613"/>
      <c r="H6096" s="616" t="s">
        <v>290</v>
      </c>
      <c r="I6096" s="617"/>
      <c r="J6096" s="620" t="s">
        <v>287</v>
      </c>
      <c r="K6096" s="620" t="s">
        <v>16</v>
      </c>
      <c r="L6096" s="622">
        <v>900</v>
      </c>
    </row>
    <row r="6097" spans="1:12" s="194" customFormat="1" ht="24.6" customHeight="1" x14ac:dyDescent="0.15">
      <c r="A6097" s="626"/>
      <c r="B6097" s="209" t="s">
        <v>832</v>
      </c>
      <c r="C6097" s="209" t="s">
        <v>3733</v>
      </c>
      <c r="D6097" s="211">
        <v>43540</v>
      </c>
      <c r="E6097" s="209" t="s">
        <v>3734</v>
      </c>
      <c r="F6097" s="614"/>
      <c r="G6097" s="615"/>
      <c r="H6097" s="618"/>
      <c r="I6097" s="619"/>
      <c r="J6097" s="621"/>
      <c r="K6097" s="621"/>
      <c r="L6097" s="623"/>
    </row>
    <row r="6098" spans="1:12" s="194" customFormat="1" ht="24.6" customHeight="1" x14ac:dyDescent="0.15">
      <c r="A6098" s="624">
        <v>1149</v>
      </c>
      <c r="B6098" s="203" t="s">
        <v>12</v>
      </c>
      <c r="C6098" s="207" t="s">
        <v>11</v>
      </c>
      <c r="D6098" s="207" t="s">
        <v>280</v>
      </c>
      <c r="E6098" s="207" t="s">
        <v>281</v>
      </c>
      <c r="F6098" s="627" t="s">
        <v>8</v>
      </c>
      <c r="G6098" s="628"/>
      <c r="H6098" s="629"/>
      <c r="I6098" s="630"/>
      <c r="J6098" s="630"/>
      <c r="K6098" s="630"/>
      <c r="L6098" s="631"/>
    </row>
    <row r="6099" spans="1:12" s="194" customFormat="1" ht="26.65" customHeight="1" x14ac:dyDescent="0.15">
      <c r="A6099" s="625"/>
      <c r="B6099" s="620" t="s">
        <v>3735</v>
      </c>
      <c r="C6099" s="632" t="s">
        <v>3736</v>
      </c>
      <c r="D6099" s="634">
        <v>43418</v>
      </c>
      <c r="E6099" s="620" t="s">
        <v>1086</v>
      </c>
      <c r="F6099" s="636" t="s">
        <v>2006</v>
      </c>
      <c r="G6099" s="637"/>
      <c r="H6099" s="610" t="s">
        <v>286</v>
      </c>
      <c r="I6099" s="611"/>
      <c r="J6099" s="209" t="s">
        <v>287</v>
      </c>
      <c r="K6099" s="209" t="s">
        <v>16</v>
      </c>
      <c r="L6099" s="210">
        <v>410.2</v>
      </c>
    </row>
    <row r="6100" spans="1:12" s="194" customFormat="1" ht="331.15" customHeight="1" x14ac:dyDescent="0.15">
      <c r="A6100" s="625"/>
      <c r="B6100" s="621"/>
      <c r="C6100" s="633"/>
      <c r="D6100" s="635"/>
      <c r="E6100" s="621"/>
      <c r="F6100" s="638"/>
      <c r="G6100" s="639"/>
      <c r="H6100" s="610" t="s">
        <v>242</v>
      </c>
      <c r="I6100" s="611"/>
      <c r="J6100" s="209" t="s">
        <v>287</v>
      </c>
      <c r="K6100" s="209" t="s">
        <v>16</v>
      </c>
      <c r="L6100" s="210">
        <v>772.41</v>
      </c>
    </row>
    <row r="6101" spans="1:12" s="194" customFormat="1" ht="24.6" customHeight="1" x14ac:dyDescent="0.15">
      <c r="A6101" s="625"/>
      <c r="B6101" s="203" t="s">
        <v>6</v>
      </c>
      <c r="C6101" s="207" t="s">
        <v>5</v>
      </c>
      <c r="D6101" s="207" t="s">
        <v>288</v>
      </c>
      <c r="E6101" s="207" t="s">
        <v>289</v>
      </c>
      <c r="F6101" s="612"/>
      <c r="G6101" s="613"/>
      <c r="H6101" s="616" t="s">
        <v>290</v>
      </c>
      <c r="I6101" s="617"/>
      <c r="J6101" s="620" t="s">
        <v>287</v>
      </c>
      <c r="K6101" s="620" t="s">
        <v>16</v>
      </c>
      <c r="L6101" s="622">
        <v>99.96</v>
      </c>
    </row>
    <row r="6102" spans="1:12" s="194" customFormat="1" ht="24.6" customHeight="1" x14ac:dyDescent="0.15">
      <c r="A6102" s="626"/>
      <c r="B6102" s="209" t="s">
        <v>419</v>
      </c>
      <c r="C6102" s="209" t="s">
        <v>2006</v>
      </c>
      <c r="D6102" s="211">
        <v>43420</v>
      </c>
      <c r="E6102" s="209" t="s">
        <v>1177</v>
      </c>
      <c r="F6102" s="614"/>
      <c r="G6102" s="615"/>
      <c r="H6102" s="618"/>
      <c r="I6102" s="619"/>
      <c r="J6102" s="621"/>
      <c r="K6102" s="621"/>
      <c r="L6102" s="623"/>
    </row>
    <row r="6103" spans="1:12" s="194" customFormat="1" ht="24.6" customHeight="1" x14ac:dyDescent="0.15">
      <c r="A6103" s="624">
        <v>1150</v>
      </c>
      <c r="B6103" s="203" t="s">
        <v>12</v>
      </c>
      <c r="C6103" s="207" t="s">
        <v>11</v>
      </c>
      <c r="D6103" s="207" t="s">
        <v>280</v>
      </c>
      <c r="E6103" s="207" t="s">
        <v>281</v>
      </c>
      <c r="F6103" s="627" t="s">
        <v>8</v>
      </c>
      <c r="G6103" s="628"/>
      <c r="H6103" s="629"/>
      <c r="I6103" s="630"/>
      <c r="J6103" s="630"/>
      <c r="K6103" s="630"/>
      <c r="L6103" s="631"/>
    </row>
    <row r="6104" spans="1:12" s="194" customFormat="1" ht="26.65" customHeight="1" x14ac:dyDescent="0.15">
      <c r="A6104" s="625"/>
      <c r="B6104" s="620" t="s">
        <v>3737</v>
      </c>
      <c r="C6104" s="620" t="s">
        <v>3738</v>
      </c>
      <c r="D6104" s="634">
        <v>43387</v>
      </c>
      <c r="E6104" s="620" t="s">
        <v>3739</v>
      </c>
      <c r="F6104" s="636" t="s">
        <v>1927</v>
      </c>
      <c r="G6104" s="637"/>
      <c r="H6104" s="610" t="s">
        <v>286</v>
      </c>
      <c r="I6104" s="611"/>
      <c r="J6104" s="209" t="s">
        <v>287</v>
      </c>
      <c r="K6104" s="209" t="s">
        <v>287</v>
      </c>
      <c r="L6104" s="210">
        <v>0</v>
      </c>
    </row>
    <row r="6105" spans="1:12" s="194" customFormat="1" ht="105" customHeight="1" x14ac:dyDescent="0.15">
      <c r="A6105" s="625"/>
      <c r="B6105" s="621"/>
      <c r="C6105" s="621"/>
      <c r="D6105" s="635"/>
      <c r="E6105" s="621"/>
      <c r="F6105" s="638"/>
      <c r="G6105" s="639"/>
      <c r="H6105" s="610" t="s">
        <v>242</v>
      </c>
      <c r="I6105" s="611"/>
      <c r="J6105" s="209" t="s">
        <v>287</v>
      </c>
      <c r="K6105" s="209" t="s">
        <v>287</v>
      </c>
      <c r="L6105" s="210">
        <v>0</v>
      </c>
    </row>
    <row r="6106" spans="1:12" s="194" customFormat="1" ht="24.6" customHeight="1" x14ac:dyDescent="0.15">
      <c r="A6106" s="625"/>
      <c r="B6106" s="203" t="s">
        <v>6</v>
      </c>
      <c r="C6106" s="207" t="s">
        <v>5</v>
      </c>
      <c r="D6106" s="207" t="s">
        <v>288</v>
      </c>
      <c r="E6106" s="207" t="s">
        <v>289</v>
      </c>
      <c r="F6106" s="612"/>
      <c r="G6106" s="613"/>
      <c r="H6106" s="616" t="s">
        <v>290</v>
      </c>
      <c r="I6106" s="617"/>
      <c r="J6106" s="620" t="s">
        <v>287</v>
      </c>
      <c r="K6106" s="620" t="s">
        <v>16</v>
      </c>
      <c r="L6106" s="622">
        <v>999</v>
      </c>
    </row>
    <row r="6107" spans="1:12" s="194" customFormat="1" ht="35.1" customHeight="1" x14ac:dyDescent="0.15">
      <c r="A6107" s="626"/>
      <c r="B6107" s="209" t="s">
        <v>3740</v>
      </c>
      <c r="C6107" s="209" t="s">
        <v>1927</v>
      </c>
      <c r="D6107" s="211">
        <v>43389</v>
      </c>
      <c r="E6107" s="209" t="s">
        <v>1548</v>
      </c>
      <c r="F6107" s="614"/>
      <c r="G6107" s="615"/>
      <c r="H6107" s="618"/>
      <c r="I6107" s="619"/>
      <c r="J6107" s="621"/>
      <c r="K6107" s="621"/>
      <c r="L6107" s="623"/>
    </row>
    <row r="6108" spans="1:12" s="194" customFormat="1" ht="24.6" customHeight="1" x14ac:dyDescent="0.15">
      <c r="A6108" s="624">
        <v>1151</v>
      </c>
      <c r="B6108" s="203" t="s">
        <v>12</v>
      </c>
      <c r="C6108" s="207" t="s">
        <v>11</v>
      </c>
      <c r="D6108" s="207" t="s">
        <v>280</v>
      </c>
      <c r="E6108" s="207" t="s">
        <v>281</v>
      </c>
      <c r="F6108" s="627" t="s">
        <v>8</v>
      </c>
      <c r="G6108" s="628"/>
      <c r="H6108" s="629"/>
      <c r="I6108" s="630"/>
      <c r="J6108" s="630"/>
      <c r="K6108" s="630"/>
      <c r="L6108" s="631"/>
    </row>
    <row r="6109" spans="1:12" s="194" customFormat="1" ht="26.65" customHeight="1" x14ac:dyDescent="0.15">
      <c r="A6109" s="625"/>
      <c r="B6109" s="620" t="s">
        <v>3737</v>
      </c>
      <c r="C6109" s="620" t="s">
        <v>3741</v>
      </c>
      <c r="D6109" s="634">
        <v>43417</v>
      </c>
      <c r="E6109" s="620" t="s">
        <v>321</v>
      </c>
      <c r="F6109" s="636" t="s">
        <v>1727</v>
      </c>
      <c r="G6109" s="637"/>
      <c r="H6109" s="610" t="s">
        <v>286</v>
      </c>
      <c r="I6109" s="611"/>
      <c r="J6109" s="209" t="s">
        <v>287</v>
      </c>
      <c r="K6109" s="209" t="s">
        <v>287</v>
      </c>
      <c r="L6109" s="210">
        <v>0</v>
      </c>
    </row>
    <row r="6110" spans="1:12" s="194" customFormat="1" ht="115.7" customHeight="1" x14ac:dyDescent="0.15">
      <c r="A6110" s="625"/>
      <c r="B6110" s="621"/>
      <c r="C6110" s="621"/>
      <c r="D6110" s="635"/>
      <c r="E6110" s="621"/>
      <c r="F6110" s="638"/>
      <c r="G6110" s="639"/>
      <c r="H6110" s="610" t="s">
        <v>242</v>
      </c>
      <c r="I6110" s="611"/>
      <c r="J6110" s="209" t="s">
        <v>287</v>
      </c>
      <c r="K6110" s="209" t="s">
        <v>287</v>
      </c>
      <c r="L6110" s="210">
        <v>0</v>
      </c>
    </row>
    <row r="6111" spans="1:12" s="194" customFormat="1" ht="24.6" customHeight="1" x14ac:dyDescent="0.15">
      <c r="A6111" s="625"/>
      <c r="B6111" s="203" t="s">
        <v>6</v>
      </c>
      <c r="C6111" s="207" t="s">
        <v>5</v>
      </c>
      <c r="D6111" s="207" t="s">
        <v>288</v>
      </c>
      <c r="E6111" s="207" t="s">
        <v>289</v>
      </c>
      <c r="F6111" s="612"/>
      <c r="G6111" s="613"/>
      <c r="H6111" s="616" t="s">
        <v>290</v>
      </c>
      <c r="I6111" s="617"/>
      <c r="J6111" s="620" t="s">
        <v>287</v>
      </c>
      <c r="K6111" s="620" t="s">
        <v>16</v>
      </c>
      <c r="L6111" s="622">
        <v>760</v>
      </c>
    </row>
    <row r="6112" spans="1:12" s="194" customFormat="1" ht="35.1" customHeight="1" x14ac:dyDescent="0.15">
      <c r="A6112" s="626"/>
      <c r="B6112" s="209" t="s">
        <v>3740</v>
      </c>
      <c r="C6112" s="209" t="s">
        <v>1727</v>
      </c>
      <c r="D6112" s="211">
        <v>43422</v>
      </c>
      <c r="E6112" s="209" t="s">
        <v>383</v>
      </c>
      <c r="F6112" s="614"/>
      <c r="G6112" s="615"/>
      <c r="H6112" s="618"/>
      <c r="I6112" s="619"/>
      <c r="J6112" s="621"/>
      <c r="K6112" s="621"/>
      <c r="L6112" s="623"/>
    </row>
    <row r="6113" spans="1:12" s="194" customFormat="1" ht="24.6" customHeight="1" x14ac:dyDescent="0.15">
      <c r="A6113" s="624">
        <v>1152</v>
      </c>
      <c r="B6113" s="203" t="s">
        <v>12</v>
      </c>
      <c r="C6113" s="207" t="s">
        <v>11</v>
      </c>
      <c r="D6113" s="207" t="s">
        <v>280</v>
      </c>
      <c r="E6113" s="207" t="s">
        <v>281</v>
      </c>
      <c r="F6113" s="627" t="s">
        <v>8</v>
      </c>
      <c r="G6113" s="628"/>
      <c r="H6113" s="629"/>
      <c r="I6113" s="630"/>
      <c r="J6113" s="630"/>
      <c r="K6113" s="630"/>
      <c r="L6113" s="631"/>
    </row>
    <row r="6114" spans="1:12" s="194" customFormat="1" ht="26.65" customHeight="1" x14ac:dyDescent="0.15">
      <c r="A6114" s="625"/>
      <c r="B6114" s="620" t="s">
        <v>3737</v>
      </c>
      <c r="C6114" s="632" t="s">
        <v>3742</v>
      </c>
      <c r="D6114" s="634">
        <v>43431</v>
      </c>
      <c r="E6114" s="620" t="s">
        <v>1480</v>
      </c>
      <c r="F6114" s="636" t="s">
        <v>2485</v>
      </c>
      <c r="G6114" s="637"/>
      <c r="H6114" s="610" t="s">
        <v>286</v>
      </c>
      <c r="I6114" s="611"/>
      <c r="J6114" s="209" t="s">
        <v>287</v>
      </c>
      <c r="K6114" s="209" t="s">
        <v>16</v>
      </c>
      <c r="L6114" s="210">
        <v>519.75</v>
      </c>
    </row>
    <row r="6115" spans="1:12" s="194" customFormat="1" ht="158.85" customHeight="1" x14ac:dyDescent="0.15">
      <c r="A6115" s="625"/>
      <c r="B6115" s="621"/>
      <c r="C6115" s="633"/>
      <c r="D6115" s="635"/>
      <c r="E6115" s="621"/>
      <c r="F6115" s="638"/>
      <c r="G6115" s="639"/>
      <c r="H6115" s="610" t="s">
        <v>242</v>
      </c>
      <c r="I6115" s="611"/>
      <c r="J6115" s="209" t="s">
        <v>287</v>
      </c>
      <c r="K6115" s="209" t="s">
        <v>16</v>
      </c>
      <c r="L6115" s="210">
        <v>2548.11</v>
      </c>
    </row>
    <row r="6116" spans="1:12" s="194" customFormat="1" ht="24.6" customHeight="1" x14ac:dyDescent="0.15">
      <c r="A6116" s="625"/>
      <c r="B6116" s="203" t="s">
        <v>6</v>
      </c>
      <c r="C6116" s="207" t="s">
        <v>5</v>
      </c>
      <c r="D6116" s="207" t="s">
        <v>288</v>
      </c>
      <c r="E6116" s="207" t="s">
        <v>289</v>
      </c>
      <c r="F6116" s="612"/>
      <c r="G6116" s="613"/>
      <c r="H6116" s="616" t="s">
        <v>290</v>
      </c>
      <c r="I6116" s="617"/>
      <c r="J6116" s="620" t="s">
        <v>287</v>
      </c>
      <c r="K6116" s="620" t="s">
        <v>16</v>
      </c>
      <c r="L6116" s="622">
        <v>871.51</v>
      </c>
    </row>
    <row r="6117" spans="1:12" s="194" customFormat="1" ht="35.1" customHeight="1" x14ac:dyDescent="0.15">
      <c r="A6117" s="626"/>
      <c r="B6117" s="209" t="s">
        <v>3740</v>
      </c>
      <c r="C6117" s="209" t="s">
        <v>2485</v>
      </c>
      <c r="D6117" s="211">
        <v>43435</v>
      </c>
      <c r="E6117" s="209" t="s">
        <v>944</v>
      </c>
      <c r="F6117" s="614"/>
      <c r="G6117" s="615"/>
      <c r="H6117" s="618"/>
      <c r="I6117" s="619"/>
      <c r="J6117" s="621"/>
      <c r="K6117" s="621"/>
      <c r="L6117" s="623"/>
    </row>
    <row r="6118" spans="1:12" s="194" customFormat="1" ht="24.6" customHeight="1" x14ac:dyDescent="0.15">
      <c r="A6118" s="624">
        <v>1153</v>
      </c>
      <c r="B6118" s="203" t="s">
        <v>12</v>
      </c>
      <c r="C6118" s="207" t="s">
        <v>11</v>
      </c>
      <c r="D6118" s="207" t="s">
        <v>280</v>
      </c>
      <c r="E6118" s="207" t="s">
        <v>281</v>
      </c>
      <c r="F6118" s="627" t="s">
        <v>8</v>
      </c>
      <c r="G6118" s="628"/>
      <c r="H6118" s="629"/>
      <c r="I6118" s="630"/>
      <c r="J6118" s="630"/>
      <c r="K6118" s="630"/>
      <c r="L6118" s="631"/>
    </row>
    <row r="6119" spans="1:12" s="194" customFormat="1" ht="26.65" customHeight="1" x14ac:dyDescent="0.15">
      <c r="A6119" s="625"/>
      <c r="B6119" s="620" t="s">
        <v>3737</v>
      </c>
      <c r="C6119" s="632" t="s">
        <v>3743</v>
      </c>
      <c r="D6119" s="634">
        <v>43497</v>
      </c>
      <c r="E6119" s="620" t="s">
        <v>1258</v>
      </c>
      <c r="F6119" s="636" t="s">
        <v>2553</v>
      </c>
      <c r="G6119" s="637"/>
      <c r="H6119" s="610" t="s">
        <v>286</v>
      </c>
      <c r="I6119" s="611"/>
      <c r="J6119" s="209" t="s">
        <v>287</v>
      </c>
      <c r="K6119" s="209" t="s">
        <v>16</v>
      </c>
      <c r="L6119" s="210">
        <v>338</v>
      </c>
    </row>
    <row r="6120" spans="1:12" s="194" customFormat="1" ht="395.65" customHeight="1" x14ac:dyDescent="0.15">
      <c r="A6120" s="625"/>
      <c r="B6120" s="621"/>
      <c r="C6120" s="633"/>
      <c r="D6120" s="635"/>
      <c r="E6120" s="621"/>
      <c r="F6120" s="638"/>
      <c r="G6120" s="639"/>
      <c r="H6120" s="610" t="s">
        <v>242</v>
      </c>
      <c r="I6120" s="611"/>
      <c r="J6120" s="209" t="s">
        <v>287</v>
      </c>
      <c r="K6120" s="209" t="s">
        <v>16</v>
      </c>
      <c r="L6120" s="210">
        <v>1712.53</v>
      </c>
    </row>
    <row r="6121" spans="1:12" s="194" customFormat="1" ht="24.6" customHeight="1" x14ac:dyDescent="0.15">
      <c r="A6121" s="625"/>
      <c r="B6121" s="203" t="s">
        <v>6</v>
      </c>
      <c r="C6121" s="207" t="s">
        <v>5</v>
      </c>
      <c r="D6121" s="207" t="s">
        <v>288</v>
      </c>
      <c r="E6121" s="207" t="s">
        <v>289</v>
      </c>
      <c r="F6121" s="612"/>
      <c r="G6121" s="613"/>
      <c r="H6121" s="616" t="s">
        <v>290</v>
      </c>
      <c r="I6121" s="617"/>
      <c r="J6121" s="620" t="s">
        <v>287</v>
      </c>
      <c r="K6121" s="620" t="s">
        <v>16</v>
      </c>
      <c r="L6121" s="622">
        <v>400</v>
      </c>
    </row>
    <row r="6122" spans="1:12" s="194" customFormat="1" ht="35.1" customHeight="1" x14ac:dyDescent="0.15">
      <c r="A6122" s="626"/>
      <c r="B6122" s="209" t="s">
        <v>3740</v>
      </c>
      <c r="C6122" s="209" t="s">
        <v>2553</v>
      </c>
      <c r="D6122" s="211">
        <v>43503</v>
      </c>
      <c r="E6122" s="209" t="s">
        <v>3744</v>
      </c>
      <c r="F6122" s="614"/>
      <c r="G6122" s="615"/>
      <c r="H6122" s="618"/>
      <c r="I6122" s="619"/>
      <c r="J6122" s="621"/>
      <c r="K6122" s="621"/>
      <c r="L6122" s="623"/>
    </row>
    <row r="6123" spans="1:12" s="194" customFormat="1" ht="24.6" customHeight="1" x14ac:dyDescent="0.15">
      <c r="A6123" s="624">
        <v>1154</v>
      </c>
      <c r="B6123" s="203" t="s">
        <v>12</v>
      </c>
      <c r="C6123" s="207" t="s">
        <v>11</v>
      </c>
      <c r="D6123" s="207" t="s">
        <v>280</v>
      </c>
      <c r="E6123" s="207" t="s">
        <v>281</v>
      </c>
      <c r="F6123" s="627" t="s">
        <v>8</v>
      </c>
      <c r="G6123" s="628"/>
      <c r="H6123" s="629"/>
      <c r="I6123" s="630"/>
      <c r="J6123" s="630"/>
      <c r="K6123" s="630"/>
      <c r="L6123" s="631"/>
    </row>
    <row r="6124" spans="1:12" s="194" customFormat="1" ht="26.65" customHeight="1" x14ac:dyDescent="0.15">
      <c r="A6124" s="625"/>
      <c r="B6124" s="620" t="s">
        <v>3737</v>
      </c>
      <c r="C6124" s="632" t="s">
        <v>3745</v>
      </c>
      <c r="D6124" s="634">
        <v>43535</v>
      </c>
      <c r="E6124" s="620" t="s">
        <v>607</v>
      </c>
      <c r="F6124" s="636" t="s">
        <v>1927</v>
      </c>
      <c r="G6124" s="637"/>
      <c r="H6124" s="610" t="s">
        <v>286</v>
      </c>
      <c r="I6124" s="611"/>
      <c r="J6124" s="209" t="s">
        <v>287</v>
      </c>
      <c r="K6124" s="209" t="s">
        <v>16</v>
      </c>
      <c r="L6124" s="210">
        <v>578</v>
      </c>
    </row>
    <row r="6125" spans="1:12" s="194" customFormat="1" ht="409.6" customHeight="1" x14ac:dyDescent="0.15">
      <c r="A6125" s="625"/>
      <c r="B6125" s="640"/>
      <c r="C6125" s="641"/>
      <c r="D6125" s="642"/>
      <c r="E6125" s="640"/>
      <c r="F6125" s="643"/>
      <c r="G6125" s="644"/>
      <c r="H6125" s="616" t="s">
        <v>242</v>
      </c>
      <c r="I6125" s="617"/>
      <c r="J6125" s="620" t="s">
        <v>287</v>
      </c>
      <c r="K6125" s="620" t="s">
        <v>16</v>
      </c>
      <c r="L6125" s="622">
        <v>582.6</v>
      </c>
    </row>
    <row r="6126" spans="1:12" s="194" customFormat="1" ht="126.95" customHeight="1" x14ac:dyDescent="0.15">
      <c r="A6126" s="625"/>
      <c r="B6126" s="621"/>
      <c r="C6126" s="633"/>
      <c r="D6126" s="635"/>
      <c r="E6126" s="621"/>
      <c r="F6126" s="638"/>
      <c r="G6126" s="639"/>
      <c r="H6126" s="618"/>
      <c r="I6126" s="619"/>
      <c r="J6126" s="621"/>
      <c r="K6126" s="621"/>
      <c r="L6126" s="623"/>
    </row>
    <row r="6127" spans="1:12" s="194" customFormat="1" ht="24.6" customHeight="1" x14ac:dyDescent="0.15">
      <c r="A6127" s="625"/>
      <c r="B6127" s="203" t="s">
        <v>6</v>
      </c>
      <c r="C6127" s="207" t="s">
        <v>5</v>
      </c>
      <c r="D6127" s="207" t="s">
        <v>288</v>
      </c>
      <c r="E6127" s="207" t="s">
        <v>289</v>
      </c>
      <c r="F6127" s="612"/>
      <c r="G6127" s="613"/>
      <c r="H6127" s="616" t="s">
        <v>290</v>
      </c>
      <c r="I6127" s="617"/>
      <c r="J6127" s="620" t="s">
        <v>287</v>
      </c>
      <c r="K6127" s="620" t="s">
        <v>16</v>
      </c>
      <c r="L6127" s="622">
        <v>2299</v>
      </c>
    </row>
    <row r="6128" spans="1:12" s="194" customFormat="1" ht="35.1" customHeight="1" x14ac:dyDescent="0.15">
      <c r="A6128" s="626"/>
      <c r="B6128" s="209" t="s">
        <v>3740</v>
      </c>
      <c r="C6128" s="209" t="s">
        <v>1927</v>
      </c>
      <c r="D6128" s="211">
        <v>43538</v>
      </c>
      <c r="E6128" s="209" t="s">
        <v>3746</v>
      </c>
      <c r="F6128" s="614"/>
      <c r="G6128" s="615"/>
      <c r="H6128" s="618"/>
      <c r="I6128" s="619"/>
      <c r="J6128" s="621"/>
      <c r="K6128" s="621"/>
      <c r="L6128" s="623"/>
    </row>
    <row r="6129" spans="1:12" s="194" customFormat="1" ht="24.6" customHeight="1" x14ac:dyDescent="0.15">
      <c r="A6129" s="624">
        <v>1155</v>
      </c>
      <c r="B6129" s="203" t="s">
        <v>12</v>
      </c>
      <c r="C6129" s="207" t="s">
        <v>11</v>
      </c>
      <c r="D6129" s="207" t="s">
        <v>280</v>
      </c>
      <c r="E6129" s="207" t="s">
        <v>281</v>
      </c>
      <c r="F6129" s="627" t="s">
        <v>8</v>
      </c>
      <c r="G6129" s="628"/>
      <c r="H6129" s="629"/>
      <c r="I6129" s="630"/>
      <c r="J6129" s="630"/>
      <c r="K6129" s="630"/>
      <c r="L6129" s="631"/>
    </row>
    <row r="6130" spans="1:12" s="194" customFormat="1" ht="26.65" customHeight="1" x14ac:dyDescent="0.15">
      <c r="A6130" s="625"/>
      <c r="B6130" s="620" t="s">
        <v>3747</v>
      </c>
      <c r="C6130" s="632" t="s">
        <v>3748</v>
      </c>
      <c r="D6130" s="634">
        <v>43376</v>
      </c>
      <c r="E6130" s="620" t="s">
        <v>449</v>
      </c>
      <c r="F6130" s="636" t="s">
        <v>2937</v>
      </c>
      <c r="G6130" s="637"/>
      <c r="H6130" s="610" t="s">
        <v>286</v>
      </c>
      <c r="I6130" s="611"/>
      <c r="J6130" s="209" t="s">
        <v>287</v>
      </c>
      <c r="K6130" s="209" t="s">
        <v>16</v>
      </c>
      <c r="L6130" s="210">
        <v>348.25</v>
      </c>
    </row>
    <row r="6131" spans="1:12" s="194" customFormat="1" ht="169.5" customHeight="1" x14ac:dyDescent="0.15">
      <c r="A6131" s="625"/>
      <c r="B6131" s="621"/>
      <c r="C6131" s="633"/>
      <c r="D6131" s="635"/>
      <c r="E6131" s="621"/>
      <c r="F6131" s="638"/>
      <c r="G6131" s="639"/>
      <c r="H6131" s="610" t="s">
        <v>242</v>
      </c>
      <c r="I6131" s="611"/>
      <c r="J6131" s="209" t="s">
        <v>287</v>
      </c>
      <c r="K6131" s="209" t="s">
        <v>16</v>
      </c>
      <c r="L6131" s="210">
        <v>341.6</v>
      </c>
    </row>
    <row r="6132" spans="1:12" s="194" customFormat="1" ht="24.6" customHeight="1" x14ac:dyDescent="0.15">
      <c r="A6132" s="625"/>
      <c r="B6132" s="203" t="s">
        <v>6</v>
      </c>
      <c r="C6132" s="207" t="s">
        <v>5</v>
      </c>
      <c r="D6132" s="207" t="s">
        <v>288</v>
      </c>
      <c r="E6132" s="207" t="s">
        <v>289</v>
      </c>
      <c r="F6132" s="612"/>
      <c r="G6132" s="613"/>
      <c r="H6132" s="616" t="s">
        <v>290</v>
      </c>
      <c r="I6132" s="617"/>
      <c r="J6132" s="620" t="s">
        <v>287</v>
      </c>
      <c r="K6132" s="620" t="s">
        <v>287</v>
      </c>
      <c r="L6132" s="622">
        <v>0</v>
      </c>
    </row>
    <row r="6133" spans="1:12" s="194" customFormat="1" ht="24.6" customHeight="1" x14ac:dyDescent="0.15">
      <c r="A6133" s="626"/>
      <c r="B6133" s="209" t="s">
        <v>302</v>
      </c>
      <c r="C6133" s="209" t="s">
        <v>2937</v>
      </c>
      <c r="D6133" s="211">
        <v>43379</v>
      </c>
      <c r="E6133" s="209" t="s">
        <v>1664</v>
      </c>
      <c r="F6133" s="614"/>
      <c r="G6133" s="615"/>
      <c r="H6133" s="618"/>
      <c r="I6133" s="619"/>
      <c r="J6133" s="621"/>
      <c r="K6133" s="621"/>
      <c r="L6133" s="623"/>
    </row>
    <row r="6134" spans="1:12" s="194" customFormat="1" ht="24.6" customHeight="1" x14ac:dyDescent="0.15">
      <c r="A6134" s="624">
        <v>1156</v>
      </c>
      <c r="B6134" s="203" t="s">
        <v>12</v>
      </c>
      <c r="C6134" s="207" t="s">
        <v>11</v>
      </c>
      <c r="D6134" s="207" t="s">
        <v>280</v>
      </c>
      <c r="E6134" s="207" t="s">
        <v>281</v>
      </c>
      <c r="F6134" s="627" t="s">
        <v>8</v>
      </c>
      <c r="G6134" s="628"/>
      <c r="H6134" s="629"/>
      <c r="I6134" s="630"/>
      <c r="J6134" s="630"/>
      <c r="K6134" s="630"/>
      <c r="L6134" s="631"/>
    </row>
    <row r="6135" spans="1:12" s="194" customFormat="1" ht="26.65" customHeight="1" x14ac:dyDescent="0.15">
      <c r="A6135" s="625"/>
      <c r="B6135" s="620" t="s">
        <v>3747</v>
      </c>
      <c r="C6135" s="632" t="s">
        <v>3749</v>
      </c>
      <c r="D6135" s="634">
        <v>43397</v>
      </c>
      <c r="E6135" s="620" t="s">
        <v>3750</v>
      </c>
      <c r="F6135" s="636" t="s">
        <v>720</v>
      </c>
      <c r="G6135" s="637"/>
      <c r="H6135" s="610" t="s">
        <v>286</v>
      </c>
      <c r="I6135" s="611"/>
      <c r="J6135" s="209" t="s">
        <v>287</v>
      </c>
      <c r="K6135" s="209" t="s">
        <v>16</v>
      </c>
      <c r="L6135" s="210">
        <v>594.76</v>
      </c>
    </row>
    <row r="6136" spans="1:12" s="194" customFormat="1" ht="126.95" customHeight="1" x14ac:dyDescent="0.15">
      <c r="A6136" s="625"/>
      <c r="B6136" s="621"/>
      <c r="C6136" s="633"/>
      <c r="D6136" s="635"/>
      <c r="E6136" s="621"/>
      <c r="F6136" s="638"/>
      <c r="G6136" s="639"/>
      <c r="H6136" s="610" t="s">
        <v>242</v>
      </c>
      <c r="I6136" s="611"/>
      <c r="J6136" s="209" t="s">
        <v>287</v>
      </c>
      <c r="K6136" s="209" t="s">
        <v>16</v>
      </c>
      <c r="L6136" s="210">
        <v>409.1</v>
      </c>
    </row>
    <row r="6137" spans="1:12" s="194" customFormat="1" ht="24.6" customHeight="1" x14ac:dyDescent="0.15">
      <c r="A6137" s="625"/>
      <c r="B6137" s="203" t="s">
        <v>6</v>
      </c>
      <c r="C6137" s="207" t="s">
        <v>5</v>
      </c>
      <c r="D6137" s="207" t="s">
        <v>288</v>
      </c>
      <c r="E6137" s="207" t="s">
        <v>289</v>
      </c>
      <c r="F6137" s="612"/>
      <c r="G6137" s="613"/>
      <c r="H6137" s="616" t="s">
        <v>290</v>
      </c>
      <c r="I6137" s="617"/>
      <c r="J6137" s="620" t="s">
        <v>287</v>
      </c>
      <c r="K6137" s="620" t="s">
        <v>16</v>
      </c>
      <c r="L6137" s="622">
        <v>250</v>
      </c>
    </row>
    <row r="6138" spans="1:12" s="194" customFormat="1" ht="24.6" customHeight="1" x14ac:dyDescent="0.15">
      <c r="A6138" s="626"/>
      <c r="B6138" s="209" t="s">
        <v>302</v>
      </c>
      <c r="C6138" s="209" t="s">
        <v>720</v>
      </c>
      <c r="D6138" s="211">
        <v>43399</v>
      </c>
      <c r="E6138" s="209" t="s">
        <v>791</v>
      </c>
      <c r="F6138" s="614"/>
      <c r="G6138" s="615"/>
      <c r="H6138" s="618"/>
      <c r="I6138" s="619"/>
      <c r="J6138" s="621"/>
      <c r="K6138" s="621"/>
      <c r="L6138" s="623"/>
    </row>
    <row r="6139" spans="1:12" s="194" customFormat="1" ht="24.6" customHeight="1" x14ac:dyDescent="0.15">
      <c r="A6139" s="624">
        <v>1157</v>
      </c>
      <c r="B6139" s="203" t="s">
        <v>12</v>
      </c>
      <c r="C6139" s="207" t="s">
        <v>11</v>
      </c>
      <c r="D6139" s="207" t="s">
        <v>280</v>
      </c>
      <c r="E6139" s="207" t="s">
        <v>281</v>
      </c>
      <c r="F6139" s="627" t="s">
        <v>8</v>
      </c>
      <c r="G6139" s="628"/>
      <c r="H6139" s="629"/>
      <c r="I6139" s="630"/>
      <c r="J6139" s="630"/>
      <c r="K6139" s="630"/>
      <c r="L6139" s="631"/>
    </row>
    <row r="6140" spans="1:12" s="194" customFormat="1" ht="26.65" customHeight="1" x14ac:dyDescent="0.15">
      <c r="A6140" s="625"/>
      <c r="B6140" s="620" t="s">
        <v>3747</v>
      </c>
      <c r="C6140" s="632" t="s">
        <v>3751</v>
      </c>
      <c r="D6140" s="634">
        <v>43405</v>
      </c>
      <c r="E6140" s="620" t="s">
        <v>321</v>
      </c>
      <c r="F6140" s="636" t="s">
        <v>536</v>
      </c>
      <c r="G6140" s="637"/>
      <c r="H6140" s="610" t="s">
        <v>286</v>
      </c>
      <c r="I6140" s="611"/>
      <c r="J6140" s="209" t="s">
        <v>287</v>
      </c>
      <c r="K6140" s="209" t="s">
        <v>16</v>
      </c>
      <c r="L6140" s="210">
        <v>352.16</v>
      </c>
    </row>
    <row r="6141" spans="1:12" s="194" customFormat="1" ht="126.95" customHeight="1" x14ac:dyDescent="0.15">
      <c r="A6141" s="625"/>
      <c r="B6141" s="621"/>
      <c r="C6141" s="633"/>
      <c r="D6141" s="635"/>
      <c r="E6141" s="621"/>
      <c r="F6141" s="638"/>
      <c r="G6141" s="639"/>
      <c r="H6141" s="610" t="s">
        <v>242</v>
      </c>
      <c r="I6141" s="611"/>
      <c r="J6141" s="209" t="s">
        <v>287</v>
      </c>
      <c r="K6141" s="209" t="s">
        <v>16</v>
      </c>
      <c r="L6141" s="210">
        <v>900.4</v>
      </c>
    </row>
    <row r="6142" spans="1:12" s="194" customFormat="1" ht="24.6" customHeight="1" x14ac:dyDescent="0.15">
      <c r="A6142" s="625"/>
      <c r="B6142" s="203" t="s">
        <v>6</v>
      </c>
      <c r="C6142" s="207" t="s">
        <v>5</v>
      </c>
      <c r="D6142" s="207" t="s">
        <v>288</v>
      </c>
      <c r="E6142" s="207" t="s">
        <v>289</v>
      </c>
      <c r="F6142" s="612"/>
      <c r="G6142" s="613"/>
      <c r="H6142" s="616" t="s">
        <v>290</v>
      </c>
      <c r="I6142" s="617"/>
      <c r="J6142" s="620" t="s">
        <v>287</v>
      </c>
      <c r="K6142" s="620" t="s">
        <v>16</v>
      </c>
      <c r="L6142" s="622">
        <v>460</v>
      </c>
    </row>
    <row r="6143" spans="1:12" s="194" customFormat="1" ht="24.6" customHeight="1" x14ac:dyDescent="0.15">
      <c r="A6143" s="626"/>
      <c r="B6143" s="209" t="s">
        <v>302</v>
      </c>
      <c r="C6143" s="209" t="s">
        <v>536</v>
      </c>
      <c r="D6143" s="211">
        <v>43412</v>
      </c>
      <c r="E6143" s="209" t="s">
        <v>2604</v>
      </c>
      <c r="F6143" s="614"/>
      <c r="G6143" s="615"/>
      <c r="H6143" s="618"/>
      <c r="I6143" s="619"/>
      <c r="J6143" s="621"/>
      <c r="K6143" s="621"/>
      <c r="L6143" s="623"/>
    </row>
    <row r="6144" spans="1:12" s="194" customFormat="1" ht="24.6" customHeight="1" x14ac:dyDescent="0.15">
      <c r="A6144" s="624">
        <v>1158</v>
      </c>
      <c r="B6144" s="203" t="s">
        <v>12</v>
      </c>
      <c r="C6144" s="207" t="s">
        <v>11</v>
      </c>
      <c r="D6144" s="207" t="s">
        <v>280</v>
      </c>
      <c r="E6144" s="207" t="s">
        <v>281</v>
      </c>
      <c r="F6144" s="627" t="s">
        <v>8</v>
      </c>
      <c r="G6144" s="628"/>
      <c r="H6144" s="629"/>
      <c r="I6144" s="630"/>
      <c r="J6144" s="630"/>
      <c r="K6144" s="630"/>
      <c r="L6144" s="631"/>
    </row>
    <row r="6145" spans="1:12" s="194" customFormat="1" ht="26.65" customHeight="1" x14ac:dyDescent="0.15">
      <c r="A6145" s="625"/>
      <c r="B6145" s="620" t="s">
        <v>3747</v>
      </c>
      <c r="C6145" s="632" t="s">
        <v>3752</v>
      </c>
      <c r="D6145" s="634">
        <v>43551</v>
      </c>
      <c r="E6145" s="620" t="s">
        <v>2337</v>
      </c>
      <c r="F6145" s="636" t="s">
        <v>3753</v>
      </c>
      <c r="G6145" s="637"/>
      <c r="H6145" s="610" t="s">
        <v>286</v>
      </c>
      <c r="I6145" s="611"/>
      <c r="J6145" s="209" t="s">
        <v>287</v>
      </c>
      <c r="K6145" s="209" t="s">
        <v>16</v>
      </c>
      <c r="L6145" s="210">
        <v>613.32000000000005</v>
      </c>
    </row>
    <row r="6146" spans="1:12" s="194" customFormat="1" ht="115.7" customHeight="1" x14ac:dyDescent="0.15">
      <c r="A6146" s="625"/>
      <c r="B6146" s="621"/>
      <c r="C6146" s="633"/>
      <c r="D6146" s="635"/>
      <c r="E6146" s="621"/>
      <c r="F6146" s="638"/>
      <c r="G6146" s="639"/>
      <c r="H6146" s="610" t="s">
        <v>242</v>
      </c>
      <c r="I6146" s="611"/>
      <c r="J6146" s="209" t="s">
        <v>287</v>
      </c>
      <c r="K6146" s="209" t="s">
        <v>16</v>
      </c>
      <c r="L6146" s="210">
        <v>395.81</v>
      </c>
    </row>
    <row r="6147" spans="1:12" s="194" customFormat="1" ht="24.6" customHeight="1" x14ac:dyDescent="0.15">
      <c r="A6147" s="625"/>
      <c r="B6147" s="203" t="s">
        <v>6</v>
      </c>
      <c r="C6147" s="207" t="s">
        <v>5</v>
      </c>
      <c r="D6147" s="207" t="s">
        <v>288</v>
      </c>
      <c r="E6147" s="207" t="s">
        <v>289</v>
      </c>
      <c r="F6147" s="612"/>
      <c r="G6147" s="613"/>
      <c r="H6147" s="616" t="s">
        <v>290</v>
      </c>
      <c r="I6147" s="617"/>
      <c r="J6147" s="620" t="s">
        <v>287</v>
      </c>
      <c r="K6147" s="620" t="s">
        <v>287</v>
      </c>
      <c r="L6147" s="622">
        <v>0</v>
      </c>
    </row>
    <row r="6148" spans="1:12" s="194" customFormat="1" ht="24.6" customHeight="1" x14ac:dyDescent="0.15">
      <c r="A6148" s="626"/>
      <c r="B6148" s="209" t="s">
        <v>302</v>
      </c>
      <c r="C6148" s="209" t="s">
        <v>3753</v>
      </c>
      <c r="D6148" s="211">
        <v>43554</v>
      </c>
      <c r="E6148" s="209" t="s">
        <v>2036</v>
      </c>
      <c r="F6148" s="614"/>
      <c r="G6148" s="615"/>
      <c r="H6148" s="618"/>
      <c r="I6148" s="619"/>
      <c r="J6148" s="621"/>
      <c r="K6148" s="621"/>
      <c r="L6148" s="623"/>
    </row>
    <row r="6149" spans="1:12" s="194" customFormat="1" ht="24.6" customHeight="1" x14ac:dyDescent="0.15">
      <c r="A6149" s="624">
        <v>1159</v>
      </c>
      <c r="B6149" s="203" t="s">
        <v>12</v>
      </c>
      <c r="C6149" s="207" t="s">
        <v>11</v>
      </c>
      <c r="D6149" s="207" t="s">
        <v>280</v>
      </c>
      <c r="E6149" s="207" t="s">
        <v>281</v>
      </c>
      <c r="F6149" s="627" t="s">
        <v>8</v>
      </c>
      <c r="G6149" s="628"/>
      <c r="H6149" s="629"/>
      <c r="I6149" s="630"/>
      <c r="J6149" s="630"/>
      <c r="K6149" s="630"/>
      <c r="L6149" s="631"/>
    </row>
    <row r="6150" spans="1:12" s="194" customFormat="1" ht="26.65" customHeight="1" x14ac:dyDescent="0.15">
      <c r="A6150" s="625"/>
      <c r="B6150" s="620" t="s">
        <v>3754</v>
      </c>
      <c r="C6150" s="632" t="s">
        <v>3755</v>
      </c>
      <c r="D6150" s="634">
        <v>43440</v>
      </c>
      <c r="E6150" s="620" t="s">
        <v>3756</v>
      </c>
      <c r="F6150" s="636" t="s">
        <v>3757</v>
      </c>
      <c r="G6150" s="637"/>
      <c r="H6150" s="610" t="s">
        <v>286</v>
      </c>
      <c r="I6150" s="611"/>
      <c r="J6150" s="209" t="s">
        <v>287</v>
      </c>
      <c r="K6150" s="209" t="s">
        <v>16</v>
      </c>
      <c r="L6150" s="210">
        <v>1121.5</v>
      </c>
    </row>
    <row r="6151" spans="1:12" s="194" customFormat="1" ht="158.85" customHeight="1" x14ac:dyDescent="0.15">
      <c r="A6151" s="625"/>
      <c r="B6151" s="621"/>
      <c r="C6151" s="633"/>
      <c r="D6151" s="635"/>
      <c r="E6151" s="621"/>
      <c r="F6151" s="638"/>
      <c r="G6151" s="639"/>
      <c r="H6151" s="610" t="s">
        <v>242</v>
      </c>
      <c r="I6151" s="611"/>
      <c r="J6151" s="209" t="s">
        <v>287</v>
      </c>
      <c r="K6151" s="209" t="s">
        <v>16</v>
      </c>
      <c r="L6151" s="210">
        <v>844.5</v>
      </c>
    </row>
    <row r="6152" spans="1:12" s="194" customFormat="1" ht="24.6" customHeight="1" x14ac:dyDescent="0.15">
      <c r="A6152" s="625"/>
      <c r="B6152" s="203" t="s">
        <v>6</v>
      </c>
      <c r="C6152" s="207" t="s">
        <v>5</v>
      </c>
      <c r="D6152" s="207" t="s">
        <v>288</v>
      </c>
      <c r="E6152" s="207" t="s">
        <v>289</v>
      </c>
      <c r="F6152" s="612"/>
      <c r="G6152" s="613"/>
      <c r="H6152" s="616" t="s">
        <v>290</v>
      </c>
      <c r="I6152" s="617"/>
      <c r="J6152" s="620" t="s">
        <v>287</v>
      </c>
      <c r="K6152" s="620" t="s">
        <v>16</v>
      </c>
      <c r="L6152" s="622">
        <v>521</v>
      </c>
    </row>
    <row r="6153" spans="1:12" s="194" customFormat="1" ht="35.1" customHeight="1" x14ac:dyDescent="0.15">
      <c r="A6153" s="626"/>
      <c r="B6153" s="209" t="s">
        <v>3758</v>
      </c>
      <c r="C6153" s="209" t="s">
        <v>3757</v>
      </c>
      <c r="D6153" s="211">
        <v>43443</v>
      </c>
      <c r="E6153" s="209" t="s">
        <v>2060</v>
      </c>
      <c r="F6153" s="614"/>
      <c r="G6153" s="615"/>
      <c r="H6153" s="618"/>
      <c r="I6153" s="619"/>
      <c r="J6153" s="621"/>
      <c r="K6153" s="621"/>
      <c r="L6153" s="623"/>
    </row>
    <row r="6154" spans="1:12" s="194" customFormat="1" ht="24.6" customHeight="1" x14ac:dyDescent="0.15">
      <c r="A6154" s="624">
        <v>1160</v>
      </c>
      <c r="B6154" s="203" t="s">
        <v>12</v>
      </c>
      <c r="C6154" s="207" t="s">
        <v>11</v>
      </c>
      <c r="D6154" s="207" t="s">
        <v>280</v>
      </c>
      <c r="E6154" s="207" t="s">
        <v>281</v>
      </c>
      <c r="F6154" s="627" t="s">
        <v>8</v>
      </c>
      <c r="G6154" s="628"/>
      <c r="H6154" s="629"/>
      <c r="I6154" s="630"/>
      <c r="J6154" s="630"/>
      <c r="K6154" s="630"/>
      <c r="L6154" s="631"/>
    </row>
    <row r="6155" spans="1:12" s="194" customFormat="1" ht="26.65" customHeight="1" x14ac:dyDescent="0.15">
      <c r="A6155" s="625"/>
      <c r="B6155" s="620" t="s">
        <v>3759</v>
      </c>
      <c r="C6155" s="632" t="s">
        <v>3760</v>
      </c>
      <c r="D6155" s="634">
        <v>43529</v>
      </c>
      <c r="E6155" s="620" t="s">
        <v>628</v>
      </c>
      <c r="F6155" s="636" t="s">
        <v>723</v>
      </c>
      <c r="G6155" s="637"/>
      <c r="H6155" s="610" t="s">
        <v>286</v>
      </c>
      <c r="I6155" s="611"/>
      <c r="J6155" s="209" t="s">
        <v>287</v>
      </c>
      <c r="K6155" s="209" t="s">
        <v>16</v>
      </c>
      <c r="L6155" s="210">
        <v>855.04</v>
      </c>
    </row>
    <row r="6156" spans="1:12" s="194" customFormat="1" ht="288" customHeight="1" x14ac:dyDescent="0.15">
      <c r="A6156" s="625"/>
      <c r="B6156" s="621"/>
      <c r="C6156" s="633"/>
      <c r="D6156" s="635"/>
      <c r="E6156" s="621"/>
      <c r="F6156" s="638"/>
      <c r="G6156" s="639"/>
      <c r="H6156" s="610" t="s">
        <v>242</v>
      </c>
      <c r="I6156" s="611"/>
      <c r="J6156" s="209" t="s">
        <v>287</v>
      </c>
      <c r="K6156" s="209" t="s">
        <v>287</v>
      </c>
      <c r="L6156" s="210">
        <v>0</v>
      </c>
    </row>
    <row r="6157" spans="1:12" s="194" customFormat="1" ht="24.6" customHeight="1" x14ac:dyDescent="0.15">
      <c r="A6157" s="625"/>
      <c r="B6157" s="203" t="s">
        <v>6</v>
      </c>
      <c r="C6157" s="207" t="s">
        <v>5</v>
      </c>
      <c r="D6157" s="207" t="s">
        <v>288</v>
      </c>
      <c r="E6157" s="207" t="s">
        <v>289</v>
      </c>
      <c r="F6157" s="612"/>
      <c r="G6157" s="613"/>
      <c r="H6157" s="616" t="s">
        <v>290</v>
      </c>
      <c r="I6157" s="617"/>
      <c r="J6157" s="620" t="s">
        <v>287</v>
      </c>
      <c r="K6157" s="620" t="s">
        <v>287</v>
      </c>
      <c r="L6157" s="622">
        <v>0</v>
      </c>
    </row>
    <row r="6158" spans="1:12" s="194" customFormat="1" ht="24.6" customHeight="1" x14ac:dyDescent="0.15">
      <c r="A6158" s="626"/>
      <c r="B6158" s="209" t="s">
        <v>460</v>
      </c>
      <c r="C6158" s="209" t="s">
        <v>723</v>
      </c>
      <c r="D6158" s="211">
        <v>43531</v>
      </c>
      <c r="E6158" s="209" t="s">
        <v>490</v>
      </c>
      <c r="F6158" s="614"/>
      <c r="G6158" s="615"/>
      <c r="H6158" s="618"/>
      <c r="I6158" s="619"/>
      <c r="J6158" s="621"/>
      <c r="K6158" s="621"/>
      <c r="L6158" s="623"/>
    </row>
    <row r="6159" spans="1:12" s="194" customFormat="1" ht="24.6" customHeight="1" x14ac:dyDescent="0.15">
      <c r="A6159" s="624">
        <v>1161</v>
      </c>
      <c r="B6159" s="203" t="s">
        <v>12</v>
      </c>
      <c r="C6159" s="207" t="s">
        <v>11</v>
      </c>
      <c r="D6159" s="207" t="s">
        <v>280</v>
      </c>
      <c r="E6159" s="207" t="s">
        <v>281</v>
      </c>
      <c r="F6159" s="627" t="s">
        <v>8</v>
      </c>
      <c r="G6159" s="628"/>
      <c r="H6159" s="629"/>
      <c r="I6159" s="630"/>
      <c r="J6159" s="630"/>
      <c r="K6159" s="630"/>
      <c r="L6159" s="631"/>
    </row>
    <row r="6160" spans="1:12" s="194" customFormat="1" ht="26.65" customHeight="1" x14ac:dyDescent="0.15">
      <c r="A6160" s="625"/>
      <c r="B6160" s="620" t="s">
        <v>3759</v>
      </c>
      <c r="C6160" s="632" t="s">
        <v>3760</v>
      </c>
      <c r="D6160" s="634">
        <v>43529</v>
      </c>
      <c r="E6160" s="620" t="s">
        <v>628</v>
      </c>
      <c r="F6160" s="636" t="s">
        <v>3761</v>
      </c>
      <c r="G6160" s="637"/>
      <c r="H6160" s="610" t="s">
        <v>286</v>
      </c>
      <c r="I6160" s="611"/>
      <c r="J6160" s="209" t="s">
        <v>287</v>
      </c>
      <c r="K6160" s="209" t="s">
        <v>16</v>
      </c>
      <c r="L6160" s="210">
        <v>31</v>
      </c>
    </row>
    <row r="6161" spans="1:12" s="194" customFormat="1" ht="288" customHeight="1" x14ac:dyDescent="0.15">
      <c r="A6161" s="625"/>
      <c r="B6161" s="621"/>
      <c r="C6161" s="633"/>
      <c r="D6161" s="635"/>
      <c r="E6161" s="621"/>
      <c r="F6161" s="638"/>
      <c r="G6161" s="639"/>
      <c r="H6161" s="610" t="s">
        <v>242</v>
      </c>
      <c r="I6161" s="611"/>
      <c r="J6161" s="209" t="s">
        <v>287</v>
      </c>
      <c r="K6161" s="209" t="s">
        <v>16</v>
      </c>
      <c r="L6161" s="210">
        <v>226.33</v>
      </c>
    </row>
    <row r="6162" spans="1:12" s="194" customFormat="1" ht="24.6" customHeight="1" x14ac:dyDescent="0.15">
      <c r="A6162" s="625"/>
      <c r="B6162" s="203" t="s">
        <v>6</v>
      </c>
      <c r="C6162" s="207" t="s">
        <v>5</v>
      </c>
      <c r="D6162" s="207" t="s">
        <v>288</v>
      </c>
      <c r="E6162" s="207" t="s">
        <v>289</v>
      </c>
      <c r="F6162" s="612"/>
      <c r="G6162" s="613"/>
      <c r="H6162" s="616" t="s">
        <v>290</v>
      </c>
      <c r="I6162" s="617"/>
      <c r="J6162" s="620" t="s">
        <v>287</v>
      </c>
      <c r="K6162" s="620" t="s">
        <v>287</v>
      </c>
      <c r="L6162" s="622">
        <v>0</v>
      </c>
    </row>
    <row r="6163" spans="1:12" s="194" customFormat="1" ht="24.6" customHeight="1" x14ac:dyDescent="0.15">
      <c r="A6163" s="626"/>
      <c r="B6163" s="209" t="s">
        <v>460</v>
      </c>
      <c r="C6163" s="209" t="s">
        <v>3761</v>
      </c>
      <c r="D6163" s="211">
        <v>43531</v>
      </c>
      <c r="E6163" s="209" t="s">
        <v>490</v>
      </c>
      <c r="F6163" s="614"/>
      <c r="G6163" s="615"/>
      <c r="H6163" s="618"/>
      <c r="I6163" s="619"/>
      <c r="J6163" s="621"/>
      <c r="K6163" s="621"/>
      <c r="L6163" s="623"/>
    </row>
    <row r="6164" spans="1:12" s="194" customFormat="1" ht="24.6" customHeight="1" x14ac:dyDescent="0.15">
      <c r="A6164" s="624">
        <v>1162</v>
      </c>
      <c r="B6164" s="203" t="s">
        <v>12</v>
      </c>
      <c r="C6164" s="207" t="s">
        <v>11</v>
      </c>
      <c r="D6164" s="207" t="s">
        <v>280</v>
      </c>
      <c r="E6164" s="207" t="s">
        <v>281</v>
      </c>
      <c r="F6164" s="627" t="s">
        <v>8</v>
      </c>
      <c r="G6164" s="628"/>
      <c r="H6164" s="629"/>
      <c r="I6164" s="630"/>
      <c r="J6164" s="630"/>
      <c r="K6164" s="630"/>
      <c r="L6164" s="631"/>
    </row>
    <row r="6165" spans="1:12" s="194" customFormat="1" ht="26.65" customHeight="1" x14ac:dyDescent="0.15">
      <c r="A6165" s="625"/>
      <c r="B6165" s="620" t="s">
        <v>3762</v>
      </c>
      <c r="C6165" s="632" t="s">
        <v>3763</v>
      </c>
      <c r="D6165" s="634">
        <v>43399</v>
      </c>
      <c r="E6165" s="620" t="s">
        <v>726</v>
      </c>
      <c r="F6165" s="636" t="s">
        <v>3764</v>
      </c>
      <c r="G6165" s="637"/>
      <c r="H6165" s="610" t="s">
        <v>286</v>
      </c>
      <c r="I6165" s="611"/>
      <c r="J6165" s="209" t="s">
        <v>287</v>
      </c>
      <c r="K6165" s="209" t="s">
        <v>16</v>
      </c>
      <c r="L6165" s="210">
        <v>783.56</v>
      </c>
    </row>
    <row r="6166" spans="1:12" s="194" customFormat="1" ht="409.6" customHeight="1" x14ac:dyDescent="0.15">
      <c r="A6166" s="625"/>
      <c r="B6166" s="640"/>
      <c r="C6166" s="641"/>
      <c r="D6166" s="642"/>
      <c r="E6166" s="640"/>
      <c r="F6166" s="643"/>
      <c r="G6166" s="644"/>
      <c r="H6166" s="616" t="s">
        <v>242</v>
      </c>
      <c r="I6166" s="617"/>
      <c r="J6166" s="620" t="s">
        <v>287</v>
      </c>
      <c r="K6166" s="620" t="s">
        <v>287</v>
      </c>
      <c r="L6166" s="622">
        <v>0</v>
      </c>
    </row>
    <row r="6167" spans="1:12" s="194" customFormat="1" ht="51.75" customHeight="1" x14ac:dyDescent="0.15">
      <c r="A6167" s="625"/>
      <c r="B6167" s="621"/>
      <c r="C6167" s="633"/>
      <c r="D6167" s="635"/>
      <c r="E6167" s="621"/>
      <c r="F6167" s="638"/>
      <c r="G6167" s="639"/>
      <c r="H6167" s="618"/>
      <c r="I6167" s="619"/>
      <c r="J6167" s="621"/>
      <c r="K6167" s="621"/>
      <c r="L6167" s="623"/>
    </row>
    <row r="6168" spans="1:12" s="194" customFormat="1" ht="24.6" customHeight="1" x14ac:dyDescent="0.15">
      <c r="A6168" s="625"/>
      <c r="B6168" s="203" t="s">
        <v>6</v>
      </c>
      <c r="C6168" s="207" t="s">
        <v>5</v>
      </c>
      <c r="D6168" s="207" t="s">
        <v>288</v>
      </c>
      <c r="E6168" s="207" t="s">
        <v>289</v>
      </c>
      <c r="F6168" s="612"/>
      <c r="G6168" s="613"/>
      <c r="H6168" s="616" t="s">
        <v>290</v>
      </c>
      <c r="I6168" s="617"/>
      <c r="J6168" s="620" t="s">
        <v>287</v>
      </c>
      <c r="K6168" s="620" t="s">
        <v>16</v>
      </c>
      <c r="L6168" s="622">
        <v>498.72</v>
      </c>
    </row>
    <row r="6169" spans="1:12" s="194" customFormat="1" ht="24.6" customHeight="1" x14ac:dyDescent="0.15">
      <c r="A6169" s="626"/>
      <c r="B6169" s="209" t="s">
        <v>302</v>
      </c>
      <c r="C6169" s="209" t="s">
        <v>3764</v>
      </c>
      <c r="D6169" s="211">
        <v>43403</v>
      </c>
      <c r="E6169" s="209" t="s">
        <v>3765</v>
      </c>
      <c r="F6169" s="614"/>
      <c r="G6169" s="615"/>
      <c r="H6169" s="618"/>
      <c r="I6169" s="619"/>
      <c r="J6169" s="621"/>
      <c r="K6169" s="621"/>
      <c r="L6169" s="623"/>
    </row>
    <row r="6170" spans="1:12" s="194" customFormat="1" ht="24.6" customHeight="1" x14ac:dyDescent="0.15">
      <c r="A6170" s="624">
        <v>1163</v>
      </c>
      <c r="B6170" s="203" t="s">
        <v>12</v>
      </c>
      <c r="C6170" s="207" t="s">
        <v>11</v>
      </c>
      <c r="D6170" s="207" t="s">
        <v>280</v>
      </c>
      <c r="E6170" s="207" t="s">
        <v>281</v>
      </c>
      <c r="F6170" s="627" t="s">
        <v>8</v>
      </c>
      <c r="G6170" s="628"/>
      <c r="H6170" s="629"/>
      <c r="I6170" s="630"/>
      <c r="J6170" s="630"/>
      <c r="K6170" s="630"/>
      <c r="L6170" s="631"/>
    </row>
    <row r="6171" spans="1:12" s="194" customFormat="1" ht="26.65" customHeight="1" x14ac:dyDescent="0.15">
      <c r="A6171" s="625"/>
      <c r="B6171" s="620" t="s">
        <v>3766</v>
      </c>
      <c r="C6171" s="632" t="s">
        <v>3767</v>
      </c>
      <c r="D6171" s="634">
        <v>43391</v>
      </c>
      <c r="E6171" s="620" t="s">
        <v>684</v>
      </c>
      <c r="F6171" s="636" t="s">
        <v>629</v>
      </c>
      <c r="G6171" s="637"/>
      <c r="H6171" s="610" t="s">
        <v>286</v>
      </c>
      <c r="I6171" s="611"/>
      <c r="J6171" s="209" t="s">
        <v>287</v>
      </c>
      <c r="K6171" s="209" t="s">
        <v>16</v>
      </c>
      <c r="L6171" s="210">
        <v>361.83</v>
      </c>
    </row>
    <row r="6172" spans="1:12" s="194" customFormat="1" ht="288" customHeight="1" x14ac:dyDescent="0.15">
      <c r="A6172" s="625"/>
      <c r="B6172" s="621"/>
      <c r="C6172" s="633"/>
      <c r="D6172" s="635"/>
      <c r="E6172" s="621"/>
      <c r="F6172" s="638"/>
      <c r="G6172" s="639"/>
      <c r="H6172" s="610" t="s">
        <v>242</v>
      </c>
      <c r="I6172" s="611"/>
      <c r="J6172" s="209" t="s">
        <v>287</v>
      </c>
      <c r="K6172" s="209" t="s">
        <v>16</v>
      </c>
      <c r="L6172" s="210">
        <v>363.68</v>
      </c>
    </row>
    <row r="6173" spans="1:12" s="194" customFormat="1" ht="24.6" customHeight="1" x14ac:dyDescent="0.15">
      <c r="A6173" s="625"/>
      <c r="B6173" s="203" t="s">
        <v>6</v>
      </c>
      <c r="C6173" s="207" t="s">
        <v>5</v>
      </c>
      <c r="D6173" s="207" t="s">
        <v>288</v>
      </c>
      <c r="E6173" s="207" t="s">
        <v>289</v>
      </c>
      <c r="F6173" s="612"/>
      <c r="G6173" s="613"/>
      <c r="H6173" s="616" t="s">
        <v>290</v>
      </c>
      <c r="I6173" s="617"/>
      <c r="J6173" s="620" t="s">
        <v>287</v>
      </c>
      <c r="K6173" s="620" t="s">
        <v>287</v>
      </c>
      <c r="L6173" s="622">
        <v>0</v>
      </c>
    </row>
    <row r="6174" spans="1:12" s="194" customFormat="1" ht="24.6" customHeight="1" x14ac:dyDescent="0.15">
      <c r="A6174" s="626"/>
      <c r="B6174" s="209" t="s">
        <v>832</v>
      </c>
      <c r="C6174" s="209" t="s">
        <v>629</v>
      </c>
      <c r="D6174" s="211">
        <v>43392</v>
      </c>
      <c r="E6174" s="209" t="s">
        <v>1915</v>
      </c>
      <c r="F6174" s="614"/>
      <c r="G6174" s="615"/>
      <c r="H6174" s="618"/>
      <c r="I6174" s="619"/>
      <c r="J6174" s="621"/>
      <c r="K6174" s="621"/>
      <c r="L6174" s="623"/>
    </row>
    <row r="6175" spans="1:12" s="194" customFormat="1" ht="24.6" customHeight="1" x14ac:dyDescent="0.15">
      <c r="A6175" s="624">
        <v>1164</v>
      </c>
      <c r="B6175" s="203" t="s">
        <v>12</v>
      </c>
      <c r="C6175" s="207" t="s">
        <v>11</v>
      </c>
      <c r="D6175" s="207" t="s">
        <v>280</v>
      </c>
      <c r="E6175" s="207" t="s">
        <v>281</v>
      </c>
      <c r="F6175" s="627" t="s">
        <v>8</v>
      </c>
      <c r="G6175" s="628"/>
      <c r="H6175" s="629"/>
      <c r="I6175" s="630"/>
      <c r="J6175" s="630"/>
      <c r="K6175" s="630"/>
      <c r="L6175" s="631"/>
    </row>
    <row r="6176" spans="1:12" s="194" customFormat="1" ht="26.65" customHeight="1" x14ac:dyDescent="0.15">
      <c r="A6176" s="625"/>
      <c r="B6176" s="620" t="s">
        <v>3768</v>
      </c>
      <c r="C6176" s="632" t="s">
        <v>3769</v>
      </c>
      <c r="D6176" s="634">
        <v>43482</v>
      </c>
      <c r="E6176" s="620" t="s">
        <v>867</v>
      </c>
      <c r="F6176" s="636" t="s">
        <v>868</v>
      </c>
      <c r="G6176" s="637"/>
      <c r="H6176" s="610" t="s">
        <v>286</v>
      </c>
      <c r="I6176" s="611"/>
      <c r="J6176" s="209" t="s">
        <v>287</v>
      </c>
      <c r="K6176" s="209" t="s">
        <v>16</v>
      </c>
      <c r="L6176" s="210">
        <v>2653</v>
      </c>
    </row>
    <row r="6177" spans="1:12" s="194" customFormat="1" ht="409.6" customHeight="1" x14ac:dyDescent="0.15">
      <c r="A6177" s="625"/>
      <c r="B6177" s="640"/>
      <c r="C6177" s="641"/>
      <c r="D6177" s="642"/>
      <c r="E6177" s="640"/>
      <c r="F6177" s="643"/>
      <c r="G6177" s="644"/>
      <c r="H6177" s="616" t="s">
        <v>242</v>
      </c>
      <c r="I6177" s="617"/>
      <c r="J6177" s="620" t="s">
        <v>287</v>
      </c>
      <c r="K6177" s="620" t="s">
        <v>16</v>
      </c>
      <c r="L6177" s="622">
        <v>1733.33</v>
      </c>
    </row>
    <row r="6178" spans="1:12" s="194" customFormat="1" ht="51.75" customHeight="1" x14ac:dyDescent="0.15">
      <c r="A6178" s="625"/>
      <c r="B6178" s="621"/>
      <c r="C6178" s="633"/>
      <c r="D6178" s="635"/>
      <c r="E6178" s="621"/>
      <c r="F6178" s="638"/>
      <c r="G6178" s="639"/>
      <c r="H6178" s="618"/>
      <c r="I6178" s="619"/>
      <c r="J6178" s="621"/>
      <c r="K6178" s="621"/>
      <c r="L6178" s="623"/>
    </row>
    <row r="6179" spans="1:12" s="194" customFormat="1" ht="24.6" customHeight="1" x14ac:dyDescent="0.15">
      <c r="A6179" s="625"/>
      <c r="B6179" s="203" t="s">
        <v>6</v>
      </c>
      <c r="C6179" s="207" t="s">
        <v>5</v>
      </c>
      <c r="D6179" s="207" t="s">
        <v>288</v>
      </c>
      <c r="E6179" s="207" t="s">
        <v>289</v>
      </c>
      <c r="F6179" s="612"/>
      <c r="G6179" s="613"/>
      <c r="H6179" s="616" t="s">
        <v>290</v>
      </c>
      <c r="I6179" s="617"/>
      <c r="J6179" s="620" t="s">
        <v>287</v>
      </c>
      <c r="K6179" s="620" t="s">
        <v>16</v>
      </c>
      <c r="L6179" s="622">
        <v>140</v>
      </c>
    </row>
    <row r="6180" spans="1:12" s="194" customFormat="1" ht="24.6" customHeight="1" x14ac:dyDescent="0.15">
      <c r="A6180" s="626"/>
      <c r="B6180" s="209" t="s">
        <v>291</v>
      </c>
      <c r="C6180" s="209" t="s">
        <v>868</v>
      </c>
      <c r="D6180" s="211">
        <v>43491</v>
      </c>
      <c r="E6180" s="209" t="s">
        <v>3770</v>
      </c>
      <c r="F6180" s="614"/>
      <c r="G6180" s="615"/>
      <c r="H6180" s="618"/>
      <c r="I6180" s="619"/>
      <c r="J6180" s="621"/>
      <c r="K6180" s="621"/>
      <c r="L6180" s="623"/>
    </row>
    <row r="6181" spans="1:12" s="194" customFormat="1" ht="24.6" customHeight="1" x14ac:dyDescent="0.15">
      <c r="A6181" s="624">
        <v>1165</v>
      </c>
      <c r="B6181" s="203" t="s">
        <v>12</v>
      </c>
      <c r="C6181" s="207" t="s">
        <v>11</v>
      </c>
      <c r="D6181" s="207" t="s">
        <v>280</v>
      </c>
      <c r="E6181" s="207" t="s">
        <v>281</v>
      </c>
      <c r="F6181" s="627" t="s">
        <v>8</v>
      </c>
      <c r="G6181" s="628"/>
      <c r="H6181" s="629"/>
      <c r="I6181" s="630"/>
      <c r="J6181" s="630"/>
      <c r="K6181" s="630"/>
      <c r="L6181" s="631"/>
    </row>
    <row r="6182" spans="1:12" s="194" customFormat="1" ht="26.65" customHeight="1" x14ac:dyDescent="0.15">
      <c r="A6182" s="625"/>
      <c r="B6182" s="620" t="s">
        <v>3771</v>
      </c>
      <c r="C6182" s="620" t="s">
        <v>3772</v>
      </c>
      <c r="D6182" s="634">
        <v>43541</v>
      </c>
      <c r="E6182" s="620" t="s">
        <v>607</v>
      </c>
      <c r="F6182" s="636" t="s">
        <v>3773</v>
      </c>
      <c r="G6182" s="637"/>
      <c r="H6182" s="610" t="s">
        <v>286</v>
      </c>
      <c r="I6182" s="611"/>
      <c r="J6182" s="209" t="s">
        <v>287</v>
      </c>
      <c r="K6182" s="209" t="s">
        <v>16</v>
      </c>
      <c r="L6182" s="210">
        <v>995.62</v>
      </c>
    </row>
    <row r="6183" spans="1:12" s="194" customFormat="1" ht="105" customHeight="1" x14ac:dyDescent="0.15">
      <c r="A6183" s="625"/>
      <c r="B6183" s="621"/>
      <c r="C6183" s="621"/>
      <c r="D6183" s="635"/>
      <c r="E6183" s="621"/>
      <c r="F6183" s="638"/>
      <c r="G6183" s="639"/>
      <c r="H6183" s="610" t="s">
        <v>242</v>
      </c>
      <c r="I6183" s="611"/>
      <c r="J6183" s="209" t="s">
        <v>287</v>
      </c>
      <c r="K6183" s="209" t="s">
        <v>16</v>
      </c>
      <c r="L6183" s="210">
        <v>515.52</v>
      </c>
    </row>
    <row r="6184" spans="1:12" s="194" customFormat="1" ht="24.6" customHeight="1" x14ac:dyDescent="0.15">
      <c r="A6184" s="625"/>
      <c r="B6184" s="203" t="s">
        <v>6</v>
      </c>
      <c r="C6184" s="207" t="s">
        <v>5</v>
      </c>
      <c r="D6184" s="207" t="s">
        <v>288</v>
      </c>
      <c r="E6184" s="207" t="s">
        <v>289</v>
      </c>
      <c r="F6184" s="612"/>
      <c r="G6184" s="613"/>
      <c r="H6184" s="616" t="s">
        <v>290</v>
      </c>
      <c r="I6184" s="617"/>
      <c r="J6184" s="620" t="s">
        <v>287</v>
      </c>
      <c r="K6184" s="620" t="s">
        <v>287</v>
      </c>
      <c r="L6184" s="622">
        <v>0</v>
      </c>
    </row>
    <row r="6185" spans="1:12" s="194" customFormat="1" ht="24.6" customHeight="1" x14ac:dyDescent="0.15">
      <c r="A6185" s="626"/>
      <c r="B6185" s="209" t="s">
        <v>291</v>
      </c>
      <c r="C6185" s="209" t="s">
        <v>3773</v>
      </c>
      <c r="D6185" s="211">
        <v>43544</v>
      </c>
      <c r="E6185" s="209" t="s">
        <v>1394</v>
      </c>
      <c r="F6185" s="614"/>
      <c r="G6185" s="615"/>
      <c r="H6185" s="618"/>
      <c r="I6185" s="619"/>
      <c r="J6185" s="621"/>
      <c r="K6185" s="621"/>
      <c r="L6185" s="623"/>
    </row>
    <row r="6186" spans="1:12" s="194" customFormat="1" ht="24.6" customHeight="1" x14ac:dyDescent="0.15">
      <c r="A6186" s="624">
        <v>1166</v>
      </c>
      <c r="B6186" s="203" t="s">
        <v>12</v>
      </c>
      <c r="C6186" s="207" t="s">
        <v>11</v>
      </c>
      <c r="D6186" s="207" t="s">
        <v>280</v>
      </c>
      <c r="E6186" s="207" t="s">
        <v>281</v>
      </c>
      <c r="F6186" s="627" t="s">
        <v>8</v>
      </c>
      <c r="G6186" s="628"/>
      <c r="H6186" s="629"/>
      <c r="I6186" s="630"/>
      <c r="J6186" s="630"/>
      <c r="K6186" s="630"/>
      <c r="L6186" s="631"/>
    </row>
    <row r="6187" spans="1:12" s="194" customFormat="1" ht="26.65" customHeight="1" x14ac:dyDescent="0.15">
      <c r="A6187" s="625"/>
      <c r="B6187" s="620" t="s">
        <v>3774</v>
      </c>
      <c r="C6187" s="620" t="s">
        <v>3775</v>
      </c>
      <c r="D6187" s="634">
        <v>43384</v>
      </c>
      <c r="E6187" s="620" t="s">
        <v>369</v>
      </c>
      <c r="F6187" s="636" t="s">
        <v>370</v>
      </c>
      <c r="G6187" s="637"/>
      <c r="H6187" s="610" t="s">
        <v>286</v>
      </c>
      <c r="I6187" s="611"/>
      <c r="J6187" s="209" t="s">
        <v>287</v>
      </c>
      <c r="K6187" s="209" t="s">
        <v>16</v>
      </c>
      <c r="L6187" s="210">
        <v>1203.25</v>
      </c>
    </row>
    <row r="6188" spans="1:12" s="194" customFormat="1" ht="29.85" customHeight="1" x14ac:dyDescent="0.15">
      <c r="A6188" s="625"/>
      <c r="B6188" s="621"/>
      <c r="C6188" s="621"/>
      <c r="D6188" s="635"/>
      <c r="E6188" s="621"/>
      <c r="F6188" s="638"/>
      <c r="G6188" s="639"/>
      <c r="H6188" s="610" t="s">
        <v>242</v>
      </c>
      <c r="I6188" s="611"/>
      <c r="J6188" s="209" t="s">
        <v>287</v>
      </c>
      <c r="K6188" s="209" t="s">
        <v>16</v>
      </c>
      <c r="L6188" s="210">
        <v>468.56</v>
      </c>
    </row>
    <row r="6189" spans="1:12" s="194" customFormat="1" ht="24.6" customHeight="1" x14ac:dyDescent="0.15">
      <c r="A6189" s="625"/>
      <c r="B6189" s="203" t="s">
        <v>6</v>
      </c>
      <c r="C6189" s="207" t="s">
        <v>5</v>
      </c>
      <c r="D6189" s="207" t="s">
        <v>288</v>
      </c>
      <c r="E6189" s="207" t="s">
        <v>289</v>
      </c>
      <c r="F6189" s="612"/>
      <c r="G6189" s="613"/>
      <c r="H6189" s="616" t="s">
        <v>290</v>
      </c>
      <c r="I6189" s="617"/>
      <c r="J6189" s="620" t="s">
        <v>287</v>
      </c>
      <c r="K6189" s="620" t="s">
        <v>16</v>
      </c>
      <c r="L6189" s="622">
        <v>40</v>
      </c>
    </row>
    <row r="6190" spans="1:12" s="194" customFormat="1" ht="24.6" customHeight="1" x14ac:dyDescent="0.15">
      <c r="A6190" s="626"/>
      <c r="B6190" s="209" t="s">
        <v>3776</v>
      </c>
      <c r="C6190" s="209" t="s">
        <v>370</v>
      </c>
      <c r="D6190" s="211">
        <v>43389</v>
      </c>
      <c r="E6190" s="209" t="s">
        <v>3499</v>
      </c>
      <c r="F6190" s="614"/>
      <c r="G6190" s="615"/>
      <c r="H6190" s="618"/>
      <c r="I6190" s="619"/>
      <c r="J6190" s="621"/>
      <c r="K6190" s="621"/>
      <c r="L6190" s="623"/>
    </row>
    <row r="6191" spans="1:12" s="194" customFormat="1" ht="24.6" customHeight="1" x14ac:dyDescent="0.15">
      <c r="A6191" s="624">
        <v>1167</v>
      </c>
      <c r="B6191" s="203" t="s">
        <v>12</v>
      </c>
      <c r="C6191" s="207" t="s">
        <v>11</v>
      </c>
      <c r="D6191" s="207" t="s">
        <v>280</v>
      </c>
      <c r="E6191" s="207" t="s">
        <v>281</v>
      </c>
      <c r="F6191" s="627" t="s">
        <v>8</v>
      </c>
      <c r="G6191" s="628"/>
      <c r="H6191" s="629"/>
      <c r="I6191" s="630"/>
      <c r="J6191" s="630"/>
      <c r="K6191" s="630"/>
      <c r="L6191" s="631"/>
    </row>
    <row r="6192" spans="1:12" s="194" customFormat="1" ht="26.65" customHeight="1" x14ac:dyDescent="0.15">
      <c r="A6192" s="625"/>
      <c r="B6192" s="620" t="s">
        <v>3774</v>
      </c>
      <c r="C6192" s="620" t="s">
        <v>3777</v>
      </c>
      <c r="D6192" s="634">
        <v>43431</v>
      </c>
      <c r="E6192" s="620" t="s">
        <v>321</v>
      </c>
      <c r="F6192" s="636" t="s">
        <v>1471</v>
      </c>
      <c r="G6192" s="637"/>
      <c r="H6192" s="610" t="s">
        <v>286</v>
      </c>
      <c r="I6192" s="611"/>
      <c r="J6192" s="209" t="s">
        <v>287</v>
      </c>
      <c r="K6192" s="209" t="s">
        <v>16</v>
      </c>
      <c r="L6192" s="210">
        <v>69</v>
      </c>
    </row>
    <row r="6193" spans="1:12" s="194" customFormat="1" ht="40.5" customHeight="1" x14ac:dyDescent="0.15">
      <c r="A6193" s="625"/>
      <c r="B6193" s="621"/>
      <c r="C6193" s="621"/>
      <c r="D6193" s="635"/>
      <c r="E6193" s="621"/>
      <c r="F6193" s="638"/>
      <c r="G6193" s="639"/>
      <c r="H6193" s="610" t="s">
        <v>242</v>
      </c>
      <c r="I6193" s="611"/>
      <c r="J6193" s="209" t="s">
        <v>287</v>
      </c>
      <c r="K6193" s="209" t="s">
        <v>287</v>
      </c>
      <c r="L6193" s="210">
        <v>0</v>
      </c>
    </row>
    <row r="6194" spans="1:12" s="194" customFormat="1" ht="24.6" customHeight="1" x14ac:dyDescent="0.15">
      <c r="A6194" s="625"/>
      <c r="B6194" s="203" t="s">
        <v>6</v>
      </c>
      <c r="C6194" s="207" t="s">
        <v>5</v>
      </c>
      <c r="D6194" s="207" t="s">
        <v>288</v>
      </c>
      <c r="E6194" s="207" t="s">
        <v>289</v>
      </c>
      <c r="F6194" s="612"/>
      <c r="G6194" s="613"/>
      <c r="H6194" s="616" t="s">
        <v>290</v>
      </c>
      <c r="I6194" s="617"/>
      <c r="J6194" s="620" t="s">
        <v>287</v>
      </c>
      <c r="K6194" s="620" t="s">
        <v>16</v>
      </c>
      <c r="L6194" s="622">
        <v>2595</v>
      </c>
    </row>
    <row r="6195" spans="1:12" s="194" customFormat="1" ht="24.6" customHeight="1" x14ac:dyDescent="0.15">
      <c r="A6195" s="626"/>
      <c r="B6195" s="209" t="s">
        <v>3776</v>
      </c>
      <c r="C6195" s="209" t="s">
        <v>1471</v>
      </c>
      <c r="D6195" s="211">
        <v>43435</v>
      </c>
      <c r="E6195" s="209" t="s">
        <v>944</v>
      </c>
      <c r="F6195" s="614"/>
      <c r="G6195" s="615"/>
      <c r="H6195" s="618"/>
      <c r="I6195" s="619"/>
      <c r="J6195" s="621"/>
      <c r="K6195" s="621"/>
      <c r="L6195" s="623"/>
    </row>
    <row r="6196" spans="1:12" s="194" customFormat="1" ht="24.6" customHeight="1" x14ac:dyDescent="0.15">
      <c r="A6196" s="624">
        <v>1168</v>
      </c>
      <c r="B6196" s="203" t="s">
        <v>12</v>
      </c>
      <c r="C6196" s="207" t="s">
        <v>11</v>
      </c>
      <c r="D6196" s="207" t="s">
        <v>280</v>
      </c>
      <c r="E6196" s="207" t="s">
        <v>281</v>
      </c>
      <c r="F6196" s="627" t="s">
        <v>8</v>
      </c>
      <c r="G6196" s="628"/>
      <c r="H6196" s="629"/>
      <c r="I6196" s="630"/>
      <c r="J6196" s="630"/>
      <c r="K6196" s="630"/>
      <c r="L6196" s="631"/>
    </row>
    <row r="6197" spans="1:12" s="194" customFormat="1" ht="26.65" customHeight="1" x14ac:dyDescent="0.15">
      <c r="A6197" s="625"/>
      <c r="B6197" s="620" t="s">
        <v>3778</v>
      </c>
      <c r="C6197" s="620" t="s">
        <v>3779</v>
      </c>
      <c r="D6197" s="634">
        <v>43408</v>
      </c>
      <c r="E6197" s="620" t="s">
        <v>1336</v>
      </c>
      <c r="F6197" s="636" t="s">
        <v>1337</v>
      </c>
      <c r="G6197" s="637"/>
      <c r="H6197" s="610" t="s">
        <v>286</v>
      </c>
      <c r="I6197" s="611"/>
      <c r="J6197" s="209" t="s">
        <v>287</v>
      </c>
      <c r="K6197" s="209" t="s">
        <v>16</v>
      </c>
      <c r="L6197" s="210">
        <v>220.74</v>
      </c>
    </row>
    <row r="6198" spans="1:12" s="194" customFormat="1" ht="126.95" customHeight="1" x14ac:dyDescent="0.15">
      <c r="A6198" s="625"/>
      <c r="B6198" s="621"/>
      <c r="C6198" s="621"/>
      <c r="D6198" s="635"/>
      <c r="E6198" s="621"/>
      <c r="F6198" s="638"/>
      <c r="G6198" s="639"/>
      <c r="H6198" s="610" t="s">
        <v>242</v>
      </c>
      <c r="I6198" s="611"/>
      <c r="J6198" s="209" t="s">
        <v>287</v>
      </c>
      <c r="K6198" s="209" t="s">
        <v>16</v>
      </c>
      <c r="L6198" s="210">
        <v>250</v>
      </c>
    </row>
    <row r="6199" spans="1:12" s="194" customFormat="1" ht="24.6" customHeight="1" x14ac:dyDescent="0.15">
      <c r="A6199" s="625"/>
      <c r="B6199" s="203" t="s">
        <v>6</v>
      </c>
      <c r="C6199" s="207" t="s">
        <v>5</v>
      </c>
      <c r="D6199" s="207" t="s">
        <v>288</v>
      </c>
      <c r="E6199" s="207" t="s">
        <v>289</v>
      </c>
      <c r="F6199" s="612"/>
      <c r="G6199" s="613"/>
      <c r="H6199" s="616" t="s">
        <v>290</v>
      </c>
      <c r="I6199" s="617"/>
      <c r="J6199" s="620" t="s">
        <v>287</v>
      </c>
      <c r="K6199" s="620" t="s">
        <v>287</v>
      </c>
      <c r="L6199" s="622">
        <v>0</v>
      </c>
    </row>
    <row r="6200" spans="1:12" s="194" customFormat="1" ht="24.6" customHeight="1" x14ac:dyDescent="0.15">
      <c r="A6200" s="626"/>
      <c r="B6200" s="209" t="s">
        <v>460</v>
      </c>
      <c r="C6200" s="209" t="s">
        <v>1337</v>
      </c>
      <c r="D6200" s="211">
        <v>43409</v>
      </c>
      <c r="E6200" s="209" t="s">
        <v>3343</v>
      </c>
      <c r="F6200" s="614"/>
      <c r="G6200" s="615"/>
      <c r="H6200" s="618"/>
      <c r="I6200" s="619"/>
      <c r="J6200" s="621"/>
      <c r="K6200" s="621"/>
      <c r="L6200" s="623"/>
    </row>
    <row r="6201" spans="1:12" s="194" customFormat="1" ht="24.6" customHeight="1" x14ac:dyDescent="0.15">
      <c r="A6201" s="624">
        <v>1169</v>
      </c>
      <c r="B6201" s="203" t="s">
        <v>12</v>
      </c>
      <c r="C6201" s="207" t="s">
        <v>11</v>
      </c>
      <c r="D6201" s="207" t="s">
        <v>280</v>
      </c>
      <c r="E6201" s="207" t="s">
        <v>281</v>
      </c>
      <c r="F6201" s="627" t="s">
        <v>8</v>
      </c>
      <c r="G6201" s="628"/>
      <c r="H6201" s="629"/>
      <c r="I6201" s="630"/>
      <c r="J6201" s="630"/>
      <c r="K6201" s="630"/>
      <c r="L6201" s="631"/>
    </row>
    <row r="6202" spans="1:12" s="194" customFormat="1" ht="26.65" customHeight="1" x14ac:dyDescent="0.15">
      <c r="A6202" s="625"/>
      <c r="B6202" s="620" t="s">
        <v>3780</v>
      </c>
      <c r="C6202" s="632" t="s">
        <v>3781</v>
      </c>
      <c r="D6202" s="634">
        <v>43375</v>
      </c>
      <c r="E6202" s="620" t="s">
        <v>1086</v>
      </c>
      <c r="F6202" s="636" t="s">
        <v>2006</v>
      </c>
      <c r="G6202" s="637"/>
      <c r="H6202" s="610" t="s">
        <v>286</v>
      </c>
      <c r="I6202" s="611"/>
      <c r="J6202" s="209" t="s">
        <v>287</v>
      </c>
      <c r="K6202" s="209" t="s">
        <v>16</v>
      </c>
      <c r="L6202" s="210">
        <v>259.92</v>
      </c>
    </row>
    <row r="6203" spans="1:12" s="194" customFormat="1" ht="409.6" customHeight="1" x14ac:dyDescent="0.15">
      <c r="A6203" s="625"/>
      <c r="B6203" s="640"/>
      <c r="C6203" s="641"/>
      <c r="D6203" s="642"/>
      <c r="E6203" s="640"/>
      <c r="F6203" s="643"/>
      <c r="G6203" s="644"/>
      <c r="H6203" s="616" t="s">
        <v>242</v>
      </c>
      <c r="I6203" s="617"/>
      <c r="J6203" s="620" t="s">
        <v>287</v>
      </c>
      <c r="K6203" s="620" t="s">
        <v>16</v>
      </c>
      <c r="L6203" s="622">
        <v>529.96</v>
      </c>
    </row>
    <row r="6204" spans="1:12" s="194" customFormat="1" ht="353.65" customHeight="1" x14ac:dyDescent="0.15">
      <c r="A6204" s="625"/>
      <c r="B6204" s="621"/>
      <c r="C6204" s="633"/>
      <c r="D6204" s="635"/>
      <c r="E6204" s="621"/>
      <c r="F6204" s="638"/>
      <c r="G6204" s="639"/>
      <c r="H6204" s="618"/>
      <c r="I6204" s="619"/>
      <c r="J6204" s="621"/>
      <c r="K6204" s="621"/>
      <c r="L6204" s="623"/>
    </row>
    <row r="6205" spans="1:12" s="194" customFormat="1" ht="24.6" customHeight="1" x14ac:dyDescent="0.15">
      <c r="A6205" s="625"/>
      <c r="B6205" s="203" t="s">
        <v>6</v>
      </c>
      <c r="C6205" s="207" t="s">
        <v>5</v>
      </c>
      <c r="D6205" s="207" t="s">
        <v>288</v>
      </c>
      <c r="E6205" s="207" t="s">
        <v>289</v>
      </c>
      <c r="F6205" s="612"/>
      <c r="G6205" s="613"/>
      <c r="H6205" s="616" t="s">
        <v>290</v>
      </c>
      <c r="I6205" s="617"/>
      <c r="J6205" s="620" t="s">
        <v>287</v>
      </c>
      <c r="K6205" s="620" t="s">
        <v>287</v>
      </c>
      <c r="L6205" s="622">
        <v>0</v>
      </c>
    </row>
    <row r="6206" spans="1:12" s="194" customFormat="1" ht="35.1" customHeight="1" x14ac:dyDescent="0.15">
      <c r="A6206" s="626"/>
      <c r="B6206" s="209" t="s">
        <v>3782</v>
      </c>
      <c r="C6206" s="209" t="s">
        <v>2006</v>
      </c>
      <c r="D6206" s="211">
        <v>43377</v>
      </c>
      <c r="E6206" s="209" t="s">
        <v>1975</v>
      </c>
      <c r="F6206" s="614"/>
      <c r="G6206" s="615"/>
      <c r="H6206" s="618"/>
      <c r="I6206" s="619"/>
      <c r="J6206" s="621"/>
      <c r="K6206" s="621"/>
      <c r="L6206" s="623"/>
    </row>
    <row r="6207" spans="1:12" s="194" customFormat="1" ht="24.6" customHeight="1" x14ac:dyDescent="0.15">
      <c r="A6207" s="624">
        <v>1170</v>
      </c>
      <c r="B6207" s="203" t="s">
        <v>12</v>
      </c>
      <c r="C6207" s="207" t="s">
        <v>11</v>
      </c>
      <c r="D6207" s="207" t="s">
        <v>280</v>
      </c>
      <c r="E6207" s="207" t="s">
        <v>281</v>
      </c>
      <c r="F6207" s="627" t="s">
        <v>8</v>
      </c>
      <c r="G6207" s="628"/>
      <c r="H6207" s="629"/>
      <c r="I6207" s="630"/>
      <c r="J6207" s="630"/>
      <c r="K6207" s="630"/>
      <c r="L6207" s="631"/>
    </row>
    <row r="6208" spans="1:12" s="194" customFormat="1" ht="26.65" customHeight="1" x14ac:dyDescent="0.15">
      <c r="A6208" s="625"/>
      <c r="B6208" s="620" t="s">
        <v>3780</v>
      </c>
      <c r="C6208" s="632" t="s">
        <v>3783</v>
      </c>
      <c r="D6208" s="634">
        <v>43388</v>
      </c>
      <c r="E6208" s="620" t="s">
        <v>321</v>
      </c>
      <c r="F6208" s="636" t="s">
        <v>446</v>
      </c>
      <c r="G6208" s="637"/>
      <c r="H6208" s="610" t="s">
        <v>286</v>
      </c>
      <c r="I6208" s="611"/>
      <c r="J6208" s="209" t="s">
        <v>287</v>
      </c>
      <c r="K6208" s="209" t="s">
        <v>16</v>
      </c>
      <c r="L6208" s="210">
        <v>398</v>
      </c>
    </row>
    <row r="6209" spans="1:12" s="194" customFormat="1" ht="409.6" customHeight="1" x14ac:dyDescent="0.15">
      <c r="A6209" s="625"/>
      <c r="B6209" s="640"/>
      <c r="C6209" s="641"/>
      <c r="D6209" s="642"/>
      <c r="E6209" s="640"/>
      <c r="F6209" s="643"/>
      <c r="G6209" s="644"/>
      <c r="H6209" s="616" t="s">
        <v>242</v>
      </c>
      <c r="I6209" s="617"/>
      <c r="J6209" s="620" t="s">
        <v>287</v>
      </c>
      <c r="K6209" s="620" t="s">
        <v>287</v>
      </c>
      <c r="L6209" s="622">
        <v>0</v>
      </c>
    </row>
    <row r="6210" spans="1:12" s="194" customFormat="1" ht="409.6" customHeight="1" x14ac:dyDescent="0.15">
      <c r="A6210" s="625"/>
      <c r="B6210" s="640"/>
      <c r="C6210" s="641"/>
      <c r="D6210" s="642"/>
      <c r="E6210" s="640"/>
      <c r="F6210" s="643"/>
      <c r="G6210" s="644"/>
      <c r="H6210" s="646"/>
      <c r="I6210" s="647"/>
      <c r="J6210" s="640"/>
      <c r="K6210" s="640"/>
      <c r="L6210" s="645"/>
    </row>
    <row r="6211" spans="1:12" s="194" customFormat="1" ht="181.35" customHeight="1" x14ac:dyDescent="0.15">
      <c r="A6211" s="625"/>
      <c r="B6211" s="621"/>
      <c r="C6211" s="633"/>
      <c r="D6211" s="635"/>
      <c r="E6211" s="621"/>
      <c r="F6211" s="638"/>
      <c r="G6211" s="639"/>
      <c r="H6211" s="618"/>
      <c r="I6211" s="619"/>
      <c r="J6211" s="621"/>
      <c r="K6211" s="621"/>
      <c r="L6211" s="623"/>
    </row>
    <row r="6212" spans="1:12" s="194" customFormat="1" ht="24.6" customHeight="1" x14ac:dyDescent="0.15">
      <c r="A6212" s="625"/>
      <c r="B6212" s="203" t="s">
        <v>6</v>
      </c>
      <c r="C6212" s="207" t="s">
        <v>5</v>
      </c>
      <c r="D6212" s="207" t="s">
        <v>288</v>
      </c>
      <c r="E6212" s="207" t="s">
        <v>289</v>
      </c>
      <c r="F6212" s="612"/>
      <c r="G6212" s="613"/>
      <c r="H6212" s="616" t="s">
        <v>290</v>
      </c>
      <c r="I6212" s="617"/>
      <c r="J6212" s="620" t="s">
        <v>287</v>
      </c>
      <c r="K6212" s="620" t="s">
        <v>287</v>
      </c>
      <c r="L6212" s="622">
        <v>0</v>
      </c>
    </row>
    <row r="6213" spans="1:12" s="194" customFormat="1" ht="35.1" customHeight="1" x14ac:dyDescent="0.15">
      <c r="A6213" s="626"/>
      <c r="B6213" s="209" t="s">
        <v>3782</v>
      </c>
      <c r="C6213" s="209" t="s">
        <v>446</v>
      </c>
      <c r="D6213" s="211">
        <v>43393</v>
      </c>
      <c r="E6213" s="209" t="s">
        <v>2064</v>
      </c>
      <c r="F6213" s="614"/>
      <c r="G6213" s="615"/>
      <c r="H6213" s="618"/>
      <c r="I6213" s="619"/>
      <c r="J6213" s="621"/>
      <c r="K6213" s="621"/>
      <c r="L6213" s="623"/>
    </row>
    <row r="6214" spans="1:12" s="194" customFormat="1" ht="24.6" customHeight="1" x14ac:dyDescent="0.15">
      <c r="A6214" s="624">
        <v>1171</v>
      </c>
      <c r="B6214" s="203" t="s">
        <v>12</v>
      </c>
      <c r="C6214" s="207" t="s">
        <v>11</v>
      </c>
      <c r="D6214" s="207" t="s">
        <v>280</v>
      </c>
      <c r="E6214" s="207" t="s">
        <v>281</v>
      </c>
      <c r="F6214" s="627" t="s">
        <v>8</v>
      </c>
      <c r="G6214" s="628"/>
      <c r="H6214" s="629"/>
      <c r="I6214" s="630"/>
      <c r="J6214" s="630"/>
      <c r="K6214" s="630"/>
      <c r="L6214" s="631"/>
    </row>
    <row r="6215" spans="1:12" s="194" customFormat="1" ht="26.65" customHeight="1" x14ac:dyDescent="0.15">
      <c r="A6215" s="625"/>
      <c r="B6215" s="620" t="s">
        <v>3780</v>
      </c>
      <c r="C6215" s="632" t="s">
        <v>3784</v>
      </c>
      <c r="D6215" s="634">
        <v>43502</v>
      </c>
      <c r="E6215" s="620" t="s">
        <v>803</v>
      </c>
      <c r="F6215" s="636" t="s">
        <v>3785</v>
      </c>
      <c r="G6215" s="637"/>
      <c r="H6215" s="610" t="s">
        <v>286</v>
      </c>
      <c r="I6215" s="611"/>
      <c r="J6215" s="209" t="s">
        <v>287</v>
      </c>
      <c r="K6215" s="209" t="s">
        <v>287</v>
      </c>
      <c r="L6215" s="210">
        <v>0</v>
      </c>
    </row>
    <row r="6216" spans="1:12" s="194" customFormat="1" ht="409.6" customHeight="1" x14ac:dyDescent="0.15">
      <c r="A6216" s="625"/>
      <c r="B6216" s="640"/>
      <c r="C6216" s="641"/>
      <c r="D6216" s="642"/>
      <c r="E6216" s="640"/>
      <c r="F6216" s="643"/>
      <c r="G6216" s="644"/>
      <c r="H6216" s="616" t="s">
        <v>242</v>
      </c>
      <c r="I6216" s="617"/>
      <c r="J6216" s="620" t="s">
        <v>287</v>
      </c>
      <c r="K6216" s="620" t="s">
        <v>16</v>
      </c>
      <c r="L6216" s="622">
        <v>1632.97</v>
      </c>
    </row>
    <row r="6217" spans="1:12" s="194" customFormat="1" ht="331.7" customHeight="1" x14ac:dyDescent="0.15">
      <c r="A6217" s="625"/>
      <c r="B6217" s="621"/>
      <c r="C6217" s="633"/>
      <c r="D6217" s="635"/>
      <c r="E6217" s="621"/>
      <c r="F6217" s="638"/>
      <c r="G6217" s="639"/>
      <c r="H6217" s="618"/>
      <c r="I6217" s="619"/>
      <c r="J6217" s="621"/>
      <c r="K6217" s="621"/>
      <c r="L6217" s="623"/>
    </row>
    <row r="6218" spans="1:12" s="194" customFormat="1" ht="24.6" customHeight="1" x14ac:dyDescent="0.15">
      <c r="A6218" s="625"/>
      <c r="B6218" s="203" t="s">
        <v>6</v>
      </c>
      <c r="C6218" s="207" t="s">
        <v>5</v>
      </c>
      <c r="D6218" s="207" t="s">
        <v>288</v>
      </c>
      <c r="E6218" s="207" t="s">
        <v>289</v>
      </c>
      <c r="F6218" s="612"/>
      <c r="G6218" s="613"/>
      <c r="H6218" s="616" t="s">
        <v>290</v>
      </c>
      <c r="I6218" s="617"/>
      <c r="J6218" s="620" t="s">
        <v>287</v>
      </c>
      <c r="K6218" s="620" t="s">
        <v>287</v>
      </c>
      <c r="L6218" s="622">
        <v>0</v>
      </c>
    </row>
    <row r="6219" spans="1:12" s="194" customFormat="1" ht="35.1" customHeight="1" x14ac:dyDescent="0.15">
      <c r="A6219" s="626"/>
      <c r="B6219" s="209" t="s">
        <v>3782</v>
      </c>
      <c r="C6219" s="209" t="s">
        <v>3785</v>
      </c>
      <c r="D6219" s="211">
        <v>43508</v>
      </c>
      <c r="E6219" s="209" t="s">
        <v>3786</v>
      </c>
      <c r="F6219" s="614"/>
      <c r="G6219" s="615"/>
      <c r="H6219" s="618"/>
      <c r="I6219" s="619"/>
      <c r="J6219" s="621"/>
      <c r="K6219" s="621"/>
      <c r="L6219" s="623"/>
    </row>
    <row r="6220" spans="1:12" s="194" customFormat="1" ht="24.6" customHeight="1" x14ac:dyDescent="0.15">
      <c r="A6220" s="624">
        <v>1172</v>
      </c>
      <c r="B6220" s="203" t="s">
        <v>12</v>
      </c>
      <c r="C6220" s="207" t="s">
        <v>11</v>
      </c>
      <c r="D6220" s="207" t="s">
        <v>280</v>
      </c>
      <c r="E6220" s="207" t="s">
        <v>281</v>
      </c>
      <c r="F6220" s="627" t="s">
        <v>8</v>
      </c>
      <c r="G6220" s="628"/>
      <c r="H6220" s="629"/>
      <c r="I6220" s="630"/>
      <c r="J6220" s="630"/>
      <c r="K6220" s="630"/>
      <c r="L6220" s="631"/>
    </row>
    <row r="6221" spans="1:12" s="194" customFormat="1" ht="26.65" customHeight="1" x14ac:dyDescent="0.15">
      <c r="A6221" s="625"/>
      <c r="B6221" s="620" t="s">
        <v>3787</v>
      </c>
      <c r="C6221" s="632" t="s">
        <v>3788</v>
      </c>
      <c r="D6221" s="634">
        <v>43537</v>
      </c>
      <c r="E6221" s="620" t="s">
        <v>3789</v>
      </c>
      <c r="F6221" s="636" t="s">
        <v>3790</v>
      </c>
      <c r="G6221" s="637"/>
      <c r="H6221" s="610" t="s">
        <v>286</v>
      </c>
      <c r="I6221" s="611"/>
      <c r="J6221" s="209" t="s">
        <v>287</v>
      </c>
      <c r="K6221" s="209" t="s">
        <v>16</v>
      </c>
      <c r="L6221" s="210">
        <v>547.38</v>
      </c>
    </row>
    <row r="6222" spans="1:12" s="194" customFormat="1" ht="409.6" customHeight="1" x14ac:dyDescent="0.15">
      <c r="A6222" s="625"/>
      <c r="B6222" s="640"/>
      <c r="C6222" s="641"/>
      <c r="D6222" s="642"/>
      <c r="E6222" s="640"/>
      <c r="F6222" s="643"/>
      <c r="G6222" s="644"/>
      <c r="H6222" s="616" t="s">
        <v>242</v>
      </c>
      <c r="I6222" s="617"/>
      <c r="J6222" s="620" t="s">
        <v>287</v>
      </c>
      <c r="K6222" s="620" t="s">
        <v>16</v>
      </c>
      <c r="L6222" s="622">
        <v>1948.9</v>
      </c>
    </row>
    <row r="6223" spans="1:12" s="194" customFormat="1" ht="19.7" customHeight="1" x14ac:dyDescent="0.15">
      <c r="A6223" s="625"/>
      <c r="B6223" s="621"/>
      <c r="C6223" s="633"/>
      <c r="D6223" s="635"/>
      <c r="E6223" s="621"/>
      <c r="F6223" s="638"/>
      <c r="G6223" s="639"/>
      <c r="H6223" s="618"/>
      <c r="I6223" s="619"/>
      <c r="J6223" s="621"/>
      <c r="K6223" s="621"/>
      <c r="L6223" s="623"/>
    </row>
    <row r="6224" spans="1:12" s="194" customFormat="1" ht="24.6" customHeight="1" x14ac:dyDescent="0.15">
      <c r="A6224" s="625"/>
      <c r="B6224" s="203" t="s">
        <v>6</v>
      </c>
      <c r="C6224" s="207" t="s">
        <v>5</v>
      </c>
      <c r="D6224" s="207" t="s">
        <v>288</v>
      </c>
      <c r="E6224" s="207" t="s">
        <v>289</v>
      </c>
      <c r="F6224" s="612"/>
      <c r="G6224" s="613"/>
      <c r="H6224" s="616" t="s">
        <v>290</v>
      </c>
      <c r="I6224" s="617"/>
      <c r="J6224" s="620" t="s">
        <v>287</v>
      </c>
      <c r="K6224" s="620" t="s">
        <v>16</v>
      </c>
      <c r="L6224" s="622">
        <v>257</v>
      </c>
    </row>
    <row r="6225" spans="1:12" s="194" customFormat="1" ht="24.6" customHeight="1" x14ac:dyDescent="0.15">
      <c r="A6225" s="626"/>
      <c r="B6225" s="209" t="s">
        <v>333</v>
      </c>
      <c r="C6225" s="209" t="s">
        <v>3790</v>
      </c>
      <c r="D6225" s="211">
        <v>43541</v>
      </c>
      <c r="E6225" s="209" t="s">
        <v>3390</v>
      </c>
      <c r="F6225" s="614"/>
      <c r="G6225" s="615"/>
      <c r="H6225" s="618"/>
      <c r="I6225" s="619"/>
      <c r="J6225" s="621"/>
      <c r="K6225" s="621"/>
      <c r="L6225" s="623"/>
    </row>
    <row r="6226" spans="1:12" s="194" customFormat="1" ht="24.6" customHeight="1" x14ac:dyDescent="0.15">
      <c r="A6226" s="624">
        <v>1173</v>
      </c>
      <c r="B6226" s="203" t="s">
        <v>12</v>
      </c>
      <c r="C6226" s="207" t="s">
        <v>11</v>
      </c>
      <c r="D6226" s="207" t="s">
        <v>280</v>
      </c>
      <c r="E6226" s="207" t="s">
        <v>281</v>
      </c>
      <c r="F6226" s="627" t="s">
        <v>8</v>
      </c>
      <c r="G6226" s="628"/>
      <c r="H6226" s="629"/>
      <c r="I6226" s="630"/>
      <c r="J6226" s="630"/>
      <c r="K6226" s="630"/>
      <c r="L6226" s="631"/>
    </row>
    <row r="6227" spans="1:12" s="194" customFormat="1" ht="26.65" customHeight="1" x14ac:dyDescent="0.15">
      <c r="A6227" s="625"/>
      <c r="B6227" s="620" t="s">
        <v>3791</v>
      </c>
      <c r="C6227" s="632" t="s">
        <v>3792</v>
      </c>
      <c r="D6227" s="634">
        <v>43386</v>
      </c>
      <c r="E6227" s="620" t="s">
        <v>803</v>
      </c>
      <c r="F6227" s="636" t="s">
        <v>3793</v>
      </c>
      <c r="G6227" s="637"/>
      <c r="H6227" s="610" t="s">
        <v>286</v>
      </c>
      <c r="I6227" s="611"/>
      <c r="J6227" s="209" t="s">
        <v>287</v>
      </c>
      <c r="K6227" s="209" t="s">
        <v>16</v>
      </c>
      <c r="L6227" s="210">
        <v>391</v>
      </c>
    </row>
    <row r="6228" spans="1:12" s="194" customFormat="1" ht="409.6" customHeight="1" x14ac:dyDescent="0.15">
      <c r="A6228" s="625"/>
      <c r="B6228" s="640"/>
      <c r="C6228" s="641"/>
      <c r="D6228" s="642"/>
      <c r="E6228" s="640"/>
      <c r="F6228" s="643"/>
      <c r="G6228" s="644"/>
      <c r="H6228" s="616" t="s">
        <v>242</v>
      </c>
      <c r="I6228" s="617"/>
      <c r="J6228" s="620" t="s">
        <v>287</v>
      </c>
      <c r="K6228" s="620" t="s">
        <v>16</v>
      </c>
      <c r="L6228" s="622">
        <v>5245</v>
      </c>
    </row>
    <row r="6229" spans="1:12" s="194" customFormat="1" ht="409.6" customHeight="1" x14ac:dyDescent="0.15">
      <c r="A6229" s="625"/>
      <c r="B6229" s="621"/>
      <c r="C6229" s="633"/>
      <c r="D6229" s="635"/>
      <c r="E6229" s="621"/>
      <c r="F6229" s="638"/>
      <c r="G6229" s="639"/>
      <c r="H6229" s="618"/>
      <c r="I6229" s="619"/>
      <c r="J6229" s="621"/>
      <c r="K6229" s="621"/>
      <c r="L6229" s="623"/>
    </row>
    <row r="6230" spans="1:12" s="194" customFormat="1" ht="24.6" customHeight="1" x14ac:dyDescent="0.15">
      <c r="A6230" s="625"/>
      <c r="B6230" s="203" t="s">
        <v>6</v>
      </c>
      <c r="C6230" s="207" t="s">
        <v>5</v>
      </c>
      <c r="D6230" s="207" t="s">
        <v>288</v>
      </c>
      <c r="E6230" s="207" t="s">
        <v>289</v>
      </c>
      <c r="F6230" s="612"/>
      <c r="G6230" s="613"/>
      <c r="H6230" s="616" t="s">
        <v>290</v>
      </c>
      <c r="I6230" s="617"/>
      <c r="J6230" s="620" t="s">
        <v>287</v>
      </c>
      <c r="K6230" s="620" t="s">
        <v>287</v>
      </c>
      <c r="L6230" s="622">
        <v>0</v>
      </c>
    </row>
    <row r="6231" spans="1:12" s="194" customFormat="1" ht="35.1" customHeight="1" x14ac:dyDescent="0.15">
      <c r="A6231" s="626"/>
      <c r="B6231" s="209" t="s">
        <v>1105</v>
      </c>
      <c r="C6231" s="209" t="s">
        <v>3793</v>
      </c>
      <c r="D6231" s="211">
        <v>43391</v>
      </c>
      <c r="E6231" s="209" t="s">
        <v>2692</v>
      </c>
      <c r="F6231" s="614"/>
      <c r="G6231" s="615"/>
      <c r="H6231" s="618"/>
      <c r="I6231" s="619"/>
      <c r="J6231" s="621"/>
      <c r="K6231" s="621"/>
      <c r="L6231" s="623"/>
    </row>
    <row r="6232" spans="1:12" s="194" customFormat="1" ht="24.6" customHeight="1" x14ac:dyDescent="0.15">
      <c r="A6232" s="624">
        <v>1174</v>
      </c>
      <c r="B6232" s="203" t="s">
        <v>12</v>
      </c>
      <c r="C6232" s="207" t="s">
        <v>11</v>
      </c>
      <c r="D6232" s="207" t="s">
        <v>280</v>
      </c>
      <c r="E6232" s="207" t="s">
        <v>281</v>
      </c>
      <c r="F6232" s="627" t="s">
        <v>8</v>
      </c>
      <c r="G6232" s="628"/>
      <c r="H6232" s="629"/>
      <c r="I6232" s="630"/>
      <c r="J6232" s="630"/>
      <c r="K6232" s="630"/>
      <c r="L6232" s="631"/>
    </row>
    <row r="6233" spans="1:12" s="194" customFormat="1" ht="26.65" customHeight="1" x14ac:dyDescent="0.15">
      <c r="A6233" s="625"/>
      <c r="B6233" s="620" t="s">
        <v>3791</v>
      </c>
      <c r="C6233" s="632" t="s">
        <v>3792</v>
      </c>
      <c r="D6233" s="634">
        <v>43386</v>
      </c>
      <c r="E6233" s="620" t="s">
        <v>803</v>
      </c>
      <c r="F6233" s="636" t="s">
        <v>2565</v>
      </c>
      <c r="G6233" s="637"/>
      <c r="H6233" s="610" t="s">
        <v>286</v>
      </c>
      <c r="I6233" s="611"/>
      <c r="J6233" s="209" t="s">
        <v>287</v>
      </c>
      <c r="K6233" s="209" t="s">
        <v>16</v>
      </c>
      <c r="L6233" s="210">
        <v>252.46</v>
      </c>
    </row>
    <row r="6234" spans="1:12" s="194" customFormat="1" ht="409.6" customHeight="1" x14ac:dyDescent="0.15">
      <c r="A6234" s="625"/>
      <c r="B6234" s="640"/>
      <c r="C6234" s="641"/>
      <c r="D6234" s="642"/>
      <c r="E6234" s="640"/>
      <c r="F6234" s="643"/>
      <c r="G6234" s="644"/>
      <c r="H6234" s="616" t="s">
        <v>242</v>
      </c>
      <c r="I6234" s="617"/>
      <c r="J6234" s="620" t="s">
        <v>287</v>
      </c>
      <c r="K6234" s="620" t="s">
        <v>287</v>
      </c>
      <c r="L6234" s="622">
        <v>0</v>
      </c>
    </row>
    <row r="6235" spans="1:12" s="194" customFormat="1" ht="409.6" customHeight="1" x14ac:dyDescent="0.15">
      <c r="A6235" s="625"/>
      <c r="B6235" s="621"/>
      <c r="C6235" s="633"/>
      <c r="D6235" s="635"/>
      <c r="E6235" s="621"/>
      <c r="F6235" s="638"/>
      <c r="G6235" s="639"/>
      <c r="H6235" s="618"/>
      <c r="I6235" s="619"/>
      <c r="J6235" s="621"/>
      <c r="K6235" s="621"/>
      <c r="L6235" s="623"/>
    </row>
    <row r="6236" spans="1:12" s="194" customFormat="1" ht="24.6" customHeight="1" x14ac:dyDescent="0.15">
      <c r="A6236" s="625"/>
      <c r="B6236" s="203" t="s">
        <v>6</v>
      </c>
      <c r="C6236" s="207" t="s">
        <v>5</v>
      </c>
      <c r="D6236" s="207" t="s">
        <v>288</v>
      </c>
      <c r="E6236" s="207" t="s">
        <v>289</v>
      </c>
      <c r="F6236" s="612"/>
      <c r="G6236" s="613"/>
      <c r="H6236" s="616" t="s">
        <v>290</v>
      </c>
      <c r="I6236" s="617"/>
      <c r="J6236" s="620" t="s">
        <v>287</v>
      </c>
      <c r="K6236" s="620" t="s">
        <v>287</v>
      </c>
      <c r="L6236" s="622">
        <v>0</v>
      </c>
    </row>
    <row r="6237" spans="1:12" s="194" customFormat="1" ht="35.1" customHeight="1" x14ac:dyDescent="0.15">
      <c r="A6237" s="626"/>
      <c r="B6237" s="209" t="s">
        <v>1105</v>
      </c>
      <c r="C6237" s="209" t="s">
        <v>2565</v>
      </c>
      <c r="D6237" s="211">
        <v>43391</v>
      </c>
      <c r="E6237" s="209" t="s">
        <v>2692</v>
      </c>
      <c r="F6237" s="614"/>
      <c r="G6237" s="615"/>
      <c r="H6237" s="618"/>
      <c r="I6237" s="619"/>
      <c r="J6237" s="621"/>
      <c r="K6237" s="621"/>
      <c r="L6237" s="623"/>
    </row>
    <row r="6238" spans="1:12" s="194" customFormat="1" ht="24.6" customHeight="1" x14ac:dyDescent="0.15">
      <c r="A6238" s="624">
        <v>1175</v>
      </c>
      <c r="B6238" s="203" t="s">
        <v>12</v>
      </c>
      <c r="C6238" s="207" t="s">
        <v>11</v>
      </c>
      <c r="D6238" s="207" t="s">
        <v>280</v>
      </c>
      <c r="E6238" s="207" t="s">
        <v>281</v>
      </c>
      <c r="F6238" s="627" t="s">
        <v>8</v>
      </c>
      <c r="G6238" s="628"/>
      <c r="H6238" s="629"/>
      <c r="I6238" s="630"/>
      <c r="J6238" s="630"/>
      <c r="K6238" s="630"/>
      <c r="L6238" s="631"/>
    </row>
    <row r="6239" spans="1:12" s="194" customFormat="1" ht="26.65" customHeight="1" x14ac:dyDescent="0.15">
      <c r="A6239" s="625"/>
      <c r="B6239" s="620" t="s">
        <v>3791</v>
      </c>
      <c r="C6239" s="632" t="s">
        <v>3794</v>
      </c>
      <c r="D6239" s="634">
        <v>43436</v>
      </c>
      <c r="E6239" s="620" t="s">
        <v>2076</v>
      </c>
      <c r="F6239" s="636" t="s">
        <v>809</v>
      </c>
      <c r="G6239" s="637"/>
      <c r="H6239" s="610" t="s">
        <v>286</v>
      </c>
      <c r="I6239" s="611"/>
      <c r="J6239" s="209" t="s">
        <v>287</v>
      </c>
      <c r="K6239" s="209" t="s">
        <v>16</v>
      </c>
      <c r="L6239" s="210">
        <v>323.5</v>
      </c>
    </row>
    <row r="6240" spans="1:12" s="194" customFormat="1" ht="409.6" customHeight="1" x14ac:dyDescent="0.15">
      <c r="A6240" s="625"/>
      <c r="B6240" s="640"/>
      <c r="C6240" s="641"/>
      <c r="D6240" s="642"/>
      <c r="E6240" s="640"/>
      <c r="F6240" s="643"/>
      <c r="G6240" s="644"/>
      <c r="H6240" s="616" t="s">
        <v>242</v>
      </c>
      <c r="I6240" s="617"/>
      <c r="J6240" s="620" t="s">
        <v>287</v>
      </c>
      <c r="K6240" s="620" t="s">
        <v>16</v>
      </c>
      <c r="L6240" s="622">
        <v>414.4</v>
      </c>
    </row>
    <row r="6241" spans="1:12" s="194" customFormat="1" ht="19.7" customHeight="1" x14ac:dyDescent="0.15">
      <c r="A6241" s="625"/>
      <c r="B6241" s="621"/>
      <c r="C6241" s="633"/>
      <c r="D6241" s="635"/>
      <c r="E6241" s="621"/>
      <c r="F6241" s="638"/>
      <c r="G6241" s="639"/>
      <c r="H6241" s="618"/>
      <c r="I6241" s="619"/>
      <c r="J6241" s="621"/>
      <c r="K6241" s="621"/>
      <c r="L6241" s="623"/>
    </row>
    <row r="6242" spans="1:12" s="194" customFormat="1" ht="24.6" customHeight="1" x14ac:dyDescent="0.15">
      <c r="A6242" s="625"/>
      <c r="B6242" s="203" t="s">
        <v>6</v>
      </c>
      <c r="C6242" s="207" t="s">
        <v>5</v>
      </c>
      <c r="D6242" s="207" t="s">
        <v>288</v>
      </c>
      <c r="E6242" s="207" t="s">
        <v>289</v>
      </c>
      <c r="F6242" s="612"/>
      <c r="G6242" s="613"/>
      <c r="H6242" s="616" t="s">
        <v>290</v>
      </c>
      <c r="I6242" s="617"/>
      <c r="J6242" s="620" t="s">
        <v>287</v>
      </c>
      <c r="K6242" s="620" t="s">
        <v>287</v>
      </c>
      <c r="L6242" s="622">
        <v>0</v>
      </c>
    </row>
    <row r="6243" spans="1:12" s="194" customFormat="1" ht="35.1" customHeight="1" x14ac:dyDescent="0.15">
      <c r="A6243" s="626"/>
      <c r="B6243" s="209" t="s">
        <v>1105</v>
      </c>
      <c r="C6243" s="209" t="s">
        <v>809</v>
      </c>
      <c r="D6243" s="211">
        <v>43438</v>
      </c>
      <c r="E6243" s="209" t="s">
        <v>1651</v>
      </c>
      <c r="F6243" s="614"/>
      <c r="G6243" s="615"/>
      <c r="H6243" s="618"/>
      <c r="I6243" s="619"/>
      <c r="J6243" s="621"/>
      <c r="K6243" s="621"/>
      <c r="L6243" s="623"/>
    </row>
    <row r="6244" spans="1:12" s="194" customFormat="1" ht="24.6" customHeight="1" x14ac:dyDescent="0.15">
      <c r="A6244" s="624">
        <v>1176</v>
      </c>
      <c r="B6244" s="203" t="s">
        <v>12</v>
      </c>
      <c r="C6244" s="207" t="s">
        <v>11</v>
      </c>
      <c r="D6244" s="207" t="s">
        <v>280</v>
      </c>
      <c r="E6244" s="207" t="s">
        <v>281</v>
      </c>
      <c r="F6244" s="627" t="s">
        <v>8</v>
      </c>
      <c r="G6244" s="628"/>
      <c r="H6244" s="629"/>
      <c r="I6244" s="630"/>
      <c r="J6244" s="630"/>
      <c r="K6244" s="630"/>
      <c r="L6244" s="631"/>
    </row>
    <row r="6245" spans="1:12" s="194" customFormat="1" ht="26.65" customHeight="1" x14ac:dyDescent="0.15">
      <c r="A6245" s="625"/>
      <c r="B6245" s="620" t="s">
        <v>3791</v>
      </c>
      <c r="C6245" s="632" t="s">
        <v>3795</v>
      </c>
      <c r="D6245" s="634">
        <v>43501</v>
      </c>
      <c r="E6245" s="620" t="s">
        <v>1336</v>
      </c>
      <c r="F6245" s="636" t="s">
        <v>1337</v>
      </c>
      <c r="G6245" s="637"/>
      <c r="H6245" s="610" t="s">
        <v>286</v>
      </c>
      <c r="I6245" s="611"/>
      <c r="J6245" s="209" t="s">
        <v>287</v>
      </c>
      <c r="K6245" s="209" t="s">
        <v>16</v>
      </c>
      <c r="L6245" s="210">
        <v>384</v>
      </c>
    </row>
    <row r="6246" spans="1:12" s="194" customFormat="1" ht="245.25" customHeight="1" x14ac:dyDescent="0.15">
      <c r="A6246" s="625"/>
      <c r="B6246" s="621"/>
      <c r="C6246" s="633"/>
      <c r="D6246" s="635"/>
      <c r="E6246" s="621"/>
      <c r="F6246" s="638"/>
      <c r="G6246" s="639"/>
      <c r="H6246" s="610" t="s">
        <v>242</v>
      </c>
      <c r="I6246" s="611"/>
      <c r="J6246" s="209" t="s">
        <v>287</v>
      </c>
      <c r="K6246" s="209" t="s">
        <v>16</v>
      </c>
      <c r="L6246" s="210">
        <v>341.6</v>
      </c>
    </row>
    <row r="6247" spans="1:12" s="194" customFormat="1" ht="24.6" customHeight="1" x14ac:dyDescent="0.15">
      <c r="A6247" s="625"/>
      <c r="B6247" s="203" t="s">
        <v>6</v>
      </c>
      <c r="C6247" s="207" t="s">
        <v>5</v>
      </c>
      <c r="D6247" s="207" t="s">
        <v>288</v>
      </c>
      <c r="E6247" s="207" t="s">
        <v>289</v>
      </c>
      <c r="F6247" s="612"/>
      <c r="G6247" s="613"/>
      <c r="H6247" s="616" t="s">
        <v>290</v>
      </c>
      <c r="I6247" s="617"/>
      <c r="J6247" s="620" t="s">
        <v>287</v>
      </c>
      <c r="K6247" s="620" t="s">
        <v>16</v>
      </c>
      <c r="L6247" s="622">
        <v>135</v>
      </c>
    </row>
    <row r="6248" spans="1:12" s="194" customFormat="1" ht="35.1" customHeight="1" x14ac:dyDescent="0.15">
      <c r="A6248" s="626"/>
      <c r="B6248" s="209" t="s">
        <v>1105</v>
      </c>
      <c r="C6248" s="209" t="s">
        <v>1337</v>
      </c>
      <c r="D6248" s="211">
        <v>43503</v>
      </c>
      <c r="E6248" s="209" t="s">
        <v>1585</v>
      </c>
      <c r="F6248" s="614"/>
      <c r="G6248" s="615"/>
      <c r="H6248" s="618"/>
      <c r="I6248" s="619"/>
      <c r="J6248" s="621"/>
      <c r="K6248" s="621"/>
      <c r="L6248" s="623"/>
    </row>
    <row r="6249" spans="1:12" s="194" customFormat="1" ht="24.6" customHeight="1" x14ac:dyDescent="0.15">
      <c r="A6249" s="624">
        <v>1177</v>
      </c>
      <c r="B6249" s="203" t="s">
        <v>12</v>
      </c>
      <c r="C6249" s="207" t="s">
        <v>11</v>
      </c>
      <c r="D6249" s="207" t="s">
        <v>280</v>
      </c>
      <c r="E6249" s="207" t="s">
        <v>281</v>
      </c>
      <c r="F6249" s="627" t="s">
        <v>8</v>
      </c>
      <c r="G6249" s="628"/>
      <c r="H6249" s="629"/>
      <c r="I6249" s="630"/>
      <c r="J6249" s="630"/>
      <c r="K6249" s="630"/>
      <c r="L6249" s="631"/>
    </row>
    <row r="6250" spans="1:12" s="194" customFormat="1" ht="26.65" customHeight="1" x14ac:dyDescent="0.15">
      <c r="A6250" s="625"/>
      <c r="B6250" s="620" t="s">
        <v>3796</v>
      </c>
      <c r="C6250" s="632" t="s">
        <v>3797</v>
      </c>
      <c r="D6250" s="634">
        <v>43378</v>
      </c>
      <c r="E6250" s="620" t="s">
        <v>1832</v>
      </c>
      <c r="F6250" s="636" t="s">
        <v>3798</v>
      </c>
      <c r="G6250" s="637"/>
      <c r="H6250" s="610" t="s">
        <v>286</v>
      </c>
      <c r="I6250" s="611"/>
      <c r="J6250" s="209" t="s">
        <v>287</v>
      </c>
      <c r="K6250" s="209" t="s">
        <v>16</v>
      </c>
      <c r="L6250" s="210">
        <v>354</v>
      </c>
    </row>
    <row r="6251" spans="1:12" s="194" customFormat="1" ht="409.6" customHeight="1" x14ac:dyDescent="0.15">
      <c r="A6251" s="625"/>
      <c r="B6251" s="640"/>
      <c r="C6251" s="641"/>
      <c r="D6251" s="642"/>
      <c r="E6251" s="640"/>
      <c r="F6251" s="643"/>
      <c r="G6251" s="644"/>
      <c r="H6251" s="616" t="s">
        <v>242</v>
      </c>
      <c r="I6251" s="617"/>
      <c r="J6251" s="620" t="s">
        <v>287</v>
      </c>
      <c r="K6251" s="620" t="s">
        <v>287</v>
      </c>
      <c r="L6251" s="622">
        <v>0</v>
      </c>
    </row>
    <row r="6252" spans="1:12" s="194" customFormat="1" ht="138.19999999999999" customHeight="1" x14ac:dyDescent="0.15">
      <c r="A6252" s="625"/>
      <c r="B6252" s="621"/>
      <c r="C6252" s="633"/>
      <c r="D6252" s="635"/>
      <c r="E6252" s="621"/>
      <c r="F6252" s="638"/>
      <c r="G6252" s="639"/>
      <c r="H6252" s="618"/>
      <c r="I6252" s="619"/>
      <c r="J6252" s="621"/>
      <c r="K6252" s="621"/>
      <c r="L6252" s="623"/>
    </row>
    <row r="6253" spans="1:12" s="194" customFormat="1" ht="24.6" customHeight="1" x14ac:dyDescent="0.15">
      <c r="A6253" s="625"/>
      <c r="B6253" s="203" t="s">
        <v>6</v>
      </c>
      <c r="C6253" s="207" t="s">
        <v>5</v>
      </c>
      <c r="D6253" s="207" t="s">
        <v>288</v>
      </c>
      <c r="E6253" s="207" t="s">
        <v>289</v>
      </c>
      <c r="F6253" s="612"/>
      <c r="G6253" s="613"/>
      <c r="H6253" s="616" t="s">
        <v>290</v>
      </c>
      <c r="I6253" s="617"/>
      <c r="J6253" s="620" t="s">
        <v>287</v>
      </c>
      <c r="K6253" s="620" t="s">
        <v>16</v>
      </c>
      <c r="L6253" s="622">
        <v>250</v>
      </c>
    </row>
    <row r="6254" spans="1:12" s="194" customFormat="1" ht="24.6" customHeight="1" x14ac:dyDescent="0.15">
      <c r="A6254" s="626"/>
      <c r="B6254" s="209" t="s">
        <v>3466</v>
      </c>
      <c r="C6254" s="209" t="s">
        <v>3798</v>
      </c>
      <c r="D6254" s="211">
        <v>43380</v>
      </c>
      <c r="E6254" s="209" t="s">
        <v>3799</v>
      </c>
      <c r="F6254" s="614"/>
      <c r="G6254" s="615"/>
      <c r="H6254" s="618"/>
      <c r="I6254" s="619"/>
      <c r="J6254" s="621"/>
      <c r="K6254" s="621"/>
      <c r="L6254" s="623"/>
    </row>
    <row r="6255" spans="1:12" s="194" customFormat="1" ht="24.6" customHeight="1" x14ac:dyDescent="0.15">
      <c r="A6255" s="624">
        <v>1178</v>
      </c>
      <c r="B6255" s="203" t="s">
        <v>12</v>
      </c>
      <c r="C6255" s="207" t="s">
        <v>11</v>
      </c>
      <c r="D6255" s="207" t="s">
        <v>280</v>
      </c>
      <c r="E6255" s="207" t="s">
        <v>281</v>
      </c>
      <c r="F6255" s="627" t="s">
        <v>8</v>
      </c>
      <c r="G6255" s="628"/>
      <c r="H6255" s="629"/>
      <c r="I6255" s="630"/>
      <c r="J6255" s="630"/>
      <c r="K6255" s="630"/>
      <c r="L6255" s="631"/>
    </row>
    <row r="6256" spans="1:12" s="194" customFormat="1" ht="26.65" customHeight="1" x14ac:dyDescent="0.15">
      <c r="A6256" s="625"/>
      <c r="B6256" s="620" t="s">
        <v>3796</v>
      </c>
      <c r="C6256" s="632" t="s">
        <v>3800</v>
      </c>
      <c r="D6256" s="634">
        <v>43546</v>
      </c>
      <c r="E6256" s="620" t="s">
        <v>295</v>
      </c>
      <c r="F6256" s="636" t="s">
        <v>296</v>
      </c>
      <c r="G6256" s="637"/>
      <c r="H6256" s="610" t="s">
        <v>286</v>
      </c>
      <c r="I6256" s="611"/>
      <c r="J6256" s="209" t="s">
        <v>287</v>
      </c>
      <c r="K6256" s="209" t="s">
        <v>287</v>
      </c>
      <c r="L6256" s="210">
        <v>0</v>
      </c>
    </row>
    <row r="6257" spans="1:12" s="194" customFormat="1" ht="234.2" customHeight="1" x14ac:dyDescent="0.15">
      <c r="A6257" s="625"/>
      <c r="B6257" s="621"/>
      <c r="C6257" s="633"/>
      <c r="D6257" s="635"/>
      <c r="E6257" s="621"/>
      <c r="F6257" s="638"/>
      <c r="G6257" s="639"/>
      <c r="H6257" s="610" t="s">
        <v>242</v>
      </c>
      <c r="I6257" s="611"/>
      <c r="J6257" s="209" t="s">
        <v>287</v>
      </c>
      <c r="K6257" s="209" t="s">
        <v>287</v>
      </c>
      <c r="L6257" s="210">
        <v>0</v>
      </c>
    </row>
    <row r="6258" spans="1:12" s="194" customFormat="1" ht="24.6" customHeight="1" x14ac:dyDescent="0.15">
      <c r="A6258" s="625"/>
      <c r="B6258" s="203" t="s">
        <v>6</v>
      </c>
      <c r="C6258" s="207" t="s">
        <v>5</v>
      </c>
      <c r="D6258" s="207" t="s">
        <v>288</v>
      </c>
      <c r="E6258" s="207" t="s">
        <v>289</v>
      </c>
      <c r="F6258" s="612"/>
      <c r="G6258" s="613"/>
      <c r="H6258" s="616" t="s">
        <v>290</v>
      </c>
      <c r="I6258" s="617"/>
      <c r="J6258" s="620" t="s">
        <v>287</v>
      </c>
      <c r="K6258" s="620" t="s">
        <v>16</v>
      </c>
      <c r="L6258" s="622">
        <v>1564</v>
      </c>
    </row>
    <row r="6259" spans="1:12" s="194" customFormat="1" ht="24.6" customHeight="1" x14ac:dyDescent="0.15">
      <c r="A6259" s="626"/>
      <c r="B6259" s="209" t="s">
        <v>3466</v>
      </c>
      <c r="C6259" s="209" t="s">
        <v>296</v>
      </c>
      <c r="D6259" s="211">
        <v>43550</v>
      </c>
      <c r="E6259" s="209" t="s">
        <v>297</v>
      </c>
      <c r="F6259" s="614"/>
      <c r="G6259" s="615"/>
      <c r="H6259" s="618"/>
      <c r="I6259" s="619"/>
      <c r="J6259" s="621"/>
      <c r="K6259" s="621"/>
      <c r="L6259" s="623"/>
    </row>
    <row r="6260" spans="1:12" s="194" customFormat="1" ht="24.6" customHeight="1" x14ac:dyDescent="0.15">
      <c r="A6260" s="624">
        <v>1179</v>
      </c>
      <c r="B6260" s="203" t="s">
        <v>12</v>
      </c>
      <c r="C6260" s="207" t="s">
        <v>11</v>
      </c>
      <c r="D6260" s="207" t="s">
        <v>280</v>
      </c>
      <c r="E6260" s="207" t="s">
        <v>281</v>
      </c>
      <c r="F6260" s="627" t="s">
        <v>8</v>
      </c>
      <c r="G6260" s="628"/>
      <c r="H6260" s="629"/>
      <c r="I6260" s="630"/>
      <c r="J6260" s="630"/>
      <c r="K6260" s="630"/>
      <c r="L6260" s="631"/>
    </row>
    <row r="6261" spans="1:12" s="194" customFormat="1" ht="26.65" customHeight="1" x14ac:dyDescent="0.15">
      <c r="A6261" s="625"/>
      <c r="B6261" s="620" t="s">
        <v>3801</v>
      </c>
      <c r="C6261" s="620" t="s">
        <v>3802</v>
      </c>
      <c r="D6261" s="634">
        <v>43383</v>
      </c>
      <c r="E6261" s="620" t="s">
        <v>903</v>
      </c>
      <c r="F6261" s="636" t="s">
        <v>3803</v>
      </c>
      <c r="G6261" s="637"/>
      <c r="H6261" s="610" t="s">
        <v>286</v>
      </c>
      <c r="I6261" s="611"/>
      <c r="J6261" s="209" t="s">
        <v>287</v>
      </c>
      <c r="K6261" s="209" t="s">
        <v>16</v>
      </c>
      <c r="L6261" s="210">
        <v>439.92</v>
      </c>
    </row>
    <row r="6262" spans="1:12" s="194" customFormat="1" ht="40.5" customHeight="1" x14ac:dyDescent="0.15">
      <c r="A6262" s="625"/>
      <c r="B6262" s="621"/>
      <c r="C6262" s="621"/>
      <c r="D6262" s="635"/>
      <c r="E6262" s="621"/>
      <c r="F6262" s="638"/>
      <c r="G6262" s="639"/>
      <c r="H6262" s="610" t="s">
        <v>242</v>
      </c>
      <c r="I6262" s="611"/>
      <c r="J6262" s="209" t="s">
        <v>287</v>
      </c>
      <c r="K6262" s="209" t="s">
        <v>16</v>
      </c>
      <c r="L6262" s="210">
        <v>610.41</v>
      </c>
    </row>
    <row r="6263" spans="1:12" s="194" customFormat="1" ht="24.6" customHeight="1" x14ac:dyDescent="0.15">
      <c r="A6263" s="625"/>
      <c r="B6263" s="203" t="s">
        <v>6</v>
      </c>
      <c r="C6263" s="207" t="s">
        <v>5</v>
      </c>
      <c r="D6263" s="207" t="s">
        <v>288</v>
      </c>
      <c r="E6263" s="207" t="s">
        <v>289</v>
      </c>
      <c r="F6263" s="612"/>
      <c r="G6263" s="613"/>
      <c r="H6263" s="616" t="s">
        <v>290</v>
      </c>
      <c r="I6263" s="617"/>
      <c r="J6263" s="620" t="s">
        <v>287</v>
      </c>
      <c r="K6263" s="620" t="s">
        <v>287</v>
      </c>
      <c r="L6263" s="622">
        <v>0</v>
      </c>
    </row>
    <row r="6264" spans="1:12" s="194" customFormat="1" ht="24.6" customHeight="1" x14ac:dyDescent="0.15">
      <c r="A6264" s="626"/>
      <c r="B6264" s="209" t="s">
        <v>2884</v>
      </c>
      <c r="C6264" s="209" t="s">
        <v>3803</v>
      </c>
      <c r="D6264" s="211">
        <v>43385</v>
      </c>
      <c r="E6264" s="209" t="s">
        <v>878</v>
      </c>
      <c r="F6264" s="614"/>
      <c r="G6264" s="615"/>
      <c r="H6264" s="618"/>
      <c r="I6264" s="619"/>
      <c r="J6264" s="621"/>
      <c r="K6264" s="621"/>
      <c r="L6264" s="623"/>
    </row>
    <row r="6265" spans="1:12" s="194" customFormat="1" ht="24.6" customHeight="1" x14ac:dyDescent="0.15">
      <c r="A6265" s="624">
        <v>1180</v>
      </c>
      <c r="B6265" s="203" t="s">
        <v>12</v>
      </c>
      <c r="C6265" s="207" t="s">
        <v>11</v>
      </c>
      <c r="D6265" s="207" t="s">
        <v>280</v>
      </c>
      <c r="E6265" s="207" t="s">
        <v>281</v>
      </c>
      <c r="F6265" s="627" t="s">
        <v>8</v>
      </c>
      <c r="G6265" s="628"/>
      <c r="H6265" s="629"/>
      <c r="I6265" s="630"/>
      <c r="J6265" s="630"/>
      <c r="K6265" s="630"/>
      <c r="L6265" s="631"/>
    </row>
    <row r="6266" spans="1:12" s="194" customFormat="1" ht="26.65" customHeight="1" x14ac:dyDescent="0.15">
      <c r="A6266" s="625"/>
      <c r="B6266" s="620" t="s">
        <v>3801</v>
      </c>
      <c r="C6266" s="620" t="s">
        <v>3804</v>
      </c>
      <c r="D6266" s="634">
        <v>43412</v>
      </c>
      <c r="E6266" s="620" t="s">
        <v>903</v>
      </c>
      <c r="F6266" s="636" t="s">
        <v>3805</v>
      </c>
      <c r="G6266" s="637"/>
      <c r="H6266" s="610" t="s">
        <v>286</v>
      </c>
      <c r="I6266" s="611"/>
      <c r="J6266" s="209" t="s">
        <v>287</v>
      </c>
      <c r="K6266" s="209" t="s">
        <v>16</v>
      </c>
      <c r="L6266" s="210">
        <v>383.75</v>
      </c>
    </row>
    <row r="6267" spans="1:12" s="194" customFormat="1" ht="73.150000000000006" customHeight="1" x14ac:dyDescent="0.15">
      <c r="A6267" s="625"/>
      <c r="B6267" s="621"/>
      <c r="C6267" s="621"/>
      <c r="D6267" s="635"/>
      <c r="E6267" s="621"/>
      <c r="F6267" s="638"/>
      <c r="G6267" s="639"/>
      <c r="H6267" s="610" t="s">
        <v>242</v>
      </c>
      <c r="I6267" s="611"/>
      <c r="J6267" s="209" t="s">
        <v>287</v>
      </c>
      <c r="K6267" s="209" t="s">
        <v>16</v>
      </c>
      <c r="L6267" s="210">
        <v>527.4</v>
      </c>
    </row>
    <row r="6268" spans="1:12" s="194" customFormat="1" ht="24.6" customHeight="1" x14ac:dyDescent="0.15">
      <c r="A6268" s="625"/>
      <c r="B6268" s="203" t="s">
        <v>6</v>
      </c>
      <c r="C6268" s="207" t="s">
        <v>5</v>
      </c>
      <c r="D6268" s="207" t="s">
        <v>288</v>
      </c>
      <c r="E6268" s="207" t="s">
        <v>289</v>
      </c>
      <c r="F6268" s="612"/>
      <c r="G6268" s="613"/>
      <c r="H6268" s="616" t="s">
        <v>290</v>
      </c>
      <c r="I6268" s="617"/>
      <c r="J6268" s="620" t="s">
        <v>287</v>
      </c>
      <c r="K6268" s="620" t="s">
        <v>287</v>
      </c>
      <c r="L6268" s="622">
        <v>0</v>
      </c>
    </row>
    <row r="6269" spans="1:12" s="194" customFormat="1" ht="24.6" customHeight="1" x14ac:dyDescent="0.15">
      <c r="A6269" s="626"/>
      <c r="B6269" s="209" t="s">
        <v>2884</v>
      </c>
      <c r="C6269" s="209" t="s">
        <v>3805</v>
      </c>
      <c r="D6269" s="211">
        <v>43415</v>
      </c>
      <c r="E6269" s="209" t="s">
        <v>1298</v>
      </c>
      <c r="F6269" s="614"/>
      <c r="G6269" s="615"/>
      <c r="H6269" s="618"/>
      <c r="I6269" s="619"/>
      <c r="J6269" s="621"/>
      <c r="K6269" s="621"/>
      <c r="L6269" s="623"/>
    </row>
    <row r="6270" spans="1:12" s="194" customFormat="1" ht="24.6" customHeight="1" x14ac:dyDescent="0.15">
      <c r="A6270" s="624">
        <v>1181</v>
      </c>
      <c r="B6270" s="203" t="s">
        <v>12</v>
      </c>
      <c r="C6270" s="207" t="s">
        <v>11</v>
      </c>
      <c r="D6270" s="207" t="s">
        <v>280</v>
      </c>
      <c r="E6270" s="207" t="s">
        <v>281</v>
      </c>
      <c r="F6270" s="627" t="s">
        <v>8</v>
      </c>
      <c r="G6270" s="628"/>
      <c r="H6270" s="629"/>
      <c r="I6270" s="630"/>
      <c r="J6270" s="630"/>
      <c r="K6270" s="630"/>
      <c r="L6270" s="631"/>
    </row>
    <row r="6271" spans="1:12" s="194" customFormat="1" ht="26.65" customHeight="1" x14ac:dyDescent="0.15">
      <c r="A6271" s="625"/>
      <c r="B6271" s="620" t="s">
        <v>3806</v>
      </c>
      <c r="C6271" s="632" t="s">
        <v>3807</v>
      </c>
      <c r="D6271" s="634">
        <v>43416</v>
      </c>
      <c r="E6271" s="620" t="s">
        <v>3808</v>
      </c>
      <c r="F6271" s="636" t="s">
        <v>3809</v>
      </c>
      <c r="G6271" s="637"/>
      <c r="H6271" s="610" t="s">
        <v>286</v>
      </c>
      <c r="I6271" s="611"/>
      <c r="J6271" s="209" t="s">
        <v>287</v>
      </c>
      <c r="K6271" s="209" t="s">
        <v>16</v>
      </c>
      <c r="L6271" s="210">
        <v>532</v>
      </c>
    </row>
    <row r="6272" spans="1:12" s="194" customFormat="1" ht="363.75" customHeight="1" x14ac:dyDescent="0.15">
      <c r="A6272" s="625"/>
      <c r="B6272" s="621"/>
      <c r="C6272" s="633"/>
      <c r="D6272" s="635"/>
      <c r="E6272" s="621"/>
      <c r="F6272" s="638"/>
      <c r="G6272" s="639"/>
      <c r="H6272" s="610" t="s">
        <v>242</v>
      </c>
      <c r="I6272" s="611"/>
      <c r="J6272" s="209" t="s">
        <v>287</v>
      </c>
      <c r="K6272" s="209" t="s">
        <v>287</v>
      </c>
      <c r="L6272" s="210">
        <v>0</v>
      </c>
    </row>
    <row r="6273" spans="1:12" s="194" customFormat="1" ht="24.6" customHeight="1" x14ac:dyDescent="0.15">
      <c r="A6273" s="625"/>
      <c r="B6273" s="203" t="s">
        <v>6</v>
      </c>
      <c r="C6273" s="207" t="s">
        <v>5</v>
      </c>
      <c r="D6273" s="207" t="s">
        <v>288</v>
      </c>
      <c r="E6273" s="207" t="s">
        <v>289</v>
      </c>
      <c r="F6273" s="612"/>
      <c r="G6273" s="613"/>
      <c r="H6273" s="616" t="s">
        <v>290</v>
      </c>
      <c r="I6273" s="617"/>
      <c r="J6273" s="620" t="s">
        <v>287</v>
      </c>
      <c r="K6273" s="620" t="s">
        <v>287</v>
      </c>
      <c r="L6273" s="622">
        <v>0</v>
      </c>
    </row>
    <row r="6274" spans="1:12" s="194" customFormat="1" ht="24.6" customHeight="1" x14ac:dyDescent="0.15">
      <c r="A6274" s="626"/>
      <c r="B6274" s="209" t="s">
        <v>291</v>
      </c>
      <c r="C6274" s="209" t="s">
        <v>3809</v>
      </c>
      <c r="D6274" s="211">
        <v>43418</v>
      </c>
      <c r="E6274" s="209" t="s">
        <v>656</v>
      </c>
      <c r="F6274" s="614"/>
      <c r="G6274" s="615"/>
      <c r="H6274" s="618"/>
      <c r="I6274" s="619"/>
      <c r="J6274" s="621"/>
      <c r="K6274" s="621"/>
      <c r="L6274" s="623"/>
    </row>
    <row r="6275" spans="1:12" s="194" customFormat="1" ht="24.6" customHeight="1" x14ac:dyDescent="0.15">
      <c r="A6275" s="624">
        <v>1182</v>
      </c>
      <c r="B6275" s="203" t="s">
        <v>12</v>
      </c>
      <c r="C6275" s="207" t="s">
        <v>11</v>
      </c>
      <c r="D6275" s="207" t="s">
        <v>280</v>
      </c>
      <c r="E6275" s="207" t="s">
        <v>281</v>
      </c>
      <c r="F6275" s="627" t="s">
        <v>8</v>
      </c>
      <c r="G6275" s="628"/>
      <c r="H6275" s="629"/>
      <c r="I6275" s="630"/>
      <c r="J6275" s="630"/>
      <c r="K6275" s="630"/>
      <c r="L6275" s="631"/>
    </row>
    <row r="6276" spans="1:12" s="194" customFormat="1" ht="26.65" customHeight="1" x14ac:dyDescent="0.15">
      <c r="A6276" s="625"/>
      <c r="B6276" s="620" t="s">
        <v>3810</v>
      </c>
      <c r="C6276" s="632" t="s">
        <v>3811</v>
      </c>
      <c r="D6276" s="634">
        <v>43374</v>
      </c>
      <c r="E6276" s="620" t="s">
        <v>603</v>
      </c>
      <c r="F6276" s="636" t="s">
        <v>3812</v>
      </c>
      <c r="G6276" s="637"/>
      <c r="H6276" s="610" t="s">
        <v>286</v>
      </c>
      <c r="I6276" s="611"/>
      <c r="J6276" s="209" t="s">
        <v>287</v>
      </c>
      <c r="K6276" s="209" t="s">
        <v>16</v>
      </c>
      <c r="L6276" s="210">
        <v>505.94</v>
      </c>
    </row>
    <row r="6277" spans="1:12" s="194" customFormat="1" ht="409.6" customHeight="1" x14ac:dyDescent="0.15">
      <c r="A6277" s="625"/>
      <c r="B6277" s="640"/>
      <c r="C6277" s="641"/>
      <c r="D6277" s="642"/>
      <c r="E6277" s="640"/>
      <c r="F6277" s="643"/>
      <c r="G6277" s="644"/>
      <c r="H6277" s="616" t="s">
        <v>242</v>
      </c>
      <c r="I6277" s="617"/>
      <c r="J6277" s="620" t="s">
        <v>287</v>
      </c>
      <c r="K6277" s="620" t="s">
        <v>287</v>
      </c>
      <c r="L6277" s="622">
        <v>0</v>
      </c>
    </row>
    <row r="6278" spans="1:12" s="194" customFormat="1" ht="94.9" customHeight="1" x14ac:dyDescent="0.15">
      <c r="A6278" s="625"/>
      <c r="B6278" s="621"/>
      <c r="C6278" s="633"/>
      <c r="D6278" s="635"/>
      <c r="E6278" s="621"/>
      <c r="F6278" s="638"/>
      <c r="G6278" s="639"/>
      <c r="H6278" s="618"/>
      <c r="I6278" s="619"/>
      <c r="J6278" s="621"/>
      <c r="K6278" s="621"/>
      <c r="L6278" s="623"/>
    </row>
    <row r="6279" spans="1:12" s="194" customFormat="1" ht="24.6" customHeight="1" x14ac:dyDescent="0.15">
      <c r="A6279" s="625"/>
      <c r="B6279" s="203" t="s">
        <v>6</v>
      </c>
      <c r="C6279" s="207" t="s">
        <v>5</v>
      </c>
      <c r="D6279" s="207" t="s">
        <v>288</v>
      </c>
      <c r="E6279" s="207" t="s">
        <v>289</v>
      </c>
      <c r="F6279" s="612"/>
      <c r="G6279" s="613"/>
      <c r="H6279" s="616" t="s">
        <v>290</v>
      </c>
      <c r="I6279" s="617"/>
      <c r="J6279" s="620" t="s">
        <v>287</v>
      </c>
      <c r="K6279" s="620" t="s">
        <v>287</v>
      </c>
      <c r="L6279" s="622">
        <v>0</v>
      </c>
    </row>
    <row r="6280" spans="1:12" s="194" customFormat="1" ht="24.6" customHeight="1" x14ac:dyDescent="0.15">
      <c r="A6280" s="626"/>
      <c r="B6280" s="209" t="s">
        <v>3813</v>
      </c>
      <c r="C6280" s="209" t="s">
        <v>3812</v>
      </c>
      <c r="D6280" s="211">
        <v>43376</v>
      </c>
      <c r="E6280" s="209" t="s">
        <v>711</v>
      </c>
      <c r="F6280" s="614"/>
      <c r="G6280" s="615"/>
      <c r="H6280" s="618"/>
      <c r="I6280" s="619"/>
      <c r="J6280" s="621"/>
      <c r="K6280" s="621"/>
      <c r="L6280" s="623"/>
    </row>
    <row r="6281" spans="1:12" s="194" customFormat="1" ht="24.6" customHeight="1" x14ac:dyDescent="0.15">
      <c r="A6281" s="624">
        <v>1183</v>
      </c>
      <c r="B6281" s="203" t="s">
        <v>12</v>
      </c>
      <c r="C6281" s="207" t="s">
        <v>11</v>
      </c>
      <c r="D6281" s="207" t="s">
        <v>280</v>
      </c>
      <c r="E6281" s="207" t="s">
        <v>281</v>
      </c>
      <c r="F6281" s="627" t="s">
        <v>8</v>
      </c>
      <c r="G6281" s="628"/>
      <c r="H6281" s="629"/>
      <c r="I6281" s="630"/>
      <c r="J6281" s="630"/>
      <c r="K6281" s="630"/>
      <c r="L6281" s="631"/>
    </row>
    <row r="6282" spans="1:12" s="194" customFormat="1" ht="26.65" customHeight="1" x14ac:dyDescent="0.15">
      <c r="A6282" s="625"/>
      <c r="B6282" s="620" t="s">
        <v>3810</v>
      </c>
      <c r="C6282" s="632" t="s">
        <v>3814</v>
      </c>
      <c r="D6282" s="634">
        <v>43413</v>
      </c>
      <c r="E6282" s="620" t="s">
        <v>469</v>
      </c>
      <c r="F6282" s="636" t="s">
        <v>1362</v>
      </c>
      <c r="G6282" s="637"/>
      <c r="H6282" s="610" t="s">
        <v>286</v>
      </c>
      <c r="I6282" s="611"/>
      <c r="J6282" s="209" t="s">
        <v>287</v>
      </c>
      <c r="K6282" s="209" t="s">
        <v>16</v>
      </c>
      <c r="L6282" s="210">
        <v>363.94</v>
      </c>
    </row>
    <row r="6283" spans="1:12" s="194" customFormat="1" ht="374.45" customHeight="1" x14ac:dyDescent="0.15">
      <c r="A6283" s="625"/>
      <c r="B6283" s="621"/>
      <c r="C6283" s="633"/>
      <c r="D6283" s="635"/>
      <c r="E6283" s="621"/>
      <c r="F6283" s="638"/>
      <c r="G6283" s="639"/>
      <c r="H6283" s="610" t="s">
        <v>242</v>
      </c>
      <c r="I6283" s="611"/>
      <c r="J6283" s="209" t="s">
        <v>287</v>
      </c>
      <c r="K6283" s="209" t="s">
        <v>287</v>
      </c>
      <c r="L6283" s="210">
        <v>0</v>
      </c>
    </row>
    <row r="6284" spans="1:12" s="194" customFormat="1" ht="24.6" customHeight="1" x14ac:dyDescent="0.15">
      <c r="A6284" s="625"/>
      <c r="B6284" s="203" t="s">
        <v>6</v>
      </c>
      <c r="C6284" s="207" t="s">
        <v>5</v>
      </c>
      <c r="D6284" s="207" t="s">
        <v>288</v>
      </c>
      <c r="E6284" s="207" t="s">
        <v>289</v>
      </c>
      <c r="F6284" s="612"/>
      <c r="G6284" s="613"/>
      <c r="H6284" s="616" t="s">
        <v>290</v>
      </c>
      <c r="I6284" s="617"/>
      <c r="J6284" s="620" t="s">
        <v>287</v>
      </c>
      <c r="K6284" s="620" t="s">
        <v>16</v>
      </c>
      <c r="L6284" s="622">
        <v>685</v>
      </c>
    </row>
    <row r="6285" spans="1:12" s="194" customFormat="1" ht="24.6" customHeight="1" x14ac:dyDescent="0.15">
      <c r="A6285" s="626"/>
      <c r="B6285" s="209" t="s">
        <v>3813</v>
      </c>
      <c r="C6285" s="209" t="s">
        <v>1362</v>
      </c>
      <c r="D6285" s="211">
        <v>43418</v>
      </c>
      <c r="E6285" s="209" t="s">
        <v>3815</v>
      </c>
      <c r="F6285" s="614"/>
      <c r="G6285" s="615"/>
      <c r="H6285" s="618"/>
      <c r="I6285" s="619"/>
      <c r="J6285" s="621"/>
      <c r="K6285" s="621"/>
      <c r="L6285" s="623"/>
    </row>
    <row r="6286" spans="1:12" s="194" customFormat="1" ht="24.6" customHeight="1" x14ac:dyDescent="0.15">
      <c r="A6286" s="624">
        <v>1184</v>
      </c>
      <c r="B6286" s="203" t="s">
        <v>12</v>
      </c>
      <c r="C6286" s="207" t="s">
        <v>11</v>
      </c>
      <c r="D6286" s="207" t="s">
        <v>280</v>
      </c>
      <c r="E6286" s="207" t="s">
        <v>281</v>
      </c>
      <c r="F6286" s="627" t="s">
        <v>8</v>
      </c>
      <c r="G6286" s="628"/>
      <c r="H6286" s="629"/>
      <c r="I6286" s="630"/>
      <c r="J6286" s="630"/>
      <c r="K6286" s="630"/>
      <c r="L6286" s="631"/>
    </row>
    <row r="6287" spans="1:12" s="194" customFormat="1" ht="26.65" customHeight="1" x14ac:dyDescent="0.15">
      <c r="A6287" s="625"/>
      <c r="B6287" s="620" t="s">
        <v>3810</v>
      </c>
      <c r="C6287" s="632" t="s">
        <v>3816</v>
      </c>
      <c r="D6287" s="634">
        <v>43501</v>
      </c>
      <c r="E6287" s="620" t="s">
        <v>2289</v>
      </c>
      <c r="F6287" s="636" t="s">
        <v>3817</v>
      </c>
      <c r="G6287" s="637"/>
      <c r="H6287" s="610" t="s">
        <v>286</v>
      </c>
      <c r="I6287" s="611"/>
      <c r="J6287" s="209" t="s">
        <v>287</v>
      </c>
      <c r="K6287" s="209" t="s">
        <v>287</v>
      </c>
      <c r="L6287" s="210">
        <v>0</v>
      </c>
    </row>
    <row r="6288" spans="1:12" s="194" customFormat="1" ht="409.6" customHeight="1" x14ac:dyDescent="0.15">
      <c r="A6288" s="625"/>
      <c r="B6288" s="640"/>
      <c r="C6288" s="641"/>
      <c r="D6288" s="642"/>
      <c r="E6288" s="640"/>
      <c r="F6288" s="643"/>
      <c r="G6288" s="644"/>
      <c r="H6288" s="616" t="s">
        <v>242</v>
      </c>
      <c r="I6288" s="617"/>
      <c r="J6288" s="620" t="s">
        <v>287</v>
      </c>
      <c r="K6288" s="620" t="s">
        <v>287</v>
      </c>
      <c r="L6288" s="622">
        <v>0</v>
      </c>
    </row>
    <row r="6289" spans="1:12" s="194" customFormat="1" ht="245.85" customHeight="1" x14ac:dyDescent="0.15">
      <c r="A6289" s="625"/>
      <c r="B6289" s="621"/>
      <c r="C6289" s="633"/>
      <c r="D6289" s="635"/>
      <c r="E6289" s="621"/>
      <c r="F6289" s="638"/>
      <c r="G6289" s="639"/>
      <c r="H6289" s="618"/>
      <c r="I6289" s="619"/>
      <c r="J6289" s="621"/>
      <c r="K6289" s="621"/>
      <c r="L6289" s="623"/>
    </row>
    <row r="6290" spans="1:12" s="194" customFormat="1" ht="24.6" customHeight="1" x14ac:dyDescent="0.15">
      <c r="A6290" s="625"/>
      <c r="B6290" s="203" t="s">
        <v>6</v>
      </c>
      <c r="C6290" s="207" t="s">
        <v>5</v>
      </c>
      <c r="D6290" s="207" t="s">
        <v>288</v>
      </c>
      <c r="E6290" s="207" t="s">
        <v>289</v>
      </c>
      <c r="F6290" s="612"/>
      <c r="G6290" s="613"/>
      <c r="H6290" s="616" t="s">
        <v>290</v>
      </c>
      <c r="I6290" s="617"/>
      <c r="J6290" s="620" t="s">
        <v>287</v>
      </c>
      <c r="K6290" s="620" t="s">
        <v>16</v>
      </c>
      <c r="L6290" s="622">
        <v>310</v>
      </c>
    </row>
    <row r="6291" spans="1:12" s="194" customFormat="1" ht="24.6" customHeight="1" x14ac:dyDescent="0.15">
      <c r="A6291" s="626"/>
      <c r="B6291" s="209" t="s">
        <v>3813</v>
      </c>
      <c r="C6291" s="209" t="s">
        <v>3817</v>
      </c>
      <c r="D6291" s="211">
        <v>43505</v>
      </c>
      <c r="E6291" s="209" t="s">
        <v>947</v>
      </c>
      <c r="F6291" s="614"/>
      <c r="G6291" s="615"/>
      <c r="H6291" s="618"/>
      <c r="I6291" s="619"/>
      <c r="J6291" s="621"/>
      <c r="K6291" s="621"/>
      <c r="L6291" s="623"/>
    </row>
    <row r="6292" spans="1:12" s="194" customFormat="1" ht="24.6" customHeight="1" x14ac:dyDescent="0.15">
      <c r="A6292" s="624">
        <v>1185</v>
      </c>
      <c r="B6292" s="203" t="s">
        <v>12</v>
      </c>
      <c r="C6292" s="207" t="s">
        <v>11</v>
      </c>
      <c r="D6292" s="207" t="s">
        <v>280</v>
      </c>
      <c r="E6292" s="207" t="s">
        <v>281</v>
      </c>
      <c r="F6292" s="627" t="s">
        <v>8</v>
      </c>
      <c r="G6292" s="628"/>
      <c r="H6292" s="629"/>
      <c r="I6292" s="630"/>
      <c r="J6292" s="630"/>
      <c r="K6292" s="630"/>
      <c r="L6292" s="631"/>
    </row>
    <row r="6293" spans="1:12" s="194" customFormat="1" ht="26.65" customHeight="1" x14ac:dyDescent="0.15">
      <c r="A6293" s="625"/>
      <c r="B6293" s="620" t="s">
        <v>3810</v>
      </c>
      <c r="C6293" s="632" t="s">
        <v>3818</v>
      </c>
      <c r="D6293" s="634">
        <v>43510</v>
      </c>
      <c r="E6293" s="620" t="s">
        <v>469</v>
      </c>
      <c r="F6293" s="636" t="s">
        <v>3819</v>
      </c>
      <c r="G6293" s="637"/>
      <c r="H6293" s="610" t="s">
        <v>286</v>
      </c>
      <c r="I6293" s="611"/>
      <c r="J6293" s="209" t="s">
        <v>287</v>
      </c>
      <c r="K6293" s="209" t="s">
        <v>16</v>
      </c>
      <c r="L6293" s="210">
        <v>254</v>
      </c>
    </row>
    <row r="6294" spans="1:12" s="194" customFormat="1" ht="409.6" customHeight="1" x14ac:dyDescent="0.15">
      <c r="A6294" s="625"/>
      <c r="B6294" s="640"/>
      <c r="C6294" s="641"/>
      <c r="D6294" s="642"/>
      <c r="E6294" s="640"/>
      <c r="F6294" s="643"/>
      <c r="G6294" s="644"/>
      <c r="H6294" s="616" t="s">
        <v>242</v>
      </c>
      <c r="I6294" s="617"/>
      <c r="J6294" s="620" t="s">
        <v>287</v>
      </c>
      <c r="K6294" s="620" t="s">
        <v>16</v>
      </c>
      <c r="L6294" s="622">
        <v>391.4</v>
      </c>
    </row>
    <row r="6295" spans="1:12" s="194" customFormat="1" ht="105.6" customHeight="1" x14ac:dyDescent="0.15">
      <c r="A6295" s="625"/>
      <c r="B6295" s="621"/>
      <c r="C6295" s="633"/>
      <c r="D6295" s="635"/>
      <c r="E6295" s="621"/>
      <c r="F6295" s="638"/>
      <c r="G6295" s="639"/>
      <c r="H6295" s="618"/>
      <c r="I6295" s="619"/>
      <c r="J6295" s="621"/>
      <c r="K6295" s="621"/>
      <c r="L6295" s="623"/>
    </row>
    <row r="6296" spans="1:12" s="194" customFormat="1" ht="24.6" customHeight="1" x14ac:dyDescent="0.15">
      <c r="A6296" s="625"/>
      <c r="B6296" s="203" t="s">
        <v>6</v>
      </c>
      <c r="C6296" s="207" t="s">
        <v>5</v>
      </c>
      <c r="D6296" s="207" t="s">
        <v>288</v>
      </c>
      <c r="E6296" s="207" t="s">
        <v>289</v>
      </c>
      <c r="F6296" s="612"/>
      <c r="G6296" s="613"/>
      <c r="H6296" s="616" t="s">
        <v>290</v>
      </c>
      <c r="I6296" s="617"/>
      <c r="J6296" s="620" t="s">
        <v>287</v>
      </c>
      <c r="K6296" s="620" t="s">
        <v>287</v>
      </c>
      <c r="L6296" s="622">
        <v>0</v>
      </c>
    </row>
    <row r="6297" spans="1:12" s="194" customFormat="1" ht="24.6" customHeight="1" x14ac:dyDescent="0.15">
      <c r="A6297" s="626"/>
      <c r="B6297" s="209" t="s">
        <v>3813</v>
      </c>
      <c r="C6297" s="209" t="s">
        <v>3819</v>
      </c>
      <c r="D6297" s="211">
        <v>43511</v>
      </c>
      <c r="E6297" s="209" t="s">
        <v>1755</v>
      </c>
      <c r="F6297" s="614"/>
      <c r="G6297" s="615"/>
      <c r="H6297" s="618"/>
      <c r="I6297" s="619"/>
      <c r="J6297" s="621"/>
      <c r="K6297" s="621"/>
      <c r="L6297" s="623"/>
    </row>
    <row r="6298" spans="1:12" s="194" customFormat="1" ht="24.6" customHeight="1" x14ac:dyDescent="0.15">
      <c r="A6298" s="624">
        <v>1186</v>
      </c>
      <c r="B6298" s="203" t="s">
        <v>12</v>
      </c>
      <c r="C6298" s="207" t="s">
        <v>11</v>
      </c>
      <c r="D6298" s="207" t="s">
        <v>280</v>
      </c>
      <c r="E6298" s="207" t="s">
        <v>281</v>
      </c>
      <c r="F6298" s="627" t="s">
        <v>8</v>
      </c>
      <c r="G6298" s="628"/>
      <c r="H6298" s="629"/>
      <c r="I6298" s="630"/>
      <c r="J6298" s="630"/>
      <c r="K6298" s="630"/>
      <c r="L6298" s="631"/>
    </row>
    <row r="6299" spans="1:12" s="194" customFormat="1" ht="26.65" customHeight="1" x14ac:dyDescent="0.15">
      <c r="A6299" s="625"/>
      <c r="B6299" s="620" t="s">
        <v>3810</v>
      </c>
      <c r="C6299" s="632" t="s">
        <v>3820</v>
      </c>
      <c r="D6299" s="634">
        <v>43515</v>
      </c>
      <c r="E6299" s="620" t="s">
        <v>1336</v>
      </c>
      <c r="F6299" s="636" t="s">
        <v>1337</v>
      </c>
      <c r="G6299" s="637"/>
      <c r="H6299" s="610" t="s">
        <v>286</v>
      </c>
      <c r="I6299" s="611"/>
      <c r="J6299" s="209" t="s">
        <v>287</v>
      </c>
      <c r="K6299" s="209" t="s">
        <v>16</v>
      </c>
      <c r="L6299" s="210">
        <v>446.32</v>
      </c>
    </row>
    <row r="6300" spans="1:12" s="194" customFormat="1" ht="406.9" customHeight="1" x14ac:dyDescent="0.15">
      <c r="A6300" s="625"/>
      <c r="B6300" s="621"/>
      <c r="C6300" s="633"/>
      <c r="D6300" s="635"/>
      <c r="E6300" s="621"/>
      <c r="F6300" s="638"/>
      <c r="G6300" s="639"/>
      <c r="H6300" s="610" t="s">
        <v>242</v>
      </c>
      <c r="I6300" s="611"/>
      <c r="J6300" s="209" t="s">
        <v>287</v>
      </c>
      <c r="K6300" s="209" t="s">
        <v>287</v>
      </c>
      <c r="L6300" s="210">
        <v>0</v>
      </c>
    </row>
    <row r="6301" spans="1:12" s="194" customFormat="1" ht="24.6" customHeight="1" x14ac:dyDescent="0.15">
      <c r="A6301" s="625"/>
      <c r="B6301" s="203" t="s">
        <v>6</v>
      </c>
      <c r="C6301" s="207" t="s">
        <v>5</v>
      </c>
      <c r="D6301" s="207" t="s">
        <v>288</v>
      </c>
      <c r="E6301" s="207" t="s">
        <v>289</v>
      </c>
      <c r="F6301" s="612"/>
      <c r="G6301" s="613"/>
      <c r="H6301" s="616" t="s">
        <v>290</v>
      </c>
      <c r="I6301" s="617"/>
      <c r="J6301" s="620" t="s">
        <v>287</v>
      </c>
      <c r="K6301" s="620" t="s">
        <v>287</v>
      </c>
      <c r="L6301" s="622">
        <v>0</v>
      </c>
    </row>
    <row r="6302" spans="1:12" s="194" customFormat="1" ht="24.6" customHeight="1" x14ac:dyDescent="0.15">
      <c r="A6302" s="626"/>
      <c r="B6302" s="209" t="s">
        <v>3813</v>
      </c>
      <c r="C6302" s="209" t="s">
        <v>1337</v>
      </c>
      <c r="D6302" s="211">
        <v>43517</v>
      </c>
      <c r="E6302" s="209" t="s">
        <v>1226</v>
      </c>
      <c r="F6302" s="614"/>
      <c r="G6302" s="615"/>
      <c r="H6302" s="618"/>
      <c r="I6302" s="619"/>
      <c r="J6302" s="621"/>
      <c r="K6302" s="621"/>
      <c r="L6302" s="623"/>
    </row>
    <row r="6303" spans="1:12" s="194" customFormat="1" ht="24.6" customHeight="1" x14ac:dyDescent="0.15">
      <c r="A6303" s="624">
        <v>1187</v>
      </c>
      <c r="B6303" s="203" t="s">
        <v>12</v>
      </c>
      <c r="C6303" s="207" t="s">
        <v>11</v>
      </c>
      <c r="D6303" s="207" t="s">
        <v>280</v>
      </c>
      <c r="E6303" s="207" t="s">
        <v>281</v>
      </c>
      <c r="F6303" s="627" t="s">
        <v>8</v>
      </c>
      <c r="G6303" s="628"/>
      <c r="H6303" s="629"/>
      <c r="I6303" s="630"/>
      <c r="J6303" s="630"/>
      <c r="K6303" s="630"/>
      <c r="L6303" s="631"/>
    </row>
    <row r="6304" spans="1:12" s="194" customFormat="1" ht="26.65" customHeight="1" x14ac:dyDescent="0.15">
      <c r="A6304" s="625"/>
      <c r="B6304" s="620" t="s">
        <v>3821</v>
      </c>
      <c r="C6304" s="620" t="s">
        <v>3822</v>
      </c>
      <c r="D6304" s="634">
        <v>43443</v>
      </c>
      <c r="E6304" s="620" t="s">
        <v>986</v>
      </c>
      <c r="F6304" s="636" t="s">
        <v>3823</v>
      </c>
      <c r="G6304" s="637"/>
      <c r="H6304" s="610" t="s">
        <v>286</v>
      </c>
      <c r="I6304" s="611"/>
      <c r="J6304" s="209" t="s">
        <v>287</v>
      </c>
      <c r="K6304" s="209" t="s">
        <v>16</v>
      </c>
      <c r="L6304" s="210">
        <v>1328</v>
      </c>
    </row>
    <row r="6305" spans="1:12" s="194" customFormat="1" ht="73.150000000000006" customHeight="1" x14ac:dyDescent="0.15">
      <c r="A6305" s="625"/>
      <c r="B6305" s="621"/>
      <c r="C6305" s="621"/>
      <c r="D6305" s="635"/>
      <c r="E6305" s="621"/>
      <c r="F6305" s="638"/>
      <c r="G6305" s="639"/>
      <c r="H6305" s="610" t="s">
        <v>242</v>
      </c>
      <c r="I6305" s="611"/>
      <c r="J6305" s="209" t="s">
        <v>287</v>
      </c>
      <c r="K6305" s="209" t="s">
        <v>16</v>
      </c>
      <c r="L6305" s="210">
        <v>611.13</v>
      </c>
    </row>
    <row r="6306" spans="1:12" s="194" customFormat="1" ht="24.6" customHeight="1" x14ac:dyDescent="0.15">
      <c r="A6306" s="625"/>
      <c r="B6306" s="203" t="s">
        <v>6</v>
      </c>
      <c r="C6306" s="207" t="s">
        <v>5</v>
      </c>
      <c r="D6306" s="207" t="s">
        <v>288</v>
      </c>
      <c r="E6306" s="207" t="s">
        <v>289</v>
      </c>
      <c r="F6306" s="612"/>
      <c r="G6306" s="613"/>
      <c r="H6306" s="616" t="s">
        <v>290</v>
      </c>
      <c r="I6306" s="617"/>
      <c r="J6306" s="620" t="s">
        <v>287</v>
      </c>
      <c r="K6306" s="620" t="s">
        <v>287</v>
      </c>
      <c r="L6306" s="622">
        <v>0</v>
      </c>
    </row>
    <row r="6307" spans="1:12" s="194" customFormat="1" ht="24.6" customHeight="1" x14ac:dyDescent="0.15">
      <c r="A6307" s="626"/>
      <c r="B6307" s="209" t="s">
        <v>333</v>
      </c>
      <c r="C6307" s="209" t="s">
        <v>3823</v>
      </c>
      <c r="D6307" s="211">
        <v>43447</v>
      </c>
      <c r="E6307" s="209" t="s">
        <v>3154</v>
      </c>
      <c r="F6307" s="614"/>
      <c r="G6307" s="615"/>
      <c r="H6307" s="618"/>
      <c r="I6307" s="619"/>
      <c r="J6307" s="621"/>
      <c r="K6307" s="621"/>
      <c r="L6307" s="623"/>
    </row>
    <row r="6308" spans="1:12" s="194" customFormat="1" ht="24.6" customHeight="1" x14ac:dyDescent="0.15">
      <c r="A6308" s="624">
        <v>1188</v>
      </c>
      <c r="B6308" s="203" t="s">
        <v>12</v>
      </c>
      <c r="C6308" s="207" t="s">
        <v>11</v>
      </c>
      <c r="D6308" s="207" t="s">
        <v>280</v>
      </c>
      <c r="E6308" s="207" t="s">
        <v>281</v>
      </c>
      <c r="F6308" s="627" t="s">
        <v>8</v>
      </c>
      <c r="G6308" s="628"/>
      <c r="H6308" s="629"/>
      <c r="I6308" s="630"/>
      <c r="J6308" s="630"/>
      <c r="K6308" s="630"/>
      <c r="L6308" s="631"/>
    </row>
    <row r="6309" spans="1:12" s="194" customFormat="1" ht="26.65" customHeight="1" x14ac:dyDescent="0.15">
      <c r="A6309" s="625"/>
      <c r="B6309" s="620" t="s">
        <v>3824</v>
      </c>
      <c r="C6309" s="632" t="s">
        <v>3825</v>
      </c>
      <c r="D6309" s="634">
        <v>43415</v>
      </c>
      <c r="E6309" s="620" t="s">
        <v>389</v>
      </c>
      <c r="F6309" s="636" t="s">
        <v>3826</v>
      </c>
      <c r="G6309" s="637"/>
      <c r="H6309" s="610" t="s">
        <v>286</v>
      </c>
      <c r="I6309" s="611"/>
      <c r="J6309" s="209" t="s">
        <v>287</v>
      </c>
      <c r="K6309" s="209" t="s">
        <v>16</v>
      </c>
      <c r="L6309" s="210">
        <v>792</v>
      </c>
    </row>
    <row r="6310" spans="1:12" s="194" customFormat="1" ht="309.75" customHeight="1" x14ac:dyDescent="0.15">
      <c r="A6310" s="625"/>
      <c r="B6310" s="621"/>
      <c r="C6310" s="633"/>
      <c r="D6310" s="635"/>
      <c r="E6310" s="621"/>
      <c r="F6310" s="638"/>
      <c r="G6310" s="639"/>
      <c r="H6310" s="610" t="s">
        <v>242</v>
      </c>
      <c r="I6310" s="611"/>
      <c r="J6310" s="209" t="s">
        <v>287</v>
      </c>
      <c r="K6310" s="209" t="s">
        <v>287</v>
      </c>
      <c r="L6310" s="210">
        <v>0</v>
      </c>
    </row>
    <row r="6311" spans="1:12" s="194" customFormat="1" ht="24.6" customHeight="1" x14ac:dyDescent="0.15">
      <c r="A6311" s="625"/>
      <c r="B6311" s="203" t="s">
        <v>6</v>
      </c>
      <c r="C6311" s="207" t="s">
        <v>5</v>
      </c>
      <c r="D6311" s="207" t="s">
        <v>288</v>
      </c>
      <c r="E6311" s="207" t="s">
        <v>289</v>
      </c>
      <c r="F6311" s="612"/>
      <c r="G6311" s="613"/>
      <c r="H6311" s="616" t="s">
        <v>290</v>
      </c>
      <c r="I6311" s="617"/>
      <c r="J6311" s="620" t="s">
        <v>287</v>
      </c>
      <c r="K6311" s="620" t="s">
        <v>287</v>
      </c>
      <c r="L6311" s="622">
        <v>0</v>
      </c>
    </row>
    <row r="6312" spans="1:12" s="194" customFormat="1" ht="24.6" customHeight="1" x14ac:dyDescent="0.15">
      <c r="A6312" s="626"/>
      <c r="B6312" s="209" t="s">
        <v>3813</v>
      </c>
      <c r="C6312" s="209" t="s">
        <v>3826</v>
      </c>
      <c r="D6312" s="211">
        <v>43419</v>
      </c>
      <c r="E6312" s="209" t="s">
        <v>1323</v>
      </c>
      <c r="F6312" s="614"/>
      <c r="G6312" s="615"/>
      <c r="H6312" s="618"/>
      <c r="I6312" s="619"/>
      <c r="J6312" s="621"/>
      <c r="K6312" s="621"/>
      <c r="L6312" s="623"/>
    </row>
    <row r="6313" spans="1:12" s="194" customFormat="1" ht="24.6" customHeight="1" x14ac:dyDescent="0.15">
      <c r="A6313" s="624">
        <v>1189</v>
      </c>
      <c r="B6313" s="203" t="s">
        <v>12</v>
      </c>
      <c r="C6313" s="207" t="s">
        <v>11</v>
      </c>
      <c r="D6313" s="207" t="s">
        <v>280</v>
      </c>
      <c r="E6313" s="207" t="s">
        <v>281</v>
      </c>
      <c r="F6313" s="627" t="s">
        <v>8</v>
      </c>
      <c r="G6313" s="628"/>
      <c r="H6313" s="629"/>
      <c r="I6313" s="630"/>
      <c r="J6313" s="630"/>
      <c r="K6313" s="630"/>
      <c r="L6313" s="631"/>
    </row>
    <row r="6314" spans="1:12" s="194" customFormat="1" ht="26.65" customHeight="1" x14ac:dyDescent="0.15">
      <c r="A6314" s="625"/>
      <c r="B6314" s="620" t="s">
        <v>3824</v>
      </c>
      <c r="C6314" s="632" t="s">
        <v>3827</v>
      </c>
      <c r="D6314" s="634">
        <v>43439</v>
      </c>
      <c r="E6314" s="620" t="s">
        <v>896</v>
      </c>
      <c r="F6314" s="636" t="s">
        <v>1736</v>
      </c>
      <c r="G6314" s="637"/>
      <c r="H6314" s="610" t="s">
        <v>286</v>
      </c>
      <c r="I6314" s="611"/>
      <c r="J6314" s="209" t="s">
        <v>287</v>
      </c>
      <c r="K6314" s="209" t="s">
        <v>16</v>
      </c>
      <c r="L6314" s="210">
        <v>479.72</v>
      </c>
    </row>
    <row r="6315" spans="1:12" s="194" customFormat="1" ht="245.25" customHeight="1" x14ac:dyDescent="0.15">
      <c r="A6315" s="625"/>
      <c r="B6315" s="621"/>
      <c r="C6315" s="633"/>
      <c r="D6315" s="635"/>
      <c r="E6315" s="621"/>
      <c r="F6315" s="638"/>
      <c r="G6315" s="639"/>
      <c r="H6315" s="610" t="s">
        <v>242</v>
      </c>
      <c r="I6315" s="611"/>
      <c r="J6315" s="209" t="s">
        <v>287</v>
      </c>
      <c r="K6315" s="209" t="s">
        <v>16</v>
      </c>
      <c r="L6315" s="210">
        <v>216.4</v>
      </c>
    </row>
    <row r="6316" spans="1:12" s="194" customFormat="1" ht="24.6" customHeight="1" x14ac:dyDescent="0.15">
      <c r="A6316" s="625"/>
      <c r="B6316" s="203" t="s">
        <v>6</v>
      </c>
      <c r="C6316" s="207" t="s">
        <v>5</v>
      </c>
      <c r="D6316" s="207" t="s">
        <v>288</v>
      </c>
      <c r="E6316" s="207" t="s">
        <v>289</v>
      </c>
      <c r="F6316" s="612"/>
      <c r="G6316" s="613"/>
      <c r="H6316" s="616" t="s">
        <v>290</v>
      </c>
      <c r="I6316" s="617"/>
      <c r="J6316" s="620" t="s">
        <v>287</v>
      </c>
      <c r="K6316" s="620" t="s">
        <v>287</v>
      </c>
      <c r="L6316" s="622">
        <v>0</v>
      </c>
    </row>
    <row r="6317" spans="1:12" s="194" customFormat="1" ht="24.6" customHeight="1" x14ac:dyDescent="0.15">
      <c r="A6317" s="626"/>
      <c r="B6317" s="209" t="s">
        <v>3813</v>
      </c>
      <c r="C6317" s="209" t="s">
        <v>1736</v>
      </c>
      <c r="D6317" s="211">
        <v>43441</v>
      </c>
      <c r="E6317" s="209" t="s">
        <v>934</v>
      </c>
      <c r="F6317" s="614"/>
      <c r="G6317" s="615"/>
      <c r="H6317" s="618"/>
      <c r="I6317" s="619"/>
      <c r="J6317" s="621"/>
      <c r="K6317" s="621"/>
      <c r="L6317" s="623"/>
    </row>
    <row r="6318" spans="1:12" s="194" customFormat="1" ht="24.6" customHeight="1" x14ac:dyDescent="0.15">
      <c r="A6318" s="624">
        <v>1190</v>
      </c>
      <c r="B6318" s="203" t="s">
        <v>12</v>
      </c>
      <c r="C6318" s="207" t="s">
        <v>11</v>
      </c>
      <c r="D6318" s="207" t="s">
        <v>280</v>
      </c>
      <c r="E6318" s="207" t="s">
        <v>281</v>
      </c>
      <c r="F6318" s="627" t="s">
        <v>8</v>
      </c>
      <c r="G6318" s="628"/>
      <c r="H6318" s="629"/>
      <c r="I6318" s="630"/>
      <c r="J6318" s="630"/>
      <c r="K6318" s="630"/>
      <c r="L6318" s="631"/>
    </row>
    <row r="6319" spans="1:12" s="194" customFormat="1" ht="26.65" customHeight="1" x14ac:dyDescent="0.15">
      <c r="A6319" s="625"/>
      <c r="B6319" s="620" t="s">
        <v>3824</v>
      </c>
      <c r="C6319" s="632" t="s">
        <v>3828</v>
      </c>
      <c r="D6319" s="634">
        <v>43488</v>
      </c>
      <c r="E6319" s="620" t="s">
        <v>3829</v>
      </c>
      <c r="F6319" s="636" t="s">
        <v>3830</v>
      </c>
      <c r="G6319" s="637"/>
      <c r="H6319" s="610" t="s">
        <v>286</v>
      </c>
      <c r="I6319" s="611"/>
      <c r="J6319" s="209" t="s">
        <v>287</v>
      </c>
      <c r="K6319" s="209" t="s">
        <v>16</v>
      </c>
      <c r="L6319" s="210">
        <v>355</v>
      </c>
    </row>
    <row r="6320" spans="1:12" s="194" customFormat="1" ht="255.95" customHeight="1" x14ac:dyDescent="0.15">
      <c r="A6320" s="625"/>
      <c r="B6320" s="621"/>
      <c r="C6320" s="633"/>
      <c r="D6320" s="635"/>
      <c r="E6320" s="621"/>
      <c r="F6320" s="638"/>
      <c r="G6320" s="639"/>
      <c r="H6320" s="610" t="s">
        <v>242</v>
      </c>
      <c r="I6320" s="611"/>
      <c r="J6320" s="209" t="s">
        <v>287</v>
      </c>
      <c r="K6320" s="209" t="s">
        <v>16</v>
      </c>
      <c r="L6320" s="210">
        <v>244.85</v>
      </c>
    </row>
    <row r="6321" spans="1:12" s="194" customFormat="1" ht="24.6" customHeight="1" x14ac:dyDescent="0.15">
      <c r="A6321" s="625"/>
      <c r="B6321" s="203" t="s">
        <v>6</v>
      </c>
      <c r="C6321" s="207" t="s">
        <v>5</v>
      </c>
      <c r="D6321" s="207" t="s">
        <v>288</v>
      </c>
      <c r="E6321" s="207" t="s">
        <v>289</v>
      </c>
      <c r="F6321" s="612"/>
      <c r="G6321" s="613"/>
      <c r="H6321" s="616" t="s">
        <v>290</v>
      </c>
      <c r="I6321" s="617"/>
      <c r="J6321" s="620" t="s">
        <v>287</v>
      </c>
      <c r="K6321" s="620" t="s">
        <v>287</v>
      </c>
      <c r="L6321" s="622">
        <v>0</v>
      </c>
    </row>
    <row r="6322" spans="1:12" s="194" customFormat="1" ht="24.6" customHeight="1" x14ac:dyDescent="0.15">
      <c r="A6322" s="626"/>
      <c r="B6322" s="209" t="s">
        <v>3813</v>
      </c>
      <c r="C6322" s="209" t="s">
        <v>3830</v>
      </c>
      <c r="D6322" s="211">
        <v>43490</v>
      </c>
      <c r="E6322" s="209" t="s">
        <v>765</v>
      </c>
      <c r="F6322" s="614"/>
      <c r="G6322" s="615"/>
      <c r="H6322" s="618"/>
      <c r="I6322" s="619"/>
      <c r="J6322" s="621"/>
      <c r="K6322" s="621"/>
      <c r="L6322" s="623"/>
    </row>
    <row r="6323" spans="1:12" s="194" customFormat="1" ht="24.6" customHeight="1" x14ac:dyDescent="0.15">
      <c r="A6323" s="624">
        <v>1191</v>
      </c>
      <c r="B6323" s="203" t="s">
        <v>12</v>
      </c>
      <c r="C6323" s="207" t="s">
        <v>11</v>
      </c>
      <c r="D6323" s="207" t="s">
        <v>280</v>
      </c>
      <c r="E6323" s="207" t="s">
        <v>281</v>
      </c>
      <c r="F6323" s="627" t="s">
        <v>8</v>
      </c>
      <c r="G6323" s="628"/>
      <c r="H6323" s="629"/>
      <c r="I6323" s="630"/>
      <c r="J6323" s="630"/>
      <c r="K6323" s="630"/>
      <c r="L6323" s="631"/>
    </row>
    <row r="6324" spans="1:12" s="194" customFormat="1" ht="26.65" customHeight="1" x14ac:dyDescent="0.15">
      <c r="A6324" s="625"/>
      <c r="B6324" s="620" t="s">
        <v>3824</v>
      </c>
      <c r="C6324" s="632" t="s">
        <v>3831</v>
      </c>
      <c r="D6324" s="634">
        <v>43502</v>
      </c>
      <c r="E6324" s="620" t="s">
        <v>3832</v>
      </c>
      <c r="F6324" s="636" t="s">
        <v>3833</v>
      </c>
      <c r="G6324" s="637"/>
      <c r="H6324" s="610" t="s">
        <v>286</v>
      </c>
      <c r="I6324" s="611"/>
      <c r="J6324" s="209" t="s">
        <v>287</v>
      </c>
      <c r="K6324" s="209" t="s">
        <v>16</v>
      </c>
      <c r="L6324" s="210">
        <v>427.65</v>
      </c>
    </row>
    <row r="6325" spans="1:12" s="194" customFormat="1" ht="320.45" customHeight="1" x14ac:dyDescent="0.15">
      <c r="A6325" s="625"/>
      <c r="B6325" s="621"/>
      <c r="C6325" s="633"/>
      <c r="D6325" s="635"/>
      <c r="E6325" s="621"/>
      <c r="F6325" s="638"/>
      <c r="G6325" s="639"/>
      <c r="H6325" s="610" t="s">
        <v>242</v>
      </c>
      <c r="I6325" s="611"/>
      <c r="J6325" s="209" t="s">
        <v>287</v>
      </c>
      <c r="K6325" s="209" t="s">
        <v>287</v>
      </c>
      <c r="L6325" s="210">
        <v>0</v>
      </c>
    </row>
    <row r="6326" spans="1:12" s="194" customFormat="1" ht="24.6" customHeight="1" x14ac:dyDescent="0.15">
      <c r="A6326" s="625"/>
      <c r="B6326" s="203" t="s">
        <v>6</v>
      </c>
      <c r="C6326" s="207" t="s">
        <v>5</v>
      </c>
      <c r="D6326" s="207" t="s">
        <v>288</v>
      </c>
      <c r="E6326" s="207" t="s">
        <v>289</v>
      </c>
      <c r="F6326" s="612"/>
      <c r="G6326" s="613"/>
      <c r="H6326" s="616" t="s">
        <v>290</v>
      </c>
      <c r="I6326" s="617"/>
      <c r="J6326" s="620" t="s">
        <v>287</v>
      </c>
      <c r="K6326" s="620" t="s">
        <v>287</v>
      </c>
      <c r="L6326" s="622">
        <v>0</v>
      </c>
    </row>
    <row r="6327" spans="1:12" s="194" customFormat="1" ht="24.6" customHeight="1" x14ac:dyDescent="0.15">
      <c r="A6327" s="626"/>
      <c r="B6327" s="209" t="s">
        <v>3813</v>
      </c>
      <c r="C6327" s="209" t="s">
        <v>3833</v>
      </c>
      <c r="D6327" s="211">
        <v>43504</v>
      </c>
      <c r="E6327" s="209" t="s">
        <v>2620</v>
      </c>
      <c r="F6327" s="614"/>
      <c r="G6327" s="615"/>
      <c r="H6327" s="618"/>
      <c r="I6327" s="619"/>
      <c r="J6327" s="621"/>
      <c r="K6327" s="621"/>
      <c r="L6327" s="623"/>
    </row>
    <row r="6328" spans="1:12" s="194" customFormat="1" ht="24.6" customHeight="1" x14ac:dyDescent="0.15">
      <c r="A6328" s="624">
        <v>1192</v>
      </c>
      <c r="B6328" s="203" t="s">
        <v>12</v>
      </c>
      <c r="C6328" s="207" t="s">
        <v>11</v>
      </c>
      <c r="D6328" s="207" t="s">
        <v>280</v>
      </c>
      <c r="E6328" s="207" t="s">
        <v>281</v>
      </c>
      <c r="F6328" s="627" t="s">
        <v>8</v>
      </c>
      <c r="G6328" s="628"/>
      <c r="H6328" s="629"/>
      <c r="I6328" s="630"/>
      <c r="J6328" s="630"/>
      <c r="K6328" s="630"/>
      <c r="L6328" s="631"/>
    </row>
    <row r="6329" spans="1:12" s="194" customFormat="1" ht="26.65" customHeight="1" x14ac:dyDescent="0.15">
      <c r="A6329" s="625"/>
      <c r="B6329" s="620" t="s">
        <v>3824</v>
      </c>
      <c r="C6329" s="632" t="s">
        <v>3834</v>
      </c>
      <c r="D6329" s="634">
        <v>43552</v>
      </c>
      <c r="E6329" s="620" t="s">
        <v>1058</v>
      </c>
      <c r="F6329" s="636" t="s">
        <v>3835</v>
      </c>
      <c r="G6329" s="637"/>
      <c r="H6329" s="610" t="s">
        <v>286</v>
      </c>
      <c r="I6329" s="611"/>
      <c r="J6329" s="209" t="s">
        <v>287</v>
      </c>
      <c r="K6329" s="209" t="s">
        <v>16</v>
      </c>
      <c r="L6329" s="210">
        <v>499</v>
      </c>
    </row>
    <row r="6330" spans="1:12" s="194" customFormat="1" ht="234.2" customHeight="1" x14ac:dyDescent="0.15">
      <c r="A6330" s="625"/>
      <c r="B6330" s="621"/>
      <c r="C6330" s="633"/>
      <c r="D6330" s="635"/>
      <c r="E6330" s="621"/>
      <c r="F6330" s="638"/>
      <c r="G6330" s="639"/>
      <c r="H6330" s="610" t="s">
        <v>242</v>
      </c>
      <c r="I6330" s="611"/>
      <c r="J6330" s="209" t="s">
        <v>287</v>
      </c>
      <c r="K6330" s="209" t="s">
        <v>16</v>
      </c>
      <c r="L6330" s="210">
        <v>303.60000000000002</v>
      </c>
    </row>
    <row r="6331" spans="1:12" s="194" customFormat="1" ht="24.6" customHeight="1" x14ac:dyDescent="0.15">
      <c r="A6331" s="625"/>
      <c r="B6331" s="203" t="s">
        <v>6</v>
      </c>
      <c r="C6331" s="207" t="s">
        <v>5</v>
      </c>
      <c r="D6331" s="207" t="s">
        <v>288</v>
      </c>
      <c r="E6331" s="207" t="s">
        <v>289</v>
      </c>
      <c r="F6331" s="612"/>
      <c r="G6331" s="613"/>
      <c r="H6331" s="616" t="s">
        <v>290</v>
      </c>
      <c r="I6331" s="617"/>
      <c r="J6331" s="620" t="s">
        <v>287</v>
      </c>
      <c r="K6331" s="620" t="s">
        <v>16</v>
      </c>
      <c r="L6331" s="622">
        <v>308.5</v>
      </c>
    </row>
    <row r="6332" spans="1:12" s="194" customFormat="1" ht="24.6" customHeight="1" x14ac:dyDescent="0.15">
      <c r="A6332" s="626"/>
      <c r="B6332" s="209" t="s">
        <v>3813</v>
      </c>
      <c r="C6332" s="209" t="s">
        <v>3835</v>
      </c>
      <c r="D6332" s="211">
        <v>43554</v>
      </c>
      <c r="E6332" s="209" t="s">
        <v>3836</v>
      </c>
      <c r="F6332" s="614"/>
      <c r="G6332" s="615"/>
      <c r="H6332" s="618"/>
      <c r="I6332" s="619"/>
      <c r="J6332" s="621"/>
      <c r="K6332" s="621"/>
      <c r="L6332" s="623"/>
    </row>
    <row r="6333" spans="1:12" s="194" customFormat="1" ht="24.6" customHeight="1" x14ac:dyDescent="0.15">
      <c r="A6333" s="624">
        <v>1193</v>
      </c>
      <c r="B6333" s="203" t="s">
        <v>12</v>
      </c>
      <c r="C6333" s="207" t="s">
        <v>11</v>
      </c>
      <c r="D6333" s="207" t="s">
        <v>280</v>
      </c>
      <c r="E6333" s="207" t="s">
        <v>281</v>
      </c>
      <c r="F6333" s="627" t="s">
        <v>8</v>
      </c>
      <c r="G6333" s="628"/>
      <c r="H6333" s="629"/>
      <c r="I6333" s="630"/>
      <c r="J6333" s="630"/>
      <c r="K6333" s="630"/>
      <c r="L6333" s="631"/>
    </row>
    <row r="6334" spans="1:12" s="194" customFormat="1" ht="26.65" customHeight="1" x14ac:dyDescent="0.15">
      <c r="A6334" s="625"/>
      <c r="B6334" s="620" t="s">
        <v>3837</v>
      </c>
      <c r="C6334" s="620" t="s">
        <v>3838</v>
      </c>
      <c r="D6334" s="634">
        <v>43404</v>
      </c>
      <c r="E6334" s="620" t="s">
        <v>2431</v>
      </c>
      <c r="F6334" s="636" t="s">
        <v>2432</v>
      </c>
      <c r="G6334" s="637"/>
      <c r="H6334" s="610" t="s">
        <v>286</v>
      </c>
      <c r="I6334" s="611"/>
      <c r="J6334" s="209" t="s">
        <v>287</v>
      </c>
      <c r="K6334" s="209" t="s">
        <v>16</v>
      </c>
      <c r="L6334" s="210">
        <v>670.73</v>
      </c>
    </row>
    <row r="6335" spans="1:12" s="194" customFormat="1" ht="61.9" customHeight="1" x14ac:dyDescent="0.15">
      <c r="A6335" s="625"/>
      <c r="B6335" s="621"/>
      <c r="C6335" s="621"/>
      <c r="D6335" s="635"/>
      <c r="E6335" s="621"/>
      <c r="F6335" s="638"/>
      <c r="G6335" s="639"/>
      <c r="H6335" s="610" t="s">
        <v>242</v>
      </c>
      <c r="I6335" s="611"/>
      <c r="J6335" s="209" t="s">
        <v>287</v>
      </c>
      <c r="K6335" s="209" t="s">
        <v>287</v>
      </c>
      <c r="L6335" s="210">
        <v>0</v>
      </c>
    </row>
    <row r="6336" spans="1:12" s="194" customFormat="1" ht="24.6" customHeight="1" x14ac:dyDescent="0.15">
      <c r="A6336" s="625"/>
      <c r="B6336" s="203" t="s">
        <v>6</v>
      </c>
      <c r="C6336" s="207" t="s">
        <v>5</v>
      </c>
      <c r="D6336" s="207" t="s">
        <v>288</v>
      </c>
      <c r="E6336" s="207" t="s">
        <v>289</v>
      </c>
      <c r="F6336" s="612"/>
      <c r="G6336" s="613"/>
      <c r="H6336" s="616" t="s">
        <v>290</v>
      </c>
      <c r="I6336" s="617"/>
      <c r="J6336" s="620" t="s">
        <v>287</v>
      </c>
      <c r="K6336" s="620" t="s">
        <v>16</v>
      </c>
      <c r="L6336" s="622">
        <v>575</v>
      </c>
    </row>
    <row r="6337" spans="1:12" s="194" customFormat="1" ht="24.6" customHeight="1" x14ac:dyDescent="0.15">
      <c r="A6337" s="626"/>
      <c r="B6337" s="209" t="s">
        <v>291</v>
      </c>
      <c r="C6337" s="209" t="s">
        <v>2432</v>
      </c>
      <c r="D6337" s="211">
        <v>43406</v>
      </c>
      <c r="E6337" s="209" t="s">
        <v>1889</v>
      </c>
      <c r="F6337" s="614"/>
      <c r="G6337" s="615"/>
      <c r="H6337" s="618"/>
      <c r="I6337" s="619"/>
      <c r="J6337" s="621"/>
      <c r="K6337" s="621"/>
      <c r="L6337" s="623"/>
    </row>
    <row r="6338" spans="1:12" s="194" customFormat="1" ht="24.6" customHeight="1" x14ac:dyDescent="0.15">
      <c r="A6338" s="624">
        <v>1194</v>
      </c>
      <c r="B6338" s="203" t="s">
        <v>12</v>
      </c>
      <c r="C6338" s="207" t="s">
        <v>11</v>
      </c>
      <c r="D6338" s="207" t="s">
        <v>280</v>
      </c>
      <c r="E6338" s="207" t="s">
        <v>281</v>
      </c>
      <c r="F6338" s="627" t="s">
        <v>8</v>
      </c>
      <c r="G6338" s="628"/>
      <c r="H6338" s="629"/>
      <c r="I6338" s="630"/>
      <c r="J6338" s="630"/>
      <c r="K6338" s="630"/>
      <c r="L6338" s="631"/>
    </row>
    <row r="6339" spans="1:12" s="194" customFormat="1" ht="26.65" customHeight="1" x14ac:dyDescent="0.15">
      <c r="A6339" s="625"/>
      <c r="B6339" s="620" t="s">
        <v>3837</v>
      </c>
      <c r="C6339" s="620" t="s">
        <v>3839</v>
      </c>
      <c r="D6339" s="634">
        <v>43438</v>
      </c>
      <c r="E6339" s="620" t="s">
        <v>1228</v>
      </c>
      <c r="F6339" s="636" t="s">
        <v>3840</v>
      </c>
      <c r="G6339" s="637"/>
      <c r="H6339" s="610" t="s">
        <v>286</v>
      </c>
      <c r="I6339" s="611"/>
      <c r="J6339" s="209" t="s">
        <v>287</v>
      </c>
      <c r="K6339" s="209" t="s">
        <v>16</v>
      </c>
      <c r="L6339" s="210">
        <v>101.7</v>
      </c>
    </row>
    <row r="6340" spans="1:12" s="194" customFormat="1" ht="105" customHeight="1" x14ac:dyDescent="0.15">
      <c r="A6340" s="625"/>
      <c r="B6340" s="621"/>
      <c r="C6340" s="621"/>
      <c r="D6340" s="635"/>
      <c r="E6340" s="621"/>
      <c r="F6340" s="638"/>
      <c r="G6340" s="639"/>
      <c r="H6340" s="610" t="s">
        <v>242</v>
      </c>
      <c r="I6340" s="611"/>
      <c r="J6340" s="209" t="s">
        <v>287</v>
      </c>
      <c r="K6340" s="209" t="s">
        <v>16</v>
      </c>
      <c r="L6340" s="210">
        <v>3201.18</v>
      </c>
    </row>
    <row r="6341" spans="1:12" s="194" customFormat="1" ht="24.6" customHeight="1" x14ac:dyDescent="0.15">
      <c r="A6341" s="625"/>
      <c r="B6341" s="203" t="s">
        <v>6</v>
      </c>
      <c r="C6341" s="207" t="s">
        <v>5</v>
      </c>
      <c r="D6341" s="207" t="s">
        <v>288</v>
      </c>
      <c r="E6341" s="207" t="s">
        <v>289</v>
      </c>
      <c r="F6341" s="612"/>
      <c r="G6341" s="613"/>
      <c r="H6341" s="616" t="s">
        <v>290</v>
      </c>
      <c r="I6341" s="617"/>
      <c r="J6341" s="620" t="s">
        <v>287</v>
      </c>
      <c r="K6341" s="620" t="s">
        <v>287</v>
      </c>
      <c r="L6341" s="622">
        <v>0</v>
      </c>
    </row>
    <row r="6342" spans="1:12" s="194" customFormat="1" ht="24.6" customHeight="1" x14ac:dyDescent="0.15">
      <c r="A6342" s="626"/>
      <c r="B6342" s="209" t="s">
        <v>291</v>
      </c>
      <c r="C6342" s="209" t="s">
        <v>3840</v>
      </c>
      <c r="D6342" s="211">
        <v>43442</v>
      </c>
      <c r="E6342" s="209" t="s">
        <v>3841</v>
      </c>
      <c r="F6342" s="614"/>
      <c r="G6342" s="615"/>
      <c r="H6342" s="618"/>
      <c r="I6342" s="619"/>
      <c r="J6342" s="621"/>
      <c r="K6342" s="621"/>
      <c r="L6342" s="623"/>
    </row>
    <row r="6343" spans="1:12" s="194" customFormat="1" ht="24.6" customHeight="1" x14ac:dyDescent="0.15">
      <c r="A6343" s="624">
        <v>1195</v>
      </c>
      <c r="B6343" s="203" t="s">
        <v>12</v>
      </c>
      <c r="C6343" s="207" t="s">
        <v>11</v>
      </c>
      <c r="D6343" s="207" t="s">
        <v>280</v>
      </c>
      <c r="E6343" s="207" t="s">
        <v>281</v>
      </c>
      <c r="F6343" s="627" t="s">
        <v>8</v>
      </c>
      <c r="G6343" s="628"/>
      <c r="H6343" s="629"/>
      <c r="I6343" s="630"/>
      <c r="J6343" s="630"/>
      <c r="K6343" s="630"/>
      <c r="L6343" s="631"/>
    </row>
    <row r="6344" spans="1:12" s="194" customFormat="1" ht="26.65" customHeight="1" x14ac:dyDescent="0.15">
      <c r="A6344" s="625"/>
      <c r="B6344" s="620" t="s">
        <v>3842</v>
      </c>
      <c r="C6344" s="632" t="s">
        <v>3843</v>
      </c>
      <c r="D6344" s="634">
        <v>43377</v>
      </c>
      <c r="E6344" s="620" t="s">
        <v>417</v>
      </c>
      <c r="F6344" s="636" t="s">
        <v>3844</v>
      </c>
      <c r="G6344" s="637"/>
      <c r="H6344" s="610" t="s">
        <v>286</v>
      </c>
      <c r="I6344" s="611"/>
      <c r="J6344" s="209" t="s">
        <v>287</v>
      </c>
      <c r="K6344" s="209" t="s">
        <v>16</v>
      </c>
      <c r="L6344" s="210">
        <v>491</v>
      </c>
    </row>
    <row r="6345" spans="1:12" s="194" customFormat="1" ht="409.6" customHeight="1" x14ac:dyDescent="0.15">
      <c r="A6345" s="625"/>
      <c r="B6345" s="640"/>
      <c r="C6345" s="641"/>
      <c r="D6345" s="642"/>
      <c r="E6345" s="640"/>
      <c r="F6345" s="643"/>
      <c r="G6345" s="644"/>
      <c r="H6345" s="616" t="s">
        <v>242</v>
      </c>
      <c r="I6345" s="617"/>
      <c r="J6345" s="620" t="s">
        <v>287</v>
      </c>
      <c r="K6345" s="620" t="s">
        <v>16</v>
      </c>
      <c r="L6345" s="622">
        <v>674.41</v>
      </c>
    </row>
    <row r="6346" spans="1:12" s="194" customFormat="1" ht="105.6" customHeight="1" x14ac:dyDescent="0.15">
      <c r="A6346" s="625"/>
      <c r="B6346" s="621"/>
      <c r="C6346" s="633"/>
      <c r="D6346" s="635"/>
      <c r="E6346" s="621"/>
      <c r="F6346" s="638"/>
      <c r="G6346" s="639"/>
      <c r="H6346" s="618"/>
      <c r="I6346" s="619"/>
      <c r="J6346" s="621"/>
      <c r="K6346" s="621"/>
      <c r="L6346" s="623"/>
    </row>
    <row r="6347" spans="1:12" s="194" customFormat="1" ht="24.6" customHeight="1" x14ac:dyDescent="0.15">
      <c r="A6347" s="625"/>
      <c r="B6347" s="203" t="s">
        <v>6</v>
      </c>
      <c r="C6347" s="207" t="s">
        <v>5</v>
      </c>
      <c r="D6347" s="207" t="s">
        <v>288</v>
      </c>
      <c r="E6347" s="207" t="s">
        <v>289</v>
      </c>
      <c r="F6347" s="612"/>
      <c r="G6347" s="613"/>
      <c r="H6347" s="616" t="s">
        <v>290</v>
      </c>
      <c r="I6347" s="617"/>
      <c r="J6347" s="620" t="s">
        <v>287</v>
      </c>
      <c r="K6347" s="620" t="s">
        <v>287</v>
      </c>
      <c r="L6347" s="622">
        <v>0</v>
      </c>
    </row>
    <row r="6348" spans="1:12" s="194" customFormat="1" ht="24.6" customHeight="1" x14ac:dyDescent="0.15">
      <c r="A6348" s="626"/>
      <c r="B6348" s="209" t="s">
        <v>3845</v>
      </c>
      <c r="C6348" s="209" t="s">
        <v>3844</v>
      </c>
      <c r="D6348" s="211">
        <v>43379</v>
      </c>
      <c r="E6348" s="209" t="s">
        <v>2637</v>
      </c>
      <c r="F6348" s="614"/>
      <c r="G6348" s="615"/>
      <c r="H6348" s="618"/>
      <c r="I6348" s="619"/>
      <c r="J6348" s="621"/>
      <c r="K6348" s="621"/>
      <c r="L6348" s="623"/>
    </row>
    <row r="6349" spans="1:12" s="194" customFormat="1" ht="24.6" customHeight="1" x14ac:dyDescent="0.15">
      <c r="A6349" s="624">
        <v>1196</v>
      </c>
      <c r="B6349" s="203" t="s">
        <v>12</v>
      </c>
      <c r="C6349" s="207" t="s">
        <v>11</v>
      </c>
      <c r="D6349" s="207" t="s">
        <v>280</v>
      </c>
      <c r="E6349" s="207" t="s">
        <v>281</v>
      </c>
      <c r="F6349" s="627" t="s">
        <v>8</v>
      </c>
      <c r="G6349" s="628"/>
      <c r="H6349" s="629"/>
      <c r="I6349" s="630"/>
      <c r="J6349" s="630"/>
      <c r="K6349" s="630"/>
      <c r="L6349" s="631"/>
    </row>
    <row r="6350" spans="1:12" s="194" customFormat="1" ht="26.65" customHeight="1" x14ac:dyDescent="0.15">
      <c r="A6350" s="625"/>
      <c r="B6350" s="620" t="s">
        <v>3846</v>
      </c>
      <c r="C6350" s="632" t="s">
        <v>3847</v>
      </c>
      <c r="D6350" s="634">
        <v>43383</v>
      </c>
      <c r="E6350" s="620" t="s">
        <v>734</v>
      </c>
      <c r="F6350" s="636" t="s">
        <v>937</v>
      </c>
      <c r="G6350" s="637"/>
      <c r="H6350" s="610" t="s">
        <v>286</v>
      </c>
      <c r="I6350" s="611"/>
      <c r="J6350" s="209" t="s">
        <v>287</v>
      </c>
      <c r="K6350" s="209" t="s">
        <v>16</v>
      </c>
      <c r="L6350" s="210">
        <v>846</v>
      </c>
    </row>
    <row r="6351" spans="1:12" s="194" customFormat="1" ht="409.6" customHeight="1" x14ac:dyDescent="0.15">
      <c r="A6351" s="625"/>
      <c r="B6351" s="640"/>
      <c r="C6351" s="641"/>
      <c r="D6351" s="642"/>
      <c r="E6351" s="640"/>
      <c r="F6351" s="643"/>
      <c r="G6351" s="644"/>
      <c r="H6351" s="616" t="s">
        <v>242</v>
      </c>
      <c r="I6351" s="617"/>
      <c r="J6351" s="620" t="s">
        <v>287</v>
      </c>
      <c r="K6351" s="620" t="s">
        <v>287</v>
      </c>
      <c r="L6351" s="622">
        <v>0</v>
      </c>
    </row>
    <row r="6352" spans="1:12" s="194" customFormat="1" ht="138.19999999999999" customHeight="1" x14ac:dyDescent="0.15">
      <c r="A6352" s="625"/>
      <c r="B6352" s="621"/>
      <c r="C6352" s="633"/>
      <c r="D6352" s="635"/>
      <c r="E6352" s="621"/>
      <c r="F6352" s="638"/>
      <c r="G6352" s="639"/>
      <c r="H6352" s="618"/>
      <c r="I6352" s="619"/>
      <c r="J6352" s="621"/>
      <c r="K6352" s="621"/>
      <c r="L6352" s="623"/>
    </row>
    <row r="6353" spans="1:12" s="194" customFormat="1" ht="24.6" customHeight="1" x14ac:dyDescent="0.15">
      <c r="A6353" s="625"/>
      <c r="B6353" s="203" t="s">
        <v>6</v>
      </c>
      <c r="C6353" s="207" t="s">
        <v>5</v>
      </c>
      <c r="D6353" s="207" t="s">
        <v>288</v>
      </c>
      <c r="E6353" s="207" t="s">
        <v>289</v>
      </c>
      <c r="F6353" s="612"/>
      <c r="G6353" s="613"/>
      <c r="H6353" s="616" t="s">
        <v>290</v>
      </c>
      <c r="I6353" s="617"/>
      <c r="J6353" s="620" t="s">
        <v>287</v>
      </c>
      <c r="K6353" s="620" t="s">
        <v>287</v>
      </c>
      <c r="L6353" s="622">
        <v>0</v>
      </c>
    </row>
    <row r="6354" spans="1:12" s="194" customFormat="1" ht="35.1" customHeight="1" x14ac:dyDescent="0.15">
      <c r="A6354" s="626"/>
      <c r="B6354" s="209" t="s">
        <v>1482</v>
      </c>
      <c r="C6354" s="209" t="s">
        <v>937</v>
      </c>
      <c r="D6354" s="211">
        <v>43388</v>
      </c>
      <c r="E6354" s="209" t="s">
        <v>938</v>
      </c>
      <c r="F6354" s="614"/>
      <c r="G6354" s="615"/>
      <c r="H6354" s="618"/>
      <c r="I6354" s="619"/>
      <c r="J6354" s="621"/>
      <c r="K6354" s="621"/>
      <c r="L6354" s="623"/>
    </row>
    <row r="6355" spans="1:12" s="194" customFormat="1" ht="24.6" customHeight="1" x14ac:dyDescent="0.15">
      <c r="A6355" s="624">
        <v>1197</v>
      </c>
      <c r="B6355" s="203" t="s">
        <v>12</v>
      </c>
      <c r="C6355" s="207" t="s">
        <v>11</v>
      </c>
      <c r="D6355" s="207" t="s">
        <v>280</v>
      </c>
      <c r="E6355" s="207" t="s">
        <v>281</v>
      </c>
      <c r="F6355" s="627" t="s">
        <v>8</v>
      </c>
      <c r="G6355" s="628"/>
      <c r="H6355" s="629"/>
      <c r="I6355" s="630"/>
      <c r="J6355" s="630"/>
      <c r="K6355" s="630"/>
      <c r="L6355" s="631"/>
    </row>
    <row r="6356" spans="1:12" s="194" customFormat="1" ht="26.65" customHeight="1" x14ac:dyDescent="0.15">
      <c r="A6356" s="625"/>
      <c r="B6356" s="620" t="s">
        <v>3846</v>
      </c>
      <c r="C6356" s="632" t="s">
        <v>3848</v>
      </c>
      <c r="D6356" s="634">
        <v>43534</v>
      </c>
      <c r="E6356" s="620" t="s">
        <v>3528</v>
      </c>
      <c r="F6356" s="636" t="s">
        <v>3529</v>
      </c>
      <c r="G6356" s="637"/>
      <c r="H6356" s="610" t="s">
        <v>286</v>
      </c>
      <c r="I6356" s="611"/>
      <c r="J6356" s="209" t="s">
        <v>287</v>
      </c>
      <c r="K6356" s="209" t="s">
        <v>287</v>
      </c>
      <c r="L6356" s="210">
        <v>0</v>
      </c>
    </row>
    <row r="6357" spans="1:12" s="194" customFormat="1" ht="384.95" customHeight="1" x14ac:dyDescent="0.15">
      <c r="A6357" s="625"/>
      <c r="B6357" s="621"/>
      <c r="C6357" s="633"/>
      <c r="D6357" s="635"/>
      <c r="E6357" s="621"/>
      <c r="F6357" s="638"/>
      <c r="G6357" s="639"/>
      <c r="H6357" s="610" t="s">
        <v>242</v>
      </c>
      <c r="I6357" s="611"/>
      <c r="J6357" s="209" t="s">
        <v>287</v>
      </c>
      <c r="K6357" s="209" t="s">
        <v>16</v>
      </c>
      <c r="L6357" s="210">
        <v>327.96</v>
      </c>
    </row>
    <row r="6358" spans="1:12" s="194" customFormat="1" ht="24.6" customHeight="1" x14ac:dyDescent="0.15">
      <c r="A6358" s="625"/>
      <c r="B6358" s="203" t="s">
        <v>6</v>
      </c>
      <c r="C6358" s="207" t="s">
        <v>5</v>
      </c>
      <c r="D6358" s="207" t="s">
        <v>288</v>
      </c>
      <c r="E6358" s="207" t="s">
        <v>289</v>
      </c>
      <c r="F6358" s="612"/>
      <c r="G6358" s="613"/>
      <c r="H6358" s="616" t="s">
        <v>290</v>
      </c>
      <c r="I6358" s="617"/>
      <c r="J6358" s="620" t="s">
        <v>287</v>
      </c>
      <c r="K6358" s="620" t="s">
        <v>287</v>
      </c>
      <c r="L6358" s="622">
        <v>0</v>
      </c>
    </row>
    <row r="6359" spans="1:12" s="194" customFormat="1" ht="35.1" customHeight="1" x14ac:dyDescent="0.15">
      <c r="A6359" s="626"/>
      <c r="B6359" s="209" t="s">
        <v>1482</v>
      </c>
      <c r="C6359" s="209" t="s">
        <v>3529</v>
      </c>
      <c r="D6359" s="211">
        <v>43535</v>
      </c>
      <c r="E6359" s="209" t="s">
        <v>3187</v>
      </c>
      <c r="F6359" s="614"/>
      <c r="G6359" s="615"/>
      <c r="H6359" s="618"/>
      <c r="I6359" s="619"/>
      <c r="J6359" s="621"/>
      <c r="K6359" s="621"/>
      <c r="L6359" s="623"/>
    </row>
    <row r="6360" spans="1:12" s="194" customFormat="1" ht="24.6" customHeight="1" x14ac:dyDescent="0.15">
      <c r="A6360" s="624">
        <v>1198</v>
      </c>
      <c r="B6360" s="203" t="s">
        <v>12</v>
      </c>
      <c r="C6360" s="207" t="s">
        <v>11</v>
      </c>
      <c r="D6360" s="207" t="s">
        <v>280</v>
      </c>
      <c r="E6360" s="207" t="s">
        <v>281</v>
      </c>
      <c r="F6360" s="627" t="s">
        <v>8</v>
      </c>
      <c r="G6360" s="628"/>
      <c r="H6360" s="629"/>
      <c r="I6360" s="630"/>
      <c r="J6360" s="630"/>
      <c r="K6360" s="630"/>
      <c r="L6360" s="631"/>
    </row>
    <row r="6361" spans="1:12" s="194" customFormat="1" ht="26.65" customHeight="1" x14ac:dyDescent="0.15">
      <c r="A6361" s="625"/>
      <c r="B6361" s="620" t="s">
        <v>3846</v>
      </c>
      <c r="C6361" s="632" t="s">
        <v>3849</v>
      </c>
      <c r="D6361" s="634">
        <v>43551</v>
      </c>
      <c r="E6361" s="620" t="s">
        <v>664</v>
      </c>
      <c r="F6361" s="636" t="s">
        <v>3850</v>
      </c>
      <c r="G6361" s="637"/>
      <c r="H6361" s="610" t="s">
        <v>286</v>
      </c>
      <c r="I6361" s="611"/>
      <c r="J6361" s="209" t="s">
        <v>287</v>
      </c>
      <c r="K6361" s="209" t="s">
        <v>16</v>
      </c>
      <c r="L6361" s="210">
        <v>893.54</v>
      </c>
    </row>
    <row r="6362" spans="1:12" s="194" customFormat="1" ht="409.6" customHeight="1" x14ac:dyDescent="0.15">
      <c r="A6362" s="625"/>
      <c r="B6362" s="640"/>
      <c r="C6362" s="641"/>
      <c r="D6362" s="642"/>
      <c r="E6362" s="640"/>
      <c r="F6362" s="643"/>
      <c r="G6362" s="644"/>
      <c r="H6362" s="616" t="s">
        <v>242</v>
      </c>
      <c r="I6362" s="617"/>
      <c r="J6362" s="620" t="s">
        <v>287</v>
      </c>
      <c r="K6362" s="620" t="s">
        <v>16</v>
      </c>
      <c r="L6362" s="622">
        <v>208.96</v>
      </c>
    </row>
    <row r="6363" spans="1:12" s="194" customFormat="1" ht="202.7" customHeight="1" x14ac:dyDescent="0.15">
      <c r="A6363" s="625"/>
      <c r="B6363" s="621"/>
      <c r="C6363" s="633"/>
      <c r="D6363" s="635"/>
      <c r="E6363" s="621"/>
      <c r="F6363" s="638"/>
      <c r="G6363" s="639"/>
      <c r="H6363" s="618"/>
      <c r="I6363" s="619"/>
      <c r="J6363" s="621"/>
      <c r="K6363" s="621"/>
      <c r="L6363" s="623"/>
    </row>
    <row r="6364" spans="1:12" s="194" customFormat="1" ht="24.6" customHeight="1" x14ac:dyDescent="0.15">
      <c r="A6364" s="625"/>
      <c r="B6364" s="203" t="s">
        <v>6</v>
      </c>
      <c r="C6364" s="207" t="s">
        <v>5</v>
      </c>
      <c r="D6364" s="207" t="s">
        <v>288</v>
      </c>
      <c r="E6364" s="207" t="s">
        <v>289</v>
      </c>
      <c r="F6364" s="612"/>
      <c r="G6364" s="613"/>
      <c r="H6364" s="616" t="s">
        <v>290</v>
      </c>
      <c r="I6364" s="617"/>
      <c r="J6364" s="620" t="s">
        <v>287</v>
      </c>
      <c r="K6364" s="620" t="s">
        <v>16</v>
      </c>
      <c r="L6364" s="622">
        <v>100</v>
      </c>
    </row>
    <row r="6365" spans="1:12" s="194" customFormat="1" ht="35.1" customHeight="1" x14ac:dyDescent="0.15">
      <c r="A6365" s="626"/>
      <c r="B6365" s="209" t="s">
        <v>1482</v>
      </c>
      <c r="C6365" s="209" t="s">
        <v>3850</v>
      </c>
      <c r="D6365" s="211">
        <v>43554</v>
      </c>
      <c r="E6365" s="209" t="s">
        <v>2036</v>
      </c>
      <c r="F6365" s="614"/>
      <c r="G6365" s="615"/>
      <c r="H6365" s="618"/>
      <c r="I6365" s="619"/>
      <c r="J6365" s="621"/>
      <c r="K6365" s="621"/>
      <c r="L6365" s="623"/>
    </row>
    <row r="6366" spans="1:12" s="194" customFormat="1" ht="24.6" customHeight="1" x14ac:dyDescent="0.15">
      <c r="A6366" s="624">
        <v>1199</v>
      </c>
      <c r="B6366" s="203" t="s">
        <v>12</v>
      </c>
      <c r="C6366" s="207" t="s">
        <v>11</v>
      </c>
      <c r="D6366" s="207" t="s">
        <v>280</v>
      </c>
      <c r="E6366" s="207" t="s">
        <v>281</v>
      </c>
      <c r="F6366" s="627" t="s">
        <v>8</v>
      </c>
      <c r="G6366" s="628"/>
      <c r="H6366" s="629"/>
      <c r="I6366" s="630"/>
      <c r="J6366" s="630"/>
      <c r="K6366" s="630"/>
      <c r="L6366" s="631"/>
    </row>
    <row r="6367" spans="1:12" s="194" customFormat="1" ht="26.65" customHeight="1" x14ac:dyDescent="0.15">
      <c r="A6367" s="625"/>
      <c r="B6367" s="620" t="s">
        <v>3851</v>
      </c>
      <c r="C6367" s="632" t="s">
        <v>3852</v>
      </c>
      <c r="D6367" s="634">
        <v>43419</v>
      </c>
      <c r="E6367" s="620" t="s">
        <v>469</v>
      </c>
      <c r="F6367" s="636" t="s">
        <v>3388</v>
      </c>
      <c r="G6367" s="637"/>
      <c r="H6367" s="610" t="s">
        <v>286</v>
      </c>
      <c r="I6367" s="611"/>
      <c r="J6367" s="209" t="s">
        <v>287</v>
      </c>
      <c r="K6367" s="209" t="s">
        <v>16</v>
      </c>
      <c r="L6367" s="210">
        <v>540</v>
      </c>
    </row>
    <row r="6368" spans="1:12" s="194" customFormat="1" ht="409.6" customHeight="1" x14ac:dyDescent="0.15">
      <c r="A6368" s="625"/>
      <c r="B6368" s="640"/>
      <c r="C6368" s="641"/>
      <c r="D6368" s="642"/>
      <c r="E6368" s="640"/>
      <c r="F6368" s="643"/>
      <c r="G6368" s="644"/>
      <c r="H6368" s="616" t="s">
        <v>242</v>
      </c>
      <c r="I6368" s="617"/>
      <c r="J6368" s="620" t="s">
        <v>287</v>
      </c>
      <c r="K6368" s="620" t="s">
        <v>16</v>
      </c>
      <c r="L6368" s="622">
        <v>559.4</v>
      </c>
    </row>
    <row r="6369" spans="1:12" s="194" customFormat="1" ht="409.6" customHeight="1" x14ac:dyDescent="0.15">
      <c r="A6369" s="625"/>
      <c r="B6369" s="640"/>
      <c r="C6369" s="641"/>
      <c r="D6369" s="642"/>
      <c r="E6369" s="640"/>
      <c r="F6369" s="643"/>
      <c r="G6369" s="644"/>
      <c r="H6369" s="646"/>
      <c r="I6369" s="647"/>
      <c r="J6369" s="640"/>
      <c r="K6369" s="640"/>
      <c r="L6369" s="645"/>
    </row>
    <row r="6370" spans="1:12" s="194" customFormat="1" ht="41.65" customHeight="1" x14ac:dyDescent="0.15">
      <c r="A6370" s="625"/>
      <c r="B6370" s="621"/>
      <c r="C6370" s="633"/>
      <c r="D6370" s="635"/>
      <c r="E6370" s="621"/>
      <c r="F6370" s="638"/>
      <c r="G6370" s="639"/>
      <c r="H6370" s="618"/>
      <c r="I6370" s="619"/>
      <c r="J6370" s="621"/>
      <c r="K6370" s="621"/>
      <c r="L6370" s="623"/>
    </row>
    <row r="6371" spans="1:12" s="194" customFormat="1" ht="24.6" customHeight="1" x14ac:dyDescent="0.15">
      <c r="A6371" s="625"/>
      <c r="B6371" s="203" t="s">
        <v>6</v>
      </c>
      <c r="C6371" s="207" t="s">
        <v>5</v>
      </c>
      <c r="D6371" s="207" t="s">
        <v>288</v>
      </c>
      <c r="E6371" s="207" t="s">
        <v>289</v>
      </c>
      <c r="F6371" s="612"/>
      <c r="G6371" s="613"/>
      <c r="H6371" s="616" t="s">
        <v>290</v>
      </c>
      <c r="I6371" s="617"/>
      <c r="J6371" s="620" t="s">
        <v>287</v>
      </c>
      <c r="K6371" s="620" t="s">
        <v>287</v>
      </c>
      <c r="L6371" s="622">
        <v>0</v>
      </c>
    </row>
    <row r="6372" spans="1:12" s="194" customFormat="1" ht="24.6" customHeight="1" x14ac:dyDescent="0.15">
      <c r="A6372" s="626"/>
      <c r="B6372" s="209" t="s">
        <v>317</v>
      </c>
      <c r="C6372" s="209" t="s">
        <v>3388</v>
      </c>
      <c r="D6372" s="211">
        <v>43422</v>
      </c>
      <c r="E6372" s="209" t="s">
        <v>2237</v>
      </c>
      <c r="F6372" s="614"/>
      <c r="G6372" s="615"/>
      <c r="H6372" s="618"/>
      <c r="I6372" s="619"/>
      <c r="J6372" s="621"/>
      <c r="K6372" s="621"/>
      <c r="L6372" s="623"/>
    </row>
    <row r="6373" spans="1:12" s="194" customFormat="1" ht="24.6" customHeight="1" x14ac:dyDescent="0.15">
      <c r="A6373" s="624">
        <v>1200</v>
      </c>
      <c r="B6373" s="203" t="s">
        <v>12</v>
      </c>
      <c r="C6373" s="207" t="s">
        <v>11</v>
      </c>
      <c r="D6373" s="207" t="s">
        <v>280</v>
      </c>
      <c r="E6373" s="207" t="s">
        <v>281</v>
      </c>
      <c r="F6373" s="627" t="s">
        <v>8</v>
      </c>
      <c r="G6373" s="628"/>
      <c r="H6373" s="629"/>
      <c r="I6373" s="630"/>
      <c r="J6373" s="630"/>
      <c r="K6373" s="630"/>
      <c r="L6373" s="631"/>
    </row>
    <row r="6374" spans="1:12" s="194" customFormat="1" ht="26.65" customHeight="1" x14ac:dyDescent="0.15">
      <c r="A6374" s="625"/>
      <c r="B6374" s="620" t="s">
        <v>3851</v>
      </c>
      <c r="C6374" s="632" t="s">
        <v>3853</v>
      </c>
      <c r="D6374" s="634">
        <v>43538</v>
      </c>
      <c r="E6374" s="620" t="s">
        <v>783</v>
      </c>
      <c r="F6374" s="636" t="s">
        <v>2129</v>
      </c>
      <c r="G6374" s="637"/>
      <c r="H6374" s="610" t="s">
        <v>286</v>
      </c>
      <c r="I6374" s="611"/>
      <c r="J6374" s="209" t="s">
        <v>287</v>
      </c>
      <c r="K6374" s="209" t="s">
        <v>16</v>
      </c>
      <c r="L6374" s="210">
        <v>155</v>
      </c>
    </row>
    <row r="6375" spans="1:12" s="194" customFormat="1" ht="384.95" customHeight="1" x14ac:dyDescent="0.15">
      <c r="A6375" s="625"/>
      <c r="B6375" s="621"/>
      <c r="C6375" s="633"/>
      <c r="D6375" s="635"/>
      <c r="E6375" s="621"/>
      <c r="F6375" s="638"/>
      <c r="G6375" s="639"/>
      <c r="H6375" s="610" t="s">
        <v>242</v>
      </c>
      <c r="I6375" s="611"/>
      <c r="J6375" s="209" t="s">
        <v>287</v>
      </c>
      <c r="K6375" s="209" t="s">
        <v>16</v>
      </c>
      <c r="L6375" s="210">
        <v>456.6</v>
      </c>
    </row>
    <row r="6376" spans="1:12" s="194" customFormat="1" ht="24.6" customHeight="1" x14ac:dyDescent="0.15">
      <c r="A6376" s="625"/>
      <c r="B6376" s="203" t="s">
        <v>6</v>
      </c>
      <c r="C6376" s="207" t="s">
        <v>5</v>
      </c>
      <c r="D6376" s="207" t="s">
        <v>288</v>
      </c>
      <c r="E6376" s="207" t="s">
        <v>289</v>
      </c>
      <c r="F6376" s="612"/>
      <c r="G6376" s="613"/>
      <c r="H6376" s="616" t="s">
        <v>290</v>
      </c>
      <c r="I6376" s="617"/>
      <c r="J6376" s="620" t="s">
        <v>287</v>
      </c>
      <c r="K6376" s="620" t="s">
        <v>16</v>
      </c>
      <c r="L6376" s="622">
        <v>60</v>
      </c>
    </row>
    <row r="6377" spans="1:12" s="194" customFormat="1" ht="24.6" customHeight="1" x14ac:dyDescent="0.15">
      <c r="A6377" s="626"/>
      <c r="B6377" s="209" t="s">
        <v>317</v>
      </c>
      <c r="C6377" s="209" t="s">
        <v>2129</v>
      </c>
      <c r="D6377" s="211">
        <v>43539</v>
      </c>
      <c r="E6377" s="209" t="s">
        <v>3854</v>
      </c>
      <c r="F6377" s="614"/>
      <c r="G6377" s="615"/>
      <c r="H6377" s="618"/>
      <c r="I6377" s="619"/>
      <c r="J6377" s="621"/>
      <c r="K6377" s="621"/>
      <c r="L6377" s="623"/>
    </row>
    <row r="6378" spans="1:12" s="194" customFormat="1" ht="24.6" customHeight="1" x14ac:dyDescent="0.15">
      <c r="A6378" s="624">
        <v>1201</v>
      </c>
      <c r="B6378" s="203" t="s">
        <v>12</v>
      </c>
      <c r="C6378" s="207" t="s">
        <v>11</v>
      </c>
      <c r="D6378" s="207" t="s">
        <v>280</v>
      </c>
      <c r="E6378" s="207" t="s">
        <v>281</v>
      </c>
      <c r="F6378" s="627" t="s">
        <v>8</v>
      </c>
      <c r="G6378" s="628"/>
      <c r="H6378" s="629"/>
      <c r="I6378" s="630"/>
      <c r="J6378" s="630"/>
      <c r="K6378" s="630"/>
      <c r="L6378" s="631"/>
    </row>
    <row r="6379" spans="1:12" s="194" customFormat="1" ht="26.65" customHeight="1" x14ac:dyDescent="0.15">
      <c r="A6379" s="625"/>
      <c r="B6379" s="620" t="s">
        <v>3855</v>
      </c>
      <c r="C6379" s="632" t="s">
        <v>3856</v>
      </c>
      <c r="D6379" s="634">
        <v>43374</v>
      </c>
      <c r="E6379" s="620" t="s">
        <v>2260</v>
      </c>
      <c r="F6379" s="636" t="s">
        <v>2261</v>
      </c>
      <c r="G6379" s="637"/>
      <c r="H6379" s="610" t="s">
        <v>286</v>
      </c>
      <c r="I6379" s="611"/>
      <c r="J6379" s="209" t="s">
        <v>287</v>
      </c>
      <c r="K6379" s="209" t="s">
        <v>16</v>
      </c>
      <c r="L6379" s="210">
        <v>412</v>
      </c>
    </row>
    <row r="6380" spans="1:12" s="194" customFormat="1" ht="409.6" customHeight="1" x14ac:dyDescent="0.15">
      <c r="A6380" s="625"/>
      <c r="B6380" s="640"/>
      <c r="C6380" s="641"/>
      <c r="D6380" s="642"/>
      <c r="E6380" s="640"/>
      <c r="F6380" s="643"/>
      <c r="G6380" s="644"/>
      <c r="H6380" s="616" t="s">
        <v>242</v>
      </c>
      <c r="I6380" s="617"/>
      <c r="J6380" s="620" t="s">
        <v>287</v>
      </c>
      <c r="K6380" s="620" t="s">
        <v>287</v>
      </c>
      <c r="L6380" s="622">
        <v>0</v>
      </c>
    </row>
    <row r="6381" spans="1:12" s="194" customFormat="1" ht="116.25" customHeight="1" x14ac:dyDescent="0.15">
      <c r="A6381" s="625"/>
      <c r="B6381" s="621"/>
      <c r="C6381" s="633"/>
      <c r="D6381" s="635"/>
      <c r="E6381" s="621"/>
      <c r="F6381" s="638"/>
      <c r="G6381" s="639"/>
      <c r="H6381" s="618"/>
      <c r="I6381" s="619"/>
      <c r="J6381" s="621"/>
      <c r="K6381" s="621"/>
      <c r="L6381" s="623"/>
    </row>
    <row r="6382" spans="1:12" s="194" customFormat="1" ht="24.6" customHeight="1" x14ac:dyDescent="0.15">
      <c r="A6382" s="625"/>
      <c r="B6382" s="203" t="s">
        <v>6</v>
      </c>
      <c r="C6382" s="207" t="s">
        <v>5</v>
      </c>
      <c r="D6382" s="207" t="s">
        <v>288</v>
      </c>
      <c r="E6382" s="207" t="s">
        <v>289</v>
      </c>
      <c r="F6382" s="612"/>
      <c r="G6382" s="613"/>
      <c r="H6382" s="616" t="s">
        <v>290</v>
      </c>
      <c r="I6382" s="617"/>
      <c r="J6382" s="620" t="s">
        <v>287</v>
      </c>
      <c r="K6382" s="620" t="s">
        <v>287</v>
      </c>
      <c r="L6382" s="622">
        <v>0</v>
      </c>
    </row>
    <row r="6383" spans="1:12" s="194" customFormat="1" ht="24.6" customHeight="1" x14ac:dyDescent="0.15">
      <c r="A6383" s="626"/>
      <c r="B6383" s="209" t="s">
        <v>1091</v>
      </c>
      <c r="C6383" s="209" t="s">
        <v>2261</v>
      </c>
      <c r="D6383" s="211">
        <v>43378</v>
      </c>
      <c r="E6383" s="209" t="s">
        <v>975</v>
      </c>
      <c r="F6383" s="614"/>
      <c r="G6383" s="615"/>
      <c r="H6383" s="618"/>
      <c r="I6383" s="619"/>
      <c r="J6383" s="621"/>
      <c r="K6383" s="621"/>
      <c r="L6383" s="623"/>
    </row>
    <row r="6384" spans="1:12" s="194" customFormat="1" ht="24.6" customHeight="1" x14ac:dyDescent="0.15">
      <c r="A6384" s="624">
        <v>1202</v>
      </c>
      <c r="B6384" s="203" t="s">
        <v>12</v>
      </c>
      <c r="C6384" s="207" t="s">
        <v>11</v>
      </c>
      <c r="D6384" s="207" t="s">
        <v>280</v>
      </c>
      <c r="E6384" s="207" t="s">
        <v>281</v>
      </c>
      <c r="F6384" s="627" t="s">
        <v>8</v>
      </c>
      <c r="G6384" s="628"/>
      <c r="H6384" s="629"/>
      <c r="I6384" s="630"/>
      <c r="J6384" s="630"/>
      <c r="K6384" s="630"/>
      <c r="L6384" s="631"/>
    </row>
    <row r="6385" spans="1:12" s="194" customFormat="1" ht="26.65" customHeight="1" x14ac:dyDescent="0.15">
      <c r="A6385" s="625"/>
      <c r="B6385" s="620" t="s">
        <v>3855</v>
      </c>
      <c r="C6385" s="632" t="s">
        <v>3857</v>
      </c>
      <c r="D6385" s="634">
        <v>43527</v>
      </c>
      <c r="E6385" s="620" t="s">
        <v>3858</v>
      </c>
      <c r="F6385" s="636" t="s">
        <v>3859</v>
      </c>
      <c r="G6385" s="637"/>
      <c r="H6385" s="610" t="s">
        <v>286</v>
      </c>
      <c r="I6385" s="611"/>
      <c r="J6385" s="209" t="s">
        <v>287</v>
      </c>
      <c r="K6385" s="209" t="s">
        <v>16</v>
      </c>
      <c r="L6385" s="210">
        <v>2389</v>
      </c>
    </row>
    <row r="6386" spans="1:12" s="194" customFormat="1" ht="409.6" customHeight="1" x14ac:dyDescent="0.15">
      <c r="A6386" s="625"/>
      <c r="B6386" s="640"/>
      <c r="C6386" s="641"/>
      <c r="D6386" s="642"/>
      <c r="E6386" s="640"/>
      <c r="F6386" s="643"/>
      <c r="G6386" s="644"/>
      <c r="H6386" s="616" t="s">
        <v>242</v>
      </c>
      <c r="I6386" s="617"/>
      <c r="J6386" s="620" t="s">
        <v>287</v>
      </c>
      <c r="K6386" s="620" t="s">
        <v>16</v>
      </c>
      <c r="L6386" s="622">
        <v>2912.49</v>
      </c>
    </row>
    <row r="6387" spans="1:12" s="194" customFormat="1" ht="51.75" customHeight="1" x14ac:dyDescent="0.15">
      <c r="A6387" s="625"/>
      <c r="B6387" s="621"/>
      <c r="C6387" s="633"/>
      <c r="D6387" s="635"/>
      <c r="E6387" s="621"/>
      <c r="F6387" s="638"/>
      <c r="G6387" s="639"/>
      <c r="H6387" s="618"/>
      <c r="I6387" s="619"/>
      <c r="J6387" s="621"/>
      <c r="K6387" s="621"/>
      <c r="L6387" s="623"/>
    </row>
    <row r="6388" spans="1:12" s="194" customFormat="1" ht="24.6" customHeight="1" x14ac:dyDescent="0.15">
      <c r="A6388" s="625"/>
      <c r="B6388" s="203" t="s">
        <v>6</v>
      </c>
      <c r="C6388" s="207" t="s">
        <v>5</v>
      </c>
      <c r="D6388" s="207" t="s">
        <v>288</v>
      </c>
      <c r="E6388" s="207" t="s">
        <v>289</v>
      </c>
      <c r="F6388" s="612"/>
      <c r="G6388" s="613"/>
      <c r="H6388" s="616" t="s">
        <v>290</v>
      </c>
      <c r="I6388" s="617"/>
      <c r="J6388" s="620" t="s">
        <v>287</v>
      </c>
      <c r="K6388" s="620" t="s">
        <v>16</v>
      </c>
      <c r="L6388" s="622">
        <v>150</v>
      </c>
    </row>
    <row r="6389" spans="1:12" s="194" customFormat="1" ht="24.6" customHeight="1" x14ac:dyDescent="0.15">
      <c r="A6389" s="626"/>
      <c r="B6389" s="209" t="s">
        <v>1091</v>
      </c>
      <c r="C6389" s="209" t="s">
        <v>3859</v>
      </c>
      <c r="D6389" s="211">
        <v>43540</v>
      </c>
      <c r="E6389" s="209" t="s">
        <v>3860</v>
      </c>
      <c r="F6389" s="614"/>
      <c r="G6389" s="615"/>
      <c r="H6389" s="618"/>
      <c r="I6389" s="619"/>
      <c r="J6389" s="621"/>
      <c r="K6389" s="621"/>
      <c r="L6389" s="623"/>
    </row>
    <row r="6390" spans="1:12" s="194" customFormat="1" ht="24.6" customHeight="1" x14ac:dyDescent="0.15">
      <c r="A6390" s="624">
        <v>1203</v>
      </c>
      <c r="B6390" s="203" t="s">
        <v>12</v>
      </c>
      <c r="C6390" s="207" t="s">
        <v>11</v>
      </c>
      <c r="D6390" s="207" t="s">
        <v>280</v>
      </c>
      <c r="E6390" s="207" t="s">
        <v>281</v>
      </c>
      <c r="F6390" s="627" t="s">
        <v>8</v>
      </c>
      <c r="G6390" s="628"/>
      <c r="H6390" s="629"/>
      <c r="I6390" s="630"/>
      <c r="J6390" s="630"/>
      <c r="K6390" s="630"/>
      <c r="L6390" s="631"/>
    </row>
    <row r="6391" spans="1:12" s="194" customFormat="1" ht="26.65" customHeight="1" x14ac:dyDescent="0.15">
      <c r="A6391" s="625"/>
      <c r="B6391" s="620" t="s">
        <v>3861</v>
      </c>
      <c r="C6391" s="632" t="s">
        <v>3862</v>
      </c>
      <c r="D6391" s="634">
        <v>43409</v>
      </c>
      <c r="E6391" s="620" t="s">
        <v>2617</v>
      </c>
      <c r="F6391" s="636" t="s">
        <v>3863</v>
      </c>
      <c r="G6391" s="637"/>
      <c r="H6391" s="610" t="s">
        <v>286</v>
      </c>
      <c r="I6391" s="611"/>
      <c r="J6391" s="209" t="s">
        <v>287</v>
      </c>
      <c r="K6391" s="209" t="s">
        <v>16</v>
      </c>
      <c r="L6391" s="210">
        <v>644</v>
      </c>
    </row>
    <row r="6392" spans="1:12" s="194" customFormat="1" ht="341.85" customHeight="1" x14ac:dyDescent="0.15">
      <c r="A6392" s="625"/>
      <c r="B6392" s="621"/>
      <c r="C6392" s="633"/>
      <c r="D6392" s="635"/>
      <c r="E6392" s="621"/>
      <c r="F6392" s="638"/>
      <c r="G6392" s="639"/>
      <c r="H6392" s="610" t="s">
        <v>242</v>
      </c>
      <c r="I6392" s="611"/>
      <c r="J6392" s="209" t="s">
        <v>287</v>
      </c>
      <c r="K6392" s="209" t="s">
        <v>16</v>
      </c>
      <c r="L6392" s="210">
        <v>746.2</v>
      </c>
    </row>
    <row r="6393" spans="1:12" s="194" customFormat="1" ht="24.6" customHeight="1" x14ac:dyDescent="0.15">
      <c r="A6393" s="625"/>
      <c r="B6393" s="203" t="s">
        <v>6</v>
      </c>
      <c r="C6393" s="207" t="s">
        <v>5</v>
      </c>
      <c r="D6393" s="207" t="s">
        <v>288</v>
      </c>
      <c r="E6393" s="207" t="s">
        <v>289</v>
      </c>
      <c r="F6393" s="612"/>
      <c r="G6393" s="613"/>
      <c r="H6393" s="616" t="s">
        <v>290</v>
      </c>
      <c r="I6393" s="617"/>
      <c r="J6393" s="620" t="s">
        <v>287</v>
      </c>
      <c r="K6393" s="620" t="s">
        <v>16</v>
      </c>
      <c r="L6393" s="622">
        <v>40</v>
      </c>
    </row>
    <row r="6394" spans="1:12" s="194" customFormat="1" ht="35.1" customHeight="1" x14ac:dyDescent="0.15">
      <c r="A6394" s="626"/>
      <c r="B6394" s="209" t="s">
        <v>3864</v>
      </c>
      <c r="C6394" s="209" t="s">
        <v>3863</v>
      </c>
      <c r="D6394" s="211">
        <v>43416</v>
      </c>
      <c r="E6394" s="209" t="s">
        <v>3865</v>
      </c>
      <c r="F6394" s="614"/>
      <c r="G6394" s="615"/>
      <c r="H6394" s="618"/>
      <c r="I6394" s="619"/>
      <c r="J6394" s="621"/>
      <c r="K6394" s="621"/>
      <c r="L6394" s="623"/>
    </row>
    <row r="6395" spans="1:12" s="194" customFormat="1" ht="24.6" customHeight="1" x14ac:dyDescent="0.15">
      <c r="A6395" s="624">
        <v>1204</v>
      </c>
      <c r="B6395" s="203" t="s">
        <v>12</v>
      </c>
      <c r="C6395" s="207" t="s">
        <v>11</v>
      </c>
      <c r="D6395" s="207" t="s">
        <v>280</v>
      </c>
      <c r="E6395" s="207" t="s">
        <v>281</v>
      </c>
      <c r="F6395" s="627" t="s">
        <v>8</v>
      </c>
      <c r="G6395" s="628"/>
      <c r="H6395" s="629"/>
      <c r="I6395" s="630"/>
      <c r="J6395" s="630"/>
      <c r="K6395" s="630"/>
      <c r="L6395" s="631"/>
    </row>
    <row r="6396" spans="1:12" s="194" customFormat="1" ht="26.65" customHeight="1" x14ac:dyDescent="0.15">
      <c r="A6396" s="625"/>
      <c r="B6396" s="620" t="s">
        <v>3866</v>
      </c>
      <c r="C6396" s="632" t="s">
        <v>3867</v>
      </c>
      <c r="D6396" s="634">
        <v>43400</v>
      </c>
      <c r="E6396" s="620" t="s">
        <v>417</v>
      </c>
      <c r="F6396" s="636" t="s">
        <v>3868</v>
      </c>
      <c r="G6396" s="637"/>
      <c r="H6396" s="610" t="s">
        <v>286</v>
      </c>
      <c r="I6396" s="611"/>
      <c r="J6396" s="209" t="s">
        <v>287</v>
      </c>
      <c r="K6396" s="209" t="s">
        <v>16</v>
      </c>
      <c r="L6396" s="210">
        <v>222.14</v>
      </c>
    </row>
    <row r="6397" spans="1:12" s="194" customFormat="1" ht="299.10000000000002" customHeight="1" x14ac:dyDescent="0.15">
      <c r="A6397" s="625"/>
      <c r="B6397" s="621"/>
      <c r="C6397" s="633"/>
      <c r="D6397" s="635"/>
      <c r="E6397" s="621"/>
      <c r="F6397" s="638"/>
      <c r="G6397" s="639"/>
      <c r="H6397" s="610" t="s">
        <v>242</v>
      </c>
      <c r="I6397" s="611"/>
      <c r="J6397" s="209" t="s">
        <v>287</v>
      </c>
      <c r="K6397" s="209" t="s">
        <v>16</v>
      </c>
      <c r="L6397" s="210">
        <v>531.4</v>
      </c>
    </row>
    <row r="6398" spans="1:12" s="194" customFormat="1" ht="24.6" customHeight="1" x14ac:dyDescent="0.15">
      <c r="A6398" s="625"/>
      <c r="B6398" s="203" t="s">
        <v>6</v>
      </c>
      <c r="C6398" s="207" t="s">
        <v>5</v>
      </c>
      <c r="D6398" s="207" t="s">
        <v>288</v>
      </c>
      <c r="E6398" s="207" t="s">
        <v>289</v>
      </c>
      <c r="F6398" s="612"/>
      <c r="G6398" s="613"/>
      <c r="H6398" s="616" t="s">
        <v>290</v>
      </c>
      <c r="I6398" s="617"/>
      <c r="J6398" s="620" t="s">
        <v>287</v>
      </c>
      <c r="K6398" s="620" t="s">
        <v>16</v>
      </c>
      <c r="L6398" s="622">
        <v>674</v>
      </c>
    </row>
    <row r="6399" spans="1:12" s="194" customFormat="1" ht="24.6" customHeight="1" x14ac:dyDescent="0.15">
      <c r="A6399" s="626"/>
      <c r="B6399" s="209" t="s">
        <v>291</v>
      </c>
      <c r="C6399" s="209" t="s">
        <v>3868</v>
      </c>
      <c r="D6399" s="211">
        <v>43401</v>
      </c>
      <c r="E6399" s="209" t="s">
        <v>3869</v>
      </c>
      <c r="F6399" s="614"/>
      <c r="G6399" s="615"/>
      <c r="H6399" s="618"/>
      <c r="I6399" s="619"/>
      <c r="J6399" s="621"/>
      <c r="K6399" s="621"/>
      <c r="L6399" s="623"/>
    </row>
    <row r="6400" spans="1:12" s="194" customFormat="1" ht="24.6" customHeight="1" x14ac:dyDescent="0.15">
      <c r="A6400" s="624">
        <v>1205</v>
      </c>
      <c r="B6400" s="203" t="s">
        <v>12</v>
      </c>
      <c r="C6400" s="207" t="s">
        <v>11</v>
      </c>
      <c r="D6400" s="207" t="s">
        <v>280</v>
      </c>
      <c r="E6400" s="207" t="s">
        <v>281</v>
      </c>
      <c r="F6400" s="627" t="s">
        <v>8</v>
      </c>
      <c r="G6400" s="628"/>
      <c r="H6400" s="629"/>
      <c r="I6400" s="630"/>
      <c r="J6400" s="630"/>
      <c r="K6400" s="630"/>
      <c r="L6400" s="631"/>
    </row>
    <row r="6401" spans="1:12" s="194" customFormat="1" ht="26.65" customHeight="1" x14ac:dyDescent="0.15">
      <c r="A6401" s="625"/>
      <c r="B6401" s="620" t="s">
        <v>3870</v>
      </c>
      <c r="C6401" s="632" t="s">
        <v>3871</v>
      </c>
      <c r="D6401" s="634">
        <v>43544</v>
      </c>
      <c r="E6401" s="620" t="s">
        <v>1604</v>
      </c>
      <c r="F6401" s="636" t="s">
        <v>1605</v>
      </c>
      <c r="G6401" s="637"/>
      <c r="H6401" s="610" t="s">
        <v>286</v>
      </c>
      <c r="I6401" s="611"/>
      <c r="J6401" s="209" t="s">
        <v>287</v>
      </c>
      <c r="K6401" s="209" t="s">
        <v>16</v>
      </c>
      <c r="L6401" s="210">
        <v>298.83</v>
      </c>
    </row>
    <row r="6402" spans="1:12" s="194" customFormat="1" ht="374.45" customHeight="1" x14ac:dyDescent="0.15">
      <c r="A6402" s="625"/>
      <c r="B6402" s="621"/>
      <c r="C6402" s="633"/>
      <c r="D6402" s="635"/>
      <c r="E6402" s="621"/>
      <c r="F6402" s="638"/>
      <c r="G6402" s="639"/>
      <c r="H6402" s="610" t="s">
        <v>242</v>
      </c>
      <c r="I6402" s="611"/>
      <c r="J6402" s="209" t="s">
        <v>287</v>
      </c>
      <c r="K6402" s="209" t="s">
        <v>16</v>
      </c>
      <c r="L6402" s="210">
        <v>508.6</v>
      </c>
    </row>
    <row r="6403" spans="1:12" s="194" customFormat="1" ht="24.6" customHeight="1" x14ac:dyDescent="0.15">
      <c r="A6403" s="625"/>
      <c r="B6403" s="203" t="s">
        <v>6</v>
      </c>
      <c r="C6403" s="207" t="s">
        <v>5</v>
      </c>
      <c r="D6403" s="207" t="s">
        <v>288</v>
      </c>
      <c r="E6403" s="207" t="s">
        <v>289</v>
      </c>
      <c r="F6403" s="612"/>
      <c r="G6403" s="613"/>
      <c r="H6403" s="616" t="s">
        <v>290</v>
      </c>
      <c r="I6403" s="617"/>
      <c r="J6403" s="620" t="s">
        <v>287</v>
      </c>
      <c r="K6403" s="620" t="s">
        <v>287</v>
      </c>
      <c r="L6403" s="622">
        <v>0</v>
      </c>
    </row>
    <row r="6404" spans="1:12" s="194" customFormat="1" ht="24.6" customHeight="1" x14ac:dyDescent="0.15">
      <c r="A6404" s="626"/>
      <c r="B6404" s="209" t="s">
        <v>439</v>
      </c>
      <c r="C6404" s="209" t="s">
        <v>1605</v>
      </c>
      <c r="D6404" s="211">
        <v>43546</v>
      </c>
      <c r="E6404" s="209" t="s">
        <v>893</v>
      </c>
      <c r="F6404" s="614"/>
      <c r="G6404" s="615"/>
      <c r="H6404" s="618"/>
      <c r="I6404" s="619"/>
      <c r="J6404" s="621"/>
      <c r="K6404" s="621"/>
      <c r="L6404" s="623"/>
    </row>
    <row r="6405" spans="1:12" s="194" customFormat="1" ht="24.6" customHeight="1" x14ac:dyDescent="0.15">
      <c r="A6405" s="624">
        <v>1206</v>
      </c>
      <c r="B6405" s="203" t="s">
        <v>12</v>
      </c>
      <c r="C6405" s="207" t="s">
        <v>11</v>
      </c>
      <c r="D6405" s="207" t="s">
        <v>280</v>
      </c>
      <c r="E6405" s="207" t="s">
        <v>281</v>
      </c>
      <c r="F6405" s="627" t="s">
        <v>8</v>
      </c>
      <c r="G6405" s="628"/>
      <c r="H6405" s="629"/>
      <c r="I6405" s="630"/>
      <c r="J6405" s="630"/>
      <c r="K6405" s="630"/>
      <c r="L6405" s="631"/>
    </row>
    <row r="6406" spans="1:12" s="194" customFormat="1" ht="26.65" customHeight="1" x14ac:dyDescent="0.15">
      <c r="A6406" s="625"/>
      <c r="B6406" s="620" t="s">
        <v>3872</v>
      </c>
      <c r="C6406" s="632" t="s">
        <v>3873</v>
      </c>
      <c r="D6406" s="634">
        <v>43517</v>
      </c>
      <c r="E6406" s="620" t="s">
        <v>607</v>
      </c>
      <c r="F6406" s="636" t="s">
        <v>700</v>
      </c>
      <c r="G6406" s="637"/>
      <c r="H6406" s="610" t="s">
        <v>286</v>
      </c>
      <c r="I6406" s="611"/>
      <c r="J6406" s="209" t="s">
        <v>287</v>
      </c>
      <c r="K6406" s="209" t="s">
        <v>16</v>
      </c>
      <c r="L6406" s="210">
        <v>1100</v>
      </c>
    </row>
    <row r="6407" spans="1:12" s="194" customFormat="1" ht="409.6" customHeight="1" x14ac:dyDescent="0.15">
      <c r="A6407" s="625"/>
      <c r="B6407" s="640"/>
      <c r="C6407" s="641"/>
      <c r="D6407" s="642"/>
      <c r="E6407" s="640"/>
      <c r="F6407" s="643"/>
      <c r="G6407" s="644"/>
      <c r="H6407" s="616" t="s">
        <v>242</v>
      </c>
      <c r="I6407" s="617"/>
      <c r="J6407" s="620" t="s">
        <v>287</v>
      </c>
      <c r="K6407" s="620" t="s">
        <v>287</v>
      </c>
      <c r="L6407" s="622">
        <v>0</v>
      </c>
    </row>
    <row r="6408" spans="1:12" s="194" customFormat="1" ht="148.69999999999999" customHeight="1" x14ac:dyDescent="0.15">
      <c r="A6408" s="625"/>
      <c r="B6408" s="621"/>
      <c r="C6408" s="633"/>
      <c r="D6408" s="635"/>
      <c r="E6408" s="621"/>
      <c r="F6408" s="638"/>
      <c r="G6408" s="639"/>
      <c r="H6408" s="618"/>
      <c r="I6408" s="619"/>
      <c r="J6408" s="621"/>
      <c r="K6408" s="621"/>
      <c r="L6408" s="623"/>
    </row>
    <row r="6409" spans="1:12" s="194" customFormat="1" ht="24.6" customHeight="1" x14ac:dyDescent="0.15">
      <c r="A6409" s="625"/>
      <c r="B6409" s="203" t="s">
        <v>6</v>
      </c>
      <c r="C6409" s="207" t="s">
        <v>5</v>
      </c>
      <c r="D6409" s="207" t="s">
        <v>288</v>
      </c>
      <c r="E6409" s="207" t="s">
        <v>289</v>
      </c>
      <c r="F6409" s="612"/>
      <c r="G6409" s="613"/>
      <c r="H6409" s="616" t="s">
        <v>290</v>
      </c>
      <c r="I6409" s="617"/>
      <c r="J6409" s="620" t="s">
        <v>287</v>
      </c>
      <c r="K6409" s="620" t="s">
        <v>287</v>
      </c>
      <c r="L6409" s="622">
        <v>0</v>
      </c>
    </row>
    <row r="6410" spans="1:12" s="194" customFormat="1" ht="24.6" customHeight="1" x14ac:dyDescent="0.15">
      <c r="A6410" s="626"/>
      <c r="B6410" s="209" t="s">
        <v>291</v>
      </c>
      <c r="C6410" s="209" t="s">
        <v>700</v>
      </c>
      <c r="D6410" s="211">
        <v>43521</v>
      </c>
      <c r="E6410" s="209" t="s">
        <v>701</v>
      </c>
      <c r="F6410" s="614"/>
      <c r="G6410" s="615"/>
      <c r="H6410" s="618"/>
      <c r="I6410" s="619"/>
      <c r="J6410" s="621"/>
      <c r="K6410" s="621"/>
      <c r="L6410" s="623"/>
    </row>
    <row r="6411" spans="1:12" s="194" customFormat="1" ht="24.6" customHeight="1" x14ac:dyDescent="0.15">
      <c r="A6411" s="624">
        <v>1207</v>
      </c>
      <c r="B6411" s="203" t="s">
        <v>12</v>
      </c>
      <c r="C6411" s="207" t="s">
        <v>11</v>
      </c>
      <c r="D6411" s="207" t="s">
        <v>280</v>
      </c>
      <c r="E6411" s="207" t="s">
        <v>281</v>
      </c>
      <c r="F6411" s="627" t="s">
        <v>8</v>
      </c>
      <c r="G6411" s="628"/>
      <c r="H6411" s="629"/>
      <c r="I6411" s="630"/>
      <c r="J6411" s="630"/>
      <c r="K6411" s="630"/>
      <c r="L6411" s="631"/>
    </row>
    <row r="6412" spans="1:12" s="194" customFormat="1" ht="26.65" customHeight="1" x14ac:dyDescent="0.15">
      <c r="A6412" s="625"/>
      <c r="B6412" s="620" t="s">
        <v>3874</v>
      </c>
      <c r="C6412" s="632" t="s">
        <v>3875</v>
      </c>
      <c r="D6412" s="634">
        <v>43399</v>
      </c>
      <c r="E6412" s="620" t="s">
        <v>417</v>
      </c>
      <c r="F6412" s="636" t="s">
        <v>3876</v>
      </c>
      <c r="G6412" s="637"/>
      <c r="H6412" s="610" t="s">
        <v>286</v>
      </c>
      <c r="I6412" s="611"/>
      <c r="J6412" s="209" t="s">
        <v>287</v>
      </c>
      <c r="K6412" s="209" t="s">
        <v>16</v>
      </c>
      <c r="L6412" s="210">
        <v>189</v>
      </c>
    </row>
    <row r="6413" spans="1:12" s="194" customFormat="1" ht="353.1" customHeight="1" x14ac:dyDescent="0.15">
      <c r="A6413" s="625"/>
      <c r="B6413" s="621"/>
      <c r="C6413" s="633"/>
      <c r="D6413" s="635"/>
      <c r="E6413" s="621"/>
      <c r="F6413" s="638"/>
      <c r="G6413" s="639"/>
      <c r="H6413" s="610" t="s">
        <v>242</v>
      </c>
      <c r="I6413" s="611"/>
      <c r="J6413" s="209" t="s">
        <v>287</v>
      </c>
      <c r="K6413" s="209" t="s">
        <v>16</v>
      </c>
      <c r="L6413" s="210">
        <v>450.61</v>
      </c>
    </row>
    <row r="6414" spans="1:12" s="194" customFormat="1" ht="24.6" customHeight="1" x14ac:dyDescent="0.15">
      <c r="A6414" s="625"/>
      <c r="B6414" s="203" t="s">
        <v>6</v>
      </c>
      <c r="C6414" s="207" t="s">
        <v>5</v>
      </c>
      <c r="D6414" s="207" t="s">
        <v>288</v>
      </c>
      <c r="E6414" s="207" t="s">
        <v>289</v>
      </c>
      <c r="F6414" s="612"/>
      <c r="G6414" s="613"/>
      <c r="H6414" s="616" t="s">
        <v>290</v>
      </c>
      <c r="I6414" s="617"/>
      <c r="J6414" s="620" t="s">
        <v>287</v>
      </c>
      <c r="K6414" s="620" t="s">
        <v>16</v>
      </c>
      <c r="L6414" s="622">
        <v>200</v>
      </c>
    </row>
    <row r="6415" spans="1:12" s="194" customFormat="1" ht="24.6" customHeight="1" x14ac:dyDescent="0.15">
      <c r="A6415" s="626"/>
      <c r="B6415" s="209" t="s">
        <v>832</v>
      </c>
      <c r="C6415" s="209" t="s">
        <v>3876</v>
      </c>
      <c r="D6415" s="211">
        <v>43400</v>
      </c>
      <c r="E6415" s="209" t="s">
        <v>1112</v>
      </c>
      <c r="F6415" s="614"/>
      <c r="G6415" s="615"/>
      <c r="H6415" s="618"/>
      <c r="I6415" s="619"/>
      <c r="J6415" s="621"/>
      <c r="K6415" s="621"/>
      <c r="L6415" s="623"/>
    </row>
    <row r="6416" spans="1:12" s="194" customFormat="1" ht="24.6" customHeight="1" x14ac:dyDescent="0.15">
      <c r="A6416" s="624">
        <v>1208</v>
      </c>
      <c r="B6416" s="203" t="s">
        <v>12</v>
      </c>
      <c r="C6416" s="207" t="s">
        <v>11</v>
      </c>
      <c r="D6416" s="207" t="s">
        <v>280</v>
      </c>
      <c r="E6416" s="207" t="s">
        <v>281</v>
      </c>
      <c r="F6416" s="627" t="s">
        <v>8</v>
      </c>
      <c r="G6416" s="628"/>
      <c r="H6416" s="629"/>
      <c r="I6416" s="630"/>
      <c r="J6416" s="630"/>
      <c r="K6416" s="630"/>
      <c r="L6416" s="631"/>
    </row>
    <row r="6417" spans="1:12" s="194" customFormat="1" ht="26.65" customHeight="1" x14ac:dyDescent="0.15">
      <c r="A6417" s="625"/>
      <c r="B6417" s="620" t="s">
        <v>3877</v>
      </c>
      <c r="C6417" s="632" t="s">
        <v>3878</v>
      </c>
      <c r="D6417" s="634">
        <v>43547</v>
      </c>
      <c r="E6417" s="620" t="s">
        <v>1258</v>
      </c>
      <c r="F6417" s="636" t="s">
        <v>3879</v>
      </c>
      <c r="G6417" s="637"/>
      <c r="H6417" s="610" t="s">
        <v>286</v>
      </c>
      <c r="I6417" s="611"/>
      <c r="J6417" s="209" t="s">
        <v>287</v>
      </c>
      <c r="K6417" s="209" t="s">
        <v>287</v>
      </c>
      <c r="L6417" s="210">
        <v>0</v>
      </c>
    </row>
    <row r="6418" spans="1:12" s="194" customFormat="1" ht="409.6" customHeight="1" x14ac:dyDescent="0.15">
      <c r="A6418" s="625"/>
      <c r="B6418" s="640"/>
      <c r="C6418" s="641"/>
      <c r="D6418" s="642"/>
      <c r="E6418" s="640"/>
      <c r="F6418" s="643"/>
      <c r="G6418" s="644"/>
      <c r="H6418" s="616" t="s">
        <v>242</v>
      </c>
      <c r="I6418" s="617"/>
      <c r="J6418" s="620" t="s">
        <v>287</v>
      </c>
      <c r="K6418" s="620" t="s">
        <v>287</v>
      </c>
      <c r="L6418" s="622">
        <v>0</v>
      </c>
    </row>
    <row r="6419" spans="1:12" s="194" customFormat="1" ht="30.4" customHeight="1" x14ac:dyDescent="0.15">
      <c r="A6419" s="625"/>
      <c r="B6419" s="621"/>
      <c r="C6419" s="633"/>
      <c r="D6419" s="635"/>
      <c r="E6419" s="621"/>
      <c r="F6419" s="638"/>
      <c r="G6419" s="639"/>
      <c r="H6419" s="618"/>
      <c r="I6419" s="619"/>
      <c r="J6419" s="621"/>
      <c r="K6419" s="621"/>
      <c r="L6419" s="623"/>
    </row>
    <row r="6420" spans="1:12" s="194" customFormat="1" ht="24.6" customHeight="1" x14ac:dyDescent="0.15">
      <c r="A6420" s="625"/>
      <c r="B6420" s="203" t="s">
        <v>6</v>
      </c>
      <c r="C6420" s="207" t="s">
        <v>5</v>
      </c>
      <c r="D6420" s="207" t="s">
        <v>288</v>
      </c>
      <c r="E6420" s="207" t="s">
        <v>289</v>
      </c>
      <c r="F6420" s="612"/>
      <c r="G6420" s="613"/>
      <c r="H6420" s="616" t="s">
        <v>290</v>
      </c>
      <c r="I6420" s="617"/>
      <c r="J6420" s="620" t="s">
        <v>287</v>
      </c>
      <c r="K6420" s="620" t="s">
        <v>16</v>
      </c>
      <c r="L6420" s="622">
        <v>622</v>
      </c>
    </row>
    <row r="6421" spans="1:12" s="194" customFormat="1" ht="35.1" customHeight="1" x14ac:dyDescent="0.15">
      <c r="A6421" s="626"/>
      <c r="B6421" s="209" t="s">
        <v>1105</v>
      </c>
      <c r="C6421" s="209" t="s">
        <v>3879</v>
      </c>
      <c r="D6421" s="211">
        <v>43552</v>
      </c>
      <c r="E6421" s="209" t="s">
        <v>681</v>
      </c>
      <c r="F6421" s="614"/>
      <c r="G6421" s="615"/>
      <c r="H6421" s="618"/>
      <c r="I6421" s="619"/>
      <c r="J6421" s="621"/>
      <c r="K6421" s="621"/>
      <c r="L6421" s="623"/>
    </row>
    <row r="6422" spans="1:12" s="194" customFormat="1" ht="24.6" customHeight="1" x14ac:dyDescent="0.15">
      <c r="A6422" s="624">
        <v>1209</v>
      </c>
      <c r="B6422" s="203" t="s">
        <v>12</v>
      </c>
      <c r="C6422" s="207" t="s">
        <v>11</v>
      </c>
      <c r="D6422" s="207" t="s">
        <v>280</v>
      </c>
      <c r="E6422" s="207" t="s">
        <v>281</v>
      </c>
      <c r="F6422" s="627" t="s">
        <v>8</v>
      </c>
      <c r="G6422" s="628"/>
      <c r="H6422" s="629"/>
      <c r="I6422" s="630"/>
      <c r="J6422" s="630"/>
      <c r="K6422" s="630"/>
      <c r="L6422" s="631"/>
    </row>
    <row r="6423" spans="1:12" s="194" customFormat="1" ht="26.65" customHeight="1" x14ac:dyDescent="0.15">
      <c r="A6423" s="625"/>
      <c r="B6423" s="620" t="s">
        <v>3880</v>
      </c>
      <c r="C6423" s="620" t="s">
        <v>3881</v>
      </c>
      <c r="D6423" s="634">
        <v>43383</v>
      </c>
      <c r="E6423" s="620" t="s">
        <v>339</v>
      </c>
      <c r="F6423" s="636" t="s">
        <v>1631</v>
      </c>
      <c r="G6423" s="637"/>
      <c r="H6423" s="610" t="s">
        <v>286</v>
      </c>
      <c r="I6423" s="611"/>
      <c r="J6423" s="209" t="s">
        <v>287</v>
      </c>
      <c r="K6423" s="209" t="s">
        <v>16</v>
      </c>
      <c r="L6423" s="210">
        <v>423</v>
      </c>
    </row>
    <row r="6424" spans="1:12" s="194" customFormat="1" ht="73.150000000000006" customHeight="1" x14ac:dyDescent="0.15">
      <c r="A6424" s="625"/>
      <c r="B6424" s="621"/>
      <c r="C6424" s="621"/>
      <c r="D6424" s="635"/>
      <c r="E6424" s="621"/>
      <c r="F6424" s="638"/>
      <c r="G6424" s="639"/>
      <c r="H6424" s="610" t="s">
        <v>242</v>
      </c>
      <c r="I6424" s="611"/>
      <c r="J6424" s="209" t="s">
        <v>287</v>
      </c>
      <c r="K6424" s="209" t="s">
        <v>16</v>
      </c>
      <c r="L6424" s="210">
        <v>200.97</v>
      </c>
    </row>
    <row r="6425" spans="1:12" s="194" customFormat="1" ht="24.6" customHeight="1" x14ac:dyDescent="0.15">
      <c r="A6425" s="625"/>
      <c r="B6425" s="203" t="s">
        <v>6</v>
      </c>
      <c r="C6425" s="207" t="s">
        <v>5</v>
      </c>
      <c r="D6425" s="207" t="s">
        <v>288</v>
      </c>
      <c r="E6425" s="207" t="s">
        <v>289</v>
      </c>
      <c r="F6425" s="612"/>
      <c r="G6425" s="613"/>
      <c r="H6425" s="616" t="s">
        <v>290</v>
      </c>
      <c r="I6425" s="617"/>
      <c r="J6425" s="620" t="s">
        <v>287</v>
      </c>
      <c r="K6425" s="620" t="s">
        <v>287</v>
      </c>
      <c r="L6425" s="622">
        <v>0</v>
      </c>
    </row>
    <row r="6426" spans="1:12" s="194" customFormat="1" ht="24.6" customHeight="1" x14ac:dyDescent="0.15">
      <c r="A6426" s="626"/>
      <c r="B6426" s="209" t="s">
        <v>3882</v>
      </c>
      <c r="C6426" s="209" t="s">
        <v>1631</v>
      </c>
      <c r="D6426" s="211">
        <v>43386</v>
      </c>
      <c r="E6426" s="209" t="s">
        <v>3182</v>
      </c>
      <c r="F6426" s="614"/>
      <c r="G6426" s="615"/>
      <c r="H6426" s="618"/>
      <c r="I6426" s="619"/>
      <c r="J6426" s="621"/>
      <c r="K6426" s="621"/>
      <c r="L6426" s="623"/>
    </row>
    <row r="6427" spans="1:12" s="194" customFormat="1" ht="24.6" customHeight="1" x14ac:dyDescent="0.15">
      <c r="A6427" s="624">
        <v>1210</v>
      </c>
      <c r="B6427" s="203" t="s">
        <v>12</v>
      </c>
      <c r="C6427" s="207" t="s">
        <v>11</v>
      </c>
      <c r="D6427" s="207" t="s">
        <v>280</v>
      </c>
      <c r="E6427" s="207" t="s">
        <v>281</v>
      </c>
      <c r="F6427" s="627" t="s">
        <v>8</v>
      </c>
      <c r="G6427" s="628"/>
      <c r="H6427" s="629"/>
      <c r="I6427" s="630"/>
      <c r="J6427" s="630"/>
      <c r="K6427" s="630"/>
      <c r="L6427" s="631"/>
    </row>
    <row r="6428" spans="1:12" s="194" customFormat="1" ht="26.65" customHeight="1" x14ac:dyDescent="0.15">
      <c r="A6428" s="625"/>
      <c r="B6428" s="620" t="s">
        <v>3883</v>
      </c>
      <c r="C6428" s="632" t="s">
        <v>3884</v>
      </c>
      <c r="D6428" s="634">
        <v>43402</v>
      </c>
      <c r="E6428" s="620" t="s">
        <v>862</v>
      </c>
      <c r="F6428" s="636" t="s">
        <v>3123</v>
      </c>
      <c r="G6428" s="637"/>
      <c r="H6428" s="610" t="s">
        <v>286</v>
      </c>
      <c r="I6428" s="611"/>
      <c r="J6428" s="209" t="s">
        <v>287</v>
      </c>
      <c r="K6428" s="209" t="s">
        <v>287</v>
      </c>
      <c r="L6428" s="210">
        <v>0</v>
      </c>
    </row>
    <row r="6429" spans="1:12" s="194" customFormat="1" ht="309.75" customHeight="1" x14ac:dyDescent="0.15">
      <c r="A6429" s="625"/>
      <c r="B6429" s="621"/>
      <c r="C6429" s="633"/>
      <c r="D6429" s="635"/>
      <c r="E6429" s="621"/>
      <c r="F6429" s="638"/>
      <c r="G6429" s="639"/>
      <c r="H6429" s="610" t="s">
        <v>242</v>
      </c>
      <c r="I6429" s="611"/>
      <c r="J6429" s="209" t="s">
        <v>287</v>
      </c>
      <c r="K6429" s="209" t="s">
        <v>287</v>
      </c>
      <c r="L6429" s="210">
        <v>0</v>
      </c>
    </row>
    <row r="6430" spans="1:12" s="194" customFormat="1" ht="24.6" customHeight="1" x14ac:dyDescent="0.15">
      <c r="A6430" s="625"/>
      <c r="B6430" s="203" t="s">
        <v>6</v>
      </c>
      <c r="C6430" s="207" t="s">
        <v>5</v>
      </c>
      <c r="D6430" s="207" t="s">
        <v>288</v>
      </c>
      <c r="E6430" s="207" t="s">
        <v>289</v>
      </c>
      <c r="F6430" s="612"/>
      <c r="G6430" s="613"/>
      <c r="H6430" s="616" t="s">
        <v>290</v>
      </c>
      <c r="I6430" s="617"/>
      <c r="J6430" s="620" t="s">
        <v>287</v>
      </c>
      <c r="K6430" s="620" t="s">
        <v>16</v>
      </c>
      <c r="L6430" s="622">
        <v>330</v>
      </c>
    </row>
    <row r="6431" spans="1:12" s="194" customFormat="1" ht="24.6" customHeight="1" x14ac:dyDescent="0.15">
      <c r="A6431" s="626"/>
      <c r="B6431" s="209" t="s">
        <v>291</v>
      </c>
      <c r="C6431" s="209" t="s">
        <v>3123</v>
      </c>
      <c r="D6431" s="211">
        <v>43402</v>
      </c>
      <c r="E6431" s="209" t="s">
        <v>3885</v>
      </c>
      <c r="F6431" s="614"/>
      <c r="G6431" s="615"/>
      <c r="H6431" s="618"/>
      <c r="I6431" s="619"/>
      <c r="J6431" s="621"/>
      <c r="K6431" s="621"/>
      <c r="L6431" s="623"/>
    </row>
    <row r="6432" spans="1:12" s="194" customFormat="1" ht="24.6" customHeight="1" x14ac:dyDescent="0.15">
      <c r="A6432" s="624">
        <v>1211</v>
      </c>
      <c r="B6432" s="203" t="s">
        <v>12</v>
      </c>
      <c r="C6432" s="207" t="s">
        <v>11</v>
      </c>
      <c r="D6432" s="207" t="s">
        <v>280</v>
      </c>
      <c r="E6432" s="207" t="s">
        <v>281</v>
      </c>
      <c r="F6432" s="627" t="s">
        <v>8</v>
      </c>
      <c r="G6432" s="628"/>
      <c r="H6432" s="629"/>
      <c r="I6432" s="630"/>
      <c r="J6432" s="630"/>
      <c r="K6432" s="630"/>
      <c r="L6432" s="631"/>
    </row>
    <row r="6433" spans="1:12" s="194" customFormat="1" ht="26.65" customHeight="1" x14ac:dyDescent="0.15">
      <c r="A6433" s="625"/>
      <c r="B6433" s="620" t="s">
        <v>3886</v>
      </c>
      <c r="C6433" s="632" t="s">
        <v>3887</v>
      </c>
      <c r="D6433" s="634">
        <v>43384</v>
      </c>
      <c r="E6433" s="620" t="s">
        <v>1526</v>
      </c>
      <c r="F6433" s="636" t="s">
        <v>1527</v>
      </c>
      <c r="G6433" s="637"/>
      <c r="H6433" s="610" t="s">
        <v>286</v>
      </c>
      <c r="I6433" s="611"/>
      <c r="J6433" s="209" t="s">
        <v>287</v>
      </c>
      <c r="K6433" s="209" t="s">
        <v>16</v>
      </c>
      <c r="L6433" s="210">
        <v>713</v>
      </c>
    </row>
    <row r="6434" spans="1:12" s="194" customFormat="1" ht="409.6" customHeight="1" x14ac:dyDescent="0.15">
      <c r="A6434" s="625"/>
      <c r="B6434" s="640"/>
      <c r="C6434" s="641"/>
      <c r="D6434" s="642"/>
      <c r="E6434" s="640"/>
      <c r="F6434" s="643"/>
      <c r="G6434" s="644"/>
      <c r="H6434" s="616" t="s">
        <v>242</v>
      </c>
      <c r="I6434" s="617"/>
      <c r="J6434" s="620" t="s">
        <v>287</v>
      </c>
      <c r="K6434" s="620" t="s">
        <v>16</v>
      </c>
      <c r="L6434" s="622">
        <v>391.96</v>
      </c>
    </row>
    <row r="6435" spans="1:12" s="194" customFormat="1" ht="288.60000000000002" customHeight="1" x14ac:dyDescent="0.15">
      <c r="A6435" s="625"/>
      <c r="B6435" s="621"/>
      <c r="C6435" s="633"/>
      <c r="D6435" s="635"/>
      <c r="E6435" s="621"/>
      <c r="F6435" s="638"/>
      <c r="G6435" s="639"/>
      <c r="H6435" s="618"/>
      <c r="I6435" s="619"/>
      <c r="J6435" s="621"/>
      <c r="K6435" s="621"/>
      <c r="L6435" s="623"/>
    </row>
    <row r="6436" spans="1:12" s="194" customFormat="1" ht="24.6" customHeight="1" x14ac:dyDescent="0.15">
      <c r="A6436" s="625"/>
      <c r="B6436" s="203" t="s">
        <v>6</v>
      </c>
      <c r="C6436" s="207" t="s">
        <v>5</v>
      </c>
      <c r="D6436" s="207" t="s">
        <v>288</v>
      </c>
      <c r="E6436" s="207" t="s">
        <v>289</v>
      </c>
      <c r="F6436" s="612"/>
      <c r="G6436" s="613"/>
      <c r="H6436" s="616" t="s">
        <v>290</v>
      </c>
      <c r="I6436" s="617"/>
      <c r="J6436" s="620" t="s">
        <v>287</v>
      </c>
      <c r="K6436" s="620" t="s">
        <v>16</v>
      </c>
      <c r="L6436" s="622">
        <v>75</v>
      </c>
    </row>
    <row r="6437" spans="1:12" s="194" customFormat="1" ht="24.6" customHeight="1" x14ac:dyDescent="0.15">
      <c r="A6437" s="626"/>
      <c r="B6437" s="209" t="s">
        <v>291</v>
      </c>
      <c r="C6437" s="209" t="s">
        <v>1527</v>
      </c>
      <c r="D6437" s="211">
        <v>43387</v>
      </c>
      <c r="E6437" s="209" t="s">
        <v>1528</v>
      </c>
      <c r="F6437" s="614"/>
      <c r="G6437" s="615"/>
      <c r="H6437" s="618"/>
      <c r="I6437" s="619"/>
      <c r="J6437" s="621"/>
      <c r="K6437" s="621"/>
      <c r="L6437" s="623"/>
    </row>
    <row r="6438" spans="1:12" s="194" customFormat="1" ht="24.6" customHeight="1" x14ac:dyDescent="0.15">
      <c r="A6438" s="624">
        <v>1212</v>
      </c>
      <c r="B6438" s="203" t="s">
        <v>12</v>
      </c>
      <c r="C6438" s="207" t="s">
        <v>11</v>
      </c>
      <c r="D6438" s="207" t="s">
        <v>280</v>
      </c>
      <c r="E6438" s="207" t="s">
        <v>281</v>
      </c>
      <c r="F6438" s="627" t="s">
        <v>8</v>
      </c>
      <c r="G6438" s="628"/>
      <c r="H6438" s="629"/>
      <c r="I6438" s="630"/>
      <c r="J6438" s="630"/>
      <c r="K6438" s="630"/>
      <c r="L6438" s="631"/>
    </row>
    <row r="6439" spans="1:12" s="194" customFormat="1" ht="26.65" customHeight="1" x14ac:dyDescent="0.15">
      <c r="A6439" s="625"/>
      <c r="B6439" s="620" t="s">
        <v>3886</v>
      </c>
      <c r="C6439" s="632" t="s">
        <v>3888</v>
      </c>
      <c r="D6439" s="634">
        <v>43396</v>
      </c>
      <c r="E6439" s="620" t="s">
        <v>394</v>
      </c>
      <c r="F6439" s="636" t="s">
        <v>395</v>
      </c>
      <c r="G6439" s="637"/>
      <c r="H6439" s="610" t="s">
        <v>286</v>
      </c>
      <c r="I6439" s="611"/>
      <c r="J6439" s="209" t="s">
        <v>287</v>
      </c>
      <c r="K6439" s="209" t="s">
        <v>16</v>
      </c>
      <c r="L6439" s="210">
        <v>891</v>
      </c>
    </row>
    <row r="6440" spans="1:12" s="194" customFormat="1" ht="409.6" customHeight="1" x14ac:dyDescent="0.15">
      <c r="A6440" s="625"/>
      <c r="B6440" s="640"/>
      <c r="C6440" s="641"/>
      <c r="D6440" s="642"/>
      <c r="E6440" s="640"/>
      <c r="F6440" s="643"/>
      <c r="G6440" s="644"/>
      <c r="H6440" s="616" t="s">
        <v>242</v>
      </c>
      <c r="I6440" s="617"/>
      <c r="J6440" s="620" t="s">
        <v>287</v>
      </c>
      <c r="K6440" s="620" t="s">
        <v>16</v>
      </c>
      <c r="L6440" s="622">
        <v>1070.21</v>
      </c>
    </row>
    <row r="6441" spans="1:12" s="194" customFormat="1" ht="409.6" customHeight="1" x14ac:dyDescent="0.15">
      <c r="A6441" s="625"/>
      <c r="B6441" s="640"/>
      <c r="C6441" s="641"/>
      <c r="D6441" s="642"/>
      <c r="E6441" s="640"/>
      <c r="F6441" s="643"/>
      <c r="G6441" s="644"/>
      <c r="H6441" s="646"/>
      <c r="I6441" s="647"/>
      <c r="J6441" s="640"/>
      <c r="K6441" s="640"/>
      <c r="L6441" s="645"/>
    </row>
    <row r="6442" spans="1:12" s="194" customFormat="1" ht="62.85" customHeight="1" x14ac:dyDescent="0.15">
      <c r="A6442" s="625"/>
      <c r="B6442" s="621"/>
      <c r="C6442" s="633"/>
      <c r="D6442" s="635"/>
      <c r="E6442" s="621"/>
      <c r="F6442" s="638"/>
      <c r="G6442" s="639"/>
      <c r="H6442" s="618"/>
      <c r="I6442" s="619"/>
      <c r="J6442" s="621"/>
      <c r="K6442" s="621"/>
      <c r="L6442" s="623"/>
    </row>
    <row r="6443" spans="1:12" s="194" customFormat="1" ht="24.6" customHeight="1" x14ac:dyDescent="0.15">
      <c r="A6443" s="625"/>
      <c r="B6443" s="203" t="s">
        <v>6</v>
      </c>
      <c r="C6443" s="207" t="s">
        <v>5</v>
      </c>
      <c r="D6443" s="207" t="s">
        <v>288</v>
      </c>
      <c r="E6443" s="207" t="s">
        <v>289</v>
      </c>
      <c r="F6443" s="612"/>
      <c r="G6443" s="613"/>
      <c r="H6443" s="616" t="s">
        <v>290</v>
      </c>
      <c r="I6443" s="617"/>
      <c r="J6443" s="620" t="s">
        <v>287</v>
      </c>
      <c r="K6443" s="620" t="s">
        <v>16</v>
      </c>
      <c r="L6443" s="622">
        <v>130</v>
      </c>
    </row>
    <row r="6444" spans="1:12" s="194" customFormat="1" ht="24.6" customHeight="1" x14ac:dyDescent="0.15">
      <c r="A6444" s="626"/>
      <c r="B6444" s="209" t="s">
        <v>291</v>
      </c>
      <c r="C6444" s="209" t="s">
        <v>395</v>
      </c>
      <c r="D6444" s="211">
        <v>43400</v>
      </c>
      <c r="E6444" s="209" t="s">
        <v>2641</v>
      </c>
      <c r="F6444" s="614"/>
      <c r="G6444" s="615"/>
      <c r="H6444" s="618"/>
      <c r="I6444" s="619"/>
      <c r="J6444" s="621"/>
      <c r="K6444" s="621"/>
      <c r="L6444" s="623"/>
    </row>
    <row r="6445" spans="1:12" s="194" customFormat="1" ht="24.6" customHeight="1" x14ac:dyDescent="0.15">
      <c r="A6445" s="624">
        <v>1213</v>
      </c>
      <c r="B6445" s="203" t="s">
        <v>12</v>
      </c>
      <c r="C6445" s="207" t="s">
        <v>11</v>
      </c>
      <c r="D6445" s="207" t="s">
        <v>280</v>
      </c>
      <c r="E6445" s="207" t="s">
        <v>281</v>
      </c>
      <c r="F6445" s="627" t="s">
        <v>8</v>
      </c>
      <c r="G6445" s="628"/>
      <c r="H6445" s="629"/>
      <c r="I6445" s="630"/>
      <c r="J6445" s="630"/>
      <c r="K6445" s="630"/>
      <c r="L6445" s="631"/>
    </row>
    <row r="6446" spans="1:12" s="194" customFormat="1" ht="26.65" customHeight="1" x14ac:dyDescent="0.15">
      <c r="A6446" s="625"/>
      <c r="B6446" s="620" t="s">
        <v>3886</v>
      </c>
      <c r="C6446" s="632" t="s">
        <v>3889</v>
      </c>
      <c r="D6446" s="634">
        <v>43416</v>
      </c>
      <c r="E6446" s="620" t="s">
        <v>3890</v>
      </c>
      <c r="F6446" s="636" t="s">
        <v>3891</v>
      </c>
      <c r="G6446" s="637"/>
      <c r="H6446" s="610" t="s">
        <v>286</v>
      </c>
      <c r="I6446" s="611"/>
      <c r="J6446" s="209" t="s">
        <v>287</v>
      </c>
      <c r="K6446" s="209" t="s">
        <v>16</v>
      </c>
      <c r="L6446" s="210">
        <v>411.72</v>
      </c>
    </row>
    <row r="6447" spans="1:12" s="194" customFormat="1" ht="409.6" customHeight="1" x14ac:dyDescent="0.15">
      <c r="A6447" s="625"/>
      <c r="B6447" s="640"/>
      <c r="C6447" s="641"/>
      <c r="D6447" s="642"/>
      <c r="E6447" s="640"/>
      <c r="F6447" s="643"/>
      <c r="G6447" s="644"/>
      <c r="H6447" s="616" t="s">
        <v>242</v>
      </c>
      <c r="I6447" s="617"/>
      <c r="J6447" s="620" t="s">
        <v>287</v>
      </c>
      <c r="K6447" s="620" t="s">
        <v>16</v>
      </c>
      <c r="L6447" s="622">
        <v>3526.89</v>
      </c>
    </row>
    <row r="6448" spans="1:12" s="194" customFormat="1" ht="192" customHeight="1" x14ac:dyDescent="0.15">
      <c r="A6448" s="625"/>
      <c r="B6448" s="621"/>
      <c r="C6448" s="633"/>
      <c r="D6448" s="635"/>
      <c r="E6448" s="621"/>
      <c r="F6448" s="638"/>
      <c r="G6448" s="639"/>
      <c r="H6448" s="618"/>
      <c r="I6448" s="619"/>
      <c r="J6448" s="621"/>
      <c r="K6448" s="621"/>
      <c r="L6448" s="623"/>
    </row>
    <row r="6449" spans="1:12" s="194" customFormat="1" ht="24.6" customHeight="1" x14ac:dyDescent="0.15">
      <c r="A6449" s="625"/>
      <c r="B6449" s="203" t="s">
        <v>6</v>
      </c>
      <c r="C6449" s="207" t="s">
        <v>5</v>
      </c>
      <c r="D6449" s="207" t="s">
        <v>288</v>
      </c>
      <c r="E6449" s="207" t="s">
        <v>289</v>
      </c>
      <c r="F6449" s="612"/>
      <c r="G6449" s="613"/>
      <c r="H6449" s="616" t="s">
        <v>290</v>
      </c>
      <c r="I6449" s="617"/>
      <c r="J6449" s="620" t="s">
        <v>287</v>
      </c>
      <c r="K6449" s="620" t="s">
        <v>287</v>
      </c>
      <c r="L6449" s="622">
        <v>0</v>
      </c>
    </row>
    <row r="6450" spans="1:12" s="194" customFormat="1" ht="24.6" customHeight="1" x14ac:dyDescent="0.15">
      <c r="A6450" s="626"/>
      <c r="B6450" s="209" t="s">
        <v>291</v>
      </c>
      <c r="C6450" s="209" t="s">
        <v>3891</v>
      </c>
      <c r="D6450" s="211">
        <v>43419</v>
      </c>
      <c r="E6450" s="209" t="s">
        <v>1602</v>
      </c>
      <c r="F6450" s="614"/>
      <c r="G6450" s="615"/>
      <c r="H6450" s="618"/>
      <c r="I6450" s="619"/>
      <c r="J6450" s="621"/>
      <c r="K6450" s="621"/>
      <c r="L6450" s="623"/>
    </row>
    <row r="6451" spans="1:12" s="194" customFormat="1" ht="24.6" customHeight="1" x14ac:dyDescent="0.15">
      <c r="A6451" s="624">
        <v>1214</v>
      </c>
      <c r="B6451" s="203" t="s">
        <v>12</v>
      </c>
      <c r="C6451" s="207" t="s">
        <v>11</v>
      </c>
      <c r="D6451" s="207" t="s">
        <v>280</v>
      </c>
      <c r="E6451" s="207" t="s">
        <v>281</v>
      </c>
      <c r="F6451" s="627" t="s">
        <v>8</v>
      </c>
      <c r="G6451" s="628"/>
      <c r="H6451" s="629"/>
      <c r="I6451" s="630"/>
      <c r="J6451" s="630"/>
      <c r="K6451" s="630"/>
      <c r="L6451" s="631"/>
    </row>
    <row r="6452" spans="1:12" s="194" customFormat="1" ht="26.65" customHeight="1" x14ac:dyDescent="0.15">
      <c r="A6452" s="625"/>
      <c r="B6452" s="620" t="s">
        <v>3886</v>
      </c>
      <c r="C6452" s="632" t="s">
        <v>3892</v>
      </c>
      <c r="D6452" s="634">
        <v>43496</v>
      </c>
      <c r="E6452" s="620" t="s">
        <v>719</v>
      </c>
      <c r="F6452" s="636" t="s">
        <v>720</v>
      </c>
      <c r="G6452" s="637"/>
      <c r="H6452" s="610" t="s">
        <v>286</v>
      </c>
      <c r="I6452" s="611"/>
      <c r="J6452" s="209" t="s">
        <v>287</v>
      </c>
      <c r="K6452" s="209" t="s">
        <v>16</v>
      </c>
      <c r="L6452" s="210">
        <v>534</v>
      </c>
    </row>
    <row r="6453" spans="1:12" s="194" customFormat="1" ht="409.6" customHeight="1" x14ac:dyDescent="0.15">
      <c r="A6453" s="625"/>
      <c r="B6453" s="640"/>
      <c r="C6453" s="641"/>
      <c r="D6453" s="642"/>
      <c r="E6453" s="640"/>
      <c r="F6453" s="643"/>
      <c r="G6453" s="644"/>
      <c r="H6453" s="616" t="s">
        <v>242</v>
      </c>
      <c r="I6453" s="617"/>
      <c r="J6453" s="620" t="s">
        <v>287</v>
      </c>
      <c r="K6453" s="620" t="s">
        <v>16</v>
      </c>
      <c r="L6453" s="622">
        <v>385.45</v>
      </c>
    </row>
    <row r="6454" spans="1:12" s="194" customFormat="1" ht="192" customHeight="1" x14ac:dyDescent="0.15">
      <c r="A6454" s="625"/>
      <c r="B6454" s="621"/>
      <c r="C6454" s="633"/>
      <c r="D6454" s="635"/>
      <c r="E6454" s="621"/>
      <c r="F6454" s="638"/>
      <c r="G6454" s="639"/>
      <c r="H6454" s="618"/>
      <c r="I6454" s="619"/>
      <c r="J6454" s="621"/>
      <c r="K6454" s="621"/>
      <c r="L6454" s="623"/>
    </row>
    <row r="6455" spans="1:12" s="194" customFormat="1" ht="24.6" customHeight="1" x14ac:dyDescent="0.15">
      <c r="A6455" s="625"/>
      <c r="B6455" s="203" t="s">
        <v>6</v>
      </c>
      <c r="C6455" s="207" t="s">
        <v>5</v>
      </c>
      <c r="D6455" s="207" t="s">
        <v>288</v>
      </c>
      <c r="E6455" s="207" t="s">
        <v>289</v>
      </c>
      <c r="F6455" s="612"/>
      <c r="G6455" s="613"/>
      <c r="H6455" s="616" t="s">
        <v>290</v>
      </c>
      <c r="I6455" s="617"/>
      <c r="J6455" s="620" t="s">
        <v>287</v>
      </c>
      <c r="K6455" s="620" t="s">
        <v>287</v>
      </c>
      <c r="L6455" s="622">
        <v>0</v>
      </c>
    </row>
    <row r="6456" spans="1:12" s="194" customFormat="1" ht="24.6" customHeight="1" x14ac:dyDescent="0.15">
      <c r="A6456" s="626"/>
      <c r="B6456" s="209" t="s">
        <v>291</v>
      </c>
      <c r="C6456" s="209" t="s">
        <v>720</v>
      </c>
      <c r="D6456" s="211">
        <v>43499</v>
      </c>
      <c r="E6456" s="209" t="s">
        <v>677</v>
      </c>
      <c r="F6456" s="614"/>
      <c r="G6456" s="615"/>
      <c r="H6456" s="618"/>
      <c r="I6456" s="619"/>
      <c r="J6456" s="621"/>
      <c r="K6456" s="621"/>
      <c r="L6456" s="623"/>
    </row>
    <row r="6457" spans="1:12" s="194" customFormat="1" ht="24.6" customHeight="1" x14ac:dyDescent="0.15">
      <c r="A6457" s="624">
        <v>1215</v>
      </c>
      <c r="B6457" s="203" t="s">
        <v>12</v>
      </c>
      <c r="C6457" s="207" t="s">
        <v>11</v>
      </c>
      <c r="D6457" s="207" t="s">
        <v>280</v>
      </c>
      <c r="E6457" s="207" t="s">
        <v>281</v>
      </c>
      <c r="F6457" s="627" t="s">
        <v>8</v>
      </c>
      <c r="G6457" s="628"/>
      <c r="H6457" s="629"/>
      <c r="I6457" s="630"/>
      <c r="J6457" s="630"/>
      <c r="K6457" s="630"/>
      <c r="L6457" s="631"/>
    </row>
    <row r="6458" spans="1:12" s="194" customFormat="1" ht="26.65" customHeight="1" x14ac:dyDescent="0.15">
      <c r="A6458" s="625"/>
      <c r="B6458" s="620" t="s">
        <v>3886</v>
      </c>
      <c r="C6458" s="632" t="s">
        <v>3893</v>
      </c>
      <c r="D6458" s="634">
        <v>43531</v>
      </c>
      <c r="E6458" s="620" t="s">
        <v>359</v>
      </c>
      <c r="F6458" s="636" t="s">
        <v>2236</v>
      </c>
      <c r="G6458" s="637"/>
      <c r="H6458" s="610" t="s">
        <v>286</v>
      </c>
      <c r="I6458" s="611"/>
      <c r="J6458" s="209" t="s">
        <v>287</v>
      </c>
      <c r="K6458" s="209" t="s">
        <v>16</v>
      </c>
      <c r="L6458" s="210">
        <v>947</v>
      </c>
    </row>
    <row r="6459" spans="1:12" s="194" customFormat="1" ht="374.45" customHeight="1" x14ac:dyDescent="0.15">
      <c r="A6459" s="625"/>
      <c r="B6459" s="621"/>
      <c r="C6459" s="633"/>
      <c r="D6459" s="635"/>
      <c r="E6459" s="621"/>
      <c r="F6459" s="638"/>
      <c r="G6459" s="639"/>
      <c r="H6459" s="610" t="s">
        <v>242</v>
      </c>
      <c r="I6459" s="611"/>
      <c r="J6459" s="209" t="s">
        <v>287</v>
      </c>
      <c r="K6459" s="209" t="s">
        <v>16</v>
      </c>
      <c r="L6459" s="210">
        <v>915.68</v>
      </c>
    </row>
    <row r="6460" spans="1:12" s="194" customFormat="1" ht="24.6" customHeight="1" x14ac:dyDescent="0.15">
      <c r="A6460" s="625"/>
      <c r="B6460" s="203" t="s">
        <v>6</v>
      </c>
      <c r="C6460" s="207" t="s">
        <v>5</v>
      </c>
      <c r="D6460" s="207" t="s">
        <v>288</v>
      </c>
      <c r="E6460" s="207" t="s">
        <v>289</v>
      </c>
      <c r="F6460" s="612"/>
      <c r="G6460" s="613"/>
      <c r="H6460" s="616" t="s">
        <v>290</v>
      </c>
      <c r="I6460" s="617"/>
      <c r="J6460" s="620" t="s">
        <v>287</v>
      </c>
      <c r="K6460" s="620" t="s">
        <v>16</v>
      </c>
      <c r="L6460" s="622">
        <v>60</v>
      </c>
    </row>
    <row r="6461" spans="1:12" s="194" customFormat="1" ht="24.6" customHeight="1" x14ac:dyDescent="0.15">
      <c r="A6461" s="626"/>
      <c r="B6461" s="209" t="s">
        <v>291</v>
      </c>
      <c r="C6461" s="209" t="s">
        <v>2236</v>
      </c>
      <c r="D6461" s="211">
        <v>43536</v>
      </c>
      <c r="E6461" s="209" t="s">
        <v>3894</v>
      </c>
      <c r="F6461" s="614"/>
      <c r="G6461" s="615"/>
      <c r="H6461" s="618"/>
      <c r="I6461" s="619"/>
      <c r="J6461" s="621"/>
      <c r="K6461" s="621"/>
      <c r="L6461" s="623"/>
    </row>
    <row r="6462" spans="1:12" s="194" customFormat="1" ht="24.6" customHeight="1" x14ac:dyDescent="0.15">
      <c r="A6462" s="624">
        <v>1216</v>
      </c>
      <c r="B6462" s="203" t="s">
        <v>12</v>
      </c>
      <c r="C6462" s="207" t="s">
        <v>11</v>
      </c>
      <c r="D6462" s="207" t="s">
        <v>280</v>
      </c>
      <c r="E6462" s="207" t="s">
        <v>281</v>
      </c>
      <c r="F6462" s="627" t="s">
        <v>8</v>
      </c>
      <c r="G6462" s="628"/>
      <c r="H6462" s="629"/>
      <c r="I6462" s="630"/>
      <c r="J6462" s="630"/>
      <c r="K6462" s="630"/>
      <c r="L6462" s="631"/>
    </row>
    <row r="6463" spans="1:12" s="194" customFormat="1" ht="26.65" customHeight="1" x14ac:dyDescent="0.15">
      <c r="A6463" s="625"/>
      <c r="B6463" s="620" t="s">
        <v>3886</v>
      </c>
      <c r="C6463" s="632" t="s">
        <v>3895</v>
      </c>
      <c r="D6463" s="634">
        <v>43545</v>
      </c>
      <c r="E6463" s="620" t="s">
        <v>377</v>
      </c>
      <c r="F6463" s="636" t="s">
        <v>3896</v>
      </c>
      <c r="G6463" s="637"/>
      <c r="H6463" s="610" t="s">
        <v>286</v>
      </c>
      <c r="I6463" s="611"/>
      <c r="J6463" s="209" t="s">
        <v>287</v>
      </c>
      <c r="K6463" s="209" t="s">
        <v>16</v>
      </c>
      <c r="L6463" s="210">
        <v>625.25</v>
      </c>
    </row>
    <row r="6464" spans="1:12" s="194" customFormat="1" ht="409.6" customHeight="1" x14ac:dyDescent="0.15">
      <c r="A6464" s="625"/>
      <c r="B6464" s="640"/>
      <c r="C6464" s="641"/>
      <c r="D6464" s="642"/>
      <c r="E6464" s="640"/>
      <c r="F6464" s="643"/>
      <c r="G6464" s="644"/>
      <c r="H6464" s="616" t="s">
        <v>242</v>
      </c>
      <c r="I6464" s="617"/>
      <c r="J6464" s="620" t="s">
        <v>287</v>
      </c>
      <c r="K6464" s="620" t="s">
        <v>16</v>
      </c>
      <c r="L6464" s="622">
        <v>192</v>
      </c>
    </row>
    <row r="6465" spans="1:12" s="194" customFormat="1" ht="223.9" customHeight="1" x14ac:dyDescent="0.15">
      <c r="A6465" s="625"/>
      <c r="B6465" s="621"/>
      <c r="C6465" s="633"/>
      <c r="D6465" s="635"/>
      <c r="E6465" s="621"/>
      <c r="F6465" s="638"/>
      <c r="G6465" s="639"/>
      <c r="H6465" s="618"/>
      <c r="I6465" s="619"/>
      <c r="J6465" s="621"/>
      <c r="K6465" s="621"/>
      <c r="L6465" s="623"/>
    </row>
    <row r="6466" spans="1:12" s="194" customFormat="1" ht="24.6" customHeight="1" x14ac:dyDescent="0.15">
      <c r="A6466" s="625"/>
      <c r="B6466" s="203" t="s">
        <v>6</v>
      </c>
      <c r="C6466" s="207" t="s">
        <v>5</v>
      </c>
      <c r="D6466" s="207" t="s">
        <v>288</v>
      </c>
      <c r="E6466" s="207" t="s">
        <v>289</v>
      </c>
      <c r="F6466" s="612"/>
      <c r="G6466" s="613"/>
      <c r="H6466" s="616" t="s">
        <v>290</v>
      </c>
      <c r="I6466" s="617"/>
      <c r="J6466" s="620" t="s">
        <v>287</v>
      </c>
      <c r="K6466" s="620" t="s">
        <v>16</v>
      </c>
      <c r="L6466" s="622">
        <v>175</v>
      </c>
    </row>
    <row r="6467" spans="1:12" s="194" customFormat="1" ht="24.6" customHeight="1" x14ac:dyDescent="0.15">
      <c r="A6467" s="626"/>
      <c r="B6467" s="209" t="s">
        <v>291</v>
      </c>
      <c r="C6467" s="209" t="s">
        <v>3896</v>
      </c>
      <c r="D6467" s="211">
        <v>43547</v>
      </c>
      <c r="E6467" s="209" t="s">
        <v>2344</v>
      </c>
      <c r="F6467" s="614"/>
      <c r="G6467" s="615"/>
      <c r="H6467" s="618"/>
      <c r="I6467" s="619"/>
      <c r="J6467" s="621"/>
      <c r="K6467" s="621"/>
      <c r="L6467" s="623"/>
    </row>
    <row r="6468" spans="1:12" s="194" customFormat="1" ht="24.6" customHeight="1" x14ac:dyDescent="0.15">
      <c r="A6468" s="624">
        <v>1217</v>
      </c>
      <c r="B6468" s="203" t="s">
        <v>12</v>
      </c>
      <c r="C6468" s="207" t="s">
        <v>11</v>
      </c>
      <c r="D6468" s="207" t="s">
        <v>280</v>
      </c>
      <c r="E6468" s="207" t="s">
        <v>281</v>
      </c>
      <c r="F6468" s="627" t="s">
        <v>8</v>
      </c>
      <c r="G6468" s="628"/>
      <c r="H6468" s="629"/>
      <c r="I6468" s="630"/>
      <c r="J6468" s="630"/>
      <c r="K6468" s="630"/>
      <c r="L6468" s="631"/>
    </row>
    <row r="6469" spans="1:12" s="194" customFormat="1" ht="26.65" customHeight="1" x14ac:dyDescent="0.15">
      <c r="A6469" s="625"/>
      <c r="B6469" s="620" t="s">
        <v>3897</v>
      </c>
      <c r="C6469" s="632" t="s">
        <v>3898</v>
      </c>
      <c r="D6469" s="634">
        <v>43374</v>
      </c>
      <c r="E6469" s="620" t="s">
        <v>377</v>
      </c>
      <c r="F6469" s="636" t="s">
        <v>3899</v>
      </c>
      <c r="G6469" s="637"/>
      <c r="H6469" s="610" t="s">
        <v>286</v>
      </c>
      <c r="I6469" s="611"/>
      <c r="J6469" s="209" t="s">
        <v>287</v>
      </c>
      <c r="K6469" s="209" t="s">
        <v>16</v>
      </c>
      <c r="L6469" s="210">
        <v>371.26</v>
      </c>
    </row>
    <row r="6470" spans="1:12" s="194" customFormat="1" ht="409.6" customHeight="1" x14ac:dyDescent="0.15">
      <c r="A6470" s="625"/>
      <c r="B6470" s="640"/>
      <c r="C6470" s="641"/>
      <c r="D6470" s="642"/>
      <c r="E6470" s="640"/>
      <c r="F6470" s="643"/>
      <c r="G6470" s="644"/>
      <c r="H6470" s="616" t="s">
        <v>242</v>
      </c>
      <c r="I6470" s="617"/>
      <c r="J6470" s="620" t="s">
        <v>287</v>
      </c>
      <c r="K6470" s="620" t="s">
        <v>287</v>
      </c>
      <c r="L6470" s="622">
        <v>0</v>
      </c>
    </row>
    <row r="6471" spans="1:12" s="194" customFormat="1" ht="409.6" customHeight="1" x14ac:dyDescent="0.15">
      <c r="A6471" s="625"/>
      <c r="B6471" s="640"/>
      <c r="C6471" s="641"/>
      <c r="D6471" s="642"/>
      <c r="E6471" s="640"/>
      <c r="F6471" s="643"/>
      <c r="G6471" s="644"/>
      <c r="H6471" s="646"/>
      <c r="I6471" s="647"/>
      <c r="J6471" s="640"/>
      <c r="K6471" s="640"/>
      <c r="L6471" s="645"/>
    </row>
    <row r="6472" spans="1:12" s="194" customFormat="1" ht="203.1" customHeight="1" x14ac:dyDescent="0.15">
      <c r="A6472" s="625"/>
      <c r="B6472" s="621"/>
      <c r="C6472" s="633"/>
      <c r="D6472" s="635"/>
      <c r="E6472" s="621"/>
      <c r="F6472" s="638"/>
      <c r="G6472" s="639"/>
      <c r="H6472" s="618"/>
      <c r="I6472" s="619"/>
      <c r="J6472" s="621"/>
      <c r="K6472" s="621"/>
      <c r="L6472" s="623"/>
    </row>
    <row r="6473" spans="1:12" s="194" customFormat="1" ht="24.6" customHeight="1" x14ac:dyDescent="0.15">
      <c r="A6473" s="625"/>
      <c r="B6473" s="203" t="s">
        <v>6</v>
      </c>
      <c r="C6473" s="207" t="s">
        <v>5</v>
      </c>
      <c r="D6473" s="207" t="s">
        <v>288</v>
      </c>
      <c r="E6473" s="207" t="s">
        <v>289</v>
      </c>
      <c r="F6473" s="612"/>
      <c r="G6473" s="613"/>
      <c r="H6473" s="616" t="s">
        <v>290</v>
      </c>
      <c r="I6473" s="617"/>
      <c r="J6473" s="620" t="s">
        <v>287</v>
      </c>
      <c r="K6473" s="620" t="s">
        <v>287</v>
      </c>
      <c r="L6473" s="622">
        <v>0</v>
      </c>
    </row>
    <row r="6474" spans="1:12" s="194" customFormat="1" ht="24.6" customHeight="1" x14ac:dyDescent="0.15">
      <c r="A6474" s="626"/>
      <c r="B6474" s="209" t="s">
        <v>439</v>
      </c>
      <c r="C6474" s="209" t="s">
        <v>3899</v>
      </c>
      <c r="D6474" s="211">
        <v>43384</v>
      </c>
      <c r="E6474" s="209" t="s">
        <v>3900</v>
      </c>
      <c r="F6474" s="614"/>
      <c r="G6474" s="615"/>
      <c r="H6474" s="618"/>
      <c r="I6474" s="619"/>
      <c r="J6474" s="621"/>
      <c r="K6474" s="621"/>
      <c r="L6474" s="623"/>
    </row>
    <row r="6475" spans="1:12" s="194" customFormat="1" ht="24.6" customHeight="1" x14ac:dyDescent="0.15">
      <c r="A6475" s="624">
        <v>1218</v>
      </c>
      <c r="B6475" s="203" t="s">
        <v>12</v>
      </c>
      <c r="C6475" s="207" t="s">
        <v>11</v>
      </c>
      <c r="D6475" s="207" t="s">
        <v>280</v>
      </c>
      <c r="E6475" s="207" t="s">
        <v>281</v>
      </c>
      <c r="F6475" s="627" t="s">
        <v>8</v>
      </c>
      <c r="G6475" s="628"/>
      <c r="H6475" s="629"/>
      <c r="I6475" s="630"/>
      <c r="J6475" s="630"/>
      <c r="K6475" s="630"/>
      <c r="L6475" s="631"/>
    </row>
    <row r="6476" spans="1:12" s="194" customFormat="1" ht="26.65" customHeight="1" x14ac:dyDescent="0.15">
      <c r="A6476" s="625"/>
      <c r="B6476" s="620" t="s">
        <v>3897</v>
      </c>
      <c r="C6476" s="632" t="s">
        <v>3898</v>
      </c>
      <c r="D6476" s="634">
        <v>43374</v>
      </c>
      <c r="E6476" s="620" t="s">
        <v>377</v>
      </c>
      <c r="F6476" s="636" t="s">
        <v>1290</v>
      </c>
      <c r="G6476" s="637"/>
      <c r="H6476" s="610" t="s">
        <v>286</v>
      </c>
      <c r="I6476" s="611"/>
      <c r="J6476" s="209" t="s">
        <v>287</v>
      </c>
      <c r="K6476" s="209" t="s">
        <v>16</v>
      </c>
      <c r="L6476" s="210">
        <v>300.7</v>
      </c>
    </row>
    <row r="6477" spans="1:12" s="194" customFormat="1" ht="409.6" customHeight="1" x14ac:dyDescent="0.15">
      <c r="A6477" s="625"/>
      <c r="B6477" s="640"/>
      <c r="C6477" s="641"/>
      <c r="D6477" s="642"/>
      <c r="E6477" s="640"/>
      <c r="F6477" s="643"/>
      <c r="G6477" s="644"/>
      <c r="H6477" s="616" t="s">
        <v>242</v>
      </c>
      <c r="I6477" s="617"/>
      <c r="J6477" s="620" t="s">
        <v>287</v>
      </c>
      <c r="K6477" s="620" t="s">
        <v>287</v>
      </c>
      <c r="L6477" s="622">
        <v>0</v>
      </c>
    </row>
    <row r="6478" spans="1:12" s="194" customFormat="1" ht="409.6" customHeight="1" x14ac:dyDescent="0.15">
      <c r="A6478" s="625"/>
      <c r="B6478" s="640"/>
      <c r="C6478" s="641"/>
      <c r="D6478" s="642"/>
      <c r="E6478" s="640"/>
      <c r="F6478" s="643"/>
      <c r="G6478" s="644"/>
      <c r="H6478" s="646"/>
      <c r="I6478" s="647"/>
      <c r="J6478" s="640"/>
      <c r="K6478" s="640"/>
      <c r="L6478" s="645"/>
    </row>
    <row r="6479" spans="1:12" s="194" customFormat="1" ht="203.1" customHeight="1" x14ac:dyDescent="0.15">
      <c r="A6479" s="625"/>
      <c r="B6479" s="621"/>
      <c r="C6479" s="633"/>
      <c r="D6479" s="635"/>
      <c r="E6479" s="621"/>
      <c r="F6479" s="638"/>
      <c r="G6479" s="639"/>
      <c r="H6479" s="618"/>
      <c r="I6479" s="619"/>
      <c r="J6479" s="621"/>
      <c r="K6479" s="621"/>
      <c r="L6479" s="623"/>
    </row>
    <row r="6480" spans="1:12" s="194" customFormat="1" ht="24.6" customHeight="1" x14ac:dyDescent="0.15">
      <c r="A6480" s="625"/>
      <c r="B6480" s="203" t="s">
        <v>6</v>
      </c>
      <c r="C6480" s="207" t="s">
        <v>5</v>
      </c>
      <c r="D6480" s="207" t="s">
        <v>288</v>
      </c>
      <c r="E6480" s="207" t="s">
        <v>289</v>
      </c>
      <c r="F6480" s="612"/>
      <c r="G6480" s="613"/>
      <c r="H6480" s="616" t="s">
        <v>290</v>
      </c>
      <c r="I6480" s="617"/>
      <c r="J6480" s="620" t="s">
        <v>287</v>
      </c>
      <c r="K6480" s="620" t="s">
        <v>287</v>
      </c>
      <c r="L6480" s="622">
        <v>0</v>
      </c>
    </row>
    <row r="6481" spans="1:12" s="194" customFormat="1" ht="24.6" customHeight="1" x14ac:dyDescent="0.15">
      <c r="A6481" s="626"/>
      <c r="B6481" s="209" t="s">
        <v>439</v>
      </c>
      <c r="C6481" s="209" t="s">
        <v>1290</v>
      </c>
      <c r="D6481" s="211">
        <v>43384</v>
      </c>
      <c r="E6481" s="209" t="s">
        <v>3900</v>
      </c>
      <c r="F6481" s="614"/>
      <c r="G6481" s="615"/>
      <c r="H6481" s="618"/>
      <c r="I6481" s="619"/>
      <c r="J6481" s="621"/>
      <c r="K6481" s="621"/>
      <c r="L6481" s="623"/>
    </row>
    <row r="6482" spans="1:12" s="194" customFormat="1" ht="24.6" customHeight="1" x14ac:dyDescent="0.15">
      <c r="A6482" s="624">
        <v>1219</v>
      </c>
      <c r="B6482" s="203" t="s">
        <v>12</v>
      </c>
      <c r="C6482" s="207" t="s">
        <v>11</v>
      </c>
      <c r="D6482" s="207" t="s">
        <v>280</v>
      </c>
      <c r="E6482" s="207" t="s">
        <v>281</v>
      </c>
      <c r="F6482" s="627" t="s">
        <v>8</v>
      </c>
      <c r="G6482" s="628"/>
      <c r="H6482" s="629"/>
      <c r="I6482" s="630"/>
      <c r="J6482" s="630"/>
      <c r="K6482" s="630"/>
      <c r="L6482" s="631"/>
    </row>
    <row r="6483" spans="1:12" s="194" customFormat="1" ht="26.65" customHeight="1" x14ac:dyDescent="0.15">
      <c r="A6483" s="625"/>
      <c r="B6483" s="620" t="s">
        <v>3897</v>
      </c>
      <c r="C6483" s="632" t="s">
        <v>3898</v>
      </c>
      <c r="D6483" s="634">
        <v>43374</v>
      </c>
      <c r="E6483" s="620" t="s">
        <v>377</v>
      </c>
      <c r="F6483" s="636" t="s">
        <v>3901</v>
      </c>
      <c r="G6483" s="637"/>
      <c r="H6483" s="610" t="s">
        <v>286</v>
      </c>
      <c r="I6483" s="611"/>
      <c r="J6483" s="209" t="s">
        <v>287</v>
      </c>
      <c r="K6483" s="209" t="s">
        <v>16</v>
      </c>
      <c r="L6483" s="210">
        <v>237</v>
      </c>
    </row>
    <row r="6484" spans="1:12" s="194" customFormat="1" ht="409.6" customHeight="1" x14ac:dyDescent="0.15">
      <c r="A6484" s="625"/>
      <c r="B6484" s="640"/>
      <c r="C6484" s="641"/>
      <c r="D6484" s="642"/>
      <c r="E6484" s="640"/>
      <c r="F6484" s="643"/>
      <c r="G6484" s="644"/>
      <c r="H6484" s="616" t="s">
        <v>242</v>
      </c>
      <c r="I6484" s="617"/>
      <c r="J6484" s="620" t="s">
        <v>287</v>
      </c>
      <c r="K6484" s="620" t="s">
        <v>16</v>
      </c>
      <c r="L6484" s="622">
        <v>1603.79</v>
      </c>
    </row>
    <row r="6485" spans="1:12" s="194" customFormat="1" ht="409.6" customHeight="1" x14ac:dyDescent="0.15">
      <c r="A6485" s="625"/>
      <c r="B6485" s="640"/>
      <c r="C6485" s="641"/>
      <c r="D6485" s="642"/>
      <c r="E6485" s="640"/>
      <c r="F6485" s="643"/>
      <c r="G6485" s="644"/>
      <c r="H6485" s="646"/>
      <c r="I6485" s="647"/>
      <c r="J6485" s="640"/>
      <c r="K6485" s="640"/>
      <c r="L6485" s="645"/>
    </row>
    <row r="6486" spans="1:12" s="194" customFormat="1" ht="203.1" customHeight="1" x14ac:dyDescent="0.15">
      <c r="A6486" s="625"/>
      <c r="B6486" s="621"/>
      <c r="C6486" s="633"/>
      <c r="D6486" s="635"/>
      <c r="E6486" s="621"/>
      <c r="F6486" s="638"/>
      <c r="G6486" s="639"/>
      <c r="H6486" s="618"/>
      <c r="I6486" s="619"/>
      <c r="J6486" s="621"/>
      <c r="K6486" s="621"/>
      <c r="L6486" s="623"/>
    </row>
    <row r="6487" spans="1:12" s="194" customFormat="1" ht="24.6" customHeight="1" x14ac:dyDescent="0.15">
      <c r="A6487" s="625"/>
      <c r="B6487" s="203" t="s">
        <v>6</v>
      </c>
      <c r="C6487" s="207" t="s">
        <v>5</v>
      </c>
      <c r="D6487" s="207" t="s">
        <v>288</v>
      </c>
      <c r="E6487" s="207" t="s">
        <v>289</v>
      </c>
      <c r="F6487" s="612"/>
      <c r="G6487" s="613"/>
      <c r="H6487" s="616" t="s">
        <v>290</v>
      </c>
      <c r="I6487" s="617"/>
      <c r="J6487" s="620" t="s">
        <v>287</v>
      </c>
      <c r="K6487" s="620" t="s">
        <v>16</v>
      </c>
      <c r="L6487" s="622">
        <v>200.2</v>
      </c>
    </row>
    <row r="6488" spans="1:12" s="194" customFormat="1" ht="24.6" customHeight="1" x14ac:dyDescent="0.15">
      <c r="A6488" s="626"/>
      <c r="B6488" s="209" t="s">
        <v>439</v>
      </c>
      <c r="C6488" s="209" t="s">
        <v>3901</v>
      </c>
      <c r="D6488" s="211">
        <v>43384</v>
      </c>
      <c r="E6488" s="209" t="s">
        <v>3900</v>
      </c>
      <c r="F6488" s="614"/>
      <c r="G6488" s="615"/>
      <c r="H6488" s="618"/>
      <c r="I6488" s="619"/>
      <c r="J6488" s="621"/>
      <c r="K6488" s="621"/>
      <c r="L6488" s="623"/>
    </row>
    <row r="6489" spans="1:12" s="194" customFormat="1" ht="24.6" customHeight="1" x14ac:dyDescent="0.15">
      <c r="A6489" s="624">
        <v>1220</v>
      </c>
      <c r="B6489" s="203" t="s">
        <v>12</v>
      </c>
      <c r="C6489" s="207" t="s">
        <v>11</v>
      </c>
      <c r="D6489" s="207" t="s">
        <v>280</v>
      </c>
      <c r="E6489" s="207" t="s">
        <v>281</v>
      </c>
      <c r="F6489" s="627" t="s">
        <v>8</v>
      </c>
      <c r="G6489" s="628"/>
      <c r="H6489" s="629"/>
      <c r="I6489" s="630"/>
      <c r="J6489" s="630"/>
      <c r="K6489" s="630"/>
      <c r="L6489" s="631"/>
    </row>
    <row r="6490" spans="1:12" s="194" customFormat="1" ht="26.65" customHeight="1" x14ac:dyDescent="0.15">
      <c r="A6490" s="625"/>
      <c r="B6490" s="620" t="s">
        <v>3897</v>
      </c>
      <c r="C6490" s="632" t="s">
        <v>3902</v>
      </c>
      <c r="D6490" s="634">
        <v>43418</v>
      </c>
      <c r="E6490" s="620" t="s">
        <v>3903</v>
      </c>
      <c r="F6490" s="636" t="s">
        <v>3904</v>
      </c>
      <c r="G6490" s="637"/>
      <c r="H6490" s="610" t="s">
        <v>286</v>
      </c>
      <c r="I6490" s="611"/>
      <c r="J6490" s="209" t="s">
        <v>287</v>
      </c>
      <c r="K6490" s="209" t="s">
        <v>16</v>
      </c>
      <c r="L6490" s="210">
        <v>264.25</v>
      </c>
    </row>
    <row r="6491" spans="1:12" s="194" customFormat="1" ht="169.5" customHeight="1" x14ac:dyDescent="0.15">
      <c r="A6491" s="625"/>
      <c r="B6491" s="621"/>
      <c r="C6491" s="633"/>
      <c r="D6491" s="635"/>
      <c r="E6491" s="621"/>
      <c r="F6491" s="638"/>
      <c r="G6491" s="639"/>
      <c r="H6491" s="610" t="s">
        <v>242</v>
      </c>
      <c r="I6491" s="611"/>
      <c r="J6491" s="209" t="s">
        <v>287</v>
      </c>
      <c r="K6491" s="209" t="s">
        <v>16</v>
      </c>
      <c r="L6491" s="210">
        <v>156</v>
      </c>
    </row>
    <row r="6492" spans="1:12" s="194" customFormat="1" ht="24.6" customHeight="1" x14ac:dyDescent="0.15">
      <c r="A6492" s="625"/>
      <c r="B6492" s="203" t="s">
        <v>6</v>
      </c>
      <c r="C6492" s="207" t="s">
        <v>5</v>
      </c>
      <c r="D6492" s="207" t="s">
        <v>288</v>
      </c>
      <c r="E6492" s="207" t="s">
        <v>289</v>
      </c>
      <c r="F6492" s="612"/>
      <c r="G6492" s="613"/>
      <c r="H6492" s="616" t="s">
        <v>290</v>
      </c>
      <c r="I6492" s="617"/>
      <c r="J6492" s="620" t="s">
        <v>287</v>
      </c>
      <c r="K6492" s="620" t="s">
        <v>287</v>
      </c>
      <c r="L6492" s="622">
        <v>0</v>
      </c>
    </row>
    <row r="6493" spans="1:12" s="194" customFormat="1" ht="24.6" customHeight="1" x14ac:dyDescent="0.15">
      <c r="A6493" s="626"/>
      <c r="B6493" s="209" t="s">
        <v>439</v>
      </c>
      <c r="C6493" s="209" t="s">
        <v>3904</v>
      </c>
      <c r="D6493" s="211">
        <v>43419</v>
      </c>
      <c r="E6493" s="209" t="s">
        <v>3400</v>
      </c>
      <c r="F6493" s="614"/>
      <c r="G6493" s="615"/>
      <c r="H6493" s="618"/>
      <c r="I6493" s="619"/>
      <c r="J6493" s="621"/>
      <c r="K6493" s="621"/>
      <c r="L6493" s="623"/>
    </row>
    <row r="6494" spans="1:12" s="194" customFormat="1" ht="24.6" customHeight="1" x14ac:dyDescent="0.15">
      <c r="A6494" s="624">
        <v>1221</v>
      </c>
      <c r="B6494" s="203" t="s">
        <v>12</v>
      </c>
      <c r="C6494" s="207" t="s">
        <v>11</v>
      </c>
      <c r="D6494" s="207" t="s">
        <v>280</v>
      </c>
      <c r="E6494" s="207" t="s">
        <v>281</v>
      </c>
      <c r="F6494" s="627" t="s">
        <v>8</v>
      </c>
      <c r="G6494" s="628"/>
      <c r="H6494" s="629"/>
      <c r="I6494" s="630"/>
      <c r="J6494" s="630"/>
      <c r="K6494" s="630"/>
      <c r="L6494" s="631"/>
    </row>
    <row r="6495" spans="1:12" s="194" customFormat="1" ht="26.65" customHeight="1" x14ac:dyDescent="0.15">
      <c r="A6495" s="625"/>
      <c r="B6495" s="620" t="s">
        <v>3897</v>
      </c>
      <c r="C6495" s="632" t="s">
        <v>3905</v>
      </c>
      <c r="D6495" s="634">
        <v>43502</v>
      </c>
      <c r="E6495" s="620" t="s">
        <v>321</v>
      </c>
      <c r="F6495" s="636" t="s">
        <v>1970</v>
      </c>
      <c r="G6495" s="637"/>
      <c r="H6495" s="610" t="s">
        <v>286</v>
      </c>
      <c r="I6495" s="611"/>
      <c r="J6495" s="209" t="s">
        <v>287</v>
      </c>
      <c r="K6495" s="209" t="s">
        <v>287</v>
      </c>
      <c r="L6495" s="210">
        <v>0</v>
      </c>
    </row>
    <row r="6496" spans="1:12" s="194" customFormat="1" ht="409.6" customHeight="1" x14ac:dyDescent="0.15">
      <c r="A6496" s="625"/>
      <c r="B6496" s="640"/>
      <c r="C6496" s="641"/>
      <c r="D6496" s="642"/>
      <c r="E6496" s="640"/>
      <c r="F6496" s="643"/>
      <c r="G6496" s="644"/>
      <c r="H6496" s="616" t="s">
        <v>242</v>
      </c>
      <c r="I6496" s="617"/>
      <c r="J6496" s="620" t="s">
        <v>287</v>
      </c>
      <c r="K6496" s="620" t="s">
        <v>287</v>
      </c>
      <c r="L6496" s="622">
        <v>0</v>
      </c>
    </row>
    <row r="6497" spans="1:12" s="194" customFormat="1" ht="310.35000000000002" customHeight="1" x14ac:dyDescent="0.15">
      <c r="A6497" s="625"/>
      <c r="B6497" s="621"/>
      <c r="C6497" s="633"/>
      <c r="D6497" s="635"/>
      <c r="E6497" s="621"/>
      <c r="F6497" s="638"/>
      <c r="G6497" s="639"/>
      <c r="H6497" s="618"/>
      <c r="I6497" s="619"/>
      <c r="J6497" s="621"/>
      <c r="K6497" s="621"/>
      <c r="L6497" s="623"/>
    </row>
    <row r="6498" spans="1:12" s="194" customFormat="1" ht="24.6" customHeight="1" x14ac:dyDescent="0.15">
      <c r="A6498" s="625"/>
      <c r="B6498" s="203" t="s">
        <v>6</v>
      </c>
      <c r="C6498" s="207" t="s">
        <v>5</v>
      </c>
      <c r="D6498" s="207" t="s">
        <v>288</v>
      </c>
      <c r="E6498" s="207" t="s">
        <v>289</v>
      </c>
      <c r="F6498" s="612"/>
      <c r="G6498" s="613"/>
      <c r="H6498" s="616" t="s">
        <v>290</v>
      </c>
      <c r="I6498" s="617"/>
      <c r="J6498" s="620" t="s">
        <v>287</v>
      </c>
      <c r="K6498" s="620" t="s">
        <v>16</v>
      </c>
      <c r="L6498" s="622">
        <v>1360</v>
      </c>
    </row>
    <row r="6499" spans="1:12" s="194" customFormat="1" ht="24.6" customHeight="1" x14ac:dyDescent="0.15">
      <c r="A6499" s="626"/>
      <c r="B6499" s="209" t="s">
        <v>439</v>
      </c>
      <c r="C6499" s="209" t="s">
        <v>1970</v>
      </c>
      <c r="D6499" s="211">
        <v>43515</v>
      </c>
      <c r="E6499" s="209" t="s">
        <v>3906</v>
      </c>
      <c r="F6499" s="614"/>
      <c r="G6499" s="615"/>
      <c r="H6499" s="618"/>
      <c r="I6499" s="619"/>
      <c r="J6499" s="621"/>
      <c r="K6499" s="621"/>
      <c r="L6499" s="623"/>
    </row>
    <row r="6500" spans="1:12" s="194" customFormat="1" ht="24.6" customHeight="1" x14ac:dyDescent="0.15">
      <c r="A6500" s="624">
        <v>1222</v>
      </c>
      <c r="B6500" s="203" t="s">
        <v>12</v>
      </c>
      <c r="C6500" s="207" t="s">
        <v>11</v>
      </c>
      <c r="D6500" s="207" t="s">
        <v>280</v>
      </c>
      <c r="E6500" s="207" t="s">
        <v>281</v>
      </c>
      <c r="F6500" s="627" t="s">
        <v>8</v>
      </c>
      <c r="G6500" s="628"/>
      <c r="H6500" s="629"/>
      <c r="I6500" s="630"/>
      <c r="J6500" s="630"/>
      <c r="K6500" s="630"/>
      <c r="L6500" s="631"/>
    </row>
    <row r="6501" spans="1:12" s="194" customFormat="1" ht="26.65" customHeight="1" x14ac:dyDescent="0.15">
      <c r="A6501" s="625"/>
      <c r="B6501" s="620" t="s">
        <v>3897</v>
      </c>
      <c r="C6501" s="632" t="s">
        <v>3905</v>
      </c>
      <c r="D6501" s="634">
        <v>43502</v>
      </c>
      <c r="E6501" s="620" t="s">
        <v>321</v>
      </c>
      <c r="F6501" s="636" t="s">
        <v>3907</v>
      </c>
      <c r="G6501" s="637"/>
      <c r="H6501" s="610" t="s">
        <v>286</v>
      </c>
      <c r="I6501" s="611"/>
      <c r="J6501" s="209" t="s">
        <v>287</v>
      </c>
      <c r="K6501" s="209" t="s">
        <v>16</v>
      </c>
      <c r="L6501" s="210">
        <v>332.48</v>
      </c>
    </row>
    <row r="6502" spans="1:12" s="194" customFormat="1" ht="409.6" customHeight="1" x14ac:dyDescent="0.15">
      <c r="A6502" s="625"/>
      <c r="B6502" s="640"/>
      <c r="C6502" s="641"/>
      <c r="D6502" s="642"/>
      <c r="E6502" s="640"/>
      <c r="F6502" s="643"/>
      <c r="G6502" s="644"/>
      <c r="H6502" s="616" t="s">
        <v>242</v>
      </c>
      <c r="I6502" s="617"/>
      <c r="J6502" s="620" t="s">
        <v>287</v>
      </c>
      <c r="K6502" s="620" t="s">
        <v>16</v>
      </c>
      <c r="L6502" s="622">
        <v>388.4</v>
      </c>
    </row>
    <row r="6503" spans="1:12" s="194" customFormat="1" ht="310.35000000000002" customHeight="1" x14ac:dyDescent="0.15">
      <c r="A6503" s="625"/>
      <c r="B6503" s="621"/>
      <c r="C6503" s="633"/>
      <c r="D6503" s="635"/>
      <c r="E6503" s="621"/>
      <c r="F6503" s="638"/>
      <c r="G6503" s="639"/>
      <c r="H6503" s="618"/>
      <c r="I6503" s="619"/>
      <c r="J6503" s="621"/>
      <c r="K6503" s="621"/>
      <c r="L6503" s="623"/>
    </row>
    <row r="6504" spans="1:12" s="194" customFormat="1" ht="24.6" customHeight="1" x14ac:dyDescent="0.15">
      <c r="A6504" s="625"/>
      <c r="B6504" s="203" t="s">
        <v>6</v>
      </c>
      <c r="C6504" s="207" t="s">
        <v>5</v>
      </c>
      <c r="D6504" s="207" t="s">
        <v>288</v>
      </c>
      <c r="E6504" s="207" t="s">
        <v>289</v>
      </c>
      <c r="F6504" s="612"/>
      <c r="G6504" s="613"/>
      <c r="H6504" s="616" t="s">
        <v>290</v>
      </c>
      <c r="I6504" s="617"/>
      <c r="J6504" s="620" t="s">
        <v>287</v>
      </c>
      <c r="K6504" s="620" t="s">
        <v>287</v>
      </c>
      <c r="L6504" s="622">
        <v>0</v>
      </c>
    </row>
    <row r="6505" spans="1:12" s="194" customFormat="1" ht="24.6" customHeight="1" x14ac:dyDescent="0.15">
      <c r="A6505" s="626"/>
      <c r="B6505" s="209" t="s">
        <v>439</v>
      </c>
      <c r="C6505" s="209" t="s">
        <v>3907</v>
      </c>
      <c r="D6505" s="211">
        <v>43515</v>
      </c>
      <c r="E6505" s="209" t="s">
        <v>3906</v>
      </c>
      <c r="F6505" s="614"/>
      <c r="G6505" s="615"/>
      <c r="H6505" s="618"/>
      <c r="I6505" s="619"/>
      <c r="J6505" s="621"/>
      <c r="K6505" s="621"/>
      <c r="L6505" s="623"/>
    </row>
    <row r="6506" spans="1:12" s="194" customFormat="1" ht="24.6" customHeight="1" x14ac:dyDescent="0.15">
      <c r="A6506" s="624">
        <v>1223</v>
      </c>
      <c r="B6506" s="203" t="s">
        <v>12</v>
      </c>
      <c r="C6506" s="207" t="s">
        <v>11</v>
      </c>
      <c r="D6506" s="207" t="s">
        <v>280</v>
      </c>
      <c r="E6506" s="207" t="s">
        <v>281</v>
      </c>
      <c r="F6506" s="627" t="s">
        <v>8</v>
      </c>
      <c r="G6506" s="628"/>
      <c r="H6506" s="629"/>
      <c r="I6506" s="630"/>
      <c r="J6506" s="630"/>
      <c r="K6506" s="630"/>
      <c r="L6506" s="631"/>
    </row>
    <row r="6507" spans="1:12" s="194" customFormat="1" ht="26.65" customHeight="1" x14ac:dyDescent="0.15">
      <c r="A6507" s="625"/>
      <c r="B6507" s="620" t="s">
        <v>3897</v>
      </c>
      <c r="C6507" s="632" t="s">
        <v>3905</v>
      </c>
      <c r="D6507" s="634">
        <v>43502</v>
      </c>
      <c r="E6507" s="620" t="s">
        <v>321</v>
      </c>
      <c r="F6507" s="636" t="s">
        <v>446</v>
      </c>
      <c r="G6507" s="637"/>
      <c r="H6507" s="610" t="s">
        <v>286</v>
      </c>
      <c r="I6507" s="611"/>
      <c r="J6507" s="209" t="s">
        <v>287</v>
      </c>
      <c r="K6507" s="209" t="s">
        <v>16</v>
      </c>
      <c r="L6507" s="210">
        <v>573</v>
      </c>
    </row>
    <row r="6508" spans="1:12" s="194" customFormat="1" ht="409.6" customHeight="1" x14ac:dyDescent="0.15">
      <c r="A6508" s="625"/>
      <c r="B6508" s="640"/>
      <c r="C6508" s="641"/>
      <c r="D6508" s="642"/>
      <c r="E6508" s="640"/>
      <c r="F6508" s="643"/>
      <c r="G6508" s="644"/>
      <c r="H6508" s="616" t="s">
        <v>242</v>
      </c>
      <c r="I6508" s="617"/>
      <c r="J6508" s="620" t="s">
        <v>287</v>
      </c>
      <c r="K6508" s="620" t="s">
        <v>16</v>
      </c>
      <c r="L6508" s="622">
        <v>344.09</v>
      </c>
    </row>
    <row r="6509" spans="1:12" s="194" customFormat="1" ht="310.35000000000002" customHeight="1" x14ac:dyDescent="0.15">
      <c r="A6509" s="625"/>
      <c r="B6509" s="621"/>
      <c r="C6509" s="633"/>
      <c r="D6509" s="635"/>
      <c r="E6509" s="621"/>
      <c r="F6509" s="638"/>
      <c r="G6509" s="639"/>
      <c r="H6509" s="618"/>
      <c r="I6509" s="619"/>
      <c r="J6509" s="621"/>
      <c r="K6509" s="621"/>
      <c r="L6509" s="623"/>
    </row>
    <row r="6510" spans="1:12" s="194" customFormat="1" ht="24.6" customHeight="1" x14ac:dyDescent="0.15">
      <c r="A6510" s="625"/>
      <c r="B6510" s="203" t="s">
        <v>6</v>
      </c>
      <c r="C6510" s="207" t="s">
        <v>5</v>
      </c>
      <c r="D6510" s="207" t="s">
        <v>288</v>
      </c>
      <c r="E6510" s="207" t="s">
        <v>289</v>
      </c>
      <c r="F6510" s="612"/>
      <c r="G6510" s="613"/>
      <c r="H6510" s="616" t="s">
        <v>290</v>
      </c>
      <c r="I6510" s="617"/>
      <c r="J6510" s="620" t="s">
        <v>287</v>
      </c>
      <c r="K6510" s="620" t="s">
        <v>287</v>
      </c>
      <c r="L6510" s="622">
        <v>0</v>
      </c>
    </row>
    <row r="6511" spans="1:12" s="194" customFormat="1" ht="24.6" customHeight="1" x14ac:dyDescent="0.15">
      <c r="A6511" s="626"/>
      <c r="B6511" s="209" t="s">
        <v>439</v>
      </c>
      <c r="C6511" s="209" t="s">
        <v>446</v>
      </c>
      <c r="D6511" s="211">
        <v>43515</v>
      </c>
      <c r="E6511" s="209" t="s">
        <v>3906</v>
      </c>
      <c r="F6511" s="614"/>
      <c r="G6511" s="615"/>
      <c r="H6511" s="618"/>
      <c r="I6511" s="619"/>
      <c r="J6511" s="621"/>
      <c r="K6511" s="621"/>
      <c r="L6511" s="623"/>
    </row>
    <row r="6512" spans="1:12" s="194" customFormat="1" ht="24.6" customHeight="1" x14ac:dyDescent="0.15">
      <c r="A6512" s="624">
        <v>1224</v>
      </c>
      <c r="B6512" s="203" t="s">
        <v>12</v>
      </c>
      <c r="C6512" s="207" t="s">
        <v>11</v>
      </c>
      <c r="D6512" s="207" t="s">
        <v>280</v>
      </c>
      <c r="E6512" s="207" t="s">
        <v>281</v>
      </c>
      <c r="F6512" s="627" t="s">
        <v>8</v>
      </c>
      <c r="G6512" s="628"/>
      <c r="H6512" s="629"/>
      <c r="I6512" s="630"/>
      <c r="J6512" s="630"/>
      <c r="K6512" s="630"/>
      <c r="L6512" s="631"/>
    </row>
    <row r="6513" spans="1:12" s="194" customFormat="1" ht="26.65" customHeight="1" x14ac:dyDescent="0.15">
      <c r="A6513" s="625"/>
      <c r="B6513" s="620" t="s">
        <v>3897</v>
      </c>
      <c r="C6513" s="632" t="s">
        <v>3908</v>
      </c>
      <c r="D6513" s="634">
        <v>43519</v>
      </c>
      <c r="E6513" s="620" t="s">
        <v>3234</v>
      </c>
      <c r="F6513" s="636" t="s">
        <v>3235</v>
      </c>
      <c r="G6513" s="637"/>
      <c r="H6513" s="610" t="s">
        <v>286</v>
      </c>
      <c r="I6513" s="611"/>
      <c r="J6513" s="209" t="s">
        <v>287</v>
      </c>
      <c r="K6513" s="209" t="s">
        <v>287</v>
      </c>
      <c r="L6513" s="210">
        <v>0</v>
      </c>
    </row>
    <row r="6514" spans="1:12" s="194" customFormat="1" ht="409.6" customHeight="1" x14ac:dyDescent="0.15">
      <c r="A6514" s="625"/>
      <c r="B6514" s="640"/>
      <c r="C6514" s="641"/>
      <c r="D6514" s="642"/>
      <c r="E6514" s="640"/>
      <c r="F6514" s="643"/>
      <c r="G6514" s="644"/>
      <c r="H6514" s="616" t="s">
        <v>242</v>
      </c>
      <c r="I6514" s="617"/>
      <c r="J6514" s="620" t="s">
        <v>287</v>
      </c>
      <c r="K6514" s="620" t="s">
        <v>287</v>
      </c>
      <c r="L6514" s="622">
        <v>0</v>
      </c>
    </row>
    <row r="6515" spans="1:12" s="194" customFormat="1" ht="105.6" customHeight="1" x14ac:dyDescent="0.15">
      <c r="A6515" s="625"/>
      <c r="B6515" s="621"/>
      <c r="C6515" s="633"/>
      <c r="D6515" s="635"/>
      <c r="E6515" s="621"/>
      <c r="F6515" s="638"/>
      <c r="G6515" s="639"/>
      <c r="H6515" s="618"/>
      <c r="I6515" s="619"/>
      <c r="J6515" s="621"/>
      <c r="K6515" s="621"/>
      <c r="L6515" s="623"/>
    </row>
    <row r="6516" spans="1:12" s="194" customFormat="1" ht="24.6" customHeight="1" x14ac:dyDescent="0.15">
      <c r="A6516" s="625"/>
      <c r="B6516" s="203" t="s">
        <v>6</v>
      </c>
      <c r="C6516" s="207" t="s">
        <v>5</v>
      </c>
      <c r="D6516" s="207" t="s">
        <v>288</v>
      </c>
      <c r="E6516" s="207" t="s">
        <v>289</v>
      </c>
      <c r="F6516" s="612"/>
      <c r="G6516" s="613"/>
      <c r="H6516" s="616" t="s">
        <v>290</v>
      </c>
      <c r="I6516" s="617"/>
      <c r="J6516" s="620" t="s">
        <v>287</v>
      </c>
      <c r="K6516" s="620" t="s">
        <v>16</v>
      </c>
      <c r="L6516" s="622">
        <v>1616</v>
      </c>
    </row>
    <row r="6517" spans="1:12" s="194" customFormat="1" ht="24.6" customHeight="1" x14ac:dyDescent="0.15">
      <c r="A6517" s="626"/>
      <c r="B6517" s="209" t="s">
        <v>439</v>
      </c>
      <c r="C6517" s="209" t="s">
        <v>3235</v>
      </c>
      <c r="D6517" s="211">
        <v>43522</v>
      </c>
      <c r="E6517" s="209" t="s">
        <v>3909</v>
      </c>
      <c r="F6517" s="614"/>
      <c r="G6517" s="615"/>
      <c r="H6517" s="618"/>
      <c r="I6517" s="619"/>
      <c r="J6517" s="621"/>
      <c r="K6517" s="621"/>
      <c r="L6517" s="623"/>
    </row>
    <row r="6518" spans="1:12" s="194" customFormat="1" ht="24.6" customHeight="1" x14ac:dyDescent="0.15">
      <c r="A6518" s="624">
        <v>1225</v>
      </c>
      <c r="B6518" s="203" t="s">
        <v>12</v>
      </c>
      <c r="C6518" s="207" t="s">
        <v>11</v>
      </c>
      <c r="D6518" s="207" t="s">
        <v>280</v>
      </c>
      <c r="E6518" s="207" t="s">
        <v>281</v>
      </c>
      <c r="F6518" s="627" t="s">
        <v>8</v>
      </c>
      <c r="G6518" s="628"/>
      <c r="H6518" s="629"/>
      <c r="I6518" s="630"/>
      <c r="J6518" s="630"/>
      <c r="K6518" s="630"/>
      <c r="L6518" s="631"/>
    </row>
    <row r="6519" spans="1:12" s="194" customFormat="1" ht="26.65" customHeight="1" x14ac:dyDescent="0.15">
      <c r="A6519" s="625"/>
      <c r="B6519" s="620" t="s">
        <v>3910</v>
      </c>
      <c r="C6519" s="632" t="s">
        <v>3911</v>
      </c>
      <c r="D6519" s="634">
        <v>43376</v>
      </c>
      <c r="E6519" s="620" t="s">
        <v>607</v>
      </c>
      <c r="F6519" s="636" t="s">
        <v>3912</v>
      </c>
      <c r="G6519" s="637"/>
      <c r="H6519" s="610" t="s">
        <v>286</v>
      </c>
      <c r="I6519" s="611"/>
      <c r="J6519" s="209" t="s">
        <v>287</v>
      </c>
      <c r="K6519" s="209" t="s">
        <v>16</v>
      </c>
      <c r="L6519" s="210">
        <v>598</v>
      </c>
    </row>
    <row r="6520" spans="1:12" s="194" customFormat="1" ht="169.5" customHeight="1" x14ac:dyDescent="0.15">
      <c r="A6520" s="625"/>
      <c r="B6520" s="621"/>
      <c r="C6520" s="633"/>
      <c r="D6520" s="635"/>
      <c r="E6520" s="621"/>
      <c r="F6520" s="638"/>
      <c r="G6520" s="639"/>
      <c r="H6520" s="610" t="s">
        <v>242</v>
      </c>
      <c r="I6520" s="611"/>
      <c r="J6520" s="209" t="s">
        <v>287</v>
      </c>
      <c r="K6520" s="209" t="s">
        <v>16</v>
      </c>
      <c r="L6520" s="210">
        <v>651.4</v>
      </c>
    </row>
    <row r="6521" spans="1:12" s="194" customFormat="1" ht="24.6" customHeight="1" x14ac:dyDescent="0.15">
      <c r="A6521" s="625"/>
      <c r="B6521" s="203" t="s">
        <v>6</v>
      </c>
      <c r="C6521" s="207" t="s">
        <v>5</v>
      </c>
      <c r="D6521" s="207" t="s">
        <v>288</v>
      </c>
      <c r="E6521" s="207" t="s">
        <v>289</v>
      </c>
      <c r="F6521" s="612"/>
      <c r="G6521" s="613"/>
      <c r="H6521" s="616" t="s">
        <v>290</v>
      </c>
      <c r="I6521" s="617"/>
      <c r="J6521" s="620" t="s">
        <v>287</v>
      </c>
      <c r="K6521" s="620" t="s">
        <v>287</v>
      </c>
      <c r="L6521" s="622">
        <v>0</v>
      </c>
    </row>
    <row r="6522" spans="1:12" s="194" customFormat="1" ht="24.6" customHeight="1" x14ac:dyDescent="0.15">
      <c r="A6522" s="626"/>
      <c r="B6522" s="209" t="s">
        <v>3913</v>
      </c>
      <c r="C6522" s="209" t="s">
        <v>3912</v>
      </c>
      <c r="D6522" s="211">
        <v>43380</v>
      </c>
      <c r="E6522" s="209" t="s">
        <v>334</v>
      </c>
      <c r="F6522" s="614"/>
      <c r="G6522" s="615"/>
      <c r="H6522" s="618"/>
      <c r="I6522" s="619"/>
      <c r="J6522" s="621"/>
      <c r="K6522" s="621"/>
      <c r="L6522" s="623"/>
    </row>
    <row r="6523" spans="1:12" s="194" customFormat="1" ht="24.6" customHeight="1" x14ac:dyDescent="0.15">
      <c r="A6523" s="624">
        <v>1226</v>
      </c>
      <c r="B6523" s="203" t="s">
        <v>12</v>
      </c>
      <c r="C6523" s="207" t="s">
        <v>11</v>
      </c>
      <c r="D6523" s="207" t="s">
        <v>280</v>
      </c>
      <c r="E6523" s="207" t="s">
        <v>281</v>
      </c>
      <c r="F6523" s="627" t="s">
        <v>8</v>
      </c>
      <c r="G6523" s="628"/>
      <c r="H6523" s="629"/>
      <c r="I6523" s="630"/>
      <c r="J6523" s="630"/>
      <c r="K6523" s="630"/>
      <c r="L6523" s="631"/>
    </row>
    <row r="6524" spans="1:12" s="194" customFormat="1" ht="26.65" customHeight="1" x14ac:dyDescent="0.15">
      <c r="A6524" s="625"/>
      <c r="B6524" s="620" t="s">
        <v>3910</v>
      </c>
      <c r="C6524" s="632" t="s">
        <v>3914</v>
      </c>
      <c r="D6524" s="634">
        <v>43475</v>
      </c>
      <c r="E6524" s="620" t="s">
        <v>3297</v>
      </c>
      <c r="F6524" s="636" t="s">
        <v>3298</v>
      </c>
      <c r="G6524" s="637"/>
      <c r="H6524" s="610" t="s">
        <v>286</v>
      </c>
      <c r="I6524" s="611"/>
      <c r="J6524" s="209" t="s">
        <v>287</v>
      </c>
      <c r="K6524" s="209" t="s">
        <v>16</v>
      </c>
      <c r="L6524" s="210">
        <v>491</v>
      </c>
    </row>
    <row r="6525" spans="1:12" s="194" customFormat="1" ht="409.6" customHeight="1" x14ac:dyDescent="0.15">
      <c r="A6525" s="625"/>
      <c r="B6525" s="640"/>
      <c r="C6525" s="641"/>
      <c r="D6525" s="642"/>
      <c r="E6525" s="640"/>
      <c r="F6525" s="643"/>
      <c r="G6525" s="644"/>
      <c r="H6525" s="616" t="s">
        <v>242</v>
      </c>
      <c r="I6525" s="617"/>
      <c r="J6525" s="620" t="s">
        <v>287</v>
      </c>
      <c r="K6525" s="620" t="s">
        <v>16</v>
      </c>
      <c r="L6525" s="622">
        <v>537.91999999999996</v>
      </c>
    </row>
    <row r="6526" spans="1:12" s="194" customFormat="1" ht="126.95" customHeight="1" x14ac:dyDescent="0.15">
      <c r="A6526" s="625"/>
      <c r="B6526" s="621"/>
      <c r="C6526" s="633"/>
      <c r="D6526" s="635"/>
      <c r="E6526" s="621"/>
      <c r="F6526" s="638"/>
      <c r="G6526" s="639"/>
      <c r="H6526" s="618"/>
      <c r="I6526" s="619"/>
      <c r="J6526" s="621"/>
      <c r="K6526" s="621"/>
      <c r="L6526" s="623"/>
    </row>
    <row r="6527" spans="1:12" s="194" customFormat="1" ht="24.6" customHeight="1" x14ac:dyDescent="0.15">
      <c r="A6527" s="625"/>
      <c r="B6527" s="203" t="s">
        <v>6</v>
      </c>
      <c r="C6527" s="207" t="s">
        <v>5</v>
      </c>
      <c r="D6527" s="207" t="s">
        <v>288</v>
      </c>
      <c r="E6527" s="207" t="s">
        <v>289</v>
      </c>
      <c r="F6527" s="612"/>
      <c r="G6527" s="613"/>
      <c r="H6527" s="616" t="s">
        <v>290</v>
      </c>
      <c r="I6527" s="617"/>
      <c r="J6527" s="620" t="s">
        <v>287</v>
      </c>
      <c r="K6527" s="620" t="s">
        <v>287</v>
      </c>
      <c r="L6527" s="622">
        <v>0</v>
      </c>
    </row>
    <row r="6528" spans="1:12" s="194" customFormat="1" ht="24.6" customHeight="1" x14ac:dyDescent="0.15">
      <c r="A6528" s="626"/>
      <c r="B6528" s="209" t="s">
        <v>3913</v>
      </c>
      <c r="C6528" s="209" t="s">
        <v>3298</v>
      </c>
      <c r="D6528" s="211">
        <v>43477</v>
      </c>
      <c r="E6528" s="209" t="s">
        <v>2369</v>
      </c>
      <c r="F6528" s="614"/>
      <c r="G6528" s="615"/>
      <c r="H6528" s="618"/>
      <c r="I6528" s="619"/>
      <c r="J6528" s="621"/>
      <c r="K6528" s="621"/>
      <c r="L6528" s="623"/>
    </row>
    <row r="6529" spans="1:12" s="194" customFormat="1" ht="24.6" customHeight="1" x14ac:dyDescent="0.15">
      <c r="A6529" s="624">
        <v>1227</v>
      </c>
      <c r="B6529" s="203" t="s">
        <v>12</v>
      </c>
      <c r="C6529" s="207" t="s">
        <v>11</v>
      </c>
      <c r="D6529" s="207" t="s">
        <v>280</v>
      </c>
      <c r="E6529" s="207" t="s">
        <v>281</v>
      </c>
      <c r="F6529" s="627" t="s">
        <v>8</v>
      </c>
      <c r="G6529" s="628"/>
      <c r="H6529" s="629"/>
      <c r="I6529" s="630"/>
      <c r="J6529" s="630"/>
      <c r="K6529" s="630"/>
      <c r="L6529" s="631"/>
    </row>
    <row r="6530" spans="1:12" s="194" customFormat="1" ht="26.65" customHeight="1" x14ac:dyDescent="0.15">
      <c r="A6530" s="625"/>
      <c r="B6530" s="620" t="s">
        <v>3910</v>
      </c>
      <c r="C6530" s="632" t="s">
        <v>3915</v>
      </c>
      <c r="D6530" s="634">
        <v>43519</v>
      </c>
      <c r="E6530" s="620" t="s">
        <v>548</v>
      </c>
      <c r="F6530" s="636" t="s">
        <v>549</v>
      </c>
      <c r="G6530" s="637"/>
      <c r="H6530" s="610" t="s">
        <v>286</v>
      </c>
      <c r="I6530" s="611"/>
      <c r="J6530" s="209" t="s">
        <v>287</v>
      </c>
      <c r="K6530" s="209" t="s">
        <v>16</v>
      </c>
      <c r="L6530" s="210">
        <v>1421.32</v>
      </c>
    </row>
    <row r="6531" spans="1:12" s="194" customFormat="1" ht="212.85" customHeight="1" x14ac:dyDescent="0.15">
      <c r="A6531" s="625"/>
      <c r="B6531" s="621"/>
      <c r="C6531" s="633"/>
      <c r="D6531" s="635"/>
      <c r="E6531" s="621"/>
      <c r="F6531" s="638"/>
      <c r="G6531" s="639"/>
      <c r="H6531" s="610" t="s">
        <v>242</v>
      </c>
      <c r="I6531" s="611"/>
      <c r="J6531" s="209" t="s">
        <v>287</v>
      </c>
      <c r="K6531" s="209" t="s">
        <v>16</v>
      </c>
      <c r="L6531" s="210">
        <v>1158.95</v>
      </c>
    </row>
    <row r="6532" spans="1:12" s="194" customFormat="1" ht="24.6" customHeight="1" x14ac:dyDescent="0.15">
      <c r="A6532" s="625"/>
      <c r="B6532" s="203" t="s">
        <v>6</v>
      </c>
      <c r="C6532" s="207" t="s">
        <v>5</v>
      </c>
      <c r="D6532" s="207" t="s">
        <v>288</v>
      </c>
      <c r="E6532" s="207" t="s">
        <v>289</v>
      </c>
      <c r="F6532" s="612"/>
      <c r="G6532" s="613"/>
      <c r="H6532" s="616" t="s">
        <v>290</v>
      </c>
      <c r="I6532" s="617"/>
      <c r="J6532" s="620" t="s">
        <v>287</v>
      </c>
      <c r="K6532" s="620" t="s">
        <v>16</v>
      </c>
      <c r="L6532" s="622">
        <v>100</v>
      </c>
    </row>
    <row r="6533" spans="1:12" s="194" customFormat="1" ht="24.6" customHeight="1" x14ac:dyDescent="0.15">
      <c r="A6533" s="626"/>
      <c r="B6533" s="209" t="s">
        <v>3913</v>
      </c>
      <c r="C6533" s="209" t="s">
        <v>549</v>
      </c>
      <c r="D6533" s="211">
        <v>43524</v>
      </c>
      <c r="E6533" s="209" t="s">
        <v>3916</v>
      </c>
      <c r="F6533" s="614"/>
      <c r="G6533" s="615"/>
      <c r="H6533" s="618"/>
      <c r="I6533" s="619"/>
      <c r="J6533" s="621"/>
      <c r="K6533" s="621"/>
      <c r="L6533" s="623"/>
    </row>
    <row r="6534" spans="1:12" s="194" customFormat="1" ht="24.6" customHeight="1" x14ac:dyDescent="0.15">
      <c r="A6534" s="624">
        <v>1228</v>
      </c>
      <c r="B6534" s="203" t="s">
        <v>12</v>
      </c>
      <c r="C6534" s="207" t="s">
        <v>11</v>
      </c>
      <c r="D6534" s="207" t="s">
        <v>280</v>
      </c>
      <c r="E6534" s="207" t="s">
        <v>281</v>
      </c>
      <c r="F6534" s="627" t="s">
        <v>8</v>
      </c>
      <c r="G6534" s="628"/>
      <c r="H6534" s="629"/>
      <c r="I6534" s="630"/>
      <c r="J6534" s="630"/>
      <c r="K6534" s="630"/>
      <c r="L6534" s="631"/>
    </row>
    <row r="6535" spans="1:12" s="194" customFormat="1" ht="26.65" customHeight="1" x14ac:dyDescent="0.15">
      <c r="A6535" s="625"/>
      <c r="B6535" s="620" t="s">
        <v>3910</v>
      </c>
      <c r="C6535" s="632" t="s">
        <v>3917</v>
      </c>
      <c r="D6535" s="634">
        <v>43555</v>
      </c>
      <c r="E6535" s="620" t="s">
        <v>582</v>
      </c>
      <c r="F6535" s="636" t="s">
        <v>2992</v>
      </c>
      <c r="G6535" s="637"/>
      <c r="H6535" s="610" t="s">
        <v>286</v>
      </c>
      <c r="I6535" s="611"/>
      <c r="J6535" s="209" t="s">
        <v>287</v>
      </c>
      <c r="K6535" s="209" t="s">
        <v>16</v>
      </c>
      <c r="L6535" s="210">
        <v>673.56</v>
      </c>
    </row>
    <row r="6536" spans="1:12" s="194" customFormat="1" ht="148.35" customHeight="1" x14ac:dyDescent="0.15">
      <c r="A6536" s="625"/>
      <c r="B6536" s="621"/>
      <c r="C6536" s="633"/>
      <c r="D6536" s="635"/>
      <c r="E6536" s="621"/>
      <c r="F6536" s="638"/>
      <c r="G6536" s="639"/>
      <c r="H6536" s="610" t="s">
        <v>242</v>
      </c>
      <c r="I6536" s="611"/>
      <c r="J6536" s="209" t="s">
        <v>287</v>
      </c>
      <c r="K6536" s="209" t="s">
        <v>16</v>
      </c>
      <c r="L6536" s="210">
        <v>4595</v>
      </c>
    </row>
    <row r="6537" spans="1:12" s="194" customFormat="1" ht="24.6" customHeight="1" x14ac:dyDescent="0.15">
      <c r="A6537" s="625"/>
      <c r="B6537" s="203" t="s">
        <v>6</v>
      </c>
      <c r="C6537" s="207" t="s">
        <v>5</v>
      </c>
      <c r="D6537" s="207" t="s">
        <v>288</v>
      </c>
      <c r="E6537" s="207" t="s">
        <v>289</v>
      </c>
      <c r="F6537" s="612"/>
      <c r="G6537" s="613"/>
      <c r="H6537" s="616" t="s">
        <v>290</v>
      </c>
      <c r="I6537" s="617"/>
      <c r="J6537" s="620" t="s">
        <v>287</v>
      </c>
      <c r="K6537" s="620" t="s">
        <v>16</v>
      </c>
      <c r="L6537" s="622">
        <v>120</v>
      </c>
    </row>
    <row r="6538" spans="1:12" s="194" customFormat="1" ht="24.6" customHeight="1" x14ac:dyDescent="0.15">
      <c r="A6538" s="626"/>
      <c r="B6538" s="209" t="s">
        <v>3913</v>
      </c>
      <c r="C6538" s="209" t="s">
        <v>2992</v>
      </c>
      <c r="D6538" s="211">
        <v>43559</v>
      </c>
      <c r="E6538" s="209" t="s">
        <v>2226</v>
      </c>
      <c r="F6538" s="614"/>
      <c r="G6538" s="615"/>
      <c r="H6538" s="618"/>
      <c r="I6538" s="619"/>
      <c r="J6538" s="621"/>
      <c r="K6538" s="621"/>
      <c r="L6538" s="623"/>
    </row>
    <row r="6539" spans="1:12" s="194" customFormat="1" ht="24.6" customHeight="1" x14ac:dyDescent="0.15">
      <c r="A6539" s="624">
        <v>1229</v>
      </c>
      <c r="B6539" s="203" t="s">
        <v>12</v>
      </c>
      <c r="C6539" s="207" t="s">
        <v>11</v>
      </c>
      <c r="D6539" s="207" t="s">
        <v>280</v>
      </c>
      <c r="E6539" s="207" t="s">
        <v>281</v>
      </c>
      <c r="F6539" s="627" t="s">
        <v>8</v>
      </c>
      <c r="G6539" s="628"/>
      <c r="H6539" s="629"/>
      <c r="I6539" s="630"/>
      <c r="J6539" s="630"/>
      <c r="K6539" s="630"/>
      <c r="L6539" s="631"/>
    </row>
    <row r="6540" spans="1:12" s="194" customFormat="1" ht="26.65" customHeight="1" x14ac:dyDescent="0.15">
      <c r="A6540" s="625"/>
      <c r="B6540" s="620" t="s">
        <v>3918</v>
      </c>
      <c r="C6540" s="632" t="s">
        <v>3919</v>
      </c>
      <c r="D6540" s="634">
        <v>43437</v>
      </c>
      <c r="E6540" s="620" t="s">
        <v>1285</v>
      </c>
      <c r="F6540" s="636" t="s">
        <v>3110</v>
      </c>
      <c r="G6540" s="637"/>
      <c r="H6540" s="610" t="s">
        <v>286</v>
      </c>
      <c r="I6540" s="611"/>
      <c r="J6540" s="209" t="s">
        <v>287</v>
      </c>
      <c r="K6540" s="209" t="s">
        <v>16</v>
      </c>
      <c r="L6540" s="210">
        <v>152.99</v>
      </c>
    </row>
    <row r="6541" spans="1:12" s="194" customFormat="1" ht="158.85" customHeight="1" x14ac:dyDescent="0.15">
      <c r="A6541" s="625"/>
      <c r="B6541" s="621"/>
      <c r="C6541" s="633"/>
      <c r="D6541" s="635"/>
      <c r="E6541" s="621"/>
      <c r="F6541" s="638"/>
      <c r="G6541" s="639"/>
      <c r="H6541" s="610" t="s">
        <v>242</v>
      </c>
      <c r="I6541" s="611"/>
      <c r="J6541" s="209" t="s">
        <v>287</v>
      </c>
      <c r="K6541" s="209" t="s">
        <v>16</v>
      </c>
      <c r="L6541" s="210">
        <v>685.22</v>
      </c>
    </row>
    <row r="6542" spans="1:12" s="194" customFormat="1" ht="24.6" customHeight="1" x14ac:dyDescent="0.15">
      <c r="A6542" s="625"/>
      <c r="B6542" s="203" t="s">
        <v>6</v>
      </c>
      <c r="C6542" s="207" t="s">
        <v>5</v>
      </c>
      <c r="D6542" s="207" t="s">
        <v>288</v>
      </c>
      <c r="E6542" s="207" t="s">
        <v>289</v>
      </c>
      <c r="F6542" s="612"/>
      <c r="G6542" s="613"/>
      <c r="H6542" s="616" t="s">
        <v>290</v>
      </c>
      <c r="I6542" s="617"/>
      <c r="J6542" s="620" t="s">
        <v>287</v>
      </c>
      <c r="K6542" s="620" t="s">
        <v>287</v>
      </c>
      <c r="L6542" s="622">
        <v>0</v>
      </c>
    </row>
    <row r="6543" spans="1:12" s="194" customFormat="1" ht="24.6" customHeight="1" x14ac:dyDescent="0.15">
      <c r="A6543" s="626"/>
      <c r="B6543" s="209" t="s">
        <v>439</v>
      </c>
      <c r="C6543" s="209" t="s">
        <v>3110</v>
      </c>
      <c r="D6543" s="211">
        <v>43443</v>
      </c>
      <c r="E6543" s="209" t="s">
        <v>2972</v>
      </c>
      <c r="F6543" s="614"/>
      <c r="G6543" s="615"/>
      <c r="H6543" s="618"/>
      <c r="I6543" s="619"/>
      <c r="J6543" s="621"/>
      <c r="K6543" s="621"/>
      <c r="L6543" s="623"/>
    </row>
    <row r="6544" spans="1:12" s="194" customFormat="1" ht="24.6" customHeight="1" x14ac:dyDescent="0.15">
      <c r="A6544" s="624">
        <v>1230</v>
      </c>
      <c r="B6544" s="203" t="s">
        <v>12</v>
      </c>
      <c r="C6544" s="207" t="s">
        <v>11</v>
      </c>
      <c r="D6544" s="207" t="s">
        <v>280</v>
      </c>
      <c r="E6544" s="207" t="s">
        <v>281</v>
      </c>
      <c r="F6544" s="627" t="s">
        <v>8</v>
      </c>
      <c r="G6544" s="628"/>
      <c r="H6544" s="629"/>
      <c r="I6544" s="630"/>
      <c r="J6544" s="630"/>
      <c r="K6544" s="630"/>
      <c r="L6544" s="631"/>
    </row>
    <row r="6545" spans="1:12" s="194" customFormat="1" ht="26.65" customHeight="1" x14ac:dyDescent="0.15">
      <c r="A6545" s="625"/>
      <c r="B6545" s="620" t="s">
        <v>3918</v>
      </c>
      <c r="C6545" s="620" t="s">
        <v>3920</v>
      </c>
      <c r="D6545" s="634">
        <v>43541</v>
      </c>
      <c r="E6545" s="620" t="s">
        <v>295</v>
      </c>
      <c r="F6545" s="636" t="s">
        <v>3921</v>
      </c>
      <c r="G6545" s="637"/>
      <c r="H6545" s="610" t="s">
        <v>286</v>
      </c>
      <c r="I6545" s="611"/>
      <c r="J6545" s="209" t="s">
        <v>287</v>
      </c>
      <c r="K6545" s="209" t="s">
        <v>16</v>
      </c>
      <c r="L6545" s="210">
        <v>259.18</v>
      </c>
    </row>
    <row r="6546" spans="1:12" s="194" customFormat="1" ht="73.150000000000006" customHeight="1" x14ac:dyDescent="0.15">
      <c r="A6546" s="625"/>
      <c r="B6546" s="621"/>
      <c r="C6546" s="621"/>
      <c r="D6546" s="635"/>
      <c r="E6546" s="621"/>
      <c r="F6546" s="638"/>
      <c r="G6546" s="639"/>
      <c r="H6546" s="610" t="s">
        <v>242</v>
      </c>
      <c r="I6546" s="611"/>
      <c r="J6546" s="209" t="s">
        <v>287</v>
      </c>
      <c r="K6546" s="209" t="s">
        <v>16</v>
      </c>
      <c r="L6546" s="210">
        <v>478.73</v>
      </c>
    </row>
    <row r="6547" spans="1:12" s="194" customFormat="1" ht="24.6" customHeight="1" x14ac:dyDescent="0.15">
      <c r="A6547" s="625"/>
      <c r="B6547" s="203" t="s">
        <v>6</v>
      </c>
      <c r="C6547" s="207" t="s">
        <v>5</v>
      </c>
      <c r="D6547" s="207" t="s">
        <v>288</v>
      </c>
      <c r="E6547" s="207" t="s">
        <v>289</v>
      </c>
      <c r="F6547" s="612"/>
      <c r="G6547" s="613"/>
      <c r="H6547" s="616" t="s">
        <v>290</v>
      </c>
      <c r="I6547" s="617"/>
      <c r="J6547" s="620" t="s">
        <v>287</v>
      </c>
      <c r="K6547" s="620" t="s">
        <v>287</v>
      </c>
      <c r="L6547" s="622">
        <v>0</v>
      </c>
    </row>
    <row r="6548" spans="1:12" s="194" customFormat="1" ht="24.6" customHeight="1" x14ac:dyDescent="0.15">
      <c r="A6548" s="626"/>
      <c r="B6548" s="209" t="s">
        <v>439</v>
      </c>
      <c r="C6548" s="209" t="s">
        <v>3921</v>
      </c>
      <c r="D6548" s="211">
        <v>43542</v>
      </c>
      <c r="E6548" s="209" t="s">
        <v>3922</v>
      </c>
      <c r="F6548" s="614"/>
      <c r="G6548" s="615"/>
      <c r="H6548" s="618"/>
      <c r="I6548" s="619"/>
      <c r="J6548" s="621"/>
      <c r="K6548" s="621"/>
      <c r="L6548" s="623"/>
    </row>
    <row r="6549" spans="1:12" s="194" customFormat="1" ht="24.6" customHeight="1" x14ac:dyDescent="0.15">
      <c r="A6549" s="624">
        <v>1231</v>
      </c>
      <c r="B6549" s="203" t="s">
        <v>12</v>
      </c>
      <c r="C6549" s="207" t="s">
        <v>11</v>
      </c>
      <c r="D6549" s="207" t="s">
        <v>280</v>
      </c>
      <c r="E6549" s="207" t="s">
        <v>281</v>
      </c>
      <c r="F6549" s="627" t="s">
        <v>8</v>
      </c>
      <c r="G6549" s="628"/>
      <c r="H6549" s="629"/>
      <c r="I6549" s="630"/>
      <c r="J6549" s="630"/>
      <c r="K6549" s="630"/>
      <c r="L6549" s="631"/>
    </row>
    <row r="6550" spans="1:12" s="194" customFormat="1" ht="26.65" customHeight="1" x14ac:dyDescent="0.15">
      <c r="A6550" s="625"/>
      <c r="B6550" s="620" t="s">
        <v>3923</v>
      </c>
      <c r="C6550" s="620" t="s">
        <v>3924</v>
      </c>
      <c r="D6550" s="634">
        <v>43501</v>
      </c>
      <c r="E6550" s="620" t="s">
        <v>1604</v>
      </c>
      <c r="F6550" s="636" t="s">
        <v>1605</v>
      </c>
      <c r="G6550" s="637"/>
      <c r="H6550" s="610" t="s">
        <v>286</v>
      </c>
      <c r="I6550" s="611"/>
      <c r="J6550" s="209" t="s">
        <v>287</v>
      </c>
      <c r="K6550" s="209" t="s">
        <v>287</v>
      </c>
      <c r="L6550" s="210">
        <v>0</v>
      </c>
    </row>
    <row r="6551" spans="1:12" s="194" customFormat="1" ht="19.149999999999999" customHeight="1" x14ac:dyDescent="0.15">
      <c r="A6551" s="625"/>
      <c r="B6551" s="621"/>
      <c r="C6551" s="621"/>
      <c r="D6551" s="635"/>
      <c r="E6551" s="621"/>
      <c r="F6551" s="638"/>
      <c r="G6551" s="639"/>
      <c r="H6551" s="610" t="s">
        <v>242</v>
      </c>
      <c r="I6551" s="611"/>
      <c r="J6551" s="209" t="s">
        <v>287</v>
      </c>
      <c r="K6551" s="209" t="s">
        <v>16</v>
      </c>
      <c r="L6551" s="210">
        <v>389</v>
      </c>
    </row>
    <row r="6552" spans="1:12" s="194" customFormat="1" ht="24.6" customHeight="1" x14ac:dyDescent="0.15">
      <c r="A6552" s="625"/>
      <c r="B6552" s="203" t="s">
        <v>6</v>
      </c>
      <c r="C6552" s="207" t="s">
        <v>5</v>
      </c>
      <c r="D6552" s="207" t="s">
        <v>288</v>
      </c>
      <c r="E6552" s="207" t="s">
        <v>289</v>
      </c>
      <c r="F6552" s="612"/>
      <c r="G6552" s="613"/>
      <c r="H6552" s="616" t="s">
        <v>290</v>
      </c>
      <c r="I6552" s="617"/>
      <c r="J6552" s="620" t="s">
        <v>287</v>
      </c>
      <c r="K6552" s="620" t="s">
        <v>287</v>
      </c>
      <c r="L6552" s="622">
        <v>0</v>
      </c>
    </row>
    <row r="6553" spans="1:12" s="194" customFormat="1" ht="24.6" customHeight="1" x14ac:dyDescent="0.15">
      <c r="A6553" s="626"/>
      <c r="B6553" s="209" t="s">
        <v>790</v>
      </c>
      <c r="C6553" s="209" t="s">
        <v>1605</v>
      </c>
      <c r="D6553" s="211">
        <v>43502</v>
      </c>
      <c r="E6553" s="209" t="s">
        <v>697</v>
      </c>
      <c r="F6553" s="614"/>
      <c r="G6553" s="615"/>
      <c r="H6553" s="618"/>
      <c r="I6553" s="619"/>
      <c r="J6553" s="621"/>
      <c r="K6553" s="621"/>
      <c r="L6553" s="623"/>
    </row>
    <row r="6554" spans="1:12" s="194" customFormat="1" ht="24.6" customHeight="1" x14ac:dyDescent="0.15">
      <c r="A6554" s="624">
        <v>1232</v>
      </c>
      <c r="B6554" s="203" t="s">
        <v>12</v>
      </c>
      <c r="C6554" s="207" t="s">
        <v>11</v>
      </c>
      <c r="D6554" s="207" t="s">
        <v>280</v>
      </c>
      <c r="E6554" s="207" t="s">
        <v>281</v>
      </c>
      <c r="F6554" s="627" t="s">
        <v>8</v>
      </c>
      <c r="G6554" s="628"/>
      <c r="H6554" s="629"/>
      <c r="I6554" s="630"/>
      <c r="J6554" s="630"/>
      <c r="K6554" s="630"/>
      <c r="L6554" s="631"/>
    </row>
    <row r="6555" spans="1:12" s="194" customFormat="1" ht="26.65" customHeight="1" x14ac:dyDescent="0.15">
      <c r="A6555" s="625"/>
      <c r="B6555" s="620" t="s">
        <v>3925</v>
      </c>
      <c r="C6555" s="632" t="s">
        <v>3926</v>
      </c>
      <c r="D6555" s="634">
        <v>43395</v>
      </c>
      <c r="E6555" s="620" t="s">
        <v>3927</v>
      </c>
      <c r="F6555" s="636" t="s">
        <v>3928</v>
      </c>
      <c r="G6555" s="637"/>
      <c r="H6555" s="610" t="s">
        <v>286</v>
      </c>
      <c r="I6555" s="611"/>
      <c r="J6555" s="209" t="s">
        <v>287</v>
      </c>
      <c r="K6555" s="209" t="s">
        <v>16</v>
      </c>
      <c r="L6555" s="210">
        <v>99</v>
      </c>
    </row>
    <row r="6556" spans="1:12" s="194" customFormat="1" ht="180.2" customHeight="1" x14ac:dyDescent="0.15">
      <c r="A6556" s="625"/>
      <c r="B6556" s="621"/>
      <c r="C6556" s="633"/>
      <c r="D6556" s="635"/>
      <c r="E6556" s="621"/>
      <c r="F6556" s="638"/>
      <c r="G6556" s="639"/>
      <c r="H6556" s="610" t="s">
        <v>242</v>
      </c>
      <c r="I6556" s="611"/>
      <c r="J6556" s="209" t="s">
        <v>287</v>
      </c>
      <c r="K6556" s="209" t="s">
        <v>16</v>
      </c>
      <c r="L6556" s="210">
        <v>457.1</v>
      </c>
    </row>
    <row r="6557" spans="1:12" s="194" customFormat="1" ht="24.6" customHeight="1" x14ac:dyDescent="0.15">
      <c r="A6557" s="625"/>
      <c r="B6557" s="203" t="s">
        <v>6</v>
      </c>
      <c r="C6557" s="207" t="s">
        <v>5</v>
      </c>
      <c r="D6557" s="207" t="s">
        <v>288</v>
      </c>
      <c r="E6557" s="207" t="s">
        <v>289</v>
      </c>
      <c r="F6557" s="612"/>
      <c r="G6557" s="613"/>
      <c r="H6557" s="616" t="s">
        <v>290</v>
      </c>
      <c r="I6557" s="617"/>
      <c r="J6557" s="620" t="s">
        <v>287</v>
      </c>
      <c r="K6557" s="620" t="s">
        <v>16</v>
      </c>
      <c r="L6557" s="622">
        <v>25</v>
      </c>
    </row>
    <row r="6558" spans="1:12" s="194" customFormat="1" ht="24.6" customHeight="1" x14ac:dyDescent="0.15">
      <c r="A6558" s="626"/>
      <c r="B6558" s="209" t="s">
        <v>333</v>
      </c>
      <c r="C6558" s="209" t="s">
        <v>3928</v>
      </c>
      <c r="D6558" s="211">
        <v>43396</v>
      </c>
      <c r="E6558" s="209" t="s">
        <v>3929</v>
      </c>
      <c r="F6558" s="614"/>
      <c r="G6558" s="615"/>
      <c r="H6558" s="618"/>
      <c r="I6558" s="619"/>
      <c r="J6558" s="621"/>
      <c r="K6558" s="621"/>
      <c r="L6558" s="623"/>
    </row>
    <row r="6559" spans="1:12" s="194" customFormat="1" ht="24.6" customHeight="1" x14ac:dyDescent="0.15">
      <c r="A6559" s="624">
        <v>1233</v>
      </c>
      <c r="B6559" s="203" t="s">
        <v>12</v>
      </c>
      <c r="C6559" s="207" t="s">
        <v>11</v>
      </c>
      <c r="D6559" s="207" t="s">
        <v>280</v>
      </c>
      <c r="E6559" s="207" t="s">
        <v>281</v>
      </c>
      <c r="F6559" s="627" t="s">
        <v>8</v>
      </c>
      <c r="G6559" s="628"/>
      <c r="H6559" s="629"/>
      <c r="I6559" s="630"/>
      <c r="J6559" s="630"/>
      <c r="K6559" s="630"/>
      <c r="L6559" s="631"/>
    </row>
    <row r="6560" spans="1:12" s="194" customFormat="1" ht="26.65" customHeight="1" x14ac:dyDescent="0.15">
      <c r="A6560" s="625"/>
      <c r="B6560" s="620" t="s">
        <v>3930</v>
      </c>
      <c r="C6560" s="632" t="s">
        <v>3931</v>
      </c>
      <c r="D6560" s="634">
        <v>43407</v>
      </c>
      <c r="E6560" s="620" t="s">
        <v>3932</v>
      </c>
      <c r="F6560" s="636" t="s">
        <v>3933</v>
      </c>
      <c r="G6560" s="637"/>
      <c r="H6560" s="610" t="s">
        <v>286</v>
      </c>
      <c r="I6560" s="611"/>
      <c r="J6560" s="209" t="s">
        <v>287</v>
      </c>
      <c r="K6560" s="209" t="s">
        <v>16</v>
      </c>
      <c r="L6560" s="210">
        <v>700</v>
      </c>
    </row>
    <row r="6561" spans="1:12" s="194" customFormat="1" ht="409.6" customHeight="1" x14ac:dyDescent="0.15">
      <c r="A6561" s="625"/>
      <c r="B6561" s="640"/>
      <c r="C6561" s="641"/>
      <c r="D6561" s="642"/>
      <c r="E6561" s="640"/>
      <c r="F6561" s="643"/>
      <c r="G6561" s="644"/>
      <c r="H6561" s="616" t="s">
        <v>242</v>
      </c>
      <c r="I6561" s="617"/>
      <c r="J6561" s="620" t="s">
        <v>287</v>
      </c>
      <c r="K6561" s="620" t="s">
        <v>16</v>
      </c>
      <c r="L6561" s="622">
        <v>1051.81</v>
      </c>
    </row>
    <row r="6562" spans="1:12" s="194" customFormat="1" ht="51.75" customHeight="1" x14ac:dyDescent="0.15">
      <c r="A6562" s="625"/>
      <c r="B6562" s="621"/>
      <c r="C6562" s="633"/>
      <c r="D6562" s="635"/>
      <c r="E6562" s="621"/>
      <c r="F6562" s="638"/>
      <c r="G6562" s="639"/>
      <c r="H6562" s="618"/>
      <c r="I6562" s="619"/>
      <c r="J6562" s="621"/>
      <c r="K6562" s="621"/>
      <c r="L6562" s="623"/>
    </row>
    <row r="6563" spans="1:12" s="194" customFormat="1" ht="24.6" customHeight="1" x14ac:dyDescent="0.15">
      <c r="A6563" s="625"/>
      <c r="B6563" s="203" t="s">
        <v>6</v>
      </c>
      <c r="C6563" s="207" t="s">
        <v>5</v>
      </c>
      <c r="D6563" s="207" t="s">
        <v>288</v>
      </c>
      <c r="E6563" s="207" t="s">
        <v>289</v>
      </c>
      <c r="F6563" s="612"/>
      <c r="G6563" s="613"/>
      <c r="H6563" s="616" t="s">
        <v>290</v>
      </c>
      <c r="I6563" s="617"/>
      <c r="J6563" s="620" t="s">
        <v>287</v>
      </c>
      <c r="K6563" s="620" t="s">
        <v>16</v>
      </c>
      <c r="L6563" s="622">
        <v>325</v>
      </c>
    </row>
    <row r="6564" spans="1:12" s="194" customFormat="1" ht="24.6" customHeight="1" x14ac:dyDescent="0.15">
      <c r="A6564" s="626"/>
      <c r="B6564" s="209" t="s">
        <v>291</v>
      </c>
      <c r="C6564" s="209" t="s">
        <v>3933</v>
      </c>
      <c r="D6564" s="211">
        <v>43422</v>
      </c>
      <c r="E6564" s="209" t="s">
        <v>3934</v>
      </c>
      <c r="F6564" s="614"/>
      <c r="G6564" s="615"/>
      <c r="H6564" s="618"/>
      <c r="I6564" s="619"/>
      <c r="J6564" s="621"/>
      <c r="K6564" s="621"/>
      <c r="L6564" s="623"/>
    </row>
    <row r="6565" spans="1:12" s="194" customFormat="1" ht="24.6" customHeight="1" x14ac:dyDescent="0.15">
      <c r="A6565" s="624">
        <v>1234</v>
      </c>
      <c r="B6565" s="203" t="s">
        <v>12</v>
      </c>
      <c r="C6565" s="207" t="s">
        <v>11</v>
      </c>
      <c r="D6565" s="207" t="s">
        <v>280</v>
      </c>
      <c r="E6565" s="207" t="s">
        <v>281</v>
      </c>
      <c r="F6565" s="627" t="s">
        <v>8</v>
      </c>
      <c r="G6565" s="628"/>
      <c r="H6565" s="629"/>
      <c r="I6565" s="630"/>
      <c r="J6565" s="630"/>
      <c r="K6565" s="630"/>
      <c r="L6565" s="631"/>
    </row>
    <row r="6566" spans="1:12" s="194" customFormat="1" ht="26.65" customHeight="1" x14ac:dyDescent="0.15">
      <c r="A6566" s="625"/>
      <c r="B6566" s="620" t="s">
        <v>3935</v>
      </c>
      <c r="C6566" s="620" t="s">
        <v>3936</v>
      </c>
      <c r="D6566" s="634">
        <v>43413</v>
      </c>
      <c r="E6566" s="620" t="s">
        <v>469</v>
      </c>
      <c r="F6566" s="636" t="s">
        <v>2086</v>
      </c>
      <c r="G6566" s="637"/>
      <c r="H6566" s="610" t="s">
        <v>286</v>
      </c>
      <c r="I6566" s="611"/>
      <c r="J6566" s="209" t="s">
        <v>287</v>
      </c>
      <c r="K6566" s="209" t="s">
        <v>287</v>
      </c>
      <c r="L6566" s="210">
        <v>0</v>
      </c>
    </row>
    <row r="6567" spans="1:12" s="194" customFormat="1" ht="83.65" customHeight="1" x14ac:dyDescent="0.15">
      <c r="A6567" s="625"/>
      <c r="B6567" s="621"/>
      <c r="C6567" s="621"/>
      <c r="D6567" s="635"/>
      <c r="E6567" s="621"/>
      <c r="F6567" s="638"/>
      <c r="G6567" s="639"/>
      <c r="H6567" s="610" t="s">
        <v>242</v>
      </c>
      <c r="I6567" s="611"/>
      <c r="J6567" s="209" t="s">
        <v>287</v>
      </c>
      <c r="K6567" s="209" t="s">
        <v>287</v>
      </c>
      <c r="L6567" s="210">
        <v>0</v>
      </c>
    </row>
    <row r="6568" spans="1:12" s="194" customFormat="1" ht="24.6" customHeight="1" x14ac:dyDescent="0.15">
      <c r="A6568" s="625"/>
      <c r="B6568" s="203" t="s">
        <v>6</v>
      </c>
      <c r="C6568" s="207" t="s">
        <v>5</v>
      </c>
      <c r="D6568" s="207" t="s">
        <v>288</v>
      </c>
      <c r="E6568" s="207" t="s">
        <v>289</v>
      </c>
      <c r="F6568" s="612"/>
      <c r="G6568" s="613"/>
      <c r="H6568" s="616" t="s">
        <v>290</v>
      </c>
      <c r="I6568" s="617"/>
      <c r="J6568" s="620" t="s">
        <v>287</v>
      </c>
      <c r="K6568" s="620" t="s">
        <v>16</v>
      </c>
      <c r="L6568" s="622">
        <v>495</v>
      </c>
    </row>
    <row r="6569" spans="1:12" s="194" customFormat="1" ht="24.6" customHeight="1" x14ac:dyDescent="0.15">
      <c r="A6569" s="626"/>
      <c r="B6569" s="209" t="s">
        <v>333</v>
      </c>
      <c r="C6569" s="209" t="s">
        <v>2086</v>
      </c>
      <c r="D6569" s="211">
        <v>43416</v>
      </c>
      <c r="E6569" s="209" t="s">
        <v>3937</v>
      </c>
      <c r="F6569" s="614"/>
      <c r="G6569" s="615"/>
      <c r="H6569" s="618"/>
      <c r="I6569" s="619"/>
      <c r="J6569" s="621"/>
      <c r="K6569" s="621"/>
      <c r="L6569" s="623"/>
    </row>
    <row r="6570" spans="1:12" s="194" customFormat="1" ht="24.6" customHeight="1" x14ac:dyDescent="0.15">
      <c r="A6570" s="624">
        <v>1235</v>
      </c>
      <c r="B6570" s="203" t="s">
        <v>12</v>
      </c>
      <c r="C6570" s="207" t="s">
        <v>11</v>
      </c>
      <c r="D6570" s="207" t="s">
        <v>280</v>
      </c>
      <c r="E6570" s="207" t="s">
        <v>281</v>
      </c>
      <c r="F6570" s="627" t="s">
        <v>8</v>
      </c>
      <c r="G6570" s="628"/>
      <c r="H6570" s="629"/>
      <c r="I6570" s="630"/>
      <c r="J6570" s="630"/>
      <c r="K6570" s="630"/>
      <c r="L6570" s="631"/>
    </row>
    <row r="6571" spans="1:12" s="194" customFormat="1" ht="26.65" customHeight="1" x14ac:dyDescent="0.15">
      <c r="A6571" s="625"/>
      <c r="B6571" s="620" t="s">
        <v>3938</v>
      </c>
      <c r="C6571" s="632" t="s">
        <v>3939</v>
      </c>
      <c r="D6571" s="634">
        <v>43403</v>
      </c>
      <c r="E6571" s="620" t="s">
        <v>3940</v>
      </c>
      <c r="F6571" s="636" t="s">
        <v>3941</v>
      </c>
      <c r="G6571" s="637"/>
      <c r="H6571" s="610" t="s">
        <v>286</v>
      </c>
      <c r="I6571" s="611"/>
      <c r="J6571" s="209" t="s">
        <v>287</v>
      </c>
      <c r="K6571" s="209" t="s">
        <v>16</v>
      </c>
      <c r="L6571" s="210">
        <v>370</v>
      </c>
    </row>
    <row r="6572" spans="1:12" s="194" customFormat="1" ht="320.45" customHeight="1" x14ac:dyDescent="0.15">
      <c r="A6572" s="625"/>
      <c r="B6572" s="621"/>
      <c r="C6572" s="633"/>
      <c r="D6572" s="635"/>
      <c r="E6572" s="621"/>
      <c r="F6572" s="638"/>
      <c r="G6572" s="639"/>
      <c r="H6572" s="610" t="s">
        <v>242</v>
      </c>
      <c r="I6572" s="611"/>
      <c r="J6572" s="209" t="s">
        <v>287</v>
      </c>
      <c r="K6572" s="209" t="s">
        <v>16</v>
      </c>
      <c r="L6572" s="210">
        <v>739.6</v>
      </c>
    </row>
    <row r="6573" spans="1:12" s="194" customFormat="1" ht="24.6" customHeight="1" x14ac:dyDescent="0.15">
      <c r="A6573" s="625"/>
      <c r="B6573" s="203" t="s">
        <v>6</v>
      </c>
      <c r="C6573" s="207" t="s">
        <v>5</v>
      </c>
      <c r="D6573" s="207" t="s">
        <v>288</v>
      </c>
      <c r="E6573" s="207" t="s">
        <v>289</v>
      </c>
      <c r="F6573" s="612"/>
      <c r="G6573" s="613"/>
      <c r="H6573" s="616" t="s">
        <v>290</v>
      </c>
      <c r="I6573" s="617"/>
      <c r="J6573" s="620" t="s">
        <v>287</v>
      </c>
      <c r="K6573" s="620" t="s">
        <v>287</v>
      </c>
      <c r="L6573" s="622">
        <v>0</v>
      </c>
    </row>
    <row r="6574" spans="1:12" s="194" customFormat="1" ht="24.6" customHeight="1" x14ac:dyDescent="0.15">
      <c r="A6574" s="626"/>
      <c r="B6574" s="209" t="s">
        <v>439</v>
      </c>
      <c r="C6574" s="209" t="s">
        <v>3941</v>
      </c>
      <c r="D6574" s="211">
        <v>43405</v>
      </c>
      <c r="E6574" s="209" t="s">
        <v>961</v>
      </c>
      <c r="F6574" s="614"/>
      <c r="G6574" s="615"/>
      <c r="H6574" s="618"/>
      <c r="I6574" s="619"/>
      <c r="J6574" s="621"/>
      <c r="K6574" s="621"/>
      <c r="L6574" s="623"/>
    </row>
    <row r="6575" spans="1:12" s="194" customFormat="1" ht="24.6" customHeight="1" x14ac:dyDescent="0.15">
      <c r="A6575" s="624">
        <v>1236</v>
      </c>
      <c r="B6575" s="203" t="s">
        <v>12</v>
      </c>
      <c r="C6575" s="207" t="s">
        <v>11</v>
      </c>
      <c r="D6575" s="207" t="s">
        <v>280</v>
      </c>
      <c r="E6575" s="207" t="s">
        <v>281</v>
      </c>
      <c r="F6575" s="627" t="s">
        <v>8</v>
      </c>
      <c r="G6575" s="628"/>
      <c r="H6575" s="629"/>
      <c r="I6575" s="630"/>
      <c r="J6575" s="630"/>
      <c r="K6575" s="630"/>
      <c r="L6575" s="631"/>
    </row>
    <row r="6576" spans="1:12" s="194" customFormat="1" ht="26.65" customHeight="1" x14ac:dyDescent="0.15">
      <c r="A6576" s="625"/>
      <c r="B6576" s="620" t="s">
        <v>3938</v>
      </c>
      <c r="C6576" s="632" t="s">
        <v>3942</v>
      </c>
      <c r="D6576" s="634">
        <v>43523</v>
      </c>
      <c r="E6576" s="620" t="s">
        <v>1240</v>
      </c>
      <c r="F6576" s="636" t="s">
        <v>3943</v>
      </c>
      <c r="G6576" s="637"/>
      <c r="H6576" s="610" t="s">
        <v>286</v>
      </c>
      <c r="I6576" s="611"/>
      <c r="J6576" s="209" t="s">
        <v>287</v>
      </c>
      <c r="K6576" s="209" t="s">
        <v>16</v>
      </c>
      <c r="L6576" s="210">
        <v>409.4</v>
      </c>
    </row>
    <row r="6577" spans="1:12" s="194" customFormat="1" ht="148.35" customHeight="1" x14ac:dyDescent="0.15">
      <c r="A6577" s="625"/>
      <c r="B6577" s="621"/>
      <c r="C6577" s="633"/>
      <c r="D6577" s="635"/>
      <c r="E6577" s="621"/>
      <c r="F6577" s="638"/>
      <c r="G6577" s="639"/>
      <c r="H6577" s="610" t="s">
        <v>242</v>
      </c>
      <c r="I6577" s="611"/>
      <c r="J6577" s="209" t="s">
        <v>287</v>
      </c>
      <c r="K6577" s="209" t="s">
        <v>16</v>
      </c>
      <c r="L6577" s="210">
        <v>529.77</v>
      </c>
    </row>
    <row r="6578" spans="1:12" s="194" customFormat="1" ht="24.6" customHeight="1" x14ac:dyDescent="0.15">
      <c r="A6578" s="625"/>
      <c r="B6578" s="203" t="s">
        <v>6</v>
      </c>
      <c r="C6578" s="207" t="s">
        <v>5</v>
      </c>
      <c r="D6578" s="207" t="s">
        <v>288</v>
      </c>
      <c r="E6578" s="207" t="s">
        <v>289</v>
      </c>
      <c r="F6578" s="612"/>
      <c r="G6578" s="613"/>
      <c r="H6578" s="616" t="s">
        <v>290</v>
      </c>
      <c r="I6578" s="617"/>
      <c r="J6578" s="620" t="s">
        <v>287</v>
      </c>
      <c r="K6578" s="620" t="s">
        <v>287</v>
      </c>
      <c r="L6578" s="622">
        <v>0</v>
      </c>
    </row>
    <row r="6579" spans="1:12" s="194" customFormat="1" ht="24.6" customHeight="1" x14ac:dyDescent="0.15">
      <c r="A6579" s="626"/>
      <c r="B6579" s="209" t="s">
        <v>439</v>
      </c>
      <c r="C6579" s="209" t="s">
        <v>3943</v>
      </c>
      <c r="D6579" s="211">
        <v>43525</v>
      </c>
      <c r="E6579" s="209" t="s">
        <v>1359</v>
      </c>
      <c r="F6579" s="614"/>
      <c r="G6579" s="615"/>
      <c r="H6579" s="618"/>
      <c r="I6579" s="619"/>
      <c r="J6579" s="621"/>
      <c r="K6579" s="621"/>
      <c r="L6579" s="623"/>
    </row>
    <row r="6580" spans="1:12" s="194" customFormat="1" ht="24.6" customHeight="1" x14ac:dyDescent="0.15">
      <c r="A6580" s="624">
        <v>1237</v>
      </c>
      <c r="B6580" s="203" t="s">
        <v>12</v>
      </c>
      <c r="C6580" s="207" t="s">
        <v>11</v>
      </c>
      <c r="D6580" s="207" t="s">
        <v>280</v>
      </c>
      <c r="E6580" s="207" t="s">
        <v>281</v>
      </c>
      <c r="F6580" s="627" t="s">
        <v>8</v>
      </c>
      <c r="G6580" s="628"/>
      <c r="H6580" s="629"/>
      <c r="I6580" s="630"/>
      <c r="J6580" s="630"/>
      <c r="K6580" s="630"/>
      <c r="L6580" s="631"/>
    </row>
    <row r="6581" spans="1:12" s="194" customFormat="1" ht="26.65" customHeight="1" x14ac:dyDescent="0.15">
      <c r="A6581" s="625"/>
      <c r="B6581" s="620" t="s">
        <v>3944</v>
      </c>
      <c r="C6581" s="632" t="s">
        <v>3945</v>
      </c>
      <c r="D6581" s="634">
        <v>43376</v>
      </c>
      <c r="E6581" s="620" t="s">
        <v>607</v>
      </c>
      <c r="F6581" s="636" t="s">
        <v>3256</v>
      </c>
      <c r="G6581" s="637"/>
      <c r="H6581" s="610" t="s">
        <v>286</v>
      </c>
      <c r="I6581" s="611"/>
      <c r="J6581" s="209" t="s">
        <v>287</v>
      </c>
      <c r="K6581" s="209" t="s">
        <v>16</v>
      </c>
      <c r="L6581" s="210">
        <v>682.8</v>
      </c>
    </row>
    <row r="6582" spans="1:12" s="194" customFormat="1" ht="409.6" customHeight="1" x14ac:dyDescent="0.15">
      <c r="A6582" s="625"/>
      <c r="B6582" s="640"/>
      <c r="C6582" s="641"/>
      <c r="D6582" s="642"/>
      <c r="E6582" s="640"/>
      <c r="F6582" s="643"/>
      <c r="G6582" s="644"/>
      <c r="H6582" s="616" t="s">
        <v>242</v>
      </c>
      <c r="I6582" s="617"/>
      <c r="J6582" s="620" t="s">
        <v>287</v>
      </c>
      <c r="K6582" s="620" t="s">
        <v>16</v>
      </c>
      <c r="L6582" s="622">
        <v>644.4</v>
      </c>
    </row>
    <row r="6583" spans="1:12" s="194" customFormat="1" ht="170.1" customHeight="1" x14ac:dyDescent="0.15">
      <c r="A6583" s="625"/>
      <c r="B6583" s="621"/>
      <c r="C6583" s="633"/>
      <c r="D6583" s="635"/>
      <c r="E6583" s="621"/>
      <c r="F6583" s="638"/>
      <c r="G6583" s="639"/>
      <c r="H6583" s="618"/>
      <c r="I6583" s="619"/>
      <c r="J6583" s="621"/>
      <c r="K6583" s="621"/>
      <c r="L6583" s="623"/>
    </row>
    <row r="6584" spans="1:12" s="194" customFormat="1" ht="24.6" customHeight="1" x14ac:dyDescent="0.15">
      <c r="A6584" s="625"/>
      <c r="B6584" s="203" t="s">
        <v>6</v>
      </c>
      <c r="C6584" s="207" t="s">
        <v>5</v>
      </c>
      <c r="D6584" s="207" t="s">
        <v>288</v>
      </c>
      <c r="E6584" s="207" t="s">
        <v>289</v>
      </c>
      <c r="F6584" s="612"/>
      <c r="G6584" s="613"/>
      <c r="H6584" s="616" t="s">
        <v>290</v>
      </c>
      <c r="I6584" s="617"/>
      <c r="J6584" s="620" t="s">
        <v>287</v>
      </c>
      <c r="K6584" s="620" t="s">
        <v>287</v>
      </c>
      <c r="L6584" s="622">
        <v>0</v>
      </c>
    </row>
    <row r="6585" spans="1:12" s="194" customFormat="1" ht="24.6" customHeight="1" x14ac:dyDescent="0.15">
      <c r="A6585" s="626"/>
      <c r="B6585" s="209" t="s">
        <v>790</v>
      </c>
      <c r="C6585" s="209" t="s">
        <v>3256</v>
      </c>
      <c r="D6585" s="211">
        <v>43378</v>
      </c>
      <c r="E6585" s="209" t="s">
        <v>568</v>
      </c>
      <c r="F6585" s="614"/>
      <c r="G6585" s="615"/>
      <c r="H6585" s="618"/>
      <c r="I6585" s="619"/>
      <c r="J6585" s="621"/>
      <c r="K6585" s="621"/>
      <c r="L6585" s="623"/>
    </row>
    <row r="6586" spans="1:12" s="194" customFormat="1" ht="24.6" customHeight="1" x14ac:dyDescent="0.15">
      <c r="A6586" s="624">
        <v>1238</v>
      </c>
      <c r="B6586" s="203" t="s">
        <v>12</v>
      </c>
      <c r="C6586" s="207" t="s">
        <v>11</v>
      </c>
      <c r="D6586" s="207" t="s">
        <v>280</v>
      </c>
      <c r="E6586" s="207" t="s">
        <v>281</v>
      </c>
      <c r="F6586" s="627" t="s">
        <v>8</v>
      </c>
      <c r="G6586" s="628"/>
      <c r="H6586" s="629"/>
      <c r="I6586" s="630"/>
      <c r="J6586" s="630"/>
      <c r="K6586" s="630"/>
      <c r="L6586" s="631"/>
    </row>
    <row r="6587" spans="1:12" s="194" customFormat="1" ht="26.65" customHeight="1" x14ac:dyDescent="0.15">
      <c r="A6587" s="625"/>
      <c r="B6587" s="620" t="s">
        <v>3944</v>
      </c>
      <c r="C6587" s="632" t="s">
        <v>3946</v>
      </c>
      <c r="D6587" s="634">
        <v>43387</v>
      </c>
      <c r="E6587" s="620" t="s">
        <v>1385</v>
      </c>
      <c r="F6587" s="636" t="s">
        <v>1386</v>
      </c>
      <c r="G6587" s="637"/>
      <c r="H6587" s="610" t="s">
        <v>286</v>
      </c>
      <c r="I6587" s="611"/>
      <c r="J6587" s="209" t="s">
        <v>287</v>
      </c>
      <c r="K6587" s="209" t="s">
        <v>16</v>
      </c>
      <c r="L6587" s="210">
        <v>305.36</v>
      </c>
    </row>
    <row r="6588" spans="1:12" s="194" customFormat="1" ht="409.6" customHeight="1" x14ac:dyDescent="0.15">
      <c r="A6588" s="625"/>
      <c r="B6588" s="640"/>
      <c r="C6588" s="641"/>
      <c r="D6588" s="642"/>
      <c r="E6588" s="640"/>
      <c r="F6588" s="643"/>
      <c r="G6588" s="644"/>
      <c r="H6588" s="616" t="s">
        <v>242</v>
      </c>
      <c r="I6588" s="617"/>
      <c r="J6588" s="620" t="s">
        <v>287</v>
      </c>
      <c r="K6588" s="620" t="s">
        <v>16</v>
      </c>
      <c r="L6588" s="622">
        <v>284.39999999999998</v>
      </c>
    </row>
    <row r="6589" spans="1:12" s="194" customFormat="1" ht="73.5" customHeight="1" x14ac:dyDescent="0.15">
      <c r="A6589" s="625"/>
      <c r="B6589" s="621"/>
      <c r="C6589" s="633"/>
      <c r="D6589" s="635"/>
      <c r="E6589" s="621"/>
      <c r="F6589" s="638"/>
      <c r="G6589" s="639"/>
      <c r="H6589" s="618"/>
      <c r="I6589" s="619"/>
      <c r="J6589" s="621"/>
      <c r="K6589" s="621"/>
      <c r="L6589" s="623"/>
    </row>
    <row r="6590" spans="1:12" s="194" customFormat="1" ht="24.6" customHeight="1" x14ac:dyDescent="0.15">
      <c r="A6590" s="625"/>
      <c r="B6590" s="203" t="s">
        <v>6</v>
      </c>
      <c r="C6590" s="207" t="s">
        <v>5</v>
      </c>
      <c r="D6590" s="207" t="s">
        <v>288</v>
      </c>
      <c r="E6590" s="207" t="s">
        <v>289</v>
      </c>
      <c r="F6590" s="612"/>
      <c r="G6590" s="613"/>
      <c r="H6590" s="616" t="s">
        <v>290</v>
      </c>
      <c r="I6590" s="617"/>
      <c r="J6590" s="620" t="s">
        <v>287</v>
      </c>
      <c r="K6590" s="620" t="s">
        <v>16</v>
      </c>
      <c r="L6590" s="622">
        <v>75</v>
      </c>
    </row>
    <row r="6591" spans="1:12" s="194" customFormat="1" ht="24.6" customHeight="1" x14ac:dyDescent="0.15">
      <c r="A6591" s="626"/>
      <c r="B6591" s="209" t="s">
        <v>790</v>
      </c>
      <c r="C6591" s="209" t="s">
        <v>1386</v>
      </c>
      <c r="D6591" s="211">
        <v>43388</v>
      </c>
      <c r="E6591" s="209" t="s">
        <v>2933</v>
      </c>
      <c r="F6591" s="614"/>
      <c r="G6591" s="615"/>
      <c r="H6591" s="618"/>
      <c r="I6591" s="619"/>
      <c r="J6591" s="621"/>
      <c r="K6591" s="621"/>
      <c r="L6591" s="623"/>
    </row>
    <row r="6592" spans="1:12" s="194" customFormat="1" ht="24.6" customHeight="1" x14ac:dyDescent="0.15">
      <c r="A6592" s="624">
        <v>1239</v>
      </c>
      <c r="B6592" s="203" t="s">
        <v>12</v>
      </c>
      <c r="C6592" s="207" t="s">
        <v>11</v>
      </c>
      <c r="D6592" s="207" t="s">
        <v>280</v>
      </c>
      <c r="E6592" s="207" t="s">
        <v>281</v>
      </c>
      <c r="F6592" s="627" t="s">
        <v>8</v>
      </c>
      <c r="G6592" s="628"/>
      <c r="H6592" s="629"/>
      <c r="I6592" s="630"/>
      <c r="J6592" s="630"/>
      <c r="K6592" s="630"/>
      <c r="L6592" s="631"/>
    </row>
    <row r="6593" spans="1:12" s="194" customFormat="1" ht="26.65" customHeight="1" x14ac:dyDescent="0.15">
      <c r="A6593" s="625"/>
      <c r="B6593" s="620" t="s">
        <v>3944</v>
      </c>
      <c r="C6593" s="632" t="s">
        <v>3947</v>
      </c>
      <c r="D6593" s="634">
        <v>43437</v>
      </c>
      <c r="E6593" s="620" t="s">
        <v>377</v>
      </c>
      <c r="F6593" s="636" t="s">
        <v>3948</v>
      </c>
      <c r="G6593" s="637"/>
      <c r="H6593" s="610" t="s">
        <v>286</v>
      </c>
      <c r="I6593" s="611"/>
      <c r="J6593" s="209" t="s">
        <v>287</v>
      </c>
      <c r="K6593" s="209" t="s">
        <v>16</v>
      </c>
      <c r="L6593" s="210">
        <v>377.6</v>
      </c>
    </row>
    <row r="6594" spans="1:12" s="194" customFormat="1" ht="409.6" customHeight="1" x14ac:dyDescent="0.15">
      <c r="A6594" s="625"/>
      <c r="B6594" s="640"/>
      <c r="C6594" s="641"/>
      <c r="D6594" s="642"/>
      <c r="E6594" s="640"/>
      <c r="F6594" s="643"/>
      <c r="G6594" s="644"/>
      <c r="H6594" s="616" t="s">
        <v>242</v>
      </c>
      <c r="I6594" s="617"/>
      <c r="J6594" s="620" t="s">
        <v>287</v>
      </c>
      <c r="K6594" s="620" t="s">
        <v>16</v>
      </c>
      <c r="L6594" s="622">
        <v>98</v>
      </c>
    </row>
    <row r="6595" spans="1:12" s="194" customFormat="1" ht="202.7" customHeight="1" x14ac:dyDescent="0.15">
      <c r="A6595" s="625"/>
      <c r="B6595" s="621"/>
      <c r="C6595" s="633"/>
      <c r="D6595" s="635"/>
      <c r="E6595" s="621"/>
      <c r="F6595" s="638"/>
      <c r="G6595" s="639"/>
      <c r="H6595" s="618"/>
      <c r="I6595" s="619"/>
      <c r="J6595" s="621"/>
      <c r="K6595" s="621"/>
      <c r="L6595" s="623"/>
    </row>
    <row r="6596" spans="1:12" s="194" customFormat="1" ht="24.6" customHeight="1" x14ac:dyDescent="0.15">
      <c r="A6596" s="625"/>
      <c r="B6596" s="203" t="s">
        <v>6</v>
      </c>
      <c r="C6596" s="207" t="s">
        <v>5</v>
      </c>
      <c r="D6596" s="207" t="s">
        <v>288</v>
      </c>
      <c r="E6596" s="207" t="s">
        <v>289</v>
      </c>
      <c r="F6596" s="612"/>
      <c r="G6596" s="613"/>
      <c r="H6596" s="616" t="s">
        <v>290</v>
      </c>
      <c r="I6596" s="617"/>
      <c r="J6596" s="620" t="s">
        <v>287</v>
      </c>
      <c r="K6596" s="620" t="s">
        <v>287</v>
      </c>
      <c r="L6596" s="622">
        <v>0</v>
      </c>
    </row>
    <row r="6597" spans="1:12" s="194" customFormat="1" ht="24.6" customHeight="1" x14ac:dyDescent="0.15">
      <c r="A6597" s="626"/>
      <c r="B6597" s="209" t="s">
        <v>790</v>
      </c>
      <c r="C6597" s="209" t="s">
        <v>3948</v>
      </c>
      <c r="D6597" s="211">
        <v>43438</v>
      </c>
      <c r="E6597" s="209" t="s">
        <v>3949</v>
      </c>
      <c r="F6597" s="614"/>
      <c r="G6597" s="615"/>
      <c r="H6597" s="618"/>
      <c r="I6597" s="619"/>
      <c r="J6597" s="621"/>
      <c r="K6597" s="621"/>
      <c r="L6597" s="623"/>
    </row>
    <row r="6598" spans="1:12" s="194" customFormat="1" ht="24.6" customHeight="1" x14ac:dyDescent="0.15">
      <c r="A6598" s="624">
        <v>1240</v>
      </c>
      <c r="B6598" s="203" t="s">
        <v>12</v>
      </c>
      <c r="C6598" s="207" t="s">
        <v>11</v>
      </c>
      <c r="D6598" s="207" t="s">
        <v>280</v>
      </c>
      <c r="E6598" s="207" t="s">
        <v>281</v>
      </c>
      <c r="F6598" s="627" t="s">
        <v>8</v>
      </c>
      <c r="G6598" s="628"/>
      <c r="H6598" s="629"/>
      <c r="I6598" s="630"/>
      <c r="J6598" s="630"/>
      <c r="K6598" s="630"/>
      <c r="L6598" s="631"/>
    </row>
    <row r="6599" spans="1:12" s="194" customFormat="1" ht="26.65" customHeight="1" x14ac:dyDescent="0.15">
      <c r="A6599" s="625"/>
      <c r="B6599" s="620" t="s">
        <v>3944</v>
      </c>
      <c r="C6599" s="632" t="s">
        <v>3950</v>
      </c>
      <c r="D6599" s="634">
        <v>43523</v>
      </c>
      <c r="E6599" s="620" t="s">
        <v>331</v>
      </c>
      <c r="F6599" s="636" t="s">
        <v>3951</v>
      </c>
      <c r="G6599" s="637"/>
      <c r="H6599" s="610" t="s">
        <v>286</v>
      </c>
      <c r="I6599" s="611"/>
      <c r="J6599" s="209" t="s">
        <v>287</v>
      </c>
      <c r="K6599" s="209" t="s">
        <v>16</v>
      </c>
      <c r="L6599" s="210">
        <v>282.60000000000002</v>
      </c>
    </row>
    <row r="6600" spans="1:12" s="194" customFormat="1" ht="409.6" customHeight="1" x14ac:dyDescent="0.15">
      <c r="A6600" s="625"/>
      <c r="B6600" s="640"/>
      <c r="C6600" s="641"/>
      <c r="D6600" s="642"/>
      <c r="E6600" s="640"/>
      <c r="F6600" s="643"/>
      <c r="G6600" s="644"/>
      <c r="H6600" s="616" t="s">
        <v>242</v>
      </c>
      <c r="I6600" s="617"/>
      <c r="J6600" s="620" t="s">
        <v>287</v>
      </c>
      <c r="K6600" s="620" t="s">
        <v>16</v>
      </c>
      <c r="L6600" s="622">
        <v>286.39999999999998</v>
      </c>
    </row>
    <row r="6601" spans="1:12" s="194" customFormat="1" ht="267.2" customHeight="1" x14ac:dyDescent="0.15">
      <c r="A6601" s="625"/>
      <c r="B6601" s="621"/>
      <c r="C6601" s="633"/>
      <c r="D6601" s="635"/>
      <c r="E6601" s="621"/>
      <c r="F6601" s="638"/>
      <c r="G6601" s="639"/>
      <c r="H6601" s="618"/>
      <c r="I6601" s="619"/>
      <c r="J6601" s="621"/>
      <c r="K6601" s="621"/>
      <c r="L6601" s="623"/>
    </row>
    <row r="6602" spans="1:12" s="194" customFormat="1" ht="24.6" customHeight="1" x14ac:dyDescent="0.15">
      <c r="A6602" s="625"/>
      <c r="B6602" s="203" t="s">
        <v>6</v>
      </c>
      <c r="C6602" s="207" t="s">
        <v>5</v>
      </c>
      <c r="D6602" s="207" t="s">
        <v>288</v>
      </c>
      <c r="E6602" s="207" t="s">
        <v>289</v>
      </c>
      <c r="F6602" s="612"/>
      <c r="G6602" s="613"/>
      <c r="H6602" s="616" t="s">
        <v>290</v>
      </c>
      <c r="I6602" s="617"/>
      <c r="J6602" s="620" t="s">
        <v>287</v>
      </c>
      <c r="K6602" s="620" t="s">
        <v>287</v>
      </c>
      <c r="L6602" s="622">
        <v>0</v>
      </c>
    </row>
    <row r="6603" spans="1:12" s="194" customFormat="1" ht="24.6" customHeight="1" x14ac:dyDescent="0.15">
      <c r="A6603" s="626"/>
      <c r="B6603" s="209" t="s">
        <v>790</v>
      </c>
      <c r="C6603" s="209" t="s">
        <v>3951</v>
      </c>
      <c r="D6603" s="211">
        <v>43525</v>
      </c>
      <c r="E6603" s="209" t="s">
        <v>1359</v>
      </c>
      <c r="F6603" s="614"/>
      <c r="G6603" s="615"/>
      <c r="H6603" s="618"/>
      <c r="I6603" s="619"/>
      <c r="J6603" s="621"/>
      <c r="K6603" s="621"/>
      <c r="L6603" s="623"/>
    </row>
    <row r="6604" spans="1:12" s="194" customFormat="1" ht="24.6" customHeight="1" x14ac:dyDescent="0.15">
      <c r="A6604" s="624">
        <v>1241</v>
      </c>
      <c r="B6604" s="203" t="s">
        <v>12</v>
      </c>
      <c r="C6604" s="207" t="s">
        <v>11</v>
      </c>
      <c r="D6604" s="207" t="s">
        <v>280</v>
      </c>
      <c r="E6604" s="207" t="s">
        <v>281</v>
      </c>
      <c r="F6604" s="627" t="s">
        <v>8</v>
      </c>
      <c r="G6604" s="628"/>
      <c r="H6604" s="629"/>
      <c r="I6604" s="630"/>
      <c r="J6604" s="630"/>
      <c r="K6604" s="630"/>
      <c r="L6604" s="631"/>
    </row>
    <row r="6605" spans="1:12" s="194" customFormat="1" ht="26.65" customHeight="1" x14ac:dyDescent="0.15">
      <c r="A6605" s="625"/>
      <c r="B6605" s="620" t="s">
        <v>3952</v>
      </c>
      <c r="C6605" s="632" t="s">
        <v>3953</v>
      </c>
      <c r="D6605" s="634">
        <v>43375</v>
      </c>
      <c r="E6605" s="620" t="s">
        <v>377</v>
      </c>
      <c r="F6605" s="636" t="s">
        <v>3954</v>
      </c>
      <c r="G6605" s="637"/>
      <c r="H6605" s="610" t="s">
        <v>286</v>
      </c>
      <c r="I6605" s="611"/>
      <c r="J6605" s="209" t="s">
        <v>287</v>
      </c>
      <c r="K6605" s="209" t="s">
        <v>16</v>
      </c>
      <c r="L6605" s="210">
        <v>969</v>
      </c>
    </row>
    <row r="6606" spans="1:12" s="194" customFormat="1" ht="384.95" customHeight="1" x14ac:dyDescent="0.15">
      <c r="A6606" s="625"/>
      <c r="B6606" s="621"/>
      <c r="C6606" s="633"/>
      <c r="D6606" s="635"/>
      <c r="E6606" s="621"/>
      <c r="F6606" s="638"/>
      <c r="G6606" s="639"/>
      <c r="H6606" s="610" t="s">
        <v>242</v>
      </c>
      <c r="I6606" s="611"/>
      <c r="J6606" s="209" t="s">
        <v>287</v>
      </c>
      <c r="K6606" s="209" t="s">
        <v>16</v>
      </c>
      <c r="L6606" s="210">
        <v>254</v>
      </c>
    </row>
    <row r="6607" spans="1:12" s="194" customFormat="1" ht="24.6" customHeight="1" x14ac:dyDescent="0.15">
      <c r="A6607" s="625"/>
      <c r="B6607" s="203" t="s">
        <v>6</v>
      </c>
      <c r="C6607" s="207" t="s">
        <v>5</v>
      </c>
      <c r="D6607" s="207" t="s">
        <v>288</v>
      </c>
      <c r="E6607" s="207" t="s">
        <v>289</v>
      </c>
      <c r="F6607" s="612"/>
      <c r="G6607" s="613"/>
      <c r="H6607" s="616" t="s">
        <v>290</v>
      </c>
      <c r="I6607" s="617"/>
      <c r="J6607" s="620" t="s">
        <v>287</v>
      </c>
      <c r="K6607" s="620" t="s">
        <v>287</v>
      </c>
      <c r="L6607" s="622">
        <v>0</v>
      </c>
    </row>
    <row r="6608" spans="1:12" s="194" customFormat="1" ht="35.1" customHeight="1" x14ac:dyDescent="0.15">
      <c r="A6608" s="626"/>
      <c r="B6608" s="209" t="s">
        <v>1774</v>
      </c>
      <c r="C6608" s="209" t="s">
        <v>3954</v>
      </c>
      <c r="D6608" s="211">
        <v>43378</v>
      </c>
      <c r="E6608" s="209" t="s">
        <v>3955</v>
      </c>
      <c r="F6608" s="614"/>
      <c r="G6608" s="615"/>
      <c r="H6608" s="618"/>
      <c r="I6608" s="619"/>
      <c r="J6608" s="621"/>
      <c r="K6608" s="621"/>
      <c r="L6608" s="623"/>
    </row>
    <row r="6609" spans="1:12" s="194" customFormat="1" ht="24.6" customHeight="1" x14ac:dyDescent="0.15">
      <c r="A6609" s="624">
        <v>1242</v>
      </c>
      <c r="B6609" s="203" t="s">
        <v>12</v>
      </c>
      <c r="C6609" s="207" t="s">
        <v>11</v>
      </c>
      <c r="D6609" s="207" t="s">
        <v>280</v>
      </c>
      <c r="E6609" s="207" t="s">
        <v>281</v>
      </c>
      <c r="F6609" s="627" t="s">
        <v>8</v>
      </c>
      <c r="G6609" s="628"/>
      <c r="H6609" s="629"/>
      <c r="I6609" s="630"/>
      <c r="J6609" s="630"/>
      <c r="K6609" s="630"/>
      <c r="L6609" s="631"/>
    </row>
    <row r="6610" spans="1:12" s="194" customFormat="1" ht="26.65" customHeight="1" x14ac:dyDescent="0.15">
      <c r="A6610" s="625"/>
      <c r="B6610" s="620" t="s">
        <v>3956</v>
      </c>
      <c r="C6610" s="632" t="s">
        <v>3957</v>
      </c>
      <c r="D6610" s="634">
        <v>43396</v>
      </c>
      <c r="E6610" s="620" t="s">
        <v>394</v>
      </c>
      <c r="F6610" s="636" t="s">
        <v>395</v>
      </c>
      <c r="G6610" s="637"/>
      <c r="H6610" s="610" t="s">
        <v>286</v>
      </c>
      <c r="I6610" s="611"/>
      <c r="J6610" s="209" t="s">
        <v>287</v>
      </c>
      <c r="K6610" s="209" t="s">
        <v>16</v>
      </c>
      <c r="L6610" s="210">
        <v>722.79</v>
      </c>
    </row>
    <row r="6611" spans="1:12" s="194" customFormat="1" ht="409.6" customHeight="1" x14ac:dyDescent="0.15">
      <c r="A6611" s="625"/>
      <c r="B6611" s="640"/>
      <c r="C6611" s="641"/>
      <c r="D6611" s="642"/>
      <c r="E6611" s="640"/>
      <c r="F6611" s="643"/>
      <c r="G6611" s="644"/>
      <c r="H6611" s="616" t="s">
        <v>242</v>
      </c>
      <c r="I6611" s="617"/>
      <c r="J6611" s="620" t="s">
        <v>287</v>
      </c>
      <c r="K6611" s="620" t="s">
        <v>16</v>
      </c>
      <c r="L6611" s="622">
        <v>1452.21</v>
      </c>
    </row>
    <row r="6612" spans="1:12" s="194" customFormat="1" ht="170.1" customHeight="1" x14ac:dyDescent="0.15">
      <c r="A6612" s="625"/>
      <c r="B6612" s="621"/>
      <c r="C6612" s="633"/>
      <c r="D6612" s="635"/>
      <c r="E6612" s="621"/>
      <c r="F6612" s="638"/>
      <c r="G6612" s="639"/>
      <c r="H6612" s="618"/>
      <c r="I6612" s="619"/>
      <c r="J6612" s="621"/>
      <c r="K6612" s="621"/>
      <c r="L6612" s="623"/>
    </row>
    <row r="6613" spans="1:12" s="194" customFormat="1" ht="24.6" customHeight="1" x14ac:dyDescent="0.15">
      <c r="A6613" s="625"/>
      <c r="B6613" s="203" t="s">
        <v>6</v>
      </c>
      <c r="C6613" s="207" t="s">
        <v>5</v>
      </c>
      <c r="D6613" s="207" t="s">
        <v>288</v>
      </c>
      <c r="E6613" s="207" t="s">
        <v>289</v>
      </c>
      <c r="F6613" s="612"/>
      <c r="G6613" s="613"/>
      <c r="H6613" s="616" t="s">
        <v>290</v>
      </c>
      <c r="I6613" s="617"/>
      <c r="J6613" s="620" t="s">
        <v>287</v>
      </c>
      <c r="K6613" s="620" t="s">
        <v>16</v>
      </c>
      <c r="L6613" s="622">
        <v>763.22</v>
      </c>
    </row>
    <row r="6614" spans="1:12" s="194" customFormat="1" ht="24.6" customHeight="1" x14ac:dyDescent="0.15">
      <c r="A6614" s="626"/>
      <c r="B6614" s="209" t="s">
        <v>790</v>
      </c>
      <c r="C6614" s="209" t="s">
        <v>395</v>
      </c>
      <c r="D6614" s="211">
        <v>43400</v>
      </c>
      <c r="E6614" s="209" t="s">
        <v>2641</v>
      </c>
      <c r="F6614" s="614"/>
      <c r="G6614" s="615"/>
      <c r="H6614" s="618"/>
      <c r="I6614" s="619"/>
      <c r="J6614" s="621"/>
      <c r="K6614" s="621"/>
      <c r="L6614" s="623"/>
    </row>
    <row r="6615" spans="1:12" s="194" customFormat="1" ht="24.6" customHeight="1" x14ac:dyDescent="0.15">
      <c r="A6615" s="624">
        <v>1243</v>
      </c>
      <c r="B6615" s="203" t="s">
        <v>12</v>
      </c>
      <c r="C6615" s="207" t="s">
        <v>11</v>
      </c>
      <c r="D6615" s="207" t="s">
        <v>280</v>
      </c>
      <c r="E6615" s="207" t="s">
        <v>281</v>
      </c>
      <c r="F6615" s="627" t="s">
        <v>8</v>
      </c>
      <c r="G6615" s="628"/>
      <c r="H6615" s="629"/>
      <c r="I6615" s="630"/>
      <c r="J6615" s="630"/>
      <c r="K6615" s="630"/>
      <c r="L6615" s="631"/>
    </row>
    <row r="6616" spans="1:12" s="194" customFormat="1" ht="26.65" customHeight="1" x14ac:dyDescent="0.15">
      <c r="A6616" s="625"/>
      <c r="B6616" s="620" t="s">
        <v>3958</v>
      </c>
      <c r="C6616" s="632" t="s">
        <v>3959</v>
      </c>
      <c r="D6616" s="634">
        <v>43475</v>
      </c>
      <c r="E6616" s="620" t="s">
        <v>770</v>
      </c>
      <c r="F6616" s="636" t="s">
        <v>858</v>
      </c>
      <c r="G6616" s="637"/>
      <c r="H6616" s="610" t="s">
        <v>286</v>
      </c>
      <c r="I6616" s="611"/>
      <c r="J6616" s="209" t="s">
        <v>287</v>
      </c>
      <c r="K6616" s="209" t="s">
        <v>16</v>
      </c>
      <c r="L6616" s="210">
        <v>628.77</v>
      </c>
    </row>
    <row r="6617" spans="1:12" s="194" customFormat="1" ht="384.95" customHeight="1" x14ac:dyDescent="0.15">
      <c r="A6617" s="625"/>
      <c r="B6617" s="621"/>
      <c r="C6617" s="633"/>
      <c r="D6617" s="635"/>
      <c r="E6617" s="621"/>
      <c r="F6617" s="638"/>
      <c r="G6617" s="639"/>
      <c r="H6617" s="610" t="s">
        <v>242</v>
      </c>
      <c r="I6617" s="611"/>
      <c r="J6617" s="209" t="s">
        <v>287</v>
      </c>
      <c r="K6617" s="209" t="s">
        <v>16</v>
      </c>
      <c r="L6617" s="210">
        <v>277.12</v>
      </c>
    </row>
    <row r="6618" spans="1:12" s="194" customFormat="1" ht="24.6" customHeight="1" x14ac:dyDescent="0.15">
      <c r="A6618" s="625"/>
      <c r="B6618" s="203" t="s">
        <v>6</v>
      </c>
      <c r="C6618" s="207" t="s">
        <v>5</v>
      </c>
      <c r="D6618" s="207" t="s">
        <v>288</v>
      </c>
      <c r="E6618" s="207" t="s">
        <v>289</v>
      </c>
      <c r="F6618" s="612"/>
      <c r="G6618" s="613"/>
      <c r="H6618" s="616" t="s">
        <v>290</v>
      </c>
      <c r="I6618" s="617"/>
      <c r="J6618" s="620" t="s">
        <v>287</v>
      </c>
      <c r="K6618" s="620" t="s">
        <v>16</v>
      </c>
      <c r="L6618" s="622">
        <v>88</v>
      </c>
    </row>
    <row r="6619" spans="1:12" s="194" customFormat="1" ht="24.6" customHeight="1" x14ac:dyDescent="0.15">
      <c r="A6619" s="626"/>
      <c r="B6619" s="209" t="s">
        <v>317</v>
      </c>
      <c r="C6619" s="209" t="s">
        <v>858</v>
      </c>
      <c r="D6619" s="211">
        <v>43477</v>
      </c>
      <c r="E6619" s="209" t="s">
        <v>2369</v>
      </c>
      <c r="F6619" s="614"/>
      <c r="G6619" s="615"/>
      <c r="H6619" s="618"/>
      <c r="I6619" s="619"/>
      <c r="J6619" s="621"/>
      <c r="K6619" s="621"/>
      <c r="L6619" s="623"/>
    </row>
    <row r="6620" spans="1:12" s="194" customFormat="1" ht="24.6" customHeight="1" x14ac:dyDescent="0.15">
      <c r="A6620" s="624">
        <v>1244</v>
      </c>
      <c r="B6620" s="203" t="s">
        <v>12</v>
      </c>
      <c r="C6620" s="207" t="s">
        <v>11</v>
      </c>
      <c r="D6620" s="207" t="s">
        <v>280</v>
      </c>
      <c r="E6620" s="207" t="s">
        <v>281</v>
      </c>
      <c r="F6620" s="627" t="s">
        <v>8</v>
      </c>
      <c r="G6620" s="628"/>
      <c r="H6620" s="629"/>
      <c r="I6620" s="630"/>
      <c r="J6620" s="630"/>
      <c r="K6620" s="630"/>
      <c r="L6620" s="631"/>
    </row>
    <row r="6621" spans="1:12" s="194" customFormat="1" ht="26.65" customHeight="1" x14ac:dyDescent="0.15">
      <c r="A6621" s="625"/>
      <c r="B6621" s="620" t="s">
        <v>3960</v>
      </c>
      <c r="C6621" s="632" t="s">
        <v>3961</v>
      </c>
      <c r="D6621" s="634">
        <v>43420</v>
      </c>
      <c r="E6621" s="620" t="s">
        <v>469</v>
      </c>
      <c r="F6621" s="636" t="s">
        <v>3962</v>
      </c>
      <c r="G6621" s="637"/>
      <c r="H6621" s="610" t="s">
        <v>286</v>
      </c>
      <c r="I6621" s="611"/>
      <c r="J6621" s="209" t="s">
        <v>287</v>
      </c>
      <c r="K6621" s="209" t="s">
        <v>16</v>
      </c>
      <c r="L6621" s="210">
        <v>856.94</v>
      </c>
    </row>
    <row r="6622" spans="1:12" s="194" customFormat="1" ht="409.6" customHeight="1" x14ac:dyDescent="0.15">
      <c r="A6622" s="625"/>
      <c r="B6622" s="621"/>
      <c r="C6622" s="633"/>
      <c r="D6622" s="635"/>
      <c r="E6622" s="621"/>
      <c r="F6622" s="638"/>
      <c r="G6622" s="639"/>
      <c r="H6622" s="610" t="s">
        <v>242</v>
      </c>
      <c r="I6622" s="611"/>
      <c r="J6622" s="209" t="s">
        <v>287</v>
      </c>
      <c r="K6622" s="209" t="s">
        <v>16</v>
      </c>
      <c r="L6622" s="210">
        <v>482.4</v>
      </c>
    </row>
    <row r="6623" spans="1:12" s="194" customFormat="1" ht="24.6" customHeight="1" x14ac:dyDescent="0.15">
      <c r="A6623" s="625"/>
      <c r="B6623" s="203" t="s">
        <v>6</v>
      </c>
      <c r="C6623" s="207" t="s">
        <v>5</v>
      </c>
      <c r="D6623" s="207" t="s">
        <v>288</v>
      </c>
      <c r="E6623" s="207" t="s">
        <v>289</v>
      </c>
      <c r="F6623" s="612"/>
      <c r="G6623" s="613"/>
      <c r="H6623" s="616" t="s">
        <v>290</v>
      </c>
      <c r="I6623" s="617"/>
      <c r="J6623" s="620" t="s">
        <v>287</v>
      </c>
      <c r="K6623" s="620" t="s">
        <v>16</v>
      </c>
      <c r="L6623" s="622">
        <v>255</v>
      </c>
    </row>
    <row r="6624" spans="1:12" s="194" customFormat="1" ht="24.6" customHeight="1" x14ac:dyDescent="0.15">
      <c r="A6624" s="626"/>
      <c r="B6624" s="209" t="s">
        <v>3963</v>
      </c>
      <c r="C6624" s="209" t="s">
        <v>3962</v>
      </c>
      <c r="D6624" s="211">
        <v>43423</v>
      </c>
      <c r="E6624" s="209" t="s">
        <v>3964</v>
      </c>
      <c r="F6624" s="614"/>
      <c r="G6624" s="615"/>
      <c r="H6624" s="618"/>
      <c r="I6624" s="619"/>
      <c r="J6624" s="621"/>
      <c r="K6624" s="621"/>
      <c r="L6624" s="623"/>
    </row>
    <row r="6625" spans="1:12" s="194" customFormat="1" ht="24.6" customHeight="1" x14ac:dyDescent="0.15">
      <c r="A6625" s="624">
        <v>1245</v>
      </c>
      <c r="B6625" s="203" t="s">
        <v>12</v>
      </c>
      <c r="C6625" s="207" t="s">
        <v>11</v>
      </c>
      <c r="D6625" s="207" t="s">
        <v>280</v>
      </c>
      <c r="E6625" s="207" t="s">
        <v>281</v>
      </c>
      <c r="F6625" s="627" t="s">
        <v>8</v>
      </c>
      <c r="G6625" s="628"/>
      <c r="H6625" s="629"/>
      <c r="I6625" s="630"/>
      <c r="J6625" s="630"/>
      <c r="K6625" s="630"/>
      <c r="L6625" s="631"/>
    </row>
    <row r="6626" spans="1:12" s="194" customFormat="1" ht="26.65" customHeight="1" x14ac:dyDescent="0.15">
      <c r="A6626" s="625"/>
      <c r="B6626" s="620" t="s">
        <v>3965</v>
      </c>
      <c r="C6626" s="620" t="s">
        <v>3966</v>
      </c>
      <c r="D6626" s="634">
        <v>43392</v>
      </c>
      <c r="E6626" s="620" t="s">
        <v>469</v>
      </c>
      <c r="F6626" s="636" t="s">
        <v>858</v>
      </c>
      <c r="G6626" s="637"/>
      <c r="H6626" s="610" t="s">
        <v>286</v>
      </c>
      <c r="I6626" s="611"/>
      <c r="J6626" s="209" t="s">
        <v>287</v>
      </c>
      <c r="K6626" s="209" t="s">
        <v>16</v>
      </c>
      <c r="L6626" s="210">
        <v>669</v>
      </c>
    </row>
    <row r="6627" spans="1:12" s="194" customFormat="1" ht="105" customHeight="1" x14ac:dyDescent="0.15">
      <c r="A6627" s="625"/>
      <c r="B6627" s="621"/>
      <c r="C6627" s="621"/>
      <c r="D6627" s="635"/>
      <c r="E6627" s="621"/>
      <c r="F6627" s="638"/>
      <c r="G6627" s="639"/>
      <c r="H6627" s="610" t="s">
        <v>242</v>
      </c>
      <c r="I6627" s="611"/>
      <c r="J6627" s="209" t="s">
        <v>287</v>
      </c>
      <c r="K6627" s="209" t="s">
        <v>16</v>
      </c>
      <c r="L6627" s="210">
        <v>228.45</v>
      </c>
    </row>
    <row r="6628" spans="1:12" s="194" customFormat="1" ht="24.6" customHeight="1" x14ac:dyDescent="0.15">
      <c r="A6628" s="625"/>
      <c r="B6628" s="203" t="s">
        <v>6</v>
      </c>
      <c r="C6628" s="207" t="s">
        <v>5</v>
      </c>
      <c r="D6628" s="207" t="s">
        <v>288</v>
      </c>
      <c r="E6628" s="207" t="s">
        <v>289</v>
      </c>
      <c r="F6628" s="612"/>
      <c r="G6628" s="613"/>
      <c r="H6628" s="616" t="s">
        <v>290</v>
      </c>
      <c r="I6628" s="617"/>
      <c r="J6628" s="620" t="s">
        <v>287</v>
      </c>
      <c r="K6628" s="620" t="s">
        <v>16</v>
      </c>
      <c r="L6628" s="622">
        <v>895</v>
      </c>
    </row>
    <row r="6629" spans="1:12" s="194" customFormat="1" ht="24.6" customHeight="1" x14ac:dyDescent="0.15">
      <c r="A6629" s="626"/>
      <c r="B6629" s="209" t="s">
        <v>832</v>
      </c>
      <c r="C6629" s="209" t="s">
        <v>858</v>
      </c>
      <c r="D6629" s="211">
        <v>43395</v>
      </c>
      <c r="E6629" s="209" t="s">
        <v>3075</v>
      </c>
      <c r="F6629" s="614"/>
      <c r="G6629" s="615"/>
      <c r="H6629" s="618"/>
      <c r="I6629" s="619"/>
      <c r="J6629" s="621"/>
      <c r="K6629" s="621"/>
      <c r="L6629" s="623"/>
    </row>
    <row r="6630" spans="1:12" s="194" customFormat="1" ht="24.6" customHeight="1" x14ac:dyDescent="0.15">
      <c r="A6630" s="624">
        <v>1246</v>
      </c>
      <c r="B6630" s="203" t="s">
        <v>12</v>
      </c>
      <c r="C6630" s="207" t="s">
        <v>11</v>
      </c>
      <c r="D6630" s="207" t="s">
        <v>280</v>
      </c>
      <c r="E6630" s="207" t="s">
        <v>281</v>
      </c>
      <c r="F6630" s="627" t="s">
        <v>8</v>
      </c>
      <c r="G6630" s="628"/>
      <c r="H6630" s="629"/>
      <c r="I6630" s="630"/>
      <c r="J6630" s="630"/>
      <c r="K6630" s="630"/>
      <c r="L6630" s="631"/>
    </row>
    <row r="6631" spans="1:12" s="194" customFormat="1" ht="26.65" customHeight="1" x14ac:dyDescent="0.15">
      <c r="A6631" s="625"/>
      <c r="B6631" s="620" t="s">
        <v>3965</v>
      </c>
      <c r="C6631" s="632" t="s">
        <v>3967</v>
      </c>
      <c r="D6631" s="634">
        <v>43400</v>
      </c>
      <c r="E6631" s="620" t="s">
        <v>628</v>
      </c>
      <c r="F6631" s="636" t="s">
        <v>3968</v>
      </c>
      <c r="G6631" s="637"/>
      <c r="H6631" s="610" t="s">
        <v>286</v>
      </c>
      <c r="I6631" s="611"/>
      <c r="J6631" s="209" t="s">
        <v>287</v>
      </c>
      <c r="K6631" s="209" t="s">
        <v>16</v>
      </c>
      <c r="L6631" s="210">
        <v>269</v>
      </c>
    </row>
    <row r="6632" spans="1:12" s="194" customFormat="1" ht="158.85" customHeight="1" x14ac:dyDescent="0.15">
      <c r="A6632" s="625"/>
      <c r="B6632" s="621"/>
      <c r="C6632" s="633"/>
      <c r="D6632" s="635"/>
      <c r="E6632" s="621"/>
      <c r="F6632" s="638"/>
      <c r="G6632" s="639"/>
      <c r="H6632" s="610" t="s">
        <v>242</v>
      </c>
      <c r="I6632" s="611"/>
      <c r="J6632" s="209" t="s">
        <v>287</v>
      </c>
      <c r="K6632" s="209" t="s">
        <v>16</v>
      </c>
      <c r="L6632" s="210">
        <v>197</v>
      </c>
    </row>
    <row r="6633" spans="1:12" s="194" customFormat="1" ht="24.6" customHeight="1" x14ac:dyDescent="0.15">
      <c r="A6633" s="625"/>
      <c r="B6633" s="203" t="s">
        <v>6</v>
      </c>
      <c r="C6633" s="207" t="s">
        <v>5</v>
      </c>
      <c r="D6633" s="207" t="s">
        <v>288</v>
      </c>
      <c r="E6633" s="207" t="s">
        <v>289</v>
      </c>
      <c r="F6633" s="612"/>
      <c r="G6633" s="613"/>
      <c r="H6633" s="616" t="s">
        <v>290</v>
      </c>
      <c r="I6633" s="617"/>
      <c r="J6633" s="620" t="s">
        <v>287</v>
      </c>
      <c r="K6633" s="620" t="s">
        <v>16</v>
      </c>
      <c r="L6633" s="622">
        <v>770</v>
      </c>
    </row>
    <row r="6634" spans="1:12" s="194" customFormat="1" ht="24.6" customHeight="1" x14ac:dyDescent="0.15">
      <c r="A6634" s="626"/>
      <c r="B6634" s="209" t="s">
        <v>832</v>
      </c>
      <c r="C6634" s="209" t="s">
        <v>3968</v>
      </c>
      <c r="D6634" s="211">
        <v>43403</v>
      </c>
      <c r="E6634" s="209" t="s">
        <v>2752</v>
      </c>
      <c r="F6634" s="614"/>
      <c r="G6634" s="615"/>
      <c r="H6634" s="618"/>
      <c r="I6634" s="619"/>
      <c r="J6634" s="621"/>
      <c r="K6634" s="621"/>
      <c r="L6634" s="623"/>
    </row>
    <row r="6635" spans="1:12" s="194" customFormat="1" ht="24.6" customHeight="1" x14ac:dyDescent="0.15">
      <c r="A6635" s="624">
        <v>1247</v>
      </c>
      <c r="B6635" s="203" t="s">
        <v>12</v>
      </c>
      <c r="C6635" s="207" t="s">
        <v>11</v>
      </c>
      <c r="D6635" s="207" t="s">
        <v>280</v>
      </c>
      <c r="E6635" s="207" t="s">
        <v>281</v>
      </c>
      <c r="F6635" s="627" t="s">
        <v>8</v>
      </c>
      <c r="G6635" s="628"/>
      <c r="H6635" s="629"/>
      <c r="I6635" s="630"/>
      <c r="J6635" s="630"/>
      <c r="K6635" s="630"/>
      <c r="L6635" s="631"/>
    </row>
    <row r="6636" spans="1:12" s="194" customFormat="1" ht="26.65" customHeight="1" x14ac:dyDescent="0.15">
      <c r="A6636" s="625"/>
      <c r="B6636" s="620" t="s">
        <v>3965</v>
      </c>
      <c r="C6636" s="620" t="s">
        <v>3969</v>
      </c>
      <c r="D6636" s="634">
        <v>43409</v>
      </c>
      <c r="E6636" s="620" t="s">
        <v>659</v>
      </c>
      <c r="F6636" s="636" t="s">
        <v>1427</v>
      </c>
      <c r="G6636" s="637"/>
      <c r="H6636" s="610" t="s">
        <v>286</v>
      </c>
      <c r="I6636" s="611"/>
      <c r="J6636" s="209" t="s">
        <v>287</v>
      </c>
      <c r="K6636" s="209" t="s">
        <v>16</v>
      </c>
      <c r="L6636" s="210">
        <v>213.95</v>
      </c>
    </row>
    <row r="6637" spans="1:12" s="194" customFormat="1" ht="83.65" customHeight="1" x14ac:dyDescent="0.15">
      <c r="A6637" s="625"/>
      <c r="B6637" s="621"/>
      <c r="C6637" s="621"/>
      <c r="D6637" s="635"/>
      <c r="E6637" s="621"/>
      <c r="F6637" s="638"/>
      <c r="G6637" s="639"/>
      <c r="H6637" s="610" t="s">
        <v>242</v>
      </c>
      <c r="I6637" s="611"/>
      <c r="J6637" s="209" t="s">
        <v>287</v>
      </c>
      <c r="K6637" s="209" t="s">
        <v>16</v>
      </c>
      <c r="L6637" s="210">
        <v>402.31</v>
      </c>
    </row>
    <row r="6638" spans="1:12" s="194" customFormat="1" ht="24.6" customHeight="1" x14ac:dyDescent="0.15">
      <c r="A6638" s="625"/>
      <c r="B6638" s="203" t="s">
        <v>6</v>
      </c>
      <c r="C6638" s="207" t="s">
        <v>5</v>
      </c>
      <c r="D6638" s="207" t="s">
        <v>288</v>
      </c>
      <c r="E6638" s="207" t="s">
        <v>289</v>
      </c>
      <c r="F6638" s="612"/>
      <c r="G6638" s="613"/>
      <c r="H6638" s="616" t="s">
        <v>290</v>
      </c>
      <c r="I6638" s="617"/>
      <c r="J6638" s="620" t="s">
        <v>287</v>
      </c>
      <c r="K6638" s="620" t="s">
        <v>16</v>
      </c>
      <c r="L6638" s="622">
        <v>100</v>
      </c>
    </row>
    <row r="6639" spans="1:12" s="194" customFormat="1" ht="24.6" customHeight="1" x14ac:dyDescent="0.15">
      <c r="A6639" s="626"/>
      <c r="B6639" s="209" t="s">
        <v>832</v>
      </c>
      <c r="C6639" s="209" t="s">
        <v>1427</v>
      </c>
      <c r="D6639" s="211">
        <v>43410</v>
      </c>
      <c r="E6639" s="209" t="s">
        <v>1799</v>
      </c>
      <c r="F6639" s="614"/>
      <c r="G6639" s="615"/>
      <c r="H6639" s="618"/>
      <c r="I6639" s="619"/>
      <c r="J6639" s="621"/>
      <c r="K6639" s="621"/>
      <c r="L6639" s="623"/>
    </row>
    <row r="6640" spans="1:12" s="194" customFormat="1" ht="24.6" customHeight="1" x14ac:dyDescent="0.15">
      <c r="A6640" s="624">
        <v>1248</v>
      </c>
      <c r="B6640" s="203" t="s">
        <v>12</v>
      </c>
      <c r="C6640" s="207" t="s">
        <v>11</v>
      </c>
      <c r="D6640" s="207" t="s">
        <v>280</v>
      </c>
      <c r="E6640" s="207" t="s">
        <v>281</v>
      </c>
      <c r="F6640" s="627" t="s">
        <v>8</v>
      </c>
      <c r="G6640" s="628"/>
      <c r="H6640" s="629"/>
      <c r="I6640" s="630"/>
      <c r="J6640" s="630"/>
      <c r="K6640" s="630"/>
      <c r="L6640" s="631"/>
    </row>
    <row r="6641" spans="1:12" s="194" customFormat="1" ht="26.65" customHeight="1" x14ac:dyDescent="0.15">
      <c r="A6641" s="625"/>
      <c r="B6641" s="620" t="s">
        <v>3965</v>
      </c>
      <c r="C6641" s="632" t="s">
        <v>3970</v>
      </c>
      <c r="D6641" s="634">
        <v>43516</v>
      </c>
      <c r="E6641" s="620" t="s">
        <v>306</v>
      </c>
      <c r="F6641" s="636" t="s">
        <v>2411</v>
      </c>
      <c r="G6641" s="637"/>
      <c r="H6641" s="610" t="s">
        <v>286</v>
      </c>
      <c r="I6641" s="611"/>
      <c r="J6641" s="209" t="s">
        <v>287</v>
      </c>
      <c r="K6641" s="209" t="s">
        <v>16</v>
      </c>
      <c r="L6641" s="210">
        <v>486.26</v>
      </c>
    </row>
    <row r="6642" spans="1:12" s="194" customFormat="1" ht="126.95" customHeight="1" x14ac:dyDescent="0.15">
      <c r="A6642" s="625"/>
      <c r="B6642" s="621"/>
      <c r="C6642" s="633"/>
      <c r="D6642" s="635"/>
      <c r="E6642" s="621"/>
      <c r="F6642" s="638"/>
      <c r="G6642" s="639"/>
      <c r="H6642" s="610" t="s">
        <v>242</v>
      </c>
      <c r="I6642" s="611"/>
      <c r="J6642" s="209" t="s">
        <v>287</v>
      </c>
      <c r="K6642" s="209" t="s">
        <v>16</v>
      </c>
      <c r="L6642" s="210">
        <v>383.72</v>
      </c>
    </row>
    <row r="6643" spans="1:12" s="194" customFormat="1" ht="24.6" customHeight="1" x14ac:dyDescent="0.15">
      <c r="A6643" s="625"/>
      <c r="B6643" s="203" t="s">
        <v>6</v>
      </c>
      <c r="C6643" s="207" t="s">
        <v>5</v>
      </c>
      <c r="D6643" s="207" t="s">
        <v>288</v>
      </c>
      <c r="E6643" s="207" t="s">
        <v>289</v>
      </c>
      <c r="F6643" s="612"/>
      <c r="G6643" s="613"/>
      <c r="H6643" s="616" t="s">
        <v>290</v>
      </c>
      <c r="I6643" s="617"/>
      <c r="J6643" s="620" t="s">
        <v>287</v>
      </c>
      <c r="K6643" s="620" t="s">
        <v>16</v>
      </c>
      <c r="L6643" s="622">
        <v>150</v>
      </c>
    </row>
    <row r="6644" spans="1:12" s="194" customFormat="1" ht="24.6" customHeight="1" x14ac:dyDescent="0.15">
      <c r="A6644" s="626"/>
      <c r="B6644" s="209" t="s">
        <v>832</v>
      </c>
      <c r="C6644" s="209" t="s">
        <v>2411</v>
      </c>
      <c r="D6644" s="211">
        <v>43518</v>
      </c>
      <c r="E6644" s="209" t="s">
        <v>1009</v>
      </c>
      <c r="F6644" s="614"/>
      <c r="G6644" s="615"/>
      <c r="H6644" s="618"/>
      <c r="I6644" s="619"/>
      <c r="J6644" s="621"/>
      <c r="K6644" s="621"/>
      <c r="L6644" s="623"/>
    </row>
    <row r="6645" spans="1:12" s="194" customFormat="1" ht="24.6" customHeight="1" x14ac:dyDescent="0.15">
      <c r="A6645" s="624">
        <v>1249</v>
      </c>
      <c r="B6645" s="203" t="s">
        <v>12</v>
      </c>
      <c r="C6645" s="207" t="s">
        <v>11</v>
      </c>
      <c r="D6645" s="207" t="s">
        <v>280</v>
      </c>
      <c r="E6645" s="207" t="s">
        <v>281</v>
      </c>
      <c r="F6645" s="627" t="s">
        <v>8</v>
      </c>
      <c r="G6645" s="628"/>
      <c r="H6645" s="629"/>
      <c r="I6645" s="630"/>
      <c r="J6645" s="630"/>
      <c r="K6645" s="630"/>
      <c r="L6645" s="631"/>
    </row>
    <row r="6646" spans="1:12" s="194" customFormat="1" ht="26.65" customHeight="1" x14ac:dyDescent="0.15">
      <c r="A6646" s="625"/>
      <c r="B6646" s="620" t="s">
        <v>3965</v>
      </c>
      <c r="C6646" s="632" t="s">
        <v>3971</v>
      </c>
      <c r="D6646" s="634">
        <v>43546</v>
      </c>
      <c r="E6646" s="620" t="s">
        <v>306</v>
      </c>
      <c r="F6646" s="636" t="s">
        <v>3972</v>
      </c>
      <c r="G6646" s="637"/>
      <c r="H6646" s="610" t="s">
        <v>286</v>
      </c>
      <c r="I6646" s="611"/>
      <c r="J6646" s="209" t="s">
        <v>287</v>
      </c>
      <c r="K6646" s="209" t="s">
        <v>16</v>
      </c>
      <c r="L6646" s="210">
        <v>17</v>
      </c>
    </row>
    <row r="6647" spans="1:12" s="194" customFormat="1" ht="126.95" customHeight="1" x14ac:dyDescent="0.15">
      <c r="A6647" s="625"/>
      <c r="B6647" s="621"/>
      <c r="C6647" s="633"/>
      <c r="D6647" s="635"/>
      <c r="E6647" s="621"/>
      <c r="F6647" s="638"/>
      <c r="G6647" s="639"/>
      <c r="H6647" s="610" t="s">
        <v>242</v>
      </c>
      <c r="I6647" s="611"/>
      <c r="J6647" s="209" t="s">
        <v>287</v>
      </c>
      <c r="K6647" s="209" t="s">
        <v>16</v>
      </c>
      <c r="L6647" s="210">
        <v>279.02</v>
      </c>
    </row>
    <row r="6648" spans="1:12" s="194" customFormat="1" ht="24.6" customHeight="1" x14ac:dyDescent="0.15">
      <c r="A6648" s="625"/>
      <c r="B6648" s="203" t="s">
        <v>6</v>
      </c>
      <c r="C6648" s="207" t="s">
        <v>5</v>
      </c>
      <c r="D6648" s="207" t="s">
        <v>288</v>
      </c>
      <c r="E6648" s="207" t="s">
        <v>289</v>
      </c>
      <c r="F6648" s="612"/>
      <c r="G6648" s="613"/>
      <c r="H6648" s="616" t="s">
        <v>290</v>
      </c>
      <c r="I6648" s="617"/>
      <c r="J6648" s="620" t="s">
        <v>287</v>
      </c>
      <c r="K6648" s="620" t="s">
        <v>287</v>
      </c>
      <c r="L6648" s="622">
        <v>0</v>
      </c>
    </row>
    <row r="6649" spans="1:12" s="194" customFormat="1" ht="24.6" customHeight="1" x14ac:dyDescent="0.15">
      <c r="A6649" s="626"/>
      <c r="B6649" s="209" t="s">
        <v>832</v>
      </c>
      <c r="C6649" s="209" t="s">
        <v>3972</v>
      </c>
      <c r="D6649" s="211">
        <v>43546</v>
      </c>
      <c r="E6649" s="209" t="s">
        <v>3973</v>
      </c>
      <c r="F6649" s="614"/>
      <c r="G6649" s="615"/>
      <c r="H6649" s="618"/>
      <c r="I6649" s="619"/>
      <c r="J6649" s="621"/>
      <c r="K6649" s="621"/>
      <c r="L6649" s="623"/>
    </row>
    <row r="6650" spans="1:12" s="194" customFormat="1" ht="24.6" customHeight="1" x14ac:dyDescent="0.15">
      <c r="A6650" s="624">
        <v>1250</v>
      </c>
      <c r="B6650" s="203" t="s">
        <v>12</v>
      </c>
      <c r="C6650" s="207" t="s">
        <v>11</v>
      </c>
      <c r="D6650" s="207" t="s">
        <v>280</v>
      </c>
      <c r="E6650" s="207" t="s">
        <v>281</v>
      </c>
      <c r="F6650" s="627" t="s">
        <v>8</v>
      </c>
      <c r="G6650" s="628"/>
      <c r="H6650" s="629"/>
      <c r="I6650" s="630"/>
      <c r="J6650" s="630"/>
      <c r="K6650" s="630"/>
      <c r="L6650" s="631"/>
    </row>
    <row r="6651" spans="1:12" s="194" customFormat="1" ht="26.65" customHeight="1" x14ac:dyDescent="0.15">
      <c r="A6651" s="625"/>
      <c r="B6651" s="620" t="s">
        <v>3974</v>
      </c>
      <c r="C6651" s="632" t="s">
        <v>3975</v>
      </c>
      <c r="D6651" s="634">
        <v>43403</v>
      </c>
      <c r="E6651" s="620" t="s">
        <v>3976</v>
      </c>
      <c r="F6651" s="636" t="s">
        <v>3977</v>
      </c>
      <c r="G6651" s="637"/>
      <c r="H6651" s="610" t="s">
        <v>286</v>
      </c>
      <c r="I6651" s="611"/>
      <c r="J6651" s="209" t="s">
        <v>287</v>
      </c>
      <c r="K6651" s="209" t="s">
        <v>16</v>
      </c>
      <c r="L6651" s="210">
        <v>173.2</v>
      </c>
    </row>
    <row r="6652" spans="1:12" s="194" customFormat="1" ht="409.6" customHeight="1" x14ac:dyDescent="0.15">
      <c r="A6652" s="625"/>
      <c r="B6652" s="640"/>
      <c r="C6652" s="641"/>
      <c r="D6652" s="642"/>
      <c r="E6652" s="640"/>
      <c r="F6652" s="643"/>
      <c r="G6652" s="644"/>
      <c r="H6652" s="616" t="s">
        <v>242</v>
      </c>
      <c r="I6652" s="617"/>
      <c r="J6652" s="620" t="s">
        <v>287</v>
      </c>
      <c r="K6652" s="620" t="s">
        <v>16</v>
      </c>
      <c r="L6652" s="622">
        <v>349.4</v>
      </c>
    </row>
    <row r="6653" spans="1:12" s="194" customFormat="1" ht="51.75" customHeight="1" x14ac:dyDescent="0.15">
      <c r="A6653" s="625"/>
      <c r="B6653" s="621"/>
      <c r="C6653" s="633"/>
      <c r="D6653" s="635"/>
      <c r="E6653" s="621"/>
      <c r="F6653" s="638"/>
      <c r="G6653" s="639"/>
      <c r="H6653" s="618"/>
      <c r="I6653" s="619"/>
      <c r="J6653" s="621"/>
      <c r="K6653" s="621"/>
      <c r="L6653" s="623"/>
    </row>
    <row r="6654" spans="1:12" s="194" customFormat="1" ht="24.6" customHeight="1" x14ac:dyDescent="0.15">
      <c r="A6654" s="625"/>
      <c r="B6654" s="203" t="s">
        <v>6</v>
      </c>
      <c r="C6654" s="207" t="s">
        <v>5</v>
      </c>
      <c r="D6654" s="207" t="s">
        <v>288</v>
      </c>
      <c r="E6654" s="207" t="s">
        <v>289</v>
      </c>
      <c r="F6654" s="612"/>
      <c r="G6654" s="613"/>
      <c r="H6654" s="616" t="s">
        <v>290</v>
      </c>
      <c r="I6654" s="617"/>
      <c r="J6654" s="620" t="s">
        <v>287</v>
      </c>
      <c r="K6654" s="620" t="s">
        <v>287</v>
      </c>
      <c r="L6654" s="622">
        <v>0</v>
      </c>
    </row>
    <row r="6655" spans="1:12" s="194" customFormat="1" ht="24.6" customHeight="1" x14ac:dyDescent="0.15">
      <c r="A6655" s="626"/>
      <c r="B6655" s="209" t="s">
        <v>3978</v>
      </c>
      <c r="C6655" s="209" t="s">
        <v>3977</v>
      </c>
      <c r="D6655" s="211">
        <v>43404</v>
      </c>
      <c r="E6655" s="209" t="s">
        <v>1190</v>
      </c>
      <c r="F6655" s="614"/>
      <c r="G6655" s="615"/>
      <c r="H6655" s="618"/>
      <c r="I6655" s="619"/>
      <c r="J6655" s="621"/>
      <c r="K6655" s="621"/>
      <c r="L6655" s="623"/>
    </row>
    <row r="6656" spans="1:12" s="194" customFormat="1" ht="24.6" customHeight="1" x14ac:dyDescent="0.15">
      <c r="A6656" s="624">
        <v>1251</v>
      </c>
      <c r="B6656" s="203" t="s">
        <v>12</v>
      </c>
      <c r="C6656" s="207" t="s">
        <v>11</v>
      </c>
      <c r="D6656" s="207" t="s">
        <v>280</v>
      </c>
      <c r="E6656" s="207" t="s">
        <v>281</v>
      </c>
      <c r="F6656" s="627" t="s">
        <v>8</v>
      </c>
      <c r="G6656" s="628"/>
      <c r="H6656" s="629"/>
      <c r="I6656" s="630"/>
      <c r="J6656" s="630"/>
      <c r="K6656" s="630"/>
      <c r="L6656" s="631"/>
    </row>
    <row r="6657" spans="1:12" s="194" customFormat="1" ht="26.65" customHeight="1" x14ac:dyDescent="0.15">
      <c r="A6657" s="625"/>
      <c r="B6657" s="620" t="s">
        <v>3974</v>
      </c>
      <c r="C6657" s="632" t="s">
        <v>3979</v>
      </c>
      <c r="D6657" s="634">
        <v>43410</v>
      </c>
      <c r="E6657" s="620" t="s">
        <v>3482</v>
      </c>
      <c r="F6657" s="636" t="s">
        <v>3483</v>
      </c>
      <c r="G6657" s="637"/>
      <c r="H6657" s="610" t="s">
        <v>286</v>
      </c>
      <c r="I6657" s="611"/>
      <c r="J6657" s="209" t="s">
        <v>287</v>
      </c>
      <c r="K6657" s="209" t="s">
        <v>16</v>
      </c>
      <c r="L6657" s="210">
        <v>286.33999999999997</v>
      </c>
    </row>
    <row r="6658" spans="1:12" s="194" customFormat="1" ht="409.6" customHeight="1" x14ac:dyDescent="0.15">
      <c r="A6658" s="625"/>
      <c r="B6658" s="640"/>
      <c r="C6658" s="641"/>
      <c r="D6658" s="642"/>
      <c r="E6658" s="640"/>
      <c r="F6658" s="643"/>
      <c r="G6658" s="644"/>
      <c r="H6658" s="616" t="s">
        <v>242</v>
      </c>
      <c r="I6658" s="617"/>
      <c r="J6658" s="620" t="s">
        <v>287</v>
      </c>
      <c r="K6658" s="620" t="s">
        <v>16</v>
      </c>
      <c r="L6658" s="622">
        <v>418.4</v>
      </c>
    </row>
    <row r="6659" spans="1:12" s="194" customFormat="1" ht="192" customHeight="1" x14ac:dyDescent="0.15">
      <c r="A6659" s="625"/>
      <c r="B6659" s="621"/>
      <c r="C6659" s="633"/>
      <c r="D6659" s="635"/>
      <c r="E6659" s="621"/>
      <c r="F6659" s="638"/>
      <c r="G6659" s="639"/>
      <c r="H6659" s="618"/>
      <c r="I6659" s="619"/>
      <c r="J6659" s="621"/>
      <c r="K6659" s="621"/>
      <c r="L6659" s="623"/>
    </row>
    <row r="6660" spans="1:12" s="194" customFormat="1" ht="24.6" customHeight="1" x14ac:dyDescent="0.15">
      <c r="A6660" s="625"/>
      <c r="B6660" s="203" t="s">
        <v>6</v>
      </c>
      <c r="C6660" s="207" t="s">
        <v>5</v>
      </c>
      <c r="D6660" s="207" t="s">
        <v>288</v>
      </c>
      <c r="E6660" s="207" t="s">
        <v>289</v>
      </c>
      <c r="F6660" s="612"/>
      <c r="G6660" s="613"/>
      <c r="H6660" s="616" t="s">
        <v>290</v>
      </c>
      <c r="I6660" s="617"/>
      <c r="J6660" s="620" t="s">
        <v>287</v>
      </c>
      <c r="K6660" s="620" t="s">
        <v>287</v>
      </c>
      <c r="L6660" s="622">
        <v>0</v>
      </c>
    </row>
    <row r="6661" spans="1:12" s="194" customFormat="1" ht="24.6" customHeight="1" x14ac:dyDescent="0.15">
      <c r="A6661" s="626"/>
      <c r="B6661" s="209" t="s">
        <v>3978</v>
      </c>
      <c r="C6661" s="209" t="s">
        <v>3483</v>
      </c>
      <c r="D6661" s="211">
        <v>43411</v>
      </c>
      <c r="E6661" s="209" t="s">
        <v>3414</v>
      </c>
      <c r="F6661" s="614"/>
      <c r="G6661" s="615"/>
      <c r="H6661" s="618"/>
      <c r="I6661" s="619"/>
      <c r="J6661" s="621"/>
      <c r="K6661" s="621"/>
      <c r="L6661" s="623"/>
    </row>
    <row r="6662" spans="1:12" s="194" customFormat="1" ht="24.6" customHeight="1" x14ac:dyDescent="0.15">
      <c r="A6662" s="624">
        <v>1252</v>
      </c>
      <c r="B6662" s="203" t="s">
        <v>12</v>
      </c>
      <c r="C6662" s="207" t="s">
        <v>11</v>
      </c>
      <c r="D6662" s="207" t="s">
        <v>280</v>
      </c>
      <c r="E6662" s="207" t="s">
        <v>281</v>
      </c>
      <c r="F6662" s="627" t="s">
        <v>8</v>
      </c>
      <c r="G6662" s="628"/>
      <c r="H6662" s="629"/>
      <c r="I6662" s="630"/>
      <c r="J6662" s="630"/>
      <c r="K6662" s="630"/>
      <c r="L6662" s="631"/>
    </row>
    <row r="6663" spans="1:12" s="194" customFormat="1" ht="26.65" customHeight="1" x14ac:dyDescent="0.15">
      <c r="A6663" s="625"/>
      <c r="B6663" s="620" t="s">
        <v>3974</v>
      </c>
      <c r="C6663" s="632" t="s">
        <v>3980</v>
      </c>
      <c r="D6663" s="634">
        <v>43416</v>
      </c>
      <c r="E6663" s="620" t="s">
        <v>628</v>
      </c>
      <c r="F6663" s="636" t="s">
        <v>3981</v>
      </c>
      <c r="G6663" s="637"/>
      <c r="H6663" s="610" t="s">
        <v>286</v>
      </c>
      <c r="I6663" s="611"/>
      <c r="J6663" s="209" t="s">
        <v>287</v>
      </c>
      <c r="K6663" s="209" t="s">
        <v>287</v>
      </c>
      <c r="L6663" s="210">
        <v>0</v>
      </c>
    </row>
    <row r="6664" spans="1:12" s="194" customFormat="1" ht="255.95" customHeight="1" x14ac:dyDescent="0.15">
      <c r="A6664" s="625"/>
      <c r="B6664" s="621"/>
      <c r="C6664" s="633"/>
      <c r="D6664" s="635"/>
      <c r="E6664" s="621"/>
      <c r="F6664" s="638"/>
      <c r="G6664" s="639"/>
      <c r="H6664" s="610" t="s">
        <v>242</v>
      </c>
      <c r="I6664" s="611"/>
      <c r="J6664" s="209" t="s">
        <v>287</v>
      </c>
      <c r="K6664" s="209" t="s">
        <v>287</v>
      </c>
      <c r="L6664" s="210">
        <v>0</v>
      </c>
    </row>
    <row r="6665" spans="1:12" s="194" customFormat="1" ht="24.6" customHeight="1" x14ac:dyDescent="0.15">
      <c r="A6665" s="625"/>
      <c r="B6665" s="203" t="s">
        <v>6</v>
      </c>
      <c r="C6665" s="207" t="s">
        <v>5</v>
      </c>
      <c r="D6665" s="207" t="s">
        <v>288</v>
      </c>
      <c r="E6665" s="207" t="s">
        <v>289</v>
      </c>
      <c r="F6665" s="612"/>
      <c r="G6665" s="613"/>
      <c r="H6665" s="616" t="s">
        <v>290</v>
      </c>
      <c r="I6665" s="617"/>
      <c r="J6665" s="620" t="s">
        <v>287</v>
      </c>
      <c r="K6665" s="620" t="s">
        <v>16</v>
      </c>
      <c r="L6665" s="622">
        <v>949</v>
      </c>
    </row>
    <row r="6666" spans="1:12" s="194" customFormat="1" ht="24.6" customHeight="1" x14ac:dyDescent="0.15">
      <c r="A6666" s="626"/>
      <c r="B6666" s="209" t="s">
        <v>3978</v>
      </c>
      <c r="C6666" s="209" t="s">
        <v>3981</v>
      </c>
      <c r="D6666" s="211">
        <v>43416</v>
      </c>
      <c r="E6666" s="209" t="s">
        <v>3982</v>
      </c>
      <c r="F6666" s="614"/>
      <c r="G6666" s="615"/>
      <c r="H6666" s="618"/>
      <c r="I6666" s="619"/>
      <c r="J6666" s="621"/>
      <c r="K6666" s="621"/>
      <c r="L6666" s="623"/>
    </row>
    <row r="6667" spans="1:12" s="194" customFormat="1" ht="24.6" customHeight="1" x14ac:dyDescent="0.15">
      <c r="A6667" s="624">
        <v>1253</v>
      </c>
      <c r="B6667" s="203" t="s">
        <v>12</v>
      </c>
      <c r="C6667" s="207" t="s">
        <v>11</v>
      </c>
      <c r="D6667" s="207" t="s">
        <v>280</v>
      </c>
      <c r="E6667" s="207" t="s">
        <v>281</v>
      </c>
      <c r="F6667" s="627" t="s">
        <v>8</v>
      </c>
      <c r="G6667" s="628"/>
      <c r="H6667" s="629"/>
      <c r="I6667" s="630"/>
      <c r="J6667" s="630"/>
      <c r="K6667" s="630"/>
      <c r="L6667" s="631"/>
    </row>
    <row r="6668" spans="1:12" s="194" customFormat="1" ht="26.65" customHeight="1" x14ac:dyDescent="0.15">
      <c r="A6668" s="625"/>
      <c r="B6668" s="620" t="s">
        <v>3983</v>
      </c>
      <c r="C6668" s="632" t="s">
        <v>3984</v>
      </c>
      <c r="D6668" s="634">
        <v>43451</v>
      </c>
      <c r="E6668" s="620" t="s">
        <v>659</v>
      </c>
      <c r="F6668" s="636" t="s">
        <v>3985</v>
      </c>
      <c r="G6668" s="637"/>
      <c r="H6668" s="610" t="s">
        <v>286</v>
      </c>
      <c r="I6668" s="611"/>
      <c r="J6668" s="209" t="s">
        <v>287</v>
      </c>
      <c r="K6668" s="209" t="s">
        <v>287</v>
      </c>
      <c r="L6668" s="210">
        <v>0</v>
      </c>
    </row>
    <row r="6669" spans="1:12" s="194" customFormat="1" ht="255.95" customHeight="1" x14ac:dyDescent="0.15">
      <c r="A6669" s="625"/>
      <c r="B6669" s="621"/>
      <c r="C6669" s="633"/>
      <c r="D6669" s="635"/>
      <c r="E6669" s="621"/>
      <c r="F6669" s="638"/>
      <c r="G6669" s="639"/>
      <c r="H6669" s="610" t="s">
        <v>242</v>
      </c>
      <c r="I6669" s="611"/>
      <c r="J6669" s="209" t="s">
        <v>287</v>
      </c>
      <c r="K6669" s="209" t="s">
        <v>16</v>
      </c>
      <c r="L6669" s="210">
        <v>459.4</v>
      </c>
    </row>
    <row r="6670" spans="1:12" s="194" customFormat="1" ht="24.6" customHeight="1" x14ac:dyDescent="0.15">
      <c r="A6670" s="625"/>
      <c r="B6670" s="203" t="s">
        <v>6</v>
      </c>
      <c r="C6670" s="207" t="s">
        <v>5</v>
      </c>
      <c r="D6670" s="207" t="s">
        <v>288</v>
      </c>
      <c r="E6670" s="207" t="s">
        <v>289</v>
      </c>
      <c r="F6670" s="612"/>
      <c r="G6670" s="613"/>
      <c r="H6670" s="616" t="s">
        <v>290</v>
      </c>
      <c r="I6670" s="617"/>
      <c r="J6670" s="620" t="s">
        <v>287</v>
      </c>
      <c r="K6670" s="620" t="s">
        <v>16</v>
      </c>
      <c r="L6670" s="622">
        <v>250</v>
      </c>
    </row>
    <row r="6671" spans="1:12" s="194" customFormat="1" ht="35.1" customHeight="1" x14ac:dyDescent="0.15">
      <c r="A6671" s="626"/>
      <c r="B6671" s="209" t="s">
        <v>1274</v>
      </c>
      <c r="C6671" s="209" t="s">
        <v>3985</v>
      </c>
      <c r="D6671" s="211">
        <v>43453</v>
      </c>
      <c r="E6671" s="209" t="s">
        <v>3986</v>
      </c>
      <c r="F6671" s="614"/>
      <c r="G6671" s="615"/>
      <c r="H6671" s="618"/>
      <c r="I6671" s="619"/>
      <c r="J6671" s="621"/>
      <c r="K6671" s="621"/>
      <c r="L6671" s="623"/>
    </row>
    <row r="6672" spans="1:12" s="194" customFormat="1" ht="24.6" customHeight="1" x14ac:dyDescent="0.15">
      <c r="A6672" s="624">
        <v>1254</v>
      </c>
      <c r="B6672" s="203" t="s">
        <v>12</v>
      </c>
      <c r="C6672" s="207" t="s">
        <v>11</v>
      </c>
      <c r="D6672" s="207" t="s">
        <v>280</v>
      </c>
      <c r="E6672" s="207" t="s">
        <v>281</v>
      </c>
      <c r="F6672" s="627" t="s">
        <v>8</v>
      </c>
      <c r="G6672" s="628"/>
      <c r="H6672" s="629"/>
      <c r="I6672" s="630"/>
      <c r="J6672" s="630"/>
      <c r="K6672" s="630"/>
      <c r="L6672" s="631"/>
    </row>
    <row r="6673" spans="1:12" s="194" customFormat="1" ht="26.65" customHeight="1" x14ac:dyDescent="0.15">
      <c r="A6673" s="625"/>
      <c r="B6673" s="620" t="s">
        <v>3987</v>
      </c>
      <c r="C6673" s="632" t="s">
        <v>3988</v>
      </c>
      <c r="D6673" s="634">
        <v>43403</v>
      </c>
      <c r="E6673" s="620" t="s">
        <v>896</v>
      </c>
      <c r="F6673" s="636" t="s">
        <v>3989</v>
      </c>
      <c r="G6673" s="637"/>
      <c r="H6673" s="610" t="s">
        <v>286</v>
      </c>
      <c r="I6673" s="611"/>
      <c r="J6673" s="209" t="s">
        <v>287</v>
      </c>
      <c r="K6673" s="209" t="s">
        <v>287</v>
      </c>
      <c r="L6673" s="210">
        <v>0</v>
      </c>
    </row>
    <row r="6674" spans="1:12" s="194" customFormat="1" ht="409.6" customHeight="1" x14ac:dyDescent="0.15">
      <c r="A6674" s="625"/>
      <c r="B6674" s="640"/>
      <c r="C6674" s="641"/>
      <c r="D6674" s="642"/>
      <c r="E6674" s="640"/>
      <c r="F6674" s="643"/>
      <c r="G6674" s="644"/>
      <c r="H6674" s="616" t="s">
        <v>242</v>
      </c>
      <c r="I6674" s="617"/>
      <c r="J6674" s="620" t="s">
        <v>287</v>
      </c>
      <c r="K6674" s="620" t="s">
        <v>287</v>
      </c>
      <c r="L6674" s="622">
        <v>0</v>
      </c>
    </row>
    <row r="6675" spans="1:12" s="194" customFormat="1" ht="288.60000000000002" customHeight="1" x14ac:dyDescent="0.15">
      <c r="A6675" s="625"/>
      <c r="B6675" s="621"/>
      <c r="C6675" s="633"/>
      <c r="D6675" s="635"/>
      <c r="E6675" s="621"/>
      <c r="F6675" s="638"/>
      <c r="G6675" s="639"/>
      <c r="H6675" s="618"/>
      <c r="I6675" s="619"/>
      <c r="J6675" s="621"/>
      <c r="K6675" s="621"/>
      <c r="L6675" s="623"/>
    </row>
    <row r="6676" spans="1:12" s="194" customFormat="1" ht="24.6" customHeight="1" x14ac:dyDescent="0.15">
      <c r="A6676" s="625"/>
      <c r="B6676" s="203" t="s">
        <v>6</v>
      </c>
      <c r="C6676" s="207" t="s">
        <v>5</v>
      </c>
      <c r="D6676" s="207" t="s">
        <v>288</v>
      </c>
      <c r="E6676" s="207" t="s">
        <v>289</v>
      </c>
      <c r="F6676" s="612"/>
      <c r="G6676" s="613"/>
      <c r="H6676" s="616" t="s">
        <v>290</v>
      </c>
      <c r="I6676" s="617"/>
      <c r="J6676" s="620" t="s">
        <v>287</v>
      </c>
      <c r="K6676" s="620" t="s">
        <v>16</v>
      </c>
      <c r="L6676" s="622">
        <v>539</v>
      </c>
    </row>
    <row r="6677" spans="1:12" s="194" customFormat="1" ht="24.6" customHeight="1" x14ac:dyDescent="0.15">
      <c r="A6677" s="626"/>
      <c r="B6677" s="209" t="s">
        <v>571</v>
      </c>
      <c r="C6677" s="209" t="s">
        <v>3989</v>
      </c>
      <c r="D6677" s="211">
        <v>43404</v>
      </c>
      <c r="E6677" s="209" t="s">
        <v>1190</v>
      </c>
      <c r="F6677" s="614"/>
      <c r="G6677" s="615"/>
      <c r="H6677" s="618"/>
      <c r="I6677" s="619"/>
      <c r="J6677" s="621"/>
      <c r="K6677" s="621"/>
      <c r="L6677" s="623"/>
    </row>
    <row r="6678" spans="1:12" s="194" customFormat="1" ht="24.6" customHeight="1" x14ac:dyDescent="0.15">
      <c r="A6678" s="624">
        <v>1255</v>
      </c>
      <c r="B6678" s="203" t="s">
        <v>12</v>
      </c>
      <c r="C6678" s="207" t="s">
        <v>11</v>
      </c>
      <c r="D6678" s="207" t="s">
        <v>280</v>
      </c>
      <c r="E6678" s="207" t="s">
        <v>281</v>
      </c>
      <c r="F6678" s="627" t="s">
        <v>8</v>
      </c>
      <c r="G6678" s="628"/>
      <c r="H6678" s="629"/>
      <c r="I6678" s="630"/>
      <c r="J6678" s="630"/>
      <c r="K6678" s="630"/>
      <c r="L6678" s="631"/>
    </row>
    <row r="6679" spans="1:12" s="194" customFormat="1" ht="26.65" customHeight="1" x14ac:dyDescent="0.15">
      <c r="A6679" s="625"/>
      <c r="B6679" s="620" t="s">
        <v>3987</v>
      </c>
      <c r="C6679" s="632" t="s">
        <v>3990</v>
      </c>
      <c r="D6679" s="634">
        <v>43494</v>
      </c>
      <c r="E6679" s="620" t="s">
        <v>991</v>
      </c>
      <c r="F6679" s="636" t="s">
        <v>1508</v>
      </c>
      <c r="G6679" s="637"/>
      <c r="H6679" s="610" t="s">
        <v>286</v>
      </c>
      <c r="I6679" s="611"/>
      <c r="J6679" s="209" t="s">
        <v>287</v>
      </c>
      <c r="K6679" s="209" t="s">
        <v>16</v>
      </c>
      <c r="L6679" s="210">
        <v>420.16</v>
      </c>
    </row>
    <row r="6680" spans="1:12" s="194" customFormat="1" ht="409.6" customHeight="1" x14ac:dyDescent="0.15">
      <c r="A6680" s="625"/>
      <c r="B6680" s="640"/>
      <c r="C6680" s="641"/>
      <c r="D6680" s="642"/>
      <c r="E6680" s="640"/>
      <c r="F6680" s="643"/>
      <c r="G6680" s="644"/>
      <c r="H6680" s="616" t="s">
        <v>242</v>
      </c>
      <c r="I6680" s="617"/>
      <c r="J6680" s="620" t="s">
        <v>287</v>
      </c>
      <c r="K6680" s="620" t="s">
        <v>16</v>
      </c>
      <c r="L6680" s="622">
        <v>211.01</v>
      </c>
    </row>
    <row r="6681" spans="1:12" s="194" customFormat="1" ht="51.75" customHeight="1" x14ac:dyDescent="0.15">
      <c r="A6681" s="625"/>
      <c r="B6681" s="621"/>
      <c r="C6681" s="633"/>
      <c r="D6681" s="635"/>
      <c r="E6681" s="621"/>
      <c r="F6681" s="638"/>
      <c r="G6681" s="639"/>
      <c r="H6681" s="618"/>
      <c r="I6681" s="619"/>
      <c r="J6681" s="621"/>
      <c r="K6681" s="621"/>
      <c r="L6681" s="623"/>
    </row>
    <row r="6682" spans="1:12" s="194" customFormat="1" ht="24.6" customHeight="1" x14ac:dyDescent="0.15">
      <c r="A6682" s="625"/>
      <c r="B6682" s="203" t="s">
        <v>6</v>
      </c>
      <c r="C6682" s="207" t="s">
        <v>5</v>
      </c>
      <c r="D6682" s="207" t="s">
        <v>288</v>
      </c>
      <c r="E6682" s="207" t="s">
        <v>289</v>
      </c>
      <c r="F6682" s="612"/>
      <c r="G6682" s="613"/>
      <c r="H6682" s="616" t="s">
        <v>290</v>
      </c>
      <c r="I6682" s="617"/>
      <c r="J6682" s="620" t="s">
        <v>287</v>
      </c>
      <c r="K6682" s="620" t="s">
        <v>287</v>
      </c>
      <c r="L6682" s="622">
        <v>0</v>
      </c>
    </row>
    <row r="6683" spans="1:12" s="194" customFormat="1" ht="24.6" customHeight="1" x14ac:dyDescent="0.15">
      <c r="A6683" s="626"/>
      <c r="B6683" s="209" t="s">
        <v>571</v>
      </c>
      <c r="C6683" s="209" t="s">
        <v>1508</v>
      </c>
      <c r="D6683" s="211">
        <v>43496</v>
      </c>
      <c r="E6683" s="209" t="s">
        <v>3991</v>
      </c>
      <c r="F6683" s="614"/>
      <c r="G6683" s="615"/>
      <c r="H6683" s="618"/>
      <c r="I6683" s="619"/>
      <c r="J6683" s="621"/>
      <c r="K6683" s="621"/>
      <c r="L6683" s="623"/>
    </row>
    <row r="6684" spans="1:12" s="194" customFormat="1" ht="24.6" customHeight="1" x14ac:dyDescent="0.15">
      <c r="A6684" s="624">
        <v>1256</v>
      </c>
      <c r="B6684" s="203" t="s">
        <v>12</v>
      </c>
      <c r="C6684" s="207" t="s">
        <v>11</v>
      </c>
      <c r="D6684" s="207" t="s">
        <v>280</v>
      </c>
      <c r="E6684" s="207" t="s">
        <v>281</v>
      </c>
      <c r="F6684" s="627" t="s">
        <v>8</v>
      </c>
      <c r="G6684" s="628"/>
      <c r="H6684" s="629"/>
      <c r="I6684" s="630"/>
      <c r="J6684" s="630"/>
      <c r="K6684" s="630"/>
      <c r="L6684" s="631"/>
    </row>
    <row r="6685" spans="1:12" s="194" customFormat="1" ht="26.65" customHeight="1" x14ac:dyDescent="0.15">
      <c r="A6685" s="625"/>
      <c r="B6685" s="620" t="s">
        <v>3992</v>
      </c>
      <c r="C6685" s="632" t="s">
        <v>3993</v>
      </c>
      <c r="D6685" s="634">
        <v>43476</v>
      </c>
      <c r="E6685" s="620" t="s">
        <v>321</v>
      </c>
      <c r="F6685" s="636" t="s">
        <v>3994</v>
      </c>
      <c r="G6685" s="637"/>
      <c r="H6685" s="610" t="s">
        <v>286</v>
      </c>
      <c r="I6685" s="611"/>
      <c r="J6685" s="209" t="s">
        <v>287</v>
      </c>
      <c r="K6685" s="209" t="s">
        <v>16</v>
      </c>
      <c r="L6685" s="210">
        <v>805.23</v>
      </c>
    </row>
    <row r="6686" spans="1:12" s="194" customFormat="1" ht="320.45" customHeight="1" x14ac:dyDescent="0.15">
      <c r="A6686" s="625"/>
      <c r="B6686" s="621"/>
      <c r="C6686" s="633"/>
      <c r="D6686" s="635"/>
      <c r="E6686" s="621"/>
      <c r="F6686" s="638"/>
      <c r="G6686" s="639"/>
      <c r="H6686" s="610" t="s">
        <v>242</v>
      </c>
      <c r="I6686" s="611"/>
      <c r="J6686" s="209" t="s">
        <v>287</v>
      </c>
      <c r="K6686" s="209" t="s">
        <v>16</v>
      </c>
      <c r="L6686" s="210">
        <v>343.96</v>
      </c>
    </row>
    <row r="6687" spans="1:12" s="194" customFormat="1" ht="24.6" customHeight="1" x14ac:dyDescent="0.15">
      <c r="A6687" s="625"/>
      <c r="B6687" s="203" t="s">
        <v>6</v>
      </c>
      <c r="C6687" s="207" t="s">
        <v>5</v>
      </c>
      <c r="D6687" s="207" t="s">
        <v>288</v>
      </c>
      <c r="E6687" s="207" t="s">
        <v>289</v>
      </c>
      <c r="F6687" s="612"/>
      <c r="G6687" s="613"/>
      <c r="H6687" s="616" t="s">
        <v>290</v>
      </c>
      <c r="I6687" s="617"/>
      <c r="J6687" s="620" t="s">
        <v>287</v>
      </c>
      <c r="K6687" s="620" t="s">
        <v>287</v>
      </c>
      <c r="L6687" s="622">
        <v>0</v>
      </c>
    </row>
    <row r="6688" spans="1:12" s="194" customFormat="1" ht="24.6" customHeight="1" x14ac:dyDescent="0.15">
      <c r="A6688" s="626"/>
      <c r="B6688" s="209" t="s">
        <v>333</v>
      </c>
      <c r="C6688" s="209" t="s">
        <v>3994</v>
      </c>
      <c r="D6688" s="211">
        <v>43479</v>
      </c>
      <c r="E6688" s="209" t="s">
        <v>2053</v>
      </c>
      <c r="F6688" s="614"/>
      <c r="G6688" s="615"/>
      <c r="H6688" s="618"/>
      <c r="I6688" s="619"/>
      <c r="J6688" s="621"/>
      <c r="K6688" s="621"/>
      <c r="L6688" s="623"/>
    </row>
    <row r="6689" spans="1:12" s="194" customFormat="1" ht="24.6" customHeight="1" x14ac:dyDescent="0.15">
      <c r="A6689" s="624">
        <v>1257</v>
      </c>
      <c r="B6689" s="203" t="s">
        <v>12</v>
      </c>
      <c r="C6689" s="207" t="s">
        <v>11</v>
      </c>
      <c r="D6689" s="207" t="s">
        <v>280</v>
      </c>
      <c r="E6689" s="207" t="s">
        <v>281</v>
      </c>
      <c r="F6689" s="627" t="s">
        <v>8</v>
      </c>
      <c r="G6689" s="628"/>
      <c r="H6689" s="629"/>
      <c r="I6689" s="630"/>
      <c r="J6689" s="630"/>
      <c r="K6689" s="630"/>
      <c r="L6689" s="631"/>
    </row>
    <row r="6690" spans="1:12" s="194" customFormat="1" ht="26.65" customHeight="1" x14ac:dyDescent="0.15">
      <c r="A6690" s="625"/>
      <c r="B6690" s="620" t="s">
        <v>3995</v>
      </c>
      <c r="C6690" s="632" t="s">
        <v>3996</v>
      </c>
      <c r="D6690" s="634">
        <v>43387</v>
      </c>
      <c r="E6690" s="620" t="s">
        <v>1828</v>
      </c>
      <c r="F6690" s="636" t="s">
        <v>3997</v>
      </c>
      <c r="G6690" s="637"/>
      <c r="H6690" s="610" t="s">
        <v>286</v>
      </c>
      <c r="I6690" s="611"/>
      <c r="J6690" s="209" t="s">
        <v>287</v>
      </c>
      <c r="K6690" s="209" t="s">
        <v>16</v>
      </c>
      <c r="L6690" s="210">
        <v>606</v>
      </c>
    </row>
    <row r="6691" spans="1:12" s="194" customFormat="1" ht="409.6" customHeight="1" x14ac:dyDescent="0.15">
      <c r="A6691" s="625"/>
      <c r="B6691" s="640"/>
      <c r="C6691" s="641"/>
      <c r="D6691" s="642"/>
      <c r="E6691" s="640"/>
      <c r="F6691" s="643"/>
      <c r="G6691" s="644"/>
      <c r="H6691" s="616" t="s">
        <v>242</v>
      </c>
      <c r="I6691" s="617"/>
      <c r="J6691" s="620" t="s">
        <v>287</v>
      </c>
      <c r="K6691" s="620" t="s">
        <v>16</v>
      </c>
      <c r="L6691" s="622">
        <v>1557.41</v>
      </c>
    </row>
    <row r="6692" spans="1:12" s="194" customFormat="1" ht="409.6" customHeight="1" x14ac:dyDescent="0.15">
      <c r="A6692" s="625"/>
      <c r="B6692" s="640"/>
      <c r="C6692" s="641"/>
      <c r="D6692" s="642"/>
      <c r="E6692" s="640"/>
      <c r="F6692" s="643"/>
      <c r="G6692" s="644"/>
      <c r="H6692" s="646"/>
      <c r="I6692" s="647"/>
      <c r="J6692" s="640"/>
      <c r="K6692" s="640"/>
      <c r="L6692" s="645"/>
    </row>
    <row r="6693" spans="1:12" s="194" customFormat="1" ht="30.95" customHeight="1" x14ac:dyDescent="0.15">
      <c r="A6693" s="625"/>
      <c r="B6693" s="621"/>
      <c r="C6693" s="633"/>
      <c r="D6693" s="635"/>
      <c r="E6693" s="621"/>
      <c r="F6693" s="638"/>
      <c r="G6693" s="639"/>
      <c r="H6693" s="618"/>
      <c r="I6693" s="619"/>
      <c r="J6693" s="621"/>
      <c r="K6693" s="621"/>
      <c r="L6693" s="623"/>
    </row>
    <row r="6694" spans="1:12" s="194" customFormat="1" ht="24.6" customHeight="1" x14ac:dyDescent="0.15">
      <c r="A6694" s="625"/>
      <c r="B6694" s="203" t="s">
        <v>6</v>
      </c>
      <c r="C6694" s="207" t="s">
        <v>5</v>
      </c>
      <c r="D6694" s="207" t="s">
        <v>288</v>
      </c>
      <c r="E6694" s="207" t="s">
        <v>289</v>
      </c>
      <c r="F6694" s="612"/>
      <c r="G6694" s="613"/>
      <c r="H6694" s="616" t="s">
        <v>290</v>
      </c>
      <c r="I6694" s="617"/>
      <c r="J6694" s="620" t="s">
        <v>287</v>
      </c>
      <c r="K6694" s="620" t="s">
        <v>16</v>
      </c>
      <c r="L6694" s="622">
        <v>50</v>
      </c>
    </row>
    <row r="6695" spans="1:12" s="194" customFormat="1" ht="24.6" customHeight="1" x14ac:dyDescent="0.15">
      <c r="A6695" s="626"/>
      <c r="B6695" s="209" t="s">
        <v>439</v>
      </c>
      <c r="C6695" s="209" t="s">
        <v>3997</v>
      </c>
      <c r="D6695" s="211">
        <v>43395</v>
      </c>
      <c r="E6695" s="209" t="s">
        <v>2501</v>
      </c>
      <c r="F6695" s="614"/>
      <c r="G6695" s="615"/>
      <c r="H6695" s="618"/>
      <c r="I6695" s="619"/>
      <c r="J6695" s="621"/>
      <c r="K6695" s="621"/>
      <c r="L6695" s="623"/>
    </row>
    <row r="6696" spans="1:12" s="194" customFormat="1" ht="24.6" customHeight="1" x14ac:dyDescent="0.15">
      <c r="A6696" s="624">
        <v>1258</v>
      </c>
      <c r="B6696" s="203" t="s">
        <v>12</v>
      </c>
      <c r="C6696" s="207" t="s">
        <v>11</v>
      </c>
      <c r="D6696" s="207" t="s">
        <v>280</v>
      </c>
      <c r="E6696" s="207" t="s">
        <v>281</v>
      </c>
      <c r="F6696" s="627" t="s">
        <v>8</v>
      </c>
      <c r="G6696" s="628"/>
      <c r="H6696" s="629"/>
      <c r="I6696" s="630"/>
      <c r="J6696" s="630"/>
      <c r="K6696" s="630"/>
      <c r="L6696" s="631"/>
    </row>
    <row r="6697" spans="1:12" s="194" customFormat="1" ht="26.65" customHeight="1" x14ac:dyDescent="0.15">
      <c r="A6697" s="625"/>
      <c r="B6697" s="620" t="s">
        <v>3995</v>
      </c>
      <c r="C6697" s="632" t="s">
        <v>3998</v>
      </c>
      <c r="D6697" s="634">
        <v>43397</v>
      </c>
      <c r="E6697" s="620" t="s">
        <v>1604</v>
      </c>
      <c r="F6697" s="636" t="s">
        <v>1605</v>
      </c>
      <c r="G6697" s="637"/>
      <c r="H6697" s="610" t="s">
        <v>286</v>
      </c>
      <c r="I6697" s="611"/>
      <c r="J6697" s="209" t="s">
        <v>287</v>
      </c>
      <c r="K6697" s="209" t="s">
        <v>16</v>
      </c>
      <c r="L6697" s="210">
        <v>193.18</v>
      </c>
    </row>
    <row r="6698" spans="1:12" s="194" customFormat="1" ht="409.6" customHeight="1" x14ac:dyDescent="0.15">
      <c r="A6698" s="625"/>
      <c r="B6698" s="640"/>
      <c r="C6698" s="641"/>
      <c r="D6698" s="642"/>
      <c r="E6698" s="640"/>
      <c r="F6698" s="643"/>
      <c r="G6698" s="644"/>
      <c r="H6698" s="616" t="s">
        <v>242</v>
      </c>
      <c r="I6698" s="617"/>
      <c r="J6698" s="620" t="s">
        <v>287</v>
      </c>
      <c r="K6698" s="620" t="s">
        <v>287</v>
      </c>
      <c r="L6698" s="622">
        <v>0</v>
      </c>
    </row>
    <row r="6699" spans="1:12" s="194" customFormat="1" ht="223.9" customHeight="1" x14ac:dyDescent="0.15">
      <c r="A6699" s="625"/>
      <c r="B6699" s="621"/>
      <c r="C6699" s="633"/>
      <c r="D6699" s="635"/>
      <c r="E6699" s="621"/>
      <c r="F6699" s="638"/>
      <c r="G6699" s="639"/>
      <c r="H6699" s="618"/>
      <c r="I6699" s="619"/>
      <c r="J6699" s="621"/>
      <c r="K6699" s="621"/>
      <c r="L6699" s="623"/>
    </row>
    <row r="6700" spans="1:12" s="194" customFormat="1" ht="24.6" customHeight="1" x14ac:dyDescent="0.15">
      <c r="A6700" s="625"/>
      <c r="B6700" s="203" t="s">
        <v>6</v>
      </c>
      <c r="C6700" s="207" t="s">
        <v>5</v>
      </c>
      <c r="D6700" s="207" t="s">
        <v>288</v>
      </c>
      <c r="E6700" s="207" t="s">
        <v>289</v>
      </c>
      <c r="F6700" s="612"/>
      <c r="G6700" s="613"/>
      <c r="H6700" s="616" t="s">
        <v>290</v>
      </c>
      <c r="I6700" s="617"/>
      <c r="J6700" s="620" t="s">
        <v>287</v>
      </c>
      <c r="K6700" s="620" t="s">
        <v>16</v>
      </c>
      <c r="L6700" s="622">
        <v>100</v>
      </c>
    </row>
    <row r="6701" spans="1:12" s="194" customFormat="1" ht="24.6" customHeight="1" x14ac:dyDescent="0.15">
      <c r="A6701" s="626"/>
      <c r="B6701" s="209" t="s">
        <v>439</v>
      </c>
      <c r="C6701" s="209" t="s">
        <v>1605</v>
      </c>
      <c r="D6701" s="211">
        <v>43398</v>
      </c>
      <c r="E6701" s="209" t="s">
        <v>2514</v>
      </c>
      <c r="F6701" s="614"/>
      <c r="G6701" s="615"/>
      <c r="H6701" s="618"/>
      <c r="I6701" s="619"/>
      <c r="J6701" s="621"/>
      <c r="K6701" s="621"/>
      <c r="L6701" s="623"/>
    </row>
    <row r="6702" spans="1:12" s="194" customFormat="1" ht="24.6" customHeight="1" x14ac:dyDescent="0.15">
      <c r="A6702" s="624">
        <v>1259</v>
      </c>
      <c r="B6702" s="203" t="s">
        <v>12</v>
      </c>
      <c r="C6702" s="207" t="s">
        <v>11</v>
      </c>
      <c r="D6702" s="207" t="s">
        <v>280</v>
      </c>
      <c r="E6702" s="207" t="s">
        <v>281</v>
      </c>
      <c r="F6702" s="627" t="s">
        <v>8</v>
      </c>
      <c r="G6702" s="628"/>
      <c r="H6702" s="629"/>
      <c r="I6702" s="630"/>
      <c r="J6702" s="630"/>
      <c r="K6702" s="630"/>
      <c r="L6702" s="631"/>
    </row>
    <row r="6703" spans="1:12" s="194" customFormat="1" ht="26.65" customHeight="1" x14ac:dyDescent="0.15">
      <c r="A6703" s="625"/>
      <c r="B6703" s="620" t="s">
        <v>3995</v>
      </c>
      <c r="C6703" s="632" t="s">
        <v>3999</v>
      </c>
      <c r="D6703" s="634">
        <v>43406</v>
      </c>
      <c r="E6703" s="620" t="s">
        <v>4000</v>
      </c>
      <c r="F6703" s="636" t="s">
        <v>4001</v>
      </c>
      <c r="G6703" s="637"/>
      <c r="H6703" s="610" t="s">
        <v>286</v>
      </c>
      <c r="I6703" s="611"/>
      <c r="J6703" s="209" t="s">
        <v>287</v>
      </c>
      <c r="K6703" s="209" t="s">
        <v>16</v>
      </c>
      <c r="L6703" s="210">
        <v>782</v>
      </c>
    </row>
    <row r="6704" spans="1:12" s="194" customFormat="1" ht="409.6" customHeight="1" x14ac:dyDescent="0.15">
      <c r="A6704" s="625"/>
      <c r="B6704" s="640"/>
      <c r="C6704" s="641"/>
      <c r="D6704" s="642"/>
      <c r="E6704" s="640"/>
      <c r="F6704" s="643"/>
      <c r="G6704" s="644"/>
      <c r="H6704" s="616" t="s">
        <v>242</v>
      </c>
      <c r="I6704" s="617"/>
      <c r="J6704" s="620" t="s">
        <v>287</v>
      </c>
      <c r="K6704" s="620" t="s">
        <v>16</v>
      </c>
      <c r="L6704" s="622">
        <v>1452.04</v>
      </c>
    </row>
    <row r="6705" spans="1:12" s="194" customFormat="1" ht="409.6" customHeight="1" x14ac:dyDescent="0.15">
      <c r="A6705" s="625"/>
      <c r="B6705" s="640"/>
      <c r="C6705" s="641"/>
      <c r="D6705" s="642"/>
      <c r="E6705" s="640"/>
      <c r="F6705" s="643"/>
      <c r="G6705" s="644"/>
      <c r="H6705" s="646"/>
      <c r="I6705" s="647"/>
      <c r="J6705" s="640"/>
      <c r="K6705" s="640"/>
      <c r="L6705" s="645"/>
    </row>
    <row r="6706" spans="1:12" s="194" customFormat="1" ht="62.85" customHeight="1" x14ac:dyDescent="0.15">
      <c r="A6706" s="625"/>
      <c r="B6706" s="621"/>
      <c r="C6706" s="633"/>
      <c r="D6706" s="635"/>
      <c r="E6706" s="621"/>
      <c r="F6706" s="638"/>
      <c r="G6706" s="639"/>
      <c r="H6706" s="618"/>
      <c r="I6706" s="619"/>
      <c r="J6706" s="621"/>
      <c r="K6706" s="621"/>
      <c r="L6706" s="623"/>
    </row>
    <row r="6707" spans="1:12" s="194" customFormat="1" ht="24.6" customHeight="1" x14ac:dyDescent="0.15">
      <c r="A6707" s="625"/>
      <c r="B6707" s="203" t="s">
        <v>6</v>
      </c>
      <c r="C6707" s="207" t="s">
        <v>5</v>
      </c>
      <c r="D6707" s="207" t="s">
        <v>288</v>
      </c>
      <c r="E6707" s="207" t="s">
        <v>289</v>
      </c>
      <c r="F6707" s="612"/>
      <c r="G6707" s="613"/>
      <c r="H6707" s="616" t="s">
        <v>290</v>
      </c>
      <c r="I6707" s="617"/>
      <c r="J6707" s="620" t="s">
        <v>287</v>
      </c>
      <c r="K6707" s="620" t="s">
        <v>16</v>
      </c>
      <c r="L6707" s="622">
        <v>50</v>
      </c>
    </row>
    <row r="6708" spans="1:12" s="194" customFormat="1" ht="24.6" customHeight="1" x14ac:dyDescent="0.15">
      <c r="A6708" s="626"/>
      <c r="B6708" s="209" t="s">
        <v>439</v>
      </c>
      <c r="C6708" s="209" t="s">
        <v>4001</v>
      </c>
      <c r="D6708" s="211">
        <v>43412</v>
      </c>
      <c r="E6708" s="209" t="s">
        <v>601</v>
      </c>
      <c r="F6708" s="614"/>
      <c r="G6708" s="615"/>
      <c r="H6708" s="618"/>
      <c r="I6708" s="619"/>
      <c r="J6708" s="621"/>
      <c r="K6708" s="621"/>
      <c r="L6708" s="623"/>
    </row>
    <row r="6709" spans="1:12" s="194" customFormat="1" ht="24.6" customHeight="1" x14ac:dyDescent="0.15">
      <c r="A6709" s="624">
        <v>1260</v>
      </c>
      <c r="B6709" s="203" t="s">
        <v>12</v>
      </c>
      <c r="C6709" s="207" t="s">
        <v>11</v>
      </c>
      <c r="D6709" s="207" t="s">
        <v>280</v>
      </c>
      <c r="E6709" s="207" t="s">
        <v>281</v>
      </c>
      <c r="F6709" s="627" t="s">
        <v>8</v>
      </c>
      <c r="G6709" s="628"/>
      <c r="H6709" s="629"/>
      <c r="I6709" s="630"/>
      <c r="J6709" s="630"/>
      <c r="K6709" s="630"/>
      <c r="L6709" s="631"/>
    </row>
    <row r="6710" spans="1:12" s="194" customFormat="1" ht="26.65" customHeight="1" x14ac:dyDescent="0.15">
      <c r="A6710" s="625"/>
      <c r="B6710" s="620" t="s">
        <v>3995</v>
      </c>
      <c r="C6710" s="632" t="s">
        <v>3999</v>
      </c>
      <c r="D6710" s="634">
        <v>43406</v>
      </c>
      <c r="E6710" s="620" t="s">
        <v>4000</v>
      </c>
      <c r="F6710" s="636" t="s">
        <v>4002</v>
      </c>
      <c r="G6710" s="637"/>
      <c r="H6710" s="610" t="s">
        <v>286</v>
      </c>
      <c r="I6710" s="611"/>
      <c r="J6710" s="209" t="s">
        <v>287</v>
      </c>
      <c r="K6710" s="209" t="s">
        <v>16</v>
      </c>
      <c r="L6710" s="210">
        <v>182</v>
      </c>
    </row>
    <row r="6711" spans="1:12" s="194" customFormat="1" ht="409.6" customHeight="1" x14ac:dyDescent="0.15">
      <c r="A6711" s="625"/>
      <c r="B6711" s="640"/>
      <c r="C6711" s="641"/>
      <c r="D6711" s="642"/>
      <c r="E6711" s="640"/>
      <c r="F6711" s="643"/>
      <c r="G6711" s="644"/>
      <c r="H6711" s="616" t="s">
        <v>242</v>
      </c>
      <c r="I6711" s="617"/>
      <c r="J6711" s="620" t="s">
        <v>287</v>
      </c>
      <c r="K6711" s="620" t="s">
        <v>16</v>
      </c>
      <c r="L6711" s="622">
        <v>150</v>
      </c>
    </row>
    <row r="6712" spans="1:12" s="194" customFormat="1" ht="409.6" customHeight="1" x14ac:dyDescent="0.15">
      <c r="A6712" s="625"/>
      <c r="B6712" s="640"/>
      <c r="C6712" s="641"/>
      <c r="D6712" s="642"/>
      <c r="E6712" s="640"/>
      <c r="F6712" s="643"/>
      <c r="G6712" s="644"/>
      <c r="H6712" s="646"/>
      <c r="I6712" s="647"/>
      <c r="J6712" s="640"/>
      <c r="K6712" s="640"/>
      <c r="L6712" s="645"/>
    </row>
    <row r="6713" spans="1:12" s="194" customFormat="1" ht="62.85" customHeight="1" x14ac:dyDescent="0.15">
      <c r="A6713" s="625"/>
      <c r="B6713" s="621"/>
      <c r="C6713" s="633"/>
      <c r="D6713" s="635"/>
      <c r="E6713" s="621"/>
      <c r="F6713" s="638"/>
      <c r="G6713" s="639"/>
      <c r="H6713" s="618"/>
      <c r="I6713" s="619"/>
      <c r="J6713" s="621"/>
      <c r="K6713" s="621"/>
      <c r="L6713" s="623"/>
    </row>
    <row r="6714" spans="1:12" s="194" customFormat="1" ht="24.6" customHeight="1" x14ac:dyDescent="0.15">
      <c r="A6714" s="625"/>
      <c r="B6714" s="203" t="s">
        <v>6</v>
      </c>
      <c r="C6714" s="207" t="s">
        <v>5</v>
      </c>
      <c r="D6714" s="207" t="s">
        <v>288</v>
      </c>
      <c r="E6714" s="207" t="s">
        <v>289</v>
      </c>
      <c r="F6714" s="612"/>
      <c r="G6714" s="613"/>
      <c r="H6714" s="616" t="s">
        <v>290</v>
      </c>
      <c r="I6714" s="617"/>
      <c r="J6714" s="620" t="s">
        <v>287</v>
      </c>
      <c r="K6714" s="620" t="s">
        <v>287</v>
      </c>
      <c r="L6714" s="622">
        <v>0</v>
      </c>
    </row>
    <row r="6715" spans="1:12" s="194" customFormat="1" ht="24.6" customHeight="1" x14ac:dyDescent="0.15">
      <c r="A6715" s="626"/>
      <c r="B6715" s="209" t="s">
        <v>439</v>
      </c>
      <c r="C6715" s="209" t="s">
        <v>4002</v>
      </c>
      <c r="D6715" s="211">
        <v>43412</v>
      </c>
      <c r="E6715" s="209" t="s">
        <v>601</v>
      </c>
      <c r="F6715" s="614"/>
      <c r="G6715" s="615"/>
      <c r="H6715" s="618"/>
      <c r="I6715" s="619"/>
      <c r="J6715" s="621"/>
      <c r="K6715" s="621"/>
      <c r="L6715" s="623"/>
    </row>
    <row r="6716" spans="1:12" s="194" customFormat="1" ht="24.6" customHeight="1" x14ac:dyDescent="0.15">
      <c r="A6716" s="624">
        <v>1261</v>
      </c>
      <c r="B6716" s="203" t="s">
        <v>12</v>
      </c>
      <c r="C6716" s="207" t="s">
        <v>11</v>
      </c>
      <c r="D6716" s="207" t="s">
        <v>280</v>
      </c>
      <c r="E6716" s="207" t="s">
        <v>281</v>
      </c>
      <c r="F6716" s="627" t="s">
        <v>8</v>
      </c>
      <c r="G6716" s="628"/>
      <c r="H6716" s="629"/>
      <c r="I6716" s="630"/>
      <c r="J6716" s="630"/>
      <c r="K6716" s="630"/>
      <c r="L6716" s="631"/>
    </row>
    <row r="6717" spans="1:12" s="194" customFormat="1" ht="26.65" customHeight="1" x14ac:dyDescent="0.15">
      <c r="A6717" s="625"/>
      <c r="B6717" s="620" t="s">
        <v>3995</v>
      </c>
      <c r="C6717" s="632" t="s">
        <v>4003</v>
      </c>
      <c r="D6717" s="634">
        <v>43417</v>
      </c>
      <c r="E6717" s="620" t="s">
        <v>525</v>
      </c>
      <c r="F6717" s="636" t="s">
        <v>4004</v>
      </c>
      <c r="G6717" s="637"/>
      <c r="H6717" s="610" t="s">
        <v>286</v>
      </c>
      <c r="I6717" s="611"/>
      <c r="J6717" s="209" t="s">
        <v>287</v>
      </c>
      <c r="K6717" s="209" t="s">
        <v>16</v>
      </c>
      <c r="L6717" s="210">
        <v>929.8</v>
      </c>
    </row>
    <row r="6718" spans="1:12" s="194" customFormat="1" ht="409.6" customHeight="1" x14ac:dyDescent="0.15">
      <c r="A6718" s="625"/>
      <c r="B6718" s="640"/>
      <c r="C6718" s="641"/>
      <c r="D6718" s="642"/>
      <c r="E6718" s="640"/>
      <c r="F6718" s="643"/>
      <c r="G6718" s="644"/>
      <c r="H6718" s="616" t="s">
        <v>242</v>
      </c>
      <c r="I6718" s="617"/>
      <c r="J6718" s="620" t="s">
        <v>287</v>
      </c>
      <c r="K6718" s="620" t="s">
        <v>16</v>
      </c>
      <c r="L6718" s="622">
        <v>7949.03</v>
      </c>
    </row>
    <row r="6719" spans="1:12" s="194" customFormat="1" ht="256.5" customHeight="1" x14ac:dyDescent="0.15">
      <c r="A6719" s="625"/>
      <c r="B6719" s="621"/>
      <c r="C6719" s="633"/>
      <c r="D6719" s="635"/>
      <c r="E6719" s="621"/>
      <c r="F6719" s="638"/>
      <c r="G6719" s="639"/>
      <c r="H6719" s="618"/>
      <c r="I6719" s="619"/>
      <c r="J6719" s="621"/>
      <c r="K6719" s="621"/>
      <c r="L6719" s="623"/>
    </row>
    <row r="6720" spans="1:12" s="194" customFormat="1" ht="24.6" customHeight="1" x14ac:dyDescent="0.15">
      <c r="A6720" s="625"/>
      <c r="B6720" s="203" t="s">
        <v>6</v>
      </c>
      <c r="C6720" s="207" t="s">
        <v>5</v>
      </c>
      <c r="D6720" s="207" t="s">
        <v>288</v>
      </c>
      <c r="E6720" s="207" t="s">
        <v>289</v>
      </c>
      <c r="F6720" s="612"/>
      <c r="G6720" s="613"/>
      <c r="H6720" s="616" t="s">
        <v>290</v>
      </c>
      <c r="I6720" s="617"/>
      <c r="J6720" s="620" t="s">
        <v>287</v>
      </c>
      <c r="K6720" s="620" t="s">
        <v>16</v>
      </c>
      <c r="L6720" s="622">
        <v>300</v>
      </c>
    </row>
    <row r="6721" spans="1:12" s="194" customFormat="1" ht="24.6" customHeight="1" x14ac:dyDescent="0.15">
      <c r="A6721" s="626"/>
      <c r="B6721" s="209" t="s">
        <v>439</v>
      </c>
      <c r="C6721" s="209" t="s">
        <v>4004</v>
      </c>
      <c r="D6721" s="211">
        <v>43424</v>
      </c>
      <c r="E6721" s="209" t="s">
        <v>2426</v>
      </c>
      <c r="F6721" s="614"/>
      <c r="G6721" s="615"/>
      <c r="H6721" s="618"/>
      <c r="I6721" s="619"/>
      <c r="J6721" s="621"/>
      <c r="K6721" s="621"/>
      <c r="L6721" s="623"/>
    </row>
    <row r="6722" spans="1:12" s="194" customFormat="1" ht="24.6" customHeight="1" x14ac:dyDescent="0.15">
      <c r="A6722" s="624">
        <v>1262</v>
      </c>
      <c r="B6722" s="203" t="s">
        <v>12</v>
      </c>
      <c r="C6722" s="207" t="s">
        <v>11</v>
      </c>
      <c r="D6722" s="207" t="s">
        <v>280</v>
      </c>
      <c r="E6722" s="207" t="s">
        <v>281</v>
      </c>
      <c r="F6722" s="627" t="s">
        <v>8</v>
      </c>
      <c r="G6722" s="628"/>
      <c r="H6722" s="629"/>
      <c r="I6722" s="630"/>
      <c r="J6722" s="630"/>
      <c r="K6722" s="630"/>
      <c r="L6722" s="631"/>
    </row>
    <row r="6723" spans="1:12" s="194" customFormat="1" ht="26.65" customHeight="1" x14ac:dyDescent="0.15">
      <c r="A6723" s="625"/>
      <c r="B6723" s="620" t="s">
        <v>3995</v>
      </c>
      <c r="C6723" s="632" t="s">
        <v>4005</v>
      </c>
      <c r="D6723" s="634">
        <v>43431</v>
      </c>
      <c r="E6723" s="620" t="s">
        <v>1828</v>
      </c>
      <c r="F6723" s="636" t="s">
        <v>4006</v>
      </c>
      <c r="G6723" s="637"/>
      <c r="H6723" s="610" t="s">
        <v>286</v>
      </c>
      <c r="I6723" s="611"/>
      <c r="J6723" s="209" t="s">
        <v>287</v>
      </c>
      <c r="K6723" s="209" t="s">
        <v>16</v>
      </c>
      <c r="L6723" s="210">
        <v>89</v>
      </c>
    </row>
    <row r="6724" spans="1:12" s="194" customFormat="1" ht="409.6" customHeight="1" x14ac:dyDescent="0.15">
      <c r="A6724" s="625"/>
      <c r="B6724" s="640"/>
      <c r="C6724" s="641"/>
      <c r="D6724" s="642"/>
      <c r="E6724" s="640"/>
      <c r="F6724" s="643"/>
      <c r="G6724" s="644"/>
      <c r="H6724" s="616" t="s">
        <v>242</v>
      </c>
      <c r="I6724" s="617"/>
      <c r="J6724" s="620" t="s">
        <v>287</v>
      </c>
      <c r="K6724" s="620" t="s">
        <v>16</v>
      </c>
      <c r="L6724" s="622">
        <v>1557.24</v>
      </c>
    </row>
    <row r="6725" spans="1:12" s="194" customFormat="1" ht="192" customHeight="1" x14ac:dyDescent="0.15">
      <c r="A6725" s="625"/>
      <c r="B6725" s="621"/>
      <c r="C6725" s="633"/>
      <c r="D6725" s="635"/>
      <c r="E6725" s="621"/>
      <c r="F6725" s="638"/>
      <c r="G6725" s="639"/>
      <c r="H6725" s="618"/>
      <c r="I6725" s="619"/>
      <c r="J6725" s="621"/>
      <c r="K6725" s="621"/>
      <c r="L6725" s="623"/>
    </row>
    <row r="6726" spans="1:12" s="194" customFormat="1" ht="24.6" customHeight="1" x14ac:dyDescent="0.15">
      <c r="A6726" s="625"/>
      <c r="B6726" s="203" t="s">
        <v>6</v>
      </c>
      <c r="C6726" s="207" t="s">
        <v>5</v>
      </c>
      <c r="D6726" s="207" t="s">
        <v>288</v>
      </c>
      <c r="E6726" s="207" t="s">
        <v>289</v>
      </c>
      <c r="F6726" s="612"/>
      <c r="G6726" s="613"/>
      <c r="H6726" s="616" t="s">
        <v>290</v>
      </c>
      <c r="I6726" s="617"/>
      <c r="J6726" s="620" t="s">
        <v>287</v>
      </c>
      <c r="K6726" s="620" t="s">
        <v>287</v>
      </c>
      <c r="L6726" s="622">
        <v>0</v>
      </c>
    </row>
    <row r="6727" spans="1:12" s="194" customFormat="1" ht="24.6" customHeight="1" x14ac:dyDescent="0.15">
      <c r="A6727" s="626"/>
      <c r="B6727" s="209" t="s">
        <v>439</v>
      </c>
      <c r="C6727" s="209" t="s">
        <v>4006</v>
      </c>
      <c r="D6727" s="211">
        <v>43436</v>
      </c>
      <c r="E6727" s="209" t="s">
        <v>2069</v>
      </c>
      <c r="F6727" s="614"/>
      <c r="G6727" s="615"/>
      <c r="H6727" s="618"/>
      <c r="I6727" s="619"/>
      <c r="J6727" s="621"/>
      <c r="K6727" s="621"/>
      <c r="L6727" s="623"/>
    </row>
    <row r="6728" spans="1:12" s="194" customFormat="1" ht="24.6" customHeight="1" x14ac:dyDescent="0.15">
      <c r="A6728" s="624">
        <v>1263</v>
      </c>
      <c r="B6728" s="203" t="s">
        <v>12</v>
      </c>
      <c r="C6728" s="207" t="s">
        <v>11</v>
      </c>
      <c r="D6728" s="207" t="s">
        <v>280</v>
      </c>
      <c r="E6728" s="207" t="s">
        <v>281</v>
      </c>
      <c r="F6728" s="627" t="s">
        <v>8</v>
      </c>
      <c r="G6728" s="628"/>
      <c r="H6728" s="629"/>
      <c r="I6728" s="630"/>
      <c r="J6728" s="630"/>
      <c r="K6728" s="630"/>
      <c r="L6728" s="631"/>
    </row>
    <row r="6729" spans="1:12" s="194" customFormat="1" ht="26.65" customHeight="1" x14ac:dyDescent="0.15">
      <c r="A6729" s="625"/>
      <c r="B6729" s="620" t="s">
        <v>3995</v>
      </c>
      <c r="C6729" s="632" t="s">
        <v>4007</v>
      </c>
      <c r="D6729" s="634">
        <v>43501</v>
      </c>
      <c r="E6729" s="620" t="s">
        <v>4008</v>
      </c>
      <c r="F6729" s="636" t="s">
        <v>4009</v>
      </c>
      <c r="G6729" s="637"/>
      <c r="H6729" s="610" t="s">
        <v>286</v>
      </c>
      <c r="I6729" s="611"/>
      <c r="J6729" s="209" t="s">
        <v>287</v>
      </c>
      <c r="K6729" s="209" t="s">
        <v>16</v>
      </c>
      <c r="L6729" s="210">
        <v>350.34</v>
      </c>
    </row>
    <row r="6730" spans="1:12" s="194" customFormat="1" ht="409.6" customHeight="1" x14ac:dyDescent="0.15">
      <c r="A6730" s="625"/>
      <c r="B6730" s="640"/>
      <c r="C6730" s="641"/>
      <c r="D6730" s="642"/>
      <c r="E6730" s="640"/>
      <c r="F6730" s="643"/>
      <c r="G6730" s="644"/>
      <c r="H6730" s="616" t="s">
        <v>242</v>
      </c>
      <c r="I6730" s="617"/>
      <c r="J6730" s="620" t="s">
        <v>287</v>
      </c>
      <c r="K6730" s="620" t="s">
        <v>16</v>
      </c>
      <c r="L6730" s="622">
        <v>3126.23</v>
      </c>
    </row>
    <row r="6731" spans="1:12" s="194" customFormat="1" ht="180.75" customHeight="1" x14ac:dyDescent="0.15">
      <c r="A6731" s="625"/>
      <c r="B6731" s="621"/>
      <c r="C6731" s="633"/>
      <c r="D6731" s="635"/>
      <c r="E6731" s="621"/>
      <c r="F6731" s="638"/>
      <c r="G6731" s="639"/>
      <c r="H6731" s="618"/>
      <c r="I6731" s="619"/>
      <c r="J6731" s="621"/>
      <c r="K6731" s="621"/>
      <c r="L6731" s="623"/>
    </row>
    <row r="6732" spans="1:12" s="194" customFormat="1" ht="24.6" customHeight="1" x14ac:dyDescent="0.15">
      <c r="A6732" s="625"/>
      <c r="B6732" s="203" t="s">
        <v>6</v>
      </c>
      <c r="C6732" s="207" t="s">
        <v>5</v>
      </c>
      <c r="D6732" s="207" t="s">
        <v>288</v>
      </c>
      <c r="E6732" s="207" t="s">
        <v>289</v>
      </c>
      <c r="F6732" s="612"/>
      <c r="G6732" s="613"/>
      <c r="H6732" s="616" t="s">
        <v>290</v>
      </c>
      <c r="I6732" s="617"/>
      <c r="J6732" s="620" t="s">
        <v>287</v>
      </c>
      <c r="K6732" s="620" t="s">
        <v>16</v>
      </c>
      <c r="L6732" s="622">
        <v>227.41</v>
      </c>
    </row>
    <row r="6733" spans="1:12" s="194" customFormat="1" ht="24.6" customHeight="1" x14ac:dyDescent="0.15">
      <c r="A6733" s="626"/>
      <c r="B6733" s="209" t="s">
        <v>439</v>
      </c>
      <c r="C6733" s="209" t="s">
        <v>4009</v>
      </c>
      <c r="D6733" s="211">
        <v>43505</v>
      </c>
      <c r="E6733" s="209" t="s">
        <v>947</v>
      </c>
      <c r="F6733" s="614"/>
      <c r="G6733" s="615"/>
      <c r="H6733" s="618"/>
      <c r="I6733" s="619"/>
      <c r="J6733" s="621"/>
      <c r="K6733" s="621"/>
      <c r="L6733" s="623"/>
    </row>
    <row r="6734" spans="1:12" s="194" customFormat="1" ht="24.6" customHeight="1" x14ac:dyDescent="0.15">
      <c r="A6734" s="624">
        <v>1264</v>
      </c>
      <c r="B6734" s="203" t="s">
        <v>12</v>
      </c>
      <c r="C6734" s="207" t="s">
        <v>11</v>
      </c>
      <c r="D6734" s="207" t="s">
        <v>280</v>
      </c>
      <c r="E6734" s="207" t="s">
        <v>281</v>
      </c>
      <c r="F6734" s="627" t="s">
        <v>8</v>
      </c>
      <c r="G6734" s="628"/>
      <c r="H6734" s="629"/>
      <c r="I6734" s="630"/>
      <c r="J6734" s="630"/>
      <c r="K6734" s="630"/>
      <c r="L6734" s="631"/>
    </row>
    <row r="6735" spans="1:12" s="194" customFormat="1" ht="26.65" customHeight="1" x14ac:dyDescent="0.15">
      <c r="A6735" s="625"/>
      <c r="B6735" s="620" t="s">
        <v>4010</v>
      </c>
      <c r="C6735" s="632" t="s">
        <v>4011</v>
      </c>
      <c r="D6735" s="634">
        <v>43417</v>
      </c>
      <c r="E6735" s="620" t="s">
        <v>1080</v>
      </c>
      <c r="F6735" s="636" t="s">
        <v>4012</v>
      </c>
      <c r="G6735" s="637"/>
      <c r="H6735" s="610" t="s">
        <v>286</v>
      </c>
      <c r="I6735" s="611"/>
      <c r="J6735" s="209" t="s">
        <v>287</v>
      </c>
      <c r="K6735" s="209" t="s">
        <v>16</v>
      </c>
      <c r="L6735" s="210">
        <v>755.98</v>
      </c>
    </row>
    <row r="6736" spans="1:12" s="194" customFormat="1" ht="158.85" customHeight="1" x14ac:dyDescent="0.15">
      <c r="A6736" s="625"/>
      <c r="B6736" s="621"/>
      <c r="C6736" s="633"/>
      <c r="D6736" s="635"/>
      <c r="E6736" s="621"/>
      <c r="F6736" s="638"/>
      <c r="G6736" s="639"/>
      <c r="H6736" s="610" t="s">
        <v>242</v>
      </c>
      <c r="I6736" s="611"/>
      <c r="J6736" s="209" t="s">
        <v>287</v>
      </c>
      <c r="K6736" s="209" t="s">
        <v>16</v>
      </c>
      <c r="L6736" s="210">
        <v>566.41</v>
      </c>
    </row>
    <row r="6737" spans="1:12" s="194" customFormat="1" ht="24.6" customHeight="1" x14ac:dyDescent="0.15">
      <c r="A6737" s="625"/>
      <c r="B6737" s="203" t="s">
        <v>6</v>
      </c>
      <c r="C6737" s="207" t="s">
        <v>5</v>
      </c>
      <c r="D6737" s="207" t="s">
        <v>288</v>
      </c>
      <c r="E6737" s="207" t="s">
        <v>289</v>
      </c>
      <c r="F6737" s="612"/>
      <c r="G6737" s="613"/>
      <c r="H6737" s="616" t="s">
        <v>290</v>
      </c>
      <c r="I6737" s="617"/>
      <c r="J6737" s="620" t="s">
        <v>287</v>
      </c>
      <c r="K6737" s="620" t="s">
        <v>16</v>
      </c>
      <c r="L6737" s="622">
        <v>776</v>
      </c>
    </row>
    <row r="6738" spans="1:12" s="194" customFormat="1" ht="24.6" customHeight="1" x14ac:dyDescent="0.15">
      <c r="A6738" s="626"/>
      <c r="B6738" s="209" t="s">
        <v>401</v>
      </c>
      <c r="C6738" s="209" t="s">
        <v>4012</v>
      </c>
      <c r="D6738" s="211">
        <v>43420</v>
      </c>
      <c r="E6738" s="209" t="s">
        <v>303</v>
      </c>
      <c r="F6738" s="614"/>
      <c r="G6738" s="615"/>
      <c r="H6738" s="618"/>
      <c r="I6738" s="619"/>
      <c r="J6738" s="621"/>
      <c r="K6738" s="621"/>
      <c r="L6738" s="623"/>
    </row>
    <row r="6739" spans="1:12" s="194" customFormat="1" ht="24.6" customHeight="1" x14ac:dyDescent="0.15">
      <c r="A6739" s="624">
        <v>1265</v>
      </c>
      <c r="B6739" s="203" t="s">
        <v>12</v>
      </c>
      <c r="C6739" s="207" t="s">
        <v>11</v>
      </c>
      <c r="D6739" s="207" t="s">
        <v>280</v>
      </c>
      <c r="E6739" s="207" t="s">
        <v>281</v>
      </c>
      <c r="F6739" s="627" t="s">
        <v>8</v>
      </c>
      <c r="G6739" s="628"/>
      <c r="H6739" s="629"/>
      <c r="I6739" s="630"/>
      <c r="J6739" s="630"/>
      <c r="K6739" s="630"/>
      <c r="L6739" s="631"/>
    </row>
    <row r="6740" spans="1:12" s="194" customFormat="1" ht="26.65" customHeight="1" x14ac:dyDescent="0.15">
      <c r="A6740" s="625"/>
      <c r="B6740" s="620" t="s">
        <v>4010</v>
      </c>
      <c r="C6740" s="632" t="s">
        <v>4013</v>
      </c>
      <c r="D6740" s="634">
        <v>43548</v>
      </c>
      <c r="E6740" s="620" t="s">
        <v>644</v>
      </c>
      <c r="F6740" s="636" t="s">
        <v>1970</v>
      </c>
      <c r="G6740" s="637"/>
      <c r="H6740" s="610" t="s">
        <v>286</v>
      </c>
      <c r="I6740" s="611"/>
      <c r="J6740" s="209" t="s">
        <v>287</v>
      </c>
      <c r="K6740" s="209" t="s">
        <v>287</v>
      </c>
      <c r="L6740" s="210">
        <v>0</v>
      </c>
    </row>
    <row r="6741" spans="1:12" s="194" customFormat="1" ht="148.35" customHeight="1" x14ac:dyDescent="0.15">
      <c r="A6741" s="625"/>
      <c r="B6741" s="621"/>
      <c r="C6741" s="633"/>
      <c r="D6741" s="635"/>
      <c r="E6741" s="621"/>
      <c r="F6741" s="638"/>
      <c r="G6741" s="639"/>
      <c r="H6741" s="610" t="s">
        <v>242</v>
      </c>
      <c r="I6741" s="611"/>
      <c r="J6741" s="209" t="s">
        <v>287</v>
      </c>
      <c r="K6741" s="209" t="s">
        <v>287</v>
      </c>
      <c r="L6741" s="210">
        <v>0</v>
      </c>
    </row>
    <row r="6742" spans="1:12" s="194" customFormat="1" ht="24.6" customHeight="1" x14ac:dyDescent="0.15">
      <c r="A6742" s="625"/>
      <c r="B6742" s="203" t="s">
        <v>6</v>
      </c>
      <c r="C6742" s="207" t="s">
        <v>5</v>
      </c>
      <c r="D6742" s="207" t="s">
        <v>288</v>
      </c>
      <c r="E6742" s="207" t="s">
        <v>289</v>
      </c>
      <c r="F6742" s="612"/>
      <c r="G6742" s="613"/>
      <c r="H6742" s="616" t="s">
        <v>290</v>
      </c>
      <c r="I6742" s="617"/>
      <c r="J6742" s="620" t="s">
        <v>287</v>
      </c>
      <c r="K6742" s="620" t="s">
        <v>16</v>
      </c>
      <c r="L6742" s="622">
        <v>1290</v>
      </c>
    </row>
    <row r="6743" spans="1:12" s="194" customFormat="1" ht="24.6" customHeight="1" x14ac:dyDescent="0.15">
      <c r="A6743" s="626"/>
      <c r="B6743" s="209" t="s">
        <v>401</v>
      </c>
      <c r="C6743" s="209" t="s">
        <v>1970</v>
      </c>
      <c r="D6743" s="211">
        <v>43553</v>
      </c>
      <c r="E6743" s="209" t="s">
        <v>1523</v>
      </c>
      <c r="F6743" s="614"/>
      <c r="G6743" s="615"/>
      <c r="H6743" s="618"/>
      <c r="I6743" s="619"/>
      <c r="J6743" s="621"/>
      <c r="K6743" s="621"/>
      <c r="L6743" s="623"/>
    </row>
    <row r="6744" spans="1:12" s="194" customFormat="1" ht="24.6" customHeight="1" x14ac:dyDescent="0.15">
      <c r="A6744" s="624">
        <v>1266</v>
      </c>
      <c r="B6744" s="203" t="s">
        <v>12</v>
      </c>
      <c r="C6744" s="207" t="s">
        <v>11</v>
      </c>
      <c r="D6744" s="207" t="s">
        <v>280</v>
      </c>
      <c r="E6744" s="207" t="s">
        <v>281</v>
      </c>
      <c r="F6744" s="627" t="s">
        <v>8</v>
      </c>
      <c r="G6744" s="628"/>
      <c r="H6744" s="629"/>
      <c r="I6744" s="630"/>
      <c r="J6744" s="630"/>
      <c r="K6744" s="630"/>
      <c r="L6744" s="631"/>
    </row>
    <row r="6745" spans="1:12" s="194" customFormat="1" ht="26.65" customHeight="1" x14ac:dyDescent="0.15">
      <c r="A6745" s="625"/>
      <c r="B6745" s="620" t="s">
        <v>4014</v>
      </c>
      <c r="C6745" s="620" t="s">
        <v>4015</v>
      </c>
      <c r="D6745" s="634">
        <v>43376</v>
      </c>
      <c r="E6745" s="620" t="s">
        <v>607</v>
      </c>
      <c r="F6745" s="636" t="s">
        <v>3256</v>
      </c>
      <c r="G6745" s="637"/>
      <c r="H6745" s="610" t="s">
        <v>286</v>
      </c>
      <c r="I6745" s="611"/>
      <c r="J6745" s="209" t="s">
        <v>287</v>
      </c>
      <c r="K6745" s="209" t="s">
        <v>16</v>
      </c>
      <c r="L6745" s="210">
        <v>598</v>
      </c>
    </row>
    <row r="6746" spans="1:12" s="194" customFormat="1" ht="18.2" customHeight="1" x14ac:dyDescent="0.15">
      <c r="A6746" s="625"/>
      <c r="B6746" s="621"/>
      <c r="C6746" s="621"/>
      <c r="D6746" s="635"/>
      <c r="E6746" s="621"/>
      <c r="F6746" s="638"/>
      <c r="G6746" s="639"/>
      <c r="H6746" s="610" t="s">
        <v>242</v>
      </c>
      <c r="I6746" s="611"/>
      <c r="J6746" s="209" t="s">
        <v>287</v>
      </c>
      <c r="K6746" s="209" t="s">
        <v>16</v>
      </c>
      <c r="L6746" s="210">
        <v>947.4</v>
      </c>
    </row>
    <row r="6747" spans="1:12" s="194" customFormat="1" ht="24.6" customHeight="1" x14ac:dyDescent="0.15">
      <c r="A6747" s="625"/>
      <c r="B6747" s="203" t="s">
        <v>6</v>
      </c>
      <c r="C6747" s="207" t="s">
        <v>5</v>
      </c>
      <c r="D6747" s="207" t="s">
        <v>288</v>
      </c>
      <c r="E6747" s="207" t="s">
        <v>289</v>
      </c>
      <c r="F6747" s="612"/>
      <c r="G6747" s="613"/>
      <c r="H6747" s="616" t="s">
        <v>290</v>
      </c>
      <c r="I6747" s="617"/>
      <c r="J6747" s="620" t="s">
        <v>287</v>
      </c>
      <c r="K6747" s="620" t="s">
        <v>287</v>
      </c>
      <c r="L6747" s="622">
        <v>0</v>
      </c>
    </row>
    <row r="6748" spans="1:12" s="194" customFormat="1" ht="24.6" customHeight="1" x14ac:dyDescent="0.15">
      <c r="A6748" s="626"/>
      <c r="B6748" s="209" t="s">
        <v>317</v>
      </c>
      <c r="C6748" s="209" t="s">
        <v>3256</v>
      </c>
      <c r="D6748" s="211">
        <v>43380</v>
      </c>
      <c r="E6748" s="209" t="s">
        <v>334</v>
      </c>
      <c r="F6748" s="614"/>
      <c r="G6748" s="615"/>
      <c r="H6748" s="618"/>
      <c r="I6748" s="619"/>
      <c r="J6748" s="621"/>
      <c r="K6748" s="621"/>
      <c r="L6748" s="623"/>
    </row>
    <row r="6749" spans="1:12" s="194" customFormat="1" ht="24.6" customHeight="1" x14ac:dyDescent="0.15">
      <c r="A6749" s="624">
        <v>1267</v>
      </c>
      <c r="B6749" s="203" t="s">
        <v>12</v>
      </c>
      <c r="C6749" s="207" t="s">
        <v>11</v>
      </c>
      <c r="D6749" s="207" t="s">
        <v>280</v>
      </c>
      <c r="E6749" s="207" t="s">
        <v>281</v>
      </c>
      <c r="F6749" s="627" t="s">
        <v>8</v>
      </c>
      <c r="G6749" s="628"/>
      <c r="H6749" s="629"/>
      <c r="I6749" s="630"/>
      <c r="J6749" s="630"/>
      <c r="K6749" s="630"/>
      <c r="L6749" s="631"/>
    </row>
    <row r="6750" spans="1:12" s="194" customFormat="1" ht="26.65" customHeight="1" x14ac:dyDescent="0.15">
      <c r="A6750" s="625"/>
      <c r="B6750" s="620" t="s">
        <v>4016</v>
      </c>
      <c r="C6750" s="632" t="s">
        <v>4017</v>
      </c>
      <c r="D6750" s="634">
        <v>43553</v>
      </c>
      <c r="E6750" s="620" t="s">
        <v>679</v>
      </c>
      <c r="F6750" s="636" t="s">
        <v>4018</v>
      </c>
      <c r="G6750" s="637"/>
      <c r="H6750" s="610" t="s">
        <v>286</v>
      </c>
      <c r="I6750" s="611"/>
      <c r="J6750" s="209" t="s">
        <v>287</v>
      </c>
      <c r="K6750" s="209" t="s">
        <v>16</v>
      </c>
      <c r="L6750" s="210">
        <v>1278</v>
      </c>
    </row>
    <row r="6751" spans="1:12" s="194" customFormat="1" ht="245.25" customHeight="1" x14ac:dyDescent="0.15">
      <c r="A6751" s="625"/>
      <c r="B6751" s="621"/>
      <c r="C6751" s="633"/>
      <c r="D6751" s="635"/>
      <c r="E6751" s="621"/>
      <c r="F6751" s="638"/>
      <c r="G6751" s="639"/>
      <c r="H6751" s="610" t="s">
        <v>242</v>
      </c>
      <c r="I6751" s="611"/>
      <c r="J6751" s="209" t="s">
        <v>287</v>
      </c>
      <c r="K6751" s="209" t="s">
        <v>287</v>
      </c>
      <c r="L6751" s="210">
        <v>0</v>
      </c>
    </row>
    <row r="6752" spans="1:12" s="194" customFormat="1" ht="24.6" customHeight="1" x14ac:dyDescent="0.15">
      <c r="A6752" s="625"/>
      <c r="B6752" s="203" t="s">
        <v>6</v>
      </c>
      <c r="C6752" s="207" t="s">
        <v>5</v>
      </c>
      <c r="D6752" s="207" t="s">
        <v>288</v>
      </c>
      <c r="E6752" s="207" t="s">
        <v>289</v>
      </c>
      <c r="F6752" s="612"/>
      <c r="G6752" s="613"/>
      <c r="H6752" s="616" t="s">
        <v>290</v>
      </c>
      <c r="I6752" s="617"/>
      <c r="J6752" s="620" t="s">
        <v>287</v>
      </c>
      <c r="K6752" s="620" t="s">
        <v>287</v>
      </c>
      <c r="L6752" s="622">
        <v>0</v>
      </c>
    </row>
    <row r="6753" spans="1:12" s="194" customFormat="1" ht="24.6" customHeight="1" x14ac:dyDescent="0.15">
      <c r="A6753" s="626"/>
      <c r="B6753" s="209" t="s">
        <v>333</v>
      </c>
      <c r="C6753" s="209" t="s">
        <v>4018</v>
      </c>
      <c r="D6753" s="211">
        <v>43569</v>
      </c>
      <c r="E6753" s="209" t="s">
        <v>4019</v>
      </c>
      <c r="F6753" s="614"/>
      <c r="G6753" s="615"/>
      <c r="H6753" s="618"/>
      <c r="I6753" s="619"/>
      <c r="J6753" s="621"/>
      <c r="K6753" s="621"/>
      <c r="L6753" s="623"/>
    </row>
    <row r="6754" spans="1:12" s="194" customFormat="1" ht="24.6" customHeight="1" x14ac:dyDescent="0.15">
      <c r="A6754" s="624">
        <v>1268</v>
      </c>
      <c r="B6754" s="203" t="s">
        <v>12</v>
      </c>
      <c r="C6754" s="207" t="s">
        <v>11</v>
      </c>
      <c r="D6754" s="207" t="s">
        <v>280</v>
      </c>
      <c r="E6754" s="207" t="s">
        <v>281</v>
      </c>
      <c r="F6754" s="627" t="s">
        <v>8</v>
      </c>
      <c r="G6754" s="628"/>
      <c r="H6754" s="629"/>
      <c r="I6754" s="630"/>
      <c r="J6754" s="630"/>
      <c r="K6754" s="630"/>
      <c r="L6754" s="631"/>
    </row>
    <row r="6755" spans="1:12" s="194" customFormat="1" ht="26.65" customHeight="1" x14ac:dyDescent="0.15">
      <c r="A6755" s="625"/>
      <c r="B6755" s="620" t="s">
        <v>4016</v>
      </c>
      <c r="C6755" s="632" t="s">
        <v>4017</v>
      </c>
      <c r="D6755" s="634">
        <v>43553</v>
      </c>
      <c r="E6755" s="620" t="s">
        <v>679</v>
      </c>
      <c r="F6755" s="636" t="s">
        <v>1904</v>
      </c>
      <c r="G6755" s="637"/>
      <c r="H6755" s="610" t="s">
        <v>286</v>
      </c>
      <c r="I6755" s="611"/>
      <c r="J6755" s="209" t="s">
        <v>287</v>
      </c>
      <c r="K6755" s="209" t="s">
        <v>16</v>
      </c>
      <c r="L6755" s="210">
        <v>333</v>
      </c>
    </row>
    <row r="6756" spans="1:12" s="194" customFormat="1" ht="245.25" customHeight="1" x14ac:dyDescent="0.15">
      <c r="A6756" s="625"/>
      <c r="B6756" s="621"/>
      <c r="C6756" s="633"/>
      <c r="D6756" s="635"/>
      <c r="E6756" s="621"/>
      <c r="F6756" s="638"/>
      <c r="G6756" s="639"/>
      <c r="H6756" s="610" t="s">
        <v>242</v>
      </c>
      <c r="I6756" s="611"/>
      <c r="J6756" s="209" t="s">
        <v>287</v>
      </c>
      <c r="K6756" s="209" t="s">
        <v>287</v>
      </c>
      <c r="L6756" s="210">
        <v>0</v>
      </c>
    </row>
    <row r="6757" spans="1:12" s="194" customFormat="1" ht="24.6" customHeight="1" x14ac:dyDescent="0.15">
      <c r="A6757" s="625"/>
      <c r="B6757" s="203" t="s">
        <v>6</v>
      </c>
      <c r="C6757" s="207" t="s">
        <v>5</v>
      </c>
      <c r="D6757" s="207" t="s">
        <v>288</v>
      </c>
      <c r="E6757" s="207" t="s">
        <v>289</v>
      </c>
      <c r="F6757" s="612"/>
      <c r="G6757" s="613"/>
      <c r="H6757" s="616" t="s">
        <v>290</v>
      </c>
      <c r="I6757" s="617"/>
      <c r="J6757" s="620" t="s">
        <v>287</v>
      </c>
      <c r="K6757" s="620" t="s">
        <v>287</v>
      </c>
      <c r="L6757" s="622">
        <v>0</v>
      </c>
    </row>
    <row r="6758" spans="1:12" s="194" customFormat="1" ht="24.6" customHeight="1" x14ac:dyDescent="0.15">
      <c r="A6758" s="626"/>
      <c r="B6758" s="209" t="s">
        <v>333</v>
      </c>
      <c r="C6758" s="209" t="s">
        <v>1904</v>
      </c>
      <c r="D6758" s="211">
        <v>43569</v>
      </c>
      <c r="E6758" s="209" t="s">
        <v>4019</v>
      </c>
      <c r="F6758" s="614"/>
      <c r="G6758" s="615"/>
      <c r="H6758" s="618"/>
      <c r="I6758" s="619"/>
      <c r="J6758" s="621"/>
      <c r="K6758" s="621"/>
      <c r="L6758" s="623"/>
    </row>
    <row r="6759" spans="1:12" s="194" customFormat="1" ht="24.6" customHeight="1" x14ac:dyDescent="0.15">
      <c r="A6759" s="624">
        <v>1269</v>
      </c>
      <c r="B6759" s="203" t="s">
        <v>12</v>
      </c>
      <c r="C6759" s="207" t="s">
        <v>11</v>
      </c>
      <c r="D6759" s="207" t="s">
        <v>280</v>
      </c>
      <c r="E6759" s="207" t="s">
        <v>281</v>
      </c>
      <c r="F6759" s="627" t="s">
        <v>8</v>
      </c>
      <c r="G6759" s="628"/>
      <c r="H6759" s="629"/>
      <c r="I6759" s="630"/>
      <c r="J6759" s="630"/>
      <c r="K6759" s="630"/>
      <c r="L6759" s="631"/>
    </row>
    <row r="6760" spans="1:12" s="194" customFormat="1" ht="26.65" customHeight="1" x14ac:dyDescent="0.15">
      <c r="A6760" s="625"/>
      <c r="B6760" s="620" t="s">
        <v>4016</v>
      </c>
      <c r="C6760" s="632" t="s">
        <v>4017</v>
      </c>
      <c r="D6760" s="634">
        <v>43553</v>
      </c>
      <c r="E6760" s="620" t="s">
        <v>679</v>
      </c>
      <c r="F6760" s="636" t="s">
        <v>4020</v>
      </c>
      <c r="G6760" s="637"/>
      <c r="H6760" s="610" t="s">
        <v>286</v>
      </c>
      <c r="I6760" s="611"/>
      <c r="J6760" s="209" t="s">
        <v>287</v>
      </c>
      <c r="K6760" s="209" t="s">
        <v>16</v>
      </c>
      <c r="L6760" s="210">
        <v>611</v>
      </c>
    </row>
    <row r="6761" spans="1:12" s="194" customFormat="1" ht="245.25" customHeight="1" x14ac:dyDescent="0.15">
      <c r="A6761" s="625"/>
      <c r="B6761" s="621"/>
      <c r="C6761" s="633"/>
      <c r="D6761" s="635"/>
      <c r="E6761" s="621"/>
      <c r="F6761" s="638"/>
      <c r="G6761" s="639"/>
      <c r="H6761" s="610" t="s">
        <v>242</v>
      </c>
      <c r="I6761" s="611"/>
      <c r="J6761" s="209" t="s">
        <v>287</v>
      </c>
      <c r="K6761" s="209" t="s">
        <v>287</v>
      </c>
      <c r="L6761" s="210">
        <v>0</v>
      </c>
    </row>
    <row r="6762" spans="1:12" s="194" customFormat="1" ht="24.6" customHeight="1" x14ac:dyDescent="0.15">
      <c r="A6762" s="625"/>
      <c r="B6762" s="203" t="s">
        <v>6</v>
      </c>
      <c r="C6762" s="207" t="s">
        <v>5</v>
      </c>
      <c r="D6762" s="207" t="s">
        <v>288</v>
      </c>
      <c r="E6762" s="207" t="s">
        <v>289</v>
      </c>
      <c r="F6762" s="612"/>
      <c r="G6762" s="613"/>
      <c r="H6762" s="616" t="s">
        <v>290</v>
      </c>
      <c r="I6762" s="617"/>
      <c r="J6762" s="620" t="s">
        <v>287</v>
      </c>
      <c r="K6762" s="620" t="s">
        <v>287</v>
      </c>
      <c r="L6762" s="622">
        <v>0</v>
      </c>
    </row>
    <row r="6763" spans="1:12" s="194" customFormat="1" ht="24.6" customHeight="1" x14ac:dyDescent="0.15">
      <c r="A6763" s="626"/>
      <c r="B6763" s="209" t="s">
        <v>333</v>
      </c>
      <c r="C6763" s="209" t="s">
        <v>4020</v>
      </c>
      <c r="D6763" s="211">
        <v>43569</v>
      </c>
      <c r="E6763" s="209" t="s">
        <v>4019</v>
      </c>
      <c r="F6763" s="614"/>
      <c r="G6763" s="615"/>
      <c r="H6763" s="618"/>
      <c r="I6763" s="619"/>
      <c r="J6763" s="621"/>
      <c r="K6763" s="621"/>
      <c r="L6763" s="623"/>
    </row>
    <row r="6764" spans="1:12" s="194" customFormat="1" ht="24.6" customHeight="1" x14ac:dyDescent="0.15">
      <c r="A6764" s="624">
        <v>1270</v>
      </c>
      <c r="B6764" s="203" t="s">
        <v>12</v>
      </c>
      <c r="C6764" s="207" t="s">
        <v>11</v>
      </c>
      <c r="D6764" s="207" t="s">
        <v>280</v>
      </c>
      <c r="E6764" s="207" t="s">
        <v>281</v>
      </c>
      <c r="F6764" s="627" t="s">
        <v>8</v>
      </c>
      <c r="G6764" s="628"/>
      <c r="H6764" s="629"/>
      <c r="I6764" s="630"/>
      <c r="J6764" s="630"/>
      <c r="K6764" s="630"/>
      <c r="L6764" s="631"/>
    </row>
    <row r="6765" spans="1:12" s="194" customFormat="1" ht="26.65" customHeight="1" x14ac:dyDescent="0.15">
      <c r="A6765" s="625"/>
      <c r="B6765" s="620" t="s">
        <v>4021</v>
      </c>
      <c r="C6765" s="632" t="s">
        <v>4022</v>
      </c>
      <c r="D6765" s="634">
        <v>43484</v>
      </c>
      <c r="E6765" s="620" t="s">
        <v>596</v>
      </c>
      <c r="F6765" s="636" t="s">
        <v>1970</v>
      </c>
      <c r="G6765" s="637"/>
      <c r="H6765" s="610" t="s">
        <v>286</v>
      </c>
      <c r="I6765" s="611"/>
      <c r="J6765" s="209" t="s">
        <v>287</v>
      </c>
      <c r="K6765" s="209" t="s">
        <v>16</v>
      </c>
      <c r="L6765" s="210">
        <v>241</v>
      </c>
    </row>
    <row r="6766" spans="1:12" s="194" customFormat="1" ht="245.25" customHeight="1" x14ac:dyDescent="0.15">
      <c r="A6766" s="625"/>
      <c r="B6766" s="621"/>
      <c r="C6766" s="633"/>
      <c r="D6766" s="635"/>
      <c r="E6766" s="621"/>
      <c r="F6766" s="638"/>
      <c r="G6766" s="639"/>
      <c r="H6766" s="610" t="s">
        <v>242</v>
      </c>
      <c r="I6766" s="611"/>
      <c r="J6766" s="209" t="s">
        <v>287</v>
      </c>
      <c r="K6766" s="209" t="s">
        <v>16</v>
      </c>
      <c r="L6766" s="210">
        <v>594.5</v>
      </c>
    </row>
    <row r="6767" spans="1:12" s="194" customFormat="1" ht="24.6" customHeight="1" x14ac:dyDescent="0.15">
      <c r="A6767" s="625"/>
      <c r="B6767" s="203" t="s">
        <v>6</v>
      </c>
      <c r="C6767" s="207" t="s">
        <v>5</v>
      </c>
      <c r="D6767" s="207" t="s">
        <v>288</v>
      </c>
      <c r="E6767" s="207" t="s">
        <v>289</v>
      </c>
      <c r="F6767" s="612"/>
      <c r="G6767" s="613"/>
      <c r="H6767" s="616" t="s">
        <v>290</v>
      </c>
      <c r="I6767" s="617"/>
      <c r="J6767" s="620" t="s">
        <v>287</v>
      </c>
      <c r="K6767" s="620" t="s">
        <v>16</v>
      </c>
      <c r="L6767" s="622">
        <v>105</v>
      </c>
    </row>
    <row r="6768" spans="1:12" s="194" customFormat="1" ht="35.1" customHeight="1" x14ac:dyDescent="0.15">
      <c r="A6768" s="626"/>
      <c r="B6768" s="209" t="s">
        <v>1274</v>
      </c>
      <c r="C6768" s="209" t="s">
        <v>1970</v>
      </c>
      <c r="D6768" s="211">
        <v>43486</v>
      </c>
      <c r="E6768" s="209" t="s">
        <v>4023</v>
      </c>
      <c r="F6768" s="614"/>
      <c r="G6768" s="615"/>
      <c r="H6768" s="618"/>
      <c r="I6768" s="619"/>
      <c r="J6768" s="621"/>
      <c r="K6768" s="621"/>
      <c r="L6768" s="623"/>
    </row>
    <row r="6769" spans="1:12" s="194" customFormat="1" ht="24.6" customHeight="1" x14ac:dyDescent="0.15">
      <c r="A6769" s="624">
        <v>1271</v>
      </c>
      <c r="B6769" s="203" t="s">
        <v>12</v>
      </c>
      <c r="C6769" s="207" t="s">
        <v>11</v>
      </c>
      <c r="D6769" s="207" t="s">
        <v>280</v>
      </c>
      <c r="E6769" s="207" t="s">
        <v>281</v>
      </c>
      <c r="F6769" s="627" t="s">
        <v>8</v>
      </c>
      <c r="G6769" s="628"/>
      <c r="H6769" s="629"/>
      <c r="I6769" s="630"/>
      <c r="J6769" s="630"/>
      <c r="K6769" s="630"/>
      <c r="L6769" s="631"/>
    </row>
    <row r="6770" spans="1:12" s="194" customFormat="1" ht="26.65" customHeight="1" x14ac:dyDescent="0.15">
      <c r="A6770" s="625"/>
      <c r="B6770" s="620" t="s">
        <v>4024</v>
      </c>
      <c r="C6770" s="632" t="s">
        <v>4025</v>
      </c>
      <c r="D6770" s="634">
        <v>43409</v>
      </c>
      <c r="E6770" s="620" t="s">
        <v>300</v>
      </c>
      <c r="F6770" s="636" t="s">
        <v>4026</v>
      </c>
      <c r="G6770" s="637"/>
      <c r="H6770" s="610" t="s">
        <v>286</v>
      </c>
      <c r="I6770" s="611"/>
      <c r="J6770" s="209" t="s">
        <v>287</v>
      </c>
      <c r="K6770" s="209" t="s">
        <v>16</v>
      </c>
      <c r="L6770" s="210">
        <v>619.14</v>
      </c>
    </row>
    <row r="6771" spans="1:12" s="194" customFormat="1" ht="409.6" customHeight="1" x14ac:dyDescent="0.15">
      <c r="A6771" s="625"/>
      <c r="B6771" s="640"/>
      <c r="C6771" s="641"/>
      <c r="D6771" s="642"/>
      <c r="E6771" s="640"/>
      <c r="F6771" s="643"/>
      <c r="G6771" s="644"/>
      <c r="H6771" s="616" t="s">
        <v>242</v>
      </c>
      <c r="I6771" s="617"/>
      <c r="J6771" s="620" t="s">
        <v>287</v>
      </c>
      <c r="K6771" s="620" t="s">
        <v>16</v>
      </c>
      <c r="L6771" s="622">
        <v>1546.61</v>
      </c>
    </row>
    <row r="6772" spans="1:12" s="194" customFormat="1" ht="8.4499999999999993" customHeight="1" x14ac:dyDescent="0.15">
      <c r="A6772" s="625"/>
      <c r="B6772" s="621"/>
      <c r="C6772" s="633"/>
      <c r="D6772" s="635"/>
      <c r="E6772" s="621"/>
      <c r="F6772" s="638"/>
      <c r="G6772" s="639"/>
      <c r="H6772" s="618"/>
      <c r="I6772" s="619"/>
      <c r="J6772" s="621"/>
      <c r="K6772" s="621"/>
      <c r="L6772" s="623"/>
    </row>
    <row r="6773" spans="1:12" s="194" customFormat="1" ht="24.6" customHeight="1" x14ac:dyDescent="0.15">
      <c r="A6773" s="625"/>
      <c r="B6773" s="203" t="s">
        <v>6</v>
      </c>
      <c r="C6773" s="207" t="s">
        <v>5</v>
      </c>
      <c r="D6773" s="207" t="s">
        <v>288</v>
      </c>
      <c r="E6773" s="207" t="s">
        <v>289</v>
      </c>
      <c r="F6773" s="612"/>
      <c r="G6773" s="613"/>
      <c r="H6773" s="616" t="s">
        <v>290</v>
      </c>
      <c r="I6773" s="617"/>
      <c r="J6773" s="620" t="s">
        <v>287</v>
      </c>
      <c r="K6773" s="620" t="s">
        <v>287</v>
      </c>
      <c r="L6773" s="622">
        <v>0</v>
      </c>
    </row>
    <row r="6774" spans="1:12" s="194" customFormat="1" ht="24.6" customHeight="1" x14ac:dyDescent="0.15">
      <c r="A6774" s="626"/>
      <c r="B6774" s="209" t="s">
        <v>401</v>
      </c>
      <c r="C6774" s="209" t="s">
        <v>4026</v>
      </c>
      <c r="D6774" s="211">
        <v>43414</v>
      </c>
      <c r="E6774" s="209" t="s">
        <v>4027</v>
      </c>
      <c r="F6774" s="614"/>
      <c r="G6774" s="615"/>
      <c r="H6774" s="618"/>
      <c r="I6774" s="619"/>
      <c r="J6774" s="621"/>
      <c r="K6774" s="621"/>
      <c r="L6774" s="623"/>
    </row>
    <row r="6775" spans="1:12" s="194" customFormat="1" ht="24.6" customHeight="1" x14ac:dyDescent="0.15">
      <c r="A6775" s="624">
        <v>1272</v>
      </c>
      <c r="B6775" s="203" t="s">
        <v>12</v>
      </c>
      <c r="C6775" s="207" t="s">
        <v>11</v>
      </c>
      <c r="D6775" s="207" t="s">
        <v>280</v>
      </c>
      <c r="E6775" s="207" t="s">
        <v>281</v>
      </c>
      <c r="F6775" s="627" t="s">
        <v>8</v>
      </c>
      <c r="G6775" s="628"/>
      <c r="H6775" s="629"/>
      <c r="I6775" s="630"/>
      <c r="J6775" s="630"/>
      <c r="K6775" s="630"/>
      <c r="L6775" s="631"/>
    </row>
    <row r="6776" spans="1:12" s="194" customFormat="1" ht="26.65" customHeight="1" x14ac:dyDescent="0.15">
      <c r="A6776" s="625"/>
      <c r="B6776" s="620" t="s">
        <v>4028</v>
      </c>
      <c r="C6776" s="632" t="s">
        <v>4029</v>
      </c>
      <c r="D6776" s="634">
        <v>43375</v>
      </c>
      <c r="E6776" s="620" t="s">
        <v>1258</v>
      </c>
      <c r="F6776" s="636" t="s">
        <v>4030</v>
      </c>
      <c r="G6776" s="637"/>
      <c r="H6776" s="610" t="s">
        <v>286</v>
      </c>
      <c r="I6776" s="611"/>
      <c r="J6776" s="209" t="s">
        <v>287</v>
      </c>
      <c r="K6776" s="209" t="s">
        <v>16</v>
      </c>
      <c r="L6776" s="210">
        <v>631</v>
      </c>
    </row>
    <row r="6777" spans="1:12" s="194" customFormat="1" ht="212.85" customHeight="1" x14ac:dyDescent="0.15">
      <c r="A6777" s="625"/>
      <c r="B6777" s="621"/>
      <c r="C6777" s="633"/>
      <c r="D6777" s="635"/>
      <c r="E6777" s="621"/>
      <c r="F6777" s="638"/>
      <c r="G6777" s="639"/>
      <c r="H6777" s="610" t="s">
        <v>242</v>
      </c>
      <c r="I6777" s="611"/>
      <c r="J6777" s="209" t="s">
        <v>287</v>
      </c>
      <c r="K6777" s="209" t="s">
        <v>16</v>
      </c>
      <c r="L6777" s="210">
        <v>1400</v>
      </c>
    </row>
    <row r="6778" spans="1:12" s="194" customFormat="1" ht="24.6" customHeight="1" x14ac:dyDescent="0.15">
      <c r="A6778" s="625"/>
      <c r="B6778" s="203" t="s">
        <v>6</v>
      </c>
      <c r="C6778" s="207" t="s">
        <v>5</v>
      </c>
      <c r="D6778" s="207" t="s">
        <v>288</v>
      </c>
      <c r="E6778" s="207" t="s">
        <v>289</v>
      </c>
      <c r="F6778" s="612"/>
      <c r="G6778" s="613"/>
      <c r="H6778" s="616" t="s">
        <v>290</v>
      </c>
      <c r="I6778" s="617"/>
      <c r="J6778" s="620" t="s">
        <v>287</v>
      </c>
      <c r="K6778" s="620" t="s">
        <v>287</v>
      </c>
      <c r="L6778" s="622">
        <v>0</v>
      </c>
    </row>
    <row r="6779" spans="1:12" s="194" customFormat="1" ht="24.6" customHeight="1" x14ac:dyDescent="0.15">
      <c r="A6779" s="626"/>
      <c r="B6779" s="209" t="s">
        <v>291</v>
      </c>
      <c r="C6779" s="209" t="s">
        <v>4030</v>
      </c>
      <c r="D6779" s="211">
        <v>43380</v>
      </c>
      <c r="E6779" s="209" t="s">
        <v>328</v>
      </c>
      <c r="F6779" s="614"/>
      <c r="G6779" s="615"/>
      <c r="H6779" s="618"/>
      <c r="I6779" s="619"/>
      <c r="J6779" s="621"/>
      <c r="K6779" s="621"/>
      <c r="L6779" s="623"/>
    </row>
    <row r="6780" spans="1:12" s="194" customFormat="1" ht="24.6" customHeight="1" x14ac:dyDescent="0.15">
      <c r="A6780" s="624">
        <v>1273</v>
      </c>
      <c r="B6780" s="203" t="s">
        <v>12</v>
      </c>
      <c r="C6780" s="207" t="s">
        <v>11</v>
      </c>
      <c r="D6780" s="207" t="s">
        <v>280</v>
      </c>
      <c r="E6780" s="207" t="s">
        <v>281</v>
      </c>
      <c r="F6780" s="627" t="s">
        <v>8</v>
      </c>
      <c r="G6780" s="628"/>
      <c r="H6780" s="629"/>
      <c r="I6780" s="630"/>
      <c r="J6780" s="630"/>
      <c r="K6780" s="630"/>
      <c r="L6780" s="631"/>
    </row>
    <row r="6781" spans="1:12" s="194" customFormat="1" ht="26.65" customHeight="1" x14ac:dyDescent="0.15">
      <c r="A6781" s="625"/>
      <c r="B6781" s="620" t="s">
        <v>4031</v>
      </c>
      <c r="C6781" s="632" t="s">
        <v>4032</v>
      </c>
      <c r="D6781" s="634">
        <v>43393</v>
      </c>
      <c r="E6781" s="620" t="s">
        <v>331</v>
      </c>
      <c r="F6781" s="636" t="s">
        <v>4033</v>
      </c>
      <c r="G6781" s="637"/>
      <c r="H6781" s="610" t="s">
        <v>286</v>
      </c>
      <c r="I6781" s="611"/>
      <c r="J6781" s="209" t="s">
        <v>287</v>
      </c>
      <c r="K6781" s="209" t="s">
        <v>287</v>
      </c>
      <c r="L6781" s="210">
        <v>0</v>
      </c>
    </row>
    <row r="6782" spans="1:12" s="194" customFormat="1" ht="331.15" customHeight="1" x14ac:dyDescent="0.15">
      <c r="A6782" s="625"/>
      <c r="B6782" s="621"/>
      <c r="C6782" s="633"/>
      <c r="D6782" s="635"/>
      <c r="E6782" s="621"/>
      <c r="F6782" s="638"/>
      <c r="G6782" s="639"/>
      <c r="H6782" s="610" t="s">
        <v>242</v>
      </c>
      <c r="I6782" s="611"/>
      <c r="J6782" s="209" t="s">
        <v>287</v>
      </c>
      <c r="K6782" s="209" t="s">
        <v>16</v>
      </c>
      <c r="L6782" s="210">
        <v>346.4</v>
      </c>
    </row>
    <row r="6783" spans="1:12" s="194" customFormat="1" ht="24.6" customHeight="1" x14ac:dyDescent="0.15">
      <c r="A6783" s="625"/>
      <c r="B6783" s="203" t="s">
        <v>6</v>
      </c>
      <c r="C6783" s="207" t="s">
        <v>5</v>
      </c>
      <c r="D6783" s="207" t="s">
        <v>288</v>
      </c>
      <c r="E6783" s="207" t="s">
        <v>289</v>
      </c>
      <c r="F6783" s="612"/>
      <c r="G6783" s="613"/>
      <c r="H6783" s="616" t="s">
        <v>290</v>
      </c>
      <c r="I6783" s="617"/>
      <c r="J6783" s="620" t="s">
        <v>287</v>
      </c>
      <c r="K6783" s="620" t="s">
        <v>287</v>
      </c>
      <c r="L6783" s="622">
        <v>0</v>
      </c>
    </row>
    <row r="6784" spans="1:12" s="194" customFormat="1" ht="24.6" customHeight="1" x14ac:dyDescent="0.15">
      <c r="A6784" s="626"/>
      <c r="B6784" s="209" t="s">
        <v>4034</v>
      </c>
      <c r="C6784" s="209" t="s">
        <v>4033</v>
      </c>
      <c r="D6784" s="211">
        <v>43395</v>
      </c>
      <c r="E6784" s="209" t="s">
        <v>1981</v>
      </c>
      <c r="F6784" s="614"/>
      <c r="G6784" s="615"/>
      <c r="H6784" s="618"/>
      <c r="I6784" s="619"/>
      <c r="J6784" s="621"/>
      <c r="K6784" s="621"/>
      <c r="L6784" s="623"/>
    </row>
    <row r="6785" spans="1:12" s="194" customFormat="1" ht="24.6" customHeight="1" x14ac:dyDescent="0.15">
      <c r="A6785" s="624">
        <v>1274</v>
      </c>
      <c r="B6785" s="203" t="s">
        <v>12</v>
      </c>
      <c r="C6785" s="207" t="s">
        <v>11</v>
      </c>
      <c r="D6785" s="207" t="s">
        <v>280</v>
      </c>
      <c r="E6785" s="207" t="s">
        <v>281</v>
      </c>
      <c r="F6785" s="627" t="s">
        <v>8</v>
      </c>
      <c r="G6785" s="628"/>
      <c r="H6785" s="629"/>
      <c r="I6785" s="630"/>
      <c r="J6785" s="630"/>
      <c r="K6785" s="630"/>
      <c r="L6785" s="631"/>
    </row>
    <row r="6786" spans="1:12" s="194" customFormat="1" ht="26.65" customHeight="1" x14ac:dyDescent="0.15">
      <c r="A6786" s="625"/>
      <c r="B6786" s="620" t="s">
        <v>4035</v>
      </c>
      <c r="C6786" s="632" t="s">
        <v>4036</v>
      </c>
      <c r="D6786" s="634">
        <v>43403</v>
      </c>
      <c r="E6786" s="620" t="s">
        <v>300</v>
      </c>
      <c r="F6786" s="636" t="s">
        <v>4037</v>
      </c>
      <c r="G6786" s="637"/>
      <c r="H6786" s="610" t="s">
        <v>286</v>
      </c>
      <c r="I6786" s="611"/>
      <c r="J6786" s="209" t="s">
        <v>287</v>
      </c>
      <c r="K6786" s="209" t="s">
        <v>16</v>
      </c>
      <c r="L6786" s="210">
        <v>690</v>
      </c>
    </row>
    <row r="6787" spans="1:12" s="194" customFormat="1" ht="409.6" customHeight="1" x14ac:dyDescent="0.15">
      <c r="A6787" s="625"/>
      <c r="B6787" s="640"/>
      <c r="C6787" s="641"/>
      <c r="D6787" s="642"/>
      <c r="E6787" s="640"/>
      <c r="F6787" s="643"/>
      <c r="G6787" s="644"/>
      <c r="H6787" s="616" t="s">
        <v>242</v>
      </c>
      <c r="I6787" s="617"/>
      <c r="J6787" s="620" t="s">
        <v>287</v>
      </c>
      <c r="K6787" s="620" t="s">
        <v>16</v>
      </c>
      <c r="L6787" s="622">
        <v>1284</v>
      </c>
    </row>
    <row r="6788" spans="1:12" s="194" customFormat="1" ht="51.75" customHeight="1" x14ac:dyDescent="0.15">
      <c r="A6788" s="625"/>
      <c r="B6788" s="621"/>
      <c r="C6788" s="633"/>
      <c r="D6788" s="635"/>
      <c r="E6788" s="621"/>
      <c r="F6788" s="638"/>
      <c r="G6788" s="639"/>
      <c r="H6788" s="618"/>
      <c r="I6788" s="619"/>
      <c r="J6788" s="621"/>
      <c r="K6788" s="621"/>
      <c r="L6788" s="623"/>
    </row>
    <row r="6789" spans="1:12" s="194" customFormat="1" ht="24.6" customHeight="1" x14ac:dyDescent="0.15">
      <c r="A6789" s="625"/>
      <c r="B6789" s="203" t="s">
        <v>6</v>
      </c>
      <c r="C6789" s="207" t="s">
        <v>5</v>
      </c>
      <c r="D6789" s="207" t="s">
        <v>288</v>
      </c>
      <c r="E6789" s="207" t="s">
        <v>289</v>
      </c>
      <c r="F6789" s="612"/>
      <c r="G6789" s="613"/>
      <c r="H6789" s="616" t="s">
        <v>290</v>
      </c>
      <c r="I6789" s="617"/>
      <c r="J6789" s="620" t="s">
        <v>287</v>
      </c>
      <c r="K6789" s="620" t="s">
        <v>16</v>
      </c>
      <c r="L6789" s="622">
        <v>150</v>
      </c>
    </row>
    <row r="6790" spans="1:12" s="194" customFormat="1" ht="24.6" customHeight="1" x14ac:dyDescent="0.15">
      <c r="A6790" s="626"/>
      <c r="B6790" s="209" t="s">
        <v>333</v>
      </c>
      <c r="C6790" s="209" t="s">
        <v>4037</v>
      </c>
      <c r="D6790" s="211">
        <v>43407</v>
      </c>
      <c r="E6790" s="209" t="s">
        <v>4038</v>
      </c>
      <c r="F6790" s="614"/>
      <c r="G6790" s="615"/>
      <c r="H6790" s="618"/>
      <c r="I6790" s="619"/>
      <c r="J6790" s="621"/>
      <c r="K6790" s="621"/>
      <c r="L6790" s="623"/>
    </row>
    <row r="6791" spans="1:12" s="194" customFormat="1" ht="24.6" customHeight="1" x14ac:dyDescent="0.15">
      <c r="A6791" s="624">
        <v>1275</v>
      </c>
      <c r="B6791" s="203" t="s">
        <v>12</v>
      </c>
      <c r="C6791" s="207" t="s">
        <v>11</v>
      </c>
      <c r="D6791" s="207" t="s">
        <v>280</v>
      </c>
      <c r="E6791" s="207" t="s">
        <v>281</v>
      </c>
      <c r="F6791" s="627" t="s">
        <v>8</v>
      </c>
      <c r="G6791" s="628"/>
      <c r="H6791" s="629"/>
      <c r="I6791" s="630"/>
      <c r="J6791" s="630"/>
      <c r="K6791" s="630"/>
      <c r="L6791" s="631"/>
    </row>
    <row r="6792" spans="1:12" s="194" customFormat="1" ht="26.65" customHeight="1" x14ac:dyDescent="0.15">
      <c r="A6792" s="625"/>
      <c r="B6792" s="620" t="s">
        <v>4035</v>
      </c>
      <c r="C6792" s="632" t="s">
        <v>4039</v>
      </c>
      <c r="D6792" s="634">
        <v>43504</v>
      </c>
      <c r="E6792" s="620" t="s">
        <v>1992</v>
      </c>
      <c r="F6792" s="636" t="s">
        <v>4040</v>
      </c>
      <c r="G6792" s="637"/>
      <c r="H6792" s="610" t="s">
        <v>286</v>
      </c>
      <c r="I6792" s="611"/>
      <c r="J6792" s="209" t="s">
        <v>287</v>
      </c>
      <c r="K6792" s="209" t="s">
        <v>16</v>
      </c>
      <c r="L6792" s="210">
        <v>1431.75</v>
      </c>
    </row>
    <row r="6793" spans="1:12" s="194" customFormat="1" ht="409.6" customHeight="1" x14ac:dyDescent="0.15">
      <c r="A6793" s="625"/>
      <c r="B6793" s="640"/>
      <c r="C6793" s="641"/>
      <c r="D6793" s="642"/>
      <c r="E6793" s="640"/>
      <c r="F6793" s="643"/>
      <c r="G6793" s="644"/>
      <c r="H6793" s="616" t="s">
        <v>242</v>
      </c>
      <c r="I6793" s="617"/>
      <c r="J6793" s="620" t="s">
        <v>287</v>
      </c>
      <c r="K6793" s="620" t="s">
        <v>16</v>
      </c>
      <c r="L6793" s="622">
        <v>1214.1099999999999</v>
      </c>
    </row>
    <row r="6794" spans="1:12" s="194" customFormat="1" ht="299.64999999999998" customHeight="1" x14ac:dyDescent="0.15">
      <c r="A6794" s="625"/>
      <c r="B6794" s="621"/>
      <c r="C6794" s="633"/>
      <c r="D6794" s="635"/>
      <c r="E6794" s="621"/>
      <c r="F6794" s="638"/>
      <c r="G6794" s="639"/>
      <c r="H6794" s="618"/>
      <c r="I6794" s="619"/>
      <c r="J6794" s="621"/>
      <c r="K6794" s="621"/>
      <c r="L6794" s="623"/>
    </row>
    <row r="6795" spans="1:12" s="194" customFormat="1" ht="24.6" customHeight="1" x14ac:dyDescent="0.15">
      <c r="A6795" s="625"/>
      <c r="B6795" s="203" t="s">
        <v>6</v>
      </c>
      <c r="C6795" s="207" t="s">
        <v>5</v>
      </c>
      <c r="D6795" s="207" t="s">
        <v>288</v>
      </c>
      <c r="E6795" s="207" t="s">
        <v>289</v>
      </c>
      <c r="F6795" s="612"/>
      <c r="G6795" s="613"/>
      <c r="H6795" s="616" t="s">
        <v>290</v>
      </c>
      <c r="I6795" s="617"/>
      <c r="J6795" s="620" t="s">
        <v>287</v>
      </c>
      <c r="K6795" s="620" t="s">
        <v>16</v>
      </c>
      <c r="L6795" s="622">
        <v>120</v>
      </c>
    </row>
    <row r="6796" spans="1:12" s="194" customFormat="1" ht="24.6" customHeight="1" x14ac:dyDescent="0.15">
      <c r="A6796" s="626"/>
      <c r="B6796" s="209" t="s">
        <v>333</v>
      </c>
      <c r="C6796" s="209" t="s">
        <v>4040</v>
      </c>
      <c r="D6796" s="211">
        <v>43511</v>
      </c>
      <c r="E6796" s="209" t="s">
        <v>4041</v>
      </c>
      <c r="F6796" s="614"/>
      <c r="G6796" s="615"/>
      <c r="H6796" s="618"/>
      <c r="I6796" s="619"/>
      <c r="J6796" s="621"/>
      <c r="K6796" s="621"/>
      <c r="L6796" s="623"/>
    </row>
    <row r="6797" spans="1:12" s="194" customFormat="1" ht="24.6" customHeight="1" x14ac:dyDescent="0.15">
      <c r="A6797" s="624">
        <v>1276</v>
      </c>
      <c r="B6797" s="203" t="s">
        <v>12</v>
      </c>
      <c r="C6797" s="207" t="s">
        <v>11</v>
      </c>
      <c r="D6797" s="207" t="s">
        <v>280</v>
      </c>
      <c r="E6797" s="207" t="s">
        <v>281</v>
      </c>
      <c r="F6797" s="627" t="s">
        <v>8</v>
      </c>
      <c r="G6797" s="628"/>
      <c r="H6797" s="629"/>
      <c r="I6797" s="630"/>
      <c r="J6797" s="630"/>
      <c r="K6797" s="630"/>
      <c r="L6797" s="631"/>
    </row>
    <row r="6798" spans="1:12" s="194" customFormat="1" ht="26.65" customHeight="1" x14ac:dyDescent="0.15">
      <c r="A6798" s="625"/>
      <c r="B6798" s="620" t="s">
        <v>4042</v>
      </c>
      <c r="C6798" s="620" t="s">
        <v>4043</v>
      </c>
      <c r="D6798" s="634">
        <v>43506</v>
      </c>
      <c r="E6798" s="620" t="s">
        <v>770</v>
      </c>
      <c r="F6798" s="636" t="s">
        <v>892</v>
      </c>
      <c r="G6798" s="637"/>
      <c r="H6798" s="610" t="s">
        <v>286</v>
      </c>
      <c r="I6798" s="611"/>
      <c r="J6798" s="209" t="s">
        <v>287</v>
      </c>
      <c r="K6798" s="209" t="s">
        <v>16</v>
      </c>
      <c r="L6798" s="210">
        <v>152</v>
      </c>
    </row>
    <row r="6799" spans="1:12" s="194" customFormat="1" ht="29.85" customHeight="1" x14ac:dyDescent="0.15">
      <c r="A6799" s="625"/>
      <c r="B6799" s="621"/>
      <c r="C6799" s="621"/>
      <c r="D6799" s="635"/>
      <c r="E6799" s="621"/>
      <c r="F6799" s="638"/>
      <c r="G6799" s="639"/>
      <c r="H6799" s="610" t="s">
        <v>242</v>
      </c>
      <c r="I6799" s="611"/>
      <c r="J6799" s="209" t="s">
        <v>287</v>
      </c>
      <c r="K6799" s="209" t="s">
        <v>16</v>
      </c>
      <c r="L6799" s="210">
        <v>312.10000000000002</v>
      </c>
    </row>
    <row r="6800" spans="1:12" s="194" customFormat="1" ht="24.6" customHeight="1" x14ac:dyDescent="0.15">
      <c r="A6800" s="625"/>
      <c r="B6800" s="203" t="s">
        <v>6</v>
      </c>
      <c r="C6800" s="207" t="s">
        <v>5</v>
      </c>
      <c r="D6800" s="207" t="s">
        <v>288</v>
      </c>
      <c r="E6800" s="207" t="s">
        <v>289</v>
      </c>
      <c r="F6800" s="612"/>
      <c r="G6800" s="613"/>
      <c r="H6800" s="616" t="s">
        <v>290</v>
      </c>
      <c r="I6800" s="617"/>
      <c r="J6800" s="620" t="s">
        <v>287</v>
      </c>
      <c r="K6800" s="620" t="s">
        <v>16</v>
      </c>
      <c r="L6800" s="622">
        <v>12.42</v>
      </c>
    </row>
    <row r="6801" spans="1:12" s="194" customFormat="1" ht="24.6" customHeight="1" x14ac:dyDescent="0.15">
      <c r="A6801" s="626"/>
      <c r="B6801" s="209" t="s">
        <v>790</v>
      </c>
      <c r="C6801" s="209" t="s">
        <v>892</v>
      </c>
      <c r="D6801" s="211">
        <v>43507</v>
      </c>
      <c r="E6801" s="209" t="s">
        <v>2862</v>
      </c>
      <c r="F6801" s="614"/>
      <c r="G6801" s="615"/>
      <c r="H6801" s="618"/>
      <c r="I6801" s="619"/>
      <c r="J6801" s="621"/>
      <c r="K6801" s="621"/>
      <c r="L6801" s="623"/>
    </row>
    <row r="6802" spans="1:12" s="194" customFormat="1" ht="24.6" customHeight="1" x14ac:dyDescent="0.15">
      <c r="A6802" s="624">
        <v>1277</v>
      </c>
      <c r="B6802" s="203" t="s">
        <v>12</v>
      </c>
      <c r="C6802" s="207" t="s">
        <v>11</v>
      </c>
      <c r="D6802" s="207" t="s">
        <v>280</v>
      </c>
      <c r="E6802" s="207" t="s">
        <v>281</v>
      </c>
      <c r="F6802" s="627" t="s">
        <v>8</v>
      </c>
      <c r="G6802" s="628"/>
      <c r="H6802" s="629"/>
      <c r="I6802" s="630"/>
      <c r="J6802" s="630"/>
      <c r="K6802" s="630"/>
      <c r="L6802" s="631"/>
    </row>
    <row r="6803" spans="1:12" s="194" customFormat="1" ht="26.65" customHeight="1" x14ac:dyDescent="0.15">
      <c r="A6803" s="625"/>
      <c r="B6803" s="620" t="s">
        <v>4044</v>
      </c>
      <c r="C6803" s="632" t="s">
        <v>4045</v>
      </c>
      <c r="D6803" s="634">
        <v>43383</v>
      </c>
      <c r="E6803" s="620" t="s">
        <v>4046</v>
      </c>
      <c r="F6803" s="636" t="s">
        <v>4047</v>
      </c>
      <c r="G6803" s="637"/>
      <c r="H6803" s="610" t="s">
        <v>286</v>
      </c>
      <c r="I6803" s="611"/>
      <c r="J6803" s="209" t="s">
        <v>287</v>
      </c>
      <c r="K6803" s="209" t="s">
        <v>16</v>
      </c>
      <c r="L6803" s="210">
        <v>283.56</v>
      </c>
    </row>
    <row r="6804" spans="1:12" s="194" customFormat="1" ht="299.10000000000002" customHeight="1" x14ac:dyDescent="0.15">
      <c r="A6804" s="625"/>
      <c r="B6804" s="621"/>
      <c r="C6804" s="633"/>
      <c r="D6804" s="635"/>
      <c r="E6804" s="621"/>
      <c r="F6804" s="638"/>
      <c r="G6804" s="639"/>
      <c r="H6804" s="610" t="s">
        <v>242</v>
      </c>
      <c r="I6804" s="611"/>
      <c r="J6804" s="209" t="s">
        <v>287</v>
      </c>
      <c r="K6804" s="209" t="s">
        <v>16</v>
      </c>
      <c r="L6804" s="210">
        <v>489.9</v>
      </c>
    </row>
    <row r="6805" spans="1:12" s="194" customFormat="1" ht="24.6" customHeight="1" x14ac:dyDescent="0.15">
      <c r="A6805" s="625"/>
      <c r="B6805" s="203" t="s">
        <v>6</v>
      </c>
      <c r="C6805" s="207" t="s">
        <v>5</v>
      </c>
      <c r="D6805" s="207" t="s">
        <v>288</v>
      </c>
      <c r="E6805" s="207" t="s">
        <v>289</v>
      </c>
      <c r="F6805" s="612"/>
      <c r="G6805" s="613"/>
      <c r="H6805" s="616" t="s">
        <v>290</v>
      </c>
      <c r="I6805" s="617"/>
      <c r="J6805" s="620" t="s">
        <v>287</v>
      </c>
      <c r="K6805" s="620" t="s">
        <v>287</v>
      </c>
      <c r="L6805" s="622">
        <v>0</v>
      </c>
    </row>
    <row r="6806" spans="1:12" s="194" customFormat="1" ht="24.6" customHeight="1" x14ac:dyDescent="0.15">
      <c r="A6806" s="626"/>
      <c r="B6806" s="209" t="s">
        <v>460</v>
      </c>
      <c r="C6806" s="209" t="s">
        <v>4047</v>
      </c>
      <c r="D6806" s="211">
        <v>43385</v>
      </c>
      <c r="E6806" s="209" t="s">
        <v>878</v>
      </c>
      <c r="F6806" s="614"/>
      <c r="G6806" s="615"/>
      <c r="H6806" s="618"/>
      <c r="I6806" s="619"/>
      <c r="J6806" s="621"/>
      <c r="K6806" s="621"/>
      <c r="L6806" s="623"/>
    </row>
    <row r="6807" spans="1:12" s="194" customFormat="1" ht="24.6" customHeight="1" x14ac:dyDescent="0.15">
      <c r="A6807" s="624">
        <v>1278</v>
      </c>
      <c r="B6807" s="203" t="s">
        <v>12</v>
      </c>
      <c r="C6807" s="207" t="s">
        <v>11</v>
      </c>
      <c r="D6807" s="207" t="s">
        <v>280</v>
      </c>
      <c r="E6807" s="207" t="s">
        <v>281</v>
      </c>
      <c r="F6807" s="627" t="s">
        <v>8</v>
      </c>
      <c r="G6807" s="628"/>
      <c r="H6807" s="629"/>
      <c r="I6807" s="630"/>
      <c r="J6807" s="630"/>
      <c r="K6807" s="630"/>
      <c r="L6807" s="631"/>
    </row>
    <row r="6808" spans="1:12" s="194" customFormat="1" ht="26.65" customHeight="1" x14ac:dyDescent="0.15">
      <c r="A6808" s="625"/>
      <c r="B6808" s="620" t="s">
        <v>4044</v>
      </c>
      <c r="C6808" s="632" t="s">
        <v>4048</v>
      </c>
      <c r="D6808" s="634">
        <v>43390</v>
      </c>
      <c r="E6808" s="620" t="s">
        <v>607</v>
      </c>
      <c r="F6808" s="636" t="s">
        <v>1918</v>
      </c>
      <c r="G6808" s="637"/>
      <c r="H6808" s="610" t="s">
        <v>286</v>
      </c>
      <c r="I6808" s="611"/>
      <c r="J6808" s="209" t="s">
        <v>287</v>
      </c>
      <c r="K6808" s="209" t="s">
        <v>16</v>
      </c>
      <c r="L6808" s="210">
        <v>1082.25</v>
      </c>
    </row>
    <row r="6809" spans="1:12" s="194" customFormat="1" ht="409.6" customHeight="1" x14ac:dyDescent="0.15">
      <c r="A6809" s="625"/>
      <c r="B6809" s="640"/>
      <c r="C6809" s="641"/>
      <c r="D6809" s="642"/>
      <c r="E6809" s="640"/>
      <c r="F6809" s="643"/>
      <c r="G6809" s="644"/>
      <c r="H6809" s="616" t="s">
        <v>242</v>
      </c>
      <c r="I6809" s="617"/>
      <c r="J6809" s="620" t="s">
        <v>287</v>
      </c>
      <c r="K6809" s="620" t="s">
        <v>287</v>
      </c>
      <c r="L6809" s="622">
        <v>0</v>
      </c>
    </row>
    <row r="6810" spans="1:12" s="194" customFormat="1" ht="409.6" customHeight="1" x14ac:dyDescent="0.15">
      <c r="A6810" s="625"/>
      <c r="B6810" s="640"/>
      <c r="C6810" s="641"/>
      <c r="D6810" s="642"/>
      <c r="E6810" s="640"/>
      <c r="F6810" s="643"/>
      <c r="G6810" s="644"/>
      <c r="H6810" s="646"/>
      <c r="I6810" s="647"/>
      <c r="J6810" s="640"/>
      <c r="K6810" s="640"/>
      <c r="L6810" s="645"/>
    </row>
    <row r="6811" spans="1:12" s="194" customFormat="1" ht="20.25" customHeight="1" x14ac:dyDescent="0.15">
      <c r="A6811" s="625"/>
      <c r="B6811" s="621"/>
      <c r="C6811" s="633"/>
      <c r="D6811" s="635"/>
      <c r="E6811" s="621"/>
      <c r="F6811" s="638"/>
      <c r="G6811" s="639"/>
      <c r="H6811" s="618"/>
      <c r="I6811" s="619"/>
      <c r="J6811" s="621"/>
      <c r="K6811" s="621"/>
      <c r="L6811" s="623"/>
    </row>
    <row r="6812" spans="1:12" s="194" customFormat="1" ht="24.6" customHeight="1" x14ac:dyDescent="0.15">
      <c r="A6812" s="625"/>
      <c r="B6812" s="203" t="s">
        <v>6</v>
      </c>
      <c r="C6812" s="207" t="s">
        <v>5</v>
      </c>
      <c r="D6812" s="207" t="s">
        <v>288</v>
      </c>
      <c r="E6812" s="207" t="s">
        <v>289</v>
      </c>
      <c r="F6812" s="612"/>
      <c r="G6812" s="613"/>
      <c r="H6812" s="616" t="s">
        <v>290</v>
      </c>
      <c r="I6812" s="617"/>
      <c r="J6812" s="620" t="s">
        <v>287</v>
      </c>
      <c r="K6812" s="620" t="s">
        <v>16</v>
      </c>
      <c r="L6812" s="622">
        <v>740</v>
      </c>
    </row>
    <row r="6813" spans="1:12" s="194" customFormat="1" ht="24.6" customHeight="1" x14ac:dyDescent="0.15">
      <c r="A6813" s="626"/>
      <c r="B6813" s="209" t="s">
        <v>460</v>
      </c>
      <c r="C6813" s="209" t="s">
        <v>1918</v>
      </c>
      <c r="D6813" s="211">
        <v>43395</v>
      </c>
      <c r="E6813" s="209" t="s">
        <v>4049</v>
      </c>
      <c r="F6813" s="614"/>
      <c r="G6813" s="615"/>
      <c r="H6813" s="618"/>
      <c r="I6813" s="619"/>
      <c r="J6813" s="621"/>
      <c r="K6813" s="621"/>
      <c r="L6813" s="623"/>
    </row>
    <row r="6814" spans="1:12" s="194" customFormat="1" ht="24.6" customHeight="1" x14ac:dyDescent="0.15">
      <c r="A6814" s="624">
        <v>1279</v>
      </c>
      <c r="B6814" s="203" t="s">
        <v>12</v>
      </c>
      <c r="C6814" s="207" t="s">
        <v>11</v>
      </c>
      <c r="D6814" s="207" t="s">
        <v>280</v>
      </c>
      <c r="E6814" s="207" t="s">
        <v>281</v>
      </c>
      <c r="F6814" s="627" t="s">
        <v>8</v>
      </c>
      <c r="G6814" s="628"/>
      <c r="H6814" s="629"/>
      <c r="I6814" s="630"/>
      <c r="J6814" s="630"/>
      <c r="K6814" s="630"/>
      <c r="L6814" s="631"/>
    </row>
    <row r="6815" spans="1:12" s="194" customFormat="1" ht="26.65" customHeight="1" x14ac:dyDescent="0.15">
      <c r="A6815" s="625"/>
      <c r="B6815" s="620" t="s">
        <v>4050</v>
      </c>
      <c r="C6815" s="632" t="s">
        <v>4051</v>
      </c>
      <c r="D6815" s="634">
        <v>43416</v>
      </c>
      <c r="E6815" s="620" t="s">
        <v>1903</v>
      </c>
      <c r="F6815" s="636" t="s">
        <v>1904</v>
      </c>
      <c r="G6815" s="637"/>
      <c r="H6815" s="610" t="s">
        <v>286</v>
      </c>
      <c r="I6815" s="611"/>
      <c r="J6815" s="209" t="s">
        <v>287</v>
      </c>
      <c r="K6815" s="209" t="s">
        <v>16</v>
      </c>
      <c r="L6815" s="210">
        <v>231.18</v>
      </c>
    </row>
    <row r="6816" spans="1:12" s="194" customFormat="1" ht="148.35" customHeight="1" x14ac:dyDescent="0.15">
      <c r="A6816" s="625"/>
      <c r="B6816" s="621"/>
      <c r="C6816" s="633"/>
      <c r="D6816" s="635"/>
      <c r="E6816" s="621"/>
      <c r="F6816" s="638"/>
      <c r="G6816" s="639"/>
      <c r="H6816" s="610" t="s">
        <v>242</v>
      </c>
      <c r="I6816" s="611"/>
      <c r="J6816" s="209" t="s">
        <v>287</v>
      </c>
      <c r="K6816" s="209" t="s">
        <v>16</v>
      </c>
      <c r="L6816" s="210">
        <v>236.4</v>
      </c>
    </row>
    <row r="6817" spans="1:12" s="194" customFormat="1" ht="24.6" customHeight="1" x14ac:dyDescent="0.15">
      <c r="A6817" s="625"/>
      <c r="B6817" s="203" t="s">
        <v>6</v>
      </c>
      <c r="C6817" s="207" t="s">
        <v>5</v>
      </c>
      <c r="D6817" s="207" t="s">
        <v>288</v>
      </c>
      <c r="E6817" s="207" t="s">
        <v>289</v>
      </c>
      <c r="F6817" s="612"/>
      <c r="G6817" s="613"/>
      <c r="H6817" s="616" t="s">
        <v>290</v>
      </c>
      <c r="I6817" s="617"/>
      <c r="J6817" s="620" t="s">
        <v>287</v>
      </c>
      <c r="K6817" s="620" t="s">
        <v>16</v>
      </c>
      <c r="L6817" s="622">
        <v>114</v>
      </c>
    </row>
    <row r="6818" spans="1:12" s="194" customFormat="1" ht="24.6" customHeight="1" x14ac:dyDescent="0.15">
      <c r="A6818" s="626"/>
      <c r="B6818" s="209" t="s">
        <v>460</v>
      </c>
      <c r="C6818" s="209" t="s">
        <v>1904</v>
      </c>
      <c r="D6818" s="211">
        <v>43418</v>
      </c>
      <c r="E6818" s="209" t="s">
        <v>656</v>
      </c>
      <c r="F6818" s="614"/>
      <c r="G6818" s="615"/>
      <c r="H6818" s="618"/>
      <c r="I6818" s="619"/>
      <c r="J6818" s="621"/>
      <c r="K6818" s="621"/>
      <c r="L6818" s="623"/>
    </row>
    <row r="6819" spans="1:12" s="194" customFormat="1" ht="24.6" customHeight="1" x14ac:dyDescent="0.15">
      <c r="A6819" s="624">
        <v>1280</v>
      </c>
      <c r="B6819" s="203" t="s">
        <v>12</v>
      </c>
      <c r="C6819" s="207" t="s">
        <v>11</v>
      </c>
      <c r="D6819" s="207" t="s">
        <v>280</v>
      </c>
      <c r="E6819" s="207" t="s">
        <v>281</v>
      </c>
      <c r="F6819" s="627" t="s">
        <v>8</v>
      </c>
      <c r="G6819" s="628"/>
      <c r="H6819" s="629"/>
      <c r="I6819" s="630"/>
      <c r="J6819" s="630"/>
      <c r="K6819" s="630"/>
      <c r="L6819" s="631"/>
    </row>
    <row r="6820" spans="1:12" s="194" customFormat="1" ht="26.65" customHeight="1" x14ac:dyDescent="0.15">
      <c r="A6820" s="625"/>
      <c r="B6820" s="620" t="s">
        <v>4052</v>
      </c>
      <c r="C6820" s="632" t="s">
        <v>4053</v>
      </c>
      <c r="D6820" s="634">
        <v>43410</v>
      </c>
      <c r="E6820" s="620" t="s">
        <v>4054</v>
      </c>
      <c r="F6820" s="636" t="s">
        <v>2134</v>
      </c>
      <c r="G6820" s="637"/>
      <c r="H6820" s="610" t="s">
        <v>286</v>
      </c>
      <c r="I6820" s="611"/>
      <c r="J6820" s="209" t="s">
        <v>287</v>
      </c>
      <c r="K6820" s="209" t="s">
        <v>16</v>
      </c>
      <c r="L6820" s="210">
        <v>236</v>
      </c>
    </row>
    <row r="6821" spans="1:12" s="194" customFormat="1" ht="406.9" customHeight="1" x14ac:dyDescent="0.15">
      <c r="A6821" s="625"/>
      <c r="B6821" s="621"/>
      <c r="C6821" s="633"/>
      <c r="D6821" s="635"/>
      <c r="E6821" s="621"/>
      <c r="F6821" s="638"/>
      <c r="G6821" s="639"/>
      <c r="H6821" s="610" t="s">
        <v>242</v>
      </c>
      <c r="I6821" s="611"/>
      <c r="J6821" s="209" t="s">
        <v>287</v>
      </c>
      <c r="K6821" s="209" t="s">
        <v>16</v>
      </c>
      <c r="L6821" s="210">
        <v>1132.27</v>
      </c>
    </row>
    <row r="6822" spans="1:12" s="194" customFormat="1" ht="24.6" customHeight="1" x14ac:dyDescent="0.15">
      <c r="A6822" s="625"/>
      <c r="B6822" s="203" t="s">
        <v>6</v>
      </c>
      <c r="C6822" s="207" t="s">
        <v>5</v>
      </c>
      <c r="D6822" s="207" t="s">
        <v>288</v>
      </c>
      <c r="E6822" s="207" t="s">
        <v>289</v>
      </c>
      <c r="F6822" s="612"/>
      <c r="G6822" s="613"/>
      <c r="H6822" s="616" t="s">
        <v>290</v>
      </c>
      <c r="I6822" s="617"/>
      <c r="J6822" s="620" t="s">
        <v>287</v>
      </c>
      <c r="K6822" s="620" t="s">
        <v>16</v>
      </c>
      <c r="L6822" s="622">
        <v>117.56</v>
      </c>
    </row>
    <row r="6823" spans="1:12" s="194" customFormat="1" ht="24.6" customHeight="1" x14ac:dyDescent="0.15">
      <c r="A6823" s="626"/>
      <c r="B6823" s="209" t="s">
        <v>790</v>
      </c>
      <c r="C6823" s="209" t="s">
        <v>2134</v>
      </c>
      <c r="D6823" s="211">
        <v>43418</v>
      </c>
      <c r="E6823" s="209" t="s">
        <v>4055</v>
      </c>
      <c r="F6823" s="614"/>
      <c r="G6823" s="615"/>
      <c r="H6823" s="618"/>
      <c r="I6823" s="619"/>
      <c r="J6823" s="621"/>
      <c r="K6823" s="621"/>
      <c r="L6823" s="623"/>
    </row>
    <row r="6824" spans="1:12" s="194" customFormat="1" ht="24.6" customHeight="1" x14ac:dyDescent="0.15">
      <c r="A6824" s="624">
        <v>1281</v>
      </c>
      <c r="B6824" s="203" t="s">
        <v>12</v>
      </c>
      <c r="C6824" s="207" t="s">
        <v>11</v>
      </c>
      <c r="D6824" s="207" t="s">
        <v>280</v>
      </c>
      <c r="E6824" s="207" t="s">
        <v>281</v>
      </c>
      <c r="F6824" s="627" t="s">
        <v>8</v>
      </c>
      <c r="G6824" s="628"/>
      <c r="H6824" s="629"/>
      <c r="I6824" s="630"/>
      <c r="J6824" s="630"/>
      <c r="K6824" s="630"/>
      <c r="L6824" s="631"/>
    </row>
    <row r="6825" spans="1:12" s="194" customFormat="1" ht="26.65" customHeight="1" x14ac:dyDescent="0.15">
      <c r="A6825" s="625"/>
      <c r="B6825" s="620" t="s">
        <v>4056</v>
      </c>
      <c r="C6825" s="632" t="s">
        <v>4057</v>
      </c>
      <c r="D6825" s="634">
        <v>43515</v>
      </c>
      <c r="E6825" s="620" t="s">
        <v>659</v>
      </c>
      <c r="F6825" s="636" t="s">
        <v>1849</v>
      </c>
      <c r="G6825" s="637"/>
      <c r="H6825" s="610" t="s">
        <v>286</v>
      </c>
      <c r="I6825" s="611"/>
      <c r="J6825" s="209" t="s">
        <v>287</v>
      </c>
      <c r="K6825" s="209" t="s">
        <v>16</v>
      </c>
      <c r="L6825" s="210">
        <v>262</v>
      </c>
    </row>
    <row r="6826" spans="1:12" s="194" customFormat="1" ht="148.35" customHeight="1" x14ac:dyDescent="0.15">
      <c r="A6826" s="625"/>
      <c r="B6826" s="621"/>
      <c r="C6826" s="633"/>
      <c r="D6826" s="635"/>
      <c r="E6826" s="621"/>
      <c r="F6826" s="638"/>
      <c r="G6826" s="639"/>
      <c r="H6826" s="610" t="s">
        <v>242</v>
      </c>
      <c r="I6826" s="611"/>
      <c r="J6826" s="209" t="s">
        <v>287</v>
      </c>
      <c r="K6826" s="209" t="s">
        <v>16</v>
      </c>
      <c r="L6826" s="210">
        <v>398.83</v>
      </c>
    </row>
    <row r="6827" spans="1:12" s="194" customFormat="1" ht="24.6" customHeight="1" x14ac:dyDescent="0.15">
      <c r="A6827" s="625"/>
      <c r="B6827" s="203" t="s">
        <v>6</v>
      </c>
      <c r="C6827" s="207" t="s">
        <v>5</v>
      </c>
      <c r="D6827" s="207" t="s">
        <v>288</v>
      </c>
      <c r="E6827" s="207" t="s">
        <v>289</v>
      </c>
      <c r="F6827" s="612"/>
      <c r="G6827" s="613"/>
      <c r="H6827" s="616" t="s">
        <v>290</v>
      </c>
      <c r="I6827" s="617"/>
      <c r="J6827" s="620" t="s">
        <v>287</v>
      </c>
      <c r="K6827" s="620" t="s">
        <v>287</v>
      </c>
      <c r="L6827" s="622">
        <v>0</v>
      </c>
    </row>
    <row r="6828" spans="1:12" s="194" customFormat="1" ht="24.6" customHeight="1" x14ac:dyDescent="0.15">
      <c r="A6828" s="626"/>
      <c r="B6828" s="209" t="s">
        <v>291</v>
      </c>
      <c r="C6828" s="209" t="s">
        <v>1849</v>
      </c>
      <c r="D6828" s="211">
        <v>43517</v>
      </c>
      <c r="E6828" s="209" t="s">
        <v>1226</v>
      </c>
      <c r="F6828" s="614"/>
      <c r="G6828" s="615"/>
      <c r="H6828" s="618"/>
      <c r="I6828" s="619"/>
      <c r="J6828" s="621"/>
      <c r="K6828" s="621"/>
      <c r="L6828" s="623"/>
    </row>
    <row r="6829" spans="1:12" s="194" customFormat="1" ht="24.6" customHeight="1" x14ac:dyDescent="0.15">
      <c r="A6829" s="624">
        <v>1282</v>
      </c>
      <c r="B6829" s="203" t="s">
        <v>12</v>
      </c>
      <c r="C6829" s="207" t="s">
        <v>11</v>
      </c>
      <c r="D6829" s="207" t="s">
        <v>280</v>
      </c>
      <c r="E6829" s="207" t="s">
        <v>281</v>
      </c>
      <c r="F6829" s="627" t="s">
        <v>8</v>
      </c>
      <c r="G6829" s="628"/>
      <c r="H6829" s="629"/>
      <c r="I6829" s="630"/>
      <c r="J6829" s="630"/>
      <c r="K6829" s="630"/>
      <c r="L6829" s="631"/>
    </row>
    <row r="6830" spans="1:12" s="194" customFormat="1" ht="26.65" customHeight="1" x14ac:dyDescent="0.15">
      <c r="A6830" s="625"/>
      <c r="B6830" s="620" t="s">
        <v>4056</v>
      </c>
      <c r="C6830" s="632" t="s">
        <v>4058</v>
      </c>
      <c r="D6830" s="634">
        <v>43537</v>
      </c>
      <c r="E6830" s="620" t="s">
        <v>603</v>
      </c>
      <c r="F6830" s="636" t="s">
        <v>604</v>
      </c>
      <c r="G6830" s="637"/>
      <c r="H6830" s="610" t="s">
        <v>286</v>
      </c>
      <c r="I6830" s="611"/>
      <c r="J6830" s="209" t="s">
        <v>287</v>
      </c>
      <c r="K6830" s="209" t="s">
        <v>16</v>
      </c>
      <c r="L6830" s="210">
        <v>259.64</v>
      </c>
    </row>
    <row r="6831" spans="1:12" s="194" customFormat="1" ht="299.10000000000002" customHeight="1" x14ac:dyDescent="0.15">
      <c r="A6831" s="625"/>
      <c r="B6831" s="621"/>
      <c r="C6831" s="633"/>
      <c r="D6831" s="635"/>
      <c r="E6831" s="621"/>
      <c r="F6831" s="638"/>
      <c r="G6831" s="639"/>
      <c r="H6831" s="610" t="s">
        <v>242</v>
      </c>
      <c r="I6831" s="611"/>
      <c r="J6831" s="209" t="s">
        <v>287</v>
      </c>
      <c r="K6831" s="209" t="s">
        <v>16</v>
      </c>
      <c r="L6831" s="210">
        <v>266.58999999999997</v>
      </c>
    </row>
    <row r="6832" spans="1:12" s="194" customFormat="1" ht="24.6" customHeight="1" x14ac:dyDescent="0.15">
      <c r="A6832" s="625"/>
      <c r="B6832" s="203" t="s">
        <v>6</v>
      </c>
      <c r="C6832" s="207" t="s">
        <v>5</v>
      </c>
      <c r="D6832" s="207" t="s">
        <v>288</v>
      </c>
      <c r="E6832" s="207" t="s">
        <v>289</v>
      </c>
      <c r="F6832" s="612"/>
      <c r="G6832" s="613"/>
      <c r="H6832" s="616" t="s">
        <v>290</v>
      </c>
      <c r="I6832" s="617"/>
      <c r="J6832" s="620" t="s">
        <v>287</v>
      </c>
      <c r="K6832" s="620" t="s">
        <v>287</v>
      </c>
      <c r="L6832" s="622">
        <v>0</v>
      </c>
    </row>
    <row r="6833" spans="1:12" s="194" customFormat="1" ht="24.6" customHeight="1" x14ac:dyDescent="0.15">
      <c r="A6833" s="626"/>
      <c r="B6833" s="209" t="s">
        <v>291</v>
      </c>
      <c r="C6833" s="209" t="s">
        <v>604</v>
      </c>
      <c r="D6833" s="211">
        <v>43538</v>
      </c>
      <c r="E6833" s="209" t="s">
        <v>434</v>
      </c>
      <c r="F6833" s="614"/>
      <c r="G6833" s="615"/>
      <c r="H6833" s="618"/>
      <c r="I6833" s="619"/>
      <c r="J6833" s="621"/>
      <c r="K6833" s="621"/>
      <c r="L6833" s="623"/>
    </row>
    <row r="6834" spans="1:12" s="194" customFormat="1" ht="24.6" customHeight="1" x14ac:dyDescent="0.15">
      <c r="A6834" s="624">
        <v>1283</v>
      </c>
      <c r="B6834" s="203" t="s">
        <v>12</v>
      </c>
      <c r="C6834" s="207" t="s">
        <v>11</v>
      </c>
      <c r="D6834" s="207" t="s">
        <v>280</v>
      </c>
      <c r="E6834" s="207" t="s">
        <v>281</v>
      </c>
      <c r="F6834" s="627" t="s">
        <v>8</v>
      </c>
      <c r="G6834" s="628"/>
      <c r="H6834" s="629"/>
      <c r="I6834" s="630"/>
      <c r="J6834" s="630"/>
      <c r="K6834" s="630"/>
      <c r="L6834" s="631"/>
    </row>
    <row r="6835" spans="1:12" s="194" customFormat="1" ht="26.65" customHeight="1" x14ac:dyDescent="0.15">
      <c r="A6835" s="625"/>
      <c r="B6835" s="620" t="s">
        <v>4059</v>
      </c>
      <c r="C6835" s="632" t="s">
        <v>4060</v>
      </c>
      <c r="D6835" s="634">
        <v>43395</v>
      </c>
      <c r="E6835" s="620" t="s">
        <v>1211</v>
      </c>
      <c r="F6835" s="636" t="s">
        <v>4061</v>
      </c>
      <c r="G6835" s="637"/>
      <c r="H6835" s="610" t="s">
        <v>286</v>
      </c>
      <c r="I6835" s="611"/>
      <c r="J6835" s="209" t="s">
        <v>287</v>
      </c>
      <c r="K6835" s="209" t="s">
        <v>16</v>
      </c>
      <c r="L6835" s="210">
        <v>560</v>
      </c>
    </row>
    <row r="6836" spans="1:12" s="194" customFormat="1" ht="234.2" customHeight="1" x14ac:dyDescent="0.15">
      <c r="A6836" s="625"/>
      <c r="B6836" s="621"/>
      <c r="C6836" s="633"/>
      <c r="D6836" s="635"/>
      <c r="E6836" s="621"/>
      <c r="F6836" s="638"/>
      <c r="G6836" s="639"/>
      <c r="H6836" s="610" t="s">
        <v>242</v>
      </c>
      <c r="I6836" s="611"/>
      <c r="J6836" s="209" t="s">
        <v>287</v>
      </c>
      <c r="K6836" s="209" t="s">
        <v>16</v>
      </c>
      <c r="L6836" s="210">
        <v>449.9</v>
      </c>
    </row>
    <row r="6837" spans="1:12" s="194" customFormat="1" ht="24.6" customHeight="1" x14ac:dyDescent="0.15">
      <c r="A6837" s="625"/>
      <c r="B6837" s="203" t="s">
        <v>6</v>
      </c>
      <c r="C6837" s="207" t="s">
        <v>5</v>
      </c>
      <c r="D6837" s="207" t="s">
        <v>288</v>
      </c>
      <c r="E6837" s="207" t="s">
        <v>289</v>
      </c>
      <c r="F6837" s="612"/>
      <c r="G6837" s="613"/>
      <c r="H6837" s="616" t="s">
        <v>290</v>
      </c>
      <c r="I6837" s="617"/>
      <c r="J6837" s="620" t="s">
        <v>287</v>
      </c>
      <c r="K6837" s="620" t="s">
        <v>16</v>
      </c>
      <c r="L6837" s="622">
        <v>30</v>
      </c>
    </row>
    <row r="6838" spans="1:12" s="194" customFormat="1" ht="24.6" customHeight="1" x14ac:dyDescent="0.15">
      <c r="A6838" s="626"/>
      <c r="B6838" s="209" t="s">
        <v>291</v>
      </c>
      <c r="C6838" s="209" t="s">
        <v>4061</v>
      </c>
      <c r="D6838" s="211">
        <v>43398</v>
      </c>
      <c r="E6838" s="209" t="s">
        <v>4062</v>
      </c>
      <c r="F6838" s="614"/>
      <c r="G6838" s="615"/>
      <c r="H6838" s="618"/>
      <c r="I6838" s="619"/>
      <c r="J6838" s="621"/>
      <c r="K6838" s="621"/>
      <c r="L6838" s="623"/>
    </row>
    <row r="6839" spans="1:12" s="194" customFormat="1" ht="24.6" customHeight="1" x14ac:dyDescent="0.15">
      <c r="A6839" s="624">
        <v>1284</v>
      </c>
      <c r="B6839" s="203" t="s">
        <v>12</v>
      </c>
      <c r="C6839" s="207" t="s">
        <v>11</v>
      </c>
      <c r="D6839" s="207" t="s">
        <v>280</v>
      </c>
      <c r="E6839" s="207" t="s">
        <v>281</v>
      </c>
      <c r="F6839" s="627" t="s">
        <v>8</v>
      </c>
      <c r="G6839" s="628"/>
      <c r="H6839" s="629"/>
      <c r="I6839" s="630"/>
      <c r="J6839" s="630"/>
      <c r="K6839" s="630"/>
      <c r="L6839" s="631"/>
    </row>
    <row r="6840" spans="1:12" s="194" customFormat="1" ht="26.65" customHeight="1" x14ac:dyDescent="0.15">
      <c r="A6840" s="625"/>
      <c r="B6840" s="620" t="s">
        <v>4063</v>
      </c>
      <c r="C6840" s="632" t="s">
        <v>4064</v>
      </c>
      <c r="D6840" s="634">
        <v>43386</v>
      </c>
      <c r="E6840" s="620" t="s">
        <v>300</v>
      </c>
      <c r="F6840" s="636" t="s">
        <v>1095</v>
      </c>
      <c r="G6840" s="637"/>
      <c r="H6840" s="610" t="s">
        <v>286</v>
      </c>
      <c r="I6840" s="611"/>
      <c r="J6840" s="209" t="s">
        <v>287</v>
      </c>
      <c r="K6840" s="209" t="s">
        <v>16</v>
      </c>
      <c r="L6840" s="210">
        <v>419</v>
      </c>
    </row>
    <row r="6841" spans="1:12" s="194" customFormat="1" ht="169.5" customHeight="1" x14ac:dyDescent="0.15">
      <c r="A6841" s="625"/>
      <c r="B6841" s="621"/>
      <c r="C6841" s="633"/>
      <c r="D6841" s="635"/>
      <c r="E6841" s="621"/>
      <c r="F6841" s="638"/>
      <c r="G6841" s="639"/>
      <c r="H6841" s="610" t="s">
        <v>242</v>
      </c>
      <c r="I6841" s="611"/>
      <c r="J6841" s="209" t="s">
        <v>287</v>
      </c>
      <c r="K6841" s="209" t="s">
        <v>16</v>
      </c>
      <c r="L6841" s="210">
        <v>1563.87</v>
      </c>
    </row>
    <row r="6842" spans="1:12" s="194" customFormat="1" ht="24.6" customHeight="1" x14ac:dyDescent="0.15">
      <c r="A6842" s="625"/>
      <c r="B6842" s="203" t="s">
        <v>6</v>
      </c>
      <c r="C6842" s="207" t="s">
        <v>5</v>
      </c>
      <c r="D6842" s="207" t="s">
        <v>288</v>
      </c>
      <c r="E6842" s="207" t="s">
        <v>289</v>
      </c>
      <c r="F6842" s="612"/>
      <c r="G6842" s="613"/>
      <c r="H6842" s="616" t="s">
        <v>290</v>
      </c>
      <c r="I6842" s="617"/>
      <c r="J6842" s="620" t="s">
        <v>287</v>
      </c>
      <c r="K6842" s="620" t="s">
        <v>287</v>
      </c>
      <c r="L6842" s="622">
        <v>0</v>
      </c>
    </row>
    <row r="6843" spans="1:12" s="194" customFormat="1" ht="24.6" customHeight="1" x14ac:dyDescent="0.15">
      <c r="A6843" s="626"/>
      <c r="B6843" s="209" t="s">
        <v>302</v>
      </c>
      <c r="C6843" s="209" t="s">
        <v>1095</v>
      </c>
      <c r="D6843" s="211">
        <v>43392</v>
      </c>
      <c r="E6843" s="209" t="s">
        <v>4065</v>
      </c>
      <c r="F6843" s="614"/>
      <c r="G6843" s="615"/>
      <c r="H6843" s="618"/>
      <c r="I6843" s="619"/>
      <c r="J6843" s="621"/>
      <c r="K6843" s="621"/>
      <c r="L6843" s="623"/>
    </row>
    <row r="6844" spans="1:12" s="194" customFormat="1" ht="24.6" customHeight="1" x14ac:dyDescent="0.15">
      <c r="A6844" s="624">
        <v>1285</v>
      </c>
      <c r="B6844" s="203" t="s">
        <v>12</v>
      </c>
      <c r="C6844" s="207" t="s">
        <v>11</v>
      </c>
      <c r="D6844" s="207" t="s">
        <v>280</v>
      </c>
      <c r="E6844" s="207" t="s">
        <v>281</v>
      </c>
      <c r="F6844" s="627" t="s">
        <v>8</v>
      </c>
      <c r="G6844" s="628"/>
      <c r="H6844" s="629"/>
      <c r="I6844" s="630"/>
      <c r="J6844" s="630"/>
      <c r="K6844" s="630"/>
      <c r="L6844" s="631"/>
    </row>
    <row r="6845" spans="1:12" s="194" customFormat="1" ht="26.65" customHeight="1" x14ac:dyDescent="0.15">
      <c r="A6845" s="625"/>
      <c r="B6845" s="620" t="s">
        <v>4066</v>
      </c>
      <c r="C6845" s="632" t="s">
        <v>4067</v>
      </c>
      <c r="D6845" s="634">
        <v>43411</v>
      </c>
      <c r="E6845" s="620" t="s">
        <v>3750</v>
      </c>
      <c r="F6845" s="636" t="s">
        <v>4068</v>
      </c>
      <c r="G6845" s="637"/>
      <c r="H6845" s="610" t="s">
        <v>286</v>
      </c>
      <c r="I6845" s="611"/>
      <c r="J6845" s="209" t="s">
        <v>287</v>
      </c>
      <c r="K6845" s="209" t="s">
        <v>16</v>
      </c>
      <c r="L6845" s="210">
        <v>2587.5500000000002</v>
      </c>
    </row>
    <row r="6846" spans="1:12" s="194" customFormat="1" ht="409.6" customHeight="1" x14ac:dyDescent="0.15">
      <c r="A6846" s="625"/>
      <c r="B6846" s="640"/>
      <c r="C6846" s="641"/>
      <c r="D6846" s="642"/>
      <c r="E6846" s="640"/>
      <c r="F6846" s="643"/>
      <c r="G6846" s="644"/>
      <c r="H6846" s="616" t="s">
        <v>242</v>
      </c>
      <c r="I6846" s="617"/>
      <c r="J6846" s="620" t="s">
        <v>287</v>
      </c>
      <c r="K6846" s="620" t="s">
        <v>16</v>
      </c>
      <c r="L6846" s="622">
        <v>1705.3</v>
      </c>
    </row>
    <row r="6847" spans="1:12" s="194" customFormat="1" ht="409.6" customHeight="1" x14ac:dyDescent="0.15">
      <c r="A6847" s="625"/>
      <c r="B6847" s="640"/>
      <c r="C6847" s="641"/>
      <c r="D6847" s="642"/>
      <c r="E6847" s="640"/>
      <c r="F6847" s="643"/>
      <c r="G6847" s="644"/>
      <c r="H6847" s="646"/>
      <c r="I6847" s="647"/>
      <c r="J6847" s="640"/>
      <c r="K6847" s="640"/>
      <c r="L6847" s="645"/>
    </row>
    <row r="6848" spans="1:12" s="194" customFormat="1" ht="106.15" customHeight="1" x14ac:dyDescent="0.15">
      <c r="A6848" s="625"/>
      <c r="B6848" s="621"/>
      <c r="C6848" s="633"/>
      <c r="D6848" s="635"/>
      <c r="E6848" s="621"/>
      <c r="F6848" s="638"/>
      <c r="G6848" s="639"/>
      <c r="H6848" s="618"/>
      <c r="I6848" s="619"/>
      <c r="J6848" s="621"/>
      <c r="K6848" s="621"/>
      <c r="L6848" s="623"/>
    </row>
    <row r="6849" spans="1:12" s="194" customFormat="1" ht="24.6" customHeight="1" x14ac:dyDescent="0.15">
      <c r="A6849" s="625"/>
      <c r="B6849" s="203" t="s">
        <v>6</v>
      </c>
      <c r="C6849" s="207" t="s">
        <v>5</v>
      </c>
      <c r="D6849" s="207" t="s">
        <v>288</v>
      </c>
      <c r="E6849" s="207" t="s">
        <v>289</v>
      </c>
      <c r="F6849" s="612"/>
      <c r="G6849" s="613"/>
      <c r="H6849" s="616" t="s">
        <v>290</v>
      </c>
      <c r="I6849" s="617"/>
      <c r="J6849" s="620" t="s">
        <v>287</v>
      </c>
      <c r="K6849" s="620" t="s">
        <v>287</v>
      </c>
      <c r="L6849" s="622">
        <v>0</v>
      </c>
    </row>
    <row r="6850" spans="1:12" s="194" customFormat="1" ht="24.6" customHeight="1" x14ac:dyDescent="0.15">
      <c r="A6850" s="626"/>
      <c r="B6850" s="209" t="s">
        <v>333</v>
      </c>
      <c r="C6850" s="209" t="s">
        <v>4068</v>
      </c>
      <c r="D6850" s="211">
        <v>43417</v>
      </c>
      <c r="E6850" s="209" t="s">
        <v>4069</v>
      </c>
      <c r="F6850" s="614"/>
      <c r="G6850" s="615"/>
      <c r="H6850" s="618"/>
      <c r="I6850" s="619"/>
      <c r="J6850" s="621"/>
      <c r="K6850" s="621"/>
      <c r="L6850" s="623"/>
    </row>
    <row r="6851" spans="1:12" s="194" customFormat="1" ht="24.6" customHeight="1" x14ac:dyDescent="0.15">
      <c r="A6851" s="624">
        <v>1286</v>
      </c>
      <c r="B6851" s="203" t="s">
        <v>12</v>
      </c>
      <c r="C6851" s="207" t="s">
        <v>11</v>
      </c>
      <c r="D6851" s="207" t="s">
        <v>280</v>
      </c>
      <c r="E6851" s="207" t="s">
        <v>281</v>
      </c>
      <c r="F6851" s="627" t="s">
        <v>8</v>
      </c>
      <c r="G6851" s="628"/>
      <c r="H6851" s="629"/>
      <c r="I6851" s="630"/>
      <c r="J6851" s="630"/>
      <c r="K6851" s="630"/>
      <c r="L6851" s="631"/>
    </row>
    <row r="6852" spans="1:12" s="194" customFormat="1" ht="26.65" customHeight="1" x14ac:dyDescent="0.15">
      <c r="A6852" s="625"/>
      <c r="B6852" s="620" t="s">
        <v>4066</v>
      </c>
      <c r="C6852" s="632" t="s">
        <v>4070</v>
      </c>
      <c r="D6852" s="634">
        <v>43530</v>
      </c>
      <c r="E6852" s="620" t="s">
        <v>675</v>
      </c>
      <c r="F6852" s="636" t="s">
        <v>4071</v>
      </c>
      <c r="G6852" s="637"/>
      <c r="H6852" s="610" t="s">
        <v>286</v>
      </c>
      <c r="I6852" s="611"/>
      <c r="J6852" s="209" t="s">
        <v>287</v>
      </c>
      <c r="K6852" s="209" t="s">
        <v>287</v>
      </c>
      <c r="L6852" s="210">
        <v>0</v>
      </c>
    </row>
    <row r="6853" spans="1:12" s="194" customFormat="1" ht="409.6" customHeight="1" x14ac:dyDescent="0.15">
      <c r="A6853" s="625"/>
      <c r="B6853" s="640"/>
      <c r="C6853" s="641"/>
      <c r="D6853" s="642"/>
      <c r="E6853" s="640"/>
      <c r="F6853" s="643"/>
      <c r="G6853" s="644"/>
      <c r="H6853" s="616" t="s">
        <v>242</v>
      </c>
      <c r="I6853" s="617"/>
      <c r="J6853" s="620" t="s">
        <v>287</v>
      </c>
      <c r="K6853" s="620" t="s">
        <v>287</v>
      </c>
      <c r="L6853" s="622">
        <v>0</v>
      </c>
    </row>
    <row r="6854" spans="1:12" s="194" customFormat="1" ht="148.69999999999999" customHeight="1" x14ac:dyDescent="0.15">
      <c r="A6854" s="625"/>
      <c r="B6854" s="621"/>
      <c r="C6854" s="633"/>
      <c r="D6854" s="635"/>
      <c r="E6854" s="621"/>
      <c r="F6854" s="638"/>
      <c r="G6854" s="639"/>
      <c r="H6854" s="618"/>
      <c r="I6854" s="619"/>
      <c r="J6854" s="621"/>
      <c r="K6854" s="621"/>
      <c r="L6854" s="623"/>
    </row>
    <row r="6855" spans="1:12" s="194" customFormat="1" ht="24.6" customHeight="1" x14ac:dyDescent="0.15">
      <c r="A6855" s="625"/>
      <c r="B6855" s="203" t="s">
        <v>6</v>
      </c>
      <c r="C6855" s="207" t="s">
        <v>5</v>
      </c>
      <c r="D6855" s="207" t="s">
        <v>288</v>
      </c>
      <c r="E6855" s="207" t="s">
        <v>289</v>
      </c>
      <c r="F6855" s="612"/>
      <c r="G6855" s="613"/>
      <c r="H6855" s="616" t="s">
        <v>290</v>
      </c>
      <c r="I6855" s="617"/>
      <c r="J6855" s="620" t="s">
        <v>287</v>
      </c>
      <c r="K6855" s="620" t="s">
        <v>16</v>
      </c>
      <c r="L6855" s="622">
        <v>999</v>
      </c>
    </row>
    <row r="6856" spans="1:12" s="194" customFormat="1" ht="24.6" customHeight="1" x14ac:dyDescent="0.15">
      <c r="A6856" s="626"/>
      <c r="B6856" s="209" t="s">
        <v>333</v>
      </c>
      <c r="C6856" s="209" t="s">
        <v>4071</v>
      </c>
      <c r="D6856" s="211">
        <v>43532</v>
      </c>
      <c r="E6856" s="209" t="s">
        <v>3228</v>
      </c>
      <c r="F6856" s="614"/>
      <c r="G6856" s="615"/>
      <c r="H6856" s="618"/>
      <c r="I6856" s="619"/>
      <c r="J6856" s="621"/>
      <c r="K6856" s="621"/>
      <c r="L6856" s="623"/>
    </row>
    <row r="6857" spans="1:12" s="194" customFormat="1" ht="24.6" customHeight="1" x14ac:dyDescent="0.15">
      <c r="A6857" s="624">
        <v>1287</v>
      </c>
      <c r="B6857" s="203" t="s">
        <v>12</v>
      </c>
      <c r="C6857" s="207" t="s">
        <v>11</v>
      </c>
      <c r="D6857" s="207" t="s">
        <v>280</v>
      </c>
      <c r="E6857" s="207" t="s">
        <v>281</v>
      </c>
      <c r="F6857" s="627" t="s">
        <v>8</v>
      </c>
      <c r="G6857" s="628"/>
      <c r="H6857" s="629"/>
      <c r="I6857" s="630"/>
      <c r="J6857" s="630"/>
      <c r="K6857" s="630"/>
      <c r="L6857" s="631"/>
    </row>
    <row r="6858" spans="1:12" s="194" customFormat="1" ht="26.65" customHeight="1" x14ac:dyDescent="0.15">
      <c r="A6858" s="625"/>
      <c r="B6858" s="620" t="s">
        <v>4072</v>
      </c>
      <c r="C6858" s="632" t="s">
        <v>4073</v>
      </c>
      <c r="D6858" s="634">
        <v>43410</v>
      </c>
      <c r="E6858" s="620" t="s">
        <v>4074</v>
      </c>
      <c r="F6858" s="636" t="s">
        <v>4075</v>
      </c>
      <c r="G6858" s="637"/>
      <c r="H6858" s="610" t="s">
        <v>286</v>
      </c>
      <c r="I6858" s="611"/>
      <c r="J6858" s="209" t="s">
        <v>287</v>
      </c>
      <c r="K6858" s="209" t="s">
        <v>16</v>
      </c>
      <c r="L6858" s="210">
        <v>246</v>
      </c>
    </row>
    <row r="6859" spans="1:12" s="194" customFormat="1" ht="409.6" customHeight="1" x14ac:dyDescent="0.15">
      <c r="A6859" s="625"/>
      <c r="B6859" s="640"/>
      <c r="C6859" s="641"/>
      <c r="D6859" s="642"/>
      <c r="E6859" s="640"/>
      <c r="F6859" s="643"/>
      <c r="G6859" s="644"/>
      <c r="H6859" s="616" t="s">
        <v>242</v>
      </c>
      <c r="I6859" s="617"/>
      <c r="J6859" s="620" t="s">
        <v>287</v>
      </c>
      <c r="K6859" s="620" t="s">
        <v>16</v>
      </c>
      <c r="L6859" s="622">
        <v>444.57</v>
      </c>
    </row>
    <row r="6860" spans="1:12" s="194" customFormat="1" ht="353.65" customHeight="1" x14ac:dyDescent="0.15">
      <c r="A6860" s="625"/>
      <c r="B6860" s="621"/>
      <c r="C6860" s="633"/>
      <c r="D6860" s="635"/>
      <c r="E6860" s="621"/>
      <c r="F6860" s="638"/>
      <c r="G6860" s="639"/>
      <c r="H6860" s="618"/>
      <c r="I6860" s="619"/>
      <c r="J6860" s="621"/>
      <c r="K6860" s="621"/>
      <c r="L6860" s="623"/>
    </row>
    <row r="6861" spans="1:12" s="194" customFormat="1" ht="24.6" customHeight="1" x14ac:dyDescent="0.15">
      <c r="A6861" s="625"/>
      <c r="B6861" s="203" t="s">
        <v>6</v>
      </c>
      <c r="C6861" s="207" t="s">
        <v>5</v>
      </c>
      <c r="D6861" s="207" t="s">
        <v>288</v>
      </c>
      <c r="E6861" s="207" t="s">
        <v>289</v>
      </c>
      <c r="F6861" s="612"/>
      <c r="G6861" s="613"/>
      <c r="H6861" s="616" t="s">
        <v>290</v>
      </c>
      <c r="I6861" s="617"/>
      <c r="J6861" s="620" t="s">
        <v>287</v>
      </c>
      <c r="K6861" s="620" t="s">
        <v>287</v>
      </c>
      <c r="L6861" s="622">
        <v>0</v>
      </c>
    </row>
    <row r="6862" spans="1:12" s="194" customFormat="1" ht="24.6" customHeight="1" x14ac:dyDescent="0.15">
      <c r="A6862" s="626"/>
      <c r="B6862" s="209" t="s">
        <v>302</v>
      </c>
      <c r="C6862" s="209" t="s">
        <v>4075</v>
      </c>
      <c r="D6862" s="211">
        <v>43415</v>
      </c>
      <c r="E6862" s="209" t="s">
        <v>3145</v>
      </c>
      <c r="F6862" s="614"/>
      <c r="G6862" s="615"/>
      <c r="H6862" s="618"/>
      <c r="I6862" s="619"/>
      <c r="J6862" s="621"/>
      <c r="K6862" s="621"/>
      <c r="L6862" s="623"/>
    </row>
    <row r="6863" spans="1:12" s="194" customFormat="1" ht="24.6" customHeight="1" x14ac:dyDescent="0.15">
      <c r="A6863" s="624">
        <v>1288</v>
      </c>
      <c r="B6863" s="203" t="s">
        <v>12</v>
      </c>
      <c r="C6863" s="207" t="s">
        <v>11</v>
      </c>
      <c r="D6863" s="207" t="s">
        <v>280</v>
      </c>
      <c r="E6863" s="207" t="s">
        <v>281</v>
      </c>
      <c r="F6863" s="627" t="s">
        <v>8</v>
      </c>
      <c r="G6863" s="628"/>
      <c r="H6863" s="629"/>
      <c r="I6863" s="630"/>
      <c r="J6863" s="630"/>
      <c r="K6863" s="630"/>
      <c r="L6863" s="631"/>
    </row>
    <row r="6864" spans="1:12" s="194" customFormat="1" ht="26.65" customHeight="1" x14ac:dyDescent="0.15">
      <c r="A6864" s="625"/>
      <c r="B6864" s="620" t="s">
        <v>4076</v>
      </c>
      <c r="C6864" s="632" t="s">
        <v>4077</v>
      </c>
      <c r="D6864" s="634">
        <v>43407</v>
      </c>
      <c r="E6864" s="620" t="s">
        <v>4078</v>
      </c>
      <c r="F6864" s="636" t="s">
        <v>4079</v>
      </c>
      <c r="G6864" s="637"/>
      <c r="H6864" s="610" t="s">
        <v>286</v>
      </c>
      <c r="I6864" s="611"/>
      <c r="J6864" s="209" t="s">
        <v>287</v>
      </c>
      <c r="K6864" s="209" t="s">
        <v>16</v>
      </c>
      <c r="L6864" s="210">
        <v>480</v>
      </c>
    </row>
    <row r="6865" spans="1:12" s="194" customFormat="1" ht="137.65" customHeight="1" x14ac:dyDescent="0.15">
      <c r="A6865" s="625"/>
      <c r="B6865" s="621"/>
      <c r="C6865" s="633"/>
      <c r="D6865" s="635"/>
      <c r="E6865" s="621"/>
      <c r="F6865" s="638"/>
      <c r="G6865" s="639"/>
      <c r="H6865" s="610" t="s">
        <v>242</v>
      </c>
      <c r="I6865" s="611"/>
      <c r="J6865" s="209" t="s">
        <v>287</v>
      </c>
      <c r="K6865" s="209" t="s">
        <v>16</v>
      </c>
      <c r="L6865" s="210">
        <v>3877</v>
      </c>
    </row>
    <row r="6866" spans="1:12" s="194" customFormat="1" ht="24.6" customHeight="1" x14ac:dyDescent="0.15">
      <c r="A6866" s="625"/>
      <c r="B6866" s="203" t="s">
        <v>6</v>
      </c>
      <c r="C6866" s="207" t="s">
        <v>5</v>
      </c>
      <c r="D6866" s="207" t="s">
        <v>288</v>
      </c>
      <c r="E6866" s="207" t="s">
        <v>289</v>
      </c>
      <c r="F6866" s="612"/>
      <c r="G6866" s="613"/>
      <c r="H6866" s="616" t="s">
        <v>290</v>
      </c>
      <c r="I6866" s="617"/>
      <c r="J6866" s="620" t="s">
        <v>287</v>
      </c>
      <c r="K6866" s="620" t="s">
        <v>287</v>
      </c>
      <c r="L6866" s="622">
        <v>0</v>
      </c>
    </row>
    <row r="6867" spans="1:12" s="194" customFormat="1" ht="24.6" customHeight="1" x14ac:dyDescent="0.15">
      <c r="A6867" s="626"/>
      <c r="B6867" s="209" t="s">
        <v>401</v>
      </c>
      <c r="C6867" s="209" t="s">
        <v>4079</v>
      </c>
      <c r="D6867" s="211">
        <v>43415</v>
      </c>
      <c r="E6867" s="209" t="s">
        <v>4080</v>
      </c>
      <c r="F6867" s="614"/>
      <c r="G6867" s="615"/>
      <c r="H6867" s="618"/>
      <c r="I6867" s="619"/>
      <c r="J6867" s="621"/>
      <c r="K6867" s="621"/>
      <c r="L6867" s="623"/>
    </row>
    <row r="6868" spans="1:12" s="194" customFormat="1" ht="24.6" customHeight="1" x14ac:dyDescent="0.15">
      <c r="A6868" s="624">
        <v>1289</v>
      </c>
      <c r="B6868" s="203" t="s">
        <v>12</v>
      </c>
      <c r="C6868" s="207" t="s">
        <v>11</v>
      </c>
      <c r="D6868" s="207" t="s">
        <v>280</v>
      </c>
      <c r="E6868" s="207" t="s">
        <v>281</v>
      </c>
      <c r="F6868" s="627" t="s">
        <v>8</v>
      </c>
      <c r="G6868" s="628"/>
      <c r="H6868" s="629"/>
      <c r="I6868" s="630"/>
      <c r="J6868" s="630"/>
      <c r="K6868" s="630"/>
      <c r="L6868" s="631"/>
    </row>
    <row r="6869" spans="1:12" s="194" customFormat="1" ht="26.65" customHeight="1" x14ac:dyDescent="0.15">
      <c r="A6869" s="625"/>
      <c r="B6869" s="620" t="s">
        <v>4081</v>
      </c>
      <c r="C6869" s="632" t="s">
        <v>4082</v>
      </c>
      <c r="D6869" s="634">
        <v>43527</v>
      </c>
      <c r="E6869" s="620" t="s">
        <v>487</v>
      </c>
      <c r="F6869" s="636" t="s">
        <v>4083</v>
      </c>
      <c r="G6869" s="637"/>
      <c r="H6869" s="610" t="s">
        <v>286</v>
      </c>
      <c r="I6869" s="611"/>
      <c r="J6869" s="209" t="s">
        <v>287</v>
      </c>
      <c r="K6869" s="209" t="s">
        <v>16</v>
      </c>
      <c r="L6869" s="210">
        <v>811</v>
      </c>
    </row>
    <row r="6870" spans="1:12" s="194" customFormat="1" ht="299.10000000000002" customHeight="1" x14ac:dyDescent="0.15">
      <c r="A6870" s="625"/>
      <c r="B6870" s="621"/>
      <c r="C6870" s="633"/>
      <c r="D6870" s="635"/>
      <c r="E6870" s="621"/>
      <c r="F6870" s="638"/>
      <c r="G6870" s="639"/>
      <c r="H6870" s="610" t="s">
        <v>242</v>
      </c>
      <c r="I6870" s="611"/>
      <c r="J6870" s="209" t="s">
        <v>287</v>
      </c>
      <c r="K6870" s="209" t="s">
        <v>16</v>
      </c>
      <c r="L6870" s="210">
        <v>362.96</v>
      </c>
    </row>
    <row r="6871" spans="1:12" s="194" customFormat="1" ht="24.6" customHeight="1" x14ac:dyDescent="0.15">
      <c r="A6871" s="625"/>
      <c r="B6871" s="203" t="s">
        <v>6</v>
      </c>
      <c r="C6871" s="207" t="s">
        <v>5</v>
      </c>
      <c r="D6871" s="207" t="s">
        <v>288</v>
      </c>
      <c r="E6871" s="207" t="s">
        <v>289</v>
      </c>
      <c r="F6871" s="612"/>
      <c r="G6871" s="613"/>
      <c r="H6871" s="616" t="s">
        <v>290</v>
      </c>
      <c r="I6871" s="617"/>
      <c r="J6871" s="620" t="s">
        <v>287</v>
      </c>
      <c r="K6871" s="620" t="s">
        <v>287</v>
      </c>
      <c r="L6871" s="622">
        <v>0</v>
      </c>
    </row>
    <row r="6872" spans="1:12" s="194" customFormat="1" ht="24.6" customHeight="1" x14ac:dyDescent="0.15">
      <c r="A6872" s="626"/>
      <c r="B6872" s="209" t="s">
        <v>291</v>
      </c>
      <c r="C6872" s="209" t="s">
        <v>4083</v>
      </c>
      <c r="D6872" s="211">
        <v>43531</v>
      </c>
      <c r="E6872" s="209" t="s">
        <v>1473</v>
      </c>
      <c r="F6872" s="614"/>
      <c r="G6872" s="615"/>
      <c r="H6872" s="618"/>
      <c r="I6872" s="619"/>
      <c r="J6872" s="621"/>
      <c r="K6872" s="621"/>
      <c r="L6872" s="623"/>
    </row>
    <row r="6873" spans="1:12" s="194" customFormat="1" ht="24.6" customHeight="1" x14ac:dyDescent="0.15">
      <c r="A6873" s="624">
        <v>1290</v>
      </c>
      <c r="B6873" s="203" t="s">
        <v>12</v>
      </c>
      <c r="C6873" s="207" t="s">
        <v>11</v>
      </c>
      <c r="D6873" s="207" t="s">
        <v>280</v>
      </c>
      <c r="E6873" s="207" t="s">
        <v>281</v>
      </c>
      <c r="F6873" s="627" t="s">
        <v>8</v>
      </c>
      <c r="G6873" s="628"/>
      <c r="H6873" s="629"/>
      <c r="I6873" s="630"/>
      <c r="J6873" s="630"/>
      <c r="K6873" s="630"/>
      <c r="L6873" s="631"/>
    </row>
    <row r="6874" spans="1:12" s="194" customFormat="1" ht="26.65" customHeight="1" x14ac:dyDescent="0.15">
      <c r="A6874" s="625"/>
      <c r="B6874" s="620" t="s">
        <v>4084</v>
      </c>
      <c r="C6874" s="632" t="s">
        <v>4085</v>
      </c>
      <c r="D6874" s="634">
        <v>43552</v>
      </c>
      <c r="E6874" s="620" t="s">
        <v>770</v>
      </c>
      <c r="F6874" s="636" t="s">
        <v>1293</v>
      </c>
      <c r="G6874" s="637"/>
      <c r="H6874" s="610" t="s">
        <v>286</v>
      </c>
      <c r="I6874" s="611"/>
      <c r="J6874" s="209" t="s">
        <v>287</v>
      </c>
      <c r="K6874" s="209" t="s">
        <v>16</v>
      </c>
      <c r="L6874" s="210">
        <v>888.24</v>
      </c>
    </row>
    <row r="6875" spans="1:12" s="194" customFormat="1" ht="320.45" customHeight="1" x14ac:dyDescent="0.15">
      <c r="A6875" s="625"/>
      <c r="B6875" s="621"/>
      <c r="C6875" s="633"/>
      <c r="D6875" s="635"/>
      <c r="E6875" s="621"/>
      <c r="F6875" s="638"/>
      <c r="G6875" s="639"/>
      <c r="H6875" s="610" t="s">
        <v>242</v>
      </c>
      <c r="I6875" s="611"/>
      <c r="J6875" s="209" t="s">
        <v>287</v>
      </c>
      <c r="K6875" s="209" t="s">
        <v>16</v>
      </c>
      <c r="L6875" s="210">
        <v>597.16999999999996</v>
      </c>
    </row>
    <row r="6876" spans="1:12" s="194" customFormat="1" ht="24.6" customHeight="1" x14ac:dyDescent="0.15">
      <c r="A6876" s="625"/>
      <c r="B6876" s="203" t="s">
        <v>6</v>
      </c>
      <c r="C6876" s="207" t="s">
        <v>5</v>
      </c>
      <c r="D6876" s="207" t="s">
        <v>288</v>
      </c>
      <c r="E6876" s="207" t="s">
        <v>289</v>
      </c>
      <c r="F6876" s="612"/>
      <c r="G6876" s="613"/>
      <c r="H6876" s="616" t="s">
        <v>290</v>
      </c>
      <c r="I6876" s="617"/>
      <c r="J6876" s="620" t="s">
        <v>287</v>
      </c>
      <c r="K6876" s="620" t="s">
        <v>287</v>
      </c>
      <c r="L6876" s="622">
        <v>0</v>
      </c>
    </row>
    <row r="6877" spans="1:12" s="194" customFormat="1" ht="35.1" customHeight="1" x14ac:dyDescent="0.15">
      <c r="A6877" s="626"/>
      <c r="B6877" s="209" t="s">
        <v>3132</v>
      </c>
      <c r="C6877" s="209" t="s">
        <v>1293</v>
      </c>
      <c r="D6877" s="211">
        <v>43555</v>
      </c>
      <c r="E6877" s="209" t="s">
        <v>4086</v>
      </c>
      <c r="F6877" s="614"/>
      <c r="G6877" s="615"/>
      <c r="H6877" s="618"/>
      <c r="I6877" s="619"/>
      <c r="J6877" s="621"/>
      <c r="K6877" s="621"/>
      <c r="L6877" s="623"/>
    </row>
    <row r="6878" spans="1:12" s="194" customFormat="1" ht="24.6" customHeight="1" x14ac:dyDescent="0.15">
      <c r="A6878" s="624">
        <v>1291</v>
      </c>
      <c r="B6878" s="203" t="s">
        <v>12</v>
      </c>
      <c r="C6878" s="207" t="s">
        <v>11</v>
      </c>
      <c r="D6878" s="207" t="s">
        <v>280</v>
      </c>
      <c r="E6878" s="207" t="s">
        <v>281</v>
      </c>
      <c r="F6878" s="627" t="s">
        <v>8</v>
      </c>
      <c r="G6878" s="628"/>
      <c r="H6878" s="629"/>
      <c r="I6878" s="630"/>
      <c r="J6878" s="630"/>
      <c r="K6878" s="630"/>
      <c r="L6878" s="631"/>
    </row>
    <row r="6879" spans="1:12" s="194" customFormat="1" ht="26.65" customHeight="1" x14ac:dyDescent="0.15">
      <c r="A6879" s="625"/>
      <c r="B6879" s="620" t="s">
        <v>4087</v>
      </c>
      <c r="C6879" s="620" t="s">
        <v>4088</v>
      </c>
      <c r="D6879" s="634">
        <v>43432</v>
      </c>
      <c r="E6879" s="620" t="s">
        <v>986</v>
      </c>
      <c r="F6879" s="636" t="s">
        <v>2096</v>
      </c>
      <c r="G6879" s="637"/>
      <c r="H6879" s="610" t="s">
        <v>286</v>
      </c>
      <c r="I6879" s="611"/>
      <c r="J6879" s="209" t="s">
        <v>287</v>
      </c>
      <c r="K6879" s="209" t="s">
        <v>16</v>
      </c>
      <c r="L6879" s="210">
        <v>792</v>
      </c>
    </row>
    <row r="6880" spans="1:12" s="194" customFormat="1" ht="61.9" customHeight="1" x14ac:dyDescent="0.15">
      <c r="A6880" s="625"/>
      <c r="B6880" s="621"/>
      <c r="C6880" s="621"/>
      <c r="D6880" s="635"/>
      <c r="E6880" s="621"/>
      <c r="F6880" s="638"/>
      <c r="G6880" s="639"/>
      <c r="H6880" s="610" t="s">
        <v>242</v>
      </c>
      <c r="I6880" s="611"/>
      <c r="J6880" s="209" t="s">
        <v>287</v>
      </c>
      <c r="K6880" s="209" t="s">
        <v>16</v>
      </c>
      <c r="L6880" s="210">
        <v>800</v>
      </c>
    </row>
    <row r="6881" spans="1:12" s="194" customFormat="1" ht="24.6" customHeight="1" x14ac:dyDescent="0.15">
      <c r="A6881" s="625"/>
      <c r="B6881" s="203" t="s">
        <v>6</v>
      </c>
      <c r="C6881" s="207" t="s">
        <v>5</v>
      </c>
      <c r="D6881" s="207" t="s">
        <v>288</v>
      </c>
      <c r="E6881" s="207" t="s">
        <v>289</v>
      </c>
      <c r="F6881" s="612"/>
      <c r="G6881" s="613"/>
      <c r="H6881" s="616" t="s">
        <v>290</v>
      </c>
      <c r="I6881" s="617"/>
      <c r="J6881" s="620" t="s">
        <v>287</v>
      </c>
      <c r="K6881" s="620" t="s">
        <v>287</v>
      </c>
      <c r="L6881" s="622">
        <v>0</v>
      </c>
    </row>
    <row r="6882" spans="1:12" s="194" customFormat="1" ht="24.6" customHeight="1" x14ac:dyDescent="0.15">
      <c r="A6882" s="626"/>
      <c r="B6882" s="209" t="s">
        <v>333</v>
      </c>
      <c r="C6882" s="209" t="s">
        <v>2096</v>
      </c>
      <c r="D6882" s="211">
        <v>43436</v>
      </c>
      <c r="E6882" s="209" t="s">
        <v>2706</v>
      </c>
      <c r="F6882" s="614"/>
      <c r="G6882" s="615"/>
      <c r="H6882" s="618"/>
      <c r="I6882" s="619"/>
      <c r="J6882" s="621"/>
      <c r="K6882" s="621"/>
      <c r="L6882" s="623"/>
    </row>
    <row r="6883" spans="1:12" s="194" customFormat="1" ht="24.6" customHeight="1" x14ac:dyDescent="0.15">
      <c r="A6883" s="624">
        <v>1292</v>
      </c>
      <c r="B6883" s="203" t="s">
        <v>12</v>
      </c>
      <c r="C6883" s="207" t="s">
        <v>11</v>
      </c>
      <c r="D6883" s="207" t="s">
        <v>280</v>
      </c>
      <c r="E6883" s="207" t="s">
        <v>281</v>
      </c>
      <c r="F6883" s="627" t="s">
        <v>8</v>
      </c>
      <c r="G6883" s="628"/>
      <c r="H6883" s="629"/>
      <c r="I6883" s="630"/>
      <c r="J6883" s="630"/>
      <c r="K6883" s="630"/>
      <c r="L6883" s="631"/>
    </row>
    <row r="6884" spans="1:12" s="194" customFormat="1" ht="26.65" customHeight="1" x14ac:dyDescent="0.15">
      <c r="A6884" s="625"/>
      <c r="B6884" s="620" t="s">
        <v>4089</v>
      </c>
      <c r="C6884" s="632" t="s">
        <v>4090</v>
      </c>
      <c r="D6884" s="634">
        <v>43493</v>
      </c>
      <c r="E6884" s="620" t="s">
        <v>726</v>
      </c>
      <c r="F6884" s="636" t="s">
        <v>4091</v>
      </c>
      <c r="G6884" s="637"/>
      <c r="H6884" s="610" t="s">
        <v>286</v>
      </c>
      <c r="I6884" s="611"/>
      <c r="J6884" s="209" t="s">
        <v>287</v>
      </c>
      <c r="K6884" s="209" t="s">
        <v>16</v>
      </c>
      <c r="L6884" s="210">
        <v>266.76</v>
      </c>
    </row>
    <row r="6885" spans="1:12" s="194" customFormat="1" ht="409.6" customHeight="1" x14ac:dyDescent="0.15">
      <c r="A6885" s="625"/>
      <c r="B6885" s="640"/>
      <c r="C6885" s="641"/>
      <c r="D6885" s="642"/>
      <c r="E6885" s="640"/>
      <c r="F6885" s="643"/>
      <c r="G6885" s="644"/>
      <c r="H6885" s="616" t="s">
        <v>242</v>
      </c>
      <c r="I6885" s="617"/>
      <c r="J6885" s="620" t="s">
        <v>287</v>
      </c>
      <c r="K6885" s="620" t="s">
        <v>16</v>
      </c>
      <c r="L6885" s="622">
        <v>1351.16</v>
      </c>
    </row>
    <row r="6886" spans="1:12" s="194" customFormat="1" ht="277.89999999999998" customHeight="1" x14ac:dyDescent="0.15">
      <c r="A6886" s="625"/>
      <c r="B6886" s="621"/>
      <c r="C6886" s="633"/>
      <c r="D6886" s="635"/>
      <c r="E6886" s="621"/>
      <c r="F6886" s="638"/>
      <c r="G6886" s="639"/>
      <c r="H6886" s="618"/>
      <c r="I6886" s="619"/>
      <c r="J6886" s="621"/>
      <c r="K6886" s="621"/>
      <c r="L6886" s="623"/>
    </row>
    <row r="6887" spans="1:12" s="194" customFormat="1" ht="24.6" customHeight="1" x14ac:dyDescent="0.15">
      <c r="A6887" s="625"/>
      <c r="B6887" s="203" t="s">
        <v>6</v>
      </c>
      <c r="C6887" s="207" t="s">
        <v>5</v>
      </c>
      <c r="D6887" s="207" t="s">
        <v>288</v>
      </c>
      <c r="E6887" s="207" t="s">
        <v>289</v>
      </c>
      <c r="F6887" s="612"/>
      <c r="G6887" s="613"/>
      <c r="H6887" s="616" t="s">
        <v>290</v>
      </c>
      <c r="I6887" s="617"/>
      <c r="J6887" s="620" t="s">
        <v>287</v>
      </c>
      <c r="K6887" s="620" t="s">
        <v>287</v>
      </c>
      <c r="L6887" s="622">
        <v>0</v>
      </c>
    </row>
    <row r="6888" spans="1:12" s="194" customFormat="1" ht="24.6" customHeight="1" x14ac:dyDescent="0.15">
      <c r="A6888" s="626"/>
      <c r="B6888" s="209" t="s">
        <v>291</v>
      </c>
      <c r="C6888" s="209" t="s">
        <v>4091</v>
      </c>
      <c r="D6888" s="211">
        <v>43498</v>
      </c>
      <c r="E6888" s="209" t="s">
        <v>4092</v>
      </c>
      <c r="F6888" s="614"/>
      <c r="G6888" s="615"/>
      <c r="H6888" s="618"/>
      <c r="I6888" s="619"/>
      <c r="J6888" s="621"/>
      <c r="K6888" s="621"/>
      <c r="L6888" s="623"/>
    </row>
    <row r="6889" spans="1:12" s="194" customFormat="1" ht="24.6" customHeight="1" x14ac:dyDescent="0.15">
      <c r="A6889" s="624">
        <v>1293</v>
      </c>
      <c r="B6889" s="203" t="s">
        <v>12</v>
      </c>
      <c r="C6889" s="207" t="s">
        <v>11</v>
      </c>
      <c r="D6889" s="207" t="s">
        <v>280</v>
      </c>
      <c r="E6889" s="207" t="s">
        <v>281</v>
      </c>
      <c r="F6889" s="627" t="s">
        <v>8</v>
      </c>
      <c r="G6889" s="628"/>
      <c r="H6889" s="629"/>
      <c r="I6889" s="630"/>
      <c r="J6889" s="630"/>
      <c r="K6889" s="630"/>
      <c r="L6889" s="631"/>
    </row>
    <row r="6890" spans="1:12" s="194" customFormat="1" ht="26.65" customHeight="1" x14ac:dyDescent="0.15">
      <c r="A6890" s="625"/>
      <c r="B6890" s="620" t="s">
        <v>4093</v>
      </c>
      <c r="C6890" s="632" t="s">
        <v>4094</v>
      </c>
      <c r="D6890" s="634">
        <v>43434</v>
      </c>
      <c r="E6890" s="620" t="s">
        <v>321</v>
      </c>
      <c r="F6890" s="636" t="s">
        <v>2679</v>
      </c>
      <c r="G6890" s="637"/>
      <c r="H6890" s="610" t="s">
        <v>286</v>
      </c>
      <c r="I6890" s="611"/>
      <c r="J6890" s="209" t="s">
        <v>287</v>
      </c>
      <c r="K6890" s="209" t="s">
        <v>16</v>
      </c>
      <c r="L6890" s="210">
        <v>657</v>
      </c>
    </row>
    <row r="6891" spans="1:12" s="194" customFormat="1" ht="299.10000000000002" customHeight="1" x14ac:dyDescent="0.15">
      <c r="A6891" s="625"/>
      <c r="B6891" s="621"/>
      <c r="C6891" s="633"/>
      <c r="D6891" s="635"/>
      <c r="E6891" s="621"/>
      <c r="F6891" s="638"/>
      <c r="G6891" s="639"/>
      <c r="H6891" s="610" t="s">
        <v>242</v>
      </c>
      <c r="I6891" s="611"/>
      <c r="J6891" s="209" t="s">
        <v>287</v>
      </c>
      <c r="K6891" s="209" t="s">
        <v>16</v>
      </c>
      <c r="L6891" s="210">
        <v>842.14</v>
      </c>
    </row>
    <row r="6892" spans="1:12" s="194" customFormat="1" ht="24.6" customHeight="1" x14ac:dyDescent="0.15">
      <c r="A6892" s="625"/>
      <c r="B6892" s="203" t="s">
        <v>6</v>
      </c>
      <c r="C6892" s="207" t="s">
        <v>5</v>
      </c>
      <c r="D6892" s="207" t="s">
        <v>288</v>
      </c>
      <c r="E6892" s="207" t="s">
        <v>289</v>
      </c>
      <c r="F6892" s="612"/>
      <c r="G6892" s="613"/>
      <c r="H6892" s="616" t="s">
        <v>290</v>
      </c>
      <c r="I6892" s="617"/>
      <c r="J6892" s="620" t="s">
        <v>287</v>
      </c>
      <c r="K6892" s="620" t="s">
        <v>16</v>
      </c>
      <c r="L6892" s="622">
        <v>788.14</v>
      </c>
    </row>
    <row r="6893" spans="1:12" s="194" customFormat="1" ht="24.6" customHeight="1" x14ac:dyDescent="0.15">
      <c r="A6893" s="626"/>
      <c r="B6893" s="209" t="s">
        <v>635</v>
      </c>
      <c r="C6893" s="209" t="s">
        <v>2679</v>
      </c>
      <c r="D6893" s="211">
        <v>43438</v>
      </c>
      <c r="E6893" s="209" t="s">
        <v>2444</v>
      </c>
      <c r="F6893" s="614"/>
      <c r="G6893" s="615"/>
      <c r="H6893" s="618"/>
      <c r="I6893" s="619"/>
      <c r="J6893" s="621"/>
      <c r="K6893" s="621"/>
      <c r="L6893" s="623"/>
    </row>
    <row r="6894" spans="1:12" s="194" customFormat="1" ht="24.6" customHeight="1" x14ac:dyDescent="0.15">
      <c r="A6894" s="624">
        <v>1294</v>
      </c>
      <c r="B6894" s="203" t="s">
        <v>12</v>
      </c>
      <c r="C6894" s="207" t="s">
        <v>11</v>
      </c>
      <c r="D6894" s="207" t="s">
        <v>280</v>
      </c>
      <c r="E6894" s="207" t="s">
        <v>281</v>
      </c>
      <c r="F6894" s="627" t="s">
        <v>8</v>
      </c>
      <c r="G6894" s="628"/>
      <c r="H6894" s="629"/>
      <c r="I6894" s="630"/>
      <c r="J6894" s="630"/>
      <c r="K6894" s="630"/>
      <c r="L6894" s="631"/>
    </row>
    <row r="6895" spans="1:12" s="194" customFormat="1" ht="26.65" customHeight="1" x14ac:dyDescent="0.15">
      <c r="A6895" s="625"/>
      <c r="B6895" s="620" t="s">
        <v>4095</v>
      </c>
      <c r="C6895" s="632" t="s">
        <v>4096</v>
      </c>
      <c r="D6895" s="634">
        <v>43404</v>
      </c>
      <c r="E6895" s="620" t="s">
        <v>582</v>
      </c>
      <c r="F6895" s="636" t="s">
        <v>4097</v>
      </c>
      <c r="G6895" s="637"/>
      <c r="H6895" s="610" t="s">
        <v>286</v>
      </c>
      <c r="I6895" s="611"/>
      <c r="J6895" s="209" t="s">
        <v>287</v>
      </c>
      <c r="K6895" s="209" t="s">
        <v>16</v>
      </c>
      <c r="L6895" s="210">
        <v>924.92</v>
      </c>
    </row>
    <row r="6896" spans="1:12" s="194" customFormat="1" ht="51.2" customHeight="1" x14ac:dyDescent="0.15">
      <c r="A6896" s="625"/>
      <c r="B6896" s="621"/>
      <c r="C6896" s="633"/>
      <c r="D6896" s="635"/>
      <c r="E6896" s="621"/>
      <c r="F6896" s="638"/>
      <c r="G6896" s="639"/>
      <c r="H6896" s="610" t="s">
        <v>242</v>
      </c>
      <c r="I6896" s="611"/>
      <c r="J6896" s="209" t="s">
        <v>287</v>
      </c>
      <c r="K6896" s="209" t="s">
        <v>16</v>
      </c>
      <c r="L6896" s="210">
        <v>486.01</v>
      </c>
    </row>
    <row r="6897" spans="1:12" s="194" customFormat="1" ht="24.6" customHeight="1" x14ac:dyDescent="0.15">
      <c r="A6897" s="625"/>
      <c r="B6897" s="203" t="s">
        <v>6</v>
      </c>
      <c r="C6897" s="207" t="s">
        <v>5</v>
      </c>
      <c r="D6897" s="207" t="s">
        <v>288</v>
      </c>
      <c r="E6897" s="207" t="s">
        <v>289</v>
      </c>
      <c r="F6897" s="612"/>
      <c r="G6897" s="613"/>
      <c r="H6897" s="616" t="s">
        <v>290</v>
      </c>
      <c r="I6897" s="617"/>
      <c r="J6897" s="620" t="s">
        <v>287</v>
      </c>
      <c r="K6897" s="620" t="s">
        <v>16</v>
      </c>
      <c r="L6897" s="622">
        <v>540.33000000000004</v>
      </c>
    </row>
    <row r="6898" spans="1:12" s="194" customFormat="1" ht="24.6" customHeight="1" x14ac:dyDescent="0.15">
      <c r="A6898" s="626"/>
      <c r="B6898" s="209" t="s">
        <v>291</v>
      </c>
      <c r="C6898" s="209" t="s">
        <v>4097</v>
      </c>
      <c r="D6898" s="211">
        <v>43411</v>
      </c>
      <c r="E6898" s="209" t="s">
        <v>4098</v>
      </c>
      <c r="F6898" s="614"/>
      <c r="G6898" s="615"/>
      <c r="H6898" s="618"/>
      <c r="I6898" s="619"/>
      <c r="J6898" s="621"/>
      <c r="K6898" s="621"/>
      <c r="L6898" s="623"/>
    </row>
    <row r="6899" spans="1:12" s="194" customFormat="1" ht="24.6" customHeight="1" x14ac:dyDescent="0.15">
      <c r="A6899" s="624">
        <v>1295</v>
      </c>
      <c r="B6899" s="203" t="s">
        <v>12</v>
      </c>
      <c r="C6899" s="207" t="s">
        <v>11</v>
      </c>
      <c r="D6899" s="207" t="s">
        <v>280</v>
      </c>
      <c r="E6899" s="207" t="s">
        <v>281</v>
      </c>
      <c r="F6899" s="627" t="s">
        <v>8</v>
      </c>
      <c r="G6899" s="628"/>
      <c r="H6899" s="629"/>
      <c r="I6899" s="630"/>
      <c r="J6899" s="630"/>
      <c r="K6899" s="630"/>
      <c r="L6899" s="631"/>
    </row>
    <row r="6900" spans="1:12" s="194" customFormat="1" ht="26.65" customHeight="1" x14ac:dyDescent="0.15">
      <c r="A6900" s="625"/>
      <c r="B6900" s="620" t="s">
        <v>4099</v>
      </c>
      <c r="C6900" s="632" t="s">
        <v>4100</v>
      </c>
      <c r="D6900" s="634">
        <v>43483</v>
      </c>
      <c r="E6900" s="620" t="s">
        <v>417</v>
      </c>
      <c r="F6900" s="636" t="s">
        <v>4101</v>
      </c>
      <c r="G6900" s="637"/>
      <c r="H6900" s="610" t="s">
        <v>286</v>
      </c>
      <c r="I6900" s="611"/>
      <c r="J6900" s="209" t="s">
        <v>287</v>
      </c>
      <c r="K6900" s="209" t="s">
        <v>16</v>
      </c>
      <c r="L6900" s="210">
        <v>869.4</v>
      </c>
    </row>
    <row r="6901" spans="1:12" s="194" customFormat="1" ht="288" customHeight="1" x14ac:dyDescent="0.15">
      <c r="A6901" s="625"/>
      <c r="B6901" s="621"/>
      <c r="C6901" s="633"/>
      <c r="D6901" s="635"/>
      <c r="E6901" s="621"/>
      <c r="F6901" s="638"/>
      <c r="G6901" s="639"/>
      <c r="H6901" s="610" t="s">
        <v>242</v>
      </c>
      <c r="I6901" s="611"/>
      <c r="J6901" s="209" t="s">
        <v>287</v>
      </c>
      <c r="K6901" s="209" t="s">
        <v>287</v>
      </c>
      <c r="L6901" s="210">
        <v>0</v>
      </c>
    </row>
    <row r="6902" spans="1:12" s="194" customFormat="1" ht="24.6" customHeight="1" x14ac:dyDescent="0.15">
      <c r="A6902" s="625"/>
      <c r="B6902" s="203" t="s">
        <v>6</v>
      </c>
      <c r="C6902" s="207" t="s">
        <v>5</v>
      </c>
      <c r="D6902" s="207" t="s">
        <v>288</v>
      </c>
      <c r="E6902" s="207" t="s">
        <v>289</v>
      </c>
      <c r="F6902" s="612"/>
      <c r="G6902" s="613"/>
      <c r="H6902" s="616" t="s">
        <v>290</v>
      </c>
      <c r="I6902" s="617"/>
      <c r="J6902" s="620" t="s">
        <v>287</v>
      </c>
      <c r="K6902" s="620" t="s">
        <v>287</v>
      </c>
      <c r="L6902" s="622">
        <v>0</v>
      </c>
    </row>
    <row r="6903" spans="1:12" s="194" customFormat="1" ht="24.6" customHeight="1" x14ac:dyDescent="0.15">
      <c r="A6903" s="626"/>
      <c r="B6903" s="209" t="s">
        <v>317</v>
      </c>
      <c r="C6903" s="209" t="s">
        <v>4101</v>
      </c>
      <c r="D6903" s="211">
        <v>43486</v>
      </c>
      <c r="E6903" s="209" t="s">
        <v>4102</v>
      </c>
      <c r="F6903" s="614"/>
      <c r="G6903" s="615"/>
      <c r="H6903" s="618"/>
      <c r="I6903" s="619"/>
      <c r="J6903" s="621"/>
      <c r="K6903" s="621"/>
      <c r="L6903" s="623"/>
    </row>
    <row r="6904" spans="1:12" s="194" customFormat="1" ht="24.6" customHeight="1" x14ac:dyDescent="0.15">
      <c r="A6904" s="624">
        <v>1296</v>
      </c>
      <c r="B6904" s="203" t="s">
        <v>12</v>
      </c>
      <c r="C6904" s="207" t="s">
        <v>11</v>
      </c>
      <c r="D6904" s="207" t="s">
        <v>280</v>
      </c>
      <c r="E6904" s="207" t="s">
        <v>281</v>
      </c>
      <c r="F6904" s="627" t="s">
        <v>8</v>
      </c>
      <c r="G6904" s="628"/>
      <c r="H6904" s="629"/>
      <c r="I6904" s="630"/>
      <c r="J6904" s="630"/>
      <c r="K6904" s="630"/>
      <c r="L6904" s="631"/>
    </row>
    <row r="6905" spans="1:12" s="194" customFormat="1" ht="26.65" customHeight="1" x14ac:dyDescent="0.15">
      <c r="A6905" s="625"/>
      <c r="B6905" s="620" t="s">
        <v>4103</v>
      </c>
      <c r="C6905" s="632" t="s">
        <v>4104</v>
      </c>
      <c r="D6905" s="634">
        <v>43478</v>
      </c>
      <c r="E6905" s="620" t="s">
        <v>596</v>
      </c>
      <c r="F6905" s="636" t="s">
        <v>1970</v>
      </c>
      <c r="G6905" s="637"/>
      <c r="H6905" s="610" t="s">
        <v>286</v>
      </c>
      <c r="I6905" s="611"/>
      <c r="J6905" s="209" t="s">
        <v>287</v>
      </c>
      <c r="K6905" s="209" t="s">
        <v>287</v>
      </c>
      <c r="L6905" s="210">
        <v>0</v>
      </c>
    </row>
    <row r="6906" spans="1:12" s="194" customFormat="1" ht="320.45" customHeight="1" x14ac:dyDescent="0.15">
      <c r="A6906" s="625"/>
      <c r="B6906" s="621"/>
      <c r="C6906" s="633"/>
      <c r="D6906" s="635"/>
      <c r="E6906" s="621"/>
      <c r="F6906" s="638"/>
      <c r="G6906" s="639"/>
      <c r="H6906" s="610" t="s">
        <v>242</v>
      </c>
      <c r="I6906" s="611"/>
      <c r="J6906" s="209" t="s">
        <v>287</v>
      </c>
      <c r="K6906" s="209" t="s">
        <v>287</v>
      </c>
      <c r="L6906" s="210">
        <v>0</v>
      </c>
    </row>
    <row r="6907" spans="1:12" s="194" customFormat="1" ht="24.6" customHeight="1" x14ac:dyDescent="0.15">
      <c r="A6907" s="625"/>
      <c r="B6907" s="203" t="s">
        <v>6</v>
      </c>
      <c r="C6907" s="207" t="s">
        <v>5</v>
      </c>
      <c r="D6907" s="207" t="s">
        <v>288</v>
      </c>
      <c r="E6907" s="207" t="s">
        <v>289</v>
      </c>
      <c r="F6907" s="612"/>
      <c r="G6907" s="613"/>
      <c r="H6907" s="616" t="s">
        <v>290</v>
      </c>
      <c r="I6907" s="617"/>
      <c r="J6907" s="620" t="s">
        <v>287</v>
      </c>
      <c r="K6907" s="620" t="s">
        <v>16</v>
      </c>
      <c r="L6907" s="622">
        <v>1360</v>
      </c>
    </row>
    <row r="6908" spans="1:12" s="194" customFormat="1" ht="24.6" customHeight="1" x14ac:dyDescent="0.15">
      <c r="A6908" s="626"/>
      <c r="B6908" s="209" t="s">
        <v>460</v>
      </c>
      <c r="C6908" s="209" t="s">
        <v>1970</v>
      </c>
      <c r="D6908" s="211">
        <v>43483</v>
      </c>
      <c r="E6908" s="209" t="s">
        <v>3261</v>
      </c>
      <c r="F6908" s="614"/>
      <c r="G6908" s="615"/>
      <c r="H6908" s="618"/>
      <c r="I6908" s="619"/>
      <c r="J6908" s="621"/>
      <c r="K6908" s="621"/>
      <c r="L6908" s="623"/>
    </row>
    <row r="6909" spans="1:12" s="194" customFormat="1" ht="24.6" customHeight="1" x14ac:dyDescent="0.15">
      <c r="A6909" s="624">
        <v>1297</v>
      </c>
      <c r="B6909" s="203" t="s">
        <v>12</v>
      </c>
      <c r="C6909" s="207" t="s">
        <v>11</v>
      </c>
      <c r="D6909" s="207" t="s">
        <v>280</v>
      </c>
      <c r="E6909" s="207" t="s">
        <v>281</v>
      </c>
      <c r="F6909" s="627" t="s">
        <v>8</v>
      </c>
      <c r="G6909" s="628"/>
      <c r="H6909" s="629"/>
      <c r="I6909" s="630"/>
      <c r="J6909" s="630"/>
      <c r="K6909" s="630"/>
      <c r="L6909" s="631"/>
    </row>
    <row r="6910" spans="1:12" s="194" customFormat="1" ht="26.65" customHeight="1" x14ac:dyDescent="0.15">
      <c r="A6910" s="625"/>
      <c r="B6910" s="620" t="s">
        <v>4105</v>
      </c>
      <c r="C6910" s="632" t="s">
        <v>4106</v>
      </c>
      <c r="D6910" s="634">
        <v>43436</v>
      </c>
      <c r="E6910" s="620" t="s">
        <v>389</v>
      </c>
      <c r="F6910" s="636" t="s">
        <v>2716</v>
      </c>
      <c r="G6910" s="637"/>
      <c r="H6910" s="610" t="s">
        <v>286</v>
      </c>
      <c r="I6910" s="611"/>
      <c r="J6910" s="209" t="s">
        <v>287</v>
      </c>
      <c r="K6910" s="209" t="s">
        <v>16</v>
      </c>
      <c r="L6910" s="210">
        <v>400</v>
      </c>
    </row>
    <row r="6911" spans="1:12" s="194" customFormat="1" ht="409.6" customHeight="1" x14ac:dyDescent="0.15">
      <c r="A6911" s="625"/>
      <c r="B6911" s="621"/>
      <c r="C6911" s="633"/>
      <c r="D6911" s="635"/>
      <c r="E6911" s="621"/>
      <c r="F6911" s="638"/>
      <c r="G6911" s="639"/>
      <c r="H6911" s="610" t="s">
        <v>242</v>
      </c>
      <c r="I6911" s="611"/>
      <c r="J6911" s="209" t="s">
        <v>287</v>
      </c>
      <c r="K6911" s="209" t="s">
        <v>287</v>
      </c>
      <c r="L6911" s="210">
        <v>0</v>
      </c>
    </row>
    <row r="6912" spans="1:12" s="194" customFormat="1" ht="24.6" customHeight="1" x14ac:dyDescent="0.15">
      <c r="A6912" s="625"/>
      <c r="B6912" s="203" t="s">
        <v>6</v>
      </c>
      <c r="C6912" s="207" t="s">
        <v>5</v>
      </c>
      <c r="D6912" s="207" t="s">
        <v>288</v>
      </c>
      <c r="E6912" s="207" t="s">
        <v>289</v>
      </c>
      <c r="F6912" s="612"/>
      <c r="G6912" s="613"/>
      <c r="H6912" s="616" t="s">
        <v>290</v>
      </c>
      <c r="I6912" s="617"/>
      <c r="J6912" s="620" t="s">
        <v>287</v>
      </c>
      <c r="K6912" s="620" t="s">
        <v>287</v>
      </c>
      <c r="L6912" s="622">
        <v>0</v>
      </c>
    </row>
    <row r="6913" spans="1:12" s="194" customFormat="1" ht="24.6" customHeight="1" x14ac:dyDescent="0.15">
      <c r="A6913" s="626"/>
      <c r="B6913" s="209" t="s">
        <v>333</v>
      </c>
      <c r="C6913" s="209" t="s">
        <v>2716</v>
      </c>
      <c r="D6913" s="211">
        <v>43447</v>
      </c>
      <c r="E6913" s="209" t="s">
        <v>4107</v>
      </c>
      <c r="F6913" s="614"/>
      <c r="G6913" s="615"/>
      <c r="H6913" s="618"/>
      <c r="I6913" s="619"/>
      <c r="J6913" s="621"/>
      <c r="K6913" s="621"/>
      <c r="L6913" s="623"/>
    </row>
    <row r="6914" spans="1:12" s="194" customFormat="1" ht="24.6" customHeight="1" x14ac:dyDescent="0.15">
      <c r="A6914" s="624">
        <v>1298</v>
      </c>
      <c r="B6914" s="203" t="s">
        <v>12</v>
      </c>
      <c r="C6914" s="207" t="s">
        <v>11</v>
      </c>
      <c r="D6914" s="207" t="s">
        <v>280</v>
      </c>
      <c r="E6914" s="207" t="s">
        <v>281</v>
      </c>
      <c r="F6914" s="627" t="s">
        <v>8</v>
      </c>
      <c r="G6914" s="628"/>
      <c r="H6914" s="629"/>
      <c r="I6914" s="630"/>
      <c r="J6914" s="630"/>
      <c r="K6914" s="630"/>
      <c r="L6914" s="631"/>
    </row>
    <row r="6915" spans="1:12" s="194" customFormat="1" ht="26.65" customHeight="1" x14ac:dyDescent="0.15">
      <c r="A6915" s="625"/>
      <c r="B6915" s="620" t="s">
        <v>4105</v>
      </c>
      <c r="C6915" s="632" t="s">
        <v>4106</v>
      </c>
      <c r="D6915" s="634">
        <v>43436</v>
      </c>
      <c r="E6915" s="620" t="s">
        <v>389</v>
      </c>
      <c r="F6915" s="636" t="s">
        <v>4108</v>
      </c>
      <c r="G6915" s="637"/>
      <c r="H6915" s="610" t="s">
        <v>286</v>
      </c>
      <c r="I6915" s="611"/>
      <c r="J6915" s="209" t="s">
        <v>287</v>
      </c>
      <c r="K6915" s="209" t="s">
        <v>16</v>
      </c>
      <c r="L6915" s="210">
        <v>390</v>
      </c>
    </row>
    <row r="6916" spans="1:12" s="194" customFormat="1" ht="409.6" customHeight="1" x14ac:dyDescent="0.15">
      <c r="A6916" s="625"/>
      <c r="B6916" s="621"/>
      <c r="C6916" s="633"/>
      <c r="D6916" s="635"/>
      <c r="E6916" s="621"/>
      <c r="F6916" s="638"/>
      <c r="G6916" s="639"/>
      <c r="H6916" s="610" t="s">
        <v>242</v>
      </c>
      <c r="I6916" s="611"/>
      <c r="J6916" s="209" t="s">
        <v>287</v>
      </c>
      <c r="K6916" s="209" t="s">
        <v>287</v>
      </c>
      <c r="L6916" s="210">
        <v>0</v>
      </c>
    </row>
    <row r="6917" spans="1:12" s="194" customFormat="1" ht="24.6" customHeight="1" x14ac:dyDescent="0.15">
      <c r="A6917" s="625"/>
      <c r="B6917" s="203" t="s">
        <v>6</v>
      </c>
      <c r="C6917" s="207" t="s">
        <v>5</v>
      </c>
      <c r="D6917" s="207" t="s">
        <v>288</v>
      </c>
      <c r="E6917" s="207" t="s">
        <v>289</v>
      </c>
      <c r="F6917" s="612"/>
      <c r="G6917" s="613"/>
      <c r="H6917" s="616" t="s">
        <v>290</v>
      </c>
      <c r="I6917" s="617"/>
      <c r="J6917" s="620" t="s">
        <v>287</v>
      </c>
      <c r="K6917" s="620" t="s">
        <v>287</v>
      </c>
      <c r="L6917" s="622">
        <v>0</v>
      </c>
    </row>
    <row r="6918" spans="1:12" s="194" customFormat="1" ht="24.6" customHeight="1" x14ac:dyDescent="0.15">
      <c r="A6918" s="626"/>
      <c r="B6918" s="209" t="s">
        <v>333</v>
      </c>
      <c r="C6918" s="209" t="s">
        <v>4108</v>
      </c>
      <c r="D6918" s="211">
        <v>43447</v>
      </c>
      <c r="E6918" s="209" t="s">
        <v>4107</v>
      </c>
      <c r="F6918" s="614"/>
      <c r="G6918" s="615"/>
      <c r="H6918" s="618"/>
      <c r="I6918" s="619"/>
      <c r="J6918" s="621"/>
      <c r="K6918" s="621"/>
      <c r="L6918" s="623"/>
    </row>
    <row r="6919" spans="1:12" s="194" customFormat="1" ht="24.6" customHeight="1" x14ac:dyDescent="0.15">
      <c r="A6919" s="624">
        <v>1299</v>
      </c>
      <c r="B6919" s="203" t="s">
        <v>12</v>
      </c>
      <c r="C6919" s="207" t="s">
        <v>11</v>
      </c>
      <c r="D6919" s="207" t="s">
        <v>280</v>
      </c>
      <c r="E6919" s="207" t="s">
        <v>281</v>
      </c>
      <c r="F6919" s="627" t="s">
        <v>8</v>
      </c>
      <c r="G6919" s="628"/>
      <c r="H6919" s="629"/>
      <c r="I6919" s="630"/>
      <c r="J6919" s="630"/>
      <c r="K6919" s="630"/>
      <c r="L6919" s="631"/>
    </row>
    <row r="6920" spans="1:12" s="194" customFormat="1" ht="26.65" customHeight="1" x14ac:dyDescent="0.15">
      <c r="A6920" s="625"/>
      <c r="B6920" s="620" t="s">
        <v>4109</v>
      </c>
      <c r="C6920" s="632" t="s">
        <v>4110</v>
      </c>
      <c r="D6920" s="634">
        <v>43536</v>
      </c>
      <c r="E6920" s="620" t="s">
        <v>743</v>
      </c>
      <c r="F6920" s="636" t="s">
        <v>4111</v>
      </c>
      <c r="G6920" s="637"/>
      <c r="H6920" s="610" t="s">
        <v>286</v>
      </c>
      <c r="I6920" s="611"/>
      <c r="J6920" s="209" t="s">
        <v>287</v>
      </c>
      <c r="K6920" s="209" t="s">
        <v>16</v>
      </c>
      <c r="L6920" s="210">
        <v>1018.5</v>
      </c>
    </row>
    <row r="6921" spans="1:12" s="194" customFormat="1" ht="409.6" customHeight="1" x14ac:dyDescent="0.15">
      <c r="A6921" s="625"/>
      <c r="B6921" s="640"/>
      <c r="C6921" s="641"/>
      <c r="D6921" s="642"/>
      <c r="E6921" s="640"/>
      <c r="F6921" s="643"/>
      <c r="G6921" s="644"/>
      <c r="H6921" s="616" t="s">
        <v>242</v>
      </c>
      <c r="I6921" s="617"/>
      <c r="J6921" s="620" t="s">
        <v>287</v>
      </c>
      <c r="K6921" s="620" t="s">
        <v>16</v>
      </c>
      <c r="L6921" s="622">
        <v>2533.9299999999998</v>
      </c>
    </row>
    <row r="6922" spans="1:12" s="194" customFormat="1" ht="30.4" customHeight="1" x14ac:dyDescent="0.15">
      <c r="A6922" s="625"/>
      <c r="B6922" s="621"/>
      <c r="C6922" s="633"/>
      <c r="D6922" s="635"/>
      <c r="E6922" s="621"/>
      <c r="F6922" s="638"/>
      <c r="G6922" s="639"/>
      <c r="H6922" s="618"/>
      <c r="I6922" s="619"/>
      <c r="J6922" s="621"/>
      <c r="K6922" s="621"/>
      <c r="L6922" s="623"/>
    </row>
    <row r="6923" spans="1:12" s="194" customFormat="1" ht="24.6" customHeight="1" x14ac:dyDescent="0.15">
      <c r="A6923" s="625"/>
      <c r="B6923" s="203" t="s">
        <v>6</v>
      </c>
      <c r="C6923" s="207" t="s">
        <v>5</v>
      </c>
      <c r="D6923" s="207" t="s">
        <v>288</v>
      </c>
      <c r="E6923" s="207" t="s">
        <v>289</v>
      </c>
      <c r="F6923" s="612"/>
      <c r="G6923" s="613"/>
      <c r="H6923" s="616" t="s">
        <v>290</v>
      </c>
      <c r="I6923" s="617"/>
      <c r="J6923" s="620" t="s">
        <v>287</v>
      </c>
      <c r="K6923" s="620" t="s">
        <v>287</v>
      </c>
      <c r="L6923" s="622">
        <v>0</v>
      </c>
    </row>
    <row r="6924" spans="1:12" s="194" customFormat="1" ht="24.6" customHeight="1" x14ac:dyDescent="0.15">
      <c r="A6924" s="626"/>
      <c r="B6924" s="209" t="s">
        <v>460</v>
      </c>
      <c r="C6924" s="209" t="s">
        <v>4111</v>
      </c>
      <c r="D6924" s="211">
        <v>43540</v>
      </c>
      <c r="E6924" s="209" t="s">
        <v>890</v>
      </c>
      <c r="F6924" s="614"/>
      <c r="G6924" s="615"/>
      <c r="H6924" s="618"/>
      <c r="I6924" s="619"/>
      <c r="J6924" s="621"/>
      <c r="K6924" s="621"/>
      <c r="L6924" s="623"/>
    </row>
    <row r="6925" spans="1:12" s="194" customFormat="1" ht="24.6" customHeight="1" x14ac:dyDescent="0.15">
      <c r="A6925" s="624">
        <v>1300</v>
      </c>
      <c r="B6925" s="203" t="s">
        <v>12</v>
      </c>
      <c r="C6925" s="207" t="s">
        <v>11</v>
      </c>
      <c r="D6925" s="207" t="s">
        <v>280</v>
      </c>
      <c r="E6925" s="207" t="s">
        <v>281</v>
      </c>
      <c r="F6925" s="627" t="s">
        <v>8</v>
      </c>
      <c r="G6925" s="628"/>
      <c r="H6925" s="629"/>
      <c r="I6925" s="630"/>
      <c r="J6925" s="630"/>
      <c r="K6925" s="630"/>
      <c r="L6925" s="631"/>
    </row>
    <row r="6926" spans="1:12" s="194" customFormat="1" ht="26.65" customHeight="1" x14ac:dyDescent="0.15">
      <c r="A6926" s="625"/>
      <c r="B6926" s="620" t="s">
        <v>4112</v>
      </c>
      <c r="C6926" s="632" t="s">
        <v>4113</v>
      </c>
      <c r="D6926" s="634">
        <v>43397</v>
      </c>
      <c r="E6926" s="620" t="s">
        <v>1336</v>
      </c>
      <c r="F6926" s="636" t="s">
        <v>1337</v>
      </c>
      <c r="G6926" s="637"/>
      <c r="H6926" s="610" t="s">
        <v>286</v>
      </c>
      <c r="I6926" s="611"/>
      <c r="J6926" s="209" t="s">
        <v>287</v>
      </c>
      <c r="K6926" s="209" t="s">
        <v>16</v>
      </c>
      <c r="L6926" s="210">
        <v>337</v>
      </c>
    </row>
    <row r="6927" spans="1:12" s="194" customFormat="1" ht="288" customHeight="1" x14ac:dyDescent="0.15">
      <c r="A6927" s="625"/>
      <c r="B6927" s="621"/>
      <c r="C6927" s="633"/>
      <c r="D6927" s="635"/>
      <c r="E6927" s="621"/>
      <c r="F6927" s="638"/>
      <c r="G6927" s="639"/>
      <c r="H6927" s="610" t="s">
        <v>242</v>
      </c>
      <c r="I6927" s="611"/>
      <c r="J6927" s="209" t="s">
        <v>287</v>
      </c>
      <c r="K6927" s="209" t="s">
        <v>16</v>
      </c>
      <c r="L6927" s="210">
        <v>500</v>
      </c>
    </row>
    <row r="6928" spans="1:12" s="194" customFormat="1" ht="24.6" customHeight="1" x14ac:dyDescent="0.15">
      <c r="A6928" s="625"/>
      <c r="B6928" s="203" t="s">
        <v>6</v>
      </c>
      <c r="C6928" s="207" t="s">
        <v>5</v>
      </c>
      <c r="D6928" s="207" t="s">
        <v>288</v>
      </c>
      <c r="E6928" s="207" t="s">
        <v>289</v>
      </c>
      <c r="F6928" s="612"/>
      <c r="G6928" s="613"/>
      <c r="H6928" s="616" t="s">
        <v>290</v>
      </c>
      <c r="I6928" s="617"/>
      <c r="J6928" s="620" t="s">
        <v>287</v>
      </c>
      <c r="K6928" s="620" t="s">
        <v>16</v>
      </c>
      <c r="L6928" s="622">
        <v>100</v>
      </c>
    </row>
    <row r="6929" spans="1:12" s="194" customFormat="1" ht="24.6" customHeight="1" x14ac:dyDescent="0.15">
      <c r="A6929" s="626"/>
      <c r="B6929" s="209" t="s">
        <v>291</v>
      </c>
      <c r="C6929" s="209" t="s">
        <v>1337</v>
      </c>
      <c r="D6929" s="211">
        <v>43399</v>
      </c>
      <c r="E6929" s="209" t="s">
        <v>791</v>
      </c>
      <c r="F6929" s="614"/>
      <c r="G6929" s="615"/>
      <c r="H6929" s="618"/>
      <c r="I6929" s="619"/>
      <c r="J6929" s="621"/>
      <c r="K6929" s="621"/>
      <c r="L6929" s="623"/>
    </row>
    <row r="6930" spans="1:12" s="194" customFormat="1" ht="24.6" customHeight="1" x14ac:dyDescent="0.15">
      <c r="A6930" s="624">
        <v>1301</v>
      </c>
      <c r="B6930" s="203" t="s">
        <v>12</v>
      </c>
      <c r="C6930" s="207" t="s">
        <v>11</v>
      </c>
      <c r="D6930" s="207" t="s">
        <v>280</v>
      </c>
      <c r="E6930" s="207" t="s">
        <v>281</v>
      </c>
      <c r="F6930" s="627" t="s">
        <v>8</v>
      </c>
      <c r="G6930" s="628"/>
      <c r="H6930" s="629"/>
      <c r="I6930" s="630"/>
      <c r="J6930" s="630"/>
      <c r="K6930" s="630"/>
      <c r="L6930" s="631"/>
    </row>
    <row r="6931" spans="1:12" s="194" customFormat="1" ht="26.65" customHeight="1" x14ac:dyDescent="0.15">
      <c r="A6931" s="625"/>
      <c r="B6931" s="620" t="s">
        <v>4114</v>
      </c>
      <c r="C6931" s="632" t="s">
        <v>4115</v>
      </c>
      <c r="D6931" s="634">
        <v>43375</v>
      </c>
      <c r="E6931" s="620" t="s">
        <v>4116</v>
      </c>
      <c r="F6931" s="636" t="s">
        <v>4117</v>
      </c>
      <c r="G6931" s="637"/>
      <c r="H6931" s="610" t="s">
        <v>286</v>
      </c>
      <c r="I6931" s="611"/>
      <c r="J6931" s="209" t="s">
        <v>287</v>
      </c>
      <c r="K6931" s="209" t="s">
        <v>16</v>
      </c>
      <c r="L6931" s="210">
        <v>344</v>
      </c>
    </row>
    <row r="6932" spans="1:12" s="194" customFormat="1" ht="255.95" customHeight="1" x14ac:dyDescent="0.15">
      <c r="A6932" s="625"/>
      <c r="B6932" s="621"/>
      <c r="C6932" s="633"/>
      <c r="D6932" s="635"/>
      <c r="E6932" s="621"/>
      <c r="F6932" s="638"/>
      <c r="G6932" s="639"/>
      <c r="H6932" s="610" t="s">
        <v>242</v>
      </c>
      <c r="I6932" s="611"/>
      <c r="J6932" s="209" t="s">
        <v>287</v>
      </c>
      <c r="K6932" s="209" t="s">
        <v>16</v>
      </c>
      <c r="L6932" s="210">
        <v>556.30999999999995</v>
      </c>
    </row>
    <row r="6933" spans="1:12" s="194" customFormat="1" ht="24.6" customHeight="1" x14ac:dyDescent="0.15">
      <c r="A6933" s="625"/>
      <c r="B6933" s="203" t="s">
        <v>6</v>
      </c>
      <c r="C6933" s="207" t="s">
        <v>5</v>
      </c>
      <c r="D6933" s="207" t="s">
        <v>288</v>
      </c>
      <c r="E6933" s="207" t="s">
        <v>289</v>
      </c>
      <c r="F6933" s="612"/>
      <c r="G6933" s="613"/>
      <c r="H6933" s="616" t="s">
        <v>290</v>
      </c>
      <c r="I6933" s="617"/>
      <c r="J6933" s="620" t="s">
        <v>287</v>
      </c>
      <c r="K6933" s="620" t="s">
        <v>287</v>
      </c>
      <c r="L6933" s="622">
        <v>0</v>
      </c>
    </row>
    <row r="6934" spans="1:12" s="194" customFormat="1" ht="24.6" customHeight="1" x14ac:dyDescent="0.15">
      <c r="A6934" s="626"/>
      <c r="B6934" s="209" t="s">
        <v>460</v>
      </c>
      <c r="C6934" s="209" t="s">
        <v>4117</v>
      </c>
      <c r="D6934" s="211">
        <v>43382</v>
      </c>
      <c r="E6934" s="209" t="s">
        <v>4118</v>
      </c>
      <c r="F6934" s="614"/>
      <c r="G6934" s="615"/>
      <c r="H6934" s="618"/>
      <c r="I6934" s="619"/>
      <c r="J6934" s="621"/>
      <c r="K6934" s="621"/>
      <c r="L6934" s="623"/>
    </row>
    <row r="6935" spans="1:12" s="194" customFormat="1" ht="24.6" customHeight="1" x14ac:dyDescent="0.15">
      <c r="A6935" s="624">
        <v>1302</v>
      </c>
      <c r="B6935" s="203" t="s">
        <v>12</v>
      </c>
      <c r="C6935" s="207" t="s">
        <v>11</v>
      </c>
      <c r="D6935" s="207" t="s">
        <v>280</v>
      </c>
      <c r="E6935" s="207" t="s">
        <v>281</v>
      </c>
      <c r="F6935" s="627" t="s">
        <v>8</v>
      </c>
      <c r="G6935" s="628"/>
      <c r="H6935" s="629"/>
      <c r="I6935" s="630"/>
      <c r="J6935" s="630"/>
      <c r="K6935" s="630"/>
      <c r="L6935" s="631"/>
    </row>
    <row r="6936" spans="1:12" s="194" customFormat="1" ht="26.65" customHeight="1" x14ac:dyDescent="0.15">
      <c r="A6936" s="625"/>
      <c r="B6936" s="620" t="s">
        <v>4114</v>
      </c>
      <c r="C6936" s="632" t="s">
        <v>4119</v>
      </c>
      <c r="D6936" s="634">
        <v>43536</v>
      </c>
      <c r="E6936" s="620" t="s">
        <v>896</v>
      </c>
      <c r="F6936" s="636" t="s">
        <v>2613</v>
      </c>
      <c r="G6936" s="637"/>
      <c r="H6936" s="610" t="s">
        <v>286</v>
      </c>
      <c r="I6936" s="611"/>
      <c r="J6936" s="209" t="s">
        <v>287</v>
      </c>
      <c r="K6936" s="209" t="s">
        <v>16</v>
      </c>
      <c r="L6936" s="210">
        <v>169.86</v>
      </c>
    </row>
    <row r="6937" spans="1:12" s="194" customFormat="1" ht="409.6" customHeight="1" x14ac:dyDescent="0.15">
      <c r="A6937" s="625"/>
      <c r="B6937" s="640"/>
      <c r="C6937" s="641"/>
      <c r="D6937" s="642"/>
      <c r="E6937" s="640"/>
      <c r="F6937" s="643"/>
      <c r="G6937" s="644"/>
      <c r="H6937" s="616" t="s">
        <v>242</v>
      </c>
      <c r="I6937" s="617"/>
      <c r="J6937" s="620" t="s">
        <v>287</v>
      </c>
      <c r="K6937" s="620" t="s">
        <v>16</v>
      </c>
      <c r="L6937" s="622">
        <v>322.60000000000002</v>
      </c>
    </row>
    <row r="6938" spans="1:12" s="194" customFormat="1" ht="409.6" customHeight="1" x14ac:dyDescent="0.15">
      <c r="A6938" s="625"/>
      <c r="B6938" s="640"/>
      <c r="C6938" s="641"/>
      <c r="D6938" s="642"/>
      <c r="E6938" s="640"/>
      <c r="F6938" s="643"/>
      <c r="G6938" s="644"/>
      <c r="H6938" s="646"/>
      <c r="I6938" s="647"/>
      <c r="J6938" s="640"/>
      <c r="K6938" s="640"/>
      <c r="L6938" s="645"/>
    </row>
    <row r="6939" spans="1:12" s="194" customFormat="1" ht="181.35" customHeight="1" x14ac:dyDescent="0.15">
      <c r="A6939" s="625"/>
      <c r="B6939" s="621"/>
      <c r="C6939" s="633"/>
      <c r="D6939" s="635"/>
      <c r="E6939" s="621"/>
      <c r="F6939" s="638"/>
      <c r="G6939" s="639"/>
      <c r="H6939" s="618"/>
      <c r="I6939" s="619"/>
      <c r="J6939" s="621"/>
      <c r="K6939" s="621"/>
      <c r="L6939" s="623"/>
    </row>
    <row r="6940" spans="1:12" s="194" customFormat="1" ht="24.6" customHeight="1" x14ac:dyDescent="0.15">
      <c r="A6940" s="625"/>
      <c r="B6940" s="203" t="s">
        <v>6</v>
      </c>
      <c r="C6940" s="207" t="s">
        <v>5</v>
      </c>
      <c r="D6940" s="207" t="s">
        <v>288</v>
      </c>
      <c r="E6940" s="207" t="s">
        <v>289</v>
      </c>
      <c r="F6940" s="612"/>
      <c r="G6940" s="613"/>
      <c r="H6940" s="616" t="s">
        <v>290</v>
      </c>
      <c r="I6940" s="617"/>
      <c r="J6940" s="620" t="s">
        <v>287</v>
      </c>
      <c r="K6940" s="620" t="s">
        <v>287</v>
      </c>
      <c r="L6940" s="622">
        <v>0</v>
      </c>
    </row>
    <row r="6941" spans="1:12" s="194" customFormat="1" ht="24.6" customHeight="1" x14ac:dyDescent="0.15">
      <c r="A6941" s="626"/>
      <c r="B6941" s="209" t="s">
        <v>460</v>
      </c>
      <c r="C6941" s="209" t="s">
        <v>2613</v>
      </c>
      <c r="D6941" s="211">
        <v>43537</v>
      </c>
      <c r="E6941" s="209" t="s">
        <v>605</v>
      </c>
      <c r="F6941" s="614"/>
      <c r="G6941" s="615"/>
      <c r="H6941" s="618"/>
      <c r="I6941" s="619"/>
      <c r="J6941" s="621"/>
      <c r="K6941" s="621"/>
      <c r="L6941" s="623"/>
    </row>
    <row r="6942" spans="1:12" s="194" customFormat="1" ht="24.6" customHeight="1" x14ac:dyDescent="0.15">
      <c r="A6942" s="624">
        <v>1303</v>
      </c>
      <c r="B6942" s="203" t="s">
        <v>12</v>
      </c>
      <c r="C6942" s="207" t="s">
        <v>11</v>
      </c>
      <c r="D6942" s="207" t="s">
        <v>280</v>
      </c>
      <c r="E6942" s="207" t="s">
        <v>281</v>
      </c>
      <c r="F6942" s="627" t="s">
        <v>8</v>
      </c>
      <c r="G6942" s="628"/>
      <c r="H6942" s="629"/>
      <c r="I6942" s="630"/>
      <c r="J6942" s="630"/>
      <c r="K6942" s="630"/>
      <c r="L6942" s="631"/>
    </row>
    <row r="6943" spans="1:12" s="194" customFormat="1" ht="26.65" customHeight="1" x14ac:dyDescent="0.15">
      <c r="A6943" s="625"/>
      <c r="B6943" s="620" t="s">
        <v>4120</v>
      </c>
      <c r="C6943" s="632" t="s">
        <v>4121</v>
      </c>
      <c r="D6943" s="634">
        <v>43517</v>
      </c>
      <c r="E6943" s="620" t="s">
        <v>4122</v>
      </c>
      <c r="F6943" s="636" t="s">
        <v>4123</v>
      </c>
      <c r="G6943" s="637"/>
      <c r="H6943" s="610" t="s">
        <v>286</v>
      </c>
      <c r="I6943" s="611"/>
      <c r="J6943" s="209" t="s">
        <v>287</v>
      </c>
      <c r="K6943" s="209" t="s">
        <v>16</v>
      </c>
      <c r="L6943" s="210">
        <v>1161</v>
      </c>
    </row>
    <row r="6944" spans="1:12" s="194" customFormat="1" ht="288" customHeight="1" x14ac:dyDescent="0.15">
      <c r="A6944" s="625"/>
      <c r="B6944" s="621"/>
      <c r="C6944" s="633"/>
      <c r="D6944" s="635"/>
      <c r="E6944" s="621"/>
      <c r="F6944" s="638"/>
      <c r="G6944" s="639"/>
      <c r="H6944" s="610" t="s">
        <v>242</v>
      </c>
      <c r="I6944" s="611"/>
      <c r="J6944" s="209" t="s">
        <v>287</v>
      </c>
      <c r="K6944" s="209" t="s">
        <v>16</v>
      </c>
      <c r="L6944" s="210">
        <v>877.6</v>
      </c>
    </row>
    <row r="6945" spans="1:12" s="194" customFormat="1" ht="24.6" customHeight="1" x14ac:dyDescent="0.15">
      <c r="A6945" s="625"/>
      <c r="B6945" s="203" t="s">
        <v>6</v>
      </c>
      <c r="C6945" s="207" t="s">
        <v>5</v>
      </c>
      <c r="D6945" s="207" t="s">
        <v>288</v>
      </c>
      <c r="E6945" s="207" t="s">
        <v>289</v>
      </c>
      <c r="F6945" s="612"/>
      <c r="G6945" s="613"/>
      <c r="H6945" s="616" t="s">
        <v>290</v>
      </c>
      <c r="I6945" s="617"/>
      <c r="J6945" s="620" t="s">
        <v>287</v>
      </c>
      <c r="K6945" s="620" t="s">
        <v>16</v>
      </c>
      <c r="L6945" s="622">
        <v>930</v>
      </c>
    </row>
    <row r="6946" spans="1:12" s="194" customFormat="1" ht="24.6" customHeight="1" x14ac:dyDescent="0.15">
      <c r="A6946" s="626"/>
      <c r="B6946" s="209" t="s">
        <v>790</v>
      </c>
      <c r="C6946" s="209" t="s">
        <v>4123</v>
      </c>
      <c r="D6946" s="211">
        <v>43519</v>
      </c>
      <c r="E6946" s="209" t="s">
        <v>2816</v>
      </c>
      <c r="F6946" s="614"/>
      <c r="G6946" s="615"/>
      <c r="H6946" s="618"/>
      <c r="I6946" s="619"/>
      <c r="J6946" s="621"/>
      <c r="K6946" s="621"/>
      <c r="L6946" s="623"/>
    </row>
    <row r="6947" spans="1:12" s="194" customFormat="1" ht="24.6" customHeight="1" x14ac:dyDescent="0.15">
      <c r="A6947" s="624">
        <v>1304</v>
      </c>
      <c r="B6947" s="203" t="s">
        <v>12</v>
      </c>
      <c r="C6947" s="207" t="s">
        <v>11</v>
      </c>
      <c r="D6947" s="207" t="s">
        <v>280</v>
      </c>
      <c r="E6947" s="207" t="s">
        <v>281</v>
      </c>
      <c r="F6947" s="627" t="s">
        <v>8</v>
      </c>
      <c r="G6947" s="628"/>
      <c r="H6947" s="629"/>
      <c r="I6947" s="630"/>
      <c r="J6947" s="630"/>
      <c r="K6947" s="630"/>
      <c r="L6947" s="631"/>
    </row>
    <row r="6948" spans="1:12" s="194" customFormat="1" ht="26.65" customHeight="1" x14ac:dyDescent="0.15">
      <c r="A6948" s="625"/>
      <c r="B6948" s="620" t="s">
        <v>4124</v>
      </c>
      <c r="C6948" s="632" t="s">
        <v>4125</v>
      </c>
      <c r="D6948" s="634">
        <v>43448</v>
      </c>
      <c r="E6948" s="620" t="s">
        <v>2806</v>
      </c>
      <c r="F6948" s="636" t="s">
        <v>4126</v>
      </c>
      <c r="G6948" s="637"/>
      <c r="H6948" s="610" t="s">
        <v>286</v>
      </c>
      <c r="I6948" s="611"/>
      <c r="J6948" s="209" t="s">
        <v>287</v>
      </c>
      <c r="K6948" s="209" t="s">
        <v>16</v>
      </c>
      <c r="L6948" s="210">
        <v>681</v>
      </c>
    </row>
    <row r="6949" spans="1:12" s="194" customFormat="1" ht="409.6" customHeight="1" x14ac:dyDescent="0.15">
      <c r="A6949" s="625"/>
      <c r="B6949" s="640"/>
      <c r="C6949" s="641"/>
      <c r="D6949" s="642"/>
      <c r="E6949" s="640"/>
      <c r="F6949" s="643"/>
      <c r="G6949" s="644"/>
      <c r="H6949" s="616" t="s">
        <v>242</v>
      </c>
      <c r="I6949" s="617"/>
      <c r="J6949" s="620" t="s">
        <v>287</v>
      </c>
      <c r="K6949" s="620" t="s">
        <v>16</v>
      </c>
      <c r="L6949" s="622">
        <v>2075</v>
      </c>
    </row>
    <row r="6950" spans="1:12" s="194" customFormat="1" ht="245.85" customHeight="1" x14ac:dyDescent="0.15">
      <c r="A6950" s="625"/>
      <c r="B6950" s="621"/>
      <c r="C6950" s="633"/>
      <c r="D6950" s="635"/>
      <c r="E6950" s="621"/>
      <c r="F6950" s="638"/>
      <c r="G6950" s="639"/>
      <c r="H6950" s="618"/>
      <c r="I6950" s="619"/>
      <c r="J6950" s="621"/>
      <c r="K6950" s="621"/>
      <c r="L6950" s="623"/>
    </row>
    <row r="6951" spans="1:12" s="194" customFormat="1" ht="24.6" customHeight="1" x14ac:dyDescent="0.15">
      <c r="A6951" s="625"/>
      <c r="B6951" s="203" t="s">
        <v>6</v>
      </c>
      <c r="C6951" s="207" t="s">
        <v>5</v>
      </c>
      <c r="D6951" s="207" t="s">
        <v>288</v>
      </c>
      <c r="E6951" s="207" t="s">
        <v>289</v>
      </c>
      <c r="F6951" s="612"/>
      <c r="G6951" s="613"/>
      <c r="H6951" s="616" t="s">
        <v>290</v>
      </c>
      <c r="I6951" s="617"/>
      <c r="J6951" s="620" t="s">
        <v>287</v>
      </c>
      <c r="K6951" s="620" t="s">
        <v>287</v>
      </c>
      <c r="L6951" s="622">
        <v>0</v>
      </c>
    </row>
    <row r="6952" spans="1:12" s="194" customFormat="1" ht="24.6" customHeight="1" x14ac:dyDescent="0.15">
      <c r="A6952" s="626"/>
      <c r="B6952" s="209" t="s">
        <v>4127</v>
      </c>
      <c r="C6952" s="209" t="s">
        <v>4126</v>
      </c>
      <c r="D6952" s="211">
        <v>43457</v>
      </c>
      <c r="E6952" s="209" t="s">
        <v>4128</v>
      </c>
      <c r="F6952" s="614"/>
      <c r="G6952" s="615"/>
      <c r="H6952" s="618"/>
      <c r="I6952" s="619"/>
      <c r="J6952" s="621"/>
      <c r="K6952" s="621"/>
      <c r="L6952" s="623"/>
    </row>
    <row r="6953" spans="1:12" s="194" customFormat="1" ht="24.6" customHeight="1" x14ac:dyDescent="0.15">
      <c r="A6953" s="624">
        <v>1305</v>
      </c>
      <c r="B6953" s="203" t="s">
        <v>12</v>
      </c>
      <c r="C6953" s="207" t="s">
        <v>11</v>
      </c>
      <c r="D6953" s="207" t="s">
        <v>280</v>
      </c>
      <c r="E6953" s="207" t="s">
        <v>281</v>
      </c>
      <c r="F6953" s="627" t="s">
        <v>8</v>
      </c>
      <c r="G6953" s="628"/>
      <c r="H6953" s="629"/>
      <c r="I6953" s="630"/>
      <c r="J6953" s="630"/>
      <c r="K6953" s="630"/>
      <c r="L6953" s="631"/>
    </row>
    <row r="6954" spans="1:12" s="194" customFormat="1" ht="26.65" customHeight="1" x14ac:dyDescent="0.15">
      <c r="A6954" s="625"/>
      <c r="B6954" s="620" t="s">
        <v>4129</v>
      </c>
      <c r="C6954" s="632" t="s">
        <v>4130</v>
      </c>
      <c r="D6954" s="634">
        <v>43375</v>
      </c>
      <c r="E6954" s="620" t="s">
        <v>826</v>
      </c>
      <c r="F6954" s="636" t="s">
        <v>4131</v>
      </c>
      <c r="G6954" s="637"/>
      <c r="H6954" s="610" t="s">
        <v>286</v>
      </c>
      <c r="I6954" s="611"/>
      <c r="J6954" s="209" t="s">
        <v>287</v>
      </c>
      <c r="K6954" s="209" t="s">
        <v>287</v>
      </c>
      <c r="L6954" s="210">
        <v>0</v>
      </c>
    </row>
    <row r="6955" spans="1:12" s="194" customFormat="1" ht="202.15" customHeight="1" x14ac:dyDescent="0.15">
      <c r="A6955" s="625"/>
      <c r="B6955" s="621"/>
      <c r="C6955" s="633"/>
      <c r="D6955" s="635"/>
      <c r="E6955" s="621"/>
      <c r="F6955" s="638"/>
      <c r="G6955" s="639"/>
      <c r="H6955" s="610" t="s">
        <v>242</v>
      </c>
      <c r="I6955" s="611"/>
      <c r="J6955" s="209" t="s">
        <v>287</v>
      </c>
      <c r="K6955" s="209" t="s">
        <v>16</v>
      </c>
      <c r="L6955" s="210">
        <v>1890.53</v>
      </c>
    </row>
    <row r="6956" spans="1:12" s="194" customFormat="1" ht="24.6" customHeight="1" x14ac:dyDescent="0.15">
      <c r="A6956" s="625"/>
      <c r="B6956" s="203" t="s">
        <v>6</v>
      </c>
      <c r="C6956" s="207" t="s">
        <v>5</v>
      </c>
      <c r="D6956" s="207" t="s">
        <v>288</v>
      </c>
      <c r="E6956" s="207" t="s">
        <v>289</v>
      </c>
      <c r="F6956" s="612"/>
      <c r="G6956" s="613"/>
      <c r="H6956" s="616" t="s">
        <v>290</v>
      </c>
      <c r="I6956" s="617"/>
      <c r="J6956" s="620" t="s">
        <v>287</v>
      </c>
      <c r="K6956" s="620" t="s">
        <v>16</v>
      </c>
      <c r="L6956" s="622">
        <v>674.24</v>
      </c>
    </row>
    <row r="6957" spans="1:12" s="194" customFormat="1" ht="24.6" customHeight="1" x14ac:dyDescent="0.15">
      <c r="A6957" s="626"/>
      <c r="B6957" s="209" t="s">
        <v>460</v>
      </c>
      <c r="C6957" s="209" t="s">
        <v>4131</v>
      </c>
      <c r="D6957" s="211">
        <v>43380</v>
      </c>
      <c r="E6957" s="209" t="s">
        <v>328</v>
      </c>
      <c r="F6957" s="614"/>
      <c r="G6957" s="615"/>
      <c r="H6957" s="618"/>
      <c r="I6957" s="619"/>
      <c r="J6957" s="621"/>
      <c r="K6957" s="621"/>
      <c r="L6957" s="623"/>
    </row>
    <row r="6958" spans="1:12" s="194" customFormat="1" ht="24.6" customHeight="1" x14ac:dyDescent="0.15">
      <c r="A6958" s="624">
        <v>1306</v>
      </c>
      <c r="B6958" s="203" t="s">
        <v>12</v>
      </c>
      <c r="C6958" s="207" t="s">
        <v>11</v>
      </c>
      <c r="D6958" s="207" t="s">
        <v>280</v>
      </c>
      <c r="E6958" s="207" t="s">
        <v>281</v>
      </c>
      <c r="F6958" s="627" t="s">
        <v>8</v>
      </c>
      <c r="G6958" s="628"/>
      <c r="H6958" s="629"/>
      <c r="I6958" s="630"/>
      <c r="J6958" s="630"/>
      <c r="K6958" s="630"/>
      <c r="L6958" s="631"/>
    </row>
    <row r="6959" spans="1:12" s="194" customFormat="1" ht="26.65" customHeight="1" x14ac:dyDescent="0.15">
      <c r="A6959" s="625"/>
      <c r="B6959" s="620" t="s">
        <v>4129</v>
      </c>
      <c r="C6959" s="632" t="s">
        <v>4132</v>
      </c>
      <c r="D6959" s="634">
        <v>43383</v>
      </c>
      <c r="E6959" s="620" t="s">
        <v>4133</v>
      </c>
      <c r="F6959" s="636" t="s">
        <v>4134</v>
      </c>
      <c r="G6959" s="637"/>
      <c r="H6959" s="610" t="s">
        <v>286</v>
      </c>
      <c r="I6959" s="611"/>
      <c r="J6959" s="209" t="s">
        <v>287</v>
      </c>
      <c r="K6959" s="209" t="s">
        <v>16</v>
      </c>
      <c r="L6959" s="210">
        <v>1037.6300000000001</v>
      </c>
    </row>
    <row r="6960" spans="1:12" s="194" customFormat="1" ht="320.45" customHeight="1" x14ac:dyDescent="0.15">
      <c r="A6960" s="625"/>
      <c r="B6960" s="621"/>
      <c r="C6960" s="633"/>
      <c r="D6960" s="635"/>
      <c r="E6960" s="621"/>
      <c r="F6960" s="638"/>
      <c r="G6960" s="639"/>
      <c r="H6960" s="610" t="s">
        <v>242</v>
      </c>
      <c r="I6960" s="611"/>
      <c r="J6960" s="209" t="s">
        <v>287</v>
      </c>
      <c r="K6960" s="209" t="s">
        <v>16</v>
      </c>
      <c r="L6960" s="210">
        <v>784.56</v>
      </c>
    </row>
    <row r="6961" spans="1:12" s="194" customFormat="1" ht="24.6" customHeight="1" x14ac:dyDescent="0.15">
      <c r="A6961" s="625"/>
      <c r="B6961" s="203" t="s">
        <v>6</v>
      </c>
      <c r="C6961" s="207" t="s">
        <v>5</v>
      </c>
      <c r="D6961" s="207" t="s">
        <v>288</v>
      </c>
      <c r="E6961" s="207" t="s">
        <v>289</v>
      </c>
      <c r="F6961" s="612"/>
      <c r="G6961" s="613"/>
      <c r="H6961" s="616" t="s">
        <v>290</v>
      </c>
      <c r="I6961" s="617"/>
      <c r="J6961" s="620" t="s">
        <v>287</v>
      </c>
      <c r="K6961" s="620" t="s">
        <v>287</v>
      </c>
      <c r="L6961" s="622">
        <v>0</v>
      </c>
    </row>
    <row r="6962" spans="1:12" s="194" customFormat="1" ht="24.6" customHeight="1" x14ac:dyDescent="0.15">
      <c r="A6962" s="626"/>
      <c r="B6962" s="209" t="s">
        <v>460</v>
      </c>
      <c r="C6962" s="209" t="s">
        <v>4134</v>
      </c>
      <c r="D6962" s="211">
        <v>43387</v>
      </c>
      <c r="E6962" s="209" t="s">
        <v>3570</v>
      </c>
      <c r="F6962" s="614"/>
      <c r="G6962" s="615"/>
      <c r="H6962" s="618"/>
      <c r="I6962" s="619"/>
      <c r="J6962" s="621"/>
      <c r="K6962" s="621"/>
      <c r="L6962" s="623"/>
    </row>
    <row r="6963" spans="1:12" s="194" customFormat="1" ht="24.6" customHeight="1" x14ac:dyDescent="0.15">
      <c r="A6963" s="624">
        <v>1307</v>
      </c>
      <c r="B6963" s="203" t="s">
        <v>12</v>
      </c>
      <c r="C6963" s="207" t="s">
        <v>11</v>
      </c>
      <c r="D6963" s="207" t="s">
        <v>280</v>
      </c>
      <c r="E6963" s="207" t="s">
        <v>281</v>
      </c>
      <c r="F6963" s="627" t="s">
        <v>8</v>
      </c>
      <c r="G6963" s="628"/>
      <c r="H6963" s="629"/>
      <c r="I6963" s="630"/>
      <c r="J6963" s="630"/>
      <c r="K6963" s="630"/>
      <c r="L6963" s="631"/>
    </row>
    <row r="6964" spans="1:12" s="194" customFormat="1" ht="26.65" customHeight="1" x14ac:dyDescent="0.15">
      <c r="A6964" s="625"/>
      <c r="B6964" s="620" t="s">
        <v>4129</v>
      </c>
      <c r="C6964" s="632" t="s">
        <v>4135</v>
      </c>
      <c r="D6964" s="634">
        <v>43416</v>
      </c>
      <c r="E6964" s="620" t="s">
        <v>2617</v>
      </c>
      <c r="F6964" s="636" t="s">
        <v>2485</v>
      </c>
      <c r="G6964" s="637"/>
      <c r="H6964" s="610" t="s">
        <v>286</v>
      </c>
      <c r="I6964" s="611"/>
      <c r="J6964" s="209" t="s">
        <v>287</v>
      </c>
      <c r="K6964" s="209" t="s">
        <v>16</v>
      </c>
      <c r="L6964" s="210">
        <v>1072</v>
      </c>
    </row>
    <row r="6965" spans="1:12" s="194" customFormat="1" ht="331.15" customHeight="1" x14ac:dyDescent="0.15">
      <c r="A6965" s="625"/>
      <c r="B6965" s="621"/>
      <c r="C6965" s="633"/>
      <c r="D6965" s="635"/>
      <c r="E6965" s="621"/>
      <c r="F6965" s="638"/>
      <c r="G6965" s="639"/>
      <c r="H6965" s="610" t="s">
        <v>242</v>
      </c>
      <c r="I6965" s="611"/>
      <c r="J6965" s="209" t="s">
        <v>287</v>
      </c>
      <c r="K6965" s="209" t="s">
        <v>287</v>
      </c>
      <c r="L6965" s="210">
        <v>0</v>
      </c>
    </row>
    <row r="6966" spans="1:12" s="194" customFormat="1" ht="24.6" customHeight="1" x14ac:dyDescent="0.15">
      <c r="A6966" s="625"/>
      <c r="B6966" s="203" t="s">
        <v>6</v>
      </c>
      <c r="C6966" s="207" t="s">
        <v>5</v>
      </c>
      <c r="D6966" s="207" t="s">
        <v>288</v>
      </c>
      <c r="E6966" s="207" t="s">
        <v>289</v>
      </c>
      <c r="F6966" s="612"/>
      <c r="G6966" s="613"/>
      <c r="H6966" s="616" t="s">
        <v>290</v>
      </c>
      <c r="I6966" s="617"/>
      <c r="J6966" s="620" t="s">
        <v>287</v>
      </c>
      <c r="K6966" s="620" t="s">
        <v>16</v>
      </c>
      <c r="L6966" s="622">
        <v>525</v>
      </c>
    </row>
    <row r="6967" spans="1:12" s="194" customFormat="1" ht="24.6" customHeight="1" x14ac:dyDescent="0.15">
      <c r="A6967" s="626"/>
      <c r="B6967" s="209" t="s">
        <v>460</v>
      </c>
      <c r="C6967" s="209" t="s">
        <v>2485</v>
      </c>
      <c r="D6967" s="211">
        <v>43421</v>
      </c>
      <c r="E6967" s="209" t="s">
        <v>1005</v>
      </c>
      <c r="F6967" s="614"/>
      <c r="G6967" s="615"/>
      <c r="H6967" s="618"/>
      <c r="I6967" s="619"/>
      <c r="J6967" s="621"/>
      <c r="K6967" s="621"/>
      <c r="L6967" s="623"/>
    </row>
    <row r="6968" spans="1:12" s="194" customFormat="1" ht="24.6" customHeight="1" x14ac:dyDescent="0.15">
      <c r="A6968" s="624">
        <v>1308</v>
      </c>
      <c r="B6968" s="203" t="s">
        <v>12</v>
      </c>
      <c r="C6968" s="207" t="s">
        <v>11</v>
      </c>
      <c r="D6968" s="207" t="s">
        <v>280</v>
      </c>
      <c r="E6968" s="207" t="s">
        <v>281</v>
      </c>
      <c r="F6968" s="627" t="s">
        <v>8</v>
      </c>
      <c r="G6968" s="628"/>
      <c r="H6968" s="629"/>
      <c r="I6968" s="630"/>
      <c r="J6968" s="630"/>
      <c r="K6968" s="630"/>
      <c r="L6968" s="631"/>
    </row>
    <row r="6969" spans="1:12" s="194" customFormat="1" ht="26.65" customHeight="1" x14ac:dyDescent="0.15">
      <c r="A6969" s="625"/>
      <c r="B6969" s="620" t="s">
        <v>4129</v>
      </c>
      <c r="C6969" s="632" t="s">
        <v>4136</v>
      </c>
      <c r="D6969" s="634">
        <v>43445</v>
      </c>
      <c r="E6969" s="620" t="s">
        <v>1228</v>
      </c>
      <c r="F6969" s="636" t="s">
        <v>4137</v>
      </c>
      <c r="G6969" s="637"/>
      <c r="H6969" s="610" t="s">
        <v>286</v>
      </c>
      <c r="I6969" s="611"/>
      <c r="J6969" s="209" t="s">
        <v>287</v>
      </c>
      <c r="K6969" s="209" t="s">
        <v>16</v>
      </c>
      <c r="L6969" s="210">
        <v>528</v>
      </c>
    </row>
    <row r="6970" spans="1:12" s="194" customFormat="1" ht="212.85" customHeight="1" x14ac:dyDescent="0.15">
      <c r="A6970" s="625"/>
      <c r="B6970" s="621"/>
      <c r="C6970" s="633"/>
      <c r="D6970" s="635"/>
      <c r="E6970" s="621"/>
      <c r="F6970" s="638"/>
      <c r="G6970" s="639"/>
      <c r="H6970" s="610" t="s">
        <v>242</v>
      </c>
      <c r="I6970" s="611"/>
      <c r="J6970" s="209" t="s">
        <v>287</v>
      </c>
      <c r="K6970" s="209" t="s">
        <v>16</v>
      </c>
      <c r="L6970" s="210">
        <v>11192</v>
      </c>
    </row>
    <row r="6971" spans="1:12" s="194" customFormat="1" ht="24.6" customHeight="1" x14ac:dyDescent="0.15">
      <c r="A6971" s="625"/>
      <c r="B6971" s="203" t="s">
        <v>6</v>
      </c>
      <c r="C6971" s="207" t="s">
        <v>5</v>
      </c>
      <c r="D6971" s="207" t="s">
        <v>288</v>
      </c>
      <c r="E6971" s="207" t="s">
        <v>289</v>
      </c>
      <c r="F6971" s="612"/>
      <c r="G6971" s="613"/>
      <c r="H6971" s="616" t="s">
        <v>290</v>
      </c>
      <c r="I6971" s="617"/>
      <c r="J6971" s="620" t="s">
        <v>287</v>
      </c>
      <c r="K6971" s="620" t="s">
        <v>16</v>
      </c>
      <c r="L6971" s="622">
        <v>400</v>
      </c>
    </row>
    <row r="6972" spans="1:12" s="194" customFormat="1" ht="24.6" customHeight="1" x14ac:dyDescent="0.15">
      <c r="A6972" s="626"/>
      <c r="B6972" s="209" t="s">
        <v>460</v>
      </c>
      <c r="C6972" s="209" t="s">
        <v>4137</v>
      </c>
      <c r="D6972" s="211">
        <v>43449</v>
      </c>
      <c r="E6972" s="209" t="s">
        <v>846</v>
      </c>
      <c r="F6972" s="614"/>
      <c r="G6972" s="615"/>
      <c r="H6972" s="618"/>
      <c r="I6972" s="619"/>
      <c r="J6972" s="621"/>
      <c r="K6972" s="621"/>
      <c r="L6972" s="623"/>
    </row>
    <row r="6973" spans="1:12" s="194" customFormat="1" ht="24.6" customHeight="1" x14ac:dyDescent="0.15">
      <c r="A6973" s="624">
        <v>1309</v>
      </c>
      <c r="B6973" s="203" t="s">
        <v>12</v>
      </c>
      <c r="C6973" s="207" t="s">
        <v>11</v>
      </c>
      <c r="D6973" s="207" t="s">
        <v>280</v>
      </c>
      <c r="E6973" s="207" t="s">
        <v>281</v>
      </c>
      <c r="F6973" s="627" t="s">
        <v>8</v>
      </c>
      <c r="G6973" s="628"/>
      <c r="H6973" s="629"/>
      <c r="I6973" s="630"/>
      <c r="J6973" s="630"/>
      <c r="K6973" s="630"/>
      <c r="L6973" s="631"/>
    </row>
    <row r="6974" spans="1:12" s="194" customFormat="1" ht="26.65" customHeight="1" x14ac:dyDescent="0.15">
      <c r="A6974" s="625"/>
      <c r="B6974" s="620" t="s">
        <v>4129</v>
      </c>
      <c r="C6974" s="632" t="s">
        <v>4138</v>
      </c>
      <c r="D6974" s="634">
        <v>43478</v>
      </c>
      <c r="E6974" s="620" t="s">
        <v>1155</v>
      </c>
      <c r="F6974" s="636" t="s">
        <v>465</v>
      </c>
      <c r="G6974" s="637"/>
      <c r="H6974" s="610" t="s">
        <v>286</v>
      </c>
      <c r="I6974" s="611"/>
      <c r="J6974" s="209" t="s">
        <v>16</v>
      </c>
      <c r="K6974" s="209" t="s">
        <v>287</v>
      </c>
      <c r="L6974" s="210">
        <v>1116.0999999999999</v>
      </c>
    </row>
    <row r="6975" spans="1:12" s="194" customFormat="1" ht="374.45" customHeight="1" x14ac:dyDescent="0.15">
      <c r="A6975" s="625"/>
      <c r="B6975" s="621"/>
      <c r="C6975" s="633"/>
      <c r="D6975" s="635"/>
      <c r="E6975" s="621"/>
      <c r="F6975" s="638"/>
      <c r="G6975" s="639"/>
      <c r="H6975" s="610" t="s">
        <v>242</v>
      </c>
      <c r="I6975" s="611"/>
      <c r="J6975" s="209" t="s">
        <v>287</v>
      </c>
      <c r="K6975" s="209" t="s">
        <v>287</v>
      </c>
      <c r="L6975" s="210">
        <v>0</v>
      </c>
    </row>
    <row r="6976" spans="1:12" s="194" customFormat="1" ht="24.6" customHeight="1" x14ac:dyDescent="0.15">
      <c r="A6976" s="625"/>
      <c r="B6976" s="203" t="s">
        <v>6</v>
      </c>
      <c r="C6976" s="207" t="s">
        <v>5</v>
      </c>
      <c r="D6976" s="207" t="s">
        <v>288</v>
      </c>
      <c r="E6976" s="207" t="s">
        <v>289</v>
      </c>
      <c r="F6976" s="612"/>
      <c r="G6976" s="613"/>
      <c r="H6976" s="616" t="s">
        <v>290</v>
      </c>
      <c r="I6976" s="617"/>
      <c r="J6976" s="620" t="s">
        <v>16</v>
      </c>
      <c r="K6976" s="620" t="s">
        <v>16</v>
      </c>
      <c r="L6976" s="622">
        <v>917</v>
      </c>
    </row>
    <row r="6977" spans="1:12" s="194" customFormat="1" ht="24.6" customHeight="1" x14ac:dyDescent="0.15">
      <c r="A6977" s="626"/>
      <c r="B6977" s="209" t="s">
        <v>460</v>
      </c>
      <c r="C6977" s="209" t="s">
        <v>465</v>
      </c>
      <c r="D6977" s="211">
        <v>43483</v>
      </c>
      <c r="E6977" s="209" t="s">
        <v>3261</v>
      </c>
      <c r="F6977" s="614"/>
      <c r="G6977" s="615"/>
      <c r="H6977" s="618"/>
      <c r="I6977" s="619"/>
      <c r="J6977" s="621"/>
      <c r="K6977" s="621"/>
      <c r="L6977" s="623"/>
    </row>
    <row r="6978" spans="1:12" s="194" customFormat="1" ht="24.6" customHeight="1" x14ac:dyDescent="0.15">
      <c r="A6978" s="624">
        <v>1310</v>
      </c>
      <c r="B6978" s="203" t="s">
        <v>12</v>
      </c>
      <c r="C6978" s="207" t="s">
        <v>11</v>
      </c>
      <c r="D6978" s="207" t="s">
        <v>280</v>
      </c>
      <c r="E6978" s="207" t="s">
        <v>281</v>
      </c>
      <c r="F6978" s="627" t="s">
        <v>8</v>
      </c>
      <c r="G6978" s="628"/>
      <c r="H6978" s="629"/>
      <c r="I6978" s="630"/>
      <c r="J6978" s="630"/>
      <c r="K6978" s="630"/>
      <c r="L6978" s="631"/>
    </row>
    <row r="6979" spans="1:12" s="194" customFormat="1" ht="26.65" customHeight="1" x14ac:dyDescent="0.15">
      <c r="A6979" s="625"/>
      <c r="B6979" s="620" t="s">
        <v>4139</v>
      </c>
      <c r="C6979" s="632" t="s">
        <v>4140</v>
      </c>
      <c r="D6979" s="634">
        <v>43516</v>
      </c>
      <c r="E6979" s="620" t="s">
        <v>4141</v>
      </c>
      <c r="F6979" s="636" t="s">
        <v>4142</v>
      </c>
      <c r="G6979" s="637"/>
      <c r="H6979" s="610" t="s">
        <v>286</v>
      </c>
      <c r="I6979" s="611"/>
      <c r="J6979" s="209" t="s">
        <v>287</v>
      </c>
      <c r="K6979" s="209" t="s">
        <v>16</v>
      </c>
      <c r="L6979" s="210">
        <v>687.1</v>
      </c>
    </row>
    <row r="6980" spans="1:12" s="194" customFormat="1" ht="409.6" customHeight="1" x14ac:dyDescent="0.15">
      <c r="A6980" s="625"/>
      <c r="B6980" s="640"/>
      <c r="C6980" s="641"/>
      <c r="D6980" s="642"/>
      <c r="E6980" s="640"/>
      <c r="F6980" s="643"/>
      <c r="G6980" s="644"/>
      <c r="H6980" s="616" t="s">
        <v>242</v>
      </c>
      <c r="I6980" s="617"/>
      <c r="J6980" s="620" t="s">
        <v>287</v>
      </c>
      <c r="K6980" s="620" t="s">
        <v>16</v>
      </c>
      <c r="L6980" s="622">
        <v>2470.4299999999998</v>
      </c>
    </row>
    <row r="6981" spans="1:12" s="194" customFormat="1" ht="138.19999999999999" customHeight="1" x14ac:dyDescent="0.15">
      <c r="A6981" s="625"/>
      <c r="B6981" s="621"/>
      <c r="C6981" s="633"/>
      <c r="D6981" s="635"/>
      <c r="E6981" s="621"/>
      <c r="F6981" s="638"/>
      <c r="G6981" s="639"/>
      <c r="H6981" s="618"/>
      <c r="I6981" s="619"/>
      <c r="J6981" s="621"/>
      <c r="K6981" s="621"/>
      <c r="L6981" s="623"/>
    </row>
    <row r="6982" spans="1:12" s="194" customFormat="1" ht="24.6" customHeight="1" x14ac:dyDescent="0.15">
      <c r="A6982" s="625"/>
      <c r="B6982" s="203" t="s">
        <v>6</v>
      </c>
      <c r="C6982" s="207" t="s">
        <v>5</v>
      </c>
      <c r="D6982" s="207" t="s">
        <v>288</v>
      </c>
      <c r="E6982" s="207" t="s">
        <v>289</v>
      </c>
      <c r="F6982" s="612"/>
      <c r="G6982" s="613"/>
      <c r="H6982" s="616" t="s">
        <v>290</v>
      </c>
      <c r="I6982" s="617"/>
      <c r="J6982" s="620" t="s">
        <v>287</v>
      </c>
      <c r="K6982" s="620" t="s">
        <v>16</v>
      </c>
      <c r="L6982" s="622">
        <v>471.23</v>
      </c>
    </row>
    <row r="6983" spans="1:12" s="194" customFormat="1" ht="35.1" customHeight="1" x14ac:dyDescent="0.15">
      <c r="A6983" s="626"/>
      <c r="B6983" s="209" t="s">
        <v>4143</v>
      </c>
      <c r="C6983" s="209" t="s">
        <v>4142</v>
      </c>
      <c r="D6983" s="211">
        <v>43526</v>
      </c>
      <c r="E6983" s="209" t="s">
        <v>4144</v>
      </c>
      <c r="F6983" s="614"/>
      <c r="G6983" s="615"/>
      <c r="H6983" s="618"/>
      <c r="I6983" s="619"/>
      <c r="J6983" s="621"/>
      <c r="K6983" s="621"/>
      <c r="L6983" s="623"/>
    </row>
    <row r="6984" spans="1:12" s="194" customFormat="1" ht="24.6" customHeight="1" x14ac:dyDescent="0.15">
      <c r="A6984" s="624">
        <v>1311</v>
      </c>
      <c r="B6984" s="203" t="s">
        <v>12</v>
      </c>
      <c r="C6984" s="207" t="s">
        <v>11</v>
      </c>
      <c r="D6984" s="207" t="s">
        <v>280</v>
      </c>
      <c r="E6984" s="207" t="s">
        <v>281</v>
      </c>
      <c r="F6984" s="627" t="s">
        <v>8</v>
      </c>
      <c r="G6984" s="628"/>
      <c r="H6984" s="629"/>
      <c r="I6984" s="630"/>
      <c r="J6984" s="630"/>
      <c r="K6984" s="630"/>
      <c r="L6984" s="631"/>
    </row>
    <row r="6985" spans="1:12" s="194" customFormat="1" ht="26.65" customHeight="1" x14ac:dyDescent="0.15">
      <c r="A6985" s="625"/>
      <c r="B6985" s="620" t="s">
        <v>4145</v>
      </c>
      <c r="C6985" s="632" t="s">
        <v>4146</v>
      </c>
      <c r="D6985" s="634">
        <v>43437</v>
      </c>
      <c r="E6985" s="620" t="s">
        <v>1604</v>
      </c>
      <c r="F6985" s="636" t="s">
        <v>1605</v>
      </c>
      <c r="G6985" s="637"/>
      <c r="H6985" s="610" t="s">
        <v>286</v>
      </c>
      <c r="I6985" s="611"/>
      <c r="J6985" s="209" t="s">
        <v>287</v>
      </c>
      <c r="K6985" s="209" t="s">
        <v>16</v>
      </c>
      <c r="L6985" s="210">
        <v>165.18</v>
      </c>
    </row>
    <row r="6986" spans="1:12" s="194" customFormat="1" ht="409.6" customHeight="1" x14ac:dyDescent="0.15">
      <c r="A6986" s="625"/>
      <c r="B6986" s="640"/>
      <c r="C6986" s="641"/>
      <c r="D6986" s="642"/>
      <c r="E6986" s="640"/>
      <c r="F6986" s="643"/>
      <c r="G6986" s="644"/>
      <c r="H6986" s="616" t="s">
        <v>242</v>
      </c>
      <c r="I6986" s="617"/>
      <c r="J6986" s="620" t="s">
        <v>287</v>
      </c>
      <c r="K6986" s="620" t="s">
        <v>16</v>
      </c>
      <c r="L6986" s="622">
        <v>482.4</v>
      </c>
    </row>
    <row r="6987" spans="1:12" s="194" customFormat="1" ht="321" customHeight="1" x14ac:dyDescent="0.15">
      <c r="A6987" s="625"/>
      <c r="B6987" s="621"/>
      <c r="C6987" s="633"/>
      <c r="D6987" s="635"/>
      <c r="E6987" s="621"/>
      <c r="F6987" s="638"/>
      <c r="G6987" s="639"/>
      <c r="H6987" s="618"/>
      <c r="I6987" s="619"/>
      <c r="J6987" s="621"/>
      <c r="K6987" s="621"/>
      <c r="L6987" s="623"/>
    </row>
    <row r="6988" spans="1:12" s="194" customFormat="1" ht="24.6" customHeight="1" x14ac:dyDescent="0.15">
      <c r="A6988" s="625"/>
      <c r="B6988" s="203" t="s">
        <v>6</v>
      </c>
      <c r="C6988" s="207" t="s">
        <v>5</v>
      </c>
      <c r="D6988" s="207" t="s">
        <v>288</v>
      </c>
      <c r="E6988" s="207" t="s">
        <v>289</v>
      </c>
      <c r="F6988" s="612"/>
      <c r="G6988" s="613"/>
      <c r="H6988" s="616" t="s">
        <v>290</v>
      </c>
      <c r="I6988" s="617"/>
      <c r="J6988" s="620" t="s">
        <v>287</v>
      </c>
      <c r="K6988" s="620" t="s">
        <v>287</v>
      </c>
      <c r="L6988" s="622">
        <v>0</v>
      </c>
    </row>
    <row r="6989" spans="1:12" s="194" customFormat="1" ht="24.6" customHeight="1" x14ac:dyDescent="0.15">
      <c r="A6989" s="626"/>
      <c r="B6989" s="209" t="s">
        <v>4147</v>
      </c>
      <c r="C6989" s="209" t="s">
        <v>1605</v>
      </c>
      <c r="D6989" s="211">
        <v>43438</v>
      </c>
      <c r="E6989" s="209" t="s">
        <v>3949</v>
      </c>
      <c r="F6989" s="614"/>
      <c r="G6989" s="615"/>
      <c r="H6989" s="618"/>
      <c r="I6989" s="619"/>
      <c r="J6989" s="621"/>
      <c r="K6989" s="621"/>
      <c r="L6989" s="623"/>
    </row>
    <row r="6990" spans="1:12" s="194" customFormat="1" ht="24.6" customHeight="1" x14ac:dyDescent="0.15">
      <c r="A6990" s="624">
        <v>1312</v>
      </c>
      <c r="B6990" s="203" t="s">
        <v>12</v>
      </c>
      <c r="C6990" s="207" t="s">
        <v>11</v>
      </c>
      <c r="D6990" s="207" t="s">
        <v>280</v>
      </c>
      <c r="E6990" s="207" t="s">
        <v>281</v>
      </c>
      <c r="F6990" s="627" t="s">
        <v>8</v>
      </c>
      <c r="G6990" s="628"/>
      <c r="H6990" s="629"/>
      <c r="I6990" s="630"/>
      <c r="J6990" s="630"/>
      <c r="K6990" s="630"/>
      <c r="L6990" s="631"/>
    </row>
    <row r="6991" spans="1:12" s="194" customFormat="1" ht="26.65" customHeight="1" x14ac:dyDescent="0.15">
      <c r="A6991" s="625"/>
      <c r="B6991" s="620" t="s">
        <v>4145</v>
      </c>
      <c r="C6991" s="632" t="s">
        <v>4148</v>
      </c>
      <c r="D6991" s="634">
        <v>43482</v>
      </c>
      <c r="E6991" s="620" t="s">
        <v>770</v>
      </c>
      <c r="F6991" s="636" t="s">
        <v>771</v>
      </c>
      <c r="G6991" s="637"/>
      <c r="H6991" s="610" t="s">
        <v>286</v>
      </c>
      <c r="I6991" s="611"/>
      <c r="J6991" s="209" t="s">
        <v>287</v>
      </c>
      <c r="K6991" s="209" t="s">
        <v>16</v>
      </c>
      <c r="L6991" s="210">
        <v>263</v>
      </c>
    </row>
    <row r="6992" spans="1:12" s="194" customFormat="1" ht="409.6" customHeight="1" x14ac:dyDescent="0.15">
      <c r="A6992" s="625"/>
      <c r="B6992" s="640"/>
      <c r="C6992" s="641"/>
      <c r="D6992" s="642"/>
      <c r="E6992" s="640"/>
      <c r="F6992" s="643"/>
      <c r="G6992" s="644"/>
      <c r="H6992" s="616" t="s">
        <v>242</v>
      </c>
      <c r="I6992" s="617"/>
      <c r="J6992" s="620" t="s">
        <v>287</v>
      </c>
      <c r="K6992" s="620" t="s">
        <v>16</v>
      </c>
      <c r="L6992" s="622">
        <v>302.8</v>
      </c>
    </row>
    <row r="6993" spans="1:12" s="194" customFormat="1" ht="8.4499999999999993" customHeight="1" x14ac:dyDescent="0.15">
      <c r="A6993" s="625"/>
      <c r="B6993" s="621"/>
      <c r="C6993" s="633"/>
      <c r="D6993" s="635"/>
      <c r="E6993" s="621"/>
      <c r="F6993" s="638"/>
      <c r="G6993" s="639"/>
      <c r="H6993" s="618"/>
      <c r="I6993" s="619"/>
      <c r="J6993" s="621"/>
      <c r="K6993" s="621"/>
      <c r="L6993" s="623"/>
    </row>
    <row r="6994" spans="1:12" s="194" customFormat="1" ht="24.6" customHeight="1" x14ac:dyDescent="0.15">
      <c r="A6994" s="625"/>
      <c r="B6994" s="203" t="s">
        <v>6</v>
      </c>
      <c r="C6994" s="207" t="s">
        <v>5</v>
      </c>
      <c r="D6994" s="207" t="s">
        <v>288</v>
      </c>
      <c r="E6994" s="207" t="s">
        <v>289</v>
      </c>
      <c r="F6994" s="612"/>
      <c r="G6994" s="613"/>
      <c r="H6994" s="616" t="s">
        <v>290</v>
      </c>
      <c r="I6994" s="617"/>
      <c r="J6994" s="620" t="s">
        <v>287</v>
      </c>
      <c r="K6994" s="620" t="s">
        <v>287</v>
      </c>
      <c r="L6994" s="622">
        <v>0</v>
      </c>
    </row>
    <row r="6995" spans="1:12" s="194" customFormat="1" ht="24.6" customHeight="1" x14ac:dyDescent="0.15">
      <c r="A6995" s="626"/>
      <c r="B6995" s="209" t="s">
        <v>4147</v>
      </c>
      <c r="C6995" s="209" t="s">
        <v>771</v>
      </c>
      <c r="D6995" s="211">
        <v>43483</v>
      </c>
      <c r="E6995" s="209" t="s">
        <v>1972</v>
      </c>
      <c r="F6995" s="614"/>
      <c r="G6995" s="615"/>
      <c r="H6995" s="618"/>
      <c r="I6995" s="619"/>
      <c r="J6995" s="621"/>
      <c r="K6995" s="621"/>
      <c r="L6995" s="623"/>
    </row>
    <row r="6996" spans="1:12" s="194" customFormat="1" ht="24.6" customHeight="1" x14ac:dyDescent="0.15">
      <c r="A6996" s="624">
        <v>1313</v>
      </c>
      <c r="B6996" s="203" t="s">
        <v>12</v>
      </c>
      <c r="C6996" s="207" t="s">
        <v>11</v>
      </c>
      <c r="D6996" s="207" t="s">
        <v>280</v>
      </c>
      <c r="E6996" s="207" t="s">
        <v>281</v>
      </c>
      <c r="F6996" s="627" t="s">
        <v>8</v>
      </c>
      <c r="G6996" s="628"/>
      <c r="H6996" s="629"/>
      <c r="I6996" s="630"/>
      <c r="J6996" s="630"/>
      <c r="K6996" s="630"/>
      <c r="L6996" s="631"/>
    </row>
    <row r="6997" spans="1:12" s="194" customFormat="1" ht="26.65" customHeight="1" x14ac:dyDescent="0.15">
      <c r="A6997" s="625"/>
      <c r="B6997" s="620" t="s">
        <v>4149</v>
      </c>
      <c r="C6997" s="632" t="s">
        <v>4150</v>
      </c>
      <c r="D6997" s="634">
        <v>43503</v>
      </c>
      <c r="E6997" s="620" t="s">
        <v>692</v>
      </c>
      <c r="F6997" s="636" t="s">
        <v>4151</v>
      </c>
      <c r="G6997" s="637"/>
      <c r="H6997" s="610" t="s">
        <v>286</v>
      </c>
      <c r="I6997" s="611"/>
      <c r="J6997" s="209" t="s">
        <v>287</v>
      </c>
      <c r="K6997" s="209" t="s">
        <v>16</v>
      </c>
      <c r="L6997" s="210">
        <v>784</v>
      </c>
    </row>
    <row r="6998" spans="1:12" s="194" customFormat="1" ht="409.6" customHeight="1" x14ac:dyDescent="0.15">
      <c r="A6998" s="625"/>
      <c r="B6998" s="640"/>
      <c r="C6998" s="641"/>
      <c r="D6998" s="642"/>
      <c r="E6998" s="640"/>
      <c r="F6998" s="643"/>
      <c r="G6998" s="644"/>
      <c r="H6998" s="616" t="s">
        <v>242</v>
      </c>
      <c r="I6998" s="617"/>
      <c r="J6998" s="620" t="s">
        <v>287</v>
      </c>
      <c r="K6998" s="620" t="s">
        <v>287</v>
      </c>
      <c r="L6998" s="622">
        <v>0</v>
      </c>
    </row>
    <row r="6999" spans="1:12" s="194" customFormat="1" ht="170.1" customHeight="1" x14ac:dyDescent="0.15">
      <c r="A6999" s="625"/>
      <c r="B6999" s="621"/>
      <c r="C6999" s="633"/>
      <c r="D6999" s="635"/>
      <c r="E6999" s="621"/>
      <c r="F6999" s="638"/>
      <c r="G6999" s="639"/>
      <c r="H6999" s="618"/>
      <c r="I6999" s="619"/>
      <c r="J6999" s="621"/>
      <c r="K6999" s="621"/>
      <c r="L6999" s="623"/>
    </row>
    <row r="7000" spans="1:12" s="194" customFormat="1" ht="24.6" customHeight="1" x14ac:dyDescent="0.15">
      <c r="A7000" s="625"/>
      <c r="B7000" s="203" t="s">
        <v>6</v>
      </c>
      <c r="C7000" s="207" t="s">
        <v>5</v>
      </c>
      <c r="D7000" s="207" t="s">
        <v>288</v>
      </c>
      <c r="E7000" s="207" t="s">
        <v>289</v>
      </c>
      <c r="F7000" s="612"/>
      <c r="G7000" s="613"/>
      <c r="H7000" s="616" t="s">
        <v>290</v>
      </c>
      <c r="I7000" s="617"/>
      <c r="J7000" s="620" t="s">
        <v>287</v>
      </c>
      <c r="K7000" s="620" t="s">
        <v>16</v>
      </c>
      <c r="L7000" s="622">
        <v>300</v>
      </c>
    </row>
    <row r="7001" spans="1:12" s="194" customFormat="1" ht="24.6" customHeight="1" x14ac:dyDescent="0.15">
      <c r="A7001" s="626"/>
      <c r="B7001" s="209" t="s">
        <v>796</v>
      </c>
      <c r="C7001" s="209" t="s">
        <v>4151</v>
      </c>
      <c r="D7001" s="211">
        <v>43519</v>
      </c>
      <c r="E7001" s="209" t="s">
        <v>4152</v>
      </c>
      <c r="F7001" s="614"/>
      <c r="G7001" s="615"/>
      <c r="H7001" s="618"/>
      <c r="I7001" s="619"/>
      <c r="J7001" s="621"/>
      <c r="K7001" s="621"/>
      <c r="L7001" s="623"/>
    </row>
    <row r="7002" spans="1:12" s="194" customFormat="1" ht="24.6" customHeight="1" x14ac:dyDescent="0.15">
      <c r="A7002" s="624">
        <v>1314</v>
      </c>
      <c r="B7002" s="203" t="s">
        <v>12</v>
      </c>
      <c r="C7002" s="207" t="s">
        <v>11</v>
      </c>
      <c r="D7002" s="207" t="s">
        <v>280</v>
      </c>
      <c r="E7002" s="207" t="s">
        <v>281</v>
      </c>
      <c r="F7002" s="627" t="s">
        <v>8</v>
      </c>
      <c r="G7002" s="628"/>
      <c r="H7002" s="629"/>
      <c r="I7002" s="630"/>
      <c r="J7002" s="630"/>
      <c r="K7002" s="630"/>
      <c r="L7002" s="631"/>
    </row>
    <row r="7003" spans="1:12" s="194" customFormat="1" ht="26.65" customHeight="1" x14ac:dyDescent="0.15">
      <c r="A7003" s="625"/>
      <c r="B7003" s="620" t="s">
        <v>4153</v>
      </c>
      <c r="C7003" s="632" t="s">
        <v>4154</v>
      </c>
      <c r="D7003" s="634">
        <v>43437</v>
      </c>
      <c r="E7003" s="620" t="s">
        <v>377</v>
      </c>
      <c r="F7003" s="636" t="s">
        <v>3948</v>
      </c>
      <c r="G7003" s="637"/>
      <c r="H7003" s="610" t="s">
        <v>286</v>
      </c>
      <c r="I7003" s="611"/>
      <c r="J7003" s="209" t="s">
        <v>287</v>
      </c>
      <c r="K7003" s="209" t="s">
        <v>16</v>
      </c>
      <c r="L7003" s="210">
        <v>315.75</v>
      </c>
    </row>
    <row r="7004" spans="1:12" s="194" customFormat="1" ht="409.6" customHeight="1" x14ac:dyDescent="0.15">
      <c r="A7004" s="625"/>
      <c r="B7004" s="640"/>
      <c r="C7004" s="641"/>
      <c r="D7004" s="642"/>
      <c r="E7004" s="640"/>
      <c r="F7004" s="643"/>
      <c r="G7004" s="644"/>
      <c r="H7004" s="616" t="s">
        <v>242</v>
      </c>
      <c r="I7004" s="617"/>
      <c r="J7004" s="620" t="s">
        <v>287</v>
      </c>
      <c r="K7004" s="620" t="s">
        <v>16</v>
      </c>
      <c r="L7004" s="622">
        <v>350</v>
      </c>
    </row>
    <row r="7005" spans="1:12" s="194" customFormat="1" ht="126.95" customHeight="1" x14ac:dyDescent="0.15">
      <c r="A7005" s="625"/>
      <c r="B7005" s="621"/>
      <c r="C7005" s="633"/>
      <c r="D7005" s="635"/>
      <c r="E7005" s="621"/>
      <c r="F7005" s="638"/>
      <c r="G7005" s="639"/>
      <c r="H7005" s="618"/>
      <c r="I7005" s="619"/>
      <c r="J7005" s="621"/>
      <c r="K7005" s="621"/>
      <c r="L7005" s="623"/>
    </row>
    <row r="7006" spans="1:12" s="194" customFormat="1" ht="24.6" customHeight="1" x14ac:dyDescent="0.15">
      <c r="A7006" s="625"/>
      <c r="B7006" s="203" t="s">
        <v>6</v>
      </c>
      <c r="C7006" s="207" t="s">
        <v>5</v>
      </c>
      <c r="D7006" s="207" t="s">
        <v>288</v>
      </c>
      <c r="E7006" s="207" t="s">
        <v>289</v>
      </c>
      <c r="F7006" s="612"/>
      <c r="G7006" s="613"/>
      <c r="H7006" s="616" t="s">
        <v>290</v>
      </c>
      <c r="I7006" s="617"/>
      <c r="J7006" s="620" t="s">
        <v>287</v>
      </c>
      <c r="K7006" s="620" t="s">
        <v>16</v>
      </c>
      <c r="L7006" s="622">
        <v>120</v>
      </c>
    </row>
    <row r="7007" spans="1:12" s="194" customFormat="1" ht="24.6" customHeight="1" x14ac:dyDescent="0.15">
      <c r="A7007" s="626"/>
      <c r="B7007" s="209" t="s">
        <v>2610</v>
      </c>
      <c r="C7007" s="209" t="s">
        <v>3948</v>
      </c>
      <c r="D7007" s="211">
        <v>43438</v>
      </c>
      <c r="E7007" s="209" t="s">
        <v>3949</v>
      </c>
      <c r="F7007" s="614"/>
      <c r="G7007" s="615"/>
      <c r="H7007" s="618"/>
      <c r="I7007" s="619"/>
      <c r="J7007" s="621"/>
      <c r="K7007" s="621"/>
      <c r="L7007" s="623"/>
    </row>
    <row r="7008" spans="1:12" s="194" customFormat="1" ht="24.6" customHeight="1" x14ac:dyDescent="0.15">
      <c r="A7008" s="624">
        <v>1315</v>
      </c>
      <c r="B7008" s="203" t="s">
        <v>12</v>
      </c>
      <c r="C7008" s="207" t="s">
        <v>11</v>
      </c>
      <c r="D7008" s="207" t="s">
        <v>280</v>
      </c>
      <c r="E7008" s="207" t="s">
        <v>281</v>
      </c>
      <c r="F7008" s="627" t="s">
        <v>8</v>
      </c>
      <c r="G7008" s="628"/>
      <c r="H7008" s="629"/>
      <c r="I7008" s="630"/>
      <c r="J7008" s="630"/>
      <c r="K7008" s="630"/>
      <c r="L7008" s="631"/>
    </row>
    <row r="7009" spans="1:12" s="194" customFormat="1" ht="26.65" customHeight="1" x14ac:dyDescent="0.15">
      <c r="A7009" s="625"/>
      <c r="B7009" s="620" t="s">
        <v>4155</v>
      </c>
      <c r="C7009" s="632" t="s">
        <v>4156</v>
      </c>
      <c r="D7009" s="634">
        <v>43381</v>
      </c>
      <c r="E7009" s="620" t="s">
        <v>726</v>
      </c>
      <c r="F7009" s="636" t="s">
        <v>4157</v>
      </c>
      <c r="G7009" s="637"/>
      <c r="H7009" s="610" t="s">
        <v>286</v>
      </c>
      <c r="I7009" s="611"/>
      <c r="J7009" s="209" t="s">
        <v>287</v>
      </c>
      <c r="K7009" s="209" t="s">
        <v>16</v>
      </c>
      <c r="L7009" s="210">
        <v>393.64</v>
      </c>
    </row>
    <row r="7010" spans="1:12" s="194" customFormat="1" ht="409.6" customHeight="1" x14ac:dyDescent="0.15">
      <c r="A7010" s="625"/>
      <c r="B7010" s="640"/>
      <c r="C7010" s="641"/>
      <c r="D7010" s="642"/>
      <c r="E7010" s="640"/>
      <c r="F7010" s="643"/>
      <c r="G7010" s="644"/>
      <c r="H7010" s="616" t="s">
        <v>242</v>
      </c>
      <c r="I7010" s="617"/>
      <c r="J7010" s="620" t="s">
        <v>287</v>
      </c>
      <c r="K7010" s="620" t="s">
        <v>16</v>
      </c>
      <c r="L7010" s="622">
        <v>1393.91</v>
      </c>
    </row>
    <row r="7011" spans="1:12" s="194" customFormat="1" ht="62.45" customHeight="1" x14ac:dyDescent="0.15">
      <c r="A7011" s="625"/>
      <c r="B7011" s="621"/>
      <c r="C7011" s="633"/>
      <c r="D7011" s="635"/>
      <c r="E7011" s="621"/>
      <c r="F7011" s="638"/>
      <c r="G7011" s="639"/>
      <c r="H7011" s="618"/>
      <c r="I7011" s="619"/>
      <c r="J7011" s="621"/>
      <c r="K7011" s="621"/>
      <c r="L7011" s="623"/>
    </row>
    <row r="7012" spans="1:12" s="194" customFormat="1" ht="24.6" customHeight="1" x14ac:dyDescent="0.15">
      <c r="A7012" s="625"/>
      <c r="B7012" s="203" t="s">
        <v>6</v>
      </c>
      <c r="C7012" s="207" t="s">
        <v>5</v>
      </c>
      <c r="D7012" s="207" t="s">
        <v>288</v>
      </c>
      <c r="E7012" s="207" t="s">
        <v>289</v>
      </c>
      <c r="F7012" s="612"/>
      <c r="G7012" s="613"/>
      <c r="H7012" s="616" t="s">
        <v>290</v>
      </c>
      <c r="I7012" s="617"/>
      <c r="J7012" s="620" t="s">
        <v>287</v>
      </c>
      <c r="K7012" s="620" t="s">
        <v>287</v>
      </c>
      <c r="L7012" s="622">
        <v>0</v>
      </c>
    </row>
    <row r="7013" spans="1:12" s="194" customFormat="1" ht="24.6" customHeight="1" x14ac:dyDescent="0.15">
      <c r="A7013" s="626"/>
      <c r="B7013" s="209" t="s">
        <v>439</v>
      </c>
      <c r="C7013" s="209" t="s">
        <v>4157</v>
      </c>
      <c r="D7013" s="211">
        <v>43386</v>
      </c>
      <c r="E7013" s="209" t="s">
        <v>2748</v>
      </c>
      <c r="F7013" s="614"/>
      <c r="G7013" s="615"/>
      <c r="H7013" s="618"/>
      <c r="I7013" s="619"/>
      <c r="J7013" s="621"/>
      <c r="K7013" s="621"/>
      <c r="L7013" s="623"/>
    </row>
    <row r="7014" spans="1:12" s="194" customFormat="1" ht="24.6" customHeight="1" x14ac:dyDescent="0.15">
      <c r="A7014" s="624">
        <v>1316</v>
      </c>
      <c r="B7014" s="203" t="s">
        <v>12</v>
      </c>
      <c r="C7014" s="207" t="s">
        <v>11</v>
      </c>
      <c r="D7014" s="207" t="s">
        <v>280</v>
      </c>
      <c r="E7014" s="207" t="s">
        <v>281</v>
      </c>
      <c r="F7014" s="627" t="s">
        <v>8</v>
      </c>
      <c r="G7014" s="628"/>
      <c r="H7014" s="629"/>
      <c r="I7014" s="630"/>
      <c r="J7014" s="630"/>
      <c r="K7014" s="630"/>
      <c r="L7014" s="631"/>
    </row>
    <row r="7015" spans="1:12" s="194" customFormat="1" ht="26.65" customHeight="1" x14ac:dyDescent="0.15">
      <c r="A7015" s="625"/>
      <c r="B7015" s="620" t="s">
        <v>4158</v>
      </c>
      <c r="C7015" s="632" t="s">
        <v>4159</v>
      </c>
      <c r="D7015" s="634">
        <v>43417</v>
      </c>
      <c r="E7015" s="620" t="s">
        <v>3542</v>
      </c>
      <c r="F7015" s="636" t="s">
        <v>3543</v>
      </c>
      <c r="G7015" s="637"/>
      <c r="H7015" s="610" t="s">
        <v>286</v>
      </c>
      <c r="I7015" s="611"/>
      <c r="J7015" s="209" t="s">
        <v>287</v>
      </c>
      <c r="K7015" s="209" t="s">
        <v>16</v>
      </c>
      <c r="L7015" s="210">
        <v>299</v>
      </c>
    </row>
    <row r="7016" spans="1:12" s="194" customFormat="1" ht="374.45" customHeight="1" x14ac:dyDescent="0.15">
      <c r="A7016" s="625"/>
      <c r="B7016" s="621"/>
      <c r="C7016" s="633"/>
      <c r="D7016" s="635"/>
      <c r="E7016" s="621"/>
      <c r="F7016" s="638"/>
      <c r="G7016" s="639"/>
      <c r="H7016" s="610" t="s">
        <v>242</v>
      </c>
      <c r="I7016" s="611"/>
      <c r="J7016" s="209" t="s">
        <v>287</v>
      </c>
      <c r="K7016" s="209" t="s">
        <v>16</v>
      </c>
      <c r="L7016" s="210">
        <v>1200</v>
      </c>
    </row>
    <row r="7017" spans="1:12" s="194" customFormat="1" ht="24.6" customHeight="1" x14ac:dyDescent="0.15">
      <c r="A7017" s="625"/>
      <c r="B7017" s="203" t="s">
        <v>6</v>
      </c>
      <c r="C7017" s="207" t="s">
        <v>5</v>
      </c>
      <c r="D7017" s="207" t="s">
        <v>288</v>
      </c>
      <c r="E7017" s="207" t="s">
        <v>289</v>
      </c>
      <c r="F7017" s="612"/>
      <c r="G7017" s="613"/>
      <c r="H7017" s="616" t="s">
        <v>290</v>
      </c>
      <c r="I7017" s="617"/>
      <c r="J7017" s="620" t="s">
        <v>287</v>
      </c>
      <c r="K7017" s="620" t="s">
        <v>287</v>
      </c>
      <c r="L7017" s="622">
        <v>0</v>
      </c>
    </row>
    <row r="7018" spans="1:12" s="194" customFormat="1" ht="24.6" customHeight="1" x14ac:dyDescent="0.15">
      <c r="A7018" s="626"/>
      <c r="B7018" s="209" t="s">
        <v>439</v>
      </c>
      <c r="C7018" s="209" t="s">
        <v>3543</v>
      </c>
      <c r="D7018" s="211">
        <v>43419</v>
      </c>
      <c r="E7018" s="209" t="s">
        <v>1364</v>
      </c>
      <c r="F7018" s="614"/>
      <c r="G7018" s="615"/>
      <c r="H7018" s="618"/>
      <c r="I7018" s="619"/>
      <c r="J7018" s="621"/>
      <c r="K7018" s="621"/>
      <c r="L7018" s="623"/>
    </row>
    <row r="7019" spans="1:12" s="194" customFormat="1" ht="24.6" customHeight="1" x14ac:dyDescent="0.15">
      <c r="A7019" s="624">
        <v>1317</v>
      </c>
      <c r="B7019" s="203" t="s">
        <v>12</v>
      </c>
      <c r="C7019" s="207" t="s">
        <v>11</v>
      </c>
      <c r="D7019" s="207" t="s">
        <v>280</v>
      </c>
      <c r="E7019" s="207" t="s">
        <v>281</v>
      </c>
      <c r="F7019" s="627" t="s">
        <v>8</v>
      </c>
      <c r="G7019" s="628"/>
      <c r="H7019" s="629"/>
      <c r="I7019" s="630"/>
      <c r="J7019" s="630"/>
      <c r="K7019" s="630"/>
      <c r="L7019" s="631"/>
    </row>
    <row r="7020" spans="1:12" s="194" customFormat="1" ht="26.65" customHeight="1" x14ac:dyDescent="0.15">
      <c r="A7020" s="625"/>
      <c r="B7020" s="620" t="s">
        <v>4160</v>
      </c>
      <c r="C7020" s="632" t="s">
        <v>4161</v>
      </c>
      <c r="D7020" s="634">
        <v>43492</v>
      </c>
      <c r="E7020" s="620" t="s">
        <v>692</v>
      </c>
      <c r="F7020" s="636" t="s">
        <v>4162</v>
      </c>
      <c r="G7020" s="637"/>
      <c r="H7020" s="610" t="s">
        <v>286</v>
      </c>
      <c r="I7020" s="611"/>
      <c r="J7020" s="209" t="s">
        <v>287</v>
      </c>
      <c r="K7020" s="209" t="s">
        <v>16</v>
      </c>
      <c r="L7020" s="210">
        <v>447.4</v>
      </c>
    </row>
    <row r="7021" spans="1:12" s="194" customFormat="1" ht="409.6" customHeight="1" x14ac:dyDescent="0.15">
      <c r="A7021" s="625"/>
      <c r="B7021" s="640"/>
      <c r="C7021" s="641"/>
      <c r="D7021" s="642"/>
      <c r="E7021" s="640"/>
      <c r="F7021" s="643"/>
      <c r="G7021" s="644"/>
      <c r="H7021" s="616" t="s">
        <v>242</v>
      </c>
      <c r="I7021" s="617"/>
      <c r="J7021" s="620" t="s">
        <v>287</v>
      </c>
      <c r="K7021" s="620" t="s">
        <v>287</v>
      </c>
      <c r="L7021" s="622">
        <v>0</v>
      </c>
    </row>
    <row r="7022" spans="1:12" s="194" customFormat="1" ht="409.6" customHeight="1" x14ac:dyDescent="0.15">
      <c r="A7022" s="625"/>
      <c r="B7022" s="640"/>
      <c r="C7022" s="641"/>
      <c r="D7022" s="642"/>
      <c r="E7022" s="640"/>
      <c r="F7022" s="643"/>
      <c r="G7022" s="644"/>
      <c r="H7022" s="646"/>
      <c r="I7022" s="647"/>
      <c r="J7022" s="640"/>
      <c r="K7022" s="640"/>
      <c r="L7022" s="645"/>
    </row>
    <row r="7023" spans="1:12" s="194" customFormat="1" ht="84.75" customHeight="1" x14ac:dyDescent="0.15">
      <c r="A7023" s="625"/>
      <c r="B7023" s="621"/>
      <c r="C7023" s="633"/>
      <c r="D7023" s="635"/>
      <c r="E7023" s="621"/>
      <c r="F7023" s="638"/>
      <c r="G7023" s="639"/>
      <c r="H7023" s="618"/>
      <c r="I7023" s="619"/>
      <c r="J7023" s="621"/>
      <c r="K7023" s="621"/>
      <c r="L7023" s="623"/>
    </row>
    <row r="7024" spans="1:12" s="194" customFormat="1" ht="24.6" customHeight="1" x14ac:dyDescent="0.15">
      <c r="A7024" s="625"/>
      <c r="B7024" s="203" t="s">
        <v>6</v>
      </c>
      <c r="C7024" s="207" t="s">
        <v>5</v>
      </c>
      <c r="D7024" s="207" t="s">
        <v>288</v>
      </c>
      <c r="E7024" s="207" t="s">
        <v>289</v>
      </c>
      <c r="F7024" s="612"/>
      <c r="G7024" s="613"/>
      <c r="H7024" s="616" t="s">
        <v>290</v>
      </c>
      <c r="I7024" s="617"/>
      <c r="J7024" s="620" t="s">
        <v>287</v>
      </c>
      <c r="K7024" s="620" t="s">
        <v>16</v>
      </c>
      <c r="L7024" s="622">
        <v>204.53</v>
      </c>
    </row>
    <row r="7025" spans="1:12" s="194" customFormat="1" ht="24.6" customHeight="1" x14ac:dyDescent="0.15">
      <c r="A7025" s="626"/>
      <c r="B7025" s="209" t="s">
        <v>291</v>
      </c>
      <c r="C7025" s="209" t="s">
        <v>4162</v>
      </c>
      <c r="D7025" s="211">
        <v>43502</v>
      </c>
      <c r="E7025" s="209" t="s">
        <v>4163</v>
      </c>
      <c r="F7025" s="614"/>
      <c r="G7025" s="615"/>
      <c r="H7025" s="618"/>
      <c r="I7025" s="619"/>
      <c r="J7025" s="621"/>
      <c r="K7025" s="621"/>
      <c r="L7025" s="623"/>
    </row>
    <row r="7026" spans="1:12" s="194" customFormat="1" ht="24.6" customHeight="1" x14ac:dyDescent="0.15">
      <c r="A7026" s="624">
        <v>1318</v>
      </c>
      <c r="B7026" s="203" t="s">
        <v>12</v>
      </c>
      <c r="C7026" s="207" t="s">
        <v>11</v>
      </c>
      <c r="D7026" s="207" t="s">
        <v>280</v>
      </c>
      <c r="E7026" s="207" t="s">
        <v>281</v>
      </c>
      <c r="F7026" s="627" t="s">
        <v>8</v>
      </c>
      <c r="G7026" s="628"/>
      <c r="H7026" s="629"/>
      <c r="I7026" s="630"/>
      <c r="J7026" s="630"/>
      <c r="K7026" s="630"/>
      <c r="L7026" s="631"/>
    </row>
    <row r="7027" spans="1:12" s="194" customFormat="1" ht="26.65" customHeight="1" x14ac:dyDescent="0.15">
      <c r="A7027" s="625"/>
      <c r="B7027" s="620" t="s">
        <v>4164</v>
      </c>
      <c r="C7027" s="632" t="s">
        <v>4165</v>
      </c>
      <c r="D7027" s="634">
        <v>43432</v>
      </c>
      <c r="E7027" s="620" t="s">
        <v>3829</v>
      </c>
      <c r="F7027" s="636" t="s">
        <v>4166</v>
      </c>
      <c r="G7027" s="637"/>
      <c r="H7027" s="610" t="s">
        <v>286</v>
      </c>
      <c r="I7027" s="611"/>
      <c r="J7027" s="209" t="s">
        <v>287</v>
      </c>
      <c r="K7027" s="209" t="s">
        <v>16</v>
      </c>
      <c r="L7027" s="210">
        <v>336</v>
      </c>
    </row>
    <row r="7028" spans="1:12" s="194" customFormat="1" ht="409.6" customHeight="1" x14ac:dyDescent="0.15">
      <c r="A7028" s="625"/>
      <c r="B7028" s="640"/>
      <c r="C7028" s="641"/>
      <c r="D7028" s="642"/>
      <c r="E7028" s="640"/>
      <c r="F7028" s="643"/>
      <c r="G7028" s="644"/>
      <c r="H7028" s="616" t="s">
        <v>242</v>
      </c>
      <c r="I7028" s="617"/>
      <c r="J7028" s="620" t="s">
        <v>287</v>
      </c>
      <c r="K7028" s="620" t="s">
        <v>16</v>
      </c>
      <c r="L7028" s="622">
        <v>513</v>
      </c>
    </row>
    <row r="7029" spans="1:12" s="194" customFormat="1" ht="41.1" customHeight="1" x14ac:dyDescent="0.15">
      <c r="A7029" s="625"/>
      <c r="B7029" s="621"/>
      <c r="C7029" s="633"/>
      <c r="D7029" s="635"/>
      <c r="E7029" s="621"/>
      <c r="F7029" s="638"/>
      <c r="G7029" s="639"/>
      <c r="H7029" s="618"/>
      <c r="I7029" s="619"/>
      <c r="J7029" s="621"/>
      <c r="K7029" s="621"/>
      <c r="L7029" s="623"/>
    </row>
    <row r="7030" spans="1:12" s="194" customFormat="1" ht="24.6" customHeight="1" x14ac:dyDescent="0.15">
      <c r="A7030" s="625"/>
      <c r="B7030" s="203" t="s">
        <v>6</v>
      </c>
      <c r="C7030" s="207" t="s">
        <v>5</v>
      </c>
      <c r="D7030" s="207" t="s">
        <v>288</v>
      </c>
      <c r="E7030" s="207" t="s">
        <v>289</v>
      </c>
      <c r="F7030" s="612"/>
      <c r="G7030" s="613"/>
      <c r="H7030" s="616" t="s">
        <v>290</v>
      </c>
      <c r="I7030" s="617"/>
      <c r="J7030" s="620" t="s">
        <v>287</v>
      </c>
      <c r="K7030" s="620" t="s">
        <v>16</v>
      </c>
      <c r="L7030" s="622">
        <v>140</v>
      </c>
    </row>
    <row r="7031" spans="1:12" s="194" customFormat="1" ht="24.6" customHeight="1" x14ac:dyDescent="0.15">
      <c r="A7031" s="626"/>
      <c r="B7031" s="209" t="s">
        <v>571</v>
      </c>
      <c r="C7031" s="209" t="s">
        <v>4166</v>
      </c>
      <c r="D7031" s="211">
        <v>43434</v>
      </c>
      <c r="E7031" s="209" t="s">
        <v>444</v>
      </c>
      <c r="F7031" s="614"/>
      <c r="G7031" s="615"/>
      <c r="H7031" s="618"/>
      <c r="I7031" s="619"/>
      <c r="J7031" s="621"/>
      <c r="K7031" s="621"/>
      <c r="L7031" s="623"/>
    </row>
    <row r="7032" spans="1:12" s="194" customFormat="1" ht="24.6" customHeight="1" x14ac:dyDescent="0.15">
      <c r="A7032" s="624">
        <v>1319</v>
      </c>
      <c r="B7032" s="203" t="s">
        <v>12</v>
      </c>
      <c r="C7032" s="207" t="s">
        <v>11</v>
      </c>
      <c r="D7032" s="207" t="s">
        <v>280</v>
      </c>
      <c r="E7032" s="207" t="s">
        <v>281</v>
      </c>
      <c r="F7032" s="627" t="s">
        <v>8</v>
      </c>
      <c r="G7032" s="628"/>
      <c r="H7032" s="629"/>
      <c r="I7032" s="630"/>
      <c r="J7032" s="630"/>
      <c r="K7032" s="630"/>
      <c r="L7032" s="631"/>
    </row>
    <row r="7033" spans="1:12" s="194" customFormat="1" ht="26.65" customHeight="1" x14ac:dyDescent="0.15">
      <c r="A7033" s="625"/>
      <c r="B7033" s="620" t="s">
        <v>4167</v>
      </c>
      <c r="C7033" s="632" t="s">
        <v>4168</v>
      </c>
      <c r="D7033" s="634">
        <v>43402</v>
      </c>
      <c r="E7033" s="620" t="s">
        <v>692</v>
      </c>
      <c r="F7033" s="636" t="s">
        <v>4169</v>
      </c>
      <c r="G7033" s="637"/>
      <c r="H7033" s="610" t="s">
        <v>286</v>
      </c>
      <c r="I7033" s="611"/>
      <c r="J7033" s="209" t="s">
        <v>287</v>
      </c>
      <c r="K7033" s="209" t="s">
        <v>16</v>
      </c>
      <c r="L7033" s="210">
        <v>85.89</v>
      </c>
    </row>
    <row r="7034" spans="1:12" s="194" customFormat="1" ht="409.6" customHeight="1" x14ac:dyDescent="0.15">
      <c r="A7034" s="625"/>
      <c r="B7034" s="640"/>
      <c r="C7034" s="641"/>
      <c r="D7034" s="642"/>
      <c r="E7034" s="640"/>
      <c r="F7034" s="643"/>
      <c r="G7034" s="644"/>
      <c r="H7034" s="616" t="s">
        <v>242</v>
      </c>
      <c r="I7034" s="617"/>
      <c r="J7034" s="620" t="s">
        <v>287</v>
      </c>
      <c r="K7034" s="620" t="s">
        <v>287</v>
      </c>
      <c r="L7034" s="622">
        <v>0</v>
      </c>
    </row>
    <row r="7035" spans="1:12" s="194" customFormat="1" ht="353.65" customHeight="1" x14ac:dyDescent="0.15">
      <c r="A7035" s="625"/>
      <c r="B7035" s="621"/>
      <c r="C7035" s="633"/>
      <c r="D7035" s="635"/>
      <c r="E7035" s="621"/>
      <c r="F7035" s="638"/>
      <c r="G7035" s="639"/>
      <c r="H7035" s="618"/>
      <c r="I7035" s="619"/>
      <c r="J7035" s="621"/>
      <c r="K7035" s="621"/>
      <c r="L7035" s="623"/>
    </row>
    <row r="7036" spans="1:12" s="194" customFormat="1" ht="24.6" customHeight="1" x14ac:dyDescent="0.15">
      <c r="A7036" s="625"/>
      <c r="B7036" s="203" t="s">
        <v>6</v>
      </c>
      <c r="C7036" s="207" t="s">
        <v>5</v>
      </c>
      <c r="D7036" s="207" t="s">
        <v>288</v>
      </c>
      <c r="E7036" s="207" t="s">
        <v>289</v>
      </c>
      <c r="F7036" s="612"/>
      <c r="G7036" s="613"/>
      <c r="H7036" s="616" t="s">
        <v>290</v>
      </c>
      <c r="I7036" s="617"/>
      <c r="J7036" s="620" t="s">
        <v>287</v>
      </c>
      <c r="K7036" s="620" t="s">
        <v>16</v>
      </c>
      <c r="L7036" s="622">
        <v>343.13</v>
      </c>
    </row>
    <row r="7037" spans="1:12" s="194" customFormat="1" ht="24.6" customHeight="1" x14ac:dyDescent="0.15">
      <c r="A7037" s="626"/>
      <c r="B7037" s="209" t="s">
        <v>822</v>
      </c>
      <c r="C7037" s="209" t="s">
        <v>4169</v>
      </c>
      <c r="D7037" s="211">
        <v>43416</v>
      </c>
      <c r="E7037" s="209" t="s">
        <v>4170</v>
      </c>
      <c r="F7037" s="614"/>
      <c r="G7037" s="615"/>
      <c r="H7037" s="618"/>
      <c r="I7037" s="619"/>
      <c r="J7037" s="621"/>
      <c r="K7037" s="621"/>
      <c r="L7037" s="623"/>
    </row>
    <row r="7038" spans="1:12" s="194" customFormat="1" ht="24.6" customHeight="1" x14ac:dyDescent="0.15">
      <c r="A7038" s="624">
        <v>1320</v>
      </c>
      <c r="B7038" s="203" t="s">
        <v>12</v>
      </c>
      <c r="C7038" s="207" t="s">
        <v>11</v>
      </c>
      <c r="D7038" s="207" t="s">
        <v>280</v>
      </c>
      <c r="E7038" s="207" t="s">
        <v>281</v>
      </c>
      <c r="F7038" s="627" t="s">
        <v>8</v>
      </c>
      <c r="G7038" s="628"/>
      <c r="H7038" s="629"/>
      <c r="I7038" s="630"/>
      <c r="J7038" s="630"/>
      <c r="K7038" s="630"/>
      <c r="L7038" s="631"/>
    </row>
    <row r="7039" spans="1:12" s="194" customFormat="1" ht="26.65" customHeight="1" x14ac:dyDescent="0.15">
      <c r="A7039" s="625"/>
      <c r="B7039" s="620" t="s">
        <v>4167</v>
      </c>
      <c r="C7039" s="632" t="s">
        <v>4168</v>
      </c>
      <c r="D7039" s="634">
        <v>43402</v>
      </c>
      <c r="E7039" s="620" t="s">
        <v>692</v>
      </c>
      <c r="F7039" s="636" t="s">
        <v>4171</v>
      </c>
      <c r="G7039" s="637"/>
      <c r="H7039" s="610" t="s">
        <v>286</v>
      </c>
      <c r="I7039" s="611"/>
      <c r="J7039" s="209" t="s">
        <v>287</v>
      </c>
      <c r="K7039" s="209" t="s">
        <v>16</v>
      </c>
      <c r="L7039" s="210">
        <v>180</v>
      </c>
    </row>
    <row r="7040" spans="1:12" s="194" customFormat="1" ht="409.6" customHeight="1" x14ac:dyDescent="0.15">
      <c r="A7040" s="625"/>
      <c r="B7040" s="640"/>
      <c r="C7040" s="641"/>
      <c r="D7040" s="642"/>
      <c r="E7040" s="640"/>
      <c r="F7040" s="643"/>
      <c r="G7040" s="644"/>
      <c r="H7040" s="616" t="s">
        <v>242</v>
      </c>
      <c r="I7040" s="617"/>
      <c r="J7040" s="620" t="s">
        <v>287</v>
      </c>
      <c r="K7040" s="620" t="s">
        <v>16</v>
      </c>
      <c r="L7040" s="622">
        <v>180</v>
      </c>
    </row>
    <row r="7041" spans="1:12" s="194" customFormat="1" ht="353.65" customHeight="1" x14ac:dyDescent="0.15">
      <c r="A7041" s="625"/>
      <c r="B7041" s="621"/>
      <c r="C7041" s="633"/>
      <c r="D7041" s="635"/>
      <c r="E7041" s="621"/>
      <c r="F7041" s="638"/>
      <c r="G7041" s="639"/>
      <c r="H7041" s="618"/>
      <c r="I7041" s="619"/>
      <c r="J7041" s="621"/>
      <c r="K7041" s="621"/>
      <c r="L7041" s="623"/>
    </row>
    <row r="7042" spans="1:12" s="194" customFormat="1" ht="24.6" customHeight="1" x14ac:dyDescent="0.15">
      <c r="A7042" s="625"/>
      <c r="B7042" s="203" t="s">
        <v>6</v>
      </c>
      <c r="C7042" s="207" t="s">
        <v>5</v>
      </c>
      <c r="D7042" s="207" t="s">
        <v>288</v>
      </c>
      <c r="E7042" s="207" t="s">
        <v>289</v>
      </c>
      <c r="F7042" s="612"/>
      <c r="G7042" s="613"/>
      <c r="H7042" s="616" t="s">
        <v>290</v>
      </c>
      <c r="I7042" s="617"/>
      <c r="J7042" s="620" t="s">
        <v>287</v>
      </c>
      <c r="K7042" s="620" t="s">
        <v>287</v>
      </c>
      <c r="L7042" s="622">
        <v>0</v>
      </c>
    </row>
    <row r="7043" spans="1:12" s="194" customFormat="1" ht="24.6" customHeight="1" x14ac:dyDescent="0.15">
      <c r="A7043" s="626"/>
      <c r="B7043" s="209" t="s">
        <v>822</v>
      </c>
      <c r="C7043" s="209" t="s">
        <v>4171</v>
      </c>
      <c r="D7043" s="211">
        <v>43416</v>
      </c>
      <c r="E7043" s="209" t="s">
        <v>4170</v>
      </c>
      <c r="F7043" s="614"/>
      <c r="G7043" s="615"/>
      <c r="H7043" s="618"/>
      <c r="I7043" s="619"/>
      <c r="J7043" s="621"/>
      <c r="K7043" s="621"/>
      <c r="L7043" s="623"/>
    </row>
    <row r="7044" spans="1:12" s="194" customFormat="1" ht="24.6" customHeight="1" x14ac:dyDescent="0.15">
      <c r="A7044" s="624">
        <v>1321</v>
      </c>
      <c r="B7044" s="203" t="s">
        <v>12</v>
      </c>
      <c r="C7044" s="207" t="s">
        <v>11</v>
      </c>
      <c r="D7044" s="207" t="s">
        <v>280</v>
      </c>
      <c r="E7044" s="207" t="s">
        <v>281</v>
      </c>
      <c r="F7044" s="627" t="s">
        <v>8</v>
      </c>
      <c r="G7044" s="628"/>
      <c r="H7044" s="629"/>
      <c r="I7044" s="630"/>
      <c r="J7044" s="630"/>
      <c r="K7044" s="630"/>
      <c r="L7044" s="631"/>
    </row>
    <row r="7045" spans="1:12" s="194" customFormat="1" ht="26.65" customHeight="1" x14ac:dyDescent="0.15">
      <c r="A7045" s="625"/>
      <c r="B7045" s="620" t="s">
        <v>4172</v>
      </c>
      <c r="C7045" s="632" t="s">
        <v>4173</v>
      </c>
      <c r="D7045" s="634">
        <v>43408</v>
      </c>
      <c r="E7045" s="620" t="s">
        <v>389</v>
      </c>
      <c r="F7045" s="636" t="s">
        <v>4174</v>
      </c>
      <c r="G7045" s="637"/>
      <c r="H7045" s="610" t="s">
        <v>286</v>
      </c>
      <c r="I7045" s="611"/>
      <c r="J7045" s="209" t="s">
        <v>287</v>
      </c>
      <c r="K7045" s="209" t="s">
        <v>16</v>
      </c>
      <c r="L7045" s="210">
        <v>4820</v>
      </c>
    </row>
    <row r="7046" spans="1:12" s="194" customFormat="1" ht="288" customHeight="1" x14ac:dyDescent="0.15">
      <c r="A7046" s="625"/>
      <c r="B7046" s="621"/>
      <c r="C7046" s="633"/>
      <c r="D7046" s="635"/>
      <c r="E7046" s="621"/>
      <c r="F7046" s="638"/>
      <c r="G7046" s="639"/>
      <c r="H7046" s="610" t="s">
        <v>242</v>
      </c>
      <c r="I7046" s="611"/>
      <c r="J7046" s="209" t="s">
        <v>287</v>
      </c>
      <c r="K7046" s="209" t="s">
        <v>16</v>
      </c>
      <c r="L7046" s="210">
        <v>675.69</v>
      </c>
    </row>
    <row r="7047" spans="1:12" s="194" customFormat="1" ht="24.6" customHeight="1" x14ac:dyDescent="0.15">
      <c r="A7047" s="625"/>
      <c r="B7047" s="203" t="s">
        <v>6</v>
      </c>
      <c r="C7047" s="207" t="s">
        <v>5</v>
      </c>
      <c r="D7047" s="207" t="s">
        <v>288</v>
      </c>
      <c r="E7047" s="207" t="s">
        <v>289</v>
      </c>
      <c r="F7047" s="612"/>
      <c r="G7047" s="613"/>
      <c r="H7047" s="616" t="s">
        <v>290</v>
      </c>
      <c r="I7047" s="617"/>
      <c r="J7047" s="620" t="s">
        <v>287</v>
      </c>
      <c r="K7047" s="620" t="s">
        <v>287</v>
      </c>
      <c r="L7047" s="622">
        <v>0</v>
      </c>
    </row>
    <row r="7048" spans="1:12" s="194" customFormat="1" ht="24.6" customHeight="1" x14ac:dyDescent="0.15">
      <c r="A7048" s="626"/>
      <c r="B7048" s="209" t="s">
        <v>4175</v>
      </c>
      <c r="C7048" s="209" t="s">
        <v>4174</v>
      </c>
      <c r="D7048" s="211">
        <v>43419</v>
      </c>
      <c r="E7048" s="209" t="s">
        <v>4176</v>
      </c>
      <c r="F7048" s="614"/>
      <c r="G7048" s="615"/>
      <c r="H7048" s="618"/>
      <c r="I7048" s="619"/>
      <c r="J7048" s="621"/>
      <c r="K7048" s="621"/>
      <c r="L7048" s="623"/>
    </row>
    <row r="7049" spans="1:12" s="194" customFormat="1" ht="24.6" customHeight="1" x14ac:dyDescent="0.15">
      <c r="A7049" s="624">
        <v>1322</v>
      </c>
      <c r="B7049" s="203" t="s">
        <v>12</v>
      </c>
      <c r="C7049" s="207" t="s">
        <v>11</v>
      </c>
      <c r="D7049" s="207" t="s">
        <v>280</v>
      </c>
      <c r="E7049" s="207" t="s">
        <v>281</v>
      </c>
      <c r="F7049" s="627" t="s">
        <v>8</v>
      </c>
      <c r="G7049" s="628"/>
      <c r="H7049" s="629"/>
      <c r="I7049" s="630"/>
      <c r="J7049" s="630"/>
      <c r="K7049" s="630"/>
      <c r="L7049" s="631"/>
    </row>
    <row r="7050" spans="1:12" s="194" customFormat="1" ht="26.65" customHeight="1" x14ac:dyDescent="0.15">
      <c r="A7050" s="625"/>
      <c r="B7050" s="620" t="s">
        <v>4177</v>
      </c>
      <c r="C7050" s="632" t="s">
        <v>4178</v>
      </c>
      <c r="D7050" s="634">
        <v>43513</v>
      </c>
      <c r="E7050" s="620" t="s">
        <v>3137</v>
      </c>
      <c r="F7050" s="636" t="s">
        <v>4179</v>
      </c>
      <c r="G7050" s="637"/>
      <c r="H7050" s="610" t="s">
        <v>286</v>
      </c>
      <c r="I7050" s="611"/>
      <c r="J7050" s="209" t="s">
        <v>287</v>
      </c>
      <c r="K7050" s="209" t="s">
        <v>16</v>
      </c>
      <c r="L7050" s="210">
        <v>456</v>
      </c>
    </row>
    <row r="7051" spans="1:12" s="194" customFormat="1" ht="353.1" customHeight="1" x14ac:dyDescent="0.15">
      <c r="A7051" s="625"/>
      <c r="B7051" s="621"/>
      <c r="C7051" s="633"/>
      <c r="D7051" s="635"/>
      <c r="E7051" s="621"/>
      <c r="F7051" s="638"/>
      <c r="G7051" s="639"/>
      <c r="H7051" s="610" t="s">
        <v>242</v>
      </c>
      <c r="I7051" s="611"/>
      <c r="J7051" s="209" t="s">
        <v>287</v>
      </c>
      <c r="K7051" s="209" t="s">
        <v>16</v>
      </c>
      <c r="L7051" s="210">
        <v>700</v>
      </c>
    </row>
    <row r="7052" spans="1:12" s="194" customFormat="1" ht="24.6" customHeight="1" x14ac:dyDescent="0.15">
      <c r="A7052" s="625"/>
      <c r="B7052" s="203" t="s">
        <v>6</v>
      </c>
      <c r="C7052" s="207" t="s">
        <v>5</v>
      </c>
      <c r="D7052" s="207" t="s">
        <v>288</v>
      </c>
      <c r="E7052" s="207" t="s">
        <v>289</v>
      </c>
      <c r="F7052" s="612"/>
      <c r="G7052" s="613"/>
      <c r="H7052" s="616" t="s">
        <v>290</v>
      </c>
      <c r="I7052" s="617"/>
      <c r="J7052" s="620" t="s">
        <v>287</v>
      </c>
      <c r="K7052" s="620" t="s">
        <v>16</v>
      </c>
      <c r="L7052" s="622">
        <v>310</v>
      </c>
    </row>
    <row r="7053" spans="1:12" s="194" customFormat="1" ht="24.6" customHeight="1" x14ac:dyDescent="0.15">
      <c r="A7053" s="626"/>
      <c r="B7053" s="209" t="s">
        <v>333</v>
      </c>
      <c r="C7053" s="209" t="s">
        <v>4179</v>
      </c>
      <c r="D7053" s="211">
        <v>43515</v>
      </c>
      <c r="E7053" s="209" t="s">
        <v>4180</v>
      </c>
      <c r="F7053" s="614"/>
      <c r="G7053" s="615"/>
      <c r="H7053" s="618"/>
      <c r="I7053" s="619"/>
      <c r="J7053" s="621"/>
      <c r="K7053" s="621"/>
      <c r="L7053" s="623"/>
    </row>
    <row r="7054" spans="1:12" s="194" customFormat="1" ht="24.6" customHeight="1" x14ac:dyDescent="0.15">
      <c r="A7054" s="624">
        <v>1323</v>
      </c>
      <c r="B7054" s="203" t="s">
        <v>12</v>
      </c>
      <c r="C7054" s="207" t="s">
        <v>11</v>
      </c>
      <c r="D7054" s="207" t="s">
        <v>280</v>
      </c>
      <c r="E7054" s="207" t="s">
        <v>281</v>
      </c>
      <c r="F7054" s="627" t="s">
        <v>8</v>
      </c>
      <c r="G7054" s="628"/>
      <c r="H7054" s="629"/>
      <c r="I7054" s="630"/>
      <c r="J7054" s="630"/>
      <c r="K7054" s="630"/>
      <c r="L7054" s="631"/>
    </row>
    <row r="7055" spans="1:12" s="194" customFormat="1" ht="26.65" customHeight="1" x14ac:dyDescent="0.15">
      <c r="A7055" s="625"/>
      <c r="B7055" s="620" t="s">
        <v>4181</v>
      </c>
      <c r="C7055" s="632" t="s">
        <v>4182</v>
      </c>
      <c r="D7055" s="634">
        <v>43485</v>
      </c>
      <c r="E7055" s="620" t="s">
        <v>4183</v>
      </c>
      <c r="F7055" s="636" t="s">
        <v>4184</v>
      </c>
      <c r="G7055" s="637"/>
      <c r="H7055" s="610" t="s">
        <v>286</v>
      </c>
      <c r="I7055" s="611"/>
      <c r="J7055" s="209" t="s">
        <v>287</v>
      </c>
      <c r="K7055" s="209" t="s">
        <v>16</v>
      </c>
      <c r="L7055" s="210">
        <v>1429.74</v>
      </c>
    </row>
    <row r="7056" spans="1:12" s="194" customFormat="1" ht="395.65" customHeight="1" x14ac:dyDescent="0.15">
      <c r="A7056" s="625"/>
      <c r="B7056" s="621"/>
      <c r="C7056" s="633"/>
      <c r="D7056" s="635"/>
      <c r="E7056" s="621"/>
      <c r="F7056" s="638"/>
      <c r="G7056" s="639"/>
      <c r="H7056" s="610" t="s">
        <v>242</v>
      </c>
      <c r="I7056" s="611"/>
      <c r="J7056" s="209" t="s">
        <v>287</v>
      </c>
      <c r="K7056" s="209" t="s">
        <v>16</v>
      </c>
      <c r="L7056" s="210">
        <v>356.4</v>
      </c>
    </row>
    <row r="7057" spans="1:12" s="194" customFormat="1" ht="24.6" customHeight="1" x14ac:dyDescent="0.15">
      <c r="A7057" s="625"/>
      <c r="B7057" s="203" t="s">
        <v>6</v>
      </c>
      <c r="C7057" s="207" t="s">
        <v>5</v>
      </c>
      <c r="D7057" s="207" t="s">
        <v>288</v>
      </c>
      <c r="E7057" s="207" t="s">
        <v>289</v>
      </c>
      <c r="F7057" s="612"/>
      <c r="G7057" s="613"/>
      <c r="H7057" s="616" t="s">
        <v>290</v>
      </c>
      <c r="I7057" s="617"/>
      <c r="J7057" s="620" t="s">
        <v>287</v>
      </c>
      <c r="K7057" s="620" t="s">
        <v>16</v>
      </c>
      <c r="L7057" s="622">
        <v>1274</v>
      </c>
    </row>
    <row r="7058" spans="1:12" s="194" customFormat="1" ht="35.1" customHeight="1" x14ac:dyDescent="0.15">
      <c r="A7058" s="626"/>
      <c r="B7058" s="209" t="s">
        <v>4185</v>
      </c>
      <c r="C7058" s="209" t="s">
        <v>4184</v>
      </c>
      <c r="D7058" s="211">
        <v>43489</v>
      </c>
      <c r="E7058" s="209" t="s">
        <v>4186</v>
      </c>
      <c r="F7058" s="614"/>
      <c r="G7058" s="615"/>
      <c r="H7058" s="618"/>
      <c r="I7058" s="619"/>
      <c r="J7058" s="621"/>
      <c r="K7058" s="621"/>
      <c r="L7058" s="623"/>
    </row>
    <row r="7059" spans="1:12" s="194" customFormat="1" ht="24.6" customHeight="1" x14ac:dyDescent="0.15">
      <c r="A7059" s="624">
        <v>1324</v>
      </c>
      <c r="B7059" s="203" t="s">
        <v>12</v>
      </c>
      <c r="C7059" s="207" t="s">
        <v>11</v>
      </c>
      <c r="D7059" s="207" t="s">
        <v>280</v>
      </c>
      <c r="E7059" s="207" t="s">
        <v>281</v>
      </c>
      <c r="F7059" s="627" t="s">
        <v>8</v>
      </c>
      <c r="G7059" s="628"/>
      <c r="H7059" s="629"/>
      <c r="I7059" s="630"/>
      <c r="J7059" s="630"/>
      <c r="K7059" s="630"/>
      <c r="L7059" s="631"/>
    </row>
    <row r="7060" spans="1:12" s="194" customFormat="1" ht="26.65" customHeight="1" x14ac:dyDescent="0.15">
      <c r="A7060" s="625"/>
      <c r="B7060" s="620" t="s">
        <v>4187</v>
      </c>
      <c r="C7060" s="632" t="s">
        <v>4188</v>
      </c>
      <c r="D7060" s="634">
        <v>43397</v>
      </c>
      <c r="E7060" s="620" t="s">
        <v>300</v>
      </c>
      <c r="F7060" s="636" t="s">
        <v>4189</v>
      </c>
      <c r="G7060" s="637"/>
      <c r="H7060" s="610" t="s">
        <v>286</v>
      </c>
      <c r="I7060" s="611"/>
      <c r="J7060" s="209" t="s">
        <v>287</v>
      </c>
      <c r="K7060" s="209" t="s">
        <v>16</v>
      </c>
      <c r="L7060" s="210">
        <v>705</v>
      </c>
    </row>
    <row r="7061" spans="1:12" s="194" customFormat="1" ht="277.35000000000002" customHeight="1" x14ac:dyDescent="0.15">
      <c r="A7061" s="625"/>
      <c r="B7061" s="621"/>
      <c r="C7061" s="633"/>
      <c r="D7061" s="635"/>
      <c r="E7061" s="621"/>
      <c r="F7061" s="638"/>
      <c r="G7061" s="639"/>
      <c r="H7061" s="610" t="s">
        <v>242</v>
      </c>
      <c r="I7061" s="611"/>
      <c r="J7061" s="209" t="s">
        <v>287</v>
      </c>
      <c r="K7061" s="209" t="s">
        <v>287</v>
      </c>
      <c r="L7061" s="210">
        <v>0</v>
      </c>
    </row>
    <row r="7062" spans="1:12" s="194" customFormat="1" ht="24.6" customHeight="1" x14ac:dyDescent="0.15">
      <c r="A7062" s="625"/>
      <c r="B7062" s="203" t="s">
        <v>6</v>
      </c>
      <c r="C7062" s="207" t="s">
        <v>5</v>
      </c>
      <c r="D7062" s="207" t="s">
        <v>288</v>
      </c>
      <c r="E7062" s="207" t="s">
        <v>289</v>
      </c>
      <c r="F7062" s="612"/>
      <c r="G7062" s="613"/>
      <c r="H7062" s="616" t="s">
        <v>290</v>
      </c>
      <c r="I7062" s="617"/>
      <c r="J7062" s="620" t="s">
        <v>287</v>
      </c>
      <c r="K7062" s="620" t="s">
        <v>16</v>
      </c>
      <c r="L7062" s="622">
        <v>400</v>
      </c>
    </row>
    <row r="7063" spans="1:12" s="194" customFormat="1" ht="24.6" customHeight="1" x14ac:dyDescent="0.15">
      <c r="A7063" s="626"/>
      <c r="B7063" s="209" t="s">
        <v>2836</v>
      </c>
      <c r="C7063" s="209" t="s">
        <v>4189</v>
      </c>
      <c r="D7063" s="211">
        <v>43401</v>
      </c>
      <c r="E7063" s="209" t="s">
        <v>3378</v>
      </c>
      <c r="F7063" s="614"/>
      <c r="G7063" s="615"/>
      <c r="H7063" s="618"/>
      <c r="I7063" s="619"/>
      <c r="J7063" s="621"/>
      <c r="K7063" s="621"/>
      <c r="L7063" s="623"/>
    </row>
    <row r="7064" spans="1:12" s="194" customFormat="1" ht="24.6" customHeight="1" x14ac:dyDescent="0.15">
      <c r="A7064" s="624">
        <v>1325</v>
      </c>
      <c r="B7064" s="203" t="s">
        <v>12</v>
      </c>
      <c r="C7064" s="207" t="s">
        <v>11</v>
      </c>
      <c r="D7064" s="207" t="s">
        <v>280</v>
      </c>
      <c r="E7064" s="207" t="s">
        <v>281</v>
      </c>
      <c r="F7064" s="627" t="s">
        <v>8</v>
      </c>
      <c r="G7064" s="628"/>
      <c r="H7064" s="629"/>
      <c r="I7064" s="630"/>
      <c r="J7064" s="630"/>
      <c r="K7064" s="630"/>
      <c r="L7064" s="631"/>
    </row>
    <row r="7065" spans="1:12" s="194" customFormat="1" ht="26.65" customHeight="1" x14ac:dyDescent="0.15">
      <c r="A7065" s="625"/>
      <c r="B7065" s="620" t="s">
        <v>4190</v>
      </c>
      <c r="C7065" s="632" t="s">
        <v>4191</v>
      </c>
      <c r="D7065" s="634">
        <v>43500</v>
      </c>
      <c r="E7065" s="620" t="s">
        <v>4192</v>
      </c>
      <c r="F7065" s="636" t="s">
        <v>4193</v>
      </c>
      <c r="G7065" s="637"/>
      <c r="H7065" s="610" t="s">
        <v>286</v>
      </c>
      <c r="I7065" s="611"/>
      <c r="J7065" s="209" t="s">
        <v>287</v>
      </c>
      <c r="K7065" s="209" t="s">
        <v>16</v>
      </c>
      <c r="L7065" s="210">
        <v>294.82</v>
      </c>
    </row>
    <row r="7066" spans="1:12" s="194" customFormat="1" ht="353.1" customHeight="1" x14ac:dyDescent="0.15">
      <c r="A7066" s="625"/>
      <c r="B7066" s="621"/>
      <c r="C7066" s="633"/>
      <c r="D7066" s="635"/>
      <c r="E7066" s="621"/>
      <c r="F7066" s="638"/>
      <c r="G7066" s="639"/>
      <c r="H7066" s="610" t="s">
        <v>242</v>
      </c>
      <c r="I7066" s="611"/>
      <c r="J7066" s="209" t="s">
        <v>287</v>
      </c>
      <c r="K7066" s="209" t="s">
        <v>16</v>
      </c>
      <c r="L7066" s="210">
        <v>656.67</v>
      </c>
    </row>
    <row r="7067" spans="1:12" s="194" customFormat="1" ht="24.6" customHeight="1" x14ac:dyDescent="0.15">
      <c r="A7067" s="625"/>
      <c r="B7067" s="203" t="s">
        <v>6</v>
      </c>
      <c r="C7067" s="207" t="s">
        <v>5</v>
      </c>
      <c r="D7067" s="207" t="s">
        <v>288</v>
      </c>
      <c r="E7067" s="207" t="s">
        <v>289</v>
      </c>
      <c r="F7067" s="612"/>
      <c r="G7067" s="613"/>
      <c r="H7067" s="616" t="s">
        <v>290</v>
      </c>
      <c r="I7067" s="617"/>
      <c r="J7067" s="620" t="s">
        <v>287</v>
      </c>
      <c r="K7067" s="620" t="s">
        <v>287</v>
      </c>
      <c r="L7067" s="622">
        <v>0</v>
      </c>
    </row>
    <row r="7068" spans="1:12" s="194" customFormat="1" ht="24.6" customHeight="1" x14ac:dyDescent="0.15">
      <c r="A7068" s="626"/>
      <c r="B7068" s="209" t="s">
        <v>439</v>
      </c>
      <c r="C7068" s="209" t="s">
        <v>4193</v>
      </c>
      <c r="D7068" s="211">
        <v>43502</v>
      </c>
      <c r="E7068" s="209" t="s">
        <v>1990</v>
      </c>
      <c r="F7068" s="614"/>
      <c r="G7068" s="615"/>
      <c r="H7068" s="618"/>
      <c r="I7068" s="619"/>
      <c r="J7068" s="621"/>
      <c r="K7068" s="621"/>
      <c r="L7068" s="623"/>
    </row>
    <row r="7069" spans="1:12" s="194" customFormat="1" ht="24.6" customHeight="1" x14ac:dyDescent="0.15">
      <c r="A7069" s="624">
        <v>1326</v>
      </c>
      <c r="B7069" s="203" t="s">
        <v>12</v>
      </c>
      <c r="C7069" s="207" t="s">
        <v>11</v>
      </c>
      <c r="D7069" s="207" t="s">
        <v>280</v>
      </c>
      <c r="E7069" s="207" t="s">
        <v>281</v>
      </c>
      <c r="F7069" s="627" t="s">
        <v>8</v>
      </c>
      <c r="G7069" s="628"/>
      <c r="H7069" s="629"/>
      <c r="I7069" s="630"/>
      <c r="J7069" s="630"/>
      <c r="K7069" s="630"/>
      <c r="L7069" s="631"/>
    </row>
    <row r="7070" spans="1:12" s="194" customFormat="1" ht="26.65" customHeight="1" x14ac:dyDescent="0.15">
      <c r="A7070" s="625"/>
      <c r="B7070" s="620" t="s">
        <v>4194</v>
      </c>
      <c r="C7070" s="632" t="s">
        <v>4195</v>
      </c>
      <c r="D7070" s="634">
        <v>43401</v>
      </c>
      <c r="E7070" s="620" t="s">
        <v>2786</v>
      </c>
      <c r="F7070" s="636" t="s">
        <v>4196</v>
      </c>
      <c r="G7070" s="637"/>
      <c r="H7070" s="610" t="s">
        <v>286</v>
      </c>
      <c r="I7070" s="611"/>
      <c r="J7070" s="209" t="s">
        <v>287</v>
      </c>
      <c r="K7070" s="209" t="s">
        <v>16</v>
      </c>
      <c r="L7070" s="210">
        <v>416.64</v>
      </c>
    </row>
    <row r="7071" spans="1:12" s="194" customFormat="1" ht="169.5" customHeight="1" x14ac:dyDescent="0.15">
      <c r="A7071" s="625"/>
      <c r="B7071" s="621"/>
      <c r="C7071" s="633"/>
      <c r="D7071" s="635"/>
      <c r="E7071" s="621"/>
      <c r="F7071" s="638"/>
      <c r="G7071" s="639"/>
      <c r="H7071" s="610" t="s">
        <v>242</v>
      </c>
      <c r="I7071" s="611"/>
      <c r="J7071" s="209" t="s">
        <v>287</v>
      </c>
      <c r="K7071" s="209" t="s">
        <v>16</v>
      </c>
      <c r="L7071" s="210">
        <v>292.89999999999998</v>
      </c>
    </row>
    <row r="7072" spans="1:12" s="194" customFormat="1" ht="24.6" customHeight="1" x14ac:dyDescent="0.15">
      <c r="A7072" s="625"/>
      <c r="B7072" s="203" t="s">
        <v>6</v>
      </c>
      <c r="C7072" s="207" t="s">
        <v>5</v>
      </c>
      <c r="D7072" s="207" t="s">
        <v>288</v>
      </c>
      <c r="E7072" s="207" t="s">
        <v>289</v>
      </c>
      <c r="F7072" s="612"/>
      <c r="G7072" s="613"/>
      <c r="H7072" s="616" t="s">
        <v>290</v>
      </c>
      <c r="I7072" s="617"/>
      <c r="J7072" s="620" t="s">
        <v>287</v>
      </c>
      <c r="K7072" s="620" t="s">
        <v>287</v>
      </c>
      <c r="L7072" s="622">
        <v>0</v>
      </c>
    </row>
    <row r="7073" spans="1:12" s="194" customFormat="1" ht="24.6" customHeight="1" x14ac:dyDescent="0.15">
      <c r="A7073" s="626"/>
      <c r="B7073" s="209" t="s">
        <v>4197</v>
      </c>
      <c r="C7073" s="209" t="s">
        <v>4196</v>
      </c>
      <c r="D7073" s="211">
        <v>43404</v>
      </c>
      <c r="E7073" s="209" t="s">
        <v>4198</v>
      </c>
      <c r="F7073" s="614"/>
      <c r="G7073" s="615"/>
      <c r="H7073" s="618"/>
      <c r="I7073" s="619"/>
      <c r="J7073" s="621"/>
      <c r="K7073" s="621"/>
      <c r="L7073" s="623"/>
    </row>
    <row r="7074" spans="1:12" s="194" customFormat="1" ht="24.6" customHeight="1" x14ac:dyDescent="0.15">
      <c r="A7074" s="624">
        <v>1327</v>
      </c>
      <c r="B7074" s="203" t="s">
        <v>12</v>
      </c>
      <c r="C7074" s="207" t="s">
        <v>11</v>
      </c>
      <c r="D7074" s="207" t="s">
        <v>280</v>
      </c>
      <c r="E7074" s="207" t="s">
        <v>281</v>
      </c>
      <c r="F7074" s="627" t="s">
        <v>8</v>
      </c>
      <c r="G7074" s="628"/>
      <c r="H7074" s="629"/>
      <c r="I7074" s="630"/>
      <c r="J7074" s="630"/>
      <c r="K7074" s="630"/>
      <c r="L7074" s="631"/>
    </row>
    <row r="7075" spans="1:12" s="194" customFormat="1" ht="26.65" customHeight="1" x14ac:dyDescent="0.15">
      <c r="A7075" s="625"/>
      <c r="B7075" s="620" t="s">
        <v>4194</v>
      </c>
      <c r="C7075" s="632" t="s">
        <v>4199</v>
      </c>
      <c r="D7075" s="634">
        <v>43419</v>
      </c>
      <c r="E7075" s="620" t="s">
        <v>417</v>
      </c>
      <c r="F7075" s="636" t="s">
        <v>4012</v>
      </c>
      <c r="G7075" s="637"/>
      <c r="H7075" s="610" t="s">
        <v>286</v>
      </c>
      <c r="I7075" s="611"/>
      <c r="J7075" s="209" t="s">
        <v>287</v>
      </c>
      <c r="K7075" s="209" t="s">
        <v>287</v>
      </c>
      <c r="L7075" s="210">
        <v>0</v>
      </c>
    </row>
    <row r="7076" spans="1:12" s="194" customFormat="1" ht="148.35" customHeight="1" x14ac:dyDescent="0.15">
      <c r="A7076" s="625"/>
      <c r="B7076" s="621"/>
      <c r="C7076" s="633"/>
      <c r="D7076" s="635"/>
      <c r="E7076" s="621"/>
      <c r="F7076" s="638"/>
      <c r="G7076" s="639"/>
      <c r="H7076" s="610" t="s">
        <v>242</v>
      </c>
      <c r="I7076" s="611"/>
      <c r="J7076" s="209" t="s">
        <v>287</v>
      </c>
      <c r="K7076" s="209" t="s">
        <v>16</v>
      </c>
      <c r="L7076" s="210">
        <v>490.4</v>
      </c>
    </row>
    <row r="7077" spans="1:12" s="194" customFormat="1" ht="24.6" customHeight="1" x14ac:dyDescent="0.15">
      <c r="A7077" s="625"/>
      <c r="B7077" s="203" t="s">
        <v>6</v>
      </c>
      <c r="C7077" s="207" t="s">
        <v>5</v>
      </c>
      <c r="D7077" s="207" t="s">
        <v>288</v>
      </c>
      <c r="E7077" s="207" t="s">
        <v>289</v>
      </c>
      <c r="F7077" s="612"/>
      <c r="G7077" s="613"/>
      <c r="H7077" s="616" t="s">
        <v>290</v>
      </c>
      <c r="I7077" s="617"/>
      <c r="J7077" s="620" t="s">
        <v>287</v>
      </c>
      <c r="K7077" s="620" t="s">
        <v>16</v>
      </c>
      <c r="L7077" s="622">
        <v>650</v>
      </c>
    </row>
    <row r="7078" spans="1:12" s="194" customFormat="1" ht="24.6" customHeight="1" x14ac:dyDescent="0.15">
      <c r="A7078" s="626"/>
      <c r="B7078" s="209" t="s">
        <v>4197</v>
      </c>
      <c r="C7078" s="209" t="s">
        <v>4012</v>
      </c>
      <c r="D7078" s="211">
        <v>43420</v>
      </c>
      <c r="E7078" s="209" t="s">
        <v>1699</v>
      </c>
      <c r="F7078" s="614"/>
      <c r="G7078" s="615"/>
      <c r="H7078" s="618"/>
      <c r="I7078" s="619"/>
      <c r="J7078" s="621"/>
      <c r="K7078" s="621"/>
      <c r="L7078" s="623"/>
    </row>
    <row r="7079" spans="1:12" s="194" customFormat="1" ht="24.6" customHeight="1" x14ac:dyDescent="0.15">
      <c r="A7079" s="624">
        <v>1328</v>
      </c>
      <c r="B7079" s="203" t="s">
        <v>12</v>
      </c>
      <c r="C7079" s="207" t="s">
        <v>11</v>
      </c>
      <c r="D7079" s="207" t="s">
        <v>280</v>
      </c>
      <c r="E7079" s="207" t="s">
        <v>281</v>
      </c>
      <c r="F7079" s="627" t="s">
        <v>8</v>
      </c>
      <c r="G7079" s="628"/>
      <c r="H7079" s="629"/>
      <c r="I7079" s="630"/>
      <c r="J7079" s="630"/>
      <c r="K7079" s="630"/>
      <c r="L7079" s="631"/>
    </row>
    <row r="7080" spans="1:12" s="194" customFormat="1" ht="26.65" customHeight="1" x14ac:dyDescent="0.15">
      <c r="A7080" s="625"/>
      <c r="B7080" s="620" t="s">
        <v>4200</v>
      </c>
      <c r="C7080" s="632" t="s">
        <v>4201</v>
      </c>
      <c r="D7080" s="634">
        <v>43541</v>
      </c>
      <c r="E7080" s="620" t="s">
        <v>284</v>
      </c>
      <c r="F7080" s="636" t="s">
        <v>1008</v>
      </c>
      <c r="G7080" s="637"/>
      <c r="H7080" s="610" t="s">
        <v>286</v>
      </c>
      <c r="I7080" s="611"/>
      <c r="J7080" s="209" t="s">
        <v>287</v>
      </c>
      <c r="K7080" s="209" t="s">
        <v>16</v>
      </c>
      <c r="L7080" s="210">
        <v>285.02</v>
      </c>
    </row>
    <row r="7081" spans="1:12" s="194" customFormat="1" ht="409.6" customHeight="1" x14ac:dyDescent="0.15">
      <c r="A7081" s="625"/>
      <c r="B7081" s="640"/>
      <c r="C7081" s="641"/>
      <c r="D7081" s="642"/>
      <c r="E7081" s="640"/>
      <c r="F7081" s="643"/>
      <c r="G7081" s="644"/>
      <c r="H7081" s="616" t="s">
        <v>242</v>
      </c>
      <c r="I7081" s="617"/>
      <c r="J7081" s="620" t="s">
        <v>287</v>
      </c>
      <c r="K7081" s="620" t="s">
        <v>16</v>
      </c>
      <c r="L7081" s="622">
        <v>601.35</v>
      </c>
    </row>
    <row r="7082" spans="1:12" s="194" customFormat="1" ht="8.4499999999999993" customHeight="1" x14ac:dyDescent="0.15">
      <c r="A7082" s="625"/>
      <c r="B7082" s="621"/>
      <c r="C7082" s="633"/>
      <c r="D7082" s="635"/>
      <c r="E7082" s="621"/>
      <c r="F7082" s="638"/>
      <c r="G7082" s="639"/>
      <c r="H7082" s="618"/>
      <c r="I7082" s="619"/>
      <c r="J7082" s="621"/>
      <c r="K7082" s="621"/>
      <c r="L7082" s="623"/>
    </row>
    <row r="7083" spans="1:12" s="194" customFormat="1" ht="24.6" customHeight="1" x14ac:dyDescent="0.15">
      <c r="A7083" s="625"/>
      <c r="B7083" s="203" t="s">
        <v>6</v>
      </c>
      <c r="C7083" s="207" t="s">
        <v>5</v>
      </c>
      <c r="D7083" s="207" t="s">
        <v>288</v>
      </c>
      <c r="E7083" s="207" t="s">
        <v>289</v>
      </c>
      <c r="F7083" s="612"/>
      <c r="G7083" s="613"/>
      <c r="H7083" s="616" t="s">
        <v>290</v>
      </c>
      <c r="I7083" s="617"/>
      <c r="J7083" s="620" t="s">
        <v>287</v>
      </c>
      <c r="K7083" s="620" t="s">
        <v>16</v>
      </c>
      <c r="L7083" s="622">
        <v>97.95</v>
      </c>
    </row>
    <row r="7084" spans="1:12" s="194" customFormat="1" ht="24.6" customHeight="1" x14ac:dyDescent="0.15">
      <c r="A7084" s="626"/>
      <c r="B7084" s="209" t="s">
        <v>302</v>
      </c>
      <c r="C7084" s="209" t="s">
        <v>1008</v>
      </c>
      <c r="D7084" s="211">
        <v>43543</v>
      </c>
      <c r="E7084" s="209" t="s">
        <v>2356</v>
      </c>
      <c r="F7084" s="614"/>
      <c r="G7084" s="615"/>
      <c r="H7084" s="618"/>
      <c r="I7084" s="619"/>
      <c r="J7084" s="621"/>
      <c r="K7084" s="621"/>
      <c r="L7084" s="623"/>
    </row>
    <row r="7085" spans="1:12" s="194" customFormat="1" ht="24.6" customHeight="1" x14ac:dyDescent="0.15">
      <c r="A7085" s="624">
        <v>1329</v>
      </c>
      <c r="B7085" s="203" t="s">
        <v>12</v>
      </c>
      <c r="C7085" s="207" t="s">
        <v>11</v>
      </c>
      <c r="D7085" s="207" t="s">
        <v>280</v>
      </c>
      <c r="E7085" s="207" t="s">
        <v>281</v>
      </c>
      <c r="F7085" s="627" t="s">
        <v>8</v>
      </c>
      <c r="G7085" s="628"/>
      <c r="H7085" s="629"/>
      <c r="I7085" s="630"/>
      <c r="J7085" s="630"/>
      <c r="K7085" s="630"/>
      <c r="L7085" s="631"/>
    </row>
    <row r="7086" spans="1:12" s="194" customFormat="1" ht="26.65" customHeight="1" x14ac:dyDescent="0.15">
      <c r="A7086" s="625"/>
      <c r="B7086" s="620" t="s">
        <v>4202</v>
      </c>
      <c r="C7086" s="632" t="s">
        <v>4203</v>
      </c>
      <c r="D7086" s="634">
        <v>43552</v>
      </c>
      <c r="E7086" s="620" t="s">
        <v>774</v>
      </c>
      <c r="F7086" s="636" t="s">
        <v>775</v>
      </c>
      <c r="G7086" s="637"/>
      <c r="H7086" s="610" t="s">
        <v>286</v>
      </c>
      <c r="I7086" s="611"/>
      <c r="J7086" s="209" t="s">
        <v>287</v>
      </c>
      <c r="K7086" s="209" t="s">
        <v>16</v>
      </c>
      <c r="L7086" s="210">
        <v>268.18</v>
      </c>
    </row>
    <row r="7087" spans="1:12" s="194" customFormat="1" ht="374.45" customHeight="1" x14ac:dyDescent="0.15">
      <c r="A7087" s="625"/>
      <c r="B7087" s="621"/>
      <c r="C7087" s="633"/>
      <c r="D7087" s="635"/>
      <c r="E7087" s="621"/>
      <c r="F7087" s="638"/>
      <c r="G7087" s="639"/>
      <c r="H7087" s="610" t="s">
        <v>242</v>
      </c>
      <c r="I7087" s="611"/>
      <c r="J7087" s="209" t="s">
        <v>287</v>
      </c>
      <c r="K7087" s="209" t="s">
        <v>16</v>
      </c>
      <c r="L7087" s="210">
        <v>294.95999999999998</v>
      </c>
    </row>
    <row r="7088" spans="1:12" s="194" customFormat="1" ht="24.6" customHeight="1" x14ac:dyDescent="0.15">
      <c r="A7088" s="625"/>
      <c r="B7088" s="203" t="s">
        <v>6</v>
      </c>
      <c r="C7088" s="207" t="s">
        <v>5</v>
      </c>
      <c r="D7088" s="207" t="s">
        <v>288</v>
      </c>
      <c r="E7088" s="207" t="s">
        <v>289</v>
      </c>
      <c r="F7088" s="612"/>
      <c r="G7088" s="613"/>
      <c r="H7088" s="616" t="s">
        <v>290</v>
      </c>
      <c r="I7088" s="617"/>
      <c r="J7088" s="620" t="s">
        <v>287</v>
      </c>
      <c r="K7088" s="620" t="s">
        <v>287</v>
      </c>
      <c r="L7088" s="622">
        <v>0</v>
      </c>
    </row>
    <row r="7089" spans="1:12" s="194" customFormat="1" ht="24.6" customHeight="1" x14ac:dyDescent="0.15">
      <c r="A7089" s="626"/>
      <c r="B7089" s="209" t="s">
        <v>460</v>
      </c>
      <c r="C7089" s="209" t="s">
        <v>775</v>
      </c>
      <c r="D7089" s="211">
        <v>43554</v>
      </c>
      <c r="E7089" s="209" t="s">
        <v>3836</v>
      </c>
      <c r="F7089" s="614"/>
      <c r="G7089" s="615"/>
      <c r="H7089" s="618"/>
      <c r="I7089" s="619"/>
      <c r="J7089" s="621"/>
      <c r="K7089" s="621"/>
      <c r="L7089" s="623"/>
    </row>
    <row r="7090" spans="1:12" s="194" customFormat="1" ht="24.6" customHeight="1" x14ac:dyDescent="0.15">
      <c r="A7090" s="624">
        <v>1330</v>
      </c>
      <c r="B7090" s="203" t="s">
        <v>12</v>
      </c>
      <c r="C7090" s="207" t="s">
        <v>11</v>
      </c>
      <c r="D7090" s="207" t="s">
        <v>280</v>
      </c>
      <c r="E7090" s="207" t="s">
        <v>281</v>
      </c>
      <c r="F7090" s="627" t="s">
        <v>8</v>
      </c>
      <c r="G7090" s="628"/>
      <c r="H7090" s="629"/>
      <c r="I7090" s="630"/>
      <c r="J7090" s="630"/>
      <c r="K7090" s="630"/>
      <c r="L7090" s="631"/>
    </row>
    <row r="7091" spans="1:12" s="194" customFormat="1" ht="26.65" customHeight="1" x14ac:dyDescent="0.15">
      <c r="A7091" s="625"/>
      <c r="B7091" s="620" t="s">
        <v>4204</v>
      </c>
      <c r="C7091" s="632" t="s">
        <v>4205</v>
      </c>
      <c r="D7091" s="634">
        <v>43517</v>
      </c>
      <c r="E7091" s="620" t="s">
        <v>607</v>
      </c>
      <c r="F7091" s="636" t="s">
        <v>700</v>
      </c>
      <c r="G7091" s="637"/>
      <c r="H7091" s="610" t="s">
        <v>286</v>
      </c>
      <c r="I7091" s="611"/>
      <c r="J7091" s="209" t="s">
        <v>287</v>
      </c>
      <c r="K7091" s="209" t="s">
        <v>16</v>
      </c>
      <c r="L7091" s="210">
        <v>894.96</v>
      </c>
    </row>
    <row r="7092" spans="1:12" s="194" customFormat="1" ht="409.6" customHeight="1" x14ac:dyDescent="0.15">
      <c r="A7092" s="625"/>
      <c r="B7092" s="640"/>
      <c r="C7092" s="641"/>
      <c r="D7092" s="642"/>
      <c r="E7092" s="640"/>
      <c r="F7092" s="643"/>
      <c r="G7092" s="644"/>
      <c r="H7092" s="616" t="s">
        <v>242</v>
      </c>
      <c r="I7092" s="617"/>
      <c r="J7092" s="620" t="s">
        <v>287</v>
      </c>
      <c r="K7092" s="620" t="s">
        <v>287</v>
      </c>
      <c r="L7092" s="622">
        <v>0</v>
      </c>
    </row>
    <row r="7093" spans="1:12" s="194" customFormat="1" ht="192" customHeight="1" x14ac:dyDescent="0.15">
      <c r="A7093" s="625"/>
      <c r="B7093" s="621"/>
      <c r="C7093" s="633"/>
      <c r="D7093" s="635"/>
      <c r="E7093" s="621"/>
      <c r="F7093" s="638"/>
      <c r="G7093" s="639"/>
      <c r="H7093" s="618"/>
      <c r="I7093" s="619"/>
      <c r="J7093" s="621"/>
      <c r="K7093" s="621"/>
      <c r="L7093" s="623"/>
    </row>
    <row r="7094" spans="1:12" s="194" customFormat="1" ht="24.6" customHeight="1" x14ac:dyDescent="0.15">
      <c r="A7094" s="625"/>
      <c r="B7094" s="203" t="s">
        <v>6</v>
      </c>
      <c r="C7094" s="207" t="s">
        <v>5</v>
      </c>
      <c r="D7094" s="207" t="s">
        <v>288</v>
      </c>
      <c r="E7094" s="207" t="s">
        <v>289</v>
      </c>
      <c r="F7094" s="612"/>
      <c r="G7094" s="613"/>
      <c r="H7094" s="616" t="s">
        <v>290</v>
      </c>
      <c r="I7094" s="617"/>
      <c r="J7094" s="620" t="s">
        <v>287</v>
      </c>
      <c r="K7094" s="620" t="s">
        <v>16</v>
      </c>
      <c r="L7094" s="622">
        <v>450</v>
      </c>
    </row>
    <row r="7095" spans="1:12" s="194" customFormat="1" ht="24.6" customHeight="1" x14ac:dyDescent="0.15">
      <c r="A7095" s="626"/>
      <c r="B7095" s="209" t="s">
        <v>291</v>
      </c>
      <c r="C7095" s="209" t="s">
        <v>700</v>
      </c>
      <c r="D7095" s="211">
        <v>43521</v>
      </c>
      <c r="E7095" s="209" t="s">
        <v>701</v>
      </c>
      <c r="F7095" s="614"/>
      <c r="G7095" s="615"/>
      <c r="H7095" s="618"/>
      <c r="I7095" s="619"/>
      <c r="J7095" s="621"/>
      <c r="K7095" s="621"/>
      <c r="L7095" s="623"/>
    </row>
    <row r="7096" spans="1:12" s="194" customFormat="1" ht="24.6" customHeight="1" x14ac:dyDescent="0.15">
      <c r="A7096" s="624">
        <v>1331</v>
      </c>
      <c r="B7096" s="203" t="s">
        <v>12</v>
      </c>
      <c r="C7096" s="207" t="s">
        <v>11</v>
      </c>
      <c r="D7096" s="207" t="s">
        <v>280</v>
      </c>
      <c r="E7096" s="207" t="s">
        <v>281</v>
      </c>
      <c r="F7096" s="627" t="s">
        <v>8</v>
      </c>
      <c r="G7096" s="628"/>
      <c r="H7096" s="629"/>
      <c r="I7096" s="630"/>
      <c r="J7096" s="630"/>
      <c r="K7096" s="630"/>
      <c r="L7096" s="631"/>
    </row>
    <row r="7097" spans="1:12" s="194" customFormat="1" ht="26.65" customHeight="1" x14ac:dyDescent="0.15">
      <c r="A7097" s="625"/>
      <c r="B7097" s="620" t="s">
        <v>4206</v>
      </c>
      <c r="C7097" s="632" t="s">
        <v>4207</v>
      </c>
      <c r="D7097" s="634">
        <v>43442</v>
      </c>
      <c r="E7097" s="620" t="s">
        <v>2970</v>
      </c>
      <c r="F7097" s="636" t="s">
        <v>4208</v>
      </c>
      <c r="G7097" s="637"/>
      <c r="H7097" s="610" t="s">
        <v>286</v>
      </c>
      <c r="I7097" s="611"/>
      <c r="J7097" s="209" t="s">
        <v>287</v>
      </c>
      <c r="K7097" s="209" t="s">
        <v>16</v>
      </c>
      <c r="L7097" s="210">
        <v>7587</v>
      </c>
    </row>
    <row r="7098" spans="1:12" s="194" customFormat="1" ht="266.64999999999998" customHeight="1" x14ac:dyDescent="0.15">
      <c r="A7098" s="625"/>
      <c r="B7098" s="621"/>
      <c r="C7098" s="633"/>
      <c r="D7098" s="635"/>
      <c r="E7098" s="621"/>
      <c r="F7098" s="638"/>
      <c r="G7098" s="639"/>
      <c r="H7098" s="610" t="s">
        <v>242</v>
      </c>
      <c r="I7098" s="611"/>
      <c r="J7098" s="209" t="s">
        <v>287</v>
      </c>
      <c r="K7098" s="209" t="s">
        <v>16</v>
      </c>
      <c r="L7098" s="210">
        <v>2062</v>
      </c>
    </row>
    <row r="7099" spans="1:12" s="194" customFormat="1" ht="24.6" customHeight="1" x14ac:dyDescent="0.15">
      <c r="A7099" s="625"/>
      <c r="B7099" s="203" t="s">
        <v>6</v>
      </c>
      <c r="C7099" s="207" t="s">
        <v>5</v>
      </c>
      <c r="D7099" s="207" t="s">
        <v>288</v>
      </c>
      <c r="E7099" s="207" t="s">
        <v>289</v>
      </c>
      <c r="F7099" s="612"/>
      <c r="G7099" s="613"/>
      <c r="H7099" s="616" t="s">
        <v>290</v>
      </c>
      <c r="I7099" s="617"/>
      <c r="J7099" s="620" t="s">
        <v>287</v>
      </c>
      <c r="K7099" s="620" t="s">
        <v>287</v>
      </c>
      <c r="L7099" s="622">
        <v>0</v>
      </c>
    </row>
    <row r="7100" spans="1:12" s="194" customFormat="1" ht="24.6" customHeight="1" x14ac:dyDescent="0.15">
      <c r="A7100" s="626"/>
      <c r="B7100" s="209" t="s">
        <v>1765</v>
      </c>
      <c r="C7100" s="209" t="s">
        <v>4208</v>
      </c>
      <c r="D7100" s="211">
        <v>43471</v>
      </c>
      <c r="E7100" s="209" t="s">
        <v>4209</v>
      </c>
      <c r="F7100" s="614"/>
      <c r="G7100" s="615"/>
      <c r="H7100" s="618"/>
      <c r="I7100" s="619"/>
      <c r="J7100" s="621"/>
      <c r="K7100" s="621"/>
      <c r="L7100" s="623"/>
    </row>
    <row r="7101" spans="1:12" s="194" customFormat="1" ht="24.6" customHeight="1" x14ac:dyDescent="0.15">
      <c r="A7101" s="624">
        <v>1332</v>
      </c>
      <c r="B7101" s="203" t="s">
        <v>12</v>
      </c>
      <c r="C7101" s="207" t="s">
        <v>11</v>
      </c>
      <c r="D7101" s="207" t="s">
        <v>280</v>
      </c>
      <c r="E7101" s="207" t="s">
        <v>281</v>
      </c>
      <c r="F7101" s="627" t="s">
        <v>8</v>
      </c>
      <c r="G7101" s="628"/>
      <c r="H7101" s="629"/>
      <c r="I7101" s="630"/>
      <c r="J7101" s="630"/>
      <c r="K7101" s="630"/>
      <c r="L7101" s="631"/>
    </row>
    <row r="7102" spans="1:12" s="194" customFormat="1" ht="26.65" customHeight="1" x14ac:dyDescent="0.15">
      <c r="A7102" s="625"/>
      <c r="B7102" s="620" t="s">
        <v>4210</v>
      </c>
      <c r="C7102" s="632" t="s">
        <v>4211</v>
      </c>
      <c r="D7102" s="634">
        <v>43470</v>
      </c>
      <c r="E7102" s="620" t="s">
        <v>389</v>
      </c>
      <c r="F7102" s="636" t="s">
        <v>979</v>
      </c>
      <c r="G7102" s="637"/>
      <c r="H7102" s="610" t="s">
        <v>286</v>
      </c>
      <c r="I7102" s="611"/>
      <c r="J7102" s="209" t="s">
        <v>287</v>
      </c>
      <c r="K7102" s="209" t="s">
        <v>16</v>
      </c>
      <c r="L7102" s="210">
        <v>702</v>
      </c>
    </row>
    <row r="7103" spans="1:12" s="194" customFormat="1" ht="409.6" customHeight="1" x14ac:dyDescent="0.15">
      <c r="A7103" s="625"/>
      <c r="B7103" s="640"/>
      <c r="C7103" s="641"/>
      <c r="D7103" s="642"/>
      <c r="E7103" s="640"/>
      <c r="F7103" s="643"/>
      <c r="G7103" s="644"/>
      <c r="H7103" s="616" t="s">
        <v>242</v>
      </c>
      <c r="I7103" s="617"/>
      <c r="J7103" s="620" t="s">
        <v>287</v>
      </c>
      <c r="K7103" s="620" t="s">
        <v>16</v>
      </c>
      <c r="L7103" s="622">
        <v>400</v>
      </c>
    </row>
    <row r="7104" spans="1:12" s="194" customFormat="1" ht="277.89999999999998" customHeight="1" x14ac:dyDescent="0.15">
      <c r="A7104" s="625"/>
      <c r="B7104" s="621"/>
      <c r="C7104" s="633"/>
      <c r="D7104" s="635"/>
      <c r="E7104" s="621"/>
      <c r="F7104" s="638"/>
      <c r="G7104" s="639"/>
      <c r="H7104" s="618"/>
      <c r="I7104" s="619"/>
      <c r="J7104" s="621"/>
      <c r="K7104" s="621"/>
      <c r="L7104" s="623"/>
    </row>
    <row r="7105" spans="1:12" s="194" customFormat="1" ht="24.6" customHeight="1" x14ac:dyDescent="0.15">
      <c r="A7105" s="625"/>
      <c r="B7105" s="203" t="s">
        <v>6</v>
      </c>
      <c r="C7105" s="207" t="s">
        <v>5</v>
      </c>
      <c r="D7105" s="207" t="s">
        <v>288</v>
      </c>
      <c r="E7105" s="207" t="s">
        <v>289</v>
      </c>
      <c r="F7105" s="612"/>
      <c r="G7105" s="613"/>
      <c r="H7105" s="616" t="s">
        <v>290</v>
      </c>
      <c r="I7105" s="617"/>
      <c r="J7105" s="620" t="s">
        <v>287</v>
      </c>
      <c r="K7105" s="620" t="s">
        <v>287</v>
      </c>
      <c r="L7105" s="622">
        <v>0</v>
      </c>
    </row>
    <row r="7106" spans="1:12" s="194" customFormat="1" ht="24.6" customHeight="1" x14ac:dyDescent="0.15">
      <c r="A7106" s="626"/>
      <c r="B7106" s="209" t="s">
        <v>291</v>
      </c>
      <c r="C7106" s="209" t="s">
        <v>979</v>
      </c>
      <c r="D7106" s="211">
        <v>43478</v>
      </c>
      <c r="E7106" s="209" t="s">
        <v>4212</v>
      </c>
      <c r="F7106" s="614"/>
      <c r="G7106" s="615"/>
      <c r="H7106" s="618"/>
      <c r="I7106" s="619"/>
      <c r="J7106" s="621"/>
      <c r="K7106" s="621"/>
      <c r="L7106" s="623"/>
    </row>
    <row r="7107" spans="1:12" s="194" customFormat="1" ht="24.6" customHeight="1" x14ac:dyDescent="0.15">
      <c r="A7107" s="624">
        <v>1333</v>
      </c>
      <c r="B7107" s="203" t="s">
        <v>12</v>
      </c>
      <c r="C7107" s="207" t="s">
        <v>11</v>
      </c>
      <c r="D7107" s="207" t="s">
        <v>280</v>
      </c>
      <c r="E7107" s="207" t="s">
        <v>281</v>
      </c>
      <c r="F7107" s="627" t="s">
        <v>8</v>
      </c>
      <c r="G7107" s="628"/>
      <c r="H7107" s="629"/>
      <c r="I7107" s="630"/>
      <c r="J7107" s="630"/>
      <c r="K7107" s="630"/>
      <c r="L7107" s="631"/>
    </row>
    <row r="7108" spans="1:12" s="194" customFormat="1" ht="26.65" customHeight="1" x14ac:dyDescent="0.15">
      <c r="A7108" s="625"/>
      <c r="B7108" s="620" t="s">
        <v>4213</v>
      </c>
      <c r="C7108" s="620" t="s">
        <v>4214</v>
      </c>
      <c r="D7108" s="634">
        <v>43413</v>
      </c>
      <c r="E7108" s="620" t="s">
        <v>469</v>
      </c>
      <c r="F7108" s="636" t="s">
        <v>2086</v>
      </c>
      <c r="G7108" s="637"/>
      <c r="H7108" s="610" t="s">
        <v>286</v>
      </c>
      <c r="I7108" s="611"/>
      <c r="J7108" s="209" t="s">
        <v>287</v>
      </c>
      <c r="K7108" s="209" t="s">
        <v>287</v>
      </c>
      <c r="L7108" s="210">
        <v>0</v>
      </c>
    </row>
    <row r="7109" spans="1:12" s="194" customFormat="1" ht="29.85" customHeight="1" x14ac:dyDescent="0.15">
      <c r="A7109" s="625"/>
      <c r="B7109" s="621"/>
      <c r="C7109" s="621"/>
      <c r="D7109" s="635"/>
      <c r="E7109" s="621"/>
      <c r="F7109" s="638"/>
      <c r="G7109" s="639"/>
      <c r="H7109" s="610" t="s">
        <v>242</v>
      </c>
      <c r="I7109" s="611"/>
      <c r="J7109" s="209" t="s">
        <v>287</v>
      </c>
      <c r="K7109" s="209" t="s">
        <v>287</v>
      </c>
      <c r="L7109" s="210">
        <v>0</v>
      </c>
    </row>
    <row r="7110" spans="1:12" s="194" customFormat="1" ht="24.6" customHeight="1" x14ac:dyDescent="0.15">
      <c r="A7110" s="625"/>
      <c r="B7110" s="203" t="s">
        <v>6</v>
      </c>
      <c r="C7110" s="207" t="s">
        <v>5</v>
      </c>
      <c r="D7110" s="207" t="s">
        <v>288</v>
      </c>
      <c r="E7110" s="207" t="s">
        <v>289</v>
      </c>
      <c r="F7110" s="612"/>
      <c r="G7110" s="613"/>
      <c r="H7110" s="616" t="s">
        <v>290</v>
      </c>
      <c r="I7110" s="617"/>
      <c r="J7110" s="620" t="s">
        <v>287</v>
      </c>
      <c r="K7110" s="620" t="s">
        <v>16</v>
      </c>
      <c r="L7110" s="622">
        <v>750</v>
      </c>
    </row>
    <row r="7111" spans="1:12" s="194" customFormat="1" ht="24.6" customHeight="1" x14ac:dyDescent="0.15">
      <c r="A7111" s="626"/>
      <c r="B7111" s="209" t="s">
        <v>291</v>
      </c>
      <c r="C7111" s="209" t="s">
        <v>2086</v>
      </c>
      <c r="D7111" s="211">
        <v>43416</v>
      </c>
      <c r="E7111" s="209" t="s">
        <v>3937</v>
      </c>
      <c r="F7111" s="614"/>
      <c r="G7111" s="615"/>
      <c r="H7111" s="618"/>
      <c r="I7111" s="619"/>
      <c r="J7111" s="621"/>
      <c r="K7111" s="621"/>
      <c r="L7111" s="623"/>
    </row>
    <row r="7112" spans="1:12" s="194" customFormat="1" ht="24.6" customHeight="1" x14ac:dyDescent="0.15">
      <c r="A7112" s="624">
        <v>1334</v>
      </c>
      <c r="B7112" s="203" t="s">
        <v>12</v>
      </c>
      <c r="C7112" s="207" t="s">
        <v>11</v>
      </c>
      <c r="D7112" s="207" t="s">
        <v>280</v>
      </c>
      <c r="E7112" s="207" t="s">
        <v>281</v>
      </c>
      <c r="F7112" s="627" t="s">
        <v>8</v>
      </c>
      <c r="G7112" s="628"/>
      <c r="H7112" s="629"/>
      <c r="I7112" s="630"/>
      <c r="J7112" s="630"/>
      <c r="K7112" s="630"/>
      <c r="L7112" s="631"/>
    </row>
    <row r="7113" spans="1:12" s="194" customFormat="1" ht="26.65" customHeight="1" x14ac:dyDescent="0.15">
      <c r="A7113" s="625"/>
      <c r="B7113" s="620" t="s">
        <v>4215</v>
      </c>
      <c r="C7113" s="632" t="s">
        <v>4216</v>
      </c>
      <c r="D7113" s="634">
        <v>43403</v>
      </c>
      <c r="E7113" s="620" t="s">
        <v>469</v>
      </c>
      <c r="F7113" s="636" t="s">
        <v>4217</v>
      </c>
      <c r="G7113" s="637"/>
      <c r="H7113" s="610" t="s">
        <v>286</v>
      </c>
      <c r="I7113" s="611"/>
      <c r="J7113" s="209" t="s">
        <v>287</v>
      </c>
      <c r="K7113" s="209" t="s">
        <v>16</v>
      </c>
      <c r="L7113" s="210">
        <v>360.59</v>
      </c>
    </row>
    <row r="7114" spans="1:12" s="194" customFormat="1" ht="409.6" customHeight="1" x14ac:dyDescent="0.15">
      <c r="A7114" s="625"/>
      <c r="B7114" s="640"/>
      <c r="C7114" s="641"/>
      <c r="D7114" s="642"/>
      <c r="E7114" s="640"/>
      <c r="F7114" s="643"/>
      <c r="G7114" s="644"/>
      <c r="H7114" s="616" t="s">
        <v>242</v>
      </c>
      <c r="I7114" s="617"/>
      <c r="J7114" s="620" t="s">
        <v>287</v>
      </c>
      <c r="K7114" s="620" t="s">
        <v>16</v>
      </c>
      <c r="L7114" s="622">
        <v>321.39999999999998</v>
      </c>
    </row>
    <row r="7115" spans="1:12" s="194" customFormat="1" ht="19.7" customHeight="1" x14ac:dyDescent="0.15">
      <c r="A7115" s="625"/>
      <c r="B7115" s="621"/>
      <c r="C7115" s="633"/>
      <c r="D7115" s="635"/>
      <c r="E7115" s="621"/>
      <c r="F7115" s="638"/>
      <c r="G7115" s="639"/>
      <c r="H7115" s="618"/>
      <c r="I7115" s="619"/>
      <c r="J7115" s="621"/>
      <c r="K7115" s="621"/>
      <c r="L7115" s="623"/>
    </row>
    <row r="7116" spans="1:12" s="194" customFormat="1" ht="24.6" customHeight="1" x14ac:dyDescent="0.15">
      <c r="A7116" s="625"/>
      <c r="B7116" s="203" t="s">
        <v>6</v>
      </c>
      <c r="C7116" s="207" t="s">
        <v>5</v>
      </c>
      <c r="D7116" s="207" t="s">
        <v>288</v>
      </c>
      <c r="E7116" s="207" t="s">
        <v>289</v>
      </c>
      <c r="F7116" s="612"/>
      <c r="G7116" s="613"/>
      <c r="H7116" s="616" t="s">
        <v>290</v>
      </c>
      <c r="I7116" s="617"/>
      <c r="J7116" s="620" t="s">
        <v>287</v>
      </c>
      <c r="K7116" s="620" t="s">
        <v>287</v>
      </c>
      <c r="L7116" s="622">
        <v>0</v>
      </c>
    </row>
    <row r="7117" spans="1:12" s="194" customFormat="1" ht="24.6" customHeight="1" x14ac:dyDescent="0.15">
      <c r="A7117" s="626"/>
      <c r="B7117" s="209" t="s">
        <v>511</v>
      </c>
      <c r="C7117" s="209" t="s">
        <v>4217</v>
      </c>
      <c r="D7117" s="211">
        <v>43404</v>
      </c>
      <c r="E7117" s="209" t="s">
        <v>1190</v>
      </c>
      <c r="F7117" s="614"/>
      <c r="G7117" s="615"/>
      <c r="H7117" s="618"/>
      <c r="I7117" s="619"/>
      <c r="J7117" s="621"/>
      <c r="K7117" s="621"/>
      <c r="L7117" s="623"/>
    </row>
    <row r="7118" spans="1:12" s="194" customFormat="1" ht="24.6" customHeight="1" x14ac:dyDescent="0.15">
      <c r="A7118" s="624">
        <v>1335</v>
      </c>
      <c r="B7118" s="203" t="s">
        <v>12</v>
      </c>
      <c r="C7118" s="207" t="s">
        <v>11</v>
      </c>
      <c r="D7118" s="207" t="s">
        <v>280</v>
      </c>
      <c r="E7118" s="207" t="s">
        <v>281</v>
      </c>
      <c r="F7118" s="627" t="s">
        <v>8</v>
      </c>
      <c r="G7118" s="628"/>
      <c r="H7118" s="629"/>
      <c r="I7118" s="630"/>
      <c r="J7118" s="630"/>
      <c r="K7118" s="630"/>
      <c r="L7118" s="631"/>
    </row>
    <row r="7119" spans="1:12" s="194" customFormat="1" ht="26.65" customHeight="1" x14ac:dyDescent="0.15">
      <c r="A7119" s="625"/>
      <c r="B7119" s="620" t="s">
        <v>4218</v>
      </c>
      <c r="C7119" s="632" t="s">
        <v>4219</v>
      </c>
      <c r="D7119" s="634">
        <v>43376</v>
      </c>
      <c r="E7119" s="620" t="s">
        <v>4220</v>
      </c>
      <c r="F7119" s="636" t="s">
        <v>4221</v>
      </c>
      <c r="G7119" s="637"/>
      <c r="H7119" s="610" t="s">
        <v>286</v>
      </c>
      <c r="I7119" s="611"/>
      <c r="J7119" s="209" t="s">
        <v>287</v>
      </c>
      <c r="K7119" s="209" t="s">
        <v>16</v>
      </c>
      <c r="L7119" s="210">
        <v>166</v>
      </c>
    </row>
    <row r="7120" spans="1:12" s="194" customFormat="1" ht="409.6" customHeight="1" x14ac:dyDescent="0.15">
      <c r="A7120" s="625"/>
      <c r="B7120" s="640"/>
      <c r="C7120" s="641"/>
      <c r="D7120" s="642"/>
      <c r="E7120" s="640"/>
      <c r="F7120" s="643"/>
      <c r="G7120" s="644"/>
      <c r="H7120" s="616" t="s">
        <v>242</v>
      </c>
      <c r="I7120" s="617"/>
      <c r="J7120" s="620" t="s">
        <v>287</v>
      </c>
      <c r="K7120" s="620" t="s">
        <v>16</v>
      </c>
      <c r="L7120" s="622">
        <v>495.55</v>
      </c>
    </row>
    <row r="7121" spans="1:12" s="194" customFormat="1" ht="105.6" customHeight="1" x14ac:dyDescent="0.15">
      <c r="A7121" s="625"/>
      <c r="B7121" s="621"/>
      <c r="C7121" s="633"/>
      <c r="D7121" s="635"/>
      <c r="E7121" s="621"/>
      <c r="F7121" s="638"/>
      <c r="G7121" s="639"/>
      <c r="H7121" s="618"/>
      <c r="I7121" s="619"/>
      <c r="J7121" s="621"/>
      <c r="K7121" s="621"/>
      <c r="L7121" s="623"/>
    </row>
    <row r="7122" spans="1:12" s="194" customFormat="1" ht="24.6" customHeight="1" x14ac:dyDescent="0.15">
      <c r="A7122" s="625"/>
      <c r="B7122" s="203" t="s">
        <v>6</v>
      </c>
      <c r="C7122" s="207" t="s">
        <v>5</v>
      </c>
      <c r="D7122" s="207" t="s">
        <v>288</v>
      </c>
      <c r="E7122" s="207" t="s">
        <v>289</v>
      </c>
      <c r="F7122" s="612"/>
      <c r="G7122" s="613"/>
      <c r="H7122" s="616" t="s">
        <v>290</v>
      </c>
      <c r="I7122" s="617"/>
      <c r="J7122" s="620" t="s">
        <v>287</v>
      </c>
      <c r="K7122" s="620" t="s">
        <v>287</v>
      </c>
      <c r="L7122" s="622">
        <v>0</v>
      </c>
    </row>
    <row r="7123" spans="1:12" s="194" customFormat="1" ht="24.6" customHeight="1" x14ac:dyDescent="0.15">
      <c r="A7123" s="626"/>
      <c r="B7123" s="209" t="s">
        <v>439</v>
      </c>
      <c r="C7123" s="209" t="s">
        <v>4221</v>
      </c>
      <c r="D7123" s="211">
        <v>43384</v>
      </c>
      <c r="E7123" s="209" t="s">
        <v>4222</v>
      </c>
      <c r="F7123" s="614"/>
      <c r="G7123" s="615"/>
      <c r="H7123" s="618"/>
      <c r="I7123" s="619"/>
      <c r="J7123" s="621"/>
      <c r="K7123" s="621"/>
      <c r="L7123" s="623"/>
    </row>
    <row r="7124" spans="1:12" s="194" customFormat="1" ht="24.6" customHeight="1" x14ac:dyDescent="0.15">
      <c r="A7124" s="624">
        <v>1336</v>
      </c>
      <c r="B7124" s="203" t="s">
        <v>12</v>
      </c>
      <c r="C7124" s="207" t="s">
        <v>11</v>
      </c>
      <c r="D7124" s="207" t="s">
        <v>280</v>
      </c>
      <c r="E7124" s="207" t="s">
        <v>281</v>
      </c>
      <c r="F7124" s="627" t="s">
        <v>8</v>
      </c>
      <c r="G7124" s="628"/>
      <c r="H7124" s="629"/>
      <c r="I7124" s="630"/>
      <c r="J7124" s="630"/>
      <c r="K7124" s="630"/>
      <c r="L7124" s="631"/>
    </row>
    <row r="7125" spans="1:12" s="194" customFormat="1" ht="26.65" customHeight="1" x14ac:dyDescent="0.15">
      <c r="A7125" s="625"/>
      <c r="B7125" s="620" t="s">
        <v>4218</v>
      </c>
      <c r="C7125" s="632" t="s">
        <v>4219</v>
      </c>
      <c r="D7125" s="634">
        <v>43376</v>
      </c>
      <c r="E7125" s="620" t="s">
        <v>4220</v>
      </c>
      <c r="F7125" s="636" t="s">
        <v>4223</v>
      </c>
      <c r="G7125" s="637"/>
      <c r="H7125" s="610" t="s">
        <v>286</v>
      </c>
      <c r="I7125" s="611"/>
      <c r="J7125" s="209" t="s">
        <v>287</v>
      </c>
      <c r="K7125" s="209" t="s">
        <v>16</v>
      </c>
      <c r="L7125" s="210">
        <v>976</v>
      </c>
    </row>
    <row r="7126" spans="1:12" s="194" customFormat="1" ht="409.6" customHeight="1" x14ac:dyDescent="0.15">
      <c r="A7126" s="625"/>
      <c r="B7126" s="640"/>
      <c r="C7126" s="641"/>
      <c r="D7126" s="642"/>
      <c r="E7126" s="640"/>
      <c r="F7126" s="643"/>
      <c r="G7126" s="644"/>
      <c r="H7126" s="616" t="s">
        <v>242</v>
      </c>
      <c r="I7126" s="617"/>
      <c r="J7126" s="620" t="s">
        <v>287</v>
      </c>
      <c r="K7126" s="620" t="s">
        <v>16</v>
      </c>
      <c r="L7126" s="622">
        <v>893.07</v>
      </c>
    </row>
    <row r="7127" spans="1:12" s="194" customFormat="1" ht="105.6" customHeight="1" x14ac:dyDescent="0.15">
      <c r="A7127" s="625"/>
      <c r="B7127" s="621"/>
      <c r="C7127" s="633"/>
      <c r="D7127" s="635"/>
      <c r="E7127" s="621"/>
      <c r="F7127" s="638"/>
      <c r="G7127" s="639"/>
      <c r="H7127" s="618"/>
      <c r="I7127" s="619"/>
      <c r="J7127" s="621"/>
      <c r="K7127" s="621"/>
      <c r="L7127" s="623"/>
    </row>
    <row r="7128" spans="1:12" s="194" customFormat="1" ht="24.6" customHeight="1" x14ac:dyDescent="0.15">
      <c r="A7128" s="625"/>
      <c r="B7128" s="203" t="s">
        <v>6</v>
      </c>
      <c r="C7128" s="207" t="s">
        <v>5</v>
      </c>
      <c r="D7128" s="207" t="s">
        <v>288</v>
      </c>
      <c r="E7128" s="207" t="s">
        <v>289</v>
      </c>
      <c r="F7128" s="612"/>
      <c r="G7128" s="613"/>
      <c r="H7128" s="616" t="s">
        <v>290</v>
      </c>
      <c r="I7128" s="617"/>
      <c r="J7128" s="620" t="s">
        <v>287</v>
      </c>
      <c r="K7128" s="620" t="s">
        <v>16</v>
      </c>
      <c r="L7128" s="622">
        <v>766.06</v>
      </c>
    </row>
    <row r="7129" spans="1:12" s="194" customFormat="1" ht="24.6" customHeight="1" x14ac:dyDescent="0.15">
      <c r="A7129" s="626"/>
      <c r="B7129" s="209" t="s">
        <v>439</v>
      </c>
      <c r="C7129" s="209" t="s">
        <v>4223</v>
      </c>
      <c r="D7129" s="211">
        <v>43384</v>
      </c>
      <c r="E7129" s="209" t="s">
        <v>4222</v>
      </c>
      <c r="F7129" s="614"/>
      <c r="G7129" s="615"/>
      <c r="H7129" s="618"/>
      <c r="I7129" s="619"/>
      <c r="J7129" s="621"/>
      <c r="K7129" s="621"/>
      <c r="L7129" s="623"/>
    </row>
    <row r="7130" spans="1:12" s="194" customFormat="1" ht="24.6" customHeight="1" x14ac:dyDescent="0.15">
      <c r="A7130" s="624">
        <v>1337</v>
      </c>
      <c r="B7130" s="203" t="s">
        <v>12</v>
      </c>
      <c r="C7130" s="207" t="s">
        <v>11</v>
      </c>
      <c r="D7130" s="207" t="s">
        <v>280</v>
      </c>
      <c r="E7130" s="207" t="s">
        <v>281</v>
      </c>
      <c r="F7130" s="627" t="s">
        <v>8</v>
      </c>
      <c r="G7130" s="628"/>
      <c r="H7130" s="629"/>
      <c r="I7130" s="630"/>
      <c r="J7130" s="630"/>
      <c r="K7130" s="630"/>
      <c r="L7130" s="631"/>
    </row>
    <row r="7131" spans="1:12" s="194" customFormat="1" ht="26.65" customHeight="1" x14ac:dyDescent="0.15">
      <c r="A7131" s="625"/>
      <c r="B7131" s="620" t="s">
        <v>4218</v>
      </c>
      <c r="C7131" s="632" t="s">
        <v>4219</v>
      </c>
      <c r="D7131" s="634">
        <v>43376</v>
      </c>
      <c r="E7131" s="620" t="s">
        <v>4220</v>
      </c>
      <c r="F7131" s="636" t="s">
        <v>4224</v>
      </c>
      <c r="G7131" s="637"/>
      <c r="H7131" s="610" t="s">
        <v>286</v>
      </c>
      <c r="I7131" s="611"/>
      <c r="J7131" s="209" t="s">
        <v>287</v>
      </c>
      <c r="K7131" s="209" t="s">
        <v>16</v>
      </c>
      <c r="L7131" s="210">
        <v>521</v>
      </c>
    </row>
    <row r="7132" spans="1:12" s="194" customFormat="1" ht="409.6" customHeight="1" x14ac:dyDescent="0.15">
      <c r="A7132" s="625"/>
      <c r="B7132" s="640"/>
      <c r="C7132" s="641"/>
      <c r="D7132" s="642"/>
      <c r="E7132" s="640"/>
      <c r="F7132" s="643"/>
      <c r="G7132" s="644"/>
      <c r="H7132" s="616" t="s">
        <v>242</v>
      </c>
      <c r="I7132" s="617"/>
      <c r="J7132" s="620" t="s">
        <v>287</v>
      </c>
      <c r="K7132" s="620" t="s">
        <v>287</v>
      </c>
      <c r="L7132" s="622">
        <v>0</v>
      </c>
    </row>
    <row r="7133" spans="1:12" s="194" customFormat="1" ht="105.6" customHeight="1" x14ac:dyDescent="0.15">
      <c r="A7133" s="625"/>
      <c r="B7133" s="621"/>
      <c r="C7133" s="633"/>
      <c r="D7133" s="635"/>
      <c r="E7133" s="621"/>
      <c r="F7133" s="638"/>
      <c r="G7133" s="639"/>
      <c r="H7133" s="618"/>
      <c r="I7133" s="619"/>
      <c r="J7133" s="621"/>
      <c r="K7133" s="621"/>
      <c r="L7133" s="623"/>
    </row>
    <row r="7134" spans="1:12" s="194" customFormat="1" ht="24.6" customHeight="1" x14ac:dyDescent="0.15">
      <c r="A7134" s="625"/>
      <c r="B7134" s="203" t="s">
        <v>6</v>
      </c>
      <c r="C7134" s="207" t="s">
        <v>5</v>
      </c>
      <c r="D7134" s="207" t="s">
        <v>288</v>
      </c>
      <c r="E7134" s="207" t="s">
        <v>289</v>
      </c>
      <c r="F7134" s="612"/>
      <c r="G7134" s="613"/>
      <c r="H7134" s="616" t="s">
        <v>290</v>
      </c>
      <c r="I7134" s="617"/>
      <c r="J7134" s="620" t="s">
        <v>287</v>
      </c>
      <c r="K7134" s="620" t="s">
        <v>287</v>
      </c>
      <c r="L7134" s="622">
        <v>0</v>
      </c>
    </row>
    <row r="7135" spans="1:12" s="194" customFormat="1" ht="24.6" customHeight="1" x14ac:dyDescent="0.15">
      <c r="A7135" s="626"/>
      <c r="B7135" s="209" t="s">
        <v>439</v>
      </c>
      <c r="C7135" s="209" t="s">
        <v>4224</v>
      </c>
      <c r="D7135" s="211">
        <v>43384</v>
      </c>
      <c r="E7135" s="209" t="s">
        <v>4222</v>
      </c>
      <c r="F7135" s="614"/>
      <c r="G7135" s="615"/>
      <c r="H7135" s="618"/>
      <c r="I7135" s="619"/>
      <c r="J7135" s="621"/>
      <c r="K7135" s="621"/>
      <c r="L7135" s="623"/>
    </row>
    <row r="7136" spans="1:12" s="194" customFormat="1" ht="24.6" customHeight="1" x14ac:dyDescent="0.15">
      <c r="A7136" s="624">
        <v>1338</v>
      </c>
      <c r="B7136" s="203" t="s">
        <v>12</v>
      </c>
      <c r="C7136" s="207" t="s">
        <v>11</v>
      </c>
      <c r="D7136" s="207" t="s">
        <v>280</v>
      </c>
      <c r="E7136" s="207" t="s">
        <v>281</v>
      </c>
      <c r="F7136" s="627" t="s">
        <v>8</v>
      </c>
      <c r="G7136" s="628"/>
      <c r="H7136" s="629"/>
      <c r="I7136" s="630"/>
      <c r="J7136" s="630"/>
      <c r="K7136" s="630"/>
      <c r="L7136" s="631"/>
    </row>
    <row r="7137" spans="1:12" s="194" customFormat="1" ht="26.65" customHeight="1" x14ac:dyDescent="0.15">
      <c r="A7137" s="625"/>
      <c r="B7137" s="620" t="s">
        <v>4218</v>
      </c>
      <c r="C7137" s="632" t="s">
        <v>4225</v>
      </c>
      <c r="D7137" s="634">
        <v>43525</v>
      </c>
      <c r="E7137" s="620" t="s">
        <v>659</v>
      </c>
      <c r="F7137" s="636" t="s">
        <v>1427</v>
      </c>
      <c r="G7137" s="637"/>
      <c r="H7137" s="610" t="s">
        <v>286</v>
      </c>
      <c r="I7137" s="611"/>
      <c r="J7137" s="209" t="s">
        <v>287</v>
      </c>
      <c r="K7137" s="209" t="s">
        <v>16</v>
      </c>
      <c r="L7137" s="210">
        <v>447.8</v>
      </c>
    </row>
    <row r="7138" spans="1:12" s="194" customFormat="1" ht="409.6" customHeight="1" x14ac:dyDescent="0.15">
      <c r="A7138" s="625"/>
      <c r="B7138" s="640"/>
      <c r="C7138" s="641"/>
      <c r="D7138" s="642"/>
      <c r="E7138" s="640"/>
      <c r="F7138" s="643"/>
      <c r="G7138" s="644"/>
      <c r="H7138" s="616" t="s">
        <v>242</v>
      </c>
      <c r="I7138" s="617"/>
      <c r="J7138" s="620" t="s">
        <v>287</v>
      </c>
      <c r="K7138" s="620" t="s">
        <v>16</v>
      </c>
      <c r="L7138" s="622">
        <v>450.14</v>
      </c>
    </row>
    <row r="7139" spans="1:12" s="194" customFormat="1" ht="105.6" customHeight="1" x14ac:dyDescent="0.15">
      <c r="A7139" s="625"/>
      <c r="B7139" s="621"/>
      <c r="C7139" s="633"/>
      <c r="D7139" s="635"/>
      <c r="E7139" s="621"/>
      <c r="F7139" s="638"/>
      <c r="G7139" s="639"/>
      <c r="H7139" s="618"/>
      <c r="I7139" s="619"/>
      <c r="J7139" s="621"/>
      <c r="K7139" s="621"/>
      <c r="L7139" s="623"/>
    </row>
    <row r="7140" spans="1:12" s="194" customFormat="1" ht="24.6" customHeight="1" x14ac:dyDescent="0.15">
      <c r="A7140" s="625"/>
      <c r="B7140" s="203" t="s">
        <v>6</v>
      </c>
      <c r="C7140" s="207" t="s">
        <v>5</v>
      </c>
      <c r="D7140" s="207" t="s">
        <v>288</v>
      </c>
      <c r="E7140" s="207" t="s">
        <v>289</v>
      </c>
      <c r="F7140" s="612"/>
      <c r="G7140" s="613"/>
      <c r="H7140" s="616" t="s">
        <v>290</v>
      </c>
      <c r="I7140" s="617"/>
      <c r="J7140" s="620" t="s">
        <v>287</v>
      </c>
      <c r="K7140" s="620" t="s">
        <v>16</v>
      </c>
      <c r="L7140" s="622">
        <v>90</v>
      </c>
    </row>
    <row r="7141" spans="1:12" s="194" customFormat="1" ht="24.6" customHeight="1" x14ac:dyDescent="0.15">
      <c r="A7141" s="626"/>
      <c r="B7141" s="209" t="s">
        <v>439</v>
      </c>
      <c r="C7141" s="209" t="s">
        <v>1427</v>
      </c>
      <c r="D7141" s="211">
        <v>43527</v>
      </c>
      <c r="E7141" s="209" t="s">
        <v>4226</v>
      </c>
      <c r="F7141" s="614"/>
      <c r="G7141" s="615"/>
      <c r="H7141" s="618"/>
      <c r="I7141" s="619"/>
      <c r="J7141" s="621"/>
      <c r="K7141" s="621"/>
      <c r="L7141" s="623"/>
    </row>
    <row r="7142" spans="1:12" s="194" customFormat="1" ht="24.6" customHeight="1" x14ac:dyDescent="0.15">
      <c r="A7142" s="624">
        <v>1339</v>
      </c>
      <c r="B7142" s="203" t="s">
        <v>12</v>
      </c>
      <c r="C7142" s="207" t="s">
        <v>11</v>
      </c>
      <c r="D7142" s="207" t="s">
        <v>280</v>
      </c>
      <c r="E7142" s="207" t="s">
        <v>281</v>
      </c>
      <c r="F7142" s="627" t="s">
        <v>8</v>
      </c>
      <c r="G7142" s="628"/>
      <c r="H7142" s="629"/>
      <c r="I7142" s="630"/>
      <c r="J7142" s="630"/>
      <c r="K7142" s="630"/>
      <c r="L7142" s="631"/>
    </row>
    <row r="7143" spans="1:12" s="194" customFormat="1" ht="26.65" customHeight="1" x14ac:dyDescent="0.15">
      <c r="A7143" s="625"/>
      <c r="B7143" s="620" t="s">
        <v>4227</v>
      </c>
      <c r="C7143" s="632" t="s">
        <v>4228</v>
      </c>
      <c r="D7143" s="634">
        <v>43381</v>
      </c>
      <c r="E7143" s="620" t="s">
        <v>1258</v>
      </c>
      <c r="F7143" s="636" t="s">
        <v>4229</v>
      </c>
      <c r="G7143" s="637"/>
      <c r="H7143" s="610" t="s">
        <v>286</v>
      </c>
      <c r="I7143" s="611"/>
      <c r="J7143" s="209" t="s">
        <v>287</v>
      </c>
      <c r="K7143" s="209" t="s">
        <v>16</v>
      </c>
      <c r="L7143" s="210">
        <v>1039</v>
      </c>
    </row>
    <row r="7144" spans="1:12" s="194" customFormat="1" ht="191.45" customHeight="1" x14ac:dyDescent="0.15">
      <c r="A7144" s="625"/>
      <c r="B7144" s="621"/>
      <c r="C7144" s="633"/>
      <c r="D7144" s="635"/>
      <c r="E7144" s="621"/>
      <c r="F7144" s="638"/>
      <c r="G7144" s="639"/>
      <c r="H7144" s="610" t="s">
        <v>242</v>
      </c>
      <c r="I7144" s="611"/>
      <c r="J7144" s="209" t="s">
        <v>287</v>
      </c>
      <c r="K7144" s="209" t="s">
        <v>16</v>
      </c>
      <c r="L7144" s="210">
        <v>6549</v>
      </c>
    </row>
    <row r="7145" spans="1:12" s="194" customFormat="1" ht="24.6" customHeight="1" x14ac:dyDescent="0.15">
      <c r="A7145" s="625"/>
      <c r="B7145" s="203" t="s">
        <v>6</v>
      </c>
      <c r="C7145" s="207" t="s">
        <v>5</v>
      </c>
      <c r="D7145" s="207" t="s">
        <v>288</v>
      </c>
      <c r="E7145" s="207" t="s">
        <v>289</v>
      </c>
      <c r="F7145" s="612"/>
      <c r="G7145" s="613"/>
      <c r="H7145" s="616" t="s">
        <v>290</v>
      </c>
      <c r="I7145" s="617"/>
      <c r="J7145" s="620" t="s">
        <v>287</v>
      </c>
      <c r="K7145" s="620" t="s">
        <v>16</v>
      </c>
      <c r="L7145" s="622">
        <v>687</v>
      </c>
    </row>
    <row r="7146" spans="1:12" s="194" customFormat="1" ht="24.6" customHeight="1" x14ac:dyDescent="0.15">
      <c r="A7146" s="626"/>
      <c r="B7146" s="209" t="s">
        <v>327</v>
      </c>
      <c r="C7146" s="209" t="s">
        <v>4229</v>
      </c>
      <c r="D7146" s="211">
        <v>43386</v>
      </c>
      <c r="E7146" s="209" t="s">
        <v>2748</v>
      </c>
      <c r="F7146" s="614"/>
      <c r="G7146" s="615"/>
      <c r="H7146" s="618"/>
      <c r="I7146" s="619"/>
      <c r="J7146" s="621"/>
      <c r="K7146" s="621"/>
      <c r="L7146" s="623"/>
    </row>
    <row r="7147" spans="1:12" s="194" customFormat="1" ht="24.6" customHeight="1" x14ac:dyDescent="0.15">
      <c r="A7147" s="624">
        <v>1340</v>
      </c>
      <c r="B7147" s="203" t="s">
        <v>12</v>
      </c>
      <c r="C7147" s="207" t="s">
        <v>11</v>
      </c>
      <c r="D7147" s="207" t="s">
        <v>280</v>
      </c>
      <c r="E7147" s="207" t="s">
        <v>281</v>
      </c>
      <c r="F7147" s="627" t="s">
        <v>8</v>
      </c>
      <c r="G7147" s="628"/>
      <c r="H7147" s="629"/>
      <c r="I7147" s="630"/>
      <c r="J7147" s="630"/>
      <c r="K7147" s="630"/>
      <c r="L7147" s="631"/>
    </row>
    <row r="7148" spans="1:12" s="194" customFormat="1" ht="26.65" customHeight="1" x14ac:dyDescent="0.15">
      <c r="A7148" s="625"/>
      <c r="B7148" s="620" t="s">
        <v>4227</v>
      </c>
      <c r="C7148" s="632" t="s">
        <v>4230</v>
      </c>
      <c r="D7148" s="634">
        <v>43394</v>
      </c>
      <c r="E7148" s="620" t="s">
        <v>628</v>
      </c>
      <c r="F7148" s="636" t="s">
        <v>3545</v>
      </c>
      <c r="G7148" s="637"/>
      <c r="H7148" s="610" t="s">
        <v>286</v>
      </c>
      <c r="I7148" s="611"/>
      <c r="J7148" s="209" t="s">
        <v>287</v>
      </c>
      <c r="K7148" s="209" t="s">
        <v>16</v>
      </c>
      <c r="L7148" s="210">
        <v>915.25</v>
      </c>
    </row>
    <row r="7149" spans="1:12" s="194" customFormat="1" ht="158.85" customHeight="1" x14ac:dyDescent="0.15">
      <c r="A7149" s="625"/>
      <c r="B7149" s="621"/>
      <c r="C7149" s="633"/>
      <c r="D7149" s="635"/>
      <c r="E7149" s="621"/>
      <c r="F7149" s="638"/>
      <c r="G7149" s="639"/>
      <c r="H7149" s="610" t="s">
        <v>242</v>
      </c>
      <c r="I7149" s="611"/>
      <c r="J7149" s="209" t="s">
        <v>287</v>
      </c>
      <c r="K7149" s="209" t="s">
        <v>16</v>
      </c>
      <c r="L7149" s="210">
        <v>250</v>
      </c>
    </row>
    <row r="7150" spans="1:12" s="194" customFormat="1" ht="24.6" customHeight="1" x14ac:dyDescent="0.15">
      <c r="A7150" s="625"/>
      <c r="B7150" s="203" t="s">
        <v>6</v>
      </c>
      <c r="C7150" s="207" t="s">
        <v>5</v>
      </c>
      <c r="D7150" s="207" t="s">
        <v>288</v>
      </c>
      <c r="E7150" s="207" t="s">
        <v>289</v>
      </c>
      <c r="F7150" s="612"/>
      <c r="G7150" s="613"/>
      <c r="H7150" s="616" t="s">
        <v>290</v>
      </c>
      <c r="I7150" s="617"/>
      <c r="J7150" s="620" t="s">
        <v>287</v>
      </c>
      <c r="K7150" s="620" t="s">
        <v>287</v>
      </c>
      <c r="L7150" s="622">
        <v>0</v>
      </c>
    </row>
    <row r="7151" spans="1:12" s="194" customFormat="1" ht="24.6" customHeight="1" x14ac:dyDescent="0.15">
      <c r="A7151" s="626"/>
      <c r="B7151" s="209" t="s">
        <v>327</v>
      </c>
      <c r="C7151" s="209" t="s">
        <v>3545</v>
      </c>
      <c r="D7151" s="211">
        <v>43397</v>
      </c>
      <c r="E7151" s="209" t="s">
        <v>3546</v>
      </c>
      <c r="F7151" s="614"/>
      <c r="G7151" s="615"/>
      <c r="H7151" s="618"/>
      <c r="I7151" s="619"/>
      <c r="J7151" s="621"/>
      <c r="K7151" s="621"/>
      <c r="L7151" s="623"/>
    </row>
    <row r="7152" spans="1:12" s="194" customFormat="1" ht="24.6" customHeight="1" x14ac:dyDescent="0.15">
      <c r="A7152" s="624">
        <v>1341</v>
      </c>
      <c r="B7152" s="203" t="s">
        <v>12</v>
      </c>
      <c r="C7152" s="207" t="s">
        <v>11</v>
      </c>
      <c r="D7152" s="207" t="s">
        <v>280</v>
      </c>
      <c r="E7152" s="207" t="s">
        <v>281</v>
      </c>
      <c r="F7152" s="627" t="s">
        <v>8</v>
      </c>
      <c r="G7152" s="628"/>
      <c r="H7152" s="629"/>
      <c r="I7152" s="630"/>
      <c r="J7152" s="630"/>
      <c r="K7152" s="630"/>
      <c r="L7152" s="631"/>
    </row>
    <row r="7153" spans="1:12" s="194" customFormat="1" ht="26.65" customHeight="1" x14ac:dyDescent="0.15">
      <c r="A7153" s="625"/>
      <c r="B7153" s="620" t="s">
        <v>4227</v>
      </c>
      <c r="C7153" s="632" t="s">
        <v>4231</v>
      </c>
      <c r="D7153" s="634">
        <v>43401</v>
      </c>
      <c r="E7153" s="620" t="s">
        <v>644</v>
      </c>
      <c r="F7153" s="636" t="s">
        <v>4232</v>
      </c>
      <c r="G7153" s="637"/>
      <c r="H7153" s="610" t="s">
        <v>286</v>
      </c>
      <c r="I7153" s="611"/>
      <c r="J7153" s="209" t="s">
        <v>287</v>
      </c>
      <c r="K7153" s="209" t="s">
        <v>16</v>
      </c>
      <c r="L7153" s="210">
        <v>173</v>
      </c>
    </row>
    <row r="7154" spans="1:12" s="194" customFormat="1" ht="180.2" customHeight="1" x14ac:dyDescent="0.15">
      <c r="A7154" s="625"/>
      <c r="B7154" s="621"/>
      <c r="C7154" s="633"/>
      <c r="D7154" s="635"/>
      <c r="E7154" s="621"/>
      <c r="F7154" s="638"/>
      <c r="G7154" s="639"/>
      <c r="H7154" s="610" t="s">
        <v>242</v>
      </c>
      <c r="I7154" s="611"/>
      <c r="J7154" s="209" t="s">
        <v>287</v>
      </c>
      <c r="K7154" s="209" t="s">
        <v>16</v>
      </c>
      <c r="L7154" s="210">
        <v>493</v>
      </c>
    </row>
    <row r="7155" spans="1:12" s="194" customFormat="1" ht="24.6" customHeight="1" x14ac:dyDescent="0.15">
      <c r="A7155" s="625"/>
      <c r="B7155" s="203" t="s">
        <v>6</v>
      </c>
      <c r="C7155" s="207" t="s">
        <v>5</v>
      </c>
      <c r="D7155" s="207" t="s">
        <v>288</v>
      </c>
      <c r="E7155" s="207" t="s">
        <v>289</v>
      </c>
      <c r="F7155" s="612"/>
      <c r="G7155" s="613"/>
      <c r="H7155" s="616" t="s">
        <v>290</v>
      </c>
      <c r="I7155" s="617"/>
      <c r="J7155" s="620" t="s">
        <v>287</v>
      </c>
      <c r="K7155" s="620" t="s">
        <v>287</v>
      </c>
      <c r="L7155" s="622">
        <v>0</v>
      </c>
    </row>
    <row r="7156" spans="1:12" s="194" customFormat="1" ht="24.6" customHeight="1" x14ac:dyDescent="0.15">
      <c r="A7156" s="626"/>
      <c r="B7156" s="209" t="s">
        <v>327</v>
      </c>
      <c r="C7156" s="209" t="s">
        <v>4232</v>
      </c>
      <c r="D7156" s="211">
        <v>43403</v>
      </c>
      <c r="E7156" s="209" t="s">
        <v>717</v>
      </c>
      <c r="F7156" s="614"/>
      <c r="G7156" s="615"/>
      <c r="H7156" s="618"/>
      <c r="I7156" s="619"/>
      <c r="J7156" s="621"/>
      <c r="K7156" s="621"/>
      <c r="L7156" s="623"/>
    </row>
    <row r="7157" spans="1:12" s="194" customFormat="1" ht="24.6" customHeight="1" x14ac:dyDescent="0.15">
      <c r="A7157" s="624">
        <v>1342</v>
      </c>
      <c r="B7157" s="203" t="s">
        <v>12</v>
      </c>
      <c r="C7157" s="207" t="s">
        <v>11</v>
      </c>
      <c r="D7157" s="207" t="s">
        <v>280</v>
      </c>
      <c r="E7157" s="207" t="s">
        <v>281</v>
      </c>
      <c r="F7157" s="627" t="s">
        <v>8</v>
      </c>
      <c r="G7157" s="628"/>
      <c r="H7157" s="629"/>
      <c r="I7157" s="630"/>
      <c r="J7157" s="630"/>
      <c r="K7157" s="630"/>
      <c r="L7157" s="631"/>
    </row>
    <row r="7158" spans="1:12" s="194" customFormat="1" ht="26.65" customHeight="1" x14ac:dyDescent="0.15">
      <c r="A7158" s="625"/>
      <c r="B7158" s="620" t="s">
        <v>4227</v>
      </c>
      <c r="C7158" s="632" t="s">
        <v>4233</v>
      </c>
      <c r="D7158" s="634">
        <v>43411</v>
      </c>
      <c r="E7158" s="620" t="s">
        <v>903</v>
      </c>
      <c r="F7158" s="636" t="s">
        <v>4234</v>
      </c>
      <c r="G7158" s="637"/>
      <c r="H7158" s="610" t="s">
        <v>286</v>
      </c>
      <c r="I7158" s="611"/>
      <c r="J7158" s="209" t="s">
        <v>287</v>
      </c>
      <c r="K7158" s="209" t="s">
        <v>16</v>
      </c>
      <c r="L7158" s="210">
        <v>272</v>
      </c>
    </row>
    <row r="7159" spans="1:12" s="194" customFormat="1" ht="202.15" customHeight="1" x14ac:dyDescent="0.15">
      <c r="A7159" s="625"/>
      <c r="B7159" s="621"/>
      <c r="C7159" s="633"/>
      <c r="D7159" s="635"/>
      <c r="E7159" s="621"/>
      <c r="F7159" s="638"/>
      <c r="G7159" s="639"/>
      <c r="H7159" s="610" t="s">
        <v>242</v>
      </c>
      <c r="I7159" s="611"/>
      <c r="J7159" s="209" t="s">
        <v>287</v>
      </c>
      <c r="K7159" s="209" t="s">
        <v>16</v>
      </c>
      <c r="L7159" s="210">
        <v>376.4</v>
      </c>
    </row>
    <row r="7160" spans="1:12" s="194" customFormat="1" ht="24.6" customHeight="1" x14ac:dyDescent="0.15">
      <c r="A7160" s="625"/>
      <c r="B7160" s="203" t="s">
        <v>6</v>
      </c>
      <c r="C7160" s="207" t="s">
        <v>5</v>
      </c>
      <c r="D7160" s="207" t="s">
        <v>288</v>
      </c>
      <c r="E7160" s="207" t="s">
        <v>289</v>
      </c>
      <c r="F7160" s="612"/>
      <c r="G7160" s="613"/>
      <c r="H7160" s="616" t="s">
        <v>290</v>
      </c>
      <c r="I7160" s="617"/>
      <c r="J7160" s="620" t="s">
        <v>287</v>
      </c>
      <c r="K7160" s="620" t="s">
        <v>287</v>
      </c>
      <c r="L7160" s="622">
        <v>0</v>
      </c>
    </row>
    <row r="7161" spans="1:12" s="194" customFormat="1" ht="24.6" customHeight="1" x14ac:dyDescent="0.15">
      <c r="A7161" s="626"/>
      <c r="B7161" s="209" t="s">
        <v>327</v>
      </c>
      <c r="C7161" s="209" t="s">
        <v>4234</v>
      </c>
      <c r="D7161" s="211">
        <v>43414</v>
      </c>
      <c r="E7161" s="209" t="s">
        <v>2569</v>
      </c>
      <c r="F7161" s="614"/>
      <c r="G7161" s="615"/>
      <c r="H7161" s="618"/>
      <c r="I7161" s="619"/>
      <c r="J7161" s="621"/>
      <c r="K7161" s="621"/>
      <c r="L7161" s="623"/>
    </row>
    <row r="7162" spans="1:12" s="194" customFormat="1" ht="24.6" customHeight="1" x14ac:dyDescent="0.15">
      <c r="A7162" s="624">
        <v>1343</v>
      </c>
      <c r="B7162" s="203" t="s">
        <v>12</v>
      </c>
      <c r="C7162" s="207" t="s">
        <v>11</v>
      </c>
      <c r="D7162" s="207" t="s">
        <v>280</v>
      </c>
      <c r="E7162" s="207" t="s">
        <v>281</v>
      </c>
      <c r="F7162" s="627" t="s">
        <v>8</v>
      </c>
      <c r="G7162" s="628"/>
      <c r="H7162" s="629"/>
      <c r="I7162" s="630"/>
      <c r="J7162" s="630"/>
      <c r="K7162" s="630"/>
      <c r="L7162" s="631"/>
    </row>
    <row r="7163" spans="1:12" s="194" customFormat="1" ht="26.65" customHeight="1" x14ac:dyDescent="0.15">
      <c r="A7163" s="625"/>
      <c r="B7163" s="620" t="s">
        <v>4227</v>
      </c>
      <c r="C7163" s="632" t="s">
        <v>4235</v>
      </c>
      <c r="D7163" s="634">
        <v>43444</v>
      </c>
      <c r="E7163" s="620" t="s">
        <v>1281</v>
      </c>
      <c r="F7163" s="636" t="s">
        <v>311</v>
      </c>
      <c r="G7163" s="637"/>
      <c r="H7163" s="610" t="s">
        <v>286</v>
      </c>
      <c r="I7163" s="611"/>
      <c r="J7163" s="209" t="s">
        <v>287</v>
      </c>
      <c r="K7163" s="209" t="s">
        <v>16</v>
      </c>
      <c r="L7163" s="210">
        <v>359.58</v>
      </c>
    </row>
    <row r="7164" spans="1:12" s="194" customFormat="1" ht="363.75" customHeight="1" x14ac:dyDescent="0.15">
      <c r="A7164" s="625"/>
      <c r="B7164" s="621"/>
      <c r="C7164" s="633"/>
      <c r="D7164" s="635"/>
      <c r="E7164" s="621"/>
      <c r="F7164" s="638"/>
      <c r="G7164" s="639"/>
      <c r="H7164" s="610" t="s">
        <v>242</v>
      </c>
      <c r="I7164" s="611"/>
      <c r="J7164" s="209" t="s">
        <v>287</v>
      </c>
      <c r="K7164" s="209" t="s">
        <v>16</v>
      </c>
      <c r="L7164" s="210">
        <v>5691</v>
      </c>
    </row>
    <row r="7165" spans="1:12" s="194" customFormat="1" ht="24.6" customHeight="1" x14ac:dyDescent="0.15">
      <c r="A7165" s="625"/>
      <c r="B7165" s="203" t="s">
        <v>6</v>
      </c>
      <c r="C7165" s="207" t="s">
        <v>5</v>
      </c>
      <c r="D7165" s="207" t="s">
        <v>288</v>
      </c>
      <c r="E7165" s="207" t="s">
        <v>289</v>
      </c>
      <c r="F7165" s="612"/>
      <c r="G7165" s="613"/>
      <c r="H7165" s="616" t="s">
        <v>290</v>
      </c>
      <c r="I7165" s="617"/>
      <c r="J7165" s="620" t="s">
        <v>287</v>
      </c>
      <c r="K7165" s="620" t="s">
        <v>287</v>
      </c>
      <c r="L7165" s="622">
        <v>0</v>
      </c>
    </row>
    <row r="7166" spans="1:12" s="194" customFormat="1" ht="24.6" customHeight="1" x14ac:dyDescent="0.15">
      <c r="A7166" s="626"/>
      <c r="B7166" s="209" t="s">
        <v>327</v>
      </c>
      <c r="C7166" s="209" t="s">
        <v>311</v>
      </c>
      <c r="D7166" s="211">
        <v>43449</v>
      </c>
      <c r="E7166" s="209" t="s">
        <v>2964</v>
      </c>
      <c r="F7166" s="614"/>
      <c r="G7166" s="615"/>
      <c r="H7166" s="618"/>
      <c r="I7166" s="619"/>
      <c r="J7166" s="621"/>
      <c r="K7166" s="621"/>
      <c r="L7166" s="623"/>
    </row>
    <row r="7167" spans="1:12" s="194" customFormat="1" ht="24.6" customHeight="1" x14ac:dyDescent="0.15">
      <c r="A7167" s="624">
        <v>1344</v>
      </c>
      <c r="B7167" s="203" t="s">
        <v>12</v>
      </c>
      <c r="C7167" s="207" t="s">
        <v>11</v>
      </c>
      <c r="D7167" s="207" t="s">
        <v>280</v>
      </c>
      <c r="E7167" s="207" t="s">
        <v>281</v>
      </c>
      <c r="F7167" s="627" t="s">
        <v>8</v>
      </c>
      <c r="G7167" s="628"/>
      <c r="H7167" s="629"/>
      <c r="I7167" s="630"/>
      <c r="J7167" s="630"/>
      <c r="K7167" s="630"/>
      <c r="L7167" s="631"/>
    </row>
    <row r="7168" spans="1:12" s="194" customFormat="1" ht="26.65" customHeight="1" x14ac:dyDescent="0.15">
      <c r="A7168" s="625"/>
      <c r="B7168" s="620" t="s">
        <v>4227</v>
      </c>
      <c r="C7168" s="632" t="s">
        <v>4235</v>
      </c>
      <c r="D7168" s="634">
        <v>43444</v>
      </c>
      <c r="E7168" s="620" t="s">
        <v>1281</v>
      </c>
      <c r="F7168" s="636" t="s">
        <v>4236</v>
      </c>
      <c r="G7168" s="637"/>
      <c r="H7168" s="610" t="s">
        <v>286</v>
      </c>
      <c r="I7168" s="611"/>
      <c r="J7168" s="209" t="s">
        <v>287</v>
      </c>
      <c r="K7168" s="209" t="s">
        <v>16</v>
      </c>
      <c r="L7168" s="210">
        <v>441.32</v>
      </c>
    </row>
    <row r="7169" spans="1:12" s="194" customFormat="1" ht="363.75" customHeight="1" x14ac:dyDescent="0.15">
      <c r="A7169" s="625"/>
      <c r="B7169" s="621"/>
      <c r="C7169" s="633"/>
      <c r="D7169" s="635"/>
      <c r="E7169" s="621"/>
      <c r="F7169" s="638"/>
      <c r="G7169" s="639"/>
      <c r="H7169" s="610" t="s">
        <v>242</v>
      </c>
      <c r="I7169" s="611"/>
      <c r="J7169" s="209" t="s">
        <v>287</v>
      </c>
      <c r="K7169" s="209" t="s">
        <v>287</v>
      </c>
      <c r="L7169" s="210">
        <v>0</v>
      </c>
    </row>
    <row r="7170" spans="1:12" s="194" customFormat="1" ht="24.6" customHeight="1" x14ac:dyDescent="0.15">
      <c r="A7170" s="625"/>
      <c r="B7170" s="203" t="s">
        <v>6</v>
      </c>
      <c r="C7170" s="207" t="s">
        <v>5</v>
      </c>
      <c r="D7170" s="207" t="s">
        <v>288</v>
      </c>
      <c r="E7170" s="207" t="s">
        <v>289</v>
      </c>
      <c r="F7170" s="612"/>
      <c r="G7170" s="613"/>
      <c r="H7170" s="616" t="s">
        <v>290</v>
      </c>
      <c r="I7170" s="617"/>
      <c r="J7170" s="620" t="s">
        <v>287</v>
      </c>
      <c r="K7170" s="620" t="s">
        <v>287</v>
      </c>
      <c r="L7170" s="622">
        <v>0</v>
      </c>
    </row>
    <row r="7171" spans="1:12" s="194" customFormat="1" ht="24.6" customHeight="1" x14ac:dyDescent="0.15">
      <c r="A7171" s="626"/>
      <c r="B7171" s="209" t="s">
        <v>327</v>
      </c>
      <c r="C7171" s="209" t="s">
        <v>4236</v>
      </c>
      <c r="D7171" s="211">
        <v>43449</v>
      </c>
      <c r="E7171" s="209" t="s">
        <v>2964</v>
      </c>
      <c r="F7171" s="614"/>
      <c r="G7171" s="615"/>
      <c r="H7171" s="618"/>
      <c r="I7171" s="619"/>
      <c r="J7171" s="621"/>
      <c r="K7171" s="621"/>
      <c r="L7171" s="623"/>
    </row>
    <row r="7172" spans="1:12" s="194" customFormat="1" ht="24.6" customHeight="1" x14ac:dyDescent="0.15">
      <c r="A7172" s="624">
        <v>1345</v>
      </c>
      <c r="B7172" s="203" t="s">
        <v>12</v>
      </c>
      <c r="C7172" s="207" t="s">
        <v>11</v>
      </c>
      <c r="D7172" s="207" t="s">
        <v>280</v>
      </c>
      <c r="E7172" s="207" t="s">
        <v>281</v>
      </c>
      <c r="F7172" s="627" t="s">
        <v>8</v>
      </c>
      <c r="G7172" s="628"/>
      <c r="H7172" s="629"/>
      <c r="I7172" s="630"/>
      <c r="J7172" s="630"/>
      <c r="K7172" s="630"/>
      <c r="L7172" s="631"/>
    </row>
    <row r="7173" spans="1:12" s="194" customFormat="1" ht="26.65" customHeight="1" x14ac:dyDescent="0.15">
      <c r="A7173" s="625"/>
      <c r="B7173" s="620" t="s">
        <v>4227</v>
      </c>
      <c r="C7173" s="632" t="s">
        <v>4237</v>
      </c>
      <c r="D7173" s="634">
        <v>43475</v>
      </c>
      <c r="E7173" s="620" t="s">
        <v>4238</v>
      </c>
      <c r="F7173" s="636" t="s">
        <v>1970</v>
      </c>
      <c r="G7173" s="637"/>
      <c r="H7173" s="610" t="s">
        <v>286</v>
      </c>
      <c r="I7173" s="611"/>
      <c r="J7173" s="209" t="s">
        <v>287</v>
      </c>
      <c r="K7173" s="209" t="s">
        <v>16</v>
      </c>
      <c r="L7173" s="210">
        <v>900</v>
      </c>
    </row>
    <row r="7174" spans="1:12" s="194" customFormat="1" ht="409.6" customHeight="1" x14ac:dyDescent="0.15">
      <c r="A7174" s="625"/>
      <c r="B7174" s="621"/>
      <c r="C7174" s="633"/>
      <c r="D7174" s="635"/>
      <c r="E7174" s="621"/>
      <c r="F7174" s="638"/>
      <c r="G7174" s="639"/>
      <c r="H7174" s="610" t="s">
        <v>242</v>
      </c>
      <c r="I7174" s="611"/>
      <c r="J7174" s="209" t="s">
        <v>287</v>
      </c>
      <c r="K7174" s="209" t="s">
        <v>287</v>
      </c>
      <c r="L7174" s="210">
        <v>0</v>
      </c>
    </row>
    <row r="7175" spans="1:12" s="194" customFormat="1" ht="24.6" customHeight="1" x14ac:dyDescent="0.15">
      <c r="A7175" s="625"/>
      <c r="B7175" s="203" t="s">
        <v>6</v>
      </c>
      <c r="C7175" s="207" t="s">
        <v>5</v>
      </c>
      <c r="D7175" s="207" t="s">
        <v>288</v>
      </c>
      <c r="E7175" s="207" t="s">
        <v>289</v>
      </c>
      <c r="F7175" s="612"/>
      <c r="G7175" s="613"/>
      <c r="H7175" s="616" t="s">
        <v>290</v>
      </c>
      <c r="I7175" s="617"/>
      <c r="J7175" s="620" t="s">
        <v>287</v>
      </c>
      <c r="K7175" s="620" t="s">
        <v>16</v>
      </c>
      <c r="L7175" s="622">
        <v>1360</v>
      </c>
    </row>
    <row r="7176" spans="1:12" s="194" customFormat="1" ht="24.6" customHeight="1" x14ac:dyDescent="0.15">
      <c r="A7176" s="626"/>
      <c r="B7176" s="209" t="s">
        <v>327</v>
      </c>
      <c r="C7176" s="209" t="s">
        <v>1970</v>
      </c>
      <c r="D7176" s="211">
        <v>43483</v>
      </c>
      <c r="E7176" s="209" t="s">
        <v>4239</v>
      </c>
      <c r="F7176" s="614"/>
      <c r="G7176" s="615"/>
      <c r="H7176" s="618"/>
      <c r="I7176" s="619"/>
      <c r="J7176" s="621"/>
      <c r="K7176" s="621"/>
      <c r="L7176" s="623"/>
    </row>
    <row r="7177" spans="1:12" s="194" customFormat="1" ht="24.6" customHeight="1" x14ac:dyDescent="0.15">
      <c r="A7177" s="624">
        <v>1346</v>
      </c>
      <c r="B7177" s="203" t="s">
        <v>12</v>
      </c>
      <c r="C7177" s="207" t="s">
        <v>11</v>
      </c>
      <c r="D7177" s="207" t="s">
        <v>280</v>
      </c>
      <c r="E7177" s="207" t="s">
        <v>281</v>
      </c>
      <c r="F7177" s="627" t="s">
        <v>8</v>
      </c>
      <c r="G7177" s="628"/>
      <c r="H7177" s="629"/>
      <c r="I7177" s="630"/>
      <c r="J7177" s="630"/>
      <c r="K7177" s="630"/>
      <c r="L7177" s="631"/>
    </row>
    <row r="7178" spans="1:12" s="194" customFormat="1" ht="26.65" customHeight="1" x14ac:dyDescent="0.15">
      <c r="A7178" s="625"/>
      <c r="B7178" s="620" t="s">
        <v>4227</v>
      </c>
      <c r="C7178" s="632" t="s">
        <v>4237</v>
      </c>
      <c r="D7178" s="634">
        <v>43475</v>
      </c>
      <c r="E7178" s="620" t="s">
        <v>4238</v>
      </c>
      <c r="F7178" s="636" t="s">
        <v>4240</v>
      </c>
      <c r="G7178" s="637"/>
      <c r="H7178" s="610" t="s">
        <v>286</v>
      </c>
      <c r="I7178" s="611"/>
      <c r="J7178" s="209" t="s">
        <v>287</v>
      </c>
      <c r="K7178" s="209" t="s">
        <v>16</v>
      </c>
      <c r="L7178" s="210">
        <v>240</v>
      </c>
    </row>
    <row r="7179" spans="1:12" s="194" customFormat="1" ht="409.6" customHeight="1" x14ac:dyDescent="0.15">
      <c r="A7179" s="625"/>
      <c r="B7179" s="621"/>
      <c r="C7179" s="633"/>
      <c r="D7179" s="635"/>
      <c r="E7179" s="621"/>
      <c r="F7179" s="638"/>
      <c r="G7179" s="639"/>
      <c r="H7179" s="610" t="s">
        <v>242</v>
      </c>
      <c r="I7179" s="611"/>
      <c r="J7179" s="209" t="s">
        <v>287</v>
      </c>
      <c r="K7179" s="209" t="s">
        <v>16</v>
      </c>
      <c r="L7179" s="210">
        <v>346.12</v>
      </c>
    </row>
    <row r="7180" spans="1:12" s="194" customFormat="1" ht="24.6" customHeight="1" x14ac:dyDescent="0.15">
      <c r="A7180" s="625"/>
      <c r="B7180" s="203" t="s">
        <v>6</v>
      </c>
      <c r="C7180" s="207" t="s">
        <v>5</v>
      </c>
      <c r="D7180" s="207" t="s">
        <v>288</v>
      </c>
      <c r="E7180" s="207" t="s">
        <v>289</v>
      </c>
      <c r="F7180" s="612"/>
      <c r="G7180" s="613"/>
      <c r="H7180" s="616" t="s">
        <v>290</v>
      </c>
      <c r="I7180" s="617"/>
      <c r="J7180" s="620" t="s">
        <v>287</v>
      </c>
      <c r="K7180" s="620" t="s">
        <v>287</v>
      </c>
      <c r="L7180" s="622">
        <v>0</v>
      </c>
    </row>
    <row r="7181" spans="1:12" s="194" customFormat="1" ht="24.6" customHeight="1" x14ac:dyDescent="0.15">
      <c r="A7181" s="626"/>
      <c r="B7181" s="209" t="s">
        <v>327</v>
      </c>
      <c r="C7181" s="209" t="s">
        <v>4240</v>
      </c>
      <c r="D7181" s="211">
        <v>43483</v>
      </c>
      <c r="E7181" s="209" t="s">
        <v>4239</v>
      </c>
      <c r="F7181" s="614"/>
      <c r="G7181" s="615"/>
      <c r="H7181" s="618"/>
      <c r="I7181" s="619"/>
      <c r="J7181" s="621"/>
      <c r="K7181" s="621"/>
      <c r="L7181" s="623"/>
    </row>
    <row r="7182" spans="1:12" s="194" customFormat="1" ht="24.6" customHeight="1" x14ac:dyDescent="0.15">
      <c r="A7182" s="624">
        <v>1347</v>
      </c>
      <c r="B7182" s="203" t="s">
        <v>12</v>
      </c>
      <c r="C7182" s="207" t="s">
        <v>11</v>
      </c>
      <c r="D7182" s="207" t="s">
        <v>280</v>
      </c>
      <c r="E7182" s="207" t="s">
        <v>281</v>
      </c>
      <c r="F7182" s="627" t="s">
        <v>8</v>
      </c>
      <c r="G7182" s="628"/>
      <c r="H7182" s="629"/>
      <c r="I7182" s="630"/>
      <c r="J7182" s="630"/>
      <c r="K7182" s="630"/>
      <c r="L7182" s="631"/>
    </row>
    <row r="7183" spans="1:12" s="194" customFormat="1" ht="26.65" customHeight="1" x14ac:dyDescent="0.15">
      <c r="A7183" s="625"/>
      <c r="B7183" s="620" t="s">
        <v>4227</v>
      </c>
      <c r="C7183" s="632" t="s">
        <v>4241</v>
      </c>
      <c r="D7183" s="634">
        <v>43495</v>
      </c>
      <c r="E7183" s="620" t="s">
        <v>4242</v>
      </c>
      <c r="F7183" s="636" t="s">
        <v>4243</v>
      </c>
      <c r="G7183" s="637"/>
      <c r="H7183" s="610" t="s">
        <v>286</v>
      </c>
      <c r="I7183" s="611"/>
      <c r="J7183" s="209" t="s">
        <v>287</v>
      </c>
      <c r="K7183" s="209" t="s">
        <v>16</v>
      </c>
      <c r="L7183" s="210">
        <v>215.5</v>
      </c>
    </row>
    <row r="7184" spans="1:12" s="194" customFormat="1" ht="148.35" customHeight="1" x14ac:dyDescent="0.15">
      <c r="A7184" s="625"/>
      <c r="B7184" s="621"/>
      <c r="C7184" s="633"/>
      <c r="D7184" s="635"/>
      <c r="E7184" s="621"/>
      <c r="F7184" s="638"/>
      <c r="G7184" s="639"/>
      <c r="H7184" s="610" t="s">
        <v>242</v>
      </c>
      <c r="I7184" s="611"/>
      <c r="J7184" s="209" t="s">
        <v>287</v>
      </c>
      <c r="K7184" s="209" t="s">
        <v>16</v>
      </c>
      <c r="L7184" s="210">
        <v>668.53</v>
      </c>
    </row>
    <row r="7185" spans="1:12" s="194" customFormat="1" ht="24.6" customHeight="1" x14ac:dyDescent="0.15">
      <c r="A7185" s="625"/>
      <c r="B7185" s="203" t="s">
        <v>6</v>
      </c>
      <c r="C7185" s="207" t="s">
        <v>5</v>
      </c>
      <c r="D7185" s="207" t="s">
        <v>288</v>
      </c>
      <c r="E7185" s="207" t="s">
        <v>289</v>
      </c>
      <c r="F7185" s="612"/>
      <c r="G7185" s="613"/>
      <c r="H7185" s="616" t="s">
        <v>290</v>
      </c>
      <c r="I7185" s="617"/>
      <c r="J7185" s="620" t="s">
        <v>287</v>
      </c>
      <c r="K7185" s="620" t="s">
        <v>16</v>
      </c>
      <c r="L7185" s="622">
        <v>3000</v>
      </c>
    </row>
    <row r="7186" spans="1:12" s="194" customFormat="1" ht="24.6" customHeight="1" x14ac:dyDescent="0.15">
      <c r="A7186" s="626"/>
      <c r="B7186" s="209" t="s">
        <v>327</v>
      </c>
      <c r="C7186" s="209" t="s">
        <v>4243</v>
      </c>
      <c r="D7186" s="211">
        <v>43497</v>
      </c>
      <c r="E7186" s="209" t="s">
        <v>4244</v>
      </c>
      <c r="F7186" s="614"/>
      <c r="G7186" s="615"/>
      <c r="H7186" s="618"/>
      <c r="I7186" s="619"/>
      <c r="J7186" s="621"/>
      <c r="K7186" s="621"/>
      <c r="L7186" s="623"/>
    </row>
    <row r="7187" spans="1:12" s="194" customFormat="1" ht="24.6" customHeight="1" x14ac:dyDescent="0.15">
      <c r="A7187" s="624">
        <v>1348</v>
      </c>
      <c r="B7187" s="203" t="s">
        <v>12</v>
      </c>
      <c r="C7187" s="207" t="s">
        <v>11</v>
      </c>
      <c r="D7187" s="207" t="s">
        <v>280</v>
      </c>
      <c r="E7187" s="207" t="s">
        <v>281</v>
      </c>
      <c r="F7187" s="627" t="s">
        <v>8</v>
      </c>
      <c r="G7187" s="628"/>
      <c r="H7187" s="629"/>
      <c r="I7187" s="630"/>
      <c r="J7187" s="630"/>
      <c r="K7187" s="630"/>
      <c r="L7187" s="631"/>
    </row>
    <row r="7188" spans="1:12" s="194" customFormat="1" ht="26.65" customHeight="1" x14ac:dyDescent="0.15">
      <c r="A7188" s="625"/>
      <c r="B7188" s="620" t="s">
        <v>4227</v>
      </c>
      <c r="C7188" s="632" t="s">
        <v>4245</v>
      </c>
      <c r="D7188" s="634">
        <v>43522</v>
      </c>
      <c r="E7188" s="620" t="s">
        <v>306</v>
      </c>
      <c r="F7188" s="636" t="s">
        <v>307</v>
      </c>
      <c r="G7188" s="637"/>
      <c r="H7188" s="610" t="s">
        <v>286</v>
      </c>
      <c r="I7188" s="611"/>
      <c r="J7188" s="209" t="s">
        <v>287</v>
      </c>
      <c r="K7188" s="209" t="s">
        <v>16</v>
      </c>
      <c r="L7188" s="210">
        <v>779</v>
      </c>
    </row>
    <row r="7189" spans="1:12" s="194" customFormat="1" ht="191.45" customHeight="1" x14ac:dyDescent="0.15">
      <c r="A7189" s="625"/>
      <c r="B7189" s="621"/>
      <c r="C7189" s="633"/>
      <c r="D7189" s="635"/>
      <c r="E7189" s="621"/>
      <c r="F7189" s="638"/>
      <c r="G7189" s="639"/>
      <c r="H7189" s="610" t="s">
        <v>242</v>
      </c>
      <c r="I7189" s="611"/>
      <c r="J7189" s="209" t="s">
        <v>287</v>
      </c>
      <c r="K7189" s="209" t="s">
        <v>16</v>
      </c>
      <c r="L7189" s="210">
        <v>322</v>
      </c>
    </row>
    <row r="7190" spans="1:12" s="194" customFormat="1" ht="24.6" customHeight="1" x14ac:dyDescent="0.15">
      <c r="A7190" s="625"/>
      <c r="B7190" s="203" t="s">
        <v>6</v>
      </c>
      <c r="C7190" s="207" t="s">
        <v>5</v>
      </c>
      <c r="D7190" s="207" t="s">
        <v>288</v>
      </c>
      <c r="E7190" s="207" t="s">
        <v>289</v>
      </c>
      <c r="F7190" s="612"/>
      <c r="G7190" s="613"/>
      <c r="H7190" s="616" t="s">
        <v>290</v>
      </c>
      <c r="I7190" s="617"/>
      <c r="J7190" s="620" t="s">
        <v>287</v>
      </c>
      <c r="K7190" s="620" t="s">
        <v>16</v>
      </c>
      <c r="L7190" s="622">
        <v>395</v>
      </c>
    </row>
    <row r="7191" spans="1:12" s="194" customFormat="1" ht="24.6" customHeight="1" x14ac:dyDescent="0.15">
      <c r="A7191" s="626"/>
      <c r="B7191" s="209" t="s">
        <v>327</v>
      </c>
      <c r="C7191" s="209" t="s">
        <v>307</v>
      </c>
      <c r="D7191" s="211">
        <v>43527</v>
      </c>
      <c r="E7191" s="209" t="s">
        <v>3525</v>
      </c>
      <c r="F7191" s="614"/>
      <c r="G7191" s="615"/>
      <c r="H7191" s="618"/>
      <c r="I7191" s="619"/>
      <c r="J7191" s="621"/>
      <c r="K7191" s="621"/>
      <c r="L7191" s="623"/>
    </row>
    <row r="7192" spans="1:12" s="194" customFormat="1" ht="24.6" customHeight="1" x14ac:dyDescent="0.15">
      <c r="A7192" s="624">
        <v>1349</v>
      </c>
      <c r="B7192" s="203" t="s">
        <v>12</v>
      </c>
      <c r="C7192" s="207" t="s">
        <v>11</v>
      </c>
      <c r="D7192" s="207" t="s">
        <v>280</v>
      </c>
      <c r="E7192" s="207" t="s">
        <v>281</v>
      </c>
      <c r="F7192" s="627" t="s">
        <v>8</v>
      </c>
      <c r="G7192" s="628"/>
      <c r="H7192" s="629"/>
      <c r="I7192" s="630"/>
      <c r="J7192" s="630"/>
      <c r="K7192" s="630"/>
      <c r="L7192" s="631"/>
    </row>
    <row r="7193" spans="1:12" s="194" customFormat="1" ht="26.65" customHeight="1" x14ac:dyDescent="0.15">
      <c r="A7193" s="625"/>
      <c r="B7193" s="620" t="s">
        <v>4246</v>
      </c>
      <c r="C7193" s="620" t="s">
        <v>4247</v>
      </c>
      <c r="D7193" s="634">
        <v>43405</v>
      </c>
      <c r="E7193" s="620" t="s">
        <v>582</v>
      </c>
      <c r="F7193" s="636" t="s">
        <v>4248</v>
      </c>
      <c r="G7193" s="637"/>
      <c r="H7193" s="610" t="s">
        <v>286</v>
      </c>
      <c r="I7193" s="611"/>
      <c r="J7193" s="209" t="s">
        <v>287</v>
      </c>
      <c r="K7193" s="209" t="s">
        <v>16</v>
      </c>
      <c r="L7193" s="210">
        <v>184</v>
      </c>
    </row>
    <row r="7194" spans="1:12" s="194" customFormat="1" ht="83.65" customHeight="1" x14ac:dyDescent="0.15">
      <c r="A7194" s="625"/>
      <c r="B7194" s="621"/>
      <c r="C7194" s="621"/>
      <c r="D7194" s="635"/>
      <c r="E7194" s="621"/>
      <c r="F7194" s="638"/>
      <c r="G7194" s="639"/>
      <c r="H7194" s="610" t="s">
        <v>242</v>
      </c>
      <c r="I7194" s="611"/>
      <c r="J7194" s="209" t="s">
        <v>287</v>
      </c>
      <c r="K7194" s="209" t="s">
        <v>16</v>
      </c>
      <c r="L7194" s="210">
        <v>1107</v>
      </c>
    </row>
    <row r="7195" spans="1:12" s="194" customFormat="1" ht="24.6" customHeight="1" x14ac:dyDescent="0.15">
      <c r="A7195" s="625"/>
      <c r="B7195" s="203" t="s">
        <v>6</v>
      </c>
      <c r="C7195" s="207" t="s">
        <v>5</v>
      </c>
      <c r="D7195" s="207" t="s">
        <v>288</v>
      </c>
      <c r="E7195" s="207" t="s">
        <v>289</v>
      </c>
      <c r="F7195" s="612"/>
      <c r="G7195" s="613"/>
      <c r="H7195" s="616" t="s">
        <v>290</v>
      </c>
      <c r="I7195" s="617"/>
      <c r="J7195" s="620" t="s">
        <v>287</v>
      </c>
      <c r="K7195" s="620" t="s">
        <v>16</v>
      </c>
      <c r="L7195" s="622">
        <v>547</v>
      </c>
    </row>
    <row r="7196" spans="1:12" s="194" customFormat="1" ht="24.6" customHeight="1" x14ac:dyDescent="0.15">
      <c r="A7196" s="626"/>
      <c r="B7196" s="209" t="s">
        <v>439</v>
      </c>
      <c r="C7196" s="209" t="s">
        <v>4248</v>
      </c>
      <c r="D7196" s="211">
        <v>43411</v>
      </c>
      <c r="E7196" s="209" t="s">
        <v>2517</v>
      </c>
      <c r="F7196" s="614"/>
      <c r="G7196" s="615"/>
      <c r="H7196" s="618"/>
      <c r="I7196" s="619"/>
      <c r="J7196" s="621"/>
      <c r="K7196" s="621"/>
      <c r="L7196" s="623"/>
    </row>
    <row r="7197" spans="1:12" s="194" customFormat="1" ht="24.6" customHeight="1" x14ac:dyDescent="0.15">
      <c r="A7197" s="624">
        <v>1350</v>
      </c>
      <c r="B7197" s="203" t="s">
        <v>12</v>
      </c>
      <c r="C7197" s="207" t="s">
        <v>11</v>
      </c>
      <c r="D7197" s="207" t="s">
        <v>280</v>
      </c>
      <c r="E7197" s="207" t="s">
        <v>281</v>
      </c>
      <c r="F7197" s="627" t="s">
        <v>8</v>
      </c>
      <c r="G7197" s="628"/>
      <c r="H7197" s="629"/>
      <c r="I7197" s="630"/>
      <c r="J7197" s="630"/>
      <c r="K7197" s="630"/>
      <c r="L7197" s="631"/>
    </row>
    <row r="7198" spans="1:12" s="194" customFormat="1" ht="26.65" customHeight="1" x14ac:dyDescent="0.15">
      <c r="A7198" s="625"/>
      <c r="B7198" s="620" t="s">
        <v>4249</v>
      </c>
      <c r="C7198" s="632" t="s">
        <v>4250</v>
      </c>
      <c r="D7198" s="634">
        <v>43379</v>
      </c>
      <c r="E7198" s="620" t="s">
        <v>763</v>
      </c>
      <c r="F7198" s="636" t="s">
        <v>764</v>
      </c>
      <c r="G7198" s="637"/>
      <c r="H7198" s="610" t="s">
        <v>286</v>
      </c>
      <c r="I7198" s="611"/>
      <c r="J7198" s="209" t="s">
        <v>287</v>
      </c>
      <c r="K7198" s="209" t="s">
        <v>16</v>
      </c>
      <c r="L7198" s="210">
        <v>623</v>
      </c>
    </row>
    <row r="7199" spans="1:12" s="194" customFormat="1" ht="395.65" customHeight="1" x14ac:dyDescent="0.15">
      <c r="A7199" s="625"/>
      <c r="B7199" s="621"/>
      <c r="C7199" s="633"/>
      <c r="D7199" s="635"/>
      <c r="E7199" s="621"/>
      <c r="F7199" s="638"/>
      <c r="G7199" s="639"/>
      <c r="H7199" s="610" t="s">
        <v>242</v>
      </c>
      <c r="I7199" s="611"/>
      <c r="J7199" s="209" t="s">
        <v>287</v>
      </c>
      <c r="K7199" s="209" t="s">
        <v>16</v>
      </c>
      <c r="L7199" s="210">
        <v>253.6</v>
      </c>
    </row>
    <row r="7200" spans="1:12" s="194" customFormat="1" ht="24.6" customHeight="1" x14ac:dyDescent="0.15">
      <c r="A7200" s="625"/>
      <c r="B7200" s="203" t="s">
        <v>6</v>
      </c>
      <c r="C7200" s="207" t="s">
        <v>5</v>
      </c>
      <c r="D7200" s="207" t="s">
        <v>288</v>
      </c>
      <c r="E7200" s="207" t="s">
        <v>289</v>
      </c>
      <c r="F7200" s="612"/>
      <c r="G7200" s="613"/>
      <c r="H7200" s="616" t="s">
        <v>290</v>
      </c>
      <c r="I7200" s="617"/>
      <c r="J7200" s="620" t="s">
        <v>287</v>
      </c>
      <c r="K7200" s="620" t="s">
        <v>16</v>
      </c>
      <c r="L7200" s="622">
        <v>175</v>
      </c>
    </row>
    <row r="7201" spans="1:12" s="194" customFormat="1" ht="35.1" customHeight="1" x14ac:dyDescent="0.15">
      <c r="A7201" s="626"/>
      <c r="B7201" s="209" t="s">
        <v>345</v>
      </c>
      <c r="C7201" s="209" t="s">
        <v>764</v>
      </c>
      <c r="D7201" s="211">
        <v>43383</v>
      </c>
      <c r="E7201" s="209" t="s">
        <v>4251</v>
      </c>
      <c r="F7201" s="614"/>
      <c r="G7201" s="615"/>
      <c r="H7201" s="618"/>
      <c r="I7201" s="619"/>
      <c r="J7201" s="621"/>
      <c r="K7201" s="621"/>
      <c r="L7201" s="623"/>
    </row>
    <row r="7202" spans="1:12" s="194" customFormat="1" ht="24.6" customHeight="1" x14ac:dyDescent="0.15">
      <c r="A7202" s="624">
        <v>1351</v>
      </c>
      <c r="B7202" s="203" t="s">
        <v>12</v>
      </c>
      <c r="C7202" s="207" t="s">
        <v>11</v>
      </c>
      <c r="D7202" s="207" t="s">
        <v>280</v>
      </c>
      <c r="E7202" s="207" t="s">
        <v>281</v>
      </c>
      <c r="F7202" s="627" t="s">
        <v>8</v>
      </c>
      <c r="G7202" s="628"/>
      <c r="H7202" s="629"/>
      <c r="I7202" s="630"/>
      <c r="J7202" s="630"/>
      <c r="K7202" s="630"/>
      <c r="L7202" s="631"/>
    </row>
    <row r="7203" spans="1:12" s="194" customFormat="1" ht="26.65" customHeight="1" x14ac:dyDescent="0.15">
      <c r="A7203" s="625"/>
      <c r="B7203" s="620" t="s">
        <v>4252</v>
      </c>
      <c r="C7203" s="632" t="s">
        <v>4253</v>
      </c>
      <c r="D7203" s="634">
        <v>43385</v>
      </c>
      <c r="E7203" s="620" t="s">
        <v>2378</v>
      </c>
      <c r="F7203" s="636" t="s">
        <v>4254</v>
      </c>
      <c r="G7203" s="637"/>
      <c r="H7203" s="610" t="s">
        <v>286</v>
      </c>
      <c r="I7203" s="611"/>
      <c r="J7203" s="209" t="s">
        <v>287</v>
      </c>
      <c r="K7203" s="209" t="s">
        <v>16</v>
      </c>
      <c r="L7203" s="210">
        <v>150</v>
      </c>
    </row>
    <row r="7204" spans="1:12" s="194" customFormat="1" ht="309.75" customHeight="1" x14ac:dyDescent="0.15">
      <c r="A7204" s="625"/>
      <c r="B7204" s="621"/>
      <c r="C7204" s="633"/>
      <c r="D7204" s="635"/>
      <c r="E7204" s="621"/>
      <c r="F7204" s="638"/>
      <c r="G7204" s="639"/>
      <c r="H7204" s="610" t="s">
        <v>242</v>
      </c>
      <c r="I7204" s="611"/>
      <c r="J7204" s="209" t="s">
        <v>287</v>
      </c>
      <c r="K7204" s="209" t="s">
        <v>16</v>
      </c>
      <c r="L7204" s="210">
        <v>435.15</v>
      </c>
    </row>
    <row r="7205" spans="1:12" s="194" customFormat="1" ht="24.6" customHeight="1" x14ac:dyDescent="0.15">
      <c r="A7205" s="625"/>
      <c r="B7205" s="203" t="s">
        <v>6</v>
      </c>
      <c r="C7205" s="207" t="s">
        <v>5</v>
      </c>
      <c r="D7205" s="207" t="s">
        <v>288</v>
      </c>
      <c r="E7205" s="207" t="s">
        <v>289</v>
      </c>
      <c r="F7205" s="612"/>
      <c r="G7205" s="613"/>
      <c r="H7205" s="616" t="s">
        <v>290</v>
      </c>
      <c r="I7205" s="617"/>
      <c r="J7205" s="620" t="s">
        <v>287</v>
      </c>
      <c r="K7205" s="620" t="s">
        <v>287</v>
      </c>
      <c r="L7205" s="622">
        <v>0</v>
      </c>
    </row>
    <row r="7206" spans="1:12" s="194" customFormat="1" ht="24.6" customHeight="1" x14ac:dyDescent="0.15">
      <c r="A7206" s="626"/>
      <c r="B7206" s="209" t="s">
        <v>460</v>
      </c>
      <c r="C7206" s="209" t="s">
        <v>4254</v>
      </c>
      <c r="D7206" s="211">
        <v>43386</v>
      </c>
      <c r="E7206" s="209" t="s">
        <v>4255</v>
      </c>
      <c r="F7206" s="614"/>
      <c r="G7206" s="615"/>
      <c r="H7206" s="618"/>
      <c r="I7206" s="619"/>
      <c r="J7206" s="621"/>
      <c r="K7206" s="621"/>
      <c r="L7206" s="623"/>
    </row>
    <row r="7207" spans="1:12" s="194" customFormat="1" ht="24.6" customHeight="1" x14ac:dyDescent="0.15">
      <c r="A7207" s="624">
        <v>1352</v>
      </c>
      <c r="B7207" s="203" t="s">
        <v>12</v>
      </c>
      <c r="C7207" s="207" t="s">
        <v>11</v>
      </c>
      <c r="D7207" s="207" t="s">
        <v>280</v>
      </c>
      <c r="E7207" s="207" t="s">
        <v>281</v>
      </c>
      <c r="F7207" s="627" t="s">
        <v>8</v>
      </c>
      <c r="G7207" s="628"/>
      <c r="H7207" s="629"/>
      <c r="I7207" s="630"/>
      <c r="J7207" s="630"/>
      <c r="K7207" s="630"/>
      <c r="L7207" s="631"/>
    </row>
    <row r="7208" spans="1:12" s="194" customFormat="1" ht="26.65" customHeight="1" x14ac:dyDescent="0.15">
      <c r="A7208" s="625"/>
      <c r="B7208" s="620" t="s">
        <v>4256</v>
      </c>
      <c r="C7208" s="632" t="s">
        <v>4257</v>
      </c>
      <c r="D7208" s="634">
        <v>43413</v>
      </c>
      <c r="E7208" s="620" t="s">
        <v>469</v>
      </c>
      <c r="F7208" s="636" t="s">
        <v>4258</v>
      </c>
      <c r="G7208" s="637"/>
      <c r="H7208" s="610" t="s">
        <v>286</v>
      </c>
      <c r="I7208" s="611"/>
      <c r="J7208" s="209" t="s">
        <v>287</v>
      </c>
      <c r="K7208" s="209" t="s">
        <v>16</v>
      </c>
      <c r="L7208" s="210">
        <v>1336</v>
      </c>
    </row>
    <row r="7209" spans="1:12" s="194" customFormat="1" ht="331.15" customHeight="1" x14ac:dyDescent="0.15">
      <c r="A7209" s="625"/>
      <c r="B7209" s="621"/>
      <c r="C7209" s="633"/>
      <c r="D7209" s="635"/>
      <c r="E7209" s="621"/>
      <c r="F7209" s="638"/>
      <c r="G7209" s="639"/>
      <c r="H7209" s="610" t="s">
        <v>242</v>
      </c>
      <c r="I7209" s="611"/>
      <c r="J7209" s="209" t="s">
        <v>287</v>
      </c>
      <c r="K7209" s="209" t="s">
        <v>16</v>
      </c>
      <c r="L7209" s="210">
        <v>673</v>
      </c>
    </row>
    <row r="7210" spans="1:12" s="194" customFormat="1" ht="24.6" customHeight="1" x14ac:dyDescent="0.15">
      <c r="A7210" s="625"/>
      <c r="B7210" s="203" t="s">
        <v>6</v>
      </c>
      <c r="C7210" s="207" t="s">
        <v>5</v>
      </c>
      <c r="D7210" s="207" t="s">
        <v>288</v>
      </c>
      <c r="E7210" s="207" t="s">
        <v>289</v>
      </c>
      <c r="F7210" s="612"/>
      <c r="G7210" s="613"/>
      <c r="H7210" s="616" t="s">
        <v>290</v>
      </c>
      <c r="I7210" s="617"/>
      <c r="J7210" s="620" t="s">
        <v>287</v>
      </c>
      <c r="K7210" s="620" t="s">
        <v>16</v>
      </c>
      <c r="L7210" s="622">
        <v>100</v>
      </c>
    </row>
    <row r="7211" spans="1:12" s="194" customFormat="1" ht="24.6" customHeight="1" x14ac:dyDescent="0.15">
      <c r="A7211" s="626"/>
      <c r="B7211" s="209" t="s">
        <v>4259</v>
      </c>
      <c r="C7211" s="209" t="s">
        <v>4258</v>
      </c>
      <c r="D7211" s="211">
        <v>43416</v>
      </c>
      <c r="E7211" s="209" t="s">
        <v>3937</v>
      </c>
      <c r="F7211" s="614"/>
      <c r="G7211" s="615"/>
      <c r="H7211" s="618"/>
      <c r="I7211" s="619"/>
      <c r="J7211" s="621"/>
      <c r="K7211" s="621"/>
      <c r="L7211" s="623"/>
    </row>
    <row r="7212" spans="1:12" s="194" customFormat="1" ht="24.6" customHeight="1" x14ac:dyDescent="0.15">
      <c r="A7212" s="624">
        <v>1353</v>
      </c>
      <c r="B7212" s="203" t="s">
        <v>12</v>
      </c>
      <c r="C7212" s="207" t="s">
        <v>11</v>
      </c>
      <c r="D7212" s="207" t="s">
        <v>280</v>
      </c>
      <c r="E7212" s="207" t="s">
        <v>281</v>
      </c>
      <c r="F7212" s="627" t="s">
        <v>8</v>
      </c>
      <c r="G7212" s="628"/>
      <c r="H7212" s="629"/>
      <c r="I7212" s="630"/>
      <c r="J7212" s="630"/>
      <c r="K7212" s="630"/>
      <c r="L7212" s="631"/>
    </row>
    <row r="7213" spans="1:12" s="194" customFormat="1" ht="26.65" customHeight="1" x14ac:dyDescent="0.15">
      <c r="A7213" s="625"/>
      <c r="B7213" s="620" t="s">
        <v>4256</v>
      </c>
      <c r="C7213" s="620" t="s">
        <v>4260</v>
      </c>
      <c r="D7213" s="634">
        <v>43420</v>
      </c>
      <c r="E7213" s="620" t="s">
        <v>3619</v>
      </c>
      <c r="F7213" s="636" t="s">
        <v>669</v>
      </c>
      <c r="G7213" s="637"/>
      <c r="H7213" s="610" t="s">
        <v>286</v>
      </c>
      <c r="I7213" s="611"/>
      <c r="J7213" s="209" t="s">
        <v>287</v>
      </c>
      <c r="K7213" s="209" t="s">
        <v>16</v>
      </c>
      <c r="L7213" s="210">
        <v>218</v>
      </c>
    </row>
    <row r="7214" spans="1:12" s="194" customFormat="1" ht="105" customHeight="1" x14ac:dyDescent="0.15">
      <c r="A7214" s="625"/>
      <c r="B7214" s="621"/>
      <c r="C7214" s="621"/>
      <c r="D7214" s="635"/>
      <c r="E7214" s="621"/>
      <c r="F7214" s="638"/>
      <c r="G7214" s="639"/>
      <c r="H7214" s="610" t="s">
        <v>242</v>
      </c>
      <c r="I7214" s="611"/>
      <c r="J7214" s="209" t="s">
        <v>287</v>
      </c>
      <c r="K7214" s="209" t="s">
        <v>16</v>
      </c>
      <c r="L7214" s="210">
        <v>432.16</v>
      </c>
    </row>
    <row r="7215" spans="1:12" s="194" customFormat="1" ht="24.6" customHeight="1" x14ac:dyDescent="0.15">
      <c r="A7215" s="625"/>
      <c r="B7215" s="203" t="s">
        <v>6</v>
      </c>
      <c r="C7215" s="207" t="s">
        <v>5</v>
      </c>
      <c r="D7215" s="207" t="s">
        <v>288</v>
      </c>
      <c r="E7215" s="207" t="s">
        <v>289</v>
      </c>
      <c r="F7215" s="612"/>
      <c r="G7215" s="613"/>
      <c r="H7215" s="616" t="s">
        <v>290</v>
      </c>
      <c r="I7215" s="617"/>
      <c r="J7215" s="620" t="s">
        <v>287</v>
      </c>
      <c r="K7215" s="620" t="s">
        <v>16</v>
      </c>
      <c r="L7215" s="622">
        <v>75</v>
      </c>
    </row>
    <row r="7216" spans="1:12" s="194" customFormat="1" ht="24.6" customHeight="1" x14ac:dyDescent="0.15">
      <c r="A7216" s="626"/>
      <c r="B7216" s="209" t="s">
        <v>4259</v>
      </c>
      <c r="C7216" s="209" t="s">
        <v>669</v>
      </c>
      <c r="D7216" s="211">
        <v>43421</v>
      </c>
      <c r="E7216" s="209" t="s">
        <v>4261</v>
      </c>
      <c r="F7216" s="614"/>
      <c r="G7216" s="615"/>
      <c r="H7216" s="618"/>
      <c r="I7216" s="619"/>
      <c r="J7216" s="621"/>
      <c r="K7216" s="621"/>
      <c r="L7216" s="623"/>
    </row>
    <row r="7217" spans="1:12" s="194" customFormat="1" ht="24.6" customHeight="1" x14ac:dyDescent="0.15">
      <c r="A7217" s="624">
        <v>1354</v>
      </c>
      <c r="B7217" s="203" t="s">
        <v>12</v>
      </c>
      <c r="C7217" s="207" t="s">
        <v>11</v>
      </c>
      <c r="D7217" s="207" t="s">
        <v>280</v>
      </c>
      <c r="E7217" s="207" t="s">
        <v>281</v>
      </c>
      <c r="F7217" s="627" t="s">
        <v>8</v>
      </c>
      <c r="G7217" s="628"/>
      <c r="H7217" s="629"/>
      <c r="I7217" s="630"/>
      <c r="J7217" s="630"/>
      <c r="K7217" s="630"/>
      <c r="L7217" s="631"/>
    </row>
    <row r="7218" spans="1:12" s="194" customFormat="1" ht="26.65" customHeight="1" x14ac:dyDescent="0.15">
      <c r="A7218" s="625"/>
      <c r="B7218" s="620" t="s">
        <v>4256</v>
      </c>
      <c r="C7218" s="632" t="s">
        <v>4262</v>
      </c>
      <c r="D7218" s="634">
        <v>43440</v>
      </c>
      <c r="E7218" s="620" t="s">
        <v>1339</v>
      </c>
      <c r="F7218" s="636" t="s">
        <v>4263</v>
      </c>
      <c r="G7218" s="637"/>
      <c r="H7218" s="610" t="s">
        <v>286</v>
      </c>
      <c r="I7218" s="611"/>
      <c r="J7218" s="209" t="s">
        <v>287</v>
      </c>
      <c r="K7218" s="209" t="s">
        <v>16</v>
      </c>
      <c r="L7218" s="210">
        <v>243.89</v>
      </c>
    </row>
    <row r="7219" spans="1:12" s="194" customFormat="1" ht="409.6" customHeight="1" x14ac:dyDescent="0.15">
      <c r="A7219" s="625"/>
      <c r="B7219" s="640"/>
      <c r="C7219" s="641"/>
      <c r="D7219" s="642"/>
      <c r="E7219" s="640"/>
      <c r="F7219" s="643"/>
      <c r="G7219" s="644"/>
      <c r="H7219" s="616" t="s">
        <v>242</v>
      </c>
      <c r="I7219" s="617"/>
      <c r="J7219" s="620" t="s">
        <v>287</v>
      </c>
      <c r="K7219" s="620" t="s">
        <v>16</v>
      </c>
      <c r="L7219" s="622">
        <v>500</v>
      </c>
    </row>
    <row r="7220" spans="1:12" s="194" customFormat="1" ht="30.4" customHeight="1" x14ac:dyDescent="0.15">
      <c r="A7220" s="625"/>
      <c r="B7220" s="621"/>
      <c r="C7220" s="633"/>
      <c r="D7220" s="635"/>
      <c r="E7220" s="621"/>
      <c r="F7220" s="638"/>
      <c r="G7220" s="639"/>
      <c r="H7220" s="618"/>
      <c r="I7220" s="619"/>
      <c r="J7220" s="621"/>
      <c r="K7220" s="621"/>
      <c r="L7220" s="623"/>
    </row>
    <row r="7221" spans="1:12" s="194" customFormat="1" ht="24.6" customHeight="1" x14ac:dyDescent="0.15">
      <c r="A7221" s="625"/>
      <c r="B7221" s="203" t="s">
        <v>6</v>
      </c>
      <c r="C7221" s="207" t="s">
        <v>5</v>
      </c>
      <c r="D7221" s="207" t="s">
        <v>288</v>
      </c>
      <c r="E7221" s="207" t="s">
        <v>289</v>
      </c>
      <c r="F7221" s="612"/>
      <c r="G7221" s="613"/>
      <c r="H7221" s="616" t="s">
        <v>290</v>
      </c>
      <c r="I7221" s="617"/>
      <c r="J7221" s="620" t="s">
        <v>287</v>
      </c>
      <c r="K7221" s="620" t="s">
        <v>16</v>
      </c>
      <c r="L7221" s="622">
        <v>109</v>
      </c>
    </row>
    <row r="7222" spans="1:12" s="194" customFormat="1" ht="24.6" customHeight="1" x14ac:dyDescent="0.15">
      <c r="A7222" s="626"/>
      <c r="B7222" s="209" t="s">
        <v>4259</v>
      </c>
      <c r="C7222" s="209" t="s">
        <v>4263</v>
      </c>
      <c r="D7222" s="211">
        <v>43441</v>
      </c>
      <c r="E7222" s="209" t="s">
        <v>2339</v>
      </c>
      <c r="F7222" s="614"/>
      <c r="G7222" s="615"/>
      <c r="H7222" s="618"/>
      <c r="I7222" s="619"/>
      <c r="J7222" s="621"/>
      <c r="K7222" s="621"/>
      <c r="L7222" s="623"/>
    </row>
    <row r="7223" spans="1:12" s="194" customFormat="1" ht="24.6" customHeight="1" x14ac:dyDescent="0.15">
      <c r="A7223" s="624">
        <v>1355</v>
      </c>
      <c r="B7223" s="203" t="s">
        <v>12</v>
      </c>
      <c r="C7223" s="207" t="s">
        <v>11</v>
      </c>
      <c r="D7223" s="207" t="s">
        <v>280</v>
      </c>
      <c r="E7223" s="207" t="s">
        <v>281</v>
      </c>
      <c r="F7223" s="627" t="s">
        <v>8</v>
      </c>
      <c r="G7223" s="628"/>
      <c r="H7223" s="629"/>
      <c r="I7223" s="630"/>
      <c r="J7223" s="630"/>
      <c r="K7223" s="630"/>
      <c r="L7223" s="631"/>
    </row>
    <row r="7224" spans="1:12" s="194" customFormat="1" ht="26.65" customHeight="1" x14ac:dyDescent="0.15">
      <c r="A7224" s="625"/>
      <c r="B7224" s="620" t="s">
        <v>4256</v>
      </c>
      <c r="C7224" s="632" t="s">
        <v>4264</v>
      </c>
      <c r="D7224" s="634">
        <v>43494</v>
      </c>
      <c r="E7224" s="620" t="s">
        <v>310</v>
      </c>
      <c r="F7224" s="636" t="s">
        <v>4265</v>
      </c>
      <c r="G7224" s="637"/>
      <c r="H7224" s="610" t="s">
        <v>286</v>
      </c>
      <c r="I7224" s="611"/>
      <c r="J7224" s="209" t="s">
        <v>287</v>
      </c>
      <c r="K7224" s="209" t="s">
        <v>16</v>
      </c>
      <c r="L7224" s="210">
        <v>1382.3</v>
      </c>
    </row>
    <row r="7225" spans="1:12" s="194" customFormat="1" ht="223.5" customHeight="1" x14ac:dyDescent="0.15">
      <c r="A7225" s="625"/>
      <c r="B7225" s="621"/>
      <c r="C7225" s="633"/>
      <c r="D7225" s="635"/>
      <c r="E7225" s="621"/>
      <c r="F7225" s="638"/>
      <c r="G7225" s="639"/>
      <c r="H7225" s="610" t="s">
        <v>242</v>
      </c>
      <c r="I7225" s="611"/>
      <c r="J7225" s="209" t="s">
        <v>287</v>
      </c>
      <c r="K7225" s="209" t="s">
        <v>16</v>
      </c>
      <c r="L7225" s="210">
        <v>1141.72</v>
      </c>
    </row>
    <row r="7226" spans="1:12" s="194" customFormat="1" ht="24.6" customHeight="1" x14ac:dyDescent="0.15">
      <c r="A7226" s="625"/>
      <c r="B7226" s="203" t="s">
        <v>6</v>
      </c>
      <c r="C7226" s="207" t="s">
        <v>5</v>
      </c>
      <c r="D7226" s="207" t="s">
        <v>288</v>
      </c>
      <c r="E7226" s="207" t="s">
        <v>289</v>
      </c>
      <c r="F7226" s="612"/>
      <c r="G7226" s="613"/>
      <c r="H7226" s="616" t="s">
        <v>290</v>
      </c>
      <c r="I7226" s="617"/>
      <c r="J7226" s="620" t="s">
        <v>287</v>
      </c>
      <c r="K7226" s="620" t="s">
        <v>16</v>
      </c>
      <c r="L7226" s="622">
        <v>114.17</v>
      </c>
    </row>
    <row r="7227" spans="1:12" s="194" customFormat="1" ht="24.6" customHeight="1" x14ac:dyDescent="0.15">
      <c r="A7227" s="626"/>
      <c r="B7227" s="209" t="s">
        <v>4259</v>
      </c>
      <c r="C7227" s="209" t="s">
        <v>4265</v>
      </c>
      <c r="D7227" s="211">
        <v>43498</v>
      </c>
      <c r="E7227" s="209" t="s">
        <v>1157</v>
      </c>
      <c r="F7227" s="614"/>
      <c r="G7227" s="615"/>
      <c r="H7227" s="618"/>
      <c r="I7227" s="619"/>
      <c r="J7227" s="621"/>
      <c r="K7227" s="621"/>
      <c r="L7227" s="623"/>
    </row>
    <row r="7228" spans="1:12" s="194" customFormat="1" ht="24.6" customHeight="1" x14ac:dyDescent="0.15">
      <c r="A7228" s="624">
        <v>1356</v>
      </c>
      <c r="B7228" s="203" t="s">
        <v>12</v>
      </c>
      <c r="C7228" s="207" t="s">
        <v>11</v>
      </c>
      <c r="D7228" s="207" t="s">
        <v>280</v>
      </c>
      <c r="E7228" s="207" t="s">
        <v>281</v>
      </c>
      <c r="F7228" s="627" t="s">
        <v>8</v>
      </c>
      <c r="G7228" s="628"/>
      <c r="H7228" s="629"/>
      <c r="I7228" s="630"/>
      <c r="J7228" s="630"/>
      <c r="K7228" s="630"/>
      <c r="L7228" s="631"/>
    </row>
    <row r="7229" spans="1:12" s="194" customFormat="1" ht="26.65" customHeight="1" x14ac:dyDescent="0.15">
      <c r="A7229" s="625"/>
      <c r="B7229" s="620" t="s">
        <v>4256</v>
      </c>
      <c r="C7229" s="632" t="s">
        <v>4266</v>
      </c>
      <c r="D7229" s="634">
        <v>43544</v>
      </c>
      <c r="E7229" s="620" t="s">
        <v>502</v>
      </c>
      <c r="F7229" s="636" t="s">
        <v>3178</v>
      </c>
      <c r="G7229" s="637"/>
      <c r="H7229" s="610" t="s">
        <v>286</v>
      </c>
      <c r="I7229" s="611"/>
      <c r="J7229" s="209" t="s">
        <v>287</v>
      </c>
      <c r="K7229" s="209" t="s">
        <v>16</v>
      </c>
      <c r="L7229" s="210">
        <v>491</v>
      </c>
    </row>
    <row r="7230" spans="1:12" s="194" customFormat="1" ht="406.9" customHeight="1" x14ac:dyDescent="0.15">
      <c r="A7230" s="625"/>
      <c r="B7230" s="621"/>
      <c r="C7230" s="633"/>
      <c r="D7230" s="635"/>
      <c r="E7230" s="621"/>
      <c r="F7230" s="638"/>
      <c r="G7230" s="639"/>
      <c r="H7230" s="610" t="s">
        <v>242</v>
      </c>
      <c r="I7230" s="611"/>
      <c r="J7230" s="209" t="s">
        <v>287</v>
      </c>
      <c r="K7230" s="209" t="s">
        <v>16</v>
      </c>
      <c r="L7230" s="210">
        <v>550.73</v>
      </c>
    </row>
    <row r="7231" spans="1:12" s="194" customFormat="1" ht="24.6" customHeight="1" x14ac:dyDescent="0.15">
      <c r="A7231" s="625"/>
      <c r="B7231" s="203" t="s">
        <v>6</v>
      </c>
      <c r="C7231" s="207" t="s">
        <v>5</v>
      </c>
      <c r="D7231" s="207" t="s">
        <v>288</v>
      </c>
      <c r="E7231" s="207" t="s">
        <v>289</v>
      </c>
      <c r="F7231" s="612"/>
      <c r="G7231" s="613"/>
      <c r="H7231" s="616" t="s">
        <v>290</v>
      </c>
      <c r="I7231" s="617"/>
      <c r="J7231" s="620" t="s">
        <v>287</v>
      </c>
      <c r="K7231" s="620" t="s">
        <v>16</v>
      </c>
      <c r="L7231" s="622">
        <v>147.19999999999999</v>
      </c>
    </row>
    <row r="7232" spans="1:12" s="194" customFormat="1" ht="24.6" customHeight="1" x14ac:dyDescent="0.15">
      <c r="A7232" s="626"/>
      <c r="B7232" s="209" t="s">
        <v>4259</v>
      </c>
      <c r="C7232" s="209" t="s">
        <v>3178</v>
      </c>
      <c r="D7232" s="211">
        <v>43546</v>
      </c>
      <c r="E7232" s="209" t="s">
        <v>893</v>
      </c>
      <c r="F7232" s="614"/>
      <c r="G7232" s="615"/>
      <c r="H7232" s="618"/>
      <c r="I7232" s="619"/>
      <c r="J7232" s="621"/>
      <c r="K7232" s="621"/>
      <c r="L7232" s="623"/>
    </row>
    <row r="7233" spans="1:12" s="194" customFormat="1" ht="24.6" customHeight="1" x14ac:dyDescent="0.15">
      <c r="A7233" s="624">
        <v>1357</v>
      </c>
      <c r="B7233" s="203" t="s">
        <v>12</v>
      </c>
      <c r="C7233" s="207" t="s">
        <v>11</v>
      </c>
      <c r="D7233" s="207" t="s">
        <v>280</v>
      </c>
      <c r="E7233" s="207" t="s">
        <v>281</v>
      </c>
      <c r="F7233" s="627" t="s">
        <v>8</v>
      </c>
      <c r="G7233" s="628"/>
      <c r="H7233" s="629"/>
      <c r="I7233" s="630"/>
      <c r="J7233" s="630"/>
      <c r="K7233" s="630"/>
      <c r="L7233" s="631"/>
    </row>
    <row r="7234" spans="1:12" s="194" customFormat="1" ht="26.65" customHeight="1" x14ac:dyDescent="0.15">
      <c r="A7234" s="625"/>
      <c r="B7234" s="620" t="s">
        <v>4267</v>
      </c>
      <c r="C7234" s="632" t="s">
        <v>4268</v>
      </c>
      <c r="D7234" s="634">
        <v>43521</v>
      </c>
      <c r="E7234" s="620" t="s">
        <v>628</v>
      </c>
      <c r="F7234" s="636" t="s">
        <v>723</v>
      </c>
      <c r="G7234" s="637"/>
      <c r="H7234" s="610" t="s">
        <v>286</v>
      </c>
      <c r="I7234" s="611"/>
      <c r="J7234" s="209" t="s">
        <v>287</v>
      </c>
      <c r="K7234" s="209" t="s">
        <v>16</v>
      </c>
      <c r="L7234" s="210">
        <v>268.95999999999998</v>
      </c>
    </row>
    <row r="7235" spans="1:12" s="194" customFormat="1" ht="409.6" customHeight="1" x14ac:dyDescent="0.15">
      <c r="A7235" s="625"/>
      <c r="B7235" s="640"/>
      <c r="C7235" s="641"/>
      <c r="D7235" s="642"/>
      <c r="E7235" s="640"/>
      <c r="F7235" s="643"/>
      <c r="G7235" s="644"/>
      <c r="H7235" s="616" t="s">
        <v>242</v>
      </c>
      <c r="I7235" s="617"/>
      <c r="J7235" s="620" t="s">
        <v>287</v>
      </c>
      <c r="K7235" s="620" t="s">
        <v>16</v>
      </c>
      <c r="L7235" s="622">
        <v>215.97</v>
      </c>
    </row>
    <row r="7236" spans="1:12" s="194" customFormat="1" ht="19.7" customHeight="1" x14ac:dyDescent="0.15">
      <c r="A7236" s="625"/>
      <c r="B7236" s="621"/>
      <c r="C7236" s="633"/>
      <c r="D7236" s="635"/>
      <c r="E7236" s="621"/>
      <c r="F7236" s="638"/>
      <c r="G7236" s="639"/>
      <c r="H7236" s="618"/>
      <c r="I7236" s="619"/>
      <c r="J7236" s="621"/>
      <c r="K7236" s="621"/>
      <c r="L7236" s="623"/>
    </row>
    <row r="7237" spans="1:12" s="194" customFormat="1" ht="24.6" customHeight="1" x14ac:dyDescent="0.15">
      <c r="A7237" s="625"/>
      <c r="B7237" s="203" t="s">
        <v>6</v>
      </c>
      <c r="C7237" s="207" t="s">
        <v>5</v>
      </c>
      <c r="D7237" s="207" t="s">
        <v>288</v>
      </c>
      <c r="E7237" s="207" t="s">
        <v>289</v>
      </c>
      <c r="F7237" s="612"/>
      <c r="G7237" s="613"/>
      <c r="H7237" s="616" t="s">
        <v>290</v>
      </c>
      <c r="I7237" s="617"/>
      <c r="J7237" s="620" t="s">
        <v>287</v>
      </c>
      <c r="K7237" s="620" t="s">
        <v>287</v>
      </c>
      <c r="L7237" s="622">
        <v>0</v>
      </c>
    </row>
    <row r="7238" spans="1:12" s="194" customFormat="1" ht="24.6" customHeight="1" x14ac:dyDescent="0.15">
      <c r="A7238" s="626"/>
      <c r="B7238" s="209" t="s">
        <v>4269</v>
      </c>
      <c r="C7238" s="209" t="s">
        <v>723</v>
      </c>
      <c r="D7238" s="211">
        <v>43522</v>
      </c>
      <c r="E7238" s="209" t="s">
        <v>471</v>
      </c>
      <c r="F7238" s="614"/>
      <c r="G7238" s="615"/>
      <c r="H7238" s="618"/>
      <c r="I7238" s="619"/>
      <c r="J7238" s="621"/>
      <c r="K7238" s="621"/>
      <c r="L7238" s="623"/>
    </row>
    <row r="7239" spans="1:12" s="194" customFormat="1" ht="24.6" customHeight="1" x14ac:dyDescent="0.15">
      <c r="A7239" s="624">
        <v>1358</v>
      </c>
      <c r="B7239" s="203" t="s">
        <v>12</v>
      </c>
      <c r="C7239" s="207" t="s">
        <v>11</v>
      </c>
      <c r="D7239" s="207" t="s">
        <v>280</v>
      </c>
      <c r="E7239" s="207" t="s">
        <v>281</v>
      </c>
      <c r="F7239" s="627" t="s">
        <v>8</v>
      </c>
      <c r="G7239" s="628"/>
      <c r="H7239" s="629"/>
      <c r="I7239" s="630"/>
      <c r="J7239" s="630"/>
      <c r="K7239" s="630"/>
      <c r="L7239" s="631"/>
    </row>
    <row r="7240" spans="1:12" s="194" customFormat="1" ht="26.65" customHeight="1" x14ac:dyDescent="0.15">
      <c r="A7240" s="625"/>
      <c r="B7240" s="620" t="s">
        <v>4270</v>
      </c>
      <c r="C7240" s="632" t="s">
        <v>4271</v>
      </c>
      <c r="D7240" s="634">
        <v>43541</v>
      </c>
      <c r="E7240" s="620" t="s">
        <v>783</v>
      </c>
      <c r="F7240" s="636" t="s">
        <v>2129</v>
      </c>
      <c r="G7240" s="637"/>
      <c r="H7240" s="610" t="s">
        <v>286</v>
      </c>
      <c r="I7240" s="611"/>
      <c r="J7240" s="209" t="s">
        <v>287</v>
      </c>
      <c r="K7240" s="209" t="s">
        <v>16</v>
      </c>
      <c r="L7240" s="210">
        <v>157.77000000000001</v>
      </c>
    </row>
    <row r="7241" spans="1:12" s="194" customFormat="1" ht="309.75" customHeight="1" x14ac:dyDescent="0.15">
      <c r="A7241" s="625"/>
      <c r="B7241" s="621"/>
      <c r="C7241" s="633"/>
      <c r="D7241" s="635"/>
      <c r="E7241" s="621"/>
      <c r="F7241" s="638"/>
      <c r="G7241" s="639"/>
      <c r="H7241" s="610" t="s">
        <v>242</v>
      </c>
      <c r="I7241" s="611"/>
      <c r="J7241" s="209" t="s">
        <v>287</v>
      </c>
      <c r="K7241" s="209" t="s">
        <v>16</v>
      </c>
      <c r="L7241" s="210">
        <v>390.28</v>
      </c>
    </row>
    <row r="7242" spans="1:12" s="194" customFormat="1" ht="24.6" customHeight="1" x14ac:dyDescent="0.15">
      <c r="A7242" s="625"/>
      <c r="B7242" s="203" t="s">
        <v>6</v>
      </c>
      <c r="C7242" s="207" t="s">
        <v>5</v>
      </c>
      <c r="D7242" s="207" t="s">
        <v>288</v>
      </c>
      <c r="E7242" s="207" t="s">
        <v>289</v>
      </c>
      <c r="F7242" s="612"/>
      <c r="G7242" s="613"/>
      <c r="H7242" s="616" t="s">
        <v>290</v>
      </c>
      <c r="I7242" s="617"/>
      <c r="J7242" s="620" t="s">
        <v>287</v>
      </c>
      <c r="K7242" s="620" t="s">
        <v>287</v>
      </c>
      <c r="L7242" s="622">
        <v>0</v>
      </c>
    </row>
    <row r="7243" spans="1:12" s="194" customFormat="1" ht="24.6" customHeight="1" x14ac:dyDescent="0.15">
      <c r="A7243" s="626"/>
      <c r="B7243" s="209" t="s">
        <v>291</v>
      </c>
      <c r="C7243" s="209" t="s">
        <v>2129</v>
      </c>
      <c r="D7243" s="211">
        <v>43542</v>
      </c>
      <c r="E7243" s="209" t="s">
        <v>3922</v>
      </c>
      <c r="F7243" s="614"/>
      <c r="G7243" s="615"/>
      <c r="H7243" s="618"/>
      <c r="I7243" s="619"/>
      <c r="J7243" s="621"/>
      <c r="K7243" s="621"/>
      <c r="L7243" s="623"/>
    </row>
    <row r="7244" spans="1:12" s="194" customFormat="1" ht="24.6" customHeight="1" x14ac:dyDescent="0.15">
      <c r="A7244" s="624">
        <v>1359</v>
      </c>
      <c r="B7244" s="203" t="s">
        <v>12</v>
      </c>
      <c r="C7244" s="207" t="s">
        <v>11</v>
      </c>
      <c r="D7244" s="207" t="s">
        <v>280</v>
      </c>
      <c r="E7244" s="207" t="s">
        <v>281</v>
      </c>
      <c r="F7244" s="627" t="s">
        <v>8</v>
      </c>
      <c r="G7244" s="628"/>
      <c r="H7244" s="629"/>
      <c r="I7244" s="630"/>
      <c r="J7244" s="630"/>
      <c r="K7244" s="630"/>
      <c r="L7244" s="631"/>
    </row>
    <row r="7245" spans="1:12" s="194" customFormat="1" ht="26.65" customHeight="1" x14ac:dyDescent="0.15">
      <c r="A7245" s="625"/>
      <c r="B7245" s="620" t="s">
        <v>4272</v>
      </c>
      <c r="C7245" s="620" t="s">
        <v>4273</v>
      </c>
      <c r="D7245" s="634">
        <v>43410</v>
      </c>
      <c r="E7245" s="620" t="s">
        <v>2337</v>
      </c>
      <c r="F7245" s="636" t="s">
        <v>2338</v>
      </c>
      <c r="G7245" s="637"/>
      <c r="H7245" s="610" t="s">
        <v>286</v>
      </c>
      <c r="I7245" s="611"/>
      <c r="J7245" s="209" t="s">
        <v>287</v>
      </c>
      <c r="K7245" s="209" t="s">
        <v>16</v>
      </c>
      <c r="L7245" s="210">
        <v>352</v>
      </c>
    </row>
    <row r="7246" spans="1:12" s="194" customFormat="1" ht="61.9" customHeight="1" x14ac:dyDescent="0.15">
      <c r="A7246" s="625"/>
      <c r="B7246" s="621"/>
      <c r="C7246" s="621"/>
      <c r="D7246" s="635"/>
      <c r="E7246" s="621"/>
      <c r="F7246" s="638"/>
      <c r="G7246" s="639"/>
      <c r="H7246" s="610" t="s">
        <v>242</v>
      </c>
      <c r="I7246" s="611"/>
      <c r="J7246" s="209" t="s">
        <v>287</v>
      </c>
      <c r="K7246" s="209" t="s">
        <v>16</v>
      </c>
      <c r="L7246" s="210">
        <v>341.12</v>
      </c>
    </row>
    <row r="7247" spans="1:12" s="194" customFormat="1" ht="24.6" customHeight="1" x14ac:dyDescent="0.15">
      <c r="A7247" s="625"/>
      <c r="B7247" s="203" t="s">
        <v>6</v>
      </c>
      <c r="C7247" s="207" t="s">
        <v>5</v>
      </c>
      <c r="D7247" s="207" t="s">
        <v>288</v>
      </c>
      <c r="E7247" s="207" t="s">
        <v>289</v>
      </c>
      <c r="F7247" s="612"/>
      <c r="G7247" s="613"/>
      <c r="H7247" s="616" t="s">
        <v>290</v>
      </c>
      <c r="I7247" s="617"/>
      <c r="J7247" s="620" t="s">
        <v>287</v>
      </c>
      <c r="K7247" s="620" t="s">
        <v>287</v>
      </c>
      <c r="L7247" s="622">
        <v>0</v>
      </c>
    </row>
    <row r="7248" spans="1:12" s="194" customFormat="1" ht="24.6" customHeight="1" x14ac:dyDescent="0.15">
      <c r="A7248" s="626"/>
      <c r="B7248" s="209" t="s">
        <v>4274</v>
      </c>
      <c r="C7248" s="209" t="s">
        <v>2338</v>
      </c>
      <c r="D7248" s="211">
        <v>43412</v>
      </c>
      <c r="E7248" s="209" t="s">
        <v>2770</v>
      </c>
      <c r="F7248" s="614"/>
      <c r="G7248" s="615"/>
      <c r="H7248" s="618"/>
      <c r="I7248" s="619"/>
      <c r="J7248" s="621"/>
      <c r="K7248" s="621"/>
      <c r="L7248" s="623"/>
    </row>
    <row r="7249" spans="1:12" s="194" customFormat="1" ht="24.6" customHeight="1" x14ac:dyDescent="0.15">
      <c r="A7249" s="624">
        <v>1360</v>
      </c>
      <c r="B7249" s="203" t="s">
        <v>12</v>
      </c>
      <c r="C7249" s="207" t="s">
        <v>11</v>
      </c>
      <c r="D7249" s="207" t="s">
        <v>280</v>
      </c>
      <c r="E7249" s="207" t="s">
        <v>281</v>
      </c>
      <c r="F7249" s="627" t="s">
        <v>8</v>
      </c>
      <c r="G7249" s="628"/>
      <c r="H7249" s="629"/>
      <c r="I7249" s="630"/>
      <c r="J7249" s="630"/>
      <c r="K7249" s="630"/>
      <c r="L7249" s="631"/>
    </row>
    <row r="7250" spans="1:12" s="194" customFormat="1" ht="26.65" customHeight="1" x14ac:dyDescent="0.15">
      <c r="A7250" s="625"/>
      <c r="B7250" s="620" t="s">
        <v>4272</v>
      </c>
      <c r="C7250" s="620" t="s">
        <v>4275</v>
      </c>
      <c r="D7250" s="634">
        <v>43501</v>
      </c>
      <c r="E7250" s="620" t="s">
        <v>4276</v>
      </c>
      <c r="F7250" s="636" t="s">
        <v>4277</v>
      </c>
      <c r="G7250" s="637"/>
      <c r="H7250" s="610" t="s">
        <v>286</v>
      </c>
      <c r="I7250" s="611"/>
      <c r="J7250" s="209" t="s">
        <v>287</v>
      </c>
      <c r="K7250" s="209" t="s">
        <v>16</v>
      </c>
      <c r="L7250" s="210">
        <v>384</v>
      </c>
    </row>
    <row r="7251" spans="1:12" s="194" customFormat="1" ht="83.65" customHeight="1" x14ac:dyDescent="0.15">
      <c r="A7251" s="625"/>
      <c r="B7251" s="621"/>
      <c r="C7251" s="621"/>
      <c r="D7251" s="635"/>
      <c r="E7251" s="621"/>
      <c r="F7251" s="638"/>
      <c r="G7251" s="639"/>
      <c r="H7251" s="610" t="s">
        <v>242</v>
      </c>
      <c r="I7251" s="611"/>
      <c r="J7251" s="209" t="s">
        <v>287</v>
      </c>
      <c r="K7251" s="209" t="s">
        <v>16</v>
      </c>
      <c r="L7251" s="210">
        <v>981</v>
      </c>
    </row>
    <row r="7252" spans="1:12" s="194" customFormat="1" ht="24.6" customHeight="1" x14ac:dyDescent="0.15">
      <c r="A7252" s="625"/>
      <c r="B7252" s="203" t="s">
        <v>6</v>
      </c>
      <c r="C7252" s="207" t="s">
        <v>5</v>
      </c>
      <c r="D7252" s="207" t="s">
        <v>288</v>
      </c>
      <c r="E7252" s="207" t="s">
        <v>289</v>
      </c>
      <c r="F7252" s="612"/>
      <c r="G7252" s="613"/>
      <c r="H7252" s="616" t="s">
        <v>290</v>
      </c>
      <c r="I7252" s="617"/>
      <c r="J7252" s="620" t="s">
        <v>287</v>
      </c>
      <c r="K7252" s="620" t="s">
        <v>287</v>
      </c>
      <c r="L7252" s="622">
        <v>0</v>
      </c>
    </row>
    <row r="7253" spans="1:12" s="194" customFormat="1" ht="24.6" customHeight="1" x14ac:dyDescent="0.15">
      <c r="A7253" s="626"/>
      <c r="B7253" s="209" t="s">
        <v>4274</v>
      </c>
      <c r="C7253" s="209" t="s">
        <v>4277</v>
      </c>
      <c r="D7253" s="211">
        <v>43505</v>
      </c>
      <c r="E7253" s="209" t="s">
        <v>947</v>
      </c>
      <c r="F7253" s="614"/>
      <c r="G7253" s="615"/>
      <c r="H7253" s="618"/>
      <c r="I7253" s="619"/>
      <c r="J7253" s="621"/>
      <c r="K7253" s="621"/>
      <c r="L7253" s="623"/>
    </row>
    <row r="7254" spans="1:12" s="194" customFormat="1" ht="24.6" customHeight="1" x14ac:dyDescent="0.15">
      <c r="A7254" s="624">
        <v>1361</v>
      </c>
      <c r="B7254" s="203" t="s">
        <v>12</v>
      </c>
      <c r="C7254" s="207" t="s">
        <v>11</v>
      </c>
      <c r="D7254" s="207" t="s">
        <v>280</v>
      </c>
      <c r="E7254" s="207" t="s">
        <v>281</v>
      </c>
      <c r="F7254" s="627" t="s">
        <v>8</v>
      </c>
      <c r="G7254" s="628"/>
      <c r="H7254" s="629"/>
      <c r="I7254" s="630"/>
      <c r="J7254" s="630"/>
      <c r="K7254" s="630"/>
      <c r="L7254" s="631"/>
    </row>
    <row r="7255" spans="1:12" s="194" customFormat="1" ht="26.65" customHeight="1" x14ac:dyDescent="0.15">
      <c r="A7255" s="625"/>
      <c r="B7255" s="620" t="s">
        <v>4278</v>
      </c>
      <c r="C7255" s="632" t="s">
        <v>2499</v>
      </c>
      <c r="D7255" s="634">
        <v>43387</v>
      </c>
      <c r="E7255" s="620" t="s">
        <v>2055</v>
      </c>
      <c r="F7255" s="636" t="s">
        <v>2500</v>
      </c>
      <c r="G7255" s="637"/>
      <c r="H7255" s="610" t="s">
        <v>286</v>
      </c>
      <c r="I7255" s="611"/>
      <c r="J7255" s="209" t="s">
        <v>287</v>
      </c>
      <c r="K7255" s="209" t="s">
        <v>16</v>
      </c>
      <c r="L7255" s="210">
        <v>728.85</v>
      </c>
    </row>
    <row r="7256" spans="1:12" s="194" customFormat="1" ht="409.6" customHeight="1" x14ac:dyDescent="0.15">
      <c r="A7256" s="625"/>
      <c r="B7256" s="640"/>
      <c r="C7256" s="641"/>
      <c r="D7256" s="642"/>
      <c r="E7256" s="640"/>
      <c r="F7256" s="643"/>
      <c r="G7256" s="644"/>
      <c r="H7256" s="616" t="s">
        <v>242</v>
      </c>
      <c r="I7256" s="617"/>
      <c r="J7256" s="620" t="s">
        <v>287</v>
      </c>
      <c r="K7256" s="620" t="s">
        <v>16</v>
      </c>
      <c r="L7256" s="622">
        <v>843.19</v>
      </c>
    </row>
    <row r="7257" spans="1:12" s="194" customFormat="1" ht="116.25" customHeight="1" x14ac:dyDescent="0.15">
      <c r="A7257" s="625"/>
      <c r="B7257" s="621"/>
      <c r="C7257" s="633"/>
      <c r="D7257" s="635"/>
      <c r="E7257" s="621"/>
      <c r="F7257" s="638"/>
      <c r="G7257" s="639"/>
      <c r="H7257" s="618"/>
      <c r="I7257" s="619"/>
      <c r="J7257" s="621"/>
      <c r="K7257" s="621"/>
      <c r="L7257" s="623"/>
    </row>
    <row r="7258" spans="1:12" s="194" customFormat="1" ht="24.6" customHeight="1" x14ac:dyDescent="0.15">
      <c r="A7258" s="625"/>
      <c r="B7258" s="203" t="s">
        <v>6</v>
      </c>
      <c r="C7258" s="207" t="s">
        <v>5</v>
      </c>
      <c r="D7258" s="207" t="s">
        <v>288</v>
      </c>
      <c r="E7258" s="207" t="s">
        <v>289</v>
      </c>
      <c r="F7258" s="612"/>
      <c r="G7258" s="613"/>
      <c r="H7258" s="616" t="s">
        <v>290</v>
      </c>
      <c r="I7258" s="617"/>
      <c r="J7258" s="620" t="s">
        <v>287</v>
      </c>
      <c r="K7258" s="620" t="s">
        <v>287</v>
      </c>
      <c r="L7258" s="622">
        <v>0</v>
      </c>
    </row>
    <row r="7259" spans="1:12" s="194" customFormat="1" ht="24.6" customHeight="1" x14ac:dyDescent="0.15">
      <c r="A7259" s="626"/>
      <c r="B7259" s="209" t="s">
        <v>302</v>
      </c>
      <c r="C7259" s="209" t="s">
        <v>2500</v>
      </c>
      <c r="D7259" s="211">
        <v>43395</v>
      </c>
      <c r="E7259" s="209" t="s">
        <v>2501</v>
      </c>
      <c r="F7259" s="614"/>
      <c r="G7259" s="615"/>
      <c r="H7259" s="618"/>
      <c r="I7259" s="619"/>
      <c r="J7259" s="621"/>
      <c r="K7259" s="621"/>
      <c r="L7259" s="623"/>
    </row>
    <row r="7260" spans="1:12" s="194" customFormat="1" ht="24.6" customHeight="1" x14ac:dyDescent="0.15">
      <c r="A7260" s="624">
        <v>1362</v>
      </c>
      <c r="B7260" s="203" t="s">
        <v>12</v>
      </c>
      <c r="C7260" s="207" t="s">
        <v>11</v>
      </c>
      <c r="D7260" s="207" t="s">
        <v>280</v>
      </c>
      <c r="E7260" s="207" t="s">
        <v>281</v>
      </c>
      <c r="F7260" s="627" t="s">
        <v>8</v>
      </c>
      <c r="G7260" s="628"/>
      <c r="H7260" s="629"/>
      <c r="I7260" s="630"/>
      <c r="J7260" s="630"/>
      <c r="K7260" s="630"/>
      <c r="L7260" s="631"/>
    </row>
    <row r="7261" spans="1:12" s="194" customFormat="1" ht="26.65" customHeight="1" x14ac:dyDescent="0.15">
      <c r="A7261" s="625"/>
      <c r="B7261" s="620" t="s">
        <v>4279</v>
      </c>
      <c r="C7261" s="632" t="s">
        <v>4280</v>
      </c>
      <c r="D7261" s="634">
        <v>43390</v>
      </c>
      <c r="E7261" s="620" t="s">
        <v>1720</v>
      </c>
      <c r="F7261" s="636" t="s">
        <v>4281</v>
      </c>
      <c r="G7261" s="637"/>
      <c r="H7261" s="610" t="s">
        <v>286</v>
      </c>
      <c r="I7261" s="611"/>
      <c r="J7261" s="209" t="s">
        <v>287</v>
      </c>
      <c r="K7261" s="209" t="s">
        <v>16</v>
      </c>
      <c r="L7261" s="210">
        <v>1620</v>
      </c>
    </row>
    <row r="7262" spans="1:12" s="194" customFormat="1" ht="353.1" customHeight="1" x14ac:dyDescent="0.15">
      <c r="A7262" s="625"/>
      <c r="B7262" s="621"/>
      <c r="C7262" s="633"/>
      <c r="D7262" s="635"/>
      <c r="E7262" s="621"/>
      <c r="F7262" s="638"/>
      <c r="G7262" s="639"/>
      <c r="H7262" s="610" t="s">
        <v>242</v>
      </c>
      <c r="I7262" s="611"/>
      <c r="J7262" s="209" t="s">
        <v>287</v>
      </c>
      <c r="K7262" s="209" t="s">
        <v>16</v>
      </c>
      <c r="L7262" s="210">
        <v>8329.15</v>
      </c>
    </row>
    <row r="7263" spans="1:12" s="194" customFormat="1" ht="24.6" customHeight="1" x14ac:dyDescent="0.15">
      <c r="A7263" s="625"/>
      <c r="B7263" s="203" t="s">
        <v>6</v>
      </c>
      <c r="C7263" s="207" t="s">
        <v>5</v>
      </c>
      <c r="D7263" s="207" t="s">
        <v>288</v>
      </c>
      <c r="E7263" s="207" t="s">
        <v>289</v>
      </c>
      <c r="F7263" s="612"/>
      <c r="G7263" s="613"/>
      <c r="H7263" s="616" t="s">
        <v>290</v>
      </c>
      <c r="I7263" s="617"/>
      <c r="J7263" s="620" t="s">
        <v>287</v>
      </c>
      <c r="K7263" s="620" t="s">
        <v>287</v>
      </c>
      <c r="L7263" s="622">
        <v>0</v>
      </c>
    </row>
    <row r="7264" spans="1:12" s="194" customFormat="1" ht="35.1" customHeight="1" x14ac:dyDescent="0.15">
      <c r="A7264" s="626"/>
      <c r="B7264" s="209" t="s">
        <v>4282</v>
      </c>
      <c r="C7264" s="209" t="s">
        <v>4281</v>
      </c>
      <c r="D7264" s="211">
        <v>43401</v>
      </c>
      <c r="E7264" s="209" t="s">
        <v>4283</v>
      </c>
      <c r="F7264" s="614"/>
      <c r="G7264" s="615"/>
      <c r="H7264" s="618"/>
      <c r="I7264" s="619"/>
      <c r="J7264" s="621"/>
      <c r="K7264" s="621"/>
      <c r="L7264" s="623"/>
    </row>
    <row r="7265" spans="1:12" s="194" customFormat="1" ht="24.6" customHeight="1" x14ac:dyDescent="0.15">
      <c r="A7265" s="624">
        <v>1363</v>
      </c>
      <c r="B7265" s="203" t="s">
        <v>12</v>
      </c>
      <c r="C7265" s="207" t="s">
        <v>11</v>
      </c>
      <c r="D7265" s="207" t="s">
        <v>280</v>
      </c>
      <c r="E7265" s="207" t="s">
        <v>281</v>
      </c>
      <c r="F7265" s="627" t="s">
        <v>8</v>
      </c>
      <c r="G7265" s="628"/>
      <c r="H7265" s="629"/>
      <c r="I7265" s="630"/>
      <c r="J7265" s="630"/>
      <c r="K7265" s="630"/>
      <c r="L7265" s="631"/>
    </row>
    <row r="7266" spans="1:12" s="194" customFormat="1" ht="26.65" customHeight="1" x14ac:dyDescent="0.15">
      <c r="A7266" s="625"/>
      <c r="B7266" s="620" t="s">
        <v>4279</v>
      </c>
      <c r="C7266" s="632" t="s">
        <v>4284</v>
      </c>
      <c r="D7266" s="634">
        <v>43498</v>
      </c>
      <c r="E7266" s="620" t="s">
        <v>839</v>
      </c>
      <c r="F7266" s="636" t="s">
        <v>1884</v>
      </c>
      <c r="G7266" s="637"/>
      <c r="H7266" s="610" t="s">
        <v>286</v>
      </c>
      <c r="I7266" s="611"/>
      <c r="J7266" s="209" t="s">
        <v>287</v>
      </c>
      <c r="K7266" s="209" t="s">
        <v>16</v>
      </c>
      <c r="L7266" s="210">
        <v>735</v>
      </c>
    </row>
    <row r="7267" spans="1:12" s="194" customFormat="1" ht="245.25" customHeight="1" x14ac:dyDescent="0.15">
      <c r="A7267" s="625"/>
      <c r="B7267" s="621"/>
      <c r="C7267" s="633"/>
      <c r="D7267" s="635"/>
      <c r="E7267" s="621"/>
      <c r="F7267" s="638"/>
      <c r="G7267" s="639"/>
      <c r="H7267" s="610" t="s">
        <v>242</v>
      </c>
      <c r="I7267" s="611"/>
      <c r="J7267" s="209" t="s">
        <v>287</v>
      </c>
      <c r="K7267" s="209" t="s">
        <v>287</v>
      </c>
      <c r="L7267" s="210">
        <v>0</v>
      </c>
    </row>
    <row r="7268" spans="1:12" s="194" customFormat="1" ht="24.6" customHeight="1" x14ac:dyDescent="0.15">
      <c r="A7268" s="625"/>
      <c r="B7268" s="203" t="s">
        <v>6</v>
      </c>
      <c r="C7268" s="207" t="s">
        <v>5</v>
      </c>
      <c r="D7268" s="207" t="s">
        <v>288</v>
      </c>
      <c r="E7268" s="207" t="s">
        <v>289</v>
      </c>
      <c r="F7268" s="612"/>
      <c r="G7268" s="613"/>
      <c r="H7268" s="616" t="s">
        <v>290</v>
      </c>
      <c r="I7268" s="617"/>
      <c r="J7268" s="620" t="s">
        <v>287</v>
      </c>
      <c r="K7268" s="620" t="s">
        <v>287</v>
      </c>
      <c r="L7268" s="622">
        <v>0</v>
      </c>
    </row>
    <row r="7269" spans="1:12" s="194" customFormat="1" ht="35.1" customHeight="1" x14ac:dyDescent="0.15">
      <c r="A7269" s="626"/>
      <c r="B7269" s="209" t="s">
        <v>4282</v>
      </c>
      <c r="C7269" s="209" t="s">
        <v>1884</v>
      </c>
      <c r="D7269" s="211">
        <v>43504</v>
      </c>
      <c r="E7269" s="209" t="s">
        <v>1885</v>
      </c>
      <c r="F7269" s="614"/>
      <c r="G7269" s="615"/>
      <c r="H7269" s="618"/>
      <c r="I7269" s="619"/>
      <c r="J7269" s="621"/>
      <c r="K7269" s="621"/>
      <c r="L7269" s="623"/>
    </row>
    <row r="7270" spans="1:12" s="194" customFormat="1" ht="24.6" customHeight="1" x14ac:dyDescent="0.15">
      <c r="A7270" s="624">
        <v>1364</v>
      </c>
      <c r="B7270" s="203" t="s">
        <v>12</v>
      </c>
      <c r="C7270" s="207" t="s">
        <v>11</v>
      </c>
      <c r="D7270" s="207" t="s">
        <v>280</v>
      </c>
      <c r="E7270" s="207" t="s">
        <v>281</v>
      </c>
      <c r="F7270" s="627" t="s">
        <v>8</v>
      </c>
      <c r="G7270" s="628"/>
      <c r="H7270" s="629"/>
      <c r="I7270" s="630"/>
      <c r="J7270" s="630"/>
      <c r="K7270" s="630"/>
      <c r="L7270" s="631"/>
    </row>
    <row r="7271" spans="1:12" s="194" customFormat="1" ht="26.65" customHeight="1" x14ac:dyDescent="0.15">
      <c r="A7271" s="625"/>
      <c r="B7271" s="620" t="s">
        <v>4279</v>
      </c>
      <c r="C7271" s="632" t="s">
        <v>4285</v>
      </c>
      <c r="D7271" s="634">
        <v>43539</v>
      </c>
      <c r="E7271" s="620" t="s">
        <v>354</v>
      </c>
      <c r="F7271" s="636" t="s">
        <v>4286</v>
      </c>
      <c r="G7271" s="637"/>
      <c r="H7271" s="610" t="s">
        <v>286</v>
      </c>
      <c r="I7271" s="611"/>
      <c r="J7271" s="209" t="s">
        <v>287</v>
      </c>
      <c r="K7271" s="209" t="s">
        <v>16</v>
      </c>
      <c r="L7271" s="210">
        <v>360</v>
      </c>
    </row>
    <row r="7272" spans="1:12" s="194" customFormat="1" ht="409.6" customHeight="1" x14ac:dyDescent="0.15">
      <c r="A7272" s="625"/>
      <c r="B7272" s="640"/>
      <c r="C7272" s="641"/>
      <c r="D7272" s="642"/>
      <c r="E7272" s="640"/>
      <c r="F7272" s="643"/>
      <c r="G7272" s="644"/>
      <c r="H7272" s="616" t="s">
        <v>242</v>
      </c>
      <c r="I7272" s="617"/>
      <c r="J7272" s="620" t="s">
        <v>287</v>
      </c>
      <c r="K7272" s="620" t="s">
        <v>287</v>
      </c>
      <c r="L7272" s="622">
        <v>0</v>
      </c>
    </row>
    <row r="7273" spans="1:12" s="194" customFormat="1" ht="19.7" customHeight="1" x14ac:dyDescent="0.15">
      <c r="A7273" s="625"/>
      <c r="B7273" s="621"/>
      <c r="C7273" s="633"/>
      <c r="D7273" s="635"/>
      <c r="E7273" s="621"/>
      <c r="F7273" s="638"/>
      <c r="G7273" s="639"/>
      <c r="H7273" s="618"/>
      <c r="I7273" s="619"/>
      <c r="J7273" s="621"/>
      <c r="K7273" s="621"/>
      <c r="L7273" s="623"/>
    </row>
    <row r="7274" spans="1:12" s="194" customFormat="1" ht="24.6" customHeight="1" x14ac:dyDescent="0.15">
      <c r="A7274" s="625"/>
      <c r="B7274" s="203" t="s">
        <v>6</v>
      </c>
      <c r="C7274" s="207" t="s">
        <v>5</v>
      </c>
      <c r="D7274" s="207" t="s">
        <v>288</v>
      </c>
      <c r="E7274" s="207" t="s">
        <v>289</v>
      </c>
      <c r="F7274" s="612"/>
      <c r="G7274" s="613"/>
      <c r="H7274" s="616" t="s">
        <v>290</v>
      </c>
      <c r="I7274" s="617"/>
      <c r="J7274" s="620" t="s">
        <v>287</v>
      </c>
      <c r="K7274" s="620" t="s">
        <v>287</v>
      </c>
      <c r="L7274" s="622">
        <v>0</v>
      </c>
    </row>
    <row r="7275" spans="1:12" s="194" customFormat="1" ht="35.1" customHeight="1" x14ac:dyDescent="0.15">
      <c r="A7275" s="626"/>
      <c r="B7275" s="209" t="s">
        <v>4282</v>
      </c>
      <c r="C7275" s="209" t="s">
        <v>4286</v>
      </c>
      <c r="D7275" s="211">
        <v>43549</v>
      </c>
      <c r="E7275" s="209" t="s">
        <v>2482</v>
      </c>
      <c r="F7275" s="614"/>
      <c r="G7275" s="615"/>
      <c r="H7275" s="618"/>
      <c r="I7275" s="619"/>
      <c r="J7275" s="621"/>
      <c r="K7275" s="621"/>
      <c r="L7275" s="623"/>
    </row>
    <row r="7276" spans="1:12" s="194" customFormat="1" ht="24.6" customHeight="1" x14ac:dyDescent="0.15">
      <c r="A7276" s="624">
        <v>1365</v>
      </c>
      <c r="B7276" s="203" t="s">
        <v>12</v>
      </c>
      <c r="C7276" s="207" t="s">
        <v>11</v>
      </c>
      <c r="D7276" s="207" t="s">
        <v>280</v>
      </c>
      <c r="E7276" s="207" t="s">
        <v>281</v>
      </c>
      <c r="F7276" s="627" t="s">
        <v>8</v>
      </c>
      <c r="G7276" s="628"/>
      <c r="H7276" s="629"/>
      <c r="I7276" s="630"/>
      <c r="J7276" s="630"/>
      <c r="K7276" s="630"/>
      <c r="L7276" s="631"/>
    </row>
    <row r="7277" spans="1:12" s="194" customFormat="1" ht="26.65" customHeight="1" x14ac:dyDescent="0.15">
      <c r="A7277" s="625"/>
      <c r="B7277" s="620" t="s">
        <v>4279</v>
      </c>
      <c r="C7277" s="632" t="s">
        <v>4285</v>
      </c>
      <c r="D7277" s="634">
        <v>43539</v>
      </c>
      <c r="E7277" s="620" t="s">
        <v>354</v>
      </c>
      <c r="F7277" s="636" t="s">
        <v>4287</v>
      </c>
      <c r="G7277" s="637"/>
      <c r="H7277" s="610" t="s">
        <v>286</v>
      </c>
      <c r="I7277" s="611"/>
      <c r="J7277" s="209" t="s">
        <v>287</v>
      </c>
      <c r="K7277" s="209" t="s">
        <v>16</v>
      </c>
      <c r="L7277" s="210">
        <v>552</v>
      </c>
    </row>
    <row r="7278" spans="1:12" s="194" customFormat="1" ht="409.6" customHeight="1" x14ac:dyDescent="0.15">
      <c r="A7278" s="625"/>
      <c r="B7278" s="640"/>
      <c r="C7278" s="641"/>
      <c r="D7278" s="642"/>
      <c r="E7278" s="640"/>
      <c r="F7278" s="643"/>
      <c r="G7278" s="644"/>
      <c r="H7278" s="616" t="s">
        <v>242</v>
      </c>
      <c r="I7278" s="617"/>
      <c r="J7278" s="620" t="s">
        <v>287</v>
      </c>
      <c r="K7278" s="620" t="s">
        <v>287</v>
      </c>
      <c r="L7278" s="622">
        <v>0</v>
      </c>
    </row>
    <row r="7279" spans="1:12" s="194" customFormat="1" ht="19.7" customHeight="1" x14ac:dyDescent="0.15">
      <c r="A7279" s="625"/>
      <c r="B7279" s="621"/>
      <c r="C7279" s="633"/>
      <c r="D7279" s="635"/>
      <c r="E7279" s="621"/>
      <c r="F7279" s="638"/>
      <c r="G7279" s="639"/>
      <c r="H7279" s="618"/>
      <c r="I7279" s="619"/>
      <c r="J7279" s="621"/>
      <c r="K7279" s="621"/>
      <c r="L7279" s="623"/>
    </row>
    <row r="7280" spans="1:12" s="194" customFormat="1" ht="24.6" customHeight="1" x14ac:dyDescent="0.15">
      <c r="A7280" s="625"/>
      <c r="B7280" s="203" t="s">
        <v>6</v>
      </c>
      <c r="C7280" s="207" t="s">
        <v>5</v>
      </c>
      <c r="D7280" s="207" t="s">
        <v>288</v>
      </c>
      <c r="E7280" s="207" t="s">
        <v>289</v>
      </c>
      <c r="F7280" s="612"/>
      <c r="G7280" s="613"/>
      <c r="H7280" s="616" t="s">
        <v>290</v>
      </c>
      <c r="I7280" s="617"/>
      <c r="J7280" s="620" t="s">
        <v>287</v>
      </c>
      <c r="K7280" s="620" t="s">
        <v>287</v>
      </c>
      <c r="L7280" s="622">
        <v>0</v>
      </c>
    </row>
    <row r="7281" spans="1:12" s="194" customFormat="1" ht="35.1" customHeight="1" x14ac:dyDescent="0.15">
      <c r="A7281" s="626"/>
      <c r="B7281" s="209" t="s">
        <v>4282</v>
      </c>
      <c r="C7281" s="209" t="s">
        <v>4287</v>
      </c>
      <c r="D7281" s="211">
        <v>43549</v>
      </c>
      <c r="E7281" s="209" t="s">
        <v>2482</v>
      </c>
      <c r="F7281" s="614"/>
      <c r="G7281" s="615"/>
      <c r="H7281" s="618"/>
      <c r="I7281" s="619"/>
      <c r="J7281" s="621"/>
      <c r="K7281" s="621"/>
      <c r="L7281" s="623"/>
    </row>
    <row r="7282" spans="1:12" s="194" customFormat="1" ht="24.6" customHeight="1" x14ac:dyDescent="0.15">
      <c r="A7282" s="624">
        <v>1366</v>
      </c>
      <c r="B7282" s="203" t="s">
        <v>12</v>
      </c>
      <c r="C7282" s="207" t="s">
        <v>11</v>
      </c>
      <c r="D7282" s="207" t="s">
        <v>280</v>
      </c>
      <c r="E7282" s="207" t="s">
        <v>281</v>
      </c>
      <c r="F7282" s="627" t="s">
        <v>8</v>
      </c>
      <c r="G7282" s="628"/>
      <c r="H7282" s="629"/>
      <c r="I7282" s="630"/>
      <c r="J7282" s="630"/>
      <c r="K7282" s="630"/>
      <c r="L7282" s="631"/>
    </row>
    <row r="7283" spans="1:12" s="194" customFormat="1" ht="26.65" customHeight="1" x14ac:dyDescent="0.15">
      <c r="A7283" s="625"/>
      <c r="B7283" s="620" t="s">
        <v>4288</v>
      </c>
      <c r="C7283" s="632" t="s">
        <v>4289</v>
      </c>
      <c r="D7283" s="634">
        <v>43410</v>
      </c>
      <c r="E7283" s="620" t="s">
        <v>3482</v>
      </c>
      <c r="F7283" s="636" t="s">
        <v>3483</v>
      </c>
      <c r="G7283" s="637"/>
      <c r="H7283" s="610" t="s">
        <v>286</v>
      </c>
      <c r="I7283" s="611"/>
      <c r="J7283" s="209" t="s">
        <v>287</v>
      </c>
      <c r="K7283" s="209" t="s">
        <v>16</v>
      </c>
      <c r="L7283" s="210">
        <v>136</v>
      </c>
    </row>
    <row r="7284" spans="1:12" s="194" customFormat="1" ht="409.6" customHeight="1" x14ac:dyDescent="0.15">
      <c r="A7284" s="625"/>
      <c r="B7284" s="640"/>
      <c r="C7284" s="641"/>
      <c r="D7284" s="642"/>
      <c r="E7284" s="640"/>
      <c r="F7284" s="643"/>
      <c r="G7284" s="644"/>
      <c r="H7284" s="616" t="s">
        <v>242</v>
      </c>
      <c r="I7284" s="617"/>
      <c r="J7284" s="620" t="s">
        <v>287</v>
      </c>
      <c r="K7284" s="620" t="s">
        <v>16</v>
      </c>
      <c r="L7284" s="622">
        <v>276.60000000000002</v>
      </c>
    </row>
    <row r="7285" spans="1:12" s="194" customFormat="1" ht="94.9" customHeight="1" x14ac:dyDescent="0.15">
      <c r="A7285" s="625"/>
      <c r="B7285" s="621"/>
      <c r="C7285" s="633"/>
      <c r="D7285" s="635"/>
      <c r="E7285" s="621"/>
      <c r="F7285" s="638"/>
      <c r="G7285" s="639"/>
      <c r="H7285" s="618"/>
      <c r="I7285" s="619"/>
      <c r="J7285" s="621"/>
      <c r="K7285" s="621"/>
      <c r="L7285" s="623"/>
    </row>
    <row r="7286" spans="1:12" s="194" customFormat="1" ht="24.6" customHeight="1" x14ac:dyDescent="0.15">
      <c r="A7286" s="625"/>
      <c r="B7286" s="203" t="s">
        <v>6</v>
      </c>
      <c r="C7286" s="207" t="s">
        <v>5</v>
      </c>
      <c r="D7286" s="207" t="s">
        <v>288</v>
      </c>
      <c r="E7286" s="207" t="s">
        <v>289</v>
      </c>
      <c r="F7286" s="612"/>
      <c r="G7286" s="613"/>
      <c r="H7286" s="616" t="s">
        <v>290</v>
      </c>
      <c r="I7286" s="617"/>
      <c r="J7286" s="620" t="s">
        <v>287</v>
      </c>
      <c r="K7286" s="620" t="s">
        <v>16</v>
      </c>
      <c r="L7286" s="622">
        <v>500</v>
      </c>
    </row>
    <row r="7287" spans="1:12" s="194" customFormat="1" ht="24.6" customHeight="1" x14ac:dyDescent="0.15">
      <c r="A7287" s="626"/>
      <c r="B7287" s="209" t="s">
        <v>1253</v>
      </c>
      <c r="C7287" s="209" t="s">
        <v>3483</v>
      </c>
      <c r="D7287" s="211">
        <v>43411</v>
      </c>
      <c r="E7287" s="209" t="s">
        <v>3414</v>
      </c>
      <c r="F7287" s="614"/>
      <c r="G7287" s="615"/>
      <c r="H7287" s="618"/>
      <c r="I7287" s="619"/>
      <c r="J7287" s="621"/>
      <c r="K7287" s="621"/>
      <c r="L7287" s="623"/>
    </row>
    <row r="7288" spans="1:12" s="194" customFormat="1" ht="24.6" customHeight="1" x14ac:dyDescent="0.15">
      <c r="A7288" s="624">
        <v>1367</v>
      </c>
      <c r="B7288" s="203" t="s">
        <v>12</v>
      </c>
      <c r="C7288" s="207" t="s">
        <v>11</v>
      </c>
      <c r="D7288" s="207" t="s">
        <v>280</v>
      </c>
      <c r="E7288" s="207" t="s">
        <v>281</v>
      </c>
      <c r="F7288" s="627" t="s">
        <v>8</v>
      </c>
      <c r="G7288" s="628"/>
      <c r="H7288" s="629"/>
      <c r="I7288" s="630"/>
      <c r="J7288" s="630"/>
      <c r="K7288" s="630"/>
      <c r="L7288" s="631"/>
    </row>
    <row r="7289" spans="1:12" s="194" customFormat="1" ht="26.65" customHeight="1" x14ac:dyDescent="0.15">
      <c r="A7289" s="625"/>
      <c r="B7289" s="620" t="s">
        <v>4288</v>
      </c>
      <c r="C7289" s="632" t="s">
        <v>4290</v>
      </c>
      <c r="D7289" s="634">
        <v>43417</v>
      </c>
      <c r="E7289" s="620" t="s">
        <v>668</v>
      </c>
      <c r="F7289" s="636" t="s">
        <v>669</v>
      </c>
      <c r="G7289" s="637"/>
      <c r="H7289" s="610" t="s">
        <v>286</v>
      </c>
      <c r="I7289" s="611"/>
      <c r="J7289" s="209" t="s">
        <v>287</v>
      </c>
      <c r="K7289" s="209" t="s">
        <v>16</v>
      </c>
      <c r="L7289" s="210">
        <v>146</v>
      </c>
    </row>
    <row r="7290" spans="1:12" s="194" customFormat="1" ht="406.9" customHeight="1" x14ac:dyDescent="0.15">
      <c r="A7290" s="625"/>
      <c r="B7290" s="621"/>
      <c r="C7290" s="633"/>
      <c r="D7290" s="635"/>
      <c r="E7290" s="621"/>
      <c r="F7290" s="638"/>
      <c r="G7290" s="639"/>
      <c r="H7290" s="610" t="s">
        <v>242</v>
      </c>
      <c r="I7290" s="611"/>
      <c r="J7290" s="209" t="s">
        <v>287</v>
      </c>
      <c r="K7290" s="209" t="s">
        <v>16</v>
      </c>
      <c r="L7290" s="210">
        <v>376.85</v>
      </c>
    </row>
    <row r="7291" spans="1:12" s="194" customFormat="1" ht="24.6" customHeight="1" x14ac:dyDescent="0.15">
      <c r="A7291" s="625"/>
      <c r="B7291" s="203" t="s">
        <v>6</v>
      </c>
      <c r="C7291" s="207" t="s">
        <v>5</v>
      </c>
      <c r="D7291" s="207" t="s">
        <v>288</v>
      </c>
      <c r="E7291" s="207" t="s">
        <v>289</v>
      </c>
      <c r="F7291" s="612"/>
      <c r="G7291" s="613"/>
      <c r="H7291" s="616" t="s">
        <v>290</v>
      </c>
      <c r="I7291" s="617"/>
      <c r="J7291" s="620" t="s">
        <v>287</v>
      </c>
      <c r="K7291" s="620" t="s">
        <v>287</v>
      </c>
      <c r="L7291" s="622">
        <v>0</v>
      </c>
    </row>
    <row r="7292" spans="1:12" s="194" customFormat="1" ht="24.6" customHeight="1" x14ac:dyDescent="0.15">
      <c r="A7292" s="626"/>
      <c r="B7292" s="209" t="s">
        <v>1253</v>
      </c>
      <c r="C7292" s="209" t="s">
        <v>669</v>
      </c>
      <c r="D7292" s="211">
        <v>43418</v>
      </c>
      <c r="E7292" s="209" t="s">
        <v>1250</v>
      </c>
      <c r="F7292" s="614"/>
      <c r="G7292" s="615"/>
      <c r="H7292" s="618"/>
      <c r="I7292" s="619"/>
      <c r="J7292" s="621"/>
      <c r="K7292" s="621"/>
      <c r="L7292" s="623"/>
    </row>
    <row r="7293" spans="1:12" s="194" customFormat="1" ht="24.6" customHeight="1" x14ac:dyDescent="0.15">
      <c r="A7293" s="624">
        <v>1368</v>
      </c>
      <c r="B7293" s="203" t="s">
        <v>12</v>
      </c>
      <c r="C7293" s="207" t="s">
        <v>11</v>
      </c>
      <c r="D7293" s="207" t="s">
        <v>280</v>
      </c>
      <c r="E7293" s="207" t="s">
        <v>281</v>
      </c>
      <c r="F7293" s="627" t="s">
        <v>8</v>
      </c>
      <c r="G7293" s="628"/>
      <c r="H7293" s="629"/>
      <c r="I7293" s="630"/>
      <c r="J7293" s="630"/>
      <c r="K7293" s="630"/>
      <c r="L7293" s="631"/>
    </row>
    <row r="7294" spans="1:12" s="194" customFormat="1" ht="26.65" customHeight="1" x14ac:dyDescent="0.15">
      <c r="A7294" s="625"/>
      <c r="B7294" s="620" t="s">
        <v>4288</v>
      </c>
      <c r="C7294" s="632" t="s">
        <v>4291</v>
      </c>
      <c r="D7294" s="634">
        <v>43502</v>
      </c>
      <c r="E7294" s="620" t="s">
        <v>3297</v>
      </c>
      <c r="F7294" s="636" t="s">
        <v>3298</v>
      </c>
      <c r="G7294" s="637"/>
      <c r="H7294" s="610" t="s">
        <v>286</v>
      </c>
      <c r="I7294" s="611"/>
      <c r="J7294" s="209" t="s">
        <v>287</v>
      </c>
      <c r="K7294" s="209" t="s">
        <v>16</v>
      </c>
      <c r="L7294" s="210">
        <v>489.83</v>
      </c>
    </row>
    <row r="7295" spans="1:12" s="194" customFormat="1" ht="320.45" customHeight="1" x14ac:dyDescent="0.15">
      <c r="A7295" s="625"/>
      <c r="B7295" s="621"/>
      <c r="C7295" s="633"/>
      <c r="D7295" s="635"/>
      <c r="E7295" s="621"/>
      <c r="F7295" s="638"/>
      <c r="G7295" s="639"/>
      <c r="H7295" s="610" t="s">
        <v>242</v>
      </c>
      <c r="I7295" s="611"/>
      <c r="J7295" s="209" t="s">
        <v>287</v>
      </c>
      <c r="K7295" s="209" t="s">
        <v>16</v>
      </c>
      <c r="L7295" s="210">
        <v>493.67</v>
      </c>
    </row>
    <row r="7296" spans="1:12" s="194" customFormat="1" ht="24.6" customHeight="1" x14ac:dyDescent="0.15">
      <c r="A7296" s="625"/>
      <c r="B7296" s="203" t="s">
        <v>6</v>
      </c>
      <c r="C7296" s="207" t="s">
        <v>5</v>
      </c>
      <c r="D7296" s="207" t="s">
        <v>288</v>
      </c>
      <c r="E7296" s="207" t="s">
        <v>289</v>
      </c>
      <c r="F7296" s="612"/>
      <c r="G7296" s="613"/>
      <c r="H7296" s="616" t="s">
        <v>290</v>
      </c>
      <c r="I7296" s="617"/>
      <c r="J7296" s="620" t="s">
        <v>287</v>
      </c>
      <c r="K7296" s="620" t="s">
        <v>287</v>
      </c>
      <c r="L7296" s="622">
        <v>0</v>
      </c>
    </row>
    <row r="7297" spans="1:12" s="194" customFormat="1" ht="24.6" customHeight="1" x14ac:dyDescent="0.15">
      <c r="A7297" s="626"/>
      <c r="B7297" s="209" t="s">
        <v>1253</v>
      </c>
      <c r="C7297" s="209" t="s">
        <v>3298</v>
      </c>
      <c r="D7297" s="211">
        <v>43505</v>
      </c>
      <c r="E7297" s="209" t="s">
        <v>3004</v>
      </c>
      <c r="F7297" s="614"/>
      <c r="G7297" s="615"/>
      <c r="H7297" s="618"/>
      <c r="I7297" s="619"/>
      <c r="J7297" s="621"/>
      <c r="K7297" s="621"/>
      <c r="L7297" s="623"/>
    </row>
    <row r="7298" spans="1:12" s="194" customFormat="1" ht="24.6" customHeight="1" x14ac:dyDescent="0.15">
      <c r="A7298" s="624">
        <v>1369</v>
      </c>
      <c r="B7298" s="203" t="s">
        <v>12</v>
      </c>
      <c r="C7298" s="207" t="s">
        <v>11</v>
      </c>
      <c r="D7298" s="207" t="s">
        <v>280</v>
      </c>
      <c r="E7298" s="207" t="s">
        <v>281</v>
      </c>
      <c r="F7298" s="627" t="s">
        <v>8</v>
      </c>
      <c r="G7298" s="628"/>
      <c r="H7298" s="629"/>
      <c r="I7298" s="630"/>
      <c r="J7298" s="630"/>
      <c r="K7298" s="630"/>
      <c r="L7298" s="631"/>
    </row>
    <row r="7299" spans="1:12" s="194" customFormat="1" ht="26.65" customHeight="1" x14ac:dyDescent="0.15">
      <c r="A7299" s="625"/>
      <c r="B7299" s="620" t="s">
        <v>4288</v>
      </c>
      <c r="C7299" s="632" t="s">
        <v>4292</v>
      </c>
      <c r="D7299" s="634">
        <v>43532</v>
      </c>
      <c r="E7299" s="620" t="s">
        <v>862</v>
      </c>
      <c r="F7299" s="636" t="s">
        <v>863</v>
      </c>
      <c r="G7299" s="637"/>
      <c r="H7299" s="610" t="s">
        <v>286</v>
      </c>
      <c r="I7299" s="611"/>
      <c r="J7299" s="209" t="s">
        <v>287</v>
      </c>
      <c r="K7299" s="209" t="s">
        <v>16</v>
      </c>
      <c r="L7299" s="210">
        <v>654.1</v>
      </c>
    </row>
    <row r="7300" spans="1:12" s="194" customFormat="1" ht="409.6" customHeight="1" x14ac:dyDescent="0.15">
      <c r="A7300" s="625"/>
      <c r="B7300" s="640"/>
      <c r="C7300" s="641"/>
      <c r="D7300" s="642"/>
      <c r="E7300" s="640"/>
      <c r="F7300" s="643"/>
      <c r="G7300" s="644"/>
      <c r="H7300" s="616" t="s">
        <v>242</v>
      </c>
      <c r="I7300" s="617"/>
      <c r="J7300" s="620" t="s">
        <v>287</v>
      </c>
      <c r="K7300" s="620" t="s">
        <v>287</v>
      </c>
      <c r="L7300" s="622">
        <v>0</v>
      </c>
    </row>
    <row r="7301" spans="1:12" s="194" customFormat="1" ht="267.2" customHeight="1" x14ac:dyDescent="0.15">
      <c r="A7301" s="625"/>
      <c r="B7301" s="621"/>
      <c r="C7301" s="633"/>
      <c r="D7301" s="635"/>
      <c r="E7301" s="621"/>
      <c r="F7301" s="638"/>
      <c r="G7301" s="639"/>
      <c r="H7301" s="618"/>
      <c r="I7301" s="619"/>
      <c r="J7301" s="621"/>
      <c r="K7301" s="621"/>
      <c r="L7301" s="623"/>
    </row>
    <row r="7302" spans="1:12" s="194" customFormat="1" ht="24.6" customHeight="1" x14ac:dyDescent="0.15">
      <c r="A7302" s="625"/>
      <c r="B7302" s="203" t="s">
        <v>6</v>
      </c>
      <c r="C7302" s="207" t="s">
        <v>5</v>
      </c>
      <c r="D7302" s="207" t="s">
        <v>288</v>
      </c>
      <c r="E7302" s="207" t="s">
        <v>289</v>
      </c>
      <c r="F7302" s="612"/>
      <c r="G7302" s="613"/>
      <c r="H7302" s="616" t="s">
        <v>290</v>
      </c>
      <c r="I7302" s="617"/>
      <c r="J7302" s="620" t="s">
        <v>287</v>
      </c>
      <c r="K7302" s="620" t="s">
        <v>287</v>
      </c>
      <c r="L7302" s="622">
        <v>0</v>
      </c>
    </row>
    <row r="7303" spans="1:12" s="194" customFormat="1" ht="24.6" customHeight="1" x14ac:dyDescent="0.15">
      <c r="A7303" s="626"/>
      <c r="B7303" s="209" t="s">
        <v>1253</v>
      </c>
      <c r="C7303" s="209" t="s">
        <v>863</v>
      </c>
      <c r="D7303" s="211">
        <v>43538</v>
      </c>
      <c r="E7303" s="209" t="s">
        <v>4293</v>
      </c>
      <c r="F7303" s="614"/>
      <c r="G7303" s="615"/>
      <c r="H7303" s="618"/>
      <c r="I7303" s="619"/>
      <c r="J7303" s="621"/>
      <c r="K7303" s="621"/>
      <c r="L7303" s="623"/>
    </row>
    <row r="7304" spans="1:12" s="194" customFormat="1" ht="24.6" customHeight="1" x14ac:dyDescent="0.15">
      <c r="A7304" s="624">
        <v>1370</v>
      </c>
      <c r="B7304" s="203" t="s">
        <v>12</v>
      </c>
      <c r="C7304" s="207" t="s">
        <v>11</v>
      </c>
      <c r="D7304" s="207" t="s">
        <v>280</v>
      </c>
      <c r="E7304" s="207" t="s">
        <v>281</v>
      </c>
      <c r="F7304" s="627" t="s">
        <v>8</v>
      </c>
      <c r="G7304" s="628"/>
      <c r="H7304" s="629"/>
      <c r="I7304" s="630"/>
      <c r="J7304" s="630"/>
      <c r="K7304" s="630"/>
      <c r="L7304" s="631"/>
    </row>
    <row r="7305" spans="1:12" s="194" customFormat="1" ht="26.65" customHeight="1" x14ac:dyDescent="0.15">
      <c r="A7305" s="625"/>
      <c r="B7305" s="620" t="s">
        <v>4294</v>
      </c>
      <c r="C7305" s="632" t="s">
        <v>4295</v>
      </c>
      <c r="D7305" s="634">
        <v>43412</v>
      </c>
      <c r="E7305" s="620" t="s">
        <v>675</v>
      </c>
      <c r="F7305" s="636" t="s">
        <v>676</v>
      </c>
      <c r="G7305" s="637"/>
      <c r="H7305" s="610" t="s">
        <v>286</v>
      </c>
      <c r="I7305" s="611"/>
      <c r="J7305" s="209" t="s">
        <v>287</v>
      </c>
      <c r="K7305" s="209" t="s">
        <v>16</v>
      </c>
      <c r="L7305" s="210">
        <v>479.25</v>
      </c>
    </row>
    <row r="7306" spans="1:12" s="194" customFormat="1" ht="353.1" customHeight="1" x14ac:dyDescent="0.15">
      <c r="A7306" s="625"/>
      <c r="B7306" s="621"/>
      <c r="C7306" s="633"/>
      <c r="D7306" s="635"/>
      <c r="E7306" s="621"/>
      <c r="F7306" s="638"/>
      <c r="G7306" s="639"/>
      <c r="H7306" s="610" t="s">
        <v>242</v>
      </c>
      <c r="I7306" s="611"/>
      <c r="J7306" s="209" t="s">
        <v>287</v>
      </c>
      <c r="K7306" s="209" t="s">
        <v>16</v>
      </c>
      <c r="L7306" s="210">
        <v>512.6</v>
      </c>
    </row>
    <row r="7307" spans="1:12" s="194" customFormat="1" ht="24.6" customHeight="1" x14ac:dyDescent="0.15">
      <c r="A7307" s="625"/>
      <c r="B7307" s="203" t="s">
        <v>6</v>
      </c>
      <c r="C7307" s="207" t="s">
        <v>5</v>
      </c>
      <c r="D7307" s="207" t="s">
        <v>288</v>
      </c>
      <c r="E7307" s="207" t="s">
        <v>289</v>
      </c>
      <c r="F7307" s="612"/>
      <c r="G7307" s="613"/>
      <c r="H7307" s="616" t="s">
        <v>290</v>
      </c>
      <c r="I7307" s="617"/>
      <c r="J7307" s="620" t="s">
        <v>287</v>
      </c>
      <c r="K7307" s="620" t="s">
        <v>16</v>
      </c>
      <c r="L7307" s="622">
        <v>88.72</v>
      </c>
    </row>
    <row r="7308" spans="1:12" s="194" customFormat="1" ht="24.6" customHeight="1" x14ac:dyDescent="0.15">
      <c r="A7308" s="626"/>
      <c r="B7308" s="209" t="s">
        <v>1091</v>
      </c>
      <c r="C7308" s="209" t="s">
        <v>676</v>
      </c>
      <c r="D7308" s="211">
        <v>43415</v>
      </c>
      <c r="E7308" s="209" t="s">
        <v>1298</v>
      </c>
      <c r="F7308" s="614"/>
      <c r="G7308" s="615"/>
      <c r="H7308" s="618"/>
      <c r="I7308" s="619"/>
      <c r="J7308" s="621"/>
      <c r="K7308" s="621"/>
      <c r="L7308" s="623"/>
    </row>
    <row r="7309" spans="1:12" s="194" customFormat="1" ht="24.6" customHeight="1" x14ac:dyDescent="0.15">
      <c r="A7309" s="624">
        <v>1371</v>
      </c>
      <c r="B7309" s="203" t="s">
        <v>12</v>
      </c>
      <c r="C7309" s="207" t="s">
        <v>11</v>
      </c>
      <c r="D7309" s="207" t="s">
        <v>280</v>
      </c>
      <c r="E7309" s="207" t="s">
        <v>281</v>
      </c>
      <c r="F7309" s="627" t="s">
        <v>8</v>
      </c>
      <c r="G7309" s="628"/>
      <c r="H7309" s="629"/>
      <c r="I7309" s="630"/>
      <c r="J7309" s="630"/>
      <c r="K7309" s="630"/>
      <c r="L7309" s="631"/>
    </row>
    <row r="7310" spans="1:12" s="194" customFormat="1" ht="26.65" customHeight="1" x14ac:dyDescent="0.15">
      <c r="A7310" s="625"/>
      <c r="B7310" s="620" t="s">
        <v>4296</v>
      </c>
      <c r="C7310" s="632" t="s">
        <v>4297</v>
      </c>
      <c r="D7310" s="634">
        <v>43385</v>
      </c>
      <c r="E7310" s="620" t="s">
        <v>628</v>
      </c>
      <c r="F7310" s="636" t="s">
        <v>4298</v>
      </c>
      <c r="G7310" s="637"/>
      <c r="H7310" s="610" t="s">
        <v>286</v>
      </c>
      <c r="I7310" s="611"/>
      <c r="J7310" s="209" t="s">
        <v>287</v>
      </c>
      <c r="K7310" s="209" t="s">
        <v>287</v>
      </c>
      <c r="L7310" s="210">
        <v>0</v>
      </c>
    </row>
    <row r="7311" spans="1:12" s="194" customFormat="1" ht="169.5" customHeight="1" x14ac:dyDescent="0.15">
      <c r="A7311" s="625"/>
      <c r="B7311" s="621"/>
      <c r="C7311" s="633"/>
      <c r="D7311" s="635"/>
      <c r="E7311" s="621"/>
      <c r="F7311" s="638"/>
      <c r="G7311" s="639"/>
      <c r="H7311" s="610" t="s">
        <v>242</v>
      </c>
      <c r="I7311" s="611"/>
      <c r="J7311" s="209" t="s">
        <v>287</v>
      </c>
      <c r="K7311" s="209" t="s">
        <v>16</v>
      </c>
      <c r="L7311" s="210">
        <v>314.39999999999998</v>
      </c>
    </row>
    <row r="7312" spans="1:12" s="194" customFormat="1" ht="24.6" customHeight="1" x14ac:dyDescent="0.15">
      <c r="A7312" s="625"/>
      <c r="B7312" s="203" t="s">
        <v>6</v>
      </c>
      <c r="C7312" s="207" t="s">
        <v>5</v>
      </c>
      <c r="D7312" s="207" t="s">
        <v>288</v>
      </c>
      <c r="E7312" s="207" t="s">
        <v>289</v>
      </c>
      <c r="F7312" s="612"/>
      <c r="G7312" s="613"/>
      <c r="H7312" s="616" t="s">
        <v>290</v>
      </c>
      <c r="I7312" s="617"/>
      <c r="J7312" s="620" t="s">
        <v>287</v>
      </c>
      <c r="K7312" s="620" t="s">
        <v>16</v>
      </c>
      <c r="L7312" s="622">
        <v>515</v>
      </c>
    </row>
    <row r="7313" spans="1:12" s="194" customFormat="1" ht="24.6" customHeight="1" x14ac:dyDescent="0.15">
      <c r="A7313" s="626"/>
      <c r="B7313" s="209" t="s">
        <v>4299</v>
      </c>
      <c r="C7313" s="209" t="s">
        <v>4298</v>
      </c>
      <c r="D7313" s="211">
        <v>43385</v>
      </c>
      <c r="E7313" s="209" t="s">
        <v>4300</v>
      </c>
      <c r="F7313" s="614"/>
      <c r="G7313" s="615"/>
      <c r="H7313" s="618"/>
      <c r="I7313" s="619"/>
      <c r="J7313" s="621"/>
      <c r="K7313" s="621"/>
      <c r="L7313" s="623"/>
    </row>
    <row r="7314" spans="1:12" s="194" customFormat="1" ht="24.6" customHeight="1" x14ac:dyDescent="0.15">
      <c r="A7314" s="624">
        <v>1372</v>
      </c>
      <c r="B7314" s="203" t="s">
        <v>12</v>
      </c>
      <c r="C7314" s="207" t="s">
        <v>11</v>
      </c>
      <c r="D7314" s="207" t="s">
        <v>280</v>
      </c>
      <c r="E7314" s="207" t="s">
        <v>281</v>
      </c>
      <c r="F7314" s="627" t="s">
        <v>8</v>
      </c>
      <c r="G7314" s="628"/>
      <c r="H7314" s="629"/>
      <c r="I7314" s="630"/>
      <c r="J7314" s="630"/>
      <c r="K7314" s="630"/>
      <c r="L7314" s="631"/>
    </row>
    <row r="7315" spans="1:12" s="194" customFormat="1" ht="26.65" customHeight="1" x14ac:dyDescent="0.15">
      <c r="A7315" s="625"/>
      <c r="B7315" s="620" t="s">
        <v>4296</v>
      </c>
      <c r="C7315" s="632" t="s">
        <v>4301</v>
      </c>
      <c r="D7315" s="634">
        <v>43539</v>
      </c>
      <c r="E7315" s="620" t="s">
        <v>4276</v>
      </c>
      <c r="F7315" s="636" t="s">
        <v>4302</v>
      </c>
      <c r="G7315" s="637"/>
      <c r="H7315" s="610" t="s">
        <v>286</v>
      </c>
      <c r="I7315" s="611"/>
      <c r="J7315" s="209" t="s">
        <v>287</v>
      </c>
      <c r="K7315" s="209" t="s">
        <v>16</v>
      </c>
      <c r="L7315" s="210">
        <v>460.76</v>
      </c>
    </row>
    <row r="7316" spans="1:12" s="194" customFormat="1" ht="180.2" customHeight="1" x14ac:dyDescent="0.15">
      <c r="A7316" s="625"/>
      <c r="B7316" s="621"/>
      <c r="C7316" s="633"/>
      <c r="D7316" s="635"/>
      <c r="E7316" s="621"/>
      <c r="F7316" s="638"/>
      <c r="G7316" s="639"/>
      <c r="H7316" s="610" t="s">
        <v>242</v>
      </c>
      <c r="I7316" s="611"/>
      <c r="J7316" s="209" t="s">
        <v>287</v>
      </c>
      <c r="K7316" s="209" t="s">
        <v>16</v>
      </c>
      <c r="L7316" s="210">
        <v>1239.73</v>
      </c>
    </row>
    <row r="7317" spans="1:12" s="194" customFormat="1" ht="24.6" customHeight="1" x14ac:dyDescent="0.15">
      <c r="A7317" s="625"/>
      <c r="B7317" s="203" t="s">
        <v>6</v>
      </c>
      <c r="C7317" s="207" t="s">
        <v>5</v>
      </c>
      <c r="D7317" s="207" t="s">
        <v>288</v>
      </c>
      <c r="E7317" s="207" t="s">
        <v>289</v>
      </c>
      <c r="F7317" s="612"/>
      <c r="G7317" s="613"/>
      <c r="H7317" s="616" t="s">
        <v>290</v>
      </c>
      <c r="I7317" s="617"/>
      <c r="J7317" s="620" t="s">
        <v>287</v>
      </c>
      <c r="K7317" s="620" t="s">
        <v>16</v>
      </c>
      <c r="L7317" s="622">
        <v>341.06</v>
      </c>
    </row>
    <row r="7318" spans="1:12" s="194" customFormat="1" ht="24.6" customHeight="1" x14ac:dyDescent="0.15">
      <c r="A7318" s="626"/>
      <c r="B7318" s="209" t="s">
        <v>4299</v>
      </c>
      <c r="C7318" s="209" t="s">
        <v>4302</v>
      </c>
      <c r="D7318" s="211">
        <v>43544</v>
      </c>
      <c r="E7318" s="209" t="s">
        <v>1371</v>
      </c>
      <c r="F7318" s="614"/>
      <c r="G7318" s="615"/>
      <c r="H7318" s="618"/>
      <c r="I7318" s="619"/>
      <c r="J7318" s="621"/>
      <c r="K7318" s="621"/>
      <c r="L7318" s="623"/>
    </row>
    <row r="7319" spans="1:12" s="194" customFormat="1" ht="24.6" customHeight="1" x14ac:dyDescent="0.15">
      <c r="A7319" s="624">
        <v>1373</v>
      </c>
      <c r="B7319" s="203" t="s">
        <v>12</v>
      </c>
      <c r="C7319" s="207" t="s">
        <v>11</v>
      </c>
      <c r="D7319" s="207" t="s">
        <v>280</v>
      </c>
      <c r="E7319" s="207" t="s">
        <v>281</v>
      </c>
      <c r="F7319" s="627" t="s">
        <v>8</v>
      </c>
      <c r="G7319" s="628"/>
      <c r="H7319" s="629"/>
      <c r="I7319" s="630"/>
      <c r="J7319" s="630"/>
      <c r="K7319" s="630"/>
      <c r="L7319" s="631"/>
    </row>
    <row r="7320" spans="1:12" s="194" customFormat="1" ht="26.65" customHeight="1" x14ac:dyDescent="0.15">
      <c r="A7320" s="625"/>
      <c r="B7320" s="620" t="s">
        <v>4303</v>
      </c>
      <c r="C7320" s="632" t="s">
        <v>4304</v>
      </c>
      <c r="D7320" s="634">
        <v>43429</v>
      </c>
      <c r="E7320" s="620" t="s">
        <v>389</v>
      </c>
      <c r="F7320" s="636" t="s">
        <v>4305</v>
      </c>
      <c r="G7320" s="637"/>
      <c r="H7320" s="610" t="s">
        <v>286</v>
      </c>
      <c r="I7320" s="611"/>
      <c r="J7320" s="209" t="s">
        <v>287</v>
      </c>
      <c r="K7320" s="209" t="s">
        <v>16</v>
      </c>
      <c r="L7320" s="210">
        <v>924</v>
      </c>
    </row>
    <row r="7321" spans="1:12" s="194" customFormat="1" ht="353.1" customHeight="1" x14ac:dyDescent="0.15">
      <c r="A7321" s="625"/>
      <c r="B7321" s="621"/>
      <c r="C7321" s="633"/>
      <c r="D7321" s="635"/>
      <c r="E7321" s="621"/>
      <c r="F7321" s="638"/>
      <c r="G7321" s="639"/>
      <c r="H7321" s="610" t="s">
        <v>242</v>
      </c>
      <c r="I7321" s="611"/>
      <c r="J7321" s="209" t="s">
        <v>287</v>
      </c>
      <c r="K7321" s="209" t="s">
        <v>16</v>
      </c>
      <c r="L7321" s="210">
        <v>991.48</v>
      </c>
    </row>
    <row r="7322" spans="1:12" s="194" customFormat="1" ht="24.6" customHeight="1" x14ac:dyDescent="0.15">
      <c r="A7322" s="625"/>
      <c r="B7322" s="203" t="s">
        <v>6</v>
      </c>
      <c r="C7322" s="207" t="s">
        <v>5</v>
      </c>
      <c r="D7322" s="207" t="s">
        <v>288</v>
      </c>
      <c r="E7322" s="207" t="s">
        <v>289</v>
      </c>
      <c r="F7322" s="612"/>
      <c r="G7322" s="613"/>
      <c r="H7322" s="616" t="s">
        <v>290</v>
      </c>
      <c r="I7322" s="617"/>
      <c r="J7322" s="620" t="s">
        <v>287</v>
      </c>
      <c r="K7322" s="620" t="s">
        <v>287</v>
      </c>
      <c r="L7322" s="622">
        <v>0</v>
      </c>
    </row>
    <row r="7323" spans="1:12" s="194" customFormat="1" ht="35.1" customHeight="1" x14ac:dyDescent="0.15">
      <c r="A7323" s="626"/>
      <c r="B7323" s="209" t="s">
        <v>4306</v>
      </c>
      <c r="C7323" s="209" t="s">
        <v>4305</v>
      </c>
      <c r="D7323" s="211">
        <v>43434</v>
      </c>
      <c r="E7323" s="209" t="s">
        <v>1035</v>
      </c>
      <c r="F7323" s="614"/>
      <c r="G7323" s="615"/>
      <c r="H7323" s="618"/>
      <c r="I7323" s="619"/>
      <c r="J7323" s="621"/>
      <c r="K7323" s="621"/>
      <c r="L7323" s="623"/>
    </row>
    <row r="7324" spans="1:12" s="194" customFormat="1" ht="24.6" customHeight="1" x14ac:dyDescent="0.15">
      <c r="A7324" s="624">
        <v>1374</v>
      </c>
      <c r="B7324" s="203" t="s">
        <v>12</v>
      </c>
      <c r="C7324" s="207" t="s">
        <v>11</v>
      </c>
      <c r="D7324" s="207" t="s">
        <v>280</v>
      </c>
      <c r="E7324" s="207" t="s">
        <v>281</v>
      </c>
      <c r="F7324" s="627" t="s">
        <v>8</v>
      </c>
      <c r="G7324" s="628"/>
      <c r="H7324" s="629"/>
      <c r="I7324" s="630"/>
      <c r="J7324" s="630"/>
      <c r="K7324" s="630"/>
      <c r="L7324" s="631"/>
    </row>
    <row r="7325" spans="1:12" s="194" customFormat="1" ht="26.65" customHeight="1" x14ac:dyDescent="0.15">
      <c r="A7325" s="625"/>
      <c r="B7325" s="620" t="s">
        <v>4303</v>
      </c>
      <c r="C7325" s="632" t="s">
        <v>4307</v>
      </c>
      <c r="D7325" s="634">
        <v>43443</v>
      </c>
      <c r="E7325" s="620" t="s">
        <v>497</v>
      </c>
      <c r="F7325" s="636" t="s">
        <v>498</v>
      </c>
      <c r="G7325" s="637"/>
      <c r="H7325" s="610" t="s">
        <v>286</v>
      </c>
      <c r="I7325" s="611"/>
      <c r="J7325" s="209" t="s">
        <v>287</v>
      </c>
      <c r="K7325" s="209" t="s">
        <v>16</v>
      </c>
      <c r="L7325" s="210">
        <v>1016</v>
      </c>
    </row>
    <row r="7326" spans="1:12" s="194" customFormat="1" ht="409.6" customHeight="1" x14ac:dyDescent="0.15">
      <c r="A7326" s="625"/>
      <c r="B7326" s="640"/>
      <c r="C7326" s="641"/>
      <c r="D7326" s="642"/>
      <c r="E7326" s="640"/>
      <c r="F7326" s="643"/>
      <c r="G7326" s="644"/>
      <c r="H7326" s="616" t="s">
        <v>242</v>
      </c>
      <c r="I7326" s="617"/>
      <c r="J7326" s="620" t="s">
        <v>287</v>
      </c>
      <c r="K7326" s="620" t="s">
        <v>16</v>
      </c>
      <c r="L7326" s="622">
        <v>279.39999999999998</v>
      </c>
    </row>
    <row r="7327" spans="1:12" s="194" customFormat="1" ht="73.5" customHeight="1" x14ac:dyDescent="0.15">
      <c r="A7327" s="625"/>
      <c r="B7327" s="621"/>
      <c r="C7327" s="633"/>
      <c r="D7327" s="635"/>
      <c r="E7327" s="621"/>
      <c r="F7327" s="638"/>
      <c r="G7327" s="639"/>
      <c r="H7327" s="618"/>
      <c r="I7327" s="619"/>
      <c r="J7327" s="621"/>
      <c r="K7327" s="621"/>
      <c r="L7327" s="623"/>
    </row>
    <row r="7328" spans="1:12" s="194" customFormat="1" ht="24.6" customHeight="1" x14ac:dyDescent="0.15">
      <c r="A7328" s="625"/>
      <c r="B7328" s="203" t="s">
        <v>6</v>
      </c>
      <c r="C7328" s="207" t="s">
        <v>5</v>
      </c>
      <c r="D7328" s="207" t="s">
        <v>288</v>
      </c>
      <c r="E7328" s="207" t="s">
        <v>289</v>
      </c>
      <c r="F7328" s="612"/>
      <c r="G7328" s="613"/>
      <c r="H7328" s="616" t="s">
        <v>290</v>
      </c>
      <c r="I7328" s="617"/>
      <c r="J7328" s="620" t="s">
        <v>287</v>
      </c>
      <c r="K7328" s="620" t="s">
        <v>16</v>
      </c>
      <c r="L7328" s="622">
        <v>820</v>
      </c>
    </row>
    <row r="7329" spans="1:12" s="194" customFormat="1" ht="35.1" customHeight="1" x14ac:dyDescent="0.15">
      <c r="A7329" s="626"/>
      <c r="B7329" s="209" t="s">
        <v>4306</v>
      </c>
      <c r="C7329" s="209" t="s">
        <v>498</v>
      </c>
      <c r="D7329" s="211">
        <v>43447</v>
      </c>
      <c r="E7329" s="209" t="s">
        <v>3154</v>
      </c>
      <c r="F7329" s="614"/>
      <c r="G7329" s="615"/>
      <c r="H7329" s="618"/>
      <c r="I7329" s="619"/>
      <c r="J7329" s="621"/>
      <c r="K7329" s="621"/>
      <c r="L7329" s="623"/>
    </row>
    <row r="7330" spans="1:12" s="194" customFormat="1" ht="24.6" customHeight="1" x14ac:dyDescent="0.15">
      <c r="A7330" s="624">
        <v>1375</v>
      </c>
      <c r="B7330" s="203" t="s">
        <v>12</v>
      </c>
      <c r="C7330" s="207" t="s">
        <v>11</v>
      </c>
      <c r="D7330" s="207" t="s">
        <v>280</v>
      </c>
      <c r="E7330" s="207" t="s">
        <v>281</v>
      </c>
      <c r="F7330" s="627" t="s">
        <v>8</v>
      </c>
      <c r="G7330" s="628"/>
      <c r="H7330" s="629"/>
      <c r="I7330" s="630"/>
      <c r="J7330" s="630"/>
      <c r="K7330" s="630"/>
      <c r="L7330" s="631"/>
    </row>
    <row r="7331" spans="1:12" s="194" customFormat="1" ht="26.65" customHeight="1" x14ac:dyDescent="0.15">
      <c r="A7331" s="625"/>
      <c r="B7331" s="620" t="s">
        <v>4303</v>
      </c>
      <c r="C7331" s="632" t="s">
        <v>4308</v>
      </c>
      <c r="D7331" s="634">
        <v>43555</v>
      </c>
      <c r="E7331" s="620" t="s">
        <v>389</v>
      </c>
      <c r="F7331" s="636" t="s">
        <v>587</v>
      </c>
      <c r="G7331" s="637"/>
      <c r="H7331" s="610" t="s">
        <v>286</v>
      </c>
      <c r="I7331" s="611"/>
      <c r="J7331" s="209" t="s">
        <v>287</v>
      </c>
      <c r="K7331" s="209" t="s">
        <v>16</v>
      </c>
      <c r="L7331" s="210">
        <v>1175.25</v>
      </c>
    </row>
    <row r="7332" spans="1:12" s="194" customFormat="1" ht="409.6" customHeight="1" x14ac:dyDescent="0.15">
      <c r="A7332" s="625"/>
      <c r="B7332" s="640"/>
      <c r="C7332" s="641"/>
      <c r="D7332" s="642"/>
      <c r="E7332" s="640"/>
      <c r="F7332" s="643"/>
      <c r="G7332" s="644"/>
      <c r="H7332" s="616" t="s">
        <v>242</v>
      </c>
      <c r="I7332" s="617"/>
      <c r="J7332" s="620" t="s">
        <v>287</v>
      </c>
      <c r="K7332" s="620" t="s">
        <v>16</v>
      </c>
      <c r="L7332" s="622">
        <v>908.31</v>
      </c>
    </row>
    <row r="7333" spans="1:12" s="194" customFormat="1" ht="73.5" customHeight="1" x14ac:dyDescent="0.15">
      <c r="A7333" s="625"/>
      <c r="B7333" s="621"/>
      <c r="C7333" s="633"/>
      <c r="D7333" s="635"/>
      <c r="E7333" s="621"/>
      <c r="F7333" s="638"/>
      <c r="G7333" s="639"/>
      <c r="H7333" s="618"/>
      <c r="I7333" s="619"/>
      <c r="J7333" s="621"/>
      <c r="K7333" s="621"/>
      <c r="L7333" s="623"/>
    </row>
    <row r="7334" spans="1:12" s="194" customFormat="1" ht="24.6" customHeight="1" x14ac:dyDescent="0.15">
      <c r="A7334" s="625"/>
      <c r="B7334" s="203" t="s">
        <v>6</v>
      </c>
      <c r="C7334" s="207" t="s">
        <v>5</v>
      </c>
      <c r="D7334" s="207" t="s">
        <v>288</v>
      </c>
      <c r="E7334" s="207" t="s">
        <v>289</v>
      </c>
      <c r="F7334" s="612"/>
      <c r="G7334" s="613"/>
      <c r="H7334" s="616" t="s">
        <v>290</v>
      </c>
      <c r="I7334" s="617"/>
      <c r="J7334" s="620" t="s">
        <v>287</v>
      </c>
      <c r="K7334" s="620" t="s">
        <v>287</v>
      </c>
      <c r="L7334" s="622">
        <v>0</v>
      </c>
    </row>
    <row r="7335" spans="1:12" s="194" customFormat="1" ht="35.1" customHeight="1" x14ac:dyDescent="0.15">
      <c r="A7335" s="626"/>
      <c r="B7335" s="209" t="s">
        <v>4306</v>
      </c>
      <c r="C7335" s="209" t="s">
        <v>587</v>
      </c>
      <c r="D7335" s="211">
        <v>43560</v>
      </c>
      <c r="E7335" s="209" t="s">
        <v>2545</v>
      </c>
      <c r="F7335" s="614"/>
      <c r="G7335" s="615"/>
      <c r="H7335" s="618"/>
      <c r="I7335" s="619"/>
      <c r="J7335" s="621"/>
      <c r="K7335" s="621"/>
      <c r="L7335" s="623"/>
    </row>
    <row r="7336" spans="1:12" s="194" customFormat="1" ht="24.6" customHeight="1" x14ac:dyDescent="0.15">
      <c r="A7336" s="624">
        <v>1376</v>
      </c>
      <c r="B7336" s="203" t="s">
        <v>12</v>
      </c>
      <c r="C7336" s="207" t="s">
        <v>11</v>
      </c>
      <c r="D7336" s="207" t="s">
        <v>280</v>
      </c>
      <c r="E7336" s="207" t="s">
        <v>281</v>
      </c>
      <c r="F7336" s="627" t="s">
        <v>8</v>
      </c>
      <c r="G7336" s="628"/>
      <c r="H7336" s="629"/>
      <c r="I7336" s="630"/>
      <c r="J7336" s="630"/>
      <c r="K7336" s="630"/>
      <c r="L7336" s="631"/>
    </row>
    <row r="7337" spans="1:12" s="194" customFormat="1" ht="26.65" customHeight="1" x14ac:dyDescent="0.15">
      <c r="A7337" s="625"/>
      <c r="B7337" s="620" t="s">
        <v>4309</v>
      </c>
      <c r="C7337" s="632" t="s">
        <v>4310</v>
      </c>
      <c r="D7337" s="634">
        <v>43389</v>
      </c>
      <c r="E7337" s="620" t="s">
        <v>770</v>
      </c>
      <c r="F7337" s="636" t="s">
        <v>4311</v>
      </c>
      <c r="G7337" s="637"/>
      <c r="H7337" s="610" t="s">
        <v>286</v>
      </c>
      <c r="I7337" s="611"/>
      <c r="J7337" s="209" t="s">
        <v>287</v>
      </c>
      <c r="K7337" s="209" t="s">
        <v>16</v>
      </c>
      <c r="L7337" s="210">
        <v>452.6</v>
      </c>
    </row>
    <row r="7338" spans="1:12" s="194" customFormat="1" ht="277.35000000000002" customHeight="1" x14ac:dyDescent="0.15">
      <c r="A7338" s="625"/>
      <c r="B7338" s="621"/>
      <c r="C7338" s="633"/>
      <c r="D7338" s="635"/>
      <c r="E7338" s="621"/>
      <c r="F7338" s="638"/>
      <c r="G7338" s="639"/>
      <c r="H7338" s="610" t="s">
        <v>242</v>
      </c>
      <c r="I7338" s="611"/>
      <c r="J7338" s="209" t="s">
        <v>287</v>
      </c>
      <c r="K7338" s="209" t="s">
        <v>287</v>
      </c>
      <c r="L7338" s="210">
        <v>0</v>
      </c>
    </row>
    <row r="7339" spans="1:12" s="194" customFormat="1" ht="24.6" customHeight="1" x14ac:dyDescent="0.15">
      <c r="A7339" s="625"/>
      <c r="B7339" s="203" t="s">
        <v>6</v>
      </c>
      <c r="C7339" s="207" t="s">
        <v>5</v>
      </c>
      <c r="D7339" s="207" t="s">
        <v>288</v>
      </c>
      <c r="E7339" s="207" t="s">
        <v>289</v>
      </c>
      <c r="F7339" s="612"/>
      <c r="G7339" s="613"/>
      <c r="H7339" s="616" t="s">
        <v>290</v>
      </c>
      <c r="I7339" s="617"/>
      <c r="J7339" s="620" t="s">
        <v>287</v>
      </c>
      <c r="K7339" s="620" t="s">
        <v>287</v>
      </c>
      <c r="L7339" s="622">
        <v>0</v>
      </c>
    </row>
    <row r="7340" spans="1:12" s="194" customFormat="1" ht="24.6" customHeight="1" x14ac:dyDescent="0.15">
      <c r="A7340" s="626"/>
      <c r="B7340" s="209" t="s">
        <v>4312</v>
      </c>
      <c r="C7340" s="209" t="s">
        <v>4311</v>
      </c>
      <c r="D7340" s="211">
        <v>43393</v>
      </c>
      <c r="E7340" s="209" t="s">
        <v>2382</v>
      </c>
      <c r="F7340" s="614"/>
      <c r="G7340" s="615"/>
      <c r="H7340" s="618"/>
      <c r="I7340" s="619"/>
      <c r="J7340" s="621"/>
      <c r="K7340" s="621"/>
      <c r="L7340" s="623"/>
    </row>
    <row r="7341" spans="1:12" s="194" customFormat="1" ht="24.6" customHeight="1" x14ac:dyDescent="0.15">
      <c r="A7341" s="624">
        <v>1377</v>
      </c>
      <c r="B7341" s="203" t="s">
        <v>12</v>
      </c>
      <c r="C7341" s="207" t="s">
        <v>11</v>
      </c>
      <c r="D7341" s="207" t="s">
        <v>280</v>
      </c>
      <c r="E7341" s="207" t="s">
        <v>281</v>
      </c>
      <c r="F7341" s="627" t="s">
        <v>8</v>
      </c>
      <c r="G7341" s="628"/>
      <c r="H7341" s="629"/>
      <c r="I7341" s="630"/>
      <c r="J7341" s="630"/>
      <c r="K7341" s="630"/>
      <c r="L7341" s="631"/>
    </row>
    <row r="7342" spans="1:12" s="194" customFormat="1" ht="26.65" customHeight="1" x14ac:dyDescent="0.15">
      <c r="A7342" s="625"/>
      <c r="B7342" s="620" t="s">
        <v>4309</v>
      </c>
      <c r="C7342" s="632" t="s">
        <v>4313</v>
      </c>
      <c r="D7342" s="634">
        <v>43396</v>
      </c>
      <c r="E7342" s="620" t="s">
        <v>321</v>
      </c>
      <c r="F7342" s="636" t="s">
        <v>322</v>
      </c>
      <c r="G7342" s="637"/>
      <c r="H7342" s="610" t="s">
        <v>286</v>
      </c>
      <c r="I7342" s="611"/>
      <c r="J7342" s="209" t="s">
        <v>287</v>
      </c>
      <c r="K7342" s="209" t="s">
        <v>16</v>
      </c>
      <c r="L7342" s="210">
        <v>414</v>
      </c>
    </row>
    <row r="7343" spans="1:12" s="194" customFormat="1" ht="180.2" customHeight="1" x14ac:dyDescent="0.15">
      <c r="A7343" s="625"/>
      <c r="B7343" s="621"/>
      <c r="C7343" s="633"/>
      <c r="D7343" s="635"/>
      <c r="E7343" s="621"/>
      <c r="F7343" s="638"/>
      <c r="G7343" s="639"/>
      <c r="H7343" s="610" t="s">
        <v>242</v>
      </c>
      <c r="I7343" s="611"/>
      <c r="J7343" s="209" t="s">
        <v>287</v>
      </c>
      <c r="K7343" s="209" t="s">
        <v>287</v>
      </c>
      <c r="L7343" s="210">
        <v>0</v>
      </c>
    </row>
    <row r="7344" spans="1:12" s="194" customFormat="1" ht="24.6" customHeight="1" x14ac:dyDescent="0.15">
      <c r="A7344" s="625"/>
      <c r="B7344" s="203" t="s">
        <v>6</v>
      </c>
      <c r="C7344" s="207" t="s">
        <v>5</v>
      </c>
      <c r="D7344" s="207" t="s">
        <v>288</v>
      </c>
      <c r="E7344" s="207" t="s">
        <v>289</v>
      </c>
      <c r="F7344" s="612"/>
      <c r="G7344" s="613"/>
      <c r="H7344" s="616" t="s">
        <v>290</v>
      </c>
      <c r="I7344" s="617"/>
      <c r="J7344" s="620" t="s">
        <v>287</v>
      </c>
      <c r="K7344" s="620" t="s">
        <v>16</v>
      </c>
      <c r="L7344" s="622">
        <v>795</v>
      </c>
    </row>
    <row r="7345" spans="1:12" s="194" customFormat="1" ht="24.6" customHeight="1" x14ac:dyDescent="0.15">
      <c r="A7345" s="626"/>
      <c r="B7345" s="209" t="s">
        <v>4312</v>
      </c>
      <c r="C7345" s="209" t="s">
        <v>322</v>
      </c>
      <c r="D7345" s="211">
        <v>43401</v>
      </c>
      <c r="E7345" s="209" t="s">
        <v>2173</v>
      </c>
      <c r="F7345" s="614"/>
      <c r="G7345" s="615"/>
      <c r="H7345" s="618"/>
      <c r="I7345" s="619"/>
      <c r="J7345" s="621"/>
      <c r="K7345" s="621"/>
      <c r="L7345" s="623"/>
    </row>
    <row r="7346" spans="1:12" s="194" customFormat="1" ht="24.6" customHeight="1" x14ac:dyDescent="0.15">
      <c r="A7346" s="624">
        <v>1378</v>
      </c>
      <c r="B7346" s="203" t="s">
        <v>12</v>
      </c>
      <c r="C7346" s="207" t="s">
        <v>11</v>
      </c>
      <c r="D7346" s="207" t="s">
        <v>280</v>
      </c>
      <c r="E7346" s="207" t="s">
        <v>281</v>
      </c>
      <c r="F7346" s="627" t="s">
        <v>8</v>
      </c>
      <c r="G7346" s="628"/>
      <c r="H7346" s="629"/>
      <c r="I7346" s="630"/>
      <c r="J7346" s="630"/>
      <c r="K7346" s="630"/>
      <c r="L7346" s="631"/>
    </row>
    <row r="7347" spans="1:12" s="194" customFormat="1" ht="26.65" customHeight="1" x14ac:dyDescent="0.15">
      <c r="A7347" s="625"/>
      <c r="B7347" s="620" t="s">
        <v>4309</v>
      </c>
      <c r="C7347" s="632" t="s">
        <v>4314</v>
      </c>
      <c r="D7347" s="634">
        <v>43408</v>
      </c>
      <c r="E7347" s="620" t="s">
        <v>2452</v>
      </c>
      <c r="F7347" s="636" t="s">
        <v>4315</v>
      </c>
      <c r="G7347" s="637"/>
      <c r="H7347" s="610" t="s">
        <v>286</v>
      </c>
      <c r="I7347" s="611"/>
      <c r="J7347" s="209" t="s">
        <v>287</v>
      </c>
      <c r="K7347" s="209" t="s">
        <v>16</v>
      </c>
      <c r="L7347" s="210">
        <v>664.1</v>
      </c>
    </row>
    <row r="7348" spans="1:12" s="194" customFormat="1" ht="320.45" customHeight="1" x14ac:dyDescent="0.15">
      <c r="A7348" s="625"/>
      <c r="B7348" s="621"/>
      <c r="C7348" s="633"/>
      <c r="D7348" s="635"/>
      <c r="E7348" s="621"/>
      <c r="F7348" s="638"/>
      <c r="G7348" s="639"/>
      <c r="H7348" s="610" t="s">
        <v>242</v>
      </c>
      <c r="I7348" s="611"/>
      <c r="J7348" s="209" t="s">
        <v>287</v>
      </c>
      <c r="K7348" s="209" t="s">
        <v>287</v>
      </c>
      <c r="L7348" s="210">
        <v>0</v>
      </c>
    </row>
    <row r="7349" spans="1:12" s="194" customFormat="1" ht="24.6" customHeight="1" x14ac:dyDescent="0.15">
      <c r="A7349" s="625"/>
      <c r="B7349" s="203" t="s">
        <v>6</v>
      </c>
      <c r="C7349" s="207" t="s">
        <v>5</v>
      </c>
      <c r="D7349" s="207" t="s">
        <v>288</v>
      </c>
      <c r="E7349" s="207" t="s">
        <v>289</v>
      </c>
      <c r="F7349" s="612"/>
      <c r="G7349" s="613"/>
      <c r="H7349" s="616" t="s">
        <v>290</v>
      </c>
      <c r="I7349" s="617"/>
      <c r="J7349" s="620" t="s">
        <v>287</v>
      </c>
      <c r="K7349" s="620" t="s">
        <v>16</v>
      </c>
      <c r="L7349" s="622">
        <v>1225</v>
      </c>
    </row>
    <row r="7350" spans="1:12" s="194" customFormat="1" ht="24.6" customHeight="1" x14ac:dyDescent="0.15">
      <c r="A7350" s="626"/>
      <c r="B7350" s="209" t="s">
        <v>4312</v>
      </c>
      <c r="C7350" s="209" t="s">
        <v>4315</v>
      </c>
      <c r="D7350" s="211">
        <v>43410</v>
      </c>
      <c r="E7350" s="209" t="s">
        <v>4316</v>
      </c>
      <c r="F7350" s="614"/>
      <c r="G7350" s="615"/>
      <c r="H7350" s="618"/>
      <c r="I7350" s="619"/>
      <c r="J7350" s="621"/>
      <c r="K7350" s="621"/>
      <c r="L7350" s="623"/>
    </row>
    <row r="7351" spans="1:12" s="194" customFormat="1" ht="24.6" customHeight="1" x14ac:dyDescent="0.15">
      <c r="A7351" s="624">
        <v>1379</v>
      </c>
      <c r="B7351" s="203" t="s">
        <v>12</v>
      </c>
      <c r="C7351" s="207" t="s">
        <v>11</v>
      </c>
      <c r="D7351" s="207" t="s">
        <v>280</v>
      </c>
      <c r="E7351" s="207" t="s">
        <v>281</v>
      </c>
      <c r="F7351" s="627" t="s">
        <v>8</v>
      </c>
      <c r="G7351" s="628"/>
      <c r="H7351" s="629"/>
      <c r="I7351" s="630"/>
      <c r="J7351" s="630"/>
      <c r="K7351" s="630"/>
      <c r="L7351" s="631"/>
    </row>
    <row r="7352" spans="1:12" s="194" customFormat="1" ht="26.65" customHeight="1" x14ac:dyDescent="0.15">
      <c r="A7352" s="625"/>
      <c r="B7352" s="620" t="s">
        <v>4309</v>
      </c>
      <c r="C7352" s="632" t="s">
        <v>4317</v>
      </c>
      <c r="D7352" s="634">
        <v>43531</v>
      </c>
      <c r="E7352" s="620" t="s">
        <v>423</v>
      </c>
      <c r="F7352" s="636" t="s">
        <v>3623</v>
      </c>
      <c r="G7352" s="637"/>
      <c r="H7352" s="610" t="s">
        <v>286</v>
      </c>
      <c r="I7352" s="611"/>
      <c r="J7352" s="209" t="s">
        <v>287</v>
      </c>
      <c r="K7352" s="209" t="s">
        <v>16</v>
      </c>
      <c r="L7352" s="210">
        <v>632</v>
      </c>
    </row>
    <row r="7353" spans="1:12" s="194" customFormat="1" ht="409.6" customHeight="1" x14ac:dyDescent="0.15">
      <c r="A7353" s="625"/>
      <c r="B7353" s="640"/>
      <c r="C7353" s="641"/>
      <c r="D7353" s="642"/>
      <c r="E7353" s="640"/>
      <c r="F7353" s="643"/>
      <c r="G7353" s="644"/>
      <c r="H7353" s="616" t="s">
        <v>242</v>
      </c>
      <c r="I7353" s="617"/>
      <c r="J7353" s="620" t="s">
        <v>287</v>
      </c>
      <c r="K7353" s="620" t="s">
        <v>287</v>
      </c>
      <c r="L7353" s="622">
        <v>0</v>
      </c>
    </row>
    <row r="7354" spans="1:12" s="194" customFormat="1" ht="138.19999999999999" customHeight="1" x14ac:dyDescent="0.15">
      <c r="A7354" s="625"/>
      <c r="B7354" s="621"/>
      <c r="C7354" s="633"/>
      <c r="D7354" s="635"/>
      <c r="E7354" s="621"/>
      <c r="F7354" s="638"/>
      <c r="G7354" s="639"/>
      <c r="H7354" s="618"/>
      <c r="I7354" s="619"/>
      <c r="J7354" s="621"/>
      <c r="K7354" s="621"/>
      <c r="L7354" s="623"/>
    </row>
    <row r="7355" spans="1:12" s="194" customFormat="1" ht="24.6" customHeight="1" x14ac:dyDescent="0.15">
      <c r="A7355" s="625"/>
      <c r="B7355" s="203" t="s">
        <v>6</v>
      </c>
      <c r="C7355" s="207" t="s">
        <v>5</v>
      </c>
      <c r="D7355" s="207" t="s">
        <v>288</v>
      </c>
      <c r="E7355" s="207" t="s">
        <v>289</v>
      </c>
      <c r="F7355" s="612"/>
      <c r="G7355" s="613"/>
      <c r="H7355" s="616" t="s">
        <v>290</v>
      </c>
      <c r="I7355" s="617"/>
      <c r="J7355" s="620" t="s">
        <v>287</v>
      </c>
      <c r="K7355" s="620" t="s">
        <v>16</v>
      </c>
      <c r="L7355" s="622">
        <v>995</v>
      </c>
    </row>
    <row r="7356" spans="1:12" s="194" customFormat="1" ht="24.6" customHeight="1" x14ac:dyDescent="0.15">
      <c r="A7356" s="626"/>
      <c r="B7356" s="209" t="s">
        <v>4312</v>
      </c>
      <c r="C7356" s="209" t="s">
        <v>3623</v>
      </c>
      <c r="D7356" s="211">
        <v>43533</v>
      </c>
      <c r="E7356" s="209" t="s">
        <v>341</v>
      </c>
      <c r="F7356" s="614"/>
      <c r="G7356" s="615"/>
      <c r="H7356" s="618"/>
      <c r="I7356" s="619"/>
      <c r="J7356" s="621"/>
      <c r="K7356" s="621"/>
      <c r="L7356" s="623"/>
    </row>
    <row r="7357" spans="1:12" s="194" customFormat="1" ht="24.6" customHeight="1" x14ac:dyDescent="0.15">
      <c r="A7357" s="624">
        <v>1380</v>
      </c>
      <c r="B7357" s="203" t="s">
        <v>12</v>
      </c>
      <c r="C7357" s="207" t="s">
        <v>11</v>
      </c>
      <c r="D7357" s="207" t="s">
        <v>280</v>
      </c>
      <c r="E7357" s="207" t="s">
        <v>281</v>
      </c>
      <c r="F7357" s="627" t="s">
        <v>8</v>
      </c>
      <c r="G7357" s="628"/>
      <c r="H7357" s="629"/>
      <c r="I7357" s="630"/>
      <c r="J7357" s="630"/>
      <c r="K7357" s="630"/>
      <c r="L7357" s="631"/>
    </row>
    <row r="7358" spans="1:12" s="194" customFormat="1" ht="26.65" customHeight="1" x14ac:dyDescent="0.15">
      <c r="A7358" s="625"/>
      <c r="B7358" s="620" t="s">
        <v>4318</v>
      </c>
      <c r="C7358" s="632" t="s">
        <v>4319</v>
      </c>
      <c r="D7358" s="634">
        <v>43393</v>
      </c>
      <c r="E7358" s="620" t="s">
        <v>1312</v>
      </c>
      <c r="F7358" s="636" t="s">
        <v>2962</v>
      </c>
      <c r="G7358" s="637"/>
      <c r="H7358" s="610" t="s">
        <v>286</v>
      </c>
      <c r="I7358" s="611"/>
      <c r="J7358" s="209" t="s">
        <v>287</v>
      </c>
      <c r="K7358" s="209" t="s">
        <v>16</v>
      </c>
      <c r="L7358" s="210">
        <v>870</v>
      </c>
    </row>
    <row r="7359" spans="1:12" s="194" customFormat="1" ht="374.45" customHeight="1" x14ac:dyDescent="0.15">
      <c r="A7359" s="625"/>
      <c r="B7359" s="621"/>
      <c r="C7359" s="633"/>
      <c r="D7359" s="635"/>
      <c r="E7359" s="621"/>
      <c r="F7359" s="638"/>
      <c r="G7359" s="639"/>
      <c r="H7359" s="610" t="s">
        <v>242</v>
      </c>
      <c r="I7359" s="611"/>
      <c r="J7359" s="209" t="s">
        <v>287</v>
      </c>
      <c r="K7359" s="209" t="s">
        <v>287</v>
      </c>
      <c r="L7359" s="210">
        <v>0</v>
      </c>
    </row>
    <row r="7360" spans="1:12" s="194" customFormat="1" ht="24.6" customHeight="1" x14ac:dyDescent="0.15">
      <c r="A7360" s="625"/>
      <c r="B7360" s="203" t="s">
        <v>6</v>
      </c>
      <c r="C7360" s="207" t="s">
        <v>5</v>
      </c>
      <c r="D7360" s="207" t="s">
        <v>288</v>
      </c>
      <c r="E7360" s="207" t="s">
        <v>289</v>
      </c>
      <c r="F7360" s="612"/>
      <c r="G7360" s="613"/>
      <c r="H7360" s="616" t="s">
        <v>290</v>
      </c>
      <c r="I7360" s="617"/>
      <c r="J7360" s="620" t="s">
        <v>287</v>
      </c>
      <c r="K7360" s="620" t="s">
        <v>287</v>
      </c>
      <c r="L7360" s="622">
        <v>0</v>
      </c>
    </row>
    <row r="7361" spans="1:12" s="194" customFormat="1" ht="35.1" customHeight="1" x14ac:dyDescent="0.15">
      <c r="A7361" s="626"/>
      <c r="B7361" s="209" t="s">
        <v>4320</v>
      </c>
      <c r="C7361" s="209" t="s">
        <v>2962</v>
      </c>
      <c r="D7361" s="211">
        <v>43403</v>
      </c>
      <c r="E7361" s="209" t="s">
        <v>4321</v>
      </c>
      <c r="F7361" s="614"/>
      <c r="G7361" s="615"/>
      <c r="H7361" s="618"/>
      <c r="I7361" s="619"/>
      <c r="J7361" s="621"/>
      <c r="K7361" s="621"/>
      <c r="L7361" s="623"/>
    </row>
    <row r="7362" spans="1:12" s="194" customFormat="1" ht="24.6" customHeight="1" x14ac:dyDescent="0.15">
      <c r="A7362" s="624">
        <v>1381</v>
      </c>
      <c r="B7362" s="203" t="s">
        <v>12</v>
      </c>
      <c r="C7362" s="207" t="s">
        <v>11</v>
      </c>
      <c r="D7362" s="207" t="s">
        <v>280</v>
      </c>
      <c r="E7362" s="207" t="s">
        <v>281</v>
      </c>
      <c r="F7362" s="627" t="s">
        <v>8</v>
      </c>
      <c r="G7362" s="628"/>
      <c r="H7362" s="629"/>
      <c r="I7362" s="630"/>
      <c r="J7362" s="630"/>
      <c r="K7362" s="630"/>
      <c r="L7362" s="631"/>
    </row>
    <row r="7363" spans="1:12" s="194" customFormat="1" ht="26.65" customHeight="1" x14ac:dyDescent="0.15">
      <c r="A7363" s="625"/>
      <c r="B7363" s="620" t="s">
        <v>4318</v>
      </c>
      <c r="C7363" s="632" t="s">
        <v>4322</v>
      </c>
      <c r="D7363" s="634">
        <v>43409</v>
      </c>
      <c r="E7363" s="620" t="s">
        <v>1941</v>
      </c>
      <c r="F7363" s="636" t="s">
        <v>4323</v>
      </c>
      <c r="G7363" s="637"/>
      <c r="H7363" s="610" t="s">
        <v>286</v>
      </c>
      <c r="I7363" s="611"/>
      <c r="J7363" s="209" t="s">
        <v>287</v>
      </c>
      <c r="K7363" s="209" t="s">
        <v>287</v>
      </c>
      <c r="L7363" s="210">
        <v>0</v>
      </c>
    </row>
    <row r="7364" spans="1:12" s="194" customFormat="1" ht="299.10000000000002" customHeight="1" x14ac:dyDescent="0.15">
      <c r="A7364" s="625"/>
      <c r="B7364" s="621"/>
      <c r="C7364" s="633"/>
      <c r="D7364" s="635"/>
      <c r="E7364" s="621"/>
      <c r="F7364" s="638"/>
      <c r="G7364" s="639"/>
      <c r="H7364" s="610" t="s">
        <v>242</v>
      </c>
      <c r="I7364" s="611"/>
      <c r="J7364" s="209" t="s">
        <v>287</v>
      </c>
      <c r="K7364" s="209" t="s">
        <v>16</v>
      </c>
      <c r="L7364" s="210">
        <v>1938.9</v>
      </c>
    </row>
    <row r="7365" spans="1:12" s="194" customFormat="1" ht="24.6" customHeight="1" x14ac:dyDescent="0.15">
      <c r="A7365" s="625"/>
      <c r="B7365" s="203" t="s">
        <v>6</v>
      </c>
      <c r="C7365" s="207" t="s">
        <v>5</v>
      </c>
      <c r="D7365" s="207" t="s">
        <v>288</v>
      </c>
      <c r="E7365" s="207" t="s">
        <v>289</v>
      </c>
      <c r="F7365" s="612"/>
      <c r="G7365" s="613"/>
      <c r="H7365" s="616" t="s">
        <v>290</v>
      </c>
      <c r="I7365" s="617"/>
      <c r="J7365" s="620" t="s">
        <v>287</v>
      </c>
      <c r="K7365" s="620" t="s">
        <v>16</v>
      </c>
      <c r="L7365" s="622">
        <v>1175.01</v>
      </c>
    </row>
    <row r="7366" spans="1:12" s="194" customFormat="1" ht="35.1" customHeight="1" x14ac:dyDescent="0.15">
      <c r="A7366" s="626"/>
      <c r="B7366" s="209" t="s">
        <v>4320</v>
      </c>
      <c r="C7366" s="209" t="s">
        <v>4323</v>
      </c>
      <c r="D7366" s="211">
        <v>43419</v>
      </c>
      <c r="E7366" s="209" t="s">
        <v>4324</v>
      </c>
      <c r="F7366" s="614"/>
      <c r="G7366" s="615"/>
      <c r="H7366" s="618"/>
      <c r="I7366" s="619"/>
      <c r="J7366" s="621"/>
      <c r="K7366" s="621"/>
      <c r="L7366" s="623"/>
    </row>
    <row r="7367" spans="1:12" s="194" customFormat="1" ht="24.6" customHeight="1" x14ac:dyDescent="0.15">
      <c r="A7367" s="624">
        <v>1382</v>
      </c>
      <c r="B7367" s="203" t="s">
        <v>12</v>
      </c>
      <c r="C7367" s="207" t="s">
        <v>11</v>
      </c>
      <c r="D7367" s="207" t="s">
        <v>280</v>
      </c>
      <c r="E7367" s="207" t="s">
        <v>281</v>
      </c>
      <c r="F7367" s="627" t="s">
        <v>8</v>
      </c>
      <c r="G7367" s="628"/>
      <c r="H7367" s="629"/>
      <c r="I7367" s="630"/>
      <c r="J7367" s="630"/>
      <c r="K7367" s="630"/>
      <c r="L7367" s="631"/>
    </row>
    <row r="7368" spans="1:12" s="194" customFormat="1" ht="26.65" customHeight="1" x14ac:dyDescent="0.15">
      <c r="A7368" s="625"/>
      <c r="B7368" s="620" t="s">
        <v>4318</v>
      </c>
      <c r="C7368" s="632" t="s">
        <v>4322</v>
      </c>
      <c r="D7368" s="634">
        <v>43409</v>
      </c>
      <c r="E7368" s="620" t="s">
        <v>1941</v>
      </c>
      <c r="F7368" s="636" t="s">
        <v>4325</v>
      </c>
      <c r="G7368" s="637"/>
      <c r="H7368" s="610" t="s">
        <v>286</v>
      </c>
      <c r="I7368" s="611"/>
      <c r="J7368" s="209" t="s">
        <v>287</v>
      </c>
      <c r="K7368" s="209" t="s">
        <v>16</v>
      </c>
      <c r="L7368" s="210">
        <v>1045.68</v>
      </c>
    </row>
    <row r="7369" spans="1:12" s="194" customFormat="1" ht="299.10000000000002" customHeight="1" x14ac:dyDescent="0.15">
      <c r="A7369" s="625"/>
      <c r="B7369" s="621"/>
      <c r="C7369" s="633"/>
      <c r="D7369" s="635"/>
      <c r="E7369" s="621"/>
      <c r="F7369" s="638"/>
      <c r="G7369" s="639"/>
      <c r="H7369" s="610" t="s">
        <v>242</v>
      </c>
      <c r="I7369" s="611"/>
      <c r="J7369" s="209" t="s">
        <v>287</v>
      </c>
      <c r="K7369" s="209" t="s">
        <v>287</v>
      </c>
      <c r="L7369" s="210">
        <v>0</v>
      </c>
    </row>
    <row r="7370" spans="1:12" s="194" customFormat="1" ht="24.6" customHeight="1" x14ac:dyDescent="0.15">
      <c r="A7370" s="625"/>
      <c r="B7370" s="203" t="s">
        <v>6</v>
      </c>
      <c r="C7370" s="207" t="s">
        <v>5</v>
      </c>
      <c r="D7370" s="207" t="s">
        <v>288</v>
      </c>
      <c r="E7370" s="207" t="s">
        <v>289</v>
      </c>
      <c r="F7370" s="612"/>
      <c r="G7370" s="613"/>
      <c r="H7370" s="616" t="s">
        <v>290</v>
      </c>
      <c r="I7370" s="617"/>
      <c r="J7370" s="620" t="s">
        <v>287</v>
      </c>
      <c r="K7370" s="620" t="s">
        <v>16</v>
      </c>
      <c r="L7370" s="622">
        <v>96.9</v>
      </c>
    </row>
    <row r="7371" spans="1:12" s="194" customFormat="1" ht="35.1" customHeight="1" x14ac:dyDescent="0.15">
      <c r="A7371" s="626"/>
      <c r="B7371" s="209" t="s">
        <v>4320</v>
      </c>
      <c r="C7371" s="209" t="s">
        <v>4325</v>
      </c>
      <c r="D7371" s="211">
        <v>43419</v>
      </c>
      <c r="E7371" s="209" t="s">
        <v>4324</v>
      </c>
      <c r="F7371" s="614"/>
      <c r="G7371" s="615"/>
      <c r="H7371" s="618"/>
      <c r="I7371" s="619"/>
      <c r="J7371" s="621"/>
      <c r="K7371" s="621"/>
      <c r="L7371" s="623"/>
    </row>
    <row r="7372" spans="1:12" s="194" customFormat="1" ht="24.6" customHeight="1" x14ac:dyDescent="0.15">
      <c r="A7372" s="624">
        <v>1383</v>
      </c>
      <c r="B7372" s="203" t="s">
        <v>12</v>
      </c>
      <c r="C7372" s="207" t="s">
        <v>11</v>
      </c>
      <c r="D7372" s="207" t="s">
        <v>280</v>
      </c>
      <c r="E7372" s="207" t="s">
        <v>281</v>
      </c>
      <c r="F7372" s="627" t="s">
        <v>8</v>
      </c>
      <c r="G7372" s="628"/>
      <c r="H7372" s="629"/>
      <c r="I7372" s="630"/>
      <c r="J7372" s="630"/>
      <c r="K7372" s="630"/>
      <c r="L7372" s="631"/>
    </row>
    <row r="7373" spans="1:12" s="194" customFormat="1" ht="26.65" customHeight="1" x14ac:dyDescent="0.15">
      <c r="A7373" s="625"/>
      <c r="B7373" s="620" t="s">
        <v>4318</v>
      </c>
      <c r="C7373" s="632" t="s">
        <v>4326</v>
      </c>
      <c r="D7373" s="634">
        <v>43439</v>
      </c>
      <c r="E7373" s="620" t="s">
        <v>359</v>
      </c>
      <c r="F7373" s="636" t="s">
        <v>2962</v>
      </c>
      <c r="G7373" s="637"/>
      <c r="H7373" s="610" t="s">
        <v>286</v>
      </c>
      <c r="I7373" s="611"/>
      <c r="J7373" s="209" t="s">
        <v>287</v>
      </c>
      <c r="K7373" s="209" t="s">
        <v>16</v>
      </c>
      <c r="L7373" s="210">
        <v>661.2</v>
      </c>
    </row>
    <row r="7374" spans="1:12" s="194" customFormat="1" ht="212.85" customHeight="1" x14ac:dyDescent="0.15">
      <c r="A7374" s="625"/>
      <c r="B7374" s="621"/>
      <c r="C7374" s="633"/>
      <c r="D7374" s="635"/>
      <c r="E7374" s="621"/>
      <c r="F7374" s="638"/>
      <c r="G7374" s="639"/>
      <c r="H7374" s="610" t="s">
        <v>242</v>
      </c>
      <c r="I7374" s="611"/>
      <c r="J7374" s="209" t="s">
        <v>287</v>
      </c>
      <c r="K7374" s="209" t="s">
        <v>287</v>
      </c>
      <c r="L7374" s="210">
        <v>0</v>
      </c>
    </row>
    <row r="7375" spans="1:12" s="194" customFormat="1" ht="24.6" customHeight="1" x14ac:dyDescent="0.15">
      <c r="A7375" s="625"/>
      <c r="B7375" s="203" t="s">
        <v>6</v>
      </c>
      <c r="C7375" s="207" t="s">
        <v>5</v>
      </c>
      <c r="D7375" s="207" t="s">
        <v>288</v>
      </c>
      <c r="E7375" s="207" t="s">
        <v>289</v>
      </c>
      <c r="F7375" s="612"/>
      <c r="G7375" s="613"/>
      <c r="H7375" s="616" t="s">
        <v>290</v>
      </c>
      <c r="I7375" s="617"/>
      <c r="J7375" s="620" t="s">
        <v>287</v>
      </c>
      <c r="K7375" s="620" t="s">
        <v>287</v>
      </c>
      <c r="L7375" s="622">
        <v>0</v>
      </c>
    </row>
    <row r="7376" spans="1:12" s="194" customFormat="1" ht="35.1" customHeight="1" x14ac:dyDescent="0.15">
      <c r="A7376" s="626"/>
      <c r="B7376" s="209" t="s">
        <v>4320</v>
      </c>
      <c r="C7376" s="209" t="s">
        <v>2962</v>
      </c>
      <c r="D7376" s="211">
        <v>43449</v>
      </c>
      <c r="E7376" s="209" t="s">
        <v>4327</v>
      </c>
      <c r="F7376" s="614"/>
      <c r="G7376" s="615"/>
      <c r="H7376" s="618"/>
      <c r="I7376" s="619"/>
      <c r="J7376" s="621"/>
      <c r="K7376" s="621"/>
      <c r="L7376" s="623"/>
    </row>
    <row r="7377" spans="1:12" s="194" customFormat="1" ht="24.6" customHeight="1" x14ac:dyDescent="0.15">
      <c r="A7377" s="624">
        <v>1384</v>
      </c>
      <c r="B7377" s="203" t="s">
        <v>12</v>
      </c>
      <c r="C7377" s="207" t="s">
        <v>11</v>
      </c>
      <c r="D7377" s="207" t="s">
        <v>280</v>
      </c>
      <c r="E7377" s="207" t="s">
        <v>281</v>
      </c>
      <c r="F7377" s="627" t="s">
        <v>8</v>
      </c>
      <c r="G7377" s="628"/>
      <c r="H7377" s="629"/>
      <c r="I7377" s="630"/>
      <c r="J7377" s="630"/>
      <c r="K7377" s="630"/>
      <c r="L7377" s="631"/>
    </row>
    <row r="7378" spans="1:12" s="194" customFormat="1" ht="26.65" customHeight="1" x14ac:dyDescent="0.15">
      <c r="A7378" s="625"/>
      <c r="B7378" s="620" t="s">
        <v>4318</v>
      </c>
      <c r="C7378" s="632" t="s">
        <v>4326</v>
      </c>
      <c r="D7378" s="634">
        <v>43439</v>
      </c>
      <c r="E7378" s="620" t="s">
        <v>359</v>
      </c>
      <c r="F7378" s="636" t="s">
        <v>4328</v>
      </c>
      <c r="G7378" s="637"/>
      <c r="H7378" s="610" t="s">
        <v>286</v>
      </c>
      <c r="I7378" s="611"/>
      <c r="J7378" s="209" t="s">
        <v>287</v>
      </c>
      <c r="K7378" s="209" t="s">
        <v>16</v>
      </c>
      <c r="L7378" s="210">
        <v>471.74</v>
      </c>
    </row>
    <row r="7379" spans="1:12" s="194" customFormat="1" ht="212.85" customHeight="1" x14ac:dyDescent="0.15">
      <c r="A7379" s="625"/>
      <c r="B7379" s="621"/>
      <c r="C7379" s="633"/>
      <c r="D7379" s="635"/>
      <c r="E7379" s="621"/>
      <c r="F7379" s="638"/>
      <c r="G7379" s="639"/>
      <c r="H7379" s="610" t="s">
        <v>242</v>
      </c>
      <c r="I7379" s="611"/>
      <c r="J7379" s="209" t="s">
        <v>287</v>
      </c>
      <c r="K7379" s="209" t="s">
        <v>287</v>
      </c>
      <c r="L7379" s="210">
        <v>0</v>
      </c>
    </row>
    <row r="7380" spans="1:12" s="194" customFormat="1" ht="24.6" customHeight="1" x14ac:dyDescent="0.15">
      <c r="A7380" s="625"/>
      <c r="B7380" s="203" t="s">
        <v>6</v>
      </c>
      <c r="C7380" s="207" t="s">
        <v>5</v>
      </c>
      <c r="D7380" s="207" t="s">
        <v>288</v>
      </c>
      <c r="E7380" s="207" t="s">
        <v>289</v>
      </c>
      <c r="F7380" s="612"/>
      <c r="G7380" s="613"/>
      <c r="H7380" s="616" t="s">
        <v>290</v>
      </c>
      <c r="I7380" s="617"/>
      <c r="J7380" s="620" t="s">
        <v>287</v>
      </c>
      <c r="K7380" s="620" t="s">
        <v>16</v>
      </c>
      <c r="L7380" s="622">
        <v>100</v>
      </c>
    </row>
    <row r="7381" spans="1:12" s="194" customFormat="1" ht="35.1" customHeight="1" x14ac:dyDescent="0.15">
      <c r="A7381" s="626"/>
      <c r="B7381" s="209" t="s">
        <v>4320</v>
      </c>
      <c r="C7381" s="209" t="s">
        <v>4328</v>
      </c>
      <c r="D7381" s="211">
        <v>43449</v>
      </c>
      <c r="E7381" s="209" t="s">
        <v>4327</v>
      </c>
      <c r="F7381" s="614"/>
      <c r="G7381" s="615"/>
      <c r="H7381" s="618"/>
      <c r="I7381" s="619"/>
      <c r="J7381" s="621"/>
      <c r="K7381" s="621"/>
      <c r="L7381" s="623"/>
    </row>
    <row r="7382" spans="1:12" s="194" customFormat="1" ht="24.6" customHeight="1" x14ac:dyDescent="0.15">
      <c r="A7382" s="624">
        <v>1385</v>
      </c>
      <c r="B7382" s="203" t="s">
        <v>12</v>
      </c>
      <c r="C7382" s="207" t="s">
        <v>11</v>
      </c>
      <c r="D7382" s="207" t="s">
        <v>280</v>
      </c>
      <c r="E7382" s="207" t="s">
        <v>281</v>
      </c>
      <c r="F7382" s="627" t="s">
        <v>8</v>
      </c>
      <c r="G7382" s="628"/>
      <c r="H7382" s="629"/>
      <c r="I7382" s="630"/>
      <c r="J7382" s="630"/>
      <c r="K7382" s="630"/>
      <c r="L7382" s="631"/>
    </row>
    <row r="7383" spans="1:12" s="194" customFormat="1" ht="26.65" customHeight="1" x14ac:dyDescent="0.15">
      <c r="A7383" s="625"/>
      <c r="B7383" s="620" t="s">
        <v>4318</v>
      </c>
      <c r="C7383" s="632" t="s">
        <v>4329</v>
      </c>
      <c r="D7383" s="634">
        <v>43506</v>
      </c>
      <c r="E7383" s="620" t="s">
        <v>620</v>
      </c>
      <c r="F7383" s="636" t="s">
        <v>621</v>
      </c>
      <c r="G7383" s="637"/>
      <c r="H7383" s="610" t="s">
        <v>286</v>
      </c>
      <c r="I7383" s="611"/>
      <c r="J7383" s="209" t="s">
        <v>287</v>
      </c>
      <c r="K7383" s="209" t="s">
        <v>16</v>
      </c>
      <c r="L7383" s="210">
        <v>355.68</v>
      </c>
    </row>
    <row r="7384" spans="1:12" s="194" customFormat="1" ht="374.45" customHeight="1" x14ac:dyDescent="0.15">
      <c r="A7384" s="625"/>
      <c r="B7384" s="621"/>
      <c r="C7384" s="633"/>
      <c r="D7384" s="635"/>
      <c r="E7384" s="621"/>
      <c r="F7384" s="638"/>
      <c r="G7384" s="639"/>
      <c r="H7384" s="610" t="s">
        <v>242</v>
      </c>
      <c r="I7384" s="611"/>
      <c r="J7384" s="209" t="s">
        <v>287</v>
      </c>
      <c r="K7384" s="209" t="s">
        <v>16</v>
      </c>
      <c r="L7384" s="210">
        <v>297.10000000000002</v>
      </c>
    </row>
    <row r="7385" spans="1:12" s="194" customFormat="1" ht="24.6" customHeight="1" x14ac:dyDescent="0.15">
      <c r="A7385" s="625"/>
      <c r="B7385" s="203" t="s">
        <v>6</v>
      </c>
      <c r="C7385" s="207" t="s">
        <v>5</v>
      </c>
      <c r="D7385" s="207" t="s">
        <v>288</v>
      </c>
      <c r="E7385" s="207" t="s">
        <v>289</v>
      </c>
      <c r="F7385" s="612"/>
      <c r="G7385" s="613"/>
      <c r="H7385" s="616" t="s">
        <v>290</v>
      </c>
      <c r="I7385" s="617"/>
      <c r="J7385" s="620" t="s">
        <v>287</v>
      </c>
      <c r="K7385" s="620" t="s">
        <v>287</v>
      </c>
      <c r="L7385" s="622">
        <v>0</v>
      </c>
    </row>
    <row r="7386" spans="1:12" s="194" customFormat="1" ht="35.1" customHeight="1" x14ac:dyDescent="0.15">
      <c r="A7386" s="626"/>
      <c r="B7386" s="209" t="s">
        <v>4320</v>
      </c>
      <c r="C7386" s="209" t="s">
        <v>621</v>
      </c>
      <c r="D7386" s="211">
        <v>43509</v>
      </c>
      <c r="E7386" s="209" t="s">
        <v>4330</v>
      </c>
      <c r="F7386" s="614"/>
      <c r="G7386" s="615"/>
      <c r="H7386" s="618"/>
      <c r="I7386" s="619"/>
      <c r="J7386" s="621"/>
      <c r="K7386" s="621"/>
      <c r="L7386" s="623"/>
    </row>
    <row r="7387" spans="1:12" s="194" customFormat="1" ht="24.6" customHeight="1" x14ac:dyDescent="0.15">
      <c r="A7387" s="624">
        <v>1386</v>
      </c>
      <c r="B7387" s="203" t="s">
        <v>12</v>
      </c>
      <c r="C7387" s="207" t="s">
        <v>11</v>
      </c>
      <c r="D7387" s="207" t="s">
        <v>280</v>
      </c>
      <c r="E7387" s="207" t="s">
        <v>281</v>
      </c>
      <c r="F7387" s="627" t="s">
        <v>8</v>
      </c>
      <c r="G7387" s="628"/>
      <c r="H7387" s="629"/>
      <c r="I7387" s="630"/>
      <c r="J7387" s="630"/>
      <c r="K7387" s="630"/>
      <c r="L7387" s="631"/>
    </row>
    <row r="7388" spans="1:12" s="194" customFormat="1" ht="26.65" customHeight="1" x14ac:dyDescent="0.15">
      <c r="A7388" s="625"/>
      <c r="B7388" s="620" t="s">
        <v>4318</v>
      </c>
      <c r="C7388" s="632" t="s">
        <v>4331</v>
      </c>
      <c r="D7388" s="634">
        <v>43546</v>
      </c>
      <c r="E7388" s="620" t="s">
        <v>1258</v>
      </c>
      <c r="F7388" s="636" t="s">
        <v>2253</v>
      </c>
      <c r="G7388" s="637"/>
      <c r="H7388" s="610" t="s">
        <v>286</v>
      </c>
      <c r="I7388" s="611"/>
      <c r="J7388" s="209" t="s">
        <v>287</v>
      </c>
      <c r="K7388" s="209" t="s">
        <v>16</v>
      </c>
      <c r="L7388" s="210">
        <v>908</v>
      </c>
    </row>
    <row r="7389" spans="1:12" s="194" customFormat="1" ht="137.65" customHeight="1" x14ac:dyDescent="0.15">
      <c r="A7389" s="625"/>
      <c r="B7389" s="621"/>
      <c r="C7389" s="633"/>
      <c r="D7389" s="635"/>
      <c r="E7389" s="621"/>
      <c r="F7389" s="638"/>
      <c r="G7389" s="639"/>
      <c r="H7389" s="610" t="s">
        <v>242</v>
      </c>
      <c r="I7389" s="611"/>
      <c r="J7389" s="209" t="s">
        <v>287</v>
      </c>
      <c r="K7389" s="209" t="s">
        <v>16</v>
      </c>
      <c r="L7389" s="210">
        <v>1265.73</v>
      </c>
    </row>
    <row r="7390" spans="1:12" s="194" customFormat="1" ht="24.6" customHeight="1" x14ac:dyDescent="0.15">
      <c r="A7390" s="625"/>
      <c r="B7390" s="203" t="s">
        <v>6</v>
      </c>
      <c r="C7390" s="207" t="s">
        <v>5</v>
      </c>
      <c r="D7390" s="207" t="s">
        <v>288</v>
      </c>
      <c r="E7390" s="207" t="s">
        <v>289</v>
      </c>
      <c r="F7390" s="612"/>
      <c r="G7390" s="613"/>
      <c r="H7390" s="616" t="s">
        <v>290</v>
      </c>
      <c r="I7390" s="617"/>
      <c r="J7390" s="620" t="s">
        <v>287</v>
      </c>
      <c r="K7390" s="620" t="s">
        <v>16</v>
      </c>
      <c r="L7390" s="622">
        <v>625.29999999999995</v>
      </c>
    </row>
    <row r="7391" spans="1:12" s="194" customFormat="1" ht="35.1" customHeight="1" x14ac:dyDescent="0.15">
      <c r="A7391" s="626"/>
      <c r="B7391" s="209" t="s">
        <v>4320</v>
      </c>
      <c r="C7391" s="209" t="s">
        <v>2253</v>
      </c>
      <c r="D7391" s="211">
        <v>43551</v>
      </c>
      <c r="E7391" s="209" t="s">
        <v>4332</v>
      </c>
      <c r="F7391" s="614"/>
      <c r="G7391" s="615"/>
      <c r="H7391" s="618"/>
      <c r="I7391" s="619"/>
      <c r="J7391" s="621"/>
      <c r="K7391" s="621"/>
      <c r="L7391" s="623"/>
    </row>
    <row r="7392" spans="1:12" s="194" customFormat="1" ht="24.6" customHeight="1" x14ac:dyDescent="0.15">
      <c r="A7392" s="624">
        <v>1387</v>
      </c>
      <c r="B7392" s="203" t="s">
        <v>12</v>
      </c>
      <c r="C7392" s="207" t="s">
        <v>11</v>
      </c>
      <c r="D7392" s="207" t="s">
        <v>280</v>
      </c>
      <c r="E7392" s="207" t="s">
        <v>281</v>
      </c>
      <c r="F7392" s="627" t="s">
        <v>8</v>
      </c>
      <c r="G7392" s="628"/>
      <c r="H7392" s="629"/>
      <c r="I7392" s="630"/>
      <c r="J7392" s="630"/>
      <c r="K7392" s="630"/>
      <c r="L7392" s="631"/>
    </row>
    <row r="7393" spans="1:12" s="194" customFormat="1" ht="26.65" customHeight="1" x14ac:dyDescent="0.15">
      <c r="A7393" s="625"/>
      <c r="B7393" s="620" t="s">
        <v>4333</v>
      </c>
      <c r="C7393" s="632" t="s">
        <v>4334</v>
      </c>
      <c r="D7393" s="634">
        <v>43545</v>
      </c>
      <c r="E7393" s="620" t="s">
        <v>1155</v>
      </c>
      <c r="F7393" s="636" t="s">
        <v>2682</v>
      </c>
      <c r="G7393" s="637"/>
      <c r="H7393" s="610" t="s">
        <v>286</v>
      </c>
      <c r="I7393" s="611"/>
      <c r="J7393" s="209" t="s">
        <v>287</v>
      </c>
      <c r="K7393" s="209" t="s">
        <v>16</v>
      </c>
      <c r="L7393" s="210">
        <v>211.43</v>
      </c>
    </row>
    <row r="7394" spans="1:12" s="194" customFormat="1" ht="409.6" customHeight="1" x14ac:dyDescent="0.15">
      <c r="A7394" s="625"/>
      <c r="B7394" s="621"/>
      <c r="C7394" s="633"/>
      <c r="D7394" s="635"/>
      <c r="E7394" s="621"/>
      <c r="F7394" s="638"/>
      <c r="G7394" s="639"/>
      <c r="H7394" s="610" t="s">
        <v>242</v>
      </c>
      <c r="I7394" s="611"/>
      <c r="J7394" s="209" t="s">
        <v>287</v>
      </c>
      <c r="K7394" s="209" t="s">
        <v>16</v>
      </c>
      <c r="L7394" s="210">
        <v>533.29</v>
      </c>
    </row>
    <row r="7395" spans="1:12" s="194" customFormat="1" ht="24.6" customHeight="1" x14ac:dyDescent="0.15">
      <c r="A7395" s="625"/>
      <c r="B7395" s="203" t="s">
        <v>6</v>
      </c>
      <c r="C7395" s="207" t="s">
        <v>5</v>
      </c>
      <c r="D7395" s="207" t="s">
        <v>288</v>
      </c>
      <c r="E7395" s="207" t="s">
        <v>289</v>
      </c>
      <c r="F7395" s="612"/>
      <c r="G7395" s="613"/>
      <c r="H7395" s="616" t="s">
        <v>290</v>
      </c>
      <c r="I7395" s="617"/>
      <c r="J7395" s="620" t="s">
        <v>287</v>
      </c>
      <c r="K7395" s="620" t="s">
        <v>287</v>
      </c>
      <c r="L7395" s="622">
        <v>0</v>
      </c>
    </row>
    <row r="7396" spans="1:12" s="194" customFormat="1" ht="35.1" customHeight="1" x14ac:dyDescent="0.15">
      <c r="A7396" s="626"/>
      <c r="B7396" s="209" t="s">
        <v>4335</v>
      </c>
      <c r="C7396" s="209" t="s">
        <v>2682</v>
      </c>
      <c r="D7396" s="211">
        <v>43546</v>
      </c>
      <c r="E7396" s="209" t="s">
        <v>1997</v>
      </c>
      <c r="F7396" s="614"/>
      <c r="G7396" s="615"/>
      <c r="H7396" s="618"/>
      <c r="I7396" s="619"/>
      <c r="J7396" s="621"/>
      <c r="K7396" s="621"/>
      <c r="L7396" s="623"/>
    </row>
    <row r="7397" spans="1:12" s="194" customFormat="1" ht="24.6" customHeight="1" x14ac:dyDescent="0.15">
      <c r="A7397" s="624">
        <v>1388</v>
      </c>
      <c r="B7397" s="203" t="s">
        <v>12</v>
      </c>
      <c r="C7397" s="207" t="s">
        <v>11</v>
      </c>
      <c r="D7397" s="207" t="s">
        <v>280</v>
      </c>
      <c r="E7397" s="207" t="s">
        <v>281</v>
      </c>
      <c r="F7397" s="627" t="s">
        <v>8</v>
      </c>
      <c r="G7397" s="628"/>
      <c r="H7397" s="629"/>
      <c r="I7397" s="630"/>
      <c r="J7397" s="630"/>
      <c r="K7397" s="630"/>
      <c r="L7397" s="631"/>
    </row>
    <row r="7398" spans="1:12" s="194" customFormat="1" ht="26.65" customHeight="1" x14ac:dyDescent="0.15">
      <c r="A7398" s="625"/>
      <c r="B7398" s="620" t="s">
        <v>4336</v>
      </c>
      <c r="C7398" s="632" t="s">
        <v>4337</v>
      </c>
      <c r="D7398" s="634">
        <v>43395</v>
      </c>
      <c r="E7398" s="620" t="s">
        <v>377</v>
      </c>
      <c r="F7398" s="636" t="s">
        <v>575</v>
      </c>
      <c r="G7398" s="637"/>
      <c r="H7398" s="610" t="s">
        <v>286</v>
      </c>
      <c r="I7398" s="611"/>
      <c r="J7398" s="209" t="s">
        <v>287</v>
      </c>
      <c r="K7398" s="209" t="s">
        <v>16</v>
      </c>
      <c r="L7398" s="210">
        <v>220</v>
      </c>
    </row>
    <row r="7399" spans="1:12" s="194" customFormat="1" ht="341.85" customHeight="1" x14ac:dyDescent="0.15">
      <c r="A7399" s="625"/>
      <c r="B7399" s="621"/>
      <c r="C7399" s="633"/>
      <c r="D7399" s="635"/>
      <c r="E7399" s="621"/>
      <c r="F7399" s="638"/>
      <c r="G7399" s="639"/>
      <c r="H7399" s="610" t="s">
        <v>242</v>
      </c>
      <c r="I7399" s="611"/>
      <c r="J7399" s="209" t="s">
        <v>287</v>
      </c>
      <c r="K7399" s="209" t="s">
        <v>16</v>
      </c>
      <c r="L7399" s="210">
        <v>303</v>
      </c>
    </row>
    <row r="7400" spans="1:12" s="194" customFormat="1" ht="24.6" customHeight="1" x14ac:dyDescent="0.15">
      <c r="A7400" s="625"/>
      <c r="B7400" s="203" t="s">
        <v>6</v>
      </c>
      <c r="C7400" s="207" t="s">
        <v>5</v>
      </c>
      <c r="D7400" s="207" t="s">
        <v>288</v>
      </c>
      <c r="E7400" s="207" t="s">
        <v>289</v>
      </c>
      <c r="F7400" s="612"/>
      <c r="G7400" s="613"/>
      <c r="H7400" s="616" t="s">
        <v>290</v>
      </c>
      <c r="I7400" s="617"/>
      <c r="J7400" s="620" t="s">
        <v>287</v>
      </c>
      <c r="K7400" s="620" t="s">
        <v>16</v>
      </c>
      <c r="L7400" s="622">
        <v>100</v>
      </c>
    </row>
    <row r="7401" spans="1:12" s="194" customFormat="1" ht="24.6" customHeight="1" x14ac:dyDescent="0.15">
      <c r="A7401" s="626"/>
      <c r="B7401" s="209" t="s">
        <v>291</v>
      </c>
      <c r="C7401" s="209" t="s">
        <v>575</v>
      </c>
      <c r="D7401" s="211">
        <v>43397</v>
      </c>
      <c r="E7401" s="209" t="s">
        <v>881</v>
      </c>
      <c r="F7401" s="614"/>
      <c r="G7401" s="615"/>
      <c r="H7401" s="618"/>
      <c r="I7401" s="619"/>
      <c r="J7401" s="621"/>
      <c r="K7401" s="621"/>
      <c r="L7401" s="623"/>
    </row>
    <row r="7402" spans="1:12" s="194" customFormat="1" ht="24.6" customHeight="1" x14ac:dyDescent="0.15">
      <c r="A7402" s="624">
        <v>1389</v>
      </c>
      <c r="B7402" s="203" t="s">
        <v>12</v>
      </c>
      <c r="C7402" s="207" t="s">
        <v>11</v>
      </c>
      <c r="D7402" s="207" t="s">
        <v>280</v>
      </c>
      <c r="E7402" s="207" t="s">
        <v>281</v>
      </c>
      <c r="F7402" s="627" t="s">
        <v>8</v>
      </c>
      <c r="G7402" s="628"/>
      <c r="H7402" s="629"/>
      <c r="I7402" s="630"/>
      <c r="J7402" s="630"/>
      <c r="K7402" s="630"/>
      <c r="L7402" s="631"/>
    </row>
    <row r="7403" spans="1:12" s="194" customFormat="1" ht="26.65" customHeight="1" x14ac:dyDescent="0.15">
      <c r="A7403" s="625"/>
      <c r="B7403" s="620" t="s">
        <v>4336</v>
      </c>
      <c r="C7403" s="632" t="s">
        <v>4338</v>
      </c>
      <c r="D7403" s="634">
        <v>43417</v>
      </c>
      <c r="E7403" s="620" t="s">
        <v>1155</v>
      </c>
      <c r="F7403" s="636" t="s">
        <v>2682</v>
      </c>
      <c r="G7403" s="637"/>
      <c r="H7403" s="610" t="s">
        <v>286</v>
      </c>
      <c r="I7403" s="611"/>
      <c r="J7403" s="209" t="s">
        <v>287</v>
      </c>
      <c r="K7403" s="209" t="s">
        <v>16</v>
      </c>
      <c r="L7403" s="210">
        <v>250</v>
      </c>
    </row>
    <row r="7404" spans="1:12" s="194" customFormat="1" ht="137.65" customHeight="1" x14ac:dyDescent="0.15">
      <c r="A7404" s="625"/>
      <c r="B7404" s="621"/>
      <c r="C7404" s="633"/>
      <c r="D7404" s="635"/>
      <c r="E7404" s="621"/>
      <c r="F7404" s="638"/>
      <c r="G7404" s="639"/>
      <c r="H7404" s="610" t="s">
        <v>242</v>
      </c>
      <c r="I7404" s="611"/>
      <c r="J7404" s="209" t="s">
        <v>287</v>
      </c>
      <c r="K7404" s="209" t="s">
        <v>16</v>
      </c>
      <c r="L7404" s="210">
        <v>934.4</v>
      </c>
    </row>
    <row r="7405" spans="1:12" s="194" customFormat="1" ht="24.6" customHeight="1" x14ac:dyDescent="0.15">
      <c r="A7405" s="625"/>
      <c r="B7405" s="203" t="s">
        <v>6</v>
      </c>
      <c r="C7405" s="207" t="s">
        <v>5</v>
      </c>
      <c r="D7405" s="207" t="s">
        <v>288</v>
      </c>
      <c r="E7405" s="207" t="s">
        <v>289</v>
      </c>
      <c r="F7405" s="612"/>
      <c r="G7405" s="613"/>
      <c r="H7405" s="616" t="s">
        <v>290</v>
      </c>
      <c r="I7405" s="617"/>
      <c r="J7405" s="620" t="s">
        <v>287</v>
      </c>
      <c r="K7405" s="620" t="s">
        <v>287</v>
      </c>
      <c r="L7405" s="622">
        <v>0</v>
      </c>
    </row>
    <row r="7406" spans="1:12" s="194" customFormat="1" ht="24.6" customHeight="1" x14ac:dyDescent="0.15">
      <c r="A7406" s="626"/>
      <c r="B7406" s="209" t="s">
        <v>291</v>
      </c>
      <c r="C7406" s="209" t="s">
        <v>2682</v>
      </c>
      <c r="D7406" s="211">
        <v>43419</v>
      </c>
      <c r="E7406" s="209" t="s">
        <v>1364</v>
      </c>
      <c r="F7406" s="614"/>
      <c r="G7406" s="615"/>
      <c r="H7406" s="618"/>
      <c r="I7406" s="619"/>
      <c r="J7406" s="621"/>
      <c r="K7406" s="621"/>
      <c r="L7406" s="623"/>
    </row>
    <row r="7407" spans="1:12" s="194" customFormat="1" ht="24.6" customHeight="1" x14ac:dyDescent="0.15">
      <c r="A7407" s="624">
        <v>1390</v>
      </c>
      <c r="B7407" s="203" t="s">
        <v>12</v>
      </c>
      <c r="C7407" s="207" t="s">
        <v>11</v>
      </c>
      <c r="D7407" s="207" t="s">
        <v>280</v>
      </c>
      <c r="E7407" s="207" t="s">
        <v>281</v>
      </c>
      <c r="F7407" s="627" t="s">
        <v>8</v>
      </c>
      <c r="G7407" s="628"/>
      <c r="H7407" s="629"/>
      <c r="I7407" s="630"/>
      <c r="J7407" s="630"/>
      <c r="K7407" s="630"/>
      <c r="L7407" s="631"/>
    </row>
    <row r="7408" spans="1:12" s="194" customFormat="1" ht="26.65" customHeight="1" x14ac:dyDescent="0.15">
      <c r="A7408" s="625"/>
      <c r="B7408" s="620" t="s">
        <v>4336</v>
      </c>
      <c r="C7408" s="632" t="s">
        <v>4339</v>
      </c>
      <c r="D7408" s="634">
        <v>43507</v>
      </c>
      <c r="E7408" s="620" t="s">
        <v>650</v>
      </c>
      <c r="F7408" s="636" t="s">
        <v>651</v>
      </c>
      <c r="G7408" s="637"/>
      <c r="H7408" s="610" t="s">
        <v>286</v>
      </c>
      <c r="I7408" s="611"/>
      <c r="J7408" s="209" t="s">
        <v>287</v>
      </c>
      <c r="K7408" s="209" t="s">
        <v>16</v>
      </c>
      <c r="L7408" s="210">
        <v>358</v>
      </c>
    </row>
    <row r="7409" spans="1:12" s="194" customFormat="1" ht="212.85" customHeight="1" x14ac:dyDescent="0.15">
      <c r="A7409" s="625"/>
      <c r="B7409" s="621"/>
      <c r="C7409" s="633"/>
      <c r="D7409" s="635"/>
      <c r="E7409" s="621"/>
      <c r="F7409" s="638"/>
      <c r="G7409" s="639"/>
      <c r="H7409" s="610" t="s">
        <v>242</v>
      </c>
      <c r="I7409" s="611"/>
      <c r="J7409" s="209" t="s">
        <v>287</v>
      </c>
      <c r="K7409" s="209" t="s">
        <v>16</v>
      </c>
      <c r="L7409" s="210">
        <v>277</v>
      </c>
    </row>
    <row r="7410" spans="1:12" s="194" customFormat="1" ht="24.6" customHeight="1" x14ac:dyDescent="0.15">
      <c r="A7410" s="625"/>
      <c r="B7410" s="203" t="s">
        <v>6</v>
      </c>
      <c r="C7410" s="207" t="s">
        <v>5</v>
      </c>
      <c r="D7410" s="207" t="s">
        <v>288</v>
      </c>
      <c r="E7410" s="207" t="s">
        <v>289</v>
      </c>
      <c r="F7410" s="612"/>
      <c r="G7410" s="613"/>
      <c r="H7410" s="616" t="s">
        <v>290</v>
      </c>
      <c r="I7410" s="617"/>
      <c r="J7410" s="620" t="s">
        <v>287</v>
      </c>
      <c r="K7410" s="620" t="s">
        <v>287</v>
      </c>
      <c r="L7410" s="622">
        <v>0</v>
      </c>
    </row>
    <row r="7411" spans="1:12" s="194" customFormat="1" ht="24.6" customHeight="1" x14ac:dyDescent="0.15">
      <c r="A7411" s="626"/>
      <c r="B7411" s="209" t="s">
        <v>291</v>
      </c>
      <c r="C7411" s="209" t="s">
        <v>651</v>
      </c>
      <c r="D7411" s="211">
        <v>43509</v>
      </c>
      <c r="E7411" s="209" t="s">
        <v>3305</v>
      </c>
      <c r="F7411" s="614"/>
      <c r="G7411" s="615"/>
      <c r="H7411" s="618"/>
      <c r="I7411" s="619"/>
      <c r="J7411" s="621"/>
      <c r="K7411" s="621"/>
      <c r="L7411" s="623"/>
    </row>
    <row r="7412" spans="1:12" s="194" customFormat="1" ht="24.6" customHeight="1" x14ac:dyDescent="0.15">
      <c r="A7412" s="624">
        <v>1391</v>
      </c>
      <c r="B7412" s="203" t="s">
        <v>12</v>
      </c>
      <c r="C7412" s="207" t="s">
        <v>11</v>
      </c>
      <c r="D7412" s="207" t="s">
        <v>280</v>
      </c>
      <c r="E7412" s="207" t="s">
        <v>281</v>
      </c>
      <c r="F7412" s="627" t="s">
        <v>8</v>
      </c>
      <c r="G7412" s="628"/>
      <c r="H7412" s="629"/>
      <c r="I7412" s="630"/>
      <c r="J7412" s="630"/>
      <c r="K7412" s="630"/>
      <c r="L7412" s="631"/>
    </row>
    <row r="7413" spans="1:12" s="194" customFormat="1" ht="26.65" customHeight="1" x14ac:dyDescent="0.15">
      <c r="A7413" s="625"/>
      <c r="B7413" s="620" t="s">
        <v>4336</v>
      </c>
      <c r="C7413" s="632" t="s">
        <v>4340</v>
      </c>
      <c r="D7413" s="634">
        <v>43541</v>
      </c>
      <c r="E7413" s="620" t="s">
        <v>377</v>
      </c>
      <c r="F7413" s="636" t="s">
        <v>885</v>
      </c>
      <c r="G7413" s="637"/>
      <c r="H7413" s="610" t="s">
        <v>286</v>
      </c>
      <c r="I7413" s="611"/>
      <c r="J7413" s="209" t="s">
        <v>287</v>
      </c>
      <c r="K7413" s="209" t="s">
        <v>16</v>
      </c>
      <c r="L7413" s="210">
        <v>516.89</v>
      </c>
    </row>
    <row r="7414" spans="1:12" s="194" customFormat="1" ht="299.10000000000002" customHeight="1" x14ac:dyDescent="0.15">
      <c r="A7414" s="625"/>
      <c r="B7414" s="621"/>
      <c r="C7414" s="633"/>
      <c r="D7414" s="635"/>
      <c r="E7414" s="621"/>
      <c r="F7414" s="638"/>
      <c r="G7414" s="639"/>
      <c r="H7414" s="610" t="s">
        <v>242</v>
      </c>
      <c r="I7414" s="611"/>
      <c r="J7414" s="209" t="s">
        <v>287</v>
      </c>
      <c r="K7414" s="209" t="s">
        <v>16</v>
      </c>
      <c r="L7414" s="210">
        <v>346</v>
      </c>
    </row>
    <row r="7415" spans="1:12" s="194" customFormat="1" ht="24.6" customHeight="1" x14ac:dyDescent="0.15">
      <c r="A7415" s="625"/>
      <c r="B7415" s="203" t="s">
        <v>6</v>
      </c>
      <c r="C7415" s="207" t="s">
        <v>5</v>
      </c>
      <c r="D7415" s="207" t="s">
        <v>288</v>
      </c>
      <c r="E7415" s="207" t="s">
        <v>289</v>
      </c>
      <c r="F7415" s="612"/>
      <c r="G7415" s="613"/>
      <c r="H7415" s="616" t="s">
        <v>290</v>
      </c>
      <c r="I7415" s="617"/>
      <c r="J7415" s="620" t="s">
        <v>287</v>
      </c>
      <c r="K7415" s="620" t="s">
        <v>287</v>
      </c>
      <c r="L7415" s="622">
        <v>0</v>
      </c>
    </row>
    <row r="7416" spans="1:12" s="194" customFormat="1" ht="24.6" customHeight="1" x14ac:dyDescent="0.15">
      <c r="A7416" s="626"/>
      <c r="B7416" s="209" t="s">
        <v>291</v>
      </c>
      <c r="C7416" s="209" t="s">
        <v>885</v>
      </c>
      <c r="D7416" s="211">
        <v>43543</v>
      </c>
      <c r="E7416" s="209" t="s">
        <v>2356</v>
      </c>
      <c r="F7416" s="614"/>
      <c r="G7416" s="615"/>
      <c r="H7416" s="618"/>
      <c r="I7416" s="619"/>
      <c r="J7416" s="621"/>
      <c r="K7416" s="621"/>
      <c r="L7416" s="623"/>
    </row>
    <row r="7417" spans="1:12" s="194" customFormat="1" ht="24.6" customHeight="1" x14ac:dyDescent="0.15">
      <c r="A7417" s="624">
        <v>1392</v>
      </c>
      <c r="B7417" s="203" t="s">
        <v>12</v>
      </c>
      <c r="C7417" s="207" t="s">
        <v>11</v>
      </c>
      <c r="D7417" s="207" t="s">
        <v>280</v>
      </c>
      <c r="E7417" s="207" t="s">
        <v>281</v>
      </c>
      <c r="F7417" s="627" t="s">
        <v>8</v>
      </c>
      <c r="G7417" s="628"/>
      <c r="H7417" s="629"/>
      <c r="I7417" s="630"/>
      <c r="J7417" s="630"/>
      <c r="K7417" s="630"/>
      <c r="L7417" s="631"/>
    </row>
    <row r="7418" spans="1:12" s="194" customFormat="1" ht="26.65" customHeight="1" x14ac:dyDescent="0.15">
      <c r="A7418" s="625"/>
      <c r="B7418" s="620" t="s">
        <v>4336</v>
      </c>
      <c r="C7418" s="632" t="s">
        <v>4341</v>
      </c>
      <c r="D7418" s="634">
        <v>43549</v>
      </c>
      <c r="E7418" s="620" t="s">
        <v>1058</v>
      </c>
      <c r="F7418" s="636" t="s">
        <v>1059</v>
      </c>
      <c r="G7418" s="637"/>
      <c r="H7418" s="610" t="s">
        <v>286</v>
      </c>
      <c r="I7418" s="611"/>
      <c r="J7418" s="209" t="s">
        <v>287</v>
      </c>
      <c r="K7418" s="209" t="s">
        <v>16</v>
      </c>
      <c r="L7418" s="210">
        <v>524</v>
      </c>
    </row>
    <row r="7419" spans="1:12" s="194" customFormat="1" ht="158.85" customHeight="1" x14ac:dyDescent="0.15">
      <c r="A7419" s="625"/>
      <c r="B7419" s="621"/>
      <c r="C7419" s="633"/>
      <c r="D7419" s="635"/>
      <c r="E7419" s="621"/>
      <c r="F7419" s="638"/>
      <c r="G7419" s="639"/>
      <c r="H7419" s="610" t="s">
        <v>242</v>
      </c>
      <c r="I7419" s="611"/>
      <c r="J7419" s="209" t="s">
        <v>287</v>
      </c>
      <c r="K7419" s="209" t="s">
        <v>16</v>
      </c>
      <c r="L7419" s="210">
        <v>489</v>
      </c>
    </row>
    <row r="7420" spans="1:12" s="194" customFormat="1" ht="24.6" customHeight="1" x14ac:dyDescent="0.15">
      <c r="A7420" s="625"/>
      <c r="B7420" s="203" t="s">
        <v>6</v>
      </c>
      <c r="C7420" s="207" t="s">
        <v>5</v>
      </c>
      <c r="D7420" s="207" t="s">
        <v>288</v>
      </c>
      <c r="E7420" s="207" t="s">
        <v>289</v>
      </c>
      <c r="F7420" s="612"/>
      <c r="G7420" s="613"/>
      <c r="H7420" s="616" t="s">
        <v>290</v>
      </c>
      <c r="I7420" s="617"/>
      <c r="J7420" s="620" t="s">
        <v>287</v>
      </c>
      <c r="K7420" s="620" t="s">
        <v>16</v>
      </c>
      <c r="L7420" s="622">
        <v>25</v>
      </c>
    </row>
    <row r="7421" spans="1:12" s="194" customFormat="1" ht="24.6" customHeight="1" x14ac:dyDescent="0.15">
      <c r="A7421" s="626"/>
      <c r="B7421" s="209" t="s">
        <v>291</v>
      </c>
      <c r="C7421" s="209" t="s">
        <v>1059</v>
      </c>
      <c r="D7421" s="211">
        <v>43551</v>
      </c>
      <c r="E7421" s="209" t="s">
        <v>2135</v>
      </c>
      <c r="F7421" s="614"/>
      <c r="G7421" s="615"/>
      <c r="H7421" s="618"/>
      <c r="I7421" s="619"/>
      <c r="J7421" s="621"/>
      <c r="K7421" s="621"/>
      <c r="L7421" s="623"/>
    </row>
    <row r="7422" spans="1:12" s="194" customFormat="1" ht="24.6" customHeight="1" x14ac:dyDescent="0.15">
      <c r="A7422" s="624">
        <v>1393</v>
      </c>
      <c r="B7422" s="203" t="s">
        <v>12</v>
      </c>
      <c r="C7422" s="207" t="s">
        <v>11</v>
      </c>
      <c r="D7422" s="207" t="s">
        <v>280</v>
      </c>
      <c r="E7422" s="207" t="s">
        <v>281</v>
      </c>
      <c r="F7422" s="627" t="s">
        <v>8</v>
      </c>
      <c r="G7422" s="628"/>
      <c r="H7422" s="629"/>
      <c r="I7422" s="630"/>
      <c r="J7422" s="630"/>
      <c r="K7422" s="630"/>
      <c r="L7422" s="631"/>
    </row>
    <row r="7423" spans="1:12" s="194" customFormat="1" ht="26.65" customHeight="1" x14ac:dyDescent="0.15">
      <c r="A7423" s="625"/>
      <c r="B7423" s="620" t="s">
        <v>4342</v>
      </c>
      <c r="C7423" s="632" t="s">
        <v>4343</v>
      </c>
      <c r="D7423" s="634">
        <v>43381</v>
      </c>
      <c r="E7423" s="620" t="s">
        <v>896</v>
      </c>
      <c r="F7423" s="636" t="s">
        <v>897</v>
      </c>
      <c r="G7423" s="637"/>
      <c r="H7423" s="610" t="s">
        <v>286</v>
      </c>
      <c r="I7423" s="611"/>
      <c r="J7423" s="209" t="s">
        <v>287</v>
      </c>
      <c r="K7423" s="209" t="s">
        <v>16</v>
      </c>
      <c r="L7423" s="210">
        <v>258</v>
      </c>
    </row>
    <row r="7424" spans="1:12" s="194" customFormat="1" ht="266.64999999999998" customHeight="1" x14ac:dyDescent="0.15">
      <c r="A7424" s="625"/>
      <c r="B7424" s="621"/>
      <c r="C7424" s="633"/>
      <c r="D7424" s="635"/>
      <c r="E7424" s="621"/>
      <c r="F7424" s="638"/>
      <c r="G7424" s="639"/>
      <c r="H7424" s="610" t="s">
        <v>242</v>
      </c>
      <c r="I7424" s="611"/>
      <c r="J7424" s="209" t="s">
        <v>287</v>
      </c>
      <c r="K7424" s="209" t="s">
        <v>16</v>
      </c>
      <c r="L7424" s="210">
        <v>480.03</v>
      </c>
    </row>
    <row r="7425" spans="1:12" s="194" customFormat="1" ht="24.6" customHeight="1" x14ac:dyDescent="0.15">
      <c r="A7425" s="625"/>
      <c r="B7425" s="203" t="s">
        <v>6</v>
      </c>
      <c r="C7425" s="207" t="s">
        <v>5</v>
      </c>
      <c r="D7425" s="207" t="s">
        <v>288</v>
      </c>
      <c r="E7425" s="207" t="s">
        <v>289</v>
      </c>
      <c r="F7425" s="612"/>
      <c r="G7425" s="613"/>
      <c r="H7425" s="616" t="s">
        <v>290</v>
      </c>
      <c r="I7425" s="617"/>
      <c r="J7425" s="620" t="s">
        <v>287</v>
      </c>
      <c r="K7425" s="620" t="s">
        <v>16</v>
      </c>
      <c r="L7425" s="622">
        <v>795</v>
      </c>
    </row>
    <row r="7426" spans="1:12" s="194" customFormat="1" ht="24.6" customHeight="1" x14ac:dyDescent="0.15">
      <c r="A7426" s="626"/>
      <c r="B7426" s="209" t="s">
        <v>460</v>
      </c>
      <c r="C7426" s="209" t="s">
        <v>897</v>
      </c>
      <c r="D7426" s="211">
        <v>43383</v>
      </c>
      <c r="E7426" s="209" t="s">
        <v>899</v>
      </c>
      <c r="F7426" s="614"/>
      <c r="G7426" s="615"/>
      <c r="H7426" s="618"/>
      <c r="I7426" s="619"/>
      <c r="J7426" s="621"/>
      <c r="K7426" s="621"/>
      <c r="L7426" s="623"/>
    </row>
    <row r="7427" spans="1:12" s="194" customFormat="1" ht="24.6" customHeight="1" x14ac:dyDescent="0.15">
      <c r="A7427" s="624">
        <v>1394</v>
      </c>
      <c r="B7427" s="203" t="s">
        <v>12</v>
      </c>
      <c r="C7427" s="207" t="s">
        <v>11</v>
      </c>
      <c r="D7427" s="207" t="s">
        <v>280</v>
      </c>
      <c r="E7427" s="207" t="s">
        <v>281</v>
      </c>
      <c r="F7427" s="627" t="s">
        <v>8</v>
      </c>
      <c r="G7427" s="628"/>
      <c r="H7427" s="629"/>
      <c r="I7427" s="630"/>
      <c r="J7427" s="630"/>
      <c r="K7427" s="630"/>
      <c r="L7427" s="631"/>
    </row>
    <row r="7428" spans="1:12" s="194" customFormat="1" ht="26.65" customHeight="1" x14ac:dyDescent="0.15">
      <c r="A7428" s="625"/>
      <c r="B7428" s="620" t="s">
        <v>4342</v>
      </c>
      <c r="C7428" s="632" t="s">
        <v>4344</v>
      </c>
      <c r="D7428" s="634">
        <v>43384</v>
      </c>
      <c r="E7428" s="620" t="s">
        <v>4345</v>
      </c>
      <c r="F7428" s="636" t="s">
        <v>4346</v>
      </c>
      <c r="G7428" s="637"/>
      <c r="H7428" s="610" t="s">
        <v>286</v>
      </c>
      <c r="I7428" s="611"/>
      <c r="J7428" s="209" t="s">
        <v>287</v>
      </c>
      <c r="K7428" s="209" t="s">
        <v>16</v>
      </c>
      <c r="L7428" s="210">
        <v>1294.48</v>
      </c>
    </row>
    <row r="7429" spans="1:12" s="194" customFormat="1" ht="409.6" customHeight="1" x14ac:dyDescent="0.15">
      <c r="A7429" s="625"/>
      <c r="B7429" s="640"/>
      <c r="C7429" s="641"/>
      <c r="D7429" s="642"/>
      <c r="E7429" s="640"/>
      <c r="F7429" s="643"/>
      <c r="G7429" s="644"/>
      <c r="H7429" s="616" t="s">
        <v>242</v>
      </c>
      <c r="I7429" s="617"/>
      <c r="J7429" s="620" t="s">
        <v>287</v>
      </c>
      <c r="K7429" s="620" t="s">
        <v>16</v>
      </c>
      <c r="L7429" s="622">
        <v>6234.81</v>
      </c>
    </row>
    <row r="7430" spans="1:12" s="194" customFormat="1" ht="62.45" customHeight="1" x14ac:dyDescent="0.15">
      <c r="A7430" s="625"/>
      <c r="B7430" s="621"/>
      <c r="C7430" s="633"/>
      <c r="D7430" s="635"/>
      <c r="E7430" s="621"/>
      <c r="F7430" s="638"/>
      <c r="G7430" s="639"/>
      <c r="H7430" s="618"/>
      <c r="I7430" s="619"/>
      <c r="J7430" s="621"/>
      <c r="K7430" s="621"/>
      <c r="L7430" s="623"/>
    </row>
    <row r="7431" spans="1:12" s="194" customFormat="1" ht="24.6" customHeight="1" x14ac:dyDescent="0.15">
      <c r="A7431" s="625"/>
      <c r="B7431" s="203" t="s">
        <v>6</v>
      </c>
      <c r="C7431" s="207" t="s">
        <v>5</v>
      </c>
      <c r="D7431" s="207" t="s">
        <v>288</v>
      </c>
      <c r="E7431" s="207" t="s">
        <v>289</v>
      </c>
      <c r="F7431" s="612"/>
      <c r="G7431" s="613"/>
      <c r="H7431" s="616" t="s">
        <v>290</v>
      </c>
      <c r="I7431" s="617"/>
      <c r="J7431" s="620" t="s">
        <v>287</v>
      </c>
      <c r="K7431" s="620" t="s">
        <v>16</v>
      </c>
      <c r="L7431" s="622">
        <v>250</v>
      </c>
    </row>
    <row r="7432" spans="1:12" s="194" customFormat="1" ht="24.6" customHeight="1" x14ac:dyDescent="0.15">
      <c r="A7432" s="626"/>
      <c r="B7432" s="209" t="s">
        <v>460</v>
      </c>
      <c r="C7432" s="209" t="s">
        <v>4346</v>
      </c>
      <c r="D7432" s="211">
        <v>43394</v>
      </c>
      <c r="E7432" s="209" t="s">
        <v>4347</v>
      </c>
      <c r="F7432" s="614"/>
      <c r="G7432" s="615"/>
      <c r="H7432" s="618"/>
      <c r="I7432" s="619"/>
      <c r="J7432" s="621"/>
      <c r="K7432" s="621"/>
      <c r="L7432" s="623"/>
    </row>
    <row r="7433" spans="1:12" s="194" customFormat="1" ht="24.6" customHeight="1" x14ac:dyDescent="0.15">
      <c r="A7433" s="624">
        <v>1395</v>
      </c>
      <c r="B7433" s="203" t="s">
        <v>12</v>
      </c>
      <c r="C7433" s="207" t="s">
        <v>11</v>
      </c>
      <c r="D7433" s="207" t="s">
        <v>280</v>
      </c>
      <c r="E7433" s="207" t="s">
        <v>281</v>
      </c>
      <c r="F7433" s="627" t="s">
        <v>8</v>
      </c>
      <c r="G7433" s="628"/>
      <c r="H7433" s="629"/>
      <c r="I7433" s="630"/>
      <c r="J7433" s="630"/>
      <c r="K7433" s="630"/>
      <c r="L7433" s="631"/>
    </row>
    <row r="7434" spans="1:12" s="194" customFormat="1" ht="26.65" customHeight="1" x14ac:dyDescent="0.15">
      <c r="A7434" s="625"/>
      <c r="B7434" s="620" t="s">
        <v>4342</v>
      </c>
      <c r="C7434" s="632" t="s">
        <v>4348</v>
      </c>
      <c r="D7434" s="634">
        <v>43404</v>
      </c>
      <c r="E7434" s="620" t="s">
        <v>816</v>
      </c>
      <c r="F7434" s="636" t="s">
        <v>4349</v>
      </c>
      <c r="G7434" s="637"/>
      <c r="H7434" s="610" t="s">
        <v>286</v>
      </c>
      <c r="I7434" s="611"/>
      <c r="J7434" s="209" t="s">
        <v>287</v>
      </c>
      <c r="K7434" s="209" t="s">
        <v>16</v>
      </c>
      <c r="L7434" s="210">
        <v>598</v>
      </c>
    </row>
    <row r="7435" spans="1:12" s="194" customFormat="1" ht="288" customHeight="1" x14ac:dyDescent="0.15">
      <c r="A7435" s="625"/>
      <c r="B7435" s="621"/>
      <c r="C7435" s="633"/>
      <c r="D7435" s="635"/>
      <c r="E7435" s="621"/>
      <c r="F7435" s="638"/>
      <c r="G7435" s="639"/>
      <c r="H7435" s="610" t="s">
        <v>242</v>
      </c>
      <c r="I7435" s="611"/>
      <c r="J7435" s="209" t="s">
        <v>287</v>
      </c>
      <c r="K7435" s="209" t="s">
        <v>16</v>
      </c>
      <c r="L7435" s="210">
        <v>399.4</v>
      </c>
    </row>
    <row r="7436" spans="1:12" s="194" customFormat="1" ht="24.6" customHeight="1" x14ac:dyDescent="0.15">
      <c r="A7436" s="625"/>
      <c r="B7436" s="203" t="s">
        <v>6</v>
      </c>
      <c r="C7436" s="207" t="s">
        <v>5</v>
      </c>
      <c r="D7436" s="207" t="s">
        <v>288</v>
      </c>
      <c r="E7436" s="207" t="s">
        <v>289</v>
      </c>
      <c r="F7436" s="612"/>
      <c r="G7436" s="613"/>
      <c r="H7436" s="616" t="s">
        <v>290</v>
      </c>
      <c r="I7436" s="617"/>
      <c r="J7436" s="620" t="s">
        <v>287</v>
      </c>
      <c r="K7436" s="620" t="s">
        <v>287</v>
      </c>
      <c r="L7436" s="622">
        <v>0</v>
      </c>
    </row>
    <row r="7437" spans="1:12" s="194" customFormat="1" ht="24.6" customHeight="1" x14ac:dyDescent="0.15">
      <c r="A7437" s="626"/>
      <c r="B7437" s="209" t="s">
        <v>460</v>
      </c>
      <c r="C7437" s="209" t="s">
        <v>4349</v>
      </c>
      <c r="D7437" s="211">
        <v>43406</v>
      </c>
      <c r="E7437" s="209" t="s">
        <v>1889</v>
      </c>
      <c r="F7437" s="614"/>
      <c r="G7437" s="615"/>
      <c r="H7437" s="618"/>
      <c r="I7437" s="619"/>
      <c r="J7437" s="621"/>
      <c r="K7437" s="621"/>
      <c r="L7437" s="623"/>
    </row>
    <row r="7438" spans="1:12" s="194" customFormat="1" ht="24.6" customHeight="1" x14ac:dyDescent="0.15">
      <c r="A7438" s="624">
        <v>1396</v>
      </c>
      <c r="B7438" s="203" t="s">
        <v>12</v>
      </c>
      <c r="C7438" s="207" t="s">
        <v>11</v>
      </c>
      <c r="D7438" s="207" t="s">
        <v>280</v>
      </c>
      <c r="E7438" s="207" t="s">
        <v>281</v>
      </c>
      <c r="F7438" s="627" t="s">
        <v>8</v>
      </c>
      <c r="G7438" s="628"/>
      <c r="H7438" s="629"/>
      <c r="I7438" s="630"/>
      <c r="J7438" s="630"/>
      <c r="K7438" s="630"/>
      <c r="L7438" s="631"/>
    </row>
    <row r="7439" spans="1:12" s="194" customFormat="1" ht="26.65" customHeight="1" x14ac:dyDescent="0.15">
      <c r="A7439" s="625"/>
      <c r="B7439" s="620" t="s">
        <v>4342</v>
      </c>
      <c r="C7439" s="632" t="s">
        <v>4350</v>
      </c>
      <c r="D7439" s="634">
        <v>43416</v>
      </c>
      <c r="E7439" s="620" t="s">
        <v>4351</v>
      </c>
      <c r="F7439" s="636" t="s">
        <v>4352</v>
      </c>
      <c r="G7439" s="637"/>
      <c r="H7439" s="610" t="s">
        <v>286</v>
      </c>
      <c r="I7439" s="611"/>
      <c r="J7439" s="209" t="s">
        <v>287</v>
      </c>
      <c r="K7439" s="209" t="s">
        <v>16</v>
      </c>
      <c r="L7439" s="210">
        <v>1275.4000000000001</v>
      </c>
    </row>
    <row r="7440" spans="1:12" s="194" customFormat="1" ht="409.6" customHeight="1" x14ac:dyDescent="0.15">
      <c r="A7440" s="625"/>
      <c r="B7440" s="640"/>
      <c r="C7440" s="641"/>
      <c r="D7440" s="642"/>
      <c r="E7440" s="640"/>
      <c r="F7440" s="643"/>
      <c r="G7440" s="644"/>
      <c r="H7440" s="616" t="s">
        <v>242</v>
      </c>
      <c r="I7440" s="617"/>
      <c r="J7440" s="620" t="s">
        <v>287</v>
      </c>
      <c r="K7440" s="620" t="s">
        <v>287</v>
      </c>
      <c r="L7440" s="622">
        <v>0</v>
      </c>
    </row>
    <row r="7441" spans="1:12" s="194" customFormat="1" ht="234.6" customHeight="1" x14ac:dyDescent="0.15">
      <c r="A7441" s="625"/>
      <c r="B7441" s="621"/>
      <c r="C7441" s="633"/>
      <c r="D7441" s="635"/>
      <c r="E7441" s="621"/>
      <c r="F7441" s="638"/>
      <c r="G7441" s="639"/>
      <c r="H7441" s="618"/>
      <c r="I7441" s="619"/>
      <c r="J7441" s="621"/>
      <c r="K7441" s="621"/>
      <c r="L7441" s="623"/>
    </row>
    <row r="7442" spans="1:12" s="194" customFormat="1" ht="24.6" customHeight="1" x14ac:dyDescent="0.15">
      <c r="A7442" s="625"/>
      <c r="B7442" s="203" t="s">
        <v>6</v>
      </c>
      <c r="C7442" s="207" t="s">
        <v>5</v>
      </c>
      <c r="D7442" s="207" t="s">
        <v>288</v>
      </c>
      <c r="E7442" s="207" t="s">
        <v>289</v>
      </c>
      <c r="F7442" s="612"/>
      <c r="G7442" s="613"/>
      <c r="H7442" s="616" t="s">
        <v>290</v>
      </c>
      <c r="I7442" s="617"/>
      <c r="J7442" s="620" t="s">
        <v>287</v>
      </c>
      <c r="K7442" s="620" t="s">
        <v>287</v>
      </c>
      <c r="L7442" s="622">
        <v>0</v>
      </c>
    </row>
    <row r="7443" spans="1:12" s="194" customFormat="1" ht="24.6" customHeight="1" x14ac:dyDescent="0.15">
      <c r="A7443" s="626"/>
      <c r="B7443" s="209" t="s">
        <v>460</v>
      </c>
      <c r="C7443" s="209" t="s">
        <v>4352</v>
      </c>
      <c r="D7443" s="211">
        <v>43432</v>
      </c>
      <c r="E7443" s="209" t="s">
        <v>4353</v>
      </c>
      <c r="F7443" s="614"/>
      <c r="G7443" s="615"/>
      <c r="H7443" s="618"/>
      <c r="I7443" s="619"/>
      <c r="J7443" s="621"/>
      <c r="K7443" s="621"/>
      <c r="L7443" s="623"/>
    </row>
    <row r="7444" spans="1:12" s="194" customFormat="1" ht="24.6" customHeight="1" x14ac:dyDescent="0.15">
      <c r="A7444" s="624">
        <v>1397</v>
      </c>
      <c r="B7444" s="203" t="s">
        <v>12</v>
      </c>
      <c r="C7444" s="207" t="s">
        <v>11</v>
      </c>
      <c r="D7444" s="207" t="s">
        <v>280</v>
      </c>
      <c r="E7444" s="207" t="s">
        <v>281</v>
      </c>
      <c r="F7444" s="627" t="s">
        <v>8</v>
      </c>
      <c r="G7444" s="628"/>
      <c r="H7444" s="629"/>
      <c r="I7444" s="630"/>
      <c r="J7444" s="630"/>
      <c r="K7444" s="630"/>
      <c r="L7444" s="631"/>
    </row>
    <row r="7445" spans="1:12" s="194" customFormat="1" ht="26.65" customHeight="1" x14ac:dyDescent="0.15">
      <c r="A7445" s="625"/>
      <c r="B7445" s="620" t="s">
        <v>4342</v>
      </c>
      <c r="C7445" s="632" t="s">
        <v>4350</v>
      </c>
      <c r="D7445" s="634">
        <v>43416</v>
      </c>
      <c r="E7445" s="620" t="s">
        <v>4351</v>
      </c>
      <c r="F7445" s="636" t="s">
        <v>4354</v>
      </c>
      <c r="G7445" s="637"/>
      <c r="H7445" s="610" t="s">
        <v>286</v>
      </c>
      <c r="I7445" s="611"/>
      <c r="J7445" s="209" t="s">
        <v>287</v>
      </c>
      <c r="K7445" s="209" t="s">
        <v>16</v>
      </c>
      <c r="L7445" s="210">
        <v>1717.92</v>
      </c>
    </row>
    <row r="7446" spans="1:12" s="194" customFormat="1" ht="409.6" customHeight="1" x14ac:dyDescent="0.15">
      <c r="A7446" s="625"/>
      <c r="B7446" s="640"/>
      <c r="C7446" s="641"/>
      <c r="D7446" s="642"/>
      <c r="E7446" s="640"/>
      <c r="F7446" s="643"/>
      <c r="G7446" s="644"/>
      <c r="H7446" s="616" t="s">
        <v>242</v>
      </c>
      <c r="I7446" s="617"/>
      <c r="J7446" s="620" t="s">
        <v>287</v>
      </c>
      <c r="K7446" s="620" t="s">
        <v>16</v>
      </c>
      <c r="L7446" s="622">
        <v>187.35</v>
      </c>
    </row>
    <row r="7447" spans="1:12" s="194" customFormat="1" ht="234.6" customHeight="1" x14ac:dyDescent="0.15">
      <c r="A7447" s="625"/>
      <c r="B7447" s="621"/>
      <c r="C7447" s="633"/>
      <c r="D7447" s="635"/>
      <c r="E7447" s="621"/>
      <c r="F7447" s="638"/>
      <c r="G7447" s="639"/>
      <c r="H7447" s="618"/>
      <c r="I7447" s="619"/>
      <c r="J7447" s="621"/>
      <c r="K7447" s="621"/>
      <c r="L7447" s="623"/>
    </row>
    <row r="7448" spans="1:12" s="194" customFormat="1" ht="24.6" customHeight="1" x14ac:dyDescent="0.15">
      <c r="A7448" s="625"/>
      <c r="B7448" s="203" t="s">
        <v>6</v>
      </c>
      <c r="C7448" s="207" t="s">
        <v>5</v>
      </c>
      <c r="D7448" s="207" t="s">
        <v>288</v>
      </c>
      <c r="E7448" s="207" t="s">
        <v>289</v>
      </c>
      <c r="F7448" s="612"/>
      <c r="G7448" s="613"/>
      <c r="H7448" s="616" t="s">
        <v>290</v>
      </c>
      <c r="I7448" s="617"/>
      <c r="J7448" s="620" t="s">
        <v>287</v>
      </c>
      <c r="K7448" s="620" t="s">
        <v>287</v>
      </c>
      <c r="L7448" s="622">
        <v>0</v>
      </c>
    </row>
    <row r="7449" spans="1:12" s="194" customFormat="1" ht="24.6" customHeight="1" x14ac:dyDescent="0.15">
      <c r="A7449" s="626"/>
      <c r="B7449" s="209" t="s">
        <v>460</v>
      </c>
      <c r="C7449" s="209" t="s">
        <v>4354</v>
      </c>
      <c r="D7449" s="211">
        <v>43432</v>
      </c>
      <c r="E7449" s="209" t="s">
        <v>4353</v>
      </c>
      <c r="F7449" s="614"/>
      <c r="G7449" s="615"/>
      <c r="H7449" s="618"/>
      <c r="I7449" s="619"/>
      <c r="J7449" s="621"/>
      <c r="K7449" s="621"/>
      <c r="L7449" s="623"/>
    </row>
    <row r="7450" spans="1:12" s="194" customFormat="1" ht="24.6" customHeight="1" x14ac:dyDescent="0.15">
      <c r="A7450" s="624">
        <v>1398</v>
      </c>
      <c r="B7450" s="203" t="s">
        <v>12</v>
      </c>
      <c r="C7450" s="207" t="s">
        <v>11</v>
      </c>
      <c r="D7450" s="207" t="s">
        <v>280</v>
      </c>
      <c r="E7450" s="207" t="s">
        <v>281</v>
      </c>
      <c r="F7450" s="627" t="s">
        <v>8</v>
      </c>
      <c r="G7450" s="628"/>
      <c r="H7450" s="629"/>
      <c r="I7450" s="630"/>
      <c r="J7450" s="630"/>
      <c r="K7450" s="630"/>
      <c r="L7450" s="631"/>
    </row>
    <row r="7451" spans="1:12" s="194" customFormat="1" ht="26.65" customHeight="1" x14ac:dyDescent="0.15">
      <c r="A7451" s="625"/>
      <c r="B7451" s="620" t="s">
        <v>4342</v>
      </c>
      <c r="C7451" s="632" t="s">
        <v>4350</v>
      </c>
      <c r="D7451" s="634">
        <v>43416</v>
      </c>
      <c r="E7451" s="620" t="s">
        <v>4351</v>
      </c>
      <c r="F7451" s="636" t="s">
        <v>4355</v>
      </c>
      <c r="G7451" s="637"/>
      <c r="H7451" s="610" t="s">
        <v>286</v>
      </c>
      <c r="I7451" s="611"/>
      <c r="J7451" s="209" t="s">
        <v>287</v>
      </c>
      <c r="K7451" s="209" t="s">
        <v>16</v>
      </c>
      <c r="L7451" s="210">
        <v>853.3</v>
      </c>
    </row>
    <row r="7452" spans="1:12" s="194" customFormat="1" ht="409.6" customHeight="1" x14ac:dyDescent="0.15">
      <c r="A7452" s="625"/>
      <c r="B7452" s="640"/>
      <c r="C7452" s="641"/>
      <c r="D7452" s="642"/>
      <c r="E7452" s="640"/>
      <c r="F7452" s="643"/>
      <c r="G7452" s="644"/>
      <c r="H7452" s="616" t="s">
        <v>242</v>
      </c>
      <c r="I7452" s="617"/>
      <c r="J7452" s="620" t="s">
        <v>287</v>
      </c>
      <c r="K7452" s="620" t="s">
        <v>16</v>
      </c>
      <c r="L7452" s="622">
        <v>8299.89</v>
      </c>
    </row>
    <row r="7453" spans="1:12" s="194" customFormat="1" ht="234.6" customHeight="1" x14ac:dyDescent="0.15">
      <c r="A7453" s="625"/>
      <c r="B7453" s="621"/>
      <c r="C7453" s="633"/>
      <c r="D7453" s="635"/>
      <c r="E7453" s="621"/>
      <c r="F7453" s="638"/>
      <c r="G7453" s="639"/>
      <c r="H7453" s="618"/>
      <c r="I7453" s="619"/>
      <c r="J7453" s="621"/>
      <c r="K7453" s="621"/>
      <c r="L7453" s="623"/>
    </row>
    <row r="7454" spans="1:12" s="194" customFormat="1" ht="24.6" customHeight="1" x14ac:dyDescent="0.15">
      <c r="A7454" s="625"/>
      <c r="B7454" s="203" t="s">
        <v>6</v>
      </c>
      <c r="C7454" s="207" t="s">
        <v>5</v>
      </c>
      <c r="D7454" s="207" t="s">
        <v>288</v>
      </c>
      <c r="E7454" s="207" t="s">
        <v>289</v>
      </c>
      <c r="F7454" s="612"/>
      <c r="G7454" s="613"/>
      <c r="H7454" s="616" t="s">
        <v>290</v>
      </c>
      <c r="I7454" s="617"/>
      <c r="J7454" s="620" t="s">
        <v>287</v>
      </c>
      <c r="K7454" s="620" t="s">
        <v>287</v>
      </c>
      <c r="L7454" s="622">
        <v>0</v>
      </c>
    </row>
    <row r="7455" spans="1:12" s="194" customFormat="1" ht="24.6" customHeight="1" x14ac:dyDescent="0.15">
      <c r="A7455" s="626"/>
      <c r="B7455" s="209" t="s">
        <v>460</v>
      </c>
      <c r="C7455" s="209" t="s">
        <v>4355</v>
      </c>
      <c r="D7455" s="211">
        <v>43432</v>
      </c>
      <c r="E7455" s="209" t="s">
        <v>4353</v>
      </c>
      <c r="F7455" s="614"/>
      <c r="G7455" s="615"/>
      <c r="H7455" s="618"/>
      <c r="I7455" s="619"/>
      <c r="J7455" s="621"/>
      <c r="K7455" s="621"/>
      <c r="L7455" s="623"/>
    </row>
    <row r="7456" spans="1:12" s="194" customFormat="1" ht="24.6" customHeight="1" x14ac:dyDescent="0.15">
      <c r="A7456" s="624">
        <v>1399</v>
      </c>
      <c r="B7456" s="203" t="s">
        <v>12</v>
      </c>
      <c r="C7456" s="207" t="s">
        <v>11</v>
      </c>
      <c r="D7456" s="207" t="s">
        <v>280</v>
      </c>
      <c r="E7456" s="207" t="s">
        <v>281</v>
      </c>
      <c r="F7456" s="627" t="s">
        <v>8</v>
      </c>
      <c r="G7456" s="628"/>
      <c r="H7456" s="629"/>
      <c r="I7456" s="630"/>
      <c r="J7456" s="630"/>
      <c r="K7456" s="630"/>
      <c r="L7456" s="631"/>
    </row>
    <row r="7457" spans="1:12" s="194" customFormat="1" ht="26.65" customHeight="1" x14ac:dyDescent="0.15">
      <c r="A7457" s="625"/>
      <c r="B7457" s="620" t="s">
        <v>4342</v>
      </c>
      <c r="C7457" s="632" t="s">
        <v>4356</v>
      </c>
      <c r="D7457" s="634">
        <v>43438</v>
      </c>
      <c r="E7457" s="620" t="s">
        <v>816</v>
      </c>
      <c r="F7457" s="636" t="s">
        <v>4354</v>
      </c>
      <c r="G7457" s="637"/>
      <c r="H7457" s="610" t="s">
        <v>286</v>
      </c>
      <c r="I7457" s="611"/>
      <c r="J7457" s="209" t="s">
        <v>287</v>
      </c>
      <c r="K7457" s="209" t="s">
        <v>16</v>
      </c>
      <c r="L7457" s="210">
        <v>458.65</v>
      </c>
    </row>
    <row r="7458" spans="1:12" s="194" customFormat="1" ht="406.9" customHeight="1" x14ac:dyDescent="0.15">
      <c r="A7458" s="625"/>
      <c r="B7458" s="621"/>
      <c r="C7458" s="633"/>
      <c r="D7458" s="635"/>
      <c r="E7458" s="621"/>
      <c r="F7458" s="638"/>
      <c r="G7458" s="639"/>
      <c r="H7458" s="610" t="s">
        <v>242</v>
      </c>
      <c r="I7458" s="611"/>
      <c r="J7458" s="209" t="s">
        <v>287</v>
      </c>
      <c r="K7458" s="209" t="s">
        <v>287</v>
      </c>
      <c r="L7458" s="210">
        <v>0</v>
      </c>
    </row>
    <row r="7459" spans="1:12" s="194" customFormat="1" ht="24.6" customHeight="1" x14ac:dyDescent="0.15">
      <c r="A7459" s="625"/>
      <c r="B7459" s="203" t="s">
        <v>6</v>
      </c>
      <c r="C7459" s="207" t="s">
        <v>5</v>
      </c>
      <c r="D7459" s="207" t="s">
        <v>288</v>
      </c>
      <c r="E7459" s="207" t="s">
        <v>289</v>
      </c>
      <c r="F7459" s="612"/>
      <c r="G7459" s="613"/>
      <c r="H7459" s="616" t="s">
        <v>290</v>
      </c>
      <c r="I7459" s="617"/>
      <c r="J7459" s="620" t="s">
        <v>287</v>
      </c>
      <c r="K7459" s="620" t="s">
        <v>287</v>
      </c>
      <c r="L7459" s="622">
        <v>0</v>
      </c>
    </row>
    <row r="7460" spans="1:12" s="194" customFormat="1" ht="24.6" customHeight="1" x14ac:dyDescent="0.15">
      <c r="A7460" s="626"/>
      <c r="B7460" s="209" t="s">
        <v>460</v>
      </c>
      <c r="C7460" s="209" t="s">
        <v>4354</v>
      </c>
      <c r="D7460" s="211">
        <v>43440</v>
      </c>
      <c r="E7460" s="209" t="s">
        <v>2614</v>
      </c>
      <c r="F7460" s="614"/>
      <c r="G7460" s="615"/>
      <c r="H7460" s="618"/>
      <c r="I7460" s="619"/>
      <c r="J7460" s="621"/>
      <c r="K7460" s="621"/>
      <c r="L7460" s="623"/>
    </row>
    <row r="7461" spans="1:12" s="194" customFormat="1" ht="24.6" customHeight="1" x14ac:dyDescent="0.15">
      <c r="A7461" s="624">
        <v>1400</v>
      </c>
      <c r="B7461" s="203" t="s">
        <v>12</v>
      </c>
      <c r="C7461" s="207" t="s">
        <v>11</v>
      </c>
      <c r="D7461" s="207" t="s">
        <v>280</v>
      </c>
      <c r="E7461" s="207" t="s">
        <v>281</v>
      </c>
      <c r="F7461" s="627" t="s">
        <v>8</v>
      </c>
      <c r="G7461" s="628"/>
      <c r="H7461" s="629"/>
      <c r="I7461" s="630"/>
      <c r="J7461" s="630"/>
      <c r="K7461" s="630"/>
      <c r="L7461" s="631"/>
    </row>
    <row r="7462" spans="1:12" s="194" customFormat="1" ht="26.65" customHeight="1" x14ac:dyDescent="0.15">
      <c r="A7462" s="625"/>
      <c r="B7462" s="620" t="s">
        <v>4342</v>
      </c>
      <c r="C7462" s="632" t="s">
        <v>4356</v>
      </c>
      <c r="D7462" s="634">
        <v>43438</v>
      </c>
      <c r="E7462" s="620" t="s">
        <v>816</v>
      </c>
      <c r="F7462" s="636" t="s">
        <v>4357</v>
      </c>
      <c r="G7462" s="637"/>
      <c r="H7462" s="610" t="s">
        <v>286</v>
      </c>
      <c r="I7462" s="611"/>
      <c r="J7462" s="209" t="s">
        <v>287</v>
      </c>
      <c r="K7462" s="209" t="s">
        <v>16</v>
      </c>
      <c r="L7462" s="210">
        <v>324.16000000000003</v>
      </c>
    </row>
    <row r="7463" spans="1:12" s="194" customFormat="1" ht="406.9" customHeight="1" x14ac:dyDescent="0.15">
      <c r="A7463" s="625"/>
      <c r="B7463" s="621"/>
      <c r="C7463" s="633"/>
      <c r="D7463" s="635"/>
      <c r="E7463" s="621"/>
      <c r="F7463" s="638"/>
      <c r="G7463" s="639"/>
      <c r="H7463" s="610" t="s">
        <v>242</v>
      </c>
      <c r="I7463" s="611"/>
      <c r="J7463" s="209" t="s">
        <v>287</v>
      </c>
      <c r="K7463" s="209" t="s">
        <v>16</v>
      </c>
      <c r="L7463" s="210">
        <v>216.4</v>
      </c>
    </row>
    <row r="7464" spans="1:12" s="194" customFormat="1" ht="24.6" customHeight="1" x14ac:dyDescent="0.15">
      <c r="A7464" s="625"/>
      <c r="B7464" s="203" t="s">
        <v>6</v>
      </c>
      <c r="C7464" s="207" t="s">
        <v>5</v>
      </c>
      <c r="D7464" s="207" t="s">
        <v>288</v>
      </c>
      <c r="E7464" s="207" t="s">
        <v>289</v>
      </c>
      <c r="F7464" s="612"/>
      <c r="G7464" s="613"/>
      <c r="H7464" s="616" t="s">
        <v>290</v>
      </c>
      <c r="I7464" s="617"/>
      <c r="J7464" s="620" t="s">
        <v>287</v>
      </c>
      <c r="K7464" s="620" t="s">
        <v>287</v>
      </c>
      <c r="L7464" s="622">
        <v>0</v>
      </c>
    </row>
    <row r="7465" spans="1:12" s="194" customFormat="1" ht="24.6" customHeight="1" x14ac:dyDescent="0.15">
      <c r="A7465" s="626"/>
      <c r="B7465" s="209" t="s">
        <v>460</v>
      </c>
      <c r="C7465" s="209" t="s">
        <v>4357</v>
      </c>
      <c r="D7465" s="211">
        <v>43440</v>
      </c>
      <c r="E7465" s="209" t="s">
        <v>2614</v>
      </c>
      <c r="F7465" s="614"/>
      <c r="G7465" s="615"/>
      <c r="H7465" s="618"/>
      <c r="I7465" s="619"/>
      <c r="J7465" s="621"/>
      <c r="K7465" s="621"/>
      <c r="L7465" s="623"/>
    </row>
    <row r="7466" spans="1:12" s="194" customFormat="1" ht="24.6" customHeight="1" x14ac:dyDescent="0.15">
      <c r="A7466" s="624">
        <v>1401</v>
      </c>
      <c r="B7466" s="203" t="s">
        <v>12</v>
      </c>
      <c r="C7466" s="207" t="s">
        <v>11</v>
      </c>
      <c r="D7466" s="207" t="s">
        <v>280</v>
      </c>
      <c r="E7466" s="207" t="s">
        <v>281</v>
      </c>
      <c r="F7466" s="627" t="s">
        <v>8</v>
      </c>
      <c r="G7466" s="628"/>
      <c r="H7466" s="629"/>
      <c r="I7466" s="630"/>
      <c r="J7466" s="630"/>
      <c r="K7466" s="630"/>
      <c r="L7466" s="631"/>
    </row>
    <row r="7467" spans="1:12" s="194" customFormat="1" ht="26.65" customHeight="1" x14ac:dyDescent="0.15">
      <c r="A7467" s="625"/>
      <c r="B7467" s="620" t="s">
        <v>4342</v>
      </c>
      <c r="C7467" s="632" t="s">
        <v>4358</v>
      </c>
      <c r="D7467" s="634">
        <v>43440</v>
      </c>
      <c r="E7467" s="620" t="s">
        <v>373</v>
      </c>
      <c r="F7467" s="636" t="s">
        <v>4354</v>
      </c>
      <c r="G7467" s="637"/>
      <c r="H7467" s="610" t="s">
        <v>286</v>
      </c>
      <c r="I7467" s="611"/>
      <c r="J7467" s="209" t="s">
        <v>287</v>
      </c>
      <c r="K7467" s="209" t="s">
        <v>16</v>
      </c>
      <c r="L7467" s="210">
        <v>710</v>
      </c>
    </row>
    <row r="7468" spans="1:12" s="194" customFormat="1" ht="409.6" customHeight="1" x14ac:dyDescent="0.15">
      <c r="A7468" s="625"/>
      <c r="B7468" s="621"/>
      <c r="C7468" s="633"/>
      <c r="D7468" s="635"/>
      <c r="E7468" s="621"/>
      <c r="F7468" s="638"/>
      <c r="G7468" s="639"/>
      <c r="H7468" s="610" t="s">
        <v>242</v>
      </c>
      <c r="I7468" s="611"/>
      <c r="J7468" s="209" t="s">
        <v>287</v>
      </c>
      <c r="K7468" s="209" t="s">
        <v>16</v>
      </c>
      <c r="L7468" s="210">
        <v>236.4</v>
      </c>
    </row>
    <row r="7469" spans="1:12" s="194" customFormat="1" ht="24.6" customHeight="1" x14ac:dyDescent="0.15">
      <c r="A7469" s="625"/>
      <c r="B7469" s="203" t="s">
        <v>6</v>
      </c>
      <c r="C7469" s="207" t="s">
        <v>5</v>
      </c>
      <c r="D7469" s="207" t="s">
        <v>288</v>
      </c>
      <c r="E7469" s="207" t="s">
        <v>289</v>
      </c>
      <c r="F7469" s="612"/>
      <c r="G7469" s="613"/>
      <c r="H7469" s="616" t="s">
        <v>290</v>
      </c>
      <c r="I7469" s="617"/>
      <c r="J7469" s="620" t="s">
        <v>287</v>
      </c>
      <c r="K7469" s="620" t="s">
        <v>16</v>
      </c>
      <c r="L7469" s="622">
        <v>380</v>
      </c>
    </row>
    <row r="7470" spans="1:12" s="194" customFormat="1" ht="24.6" customHeight="1" x14ac:dyDescent="0.15">
      <c r="A7470" s="626"/>
      <c r="B7470" s="209" t="s">
        <v>460</v>
      </c>
      <c r="C7470" s="209" t="s">
        <v>4354</v>
      </c>
      <c r="D7470" s="211">
        <v>43442</v>
      </c>
      <c r="E7470" s="209" t="s">
        <v>1038</v>
      </c>
      <c r="F7470" s="614"/>
      <c r="G7470" s="615"/>
      <c r="H7470" s="618"/>
      <c r="I7470" s="619"/>
      <c r="J7470" s="621"/>
      <c r="K7470" s="621"/>
      <c r="L7470" s="623"/>
    </row>
    <row r="7471" spans="1:12" s="194" customFormat="1" ht="24.6" customHeight="1" x14ac:dyDescent="0.15">
      <c r="A7471" s="624">
        <v>1402</v>
      </c>
      <c r="B7471" s="203" t="s">
        <v>12</v>
      </c>
      <c r="C7471" s="207" t="s">
        <v>11</v>
      </c>
      <c r="D7471" s="207" t="s">
        <v>280</v>
      </c>
      <c r="E7471" s="207" t="s">
        <v>281</v>
      </c>
      <c r="F7471" s="627" t="s">
        <v>8</v>
      </c>
      <c r="G7471" s="628"/>
      <c r="H7471" s="629"/>
      <c r="I7471" s="630"/>
      <c r="J7471" s="630"/>
      <c r="K7471" s="630"/>
      <c r="L7471" s="631"/>
    </row>
    <row r="7472" spans="1:12" s="194" customFormat="1" ht="26.65" customHeight="1" x14ac:dyDescent="0.15">
      <c r="A7472" s="625"/>
      <c r="B7472" s="620" t="s">
        <v>4342</v>
      </c>
      <c r="C7472" s="632" t="s">
        <v>4359</v>
      </c>
      <c r="D7472" s="634">
        <v>43507</v>
      </c>
      <c r="E7472" s="620" t="s">
        <v>903</v>
      </c>
      <c r="F7472" s="636" t="s">
        <v>4354</v>
      </c>
      <c r="G7472" s="637"/>
      <c r="H7472" s="610" t="s">
        <v>286</v>
      </c>
      <c r="I7472" s="611"/>
      <c r="J7472" s="209" t="s">
        <v>287</v>
      </c>
      <c r="K7472" s="209" t="s">
        <v>16</v>
      </c>
      <c r="L7472" s="210">
        <v>1518.16</v>
      </c>
    </row>
    <row r="7473" spans="1:12" s="194" customFormat="1" ht="409.6" customHeight="1" x14ac:dyDescent="0.15">
      <c r="A7473" s="625"/>
      <c r="B7473" s="640"/>
      <c r="C7473" s="641"/>
      <c r="D7473" s="642"/>
      <c r="E7473" s="640"/>
      <c r="F7473" s="643"/>
      <c r="G7473" s="644"/>
      <c r="H7473" s="616" t="s">
        <v>242</v>
      </c>
      <c r="I7473" s="617"/>
      <c r="J7473" s="620" t="s">
        <v>287</v>
      </c>
      <c r="K7473" s="620" t="s">
        <v>16</v>
      </c>
      <c r="L7473" s="622">
        <v>463.05</v>
      </c>
    </row>
    <row r="7474" spans="1:12" s="194" customFormat="1" ht="385.5" customHeight="1" x14ac:dyDescent="0.15">
      <c r="A7474" s="625"/>
      <c r="B7474" s="621"/>
      <c r="C7474" s="633"/>
      <c r="D7474" s="635"/>
      <c r="E7474" s="621"/>
      <c r="F7474" s="638"/>
      <c r="G7474" s="639"/>
      <c r="H7474" s="618"/>
      <c r="I7474" s="619"/>
      <c r="J7474" s="621"/>
      <c r="K7474" s="621"/>
      <c r="L7474" s="623"/>
    </row>
    <row r="7475" spans="1:12" s="194" customFormat="1" ht="24.6" customHeight="1" x14ac:dyDescent="0.15">
      <c r="A7475" s="625"/>
      <c r="B7475" s="203" t="s">
        <v>6</v>
      </c>
      <c r="C7475" s="207" t="s">
        <v>5</v>
      </c>
      <c r="D7475" s="207" t="s">
        <v>288</v>
      </c>
      <c r="E7475" s="207" t="s">
        <v>289</v>
      </c>
      <c r="F7475" s="612"/>
      <c r="G7475" s="613"/>
      <c r="H7475" s="616" t="s">
        <v>290</v>
      </c>
      <c r="I7475" s="617"/>
      <c r="J7475" s="620" t="s">
        <v>287</v>
      </c>
      <c r="K7475" s="620" t="s">
        <v>16</v>
      </c>
      <c r="L7475" s="622">
        <v>960.32</v>
      </c>
    </row>
    <row r="7476" spans="1:12" s="194" customFormat="1" ht="24.6" customHeight="1" x14ac:dyDescent="0.15">
      <c r="A7476" s="626"/>
      <c r="B7476" s="209" t="s">
        <v>460</v>
      </c>
      <c r="C7476" s="209" t="s">
        <v>4354</v>
      </c>
      <c r="D7476" s="211">
        <v>43516</v>
      </c>
      <c r="E7476" s="209" t="s">
        <v>4360</v>
      </c>
      <c r="F7476" s="614"/>
      <c r="G7476" s="615"/>
      <c r="H7476" s="618"/>
      <c r="I7476" s="619"/>
      <c r="J7476" s="621"/>
      <c r="K7476" s="621"/>
      <c r="L7476" s="623"/>
    </row>
    <row r="7477" spans="1:12" s="194" customFormat="1" ht="24.6" customHeight="1" x14ac:dyDescent="0.15">
      <c r="A7477" s="624">
        <v>1403</v>
      </c>
      <c r="B7477" s="203" t="s">
        <v>12</v>
      </c>
      <c r="C7477" s="207" t="s">
        <v>11</v>
      </c>
      <c r="D7477" s="207" t="s">
        <v>280</v>
      </c>
      <c r="E7477" s="207" t="s">
        <v>281</v>
      </c>
      <c r="F7477" s="627" t="s">
        <v>8</v>
      </c>
      <c r="G7477" s="628"/>
      <c r="H7477" s="629"/>
      <c r="I7477" s="630"/>
      <c r="J7477" s="630"/>
      <c r="K7477" s="630"/>
      <c r="L7477" s="631"/>
    </row>
    <row r="7478" spans="1:12" s="194" customFormat="1" ht="26.65" customHeight="1" x14ac:dyDescent="0.15">
      <c r="A7478" s="625"/>
      <c r="B7478" s="620" t="s">
        <v>4342</v>
      </c>
      <c r="C7478" s="632" t="s">
        <v>4361</v>
      </c>
      <c r="D7478" s="634">
        <v>43536</v>
      </c>
      <c r="E7478" s="620" t="s">
        <v>582</v>
      </c>
      <c r="F7478" s="636" t="s">
        <v>4354</v>
      </c>
      <c r="G7478" s="637"/>
      <c r="H7478" s="610" t="s">
        <v>286</v>
      </c>
      <c r="I7478" s="611"/>
      <c r="J7478" s="209" t="s">
        <v>287</v>
      </c>
      <c r="K7478" s="209" t="s">
        <v>16</v>
      </c>
      <c r="L7478" s="210">
        <v>1981</v>
      </c>
    </row>
    <row r="7479" spans="1:12" s="194" customFormat="1" ht="180.2" customHeight="1" x14ac:dyDescent="0.15">
      <c r="A7479" s="625"/>
      <c r="B7479" s="621"/>
      <c r="C7479" s="633"/>
      <c r="D7479" s="635"/>
      <c r="E7479" s="621"/>
      <c r="F7479" s="638"/>
      <c r="G7479" s="639"/>
      <c r="H7479" s="610" t="s">
        <v>242</v>
      </c>
      <c r="I7479" s="611"/>
      <c r="J7479" s="209" t="s">
        <v>287</v>
      </c>
      <c r="K7479" s="209" t="s">
        <v>16</v>
      </c>
      <c r="L7479" s="210">
        <v>2129.73</v>
      </c>
    </row>
    <row r="7480" spans="1:12" s="194" customFormat="1" ht="24.6" customHeight="1" x14ac:dyDescent="0.15">
      <c r="A7480" s="625"/>
      <c r="B7480" s="203" t="s">
        <v>6</v>
      </c>
      <c r="C7480" s="207" t="s">
        <v>5</v>
      </c>
      <c r="D7480" s="207" t="s">
        <v>288</v>
      </c>
      <c r="E7480" s="207" t="s">
        <v>289</v>
      </c>
      <c r="F7480" s="612"/>
      <c r="G7480" s="613"/>
      <c r="H7480" s="616" t="s">
        <v>290</v>
      </c>
      <c r="I7480" s="617"/>
      <c r="J7480" s="620" t="s">
        <v>287</v>
      </c>
      <c r="K7480" s="620" t="s">
        <v>16</v>
      </c>
      <c r="L7480" s="622">
        <v>160</v>
      </c>
    </row>
    <row r="7481" spans="1:12" s="194" customFormat="1" ht="24.6" customHeight="1" x14ac:dyDescent="0.15">
      <c r="A7481" s="626"/>
      <c r="B7481" s="209" t="s">
        <v>460</v>
      </c>
      <c r="C7481" s="209" t="s">
        <v>4354</v>
      </c>
      <c r="D7481" s="211">
        <v>43542</v>
      </c>
      <c r="E7481" s="209" t="s">
        <v>1269</v>
      </c>
      <c r="F7481" s="614"/>
      <c r="G7481" s="615"/>
      <c r="H7481" s="618"/>
      <c r="I7481" s="619"/>
      <c r="J7481" s="621"/>
      <c r="K7481" s="621"/>
      <c r="L7481" s="623"/>
    </row>
    <row r="7482" spans="1:12" s="194" customFormat="1" ht="24.6" customHeight="1" x14ac:dyDescent="0.15">
      <c r="A7482" s="624">
        <v>1404</v>
      </c>
      <c r="B7482" s="203" t="s">
        <v>12</v>
      </c>
      <c r="C7482" s="207" t="s">
        <v>11</v>
      </c>
      <c r="D7482" s="207" t="s">
        <v>280</v>
      </c>
      <c r="E7482" s="207" t="s">
        <v>281</v>
      </c>
      <c r="F7482" s="627" t="s">
        <v>8</v>
      </c>
      <c r="G7482" s="628"/>
      <c r="H7482" s="629"/>
      <c r="I7482" s="630"/>
      <c r="J7482" s="630"/>
      <c r="K7482" s="630"/>
      <c r="L7482" s="631"/>
    </row>
    <row r="7483" spans="1:12" s="194" customFormat="1" ht="26.65" customHeight="1" x14ac:dyDescent="0.15">
      <c r="A7483" s="625"/>
      <c r="B7483" s="620" t="s">
        <v>4362</v>
      </c>
      <c r="C7483" s="632" t="s">
        <v>4363</v>
      </c>
      <c r="D7483" s="634">
        <v>43444</v>
      </c>
      <c r="E7483" s="620" t="s">
        <v>816</v>
      </c>
      <c r="F7483" s="636" t="s">
        <v>2606</v>
      </c>
      <c r="G7483" s="637"/>
      <c r="H7483" s="610" t="s">
        <v>286</v>
      </c>
      <c r="I7483" s="611"/>
      <c r="J7483" s="209" t="s">
        <v>287</v>
      </c>
      <c r="K7483" s="209" t="s">
        <v>16</v>
      </c>
      <c r="L7483" s="210">
        <v>298.06</v>
      </c>
    </row>
    <row r="7484" spans="1:12" s="194" customFormat="1" ht="395.65" customHeight="1" x14ac:dyDescent="0.15">
      <c r="A7484" s="625"/>
      <c r="B7484" s="621"/>
      <c r="C7484" s="633"/>
      <c r="D7484" s="635"/>
      <c r="E7484" s="621"/>
      <c r="F7484" s="638"/>
      <c r="G7484" s="639"/>
      <c r="H7484" s="610" t="s">
        <v>242</v>
      </c>
      <c r="I7484" s="611"/>
      <c r="J7484" s="209" t="s">
        <v>287</v>
      </c>
      <c r="K7484" s="209" t="s">
        <v>16</v>
      </c>
      <c r="L7484" s="210">
        <v>430.79</v>
      </c>
    </row>
    <row r="7485" spans="1:12" s="194" customFormat="1" ht="24.6" customHeight="1" x14ac:dyDescent="0.15">
      <c r="A7485" s="625"/>
      <c r="B7485" s="203" t="s">
        <v>6</v>
      </c>
      <c r="C7485" s="207" t="s">
        <v>5</v>
      </c>
      <c r="D7485" s="207" t="s">
        <v>288</v>
      </c>
      <c r="E7485" s="207" t="s">
        <v>289</v>
      </c>
      <c r="F7485" s="612"/>
      <c r="G7485" s="613"/>
      <c r="H7485" s="616" t="s">
        <v>290</v>
      </c>
      <c r="I7485" s="617"/>
      <c r="J7485" s="620" t="s">
        <v>287</v>
      </c>
      <c r="K7485" s="620" t="s">
        <v>287</v>
      </c>
      <c r="L7485" s="622">
        <v>0</v>
      </c>
    </row>
    <row r="7486" spans="1:12" s="194" customFormat="1" ht="24.6" customHeight="1" x14ac:dyDescent="0.15">
      <c r="A7486" s="626"/>
      <c r="B7486" s="209" t="s">
        <v>2799</v>
      </c>
      <c r="C7486" s="209" t="s">
        <v>2606</v>
      </c>
      <c r="D7486" s="211">
        <v>43445</v>
      </c>
      <c r="E7486" s="209" t="s">
        <v>4364</v>
      </c>
      <c r="F7486" s="614"/>
      <c r="G7486" s="615"/>
      <c r="H7486" s="618"/>
      <c r="I7486" s="619"/>
      <c r="J7486" s="621"/>
      <c r="K7486" s="621"/>
      <c r="L7486" s="623"/>
    </row>
    <row r="7487" spans="1:12" s="194" customFormat="1" ht="24.6" customHeight="1" x14ac:dyDescent="0.15">
      <c r="A7487" s="624">
        <v>1405</v>
      </c>
      <c r="B7487" s="203" t="s">
        <v>12</v>
      </c>
      <c r="C7487" s="207" t="s">
        <v>11</v>
      </c>
      <c r="D7487" s="207" t="s">
        <v>280</v>
      </c>
      <c r="E7487" s="207" t="s">
        <v>281</v>
      </c>
      <c r="F7487" s="627" t="s">
        <v>8</v>
      </c>
      <c r="G7487" s="628"/>
      <c r="H7487" s="629"/>
      <c r="I7487" s="630"/>
      <c r="J7487" s="630"/>
      <c r="K7487" s="630"/>
      <c r="L7487" s="631"/>
    </row>
    <row r="7488" spans="1:12" s="194" customFormat="1" ht="26.65" customHeight="1" x14ac:dyDescent="0.15">
      <c r="A7488" s="625"/>
      <c r="B7488" s="620" t="s">
        <v>4362</v>
      </c>
      <c r="C7488" s="632" t="s">
        <v>4365</v>
      </c>
      <c r="D7488" s="634">
        <v>43450</v>
      </c>
      <c r="E7488" s="620" t="s">
        <v>2031</v>
      </c>
      <c r="F7488" s="636" t="s">
        <v>4366</v>
      </c>
      <c r="G7488" s="637"/>
      <c r="H7488" s="610" t="s">
        <v>286</v>
      </c>
      <c r="I7488" s="611"/>
      <c r="J7488" s="209" t="s">
        <v>287</v>
      </c>
      <c r="K7488" s="209" t="s">
        <v>16</v>
      </c>
      <c r="L7488" s="210">
        <v>543</v>
      </c>
    </row>
    <row r="7489" spans="1:12" s="194" customFormat="1" ht="395.65" customHeight="1" x14ac:dyDescent="0.15">
      <c r="A7489" s="625"/>
      <c r="B7489" s="621"/>
      <c r="C7489" s="633"/>
      <c r="D7489" s="635"/>
      <c r="E7489" s="621"/>
      <c r="F7489" s="638"/>
      <c r="G7489" s="639"/>
      <c r="H7489" s="610" t="s">
        <v>242</v>
      </c>
      <c r="I7489" s="611"/>
      <c r="J7489" s="209" t="s">
        <v>287</v>
      </c>
      <c r="K7489" s="209" t="s">
        <v>16</v>
      </c>
      <c r="L7489" s="210">
        <v>1161.74</v>
      </c>
    </row>
    <row r="7490" spans="1:12" s="194" customFormat="1" ht="24.6" customHeight="1" x14ac:dyDescent="0.15">
      <c r="A7490" s="625"/>
      <c r="B7490" s="203" t="s">
        <v>6</v>
      </c>
      <c r="C7490" s="207" t="s">
        <v>5</v>
      </c>
      <c r="D7490" s="207" t="s">
        <v>288</v>
      </c>
      <c r="E7490" s="207" t="s">
        <v>289</v>
      </c>
      <c r="F7490" s="612"/>
      <c r="G7490" s="613"/>
      <c r="H7490" s="616" t="s">
        <v>290</v>
      </c>
      <c r="I7490" s="617"/>
      <c r="J7490" s="620" t="s">
        <v>287</v>
      </c>
      <c r="K7490" s="620" t="s">
        <v>287</v>
      </c>
      <c r="L7490" s="622">
        <v>0</v>
      </c>
    </row>
    <row r="7491" spans="1:12" s="194" customFormat="1" ht="24.6" customHeight="1" x14ac:dyDescent="0.15">
      <c r="A7491" s="626"/>
      <c r="B7491" s="209" t="s">
        <v>2799</v>
      </c>
      <c r="C7491" s="209" t="s">
        <v>4366</v>
      </c>
      <c r="D7491" s="211">
        <v>43452</v>
      </c>
      <c r="E7491" s="209" t="s">
        <v>4367</v>
      </c>
      <c r="F7491" s="614"/>
      <c r="G7491" s="615"/>
      <c r="H7491" s="618"/>
      <c r="I7491" s="619"/>
      <c r="J7491" s="621"/>
      <c r="K7491" s="621"/>
      <c r="L7491" s="623"/>
    </row>
    <row r="7492" spans="1:12" s="194" customFormat="1" ht="24.6" customHeight="1" x14ac:dyDescent="0.15">
      <c r="A7492" s="624">
        <v>1406</v>
      </c>
      <c r="B7492" s="203" t="s">
        <v>12</v>
      </c>
      <c r="C7492" s="207" t="s">
        <v>11</v>
      </c>
      <c r="D7492" s="207" t="s">
        <v>280</v>
      </c>
      <c r="E7492" s="207" t="s">
        <v>281</v>
      </c>
      <c r="F7492" s="627" t="s">
        <v>8</v>
      </c>
      <c r="G7492" s="628"/>
      <c r="H7492" s="629"/>
      <c r="I7492" s="630"/>
      <c r="J7492" s="630"/>
      <c r="K7492" s="630"/>
      <c r="L7492" s="631"/>
    </row>
    <row r="7493" spans="1:12" s="194" customFormat="1" ht="26.65" customHeight="1" x14ac:dyDescent="0.15">
      <c r="A7493" s="625"/>
      <c r="B7493" s="620" t="s">
        <v>4368</v>
      </c>
      <c r="C7493" s="632" t="s">
        <v>4369</v>
      </c>
      <c r="D7493" s="634">
        <v>43398</v>
      </c>
      <c r="E7493" s="620" t="s">
        <v>726</v>
      </c>
      <c r="F7493" s="636" t="s">
        <v>3764</v>
      </c>
      <c r="G7493" s="637"/>
      <c r="H7493" s="610" t="s">
        <v>286</v>
      </c>
      <c r="I7493" s="611"/>
      <c r="J7493" s="209" t="s">
        <v>287</v>
      </c>
      <c r="K7493" s="209" t="s">
        <v>16</v>
      </c>
      <c r="L7493" s="210">
        <v>402.62</v>
      </c>
    </row>
    <row r="7494" spans="1:12" s="194" customFormat="1" ht="320.45" customHeight="1" x14ac:dyDescent="0.15">
      <c r="A7494" s="625"/>
      <c r="B7494" s="621"/>
      <c r="C7494" s="633"/>
      <c r="D7494" s="635"/>
      <c r="E7494" s="621"/>
      <c r="F7494" s="638"/>
      <c r="G7494" s="639"/>
      <c r="H7494" s="610" t="s">
        <v>242</v>
      </c>
      <c r="I7494" s="611"/>
      <c r="J7494" s="209" t="s">
        <v>287</v>
      </c>
      <c r="K7494" s="209" t="s">
        <v>287</v>
      </c>
      <c r="L7494" s="210">
        <v>0</v>
      </c>
    </row>
    <row r="7495" spans="1:12" s="194" customFormat="1" ht="24.6" customHeight="1" x14ac:dyDescent="0.15">
      <c r="A7495" s="625"/>
      <c r="B7495" s="203" t="s">
        <v>6</v>
      </c>
      <c r="C7495" s="207" t="s">
        <v>5</v>
      </c>
      <c r="D7495" s="207" t="s">
        <v>288</v>
      </c>
      <c r="E7495" s="207" t="s">
        <v>289</v>
      </c>
      <c r="F7495" s="612"/>
      <c r="G7495" s="613"/>
      <c r="H7495" s="616" t="s">
        <v>290</v>
      </c>
      <c r="I7495" s="617"/>
      <c r="J7495" s="620" t="s">
        <v>287</v>
      </c>
      <c r="K7495" s="620" t="s">
        <v>16</v>
      </c>
      <c r="L7495" s="622">
        <v>398.06</v>
      </c>
    </row>
    <row r="7496" spans="1:12" s="194" customFormat="1" ht="24.6" customHeight="1" x14ac:dyDescent="0.15">
      <c r="A7496" s="626"/>
      <c r="B7496" s="209" t="s">
        <v>291</v>
      </c>
      <c r="C7496" s="209" t="s">
        <v>3764</v>
      </c>
      <c r="D7496" s="211">
        <v>43401</v>
      </c>
      <c r="E7496" s="209" t="s">
        <v>919</v>
      </c>
      <c r="F7496" s="614"/>
      <c r="G7496" s="615"/>
      <c r="H7496" s="618"/>
      <c r="I7496" s="619"/>
      <c r="J7496" s="621"/>
      <c r="K7496" s="621"/>
      <c r="L7496" s="623"/>
    </row>
    <row r="7497" spans="1:12" s="194" customFormat="1" ht="24.6" customHeight="1" x14ac:dyDescent="0.15">
      <c r="A7497" s="624">
        <v>1407</v>
      </c>
      <c r="B7497" s="203" t="s">
        <v>12</v>
      </c>
      <c r="C7497" s="207" t="s">
        <v>11</v>
      </c>
      <c r="D7497" s="207" t="s">
        <v>280</v>
      </c>
      <c r="E7497" s="207" t="s">
        <v>281</v>
      </c>
      <c r="F7497" s="627" t="s">
        <v>8</v>
      </c>
      <c r="G7497" s="628"/>
      <c r="H7497" s="629"/>
      <c r="I7497" s="630"/>
      <c r="J7497" s="630"/>
      <c r="K7497" s="630"/>
      <c r="L7497" s="631"/>
    </row>
    <row r="7498" spans="1:12" s="194" customFormat="1" ht="26.65" customHeight="1" x14ac:dyDescent="0.15">
      <c r="A7498" s="625"/>
      <c r="B7498" s="620" t="s">
        <v>4370</v>
      </c>
      <c r="C7498" s="632" t="s">
        <v>4371</v>
      </c>
      <c r="D7498" s="634">
        <v>43518</v>
      </c>
      <c r="E7498" s="620" t="s">
        <v>783</v>
      </c>
      <c r="F7498" s="636" t="s">
        <v>4372</v>
      </c>
      <c r="G7498" s="637"/>
      <c r="H7498" s="610" t="s">
        <v>286</v>
      </c>
      <c r="I7498" s="611"/>
      <c r="J7498" s="209" t="s">
        <v>287</v>
      </c>
      <c r="K7498" s="209" t="s">
        <v>16</v>
      </c>
      <c r="L7498" s="210">
        <v>256.48</v>
      </c>
    </row>
    <row r="7499" spans="1:12" s="194" customFormat="1" ht="105" customHeight="1" x14ac:dyDescent="0.15">
      <c r="A7499" s="625"/>
      <c r="B7499" s="621"/>
      <c r="C7499" s="633"/>
      <c r="D7499" s="635"/>
      <c r="E7499" s="621"/>
      <c r="F7499" s="638"/>
      <c r="G7499" s="639"/>
      <c r="H7499" s="610" t="s">
        <v>242</v>
      </c>
      <c r="I7499" s="611"/>
      <c r="J7499" s="209" t="s">
        <v>287</v>
      </c>
      <c r="K7499" s="209" t="s">
        <v>16</v>
      </c>
      <c r="L7499" s="210">
        <v>339.41</v>
      </c>
    </row>
    <row r="7500" spans="1:12" s="194" customFormat="1" ht="24.6" customHeight="1" x14ac:dyDescent="0.15">
      <c r="A7500" s="625"/>
      <c r="B7500" s="203" t="s">
        <v>6</v>
      </c>
      <c r="C7500" s="207" t="s">
        <v>5</v>
      </c>
      <c r="D7500" s="207" t="s">
        <v>288</v>
      </c>
      <c r="E7500" s="207" t="s">
        <v>289</v>
      </c>
      <c r="F7500" s="612"/>
      <c r="G7500" s="613"/>
      <c r="H7500" s="616" t="s">
        <v>290</v>
      </c>
      <c r="I7500" s="617"/>
      <c r="J7500" s="620" t="s">
        <v>287</v>
      </c>
      <c r="K7500" s="620" t="s">
        <v>16</v>
      </c>
      <c r="L7500" s="622">
        <v>150</v>
      </c>
    </row>
    <row r="7501" spans="1:12" s="194" customFormat="1" ht="24.6" customHeight="1" x14ac:dyDescent="0.15">
      <c r="A7501" s="626"/>
      <c r="B7501" s="209" t="s">
        <v>291</v>
      </c>
      <c r="C7501" s="209" t="s">
        <v>4372</v>
      </c>
      <c r="D7501" s="211">
        <v>43519</v>
      </c>
      <c r="E7501" s="209" t="s">
        <v>1389</v>
      </c>
      <c r="F7501" s="614"/>
      <c r="G7501" s="615"/>
      <c r="H7501" s="618"/>
      <c r="I7501" s="619"/>
      <c r="J7501" s="621"/>
      <c r="K7501" s="621"/>
      <c r="L7501" s="623"/>
    </row>
    <row r="7502" spans="1:12" s="194" customFormat="1" ht="24.6" customHeight="1" x14ac:dyDescent="0.15">
      <c r="A7502" s="624">
        <v>1408</v>
      </c>
      <c r="B7502" s="203" t="s">
        <v>12</v>
      </c>
      <c r="C7502" s="207" t="s">
        <v>11</v>
      </c>
      <c r="D7502" s="207" t="s">
        <v>280</v>
      </c>
      <c r="E7502" s="207" t="s">
        <v>281</v>
      </c>
      <c r="F7502" s="627" t="s">
        <v>8</v>
      </c>
      <c r="G7502" s="628"/>
      <c r="H7502" s="629"/>
      <c r="I7502" s="630"/>
      <c r="J7502" s="630"/>
      <c r="K7502" s="630"/>
      <c r="L7502" s="631"/>
    </row>
    <row r="7503" spans="1:12" s="194" customFormat="1" ht="26.65" customHeight="1" x14ac:dyDescent="0.15">
      <c r="A7503" s="625"/>
      <c r="B7503" s="620" t="s">
        <v>4373</v>
      </c>
      <c r="C7503" s="632" t="s">
        <v>4374</v>
      </c>
      <c r="D7503" s="634">
        <v>43545</v>
      </c>
      <c r="E7503" s="620" t="s">
        <v>469</v>
      </c>
      <c r="F7503" s="636" t="s">
        <v>1620</v>
      </c>
      <c r="G7503" s="637"/>
      <c r="H7503" s="610" t="s">
        <v>286</v>
      </c>
      <c r="I7503" s="611"/>
      <c r="J7503" s="209" t="s">
        <v>287</v>
      </c>
      <c r="K7503" s="209" t="s">
        <v>16</v>
      </c>
      <c r="L7503" s="210">
        <v>117.4</v>
      </c>
    </row>
    <row r="7504" spans="1:12" s="194" customFormat="1" ht="363.75" customHeight="1" x14ac:dyDescent="0.15">
      <c r="A7504" s="625"/>
      <c r="B7504" s="621"/>
      <c r="C7504" s="633"/>
      <c r="D7504" s="635"/>
      <c r="E7504" s="621"/>
      <c r="F7504" s="638"/>
      <c r="G7504" s="639"/>
      <c r="H7504" s="610" t="s">
        <v>242</v>
      </c>
      <c r="I7504" s="611"/>
      <c r="J7504" s="209" t="s">
        <v>287</v>
      </c>
      <c r="K7504" s="209" t="s">
        <v>16</v>
      </c>
      <c r="L7504" s="210">
        <v>340.4</v>
      </c>
    </row>
    <row r="7505" spans="1:12" s="194" customFormat="1" ht="24.6" customHeight="1" x14ac:dyDescent="0.15">
      <c r="A7505" s="625"/>
      <c r="B7505" s="203" t="s">
        <v>6</v>
      </c>
      <c r="C7505" s="207" t="s">
        <v>5</v>
      </c>
      <c r="D7505" s="207" t="s">
        <v>288</v>
      </c>
      <c r="E7505" s="207" t="s">
        <v>289</v>
      </c>
      <c r="F7505" s="612"/>
      <c r="G7505" s="613"/>
      <c r="H7505" s="616" t="s">
        <v>290</v>
      </c>
      <c r="I7505" s="617"/>
      <c r="J7505" s="620" t="s">
        <v>287</v>
      </c>
      <c r="K7505" s="620" t="s">
        <v>16</v>
      </c>
      <c r="L7505" s="622">
        <v>110</v>
      </c>
    </row>
    <row r="7506" spans="1:12" s="194" customFormat="1" ht="35.1" customHeight="1" x14ac:dyDescent="0.15">
      <c r="A7506" s="626"/>
      <c r="B7506" s="209" t="s">
        <v>1314</v>
      </c>
      <c r="C7506" s="209" t="s">
        <v>1620</v>
      </c>
      <c r="D7506" s="211">
        <v>43546</v>
      </c>
      <c r="E7506" s="209" t="s">
        <v>1997</v>
      </c>
      <c r="F7506" s="614"/>
      <c r="G7506" s="615"/>
      <c r="H7506" s="618"/>
      <c r="I7506" s="619"/>
      <c r="J7506" s="621"/>
      <c r="K7506" s="621"/>
      <c r="L7506" s="623"/>
    </row>
    <row r="7507" spans="1:12" s="194" customFormat="1" ht="24.6" customHeight="1" x14ac:dyDescent="0.15">
      <c r="A7507" s="624">
        <v>1409</v>
      </c>
      <c r="B7507" s="203" t="s">
        <v>12</v>
      </c>
      <c r="C7507" s="207" t="s">
        <v>11</v>
      </c>
      <c r="D7507" s="207" t="s">
        <v>280</v>
      </c>
      <c r="E7507" s="207" t="s">
        <v>281</v>
      </c>
      <c r="F7507" s="627" t="s">
        <v>8</v>
      </c>
      <c r="G7507" s="628"/>
      <c r="H7507" s="629"/>
      <c r="I7507" s="630"/>
      <c r="J7507" s="630"/>
      <c r="K7507" s="630"/>
      <c r="L7507" s="631"/>
    </row>
    <row r="7508" spans="1:12" s="194" customFormat="1" ht="26.65" customHeight="1" x14ac:dyDescent="0.15">
      <c r="A7508" s="625"/>
      <c r="B7508" s="620" t="s">
        <v>4375</v>
      </c>
      <c r="C7508" s="632" t="s">
        <v>4376</v>
      </c>
      <c r="D7508" s="634">
        <v>43374</v>
      </c>
      <c r="E7508" s="620" t="s">
        <v>377</v>
      </c>
      <c r="F7508" s="636" t="s">
        <v>709</v>
      </c>
      <c r="G7508" s="637"/>
      <c r="H7508" s="610" t="s">
        <v>286</v>
      </c>
      <c r="I7508" s="611"/>
      <c r="J7508" s="209" t="s">
        <v>287</v>
      </c>
      <c r="K7508" s="209" t="s">
        <v>16</v>
      </c>
      <c r="L7508" s="210">
        <v>291</v>
      </c>
    </row>
    <row r="7509" spans="1:12" s="194" customFormat="1" ht="309.75" customHeight="1" x14ac:dyDescent="0.15">
      <c r="A7509" s="625"/>
      <c r="B7509" s="621"/>
      <c r="C7509" s="633"/>
      <c r="D7509" s="635"/>
      <c r="E7509" s="621"/>
      <c r="F7509" s="638"/>
      <c r="G7509" s="639"/>
      <c r="H7509" s="610" t="s">
        <v>242</v>
      </c>
      <c r="I7509" s="611"/>
      <c r="J7509" s="209" t="s">
        <v>287</v>
      </c>
      <c r="K7509" s="209" t="s">
        <v>287</v>
      </c>
      <c r="L7509" s="210">
        <v>0</v>
      </c>
    </row>
    <row r="7510" spans="1:12" s="194" customFormat="1" ht="24.6" customHeight="1" x14ac:dyDescent="0.15">
      <c r="A7510" s="625"/>
      <c r="B7510" s="203" t="s">
        <v>6</v>
      </c>
      <c r="C7510" s="207" t="s">
        <v>5</v>
      </c>
      <c r="D7510" s="207" t="s">
        <v>288</v>
      </c>
      <c r="E7510" s="207" t="s">
        <v>289</v>
      </c>
      <c r="F7510" s="612"/>
      <c r="G7510" s="613"/>
      <c r="H7510" s="616" t="s">
        <v>290</v>
      </c>
      <c r="I7510" s="617"/>
      <c r="J7510" s="620" t="s">
        <v>287</v>
      </c>
      <c r="K7510" s="620" t="s">
        <v>16</v>
      </c>
      <c r="L7510" s="622">
        <v>850</v>
      </c>
    </row>
    <row r="7511" spans="1:12" s="194" customFormat="1" ht="35.1" customHeight="1" x14ac:dyDescent="0.15">
      <c r="A7511" s="626"/>
      <c r="B7511" s="209" t="s">
        <v>4377</v>
      </c>
      <c r="C7511" s="209" t="s">
        <v>709</v>
      </c>
      <c r="D7511" s="211">
        <v>43375</v>
      </c>
      <c r="E7511" s="209" t="s">
        <v>706</v>
      </c>
      <c r="F7511" s="614"/>
      <c r="G7511" s="615"/>
      <c r="H7511" s="618"/>
      <c r="I7511" s="619"/>
      <c r="J7511" s="621"/>
      <c r="K7511" s="621"/>
      <c r="L7511" s="623"/>
    </row>
    <row r="7512" spans="1:12" s="194" customFormat="1" ht="24.6" customHeight="1" x14ac:dyDescent="0.15">
      <c r="A7512" s="624">
        <v>1410</v>
      </c>
      <c r="B7512" s="203" t="s">
        <v>12</v>
      </c>
      <c r="C7512" s="207" t="s">
        <v>11</v>
      </c>
      <c r="D7512" s="207" t="s">
        <v>280</v>
      </c>
      <c r="E7512" s="207" t="s">
        <v>281</v>
      </c>
      <c r="F7512" s="627" t="s">
        <v>8</v>
      </c>
      <c r="G7512" s="628"/>
      <c r="H7512" s="629"/>
      <c r="I7512" s="630"/>
      <c r="J7512" s="630"/>
      <c r="K7512" s="630"/>
      <c r="L7512" s="631"/>
    </row>
    <row r="7513" spans="1:12" s="194" customFormat="1" ht="26.65" customHeight="1" x14ac:dyDescent="0.15">
      <c r="A7513" s="625"/>
      <c r="B7513" s="620" t="s">
        <v>4375</v>
      </c>
      <c r="C7513" s="632" t="s">
        <v>4378</v>
      </c>
      <c r="D7513" s="634">
        <v>43389</v>
      </c>
      <c r="E7513" s="620" t="s">
        <v>530</v>
      </c>
      <c r="F7513" s="636" t="s">
        <v>1921</v>
      </c>
      <c r="G7513" s="637"/>
      <c r="H7513" s="610" t="s">
        <v>286</v>
      </c>
      <c r="I7513" s="611"/>
      <c r="J7513" s="209" t="s">
        <v>287</v>
      </c>
      <c r="K7513" s="209" t="s">
        <v>16</v>
      </c>
      <c r="L7513" s="210">
        <v>275</v>
      </c>
    </row>
    <row r="7514" spans="1:12" s="194" customFormat="1" ht="341.85" customHeight="1" x14ac:dyDescent="0.15">
      <c r="A7514" s="625"/>
      <c r="B7514" s="621"/>
      <c r="C7514" s="633"/>
      <c r="D7514" s="635"/>
      <c r="E7514" s="621"/>
      <c r="F7514" s="638"/>
      <c r="G7514" s="639"/>
      <c r="H7514" s="610" t="s">
        <v>242</v>
      </c>
      <c r="I7514" s="611"/>
      <c r="J7514" s="209" t="s">
        <v>287</v>
      </c>
      <c r="K7514" s="209" t="s">
        <v>16</v>
      </c>
      <c r="L7514" s="210">
        <v>300.39999999999998</v>
      </c>
    </row>
    <row r="7515" spans="1:12" s="194" customFormat="1" ht="24.6" customHeight="1" x14ac:dyDescent="0.15">
      <c r="A7515" s="625"/>
      <c r="B7515" s="203" t="s">
        <v>6</v>
      </c>
      <c r="C7515" s="207" t="s">
        <v>5</v>
      </c>
      <c r="D7515" s="207" t="s">
        <v>288</v>
      </c>
      <c r="E7515" s="207" t="s">
        <v>289</v>
      </c>
      <c r="F7515" s="612"/>
      <c r="G7515" s="613"/>
      <c r="H7515" s="616" t="s">
        <v>290</v>
      </c>
      <c r="I7515" s="617"/>
      <c r="J7515" s="620" t="s">
        <v>287</v>
      </c>
      <c r="K7515" s="620" t="s">
        <v>287</v>
      </c>
      <c r="L7515" s="622">
        <v>0</v>
      </c>
    </row>
    <row r="7516" spans="1:12" s="194" customFormat="1" ht="35.1" customHeight="1" x14ac:dyDescent="0.15">
      <c r="A7516" s="626"/>
      <c r="B7516" s="209" t="s">
        <v>4377</v>
      </c>
      <c r="C7516" s="209" t="s">
        <v>1921</v>
      </c>
      <c r="D7516" s="211">
        <v>43390</v>
      </c>
      <c r="E7516" s="209" t="s">
        <v>4379</v>
      </c>
      <c r="F7516" s="614"/>
      <c r="G7516" s="615"/>
      <c r="H7516" s="618"/>
      <c r="I7516" s="619"/>
      <c r="J7516" s="621"/>
      <c r="K7516" s="621"/>
      <c r="L7516" s="623"/>
    </row>
    <row r="7517" spans="1:12" s="194" customFormat="1" ht="24.6" customHeight="1" x14ac:dyDescent="0.15">
      <c r="A7517" s="624">
        <v>1411</v>
      </c>
      <c r="B7517" s="203" t="s">
        <v>12</v>
      </c>
      <c r="C7517" s="207" t="s">
        <v>11</v>
      </c>
      <c r="D7517" s="207" t="s">
        <v>280</v>
      </c>
      <c r="E7517" s="207" t="s">
        <v>281</v>
      </c>
      <c r="F7517" s="627" t="s">
        <v>8</v>
      </c>
      <c r="G7517" s="628"/>
      <c r="H7517" s="629"/>
      <c r="I7517" s="630"/>
      <c r="J7517" s="630"/>
      <c r="K7517" s="630"/>
      <c r="L7517" s="631"/>
    </row>
    <row r="7518" spans="1:12" s="194" customFormat="1" ht="26.65" customHeight="1" x14ac:dyDescent="0.15">
      <c r="A7518" s="625"/>
      <c r="B7518" s="620" t="s">
        <v>4380</v>
      </c>
      <c r="C7518" s="632" t="s">
        <v>4381</v>
      </c>
      <c r="D7518" s="634">
        <v>43386</v>
      </c>
      <c r="E7518" s="620" t="s">
        <v>2042</v>
      </c>
      <c r="F7518" s="636" t="s">
        <v>4382</v>
      </c>
      <c r="G7518" s="637"/>
      <c r="H7518" s="610" t="s">
        <v>286</v>
      </c>
      <c r="I7518" s="611"/>
      <c r="J7518" s="209" t="s">
        <v>287</v>
      </c>
      <c r="K7518" s="209" t="s">
        <v>16</v>
      </c>
      <c r="L7518" s="210">
        <v>503.19</v>
      </c>
    </row>
    <row r="7519" spans="1:12" s="194" customFormat="1" ht="288" customHeight="1" x14ac:dyDescent="0.15">
      <c r="A7519" s="625"/>
      <c r="B7519" s="621"/>
      <c r="C7519" s="633"/>
      <c r="D7519" s="635"/>
      <c r="E7519" s="621"/>
      <c r="F7519" s="638"/>
      <c r="G7519" s="639"/>
      <c r="H7519" s="610" t="s">
        <v>242</v>
      </c>
      <c r="I7519" s="611"/>
      <c r="J7519" s="209" t="s">
        <v>287</v>
      </c>
      <c r="K7519" s="209" t="s">
        <v>16</v>
      </c>
      <c r="L7519" s="210">
        <v>3650.26</v>
      </c>
    </row>
    <row r="7520" spans="1:12" s="194" customFormat="1" ht="24.6" customHeight="1" x14ac:dyDescent="0.15">
      <c r="A7520" s="625"/>
      <c r="B7520" s="203" t="s">
        <v>6</v>
      </c>
      <c r="C7520" s="207" t="s">
        <v>5</v>
      </c>
      <c r="D7520" s="207" t="s">
        <v>288</v>
      </c>
      <c r="E7520" s="207" t="s">
        <v>289</v>
      </c>
      <c r="F7520" s="612"/>
      <c r="G7520" s="613"/>
      <c r="H7520" s="616" t="s">
        <v>290</v>
      </c>
      <c r="I7520" s="617"/>
      <c r="J7520" s="620" t="s">
        <v>287</v>
      </c>
      <c r="K7520" s="620" t="s">
        <v>287</v>
      </c>
      <c r="L7520" s="622">
        <v>0</v>
      </c>
    </row>
    <row r="7521" spans="1:12" s="194" customFormat="1" ht="35.1" customHeight="1" x14ac:dyDescent="0.15">
      <c r="A7521" s="626"/>
      <c r="B7521" s="209" t="s">
        <v>4383</v>
      </c>
      <c r="C7521" s="209" t="s">
        <v>4382</v>
      </c>
      <c r="D7521" s="211">
        <v>43399</v>
      </c>
      <c r="E7521" s="209" t="s">
        <v>4384</v>
      </c>
      <c r="F7521" s="614"/>
      <c r="G7521" s="615"/>
      <c r="H7521" s="618"/>
      <c r="I7521" s="619"/>
      <c r="J7521" s="621"/>
      <c r="K7521" s="621"/>
      <c r="L7521" s="623"/>
    </row>
    <row r="7522" spans="1:12" s="194" customFormat="1" ht="24.6" customHeight="1" x14ac:dyDescent="0.15">
      <c r="A7522" s="624">
        <v>1412</v>
      </c>
      <c r="B7522" s="203" t="s">
        <v>12</v>
      </c>
      <c r="C7522" s="207" t="s">
        <v>11</v>
      </c>
      <c r="D7522" s="207" t="s">
        <v>280</v>
      </c>
      <c r="E7522" s="207" t="s">
        <v>281</v>
      </c>
      <c r="F7522" s="627" t="s">
        <v>8</v>
      </c>
      <c r="G7522" s="628"/>
      <c r="H7522" s="629"/>
      <c r="I7522" s="630"/>
      <c r="J7522" s="630"/>
      <c r="K7522" s="630"/>
      <c r="L7522" s="631"/>
    </row>
    <row r="7523" spans="1:12" s="194" customFormat="1" ht="26.65" customHeight="1" x14ac:dyDescent="0.15">
      <c r="A7523" s="625"/>
      <c r="B7523" s="620" t="s">
        <v>4385</v>
      </c>
      <c r="C7523" s="620" t="s">
        <v>4386</v>
      </c>
      <c r="D7523" s="634">
        <v>43403</v>
      </c>
      <c r="E7523" s="620" t="s">
        <v>950</v>
      </c>
      <c r="F7523" s="636" t="s">
        <v>4387</v>
      </c>
      <c r="G7523" s="637"/>
      <c r="H7523" s="610" t="s">
        <v>286</v>
      </c>
      <c r="I7523" s="611"/>
      <c r="J7523" s="209" t="s">
        <v>287</v>
      </c>
      <c r="K7523" s="209" t="s">
        <v>16</v>
      </c>
      <c r="L7523" s="210">
        <v>1188</v>
      </c>
    </row>
    <row r="7524" spans="1:12" s="194" customFormat="1" ht="61.9" customHeight="1" x14ac:dyDescent="0.15">
      <c r="A7524" s="625"/>
      <c r="B7524" s="621"/>
      <c r="C7524" s="621"/>
      <c r="D7524" s="635"/>
      <c r="E7524" s="621"/>
      <c r="F7524" s="638"/>
      <c r="G7524" s="639"/>
      <c r="H7524" s="610" t="s">
        <v>242</v>
      </c>
      <c r="I7524" s="611"/>
      <c r="J7524" s="209" t="s">
        <v>287</v>
      </c>
      <c r="K7524" s="209" t="s">
        <v>16</v>
      </c>
      <c r="L7524" s="210">
        <v>1400</v>
      </c>
    </row>
    <row r="7525" spans="1:12" s="194" customFormat="1" ht="24.6" customHeight="1" x14ac:dyDescent="0.15">
      <c r="A7525" s="625"/>
      <c r="B7525" s="203" t="s">
        <v>6</v>
      </c>
      <c r="C7525" s="207" t="s">
        <v>5</v>
      </c>
      <c r="D7525" s="207" t="s">
        <v>288</v>
      </c>
      <c r="E7525" s="207" t="s">
        <v>289</v>
      </c>
      <c r="F7525" s="612"/>
      <c r="G7525" s="613"/>
      <c r="H7525" s="616" t="s">
        <v>290</v>
      </c>
      <c r="I7525" s="617"/>
      <c r="J7525" s="620" t="s">
        <v>287</v>
      </c>
      <c r="K7525" s="620" t="s">
        <v>287</v>
      </c>
      <c r="L7525" s="622">
        <v>0</v>
      </c>
    </row>
    <row r="7526" spans="1:12" s="194" customFormat="1" ht="24.6" customHeight="1" x14ac:dyDescent="0.15">
      <c r="A7526" s="626"/>
      <c r="B7526" s="209" t="s">
        <v>4388</v>
      </c>
      <c r="C7526" s="209" t="s">
        <v>4387</v>
      </c>
      <c r="D7526" s="211">
        <v>43406</v>
      </c>
      <c r="E7526" s="209" t="s">
        <v>4389</v>
      </c>
      <c r="F7526" s="614"/>
      <c r="G7526" s="615"/>
      <c r="H7526" s="618"/>
      <c r="I7526" s="619"/>
      <c r="J7526" s="621"/>
      <c r="K7526" s="621"/>
      <c r="L7526" s="623"/>
    </row>
    <row r="7527" spans="1:12" s="194" customFormat="1" ht="24.6" customHeight="1" x14ac:dyDescent="0.15">
      <c r="A7527" s="624">
        <v>1413</v>
      </c>
      <c r="B7527" s="203" t="s">
        <v>12</v>
      </c>
      <c r="C7527" s="207" t="s">
        <v>11</v>
      </c>
      <c r="D7527" s="207" t="s">
        <v>280</v>
      </c>
      <c r="E7527" s="207" t="s">
        <v>281</v>
      </c>
      <c r="F7527" s="627" t="s">
        <v>8</v>
      </c>
      <c r="G7527" s="628"/>
      <c r="H7527" s="629"/>
      <c r="I7527" s="630"/>
      <c r="J7527" s="630"/>
      <c r="K7527" s="630"/>
      <c r="L7527" s="631"/>
    </row>
    <row r="7528" spans="1:12" s="194" customFormat="1" ht="26.65" customHeight="1" x14ac:dyDescent="0.15">
      <c r="A7528" s="625"/>
      <c r="B7528" s="620" t="s">
        <v>4385</v>
      </c>
      <c r="C7528" s="620" t="s">
        <v>4390</v>
      </c>
      <c r="D7528" s="634">
        <v>43480</v>
      </c>
      <c r="E7528" s="620" t="s">
        <v>2055</v>
      </c>
      <c r="F7528" s="636" t="s">
        <v>2500</v>
      </c>
      <c r="G7528" s="637"/>
      <c r="H7528" s="610" t="s">
        <v>286</v>
      </c>
      <c r="I7528" s="611"/>
      <c r="J7528" s="209" t="s">
        <v>287</v>
      </c>
      <c r="K7528" s="209" t="s">
        <v>16</v>
      </c>
      <c r="L7528" s="210">
        <v>1748</v>
      </c>
    </row>
    <row r="7529" spans="1:12" s="194" customFormat="1" ht="83.65" customHeight="1" x14ac:dyDescent="0.15">
      <c r="A7529" s="625"/>
      <c r="B7529" s="621"/>
      <c r="C7529" s="621"/>
      <c r="D7529" s="635"/>
      <c r="E7529" s="621"/>
      <c r="F7529" s="638"/>
      <c r="G7529" s="639"/>
      <c r="H7529" s="610" t="s">
        <v>242</v>
      </c>
      <c r="I7529" s="611"/>
      <c r="J7529" s="209" t="s">
        <v>287</v>
      </c>
      <c r="K7529" s="209" t="s">
        <v>16</v>
      </c>
      <c r="L7529" s="210">
        <v>845.76</v>
      </c>
    </row>
    <row r="7530" spans="1:12" s="194" customFormat="1" ht="24.6" customHeight="1" x14ac:dyDescent="0.15">
      <c r="A7530" s="625"/>
      <c r="B7530" s="203" t="s">
        <v>6</v>
      </c>
      <c r="C7530" s="207" t="s">
        <v>5</v>
      </c>
      <c r="D7530" s="207" t="s">
        <v>288</v>
      </c>
      <c r="E7530" s="207" t="s">
        <v>289</v>
      </c>
      <c r="F7530" s="612"/>
      <c r="G7530" s="613"/>
      <c r="H7530" s="616" t="s">
        <v>290</v>
      </c>
      <c r="I7530" s="617"/>
      <c r="J7530" s="620" t="s">
        <v>287</v>
      </c>
      <c r="K7530" s="620" t="s">
        <v>287</v>
      </c>
      <c r="L7530" s="622">
        <v>0</v>
      </c>
    </row>
    <row r="7531" spans="1:12" s="194" customFormat="1" ht="24.6" customHeight="1" x14ac:dyDescent="0.15">
      <c r="A7531" s="626"/>
      <c r="B7531" s="209" t="s">
        <v>4388</v>
      </c>
      <c r="C7531" s="209" t="s">
        <v>2500</v>
      </c>
      <c r="D7531" s="211">
        <v>43485</v>
      </c>
      <c r="E7531" s="209" t="s">
        <v>430</v>
      </c>
      <c r="F7531" s="614"/>
      <c r="G7531" s="615"/>
      <c r="H7531" s="618"/>
      <c r="I7531" s="619"/>
      <c r="J7531" s="621"/>
      <c r="K7531" s="621"/>
      <c r="L7531" s="623"/>
    </row>
    <row r="7532" spans="1:12" s="194" customFormat="1" ht="24.6" customHeight="1" x14ac:dyDescent="0.15">
      <c r="A7532" s="624">
        <v>1414</v>
      </c>
      <c r="B7532" s="203" t="s">
        <v>12</v>
      </c>
      <c r="C7532" s="207" t="s">
        <v>11</v>
      </c>
      <c r="D7532" s="207" t="s">
        <v>280</v>
      </c>
      <c r="E7532" s="207" t="s">
        <v>281</v>
      </c>
      <c r="F7532" s="627" t="s">
        <v>8</v>
      </c>
      <c r="G7532" s="628"/>
      <c r="H7532" s="629"/>
      <c r="I7532" s="630"/>
      <c r="J7532" s="630"/>
      <c r="K7532" s="630"/>
      <c r="L7532" s="631"/>
    </row>
    <row r="7533" spans="1:12" s="194" customFormat="1" ht="26.65" customHeight="1" x14ac:dyDescent="0.15">
      <c r="A7533" s="625"/>
      <c r="B7533" s="620" t="s">
        <v>4385</v>
      </c>
      <c r="C7533" s="632" t="s">
        <v>4391</v>
      </c>
      <c r="D7533" s="634">
        <v>43529</v>
      </c>
      <c r="E7533" s="620" t="s">
        <v>359</v>
      </c>
      <c r="F7533" s="636" t="s">
        <v>4392</v>
      </c>
      <c r="G7533" s="637"/>
      <c r="H7533" s="610" t="s">
        <v>286</v>
      </c>
      <c r="I7533" s="611"/>
      <c r="J7533" s="209" t="s">
        <v>287</v>
      </c>
      <c r="K7533" s="209" t="s">
        <v>16</v>
      </c>
      <c r="L7533" s="210">
        <v>1367.25</v>
      </c>
    </row>
    <row r="7534" spans="1:12" s="194" customFormat="1" ht="126.95" customHeight="1" x14ac:dyDescent="0.15">
      <c r="A7534" s="625"/>
      <c r="B7534" s="621"/>
      <c r="C7534" s="633"/>
      <c r="D7534" s="635"/>
      <c r="E7534" s="621"/>
      <c r="F7534" s="638"/>
      <c r="G7534" s="639"/>
      <c r="H7534" s="610" t="s">
        <v>242</v>
      </c>
      <c r="I7534" s="611"/>
      <c r="J7534" s="209" t="s">
        <v>287</v>
      </c>
      <c r="K7534" s="209" t="s">
        <v>16</v>
      </c>
      <c r="L7534" s="210">
        <v>1124.0899999999999</v>
      </c>
    </row>
    <row r="7535" spans="1:12" s="194" customFormat="1" ht="24.6" customHeight="1" x14ac:dyDescent="0.15">
      <c r="A7535" s="625"/>
      <c r="B7535" s="203" t="s">
        <v>6</v>
      </c>
      <c r="C7535" s="207" t="s">
        <v>5</v>
      </c>
      <c r="D7535" s="207" t="s">
        <v>288</v>
      </c>
      <c r="E7535" s="207" t="s">
        <v>289</v>
      </c>
      <c r="F7535" s="612"/>
      <c r="G7535" s="613"/>
      <c r="H7535" s="616" t="s">
        <v>290</v>
      </c>
      <c r="I7535" s="617"/>
      <c r="J7535" s="620" t="s">
        <v>287</v>
      </c>
      <c r="K7535" s="620" t="s">
        <v>16</v>
      </c>
      <c r="L7535" s="622">
        <v>77.25</v>
      </c>
    </row>
    <row r="7536" spans="1:12" s="194" customFormat="1" ht="24.6" customHeight="1" x14ac:dyDescent="0.15">
      <c r="A7536" s="626"/>
      <c r="B7536" s="209" t="s">
        <v>4388</v>
      </c>
      <c r="C7536" s="209" t="s">
        <v>4392</v>
      </c>
      <c r="D7536" s="211">
        <v>43536</v>
      </c>
      <c r="E7536" s="209" t="s">
        <v>4393</v>
      </c>
      <c r="F7536" s="614"/>
      <c r="G7536" s="615"/>
      <c r="H7536" s="618"/>
      <c r="I7536" s="619"/>
      <c r="J7536" s="621"/>
      <c r="K7536" s="621"/>
      <c r="L7536" s="623"/>
    </row>
    <row r="7537" spans="1:12" s="194" customFormat="1" ht="24.6" customHeight="1" x14ac:dyDescent="0.15">
      <c r="A7537" s="624">
        <v>1415</v>
      </c>
      <c r="B7537" s="203" t="s">
        <v>12</v>
      </c>
      <c r="C7537" s="207" t="s">
        <v>11</v>
      </c>
      <c r="D7537" s="207" t="s">
        <v>280</v>
      </c>
      <c r="E7537" s="207" t="s">
        <v>281</v>
      </c>
      <c r="F7537" s="627" t="s">
        <v>8</v>
      </c>
      <c r="G7537" s="628"/>
      <c r="H7537" s="629"/>
      <c r="I7537" s="630"/>
      <c r="J7537" s="630"/>
      <c r="K7537" s="630"/>
      <c r="L7537" s="631"/>
    </row>
    <row r="7538" spans="1:12" s="194" customFormat="1" ht="26.65" customHeight="1" x14ac:dyDescent="0.15">
      <c r="A7538" s="625"/>
      <c r="B7538" s="620" t="s">
        <v>4385</v>
      </c>
      <c r="C7538" s="620" t="s">
        <v>4394</v>
      </c>
      <c r="D7538" s="634">
        <v>43545</v>
      </c>
      <c r="E7538" s="620" t="s">
        <v>659</v>
      </c>
      <c r="F7538" s="636" t="s">
        <v>1427</v>
      </c>
      <c r="G7538" s="637"/>
      <c r="H7538" s="610" t="s">
        <v>286</v>
      </c>
      <c r="I7538" s="611"/>
      <c r="J7538" s="209" t="s">
        <v>287</v>
      </c>
      <c r="K7538" s="209" t="s">
        <v>16</v>
      </c>
      <c r="L7538" s="210">
        <v>173</v>
      </c>
    </row>
    <row r="7539" spans="1:12" s="194" customFormat="1" ht="105" customHeight="1" x14ac:dyDescent="0.15">
      <c r="A7539" s="625"/>
      <c r="B7539" s="621"/>
      <c r="C7539" s="621"/>
      <c r="D7539" s="635"/>
      <c r="E7539" s="621"/>
      <c r="F7539" s="638"/>
      <c r="G7539" s="639"/>
      <c r="H7539" s="610" t="s">
        <v>242</v>
      </c>
      <c r="I7539" s="611"/>
      <c r="J7539" s="209" t="s">
        <v>287</v>
      </c>
      <c r="K7539" s="209" t="s">
        <v>16</v>
      </c>
      <c r="L7539" s="210">
        <v>436.6</v>
      </c>
    </row>
    <row r="7540" spans="1:12" s="194" customFormat="1" ht="24.6" customHeight="1" x14ac:dyDescent="0.15">
      <c r="A7540" s="625"/>
      <c r="B7540" s="203" t="s">
        <v>6</v>
      </c>
      <c r="C7540" s="207" t="s">
        <v>5</v>
      </c>
      <c r="D7540" s="207" t="s">
        <v>288</v>
      </c>
      <c r="E7540" s="207" t="s">
        <v>289</v>
      </c>
      <c r="F7540" s="612"/>
      <c r="G7540" s="613"/>
      <c r="H7540" s="616" t="s">
        <v>290</v>
      </c>
      <c r="I7540" s="617"/>
      <c r="J7540" s="620" t="s">
        <v>287</v>
      </c>
      <c r="K7540" s="620" t="s">
        <v>287</v>
      </c>
      <c r="L7540" s="622">
        <v>0</v>
      </c>
    </row>
    <row r="7541" spans="1:12" s="194" customFormat="1" ht="24.6" customHeight="1" x14ac:dyDescent="0.15">
      <c r="A7541" s="626"/>
      <c r="B7541" s="209" t="s">
        <v>4388</v>
      </c>
      <c r="C7541" s="209" t="s">
        <v>1427</v>
      </c>
      <c r="D7541" s="211">
        <v>43546</v>
      </c>
      <c r="E7541" s="209" t="s">
        <v>1997</v>
      </c>
      <c r="F7541" s="614"/>
      <c r="G7541" s="615"/>
      <c r="H7541" s="618"/>
      <c r="I7541" s="619"/>
      <c r="J7541" s="621"/>
      <c r="K7541" s="621"/>
      <c r="L7541" s="623"/>
    </row>
    <row r="7542" spans="1:12" s="194" customFormat="1" ht="24.6" customHeight="1" x14ac:dyDescent="0.15">
      <c r="A7542" s="624">
        <v>1416</v>
      </c>
      <c r="B7542" s="203" t="s">
        <v>12</v>
      </c>
      <c r="C7542" s="207" t="s">
        <v>11</v>
      </c>
      <c r="D7542" s="207" t="s">
        <v>280</v>
      </c>
      <c r="E7542" s="207" t="s">
        <v>281</v>
      </c>
      <c r="F7542" s="627" t="s">
        <v>8</v>
      </c>
      <c r="G7542" s="628"/>
      <c r="H7542" s="629"/>
      <c r="I7542" s="630"/>
      <c r="J7542" s="630"/>
      <c r="K7542" s="630"/>
      <c r="L7542" s="631"/>
    </row>
    <row r="7543" spans="1:12" s="194" customFormat="1" ht="26.65" customHeight="1" x14ac:dyDescent="0.15">
      <c r="A7543" s="625"/>
      <c r="B7543" s="620" t="s">
        <v>4395</v>
      </c>
      <c r="C7543" s="632" t="s">
        <v>4396</v>
      </c>
      <c r="D7543" s="634">
        <v>43379</v>
      </c>
      <c r="E7543" s="620" t="s">
        <v>763</v>
      </c>
      <c r="F7543" s="636" t="s">
        <v>4397</v>
      </c>
      <c r="G7543" s="637"/>
      <c r="H7543" s="610" t="s">
        <v>286</v>
      </c>
      <c r="I7543" s="611"/>
      <c r="J7543" s="209" t="s">
        <v>287</v>
      </c>
      <c r="K7543" s="209" t="s">
        <v>16</v>
      </c>
      <c r="L7543" s="210">
        <v>461.28</v>
      </c>
    </row>
    <row r="7544" spans="1:12" s="194" customFormat="1" ht="234.2" customHeight="1" x14ac:dyDescent="0.15">
      <c r="A7544" s="625"/>
      <c r="B7544" s="621"/>
      <c r="C7544" s="633"/>
      <c r="D7544" s="635"/>
      <c r="E7544" s="621"/>
      <c r="F7544" s="638"/>
      <c r="G7544" s="639"/>
      <c r="H7544" s="610" t="s">
        <v>242</v>
      </c>
      <c r="I7544" s="611"/>
      <c r="J7544" s="209" t="s">
        <v>287</v>
      </c>
      <c r="K7544" s="209" t="s">
        <v>16</v>
      </c>
      <c r="L7544" s="210">
        <v>261.60000000000002</v>
      </c>
    </row>
    <row r="7545" spans="1:12" s="194" customFormat="1" ht="24.6" customHeight="1" x14ac:dyDescent="0.15">
      <c r="A7545" s="625"/>
      <c r="B7545" s="203" t="s">
        <v>6</v>
      </c>
      <c r="C7545" s="207" t="s">
        <v>5</v>
      </c>
      <c r="D7545" s="207" t="s">
        <v>288</v>
      </c>
      <c r="E7545" s="207" t="s">
        <v>289</v>
      </c>
      <c r="F7545" s="612"/>
      <c r="G7545" s="613"/>
      <c r="H7545" s="616" t="s">
        <v>290</v>
      </c>
      <c r="I7545" s="617"/>
      <c r="J7545" s="620" t="s">
        <v>287</v>
      </c>
      <c r="K7545" s="620" t="s">
        <v>16</v>
      </c>
      <c r="L7545" s="622">
        <v>350</v>
      </c>
    </row>
    <row r="7546" spans="1:12" s="194" customFormat="1" ht="24.6" customHeight="1" x14ac:dyDescent="0.15">
      <c r="A7546" s="626"/>
      <c r="B7546" s="209" t="s">
        <v>4398</v>
      </c>
      <c r="C7546" s="209" t="s">
        <v>4397</v>
      </c>
      <c r="D7546" s="211">
        <v>43383</v>
      </c>
      <c r="E7546" s="209" t="s">
        <v>4251</v>
      </c>
      <c r="F7546" s="614"/>
      <c r="G7546" s="615"/>
      <c r="H7546" s="618"/>
      <c r="I7546" s="619"/>
      <c r="J7546" s="621"/>
      <c r="K7546" s="621"/>
      <c r="L7546" s="623"/>
    </row>
    <row r="7547" spans="1:12" s="194" customFormat="1" ht="24.6" customHeight="1" x14ac:dyDescent="0.15">
      <c r="A7547" s="624">
        <v>1417</v>
      </c>
      <c r="B7547" s="203" t="s">
        <v>12</v>
      </c>
      <c r="C7547" s="207" t="s">
        <v>11</v>
      </c>
      <c r="D7547" s="207" t="s">
        <v>280</v>
      </c>
      <c r="E7547" s="207" t="s">
        <v>281</v>
      </c>
      <c r="F7547" s="627" t="s">
        <v>8</v>
      </c>
      <c r="G7547" s="628"/>
      <c r="H7547" s="629"/>
      <c r="I7547" s="630"/>
      <c r="J7547" s="630"/>
      <c r="K7547" s="630"/>
      <c r="L7547" s="631"/>
    </row>
    <row r="7548" spans="1:12" s="194" customFormat="1" ht="26.65" customHeight="1" x14ac:dyDescent="0.15">
      <c r="A7548" s="625"/>
      <c r="B7548" s="620" t="s">
        <v>4399</v>
      </c>
      <c r="C7548" s="632" t="s">
        <v>4400</v>
      </c>
      <c r="D7548" s="634">
        <v>43392</v>
      </c>
      <c r="E7548" s="620" t="s">
        <v>469</v>
      </c>
      <c r="F7548" s="636" t="s">
        <v>4401</v>
      </c>
      <c r="G7548" s="637"/>
      <c r="H7548" s="610" t="s">
        <v>286</v>
      </c>
      <c r="I7548" s="611"/>
      <c r="J7548" s="209" t="s">
        <v>287</v>
      </c>
      <c r="K7548" s="209" t="s">
        <v>16</v>
      </c>
      <c r="L7548" s="210">
        <v>139.35</v>
      </c>
    </row>
    <row r="7549" spans="1:12" s="194" customFormat="1" ht="137.65" customHeight="1" x14ac:dyDescent="0.15">
      <c r="A7549" s="625"/>
      <c r="B7549" s="621"/>
      <c r="C7549" s="633"/>
      <c r="D7549" s="635"/>
      <c r="E7549" s="621"/>
      <c r="F7549" s="638"/>
      <c r="G7549" s="639"/>
      <c r="H7549" s="610" t="s">
        <v>242</v>
      </c>
      <c r="I7549" s="611"/>
      <c r="J7549" s="209" t="s">
        <v>287</v>
      </c>
      <c r="K7549" s="209" t="s">
        <v>16</v>
      </c>
      <c r="L7549" s="210">
        <v>295.95999999999998</v>
      </c>
    </row>
    <row r="7550" spans="1:12" s="194" customFormat="1" ht="24.6" customHeight="1" x14ac:dyDescent="0.15">
      <c r="A7550" s="625"/>
      <c r="B7550" s="203" t="s">
        <v>6</v>
      </c>
      <c r="C7550" s="207" t="s">
        <v>5</v>
      </c>
      <c r="D7550" s="207" t="s">
        <v>288</v>
      </c>
      <c r="E7550" s="207" t="s">
        <v>289</v>
      </c>
      <c r="F7550" s="612"/>
      <c r="G7550" s="613"/>
      <c r="H7550" s="616" t="s">
        <v>290</v>
      </c>
      <c r="I7550" s="617"/>
      <c r="J7550" s="620" t="s">
        <v>287</v>
      </c>
      <c r="K7550" s="620" t="s">
        <v>16</v>
      </c>
      <c r="L7550" s="622">
        <v>134.44</v>
      </c>
    </row>
    <row r="7551" spans="1:12" s="194" customFormat="1" ht="24.6" customHeight="1" x14ac:dyDescent="0.15">
      <c r="A7551" s="626"/>
      <c r="B7551" s="209" t="s">
        <v>291</v>
      </c>
      <c r="C7551" s="209" t="s">
        <v>4401</v>
      </c>
      <c r="D7551" s="211">
        <v>43393</v>
      </c>
      <c r="E7551" s="209" t="s">
        <v>4402</v>
      </c>
      <c r="F7551" s="614"/>
      <c r="G7551" s="615"/>
      <c r="H7551" s="618"/>
      <c r="I7551" s="619"/>
      <c r="J7551" s="621"/>
      <c r="K7551" s="621"/>
      <c r="L7551" s="623"/>
    </row>
    <row r="7552" spans="1:12" s="194" customFormat="1" ht="24.6" customHeight="1" x14ac:dyDescent="0.15">
      <c r="A7552" s="624">
        <v>1418</v>
      </c>
      <c r="B7552" s="203" t="s">
        <v>12</v>
      </c>
      <c r="C7552" s="207" t="s">
        <v>11</v>
      </c>
      <c r="D7552" s="207" t="s">
        <v>280</v>
      </c>
      <c r="E7552" s="207" t="s">
        <v>281</v>
      </c>
      <c r="F7552" s="627" t="s">
        <v>8</v>
      </c>
      <c r="G7552" s="628"/>
      <c r="H7552" s="629"/>
      <c r="I7552" s="630"/>
      <c r="J7552" s="630"/>
      <c r="K7552" s="630"/>
      <c r="L7552" s="631"/>
    </row>
    <row r="7553" spans="1:12" s="194" customFormat="1" ht="26.65" customHeight="1" x14ac:dyDescent="0.15">
      <c r="A7553" s="625"/>
      <c r="B7553" s="620" t="s">
        <v>4403</v>
      </c>
      <c r="C7553" s="632" t="s">
        <v>4404</v>
      </c>
      <c r="D7553" s="634">
        <v>43427</v>
      </c>
      <c r="E7553" s="620" t="s">
        <v>4405</v>
      </c>
      <c r="F7553" s="636" t="s">
        <v>4406</v>
      </c>
      <c r="G7553" s="637"/>
      <c r="H7553" s="610" t="s">
        <v>286</v>
      </c>
      <c r="I7553" s="611"/>
      <c r="J7553" s="209" t="s">
        <v>287</v>
      </c>
      <c r="K7553" s="209" t="s">
        <v>16</v>
      </c>
      <c r="L7553" s="210">
        <v>600</v>
      </c>
    </row>
    <row r="7554" spans="1:12" s="194" customFormat="1" ht="409.6" customHeight="1" x14ac:dyDescent="0.15">
      <c r="A7554" s="625"/>
      <c r="B7554" s="640"/>
      <c r="C7554" s="641"/>
      <c r="D7554" s="642"/>
      <c r="E7554" s="640"/>
      <c r="F7554" s="643"/>
      <c r="G7554" s="644"/>
      <c r="H7554" s="616" t="s">
        <v>242</v>
      </c>
      <c r="I7554" s="617"/>
      <c r="J7554" s="620" t="s">
        <v>287</v>
      </c>
      <c r="K7554" s="620" t="s">
        <v>287</v>
      </c>
      <c r="L7554" s="622">
        <v>0</v>
      </c>
    </row>
    <row r="7555" spans="1:12" s="194" customFormat="1" ht="409.6" customHeight="1" x14ac:dyDescent="0.15">
      <c r="A7555" s="625"/>
      <c r="B7555" s="640"/>
      <c r="C7555" s="641"/>
      <c r="D7555" s="642"/>
      <c r="E7555" s="640"/>
      <c r="F7555" s="643"/>
      <c r="G7555" s="644"/>
      <c r="H7555" s="646"/>
      <c r="I7555" s="647"/>
      <c r="J7555" s="640"/>
      <c r="K7555" s="640"/>
      <c r="L7555" s="645"/>
    </row>
    <row r="7556" spans="1:12" s="194" customFormat="1" ht="159.94999999999999" customHeight="1" x14ac:dyDescent="0.15">
      <c r="A7556" s="625"/>
      <c r="B7556" s="621"/>
      <c r="C7556" s="633"/>
      <c r="D7556" s="635"/>
      <c r="E7556" s="621"/>
      <c r="F7556" s="638"/>
      <c r="G7556" s="639"/>
      <c r="H7556" s="618"/>
      <c r="I7556" s="619"/>
      <c r="J7556" s="621"/>
      <c r="K7556" s="621"/>
      <c r="L7556" s="623"/>
    </row>
    <row r="7557" spans="1:12" s="194" customFormat="1" ht="24.6" customHeight="1" x14ac:dyDescent="0.15">
      <c r="A7557" s="625"/>
      <c r="B7557" s="203" t="s">
        <v>6</v>
      </c>
      <c r="C7557" s="207" t="s">
        <v>5</v>
      </c>
      <c r="D7557" s="207" t="s">
        <v>288</v>
      </c>
      <c r="E7557" s="207" t="s">
        <v>289</v>
      </c>
      <c r="F7557" s="612"/>
      <c r="G7557" s="613"/>
      <c r="H7557" s="616" t="s">
        <v>290</v>
      </c>
      <c r="I7557" s="617"/>
      <c r="J7557" s="620" t="s">
        <v>287</v>
      </c>
      <c r="K7557" s="620" t="s">
        <v>16</v>
      </c>
      <c r="L7557" s="622">
        <v>859.06</v>
      </c>
    </row>
    <row r="7558" spans="1:12" s="194" customFormat="1" ht="24.6" customHeight="1" x14ac:dyDescent="0.15">
      <c r="A7558" s="626"/>
      <c r="B7558" s="209" t="s">
        <v>460</v>
      </c>
      <c r="C7558" s="209" t="s">
        <v>4406</v>
      </c>
      <c r="D7558" s="211">
        <v>43447</v>
      </c>
      <c r="E7558" s="209" t="s">
        <v>4407</v>
      </c>
      <c r="F7558" s="614"/>
      <c r="G7558" s="615"/>
      <c r="H7558" s="618"/>
      <c r="I7558" s="619"/>
      <c r="J7558" s="621"/>
      <c r="K7558" s="621"/>
      <c r="L7558" s="623"/>
    </row>
    <row r="7559" spans="1:12" s="194" customFormat="1" ht="24.6" customHeight="1" x14ac:dyDescent="0.15">
      <c r="A7559" s="624">
        <v>1419</v>
      </c>
      <c r="B7559" s="203" t="s">
        <v>12</v>
      </c>
      <c r="C7559" s="207" t="s">
        <v>11</v>
      </c>
      <c r="D7559" s="207" t="s">
        <v>280</v>
      </c>
      <c r="E7559" s="207" t="s">
        <v>281</v>
      </c>
      <c r="F7559" s="627" t="s">
        <v>8</v>
      </c>
      <c r="G7559" s="628"/>
      <c r="H7559" s="629"/>
      <c r="I7559" s="630"/>
      <c r="J7559" s="630"/>
      <c r="K7559" s="630"/>
      <c r="L7559" s="631"/>
    </row>
    <row r="7560" spans="1:12" s="194" customFormat="1" ht="26.65" customHeight="1" x14ac:dyDescent="0.15">
      <c r="A7560" s="625"/>
      <c r="B7560" s="620" t="s">
        <v>4403</v>
      </c>
      <c r="C7560" s="632" t="s">
        <v>4404</v>
      </c>
      <c r="D7560" s="634">
        <v>43427</v>
      </c>
      <c r="E7560" s="620" t="s">
        <v>4405</v>
      </c>
      <c r="F7560" s="636" t="s">
        <v>465</v>
      </c>
      <c r="G7560" s="637"/>
      <c r="H7560" s="610" t="s">
        <v>286</v>
      </c>
      <c r="I7560" s="611"/>
      <c r="J7560" s="209" t="s">
        <v>16</v>
      </c>
      <c r="K7560" s="209" t="s">
        <v>287</v>
      </c>
      <c r="L7560" s="210">
        <v>747.5</v>
      </c>
    </row>
    <row r="7561" spans="1:12" s="194" customFormat="1" ht="409.6" customHeight="1" x14ac:dyDescent="0.15">
      <c r="A7561" s="625"/>
      <c r="B7561" s="640"/>
      <c r="C7561" s="641"/>
      <c r="D7561" s="642"/>
      <c r="E7561" s="640"/>
      <c r="F7561" s="643"/>
      <c r="G7561" s="644"/>
      <c r="H7561" s="616" t="s">
        <v>242</v>
      </c>
      <c r="I7561" s="617"/>
      <c r="J7561" s="620" t="s">
        <v>16</v>
      </c>
      <c r="K7561" s="620" t="s">
        <v>287</v>
      </c>
      <c r="L7561" s="622">
        <v>1699.2</v>
      </c>
    </row>
    <row r="7562" spans="1:12" s="194" customFormat="1" ht="409.6" customHeight="1" x14ac:dyDescent="0.15">
      <c r="A7562" s="625"/>
      <c r="B7562" s="640"/>
      <c r="C7562" s="641"/>
      <c r="D7562" s="642"/>
      <c r="E7562" s="640"/>
      <c r="F7562" s="643"/>
      <c r="G7562" s="644"/>
      <c r="H7562" s="646"/>
      <c r="I7562" s="647"/>
      <c r="J7562" s="640"/>
      <c r="K7562" s="640"/>
      <c r="L7562" s="645"/>
    </row>
    <row r="7563" spans="1:12" s="194" customFormat="1" ht="159.94999999999999" customHeight="1" x14ac:dyDescent="0.15">
      <c r="A7563" s="625"/>
      <c r="B7563" s="621"/>
      <c r="C7563" s="633"/>
      <c r="D7563" s="635"/>
      <c r="E7563" s="621"/>
      <c r="F7563" s="638"/>
      <c r="G7563" s="639"/>
      <c r="H7563" s="618"/>
      <c r="I7563" s="619"/>
      <c r="J7563" s="621"/>
      <c r="K7563" s="621"/>
      <c r="L7563" s="623"/>
    </row>
    <row r="7564" spans="1:12" s="194" customFormat="1" ht="24.6" customHeight="1" x14ac:dyDescent="0.15">
      <c r="A7564" s="625"/>
      <c r="B7564" s="203" t="s">
        <v>6</v>
      </c>
      <c r="C7564" s="207" t="s">
        <v>5</v>
      </c>
      <c r="D7564" s="207" t="s">
        <v>288</v>
      </c>
      <c r="E7564" s="207" t="s">
        <v>289</v>
      </c>
      <c r="F7564" s="612"/>
      <c r="G7564" s="613"/>
      <c r="H7564" s="616" t="s">
        <v>290</v>
      </c>
      <c r="I7564" s="617"/>
      <c r="J7564" s="620" t="s">
        <v>16</v>
      </c>
      <c r="K7564" s="620" t="s">
        <v>16</v>
      </c>
      <c r="L7564" s="622">
        <v>910</v>
      </c>
    </row>
    <row r="7565" spans="1:12" s="194" customFormat="1" ht="24.6" customHeight="1" x14ac:dyDescent="0.15">
      <c r="A7565" s="626"/>
      <c r="B7565" s="209" t="s">
        <v>460</v>
      </c>
      <c r="C7565" s="209" t="s">
        <v>465</v>
      </c>
      <c r="D7565" s="211">
        <v>43447</v>
      </c>
      <c r="E7565" s="209" t="s">
        <v>4407</v>
      </c>
      <c r="F7565" s="614"/>
      <c r="G7565" s="615"/>
      <c r="H7565" s="618"/>
      <c r="I7565" s="619"/>
      <c r="J7565" s="621"/>
      <c r="K7565" s="621"/>
      <c r="L7565" s="623"/>
    </row>
    <row r="7566" spans="1:12" s="194" customFormat="1" ht="24.6" customHeight="1" x14ac:dyDescent="0.15">
      <c r="A7566" s="624">
        <v>1420</v>
      </c>
      <c r="B7566" s="203" t="s">
        <v>12</v>
      </c>
      <c r="C7566" s="207" t="s">
        <v>11</v>
      </c>
      <c r="D7566" s="207" t="s">
        <v>280</v>
      </c>
      <c r="E7566" s="207" t="s">
        <v>281</v>
      </c>
      <c r="F7566" s="627" t="s">
        <v>8</v>
      </c>
      <c r="G7566" s="628"/>
      <c r="H7566" s="629"/>
      <c r="I7566" s="630"/>
      <c r="J7566" s="630"/>
      <c r="K7566" s="630"/>
      <c r="L7566" s="631"/>
    </row>
    <row r="7567" spans="1:12" s="194" customFormat="1" ht="26.65" customHeight="1" x14ac:dyDescent="0.15">
      <c r="A7567" s="625"/>
      <c r="B7567" s="620" t="s">
        <v>4403</v>
      </c>
      <c r="C7567" s="632" t="s">
        <v>4408</v>
      </c>
      <c r="D7567" s="634">
        <v>43507</v>
      </c>
      <c r="E7567" s="620" t="s">
        <v>2595</v>
      </c>
      <c r="F7567" s="636" t="s">
        <v>2596</v>
      </c>
      <c r="G7567" s="637"/>
      <c r="H7567" s="610" t="s">
        <v>286</v>
      </c>
      <c r="I7567" s="611"/>
      <c r="J7567" s="209" t="s">
        <v>287</v>
      </c>
      <c r="K7567" s="209" t="s">
        <v>16</v>
      </c>
      <c r="L7567" s="210">
        <v>693.74</v>
      </c>
    </row>
    <row r="7568" spans="1:12" s="194" customFormat="1" ht="409.6" customHeight="1" x14ac:dyDescent="0.15">
      <c r="A7568" s="625"/>
      <c r="B7568" s="640"/>
      <c r="C7568" s="641"/>
      <c r="D7568" s="642"/>
      <c r="E7568" s="640"/>
      <c r="F7568" s="643"/>
      <c r="G7568" s="644"/>
      <c r="H7568" s="616" t="s">
        <v>242</v>
      </c>
      <c r="I7568" s="617"/>
      <c r="J7568" s="620" t="s">
        <v>287</v>
      </c>
      <c r="K7568" s="620" t="s">
        <v>16</v>
      </c>
      <c r="L7568" s="622">
        <v>238.96</v>
      </c>
    </row>
    <row r="7569" spans="1:12" s="194" customFormat="1" ht="126.95" customHeight="1" x14ac:dyDescent="0.15">
      <c r="A7569" s="625"/>
      <c r="B7569" s="621"/>
      <c r="C7569" s="633"/>
      <c r="D7569" s="635"/>
      <c r="E7569" s="621"/>
      <c r="F7569" s="638"/>
      <c r="G7569" s="639"/>
      <c r="H7569" s="618"/>
      <c r="I7569" s="619"/>
      <c r="J7569" s="621"/>
      <c r="K7569" s="621"/>
      <c r="L7569" s="623"/>
    </row>
    <row r="7570" spans="1:12" s="194" customFormat="1" ht="24.6" customHeight="1" x14ac:dyDescent="0.15">
      <c r="A7570" s="625"/>
      <c r="B7570" s="203" t="s">
        <v>6</v>
      </c>
      <c r="C7570" s="207" t="s">
        <v>5</v>
      </c>
      <c r="D7570" s="207" t="s">
        <v>288</v>
      </c>
      <c r="E7570" s="207" t="s">
        <v>289</v>
      </c>
      <c r="F7570" s="612"/>
      <c r="G7570" s="613"/>
      <c r="H7570" s="616" t="s">
        <v>290</v>
      </c>
      <c r="I7570" s="617"/>
      <c r="J7570" s="620" t="s">
        <v>287</v>
      </c>
      <c r="K7570" s="620" t="s">
        <v>16</v>
      </c>
      <c r="L7570" s="622">
        <v>100</v>
      </c>
    </row>
    <row r="7571" spans="1:12" s="194" customFormat="1" ht="24.6" customHeight="1" x14ac:dyDescent="0.15">
      <c r="A7571" s="626"/>
      <c r="B7571" s="209" t="s">
        <v>460</v>
      </c>
      <c r="C7571" s="209" t="s">
        <v>2596</v>
      </c>
      <c r="D7571" s="211">
        <v>43509</v>
      </c>
      <c r="E7571" s="209" t="s">
        <v>3305</v>
      </c>
      <c r="F7571" s="614"/>
      <c r="G7571" s="615"/>
      <c r="H7571" s="618"/>
      <c r="I7571" s="619"/>
      <c r="J7571" s="621"/>
      <c r="K7571" s="621"/>
      <c r="L7571" s="623"/>
    </row>
    <row r="7572" spans="1:12" s="194" customFormat="1" ht="24.6" customHeight="1" x14ac:dyDescent="0.15">
      <c r="A7572" s="624">
        <v>1421</v>
      </c>
      <c r="B7572" s="203" t="s">
        <v>12</v>
      </c>
      <c r="C7572" s="207" t="s">
        <v>11</v>
      </c>
      <c r="D7572" s="207" t="s">
        <v>280</v>
      </c>
      <c r="E7572" s="207" t="s">
        <v>281</v>
      </c>
      <c r="F7572" s="627" t="s">
        <v>8</v>
      </c>
      <c r="G7572" s="628"/>
      <c r="H7572" s="629"/>
      <c r="I7572" s="630"/>
      <c r="J7572" s="630"/>
      <c r="K7572" s="630"/>
      <c r="L7572" s="631"/>
    </row>
    <row r="7573" spans="1:12" s="194" customFormat="1" ht="26.65" customHeight="1" x14ac:dyDescent="0.15">
      <c r="A7573" s="625"/>
      <c r="B7573" s="620" t="s">
        <v>4403</v>
      </c>
      <c r="C7573" s="632" t="s">
        <v>4409</v>
      </c>
      <c r="D7573" s="634">
        <v>43527</v>
      </c>
      <c r="E7573" s="620" t="s">
        <v>1604</v>
      </c>
      <c r="F7573" s="636" t="s">
        <v>1605</v>
      </c>
      <c r="G7573" s="637"/>
      <c r="H7573" s="610" t="s">
        <v>286</v>
      </c>
      <c r="I7573" s="611"/>
      <c r="J7573" s="209" t="s">
        <v>287</v>
      </c>
      <c r="K7573" s="209" t="s">
        <v>16</v>
      </c>
      <c r="L7573" s="210">
        <v>142.18</v>
      </c>
    </row>
    <row r="7574" spans="1:12" s="194" customFormat="1" ht="409.6" customHeight="1" x14ac:dyDescent="0.15">
      <c r="A7574" s="625"/>
      <c r="B7574" s="640"/>
      <c r="C7574" s="641"/>
      <c r="D7574" s="642"/>
      <c r="E7574" s="640"/>
      <c r="F7574" s="643"/>
      <c r="G7574" s="644"/>
      <c r="H7574" s="616" t="s">
        <v>242</v>
      </c>
      <c r="I7574" s="617"/>
      <c r="J7574" s="620" t="s">
        <v>287</v>
      </c>
      <c r="K7574" s="620" t="s">
        <v>16</v>
      </c>
      <c r="L7574" s="622">
        <v>419.6</v>
      </c>
    </row>
    <row r="7575" spans="1:12" s="194" customFormat="1" ht="73.5" customHeight="1" x14ac:dyDescent="0.15">
      <c r="A7575" s="625"/>
      <c r="B7575" s="621"/>
      <c r="C7575" s="633"/>
      <c r="D7575" s="635"/>
      <c r="E7575" s="621"/>
      <c r="F7575" s="638"/>
      <c r="G7575" s="639"/>
      <c r="H7575" s="618"/>
      <c r="I7575" s="619"/>
      <c r="J7575" s="621"/>
      <c r="K7575" s="621"/>
      <c r="L7575" s="623"/>
    </row>
    <row r="7576" spans="1:12" s="194" customFormat="1" ht="24.6" customHeight="1" x14ac:dyDescent="0.15">
      <c r="A7576" s="625"/>
      <c r="B7576" s="203" t="s">
        <v>6</v>
      </c>
      <c r="C7576" s="207" t="s">
        <v>5</v>
      </c>
      <c r="D7576" s="207" t="s">
        <v>288</v>
      </c>
      <c r="E7576" s="207" t="s">
        <v>289</v>
      </c>
      <c r="F7576" s="612"/>
      <c r="G7576" s="613"/>
      <c r="H7576" s="616" t="s">
        <v>290</v>
      </c>
      <c r="I7576" s="617"/>
      <c r="J7576" s="620" t="s">
        <v>287</v>
      </c>
      <c r="K7576" s="620" t="s">
        <v>16</v>
      </c>
      <c r="L7576" s="622">
        <v>48</v>
      </c>
    </row>
    <row r="7577" spans="1:12" s="194" customFormat="1" ht="24.6" customHeight="1" x14ac:dyDescent="0.15">
      <c r="A7577" s="626"/>
      <c r="B7577" s="209" t="s">
        <v>460</v>
      </c>
      <c r="C7577" s="209" t="s">
        <v>1605</v>
      </c>
      <c r="D7577" s="211">
        <v>43528</v>
      </c>
      <c r="E7577" s="209" t="s">
        <v>3681</v>
      </c>
      <c r="F7577" s="614"/>
      <c r="G7577" s="615"/>
      <c r="H7577" s="618"/>
      <c r="I7577" s="619"/>
      <c r="J7577" s="621"/>
      <c r="K7577" s="621"/>
      <c r="L7577" s="623"/>
    </row>
    <row r="7578" spans="1:12" s="194" customFormat="1" ht="24.6" customHeight="1" x14ac:dyDescent="0.15">
      <c r="A7578" s="624">
        <v>1422</v>
      </c>
      <c r="B7578" s="203" t="s">
        <v>12</v>
      </c>
      <c r="C7578" s="207" t="s">
        <v>11</v>
      </c>
      <c r="D7578" s="207" t="s">
        <v>280</v>
      </c>
      <c r="E7578" s="207" t="s">
        <v>281</v>
      </c>
      <c r="F7578" s="627" t="s">
        <v>8</v>
      </c>
      <c r="G7578" s="628"/>
      <c r="H7578" s="629"/>
      <c r="I7578" s="630"/>
      <c r="J7578" s="630"/>
      <c r="K7578" s="630"/>
      <c r="L7578" s="631"/>
    </row>
    <row r="7579" spans="1:12" s="194" customFormat="1" ht="26.65" customHeight="1" x14ac:dyDescent="0.15">
      <c r="A7579" s="625"/>
      <c r="B7579" s="620" t="s">
        <v>4410</v>
      </c>
      <c r="C7579" s="620" t="s">
        <v>4411</v>
      </c>
      <c r="D7579" s="634">
        <v>43385</v>
      </c>
      <c r="E7579" s="620" t="s">
        <v>1240</v>
      </c>
      <c r="F7579" s="636" t="s">
        <v>1237</v>
      </c>
      <c r="G7579" s="637"/>
      <c r="H7579" s="610" t="s">
        <v>286</v>
      </c>
      <c r="I7579" s="611"/>
      <c r="J7579" s="209" t="s">
        <v>287</v>
      </c>
      <c r="K7579" s="209" t="s">
        <v>16</v>
      </c>
      <c r="L7579" s="210">
        <v>716</v>
      </c>
    </row>
    <row r="7580" spans="1:12" s="194" customFormat="1" ht="29.85" customHeight="1" x14ac:dyDescent="0.15">
      <c r="A7580" s="625"/>
      <c r="B7580" s="621"/>
      <c r="C7580" s="621"/>
      <c r="D7580" s="635"/>
      <c r="E7580" s="621"/>
      <c r="F7580" s="638"/>
      <c r="G7580" s="639"/>
      <c r="H7580" s="610" t="s">
        <v>242</v>
      </c>
      <c r="I7580" s="611"/>
      <c r="J7580" s="209" t="s">
        <v>287</v>
      </c>
      <c r="K7580" s="209" t="s">
        <v>16</v>
      </c>
      <c r="L7580" s="210">
        <v>186.2</v>
      </c>
    </row>
    <row r="7581" spans="1:12" s="194" customFormat="1" ht="24.6" customHeight="1" x14ac:dyDescent="0.15">
      <c r="A7581" s="625"/>
      <c r="B7581" s="203" t="s">
        <v>6</v>
      </c>
      <c r="C7581" s="207" t="s">
        <v>5</v>
      </c>
      <c r="D7581" s="207" t="s">
        <v>288</v>
      </c>
      <c r="E7581" s="207" t="s">
        <v>289</v>
      </c>
      <c r="F7581" s="612"/>
      <c r="G7581" s="613"/>
      <c r="H7581" s="616" t="s">
        <v>290</v>
      </c>
      <c r="I7581" s="617"/>
      <c r="J7581" s="620" t="s">
        <v>287</v>
      </c>
      <c r="K7581" s="620" t="s">
        <v>287</v>
      </c>
      <c r="L7581" s="622">
        <v>0</v>
      </c>
    </row>
    <row r="7582" spans="1:12" s="194" customFormat="1" ht="24.6" customHeight="1" x14ac:dyDescent="0.15">
      <c r="A7582" s="626"/>
      <c r="B7582" s="209" t="s">
        <v>291</v>
      </c>
      <c r="C7582" s="209" t="s">
        <v>1237</v>
      </c>
      <c r="D7582" s="211">
        <v>43394</v>
      </c>
      <c r="E7582" s="209" t="s">
        <v>4412</v>
      </c>
      <c r="F7582" s="614"/>
      <c r="G7582" s="615"/>
      <c r="H7582" s="618"/>
      <c r="I7582" s="619"/>
      <c r="J7582" s="621"/>
      <c r="K7582" s="621"/>
      <c r="L7582" s="623"/>
    </row>
    <row r="7583" spans="1:12" s="194" customFormat="1" ht="24.6" customHeight="1" x14ac:dyDescent="0.15">
      <c r="A7583" s="624">
        <v>1423</v>
      </c>
      <c r="B7583" s="203" t="s">
        <v>12</v>
      </c>
      <c r="C7583" s="207" t="s">
        <v>11</v>
      </c>
      <c r="D7583" s="207" t="s">
        <v>280</v>
      </c>
      <c r="E7583" s="207" t="s">
        <v>281</v>
      </c>
      <c r="F7583" s="627" t="s">
        <v>8</v>
      </c>
      <c r="G7583" s="628"/>
      <c r="H7583" s="629"/>
      <c r="I7583" s="630"/>
      <c r="J7583" s="630"/>
      <c r="K7583" s="630"/>
      <c r="L7583" s="631"/>
    </row>
    <row r="7584" spans="1:12" s="194" customFormat="1" ht="26.65" customHeight="1" x14ac:dyDescent="0.15">
      <c r="A7584" s="625"/>
      <c r="B7584" s="620" t="s">
        <v>4413</v>
      </c>
      <c r="C7584" s="632" t="s">
        <v>4414</v>
      </c>
      <c r="D7584" s="634">
        <v>43555</v>
      </c>
      <c r="E7584" s="620" t="s">
        <v>770</v>
      </c>
      <c r="F7584" s="636" t="s">
        <v>1293</v>
      </c>
      <c r="G7584" s="637"/>
      <c r="H7584" s="610" t="s">
        <v>286</v>
      </c>
      <c r="I7584" s="611"/>
      <c r="J7584" s="209" t="s">
        <v>287</v>
      </c>
      <c r="K7584" s="209" t="s">
        <v>16</v>
      </c>
      <c r="L7584" s="210">
        <v>575.79999999999995</v>
      </c>
    </row>
    <row r="7585" spans="1:12" s="194" customFormat="1" ht="288" customHeight="1" x14ac:dyDescent="0.15">
      <c r="A7585" s="625"/>
      <c r="B7585" s="621"/>
      <c r="C7585" s="633"/>
      <c r="D7585" s="635"/>
      <c r="E7585" s="621"/>
      <c r="F7585" s="638"/>
      <c r="G7585" s="639"/>
      <c r="H7585" s="610" t="s">
        <v>242</v>
      </c>
      <c r="I7585" s="611"/>
      <c r="J7585" s="209" t="s">
        <v>287</v>
      </c>
      <c r="K7585" s="209" t="s">
        <v>16</v>
      </c>
      <c r="L7585" s="210">
        <v>427.34</v>
      </c>
    </row>
    <row r="7586" spans="1:12" s="194" customFormat="1" ht="24.6" customHeight="1" x14ac:dyDescent="0.15">
      <c r="A7586" s="625"/>
      <c r="B7586" s="203" t="s">
        <v>6</v>
      </c>
      <c r="C7586" s="207" t="s">
        <v>5</v>
      </c>
      <c r="D7586" s="207" t="s">
        <v>288</v>
      </c>
      <c r="E7586" s="207" t="s">
        <v>289</v>
      </c>
      <c r="F7586" s="612"/>
      <c r="G7586" s="613"/>
      <c r="H7586" s="616" t="s">
        <v>290</v>
      </c>
      <c r="I7586" s="617"/>
      <c r="J7586" s="620" t="s">
        <v>287</v>
      </c>
      <c r="K7586" s="620" t="s">
        <v>16</v>
      </c>
      <c r="L7586" s="622">
        <v>915</v>
      </c>
    </row>
    <row r="7587" spans="1:12" s="194" customFormat="1" ht="24.6" customHeight="1" x14ac:dyDescent="0.15">
      <c r="A7587" s="626"/>
      <c r="B7587" s="209" t="s">
        <v>291</v>
      </c>
      <c r="C7587" s="209" t="s">
        <v>1293</v>
      </c>
      <c r="D7587" s="211">
        <v>43557</v>
      </c>
      <c r="E7587" s="209" t="s">
        <v>494</v>
      </c>
      <c r="F7587" s="614"/>
      <c r="G7587" s="615"/>
      <c r="H7587" s="618"/>
      <c r="I7587" s="619"/>
      <c r="J7587" s="621"/>
      <c r="K7587" s="621"/>
      <c r="L7587" s="623"/>
    </row>
    <row r="7588" spans="1:12" s="194" customFormat="1" ht="24.6" customHeight="1" x14ac:dyDescent="0.15">
      <c r="A7588" s="624">
        <v>1424</v>
      </c>
      <c r="B7588" s="203" t="s">
        <v>12</v>
      </c>
      <c r="C7588" s="207" t="s">
        <v>11</v>
      </c>
      <c r="D7588" s="207" t="s">
        <v>280</v>
      </c>
      <c r="E7588" s="207" t="s">
        <v>281</v>
      </c>
      <c r="F7588" s="627" t="s">
        <v>8</v>
      </c>
      <c r="G7588" s="628"/>
      <c r="H7588" s="629"/>
      <c r="I7588" s="630"/>
      <c r="J7588" s="630"/>
      <c r="K7588" s="630"/>
      <c r="L7588" s="631"/>
    </row>
    <row r="7589" spans="1:12" s="194" customFormat="1" ht="26.65" customHeight="1" x14ac:dyDescent="0.15">
      <c r="A7589" s="625"/>
      <c r="B7589" s="620" t="s">
        <v>4415</v>
      </c>
      <c r="C7589" s="632" t="s">
        <v>4416</v>
      </c>
      <c r="D7589" s="634">
        <v>43470</v>
      </c>
      <c r="E7589" s="620" t="s">
        <v>1151</v>
      </c>
      <c r="F7589" s="636" t="s">
        <v>1152</v>
      </c>
      <c r="G7589" s="637"/>
      <c r="H7589" s="610" t="s">
        <v>286</v>
      </c>
      <c r="I7589" s="611"/>
      <c r="J7589" s="209" t="s">
        <v>287</v>
      </c>
      <c r="K7589" s="209" t="s">
        <v>16</v>
      </c>
      <c r="L7589" s="210">
        <v>592.20000000000005</v>
      </c>
    </row>
    <row r="7590" spans="1:12" s="194" customFormat="1" ht="363.75" customHeight="1" x14ac:dyDescent="0.15">
      <c r="A7590" s="625"/>
      <c r="B7590" s="621"/>
      <c r="C7590" s="633"/>
      <c r="D7590" s="635"/>
      <c r="E7590" s="621"/>
      <c r="F7590" s="638"/>
      <c r="G7590" s="639"/>
      <c r="H7590" s="610" t="s">
        <v>242</v>
      </c>
      <c r="I7590" s="611"/>
      <c r="J7590" s="209" t="s">
        <v>287</v>
      </c>
      <c r="K7590" s="209" t="s">
        <v>16</v>
      </c>
      <c r="L7590" s="210">
        <v>2500</v>
      </c>
    </row>
    <row r="7591" spans="1:12" s="194" customFormat="1" ht="24.6" customHeight="1" x14ac:dyDescent="0.15">
      <c r="A7591" s="625"/>
      <c r="B7591" s="203" t="s">
        <v>6</v>
      </c>
      <c r="C7591" s="207" t="s">
        <v>5</v>
      </c>
      <c r="D7591" s="207" t="s">
        <v>288</v>
      </c>
      <c r="E7591" s="207" t="s">
        <v>289</v>
      </c>
      <c r="F7591" s="612"/>
      <c r="G7591" s="613"/>
      <c r="H7591" s="616" t="s">
        <v>290</v>
      </c>
      <c r="I7591" s="617"/>
      <c r="J7591" s="620" t="s">
        <v>287</v>
      </c>
      <c r="K7591" s="620" t="s">
        <v>16</v>
      </c>
      <c r="L7591" s="622">
        <v>250</v>
      </c>
    </row>
    <row r="7592" spans="1:12" s="194" customFormat="1" ht="24.6" customHeight="1" x14ac:dyDescent="0.15">
      <c r="A7592" s="626"/>
      <c r="B7592" s="209" t="s">
        <v>291</v>
      </c>
      <c r="C7592" s="209" t="s">
        <v>1152</v>
      </c>
      <c r="D7592" s="211">
        <v>43477</v>
      </c>
      <c r="E7592" s="209" t="s">
        <v>4417</v>
      </c>
      <c r="F7592" s="614"/>
      <c r="G7592" s="615"/>
      <c r="H7592" s="618"/>
      <c r="I7592" s="619"/>
      <c r="J7592" s="621"/>
      <c r="K7592" s="621"/>
      <c r="L7592" s="623"/>
    </row>
    <row r="7593" spans="1:12" s="194" customFormat="1" ht="24.6" customHeight="1" x14ac:dyDescent="0.15">
      <c r="A7593" s="624">
        <v>1425</v>
      </c>
      <c r="B7593" s="203" t="s">
        <v>12</v>
      </c>
      <c r="C7593" s="207" t="s">
        <v>11</v>
      </c>
      <c r="D7593" s="207" t="s">
        <v>280</v>
      </c>
      <c r="E7593" s="207" t="s">
        <v>281</v>
      </c>
      <c r="F7593" s="627" t="s">
        <v>8</v>
      </c>
      <c r="G7593" s="628"/>
      <c r="H7593" s="629"/>
      <c r="I7593" s="630"/>
      <c r="J7593" s="630"/>
      <c r="K7593" s="630"/>
      <c r="L7593" s="631"/>
    </row>
    <row r="7594" spans="1:12" s="194" customFormat="1" ht="26.65" customHeight="1" x14ac:dyDescent="0.15">
      <c r="A7594" s="625"/>
      <c r="B7594" s="620" t="s">
        <v>4418</v>
      </c>
      <c r="C7594" s="632" t="s">
        <v>4419</v>
      </c>
      <c r="D7594" s="634">
        <v>43501</v>
      </c>
      <c r="E7594" s="620" t="s">
        <v>4420</v>
      </c>
      <c r="F7594" s="636" t="s">
        <v>764</v>
      </c>
      <c r="G7594" s="637"/>
      <c r="H7594" s="610" t="s">
        <v>286</v>
      </c>
      <c r="I7594" s="611"/>
      <c r="J7594" s="209" t="s">
        <v>287</v>
      </c>
      <c r="K7594" s="209" t="s">
        <v>16</v>
      </c>
      <c r="L7594" s="210">
        <v>542.16</v>
      </c>
    </row>
    <row r="7595" spans="1:12" s="194" customFormat="1" ht="299.10000000000002" customHeight="1" x14ac:dyDescent="0.15">
      <c r="A7595" s="625"/>
      <c r="B7595" s="621"/>
      <c r="C7595" s="633"/>
      <c r="D7595" s="635"/>
      <c r="E7595" s="621"/>
      <c r="F7595" s="638"/>
      <c r="G7595" s="639"/>
      <c r="H7595" s="610" t="s">
        <v>242</v>
      </c>
      <c r="I7595" s="611"/>
      <c r="J7595" s="209" t="s">
        <v>287</v>
      </c>
      <c r="K7595" s="209" t="s">
        <v>16</v>
      </c>
      <c r="L7595" s="210">
        <v>285.39999999999998</v>
      </c>
    </row>
    <row r="7596" spans="1:12" s="194" customFormat="1" ht="24.6" customHeight="1" x14ac:dyDescent="0.15">
      <c r="A7596" s="625"/>
      <c r="B7596" s="203" t="s">
        <v>6</v>
      </c>
      <c r="C7596" s="207" t="s">
        <v>5</v>
      </c>
      <c r="D7596" s="207" t="s">
        <v>288</v>
      </c>
      <c r="E7596" s="207" t="s">
        <v>289</v>
      </c>
      <c r="F7596" s="612"/>
      <c r="G7596" s="613"/>
      <c r="H7596" s="616" t="s">
        <v>290</v>
      </c>
      <c r="I7596" s="617"/>
      <c r="J7596" s="620" t="s">
        <v>287</v>
      </c>
      <c r="K7596" s="620" t="s">
        <v>287</v>
      </c>
      <c r="L7596" s="622">
        <v>0</v>
      </c>
    </row>
    <row r="7597" spans="1:12" s="194" customFormat="1" ht="24.6" customHeight="1" x14ac:dyDescent="0.15">
      <c r="A7597" s="626"/>
      <c r="B7597" s="209" t="s">
        <v>460</v>
      </c>
      <c r="C7597" s="209" t="s">
        <v>764</v>
      </c>
      <c r="D7597" s="211">
        <v>43504</v>
      </c>
      <c r="E7597" s="209" t="s">
        <v>2392</v>
      </c>
      <c r="F7597" s="614"/>
      <c r="G7597" s="615"/>
      <c r="H7597" s="618"/>
      <c r="I7597" s="619"/>
      <c r="J7597" s="621"/>
      <c r="K7597" s="621"/>
      <c r="L7597" s="623"/>
    </row>
    <row r="7598" spans="1:12" s="194" customFormat="1" ht="24.6" customHeight="1" x14ac:dyDescent="0.15">
      <c r="A7598" s="624">
        <v>1426</v>
      </c>
      <c r="B7598" s="203" t="s">
        <v>12</v>
      </c>
      <c r="C7598" s="207" t="s">
        <v>11</v>
      </c>
      <c r="D7598" s="207" t="s">
        <v>280</v>
      </c>
      <c r="E7598" s="207" t="s">
        <v>281</v>
      </c>
      <c r="F7598" s="627" t="s">
        <v>8</v>
      </c>
      <c r="G7598" s="628"/>
      <c r="H7598" s="629"/>
      <c r="I7598" s="630"/>
      <c r="J7598" s="630"/>
      <c r="K7598" s="630"/>
      <c r="L7598" s="631"/>
    </row>
    <row r="7599" spans="1:12" s="194" customFormat="1" ht="26.65" customHeight="1" x14ac:dyDescent="0.15">
      <c r="A7599" s="625"/>
      <c r="B7599" s="620" t="s">
        <v>4421</v>
      </c>
      <c r="C7599" s="632" t="s">
        <v>4422</v>
      </c>
      <c r="D7599" s="634">
        <v>43517</v>
      </c>
      <c r="E7599" s="620" t="s">
        <v>607</v>
      </c>
      <c r="F7599" s="636" t="s">
        <v>700</v>
      </c>
      <c r="G7599" s="637"/>
      <c r="H7599" s="610" t="s">
        <v>286</v>
      </c>
      <c r="I7599" s="611"/>
      <c r="J7599" s="209" t="s">
        <v>287</v>
      </c>
      <c r="K7599" s="209" t="s">
        <v>16</v>
      </c>
      <c r="L7599" s="210">
        <v>800</v>
      </c>
    </row>
    <row r="7600" spans="1:12" s="194" customFormat="1" ht="409.6" customHeight="1" x14ac:dyDescent="0.15">
      <c r="A7600" s="625"/>
      <c r="B7600" s="640"/>
      <c r="C7600" s="641"/>
      <c r="D7600" s="642"/>
      <c r="E7600" s="640"/>
      <c r="F7600" s="643"/>
      <c r="G7600" s="644"/>
      <c r="H7600" s="616" t="s">
        <v>242</v>
      </c>
      <c r="I7600" s="617"/>
      <c r="J7600" s="620" t="s">
        <v>287</v>
      </c>
      <c r="K7600" s="620" t="s">
        <v>287</v>
      </c>
      <c r="L7600" s="622">
        <v>0</v>
      </c>
    </row>
    <row r="7601" spans="1:12" s="194" customFormat="1" ht="159.4" customHeight="1" x14ac:dyDescent="0.15">
      <c r="A7601" s="625"/>
      <c r="B7601" s="621"/>
      <c r="C7601" s="633"/>
      <c r="D7601" s="635"/>
      <c r="E7601" s="621"/>
      <c r="F7601" s="638"/>
      <c r="G7601" s="639"/>
      <c r="H7601" s="618"/>
      <c r="I7601" s="619"/>
      <c r="J7601" s="621"/>
      <c r="K7601" s="621"/>
      <c r="L7601" s="623"/>
    </row>
    <row r="7602" spans="1:12" s="194" customFormat="1" ht="24.6" customHeight="1" x14ac:dyDescent="0.15">
      <c r="A7602" s="625"/>
      <c r="B7602" s="203" t="s">
        <v>6</v>
      </c>
      <c r="C7602" s="207" t="s">
        <v>5</v>
      </c>
      <c r="D7602" s="207" t="s">
        <v>288</v>
      </c>
      <c r="E7602" s="207" t="s">
        <v>289</v>
      </c>
      <c r="F7602" s="612"/>
      <c r="G7602" s="613"/>
      <c r="H7602" s="616" t="s">
        <v>290</v>
      </c>
      <c r="I7602" s="617"/>
      <c r="J7602" s="620" t="s">
        <v>287</v>
      </c>
      <c r="K7602" s="620" t="s">
        <v>287</v>
      </c>
      <c r="L7602" s="622">
        <v>0</v>
      </c>
    </row>
    <row r="7603" spans="1:12" s="194" customFormat="1" ht="24.6" customHeight="1" x14ac:dyDescent="0.15">
      <c r="A7603" s="626"/>
      <c r="B7603" s="209" t="s">
        <v>291</v>
      </c>
      <c r="C7603" s="209" t="s">
        <v>700</v>
      </c>
      <c r="D7603" s="211">
        <v>43521</v>
      </c>
      <c r="E7603" s="209" t="s">
        <v>701</v>
      </c>
      <c r="F7603" s="614"/>
      <c r="G7603" s="615"/>
      <c r="H7603" s="618"/>
      <c r="I7603" s="619"/>
      <c r="J7603" s="621"/>
      <c r="K7603" s="621"/>
      <c r="L7603" s="623"/>
    </row>
    <row r="7604" spans="1:12" s="194" customFormat="1" ht="24.6" customHeight="1" x14ac:dyDescent="0.15">
      <c r="A7604" s="624">
        <v>1427</v>
      </c>
      <c r="B7604" s="203" t="s">
        <v>12</v>
      </c>
      <c r="C7604" s="207" t="s">
        <v>11</v>
      </c>
      <c r="D7604" s="207" t="s">
        <v>280</v>
      </c>
      <c r="E7604" s="207" t="s">
        <v>281</v>
      </c>
      <c r="F7604" s="627" t="s">
        <v>8</v>
      </c>
      <c r="G7604" s="628"/>
      <c r="H7604" s="629"/>
      <c r="I7604" s="630"/>
      <c r="J7604" s="630"/>
      <c r="K7604" s="630"/>
      <c r="L7604" s="631"/>
    </row>
    <row r="7605" spans="1:12" s="194" customFormat="1" ht="26.65" customHeight="1" x14ac:dyDescent="0.15">
      <c r="A7605" s="625"/>
      <c r="B7605" s="620" t="s">
        <v>4423</v>
      </c>
      <c r="C7605" s="632" t="s">
        <v>4424</v>
      </c>
      <c r="D7605" s="634">
        <v>43394</v>
      </c>
      <c r="E7605" s="620" t="s">
        <v>1917</v>
      </c>
      <c r="F7605" s="636" t="s">
        <v>1918</v>
      </c>
      <c r="G7605" s="637"/>
      <c r="H7605" s="610" t="s">
        <v>286</v>
      </c>
      <c r="I7605" s="611"/>
      <c r="J7605" s="209" t="s">
        <v>287</v>
      </c>
      <c r="K7605" s="209" t="s">
        <v>16</v>
      </c>
      <c r="L7605" s="210">
        <v>530.69000000000005</v>
      </c>
    </row>
    <row r="7606" spans="1:12" s="194" customFormat="1" ht="126.95" customHeight="1" x14ac:dyDescent="0.15">
      <c r="A7606" s="625"/>
      <c r="B7606" s="621"/>
      <c r="C7606" s="633"/>
      <c r="D7606" s="635"/>
      <c r="E7606" s="621"/>
      <c r="F7606" s="638"/>
      <c r="G7606" s="639"/>
      <c r="H7606" s="610" t="s">
        <v>242</v>
      </c>
      <c r="I7606" s="611"/>
      <c r="J7606" s="209" t="s">
        <v>287</v>
      </c>
      <c r="K7606" s="209" t="s">
        <v>16</v>
      </c>
      <c r="L7606" s="210">
        <v>446.4</v>
      </c>
    </row>
    <row r="7607" spans="1:12" s="194" customFormat="1" ht="24.6" customHeight="1" x14ac:dyDescent="0.15">
      <c r="A7607" s="625"/>
      <c r="B7607" s="203" t="s">
        <v>6</v>
      </c>
      <c r="C7607" s="207" t="s">
        <v>5</v>
      </c>
      <c r="D7607" s="207" t="s">
        <v>288</v>
      </c>
      <c r="E7607" s="207" t="s">
        <v>289</v>
      </c>
      <c r="F7607" s="612"/>
      <c r="G7607" s="613"/>
      <c r="H7607" s="616" t="s">
        <v>290</v>
      </c>
      <c r="I7607" s="617"/>
      <c r="J7607" s="620" t="s">
        <v>287</v>
      </c>
      <c r="K7607" s="620" t="s">
        <v>287</v>
      </c>
      <c r="L7607" s="622">
        <v>0</v>
      </c>
    </row>
    <row r="7608" spans="1:12" s="194" customFormat="1" ht="24.6" customHeight="1" x14ac:dyDescent="0.15">
      <c r="A7608" s="626"/>
      <c r="B7608" s="209" t="s">
        <v>796</v>
      </c>
      <c r="C7608" s="209" t="s">
        <v>1918</v>
      </c>
      <c r="D7608" s="211">
        <v>43396</v>
      </c>
      <c r="E7608" s="209" t="s">
        <v>810</v>
      </c>
      <c r="F7608" s="614"/>
      <c r="G7608" s="615"/>
      <c r="H7608" s="618"/>
      <c r="I7608" s="619"/>
      <c r="J7608" s="621"/>
      <c r="K7608" s="621"/>
      <c r="L7608" s="623"/>
    </row>
    <row r="7609" spans="1:12" s="194" customFormat="1" ht="24.6" customHeight="1" x14ac:dyDescent="0.15">
      <c r="A7609" s="624">
        <v>1428</v>
      </c>
      <c r="B7609" s="203" t="s">
        <v>12</v>
      </c>
      <c r="C7609" s="207" t="s">
        <v>11</v>
      </c>
      <c r="D7609" s="207" t="s">
        <v>280</v>
      </c>
      <c r="E7609" s="207" t="s">
        <v>281</v>
      </c>
      <c r="F7609" s="627" t="s">
        <v>8</v>
      </c>
      <c r="G7609" s="628"/>
      <c r="H7609" s="629"/>
      <c r="I7609" s="630"/>
      <c r="J7609" s="630"/>
      <c r="K7609" s="630"/>
      <c r="L7609" s="631"/>
    </row>
    <row r="7610" spans="1:12" s="194" customFormat="1" ht="26.65" customHeight="1" x14ac:dyDescent="0.15">
      <c r="A7610" s="625"/>
      <c r="B7610" s="620" t="s">
        <v>4423</v>
      </c>
      <c r="C7610" s="620" t="s">
        <v>4425</v>
      </c>
      <c r="D7610" s="634">
        <v>43430</v>
      </c>
      <c r="E7610" s="620" t="s">
        <v>389</v>
      </c>
      <c r="F7610" s="636" t="s">
        <v>4426</v>
      </c>
      <c r="G7610" s="637"/>
      <c r="H7610" s="610" t="s">
        <v>286</v>
      </c>
      <c r="I7610" s="611"/>
      <c r="J7610" s="209" t="s">
        <v>287</v>
      </c>
      <c r="K7610" s="209" t="s">
        <v>16</v>
      </c>
      <c r="L7610" s="210">
        <v>440.58</v>
      </c>
    </row>
    <row r="7611" spans="1:12" s="194" customFormat="1" ht="105" customHeight="1" x14ac:dyDescent="0.15">
      <c r="A7611" s="625"/>
      <c r="B7611" s="621"/>
      <c r="C7611" s="621"/>
      <c r="D7611" s="635"/>
      <c r="E7611" s="621"/>
      <c r="F7611" s="638"/>
      <c r="G7611" s="639"/>
      <c r="H7611" s="610" t="s">
        <v>242</v>
      </c>
      <c r="I7611" s="611"/>
      <c r="J7611" s="209" t="s">
        <v>287</v>
      </c>
      <c r="K7611" s="209" t="s">
        <v>16</v>
      </c>
      <c r="L7611" s="210">
        <v>2819.92</v>
      </c>
    </row>
    <row r="7612" spans="1:12" s="194" customFormat="1" ht="24.6" customHeight="1" x14ac:dyDescent="0.15">
      <c r="A7612" s="625"/>
      <c r="B7612" s="203" t="s">
        <v>6</v>
      </c>
      <c r="C7612" s="207" t="s">
        <v>5</v>
      </c>
      <c r="D7612" s="207" t="s">
        <v>288</v>
      </c>
      <c r="E7612" s="207" t="s">
        <v>289</v>
      </c>
      <c r="F7612" s="612"/>
      <c r="G7612" s="613"/>
      <c r="H7612" s="616" t="s">
        <v>290</v>
      </c>
      <c r="I7612" s="617"/>
      <c r="J7612" s="620" t="s">
        <v>287</v>
      </c>
      <c r="K7612" s="620" t="s">
        <v>287</v>
      </c>
      <c r="L7612" s="622">
        <v>0</v>
      </c>
    </row>
    <row r="7613" spans="1:12" s="194" customFormat="1" ht="24.6" customHeight="1" x14ac:dyDescent="0.15">
      <c r="A7613" s="626"/>
      <c r="B7613" s="209" t="s">
        <v>796</v>
      </c>
      <c r="C7613" s="209" t="s">
        <v>4426</v>
      </c>
      <c r="D7613" s="211">
        <v>43434</v>
      </c>
      <c r="E7613" s="209" t="s">
        <v>1938</v>
      </c>
      <c r="F7613" s="614"/>
      <c r="G7613" s="615"/>
      <c r="H7613" s="618"/>
      <c r="I7613" s="619"/>
      <c r="J7613" s="621"/>
      <c r="K7613" s="621"/>
      <c r="L7613" s="623"/>
    </row>
    <row r="7614" spans="1:12" s="194" customFormat="1" ht="24.6" customHeight="1" x14ac:dyDescent="0.15">
      <c r="A7614" s="624">
        <v>1429</v>
      </c>
      <c r="B7614" s="203" t="s">
        <v>12</v>
      </c>
      <c r="C7614" s="207" t="s">
        <v>11</v>
      </c>
      <c r="D7614" s="207" t="s">
        <v>280</v>
      </c>
      <c r="E7614" s="207" t="s">
        <v>281</v>
      </c>
      <c r="F7614" s="627" t="s">
        <v>8</v>
      </c>
      <c r="G7614" s="628"/>
      <c r="H7614" s="629"/>
      <c r="I7614" s="630"/>
      <c r="J7614" s="630"/>
      <c r="K7614" s="630"/>
      <c r="L7614" s="631"/>
    </row>
    <row r="7615" spans="1:12" s="194" customFormat="1" ht="26.65" customHeight="1" x14ac:dyDescent="0.15">
      <c r="A7615" s="625"/>
      <c r="B7615" s="620" t="s">
        <v>4423</v>
      </c>
      <c r="C7615" s="632" t="s">
        <v>4427</v>
      </c>
      <c r="D7615" s="634">
        <v>43511</v>
      </c>
      <c r="E7615" s="620" t="s">
        <v>359</v>
      </c>
      <c r="F7615" s="636" t="s">
        <v>4428</v>
      </c>
      <c r="G7615" s="637"/>
      <c r="H7615" s="610" t="s">
        <v>286</v>
      </c>
      <c r="I7615" s="611"/>
      <c r="J7615" s="209" t="s">
        <v>287</v>
      </c>
      <c r="K7615" s="209" t="s">
        <v>16</v>
      </c>
      <c r="L7615" s="210">
        <v>867.12</v>
      </c>
    </row>
    <row r="7616" spans="1:12" s="194" customFormat="1" ht="245.25" customHeight="1" x14ac:dyDescent="0.15">
      <c r="A7616" s="625"/>
      <c r="B7616" s="621"/>
      <c r="C7616" s="633"/>
      <c r="D7616" s="635"/>
      <c r="E7616" s="621"/>
      <c r="F7616" s="638"/>
      <c r="G7616" s="639"/>
      <c r="H7616" s="610" t="s">
        <v>242</v>
      </c>
      <c r="I7616" s="611"/>
      <c r="J7616" s="209" t="s">
        <v>287</v>
      </c>
      <c r="K7616" s="209" t="s">
        <v>287</v>
      </c>
      <c r="L7616" s="210">
        <v>0</v>
      </c>
    </row>
    <row r="7617" spans="1:12" s="194" customFormat="1" ht="24.6" customHeight="1" x14ac:dyDescent="0.15">
      <c r="A7617" s="625"/>
      <c r="B7617" s="203" t="s">
        <v>6</v>
      </c>
      <c r="C7617" s="207" t="s">
        <v>5</v>
      </c>
      <c r="D7617" s="207" t="s">
        <v>288</v>
      </c>
      <c r="E7617" s="207" t="s">
        <v>289</v>
      </c>
      <c r="F7617" s="612"/>
      <c r="G7617" s="613"/>
      <c r="H7617" s="616" t="s">
        <v>290</v>
      </c>
      <c r="I7617" s="617"/>
      <c r="J7617" s="620" t="s">
        <v>287</v>
      </c>
      <c r="K7617" s="620" t="s">
        <v>287</v>
      </c>
      <c r="L7617" s="622">
        <v>0</v>
      </c>
    </row>
    <row r="7618" spans="1:12" s="194" customFormat="1" ht="24.6" customHeight="1" x14ac:dyDescent="0.15">
      <c r="A7618" s="626"/>
      <c r="B7618" s="209" t="s">
        <v>796</v>
      </c>
      <c r="C7618" s="209" t="s">
        <v>4428</v>
      </c>
      <c r="D7618" s="211">
        <v>43519</v>
      </c>
      <c r="E7618" s="209" t="s">
        <v>4429</v>
      </c>
      <c r="F7618" s="614"/>
      <c r="G7618" s="615"/>
      <c r="H7618" s="618"/>
      <c r="I7618" s="619"/>
      <c r="J7618" s="621"/>
      <c r="K7618" s="621"/>
      <c r="L7618" s="623"/>
    </row>
    <row r="7619" spans="1:12" s="194" customFormat="1" ht="24.6" customHeight="1" x14ac:dyDescent="0.15">
      <c r="A7619" s="624">
        <v>1430</v>
      </c>
      <c r="B7619" s="203" t="s">
        <v>12</v>
      </c>
      <c r="C7619" s="207" t="s">
        <v>11</v>
      </c>
      <c r="D7619" s="207" t="s">
        <v>280</v>
      </c>
      <c r="E7619" s="207" t="s">
        <v>281</v>
      </c>
      <c r="F7619" s="627" t="s">
        <v>8</v>
      </c>
      <c r="G7619" s="628"/>
      <c r="H7619" s="629"/>
      <c r="I7619" s="630"/>
      <c r="J7619" s="630"/>
      <c r="K7619" s="630"/>
      <c r="L7619" s="631"/>
    </row>
    <row r="7620" spans="1:12" s="194" customFormat="1" ht="26.65" customHeight="1" x14ac:dyDescent="0.15">
      <c r="A7620" s="625"/>
      <c r="B7620" s="620" t="s">
        <v>4430</v>
      </c>
      <c r="C7620" s="620" t="s">
        <v>4431</v>
      </c>
      <c r="D7620" s="634">
        <v>43378</v>
      </c>
      <c r="E7620" s="620" t="s">
        <v>2337</v>
      </c>
      <c r="F7620" s="636" t="s">
        <v>4432</v>
      </c>
      <c r="G7620" s="637"/>
      <c r="H7620" s="610" t="s">
        <v>286</v>
      </c>
      <c r="I7620" s="611"/>
      <c r="J7620" s="209" t="s">
        <v>287</v>
      </c>
      <c r="K7620" s="209" t="s">
        <v>16</v>
      </c>
      <c r="L7620" s="210">
        <v>1130.5</v>
      </c>
    </row>
    <row r="7621" spans="1:12" s="194" customFormat="1" ht="40.5" customHeight="1" x14ac:dyDescent="0.15">
      <c r="A7621" s="625"/>
      <c r="B7621" s="621"/>
      <c r="C7621" s="621"/>
      <c r="D7621" s="635"/>
      <c r="E7621" s="621"/>
      <c r="F7621" s="638"/>
      <c r="G7621" s="639"/>
      <c r="H7621" s="610" t="s">
        <v>242</v>
      </c>
      <c r="I7621" s="611"/>
      <c r="J7621" s="209" t="s">
        <v>287</v>
      </c>
      <c r="K7621" s="209" t="s">
        <v>16</v>
      </c>
      <c r="L7621" s="210">
        <v>631.35</v>
      </c>
    </row>
    <row r="7622" spans="1:12" s="194" customFormat="1" ht="24.6" customHeight="1" x14ac:dyDescent="0.15">
      <c r="A7622" s="625"/>
      <c r="B7622" s="203" t="s">
        <v>6</v>
      </c>
      <c r="C7622" s="207" t="s">
        <v>5</v>
      </c>
      <c r="D7622" s="207" t="s">
        <v>288</v>
      </c>
      <c r="E7622" s="207" t="s">
        <v>289</v>
      </c>
      <c r="F7622" s="612"/>
      <c r="G7622" s="613"/>
      <c r="H7622" s="616" t="s">
        <v>290</v>
      </c>
      <c r="I7622" s="617"/>
      <c r="J7622" s="620" t="s">
        <v>287</v>
      </c>
      <c r="K7622" s="620" t="s">
        <v>16</v>
      </c>
      <c r="L7622" s="622">
        <v>240</v>
      </c>
    </row>
    <row r="7623" spans="1:12" s="194" customFormat="1" ht="35.1" customHeight="1" x14ac:dyDescent="0.15">
      <c r="A7623" s="626"/>
      <c r="B7623" s="209" t="s">
        <v>1482</v>
      </c>
      <c r="C7623" s="209" t="s">
        <v>4432</v>
      </c>
      <c r="D7623" s="211">
        <v>43380</v>
      </c>
      <c r="E7623" s="209" t="s">
        <v>3799</v>
      </c>
      <c r="F7623" s="614"/>
      <c r="G7623" s="615"/>
      <c r="H7623" s="618"/>
      <c r="I7623" s="619"/>
      <c r="J7623" s="621"/>
      <c r="K7623" s="621"/>
      <c r="L7623" s="623"/>
    </row>
    <row r="7624" spans="1:12" s="194" customFormat="1" ht="24.6" customHeight="1" x14ac:dyDescent="0.15">
      <c r="A7624" s="624">
        <v>1431</v>
      </c>
      <c r="B7624" s="203" t="s">
        <v>12</v>
      </c>
      <c r="C7624" s="207" t="s">
        <v>11</v>
      </c>
      <c r="D7624" s="207" t="s">
        <v>280</v>
      </c>
      <c r="E7624" s="207" t="s">
        <v>281</v>
      </c>
      <c r="F7624" s="627" t="s">
        <v>8</v>
      </c>
      <c r="G7624" s="628"/>
      <c r="H7624" s="629"/>
      <c r="I7624" s="630"/>
      <c r="J7624" s="630"/>
      <c r="K7624" s="630"/>
      <c r="L7624" s="631"/>
    </row>
    <row r="7625" spans="1:12" s="194" customFormat="1" ht="26.65" customHeight="1" x14ac:dyDescent="0.15">
      <c r="A7625" s="625"/>
      <c r="B7625" s="620" t="s">
        <v>4430</v>
      </c>
      <c r="C7625" s="620" t="s">
        <v>4433</v>
      </c>
      <c r="D7625" s="634">
        <v>43384</v>
      </c>
      <c r="E7625" s="620" t="s">
        <v>3704</v>
      </c>
      <c r="F7625" s="636" t="s">
        <v>4434</v>
      </c>
      <c r="G7625" s="637"/>
      <c r="H7625" s="610" t="s">
        <v>286</v>
      </c>
      <c r="I7625" s="611"/>
      <c r="J7625" s="209" t="s">
        <v>287</v>
      </c>
      <c r="K7625" s="209" t="s">
        <v>16</v>
      </c>
      <c r="L7625" s="210">
        <v>1040</v>
      </c>
    </row>
    <row r="7626" spans="1:12" s="194" customFormat="1" ht="29.85" customHeight="1" x14ac:dyDescent="0.15">
      <c r="A7626" s="625"/>
      <c r="B7626" s="621"/>
      <c r="C7626" s="621"/>
      <c r="D7626" s="635"/>
      <c r="E7626" s="621"/>
      <c r="F7626" s="638"/>
      <c r="G7626" s="639"/>
      <c r="H7626" s="610" t="s">
        <v>242</v>
      </c>
      <c r="I7626" s="611"/>
      <c r="J7626" s="209" t="s">
        <v>287</v>
      </c>
      <c r="K7626" s="209" t="s">
        <v>16</v>
      </c>
      <c r="L7626" s="210">
        <v>1200</v>
      </c>
    </row>
    <row r="7627" spans="1:12" s="194" customFormat="1" ht="24.6" customHeight="1" x14ac:dyDescent="0.15">
      <c r="A7627" s="625"/>
      <c r="B7627" s="203" t="s">
        <v>6</v>
      </c>
      <c r="C7627" s="207" t="s">
        <v>5</v>
      </c>
      <c r="D7627" s="207" t="s">
        <v>288</v>
      </c>
      <c r="E7627" s="207" t="s">
        <v>289</v>
      </c>
      <c r="F7627" s="612"/>
      <c r="G7627" s="613"/>
      <c r="H7627" s="616" t="s">
        <v>290</v>
      </c>
      <c r="I7627" s="617"/>
      <c r="J7627" s="620" t="s">
        <v>287</v>
      </c>
      <c r="K7627" s="620" t="s">
        <v>287</v>
      </c>
      <c r="L7627" s="622">
        <v>0</v>
      </c>
    </row>
    <row r="7628" spans="1:12" s="194" customFormat="1" ht="35.1" customHeight="1" x14ac:dyDescent="0.15">
      <c r="A7628" s="626"/>
      <c r="B7628" s="209" t="s">
        <v>1482</v>
      </c>
      <c r="C7628" s="209" t="s">
        <v>4434</v>
      </c>
      <c r="D7628" s="211">
        <v>43387</v>
      </c>
      <c r="E7628" s="209" t="s">
        <v>1528</v>
      </c>
      <c r="F7628" s="614"/>
      <c r="G7628" s="615"/>
      <c r="H7628" s="618"/>
      <c r="I7628" s="619"/>
      <c r="J7628" s="621"/>
      <c r="K7628" s="621"/>
      <c r="L7628" s="623"/>
    </row>
    <row r="7629" spans="1:12" s="194" customFormat="1" ht="24.6" customHeight="1" x14ac:dyDescent="0.15">
      <c r="A7629" s="624">
        <v>1432</v>
      </c>
      <c r="B7629" s="203" t="s">
        <v>12</v>
      </c>
      <c r="C7629" s="207" t="s">
        <v>11</v>
      </c>
      <c r="D7629" s="207" t="s">
        <v>280</v>
      </c>
      <c r="E7629" s="207" t="s">
        <v>281</v>
      </c>
      <c r="F7629" s="627" t="s">
        <v>8</v>
      </c>
      <c r="G7629" s="628"/>
      <c r="H7629" s="629"/>
      <c r="I7629" s="630"/>
      <c r="J7629" s="630"/>
      <c r="K7629" s="630"/>
      <c r="L7629" s="631"/>
    </row>
    <row r="7630" spans="1:12" s="194" customFormat="1" ht="26.65" customHeight="1" x14ac:dyDescent="0.15">
      <c r="A7630" s="625"/>
      <c r="B7630" s="620" t="s">
        <v>4430</v>
      </c>
      <c r="C7630" s="620" t="s">
        <v>4435</v>
      </c>
      <c r="D7630" s="634">
        <v>43432</v>
      </c>
      <c r="E7630" s="620" t="s">
        <v>561</v>
      </c>
      <c r="F7630" s="636" t="s">
        <v>3023</v>
      </c>
      <c r="G7630" s="637"/>
      <c r="H7630" s="610" t="s">
        <v>286</v>
      </c>
      <c r="I7630" s="611"/>
      <c r="J7630" s="209" t="s">
        <v>287</v>
      </c>
      <c r="K7630" s="209" t="s">
        <v>16</v>
      </c>
      <c r="L7630" s="210">
        <v>765.46</v>
      </c>
    </row>
    <row r="7631" spans="1:12" s="194" customFormat="1" ht="73.150000000000006" customHeight="1" x14ac:dyDescent="0.15">
      <c r="A7631" s="625"/>
      <c r="B7631" s="621"/>
      <c r="C7631" s="621"/>
      <c r="D7631" s="635"/>
      <c r="E7631" s="621"/>
      <c r="F7631" s="638"/>
      <c r="G7631" s="639"/>
      <c r="H7631" s="610" t="s">
        <v>242</v>
      </c>
      <c r="I7631" s="611"/>
      <c r="J7631" s="209" t="s">
        <v>287</v>
      </c>
      <c r="K7631" s="209" t="s">
        <v>16</v>
      </c>
      <c r="L7631" s="210">
        <v>1000</v>
      </c>
    </row>
    <row r="7632" spans="1:12" s="194" customFormat="1" ht="24.6" customHeight="1" x14ac:dyDescent="0.15">
      <c r="A7632" s="625"/>
      <c r="B7632" s="203" t="s">
        <v>6</v>
      </c>
      <c r="C7632" s="207" t="s">
        <v>5</v>
      </c>
      <c r="D7632" s="207" t="s">
        <v>288</v>
      </c>
      <c r="E7632" s="207" t="s">
        <v>289</v>
      </c>
      <c r="F7632" s="612"/>
      <c r="G7632" s="613"/>
      <c r="H7632" s="616" t="s">
        <v>290</v>
      </c>
      <c r="I7632" s="617"/>
      <c r="J7632" s="620" t="s">
        <v>287</v>
      </c>
      <c r="K7632" s="620" t="s">
        <v>16</v>
      </c>
      <c r="L7632" s="622">
        <v>92</v>
      </c>
    </row>
    <row r="7633" spans="1:12" s="194" customFormat="1" ht="35.1" customHeight="1" x14ac:dyDescent="0.15">
      <c r="A7633" s="626"/>
      <c r="B7633" s="209" t="s">
        <v>1482</v>
      </c>
      <c r="C7633" s="209" t="s">
        <v>3023</v>
      </c>
      <c r="D7633" s="211">
        <v>43439</v>
      </c>
      <c r="E7633" s="209" t="s">
        <v>1344</v>
      </c>
      <c r="F7633" s="614"/>
      <c r="G7633" s="615"/>
      <c r="H7633" s="618"/>
      <c r="I7633" s="619"/>
      <c r="J7633" s="621"/>
      <c r="K7633" s="621"/>
      <c r="L7633" s="623"/>
    </row>
    <row r="7634" spans="1:12" s="194" customFormat="1" ht="24.6" customHeight="1" x14ac:dyDescent="0.15">
      <c r="A7634" s="624">
        <v>1433</v>
      </c>
      <c r="B7634" s="203" t="s">
        <v>12</v>
      </c>
      <c r="C7634" s="207" t="s">
        <v>11</v>
      </c>
      <c r="D7634" s="207" t="s">
        <v>280</v>
      </c>
      <c r="E7634" s="207" t="s">
        <v>281</v>
      </c>
      <c r="F7634" s="627" t="s">
        <v>8</v>
      </c>
      <c r="G7634" s="628"/>
      <c r="H7634" s="629"/>
      <c r="I7634" s="630"/>
      <c r="J7634" s="630"/>
      <c r="K7634" s="630"/>
      <c r="L7634" s="631"/>
    </row>
    <row r="7635" spans="1:12" s="194" customFormat="1" ht="26.65" customHeight="1" x14ac:dyDescent="0.15">
      <c r="A7635" s="625"/>
      <c r="B7635" s="620" t="s">
        <v>4430</v>
      </c>
      <c r="C7635" s="620" t="s">
        <v>4436</v>
      </c>
      <c r="D7635" s="634">
        <v>43511</v>
      </c>
      <c r="E7635" s="620" t="s">
        <v>561</v>
      </c>
      <c r="F7635" s="636" t="s">
        <v>4437</v>
      </c>
      <c r="G7635" s="637"/>
      <c r="H7635" s="610" t="s">
        <v>286</v>
      </c>
      <c r="I7635" s="611"/>
      <c r="J7635" s="209" t="s">
        <v>287</v>
      </c>
      <c r="K7635" s="209" t="s">
        <v>16</v>
      </c>
      <c r="L7635" s="210">
        <v>2098</v>
      </c>
    </row>
    <row r="7636" spans="1:12" s="194" customFormat="1" ht="29.85" customHeight="1" x14ac:dyDescent="0.15">
      <c r="A7636" s="625"/>
      <c r="B7636" s="621"/>
      <c r="C7636" s="621"/>
      <c r="D7636" s="635"/>
      <c r="E7636" s="621"/>
      <c r="F7636" s="638"/>
      <c r="G7636" s="639"/>
      <c r="H7636" s="610" t="s">
        <v>242</v>
      </c>
      <c r="I7636" s="611"/>
      <c r="J7636" s="209" t="s">
        <v>287</v>
      </c>
      <c r="K7636" s="209" t="s">
        <v>16</v>
      </c>
      <c r="L7636" s="210">
        <v>5336.23</v>
      </c>
    </row>
    <row r="7637" spans="1:12" s="194" customFormat="1" ht="24.6" customHeight="1" x14ac:dyDescent="0.15">
      <c r="A7637" s="625"/>
      <c r="B7637" s="203" t="s">
        <v>6</v>
      </c>
      <c r="C7637" s="207" t="s">
        <v>5</v>
      </c>
      <c r="D7637" s="207" t="s">
        <v>288</v>
      </c>
      <c r="E7637" s="207" t="s">
        <v>289</v>
      </c>
      <c r="F7637" s="612"/>
      <c r="G7637" s="613"/>
      <c r="H7637" s="616" t="s">
        <v>290</v>
      </c>
      <c r="I7637" s="617"/>
      <c r="J7637" s="620" t="s">
        <v>287</v>
      </c>
      <c r="K7637" s="620" t="s">
        <v>287</v>
      </c>
      <c r="L7637" s="622">
        <v>0</v>
      </c>
    </row>
    <row r="7638" spans="1:12" s="194" customFormat="1" ht="35.1" customHeight="1" x14ac:dyDescent="0.15">
      <c r="A7638" s="626"/>
      <c r="B7638" s="209" t="s">
        <v>1482</v>
      </c>
      <c r="C7638" s="209" t="s">
        <v>4437</v>
      </c>
      <c r="D7638" s="211">
        <v>43520</v>
      </c>
      <c r="E7638" s="209" t="s">
        <v>4438</v>
      </c>
      <c r="F7638" s="614"/>
      <c r="G7638" s="615"/>
      <c r="H7638" s="618"/>
      <c r="I7638" s="619"/>
      <c r="J7638" s="621"/>
      <c r="K7638" s="621"/>
      <c r="L7638" s="623"/>
    </row>
    <row r="7639" spans="1:12" s="194" customFormat="1" ht="24.6" customHeight="1" x14ac:dyDescent="0.15">
      <c r="A7639" s="624">
        <v>1434</v>
      </c>
      <c r="B7639" s="203" t="s">
        <v>12</v>
      </c>
      <c r="C7639" s="207" t="s">
        <v>11</v>
      </c>
      <c r="D7639" s="207" t="s">
        <v>280</v>
      </c>
      <c r="E7639" s="207" t="s">
        <v>281</v>
      </c>
      <c r="F7639" s="627" t="s">
        <v>8</v>
      </c>
      <c r="G7639" s="628"/>
      <c r="H7639" s="629"/>
      <c r="I7639" s="630"/>
      <c r="J7639" s="630"/>
      <c r="K7639" s="630"/>
      <c r="L7639" s="631"/>
    </row>
    <row r="7640" spans="1:12" s="194" customFormat="1" ht="26.65" customHeight="1" x14ac:dyDescent="0.15">
      <c r="A7640" s="625"/>
      <c r="B7640" s="620" t="s">
        <v>4430</v>
      </c>
      <c r="C7640" s="620" t="s">
        <v>4439</v>
      </c>
      <c r="D7640" s="634">
        <v>43532</v>
      </c>
      <c r="E7640" s="620" t="s">
        <v>607</v>
      </c>
      <c r="F7640" s="636" t="s">
        <v>4432</v>
      </c>
      <c r="G7640" s="637"/>
      <c r="H7640" s="610" t="s">
        <v>286</v>
      </c>
      <c r="I7640" s="611"/>
      <c r="J7640" s="209" t="s">
        <v>287</v>
      </c>
      <c r="K7640" s="209" t="s">
        <v>16</v>
      </c>
      <c r="L7640" s="210">
        <v>586.04</v>
      </c>
    </row>
    <row r="7641" spans="1:12" s="194" customFormat="1" ht="51.2" customHeight="1" x14ac:dyDescent="0.15">
      <c r="A7641" s="625"/>
      <c r="B7641" s="621"/>
      <c r="C7641" s="621"/>
      <c r="D7641" s="635"/>
      <c r="E7641" s="621"/>
      <c r="F7641" s="638"/>
      <c r="G7641" s="639"/>
      <c r="H7641" s="610" t="s">
        <v>242</v>
      </c>
      <c r="I7641" s="611"/>
      <c r="J7641" s="209" t="s">
        <v>287</v>
      </c>
      <c r="K7641" s="209" t="s">
        <v>16</v>
      </c>
      <c r="L7641" s="210">
        <v>831.5</v>
      </c>
    </row>
    <row r="7642" spans="1:12" s="194" customFormat="1" ht="24.6" customHeight="1" x14ac:dyDescent="0.15">
      <c r="A7642" s="625"/>
      <c r="B7642" s="203" t="s">
        <v>6</v>
      </c>
      <c r="C7642" s="207" t="s">
        <v>5</v>
      </c>
      <c r="D7642" s="207" t="s">
        <v>288</v>
      </c>
      <c r="E7642" s="207" t="s">
        <v>289</v>
      </c>
      <c r="F7642" s="612"/>
      <c r="G7642" s="613"/>
      <c r="H7642" s="616" t="s">
        <v>290</v>
      </c>
      <c r="I7642" s="617"/>
      <c r="J7642" s="620" t="s">
        <v>287</v>
      </c>
      <c r="K7642" s="620" t="s">
        <v>16</v>
      </c>
      <c r="L7642" s="622">
        <v>53.25</v>
      </c>
    </row>
    <row r="7643" spans="1:12" s="194" customFormat="1" ht="35.1" customHeight="1" x14ac:dyDescent="0.15">
      <c r="A7643" s="626"/>
      <c r="B7643" s="209" t="s">
        <v>1482</v>
      </c>
      <c r="C7643" s="209" t="s">
        <v>4432</v>
      </c>
      <c r="D7643" s="211">
        <v>43534</v>
      </c>
      <c r="E7643" s="209" t="s">
        <v>292</v>
      </c>
      <c r="F7643" s="614"/>
      <c r="G7643" s="615"/>
      <c r="H7643" s="618"/>
      <c r="I7643" s="619"/>
      <c r="J7643" s="621"/>
      <c r="K7643" s="621"/>
      <c r="L7643" s="623"/>
    </row>
    <row r="7644" spans="1:12" s="194" customFormat="1" ht="24.6" customHeight="1" x14ac:dyDescent="0.15">
      <c r="A7644" s="624">
        <v>1435</v>
      </c>
      <c r="B7644" s="203" t="s">
        <v>12</v>
      </c>
      <c r="C7644" s="207" t="s">
        <v>11</v>
      </c>
      <c r="D7644" s="207" t="s">
        <v>280</v>
      </c>
      <c r="E7644" s="207" t="s">
        <v>281</v>
      </c>
      <c r="F7644" s="627" t="s">
        <v>8</v>
      </c>
      <c r="G7644" s="628"/>
      <c r="H7644" s="629"/>
      <c r="I7644" s="630"/>
      <c r="J7644" s="630"/>
      <c r="K7644" s="630"/>
      <c r="L7644" s="631"/>
    </row>
    <row r="7645" spans="1:12" s="194" customFormat="1" ht="26.65" customHeight="1" x14ac:dyDescent="0.15">
      <c r="A7645" s="625"/>
      <c r="B7645" s="620" t="s">
        <v>4440</v>
      </c>
      <c r="C7645" s="632" t="s">
        <v>4441</v>
      </c>
      <c r="D7645" s="634">
        <v>43503</v>
      </c>
      <c r="E7645" s="620" t="s">
        <v>4442</v>
      </c>
      <c r="F7645" s="636" t="s">
        <v>4443</v>
      </c>
      <c r="G7645" s="637"/>
      <c r="H7645" s="610" t="s">
        <v>286</v>
      </c>
      <c r="I7645" s="611"/>
      <c r="J7645" s="209" t="s">
        <v>287</v>
      </c>
      <c r="K7645" s="209" t="s">
        <v>16</v>
      </c>
      <c r="L7645" s="210">
        <v>414.76</v>
      </c>
    </row>
    <row r="7646" spans="1:12" s="194" customFormat="1" ht="409.6" customHeight="1" x14ac:dyDescent="0.15">
      <c r="A7646" s="625"/>
      <c r="B7646" s="640"/>
      <c r="C7646" s="641"/>
      <c r="D7646" s="642"/>
      <c r="E7646" s="640"/>
      <c r="F7646" s="643"/>
      <c r="G7646" s="644"/>
      <c r="H7646" s="616" t="s">
        <v>242</v>
      </c>
      <c r="I7646" s="617"/>
      <c r="J7646" s="620" t="s">
        <v>287</v>
      </c>
      <c r="K7646" s="620" t="s">
        <v>16</v>
      </c>
      <c r="L7646" s="622">
        <v>59</v>
      </c>
    </row>
    <row r="7647" spans="1:12" s="194" customFormat="1" ht="84.2" customHeight="1" x14ac:dyDescent="0.15">
      <c r="A7647" s="625"/>
      <c r="B7647" s="621"/>
      <c r="C7647" s="633"/>
      <c r="D7647" s="635"/>
      <c r="E7647" s="621"/>
      <c r="F7647" s="638"/>
      <c r="G7647" s="639"/>
      <c r="H7647" s="618"/>
      <c r="I7647" s="619"/>
      <c r="J7647" s="621"/>
      <c r="K7647" s="621"/>
      <c r="L7647" s="623"/>
    </row>
    <row r="7648" spans="1:12" s="194" customFormat="1" ht="24.6" customHeight="1" x14ac:dyDescent="0.15">
      <c r="A7648" s="625"/>
      <c r="B7648" s="203" t="s">
        <v>6</v>
      </c>
      <c r="C7648" s="207" t="s">
        <v>5</v>
      </c>
      <c r="D7648" s="207" t="s">
        <v>288</v>
      </c>
      <c r="E7648" s="207" t="s">
        <v>289</v>
      </c>
      <c r="F7648" s="612"/>
      <c r="G7648" s="613"/>
      <c r="H7648" s="616" t="s">
        <v>290</v>
      </c>
      <c r="I7648" s="617"/>
      <c r="J7648" s="620" t="s">
        <v>287</v>
      </c>
      <c r="K7648" s="620" t="s">
        <v>287</v>
      </c>
      <c r="L7648" s="622">
        <v>0</v>
      </c>
    </row>
    <row r="7649" spans="1:12" s="194" customFormat="1" ht="24.6" customHeight="1" x14ac:dyDescent="0.15">
      <c r="A7649" s="626"/>
      <c r="B7649" s="209" t="s">
        <v>291</v>
      </c>
      <c r="C7649" s="209" t="s">
        <v>4443</v>
      </c>
      <c r="D7649" s="211">
        <v>43505</v>
      </c>
      <c r="E7649" s="209" t="s">
        <v>4444</v>
      </c>
      <c r="F7649" s="614"/>
      <c r="G7649" s="615"/>
      <c r="H7649" s="618"/>
      <c r="I7649" s="619"/>
      <c r="J7649" s="621"/>
      <c r="K7649" s="621"/>
      <c r="L7649" s="623"/>
    </row>
    <row r="7650" spans="1:12" s="194" customFormat="1" ht="24.6" customHeight="1" x14ac:dyDescent="0.15">
      <c r="A7650" s="624">
        <v>1436</v>
      </c>
      <c r="B7650" s="203" t="s">
        <v>12</v>
      </c>
      <c r="C7650" s="207" t="s">
        <v>11</v>
      </c>
      <c r="D7650" s="207" t="s">
        <v>280</v>
      </c>
      <c r="E7650" s="207" t="s">
        <v>281</v>
      </c>
      <c r="F7650" s="627" t="s">
        <v>8</v>
      </c>
      <c r="G7650" s="628"/>
      <c r="H7650" s="629"/>
      <c r="I7650" s="630"/>
      <c r="J7650" s="630"/>
      <c r="K7650" s="630"/>
      <c r="L7650" s="631"/>
    </row>
    <row r="7651" spans="1:12" s="194" customFormat="1" ht="26.65" customHeight="1" x14ac:dyDescent="0.15">
      <c r="A7651" s="625"/>
      <c r="B7651" s="620" t="s">
        <v>4445</v>
      </c>
      <c r="C7651" s="632" t="s">
        <v>4446</v>
      </c>
      <c r="D7651" s="634">
        <v>43550</v>
      </c>
      <c r="E7651" s="620" t="s">
        <v>659</v>
      </c>
      <c r="F7651" s="636" t="s">
        <v>2699</v>
      </c>
      <c r="G7651" s="637"/>
      <c r="H7651" s="610" t="s">
        <v>286</v>
      </c>
      <c r="I7651" s="611"/>
      <c r="J7651" s="209" t="s">
        <v>287</v>
      </c>
      <c r="K7651" s="209" t="s">
        <v>16</v>
      </c>
      <c r="L7651" s="210">
        <v>628.29</v>
      </c>
    </row>
    <row r="7652" spans="1:12" s="194" customFormat="1" ht="309.75" customHeight="1" x14ac:dyDescent="0.15">
      <c r="A7652" s="625"/>
      <c r="B7652" s="621"/>
      <c r="C7652" s="633"/>
      <c r="D7652" s="635"/>
      <c r="E7652" s="621"/>
      <c r="F7652" s="638"/>
      <c r="G7652" s="639"/>
      <c r="H7652" s="610" t="s">
        <v>242</v>
      </c>
      <c r="I7652" s="611"/>
      <c r="J7652" s="209" t="s">
        <v>287</v>
      </c>
      <c r="K7652" s="209" t="s">
        <v>16</v>
      </c>
      <c r="L7652" s="210">
        <v>426.22</v>
      </c>
    </row>
    <row r="7653" spans="1:12" s="194" customFormat="1" ht="24.6" customHeight="1" x14ac:dyDescent="0.15">
      <c r="A7653" s="625"/>
      <c r="B7653" s="203" t="s">
        <v>6</v>
      </c>
      <c r="C7653" s="207" t="s">
        <v>5</v>
      </c>
      <c r="D7653" s="207" t="s">
        <v>288</v>
      </c>
      <c r="E7653" s="207" t="s">
        <v>289</v>
      </c>
      <c r="F7653" s="612"/>
      <c r="G7653" s="613"/>
      <c r="H7653" s="616" t="s">
        <v>290</v>
      </c>
      <c r="I7653" s="617"/>
      <c r="J7653" s="620" t="s">
        <v>287</v>
      </c>
      <c r="K7653" s="620" t="s">
        <v>16</v>
      </c>
      <c r="L7653" s="622">
        <v>600</v>
      </c>
    </row>
    <row r="7654" spans="1:12" s="194" customFormat="1" ht="24.6" customHeight="1" x14ac:dyDescent="0.15">
      <c r="A7654" s="626"/>
      <c r="B7654" s="209" t="s">
        <v>401</v>
      </c>
      <c r="C7654" s="209" t="s">
        <v>2699</v>
      </c>
      <c r="D7654" s="211">
        <v>43553</v>
      </c>
      <c r="E7654" s="209" t="s">
        <v>2073</v>
      </c>
      <c r="F7654" s="614"/>
      <c r="G7654" s="615"/>
      <c r="H7654" s="618"/>
      <c r="I7654" s="619"/>
      <c r="J7654" s="621"/>
      <c r="K7654" s="621"/>
      <c r="L7654" s="623"/>
    </row>
    <row r="7655" spans="1:12" s="194" customFormat="1" ht="24.6" customHeight="1" x14ac:dyDescent="0.15">
      <c r="A7655" s="624">
        <v>1437</v>
      </c>
      <c r="B7655" s="203" t="s">
        <v>12</v>
      </c>
      <c r="C7655" s="207" t="s">
        <v>11</v>
      </c>
      <c r="D7655" s="207" t="s">
        <v>280</v>
      </c>
      <c r="E7655" s="207" t="s">
        <v>281</v>
      </c>
      <c r="F7655" s="627" t="s">
        <v>8</v>
      </c>
      <c r="G7655" s="628"/>
      <c r="H7655" s="629"/>
      <c r="I7655" s="630"/>
      <c r="J7655" s="630"/>
      <c r="K7655" s="630"/>
      <c r="L7655" s="631"/>
    </row>
    <row r="7656" spans="1:12" s="194" customFormat="1" ht="26.65" customHeight="1" x14ac:dyDescent="0.15">
      <c r="A7656" s="625"/>
      <c r="B7656" s="620" t="s">
        <v>4447</v>
      </c>
      <c r="C7656" s="632" t="s">
        <v>4448</v>
      </c>
      <c r="D7656" s="634">
        <v>43435</v>
      </c>
      <c r="E7656" s="620" t="s">
        <v>816</v>
      </c>
      <c r="F7656" s="636" t="s">
        <v>4449</v>
      </c>
      <c r="G7656" s="637"/>
      <c r="H7656" s="610" t="s">
        <v>286</v>
      </c>
      <c r="I7656" s="611"/>
      <c r="J7656" s="209" t="s">
        <v>287</v>
      </c>
      <c r="K7656" s="209" t="s">
        <v>16</v>
      </c>
      <c r="L7656" s="210">
        <v>736.76</v>
      </c>
    </row>
    <row r="7657" spans="1:12" s="194" customFormat="1" ht="299.10000000000002" customHeight="1" x14ac:dyDescent="0.15">
      <c r="A7657" s="625"/>
      <c r="B7657" s="621"/>
      <c r="C7657" s="633"/>
      <c r="D7657" s="635"/>
      <c r="E7657" s="621"/>
      <c r="F7657" s="638"/>
      <c r="G7657" s="639"/>
      <c r="H7657" s="610" t="s">
        <v>242</v>
      </c>
      <c r="I7657" s="611"/>
      <c r="J7657" s="209" t="s">
        <v>287</v>
      </c>
      <c r="K7657" s="209" t="s">
        <v>287</v>
      </c>
      <c r="L7657" s="210">
        <v>0</v>
      </c>
    </row>
    <row r="7658" spans="1:12" s="194" customFormat="1" ht="24.6" customHeight="1" x14ac:dyDescent="0.15">
      <c r="A7658" s="625"/>
      <c r="B7658" s="203" t="s">
        <v>6</v>
      </c>
      <c r="C7658" s="207" t="s">
        <v>5</v>
      </c>
      <c r="D7658" s="207" t="s">
        <v>288</v>
      </c>
      <c r="E7658" s="207" t="s">
        <v>289</v>
      </c>
      <c r="F7658" s="612"/>
      <c r="G7658" s="613"/>
      <c r="H7658" s="616" t="s">
        <v>290</v>
      </c>
      <c r="I7658" s="617"/>
      <c r="J7658" s="620" t="s">
        <v>287</v>
      </c>
      <c r="K7658" s="620" t="s">
        <v>16</v>
      </c>
      <c r="L7658" s="622">
        <v>1368.92</v>
      </c>
    </row>
    <row r="7659" spans="1:12" s="194" customFormat="1" ht="24.6" customHeight="1" x14ac:dyDescent="0.15">
      <c r="A7659" s="626"/>
      <c r="B7659" s="209" t="s">
        <v>291</v>
      </c>
      <c r="C7659" s="209" t="s">
        <v>4449</v>
      </c>
      <c r="D7659" s="211">
        <v>43442</v>
      </c>
      <c r="E7659" s="209" t="s">
        <v>3315</v>
      </c>
      <c r="F7659" s="614"/>
      <c r="G7659" s="615"/>
      <c r="H7659" s="618"/>
      <c r="I7659" s="619"/>
      <c r="J7659" s="621"/>
      <c r="K7659" s="621"/>
      <c r="L7659" s="623"/>
    </row>
    <row r="7660" spans="1:12" s="194" customFormat="1" ht="24.6" customHeight="1" x14ac:dyDescent="0.15">
      <c r="A7660" s="624">
        <v>1438</v>
      </c>
      <c r="B7660" s="203" t="s">
        <v>12</v>
      </c>
      <c r="C7660" s="207" t="s">
        <v>11</v>
      </c>
      <c r="D7660" s="207" t="s">
        <v>280</v>
      </c>
      <c r="E7660" s="207" t="s">
        <v>281</v>
      </c>
      <c r="F7660" s="627" t="s">
        <v>8</v>
      </c>
      <c r="G7660" s="628"/>
      <c r="H7660" s="629"/>
      <c r="I7660" s="630"/>
      <c r="J7660" s="630"/>
      <c r="K7660" s="630"/>
      <c r="L7660" s="631"/>
    </row>
    <row r="7661" spans="1:12" s="194" customFormat="1" ht="26.65" customHeight="1" x14ac:dyDescent="0.15">
      <c r="A7661" s="625"/>
      <c r="B7661" s="620" t="s">
        <v>4450</v>
      </c>
      <c r="C7661" s="632" t="s">
        <v>4451</v>
      </c>
      <c r="D7661" s="634">
        <v>43380</v>
      </c>
      <c r="E7661" s="620" t="s">
        <v>458</v>
      </c>
      <c r="F7661" s="636" t="s">
        <v>4452</v>
      </c>
      <c r="G7661" s="637"/>
      <c r="H7661" s="610" t="s">
        <v>286</v>
      </c>
      <c r="I7661" s="611"/>
      <c r="J7661" s="209" t="s">
        <v>287</v>
      </c>
      <c r="K7661" s="209" t="s">
        <v>16</v>
      </c>
      <c r="L7661" s="210">
        <v>128.62</v>
      </c>
    </row>
    <row r="7662" spans="1:12" s="194" customFormat="1" ht="148.35" customHeight="1" x14ac:dyDescent="0.15">
      <c r="A7662" s="625"/>
      <c r="B7662" s="621"/>
      <c r="C7662" s="633"/>
      <c r="D7662" s="635"/>
      <c r="E7662" s="621"/>
      <c r="F7662" s="638"/>
      <c r="G7662" s="639"/>
      <c r="H7662" s="610" t="s">
        <v>242</v>
      </c>
      <c r="I7662" s="611"/>
      <c r="J7662" s="209" t="s">
        <v>287</v>
      </c>
      <c r="K7662" s="209" t="s">
        <v>16</v>
      </c>
      <c r="L7662" s="210">
        <v>380</v>
      </c>
    </row>
    <row r="7663" spans="1:12" s="194" customFormat="1" ht="24.6" customHeight="1" x14ac:dyDescent="0.15">
      <c r="A7663" s="625"/>
      <c r="B7663" s="203" t="s">
        <v>6</v>
      </c>
      <c r="C7663" s="207" t="s">
        <v>5</v>
      </c>
      <c r="D7663" s="207" t="s">
        <v>288</v>
      </c>
      <c r="E7663" s="207" t="s">
        <v>289</v>
      </c>
      <c r="F7663" s="612"/>
      <c r="G7663" s="613"/>
      <c r="H7663" s="616" t="s">
        <v>290</v>
      </c>
      <c r="I7663" s="617"/>
      <c r="J7663" s="620" t="s">
        <v>287</v>
      </c>
      <c r="K7663" s="620" t="s">
        <v>16</v>
      </c>
      <c r="L7663" s="622">
        <v>300</v>
      </c>
    </row>
    <row r="7664" spans="1:12" s="194" customFormat="1" ht="24.6" customHeight="1" x14ac:dyDescent="0.15">
      <c r="A7664" s="626"/>
      <c r="B7664" s="209" t="s">
        <v>2884</v>
      </c>
      <c r="C7664" s="209" t="s">
        <v>4452</v>
      </c>
      <c r="D7664" s="211">
        <v>43381</v>
      </c>
      <c r="E7664" s="209" t="s">
        <v>1733</v>
      </c>
      <c r="F7664" s="614"/>
      <c r="G7664" s="615"/>
      <c r="H7664" s="618"/>
      <c r="I7664" s="619"/>
      <c r="J7664" s="621"/>
      <c r="K7664" s="621"/>
      <c r="L7664" s="623"/>
    </row>
    <row r="7665" spans="1:12" s="194" customFormat="1" ht="24.6" customHeight="1" x14ac:dyDescent="0.15">
      <c r="A7665" s="624">
        <v>1439</v>
      </c>
      <c r="B7665" s="203" t="s">
        <v>12</v>
      </c>
      <c r="C7665" s="207" t="s">
        <v>11</v>
      </c>
      <c r="D7665" s="207" t="s">
        <v>280</v>
      </c>
      <c r="E7665" s="207" t="s">
        <v>281</v>
      </c>
      <c r="F7665" s="627" t="s">
        <v>8</v>
      </c>
      <c r="G7665" s="628"/>
      <c r="H7665" s="629"/>
      <c r="I7665" s="630"/>
      <c r="J7665" s="630"/>
      <c r="K7665" s="630"/>
      <c r="L7665" s="631"/>
    </row>
    <row r="7666" spans="1:12" s="194" customFormat="1" ht="26.65" customHeight="1" x14ac:dyDescent="0.15">
      <c r="A7666" s="625"/>
      <c r="B7666" s="620" t="s">
        <v>4453</v>
      </c>
      <c r="C7666" s="632" t="s">
        <v>4454</v>
      </c>
      <c r="D7666" s="634">
        <v>43408</v>
      </c>
      <c r="E7666" s="620" t="s">
        <v>628</v>
      </c>
      <c r="F7666" s="636" t="s">
        <v>1293</v>
      </c>
      <c r="G7666" s="637"/>
      <c r="H7666" s="610" t="s">
        <v>286</v>
      </c>
      <c r="I7666" s="611"/>
      <c r="J7666" s="209" t="s">
        <v>287</v>
      </c>
      <c r="K7666" s="209" t="s">
        <v>16</v>
      </c>
      <c r="L7666" s="210">
        <v>1744.35</v>
      </c>
    </row>
    <row r="7667" spans="1:12" s="194" customFormat="1" ht="115.7" customHeight="1" x14ac:dyDescent="0.15">
      <c r="A7667" s="625"/>
      <c r="B7667" s="621"/>
      <c r="C7667" s="633"/>
      <c r="D7667" s="635"/>
      <c r="E7667" s="621"/>
      <c r="F7667" s="638"/>
      <c r="G7667" s="639"/>
      <c r="H7667" s="610" t="s">
        <v>242</v>
      </c>
      <c r="I7667" s="611"/>
      <c r="J7667" s="209" t="s">
        <v>287</v>
      </c>
      <c r="K7667" s="209" t="s">
        <v>16</v>
      </c>
      <c r="L7667" s="210">
        <v>304.39999999999998</v>
      </c>
    </row>
    <row r="7668" spans="1:12" s="194" customFormat="1" ht="24.6" customHeight="1" x14ac:dyDescent="0.15">
      <c r="A7668" s="625"/>
      <c r="B7668" s="203" t="s">
        <v>6</v>
      </c>
      <c r="C7668" s="207" t="s">
        <v>5</v>
      </c>
      <c r="D7668" s="207" t="s">
        <v>288</v>
      </c>
      <c r="E7668" s="207" t="s">
        <v>289</v>
      </c>
      <c r="F7668" s="612"/>
      <c r="G7668" s="613"/>
      <c r="H7668" s="616" t="s">
        <v>290</v>
      </c>
      <c r="I7668" s="617"/>
      <c r="J7668" s="620" t="s">
        <v>287</v>
      </c>
      <c r="K7668" s="620" t="s">
        <v>16</v>
      </c>
      <c r="L7668" s="622">
        <v>1302</v>
      </c>
    </row>
    <row r="7669" spans="1:12" s="194" customFormat="1" ht="24.6" customHeight="1" x14ac:dyDescent="0.15">
      <c r="A7669" s="626"/>
      <c r="B7669" s="209" t="s">
        <v>291</v>
      </c>
      <c r="C7669" s="209" t="s">
        <v>1293</v>
      </c>
      <c r="D7669" s="211">
        <v>43413</v>
      </c>
      <c r="E7669" s="209" t="s">
        <v>2729</v>
      </c>
      <c r="F7669" s="614"/>
      <c r="G7669" s="615"/>
      <c r="H7669" s="618"/>
      <c r="I7669" s="619"/>
      <c r="J7669" s="621"/>
      <c r="K7669" s="621"/>
      <c r="L7669" s="623"/>
    </row>
    <row r="7670" spans="1:12" s="194" customFormat="1" ht="24.6" customHeight="1" x14ac:dyDescent="0.15">
      <c r="A7670" s="624">
        <v>1440</v>
      </c>
      <c r="B7670" s="203" t="s">
        <v>12</v>
      </c>
      <c r="C7670" s="207" t="s">
        <v>11</v>
      </c>
      <c r="D7670" s="207" t="s">
        <v>280</v>
      </c>
      <c r="E7670" s="207" t="s">
        <v>281</v>
      </c>
      <c r="F7670" s="627" t="s">
        <v>8</v>
      </c>
      <c r="G7670" s="628"/>
      <c r="H7670" s="629"/>
      <c r="I7670" s="630"/>
      <c r="J7670" s="630"/>
      <c r="K7670" s="630"/>
      <c r="L7670" s="631"/>
    </row>
    <row r="7671" spans="1:12" s="194" customFormat="1" ht="26.65" customHeight="1" x14ac:dyDescent="0.15">
      <c r="A7671" s="625"/>
      <c r="B7671" s="620" t="s">
        <v>4455</v>
      </c>
      <c r="C7671" s="632" t="s">
        <v>4456</v>
      </c>
      <c r="D7671" s="634">
        <v>43418</v>
      </c>
      <c r="E7671" s="620" t="s">
        <v>4457</v>
      </c>
      <c r="F7671" s="636" t="s">
        <v>4458</v>
      </c>
      <c r="G7671" s="637"/>
      <c r="H7671" s="610" t="s">
        <v>286</v>
      </c>
      <c r="I7671" s="611"/>
      <c r="J7671" s="209" t="s">
        <v>287</v>
      </c>
      <c r="K7671" s="209" t="s">
        <v>16</v>
      </c>
      <c r="L7671" s="210">
        <v>108</v>
      </c>
    </row>
    <row r="7672" spans="1:12" s="194" customFormat="1" ht="169.5" customHeight="1" x14ac:dyDescent="0.15">
      <c r="A7672" s="625"/>
      <c r="B7672" s="621"/>
      <c r="C7672" s="633"/>
      <c r="D7672" s="635"/>
      <c r="E7672" s="621"/>
      <c r="F7672" s="638"/>
      <c r="G7672" s="639"/>
      <c r="H7672" s="610" t="s">
        <v>242</v>
      </c>
      <c r="I7672" s="611"/>
      <c r="J7672" s="209" t="s">
        <v>287</v>
      </c>
      <c r="K7672" s="209" t="s">
        <v>16</v>
      </c>
      <c r="L7672" s="210">
        <v>330.26</v>
      </c>
    </row>
    <row r="7673" spans="1:12" s="194" customFormat="1" ht="24.6" customHeight="1" x14ac:dyDescent="0.15">
      <c r="A7673" s="625"/>
      <c r="B7673" s="203" t="s">
        <v>6</v>
      </c>
      <c r="C7673" s="207" t="s">
        <v>5</v>
      </c>
      <c r="D7673" s="207" t="s">
        <v>288</v>
      </c>
      <c r="E7673" s="207" t="s">
        <v>289</v>
      </c>
      <c r="F7673" s="612"/>
      <c r="G7673" s="613"/>
      <c r="H7673" s="616" t="s">
        <v>290</v>
      </c>
      <c r="I7673" s="617"/>
      <c r="J7673" s="620" t="s">
        <v>287</v>
      </c>
      <c r="K7673" s="620" t="s">
        <v>16</v>
      </c>
      <c r="L7673" s="622">
        <v>165.66</v>
      </c>
    </row>
    <row r="7674" spans="1:12" s="194" customFormat="1" ht="24.6" customHeight="1" x14ac:dyDescent="0.15">
      <c r="A7674" s="626"/>
      <c r="B7674" s="209" t="s">
        <v>291</v>
      </c>
      <c r="C7674" s="209" t="s">
        <v>4458</v>
      </c>
      <c r="D7674" s="211">
        <v>43419</v>
      </c>
      <c r="E7674" s="209" t="s">
        <v>3400</v>
      </c>
      <c r="F7674" s="614"/>
      <c r="G7674" s="615"/>
      <c r="H7674" s="618"/>
      <c r="I7674" s="619"/>
      <c r="J7674" s="621"/>
      <c r="K7674" s="621"/>
      <c r="L7674" s="623"/>
    </row>
    <row r="7675" spans="1:12" s="194" customFormat="1" ht="24.6" customHeight="1" x14ac:dyDescent="0.15">
      <c r="A7675" s="624">
        <v>1441</v>
      </c>
      <c r="B7675" s="203" t="s">
        <v>12</v>
      </c>
      <c r="C7675" s="207" t="s">
        <v>11</v>
      </c>
      <c r="D7675" s="207" t="s">
        <v>280</v>
      </c>
      <c r="E7675" s="207" t="s">
        <v>281</v>
      </c>
      <c r="F7675" s="627" t="s">
        <v>8</v>
      </c>
      <c r="G7675" s="628"/>
      <c r="H7675" s="629"/>
      <c r="I7675" s="630"/>
      <c r="J7675" s="630"/>
      <c r="K7675" s="630"/>
      <c r="L7675" s="631"/>
    </row>
    <row r="7676" spans="1:12" s="194" customFormat="1" ht="26.65" customHeight="1" x14ac:dyDescent="0.15">
      <c r="A7676" s="625"/>
      <c r="B7676" s="620" t="s">
        <v>4459</v>
      </c>
      <c r="C7676" s="632" t="s">
        <v>4460</v>
      </c>
      <c r="D7676" s="634">
        <v>43374</v>
      </c>
      <c r="E7676" s="620" t="s">
        <v>3426</v>
      </c>
      <c r="F7676" s="636" t="s">
        <v>4461</v>
      </c>
      <c r="G7676" s="637"/>
      <c r="H7676" s="610" t="s">
        <v>286</v>
      </c>
      <c r="I7676" s="611"/>
      <c r="J7676" s="209" t="s">
        <v>287</v>
      </c>
      <c r="K7676" s="209" t="s">
        <v>16</v>
      </c>
      <c r="L7676" s="210">
        <v>241.82</v>
      </c>
    </row>
    <row r="7677" spans="1:12" s="194" customFormat="1" ht="245.25" customHeight="1" x14ac:dyDescent="0.15">
      <c r="A7677" s="625"/>
      <c r="B7677" s="621"/>
      <c r="C7677" s="633"/>
      <c r="D7677" s="635"/>
      <c r="E7677" s="621"/>
      <c r="F7677" s="638"/>
      <c r="G7677" s="639"/>
      <c r="H7677" s="610" t="s">
        <v>242</v>
      </c>
      <c r="I7677" s="611"/>
      <c r="J7677" s="209" t="s">
        <v>287</v>
      </c>
      <c r="K7677" s="209" t="s">
        <v>287</v>
      </c>
      <c r="L7677" s="210">
        <v>0</v>
      </c>
    </row>
    <row r="7678" spans="1:12" s="194" customFormat="1" ht="24.6" customHeight="1" x14ac:dyDescent="0.15">
      <c r="A7678" s="625"/>
      <c r="B7678" s="203" t="s">
        <v>6</v>
      </c>
      <c r="C7678" s="207" t="s">
        <v>5</v>
      </c>
      <c r="D7678" s="207" t="s">
        <v>288</v>
      </c>
      <c r="E7678" s="207" t="s">
        <v>289</v>
      </c>
      <c r="F7678" s="612"/>
      <c r="G7678" s="613"/>
      <c r="H7678" s="616" t="s">
        <v>290</v>
      </c>
      <c r="I7678" s="617"/>
      <c r="J7678" s="620" t="s">
        <v>287</v>
      </c>
      <c r="K7678" s="620" t="s">
        <v>16</v>
      </c>
      <c r="L7678" s="622">
        <v>74.13</v>
      </c>
    </row>
    <row r="7679" spans="1:12" s="194" customFormat="1" ht="35.1" customHeight="1" x14ac:dyDescent="0.15">
      <c r="A7679" s="626"/>
      <c r="B7679" s="209" t="s">
        <v>3758</v>
      </c>
      <c r="C7679" s="209" t="s">
        <v>4461</v>
      </c>
      <c r="D7679" s="211">
        <v>43380</v>
      </c>
      <c r="E7679" s="209" t="s">
        <v>1027</v>
      </c>
      <c r="F7679" s="614"/>
      <c r="G7679" s="615"/>
      <c r="H7679" s="618"/>
      <c r="I7679" s="619"/>
      <c r="J7679" s="621"/>
      <c r="K7679" s="621"/>
      <c r="L7679" s="623"/>
    </row>
    <row r="7680" spans="1:12" s="194" customFormat="1" ht="24.6" customHeight="1" x14ac:dyDescent="0.15">
      <c r="A7680" s="624">
        <v>1442</v>
      </c>
      <c r="B7680" s="203" t="s">
        <v>12</v>
      </c>
      <c r="C7680" s="207" t="s">
        <v>11</v>
      </c>
      <c r="D7680" s="207" t="s">
        <v>280</v>
      </c>
      <c r="E7680" s="207" t="s">
        <v>281</v>
      </c>
      <c r="F7680" s="627" t="s">
        <v>8</v>
      </c>
      <c r="G7680" s="628"/>
      <c r="H7680" s="629"/>
      <c r="I7680" s="630"/>
      <c r="J7680" s="630"/>
      <c r="K7680" s="630"/>
      <c r="L7680" s="631"/>
    </row>
    <row r="7681" spans="1:12" s="194" customFormat="1" ht="26.65" customHeight="1" x14ac:dyDescent="0.15">
      <c r="A7681" s="625"/>
      <c r="B7681" s="620" t="s">
        <v>4459</v>
      </c>
      <c r="C7681" s="632" t="s">
        <v>4462</v>
      </c>
      <c r="D7681" s="634">
        <v>43412</v>
      </c>
      <c r="E7681" s="620" t="s">
        <v>373</v>
      </c>
      <c r="F7681" s="636" t="s">
        <v>374</v>
      </c>
      <c r="G7681" s="637"/>
      <c r="H7681" s="610" t="s">
        <v>286</v>
      </c>
      <c r="I7681" s="611"/>
      <c r="J7681" s="209" t="s">
        <v>287</v>
      </c>
      <c r="K7681" s="209" t="s">
        <v>16</v>
      </c>
      <c r="L7681" s="210">
        <v>241.5</v>
      </c>
    </row>
    <row r="7682" spans="1:12" s="194" customFormat="1" ht="309.75" customHeight="1" x14ac:dyDescent="0.15">
      <c r="A7682" s="625"/>
      <c r="B7682" s="621"/>
      <c r="C7682" s="633"/>
      <c r="D7682" s="635"/>
      <c r="E7682" s="621"/>
      <c r="F7682" s="638"/>
      <c r="G7682" s="639"/>
      <c r="H7682" s="610" t="s">
        <v>242</v>
      </c>
      <c r="I7682" s="611"/>
      <c r="J7682" s="209" t="s">
        <v>287</v>
      </c>
      <c r="K7682" s="209" t="s">
        <v>16</v>
      </c>
      <c r="L7682" s="210">
        <v>122</v>
      </c>
    </row>
    <row r="7683" spans="1:12" s="194" customFormat="1" ht="24.6" customHeight="1" x14ac:dyDescent="0.15">
      <c r="A7683" s="625"/>
      <c r="B7683" s="203" t="s">
        <v>6</v>
      </c>
      <c r="C7683" s="207" t="s">
        <v>5</v>
      </c>
      <c r="D7683" s="207" t="s">
        <v>288</v>
      </c>
      <c r="E7683" s="207" t="s">
        <v>289</v>
      </c>
      <c r="F7683" s="612"/>
      <c r="G7683" s="613"/>
      <c r="H7683" s="616" t="s">
        <v>290</v>
      </c>
      <c r="I7683" s="617"/>
      <c r="J7683" s="620" t="s">
        <v>287</v>
      </c>
      <c r="K7683" s="620" t="s">
        <v>16</v>
      </c>
      <c r="L7683" s="622">
        <v>15</v>
      </c>
    </row>
    <row r="7684" spans="1:12" s="194" customFormat="1" ht="35.1" customHeight="1" x14ac:dyDescent="0.15">
      <c r="A7684" s="626"/>
      <c r="B7684" s="209" t="s">
        <v>3758</v>
      </c>
      <c r="C7684" s="209" t="s">
        <v>374</v>
      </c>
      <c r="D7684" s="211">
        <v>43413</v>
      </c>
      <c r="E7684" s="209" t="s">
        <v>724</v>
      </c>
      <c r="F7684" s="614"/>
      <c r="G7684" s="615"/>
      <c r="H7684" s="618"/>
      <c r="I7684" s="619"/>
      <c r="J7684" s="621"/>
      <c r="K7684" s="621"/>
      <c r="L7684" s="623"/>
    </row>
    <row r="7685" spans="1:12" s="194" customFormat="1" ht="24.6" customHeight="1" x14ac:dyDescent="0.15">
      <c r="A7685" s="624">
        <v>1443</v>
      </c>
      <c r="B7685" s="203" t="s">
        <v>12</v>
      </c>
      <c r="C7685" s="207" t="s">
        <v>11</v>
      </c>
      <c r="D7685" s="207" t="s">
        <v>280</v>
      </c>
      <c r="E7685" s="207" t="s">
        <v>281</v>
      </c>
      <c r="F7685" s="627" t="s">
        <v>8</v>
      </c>
      <c r="G7685" s="628"/>
      <c r="H7685" s="629"/>
      <c r="I7685" s="630"/>
      <c r="J7685" s="630"/>
      <c r="K7685" s="630"/>
      <c r="L7685" s="631"/>
    </row>
    <row r="7686" spans="1:12" s="194" customFormat="1" ht="26.65" customHeight="1" x14ac:dyDescent="0.15">
      <c r="A7686" s="625"/>
      <c r="B7686" s="620" t="s">
        <v>4463</v>
      </c>
      <c r="C7686" s="632" t="s">
        <v>4464</v>
      </c>
      <c r="D7686" s="634">
        <v>43495</v>
      </c>
      <c r="E7686" s="620" t="s">
        <v>582</v>
      </c>
      <c r="F7686" s="636" t="s">
        <v>4465</v>
      </c>
      <c r="G7686" s="637"/>
      <c r="H7686" s="610" t="s">
        <v>286</v>
      </c>
      <c r="I7686" s="611"/>
      <c r="J7686" s="209" t="s">
        <v>287</v>
      </c>
      <c r="K7686" s="209" t="s">
        <v>16</v>
      </c>
      <c r="L7686" s="210">
        <v>950</v>
      </c>
    </row>
    <row r="7687" spans="1:12" s="194" customFormat="1" ht="223.5" customHeight="1" x14ac:dyDescent="0.15">
      <c r="A7687" s="625"/>
      <c r="B7687" s="621"/>
      <c r="C7687" s="633"/>
      <c r="D7687" s="635"/>
      <c r="E7687" s="621"/>
      <c r="F7687" s="638"/>
      <c r="G7687" s="639"/>
      <c r="H7687" s="610" t="s">
        <v>242</v>
      </c>
      <c r="I7687" s="611"/>
      <c r="J7687" s="209" t="s">
        <v>287</v>
      </c>
      <c r="K7687" s="209" t="s">
        <v>16</v>
      </c>
      <c r="L7687" s="210">
        <v>3343</v>
      </c>
    </row>
    <row r="7688" spans="1:12" s="194" customFormat="1" ht="24.6" customHeight="1" x14ac:dyDescent="0.15">
      <c r="A7688" s="625"/>
      <c r="B7688" s="203" t="s">
        <v>6</v>
      </c>
      <c r="C7688" s="207" t="s">
        <v>5</v>
      </c>
      <c r="D7688" s="207" t="s">
        <v>288</v>
      </c>
      <c r="E7688" s="207" t="s">
        <v>289</v>
      </c>
      <c r="F7688" s="612"/>
      <c r="G7688" s="613"/>
      <c r="H7688" s="616" t="s">
        <v>290</v>
      </c>
      <c r="I7688" s="617"/>
      <c r="J7688" s="620" t="s">
        <v>287</v>
      </c>
      <c r="K7688" s="620" t="s">
        <v>287</v>
      </c>
      <c r="L7688" s="622">
        <v>0</v>
      </c>
    </row>
    <row r="7689" spans="1:12" s="194" customFormat="1" ht="24.6" customHeight="1" x14ac:dyDescent="0.15">
      <c r="A7689" s="626"/>
      <c r="B7689" s="209" t="s">
        <v>401</v>
      </c>
      <c r="C7689" s="209" t="s">
        <v>4465</v>
      </c>
      <c r="D7689" s="211">
        <v>43498</v>
      </c>
      <c r="E7689" s="209" t="s">
        <v>4466</v>
      </c>
      <c r="F7689" s="614"/>
      <c r="G7689" s="615"/>
      <c r="H7689" s="618"/>
      <c r="I7689" s="619"/>
      <c r="J7689" s="621"/>
      <c r="K7689" s="621"/>
      <c r="L7689" s="623"/>
    </row>
    <row r="7690" spans="1:12" s="194" customFormat="1" ht="24.6" customHeight="1" x14ac:dyDescent="0.15">
      <c r="A7690" s="624">
        <v>1444</v>
      </c>
      <c r="B7690" s="203" t="s">
        <v>12</v>
      </c>
      <c r="C7690" s="207" t="s">
        <v>11</v>
      </c>
      <c r="D7690" s="207" t="s">
        <v>280</v>
      </c>
      <c r="E7690" s="207" t="s">
        <v>281</v>
      </c>
      <c r="F7690" s="627" t="s">
        <v>8</v>
      </c>
      <c r="G7690" s="628"/>
      <c r="H7690" s="629"/>
      <c r="I7690" s="630"/>
      <c r="J7690" s="630"/>
      <c r="K7690" s="630"/>
      <c r="L7690" s="631"/>
    </row>
    <row r="7691" spans="1:12" s="194" customFormat="1" ht="26.65" customHeight="1" x14ac:dyDescent="0.15">
      <c r="A7691" s="625"/>
      <c r="B7691" s="620" t="s">
        <v>4463</v>
      </c>
      <c r="C7691" s="632" t="s">
        <v>4467</v>
      </c>
      <c r="D7691" s="634">
        <v>43522</v>
      </c>
      <c r="E7691" s="620" t="s">
        <v>306</v>
      </c>
      <c r="F7691" s="636" t="s">
        <v>307</v>
      </c>
      <c r="G7691" s="637"/>
      <c r="H7691" s="610" t="s">
        <v>286</v>
      </c>
      <c r="I7691" s="611"/>
      <c r="J7691" s="209" t="s">
        <v>287</v>
      </c>
      <c r="K7691" s="209" t="s">
        <v>287</v>
      </c>
      <c r="L7691" s="210">
        <v>0</v>
      </c>
    </row>
    <row r="7692" spans="1:12" s="194" customFormat="1" ht="126.95" customHeight="1" x14ac:dyDescent="0.15">
      <c r="A7692" s="625"/>
      <c r="B7692" s="621"/>
      <c r="C7692" s="633"/>
      <c r="D7692" s="635"/>
      <c r="E7692" s="621"/>
      <c r="F7692" s="638"/>
      <c r="G7692" s="639"/>
      <c r="H7692" s="610" t="s">
        <v>242</v>
      </c>
      <c r="I7692" s="611"/>
      <c r="J7692" s="209" t="s">
        <v>287</v>
      </c>
      <c r="K7692" s="209" t="s">
        <v>287</v>
      </c>
      <c r="L7692" s="210">
        <v>0</v>
      </c>
    </row>
    <row r="7693" spans="1:12" s="194" customFormat="1" ht="24.6" customHeight="1" x14ac:dyDescent="0.15">
      <c r="A7693" s="625"/>
      <c r="B7693" s="203" t="s">
        <v>6</v>
      </c>
      <c r="C7693" s="207" t="s">
        <v>5</v>
      </c>
      <c r="D7693" s="207" t="s">
        <v>288</v>
      </c>
      <c r="E7693" s="207" t="s">
        <v>289</v>
      </c>
      <c r="F7693" s="612"/>
      <c r="G7693" s="613"/>
      <c r="H7693" s="616" t="s">
        <v>290</v>
      </c>
      <c r="I7693" s="617"/>
      <c r="J7693" s="620" t="s">
        <v>287</v>
      </c>
      <c r="K7693" s="620" t="s">
        <v>16</v>
      </c>
      <c r="L7693" s="622">
        <v>450</v>
      </c>
    </row>
    <row r="7694" spans="1:12" s="194" customFormat="1" ht="24.6" customHeight="1" x14ac:dyDescent="0.15">
      <c r="A7694" s="626"/>
      <c r="B7694" s="209" t="s">
        <v>401</v>
      </c>
      <c r="C7694" s="209" t="s">
        <v>307</v>
      </c>
      <c r="D7694" s="211">
        <v>43526</v>
      </c>
      <c r="E7694" s="209" t="s">
        <v>1083</v>
      </c>
      <c r="F7694" s="614"/>
      <c r="G7694" s="615"/>
      <c r="H7694" s="618"/>
      <c r="I7694" s="619"/>
      <c r="J7694" s="621"/>
      <c r="K7694" s="621"/>
      <c r="L7694" s="623"/>
    </row>
    <row r="7695" spans="1:12" s="194" customFormat="1" ht="24.6" customHeight="1" x14ac:dyDescent="0.15">
      <c r="A7695" s="624">
        <v>1445</v>
      </c>
      <c r="B7695" s="203" t="s">
        <v>12</v>
      </c>
      <c r="C7695" s="207" t="s">
        <v>11</v>
      </c>
      <c r="D7695" s="207" t="s">
        <v>280</v>
      </c>
      <c r="E7695" s="207" t="s">
        <v>281</v>
      </c>
      <c r="F7695" s="627" t="s">
        <v>8</v>
      </c>
      <c r="G7695" s="628"/>
      <c r="H7695" s="629"/>
      <c r="I7695" s="630"/>
      <c r="J7695" s="630"/>
      <c r="K7695" s="630"/>
      <c r="L7695" s="631"/>
    </row>
    <row r="7696" spans="1:12" s="194" customFormat="1" ht="26.65" customHeight="1" x14ac:dyDescent="0.15">
      <c r="A7696" s="625"/>
      <c r="B7696" s="620" t="s">
        <v>4468</v>
      </c>
      <c r="C7696" s="632" t="s">
        <v>4469</v>
      </c>
      <c r="D7696" s="634">
        <v>43481</v>
      </c>
      <c r="E7696" s="620" t="s">
        <v>377</v>
      </c>
      <c r="F7696" s="636" t="s">
        <v>1290</v>
      </c>
      <c r="G7696" s="637"/>
      <c r="H7696" s="610" t="s">
        <v>286</v>
      </c>
      <c r="I7696" s="611"/>
      <c r="J7696" s="209" t="s">
        <v>287</v>
      </c>
      <c r="K7696" s="209" t="s">
        <v>16</v>
      </c>
      <c r="L7696" s="210">
        <v>327.95</v>
      </c>
    </row>
    <row r="7697" spans="1:12" s="194" customFormat="1" ht="409.6" customHeight="1" x14ac:dyDescent="0.15">
      <c r="A7697" s="625"/>
      <c r="B7697" s="640"/>
      <c r="C7697" s="641"/>
      <c r="D7697" s="642"/>
      <c r="E7697" s="640"/>
      <c r="F7697" s="643"/>
      <c r="G7697" s="644"/>
      <c r="H7697" s="616" t="s">
        <v>242</v>
      </c>
      <c r="I7697" s="617"/>
      <c r="J7697" s="620" t="s">
        <v>287</v>
      </c>
      <c r="K7697" s="620" t="s">
        <v>16</v>
      </c>
      <c r="L7697" s="622">
        <v>205</v>
      </c>
    </row>
    <row r="7698" spans="1:12" s="194" customFormat="1" ht="51.75" customHeight="1" x14ac:dyDescent="0.15">
      <c r="A7698" s="625"/>
      <c r="B7698" s="621"/>
      <c r="C7698" s="633"/>
      <c r="D7698" s="635"/>
      <c r="E7698" s="621"/>
      <c r="F7698" s="638"/>
      <c r="G7698" s="639"/>
      <c r="H7698" s="618"/>
      <c r="I7698" s="619"/>
      <c r="J7698" s="621"/>
      <c r="K7698" s="621"/>
      <c r="L7698" s="623"/>
    </row>
    <row r="7699" spans="1:12" s="194" customFormat="1" ht="24.6" customHeight="1" x14ac:dyDescent="0.15">
      <c r="A7699" s="625"/>
      <c r="B7699" s="203" t="s">
        <v>6</v>
      </c>
      <c r="C7699" s="207" t="s">
        <v>5</v>
      </c>
      <c r="D7699" s="207" t="s">
        <v>288</v>
      </c>
      <c r="E7699" s="207" t="s">
        <v>289</v>
      </c>
      <c r="F7699" s="612"/>
      <c r="G7699" s="613"/>
      <c r="H7699" s="616" t="s">
        <v>290</v>
      </c>
      <c r="I7699" s="617"/>
      <c r="J7699" s="620" t="s">
        <v>287</v>
      </c>
      <c r="K7699" s="620" t="s">
        <v>16</v>
      </c>
      <c r="L7699" s="622">
        <v>60</v>
      </c>
    </row>
    <row r="7700" spans="1:12" s="194" customFormat="1" ht="24.6" customHeight="1" x14ac:dyDescent="0.15">
      <c r="A7700" s="626"/>
      <c r="B7700" s="209" t="s">
        <v>317</v>
      </c>
      <c r="C7700" s="209" t="s">
        <v>1290</v>
      </c>
      <c r="D7700" s="211">
        <v>43482</v>
      </c>
      <c r="E7700" s="209" t="s">
        <v>2812</v>
      </c>
      <c r="F7700" s="614"/>
      <c r="G7700" s="615"/>
      <c r="H7700" s="618"/>
      <c r="I7700" s="619"/>
      <c r="J7700" s="621"/>
      <c r="K7700" s="621"/>
      <c r="L7700" s="623"/>
    </row>
    <row r="7701" spans="1:12" s="194" customFormat="1" ht="24.6" customHeight="1" x14ac:dyDescent="0.15">
      <c r="A7701" s="624">
        <v>1446</v>
      </c>
      <c r="B7701" s="203" t="s">
        <v>12</v>
      </c>
      <c r="C7701" s="207" t="s">
        <v>11</v>
      </c>
      <c r="D7701" s="207" t="s">
        <v>280</v>
      </c>
      <c r="E7701" s="207" t="s">
        <v>281</v>
      </c>
      <c r="F7701" s="627" t="s">
        <v>8</v>
      </c>
      <c r="G7701" s="628"/>
      <c r="H7701" s="629"/>
      <c r="I7701" s="630"/>
      <c r="J7701" s="630"/>
      <c r="K7701" s="630"/>
      <c r="L7701" s="631"/>
    </row>
    <row r="7702" spans="1:12" s="194" customFormat="1" ht="26.65" customHeight="1" x14ac:dyDescent="0.15">
      <c r="A7702" s="625"/>
      <c r="B7702" s="620" t="s">
        <v>4470</v>
      </c>
      <c r="C7702" s="632" t="s">
        <v>4471</v>
      </c>
      <c r="D7702" s="634">
        <v>43499</v>
      </c>
      <c r="E7702" s="620" t="s">
        <v>596</v>
      </c>
      <c r="F7702" s="636" t="s">
        <v>1970</v>
      </c>
      <c r="G7702" s="637"/>
      <c r="H7702" s="610" t="s">
        <v>286</v>
      </c>
      <c r="I7702" s="611"/>
      <c r="J7702" s="209" t="s">
        <v>287</v>
      </c>
      <c r="K7702" s="209" t="s">
        <v>287</v>
      </c>
      <c r="L7702" s="210">
        <v>0</v>
      </c>
    </row>
    <row r="7703" spans="1:12" s="194" customFormat="1" ht="409.6" customHeight="1" x14ac:dyDescent="0.15">
      <c r="A7703" s="625"/>
      <c r="B7703" s="640"/>
      <c r="C7703" s="641"/>
      <c r="D7703" s="642"/>
      <c r="E7703" s="640"/>
      <c r="F7703" s="643"/>
      <c r="G7703" s="644"/>
      <c r="H7703" s="616" t="s">
        <v>242</v>
      </c>
      <c r="I7703" s="617"/>
      <c r="J7703" s="620" t="s">
        <v>287</v>
      </c>
      <c r="K7703" s="620" t="s">
        <v>287</v>
      </c>
      <c r="L7703" s="622">
        <v>0</v>
      </c>
    </row>
    <row r="7704" spans="1:12" s="194" customFormat="1" ht="8.4499999999999993" customHeight="1" x14ac:dyDescent="0.15">
      <c r="A7704" s="625"/>
      <c r="B7704" s="621"/>
      <c r="C7704" s="633"/>
      <c r="D7704" s="635"/>
      <c r="E7704" s="621"/>
      <c r="F7704" s="638"/>
      <c r="G7704" s="639"/>
      <c r="H7704" s="618"/>
      <c r="I7704" s="619"/>
      <c r="J7704" s="621"/>
      <c r="K7704" s="621"/>
      <c r="L7704" s="623"/>
    </row>
    <row r="7705" spans="1:12" s="194" customFormat="1" ht="24.6" customHeight="1" x14ac:dyDescent="0.15">
      <c r="A7705" s="625"/>
      <c r="B7705" s="203" t="s">
        <v>6</v>
      </c>
      <c r="C7705" s="207" t="s">
        <v>5</v>
      </c>
      <c r="D7705" s="207" t="s">
        <v>288</v>
      </c>
      <c r="E7705" s="207" t="s">
        <v>289</v>
      </c>
      <c r="F7705" s="612"/>
      <c r="G7705" s="613"/>
      <c r="H7705" s="616" t="s">
        <v>290</v>
      </c>
      <c r="I7705" s="617"/>
      <c r="J7705" s="620" t="s">
        <v>287</v>
      </c>
      <c r="K7705" s="620" t="s">
        <v>16</v>
      </c>
      <c r="L7705" s="622">
        <v>1360</v>
      </c>
    </row>
    <row r="7706" spans="1:12" s="194" customFormat="1" ht="24.6" customHeight="1" x14ac:dyDescent="0.15">
      <c r="A7706" s="626"/>
      <c r="B7706" s="209" t="s">
        <v>460</v>
      </c>
      <c r="C7706" s="209" t="s">
        <v>1970</v>
      </c>
      <c r="D7706" s="211">
        <v>43504</v>
      </c>
      <c r="E7706" s="209" t="s">
        <v>4472</v>
      </c>
      <c r="F7706" s="614"/>
      <c r="G7706" s="615"/>
      <c r="H7706" s="618"/>
      <c r="I7706" s="619"/>
      <c r="J7706" s="621"/>
      <c r="K7706" s="621"/>
      <c r="L7706" s="623"/>
    </row>
    <row r="7707" spans="1:12" s="194" customFormat="1" ht="24.6" customHeight="1" x14ac:dyDescent="0.15">
      <c r="A7707" s="624">
        <v>1447</v>
      </c>
      <c r="B7707" s="203" t="s">
        <v>12</v>
      </c>
      <c r="C7707" s="207" t="s">
        <v>11</v>
      </c>
      <c r="D7707" s="207" t="s">
        <v>280</v>
      </c>
      <c r="E7707" s="207" t="s">
        <v>281</v>
      </c>
      <c r="F7707" s="627" t="s">
        <v>8</v>
      </c>
      <c r="G7707" s="628"/>
      <c r="H7707" s="629"/>
      <c r="I7707" s="630"/>
      <c r="J7707" s="630"/>
      <c r="K7707" s="630"/>
      <c r="L7707" s="631"/>
    </row>
    <row r="7708" spans="1:12" s="194" customFormat="1" ht="26.65" customHeight="1" x14ac:dyDescent="0.15">
      <c r="A7708" s="625"/>
      <c r="B7708" s="620" t="s">
        <v>4473</v>
      </c>
      <c r="C7708" s="632" t="s">
        <v>4474</v>
      </c>
      <c r="D7708" s="634">
        <v>43537</v>
      </c>
      <c r="E7708" s="620" t="s">
        <v>633</v>
      </c>
      <c r="F7708" s="636" t="s">
        <v>4475</v>
      </c>
      <c r="G7708" s="637"/>
      <c r="H7708" s="610" t="s">
        <v>286</v>
      </c>
      <c r="I7708" s="611"/>
      <c r="J7708" s="209" t="s">
        <v>287</v>
      </c>
      <c r="K7708" s="209" t="s">
        <v>16</v>
      </c>
      <c r="L7708" s="210">
        <v>458</v>
      </c>
    </row>
    <row r="7709" spans="1:12" s="194" customFormat="1" ht="320.45" customHeight="1" x14ac:dyDescent="0.15">
      <c r="A7709" s="625"/>
      <c r="B7709" s="621"/>
      <c r="C7709" s="633"/>
      <c r="D7709" s="635"/>
      <c r="E7709" s="621"/>
      <c r="F7709" s="638"/>
      <c r="G7709" s="639"/>
      <c r="H7709" s="610" t="s">
        <v>242</v>
      </c>
      <c r="I7709" s="611"/>
      <c r="J7709" s="209" t="s">
        <v>287</v>
      </c>
      <c r="K7709" s="209" t="s">
        <v>16</v>
      </c>
      <c r="L7709" s="210">
        <v>414.5</v>
      </c>
    </row>
    <row r="7710" spans="1:12" s="194" customFormat="1" ht="24.6" customHeight="1" x14ac:dyDescent="0.15">
      <c r="A7710" s="625"/>
      <c r="B7710" s="203" t="s">
        <v>6</v>
      </c>
      <c r="C7710" s="207" t="s">
        <v>5</v>
      </c>
      <c r="D7710" s="207" t="s">
        <v>288</v>
      </c>
      <c r="E7710" s="207" t="s">
        <v>289</v>
      </c>
      <c r="F7710" s="612"/>
      <c r="G7710" s="613"/>
      <c r="H7710" s="616" t="s">
        <v>290</v>
      </c>
      <c r="I7710" s="617"/>
      <c r="J7710" s="620" t="s">
        <v>287</v>
      </c>
      <c r="K7710" s="620" t="s">
        <v>287</v>
      </c>
      <c r="L7710" s="622">
        <v>0</v>
      </c>
    </row>
    <row r="7711" spans="1:12" s="194" customFormat="1" ht="24.6" customHeight="1" x14ac:dyDescent="0.15">
      <c r="A7711" s="626"/>
      <c r="B7711" s="209" t="s">
        <v>291</v>
      </c>
      <c r="C7711" s="209" t="s">
        <v>4475</v>
      </c>
      <c r="D7711" s="211">
        <v>43539</v>
      </c>
      <c r="E7711" s="209" t="s">
        <v>533</v>
      </c>
      <c r="F7711" s="614"/>
      <c r="G7711" s="615"/>
      <c r="H7711" s="618"/>
      <c r="I7711" s="619"/>
      <c r="J7711" s="621"/>
      <c r="K7711" s="621"/>
      <c r="L7711" s="623"/>
    </row>
    <row r="7712" spans="1:12" s="194" customFormat="1" ht="24.6" customHeight="1" x14ac:dyDescent="0.15">
      <c r="A7712" s="624">
        <v>1448</v>
      </c>
      <c r="B7712" s="203" t="s">
        <v>12</v>
      </c>
      <c r="C7712" s="207" t="s">
        <v>11</v>
      </c>
      <c r="D7712" s="207" t="s">
        <v>280</v>
      </c>
      <c r="E7712" s="207" t="s">
        <v>281</v>
      </c>
      <c r="F7712" s="627" t="s">
        <v>8</v>
      </c>
      <c r="G7712" s="628"/>
      <c r="H7712" s="629"/>
      <c r="I7712" s="630"/>
      <c r="J7712" s="630"/>
      <c r="K7712" s="630"/>
      <c r="L7712" s="631"/>
    </row>
    <row r="7713" spans="1:12" s="194" customFormat="1" ht="26.65" customHeight="1" x14ac:dyDescent="0.15">
      <c r="A7713" s="625"/>
      <c r="B7713" s="620" t="s">
        <v>4476</v>
      </c>
      <c r="C7713" s="632" t="s">
        <v>4477</v>
      </c>
      <c r="D7713" s="634">
        <v>43374</v>
      </c>
      <c r="E7713" s="620" t="s">
        <v>3061</v>
      </c>
      <c r="F7713" s="636" t="s">
        <v>3062</v>
      </c>
      <c r="G7713" s="637"/>
      <c r="H7713" s="610" t="s">
        <v>286</v>
      </c>
      <c r="I7713" s="611"/>
      <c r="J7713" s="209" t="s">
        <v>287</v>
      </c>
      <c r="K7713" s="209" t="s">
        <v>16</v>
      </c>
      <c r="L7713" s="210">
        <v>488.72</v>
      </c>
    </row>
    <row r="7714" spans="1:12" s="194" customFormat="1" ht="409.6" customHeight="1" x14ac:dyDescent="0.15">
      <c r="A7714" s="625"/>
      <c r="B7714" s="640"/>
      <c r="C7714" s="641"/>
      <c r="D7714" s="642"/>
      <c r="E7714" s="640"/>
      <c r="F7714" s="643"/>
      <c r="G7714" s="644"/>
      <c r="H7714" s="616" t="s">
        <v>242</v>
      </c>
      <c r="I7714" s="617"/>
      <c r="J7714" s="620" t="s">
        <v>287</v>
      </c>
      <c r="K7714" s="620" t="s">
        <v>287</v>
      </c>
      <c r="L7714" s="622">
        <v>0</v>
      </c>
    </row>
    <row r="7715" spans="1:12" s="194" customFormat="1" ht="374.85" customHeight="1" x14ac:dyDescent="0.15">
      <c r="A7715" s="625"/>
      <c r="B7715" s="621"/>
      <c r="C7715" s="633"/>
      <c r="D7715" s="635"/>
      <c r="E7715" s="621"/>
      <c r="F7715" s="638"/>
      <c r="G7715" s="639"/>
      <c r="H7715" s="618"/>
      <c r="I7715" s="619"/>
      <c r="J7715" s="621"/>
      <c r="K7715" s="621"/>
      <c r="L7715" s="623"/>
    </row>
    <row r="7716" spans="1:12" s="194" customFormat="1" ht="24.6" customHeight="1" x14ac:dyDescent="0.15">
      <c r="A7716" s="625"/>
      <c r="B7716" s="203" t="s">
        <v>6</v>
      </c>
      <c r="C7716" s="207" t="s">
        <v>5</v>
      </c>
      <c r="D7716" s="207" t="s">
        <v>288</v>
      </c>
      <c r="E7716" s="207" t="s">
        <v>289</v>
      </c>
      <c r="F7716" s="612"/>
      <c r="G7716" s="613"/>
      <c r="H7716" s="616" t="s">
        <v>290</v>
      </c>
      <c r="I7716" s="617"/>
      <c r="J7716" s="620" t="s">
        <v>287</v>
      </c>
      <c r="K7716" s="620" t="s">
        <v>287</v>
      </c>
      <c r="L7716" s="622">
        <v>0</v>
      </c>
    </row>
    <row r="7717" spans="1:12" s="194" customFormat="1" ht="24.6" customHeight="1" x14ac:dyDescent="0.15">
      <c r="A7717" s="626"/>
      <c r="B7717" s="209" t="s">
        <v>3047</v>
      </c>
      <c r="C7717" s="209" t="s">
        <v>3062</v>
      </c>
      <c r="D7717" s="211">
        <v>43380</v>
      </c>
      <c r="E7717" s="209" t="s">
        <v>1027</v>
      </c>
      <c r="F7717" s="614"/>
      <c r="G7717" s="615"/>
      <c r="H7717" s="618"/>
      <c r="I7717" s="619"/>
      <c r="J7717" s="621"/>
      <c r="K7717" s="621"/>
      <c r="L7717" s="623"/>
    </row>
    <row r="7718" spans="1:12" s="194" customFormat="1" ht="24.6" customHeight="1" x14ac:dyDescent="0.15">
      <c r="A7718" s="624">
        <v>1449</v>
      </c>
      <c r="B7718" s="203" t="s">
        <v>12</v>
      </c>
      <c r="C7718" s="207" t="s">
        <v>11</v>
      </c>
      <c r="D7718" s="207" t="s">
        <v>280</v>
      </c>
      <c r="E7718" s="207" t="s">
        <v>281</v>
      </c>
      <c r="F7718" s="627" t="s">
        <v>8</v>
      </c>
      <c r="G7718" s="628"/>
      <c r="H7718" s="629"/>
      <c r="I7718" s="630"/>
      <c r="J7718" s="630"/>
      <c r="K7718" s="630"/>
      <c r="L7718" s="631"/>
    </row>
    <row r="7719" spans="1:12" s="194" customFormat="1" ht="26.65" customHeight="1" x14ac:dyDescent="0.15">
      <c r="A7719" s="625"/>
      <c r="B7719" s="620" t="s">
        <v>4478</v>
      </c>
      <c r="C7719" s="632" t="s">
        <v>4479</v>
      </c>
      <c r="D7719" s="634">
        <v>43396</v>
      </c>
      <c r="E7719" s="620" t="s">
        <v>659</v>
      </c>
      <c r="F7719" s="636" t="s">
        <v>2699</v>
      </c>
      <c r="G7719" s="637"/>
      <c r="H7719" s="610" t="s">
        <v>286</v>
      </c>
      <c r="I7719" s="611"/>
      <c r="J7719" s="209" t="s">
        <v>287</v>
      </c>
      <c r="K7719" s="209" t="s">
        <v>16</v>
      </c>
      <c r="L7719" s="210">
        <v>196.35</v>
      </c>
    </row>
    <row r="7720" spans="1:12" s="194" customFormat="1" ht="180.2" customHeight="1" x14ac:dyDescent="0.15">
      <c r="A7720" s="625"/>
      <c r="B7720" s="621"/>
      <c r="C7720" s="633"/>
      <c r="D7720" s="635"/>
      <c r="E7720" s="621"/>
      <c r="F7720" s="638"/>
      <c r="G7720" s="639"/>
      <c r="H7720" s="610" t="s">
        <v>242</v>
      </c>
      <c r="I7720" s="611"/>
      <c r="J7720" s="209" t="s">
        <v>287</v>
      </c>
      <c r="K7720" s="209" t="s">
        <v>16</v>
      </c>
      <c r="L7720" s="210">
        <v>374.31</v>
      </c>
    </row>
    <row r="7721" spans="1:12" s="194" customFormat="1" ht="24.6" customHeight="1" x14ac:dyDescent="0.15">
      <c r="A7721" s="625"/>
      <c r="B7721" s="203" t="s">
        <v>6</v>
      </c>
      <c r="C7721" s="207" t="s">
        <v>5</v>
      </c>
      <c r="D7721" s="207" t="s">
        <v>288</v>
      </c>
      <c r="E7721" s="207" t="s">
        <v>289</v>
      </c>
      <c r="F7721" s="612"/>
      <c r="G7721" s="613"/>
      <c r="H7721" s="616" t="s">
        <v>290</v>
      </c>
      <c r="I7721" s="617"/>
      <c r="J7721" s="620" t="s">
        <v>287</v>
      </c>
      <c r="K7721" s="620" t="s">
        <v>16</v>
      </c>
      <c r="L7721" s="622">
        <v>124</v>
      </c>
    </row>
    <row r="7722" spans="1:12" s="194" customFormat="1" ht="35.1" customHeight="1" x14ac:dyDescent="0.15">
      <c r="A7722" s="626"/>
      <c r="B7722" s="209" t="s">
        <v>1308</v>
      </c>
      <c r="C7722" s="209" t="s">
        <v>2699</v>
      </c>
      <c r="D7722" s="211">
        <v>43397</v>
      </c>
      <c r="E7722" s="209" t="s">
        <v>4480</v>
      </c>
      <c r="F7722" s="614"/>
      <c r="G7722" s="615"/>
      <c r="H7722" s="618"/>
      <c r="I7722" s="619"/>
      <c r="J7722" s="621"/>
      <c r="K7722" s="621"/>
      <c r="L7722" s="623"/>
    </row>
    <row r="7723" spans="1:12" s="194" customFormat="1" ht="24.6" customHeight="1" x14ac:dyDescent="0.15">
      <c r="A7723" s="624">
        <v>1450</v>
      </c>
      <c r="B7723" s="203" t="s">
        <v>12</v>
      </c>
      <c r="C7723" s="207" t="s">
        <v>11</v>
      </c>
      <c r="D7723" s="207" t="s">
        <v>280</v>
      </c>
      <c r="E7723" s="207" t="s">
        <v>281</v>
      </c>
      <c r="F7723" s="627" t="s">
        <v>8</v>
      </c>
      <c r="G7723" s="628"/>
      <c r="H7723" s="629"/>
      <c r="I7723" s="630"/>
      <c r="J7723" s="630"/>
      <c r="K7723" s="630"/>
      <c r="L7723" s="631"/>
    </row>
    <row r="7724" spans="1:12" s="194" customFormat="1" ht="26.65" customHeight="1" x14ac:dyDescent="0.15">
      <c r="A7724" s="625"/>
      <c r="B7724" s="620" t="s">
        <v>4478</v>
      </c>
      <c r="C7724" s="632" t="s">
        <v>4481</v>
      </c>
      <c r="D7724" s="634">
        <v>43430</v>
      </c>
      <c r="E7724" s="620" t="s">
        <v>1992</v>
      </c>
      <c r="F7724" s="636" t="s">
        <v>4482</v>
      </c>
      <c r="G7724" s="637"/>
      <c r="H7724" s="610" t="s">
        <v>286</v>
      </c>
      <c r="I7724" s="611"/>
      <c r="J7724" s="209" t="s">
        <v>287</v>
      </c>
      <c r="K7724" s="209" t="s">
        <v>16</v>
      </c>
      <c r="L7724" s="210">
        <v>863.6</v>
      </c>
    </row>
    <row r="7725" spans="1:12" s="194" customFormat="1" ht="180.2" customHeight="1" x14ac:dyDescent="0.15">
      <c r="A7725" s="625"/>
      <c r="B7725" s="621"/>
      <c r="C7725" s="633"/>
      <c r="D7725" s="635"/>
      <c r="E7725" s="621"/>
      <c r="F7725" s="638"/>
      <c r="G7725" s="639"/>
      <c r="H7725" s="610" t="s">
        <v>242</v>
      </c>
      <c r="I7725" s="611"/>
      <c r="J7725" s="209" t="s">
        <v>287</v>
      </c>
      <c r="K7725" s="209" t="s">
        <v>287</v>
      </c>
      <c r="L7725" s="210">
        <v>0</v>
      </c>
    </row>
    <row r="7726" spans="1:12" s="194" customFormat="1" ht="24.6" customHeight="1" x14ac:dyDescent="0.15">
      <c r="A7726" s="625"/>
      <c r="B7726" s="203" t="s">
        <v>6</v>
      </c>
      <c r="C7726" s="207" t="s">
        <v>5</v>
      </c>
      <c r="D7726" s="207" t="s">
        <v>288</v>
      </c>
      <c r="E7726" s="207" t="s">
        <v>289</v>
      </c>
      <c r="F7726" s="612"/>
      <c r="G7726" s="613"/>
      <c r="H7726" s="616" t="s">
        <v>290</v>
      </c>
      <c r="I7726" s="617"/>
      <c r="J7726" s="620" t="s">
        <v>287</v>
      </c>
      <c r="K7726" s="620" t="s">
        <v>16</v>
      </c>
      <c r="L7726" s="622">
        <v>240</v>
      </c>
    </row>
    <row r="7727" spans="1:12" s="194" customFormat="1" ht="35.1" customHeight="1" x14ac:dyDescent="0.15">
      <c r="A7727" s="626"/>
      <c r="B7727" s="209" t="s">
        <v>1308</v>
      </c>
      <c r="C7727" s="209" t="s">
        <v>4482</v>
      </c>
      <c r="D7727" s="211">
        <v>43435</v>
      </c>
      <c r="E7727" s="209" t="s">
        <v>563</v>
      </c>
      <c r="F7727" s="614"/>
      <c r="G7727" s="615"/>
      <c r="H7727" s="618"/>
      <c r="I7727" s="619"/>
      <c r="J7727" s="621"/>
      <c r="K7727" s="621"/>
      <c r="L7727" s="623"/>
    </row>
    <row r="7728" spans="1:12" s="194" customFormat="1" ht="24.6" customHeight="1" x14ac:dyDescent="0.15">
      <c r="A7728" s="624">
        <v>1451</v>
      </c>
      <c r="B7728" s="203" t="s">
        <v>12</v>
      </c>
      <c r="C7728" s="207" t="s">
        <v>11</v>
      </c>
      <c r="D7728" s="207" t="s">
        <v>280</v>
      </c>
      <c r="E7728" s="207" t="s">
        <v>281</v>
      </c>
      <c r="F7728" s="627" t="s">
        <v>8</v>
      </c>
      <c r="G7728" s="628"/>
      <c r="H7728" s="629"/>
      <c r="I7728" s="630"/>
      <c r="J7728" s="630"/>
      <c r="K7728" s="630"/>
      <c r="L7728" s="631"/>
    </row>
    <row r="7729" spans="1:12" s="194" customFormat="1" ht="26.65" customHeight="1" x14ac:dyDescent="0.15">
      <c r="A7729" s="625"/>
      <c r="B7729" s="620" t="s">
        <v>4478</v>
      </c>
      <c r="C7729" s="632" t="s">
        <v>4483</v>
      </c>
      <c r="D7729" s="634">
        <v>43552</v>
      </c>
      <c r="E7729" s="620" t="s">
        <v>3739</v>
      </c>
      <c r="F7729" s="636" t="s">
        <v>3812</v>
      </c>
      <c r="G7729" s="637"/>
      <c r="H7729" s="610" t="s">
        <v>286</v>
      </c>
      <c r="I7729" s="611"/>
      <c r="J7729" s="209" t="s">
        <v>287</v>
      </c>
      <c r="K7729" s="209" t="s">
        <v>16</v>
      </c>
      <c r="L7729" s="210">
        <v>257</v>
      </c>
    </row>
    <row r="7730" spans="1:12" s="194" customFormat="1" ht="277.35000000000002" customHeight="1" x14ac:dyDescent="0.15">
      <c r="A7730" s="625"/>
      <c r="B7730" s="621"/>
      <c r="C7730" s="633"/>
      <c r="D7730" s="635"/>
      <c r="E7730" s="621"/>
      <c r="F7730" s="638"/>
      <c r="G7730" s="639"/>
      <c r="H7730" s="610" t="s">
        <v>242</v>
      </c>
      <c r="I7730" s="611"/>
      <c r="J7730" s="209" t="s">
        <v>287</v>
      </c>
      <c r="K7730" s="209" t="s">
        <v>16</v>
      </c>
      <c r="L7730" s="210">
        <v>342.6</v>
      </c>
    </row>
    <row r="7731" spans="1:12" s="194" customFormat="1" ht="24.6" customHeight="1" x14ac:dyDescent="0.15">
      <c r="A7731" s="625"/>
      <c r="B7731" s="203" t="s">
        <v>6</v>
      </c>
      <c r="C7731" s="207" t="s">
        <v>5</v>
      </c>
      <c r="D7731" s="207" t="s">
        <v>288</v>
      </c>
      <c r="E7731" s="207" t="s">
        <v>289</v>
      </c>
      <c r="F7731" s="612"/>
      <c r="G7731" s="613"/>
      <c r="H7731" s="616" t="s">
        <v>290</v>
      </c>
      <c r="I7731" s="617"/>
      <c r="J7731" s="620" t="s">
        <v>287</v>
      </c>
      <c r="K7731" s="620" t="s">
        <v>287</v>
      </c>
      <c r="L7731" s="622">
        <v>0</v>
      </c>
    </row>
    <row r="7732" spans="1:12" s="194" customFormat="1" ht="35.1" customHeight="1" x14ac:dyDescent="0.15">
      <c r="A7732" s="626"/>
      <c r="B7732" s="209" t="s">
        <v>1308</v>
      </c>
      <c r="C7732" s="209" t="s">
        <v>3812</v>
      </c>
      <c r="D7732" s="211">
        <v>43553</v>
      </c>
      <c r="E7732" s="209" t="s">
        <v>1543</v>
      </c>
      <c r="F7732" s="614"/>
      <c r="G7732" s="615"/>
      <c r="H7732" s="618"/>
      <c r="I7732" s="619"/>
      <c r="J7732" s="621"/>
      <c r="K7732" s="621"/>
      <c r="L7732" s="623"/>
    </row>
    <row r="7733" spans="1:12" s="194" customFormat="1" ht="24.6" customHeight="1" x14ac:dyDescent="0.15">
      <c r="A7733" s="624">
        <v>1452</v>
      </c>
      <c r="B7733" s="203" t="s">
        <v>12</v>
      </c>
      <c r="C7733" s="207" t="s">
        <v>11</v>
      </c>
      <c r="D7733" s="207" t="s">
        <v>280</v>
      </c>
      <c r="E7733" s="207" t="s">
        <v>281</v>
      </c>
      <c r="F7733" s="627" t="s">
        <v>8</v>
      </c>
      <c r="G7733" s="628"/>
      <c r="H7733" s="629"/>
      <c r="I7733" s="630"/>
      <c r="J7733" s="630"/>
      <c r="K7733" s="630"/>
      <c r="L7733" s="631"/>
    </row>
    <row r="7734" spans="1:12" s="194" customFormat="1" ht="26.65" customHeight="1" x14ac:dyDescent="0.15">
      <c r="A7734" s="625"/>
      <c r="B7734" s="620" t="s">
        <v>4484</v>
      </c>
      <c r="C7734" s="632" t="s">
        <v>4485</v>
      </c>
      <c r="D7734" s="634">
        <v>43405</v>
      </c>
      <c r="E7734" s="620" t="s">
        <v>3829</v>
      </c>
      <c r="F7734" s="636" t="s">
        <v>4486</v>
      </c>
      <c r="G7734" s="637"/>
      <c r="H7734" s="610" t="s">
        <v>286</v>
      </c>
      <c r="I7734" s="611"/>
      <c r="J7734" s="209" t="s">
        <v>287</v>
      </c>
      <c r="K7734" s="209" t="s">
        <v>16</v>
      </c>
      <c r="L7734" s="210">
        <v>311.26</v>
      </c>
    </row>
    <row r="7735" spans="1:12" s="194" customFormat="1" ht="409.6" customHeight="1" x14ac:dyDescent="0.15">
      <c r="A7735" s="625"/>
      <c r="B7735" s="621"/>
      <c r="C7735" s="633"/>
      <c r="D7735" s="635"/>
      <c r="E7735" s="621"/>
      <c r="F7735" s="638"/>
      <c r="G7735" s="639"/>
      <c r="H7735" s="610" t="s">
        <v>242</v>
      </c>
      <c r="I7735" s="611"/>
      <c r="J7735" s="209" t="s">
        <v>287</v>
      </c>
      <c r="K7735" s="209" t="s">
        <v>16</v>
      </c>
      <c r="L7735" s="210">
        <v>286.88</v>
      </c>
    </row>
    <row r="7736" spans="1:12" s="194" customFormat="1" ht="24.6" customHeight="1" x14ac:dyDescent="0.15">
      <c r="A7736" s="625"/>
      <c r="B7736" s="203" t="s">
        <v>6</v>
      </c>
      <c r="C7736" s="207" t="s">
        <v>5</v>
      </c>
      <c r="D7736" s="207" t="s">
        <v>288</v>
      </c>
      <c r="E7736" s="207" t="s">
        <v>289</v>
      </c>
      <c r="F7736" s="612"/>
      <c r="G7736" s="613"/>
      <c r="H7736" s="616" t="s">
        <v>290</v>
      </c>
      <c r="I7736" s="617"/>
      <c r="J7736" s="620" t="s">
        <v>287</v>
      </c>
      <c r="K7736" s="620" t="s">
        <v>16</v>
      </c>
      <c r="L7736" s="622">
        <v>223.26</v>
      </c>
    </row>
    <row r="7737" spans="1:12" s="194" customFormat="1" ht="24.6" customHeight="1" x14ac:dyDescent="0.15">
      <c r="A7737" s="626"/>
      <c r="B7737" s="209" t="s">
        <v>460</v>
      </c>
      <c r="C7737" s="209" t="s">
        <v>4486</v>
      </c>
      <c r="D7737" s="211">
        <v>43406</v>
      </c>
      <c r="E7737" s="209" t="s">
        <v>2803</v>
      </c>
      <c r="F7737" s="614"/>
      <c r="G7737" s="615"/>
      <c r="H7737" s="618"/>
      <c r="I7737" s="619"/>
      <c r="J7737" s="621"/>
      <c r="K7737" s="621"/>
      <c r="L7737" s="623"/>
    </row>
    <row r="7738" spans="1:12" s="194" customFormat="1" ht="24.6" customHeight="1" x14ac:dyDescent="0.15">
      <c r="A7738" s="624">
        <v>1453</v>
      </c>
      <c r="B7738" s="203" t="s">
        <v>12</v>
      </c>
      <c r="C7738" s="207" t="s">
        <v>11</v>
      </c>
      <c r="D7738" s="207" t="s">
        <v>280</v>
      </c>
      <c r="E7738" s="207" t="s">
        <v>281</v>
      </c>
      <c r="F7738" s="627" t="s">
        <v>8</v>
      </c>
      <c r="G7738" s="628"/>
      <c r="H7738" s="629"/>
      <c r="I7738" s="630"/>
      <c r="J7738" s="630"/>
      <c r="K7738" s="630"/>
      <c r="L7738" s="631"/>
    </row>
    <row r="7739" spans="1:12" s="194" customFormat="1" ht="26.65" customHeight="1" x14ac:dyDescent="0.15">
      <c r="A7739" s="625"/>
      <c r="B7739" s="620" t="s">
        <v>4487</v>
      </c>
      <c r="C7739" s="632" t="s">
        <v>4488</v>
      </c>
      <c r="D7739" s="634">
        <v>43529</v>
      </c>
      <c r="E7739" s="620" t="s">
        <v>1281</v>
      </c>
      <c r="F7739" s="636" t="s">
        <v>727</v>
      </c>
      <c r="G7739" s="637"/>
      <c r="H7739" s="610" t="s">
        <v>286</v>
      </c>
      <c r="I7739" s="611"/>
      <c r="J7739" s="209" t="s">
        <v>287</v>
      </c>
      <c r="K7739" s="209" t="s">
        <v>287</v>
      </c>
      <c r="L7739" s="210">
        <v>0</v>
      </c>
    </row>
    <row r="7740" spans="1:12" s="194" customFormat="1" ht="409.6" customHeight="1" x14ac:dyDescent="0.15">
      <c r="A7740" s="625"/>
      <c r="B7740" s="640"/>
      <c r="C7740" s="641"/>
      <c r="D7740" s="642"/>
      <c r="E7740" s="640"/>
      <c r="F7740" s="643"/>
      <c r="G7740" s="644"/>
      <c r="H7740" s="616" t="s">
        <v>242</v>
      </c>
      <c r="I7740" s="617"/>
      <c r="J7740" s="620" t="s">
        <v>287</v>
      </c>
      <c r="K7740" s="620" t="s">
        <v>16</v>
      </c>
      <c r="L7740" s="622">
        <v>859.27</v>
      </c>
    </row>
    <row r="7741" spans="1:12" s="194" customFormat="1" ht="105.6" customHeight="1" x14ac:dyDescent="0.15">
      <c r="A7741" s="625"/>
      <c r="B7741" s="621"/>
      <c r="C7741" s="633"/>
      <c r="D7741" s="635"/>
      <c r="E7741" s="621"/>
      <c r="F7741" s="638"/>
      <c r="G7741" s="639"/>
      <c r="H7741" s="618"/>
      <c r="I7741" s="619"/>
      <c r="J7741" s="621"/>
      <c r="K7741" s="621"/>
      <c r="L7741" s="623"/>
    </row>
    <row r="7742" spans="1:12" s="194" customFormat="1" ht="24.6" customHeight="1" x14ac:dyDescent="0.15">
      <c r="A7742" s="625"/>
      <c r="B7742" s="203" t="s">
        <v>6</v>
      </c>
      <c r="C7742" s="207" t="s">
        <v>5</v>
      </c>
      <c r="D7742" s="207" t="s">
        <v>288</v>
      </c>
      <c r="E7742" s="207" t="s">
        <v>289</v>
      </c>
      <c r="F7742" s="612"/>
      <c r="G7742" s="613"/>
      <c r="H7742" s="616" t="s">
        <v>290</v>
      </c>
      <c r="I7742" s="617"/>
      <c r="J7742" s="620" t="s">
        <v>287</v>
      </c>
      <c r="K7742" s="620" t="s">
        <v>287</v>
      </c>
      <c r="L7742" s="622">
        <v>0</v>
      </c>
    </row>
    <row r="7743" spans="1:12" s="194" customFormat="1" ht="24.6" customHeight="1" x14ac:dyDescent="0.15">
      <c r="A7743" s="626"/>
      <c r="B7743" s="209" t="s">
        <v>291</v>
      </c>
      <c r="C7743" s="209" t="s">
        <v>727</v>
      </c>
      <c r="D7743" s="211">
        <v>43534</v>
      </c>
      <c r="E7743" s="209" t="s">
        <v>3249</v>
      </c>
      <c r="F7743" s="614"/>
      <c r="G7743" s="615"/>
      <c r="H7743" s="618"/>
      <c r="I7743" s="619"/>
      <c r="J7743" s="621"/>
      <c r="K7743" s="621"/>
      <c r="L7743" s="623"/>
    </row>
    <row r="7744" spans="1:12" s="194" customFormat="1" ht="24.6" customHeight="1" x14ac:dyDescent="0.15">
      <c r="A7744" s="624">
        <v>1454</v>
      </c>
      <c r="B7744" s="203" t="s">
        <v>12</v>
      </c>
      <c r="C7744" s="207" t="s">
        <v>11</v>
      </c>
      <c r="D7744" s="207" t="s">
        <v>280</v>
      </c>
      <c r="E7744" s="207" t="s">
        <v>281</v>
      </c>
      <c r="F7744" s="627" t="s">
        <v>8</v>
      </c>
      <c r="G7744" s="628"/>
      <c r="H7744" s="629"/>
      <c r="I7744" s="630"/>
      <c r="J7744" s="630"/>
      <c r="K7744" s="630"/>
      <c r="L7744" s="631"/>
    </row>
    <row r="7745" spans="1:12" s="194" customFormat="1" ht="26.65" customHeight="1" x14ac:dyDescent="0.15">
      <c r="A7745" s="625"/>
      <c r="B7745" s="620" t="s">
        <v>4489</v>
      </c>
      <c r="C7745" s="632" t="s">
        <v>4490</v>
      </c>
      <c r="D7745" s="634">
        <v>43437</v>
      </c>
      <c r="E7745" s="620" t="s">
        <v>628</v>
      </c>
      <c r="F7745" s="636" t="s">
        <v>4491</v>
      </c>
      <c r="G7745" s="637"/>
      <c r="H7745" s="610" t="s">
        <v>286</v>
      </c>
      <c r="I7745" s="611"/>
      <c r="J7745" s="209" t="s">
        <v>287</v>
      </c>
      <c r="K7745" s="209" t="s">
        <v>287</v>
      </c>
      <c r="L7745" s="210">
        <v>0</v>
      </c>
    </row>
    <row r="7746" spans="1:12" s="194" customFormat="1" ht="374.45" customHeight="1" x14ac:dyDescent="0.15">
      <c r="A7746" s="625"/>
      <c r="B7746" s="621"/>
      <c r="C7746" s="633"/>
      <c r="D7746" s="635"/>
      <c r="E7746" s="621"/>
      <c r="F7746" s="638"/>
      <c r="G7746" s="639"/>
      <c r="H7746" s="610" t="s">
        <v>242</v>
      </c>
      <c r="I7746" s="611"/>
      <c r="J7746" s="209" t="s">
        <v>287</v>
      </c>
      <c r="K7746" s="209" t="s">
        <v>287</v>
      </c>
      <c r="L7746" s="210">
        <v>0</v>
      </c>
    </row>
    <row r="7747" spans="1:12" s="194" customFormat="1" ht="24.6" customHeight="1" x14ac:dyDescent="0.15">
      <c r="A7747" s="625"/>
      <c r="B7747" s="203" t="s">
        <v>6</v>
      </c>
      <c r="C7747" s="207" t="s">
        <v>5</v>
      </c>
      <c r="D7747" s="207" t="s">
        <v>288</v>
      </c>
      <c r="E7747" s="207" t="s">
        <v>289</v>
      </c>
      <c r="F7747" s="612"/>
      <c r="G7747" s="613"/>
      <c r="H7747" s="616" t="s">
        <v>290</v>
      </c>
      <c r="I7747" s="617"/>
      <c r="J7747" s="620" t="s">
        <v>287</v>
      </c>
      <c r="K7747" s="620" t="s">
        <v>16</v>
      </c>
      <c r="L7747" s="622">
        <v>2598</v>
      </c>
    </row>
    <row r="7748" spans="1:12" s="194" customFormat="1" ht="24.6" customHeight="1" x14ac:dyDescent="0.15">
      <c r="A7748" s="626"/>
      <c r="B7748" s="209" t="s">
        <v>439</v>
      </c>
      <c r="C7748" s="209" t="s">
        <v>4491</v>
      </c>
      <c r="D7748" s="211">
        <v>43439</v>
      </c>
      <c r="E7748" s="209" t="s">
        <v>3098</v>
      </c>
      <c r="F7748" s="614"/>
      <c r="G7748" s="615"/>
      <c r="H7748" s="618"/>
      <c r="I7748" s="619"/>
      <c r="J7748" s="621"/>
      <c r="K7748" s="621"/>
      <c r="L7748" s="623"/>
    </row>
    <row r="7749" spans="1:12" s="194" customFormat="1" ht="24.6" customHeight="1" x14ac:dyDescent="0.15">
      <c r="A7749" s="624">
        <v>1455</v>
      </c>
      <c r="B7749" s="203" t="s">
        <v>12</v>
      </c>
      <c r="C7749" s="207" t="s">
        <v>11</v>
      </c>
      <c r="D7749" s="207" t="s">
        <v>280</v>
      </c>
      <c r="E7749" s="207" t="s">
        <v>281</v>
      </c>
      <c r="F7749" s="627" t="s">
        <v>8</v>
      </c>
      <c r="G7749" s="628"/>
      <c r="H7749" s="629"/>
      <c r="I7749" s="630"/>
      <c r="J7749" s="630"/>
      <c r="K7749" s="630"/>
      <c r="L7749" s="631"/>
    </row>
    <row r="7750" spans="1:12" s="194" customFormat="1" ht="26.65" customHeight="1" x14ac:dyDescent="0.15">
      <c r="A7750" s="625"/>
      <c r="B7750" s="620" t="s">
        <v>4489</v>
      </c>
      <c r="C7750" s="632" t="s">
        <v>4492</v>
      </c>
      <c r="D7750" s="634">
        <v>43521</v>
      </c>
      <c r="E7750" s="620" t="s">
        <v>377</v>
      </c>
      <c r="F7750" s="636" t="s">
        <v>1290</v>
      </c>
      <c r="G7750" s="637"/>
      <c r="H7750" s="610" t="s">
        <v>286</v>
      </c>
      <c r="I7750" s="611"/>
      <c r="J7750" s="209" t="s">
        <v>287</v>
      </c>
      <c r="K7750" s="209" t="s">
        <v>16</v>
      </c>
      <c r="L7750" s="210">
        <v>520.67999999999995</v>
      </c>
    </row>
    <row r="7751" spans="1:12" s="194" customFormat="1" ht="409.6" customHeight="1" x14ac:dyDescent="0.15">
      <c r="A7751" s="625"/>
      <c r="B7751" s="640"/>
      <c r="C7751" s="641"/>
      <c r="D7751" s="642"/>
      <c r="E7751" s="640"/>
      <c r="F7751" s="643"/>
      <c r="G7751" s="644"/>
      <c r="H7751" s="616" t="s">
        <v>242</v>
      </c>
      <c r="I7751" s="617"/>
      <c r="J7751" s="620" t="s">
        <v>287</v>
      </c>
      <c r="K7751" s="620" t="s">
        <v>16</v>
      </c>
      <c r="L7751" s="622">
        <v>336</v>
      </c>
    </row>
    <row r="7752" spans="1:12" s="194" customFormat="1" ht="277.89999999999998" customHeight="1" x14ac:dyDescent="0.15">
      <c r="A7752" s="625"/>
      <c r="B7752" s="621"/>
      <c r="C7752" s="633"/>
      <c r="D7752" s="635"/>
      <c r="E7752" s="621"/>
      <c r="F7752" s="638"/>
      <c r="G7752" s="639"/>
      <c r="H7752" s="618"/>
      <c r="I7752" s="619"/>
      <c r="J7752" s="621"/>
      <c r="K7752" s="621"/>
      <c r="L7752" s="623"/>
    </row>
    <row r="7753" spans="1:12" s="194" customFormat="1" ht="24.6" customHeight="1" x14ac:dyDescent="0.15">
      <c r="A7753" s="625"/>
      <c r="B7753" s="203" t="s">
        <v>6</v>
      </c>
      <c r="C7753" s="207" t="s">
        <v>5</v>
      </c>
      <c r="D7753" s="207" t="s">
        <v>288</v>
      </c>
      <c r="E7753" s="207" t="s">
        <v>289</v>
      </c>
      <c r="F7753" s="612"/>
      <c r="G7753" s="613"/>
      <c r="H7753" s="616" t="s">
        <v>290</v>
      </c>
      <c r="I7753" s="617"/>
      <c r="J7753" s="620" t="s">
        <v>287</v>
      </c>
      <c r="K7753" s="620" t="s">
        <v>287</v>
      </c>
      <c r="L7753" s="622">
        <v>0</v>
      </c>
    </row>
    <row r="7754" spans="1:12" s="194" customFormat="1" ht="24.6" customHeight="1" x14ac:dyDescent="0.15">
      <c r="A7754" s="626"/>
      <c r="B7754" s="209" t="s">
        <v>439</v>
      </c>
      <c r="C7754" s="209" t="s">
        <v>1290</v>
      </c>
      <c r="D7754" s="211">
        <v>43523</v>
      </c>
      <c r="E7754" s="209" t="s">
        <v>590</v>
      </c>
      <c r="F7754" s="614"/>
      <c r="G7754" s="615"/>
      <c r="H7754" s="618"/>
      <c r="I7754" s="619"/>
      <c r="J7754" s="621"/>
      <c r="K7754" s="621"/>
      <c r="L7754" s="623"/>
    </row>
    <row r="7755" spans="1:12" s="194" customFormat="1" ht="24.6" customHeight="1" x14ac:dyDescent="0.15">
      <c r="A7755" s="624">
        <v>1456</v>
      </c>
      <c r="B7755" s="203" t="s">
        <v>12</v>
      </c>
      <c r="C7755" s="207" t="s">
        <v>11</v>
      </c>
      <c r="D7755" s="207" t="s">
        <v>280</v>
      </c>
      <c r="E7755" s="207" t="s">
        <v>281</v>
      </c>
      <c r="F7755" s="627" t="s">
        <v>8</v>
      </c>
      <c r="G7755" s="628"/>
      <c r="H7755" s="629"/>
      <c r="I7755" s="630"/>
      <c r="J7755" s="630"/>
      <c r="K7755" s="630"/>
      <c r="L7755" s="631"/>
    </row>
    <row r="7756" spans="1:12" s="194" customFormat="1" ht="26.65" customHeight="1" x14ac:dyDescent="0.15">
      <c r="A7756" s="625"/>
      <c r="B7756" s="620" t="s">
        <v>4489</v>
      </c>
      <c r="C7756" s="632" t="s">
        <v>4493</v>
      </c>
      <c r="D7756" s="634">
        <v>43548</v>
      </c>
      <c r="E7756" s="620" t="s">
        <v>1903</v>
      </c>
      <c r="F7756" s="636" t="s">
        <v>4494</v>
      </c>
      <c r="G7756" s="637"/>
      <c r="H7756" s="610" t="s">
        <v>286</v>
      </c>
      <c r="I7756" s="611"/>
      <c r="J7756" s="209" t="s">
        <v>287</v>
      </c>
      <c r="K7756" s="209" t="s">
        <v>16</v>
      </c>
      <c r="L7756" s="210">
        <v>420.23</v>
      </c>
    </row>
    <row r="7757" spans="1:12" s="194" customFormat="1" ht="363.75" customHeight="1" x14ac:dyDescent="0.15">
      <c r="A7757" s="625"/>
      <c r="B7757" s="621"/>
      <c r="C7757" s="633"/>
      <c r="D7757" s="635"/>
      <c r="E7757" s="621"/>
      <c r="F7757" s="638"/>
      <c r="G7757" s="639"/>
      <c r="H7757" s="610" t="s">
        <v>242</v>
      </c>
      <c r="I7757" s="611"/>
      <c r="J7757" s="209" t="s">
        <v>287</v>
      </c>
      <c r="K7757" s="209" t="s">
        <v>16</v>
      </c>
      <c r="L7757" s="210">
        <v>238.3</v>
      </c>
    </row>
    <row r="7758" spans="1:12" s="194" customFormat="1" ht="24.6" customHeight="1" x14ac:dyDescent="0.15">
      <c r="A7758" s="625"/>
      <c r="B7758" s="203" t="s">
        <v>6</v>
      </c>
      <c r="C7758" s="207" t="s">
        <v>5</v>
      </c>
      <c r="D7758" s="207" t="s">
        <v>288</v>
      </c>
      <c r="E7758" s="207" t="s">
        <v>289</v>
      </c>
      <c r="F7758" s="612"/>
      <c r="G7758" s="613"/>
      <c r="H7758" s="616" t="s">
        <v>290</v>
      </c>
      <c r="I7758" s="617"/>
      <c r="J7758" s="620" t="s">
        <v>287</v>
      </c>
      <c r="K7758" s="620" t="s">
        <v>287</v>
      </c>
      <c r="L7758" s="622">
        <v>0</v>
      </c>
    </row>
    <row r="7759" spans="1:12" s="194" customFormat="1" ht="24.6" customHeight="1" x14ac:dyDescent="0.15">
      <c r="A7759" s="626"/>
      <c r="B7759" s="209" t="s">
        <v>439</v>
      </c>
      <c r="C7759" s="209" t="s">
        <v>4494</v>
      </c>
      <c r="D7759" s="211">
        <v>43550</v>
      </c>
      <c r="E7759" s="209" t="s">
        <v>3511</v>
      </c>
      <c r="F7759" s="614"/>
      <c r="G7759" s="615"/>
      <c r="H7759" s="618"/>
      <c r="I7759" s="619"/>
      <c r="J7759" s="621"/>
      <c r="K7759" s="621"/>
      <c r="L7759" s="623"/>
    </row>
    <row r="7760" spans="1:12" s="194" customFormat="1" ht="24.6" customHeight="1" x14ac:dyDescent="0.15">
      <c r="A7760" s="624">
        <v>1457</v>
      </c>
      <c r="B7760" s="203" t="s">
        <v>12</v>
      </c>
      <c r="C7760" s="207" t="s">
        <v>11</v>
      </c>
      <c r="D7760" s="207" t="s">
        <v>280</v>
      </c>
      <c r="E7760" s="207" t="s">
        <v>281</v>
      </c>
      <c r="F7760" s="627" t="s">
        <v>8</v>
      </c>
      <c r="G7760" s="628"/>
      <c r="H7760" s="629"/>
      <c r="I7760" s="630"/>
      <c r="J7760" s="630"/>
      <c r="K7760" s="630"/>
      <c r="L7760" s="631"/>
    </row>
    <row r="7761" spans="1:12" s="194" customFormat="1" ht="26.65" customHeight="1" x14ac:dyDescent="0.15">
      <c r="A7761" s="625"/>
      <c r="B7761" s="620" t="s">
        <v>4495</v>
      </c>
      <c r="C7761" s="632" t="s">
        <v>4496</v>
      </c>
      <c r="D7761" s="634">
        <v>43397</v>
      </c>
      <c r="E7761" s="620" t="s">
        <v>321</v>
      </c>
      <c r="F7761" s="636" t="s">
        <v>4497</v>
      </c>
      <c r="G7761" s="637"/>
      <c r="H7761" s="610" t="s">
        <v>286</v>
      </c>
      <c r="I7761" s="611"/>
      <c r="J7761" s="209" t="s">
        <v>287</v>
      </c>
      <c r="K7761" s="209" t="s">
        <v>16</v>
      </c>
      <c r="L7761" s="210">
        <v>493.62</v>
      </c>
    </row>
    <row r="7762" spans="1:12" s="194" customFormat="1" ht="409.6" customHeight="1" x14ac:dyDescent="0.15">
      <c r="A7762" s="625"/>
      <c r="B7762" s="640"/>
      <c r="C7762" s="641"/>
      <c r="D7762" s="642"/>
      <c r="E7762" s="640"/>
      <c r="F7762" s="643"/>
      <c r="G7762" s="644"/>
      <c r="H7762" s="616" t="s">
        <v>242</v>
      </c>
      <c r="I7762" s="617"/>
      <c r="J7762" s="620" t="s">
        <v>287</v>
      </c>
      <c r="K7762" s="620" t="s">
        <v>16</v>
      </c>
      <c r="L7762" s="622">
        <v>506.1</v>
      </c>
    </row>
    <row r="7763" spans="1:12" s="194" customFormat="1" ht="62.45" customHeight="1" x14ac:dyDescent="0.15">
      <c r="A7763" s="625"/>
      <c r="B7763" s="621"/>
      <c r="C7763" s="633"/>
      <c r="D7763" s="635"/>
      <c r="E7763" s="621"/>
      <c r="F7763" s="638"/>
      <c r="G7763" s="639"/>
      <c r="H7763" s="618"/>
      <c r="I7763" s="619"/>
      <c r="J7763" s="621"/>
      <c r="K7763" s="621"/>
      <c r="L7763" s="623"/>
    </row>
    <row r="7764" spans="1:12" s="194" customFormat="1" ht="24.6" customHeight="1" x14ac:dyDescent="0.15">
      <c r="A7764" s="625"/>
      <c r="B7764" s="203" t="s">
        <v>6</v>
      </c>
      <c r="C7764" s="207" t="s">
        <v>5</v>
      </c>
      <c r="D7764" s="207" t="s">
        <v>288</v>
      </c>
      <c r="E7764" s="207" t="s">
        <v>289</v>
      </c>
      <c r="F7764" s="612"/>
      <c r="G7764" s="613"/>
      <c r="H7764" s="616" t="s">
        <v>290</v>
      </c>
      <c r="I7764" s="617"/>
      <c r="J7764" s="620" t="s">
        <v>287</v>
      </c>
      <c r="K7764" s="620" t="s">
        <v>16</v>
      </c>
      <c r="L7764" s="622">
        <v>374</v>
      </c>
    </row>
    <row r="7765" spans="1:12" s="194" customFormat="1" ht="24.6" customHeight="1" x14ac:dyDescent="0.15">
      <c r="A7765" s="626"/>
      <c r="B7765" s="209" t="s">
        <v>460</v>
      </c>
      <c r="C7765" s="209" t="s">
        <v>4497</v>
      </c>
      <c r="D7765" s="211">
        <v>43399</v>
      </c>
      <c r="E7765" s="209" t="s">
        <v>791</v>
      </c>
      <c r="F7765" s="614"/>
      <c r="G7765" s="615"/>
      <c r="H7765" s="618"/>
      <c r="I7765" s="619"/>
      <c r="J7765" s="621"/>
      <c r="K7765" s="621"/>
      <c r="L7765" s="623"/>
    </row>
    <row r="7766" spans="1:12" s="194" customFormat="1" ht="24.6" customHeight="1" x14ac:dyDescent="0.15">
      <c r="A7766" s="624">
        <v>1458</v>
      </c>
      <c r="B7766" s="203" t="s">
        <v>12</v>
      </c>
      <c r="C7766" s="207" t="s">
        <v>11</v>
      </c>
      <c r="D7766" s="207" t="s">
        <v>280</v>
      </c>
      <c r="E7766" s="207" t="s">
        <v>281</v>
      </c>
      <c r="F7766" s="627" t="s">
        <v>8</v>
      </c>
      <c r="G7766" s="628"/>
      <c r="H7766" s="629"/>
      <c r="I7766" s="630"/>
      <c r="J7766" s="630"/>
      <c r="K7766" s="630"/>
      <c r="L7766" s="631"/>
    </row>
    <row r="7767" spans="1:12" s="194" customFormat="1" ht="26.65" customHeight="1" x14ac:dyDescent="0.15">
      <c r="A7767" s="625"/>
      <c r="B7767" s="620" t="s">
        <v>4495</v>
      </c>
      <c r="C7767" s="632" t="s">
        <v>4498</v>
      </c>
      <c r="D7767" s="634">
        <v>43410</v>
      </c>
      <c r="E7767" s="620" t="s">
        <v>1258</v>
      </c>
      <c r="F7767" s="636" t="s">
        <v>4499</v>
      </c>
      <c r="G7767" s="637"/>
      <c r="H7767" s="610" t="s">
        <v>286</v>
      </c>
      <c r="I7767" s="611"/>
      <c r="J7767" s="209" t="s">
        <v>287</v>
      </c>
      <c r="K7767" s="209" t="s">
        <v>16</v>
      </c>
      <c r="L7767" s="210">
        <v>422.26</v>
      </c>
    </row>
    <row r="7768" spans="1:12" s="194" customFormat="1" ht="409.6" customHeight="1" x14ac:dyDescent="0.15">
      <c r="A7768" s="625"/>
      <c r="B7768" s="640"/>
      <c r="C7768" s="641"/>
      <c r="D7768" s="642"/>
      <c r="E7768" s="640"/>
      <c r="F7768" s="643"/>
      <c r="G7768" s="644"/>
      <c r="H7768" s="616" t="s">
        <v>242</v>
      </c>
      <c r="I7768" s="617"/>
      <c r="J7768" s="620" t="s">
        <v>287</v>
      </c>
      <c r="K7768" s="620" t="s">
        <v>287</v>
      </c>
      <c r="L7768" s="622">
        <v>0</v>
      </c>
    </row>
    <row r="7769" spans="1:12" s="194" customFormat="1" ht="170.1" customHeight="1" x14ac:dyDescent="0.15">
      <c r="A7769" s="625"/>
      <c r="B7769" s="621"/>
      <c r="C7769" s="633"/>
      <c r="D7769" s="635"/>
      <c r="E7769" s="621"/>
      <c r="F7769" s="638"/>
      <c r="G7769" s="639"/>
      <c r="H7769" s="618"/>
      <c r="I7769" s="619"/>
      <c r="J7769" s="621"/>
      <c r="K7769" s="621"/>
      <c r="L7769" s="623"/>
    </row>
    <row r="7770" spans="1:12" s="194" customFormat="1" ht="24.6" customHeight="1" x14ac:dyDescent="0.15">
      <c r="A7770" s="625"/>
      <c r="B7770" s="203" t="s">
        <v>6</v>
      </c>
      <c r="C7770" s="207" t="s">
        <v>5</v>
      </c>
      <c r="D7770" s="207" t="s">
        <v>288</v>
      </c>
      <c r="E7770" s="207" t="s">
        <v>289</v>
      </c>
      <c r="F7770" s="612"/>
      <c r="G7770" s="613"/>
      <c r="H7770" s="616" t="s">
        <v>290</v>
      </c>
      <c r="I7770" s="617"/>
      <c r="J7770" s="620" t="s">
        <v>287</v>
      </c>
      <c r="K7770" s="620" t="s">
        <v>287</v>
      </c>
      <c r="L7770" s="622">
        <v>0</v>
      </c>
    </row>
    <row r="7771" spans="1:12" s="194" customFormat="1" ht="24.6" customHeight="1" x14ac:dyDescent="0.15">
      <c r="A7771" s="626"/>
      <c r="B7771" s="209" t="s">
        <v>460</v>
      </c>
      <c r="C7771" s="209" t="s">
        <v>4499</v>
      </c>
      <c r="D7771" s="211">
        <v>43418</v>
      </c>
      <c r="E7771" s="209" t="s">
        <v>4055</v>
      </c>
      <c r="F7771" s="614"/>
      <c r="G7771" s="615"/>
      <c r="H7771" s="618"/>
      <c r="I7771" s="619"/>
      <c r="J7771" s="621"/>
      <c r="K7771" s="621"/>
      <c r="L7771" s="623"/>
    </row>
    <row r="7772" spans="1:12" s="194" customFormat="1" ht="24.6" customHeight="1" x14ac:dyDescent="0.15">
      <c r="A7772" s="624">
        <v>1459</v>
      </c>
      <c r="B7772" s="203" t="s">
        <v>12</v>
      </c>
      <c r="C7772" s="207" t="s">
        <v>11</v>
      </c>
      <c r="D7772" s="207" t="s">
        <v>280</v>
      </c>
      <c r="E7772" s="207" t="s">
        <v>281</v>
      </c>
      <c r="F7772" s="627" t="s">
        <v>8</v>
      </c>
      <c r="G7772" s="628"/>
      <c r="H7772" s="629"/>
      <c r="I7772" s="630"/>
      <c r="J7772" s="630"/>
      <c r="K7772" s="630"/>
      <c r="L7772" s="631"/>
    </row>
    <row r="7773" spans="1:12" s="194" customFormat="1" ht="26.65" customHeight="1" x14ac:dyDescent="0.15">
      <c r="A7773" s="625"/>
      <c r="B7773" s="620" t="s">
        <v>4495</v>
      </c>
      <c r="C7773" s="632" t="s">
        <v>4498</v>
      </c>
      <c r="D7773" s="634">
        <v>43410</v>
      </c>
      <c r="E7773" s="620" t="s">
        <v>1258</v>
      </c>
      <c r="F7773" s="636" t="s">
        <v>4500</v>
      </c>
      <c r="G7773" s="637"/>
      <c r="H7773" s="610" t="s">
        <v>286</v>
      </c>
      <c r="I7773" s="611"/>
      <c r="J7773" s="209" t="s">
        <v>287</v>
      </c>
      <c r="K7773" s="209" t="s">
        <v>16</v>
      </c>
      <c r="L7773" s="210">
        <v>501.05</v>
      </c>
    </row>
    <row r="7774" spans="1:12" s="194" customFormat="1" ht="409.6" customHeight="1" x14ac:dyDescent="0.15">
      <c r="A7774" s="625"/>
      <c r="B7774" s="640"/>
      <c r="C7774" s="641"/>
      <c r="D7774" s="642"/>
      <c r="E7774" s="640"/>
      <c r="F7774" s="643"/>
      <c r="G7774" s="644"/>
      <c r="H7774" s="616" t="s">
        <v>242</v>
      </c>
      <c r="I7774" s="617"/>
      <c r="J7774" s="620" t="s">
        <v>287</v>
      </c>
      <c r="K7774" s="620" t="s">
        <v>16</v>
      </c>
      <c r="L7774" s="622">
        <v>1709.08</v>
      </c>
    </row>
    <row r="7775" spans="1:12" s="194" customFormat="1" ht="170.1" customHeight="1" x14ac:dyDescent="0.15">
      <c r="A7775" s="625"/>
      <c r="B7775" s="621"/>
      <c r="C7775" s="633"/>
      <c r="D7775" s="635"/>
      <c r="E7775" s="621"/>
      <c r="F7775" s="638"/>
      <c r="G7775" s="639"/>
      <c r="H7775" s="618"/>
      <c r="I7775" s="619"/>
      <c r="J7775" s="621"/>
      <c r="K7775" s="621"/>
      <c r="L7775" s="623"/>
    </row>
    <row r="7776" spans="1:12" s="194" customFormat="1" ht="24.6" customHeight="1" x14ac:dyDescent="0.15">
      <c r="A7776" s="625"/>
      <c r="B7776" s="203" t="s">
        <v>6</v>
      </c>
      <c r="C7776" s="207" t="s">
        <v>5</v>
      </c>
      <c r="D7776" s="207" t="s">
        <v>288</v>
      </c>
      <c r="E7776" s="207" t="s">
        <v>289</v>
      </c>
      <c r="F7776" s="612"/>
      <c r="G7776" s="613"/>
      <c r="H7776" s="616" t="s">
        <v>290</v>
      </c>
      <c r="I7776" s="617"/>
      <c r="J7776" s="620" t="s">
        <v>287</v>
      </c>
      <c r="K7776" s="620" t="s">
        <v>16</v>
      </c>
      <c r="L7776" s="622">
        <v>250.02</v>
      </c>
    </row>
    <row r="7777" spans="1:12" s="194" customFormat="1" ht="24.6" customHeight="1" x14ac:dyDescent="0.15">
      <c r="A7777" s="626"/>
      <c r="B7777" s="209" t="s">
        <v>460</v>
      </c>
      <c r="C7777" s="209" t="s">
        <v>4500</v>
      </c>
      <c r="D7777" s="211">
        <v>43418</v>
      </c>
      <c r="E7777" s="209" t="s">
        <v>4055</v>
      </c>
      <c r="F7777" s="614"/>
      <c r="G7777" s="615"/>
      <c r="H7777" s="618"/>
      <c r="I7777" s="619"/>
      <c r="J7777" s="621"/>
      <c r="K7777" s="621"/>
      <c r="L7777" s="623"/>
    </row>
    <row r="7778" spans="1:12" s="194" customFormat="1" ht="24.6" customHeight="1" x14ac:dyDescent="0.15">
      <c r="A7778" s="624">
        <v>1460</v>
      </c>
      <c r="B7778" s="203" t="s">
        <v>12</v>
      </c>
      <c r="C7778" s="207" t="s">
        <v>11</v>
      </c>
      <c r="D7778" s="207" t="s">
        <v>280</v>
      </c>
      <c r="E7778" s="207" t="s">
        <v>281</v>
      </c>
      <c r="F7778" s="627" t="s">
        <v>8</v>
      </c>
      <c r="G7778" s="628"/>
      <c r="H7778" s="629"/>
      <c r="I7778" s="630"/>
      <c r="J7778" s="630"/>
      <c r="K7778" s="630"/>
      <c r="L7778" s="631"/>
    </row>
    <row r="7779" spans="1:12" s="194" customFormat="1" ht="26.65" customHeight="1" x14ac:dyDescent="0.15">
      <c r="A7779" s="625"/>
      <c r="B7779" s="620" t="s">
        <v>4495</v>
      </c>
      <c r="C7779" s="632" t="s">
        <v>4501</v>
      </c>
      <c r="D7779" s="634">
        <v>43434</v>
      </c>
      <c r="E7779" s="620" t="s">
        <v>3032</v>
      </c>
      <c r="F7779" s="636" t="s">
        <v>4502</v>
      </c>
      <c r="G7779" s="637"/>
      <c r="H7779" s="610" t="s">
        <v>286</v>
      </c>
      <c r="I7779" s="611"/>
      <c r="J7779" s="209" t="s">
        <v>287</v>
      </c>
      <c r="K7779" s="209" t="s">
        <v>16</v>
      </c>
      <c r="L7779" s="210">
        <v>830.36</v>
      </c>
    </row>
    <row r="7780" spans="1:12" s="194" customFormat="1" ht="409.6" customHeight="1" x14ac:dyDescent="0.15">
      <c r="A7780" s="625"/>
      <c r="B7780" s="640"/>
      <c r="C7780" s="641"/>
      <c r="D7780" s="642"/>
      <c r="E7780" s="640"/>
      <c r="F7780" s="643"/>
      <c r="G7780" s="644"/>
      <c r="H7780" s="616" t="s">
        <v>242</v>
      </c>
      <c r="I7780" s="617"/>
      <c r="J7780" s="620" t="s">
        <v>287</v>
      </c>
      <c r="K7780" s="620" t="s">
        <v>287</v>
      </c>
      <c r="L7780" s="622">
        <v>0</v>
      </c>
    </row>
    <row r="7781" spans="1:12" s="194" customFormat="1" ht="409.6" customHeight="1" x14ac:dyDescent="0.15">
      <c r="A7781" s="625"/>
      <c r="B7781" s="640"/>
      <c r="C7781" s="641"/>
      <c r="D7781" s="642"/>
      <c r="E7781" s="640"/>
      <c r="F7781" s="643"/>
      <c r="G7781" s="644"/>
      <c r="H7781" s="646"/>
      <c r="I7781" s="647"/>
      <c r="J7781" s="640"/>
      <c r="K7781" s="640"/>
      <c r="L7781" s="645"/>
    </row>
    <row r="7782" spans="1:12" s="194" customFormat="1" ht="116.85" customHeight="1" x14ac:dyDescent="0.15">
      <c r="A7782" s="625"/>
      <c r="B7782" s="621"/>
      <c r="C7782" s="633"/>
      <c r="D7782" s="635"/>
      <c r="E7782" s="621"/>
      <c r="F7782" s="638"/>
      <c r="G7782" s="639"/>
      <c r="H7782" s="618"/>
      <c r="I7782" s="619"/>
      <c r="J7782" s="621"/>
      <c r="K7782" s="621"/>
      <c r="L7782" s="623"/>
    </row>
    <row r="7783" spans="1:12" s="194" customFormat="1" ht="24.6" customHeight="1" x14ac:dyDescent="0.15">
      <c r="A7783" s="625"/>
      <c r="B7783" s="203" t="s">
        <v>6</v>
      </c>
      <c r="C7783" s="207" t="s">
        <v>5</v>
      </c>
      <c r="D7783" s="207" t="s">
        <v>288</v>
      </c>
      <c r="E7783" s="207" t="s">
        <v>289</v>
      </c>
      <c r="F7783" s="612"/>
      <c r="G7783" s="613"/>
      <c r="H7783" s="616" t="s">
        <v>290</v>
      </c>
      <c r="I7783" s="617"/>
      <c r="J7783" s="620" t="s">
        <v>287</v>
      </c>
      <c r="K7783" s="620" t="s">
        <v>16</v>
      </c>
      <c r="L7783" s="622">
        <v>681.45</v>
      </c>
    </row>
    <row r="7784" spans="1:12" s="194" customFormat="1" ht="24.6" customHeight="1" x14ac:dyDescent="0.15">
      <c r="A7784" s="626"/>
      <c r="B7784" s="209" t="s">
        <v>460</v>
      </c>
      <c r="C7784" s="209" t="s">
        <v>4502</v>
      </c>
      <c r="D7784" s="211">
        <v>43443</v>
      </c>
      <c r="E7784" s="209" t="s">
        <v>2631</v>
      </c>
      <c r="F7784" s="614"/>
      <c r="G7784" s="615"/>
      <c r="H7784" s="618"/>
      <c r="I7784" s="619"/>
      <c r="J7784" s="621"/>
      <c r="K7784" s="621"/>
      <c r="L7784" s="623"/>
    </row>
    <row r="7785" spans="1:12" s="194" customFormat="1" ht="24.6" customHeight="1" x14ac:dyDescent="0.15">
      <c r="A7785" s="624">
        <v>1461</v>
      </c>
      <c r="B7785" s="203" t="s">
        <v>12</v>
      </c>
      <c r="C7785" s="207" t="s">
        <v>11</v>
      </c>
      <c r="D7785" s="207" t="s">
        <v>280</v>
      </c>
      <c r="E7785" s="207" t="s">
        <v>281</v>
      </c>
      <c r="F7785" s="627" t="s">
        <v>8</v>
      </c>
      <c r="G7785" s="628"/>
      <c r="H7785" s="629"/>
      <c r="I7785" s="630"/>
      <c r="J7785" s="630"/>
      <c r="K7785" s="630"/>
      <c r="L7785" s="631"/>
    </row>
    <row r="7786" spans="1:12" s="194" customFormat="1" ht="26.65" customHeight="1" x14ac:dyDescent="0.15">
      <c r="A7786" s="625"/>
      <c r="B7786" s="620" t="s">
        <v>4495</v>
      </c>
      <c r="C7786" s="632" t="s">
        <v>4503</v>
      </c>
      <c r="D7786" s="634">
        <v>43502</v>
      </c>
      <c r="E7786" s="620" t="s">
        <v>377</v>
      </c>
      <c r="F7786" s="636" t="s">
        <v>4504</v>
      </c>
      <c r="G7786" s="637"/>
      <c r="H7786" s="610" t="s">
        <v>286</v>
      </c>
      <c r="I7786" s="611"/>
      <c r="J7786" s="209" t="s">
        <v>287</v>
      </c>
      <c r="K7786" s="209" t="s">
        <v>16</v>
      </c>
      <c r="L7786" s="210">
        <v>383</v>
      </c>
    </row>
    <row r="7787" spans="1:12" s="194" customFormat="1" ht="309.75" customHeight="1" x14ac:dyDescent="0.15">
      <c r="A7787" s="625"/>
      <c r="B7787" s="621"/>
      <c r="C7787" s="633"/>
      <c r="D7787" s="635"/>
      <c r="E7787" s="621"/>
      <c r="F7787" s="638"/>
      <c r="G7787" s="639"/>
      <c r="H7787" s="610" t="s">
        <v>242</v>
      </c>
      <c r="I7787" s="611"/>
      <c r="J7787" s="209" t="s">
        <v>287</v>
      </c>
      <c r="K7787" s="209" t="s">
        <v>16</v>
      </c>
      <c r="L7787" s="210">
        <v>135</v>
      </c>
    </row>
    <row r="7788" spans="1:12" s="194" customFormat="1" ht="24.6" customHeight="1" x14ac:dyDescent="0.15">
      <c r="A7788" s="625"/>
      <c r="B7788" s="203" t="s">
        <v>6</v>
      </c>
      <c r="C7788" s="207" t="s">
        <v>5</v>
      </c>
      <c r="D7788" s="207" t="s">
        <v>288</v>
      </c>
      <c r="E7788" s="207" t="s">
        <v>289</v>
      </c>
      <c r="F7788" s="612"/>
      <c r="G7788" s="613"/>
      <c r="H7788" s="616" t="s">
        <v>290</v>
      </c>
      <c r="I7788" s="617"/>
      <c r="J7788" s="620" t="s">
        <v>287</v>
      </c>
      <c r="K7788" s="620" t="s">
        <v>287</v>
      </c>
      <c r="L7788" s="622">
        <v>0</v>
      </c>
    </row>
    <row r="7789" spans="1:12" s="194" customFormat="1" ht="24.6" customHeight="1" x14ac:dyDescent="0.15">
      <c r="A7789" s="626"/>
      <c r="B7789" s="209" t="s">
        <v>460</v>
      </c>
      <c r="C7789" s="209" t="s">
        <v>4504</v>
      </c>
      <c r="D7789" s="211">
        <v>43504</v>
      </c>
      <c r="E7789" s="209" t="s">
        <v>2620</v>
      </c>
      <c r="F7789" s="614"/>
      <c r="G7789" s="615"/>
      <c r="H7789" s="618"/>
      <c r="I7789" s="619"/>
      <c r="J7789" s="621"/>
      <c r="K7789" s="621"/>
      <c r="L7789" s="623"/>
    </row>
    <row r="7790" spans="1:12" s="194" customFormat="1" ht="24.6" customHeight="1" x14ac:dyDescent="0.15">
      <c r="A7790" s="624">
        <v>1462</v>
      </c>
      <c r="B7790" s="203" t="s">
        <v>12</v>
      </c>
      <c r="C7790" s="207" t="s">
        <v>11</v>
      </c>
      <c r="D7790" s="207" t="s">
        <v>280</v>
      </c>
      <c r="E7790" s="207" t="s">
        <v>281</v>
      </c>
      <c r="F7790" s="627" t="s">
        <v>8</v>
      </c>
      <c r="G7790" s="628"/>
      <c r="H7790" s="629"/>
      <c r="I7790" s="630"/>
      <c r="J7790" s="630"/>
      <c r="K7790" s="630"/>
      <c r="L7790" s="631"/>
    </row>
    <row r="7791" spans="1:12" s="194" customFormat="1" ht="26.65" customHeight="1" x14ac:dyDescent="0.15">
      <c r="A7791" s="625"/>
      <c r="B7791" s="620" t="s">
        <v>4505</v>
      </c>
      <c r="C7791" s="632" t="s">
        <v>4506</v>
      </c>
      <c r="D7791" s="634">
        <v>43404</v>
      </c>
      <c r="E7791" s="620" t="s">
        <v>644</v>
      </c>
      <c r="F7791" s="636" t="s">
        <v>2368</v>
      </c>
      <c r="G7791" s="637"/>
      <c r="H7791" s="610" t="s">
        <v>286</v>
      </c>
      <c r="I7791" s="611"/>
      <c r="J7791" s="209" t="s">
        <v>287</v>
      </c>
      <c r="K7791" s="209" t="s">
        <v>16</v>
      </c>
      <c r="L7791" s="210">
        <v>362</v>
      </c>
    </row>
    <row r="7792" spans="1:12" s="194" customFormat="1" ht="309.75" customHeight="1" x14ac:dyDescent="0.15">
      <c r="A7792" s="625"/>
      <c r="B7792" s="621"/>
      <c r="C7792" s="633"/>
      <c r="D7792" s="635"/>
      <c r="E7792" s="621"/>
      <c r="F7792" s="638"/>
      <c r="G7792" s="639"/>
      <c r="H7792" s="610" t="s">
        <v>242</v>
      </c>
      <c r="I7792" s="611"/>
      <c r="J7792" s="209" t="s">
        <v>287</v>
      </c>
      <c r="K7792" s="209" t="s">
        <v>16</v>
      </c>
      <c r="L7792" s="210">
        <v>387.97</v>
      </c>
    </row>
    <row r="7793" spans="1:12" s="194" customFormat="1" ht="24.6" customHeight="1" x14ac:dyDescent="0.15">
      <c r="A7793" s="625"/>
      <c r="B7793" s="203" t="s">
        <v>6</v>
      </c>
      <c r="C7793" s="207" t="s">
        <v>5</v>
      </c>
      <c r="D7793" s="207" t="s">
        <v>288</v>
      </c>
      <c r="E7793" s="207" t="s">
        <v>289</v>
      </c>
      <c r="F7793" s="612"/>
      <c r="G7793" s="613"/>
      <c r="H7793" s="616" t="s">
        <v>290</v>
      </c>
      <c r="I7793" s="617"/>
      <c r="J7793" s="620" t="s">
        <v>287</v>
      </c>
      <c r="K7793" s="620" t="s">
        <v>16</v>
      </c>
      <c r="L7793" s="622">
        <v>32</v>
      </c>
    </row>
    <row r="7794" spans="1:12" s="194" customFormat="1" ht="24.6" customHeight="1" x14ac:dyDescent="0.15">
      <c r="A7794" s="626"/>
      <c r="B7794" s="209" t="s">
        <v>439</v>
      </c>
      <c r="C7794" s="209" t="s">
        <v>2368</v>
      </c>
      <c r="D7794" s="211">
        <v>43406</v>
      </c>
      <c r="E7794" s="209" t="s">
        <v>1889</v>
      </c>
      <c r="F7794" s="614"/>
      <c r="G7794" s="615"/>
      <c r="H7794" s="618"/>
      <c r="I7794" s="619"/>
      <c r="J7794" s="621"/>
      <c r="K7794" s="621"/>
      <c r="L7794" s="623"/>
    </row>
    <row r="7795" spans="1:12" s="194" customFormat="1" ht="24.6" customHeight="1" x14ac:dyDescent="0.15">
      <c r="A7795" s="624">
        <v>1463</v>
      </c>
      <c r="B7795" s="203" t="s">
        <v>12</v>
      </c>
      <c r="C7795" s="207" t="s">
        <v>11</v>
      </c>
      <c r="D7795" s="207" t="s">
        <v>280</v>
      </c>
      <c r="E7795" s="207" t="s">
        <v>281</v>
      </c>
      <c r="F7795" s="627" t="s">
        <v>8</v>
      </c>
      <c r="G7795" s="628"/>
      <c r="H7795" s="629"/>
      <c r="I7795" s="630"/>
      <c r="J7795" s="630"/>
      <c r="K7795" s="630"/>
      <c r="L7795" s="631"/>
    </row>
    <row r="7796" spans="1:12" s="194" customFormat="1" ht="26.65" customHeight="1" x14ac:dyDescent="0.15">
      <c r="A7796" s="625"/>
      <c r="B7796" s="620" t="s">
        <v>4505</v>
      </c>
      <c r="C7796" s="632" t="s">
        <v>4507</v>
      </c>
      <c r="D7796" s="634">
        <v>43412</v>
      </c>
      <c r="E7796" s="620" t="s">
        <v>4508</v>
      </c>
      <c r="F7796" s="636" t="s">
        <v>4509</v>
      </c>
      <c r="G7796" s="637"/>
      <c r="H7796" s="610" t="s">
        <v>286</v>
      </c>
      <c r="I7796" s="611"/>
      <c r="J7796" s="209" t="s">
        <v>287</v>
      </c>
      <c r="K7796" s="209" t="s">
        <v>16</v>
      </c>
      <c r="L7796" s="210">
        <v>445</v>
      </c>
    </row>
    <row r="7797" spans="1:12" s="194" customFormat="1" ht="409.6" customHeight="1" x14ac:dyDescent="0.15">
      <c r="A7797" s="625"/>
      <c r="B7797" s="640"/>
      <c r="C7797" s="641"/>
      <c r="D7797" s="642"/>
      <c r="E7797" s="640"/>
      <c r="F7797" s="643"/>
      <c r="G7797" s="644"/>
      <c r="H7797" s="616" t="s">
        <v>242</v>
      </c>
      <c r="I7797" s="617"/>
      <c r="J7797" s="620" t="s">
        <v>287</v>
      </c>
      <c r="K7797" s="620" t="s">
        <v>16</v>
      </c>
      <c r="L7797" s="622">
        <v>503.17</v>
      </c>
    </row>
    <row r="7798" spans="1:12" s="194" customFormat="1" ht="138.19999999999999" customHeight="1" x14ac:dyDescent="0.15">
      <c r="A7798" s="625"/>
      <c r="B7798" s="621"/>
      <c r="C7798" s="633"/>
      <c r="D7798" s="635"/>
      <c r="E7798" s="621"/>
      <c r="F7798" s="638"/>
      <c r="G7798" s="639"/>
      <c r="H7798" s="618"/>
      <c r="I7798" s="619"/>
      <c r="J7798" s="621"/>
      <c r="K7798" s="621"/>
      <c r="L7798" s="623"/>
    </row>
    <row r="7799" spans="1:12" s="194" customFormat="1" ht="24.6" customHeight="1" x14ac:dyDescent="0.15">
      <c r="A7799" s="625"/>
      <c r="B7799" s="203" t="s">
        <v>6</v>
      </c>
      <c r="C7799" s="207" t="s">
        <v>5</v>
      </c>
      <c r="D7799" s="207" t="s">
        <v>288</v>
      </c>
      <c r="E7799" s="207" t="s">
        <v>289</v>
      </c>
      <c r="F7799" s="612"/>
      <c r="G7799" s="613"/>
      <c r="H7799" s="616" t="s">
        <v>290</v>
      </c>
      <c r="I7799" s="617"/>
      <c r="J7799" s="620" t="s">
        <v>287</v>
      </c>
      <c r="K7799" s="620" t="s">
        <v>16</v>
      </c>
      <c r="L7799" s="622">
        <v>2.73</v>
      </c>
    </row>
    <row r="7800" spans="1:12" s="194" customFormat="1" ht="24.6" customHeight="1" x14ac:dyDescent="0.15">
      <c r="A7800" s="626"/>
      <c r="B7800" s="209" t="s">
        <v>439</v>
      </c>
      <c r="C7800" s="209" t="s">
        <v>4509</v>
      </c>
      <c r="D7800" s="211">
        <v>43414</v>
      </c>
      <c r="E7800" s="209" t="s">
        <v>411</v>
      </c>
      <c r="F7800" s="614"/>
      <c r="G7800" s="615"/>
      <c r="H7800" s="618"/>
      <c r="I7800" s="619"/>
      <c r="J7800" s="621"/>
      <c r="K7800" s="621"/>
      <c r="L7800" s="623"/>
    </row>
    <row r="7801" spans="1:12" s="194" customFormat="1" ht="24.6" customHeight="1" x14ac:dyDescent="0.15">
      <c r="A7801" s="624">
        <v>1464</v>
      </c>
      <c r="B7801" s="203" t="s">
        <v>12</v>
      </c>
      <c r="C7801" s="207" t="s">
        <v>11</v>
      </c>
      <c r="D7801" s="207" t="s">
        <v>280</v>
      </c>
      <c r="E7801" s="207" t="s">
        <v>281</v>
      </c>
      <c r="F7801" s="627" t="s">
        <v>8</v>
      </c>
      <c r="G7801" s="628"/>
      <c r="H7801" s="629"/>
      <c r="I7801" s="630"/>
      <c r="J7801" s="630"/>
      <c r="K7801" s="630"/>
      <c r="L7801" s="631"/>
    </row>
    <row r="7802" spans="1:12" s="194" customFormat="1" ht="26.65" customHeight="1" x14ac:dyDescent="0.15">
      <c r="A7802" s="625"/>
      <c r="B7802" s="620" t="s">
        <v>4505</v>
      </c>
      <c r="C7802" s="632" t="s">
        <v>4510</v>
      </c>
      <c r="D7802" s="634">
        <v>43445</v>
      </c>
      <c r="E7802" s="620" t="s">
        <v>315</v>
      </c>
      <c r="F7802" s="636" t="s">
        <v>316</v>
      </c>
      <c r="G7802" s="637"/>
      <c r="H7802" s="610" t="s">
        <v>286</v>
      </c>
      <c r="I7802" s="611"/>
      <c r="J7802" s="209" t="s">
        <v>287</v>
      </c>
      <c r="K7802" s="209" t="s">
        <v>16</v>
      </c>
      <c r="L7802" s="210">
        <v>932.95</v>
      </c>
    </row>
    <row r="7803" spans="1:12" s="194" customFormat="1" ht="409.6" customHeight="1" x14ac:dyDescent="0.15">
      <c r="A7803" s="625"/>
      <c r="B7803" s="640"/>
      <c r="C7803" s="641"/>
      <c r="D7803" s="642"/>
      <c r="E7803" s="640"/>
      <c r="F7803" s="643"/>
      <c r="G7803" s="644"/>
      <c r="H7803" s="616" t="s">
        <v>242</v>
      </c>
      <c r="I7803" s="617"/>
      <c r="J7803" s="620" t="s">
        <v>287</v>
      </c>
      <c r="K7803" s="620" t="s">
        <v>287</v>
      </c>
      <c r="L7803" s="622">
        <v>0</v>
      </c>
    </row>
    <row r="7804" spans="1:12" s="194" customFormat="1" ht="73.5" customHeight="1" x14ac:dyDescent="0.15">
      <c r="A7804" s="625"/>
      <c r="B7804" s="621"/>
      <c r="C7804" s="633"/>
      <c r="D7804" s="635"/>
      <c r="E7804" s="621"/>
      <c r="F7804" s="638"/>
      <c r="G7804" s="639"/>
      <c r="H7804" s="618"/>
      <c r="I7804" s="619"/>
      <c r="J7804" s="621"/>
      <c r="K7804" s="621"/>
      <c r="L7804" s="623"/>
    </row>
    <row r="7805" spans="1:12" s="194" customFormat="1" ht="24.6" customHeight="1" x14ac:dyDescent="0.15">
      <c r="A7805" s="625"/>
      <c r="B7805" s="203" t="s">
        <v>6</v>
      </c>
      <c r="C7805" s="207" t="s">
        <v>5</v>
      </c>
      <c r="D7805" s="207" t="s">
        <v>288</v>
      </c>
      <c r="E7805" s="207" t="s">
        <v>289</v>
      </c>
      <c r="F7805" s="612"/>
      <c r="G7805" s="613"/>
      <c r="H7805" s="616" t="s">
        <v>290</v>
      </c>
      <c r="I7805" s="617"/>
      <c r="J7805" s="620" t="s">
        <v>287</v>
      </c>
      <c r="K7805" s="620" t="s">
        <v>16</v>
      </c>
      <c r="L7805" s="622">
        <v>153.19999999999999</v>
      </c>
    </row>
    <row r="7806" spans="1:12" s="194" customFormat="1" ht="24.6" customHeight="1" x14ac:dyDescent="0.15">
      <c r="A7806" s="626"/>
      <c r="B7806" s="209" t="s">
        <v>439</v>
      </c>
      <c r="C7806" s="209" t="s">
        <v>316</v>
      </c>
      <c r="D7806" s="211">
        <v>43451</v>
      </c>
      <c r="E7806" s="209" t="s">
        <v>527</v>
      </c>
      <c r="F7806" s="614"/>
      <c r="G7806" s="615"/>
      <c r="H7806" s="618"/>
      <c r="I7806" s="619"/>
      <c r="J7806" s="621"/>
      <c r="K7806" s="621"/>
      <c r="L7806" s="623"/>
    </row>
    <row r="7807" spans="1:12" s="194" customFormat="1" ht="24.6" customHeight="1" x14ac:dyDescent="0.15">
      <c r="A7807" s="624">
        <v>1465</v>
      </c>
      <c r="B7807" s="203" t="s">
        <v>12</v>
      </c>
      <c r="C7807" s="207" t="s">
        <v>11</v>
      </c>
      <c r="D7807" s="207" t="s">
        <v>280</v>
      </c>
      <c r="E7807" s="207" t="s">
        <v>281</v>
      </c>
      <c r="F7807" s="627" t="s">
        <v>8</v>
      </c>
      <c r="G7807" s="628"/>
      <c r="H7807" s="629"/>
      <c r="I7807" s="630"/>
      <c r="J7807" s="630"/>
      <c r="K7807" s="630"/>
      <c r="L7807" s="631"/>
    </row>
    <row r="7808" spans="1:12" s="194" customFormat="1" ht="26.65" customHeight="1" x14ac:dyDescent="0.15">
      <c r="A7808" s="625"/>
      <c r="B7808" s="620" t="s">
        <v>4511</v>
      </c>
      <c r="C7808" s="632" t="s">
        <v>4512</v>
      </c>
      <c r="D7808" s="634">
        <v>43407</v>
      </c>
      <c r="E7808" s="620" t="s">
        <v>321</v>
      </c>
      <c r="F7808" s="636" t="s">
        <v>1833</v>
      </c>
      <c r="G7808" s="637"/>
      <c r="H7808" s="610" t="s">
        <v>286</v>
      </c>
      <c r="I7808" s="611"/>
      <c r="J7808" s="209" t="s">
        <v>287</v>
      </c>
      <c r="K7808" s="209" t="s">
        <v>287</v>
      </c>
      <c r="L7808" s="210">
        <v>0</v>
      </c>
    </row>
    <row r="7809" spans="1:12" s="194" customFormat="1" ht="191.45" customHeight="1" x14ac:dyDescent="0.15">
      <c r="A7809" s="625"/>
      <c r="B7809" s="621"/>
      <c r="C7809" s="633"/>
      <c r="D7809" s="635"/>
      <c r="E7809" s="621"/>
      <c r="F7809" s="638"/>
      <c r="G7809" s="639"/>
      <c r="H7809" s="610" t="s">
        <v>242</v>
      </c>
      <c r="I7809" s="611"/>
      <c r="J7809" s="209" t="s">
        <v>287</v>
      </c>
      <c r="K7809" s="209" t="s">
        <v>16</v>
      </c>
      <c r="L7809" s="210">
        <v>1514.4</v>
      </c>
    </row>
    <row r="7810" spans="1:12" s="194" customFormat="1" ht="24.6" customHeight="1" x14ac:dyDescent="0.15">
      <c r="A7810" s="625"/>
      <c r="B7810" s="203" t="s">
        <v>6</v>
      </c>
      <c r="C7810" s="207" t="s">
        <v>5</v>
      </c>
      <c r="D7810" s="207" t="s">
        <v>288</v>
      </c>
      <c r="E7810" s="207" t="s">
        <v>289</v>
      </c>
      <c r="F7810" s="612"/>
      <c r="G7810" s="613"/>
      <c r="H7810" s="616" t="s">
        <v>290</v>
      </c>
      <c r="I7810" s="617"/>
      <c r="J7810" s="620" t="s">
        <v>287</v>
      </c>
      <c r="K7810" s="620" t="s">
        <v>287</v>
      </c>
      <c r="L7810" s="622">
        <v>0</v>
      </c>
    </row>
    <row r="7811" spans="1:12" s="194" customFormat="1" ht="24.6" customHeight="1" x14ac:dyDescent="0.15">
      <c r="A7811" s="626"/>
      <c r="B7811" s="209" t="s">
        <v>460</v>
      </c>
      <c r="C7811" s="209" t="s">
        <v>1833</v>
      </c>
      <c r="D7811" s="211">
        <v>43411</v>
      </c>
      <c r="E7811" s="209" t="s">
        <v>537</v>
      </c>
      <c r="F7811" s="614"/>
      <c r="G7811" s="615"/>
      <c r="H7811" s="618"/>
      <c r="I7811" s="619"/>
      <c r="J7811" s="621"/>
      <c r="K7811" s="621"/>
      <c r="L7811" s="623"/>
    </row>
    <row r="7812" spans="1:12" s="194" customFormat="1" ht="24.6" customHeight="1" x14ac:dyDescent="0.15">
      <c r="A7812" s="624">
        <v>1466</v>
      </c>
      <c r="B7812" s="203" t="s">
        <v>12</v>
      </c>
      <c r="C7812" s="207" t="s">
        <v>11</v>
      </c>
      <c r="D7812" s="207" t="s">
        <v>280</v>
      </c>
      <c r="E7812" s="207" t="s">
        <v>281</v>
      </c>
      <c r="F7812" s="627" t="s">
        <v>8</v>
      </c>
      <c r="G7812" s="628"/>
      <c r="H7812" s="629"/>
      <c r="I7812" s="630"/>
      <c r="J7812" s="630"/>
      <c r="K7812" s="630"/>
      <c r="L7812" s="631"/>
    </row>
    <row r="7813" spans="1:12" s="194" customFormat="1" ht="26.65" customHeight="1" x14ac:dyDescent="0.15">
      <c r="A7813" s="625"/>
      <c r="B7813" s="620" t="s">
        <v>4511</v>
      </c>
      <c r="C7813" s="632" t="s">
        <v>4513</v>
      </c>
      <c r="D7813" s="634">
        <v>43436</v>
      </c>
      <c r="E7813" s="620" t="s">
        <v>2452</v>
      </c>
      <c r="F7813" s="636" t="s">
        <v>2453</v>
      </c>
      <c r="G7813" s="637"/>
      <c r="H7813" s="610" t="s">
        <v>286</v>
      </c>
      <c r="I7813" s="611"/>
      <c r="J7813" s="209" t="s">
        <v>287</v>
      </c>
      <c r="K7813" s="209" t="s">
        <v>16</v>
      </c>
      <c r="L7813" s="210">
        <v>290</v>
      </c>
    </row>
    <row r="7814" spans="1:12" s="194" customFormat="1" ht="126.95" customHeight="1" x14ac:dyDescent="0.15">
      <c r="A7814" s="625"/>
      <c r="B7814" s="621"/>
      <c r="C7814" s="633"/>
      <c r="D7814" s="635"/>
      <c r="E7814" s="621"/>
      <c r="F7814" s="638"/>
      <c r="G7814" s="639"/>
      <c r="H7814" s="610" t="s">
        <v>242</v>
      </c>
      <c r="I7814" s="611"/>
      <c r="J7814" s="209" t="s">
        <v>287</v>
      </c>
      <c r="K7814" s="209" t="s">
        <v>16</v>
      </c>
      <c r="L7814" s="210">
        <v>798.26</v>
      </c>
    </row>
    <row r="7815" spans="1:12" s="194" customFormat="1" ht="24.6" customHeight="1" x14ac:dyDescent="0.15">
      <c r="A7815" s="625"/>
      <c r="B7815" s="203" t="s">
        <v>6</v>
      </c>
      <c r="C7815" s="207" t="s">
        <v>5</v>
      </c>
      <c r="D7815" s="207" t="s">
        <v>288</v>
      </c>
      <c r="E7815" s="207" t="s">
        <v>289</v>
      </c>
      <c r="F7815" s="612"/>
      <c r="G7815" s="613"/>
      <c r="H7815" s="616" t="s">
        <v>290</v>
      </c>
      <c r="I7815" s="617"/>
      <c r="J7815" s="620" t="s">
        <v>287</v>
      </c>
      <c r="K7815" s="620" t="s">
        <v>287</v>
      </c>
      <c r="L7815" s="622">
        <v>0</v>
      </c>
    </row>
    <row r="7816" spans="1:12" s="194" customFormat="1" ht="24.6" customHeight="1" x14ac:dyDescent="0.15">
      <c r="A7816" s="626"/>
      <c r="B7816" s="209" t="s">
        <v>460</v>
      </c>
      <c r="C7816" s="209" t="s">
        <v>2453</v>
      </c>
      <c r="D7816" s="211">
        <v>43438</v>
      </c>
      <c r="E7816" s="209" t="s">
        <v>1651</v>
      </c>
      <c r="F7816" s="614"/>
      <c r="G7816" s="615"/>
      <c r="H7816" s="618"/>
      <c r="I7816" s="619"/>
      <c r="J7816" s="621"/>
      <c r="K7816" s="621"/>
      <c r="L7816" s="623"/>
    </row>
    <row r="7817" spans="1:12" s="194" customFormat="1" ht="24.6" customHeight="1" x14ac:dyDescent="0.15">
      <c r="A7817" s="624">
        <v>1467</v>
      </c>
      <c r="B7817" s="203" t="s">
        <v>12</v>
      </c>
      <c r="C7817" s="207" t="s">
        <v>11</v>
      </c>
      <c r="D7817" s="207" t="s">
        <v>280</v>
      </c>
      <c r="E7817" s="207" t="s">
        <v>281</v>
      </c>
      <c r="F7817" s="627" t="s">
        <v>8</v>
      </c>
      <c r="G7817" s="628"/>
      <c r="H7817" s="629"/>
      <c r="I7817" s="630"/>
      <c r="J7817" s="630"/>
      <c r="K7817" s="630"/>
      <c r="L7817" s="631"/>
    </row>
    <row r="7818" spans="1:12" s="194" customFormat="1" ht="26.65" customHeight="1" x14ac:dyDescent="0.15">
      <c r="A7818" s="625"/>
      <c r="B7818" s="620" t="s">
        <v>4511</v>
      </c>
      <c r="C7818" s="632" t="s">
        <v>4514</v>
      </c>
      <c r="D7818" s="634">
        <v>43442</v>
      </c>
      <c r="E7818" s="620" t="s">
        <v>4515</v>
      </c>
      <c r="F7818" s="636" t="s">
        <v>4516</v>
      </c>
      <c r="G7818" s="637"/>
      <c r="H7818" s="610" t="s">
        <v>286</v>
      </c>
      <c r="I7818" s="611"/>
      <c r="J7818" s="209" t="s">
        <v>287</v>
      </c>
      <c r="K7818" s="209" t="s">
        <v>16</v>
      </c>
      <c r="L7818" s="210">
        <v>222.69</v>
      </c>
    </row>
    <row r="7819" spans="1:12" s="194" customFormat="1" ht="126.95" customHeight="1" x14ac:dyDescent="0.15">
      <c r="A7819" s="625"/>
      <c r="B7819" s="621"/>
      <c r="C7819" s="633"/>
      <c r="D7819" s="635"/>
      <c r="E7819" s="621"/>
      <c r="F7819" s="638"/>
      <c r="G7819" s="639"/>
      <c r="H7819" s="610" t="s">
        <v>242</v>
      </c>
      <c r="I7819" s="611"/>
      <c r="J7819" s="209" t="s">
        <v>287</v>
      </c>
      <c r="K7819" s="209" t="s">
        <v>16</v>
      </c>
      <c r="L7819" s="210">
        <v>8288.64</v>
      </c>
    </row>
    <row r="7820" spans="1:12" s="194" customFormat="1" ht="24.6" customHeight="1" x14ac:dyDescent="0.15">
      <c r="A7820" s="625"/>
      <c r="B7820" s="203" t="s">
        <v>6</v>
      </c>
      <c r="C7820" s="207" t="s">
        <v>5</v>
      </c>
      <c r="D7820" s="207" t="s">
        <v>288</v>
      </c>
      <c r="E7820" s="207" t="s">
        <v>289</v>
      </c>
      <c r="F7820" s="612"/>
      <c r="G7820" s="613"/>
      <c r="H7820" s="616" t="s">
        <v>290</v>
      </c>
      <c r="I7820" s="617"/>
      <c r="J7820" s="620" t="s">
        <v>287</v>
      </c>
      <c r="K7820" s="620" t="s">
        <v>287</v>
      </c>
      <c r="L7820" s="622">
        <v>0</v>
      </c>
    </row>
    <row r="7821" spans="1:12" s="194" customFormat="1" ht="24.6" customHeight="1" x14ac:dyDescent="0.15">
      <c r="A7821" s="626"/>
      <c r="B7821" s="209" t="s">
        <v>460</v>
      </c>
      <c r="C7821" s="209" t="s">
        <v>4516</v>
      </c>
      <c r="D7821" s="211">
        <v>43446</v>
      </c>
      <c r="E7821" s="209" t="s">
        <v>414</v>
      </c>
      <c r="F7821" s="614"/>
      <c r="G7821" s="615"/>
      <c r="H7821" s="618"/>
      <c r="I7821" s="619"/>
      <c r="J7821" s="621"/>
      <c r="K7821" s="621"/>
      <c r="L7821" s="623"/>
    </row>
    <row r="7822" spans="1:12" s="194" customFormat="1" ht="24.6" customHeight="1" x14ac:dyDescent="0.15">
      <c r="A7822" s="624">
        <v>1468</v>
      </c>
      <c r="B7822" s="203" t="s">
        <v>12</v>
      </c>
      <c r="C7822" s="207" t="s">
        <v>11</v>
      </c>
      <c r="D7822" s="207" t="s">
        <v>280</v>
      </c>
      <c r="E7822" s="207" t="s">
        <v>281</v>
      </c>
      <c r="F7822" s="627" t="s">
        <v>8</v>
      </c>
      <c r="G7822" s="628"/>
      <c r="H7822" s="629"/>
      <c r="I7822" s="630"/>
      <c r="J7822" s="630"/>
      <c r="K7822" s="630"/>
      <c r="L7822" s="631"/>
    </row>
    <row r="7823" spans="1:12" s="194" customFormat="1" ht="26.65" customHeight="1" x14ac:dyDescent="0.15">
      <c r="A7823" s="625"/>
      <c r="B7823" s="620" t="s">
        <v>4511</v>
      </c>
      <c r="C7823" s="620" t="s">
        <v>4517</v>
      </c>
      <c r="D7823" s="634">
        <v>43552</v>
      </c>
      <c r="E7823" s="620" t="s">
        <v>377</v>
      </c>
      <c r="F7823" s="636" t="s">
        <v>885</v>
      </c>
      <c r="G7823" s="637"/>
      <c r="H7823" s="610" t="s">
        <v>286</v>
      </c>
      <c r="I7823" s="611"/>
      <c r="J7823" s="209" t="s">
        <v>287</v>
      </c>
      <c r="K7823" s="209" t="s">
        <v>16</v>
      </c>
      <c r="L7823" s="210">
        <v>287</v>
      </c>
    </row>
    <row r="7824" spans="1:12" s="194" customFormat="1" ht="40.5" customHeight="1" x14ac:dyDescent="0.15">
      <c r="A7824" s="625"/>
      <c r="B7824" s="621"/>
      <c r="C7824" s="621"/>
      <c r="D7824" s="635"/>
      <c r="E7824" s="621"/>
      <c r="F7824" s="638"/>
      <c r="G7824" s="639"/>
      <c r="H7824" s="610" t="s">
        <v>242</v>
      </c>
      <c r="I7824" s="611"/>
      <c r="J7824" s="209" t="s">
        <v>287</v>
      </c>
      <c r="K7824" s="209" t="s">
        <v>16</v>
      </c>
      <c r="L7824" s="210">
        <v>135</v>
      </c>
    </row>
    <row r="7825" spans="1:12" s="194" customFormat="1" ht="24.6" customHeight="1" x14ac:dyDescent="0.15">
      <c r="A7825" s="625"/>
      <c r="B7825" s="203" t="s">
        <v>6</v>
      </c>
      <c r="C7825" s="207" t="s">
        <v>5</v>
      </c>
      <c r="D7825" s="207" t="s">
        <v>288</v>
      </c>
      <c r="E7825" s="207" t="s">
        <v>289</v>
      </c>
      <c r="F7825" s="612"/>
      <c r="G7825" s="613"/>
      <c r="H7825" s="616" t="s">
        <v>290</v>
      </c>
      <c r="I7825" s="617"/>
      <c r="J7825" s="620" t="s">
        <v>287</v>
      </c>
      <c r="K7825" s="620" t="s">
        <v>287</v>
      </c>
      <c r="L7825" s="622">
        <v>0</v>
      </c>
    </row>
    <row r="7826" spans="1:12" s="194" customFormat="1" ht="24.6" customHeight="1" x14ac:dyDescent="0.15">
      <c r="A7826" s="626"/>
      <c r="B7826" s="209" t="s">
        <v>460</v>
      </c>
      <c r="C7826" s="209" t="s">
        <v>885</v>
      </c>
      <c r="D7826" s="211">
        <v>43553</v>
      </c>
      <c r="E7826" s="209" t="s">
        <v>1543</v>
      </c>
      <c r="F7826" s="614"/>
      <c r="G7826" s="615"/>
      <c r="H7826" s="618"/>
      <c r="I7826" s="619"/>
      <c r="J7826" s="621"/>
      <c r="K7826" s="621"/>
      <c r="L7826" s="623"/>
    </row>
    <row r="7827" spans="1:12" s="194" customFormat="1" ht="24.6" customHeight="1" x14ac:dyDescent="0.15">
      <c r="A7827" s="624">
        <v>1469</v>
      </c>
      <c r="B7827" s="203" t="s">
        <v>12</v>
      </c>
      <c r="C7827" s="207" t="s">
        <v>11</v>
      </c>
      <c r="D7827" s="207" t="s">
        <v>280</v>
      </c>
      <c r="E7827" s="207" t="s">
        <v>281</v>
      </c>
      <c r="F7827" s="627" t="s">
        <v>8</v>
      </c>
      <c r="G7827" s="628"/>
      <c r="H7827" s="629"/>
      <c r="I7827" s="630"/>
      <c r="J7827" s="630"/>
      <c r="K7827" s="630"/>
      <c r="L7827" s="631"/>
    </row>
    <row r="7828" spans="1:12" s="194" customFormat="1" ht="26.65" customHeight="1" x14ac:dyDescent="0.15">
      <c r="A7828" s="625"/>
      <c r="B7828" s="620" t="s">
        <v>4518</v>
      </c>
      <c r="C7828" s="632" t="s">
        <v>4519</v>
      </c>
      <c r="D7828" s="634">
        <v>43444</v>
      </c>
      <c r="E7828" s="620" t="s">
        <v>743</v>
      </c>
      <c r="F7828" s="636" t="s">
        <v>2565</v>
      </c>
      <c r="G7828" s="637"/>
      <c r="H7828" s="610" t="s">
        <v>286</v>
      </c>
      <c r="I7828" s="611"/>
      <c r="J7828" s="209" t="s">
        <v>287</v>
      </c>
      <c r="K7828" s="209" t="s">
        <v>16</v>
      </c>
      <c r="L7828" s="210">
        <v>454.89</v>
      </c>
    </row>
    <row r="7829" spans="1:12" s="194" customFormat="1" ht="409.6" customHeight="1" x14ac:dyDescent="0.15">
      <c r="A7829" s="625"/>
      <c r="B7829" s="621"/>
      <c r="C7829" s="633"/>
      <c r="D7829" s="635"/>
      <c r="E7829" s="621"/>
      <c r="F7829" s="638"/>
      <c r="G7829" s="639"/>
      <c r="H7829" s="610" t="s">
        <v>242</v>
      </c>
      <c r="I7829" s="611"/>
      <c r="J7829" s="209" t="s">
        <v>287</v>
      </c>
      <c r="K7829" s="209" t="s">
        <v>16</v>
      </c>
      <c r="L7829" s="210">
        <v>950.39</v>
      </c>
    </row>
    <row r="7830" spans="1:12" s="194" customFormat="1" ht="24.6" customHeight="1" x14ac:dyDescent="0.15">
      <c r="A7830" s="625"/>
      <c r="B7830" s="203" t="s">
        <v>6</v>
      </c>
      <c r="C7830" s="207" t="s">
        <v>5</v>
      </c>
      <c r="D7830" s="207" t="s">
        <v>288</v>
      </c>
      <c r="E7830" s="207" t="s">
        <v>289</v>
      </c>
      <c r="F7830" s="612"/>
      <c r="G7830" s="613"/>
      <c r="H7830" s="616" t="s">
        <v>290</v>
      </c>
      <c r="I7830" s="617"/>
      <c r="J7830" s="620" t="s">
        <v>287</v>
      </c>
      <c r="K7830" s="620" t="s">
        <v>16</v>
      </c>
      <c r="L7830" s="622">
        <v>150</v>
      </c>
    </row>
    <row r="7831" spans="1:12" s="194" customFormat="1" ht="24.6" customHeight="1" x14ac:dyDescent="0.15">
      <c r="A7831" s="626"/>
      <c r="B7831" s="209" t="s">
        <v>291</v>
      </c>
      <c r="C7831" s="209" t="s">
        <v>2565</v>
      </c>
      <c r="D7831" s="211">
        <v>43447</v>
      </c>
      <c r="E7831" s="209" t="s">
        <v>2232</v>
      </c>
      <c r="F7831" s="614"/>
      <c r="G7831" s="615"/>
      <c r="H7831" s="618"/>
      <c r="I7831" s="619"/>
      <c r="J7831" s="621"/>
      <c r="K7831" s="621"/>
      <c r="L7831" s="623"/>
    </row>
    <row r="7832" spans="1:12" s="194" customFormat="1" ht="24.6" customHeight="1" x14ac:dyDescent="0.15">
      <c r="A7832" s="624">
        <v>1470</v>
      </c>
      <c r="B7832" s="203" t="s">
        <v>12</v>
      </c>
      <c r="C7832" s="207" t="s">
        <v>11</v>
      </c>
      <c r="D7832" s="207" t="s">
        <v>280</v>
      </c>
      <c r="E7832" s="207" t="s">
        <v>281</v>
      </c>
      <c r="F7832" s="627" t="s">
        <v>8</v>
      </c>
      <c r="G7832" s="628"/>
      <c r="H7832" s="629"/>
      <c r="I7832" s="630"/>
      <c r="J7832" s="630"/>
      <c r="K7832" s="630"/>
      <c r="L7832" s="631"/>
    </row>
    <row r="7833" spans="1:12" s="194" customFormat="1" ht="26.65" customHeight="1" x14ac:dyDescent="0.15">
      <c r="A7833" s="625"/>
      <c r="B7833" s="620" t="s">
        <v>4520</v>
      </c>
      <c r="C7833" s="632" t="s">
        <v>4521</v>
      </c>
      <c r="D7833" s="634">
        <v>43502</v>
      </c>
      <c r="E7833" s="620" t="s">
        <v>4522</v>
      </c>
      <c r="F7833" s="636" t="s">
        <v>4523</v>
      </c>
      <c r="G7833" s="637"/>
      <c r="H7833" s="610" t="s">
        <v>286</v>
      </c>
      <c r="I7833" s="611"/>
      <c r="J7833" s="209" t="s">
        <v>287</v>
      </c>
      <c r="K7833" s="209" t="s">
        <v>16</v>
      </c>
      <c r="L7833" s="210">
        <v>1995</v>
      </c>
    </row>
    <row r="7834" spans="1:12" s="194" customFormat="1" ht="202.15" customHeight="1" x14ac:dyDescent="0.15">
      <c r="A7834" s="625"/>
      <c r="B7834" s="621"/>
      <c r="C7834" s="633"/>
      <c r="D7834" s="635"/>
      <c r="E7834" s="621"/>
      <c r="F7834" s="638"/>
      <c r="G7834" s="639"/>
      <c r="H7834" s="610" t="s">
        <v>242</v>
      </c>
      <c r="I7834" s="611"/>
      <c r="J7834" s="209" t="s">
        <v>287</v>
      </c>
      <c r="K7834" s="209" t="s">
        <v>287</v>
      </c>
      <c r="L7834" s="210">
        <v>0</v>
      </c>
    </row>
    <row r="7835" spans="1:12" s="194" customFormat="1" ht="24.6" customHeight="1" x14ac:dyDescent="0.15">
      <c r="A7835" s="625"/>
      <c r="B7835" s="203" t="s">
        <v>6</v>
      </c>
      <c r="C7835" s="207" t="s">
        <v>5</v>
      </c>
      <c r="D7835" s="207" t="s">
        <v>288</v>
      </c>
      <c r="E7835" s="207" t="s">
        <v>289</v>
      </c>
      <c r="F7835" s="612"/>
      <c r="G7835" s="613"/>
      <c r="H7835" s="616" t="s">
        <v>290</v>
      </c>
      <c r="I7835" s="617"/>
      <c r="J7835" s="620" t="s">
        <v>287</v>
      </c>
      <c r="K7835" s="620" t="s">
        <v>287</v>
      </c>
      <c r="L7835" s="622">
        <v>0</v>
      </c>
    </row>
    <row r="7836" spans="1:12" s="194" customFormat="1" ht="24.6" customHeight="1" x14ac:dyDescent="0.15">
      <c r="A7836" s="626"/>
      <c r="B7836" s="209" t="s">
        <v>291</v>
      </c>
      <c r="C7836" s="209" t="s">
        <v>4523</v>
      </c>
      <c r="D7836" s="211">
        <v>43507</v>
      </c>
      <c r="E7836" s="209" t="s">
        <v>4524</v>
      </c>
      <c r="F7836" s="614"/>
      <c r="G7836" s="615"/>
      <c r="H7836" s="618"/>
      <c r="I7836" s="619"/>
      <c r="J7836" s="621"/>
      <c r="K7836" s="621"/>
      <c r="L7836" s="623"/>
    </row>
    <row r="7837" spans="1:12" s="194" customFormat="1" ht="24.6" customHeight="1" x14ac:dyDescent="0.15">
      <c r="A7837" s="624">
        <v>1471</v>
      </c>
      <c r="B7837" s="203" t="s">
        <v>12</v>
      </c>
      <c r="C7837" s="207" t="s">
        <v>11</v>
      </c>
      <c r="D7837" s="207" t="s">
        <v>280</v>
      </c>
      <c r="E7837" s="207" t="s">
        <v>281</v>
      </c>
      <c r="F7837" s="627" t="s">
        <v>8</v>
      </c>
      <c r="G7837" s="628"/>
      <c r="H7837" s="629"/>
      <c r="I7837" s="630"/>
      <c r="J7837" s="630"/>
      <c r="K7837" s="630"/>
      <c r="L7837" s="631"/>
    </row>
    <row r="7838" spans="1:12" s="194" customFormat="1" ht="26.65" customHeight="1" x14ac:dyDescent="0.15">
      <c r="A7838" s="625"/>
      <c r="B7838" s="620" t="s">
        <v>4525</v>
      </c>
      <c r="C7838" s="632" t="s">
        <v>4526</v>
      </c>
      <c r="D7838" s="634">
        <v>43534</v>
      </c>
      <c r="E7838" s="620" t="s">
        <v>862</v>
      </c>
      <c r="F7838" s="636" t="s">
        <v>863</v>
      </c>
      <c r="G7838" s="637"/>
      <c r="H7838" s="610" t="s">
        <v>286</v>
      </c>
      <c r="I7838" s="611"/>
      <c r="J7838" s="209" t="s">
        <v>287</v>
      </c>
      <c r="K7838" s="209" t="s">
        <v>287</v>
      </c>
      <c r="L7838" s="210">
        <v>0</v>
      </c>
    </row>
    <row r="7839" spans="1:12" s="194" customFormat="1" ht="320.45" customHeight="1" x14ac:dyDescent="0.15">
      <c r="A7839" s="625"/>
      <c r="B7839" s="621"/>
      <c r="C7839" s="633"/>
      <c r="D7839" s="635"/>
      <c r="E7839" s="621"/>
      <c r="F7839" s="638"/>
      <c r="G7839" s="639"/>
      <c r="H7839" s="610" t="s">
        <v>242</v>
      </c>
      <c r="I7839" s="611"/>
      <c r="J7839" s="209" t="s">
        <v>287</v>
      </c>
      <c r="K7839" s="209" t="s">
        <v>287</v>
      </c>
      <c r="L7839" s="210">
        <v>0</v>
      </c>
    </row>
    <row r="7840" spans="1:12" s="194" customFormat="1" ht="24.6" customHeight="1" x14ac:dyDescent="0.15">
      <c r="A7840" s="625"/>
      <c r="B7840" s="203" t="s">
        <v>6</v>
      </c>
      <c r="C7840" s="207" t="s">
        <v>5</v>
      </c>
      <c r="D7840" s="207" t="s">
        <v>288</v>
      </c>
      <c r="E7840" s="207" t="s">
        <v>289</v>
      </c>
      <c r="F7840" s="612"/>
      <c r="G7840" s="613"/>
      <c r="H7840" s="616" t="s">
        <v>290</v>
      </c>
      <c r="I7840" s="617"/>
      <c r="J7840" s="620" t="s">
        <v>287</v>
      </c>
      <c r="K7840" s="620" t="s">
        <v>16</v>
      </c>
      <c r="L7840" s="622">
        <v>720</v>
      </c>
    </row>
    <row r="7841" spans="1:12" s="194" customFormat="1" ht="24.6" customHeight="1" x14ac:dyDescent="0.15">
      <c r="A7841" s="626"/>
      <c r="B7841" s="209" t="s">
        <v>291</v>
      </c>
      <c r="C7841" s="209" t="s">
        <v>863</v>
      </c>
      <c r="D7841" s="211">
        <v>43538</v>
      </c>
      <c r="E7841" s="209" t="s">
        <v>1505</v>
      </c>
      <c r="F7841" s="614"/>
      <c r="G7841" s="615"/>
      <c r="H7841" s="618"/>
      <c r="I7841" s="619"/>
      <c r="J7841" s="621"/>
      <c r="K7841" s="621"/>
      <c r="L7841" s="623"/>
    </row>
    <row r="7842" spans="1:12" s="194" customFormat="1" ht="24.6" customHeight="1" x14ac:dyDescent="0.15">
      <c r="A7842" s="624">
        <v>1472</v>
      </c>
      <c r="B7842" s="203" t="s">
        <v>12</v>
      </c>
      <c r="C7842" s="207" t="s">
        <v>11</v>
      </c>
      <c r="D7842" s="207" t="s">
        <v>280</v>
      </c>
      <c r="E7842" s="207" t="s">
        <v>281</v>
      </c>
      <c r="F7842" s="627" t="s">
        <v>8</v>
      </c>
      <c r="G7842" s="628"/>
      <c r="H7842" s="629"/>
      <c r="I7842" s="630"/>
      <c r="J7842" s="630"/>
      <c r="K7842" s="630"/>
      <c r="L7842" s="631"/>
    </row>
    <row r="7843" spans="1:12" s="194" customFormat="1" ht="26.65" customHeight="1" x14ac:dyDescent="0.15">
      <c r="A7843" s="625"/>
      <c r="B7843" s="620" t="s">
        <v>4527</v>
      </c>
      <c r="C7843" s="632" t="s">
        <v>4528</v>
      </c>
      <c r="D7843" s="634">
        <v>43527</v>
      </c>
      <c r="E7843" s="620" t="s">
        <v>469</v>
      </c>
      <c r="F7843" s="636" t="s">
        <v>4529</v>
      </c>
      <c r="G7843" s="637"/>
      <c r="H7843" s="610" t="s">
        <v>286</v>
      </c>
      <c r="I7843" s="611"/>
      <c r="J7843" s="209" t="s">
        <v>287</v>
      </c>
      <c r="K7843" s="209" t="s">
        <v>16</v>
      </c>
      <c r="L7843" s="210">
        <v>1052</v>
      </c>
    </row>
    <row r="7844" spans="1:12" s="194" customFormat="1" ht="409.6" customHeight="1" x14ac:dyDescent="0.15">
      <c r="A7844" s="625"/>
      <c r="B7844" s="640"/>
      <c r="C7844" s="641"/>
      <c r="D7844" s="642"/>
      <c r="E7844" s="640"/>
      <c r="F7844" s="643"/>
      <c r="G7844" s="644"/>
      <c r="H7844" s="616" t="s">
        <v>242</v>
      </c>
      <c r="I7844" s="617"/>
      <c r="J7844" s="620" t="s">
        <v>287</v>
      </c>
      <c r="K7844" s="620" t="s">
        <v>16</v>
      </c>
      <c r="L7844" s="622">
        <v>328.59</v>
      </c>
    </row>
    <row r="7845" spans="1:12" s="194" customFormat="1" ht="116.25" customHeight="1" x14ac:dyDescent="0.15">
      <c r="A7845" s="625"/>
      <c r="B7845" s="621"/>
      <c r="C7845" s="633"/>
      <c r="D7845" s="635"/>
      <c r="E7845" s="621"/>
      <c r="F7845" s="638"/>
      <c r="G7845" s="639"/>
      <c r="H7845" s="618"/>
      <c r="I7845" s="619"/>
      <c r="J7845" s="621"/>
      <c r="K7845" s="621"/>
      <c r="L7845" s="623"/>
    </row>
    <row r="7846" spans="1:12" s="194" customFormat="1" ht="24.6" customHeight="1" x14ac:dyDescent="0.15">
      <c r="A7846" s="625"/>
      <c r="B7846" s="203" t="s">
        <v>6</v>
      </c>
      <c r="C7846" s="207" t="s">
        <v>5</v>
      </c>
      <c r="D7846" s="207" t="s">
        <v>288</v>
      </c>
      <c r="E7846" s="207" t="s">
        <v>289</v>
      </c>
      <c r="F7846" s="612"/>
      <c r="G7846" s="613"/>
      <c r="H7846" s="616" t="s">
        <v>290</v>
      </c>
      <c r="I7846" s="617"/>
      <c r="J7846" s="620" t="s">
        <v>287</v>
      </c>
      <c r="K7846" s="620" t="s">
        <v>16</v>
      </c>
      <c r="L7846" s="622">
        <v>127.62</v>
      </c>
    </row>
    <row r="7847" spans="1:12" s="194" customFormat="1" ht="24.6" customHeight="1" x14ac:dyDescent="0.15">
      <c r="A7847" s="626"/>
      <c r="B7847" s="209" t="s">
        <v>1170</v>
      </c>
      <c r="C7847" s="209" t="s">
        <v>4529</v>
      </c>
      <c r="D7847" s="211">
        <v>43530</v>
      </c>
      <c r="E7847" s="209" t="s">
        <v>3613</v>
      </c>
      <c r="F7847" s="614"/>
      <c r="G7847" s="615"/>
      <c r="H7847" s="618"/>
      <c r="I7847" s="619"/>
      <c r="J7847" s="621"/>
      <c r="K7847" s="621"/>
      <c r="L7847" s="623"/>
    </row>
    <row r="7848" spans="1:12" s="194" customFormat="1" ht="24.6" customHeight="1" x14ac:dyDescent="0.15">
      <c r="A7848" s="624">
        <v>1473</v>
      </c>
      <c r="B7848" s="203" t="s">
        <v>12</v>
      </c>
      <c r="C7848" s="207" t="s">
        <v>11</v>
      </c>
      <c r="D7848" s="207" t="s">
        <v>280</v>
      </c>
      <c r="E7848" s="207" t="s">
        <v>281</v>
      </c>
      <c r="F7848" s="627" t="s">
        <v>8</v>
      </c>
      <c r="G7848" s="628"/>
      <c r="H7848" s="629"/>
      <c r="I7848" s="630"/>
      <c r="J7848" s="630"/>
      <c r="K7848" s="630"/>
      <c r="L7848" s="631"/>
    </row>
    <row r="7849" spans="1:12" s="194" customFormat="1" ht="26.65" customHeight="1" x14ac:dyDescent="0.15">
      <c r="A7849" s="625"/>
      <c r="B7849" s="620" t="s">
        <v>4530</v>
      </c>
      <c r="C7849" s="632" t="s">
        <v>4531</v>
      </c>
      <c r="D7849" s="634">
        <v>43546</v>
      </c>
      <c r="E7849" s="620" t="s">
        <v>4532</v>
      </c>
      <c r="F7849" s="636" t="s">
        <v>4533</v>
      </c>
      <c r="G7849" s="637"/>
      <c r="H7849" s="610" t="s">
        <v>286</v>
      </c>
      <c r="I7849" s="611"/>
      <c r="J7849" s="209" t="s">
        <v>287</v>
      </c>
      <c r="K7849" s="209" t="s">
        <v>16</v>
      </c>
      <c r="L7849" s="210">
        <v>2950.48</v>
      </c>
    </row>
    <row r="7850" spans="1:12" s="194" customFormat="1" ht="331.15" customHeight="1" x14ac:dyDescent="0.15">
      <c r="A7850" s="625"/>
      <c r="B7850" s="621"/>
      <c r="C7850" s="633"/>
      <c r="D7850" s="635"/>
      <c r="E7850" s="621"/>
      <c r="F7850" s="638"/>
      <c r="G7850" s="639"/>
      <c r="H7850" s="610" t="s">
        <v>242</v>
      </c>
      <c r="I7850" s="611"/>
      <c r="J7850" s="209" t="s">
        <v>287</v>
      </c>
      <c r="K7850" s="209" t="s">
        <v>16</v>
      </c>
      <c r="L7850" s="210">
        <v>2049.88</v>
      </c>
    </row>
    <row r="7851" spans="1:12" s="194" customFormat="1" ht="24.6" customHeight="1" x14ac:dyDescent="0.15">
      <c r="A7851" s="625"/>
      <c r="B7851" s="203" t="s">
        <v>6</v>
      </c>
      <c r="C7851" s="207" t="s">
        <v>5</v>
      </c>
      <c r="D7851" s="207" t="s">
        <v>288</v>
      </c>
      <c r="E7851" s="207" t="s">
        <v>289</v>
      </c>
      <c r="F7851" s="612"/>
      <c r="G7851" s="613"/>
      <c r="H7851" s="616" t="s">
        <v>290</v>
      </c>
      <c r="I7851" s="617"/>
      <c r="J7851" s="620" t="s">
        <v>287</v>
      </c>
      <c r="K7851" s="620" t="s">
        <v>16</v>
      </c>
      <c r="L7851" s="622">
        <v>100</v>
      </c>
    </row>
    <row r="7852" spans="1:12" s="194" customFormat="1" ht="24.6" customHeight="1" x14ac:dyDescent="0.15">
      <c r="A7852" s="626"/>
      <c r="B7852" s="209" t="s">
        <v>291</v>
      </c>
      <c r="C7852" s="209" t="s">
        <v>4533</v>
      </c>
      <c r="D7852" s="211">
        <v>43559</v>
      </c>
      <c r="E7852" s="209" t="s">
        <v>4534</v>
      </c>
      <c r="F7852" s="614"/>
      <c r="G7852" s="615"/>
      <c r="H7852" s="618"/>
      <c r="I7852" s="619"/>
      <c r="J7852" s="621"/>
      <c r="K7852" s="621"/>
      <c r="L7852" s="623"/>
    </row>
    <row r="7853" spans="1:12" s="194" customFormat="1" ht="24.6" customHeight="1" x14ac:dyDescent="0.15">
      <c r="A7853" s="624">
        <v>1474</v>
      </c>
      <c r="B7853" s="203" t="s">
        <v>12</v>
      </c>
      <c r="C7853" s="207" t="s">
        <v>11</v>
      </c>
      <c r="D7853" s="207" t="s">
        <v>280</v>
      </c>
      <c r="E7853" s="207" t="s">
        <v>281</v>
      </c>
      <c r="F7853" s="627" t="s">
        <v>8</v>
      </c>
      <c r="G7853" s="628"/>
      <c r="H7853" s="629"/>
      <c r="I7853" s="630"/>
      <c r="J7853" s="630"/>
      <c r="K7853" s="630"/>
      <c r="L7853" s="631"/>
    </row>
    <row r="7854" spans="1:12" s="194" customFormat="1" ht="26.65" customHeight="1" x14ac:dyDescent="0.15">
      <c r="A7854" s="625"/>
      <c r="B7854" s="620" t="s">
        <v>4535</v>
      </c>
      <c r="C7854" s="632" t="s">
        <v>4536</v>
      </c>
      <c r="D7854" s="634">
        <v>43388</v>
      </c>
      <c r="E7854" s="620" t="s">
        <v>1917</v>
      </c>
      <c r="F7854" s="636" t="s">
        <v>3584</v>
      </c>
      <c r="G7854" s="637"/>
      <c r="H7854" s="610" t="s">
        <v>286</v>
      </c>
      <c r="I7854" s="611"/>
      <c r="J7854" s="209" t="s">
        <v>287</v>
      </c>
      <c r="K7854" s="209" t="s">
        <v>16</v>
      </c>
      <c r="L7854" s="210">
        <v>548.89</v>
      </c>
    </row>
    <row r="7855" spans="1:12" s="194" customFormat="1" ht="409.6" customHeight="1" x14ac:dyDescent="0.15">
      <c r="A7855" s="625"/>
      <c r="B7855" s="640"/>
      <c r="C7855" s="641"/>
      <c r="D7855" s="642"/>
      <c r="E7855" s="640"/>
      <c r="F7855" s="643"/>
      <c r="G7855" s="644"/>
      <c r="H7855" s="616" t="s">
        <v>242</v>
      </c>
      <c r="I7855" s="617"/>
      <c r="J7855" s="620" t="s">
        <v>287</v>
      </c>
      <c r="K7855" s="620" t="s">
        <v>16</v>
      </c>
      <c r="L7855" s="622">
        <v>413</v>
      </c>
    </row>
    <row r="7856" spans="1:12" s="194" customFormat="1" ht="170.1" customHeight="1" x14ac:dyDescent="0.15">
      <c r="A7856" s="625"/>
      <c r="B7856" s="621"/>
      <c r="C7856" s="633"/>
      <c r="D7856" s="635"/>
      <c r="E7856" s="621"/>
      <c r="F7856" s="638"/>
      <c r="G7856" s="639"/>
      <c r="H7856" s="618"/>
      <c r="I7856" s="619"/>
      <c r="J7856" s="621"/>
      <c r="K7856" s="621"/>
      <c r="L7856" s="623"/>
    </row>
    <row r="7857" spans="1:12" s="194" customFormat="1" ht="24.6" customHeight="1" x14ac:dyDescent="0.15">
      <c r="A7857" s="625"/>
      <c r="B7857" s="203" t="s">
        <v>6</v>
      </c>
      <c r="C7857" s="207" t="s">
        <v>5</v>
      </c>
      <c r="D7857" s="207" t="s">
        <v>288</v>
      </c>
      <c r="E7857" s="207" t="s">
        <v>289</v>
      </c>
      <c r="F7857" s="612"/>
      <c r="G7857" s="613"/>
      <c r="H7857" s="616" t="s">
        <v>290</v>
      </c>
      <c r="I7857" s="617"/>
      <c r="J7857" s="620" t="s">
        <v>287</v>
      </c>
      <c r="K7857" s="620" t="s">
        <v>16</v>
      </c>
      <c r="L7857" s="622">
        <v>250</v>
      </c>
    </row>
    <row r="7858" spans="1:12" s="194" customFormat="1" ht="24.6" customHeight="1" x14ac:dyDescent="0.15">
      <c r="A7858" s="626"/>
      <c r="B7858" s="209" t="s">
        <v>317</v>
      </c>
      <c r="C7858" s="209" t="s">
        <v>3584</v>
      </c>
      <c r="D7858" s="211">
        <v>43390</v>
      </c>
      <c r="E7858" s="209" t="s">
        <v>4537</v>
      </c>
      <c r="F7858" s="614"/>
      <c r="G7858" s="615"/>
      <c r="H7858" s="618"/>
      <c r="I7858" s="619"/>
      <c r="J7858" s="621"/>
      <c r="K7858" s="621"/>
      <c r="L7858" s="623"/>
    </row>
    <row r="7859" spans="1:12" s="194" customFormat="1" ht="24.6" customHeight="1" x14ac:dyDescent="0.15">
      <c r="A7859" s="624">
        <v>1475</v>
      </c>
      <c r="B7859" s="203" t="s">
        <v>12</v>
      </c>
      <c r="C7859" s="207" t="s">
        <v>11</v>
      </c>
      <c r="D7859" s="207" t="s">
        <v>280</v>
      </c>
      <c r="E7859" s="207" t="s">
        <v>281</v>
      </c>
      <c r="F7859" s="627" t="s">
        <v>8</v>
      </c>
      <c r="G7859" s="628"/>
      <c r="H7859" s="629"/>
      <c r="I7859" s="630"/>
      <c r="J7859" s="630"/>
      <c r="K7859" s="630"/>
      <c r="L7859" s="631"/>
    </row>
    <row r="7860" spans="1:12" s="194" customFormat="1" ht="26.65" customHeight="1" x14ac:dyDescent="0.15">
      <c r="A7860" s="625"/>
      <c r="B7860" s="620" t="s">
        <v>4538</v>
      </c>
      <c r="C7860" s="620" t="s">
        <v>4539</v>
      </c>
      <c r="D7860" s="634">
        <v>43398</v>
      </c>
      <c r="E7860" s="620" t="s">
        <v>377</v>
      </c>
      <c r="F7860" s="636" t="s">
        <v>4540</v>
      </c>
      <c r="G7860" s="637"/>
      <c r="H7860" s="610" t="s">
        <v>286</v>
      </c>
      <c r="I7860" s="611"/>
      <c r="J7860" s="209" t="s">
        <v>287</v>
      </c>
      <c r="K7860" s="209" t="s">
        <v>16</v>
      </c>
      <c r="L7860" s="210">
        <v>288</v>
      </c>
    </row>
    <row r="7861" spans="1:12" s="194" customFormat="1" ht="29.85" customHeight="1" x14ac:dyDescent="0.15">
      <c r="A7861" s="625"/>
      <c r="B7861" s="621"/>
      <c r="C7861" s="621"/>
      <c r="D7861" s="635"/>
      <c r="E7861" s="621"/>
      <c r="F7861" s="638"/>
      <c r="G7861" s="639"/>
      <c r="H7861" s="610" t="s">
        <v>242</v>
      </c>
      <c r="I7861" s="611"/>
      <c r="J7861" s="209" t="s">
        <v>287</v>
      </c>
      <c r="K7861" s="209" t="s">
        <v>16</v>
      </c>
      <c r="L7861" s="210">
        <v>150</v>
      </c>
    </row>
    <row r="7862" spans="1:12" s="194" customFormat="1" ht="24.6" customHeight="1" x14ac:dyDescent="0.15">
      <c r="A7862" s="625"/>
      <c r="B7862" s="203" t="s">
        <v>6</v>
      </c>
      <c r="C7862" s="207" t="s">
        <v>5</v>
      </c>
      <c r="D7862" s="207" t="s">
        <v>288</v>
      </c>
      <c r="E7862" s="207" t="s">
        <v>289</v>
      </c>
      <c r="F7862" s="612"/>
      <c r="G7862" s="613"/>
      <c r="H7862" s="616" t="s">
        <v>290</v>
      </c>
      <c r="I7862" s="617"/>
      <c r="J7862" s="620" t="s">
        <v>287</v>
      </c>
      <c r="K7862" s="620" t="s">
        <v>287</v>
      </c>
      <c r="L7862" s="622">
        <v>0</v>
      </c>
    </row>
    <row r="7863" spans="1:12" s="194" customFormat="1" ht="24.6" customHeight="1" x14ac:dyDescent="0.15">
      <c r="A7863" s="626"/>
      <c r="B7863" s="209" t="s">
        <v>333</v>
      </c>
      <c r="C7863" s="209" t="s">
        <v>4540</v>
      </c>
      <c r="D7863" s="211">
        <v>43399</v>
      </c>
      <c r="E7863" s="209" t="s">
        <v>577</v>
      </c>
      <c r="F7863" s="614"/>
      <c r="G7863" s="615"/>
      <c r="H7863" s="618"/>
      <c r="I7863" s="619"/>
      <c r="J7863" s="621"/>
      <c r="K7863" s="621"/>
      <c r="L7863" s="623"/>
    </row>
    <row r="7864" spans="1:12" s="194" customFormat="1" ht="24.6" customHeight="1" x14ac:dyDescent="0.15">
      <c r="A7864" s="624">
        <v>1476</v>
      </c>
      <c r="B7864" s="203" t="s">
        <v>12</v>
      </c>
      <c r="C7864" s="207" t="s">
        <v>11</v>
      </c>
      <c r="D7864" s="207" t="s">
        <v>280</v>
      </c>
      <c r="E7864" s="207" t="s">
        <v>281</v>
      </c>
      <c r="F7864" s="627" t="s">
        <v>8</v>
      </c>
      <c r="G7864" s="628"/>
      <c r="H7864" s="629"/>
      <c r="I7864" s="630"/>
      <c r="J7864" s="630"/>
      <c r="K7864" s="630"/>
      <c r="L7864" s="631"/>
    </row>
    <row r="7865" spans="1:12" s="194" customFormat="1" ht="26.65" customHeight="1" x14ac:dyDescent="0.15">
      <c r="A7865" s="625"/>
      <c r="B7865" s="620" t="s">
        <v>4538</v>
      </c>
      <c r="C7865" s="620" t="s">
        <v>4541</v>
      </c>
      <c r="D7865" s="634">
        <v>43520</v>
      </c>
      <c r="E7865" s="620" t="s">
        <v>4542</v>
      </c>
      <c r="F7865" s="636" t="s">
        <v>617</v>
      </c>
      <c r="G7865" s="637"/>
      <c r="H7865" s="610" t="s">
        <v>286</v>
      </c>
      <c r="I7865" s="611"/>
      <c r="J7865" s="209" t="s">
        <v>287</v>
      </c>
      <c r="K7865" s="209" t="s">
        <v>16</v>
      </c>
      <c r="L7865" s="210">
        <v>188</v>
      </c>
    </row>
    <row r="7866" spans="1:12" s="194" customFormat="1" ht="115.7" customHeight="1" x14ac:dyDescent="0.15">
      <c r="A7866" s="625"/>
      <c r="B7866" s="621"/>
      <c r="C7866" s="621"/>
      <c r="D7866" s="635"/>
      <c r="E7866" s="621"/>
      <c r="F7866" s="638"/>
      <c r="G7866" s="639"/>
      <c r="H7866" s="610" t="s">
        <v>242</v>
      </c>
      <c r="I7866" s="611"/>
      <c r="J7866" s="209" t="s">
        <v>287</v>
      </c>
      <c r="K7866" s="209" t="s">
        <v>16</v>
      </c>
      <c r="L7866" s="210">
        <v>612.5</v>
      </c>
    </row>
    <row r="7867" spans="1:12" s="194" customFormat="1" ht="24.6" customHeight="1" x14ac:dyDescent="0.15">
      <c r="A7867" s="625"/>
      <c r="B7867" s="203" t="s">
        <v>6</v>
      </c>
      <c r="C7867" s="207" t="s">
        <v>5</v>
      </c>
      <c r="D7867" s="207" t="s">
        <v>288</v>
      </c>
      <c r="E7867" s="207" t="s">
        <v>289</v>
      </c>
      <c r="F7867" s="612"/>
      <c r="G7867" s="613"/>
      <c r="H7867" s="616" t="s">
        <v>290</v>
      </c>
      <c r="I7867" s="617"/>
      <c r="J7867" s="620" t="s">
        <v>287</v>
      </c>
      <c r="K7867" s="620" t="s">
        <v>287</v>
      </c>
      <c r="L7867" s="622">
        <v>0</v>
      </c>
    </row>
    <row r="7868" spans="1:12" s="194" customFormat="1" ht="24.6" customHeight="1" x14ac:dyDescent="0.15">
      <c r="A7868" s="626"/>
      <c r="B7868" s="209" t="s">
        <v>333</v>
      </c>
      <c r="C7868" s="209" t="s">
        <v>617</v>
      </c>
      <c r="D7868" s="211">
        <v>43522</v>
      </c>
      <c r="E7868" s="209" t="s">
        <v>1519</v>
      </c>
      <c r="F7868" s="614"/>
      <c r="G7868" s="615"/>
      <c r="H7868" s="618"/>
      <c r="I7868" s="619"/>
      <c r="J7868" s="621"/>
      <c r="K7868" s="621"/>
      <c r="L7868" s="623"/>
    </row>
    <row r="7869" spans="1:12" s="194" customFormat="1" ht="24.6" customHeight="1" x14ac:dyDescent="0.15">
      <c r="A7869" s="624">
        <v>1477</v>
      </c>
      <c r="B7869" s="203" t="s">
        <v>12</v>
      </c>
      <c r="C7869" s="207" t="s">
        <v>11</v>
      </c>
      <c r="D7869" s="207" t="s">
        <v>280</v>
      </c>
      <c r="E7869" s="207" t="s">
        <v>281</v>
      </c>
      <c r="F7869" s="627" t="s">
        <v>8</v>
      </c>
      <c r="G7869" s="628"/>
      <c r="H7869" s="629"/>
      <c r="I7869" s="630"/>
      <c r="J7869" s="630"/>
      <c r="K7869" s="630"/>
      <c r="L7869" s="631"/>
    </row>
    <row r="7870" spans="1:12" s="194" customFormat="1" ht="26.65" customHeight="1" x14ac:dyDescent="0.15">
      <c r="A7870" s="625"/>
      <c r="B7870" s="620" t="s">
        <v>4543</v>
      </c>
      <c r="C7870" s="620" t="s">
        <v>4544</v>
      </c>
      <c r="D7870" s="634">
        <v>43429</v>
      </c>
      <c r="E7870" s="620" t="s">
        <v>331</v>
      </c>
      <c r="F7870" s="636" t="s">
        <v>968</v>
      </c>
      <c r="G7870" s="637"/>
      <c r="H7870" s="610" t="s">
        <v>286</v>
      </c>
      <c r="I7870" s="611"/>
      <c r="J7870" s="209" t="s">
        <v>287</v>
      </c>
      <c r="K7870" s="209" t="s">
        <v>16</v>
      </c>
      <c r="L7870" s="210">
        <v>652</v>
      </c>
    </row>
    <row r="7871" spans="1:12" s="194" customFormat="1" ht="105" customHeight="1" x14ac:dyDescent="0.15">
      <c r="A7871" s="625"/>
      <c r="B7871" s="621"/>
      <c r="C7871" s="621"/>
      <c r="D7871" s="635"/>
      <c r="E7871" s="621"/>
      <c r="F7871" s="638"/>
      <c r="G7871" s="639"/>
      <c r="H7871" s="610" t="s">
        <v>242</v>
      </c>
      <c r="I7871" s="611"/>
      <c r="J7871" s="209" t="s">
        <v>287</v>
      </c>
      <c r="K7871" s="209" t="s">
        <v>16</v>
      </c>
      <c r="L7871" s="210">
        <v>1243.6199999999999</v>
      </c>
    </row>
    <row r="7872" spans="1:12" s="194" customFormat="1" ht="24.6" customHeight="1" x14ac:dyDescent="0.15">
      <c r="A7872" s="625"/>
      <c r="B7872" s="203" t="s">
        <v>6</v>
      </c>
      <c r="C7872" s="207" t="s">
        <v>5</v>
      </c>
      <c r="D7872" s="207" t="s">
        <v>288</v>
      </c>
      <c r="E7872" s="207" t="s">
        <v>289</v>
      </c>
      <c r="F7872" s="612"/>
      <c r="G7872" s="613"/>
      <c r="H7872" s="616" t="s">
        <v>290</v>
      </c>
      <c r="I7872" s="617"/>
      <c r="J7872" s="620" t="s">
        <v>287</v>
      </c>
      <c r="K7872" s="620" t="s">
        <v>16</v>
      </c>
      <c r="L7872" s="622">
        <v>100</v>
      </c>
    </row>
    <row r="7873" spans="1:12" s="194" customFormat="1" ht="24.6" customHeight="1" x14ac:dyDescent="0.15">
      <c r="A7873" s="626"/>
      <c r="B7873" s="209" t="s">
        <v>460</v>
      </c>
      <c r="C7873" s="209" t="s">
        <v>968</v>
      </c>
      <c r="D7873" s="211">
        <v>43432</v>
      </c>
      <c r="E7873" s="209" t="s">
        <v>1583</v>
      </c>
      <c r="F7873" s="614"/>
      <c r="G7873" s="615"/>
      <c r="H7873" s="618"/>
      <c r="I7873" s="619"/>
      <c r="J7873" s="621"/>
      <c r="K7873" s="621"/>
      <c r="L7873" s="623"/>
    </row>
    <row r="7874" spans="1:12" s="194" customFormat="1" ht="24.6" customHeight="1" x14ac:dyDescent="0.15">
      <c r="A7874" s="624">
        <v>1478</v>
      </c>
      <c r="B7874" s="203" t="s">
        <v>12</v>
      </c>
      <c r="C7874" s="207" t="s">
        <v>11</v>
      </c>
      <c r="D7874" s="207" t="s">
        <v>280</v>
      </c>
      <c r="E7874" s="207" t="s">
        <v>281</v>
      </c>
      <c r="F7874" s="627" t="s">
        <v>8</v>
      </c>
      <c r="G7874" s="628"/>
      <c r="H7874" s="629"/>
      <c r="I7874" s="630"/>
      <c r="J7874" s="630"/>
      <c r="K7874" s="630"/>
      <c r="L7874" s="631"/>
    </row>
    <row r="7875" spans="1:12" s="194" customFormat="1" ht="26.65" customHeight="1" x14ac:dyDescent="0.15">
      <c r="A7875" s="625"/>
      <c r="B7875" s="620" t="s">
        <v>4543</v>
      </c>
      <c r="C7875" s="632" t="s">
        <v>4545</v>
      </c>
      <c r="D7875" s="634">
        <v>43445</v>
      </c>
      <c r="E7875" s="620" t="s">
        <v>321</v>
      </c>
      <c r="F7875" s="636" t="s">
        <v>4546</v>
      </c>
      <c r="G7875" s="637"/>
      <c r="H7875" s="610" t="s">
        <v>286</v>
      </c>
      <c r="I7875" s="611"/>
      <c r="J7875" s="209" t="s">
        <v>287</v>
      </c>
      <c r="K7875" s="209" t="s">
        <v>16</v>
      </c>
      <c r="L7875" s="210">
        <v>280</v>
      </c>
    </row>
    <row r="7876" spans="1:12" s="194" customFormat="1" ht="137.65" customHeight="1" x14ac:dyDescent="0.15">
      <c r="A7876" s="625"/>
      <c r="B7876" s="621"/>
      <c r="C7876" s="633"/>
      <c r="D7876" s="635"/>
      <c r="E7876" s="621"/>
      <c r="F7876" s="638"/>
      <c r="G7876" s="639"/>
      <c r="H7876" s="610" t="s">
        <v>242</v>
      </c>
      <c r="I7876" s="611"/>
      <c r="J7876" s="209" t="s">
        <v>287</v>
      </c>
      <c r="K7876" s="209" t="s">
        <v>16</v>
      </c>
      <c r="L7876" s="210">
        <v>1140.4000000000001</v>
      </c>
    </row>
    <row r="7877" spans="1:12" s="194" customFormat="1" ht="24.6" customHeight="1" x14ac:dyDescent="0.15">
      <c r="A7877" s="625"/>
      <c r="B7877" s="203" t="s">
        <v>6</v>
      </c>
      <c r="C7877" s="207" t="s">
        <v>5</v>
      </c>
      <c r="D7877" s="207" t="s">
        <v>288</v>
      </c>
      <c r="E7877" s="207" t="s">
        <v>289</v>
      </c>
      <c r="F7877" s="612"/>
      <c r="G7877" s="613"/>
      <c r="H7877" s="616" t="s">
        <v>290</v>
      </c>
      <c r="I7877" s="617"/>
      <c r="J7877" s="620" t="s">
        <v>287</v>
      </c>
      <c r="K7877" s="620" t="s">
        <v>16</v>
      </c>
      <c r="L7877" s="622">
        <v>999</v>
      </c>
    </row>
    <row r="7878" spans="1:12" s="194" customFormat="1" ht="24.6" customHeight="1" x14ac:dyDescent="0.15">
      <c r="A7878" s="626"/>
      <c r="B7878" s="209" t="s">
        <v>460</v>
      </c>
      <c r="C7878" s="209" t="s">
        <v>4546</v>
      </c>
      <c r="D7878" s="211">
        <v>43447</v>
      </c>
      <c r="E7878" s="209" t="s">
        <v>4547</v>
      </c>
      <c r="F7878" s="614"/>
      <c r="G7878" s="615"/>
      <c r="H7878" s="618"/>
      <c r="I7878" s="619"/>
      <c r="J7878" s="621"/>
      <c r="K7878" s="621"/>
      <c r="L7878" s="623"/>
    </row>
    <row r="7879" spans="1:12" s="194" customFormat="1" ht="24.6" customHeight="1" x14ac:dyDescent="0.15">
      <c r="A7879" s="624">
        <v>1479</v>
      </c>
      <c r="B7879" s="203" t="s">
        <v>12</v>
      </c>
      <c r="C7879" s="207" t="s">
        <v>11</v>
      </c>
      <c r="D7879" s="207" t="s">
        <v>280</v>
      </c>
      <c r="E7879" s="207" t="s">
        <v>281</v>
      </c>
      <c r="F7879" s="627" t="s">
        <v>8</v>
      </c>
      <c r="G7879" s="628"/>
      <c r="H7879" s="629"/>
      <c r="I7879" s="630"/>
      <c r="J7879" s="630"/>
      <c r="K7879" s="630"/>
      <c r="L7879" s="631"/>
    </row>
    <row r="7880" spans="1:12" s="194" customFormat="1" ht="26.65" customHeight="1" x14ac:dyDescent="0.15">
      <c r="A7880" s="625"/>
      <c r="B7880" s="620" t="s">
        <v>4543</v>
      </c>
      <c r="C7880" s="620" t="s">
        <v>4548</v>
      </c>
      <c r="D7880" s="634">
        <v>43485</v>
      </c>
      <c r="E7880" s="620" t="s">
        <v>1240</v>
      </c>
      <c r="F7880" s="636" t="s">
        <v>465</v>
      </c>
      <c r="G7880" s="637"/>
      <c r="H7880" s="610" t="s">
        <v>286</v>
      </c>
      <c r="I7880" s="611"/>
      <c r="J7880" s="209" t="s">
        <v>287</v>
      </c>
      <c r="K7880" s="209" t="s">
        <v>16</v>
      </c>
      <c r="L7880" s="210">
        <v>895</v>
      </c>
    </row>
    <row r="7881" spans="1:12" s="194" customFormat="1" ht="51.2" customHeight="1" x14ac:dyDescent="0.15">
      <c r="A7881" s="625"/>
      <c r="B7881" s="621"/>
      <c r="C7881" s="621"/>
      <c r="D7881" s="635"/>
      <c r="E7881" s="621"/>
      <c r="F7881" s="638"/>
      <c r="G7881" s="639"/>
      <c r="H7881" s="610" t="s">
        <v>242</v>
      </c>
      <c r="I7881" s="611"/>
      <c r="J7881" s="209" t="s">
        <v>287</v>
      </c>
      <c r="K7881" s="209" t="s">
        <v>16</v>
      </c>
      <c r="L7881" s="210">
        <v>1504.53</v>
      </c>
    </row>
    <row r="7882" spans="1:12" s="194" customFormat="1" ht="24.6" customHeight="1" x14ac:dyDescent="0.15">
      <c r="A7882" s="625"/>
      <c r="B7882" s="203" t="s">
        <v>6</v>
      </c>
      <c r="C7882" s="207" t="s">
        <v>5</v>
      </c>
      <c r="D7882" s="207" t="s">
        <v>288</v>
      </c>
      <c r="E7882" s="207" t="s">
        <v>289</v>
      </c>
      <c r="F7882" s="612"/>
      <c r="G7882" s="613"/>
      <c r="H7882" s="616" t="s">
        <v>290</v>
      </c>
      <c r="I7882" s="617"/>
      <c r="J7882" s="620" t="s">
        <v>287</v>
      </c>
      <c r="K7882" s="620" t="s">
        <v>16</v>
      </c>
      <c r="L7882" s="622">
        <v>1145</v>
      </c>
    </row>
    <row r="7883" spans="1:12" s="194" customFormat="1" ht="24.6" customHeight="1" x14ac:dyDescent="0.15">
      <c r="A7883" s="626"/>
      <c r="B7883" s="209" t="s">
        <v>460</v>
      </c>
      <c r="C7883" s="209" t="s">
        <v>465</v>
      </c>
      <c r="D7883" s="211">
        <v>43490</v>
      </c>
      <c r="E7883" s="209" t="s">
        <v>2519</v>
      </c>
      <c r="F7883" s="614"/>
      <c r="G7883" s="615"/>
      <c r="H7883" s="618"/>
      <c r="I7883" s="619"/>
      <c r="J7883" s="621"/>
      <c r="K7883" s="621"/>
      <c r="L7883" s="623"/>
    </row>
    <row r="7884" spans="1:12" s="194" customFormat="1" ht="24.6" customHeight="1" x14ac:dyDescent="0.15">
      <c r="A7884" s="624">
        <v>1480</v>
      </c>
      <c r="B7884" s="203" t="s">
        <v>12</v>
      </c>
      <c r="C7884" s="207" t="s">
        <v>11</v>
      </c>
      <c r="D7884" s="207" t="s">
        <v>280</v>
      </c>
      <c r="E7884" s="207" t="s">
        <v>281</v>
      </c>
      <c r="F7884" s="627" t="s">
        <v>8</v>
      </c>
      <c r="G7884" s="628"/>
      <c r="H7884" s="629"/>
      <c r="I7884" s="630"/>
      <c r="J7884" s="630"/>
      <c r="K7884" s="630"/>
      <c r="L7884" s="631"/>
    </row>
    <row r="7885" spans="1:12" s="194" customFormat="1" ht="26.65" customHeight="1" x14ac:dyDescent="0.15">
      <c r="A7885" s="625"/>
      <c r="B7885" s="620" t="s">
        <v>4543</v>
      </c>
      <c r="C7885" s="620" t="s">
        <v>4549</v>
      </c>
      <c r="D7885" s="634">
        <v>43500</v>
      </c>
      <c r="E7885" s="620" t="s">
        <v>1224</v>
      </c>
      <c r="F7885" s="636" t="s">
        <v>1225</v>
      </c>
      <c r="G7885" s="637"/>
      <c r="H7885" s="610" t="s">
        <v>286</v>
      </c>
      <c r="I7885" s="611"/>
      <c r="J7885" s="209" t="s">
        <v>287</v>
      </c>
      <c r="K7885" s="209" t="s">
        <v>16</v>
      </c>
      <c r="L7885" s="210">
        <v>207.88</v>
      </c>
    </row>
    <row r="7886" spans="1:12" s="194" customFormat="1" ht="51.2" customHeight="1" x14ac:dyDescent="0.15">
      <c r="A7886" s="625"/>
      <c r="B7886" s="621"/>
      <c r="C7886" s="621"/>
      <c r="D7886" s="635"/>
      <c r="E7886" s="621"/>
      <c r="F7886" s="638"/>
      <c r="G7886" s="639"/>
      <c r="H7886" s="610" t="s">
        <v>242</v>
      </c>
      <c r="I7886" s="611"/>
      <c r="J7886" s="209" t="s">
        <v>287</v>
      </c>
      <c r="K7886" s="209" t="s">
        <v>16</v>
      </c>
      <c r="L7886" s="210">
        <v>738</v>
      </c>
    </row>
    <row r="7887" spans="1:12" s="194" customFormat="1" ht="24.6" customHeight="1" x14ac:dyDescent="0.15">
      <c r="A7887" s="625"/>
      <c r="B7887" s="203" t="s">
        <v>6</v>
      </c>
      <c r="C7887" s="207" t="s">
        <v>5</v>
      </c>
      <c r="D7887" s="207" t="s">
        <v>288</v>
      </c>
      <c r="E7887" s="207" t="s">
        <v>289</v>
      </c>
      <c r="F7887" s="612"/>
      <c r="G7887" s="613"/>
      <c r="H7887" s="616" t="s">
        <v>290</v>
      </c>
      <c r="I7887" s="617"/>
      <c r="J7887" s="620" t="s">
        <v>287</v>
      </c>
      <c r="K7887" s="620" t="s">
        <v>16</v>
      </c>
      <c r="L7887" s="622">
        <v>120</v>
      </c>
    </row>
    <row r="7888" spans="1:12" s="194" customFormat="1" ht="24.6" customHeight="1" x14ac:dyDescent="0.15">
      <c r="A7888" s="626"/>
      <c r="B7888" s="209" t="s">
        <v>460</v>
      </c>
      <c r="C7888" s="209" t="s">
        <v>1225</v>
      </c>
      <c r="D7888" s="211">
        <v>43501</v>
      </c>
      <c r="E7888" s="209" t="s">
        <v>4550</v>
      </c>
      <c r="F7888" s="614"/>
      <c r="G7888" s="615"/>
      <c r="H7888" s="618"/>
      <c r="I7888" s="619"/>
      <c r="J7888" s="621"/>
      <c r="K7888" s="621"/>
      <c r="L7888" s="623"/>
    </row>
    <row r="7889" spans="1:12" s="194" customFormat="1" ht="24.6" customHeight="1" x14ac:dyDescent="0.15">
      <c r="A7889" s="624">
        <v>1481</v>
      </c>
      <c r="B7889" s="203" t="s">
        <v>12</v>
      </c>
      <c r="C7889" s="207" t="s">
        <v>11</v>
      </c>
      <c r="D7889" s="207" t="s">
        <v>280</v>
      </c>
      <c r="E7889" s="207" t="s">
        <v>281</v>
      </c>
      <c r="F7889" s="627" t="s">
        <v>8</v>
      </c>
      <c r="G7889" s="628"/>
      <c r="H7889" s="629"/>
      <c r="I7889" s="630"/>
      <c r="J7889" s="630"/>
      <c r="K7889" s="630"/>
      <c r="L7889" s="631"/>
    </row>
    <row r="7890" spans="1:12" s="194" customFormat="1" ht="26.65" customHeight="1" x14ac:dyDescent="0.15">
      <c r="A7890" s="625"/>
      <c r="B7890" s="620" t="s">
        <v>4543</v>
      </c>
      <c r="C7890" s="632" t="s">
        <v>4551</v>
      </c>
      <c r="D7890" s="634">
        <v>43511</v>
      </c>
      <c r="E7890" s="620" t="s">
        <v>517</v>
      </c>
      <c r="F7890" s="636" t="s">
        <v>4552</v>
      </c>
      <c r="G7890" s="637"/>
      <c r="H7890" s="610" t="s">
        <v>286</v>
      </c>
      <c r="I7890" s="611"/>
      <c r="J7890" s="209" t="s">
        <v>287</v>
      </c>
      <c r="K7890" s="209" t="s">
        <v>16</v>
      </c>
      <c r="L7890" s="210">
        <v>1223.94</v>
      </c>
    </row>
    <row r="7891" spans="1:12" s="194" customFormat="1" ht="202.15" customHeight="1" x14ac:dyDescent="0.15">
      <c r="A7891" s="625"/>
      <c r="B7891" s="621"/>
      <c r="C7891" s="633"/>
      <c r="D7891" s="635"/>
      <c r="E7891" s="621"/>
      <c r="F7891" s="638"/>
      <c r="G7891" s="639"/>
      <c r="H7891" s="610" t="s">
        <v>242</v>
      </c>
      <c r="I7891" s="611"/>
      <c r="J7891" s="209" t="s">
        <v>287</v>
      </c>
      <c r="K7891" s="209" t="s">
        <v>16</v>
      </c>
      <c r="L7891" s="210">
        <v>1549.84</v>
      </c>
    </row>
    <row r="7892" spans="1:12" s="194" customFormat="1" ht="24.6" customHeight="1" x14ac:dyDescent="0.15">
      <c r="A7892" s="625"/>
      <c r="B7892" s="203" t="s">
        <v>6</v>
      </c>
      <c r="C7892" s="207" t="s">
        <v>5</v>
      </c>
      <c r="D7892" s="207" t="s">
        <v>288</v>
      </c>
      <c r="E7892" s="207" t="s">
        <v>289</v>
      </c>
      <c r="F7892" s="612"/>
      <c r="G7892" s="613"/>
      <c r="H7892" s="616" t="s">
        <v>290</v>
      </c>
      <c r="I7892" s="617"/>
      <c r="J7892" s="620" t="s">
        <v>287</v>
      </c>
      <c r="K7892" s="620" t="s">
        <v>287</v>
      </c>
      <c r="L7892" s="622">
        <v>0</v>
      </c>
    </row>
    <row r="7893" spans="1:12" s="194" customFormat="1" ht="24.6" customHeight="1" x14ac:dyDescent="0.15">
      <c r="A7893" s="626"/>
      <c r="B7893" s="209" t="s">
        <v>460</v>
      </c>
      <c r="C7893" s="209" t="s">
        <v>4552</v>
      </c>
      <c r="D7893" s="211">
        <v>43519</v>
      </c>
      <c r="E7893" s="209" t="s">
        <v>4429</v>
      </c>
      <c r="F7893" s="614"/>
      <c r="G7893" s="615"/>
      <c r="H7893" s="618"/>
      <c r="I7893" s="619"/>
      <c r="J7893" s="621"/>
      <c r="K7893" s="621"/>
      <c r="L7893" s="623"/>
    </row>
    <row r="7894" spans="1:12" s="194" customFormat="1" ht="24.6" customHeight="1" x14ac:dyDescent="0.15">
      <c r="A7894" s="624">
        <v>1482</v>
      </c>
      <c r="B7894" s="203" t="s">
        <v>12</v>
      </c>
      <c r="C7894" s="207" t="s">
        <v>11</v>
      </c>
      <c r="D7894" s="207" t="s">
        <v>280</v>
      </c>
      <c r="E7894" s="207" t="s">
        <v>281</v>
      </c>
      <c r="F7894" s="627" t="s">
        <v>8</v>
      </c>
      <c r="G7894" s="628"/>
      <c r="H7894" s="629"/>
      <c r="I7894" s="630"/>
      <c r="J7894" s="630"/>
      <c r="K7894" s="630"/>
      <c r="L7894" s="631"/>
    </row>
    <row r="7895" spans="1:12" s="194" customFormat="1" ht="26.65" customHeight="1" x14ac:dyDescent="0.15">
      <c r="A7895" s="625"/>
      <c r="B7895" s="620" t="s">
        <v>4543</v>
      </c>
      <c r="C7895" s="620" t="s">
        <v>4553</v>
      </c>
      <c r="D7895" s="634">
        <v>43544</v>
      </c>
      <c r="E7895" s="620" t="s">
        <v>331</v>
      </c>
      <c r="F7895" s="636" t="s">
        <v>968</v>
      </c>
      <c r="G7895" s="637"/>
      <c r="H7895" s="610" t="s">
        <v>286</v>
      </c>
      <c r="I7895" s="611"/>
      <c r="J7895" s="209" t="s">
        <v>287</v>
      </c>
      <c r="K7895" s="209" t="s">
        <v>16</v>
      </c>
      <c r="L7895" s="210">
        <v>511</v>
      </c>
    </row>
    <row r="7896" spans="1:12" s="194" customFormat="1" ht="61.9" customHeight="1" x14ac:dyDescent="0.15">
      <c r="A7896" s="625"/>
      <c r="B7896" s="621"/>
      <c r="C7896" s="621"/>
      <c r="D7896" s="635"/>
      <c r="E7896" s="621"/>
      <c r="F7896" s="638"/>
      <c r="G7896" s="639"/>
      <c r="H7896" s="610" t="s">
        <v>242</v>
      </c>
      <c r="I7896" s="611"/>
      <c r="J7896" s="209" t="s">
        <v>287</v>
      </c>
      <c r="K7896" s="209" t="s">
        <v>16</v>
      </c>
      <c r="L7896" s="210">
        <v>297.60000000000002</v>
      </c>
    </row>
    <row r="7897" spans="1:12" s="194" customFormat="1" ht="24.6" customHeight="1" x14ac:dyDescent="0.15">
      <c r="A7897" s="625"/>
      <c r="B7897" s="203" t="s">
        <v>6</v>
      </c>
      <c r="C7897" s="207" t="s">
        <v>5</v>
      </c>
      <c r="D7897" s="207" t="s">
        <v>288</v>
      </c>
      <c r="E7897" s="207" t="s">
        <v>289</v>
      </c>
      <c r="F7897" s="612"/>
      <c r="G7897" s="613"/>
      <c r="H7897" s="616" t="s">
        <v>290</v>
      </c>
      <c r="I7897" s="617"/>
      <c r="J7897" s="620" t="s">
        <v>287</v>
      </c>
      <c r="K7897" s="620" t="s">
        <v>287</v>
      </c>
      <c r="L7897" s="622">
        <v>0</v>
      </c>
    </row>
    <row r="7898" spans="1:12" s="194" customFormat="1" ht="24.6" customHeight="1" x14ac:dyDescent="0.15">
      <c r="A7898" s="626"/>
      <c r="B7898" s="209" t="s">
        <v>460</v>
      </c>
      <c r="C7898" s="209" t="s">
        <v>968</v>
      </c>
      <c r="D7898" s="211">
        <v>43546</v>
      </c>
      <c r="E7898" s="209" t="s">
        <v>893</v>
      </c>
      <c r="F7898" s="614"/>
      <c r="G7898" s="615"/>
      <c r="H7898" s="618"/>
      <c r="I7898" s="619"/>
      <c r="J7898" s="621"/>
      <c r="K7898" s="621"/>
      <c r="L7898" s="623"/>
    </row>
    <row r="7899" spans="1:12" s="194" customFormat="1" ht="24.6" customHeight="1" x14ac:dyDescent="0.15">
      <c r="A7899" s="624">
        <v>1483</v>
      </c>
      <c r="B7899" s="203" t="s">
        <v>12</v>
      </c>
      <c r="C7899" s="207" t="s">
        <v>11</v>
      </c>
      <c r="D7899" s="207" t="s">
        <v>280</v>
      </c>
      <c r="E7899" s="207" t="s">
        <v>281</v>
      </c>
      <c r="F7899" s="627" t="s">
        <v>8</v>
      </c>
      <c r="G7899" s="628"/>
      <c r="H7899" s="629"/>
      <c r="I7899" s="630"/>
      <c r="J7899" s="630"/>
      <c r="K7899" s="630"/>
      <c r="L7899" s="631"/>
    </row>
    <row r="7900" spans="1:12" s="194" customFormat="1" ht="26.65" customHeight="1" x14ac:dyDescent="0.15">
      <c r="A7900" s="625"/>
      <c r="B7900" s="620" t="s">
        <v>4554</v>
      </c>
      <c r="C7900" s="632" t="s">
        <v>4555</v>
      </c>
      <c r="D7900" s="634">
        <v>43438</v>
      </c>
      <c r="E7900" s="620" t="s">
        <v>986</v>
      </c>
      <c r="F7900" s="636" t="s">
        <v>2072</v>
      </c>
      <c r="G7900" s="637"/>
      <c r="H7900" s="610" t="s">
        <v>286</v>
      </c>
      <c r="I7900" s="611"/>
      <c r="J7900" s="209" t="s">
        <v>287</v>
      </c>
      <c r="K7900" s="209" t="s">
        <v>16</v>
      </c>
      <c r="L7900" s="210">
        <v>775.08</v>
      </c>
    </row>
    <row r="7901" spans="1:12" s="194" customFormat="1" ht="353.1" customHeight="1" x14ac:dyDescent="0.15">
      <c r="A7901" s="625"/>
      <c r="B7901" s="621"/>
      <c r="C7901" s="633"/>
      <c r="D7901" s="635"/>
      <c r="E7901" s="621"/>
      <c r="F7901" s="638"/>
      <c r="G7901" s="639"/>
      <c r="H7901" s="610" t="s">
        <v>242</v>
      </c>
      <c r="I7901" s="611"/>
      <c r="J7901" s="209" t="s">
        <v>287</v>
      </c>
      <c r="K7901" s="209" t="s">
        <v>16</v>
      </c>
      <c r="L7901" s="210">
        <v>810.03</v>
      </c>
    </row>
    <row r="7902" spans="1:12" s="194" customFormat="1" ht="24.6" customHeight="1" x14ac:dyDescent="0.15">
      <c r="A7902" s="625"/>
      <c r="B7902" s="203" t="s">
        <v>6</v>
      </c>
      <c r="C7902" s="207" t="s">
        <v>5</v>
      </c>
      <c r="D7902" s="207" t="s">
        <v>288</v>
      </c>
      <c r="E7902" s="207" t="s">
        <v>289</v>
      </c>
      <c r="F7902" s="612"/>
      <c r="G7902" s="613"/>
      <c r="H7902" s="616" t="s">
        <v>290</v>
      </c>
      <c r="I7902" s="617"/>
      <c r="J7902" s="620" t="s">
        <v>287</v>
      </c>
      <c r="K7902" s="620" t="s">
        <v>16</v>
      </c>
      <c r="L7902" s="622">
        <v>602.05999999999995</v>
      </c>
    </row>
    <row r="7903" spans="1:12" s="194" customFormat="1" ht="24.6" customHeight="1" x14ac:dyDescent="0.15">
      <c r="A7903" s="626"/>
      <c r="B7903" s="209" t="s">
        <v>4556</v>
      </c>
      <c r="C7903" s="209" t="s">
        <v>2072</v>
      </c>
      <c r="D7903" s="211">
        <v>43441</v>
      </c>
      <c r="E7903" s="209" t="s">
        <v>4557</v>
      </c>
      <c r="F7903" s="614"/>
      <c r="G7903" s="615"/>
      <c r="H7903" s="618"/>
      <c r="I7903" s="619"/>
      <c r="J7903" s="621"/>
      <c r="K7903" s="621"/>
      <c r="L7903" s="623"/>
    </row>
    <row r="7904" spans="1:12" s="194" customFormat="1" ht="24.6" customHeight="1" x14ac:dyDescent="0.15">
      <c r="A7904" s="624">
        <v>1484</v>
      </c>
      <c r="B7904" s="203" t="s">
        <v>12</v>
      </c>
      <c r="C7904" s="207" t="s">
        <v>11</v>
      </c>
      <c r="D7904" s="207" t="s">
        <v>280</v>
      </c>
      <c r="E7904" s="207" t="s">
        <v>281</v>
      </c>
      <c r="F7904" s="627" t="s">
        <v>8</v>
      </c>
      <c r="G7904" s="628"/>
      <c r="H7904" s="629"/>
      <c r="I7904" s="630"/>
      <c r="J7904" s="630"/>
      <c r="K7904" s="630"/>
      <c r="L7904" s="631"/>
    </row>
    <row r="7905" spans="1:12" s="194" customFormat="1" ht="26.65" customHeight="1" x14ac:dyDescent="0.15">
      <c r="A7905" s="625"/>
      <c r="B7905" s="620" t="s">
        <v>4554</v>
      </c>
      <c r="C7905" s="632" t="s">
        <v>4558</v>
      </c>
      <c r="D7905" s="634">
        <v>43509</v>
      </c>
      <c r="E7905" s="620" t="s">
        <v>2031</v>
      </c>
      <c r="F7905" s="636" t="s">
        <v>4559</v>
      </c>
      <c r="G7905" s="637"/>
      <c r="H7905" s="610" t="s">
        <v>286</v>
      </c>
      <c r="I7905" s="611"/>
      <c r="J7905" s="209" t="s">
        <v>287</v>
      </c>
      <c r="K7905" s="209" t="s">
        <v>16</v>
      </c>
      <c r="L7905" s="210">
        <v>463.56</v>
      </c>
    </row>
    <row r="7906" spans="1:12" s="194" customFormat="1" ht="409.6" customHeight="1" x14ac:dyDescent="0.15">
      <c r="A7906" s="625"/>
      <c r="B7906" s="640"/>
      <c r="C7906" s="641"/>
      <c r="D7906" s="642"/>
      <c r="E7906" s="640"/>
      <c r="F7906" s="643"/>
      <c r="G7906" s="644"/>
      <c r="H7906" s="616" t="s">
        <v>242</v>
      </c>
      <c r="I7906" s="617"/>
      <c r="J7906" s="620" t="s">
        <v>287</v>
      </c>
      <c r="K7906" s="620" t="s">
        <v>16</v>
      </c>
      <c r="L7906" s="622">
        <v>333.35</v>
      </c>
    </row>
    <row r="7907" spans="1:12" s="194" customFormat="1" ht="8.4499999999999993" customHeight="1" x14ac:dyDescent="0.15">
      <c r="A7907" s="625"/>
      <c r="B7907" s="621"/>
      <c r="C7907" s="633"/>
      <c r="D7907" s="635"/>
      <c r="E7907" s="621"/>
      <c r="F7907" s="638"/>
      <c r="G7907" s="639"/>
      <c r="H7907" s="618"/>
      <c r="I7907" s="619"/>
      <c r="J7907" s="621"/>
      <c r="K7907" s="621"/>
      <c r="L7907" s="623"/>
    </row>
    <row r="7908" spans="1:12" s="194" customFormat="1" ht="24.6" customHeight="1" x14ac:dyDescent="0.15">
      <c r="A7908" s="625"/>
      <c r="B7908" s="203" t="s">
        <v>6</v>
      </c>
      <c r="C7908" s="207" t="s">
        <v>5</v>
      </c>
      <c r="D7908" s="207" t="s">
        <v>288</v>
      </c>
      <c r="E7908" s="207" t="s">
        <v>289</v>
      </c>
      <c r="F7908" s="612"/>
      <c r="G7908" s="613"/>
      <c r="H7908" s="616" t="s">
        <v>290</v>
      </c>
      <c r="I7908" s="617"/>
      <c r="J7908" s="620" t="s">
        <v>287</v>
      </c>
      <c r="K7908" s="620" t="s">
        <v>287</v>
      </c>
      <c r="L7908" s="622">
        <v>0</v>
      </c>
    </row>
    <row r="7909" spans="1:12" s="194" customFormat="1" ht="24.6" customHeight="1" x14ac:dyDescent="0.15">
      <c r="A7909" s="626"/>
      <c r="B7909" s="209" t="s">
        <v>4556</v>
      </c>
      <c r="C7909" s="209" t="s">
        <v>4559</v>
      </c>
      <c r="D7909" s="211">
        <v>43511</v>
      </c>
      <c r="E7909" s="209" t="s">
        <v>797</v>
      </c>
      <c r="F7909" s="614"/>
      <c r="G7909" s="615"/>
      <c r="H7909" s="618"/>
      <c r="I7909" s="619"/>
      <c r="J7909" s="621"/>
      <c r="K7909" s="621"/>
      <c r="L7909" s="623"/>
    </row>
    <row r="7910" spans="1:12" s="194" customFormat="1" ht="24.6" customHeight="1" x14ac:dyDescent="0.15">
      <c r="A7910" s="624">
        <v>1485</v>
      </c>
      <c r="B7910" s="203" t="s">
        <v>12</v>
      </c>
      <c r="C7910" s="207" t="s">
        <v>11</v>
      </c>
      <c r="D7910" s="207" t="s">
        <v>280</v>
      </c>
      <c r="E7910" s="207" t="s">
        <v>281</v>
      </c>
      <c r="F7910" s="627" t="s">
        <v>8</v>
      </c>
      <c r="G7910" s="628"/>
      <c r="H7910" s="629"/>
      <c r="I7910" s="630"/>
      <c r="J7910" s="630"/>
      <c r="K7910" s="630"/>
      <c r="L7910" s="631"/>
    </row>
    <row r="7911" spans="1:12" s="194" customFormat="1" ht="26.65" customHeight="1" x14ac:dyDescent="0.15">
      <c r="A7911" s="625"/>
      <c r="B7911" s="620" t="s">
        <v>4554</v>
      </c>
      <c r="C7911" s="632" t="s">
        <v>4560</v>
      </c>
      <c r="D7911" s="634">
        <v>43547</v>
      </c>
      <c r="E7911" s="620" t="s">
        <v>4561</v>
      </c>
      <c r="F7911" s="636" t="s">
        <v>4562</v>
      </c>
      <c r="G7911" s="637"/>
      <c r="H7911" s="610" t="s">
        <v>286</v>
      </c>
      <c r="I7911" s="611"/>
      <c r="J7911" s="209" t="s">
        <v>287</v>
      </c>
      <c r="K7911" s="209" t="s">
        <v>16</v>
      </c>
      <c r="L7911" s="210">
        <v>300.83999999999997</v>
      </c>
    </row>
    <row r="7912" spans="1:12" s="194" customFormat="1" ht="374.45" customHeight="1" x14ac:dyDescent="0.15">
      <c r="A7912" s="625"/>
      <c r="B7912" s="621"/>
      <c r="C7912" s="633"/>
      <c r="D7912" s="635"/>
      <c r="E7912" s="621"/>
      <c r="F7912" s="638"/>
      <c r="G7912" s="639"/>
      <c r="H7912" s="610" t="s">
        <v>242</v>
      </c>
      <c r="I7912" s="611"/>
      <c r="J7912" s="209" t="s">
        <v>287</v>
      </c>
      <c r="K7912" s="209" t="s">
        <v>16</v>
      </c>
      <c r="L7912" s="210">
        <v>2514.0700000000002</v>
      </c>
    </row>
    <row r="7913" spans="1:12" s="194" customFormat="1" ht="24.6" customHeight="1" x14ac:dyDescent="0.15">
      <c r="A7913" s="625"/>
      <c r="B7913" s="203" t="s">
        <v>6</v>
      </c>
      <c r="C7913" s="207" t="s">
        <v>5</v>
      </c>
      <c r="D7913" s="207" t="s">
        <v>288</v>
      </c>
      <c r="E7913" s="207" t="s">
        <v>289</v>
      </c>
      <c r="F7913" s="612"/>
      <c r="G7913" s="613"/>
      <c r="H7913" s="616" t="s">
        <v>290</v>
      </c>
      <c r="I7913" s="617"/>
      <c r="J7913" s="620" t="s">
        <v>287</v>
      </c>
      <c r="K7913" s="620" t="s">
        <v>16</v>
      </c>
      <c r="L7913" s="622">
        <v>564.03</v>
      </c>
    </row>
    <row r="7914" spans="1:12" s="194" customFormat="1" ht="24.6" customHeight="1" x14ac:dyDescent="0.15">
      <c r="A7914" s="626"/>
      <c r="B7914" s="209" t="s">
        <v>4556</v>
      </c>
      <c r="C7914" s="209" t="s">
        <v>4562</v>
      </c>
      <c r="D7914" s="211">
        <v>43550</v>
      </c>
      <c r="E7914" s="209" t="s">
        <v>4563</v>
      </c>
      <c r="F7914" s="614"/>
      <c r="G7914" s="615"/>
      <c r="H7914" s="618"/>
      <c r="I7914" s="619"/>
      <c r="J7914" s="621"/>
      <c r="K7914" s="621"/>
      <c r="L7914" s="623"/>
    </row>
    <row r="7915" spans="1:12" s="194" customFormat="1" ht="24.6" customHeight="1" x14ac:dyDescent="0.15">
      <c r="A7915" s="624">
        <v>1486</v>
      </c>
      <c r="B7915" s="203" t="s">
        <v>12</v>
      </c>
      <c r="C7915" s="207" t="s">
        <v>11</v>
      </c>
      <c r="D7915" s="207" t="s">
        <v>280</v>
      </c>
      <c r="E7915" s="207" t="s">
        <v>281</v>
      </c>
      <c r="F7915" s="627" t="s">
        <v>8</v>
      </c>
      <c r="G7915" s="628"/>
      <c r="H7915" s="629"/>
      <c r="I7915" s="630"/>
      <c r="J7915" s="630"/>
      <c r="K7915" s="630"/>
      <c r="L7915" s="631"/>
    </row>
    <row r="7916" spans="1:12" s="194" customFormat="1" ht="26.65" customHeight="1" x14ac:dyDescent="0.15">
      <c r="A7916" s="625"/>
      <c r="B7916" s="620" t="s">
        <v>4564</v>
      </c>
      <c r="C7916" s="632" t="s">
        <v>4565</v>
      </c>
      <c r="D7916" s="634">
        <v>43403</v>
      </c>
      <c r="E7916" s="620" t="s">
        <v>4566</v>
      </c>
      <c r="F7916" s="636" t="s">
        <v>4567</v>
      </c>
      <c r="G7916" s="637"/>
      <c r="H7916" s="610" t="s">
        <v>286</v>
      </c>
      <c r="I7916" s="611"/>
      <c r="J7916" s="209" t="s">
        <v>287</v>
      </c>
      <c r="K7916" s="209" t="s">
        <v>16</v>
      </c>
      <c r="L7916" s="210">
        <v>395.58</v>
      </c>
    </row>
    <row r="7917" spans="1:12" s="194" customFormat="1" ht="331.15" customHeight="1" x14ac:dyDescent="0.15">
      <c r="A7917" s="625"/>
      <c r="B7917" s="621"/>
      <c r="C7917" s="633"/>
      <c r="D7917" s="635"/>
      <c r="E7917" s="621"/>
      <c r="F7917" s="638"/>
      <c r="G7917" s="639"/>
      <c r="H7917" s="610" t="s">
        <v>242</v>
      </c>
      <c r="I7917" s="611"/>
      <c r="J7917" s="209" t="s">
        <v>287</v>
      </c>
      <c r="K7917" s="209" t="s">
        <v>16</v>
      </c>
      <c r="L7917" s="210">
        <v>563.5</v>
      </c>
    </row>
    <row r="7918" spans="1:12" s="194" customFormat="1" ht="24.6" customHeight="1" x14ac:dyDescent="0.15">
      <c r="A7918" s="625"/>
      <c r="B7918" s="203" t="s">
        <v>6</v>
      </c>
      <c r="C7918" s="207" t="s">
        <v>5</v>
      </c>
      <c r="D7918" s="207" t="s">
        <v>288</v>
      </c>
      <c r="E7918" s="207" t="s">
        <v>289</v>
      </c>
      <c r="F7918" s="612"/>
      <c r="G7918" s="613"/>
      <c r="H7918" s="616" t="s">
        <v>290</v>
      </c>
      <c r="I7918" s="617"/>
      <c r="J7918" s="620" t="s">
        <v>287</v>
      </c>
      <c r="K7918" s="620" t="s">
        <v>287</v>
      </c>
      <c r="L7918" s="622">
        <v>0</v>
      </c>
    </row>
    <row r="7919" spans="1:12" s="194" customFormat="1" ht="24.6" customHeight="1" x14ac:dyDescent="0.15">
      <c r="A7919" s="626"/>
      <c r="B7919" s="209" t="s">
        <v>460</v>
      </c>
      <c r="C7919" s="209" t="s">
        <v>4567</v>
      </c>
      <c r="D7919" s="211">
        <v>43405</v>
      </c>
      <c r="E7919" s="209" t="s">
        <v>961</v>
      </c>
      <c r="F7919" s="614"/>
      <c r="G7919" s="615"/>
      <c r="H7919" s="618"/>
      <c r="I7919" s="619"/>
      <c r="J7919" s="621"/>
      <c r="K7919" s="621"/>
      <c r="L7919" s="623"/>
    </row>
    <row r="7920" spans="1:12" s="194" customFormat="1" ht="24.6" customHeight="1" x14ac:dyDescent="0.15">
      <c r="A7920" s="624">
        <v>1487</v>
      </c>
      <c r="B7920" s="203" t="s">
        <v>12</v>
      </c>
      <c r="C7920" s="207" t="s">
        <v>11</v>
      </c>
      <c r="D7920" s="207" t="s">
        <v>280</v>
      </c>
      <c r="E7920" s="207" t="s">
        <v>281</v>
      </c>
      <c r="F7920" s="627" t="s">
        <v>8</v>
      </c>
      <c r="G7920" s="628"/>
      <c r="H7920" s="629"/>
      <c r="I7920" s="630"/>
      <c r="J7920" s="630"/>
      <c r="K7920" s="630"/>
      <c r="L7920" s="631"/>
    </row>
    <row r="7921" spans="1:12" s="194" customFormat="1" ht="26.65" customHeight="1" x14ac:dyDescent="0.15">
      <c r="A7921" s="625"/>
      <c r="B7921" s="620" t="s">
        <v>4564</v>
      </c>
      <c r="C7921" s="632" t="s">
        <v>4568</v>
      </c>
      <c r="D7921" s="634">
        <v>43506</v>
      </c>
      <c r="E7921" s="620" t="s">
        <v>596</v>
      </c>
      <c r="F7921" s="636" t="s">
        <v>1970</v>
      </c>
      <c r="G7921" s="637"/>
      <c r="H7921" s="610" t="s">
        <v>286</v>
      </c>
      <c r="I7921" s="611"/>
      <c r="J7921" s="209" t="s">
        <v>287</v>
      </c>
      <c r="K7921" s="209" t="s">
        <v>287</v>
      </c>
      <c r="L7921" s="210">
        <v>0</v>
      </c>
    </row>
    <row r="7922" spans="1:12" s="194" customFormat="1" ht="331.15" customHeight="1" x14ac:dyDescent="0.15">
      <c r="A7922" s="625"/>
      <c r="B7922" s="621"/>
      <c r="C7922" s="633"/>
      <c r="D7922" s="635"/>
      <c r="E7922" s="621"/>
      <c r="F7922" s="638"/>
      <c r="G7922" s="639"/>
      <c r="H7922" s="610" t="s">
        <v>242</v>
      </c>
      <c r="I7922" s="611"/>
      <c r="J7922" s="209" t="s">
        <v>287</v>
      </c>
      <c r="K7922" s="209" t="s">
        <v>287</v>
      </c>
      <c r="L7922" s="210">
        <v>0</v>
      </c>
    </row>
    <row r="7923" spans="1:12" s="194" customFormat="1" ht="24.6" customHeight="1" x14ac:dyDescent="0.15">
      <c r="A7923" s="625"/>
      <c r="B7923" s="203" t="s">
        <v>6</v>
      </c>
      <c r="C7923" s="207" t="s">
        <v>5</v>
      </c>
      <c r="D7923" s="207" t="s">
        <v>288</v>
      </c>
      <c r="E7923" s="207" t="s">
        <v>289</v>
      </c>
      <c r="F7923" s="612"/>
      <c r="G7923" s="613"/>
      <c r="H7923" s="616" t="s">
        <v>290</v>
      </c>
      <c r="I7923" s="617"/>
      <c r="J7923" s="620" t="s">
        <v>287</v>
      </c>
      <c r="K7923" s="620" t="s">
        <v>16</v>
      </c>
      <c r="L7923" s="622">
        <v>1360</v>
      </c>
    </row>
    <row r="7924" spans="1:12" s="194" customFormat="1" ht="24.6" customHeight="1" x14ac:dyDescent="0.15">
      <c r="A7924" s="626"/>
      <c r="B7924" s="209" t="s">
        <v>460</v>
      </c>
      <c r="C7924" s="209" t="s">
        <v>1970</v>
      </c>
      <c r="D7924" s="211">
        <v>43511</v>
      </c>
      <c r="E7924" s="209" t="s">
        <v>466</v>
      </c>
      <c r="F7924" s="614"/>
      <c r="G7924" s="615"/>
      <c r="H7924" s="618"/>
      <c r="I7924" s="619"/>
      <c r="J7924" s="621"/>
      <c r="K7924" s="621"/>
      <c r="L7924" s="623"/>
    </row>
    <row r="7925" spans="1:12" s="194" customFormat="1" ht="24.6" customHeight="1" x14ac:dyDescent="0.15">
      <c r="A7925" s="624">
        <v>1488</v>
      </c>
      <c r="B7925" s="203" t="s">
        <v>12</v>
      </c>
      <c r="C7925" s="207" t="s">
        <v>11</v>
      </c>
      <c r="D7925" s="207" t="s">
        <v>280</v>
      </c>
      <c r="E7925" s="207" t="s">
        <v>281</v>
      </c>
      <c r="F7925" s="627" t="s">
        <v>8</v>
      </c>
      <c r="G7925" s="628"/>
      <c r="H7925" s="629"/>
      <c r="I7925" s="630"/>
      <c r="J7925" s="630"/>
      <c r="K7925" s="630"/>
      <c r="L7925" s="631"/>
    </row>
    <row r="7926" spans="1:12" s="194" customFormat="1" ht="26.65" customHeight="1" x14ac:dyDescent="0.15">
      <c r="A7926" s="625"/>
      <c r="B7926" s="620" t="s">
        <v>4569</v>
      </c>
      <c r="C7926" s="632" t="s">
        <v>4570</v>
      </c>
      <c r="D7926" s="634">
        <v>43547</v>
      </c>
      <c r="E7926" s="620" t="s">
        <v>295</v>
      </c>
      <c r="F7926" s="636" t="s">
        <v>4571</v>
      </c>
      <c r="G7926" s="637"/>
      <c r="H7926" s="610" t="s">
        <v>286</v>
      </c>
      <c r="I7926" s="611"/>
      <c r="J7926" s="209" t="s">
        <v>287</v>
      </c>
      <c r="K7926" s="209" t="s">
        <v>16</v>
      </c>
      <c r="L7926" s="210">
        <v>627</v>
      </c>
    </row>
    <row r="7927" spans="1:12" s="194" customFormat="1" ht="409.6" customHeight="1" x14ac:dyDescent="0.15">
      <c r="A7927" s="625"/>
      <c r="B7927" s="640"/>
      <c r="C7927" s="641"/>
      <c r="D7927" s="642"/>
      <c r="E7927" s="640"/>
      <c r="F7927" s="643"/>
      <c r="G7927" s="644"/>
      <c r="H7927" s="616" t="s">
        <v>242</v>
      </c>
      <c r="I7927" s="617"/>
      <c r="J7927" s="620" t="s">
        <v>287</v>
      </c>
      <c r="K7927" s="620" t="s">
        <v>287</v>
      </c>
      <c r="L7927" s="622">
        <v>0</v>
      </c>
    </row>
    <row r="7928" spans="1:12" s="194" customFormat="1" ht="192" customHeight="1" x14ac:dyDescent="0.15">
      <c r="A7928" s="625"/>
      <c r="B7928" s="621"/>
      <c r="C7928" s="633"/>
      <c r="D7928" s="635"/>
      <c r="E7928" s="621"/>
      <c r="F7928" s="638"/>
      <c r="G7928" s="639"/>
      <c r="H7928" s="618"/>
      <c r="I7928" s="619"/>
      <c r="J7928" s="621"/>
      <c r="K7928" s="621"/>
      <c r="L7928" s="623"/>
    </row>
    <row r="7929" spans="1:12" s="194" customFormat="1" ht="24.6" customHeight="1" x14ac:dyDescent="0.15">
      <c r="A7929" s="625"/>
      <c r="B7929" s="203" t="s">
        <v>6</v>
      </c>
      <c r="C7929" s="207" t="s">
        <v>5</v>
      </c>
      <c r="D7929" s="207" t="s">
        <v>288</v>
      </c>
      <c r="E7929" s="207" t="s">
        <v>289</v>
      </c>
      <c r="F7929" s="612"/>
      <c r="G7929" s="613"/>
      <c r="H7929" s="616" t="s">
        <v>290</v>
      </c>
      <c r="I7929" s="617"/>
      <c r="J7929" s="620" t="s">
        <v>287</v>
      </c>
      <c r="K7929" s="620" t="s">
        <v>287</v>
      </c>
      <c r="L7929" s="622">
        <v>0</v>
      </c>
    </row>
    <row r="7930" spans="1:12" s="194" customFormat="1" ht="24.6" customHeight="1" x14ac:dyDescent="0.15">
      <c r="A7930" s="626"/>
      <c r="B7930" s="209" t="s">
        <v>291</v>
      </c>
      <c r="C7930" s="209" t="s">
        <v>4571</v>
      </c>
      <c r="D7930" s="211">
        <v>43550</v>
      </c>
      <c r="E7930" s="209" t="s">
        <v>4563</v>
      </c>
      <c r="F7930" s="614"/>
      <c r="G7930" s="615"/>
      <c r="H7930" s="618"/>
      <c r="I7930" s="619"/>
      <c r="J7930" s="621"/>
      <c r="K7930" s="621"/>
      <c r="L7930" s="623"/>
    </row>
    <row r="7931" spans="1:12" s="194" customFormat="1" ht="24.6" customHeight="1" x14ac:dyDescent="0.15">
      <c r="A7931" s="624">
        <v>1489</v>
      </c>
      <c r="B7931" s="203" t="s">
        <v>12</v>
      </c>
      <c r="C7931" s="207" t="s">
        <v>11</v>
      </c>
      <c r="D7931" s="207" t="s">
        <v>280</v>
      </c>
      <c r="E7931" s="207" t="s">
        <v>281</v>
      </c>
      <c r="F7931" s="627" t="s">
        <v>8</v>
      </c>
      <c r="G7931" s="628"/>
      <c r="H7931" s="629"/>
      <c r="I7931" s="630"/>
      <c r="J7931" s="630"/>
      <c r="K7931" s="630"/>
      <c r="L7931" s="631"/>
    </row>
    <row r="7932" spans="1:12" s="194" customFormat="1" ht="26.65" customHeight="1" x14ac:dyDescent="0.15">
      <c r="A7932" s="625"/>
      <c r="B7932" s="620" t="s">
        <v>4572</v>
      </c>
      <c r="C7932" s="632" t="s">
        <v>4573</v>
      </c>
      <c r="D7932" s="634">
        <v>43491</v>
      </c>
      <c r="E7932" s="620" t="s">
        <v>389</v>
      </c>
      <c r="F7932" s="636" t="s">
        <v>4574</v>
      </c>
      <c r="G7932" s="637"/>
      <c r="H7932" s="610" t="s">
        <v>286</v>
      </c>
      <c r="I7932" s="611"/>
      <c r="J7932" s="209" t="s">
        <v>287</v>
      </c>
      <c r="K7932" s="209" t="s">
        <v>16</v>
      </c>
      <c r="L7932" s="210">
        <v>681</v>
      </c>
    </row>
    <row r="7933" spans="1:12" s="194" customFormat="1" ht="202.15" customHeight="1" x14ac:dyDescent="0.15">
      <c r="A7933" s="625"/>
      <c r="B7933" s="621"/>
      <c r="C7933" s="633"/>
      <c r="D7933" s="635"/>
      <c r="E7933" s="621"/>
      <c r="F7933" s="638"/>
      <c r="G7933" s="639"/>
      <c r="H7933" s="610" t="s">
        <v>242</v>
      </c>
      <c r="I7933" s="611"/>
      <c r="J7933" s="209" t="s">
        <v>287</v>
      </c>
      <c r="K7933" s="209" t="s">
        <v>16</v>
      </c>
      <c r="L7933" s="210">
        <v>975.5</v>
      </c>
    </row>
    <row r="7934" spans="1:12" s="194" customFormat="1" ht="24.6" customHeight="1" x14ac:dyDescent="0.15">
      <c r="A7934" s="625"/>
      <c r="B7934" s="203" t="s">
        <v>6</v>
      </c>
      <c r="C7934" s="207" t="s">
        <v>5</v>
      </c>
      <c r="D7934" s="207" t="s">
        <v>288</v>
      </c>
      <c r="E7934" s="207" t="s">
        <v>289</v>
      </c>
      <c r="F7934" s="612"/>
      <c r="G7934" s="613"/>
      <c r="H7934" s="616" t="s">
        <v>290</v>
      </c>
      <c r="I7934" s="617"/>
      <c r="J7934" s="620" t="s">
        <v>287</v>
      </c>
      <c r="K7934" s="620" t="s">
        <v>16</v>
      </c>
      <c r="L7934" s="622">
        <v>2700</v>
      </c>
    </row>
    <row r="7935" spans="1:12" s="194" customFormat="1" ht="24.6" customHeight="1" x14ac:dyDescent="0.15">
      <c r="A7935" s="626"/>
      <c r="B7935" s="209" t="s">
        <v>511</v>
      </c>
      <c r="C7935" s="209" t="s">
        <v>4574</v>
      </c>
      <c r="D7935" s="211">
        <v>43496</v>
      </c>
      <c r="E7935" s="209" t="s">
        <v>3116</v>
      </c>
      <c r="F7935" s="614"/>
      <c r="G7935" s="615"/>
      <c r="H7935" s="618"/>
      <c r="I7935" s="619"/>
      <c r="J7935" s="621"/>
      <c r="K7935" s="621"/>
      <c r="L7935" s="623"/>
    </row>
    <row r="7936" spans="1:12" s="194" customFormat="1" ht="24.6" customHeight="1" x14ac:dyDescent="0.15">
      <c r="A7936" s="624">
        <v>1490</v>
      </c>
      <c r="B7936" s="203" t="s">
        <v>12</v>
      </c>
      <c r="C7936" s="207" t="s">
        <v>11</v>
      </c>
      <c r="D7936" s="207" t="s">
        <v>280</v>
      </c>
      <c r="E7936" s="207" t="s">
        <v>281</v>
      </c>
      <c r="F7936" s="627" t="s">
        <v>8</v>
      </c>
      <c r="G7936" s="628"/>
      <c r="H7936" s="629"/>
      <c r="I7936" s="630"/>
      <c r="J7936" s="630"/>
      <c r="K7936" s="630"/>
      <c r="L7936" s="631"/>
    </row>
    <row r="7937" spans="1:12" s="194" customFormat="1" ht="26.65" customHeight="1" x14ac:dyDescent="0.15">
      <c r="A7937" s="625"/>
      <c r="B7937" s="620" t="s">
        <v>4575</v>
      </c>
      <c r="C7937" s="632" t="s">
        <v>4576</v>
      </c>
      <c r="D7937" s="634">
        <v>43397</v>
      </c>
      <c r="E7937" s="620" t="s">
        <v>469</v>
      </c>
      <c r="F7937" s="636" t="s">
        <v>4577</v>
      </c>
      <c r="G7937" s="637"/>
      <c r="H7937" s="610" t="s">
        <v>286</v>
      </c>
      <c r="I7937" s="611"/>
      <c r="J7937" s="209" t="s">
        <v>287</v>
      </c>
      <c r="K7937" s="209" t="s">
        <v>16</v>
      </c>
      <c r="L7937" s="210">
        <v>261.8</v>
      </c>
    </row>
    <row r="7938" spans="1:12" s="194" customFormat="1" ht="395.65" customHeight="1" x14ac:dyDescent="0.15">
      <c r="A7938" s="625"/>
      <c r="B7938" s="621"/>
      <c r="C7938" s="633"/>
      <c r="D7938" s="635"/>
      <c r="E7938" s="621"/>
      <c r="F7938" s="638"/>
      <c r="G7938" s="639"/>
      <c r="H7938" s="610" t="s">
        <v>242</v>
      </c>
      <c r="I7938" s="611"/>
      <c r="J7938" s="209" t="s">
        <v>287</v>
      </c>
      <c r="K7938" s="209" t="s">
        <v>287</v>
      </c>
      <c r="L7938" s="210">
        <v>0</v>
      </c>
    </row>
    <row r="7939" spans="1:12" s="194" customFormat="1" ht="24.6" customHeight="1" x14ac:dyDescent="0.15">
      <c r="A7939" s="625"/>
      <c r="B7939" s="203" t="s">
        <v>6</v>
      </c>
      <c r="C7939" s="207" t="s">
        <v>5</v>
      </c>
      <c r="D7939" s="207" t="s">
        <v>288</v>
      </c>
      <c r="E7939" s="207" t="s">
        <v>289</v>
      </c>
      <c r="F7939" s="612"/>
      <c r="G7939" s="613"/>
      <c r="H7939" s="616" t="s">
        <v>290</v>
      </c>
      <c r="I7939" s="617"/>
      <c r="J7939" s="620" t="s">
        <v>287</v>
      </c>
      <c r="K7939" s="620" t="s">
        <v>287</v>
      </c>
      <c r="L7939" s="622">
        <v>0</v>
      </c>
    </row>
    <row r="7940" spans="1:12" s="194" customFormat="1" ht="24.6" customHeight="1" x14ac:dyDescent="0.15">
      <c r="A7940" s="626"/>
      <c r="B7940" s="209" t="s">
        <v>2836</v>
      </c>
      <c r="C7940" s="209" t="s">
        <v>4577</v>
      </c>
      <c r="D7940" s="211">
        <v>43403</v>
      </c>
      <c r="E7940" s="209" t="s">
        <v>4578</v>
      </c>
      <c r="F7940" s="614"/>
      <c r="G7940" s="615"/>
      <c r="H7940" s="618"/>
      <c r="I7940" s="619"/>
      <c r="J7940" s="621"/>
      <c r="K7940" s="621"/>
      <c r="L7940" s="623"/>
    </row>
    <row r="7941" spans="1:12" s="194" customFormat="1" ht="24.6" customHeight="1" x14ac:dyDescent="0.15">
      <c r="A7941" s="624">
        <v>1491</v>
      </c>
      <c r="B7941" s="203" t="s">
        <v>12</v>
      </c>
      <c r="C7941" s="207" t="s">
        <v>11</v>
      </c>
      <c r="D7941" s="207" t="s">
        <v>280</v>
      </c>
      <c r="E7941" s="207" t="s">
        <v>281</v>
      </c>
      <c r="F7941" s="627" t="s">
        <v>8</v>
      </c>
      <c r="G7941" s="628"/>
      <c r="H7941" s="629"/>
      <c r="I7941" s="630"/>
      <c r="J7941" s="630"/>
      <c r="K7941" s="630"/>
      <c r="L7941" s="631"/>
    </row>
    <row r="7942" spans="1:12" s="194" customFormat="1" ht="26.65" customHeight="1" x14ac:dyDescent="0.15">
      <c r="A7942" s="625"/>
      <c r="B7942" s="620" t="s">
        <v>4575</v>
      </c>
      <c r="C7942" s="632" t="s">
        <v>4576</v>
      </c>
      <c r="D7942" s="634">
        <v>43397</v>
      </c>
      <c r="E7942" s="620" t="s">
        <v>469</v>
      </c>
      <c r="F7942" s="636" t="s">
        <v>4579</v>
      </c>
      <c r="G7942" s="637"/>
      <c r="H7942" s="610" t="s">
        <v>286</v>
      </c>
      <c r="I7942" s="611"/>
      <c r="J7942" s="209" t="s">
        <v>287</v>
      </c>
      <c r="K7942" s="209" t="s">
        <v>16</v>
      </c>
      <c r="L7942" s="210">
        <v>229.54</v>
      </c>
    </row>
    <row r="7943" spans="1:12" s="194" customFormat="1" ht="395.65" customHeight="1" x14ac:dyDescent="0.15">
      <c r="A7943" s="625"/>
      <c r="B7943" s="621"/>
      <c r="C7943" s="633"/>
      <c r="D7943" s="635"/>
      <c r="E7943" s="621"/>
      <c r="F7943" s="638"/>
      <c r="G7943" s="639"/>
      <c r="H7943" s="610" t="s">
        <v>242</v>
      </c>
      <c r="I7943" s="611"/>
      <c r="J7943" s="209" t="s">
        <v>287</v>
      </c>
      <c r="K7943" s="209" t="s">
        <v>287</v>
      </c>
      <c r="L7943" s="210">
        <v>0</v>
      </c>
    </row>
    <row r="7944" spans="1:12" s="194" customFormat="1" ht="24.6" customHeight="1" x14ac:dyDescent="0.15">
      <c r="A7944" s="625"/>
      <c r="B7944" s="203" t="s">
        <v>6</v>
      </c>
      <c r="C7944" s="207" t="s">
        <v>5</v>
      </c>
      <c r="D7944" s="207" t="s">
        <v>288</v>
      </c>
      <c r="E7944" s="207" t="s">
        <v>289</v>
      </c>
      <c r="F7944" s="612"/>
      <c r="G7944" s="613"/>
      <c r="H7944" s="616" t="s">
        <v>290</v>
      </c>
      <c r="I7944" s="617"/>
      <c r="J7944" s="620" t="s">
        <v>287</v>
      </c>
      <c r="K7944" s="620" t="s">
        <v>16</v>
      </c>
      <c r="L7944" s="622">
        <v>100</v>
      </c>
    </row>
    <row r="7945" spans="1:12" s="194" customFormat="1" ht="24.6" customHeight="1" x14ac:dyDescent="0.15">
      <c r="A7945" s="626"/>
      <c r="B7945" s="209" t="s">
        <v>2836</v>
      </c>
      <c r="C7945" s="209" t="s">
        <v>4579</v>
      </c>
      <c r="D7945" s="211">
        <v>43403</v>
      </c>
      <c r="E7945" s="209" t="s">
        <v>4578</v>
      </c>
      <c r="F7945" s="614"/>
      <c r="G7945" s="615"/>
      <c r="H7945" s="618"/>
      <c r="I7945" s="619"/>
      <c r="J7945" s="621"/>
      <c r="K7945" s="621"/>
      <c r="L7945" s="623"/>
    </row>
    <row r="7946" spans="1:12" s="194" customFormat="1" ht="24.6" customHeight="1" x14ac:dyDescent="0.15">
      <c r="A7946" s="624">
        <v>1492</v>
      </c>
      <c r="B7946" s="203" t="s">
        <v>12</v>
      </c>
      <c r="C7946" s="207" t="s">
        <v>11</v>
      </c>
      <c r="D7946" s="207" t="s">
        <v>280</v>
      </c>
      <c r="E7946" s="207" t="s">
        <v>281</v>
      </c>
      <c r="F7946" s="627" t="s">
        <v>8</v>
      </c>
      <c r="G7946" s="628"/>
      <c r="H7946" s="629"/>
      <c r="I7946" s="630"/>
      <c r="J7946" s="630"/>
      <c r="K7946" s="630"/>
      <c r="L7946" s="631"/>
    </row>
    <row r="7947" spans="1:12" s="194" customFormat="1" ht="26.65" customHeight="1" x14ac:dyDescent="0.15">
      <c r="A7947" s="625"/>
      <c r="B7947" s="620" t="s">
        <v>4575</v>
      </c>
      <c r="C7947" s="632" t="s">
        <v>4580</v>
      </c>
      <c r="D7947" s="634">
        <v>43429</v>
      </c>
      <c r="E7947" s="620" t="s">
        <v>1264</v>
      </c>
      <c r="F7947" s="636" t="s">
        <v>1267</v>
      </c>
      <c r="G7947" s="637"/>
      <c r="H7947" s="610" t="s">
        <v>286</v>
      </c>
      <c r="I7947" s="611"/>
      <c r="J7947" s="209" t="s">
        <v>287</v>
      </c>
      <c r="K7947" s="209" t="s">
        <v>16</v>
      </c>
      <c r="L7947" s="210">
        <v>977</v>
      </c>
    </row>
    <row r="7948" spans="1:12" s="194" customFormat="1" ht="115.7" customHeight="1" x14ac:dyDescent="0.15">
      <c r="A7948" s="625"/>
      <c r="B7948" s="621"/>
      <c r="C7948" s="633"/>
      <c r="D7948" s="635"/>
      <c r="E7948" s="621"/>
      <c r="F7948" s="638"/>
      <c r="G7948" s="639"/>
      <c r="H7948" s="610" t="s">
        <v>242</v>
      </c>
      <c r="I7948" s="611"/>
      <c r="J7948" s="209" t="s">
        <v>287</v>
      </c>
      <c r="K7948" s="209" t="s">
        <v>287</v>
      </c>
      <c r="L7948" s="210">
        <v>0</v>
      </c>
    </row>
    <row r="7949" spans="1:12" s="194" customFormat="1" ht="24.6" customHeight="1" x14ac:dyDescent="0.15">
      <c r="A7949" s="625"/>
      <c r="B7949" s="203" t="s">
        <v>6</v>
      </c>
      <c r="C7949" s="207" t="s">
        <v>5</v>
      </c>
      <c r="D7949" s="207" t="s">
        <v>288</v>
      </c>
      <c r="E7949" s="207" t="s">
        <v>289</v>
      </c>
      <c r="F7949" s="612"/>
      <c r="G7949" s="613"/>
      <c r="H7949" s="616" t="s">
        <v>290</v>
      </c>
      <c r="I7949" s="617"/>
      <c r="J7949" s="620" t="s">
        <v>287</v>
      </c>
      <c r="K7949" s="620" t="s">
        <v>16</v>
      </c>
      <c r="L7949" s="622">
        <v>200</v>
      </c>
    </row>
    <row r="7950" spans="1:12" s="194" customFormat="1" ht="24.6" customHeight="1" x14ac:dyDescent="0.15">
      <c r="A7950" s="626"/>
      <c r="B7950" s="209" t="s">
        <v>2836</v>
      </c>
      <c r="C7950" s="209" t="s">
        <v>1267</v>
      </c>
      <c r="D7950" s="211">
        <v>43435</v>
      </c>
      <c r="E7950" s="209" t="s">
        <v>4581</v>
      </c>
      <c r="F7950" s="614"/>
      <c r="G7950" s="615"/>
      <c r="H7950" s="618"/>
      <c r="I7950" s="619"/>
      <c r="J7950" s="621"/>
      <c r="K7950" s="621"/>
      <c r="L7950" s="623"/>
    </row>
    <row r="7951" spans="1:12" s="194" customFormat="1" ht="24.6" customHeight="1" x14ac:dyDescent="0.15">
      <c r="A7951" s="624">
        <v>1493</v>
      </c>
      <c r="B7951" s="203" t="s">
        <v>12</v>
      </c>
      <c r="C7951" s="207" t="s">
        <v>11</v>
      </c>
      <c r="D7951" s="207" t="s">
        <v>280</v>
      </c>
      <c r="E7951" s="207" t="s">
        <v>281</v>
      </c>
      <c r="F7951" s="627" t="s">
        <v>8</v>
      </c>
      <c r="G7951" s="628"/>
      <c r="H7951" s="629"/>
      <c r="I7951" s="630"/>
      <c r="J7951" s="630"/>
      <c r="K7951" s="630"/>
      <c r="L7951" s="631"/>
    </row>
    <row r="7952" spans="1:12" s="194" customFormat="1" ht="26.65" customHeight="1" x14ac:dyDescent="0.15">
      <c r="A7952" s="625"/>
      <c r="B7952" s="620" t="s">
        <v>4575</v>
      </c>
      <c r="C7952" s="632" t="s">
        <v>4582</v>
      </c>
      <c r="D7952" s="634">
        <v>43545</v>
      </c>
      <c r="E7952" s="620" t="s">
        <v>644</v>
      </c>
      <c r="F7952" s="636" t="s">
        <v>2368</v>
      </c>
      <c r="G7952" s="637"/>
      <c r="H7952" s="610" t="s">
        <v>286</v>
      </c>
      <c r="I7952" s="611"/>
      <c r="J7952" s="209" t="s">
        <v>287</v>
      </c>
      <c r="K7952" s="209" t="s">
        <v>16</v>
      </c>
      <c r="L7952" s="210">
        <v>360</v>
      </c>
    </row>
    <row r="7953" spans="1:12" s="194" customFormat="1" ht="202.15" customHeight="1" x14ac:dyDescent="0.15">
      <c r="A7953" s="625"/>
      <c r="B7953" s="621"/>
      <c r="C7953" s="633"/>
      <c r="D7953" s="635"/>
      <c r="E7953" s="621"/>
      <c r="F7953" s="638"/>
      <c r="G7953" s="639"/>
      <c r="H7953" s="610" t="s">
        <v>242</v>
      </c>
      <c r="I7953" s="611"/>
      <c r="J7953" s="209" t="s">
        <v>16</v>
      </c>
      <c r="K7953" s="209" t="s">
        <v>287</v>
      </c>
      <c r="L7953" s="210">
        <v>493.6</v>
      </c>
    </row>
    <row r="7954" spans="1:12" s="194" customFormat="1" ht="24.6" customHeight="1" x14ac:dyDescent="0.15">
      <c r="A7954" s="625"/>
      <c r="B7954" s="203" t="s">
        <v>6</v>
      </c>
      <c r="C7954" s="207" t="s">
        <v>5</v>
      </c>
      <c r="D7954" s="207" t="s">
        <v>288</v>
      </c>
      <c r="E7954" s="207" t="s">
        <v>289</v>
      </c>
      <c r="F7954" s="612"/>
      <c r="G7954" s="613"/>
      <c r="H7954" s="616" t="s">
        <v>290</v>
      </c>
      <c r="I7954" s="617"/>
      <c r="J7954" s="620" t="s">
        <v>287</v>
      </c>
      <c r="K7954" s="620" t="s">
        <v>16</v>
      </c>
      <c r="L7954" s="622">
        <v>106.85</v>
      </c>
    </row>
    <row r="7955" spans="1:12" s="194" customFormat="1" ht="24.6" customHeight="1" x14ac:dyDescent="0.15">
      <c r="A7955" s="626"/>
      <c r="B7955" s="209" t="s">
        <v>2836</v>
      </c>
      <c r="C7955" s="209" t="s">
        <v>2368</v>
      </c>
      <c r="D7955" s="211">
        <v>43547</v>
      </c>
      <c r="E7955" s="209" t="s">
        <v>2344</v>
      </c>
      <c r="F7955" s="614"/>
      <c r="G7955" s="615"/>
      <c r="H7955" s="618"/>
      <c r="I7955" s="619"/>
      <c r="J7955" s="621"/>
      <c r="K7955" s="621"/>
      <c r="L7955" s="623"/>
    </row>
    <row r="7956" spans="1:12" s="194" customFormat="1" ht="24.6" customHeight="1" x14ac:dyDescent="0.15">
      <c r="A7956" s="624">
        <v>1494</v>
      </c>
      <c r="B7956" s="203" t="s">
        <v>12</v>
      </c>
      <c r="C7956" s="207" t="s">
        <v>11</v>
      </c>
      <c r="D7956" s="207" t="s">
        <v>280</v>
      </c>
      <c r="E7956" s="207" t="s">
        <v>281</v>
      </c>
      <c r="F7956" s="627" t="s">
        <v>8</v>
      </c>
      <c r="G7956" s="628"/>
      <c r="H7956" s="629"/>
      <c r="I7956" s="630"/>
      <c r="J7956" s="630"/>
      <c r="K7956" s="630"/>
      <c r="L7956" s="631"/>
    </row>
    <row r="7957" spans="1:12" s="194" customFormat="1" ht="26.65" customHeight="1" x14ac:dyDescent="0.15">
      <c r="A7957" s="625"/>
      <c r="B7957" s="620" t="s">
        <v>4583</v>
      </c>
      <c r="C7957" s="632" t="s">
        <v>4584</v>
      </c>
      <c r="D7957" s="634">
        <v>43436</v>
      </c>
      <c r="E7957" s="620" t="s">
        <v>3704</v>
      </c>
      <c r="F7957" s="636" t="s">
        <v>4585</v>
      </c>
      <c r="G7957" s="637"/>
      <c r="H7957" s="610" t="s">
        <v>286</v>
      </c>
      <c r="I7957" s="611"/>
      <c r="J7957" s="209" t="s">
        <v>287</v>
      </c>
      <c r="K7957" s="209" t="s">
        <v>16</v>
      </c>
      <c r="L7957" s="210">
        <v>1009</v>
      </c>
    </row>
    <row r="7958" spans="1:12" s="194" customFormat="1" ht="409.6" customHeight="1" x14ac:dyDescent="0.15">
      <c r="A7958" s="625"/>
      <c r="B7958" s="640"/>
      <c r="C7958" s="641"/>
      <c r="D7958" s="642"/>
      <c r="E7958" s="640"/>
      <c r="F7958" s="643"/>
      <c r="G7958" s="644"/>
      <c r="H7958" s="616" t="s">
        <v>242</v>
      </c>
      <c r="I7958" s="617"/>
      <c r="J7958" s="620" t="s">
        <v>287</v>
      </c>
      <c r="K7958" s="620" t="s">
        <v>16</v>
      </c>
      <c r="L7958" s="622">
        <v>171.64</v>
      </c>
    </row>
    <row r="7959" spans="1:12" s="194" customFormat="1" ht="409.6" customHeight="1" x14ac:dyDescent="0.15">
      <c r="A7959" s="625"/>
      <c r="B7959" s="640"/>
      <c r="C7959" s="641"/>
      <c r="D7959" s="642"/>
      <c r="E7959" s="640"/>
      <c r="F7959" s="643"/>
      <c r="G7959" s="644"/>
      <c r="H7959" s="646"/>
      <c r="I7959" s="647"/>
      <c r="J7959" s="640"/>
      <c r="K7959" s="640"/>
      <c r="L7959" s="645"/>
    </row>
    <row r="7960" spans="1:12" s="194" customFormat="1" ht="106.15" customHeight="1" x14ac:dyDescent="0.15">
      <c r="A7960" s="625"/>
      <c r="B7960" s="621"/>
      <c r="C7960" s="633"/>
      <c r="D7960" s="635"/>
      <c r="E7960" s="621"/>
      <c r="F7960" s="638"/>
      <c r="G7960" s="639"/>
      <c r="H7960" s="618"/>
      <c r="I7960" s="619"/>
      <c r="J7960" s="621"/>
      <c r="K7960" s="621"/>
      <c r="L7960" s="623"/>
    </row>
    <row r="7961" spans="1:12" s="194" customFormat="1" ht="24.6" customHeight="1" x14ac:dyDescent="0.15">
      <c r="A7961" s="625"/>
      <c r="B7961" s="203" t="s">
        <v>6</v>
      </c>
      <c r="C7961" s="207" t="s">
        <v>5</v>
      </c>
      <c r="D7961" s="207" t="s">
        <v>288</v>
      </c>
      <c r="E7961" s="207" t="s">
        <v>289</v>
      </c>
      <c r="F7961" s="612"/>
      <c r="G7961" s="613"/>
      <c r="H7961" s="616" t="s">
        <v>290</v>
      </c>
      <c r="I7961" s="617"/>
      <c r="J7961" s="620" t="s">
        <v>287</v>
      </c>
      <c r="K7961" s="620" t="s">
        <v>16</v>
      </c>
      <c r="L7961" s="622">
        <v>100</v>
      </c>
    </row>
    <row r="7962" spans="1:12" s="194" customFormat="1" ht="24.6" customHeight="1" x14ac:dyDescent="0.15">
      <c r="A7962" s="626"/>
      <c r="B7962" s="209" t="s">
        <v>460</v>
      </c>
      <c r="C7962" s="209" t="s">
        <v>4585</v>
      </c>
      <c r="D7962" s="211">
        <v>43450</v>
      </c>
      <c r="E7962" s="209" t="s">
        <v>4586</v>
      </c>
      <c r="F7962" s="614"/>
      <c r="G7962" s="615"/>
      <c r="H7962" s="618"/>
      <c r="I7962" s="619"/>
      <c r="J7962" s="621"/>
      <c r="K7962" s="621"/>
      <c r="L7962" s="623"/>
    </row>
    <row r="7963" spans="1:12" s="194" customFormat="1" ht="24.6" customHeight="1" x14ac:dyDescent="0.15">
      <c r="A7963" s="624">
        <v>1495</v>
      </c>
      <c r="B7963" s="203" t="s">
        <v>12</v>
      </c>
      <c r="C7963" s="207" t="s">
        <v>11</v>
      </c>
      <c r="D7963" s="207" t="s">
        <v>280</v>
      </c>
      <c r="E7963" s="207" t="s">
        <v>281</v>
      </c>
      <c r="F7963" s="627" t="s">
        <v>8</v>
      </c>
      <c r="G7963" s="628"/>
      <c r="H7963" s="629"/>
      <c r="I7963" s="630"/>
      <c r="J7963" s="630"/>
      <c r="K7963" s="630"/>
      <c r="L7963" s="631"/>
    </row>
    <row r="7964" spans="1:12" s="194" customFormat="1" ht="26.65" customHeight="1" x14ac:dyDescent="0.15">
      <c r="A7964" s="625"/>
      <c r="B7964" s="620" t="s">
        <v>4583</v>
      </c>
      <c r="C7964" s="632" t="s">
        <v>4584</v>
      </c>
      <c r="D7964" s="634">
        <v>43436</v>
      </c>
      <c r="E7964" s="620" t="s">
        <v>3704</v>
      </c>
      <c r="F7964" s="636" t="s">
        <v>3705</v>
      </c>
      <c r="G7964" s="637"/>
      <c r="H7964" s="610" t="s">
        <v>286</v>
      </c>
      <c r="I7964" s="611"/>
      <c r="J7964" s="209" t="s">
        <v>287</v>
      </c>
      <c r="K7964" s="209" t="s">
        <v>16</v>
      </c>
      <c r="L7964" s="210">
        <v>210</v>
      </c>
    </row>
    <row r="7965" spans="1:12" s="194" customFormat="1" ht="409.6" customHeight="1" x14ac:dyDescent="0.15">
      <c r="A7965" s="625"/>
      <c r="B7965" s="640"/>
      <c r="C7965" s="641"/>
      <c r="D7965" s="642"/>
      <c r="E7965" s="640"/>
      <c r="F7965" s="643"/>
      <c r="G7965" s="644"/>
      <c r="H7965" s="616" t="s">
        <v>242</v>
      </c>
      <c r="I7965" s="617"/>
      <c r="J7965" s="620" t="s">
        <v>287</v>
      </c>
      <c r="K7965" s="620" t="s">
        <v>287</v>
      </c>
      <c r="L7965" s="622">
        <v>0</v>
      </c>
    </row>
    <row r="7966" spans="1:12" s="194" customFormat="1" ht="409.6" customHeight="1" x14ac:dyDescent="0.15">
      <c r="A7966" s="625"/>
      <c r="B7966" s="640"/>
      <c r="C7966" s="641"/>
      <c r="D7966" s="642"/>
      <c r="E7966" s="640"/>
      <c r="F7966" s="643"/>
      <c r="G7966" s="644"/>
      <c r="H7966" s="646"/>
      <c r="I7966" s="647"/>
      <c r="J7966" s="640"/>
      <c r="K7966" s="640"/>
      <c r="L7966" s="645"/>
    </row>
    <row r="7967" spans="1:12" s="194" customFormat="1" ht="106.15" customHeight="1" x14ac:dyDescent="0.15">
      <c r="A7967" s="625"/>
      <c r="B7967" s="621"/>
      <c r="C7967" s="633"/>
      <c r="D7967" s="635"/>
      <c r="E7967" s="621"/>
      <c r="F7967" s="638"/>
      <c r="G7967" s="639"/>
      <c r="H7967" s="618"/>
      <c r="I7967" s="619"/>
      <c r="J7967" s="621"/>
      <c r="K7967" s="621"/>
      <c r="L7967" s="623"/>
    </row>
    <row r="7968" spans="1:12" s="194" customFormat="1" ht="24.6" customHeight="1" x14ac:dyDescent="0.15">
      <c r="A7968" s="625"/>
      <c r="B7968" s="203" t="s">
        <v>6</v>
      </c>
      <c r="C7968" s="207" t="s">
        <v>5</v>
      </c>
      <c r="D7968" s="207" t="s">
        <v>288</v>
      </c>
      <c r="E7968" s="207" t="s">
        <v>289</v>
      </c>
      <c r="F7968" s="612"/>
      <c r="G7968" s="613"/>
      <c r="H7968" s="616" t="s">
        <v>290</v>
      </c>
      <c r="I7968" s="617"/>
      <c r="J7968" s="620" t="s">
        <v>287</v>
      </c>
      <c r="K7968" s="620" t="s">
        <v>16</v>
      </c>
      <c r="L7968" s="622">
        <v>650</v>
      </c>
    </row>
    <row r="7969" spans="1:12" s="194" customFormat="1" ht="24.6" customHeight="1" x14ac:dyDescent="0.15">
      <c r="A7969" s="626"/>
      <c r="B7969" s="209" t="s">
        <v>460</v>
      </c>
      <c r="C7969" s="209" t="s">
        <v>3705</v>
      </c>
      <c r="D7969" s="211">
        <v>43450</v>
      </c>
      <c r="E7969" s="209" t="s">
        <v>4586</v>
      </c>
      <c r="F7969" s="614"/>
      <c r="G7969" s="615"/>
      <c r="H7969" s="618"/>
      <c r="I7969" s="619"/>
      <c r="J7969" s="621"/>
      <c r="K7969" s="621"/>
      <c r="L7969" s="623"/>
    </row>
    <row r="7970" spans="1:12" s="194" customFormat="1" ht="24.6" customHeight="1" x14ac:dyDescent="0.15">
      <c r="A7970" s="624">
        <v>1496</v>
      </c>
      <c r="B7970" s="203" t="s">
        <v>12</v>
      </c>
      <c r="C7970" s="207" t="s">
        <v>11</v>
      </c>
      <c r="D7970" s="207" t="s">
        <v>280</v>
      </c>
      <c r="E7970" s="207" t="s">
        <v>281</v>
      </c>
      <c r="F7970" s="627" t="s">
        <v>8</v>
      </c>
      <c r="G7970" s="628"/>
      <c r="H7970" s="629"/>
      <c r="I7970" s="630"/>
      <c r="J7970" s="630"/>
      <c r="K7970" s="630"/>
      <c r="L7970" s="631"/>
    </row>
    <row r="7971" spans="1:12" s="194" customFormat="1" ht="26.65" customHeight="1" x14ac:dyDescent="0.15">
      <c r="A7971" s="625"/>
      <c r="B7971" s="620" t="s">
        <v>4587</v>
      </c>
      <c r="C7971" s="632" t="s">
        <v>4588</v>
      </c>
      <c r="D7971" s="634">
        <v>43515</v>
      </c>
      <c r="E7971" s="620" t="s">
        <v>2059</v>
      </c>
      <c r="F7971" s="636" t="s">
        <v>2303</v>
      </c>
      <c r="G7971" s="637"/>
      <c r="H7971" s="610" t="s">
        <v>286</v>
      </c>
      <c r="I7971" s="611"/>
      <c r="J7971" s="209" t="s">
        <v>287</v>
      </c>
      <c r="K7971" s="209" t="s">
        <v>16</v>
      </c>
      <c r="L7971" s="210">
        <v>696</v>
      </c>
    </row>
    <row r="7972" spans="1:12" s="194" customFormat="1" ht="115.7" customHeight="1" x14ac:dyDescent="0.15">
      <c r="A7972" s="625"/>
      <c r="B7972" s="621"/>
      <c r="C7972" s="633"/>
      <c r="D7972" s="635"/>
      <c r="E7972" s="621"/>
      <c r="F7972" s="638"/>
      <c r="G7972" s="639"/>
      <c r="H7972" s="610" t="s">
        <v>242</v>
      </c>
      <c r="I7972" s="611"/>
      <c r="J7972" s="209" t="s">
        <v>287</v>
      </c>
      <c r="K7972" s="209" t="s">
        <v>16</v>
      </c>
      <c r="L7972" s="210">
        <v>379.96</v>
      </c>
    </row>
    <row r="7973" spans="1:12" s="194" customFormat="1" ht="24.6" customHeight="1" x14ac:dyDescent="0.15">
      <c r="A7973" s="625"/>
      <c r="B7973" s="203" t="s">
        <v>6</v>
      </c>
      <c r="C7973" s="207" t="s">
        <v>5</v>
      </c>
      <c r="D7973" s="207" t="s">
        <v>288</v>
      </c>
      <c r="E7973" s="207" t="s">
        <v>289</v>
      </c>
      <c r="F7973" s="612"/>
      <c r="G7973" s="613"/>
      <c r="H7973" s="616" t="s">
        <v>290</v>
      </c>
      <c r="I7973" s="617"/>
      <c r="J7973" s="620" t="s">
        <v>287</v>
      </c>
      <c r="K7973" s="620" t="s">
        <v>287</v>
      </c>
      <c r="L7973" s="622">
        <v>0</v>
      </c>
    </row>
    <row r="7974" spans="1:12" s="194" customFormat="1" ht="24.6" customHeight="1" x14ac:dyDescent="0.15">
      <c r="A7974" s="626"/>
      <c r="B7974" s="209" t="s">
        <v>291</v>
      </c>
      <c r="C7974" s="209" t="s">
        <v>2303</v>
      </c>
      <c r="D7974" s="211">
        <v>43519</v>
      </c>
      <c r="E7974" s="209" t="s">
        <v>588</v>
      </c>
      <c r="F7974" s="614"/>
      <c r="G7974" s="615"/>
      <c r="H7974" s="618"/>
      <c r="I7974" s="619"/>
      <c r="J7974" s="621"/>
      <c r="K7974" s="621"/>
      <c r="L7974" s="623"/>
    </row>
    <row r="7975" spans="1:12" s="194" customFormat="1" ht="24.6" customHeight="1" x14ac:dyDescent="0.15">
      <c r="A7975" s="624">
        <v>1497</v>
      </c>
      <c r="B7975" s="203" t="s">
        <v>12</v>
      </c>
      <c r="C7975" s="207" t="s">
        <v>11</v>
      </c>
      <c r="D7975" s="207" t="s">
        <v>280</v>
      </c>
      <c r="E7975" s="207" t="s">
        <v>281</v>
      </c>
      <c r="F7975" s="627" t="s">
        <v>8</v>
      </c>
      <c r="G7975" s="628"/>
      <c r="H7975" s="629"/>
      <c r="I7975" s="630"/>
      <c r="J7975" s="630"/>
      <c r="K7975" s="630"/>
      <c r="L7975" s="631"/>
    </row>
    <row r="7976" spans="1:12" s="194" customFormat="1" ht="26.65" customHeight="1" x14ac:dyDescent="0.15">
      <c r="A7976" s="625"/>
      <c r="B7976" s="620" t="s">
        <v>4589</v>
      </c>
      <c r="C7976" s="632" t="s">
        <v>4590</v>
      </c>
      <c r="D7976" s="634">
        <v>43375</v>
      </c>
      <c r="E7976" s="620" t="s">
        <v>331</v>
      </c>
      <c r="F7976" s="636" t="s">
        <v>1597</v>
      </c>
      <c r="G7976" s="637"/>
      <c r="H7976" s="610" t="s">
        <v>286</v>
      </c>
      <c r="I7976" s="611"/>
      <c r="J7976" s="209" t="s">
        <v>287</v>
      </c>
      <c r="K7976" s="209" t="s">
        <v>16</v>
      </c>
      <c r="L7976" s="210">
        <v>378</v>
      </c>
    </row>
    <row r="7977" spans="1:12" s="194" customFormat="1" ht="409.6" customHeight="1" x14ac:dyDescent="0.15">
      <c r="A7977" s="625"/>
      <c r="B7977" s="640"/>
      <c r="C7977" s="641"/>
      <c r="D7977" s="642"/>
      <c r="E7977" s="640"/>
      <c r="F7977" s="643"/>
      <c r="G7977" s="644"/>
      <c r="H7977" s="616" t="s">
        <v>242</v>
      </c>
      <c r="I7977" s="617"/>
      <c r="J7977" s="620" t="s">
        <v>287</v>
      </c>
      <c r="K7977" s="620" t="s">
        <v>16</v>
      </c>
      <c r="L7977" s="622">
        <v>539</v>
      </c>
    </row>
    <row r="7978" spans="1:12" s="194" customFormat="1" ht="116.25" customHeight="1" x14ac:dyDescent="0.15">
      <c r="A7978" s="625"/>
      <c r="B7978" s="621"/>
      <c r="C7978" s="633"/>
      <c r="D7978" s="635"/>
      <c r="E7978" s="621"/>
      <c r="F7978" s="638"/>
      <c r="G7978" s="639"/>
      <c r="H7978" s="618"/>
      <c r="I7978" s="619"/>
      <c r="J7978" s="621"/>
      <c r="K7978" s="621"/>
      <c r="L7978" s="623"/>
    </row>
    <row r="7979" spans="1:12" s="194" customFormat="1" ht="24.6" customHeight="1" x14ac:dyDescent="0.15">
      <c r="A7979" s="625"/>
      <c r="B7979" s="203" t="s">
        <v>6</v>
      </c>
      <c r="C7979" s="207" t="s">
        <v>5</v>
      </c>
      <c r="D7979" s="207" t="s">
        <v>288</v>
      </c>
      <c r="E7979" s="207" t="s">
        <v>289</v>
      </c>
      <c r="F7979" s="612"/>
      <c r="G7979" s="613"/>
      <c r="H7979" s="616" t="s">
        <v>290</v>
      </c>
      <c r="I7979" s="617"/>
      <c r="J7979" s="620" t="s">
        <v>287</v>
      </c>
      <c r="K7979" s="620" t="s">
        <v>16</v>
      </c>
      <c r="L7979" s="622">
        <v>850</v>
      </c>
    </row>
    <row r="7980" spans="1:12" s="194" customFormat="1" ht="24.6" customHeight="1" x14ac:dyDescent="0.15">
      <c r="A7980" s="626"/>
      <c r="B7980" s="209" t="s">
        <v>317</v>
      </c>
      <c r="C7980" s="209" t="s">
        <v>1597</v>
      </c>
      <c r="D7980" s="211">
        <v>43378</v>
      </c>
      <c r="E7980" s="209" t="s">
        <v>3955</v>
      </c>
      <c r="F7980" s="614"/>
      <c r="G7980" s="615"/>
      <c r="H7980" s="618"/>
      <c r="I7980" s="619"/>
      <c r="J7980" s="621"/>
      <c r="K7980" s="621"/>
      <c r="L7980" s="623"/>
    </row>
    <row r="7981" spans="1:12" s="194" customFormat="1" ht="24.6" customHeight="1" x14ac:dyDescent="0.15">
      <c r="A7981" s="624">
        <v>1498</v>
      </c>
      <c r="B7981" s="203" t="s">
        <v>12</v>
      </c>
      <c r="C7981" s="207" t="s">
        <v>11</v>
      </c>
      <c r="D7981" s="207" t="s">
        <v>280</v>
      </c>
      <c r="E7981" s="207" t="s">
        <v>281</v>
      </c>
      <c r="F7981" s="627" t="s">
        <v>8</v>
      </c>
      <c r="G7981" s="628"/>
      <c r="H7981" s="629"/>
      <c r="I7981" s="630"/>
      <c r="J7981" s="630"/>
      <c r="K7981" s="630"/>
      <c r="L7981" s="631"/>
    </row>
    <row r="7982" spans="1:12" s="194" customFormat="1" ht="26.65" customHeight="1" x14ac:dyDescent="0.15">
      <c r="A7982" s="625"/>
      <c r="B7982" s="620" t="s">
        <v>4589</v>
      </c>
      <c r="C7982" s="632" t="s">
        <v>4591</v>
      </c>
      <c r="D7982" s="634">
        <v>43383</v>
      </c>
      <c r="E7982" s="620" t="s">
        <v>1336</v>
      </c>
      <c r="F7982" s="636" t="s">
        <v>4592</v>
      </c>
      <c r="G7982" s="637"/>
      <c r="H7982" s="610" t="s">
        <v>286</v>
      </c>
      <c r="I7982" s="611"/>
      <c r="J7982" s="209" t="s">
        <v>287</v>
      </c>
      <c r="K7982" s="209" t="s">
        <v>16</v>
      </c>
      <c r="L7982" s="210">
        <v>225.87</v>
      </c>
    </row>
    <row r="7983" spans="1:12" s="194" customFormat="1" ht="409.6" customHeight="1" x14ac:dyDescent="0.15">
      <c r="A7983" s="625"/>
      <c r="B7983" s="640"/>
      <c r="C7983" s="641"/>
      <c r="D7983" s="642"/>
      <c r="E7983" s="640"/>
      <c r="F7983" s="643"/>
      <c r="G7983" s="644"/>
      <c r="H7983" s="616" t="s">
        <v>242</v>
      </c>
      <c r="I7983" s="617"/>
      <c r="J7983" s="620" t="s">
        <v>287</v>
      </c>
      <c r="K7983" s="620" t="s">
        <v>16</v>
      </c>
      <c r="L7983" s="622">
        <v>266.39999999999998</v>
      </c>
    </row>
    <row r="7984" spans="1:12" s="194" customFormat="1" ht="62.45" customHeight="1" x14ac:dyDescent="0.15">
      <c r="A7984" s="625"/>
      <c r="B7984" s="621"/>
      <c r="C7984" s="633"/>
      <c r="D7984" s="635"/>
      <c r="E7984" s="621"/>
      <c r="F7984" s="638"/>
      <c r="G7984" s="639"/>
      <c r="H7984" s="618"/>
      <c r="I7984" s="619"/>
      <c r="J7984" s="621"/>
      <c r="K7984" s="621"/>
      <c r="L7984" s="623"/>
    </row>
    <row r="7985" spans="1:12" s="194" customFormat="1" ht="24.6" customHeight="1" x14ac:dyDescent="0.15">
      <c r="A7985" s="625"/>
      <c r="B7985" s="203" t="s">
        <v>6</v>
      </c>
      <c r="C7985" s="207" t="s">
        <v>5</v>
      </c>
      <c r="D7985" s="207" t="s">
        <v>288</v>
      </c>
      <c r="E7985" s="207" t="s">
        <v>289</v>
      </c>
      <c r="F7985" s="612"/>
      <c r="G7985" s="613"/>
      <c r="H7985" s="616" t="s">
        <v>290</v>
      </c>
      <c r="I7985" s="617"/>
      <c r="J7985" s="620" t="s">
        <v>287</v>
      </c>
      <c r="K7985" s="620" t="s">
        <v>16</v>
      </c>
      <c r="L7985" s="622">
        <v>100</v>
      </c>
    </row>
    <row r="7986" spans="1:12" s="194" customFormat="1" ht="24.6" customHeight="1" x14ac:dyDescent="0.15">
      <c r="A7986" s="626"/>
      <c r="B7986" s="209" t="s">
        <v>317</v>
      </c>
      <c r="C7986" s="209" t="s">
        <v>4592</v>
      </c>
      <c r="D7986" s="211">
        <v>43384</v>
      </c>
      <c r="E7986" s="209" t="s">
        <v>4593</v>
      </c>
      <c r="F7986" s="614"/>
      <c r="G7986" s="615"/>
      <c r="H7986" s="618"/>
      <c r="I7986" s="619"/>
      <c r="J7986" s="621"/>
      <c r="K7986" s="621"/>
      <c r="L7986" s="623"/>
    </row>
    <row r="7987" spans="1:12" s="194" customFormat="1" ht="24.6" customHeight="1" x14ac:dyDescent="0.15">
      <c r="A7987" s="624">
        <v>1499</v>
      </c>
      <c r="B7987" s="203" t="s">
        <v>12</v>
      </c>
      <c r="C7987" s="207" t="s">
        <v>11</v>
      </c>
      <c r="D7987" s="207" t="s">
        <v>280</v>
      </c>
      <c r="E7987" s="207" t="s">
        <v>281</v>
      </c>
      <c r="F7987" s="627" t="s">
        <v>8</v>
      </c>
      <c r="G7987" s="628"/>
      <c r="H7987" s="629"/>
      <c r="I7987" s="630"/>
      <c r="J7987" s="630"/>
      <c r="K7987" s="630"/>
      <c r="L7987" s="631"/>
    </row>
    <row r="7988" spans="1:12" s="194" customFormat="1" ht="26.65" customHeight="1" x14ac:dyDescent="0.15">
      <c r="A7988" s="625"/>
      <c r="B7988" s="620" t="s">
        <v>4589</v>
      </c>
      <c r="C7988" s="632" t="s">
        <v>4594</v>
      </c>
      <c r="D7988" s="634">
        <v>43405</v>
      </c>
      <c r="E7988" s="620" t="s">
        <v>628</v>
      </c>
      <c r="F7988" s="636" t="s">
        <v>3850</v>
      </c>
      <c r="G7988" s="637"/>
      <c r="H7988" s="610" t="s">
        <v>286</v>
      </c>
      <c r="I7988" s="611"/>
      <c r="J7988" s="209" t="s">
        <v>287</v>
      </c>
      <c r="K7988" s="209" t="s">
        <v>16</v>
      </c>
      <c r="L7988" s="210">
        <v>295</v>
      </c>
    </row>
    <row r="7989" spans="1:12" s="194" customFormat="1" ht="353.1" customHeight="1" x14ac:dyDescent="0.15">
      <c r="A7989" s="625"/>
      <c r="B7989" s="621"/>
      <c r="C7989" s="633"/>
      <c r="D7989" s="635"/>
      <c r="E7989" s="621"/>
      <c r="F7989" s="638"/>
      <c r="G7989" s="639"/>
      <c r="H7989" s="610" t="s">
        <v>242</v>
      </c>
      <c r="I7989" s="611"/>
      <c r="J7989" s="209" t="s">
        <v>287</v>
      </c>
      <c r="K7989" s="209" t="s">
        <v>287</v>
      </c>
      <c r="L7989" s="210">
        <v>0</v>
      </c>
    </row>
    <row r="7990" spans="1:12" s="194" customFormat="1" ht="24.6" customHeight="1" x14ac:dyDescent="0.15">
      <c r="A7990" s="625"/>
      <c r="B7990" s="203" t="s">
        <v>6</v>
      </c>
      <c r="C7990" s="207" t="s">
        <v>5</v>
      </c>
      <c r="D7990" s="207" t="s">
        <v>288</v>
      </c>
      <c r="E7990" s="207" t="s">
        <v>289</v>
      </c>
      <c r="F7990" s="612"/>
      <c r="G7990" s="613"/>
      <c r="H7990" s="616" t="s">
        <v>290</v>
      </c>
      <c r="I7990" s="617"/>
      <c r="J7990" s="620" t="s">
        <v>287</v>
      </c>
      <c r="K7990" s="620" t="s">
        <v>287</v>
      </c>
      <c r="L7990" s="622">
        <v>0</v>
      </c>
    </row>
    <row r="7991" spans="1:12" s="194" customFormat="1" ht="24.6" customHeight="1" x14ac:dyDescent="0.15">
      <c r="A7991" s="626"/>
      <c r="B7991" s="209" t="s">
        <v>317</v>
      </c>
      <c r="C7991" s="209" t="s">
        <v>3850</v>
      </c>
      <c r="D7991" s="211">
        <v>43406</v>
      </c>
      <c r="E7991" s="209" t="s">
        <v>2803</v>
      </c>
      <c r="F7991" s="614"/>
      <c r="G7991" s="615"/>
      <c r="H7991" s="618"/>
      <c r="I7991" s="619"/>
      <c r="J7991" s="621"/>
      <c r="K7991" s="621"/>
      <c r="L7991" s="623"/>
    </row>
    <row r="7992" spans="1:12" s="194" customFormat="1" ht="24.6" customHeight="1" x14ac:dyDescent="0.15">
      <c r="A7992" s="624">
        <v>1500</v>
      </c>
      <c r="B7992" s="203" t="s">
        <v>12</v>
      </c>
      <c r="C7992" s="207" t="s">
        <v>11</v>
      </c>
      <c r="D7992" s="207" t="s">
        <v>280</v>
      </c>
      <c r="E7992" s="207" t="s">
        <v>281</v>
      </c>
      <c r="F7992" s="627" t="s">
        <v>8</v>
      </c>
      <c r="G7992" s="628"/>
      <c r="H7992" s="629"/>
      <c r="I7992" s="630"/>
      <c r="J7992" s="630"/>
      <c r="K7992" s="630"/>
      <c r="L7992" s="631"/>
    </row>
    <row r="7993" spans="1:12" s="194" customFormat="1" ht="26.65" customHeight="1" x14ac:dyDescent="0.15">
      <c r="A7993" s="625"/>
      <c r="B7993" s="620" t="s">
        <v>4589</v>
      </c>
      <c r="C7993" s="632" t="s">
        <v>4595</v>
      </c>
      <c r="D7993" s="634">
        <v>43527</v>
      </c>
      <c r="E7993" s="620" t="s">
        <v>331</v>
      </c>
      <c r="F7993" s="636" t="s">
        <v>4596</v>
      </c>
      <c r="G7993" s="637"/>
      <c r="H7993" s="610" t="s">
        <v>286</v>
      </c>
      <c r="I7993" s="611"/>
      <c r="J7993" s="209" t="s">
        <v>287</v>
      </c>
      <c r="K7993" s="209" t="s">
        <v>16</v>
      </c>
      <c r="L7993" s="210">
        <v>707</v>
      </c>
    </row>
    <row r="7994" spans="1:12" s="194" customFormat="1" ht="309.75" customHeight="1" x14ac:dyDescent="0.15">
      <c r="A7994" s="625"/>
      <c r="B7994" s="621"/>
      <c r="C7994" s="633"/>
      <c r="D7994" s="635"/>
      <c r="E7994" s="621"/>
      <c r="F7994" s="638"/>
      <c r="G7994" s="639"/>
      <c r="H7994" s="610" t="s">
        <v>242</v>
      </c>
      <c r="I7994" s="611"/>
      <c r="J7994" s="209" t="s">
        <v>287</v>
      </c>
      <c r="K7994" s="209" t="s">
        <v>16</v>
      </c>
      <c r="L7994" s="210">
        <v>437.4</v>
      </c>
    </row>
    <row r="7995" spans="1:12" s="194" customFormat="1" ht="24.6" customHeight="1" x14ac:dyDescent="0.15">
      <c r="A7995" s="625"/>
      <c r="B7995" s="203" t="s">
        <v>6</v>
      </c>
      <c r="C7995" s="207" t="s">
        <v>5</v>
      </c>
      <c r="D7995" s="207" t="s">
        <v>288</v>
      </c>
      <c r="E7995" s="207" t="s">
        <v>289</v>
      </c>
      <c r="F7995" s="612"/>
      <c r="G7995" s="613"/>
      <c r="H7995" s="616" t="s">
        <v>290</v>
      </c>
      <c r="I7995" s="617"/>
      <c r="J7995" s="620" t="s">
        <v>287</v>
      </c>
      <c r="K7995" s="620" t="s">
        <v>16</v>
      </c>
      <c r="L7995" s="622">
        <v>750</v>
      </c>
    </row>
    <row r="7996" spans="1:12" s="194" customFormat="1" ht="24.6" customHeight="1" x14ac:dyDescent="0.15">
      <c r="A7996" s="626"/>
      <c r="B7996" s="209" t="s">
        <v>317</v>
      </c>
      <c r="C7996" s="209" t="s">
        <v>4596</v>
      </c>
      <c r="D7996" s="211">
        <v>43531</v>
      </c>
      <c r="E7996" s="209" t="s">
        <v>1473</v>
      </c>
      <c r="F7996" s="614"/>
      <c r="G7996" s="615"/>
      <c r="H7996" s="618"/>
      <c r="I7996" s="619"/>
      <c r="J7996" s="621"/>
      <c r="K7996" s="621"/>
      <c r="L7996" s="623"/>
    </row>
    <row r="7997" spans="1:12" s="194" customFormat="1" ht="24.6" customHeight="1" x14ac:dyDescent="0.15">
      <c r="A7997" s="624">
        <v>1501</v>
      </c>
      <c r="B7997" s="203" t="s">
        <v>12</v>
      </c>
      <c r="C7997" s="207" t="s">
        <v>11</v>
      </c>
      <c r="D7997" s="207" t="s">
        <v>280</v>
      </c>
      <c r="E7997" s="207" t="s">
        <v>281</v>
      </c>
      <c r="F7997" s="627" t="s">
        <v>8</v>
      </c>
      <c r="G7997" s="628"/>
      <c r="H7997" s="629"/>
      <c r="I7997" s="630"/>
      <c r="J7997" s="630"/>
      <c r="K7997" s="630"/>
      <c r="L7997" s="631"/>
    </row>
    <row r="7998" spans="1:12" s="194" customFormat="1" ht="26.65" customHeight="1" x14ac:dyDescent="0.15">
      <c r="A7998" s="625"/>
      <c r="B7998" s="620" t="s">
        <v>4597</v>
      </c>
      <c r="C7998" s="632" t="s">
        <v>4598</v>
      </c>
      <c r="D7998" s="634">
        <v>43392</v>
      </c>
      <c r="E7998" s="620" t="s">
        <v>1312</v>
      </c>
      <c r="F7998" s="636" t="s">
        <v>2962</v>
      </c>
      <c r="G7998" s="637"/>
      <c r="H7998" s="610" t="s">
        <v>286</v>
      </c>
      <c r="I7998" s="611"/>
      <c r="J7998" s="209" t="s">
        <v>287</v>
      </c>
      <c r="K7998" s="209" t="s">
        <v>16</v>
      </c>
      <c r="L7998" s="210">
        <v>377.52</v>
      </c>
    </row>
    <row r="7999" spans="1:12" s="194" customFormat="1" ht="409.6" customHeight="1" x14ac:dyDescent="0.15">
      <c r="A7999" s="625"/>
      <c r="B7999" s="640"/>
      <c r="C7999" s="641"/>
      <c r="D7999" s="642"/>
      <c r="E7999" s="640"/>
      <c r="F7999" s="643"/>
      <c r="G7999" s="644"/>
      <c r="H7999" s="616" t="s">
        <v>242</v>
      </c>
      <c r="I7999" s="617"/>
      <c r="J7999" s="620" t="s">
        <v>287</v>
      </c>
      <c r="K7999" s="620" t="s">
        <v>287</v>
      </c>
      <c r="L7999" s="622">
        <v>0</v>
      </c>
    </row>
    <row r="8000" spans="1:12" s="194" customFormat="1" ht="62.45" customHeight="1" x14ac:dyDescent="0.15">
      <c r="A8000" s="625"/>
      <c r="B8000" s="621"/>
      <c r="C8000" s="633"/>
      <c r="D8000" s="635"/>
      <c r="E8000" s="621"/>
      <c r="F8000" s="638"/>
      <c r="G8000" s="639"/>
      <c r="H8000" s="618"/>
      <c r="I8000" s="619"/>
      <c r="J8000" s="621"/>
      <c r="K8000" s="621"/>
      <c r="L8000" s="623"/>
    </row>
    <row r="8001" spans="1:12" s="194" customFormat="1" ht="24.6" customHeight="1" x14ac:dyDescent="0.15">
      <c r="A8001" s="625"/>
      <c r="B8001" s="203" t="s">
        <v>6</v>
      </c>
      <c r="C8001" s="207" t="s">
        <v>5</v>
      </c>
      <c r="D8001" s="207" t="s">
        <v>288</v>
      </c>
      <c r="E8001" s="207" t="s">
        <v>289</v>
      </c>
      <c r="F8001" s="612"/>
      <c r="G8001" s="613"/>
      <c r="H8001" s="616" t="s">
        <v>290</v>
      </c>
      <c r="I8001" s="617"/>
      <c r="J8001" s="620" t="s">
        <v>287</v>
      </c>
      <c r="K8001" s="620" t="s">
        <v>287</v>
      </c>
      <c r="L8001" s="622">
        <v>0</v>
      </c>
    </row>
    <row r="8002" spans="1:12" s="194" customFormat="1" ht="24.6" customHeight="1" x14ac:dyDescent="0.15">
      <c r="A8002" s="626"/>
      <c r="B8002" s="209" t="s">
        <v>439</v>
      </c>
      <c r="C8002" s="209" t="s">
        <v>2962</v>
      </c>
      <c r="D8002" s="211">
        <v>43403</v>
      </c>
      <c r="E8002" s="209" t="s">
        <v>4599</v>
      </c>
      <c r="F8002" s="614"/>
      <c r="G8002" s="615"/>
      <c r="H8002" s="618"/>
      <c r="I8002" s="619"/>
      <c r="J8002" s="621"/>
      <c r="K8002" s="621"/>
      <c r="L8002" s="623"/>
    </row>
    <row r="8003" spans="1:12" s="194" customFormat="1" ht="24.6" customHeight="1" x14ac:dyDescent="0.15">
      <c r="A8003" s="624">
        <v>1502</v>
      </c>
      <c r="B8003" s="203" t="s">
        <v>12</v>
      </c>
      <c r="C8003" s="207" t="s">
        <v>11</v>
      </c>
      <c r="D8003" s="207" t="s">
        <v>280</v>
      </c>
      <c r="E8003" s="207" t="s">
        <v>281</v>
      </c>
      <c r="F8003" s="627" t="s">
        <v>8</v>
      </c>
      <c r="G8003" s="628"/>
      <c r="H8003" s="629"/>
      <c r="I8003" s="630"/>
      <c r="J8003" s="630"/>
      <c r="K8003" s="630"/>
      <c r="L8003" s="631"/>
    </row>
    <row r="8004" spans="1:12" s="194" customFormat="1" ht="26.65" customHeight="1" x14ac:dyDescent="0.15">
      <c r="A8004" s="625"/>
      <c r="B8004" s="620" t="s">
        <v>4597</v>
      </c>
      <c r="C8004" s="632" t="s">
        <v>4600</v>
      </c>
      <c r="D8004" s="634">
        <v>43416</v>
      </c>
      <c r="E8004" s="620" t="s">
        <v>675</v>
      </c>
      <c r="F8004" s="636" t="s">
        <v>676</v>
      </c>
      <c r="G8004" s="637"/>
      <c r="H8004" s="610" t="s">
        <v>286</v>
      </c>
      <c r="I8004" s="611"/>
      <c r="J8004" s="209" t="s">
        <v>287</v>
      </c>
      <c r="K8004" s="209" t="s">
        <v>16</v>
      </c>
      <c r="L8004" s="210">
        <v>457.83</v>
      </c>
    </row>
    <row r="8005" spans="1:12" s="194" customFormat="1" ht="277.35000000000002" customHeight="1" x14ac:dyDescent="0.15">
      <c r="A8005" s="625"/>
      <c r="B8005" s="621"/>
      <c r="C8005" s="633"/>
      <c r="D8005" s="635"/>
      <c r="E8005" s="621"/>
      <c r="F8005" s="638"/>
      <c r="G8005" s="639"/>
      <c r="H8005" s="610" t="s">
        <v>242</v>
      </c>
      <c r="I8005" s="611"/>
      <c r="J8005" s="209" t="s">
        <v>287</v>
      </c>
      <c r="K8005" s="209" t="s">
        <v>16</v>
      </c>
      <c r="L8005" s="210">
        <v>511.6</v>
      </c>
    </row>
    <row r="8006" spans="1:12" s="194" customFormat="1" ht="24.6" customHeight="1" x14ac:dyDescent="0.15">
      <c r="A8006" s="625"/>
      <c r="B8006" s="203" t="s">
        <v>6</v>
      </c>
      <c r="C8006" s="207" t="s">
        <v>5</v>
      </c>
      <c r="D8006" s="207" t="s">
        <v>288</v>
      </c>
      <c r="E8006" s="207" t="s">
        <v>289</v>
      </c>
      <c r="F8006" s="612"/>
      <c r="G8006" s="613"/>
      <c r="H8006" s="616" t="s">
        <v>290</v>
      </c>
      <c r="I8006" s="617"/>
      <c r="J8006" s="620" t="s">
        <v>287</v>
      </c>
      <c r="K8006" s="620" t="s">
        <v>287</v>
      </c>
      <c r="L8006" s="622">
        <v>0</v>
      </c>
    </row>
    <row r="8007" spans="1:12" s="194" customFormat="1" ht="24.6" customHeight="1" x14ac:dyDescent="0.15">
      <c r="A8007" s="626"/>
      <c r="B8007" s="209" t="s">
        <v>439</v>
      </c>
      <c r="C8007" s="209" t="s">
        <v>676</v>
      </c>
      <c r="D8007" s="211">
        <v>43418</v>
      </c>
      <c r="E8007" s="209" t="s">
        <v>656</v>
      </c>
      <c r="F8007" s="614"/>
      <c r="G8007" s="615"/>
      <c r="H8007" s="618"/>
      <c r="I8007" s="619"/>
      <c r="J8007" s="621"/>
      <c r="K8007" s="621"/>
      <c r="L8007" s="623"/>
    </row>
    <row r="8008" spans="1:12" s="194" customFormat="1" ht="24.6" customHeight="1" x14ac:dyDescent="0.15">
      <c r="A8008" s="624">
        <v>1503</v>
      </c>
      <c r="B8008" s="203" t="s">
        <v>12</v>
      </c>
      <c r="C8008" s="207" t="s">
        <v>11</v>
      </c>
      <c r="D8008" s="207" t="s">
        <v>280</v>
      </c>
      <c r="E8008" s="207" t="s">
        <v>281</v>
      </c>
      <c r="F8008" s="627" t="s">
        <v>8</v>
      </c>
      <c r="G8008" s="628"/>
      <c r="H8008" s="629"/>
      <c r="I8008" s="630"/>
      <c r="J8008" s="630"/>
      <c r="K8008" s="630"/>
      <c r="L8008" s="631"/>
    </row>
    <row r="8009" spans="1:12" s="194" customFormat="1" ht="26.65" customHeight="1" x14ac:dyDescent="0.15">
      <c r="A8009" s="625"/>
      <c r="B8009" s="620" t="s">
        <v>4597</v>
      </c>
      <c r="C8009" s="632" t="s">
        <v>4601</v>
      </c>
      <c r="D8009" s="634">
        <v>43534</v>
      </c>
      <c r="E8009" s="620" t="s">
        <v>4602</v>
      </c>
      <c r="F8009" s="636" t="s">
        <v>4603</v>
      </c>
      <c r="G8009" s="637"/>
      <c r="H8009" s="610" t="s">
        <v>286</v>
      </c>
      <c r="I8009" s="611"/>
      <c r="J8009" s="209" t="s">
        <v>287</v>
      </c>
      <c r="K8009" s="209" t="s">
        <v>16</v>
      </c>
      <c r="L8009" s="210">
        <v>769.19</v>
      </c>
    </row>
    <row r="8010" spans="1:12" s="194" customFormat="1" ht="363.75" customHeight="1" x14ac:dyDescent="0.15">
      <c r="A8010" s="625"/>
      <c r="B8010" s="621"/>
      <c r="C8010" s="633"/>
      <c r="D8010" s="635"/>
      <c r="E8010" s="621"/>
      <c r="F8010" s="638"/>
      <c r="G8010" s="639"/>
      <c r="H8010" s="610" t="s">
        <v>242</v>
      </c>
      <c r="I8010" s="611"/>
      <c r="J8010" s="209" t="s">
        <v>287</v>
      </c>
      <c r="K8010" s="209" t="s">
        <v>16</v>
      </c>
      <c r="L8010" s="210">
        <v>402.59</v>
      </c>
    </row>
    <row r="8011" spans="1:12" s="194" customFormat="1" ht="24.6" customHeight="1" x14ac:dyDescent="0.15">
      <c r="A8011" s="625"/>
      <c r="B8011" s="203" t="s">
        <v>6</v>
      </c>
      <c r="C8011" s="207" t="s">
        <v>5</v>
      </c>
      <c r="D8011" s="207" t="s">
        <v>288</v>
      </c>
      <c r="E8011" s="207" t="s">
        <v>289</v>
      </c>
      <c r="F8011" s="612"/>
      <c r="G8011" s="613"/>
      <c r="H8011" s="616" t="s">
        <v>290</v>
      </c>
      <c r="I8011" s="617"/>
      <c r="J8011" s="620" t="s">
        <v>287</v>
      </c>
      <c r="K8011" s="620" t="s">
        <v>16</v>
      </c>
      <c r="L8011" s="622">
        <v>160</v>
      </c>
    </row>
    <row r="8012" spans="1:12" s="194" customFormat="1" ht="24.6" customHeight="1" x14ac:dyDescent="0.15">
      <c r="A8012" s="626"/>
      <c r="B8012" s="209" t="s">
        <v>439</v>
      </c>
      <c r="C8012" s="209" t="s">
        <v>4603</v>
      </c>
      <c r="D8012" s="211">
        <v>43536</v>
      </c>
      <c r="E8012" s="209" t="s">
        <v>2658</v>
      </c>
      <c r="F8012" s="614"/>
      <c r="G8012" s="615"/>
      <c r="H8012" s="618"/>
      <c r="I8012" s="619"/>
      <c r="J8012" s="621"/>
      <c r="K8012" s="621"/>
      <c r="L8012" s="623"/>
    </row>
    <row r="8013" spans="1:12" s="194" customFormat="1" ht="24.6" customHeight="1" x14ac:dyDescent="0.15">
      <c r="A8013" s="624">
        <v>1504</v>
      </c>
      <c r="B8013" s="203" t="s">
        <v>12</v>
      </c>
      <c r="C8013" s="207" t="s">
        <v>11</v>
      </c>
      <c r="D8013" s="207" t="s">
        <v>280</v>
      </c>
      <c r="E8013" s="207" t="s">
        <v>281</v>
      </c>
      <c r="F8013" s="627" t="s">
        <v>8</v>
      </c>
      <c r="G8013" s="628"/>
      <c r="H8013" s="629"/>
      <c r="I8013" s="630"/>
      <c r="J8013" s="630"/>
      <c r="K8013" s="630"/>
      <c r="L8013" s="631"/>
    </row>
    <row r="8014" spans="1:12" s="194" customFormat="1" ht="26.65" customHeight="1" x14ac:dyDescent="0.15">
      <c r="A8014" s="625"/>
      <c r="B8014" s="620" t="s">
        <v>4604</v>
      </c>
      <c r="C8014" s="632" t="s">
        <v>4605</v>
      </c>
      <c r="D8014" s="634">
        <v>43386</v>
      </c>
      <c r="E8014" s="620" t="s">
        <v>331</v>
      </c>
      <c r="F8014" s="636" t="s">
        <v>1597</v>
      </c>
      <c r="G8014" s="637"/>
      <c r="H8014" s="610" t="s">
        <v>286</v>
      </c>
      <c r="I8014" s="611"/>
      <c r="J8014" s="209" t="s">
        <v>287</v>
      </c>
      <c r="K8014" s="209" t="s">
        <v>287</v>
      </c>
      <c r="L8014" s="210">
        <v>0</v>
      </c>
    </row>
    <row r="8015" spans="1:12" s="194" customFormat="1" ht="341.85" customHeight="1" x14ac:dyDescent="0.15">
      <c r="A8015" s="625"/>
      <c r="B8015" s="621"/>
      <c r="C8015" s="633"/>
      <c r="D8015" s="635"/>
      <c r="E8015" s="621"/>
      <c r="F8015" s="638"/>
      <c r="G8015" s="639"/>
      <c r="H8015" s="610" t="s">
        <v>242</v>
      </c>
      <c r="I8015" s="611"/>
      <c r="J8015" s="209" t="s">
        <v>287</v>
      </c>
      <c r="K8015" s="209" t="s">
        <v>16</v>
      </c>
      <c r="L8015" s="210">
        <v>326.39999999999998</v>
      </c>
    </row>
    <row r="8016" spans="1:12" s="194" customFormat="1" ht="24.6" customHeight="1" x14ac:dyDescent="0.15">
      <c r="A8016" s="625"/>
      <c r="B8016" s="203" t="s">
        <v>6</v>
      </c>
      <c r="C8016" s="207" t="s">
        <v>5</v>
      </c>
      <c r="D8016" s="207" t="s">
        <v>288</v>
      </c>
      <c r="E8016" s="207" t="s">
        <v>289</v>
      </c>
      <c r="F8016" s="612"/>
      <c r="G8016" s="613"/>
      <c r="H8016" s="616" t="s">
        <v>290</v>
      </c>
      <c r="I8016" s="617"/>
      <c r="J8016" s="620" t="s">
        <v>287</v>
      </c>
      <c r="K8016" s="620" t="s">
        <v>287</v>
      </c>
      <c r="L8016" s="622">
        <v>0</v>
      </c>
    </row>
    <row r="8017" spans="1:12" s="194" customFormat="1" ht="24.6" customHeight="1" x14ac:dyDescent="0.15">
      <c r="A8017" s="626"/>
      <c r="B8017" s="209" t="s">
        <v>439</v>
      </c>
      <c r="C8017" s="209" t="s">
        <v>1597</v>
      </c>
      <c r="D8017" s="211">
        <v>43389</v>
      </c>
      <c r="E8017" s="209" t="s">
        <v>4606</v>
      </c>
      <c r="F8017" s="614"/>
      <c r="G8017" s="615"/>
      <c r="H8017" s="618"/>
      <c r="I8017" s="619"/>
      <c r="J8017" s="621"/>
      <c r="K8017" s="621"/>
      <c r="L8017" s="623"/>
    </row>
    <row r="8018" spans="1:12" s="194" customFormat="1" ht="24.6" customHeight="1" x14ac:dyDescent="0.15">
      <c r="A8018" s="624">
        <v>1505</v>
      </c>
      <c r="B8018" s="203" t="s">
        <v>12</v>
      </c>
      <c r="C8018" s="207" t="s">
        <v>11</v>
      </c>
      <c r="D8018" s="207" t="s">
        <v>280</v>
      </c>
      <c r="E8018" s="207" t="s">
        <v>281</v>
      </c>
      <c r="F8018" s="627" t="s">
        <v>8</v>
      </c>
      <c r="G8018" s="628"/>
      <c r="H8018" s="629"/>
      <c r="I8018" s="630"/>
      <c r="J8018" s="630"/>
      <c r="K8018" s="630"/>
      <c r="L8018" s="631"/>
    </row>
    <row r="8019" spans="1:12" s="194" customFormat="1" ht="26.65" customHeight="1" x14ac:dyDescent="0.15">
      <c r="A8019" s="625"/>
      <c r="B8019" s="620" t="s">
        <v>4604</v>
      </c>
      <c r="C8019" s="632" t="s">
        <v>4607</v>
      </c>
      <c r="D8019" s="634">
        <v>43442</v>
      </c>
      <c r="E8019" s="620" t="s">
        <v>497</v>
      </c>
      <c r="F8019" s="636" t="s">
        <v>498</v>
      </c>
      <c r="G8019" s="637"/>
      <c r="H8019" s="610" t="s">
        <v>286</v>
      </c>
      <c r="I8019" s="611"/>
      <c r="J8019" s="209" t="s">
        <v>287</v>
      </c>
      <c r="K8019" s="209" t="s">
        <v>16</v>
      </c>
      <c r="L8019" s="210">
        <v>1648.4</v>
      </c>
    </row>
    <row r="8020" spans="1:12" s="194" customFormat="1" ht="409.6" customHeight="1" x14ac:dyDescent="0.15">
      <c r="A8020" s="625"/>
      <c r="B8020" s="640"/>
      <c r="C8020" s="641"/>
      <c r="D8020" s="642"/>
      <c r="E8020" s="640"/>
      <c r="F8020" s="643"/>
      <c r="G8020" s="644"/>
      <c r="H8020" s="616" t="s">
        <v>242</v>
      </c>
      <c r="I8020" s="617"/>
      <c r="J8020" s="620" t="s">
        <v>287</v>
      </c>
      <c r="K8020" s="620" t="s">
        <v>16</v>
      </c>
      <c r="L8020" s="622">
        <v>574.85</v>
      </c>
    </row>
    <row r="8021" spans="1:12" s="194" customFormat="1" ht="409.6" customHeight="1" x14ac:dyDescent="0.15">
      <c r="A8021" s="625"/>
      <c r="B8021" s="640"/>
      <c r="C8021" s="641"/>
      <c r="D8021" s="642"/>
      <c r="E8021" s="640"/>
      <c r="F8021" s="643"/>
      <c r="G8021" s="644"/>
      <c r="H8021" s="646"/>
      <c r="I8021" s="647"/>
      <c r="J8021" s="640"/>
      <c r="K8021" s="640"/>
      <c r="L8021" s="645"/>
    </row>
    <row r="8022" spans="1:12" s="194" customFormat="1" ht="106.15" customHeight="1" x14ac:dyDescent="0.15">
      <c r="A8022" s="625"/>
      <c r="B8022" s="621"/>
      <c r="C8022" s="633"/>
      <c r="D8022" s="635"/>
      <c r="E8022" s="621"/>
      <c r="F8022" s="638"/>
      <c r="G8022" s="639"/>
      <c r="H8022" s="618"/>
      <c r="I8022" s="619"/>
      <c r="J8022" s="621"/>
      <c r="K8022" s="621"/>
      <c r="L8022" s="623"/>
    </row>
    <row r="8023" spans="1:12" s="194" customFormat="1" ht="24.6" customHeight="1" x14ac:dyDescent="0.15">
      <c r="A8023" s="625"/>
      <c r="B8023" s="203" t="s">
        <v>6</v>
      </c>
      <c r="C8023" s="207" t="s">
        <v>5</v>
      </c>
      <c r="D8023" s="207" t="s">
        <v>288</v>
      </c>
      <c r="E8023" s="207" t="s">
        <v>289</v>
      </c>
      <c r="F8023" s="612"/>
      <c r="G8023" s="613"/>
      <c r="H8023" s="616" t="s">
        <v>290</v>
      </c>
      <c r="I8023" s="617"/>
      <c r="J8023" s="620" t="s">
        <v>287</v>
      </c>
      <c r="K8023" s="620" t="s">
        <v>16</v>
      </c>
      <c r="L8023" s="622">
        <v>820</v>
      </c>
    </row>
    <row r="8024" spans="1:12" s="194" customFormat="1" ht="24.6" customHeight="1" x14ac:dyDescent="0.15">
      <c r="A8024" s="626"/>
      <c r="B8024" s="209" t="s">
        <v>439</v>
      </c>
      <c r="C8024" s="209" t="s">
        <v>498</v>
      </c>
      <c r="D8024" s="211">
        <v>43447</v>
      </c>
      <c r="E8024" s="209" t="s">
        <v>2967</v>
      </c>
      <c r="F8024" s="614"/>
      <c r="G8024" s="615"/>
      <c r="H8024" s="618"/>
      <c r="I8024" s="619"/>
      <c r="J8024" s="621"/>
      <c r="K8024" s="621"/>
      <c r="L8024" s="623"/>
    </row>
    <row r="8025" spans="1:12" s="194" customFormat="1" ht="24.6" customHeight="1" x14ac:dyDescent="0.15">
      <c r="A8025" s="624">
        <v>1506</v>
      </c>
      <c r="B8025" s="203" t="s">
        <v>12</v>
      </c>
      <c r="C8025" s="207" t="s">
        <v>11</v>
      </c>
      <c r="D8025" s="207" t="s">
        <v>280</v>
      </c>
      <c r="E8025" s="207" t="s">
        <v>281</v>
      </c>
      <c r="F8025" s="627" t="s">
        <v>8</v>
      </c>
      <c r="G8025" s="628"/>
      <c r="H8025" s="629"/>
      <c r="I8025" s="630"/>
      <c r="J8025" s="630"/>
      <c r="K8025" s="630"/>
      <c r="L8025" s="631"/>
    </row>
    <row r="8026" spans="1:12" s="194" customFormat="1" ht="26.65" customHeight="1" x14ac:dyDescent="0.15">
      <c r="A8026" s="625"/>
      <c r="B8026" s="620" t="s">
        <v>4604</v>
      </c>
      <c r="C8026" s="632" t="s">
        <v>4608</v>
      </c>
      <c r="D8026" s="634">
        <v>43468</v>
      </c>
      <c r="E8026" s="620" t="s">
        <v>556</v>
      </c>
      <c r="F8026" s="636" t="s">
        <v>4609</v>
      </c>
      <c r="G8026" s="637"/>
      <c r="H8026" s="610" t="s">
        <v>286</v>
      </c>
      <c r="I8026" s="611"/>
      <c r="J8026" s="209" t="s">
        <v>287</v>
      </c>
      <c r="K8026" s="209" t="s">
        <v>16</v>
      </c>
      <c r="L8026" s="210">
        <v>146</v>
      </c>
    </row>
    <row r="8027" spans="1:12" s="194" customFormat="1" ht="409.6" customHeight="1" x14ac:dyDescent="0.15">
      <c r="A8027" s="625"/>
      <c r="B8027" s="640"/>
      <c r="C8027" s="641"/>
      <c r="D8027" s="642"/>
      <c r="E8027" s="640"/>
      <c r="F8027" s="643"/>
      <c r="G8027" s="644"/>
      <c r="H8027" s="616" t="s">
        <v>242</v>
      </c>
      <c r="I8027" s="617"/>
      <c r="J8027" s="620" t="s">
        <v>287</v>
      </c>
      <c r="K8027" s="620" t="s">
        <v>16</v>
      </c>
      <c r="L8027" s="622">
        <v>886.84</v>
      </c>
    </row>
    <row r="8028" spans="1:12" s="194" customFormat="1" ht="126.95" customHeight="1" x14ac:dyDescent="0.15">
      <c r="A8028" s="625"/>
      <c r="B8028" s="621"/>
      <c r="C8028" s="633"/>
      <c r="D8028" s="635"/>
      <c r="E8028" s="621"/>
      <c r="F8028" s="638"/>
      <c r="G8028" s="639"/>
      <c r="H8028" s="618"/>
      <c r="I8028" s="619"/>
      <c r="J8028" s="621"/>
      <c r="K8028" s="621"/>
      <c r="L8028" s="623"/>
    </row>
    <row r="8029" spans="1:12" s="194" customFormat="1" ht="24.6" customHeight="1" x14ac:dyDescent="0.15">
      <c r="A8029" s="625"/>
      <c r="B8029" s="203" t="s">
        <v>6</v>
      </c>
      <c r="C8029" s="207" t="s">
        <v>5</v>
      </c>
      <c r="D8029" s="207" t="s">
        <v>288</v>
      </c>
      <c r="E8029" s="207" t="s">
        <v>289</v>
      </c>
      <c r="F8029" s="612"/>
      <c r="G8029" s="613"/>
      <c r="H8029" s="616" t="s">
        <v>290</v>
      </c>
      <c r="I8029" s="617"/>
      <c r="J8029" s="620" t="s">
        <v>287</v>
      </c>
      <c r="K8029" s="620" t="s">
        <v>287</v>
      </c>
      <c r="L8029" s="622">
        <v>0</v>
      </c>
    </row>
    <row r="8030" spans="1:12" s="194" customFormat="1" ht="24.6" customHeight="1" x14ac:dyDescent="0.15">
      <c r="A8030" s="626"/>
      <c r="B8030" s="209" t="s">
        <v>439</v>
      </c>
      <c r="C8030" s="209" t="s">
        <v>4609</v>
      </c>
      <c r="D8030" s="211">
        <v>43478</v>
      </c>
      <c r="E8030" s="209" t="s">
        <v>4610</v>
      </c>
      <c r="F8030" s="614"/>
      <c r="G8030" s="615"/>
      <c r="H8030" s="618"/>
      <c r="I8030" s="619"/>
      <c r="J8030" s="621"/>
      <c r="K8030" s="621"/>
      <c r="L8030" s="623"/>
    </row>
    <row r="8031" spans="1:12" s="194" customFormat="1" ht="24.6" customHeight="1" x14ac:dyDescent="0.15">
      <c r="A8031" s="624">
        <v>1507</v>
      </c>
      <c r="B8031" s="203" t="s">
        <v>12</v>
      </c>
      <c r="C8031" s="207" t="s">
        <v>11</v>
      </c>
      <c r="D8031" s="207" t="s">
        <v>280</v>
      </c>
      <c r="E8031" s="207" t="s">
        <v>281</v>
      </c>
      <c r="F8031" s="627" t="s">
        <v>8</v>
      </c>
      <c r="G8031" s="628"/>
      <c r="H8031" s="629"/>
      <c r="I8031" s="630"/>
      <c r="J8031" s="630"/>
      <c r="K8031" s="630"/>
      <c r="L8031" s="631"/>
    </row>
    <row r="8032" spans="1:12" s="194" customFormat="1" ht="26.65" customHeight="1" x14ac:dyDescent="0.15">
      <c r="A8032" s="625"/>
      <c r="B8032" s="620" t="s">
        <v>4604</v>
      </c>
      <c r="C8032" s="632" t="s">
        <v>4611</v>
      </c>
      <c r="D8032" s="634">
        <v>43483</v>
      </c>
      <c r="E8032" s="620" t="s">
        <v>423</v>
      </c>
      <c r="F8032" s="636" t="s">
        <v>1970</v>
      </c>
      <c r="G8032" s="637"/>
      <c r="H8032" s="610" t="s">
        <v>286</v>
      </c>
      <c r="I8032" s="611"/>
      <c r="J8032" s="209" t="s">
        <v>287</v>
      </c>
      <c r="K8032" s="209" t="s">
        <v>16</v>
      </c>
      <c r="L8032" s="210">
        <v>447.75</v>
      </c>
    </row>
    <row r="8033" spans="1:12" s="194" customFormat="1" ht="409.6" customHeight="1" x14ac:dyDescent="0.15">
      <c r="A8033" s="625"/>
      <c r="B8033" s="640"/>
      <c r="C8033" s="641"/>
      <c r="D8033" s="642"/>
      <c r="E8033" s="640"/>
      <c r="F8033" s="643"/>
      <c r="G8033" s="644"/>
      <c r="H8033" s="616" t="s">
        <v>242</v>
      </c>
      <c r="I8033" s="617"/>
      <c r="J8033" s="620" t="s">
        <v>287</v>
      </c>
      <c r="K8033" s="620" t="s">
        <v>16</v>
      </c>
      <c r="L8033" s="622">
        <v>947.96</v>
      </c>
    </row>
    <row r="8034" spans="1:12" s="194" customFormat="1" ht="41.1" customHeight="1" x14ac:dyDescent="0.15">
      <c r="A8034" s="625"/>
      <c r="B8034" s="621"/>
      <c r="C8034" s="633"/>
      <c r="D8034" s="635"/>
      <c r="E8034" s="621"/>
      <c r="F8034" s="638"/>
      <c r="G8034" s="639"/>
      <c r="H8034" s="618"/>
      <c r="I8034" s="619"/>
      <c r="J8034" s="621"/>
      <c r="K8034" s="621"/>
      <c r="L8034" s="623"/>
    </row>
    <row r="8035" spans="1:12" s="194" customFormat="1" ht="24.6" customHeight="1" x14ac:dyDescent="0.15">
      <c r="A8035" s="625"/>
      <c r="B8035" s="203" t="s">
        <v>6</v>
      </c>
      <c r="C8035" s="207" t="s">
        <v>5</v>
      </c>
      <c r="D8035" s="207" t="s">
        <v>288</v>
      </c>
      <c r="E8035" s="207" t="s">
        <v>289</v>
      </c>
      <c r="F8035" s="612"/>
      <c r="G8035" s="613"/>
      <c r="H8035" s="616" t="s">
        <v>290</v>
      </c>
      <c r="I8035" s="617"/>
      <c r="J8035" s="620" t="s">
        <v>287</v>
      </c>
      <c r="K8035" s="620" t="s">
        <v>287</v>
      </c>
      <c r="L8035" s="622">
        <v>0</v>
      </c>
    </row>
    <row r="8036" spans="1:12" s="194" customFormat="1" ht="24.6" customHeight="1" x14ac:dyDescent="0.15">
      <c r="A8036" s="626"/>
      <c r="B8036" s="209" t="s">
        <v>439</v>
      </c>
      <c r="C8036" s="209" t="s">
        <v>1970</v>
      </c>
      <c r="D8036" s="211">
        <v>43485</v>
      </c>
      <c r="E8036" s="209" t="s">
        <v>4612</v>
      </c>
      <c r="F8036" s="614"/>
      <c r="G8036" s="615"/>
      <c r="H8036" s="618"/>
      <c r="I8036" s="619"/>
      <c r="J8036" s="621"/>
      <c r="K8036" s="621"/>
      <c r="L8036" s="623"/>
    </row>
    <row r="8037" spans="1:12" s="194" customFormat="1" ht="24.6" customHeight="1" x14ac:dyDescent="0.15">
      <c r="A8037" s="624">
        <v>1508</v>
      </c>
      <c r="B8037" s="203" t="s">
        <v>12</v>
      </c>
      <c r="C8037" s="207" t="s">
        <v>11</v>
      </c>
      <c r="D8037" s="207" t="s">
        <v>280</v>
      </c>
      <c r="E8037" s="207" t="s">
        <v>281</v>
      </c>
      <c r="F8037" s="627" t="s">
        <v>8</v>
      </c>
      <c r="G8037" s="628"/>
      <c r="H8037" s="629"/>
      <c r="I8037" s="630"/>
      <c r="J8037" s="630"/>
      <c r="K8037" s="630"/>
      <c r="L8037" s="631"/>
    </row>
    <row r="8038" spans="1:12" s="194" customFormat="1" ht="26.65" customHeight="1" x14ac:dyDescent="0.15">
      <c r="A8038" s="625"/>
      <c r="B8038" s="620" t="s">
        <v>4604</v>
      </c>
      <c r="C8038" s="632" t="s">
        <v>4613</v>
      </c>
      <c r="D8038" s="634">
        <v>43507</v>
      </c>
      <c r="E8038" s="620" t="s">
        <v>2479</v>
      </c>
      <c r="F8038" s="636" t="s">
        <v>4614</v>
      </c>
      <c r="G8038" s="637"/>
      <c r="H8038" s="610" t="s">
        <v>286</v>
      </c>
      <c r="I8038" s="611"/>
      <c r="J8038" s="209" t="s">
        <v>287</v>
      </c>
      <c r="K8038" s="209" t="s">
        <v>16</v>
      </c>
      <c r="L8038" s="210">
        <v>546.20000000000005</v>
      </c>
    </row>
    <row r="8039" spans="1:12" s="194" customFormat="1" ht="409.6" customHeight="1" x14ac:dyDescent="0.15">
      <c r="A8039" s="625"/>
      <c r="B8039" s="640"/>
      <c r="C8039" s="641"/>
      <c r="D8039" s="642"/>
      <c r="E8039" s="640"/>
      <c r="F8039" s="643"/>
      <c r="G8039" s="644"/>
      <c r="H8039" s="616" t="s">
        <v>242</v>
      </c>
      <c r="I8039" s="617"/>
      <c r="J8039" s="620" t="s">
        <v>287</v>
      </c>
      <c r="K8039" s="620" t="s">
        <v>16</v>
      </c>
      <c r="L8039" s="622">
        <v>385.96</v>
      </c>
    </row>
    <row r="8040" spans="1:12" s="194" customFormat="1" ht="256.5" customHeight="1" x14ac:dyDescent="0.15">
      <c r="A8040" s="625"/>
      <c r="B8040" s="621"/>
      <c r="C8040" s="633"/>
      <c r="D8040" s="635"/>
      <c r="E8040" s="621"/>
      <c r="F8040" s="638"/>
      <c r="G8040" s="639"/>
      <c r="H8040" s="618"/>
      <c r="I8040" s="619"/>
      <c r="J8040" s="621"/>
      <c r="K8040" s="621"/>
      <c r="L8040" s="623"/>
    </row>
    <row r="8041" spans="1:12" s="194" customFormat="1" ht="24.6" customHeight="1" x14ac:dyDescent="0.15">
      <c r="A8041" s="625"/>
      <c r="B8041" s="203" t="s">
        <v>6</v>
      </c>
      <c r="C8041" s="207" t="s">
        <v>5</v>
      </c>
      <c r="D8041" s="207" t="s">
        <v>288</v>
      </c>
      <c r="E8041" s="207" t="s">
        <v>289</v>
      </c>
      <c r="F8041" s="612"/>
      <c r="G8041" s="613"/>
      <c r="H8041" s="616" t="s">
        <v>290</v>
      </c>
      <c r="I8041" s="617"/>
      <c r="J8041" s="620" t="s">
        <v>287</v>
      </c>
      <c r="K8041" s="620" t="s">
        <v>16</v>
      </c>
      <c r="L8041" s="622">
        <v>200</v>
      </c>
    </row>
    <row r="8042" spans="1:12" s="194" customFormat="1" ht="24.6" customHeight="1" x14ac:dyDescent="0.15">
      <c r="A8042" s="626"/>
      <c r="B8042" s="209" t="s">
        <v>439</v>
      </c>
      <c r="C8042" s="209" t="s">
        <v>4614</v>
      </c>
      <c r="D8042" s="211">
        <v>43509</v>
      </c>
      <c r="E8042" s="209" t="s">
        <v>3305</v>
      </c>
      <c r="F8042" s="614"/>
      <c r="G8042" s="615"/>
      <c r="H8042" s="618"/>
      <c r="I8042" s="619"/>
      <c r="J8042" s="621"/>
      <c r="K8042" s="621"/>
      <c r="L8042" s="623"/>
    </row>
    <row r="8043" spans="1:12" s="194" customFormat="1" ht="24.6" customHeight="1" x14ac:dyDescent="0.15">
      <c r="A8043" s="624">
        <v>1509</v>
      </c>
      <c r="B8043" s="203" t="s">
        <v>12</v>
      </c>
      <c r="C8043" s="207" t="s">
        <v>11</v>
      </c>
      <c r="D8043" s="207" t="s">
        <v>280</v>
      </c>
      <c r="E8043" s="207" t="s">
        <v>281</v>
      </c>
      <c r="F8043" s="627" t="s">
        <v>8</v>
      </c>
      <c r="G8043" s="628"/>
      <c r="H8043" s="629"/>
      <c r="I8043" s="630"/>
      <c r="J8043" s="630"/>
      <c r="K8043" s="630"/>
      <c r="L8043" s="631"/>
    </row>
    <row r="8044" spans="1:12" s="194" customFormat="1" ht="26.65" customHeight="1" x14ac:dyDescent="0.15">
      <c r="A8044" s="625"/>
      <c r="B8044" s="620" t="s">
        <v>4604</v>
      </c>
      <c r="C8044" s="632" t="s">
        <v>4615</v>
      </c>
      <c r="D8044" s="634">
        <v>43515</v>
      </c>
      <c r="E8044" s="620" t="s">
        <v>373</v>
      </c>
      <c r="F8044" s="636" t="s">
        <v>3533</v>
      </c>
      <c r="G8044" s="637"/>
      <c r="H8044" s="610" t="s">
        <v>286</v>
      </c>
      <c r="I8044" s="611"/>
      <c r="J8044" s="209" t="s">
        <v>287</v>
      </c>
      <c r="K8044" s="209" t="s">
        <v>16</v>
      </c>
      <c r="L8044" s="210">
        <v>249.75</v>
      </c>
    </row>
    <row r="8045" spans="1:12" s="194" customFormat="1" ht="409.6" customHeight="1" x14ac:dyDescent="0.15">
      <c r="A8045" s="625"/>
      <c r="B8045" s="640"/>
      <c r="C8045" s="641"/>
      <c r="D8045" s="642"/>
      <c r="E8045" s="640"/>
      <c r="F8045" s="643"/>
      <c r="G8045" s="644"/>
      <c r="H8045" s="616" t="s">
        <v>242</v>
      </c>
      <c r="I8045" s="617"/>
      <c r="J8045" s="620" t="s">
        <v>287</v>
      </c>
      <c r="K8045" s="620" t="s">
        <v>16</v>
      </c>
      <c r="L8045" s="622">
        <v>138</v>
      </c>
    </row>
    <row r="8046" spans="1:12" s="194" customFormat="1" ht="19.7" customHeight="1" x14ac:dyDescent="0.15">
      <c r="A8046" s="625"/>
      <c r="B8046" s="621"/>
      <c r="C8046" s="633"/>
      <c r="D8046" s="635"/>
      <c r="E8046" s="621"/>
      <c r="F8046" s="638"/>
      <c r="G8046" s="639"/>
      <c r="H8046" s="618"/>
      <c r="I8046" s="619"/>
      <c r="J8046" s="621"/>
      <c r="K8046" s="621"/>
      <c r="L8046" s="623"/>
    </row>
    <row r="8047" spans="1:12" s="194" customFormat="1" ht="24.6" customHeight="1" x14ac:dyDescent="0.15">
      <c r="A8047" s="625"/>
      <c r="B8047" s="203" t="s">
        <v>6</v>
      </c>
      <c r="C8047" s="207" t="s">
        <v>5</v>
      </c>
      <c r="D8047" s="207" t="s">
        <v>288</v>
      </c>
      <c r="E8047" s="207" t="s">
        <v>289</v>
      </c>
      <c r="F8047" s="612"/>
      <c r="G8047" s="613"/>
      <c r="H8047" s="616" t="s">
        <v>290</v>
      </c>
      <c r="I8047" s="617"/>
      <c r="J8047" s="620" t="s">
        <v>287</v>
      </c>
      <c r="K8047" s="620" t="s">
        <v>287</v>
      </c>
      <c r="L8047" s="622">
        <v>0</v>
      </c>
    </row>
    <row r="8048" spans="1:12" s="194" customFormat="1" ht="24.6" customHeight="1" x14ac:dyDescent="0.15">
      <c r="A8048" s="626"/>
      <c r="B8048" s="209" t="s">
        <v>439</v>
      </c>
      <c r="C8048" s="209" t="s">
        <v>3533</v>
      </c>
      <c r="D8048" s="211">
        <v>43516</v>
      </c>
      <c r="E8048" s="209" t="s">
        <v>2324</v>
      </c>
      <c r="F8048" s="614"/>
      <c r="G8048" s="615"/>
      <c r="H8048" s="618"/>
      <c r="I8048" s="619"/>
      <c r="J8048" s="621"/>
      <c r="K8048" s="621"/>
      <c r="L8048" s="623"/>
    </row>
    <row r="8049" spans="1:12" s="194" customFormat="1" ht="24.6" customHeight="1" x14ac:dyDescent="0.15">
      <c r="A8049" s="624">
        <v>1510</v>
      </c>
      <c r="B8049" s="203" t="s">
        <v>12</v>
      </c>
      <c r="C8049" s="207" t="s">
        <v>11</v>
      </c>
      <c r="D8049" s="207" t="s">
        <v>280</v>
      </c>
      <c r="E8049" s="207" t="s">
        <v>281</v>
      </c>
      <c r="F8049" s="627" t="s">
        <v>8</v>
      </c>
      <c r="G8049" s="628"/>
      <c r="H8049" s="629"/>
      <c r="I8049" s="630"/>
      <c r="J8049" s="630"/>
      <c r="K8049" s="630"/>
      <c r="L8049" s="631"/>
    </row>
    <row r="8050" spans="1:12" s="194" customFormat="1" ht="26.65" customHeight="1" x14ac:dyDescent="0.15">
      <c r="A8050" s="625"/>
      <c r="B8050" s="620" t="s">
        <v>4616</v>
      </c>
      <c r="C8050" s="632" t="s">
        <v>4617</v>
      </c>
      <c r="D8050" s="634">
        <v>43408</v>
      </c>
      <c r="E8050" s="620" t="s">
        <v>2235</v>
      </c>
      <c r="F8050" s="636" t="s">
        <v>4618</v>
      </c>
      <c r="G8050" s="637"/>
      <c r="H8050" s="610" t="s">
        <v>286</v>
      </c>
      <c r="I8050" s="611"/>
      <c r="J8050" s="209" t="s">
        <v>287</v>
      </c>
      <c r="K8050" s="209" t="s">
        <v>16</v>
      </c>
      <c r="L8050" s="210">
        <v>996.5</v>
      </c>
    </row>
    <row r="8051" spans="1:12" s="194" customFormat="1" ht="309.75" customHeight="1" x14ac:dyDescent="0.15">
      <c r="A8051" s="625"/>
      <c r="B8051" s="621"/>
      <c r="C8051" s="633"/>
      <c r="D8051" s="635"/>
      <c r="E8051" s="621"/>
      <c r="F8051" s="638"/>
      <c r="G8051" s="639"/>
      <c r="H8051" s="610" t="s">
        <v>242</v>
      </c>
      <c r="I8051" s="611"/>
      <c r="J8051" s="209" t="s">
        <v>287</v>
      </c>
      <c r="K8051" s="209" t="s">
        <v>16</v>
      </c>
      <c r="L8051" s="210">
        <v>446.4</v>
      </c>
    </row>
    <row r="8052" spans="1:12" s="194" customFormat="1" ht="24.6" customHeight="1" x14ac:dyDescent="0.15">
      <c r="A8052" s="625"/>
      <c r="B8052" s="203" t="s">
        <v>6</v>
      </c>
      <c r="C8052" s="207" t="s">
        <v>5</v>
      </c>
      <c r="D8052" s="207" t="s">
        <v>288</v>
      </c>
      <c r="E8052" s="207" t="s">
        <v>289</v>
      </c>
      <c r="F8052" s="612"/>
      <c r="G8052" s="613"/>
      <c r="H8052" s="616" t="s">
        <v>290</v>
      </c>
      <c r="I8052" s="617"/>
      <c r="J8052" s="620" t="s">
        <v>287</v>
      </c>
      <c r="K8052" s="620" t="s">
        <v>16</v>
      </c>
      <c r="L8052" s="622">
        <v>500</v>
      </c>
    </row>
    <row r="8053" spans="1:12" s="194" customFormat="1" ht="24.6" customHeight="1" x14ac:dyDescent="0.15">
      <c r="A8053" s="626"/>
      <c r="B8053" s="209" t="s">
        <v>317</v>
      </c>
      <c r="C8053" s="209" t="s">
        <v>4618</v>
      </c>
      <c r="D8053" s="211">
        <v>43411</v>
      </c>
      <c r="E8053" s="209" t="s">
        <v>2272</v>
      </c>
      <c r="F8053" s="614"/>
      <c r="G8053" s="615"/>
      <c r="H8053" s="618"/>
      <c r="I8053" s="619"/>
      <c r="J8053" s="621"/>
      <c r="K8053" s="621"/>
      <c r="L8053" s="623"/>
    </row>
    <row r="8054" spans="1:12" s="194" customFormat="1" ht="24.6" customHeight="1" x14ac:dyDescent="0.15">
      <c r="A8054" s="624">
        <v>1511</v>
      </c>
      <c r="B8054" s="203" t="s">
        <v>12</v>
      </c>
      <c r="C8054" s="207" t="s">
        <v>11</v>
      </c>
      <c r="D8054" s="207" t="s">
        <v>280</v>
      </c>
      <c r="E8054" s="207" t="s">
        <v>281</v>
      </c>
      <c r="F8054" s="627" t="s">
        <v>8</v>
      </c>
      <c r="G8054" s="628"/>
      <c r="H8054" s="629"/>
      <c r="I8054" s="630"/>
      <c r="J8054" s="630"/>
      <c r="K8054" s="630"/>
      <c r="L8054" s="631"/>
    </row>
    <row r="8055" spans="1:12" s="194" customFormat="1" ht="26.65" customHeight="1" x14ac:dyDescent="0.15">
      <c r="A8055" s="625"/>
      <c r="B8055" s="620" t="s">
        <v>4616</v>
      </c>
      <c r="C8055" s="632" t="s">
        <v>4619</v>
      </c>
      <c r="D8055" s="634">
        <v>43517</v>
      </c>
      <c r="E8055" s="620" t="s">
        <v>659</v>
      </c>
      <c r="F8055" s="636" t="s">
        <v>4620</v>
      </c>
      <c r="G8055" s="637"/>
      <c r="H8055" s="610" t="s">
        <v>286</v>
      </c>
      <c r="I8055" s="611"/>
      <c r="J8055" s="209" t="s">
        <v>287</v>
      </c>
      <c r="K8055" s="209" t="s">
        <v>16</v>
      </c>
      <c r="L8055" s="210">
        <v>582.66</v>
      </c>
    </row>
    <row r="8056" spans="1:12" s="194" customFormat="1" ht="299.10000000000002" customHeight="1" x14ac:dyDescent="0.15">
      <c r="A8056" s="625"/>
      <c r="B8056" s="621"/>
      <c r="C8056" s="633"/>
      <c r="D8056" s="635"/>
      <c r="E8056" s="621"/>
      <c r="F8056" s="638"/>
      <c r="G8056" s="639"/>
      <c r="H8056" s="610" t="s">
        <v>242</v>
      </c>
      <c r="I8056" s="611"/>
      <c r="J8056" s="209" t="s">
        <v>287</v>
      </c>
      <c r="K8056" s="209" t="s">
        <v>287</v>
      </c>
      <c r="L8056" s="210">
        <v>0</v>
      </c>
    </row>
    <row r="8057" spans="1:12" s="194" customFormat="1" ht="24.6" customHeight="1" x14ac:dyDescent="0.15">
      <c r="A8057" s="625"/>
      <c r="B8057" s="203" t="s">
        <v>6</v>
      </c>
      <c r="C8057" s="207" t="s">
        <v>5</v>
      </c>
      <c r="D8057" s="207" t="s">
        <v>288</v>
      </c>
      <c r="E8057" s="207" t="s">
        <v>289</v>
      </c>
      <c r="F8057" s="612"/>
      <c r="G8057" s="613"/>
      <c r="H8057" s="616" t="s">
        <v>290</v>
      </c>
      <c r="I8057" s="617"/>
      <c r="J8057" s="620" t="s">
        <v>287</v>
      </c>
      <c r="K8057" s="620" t="s">
        <v>16</v>
      </c>
      <c r="L8057" s="622">
        <v>1055</v>
      </c>
    </row>
    <row r="8058" spans="1:12" s="194" customFormat="1" ht="24.6" customHeight="1" x14ac:dyDescent="0.15">
      <c r="A8058" s="626"/>
      <c r="B8058" s="209" t="s">
        <v>317</v>
      </c>
      <c r="C8058" s="209" t="s">
        <v>4620</v>
      </c>
      <c r="D8058" s="211">
        <v>43519</v>
      </c>
      <c r="E8058" s="209" t="s">
        <v>2816</v>
      </c>
      <c r="F8058" s="614"/>
      <c r="G8058" s="615"/>
      <c r="H8058" s="618"/>
      <c r="I8058" s="619"/>
      <c r="J8058" s="621"/>
      <c r="K8058" s="621"/>
      <c r="L8058" s="623"/>
    </row>
    <row r="8059" spans="1:12" s="194" customFormat="1" ht="24.6" customHeight="1" x14ac:dyDescent="0.15">
      <c r="A8059" s="624">
        <v>1512</v>
      </c>
      <c r="B8059" s="203" t="s">
        <v>12</v>
      </c>
      <c r="C8059" s="207" t="s">
        <v>11</v>
      </c>
      <c r="D8059" s="207" t="s">
        <v>280</v>
      </c>
      <c r="E8059" s="207" t="s">
        <v>281</v>
      </c>
      <c r="F8059" s="627" t="s">
        <v>8</v>
      </c>
      <c r="G8059" s="628"/>
      <c r="H8059" s="629"/>
      <c r="I8059" s="630"/>
      <c r="J8059" s="630"/>
      <c r="K8059" s="630"/>
      <c r="L8059" s="631"/>
    </row>
    <row r="8060" spans="1:12" s="194" customFormat="1" ht="26.65" customHeight="1" x14ac:dyDescent="0.15">
      <c r="A8060" s="625"/>
      <c r="B8060" s="620" t="s">
        <v>4616</v>
      </c>
      <c r="C8060" s="632" t="s">
        <v>4621</v>
      </c>
      <c r="D8060" s="634">
        <v>43555</v>
      </c>
      <c r="E8060" s="620" t="s">
        <v>770</v>
      </c>
      <c r="F8060" s="636" t="s">
        <v>1293</v>
      </c>
      <c r="G8060" s="637"/>
      <c r="H8060" s="610" t="s">
        <v>286</v>
      </c>
      <c r="I8060" s="611"/>
      <c r="J8060" s="209" t="s">
        <v>287</v>
      </c>
      <c r="K8060" s="209" t="s">
        <v>16</v>
      </c>
      <c r="L8060" s="210">
        <v>303.08999999999997</v>
      </c>
    </row>
    <row r="8061" spans="1:12" s="194" customFormat="1" ht="320.45" customHeight="1" x14ac:dyDescent="0.15">
      <c r="A8061" s="625"/>
      <c r="B8061" s="621"/>
      <c r="C8061" s="633"/>
      <c r="D8061" s="635"/>
      <c r="E8061" s="621"/>
      <c r="F8061" s="638"/>
      <c r="G8061" s="639"/>
      <c r="H8061" s="610" t="s">
        <v>242</v>
      </c>
      <c r="I8061" s="611"/>
      <c r="J8061" s="209" t="s">
        <v>287</v>
      </c>
      <c r="K8061" s="209" t="s">
        <v>16</v>
      </c>
      <c r="L8061" s="210">
        <v>385.6</v>
      </c>
    </row>
    <row r="8062" spans="1:12" s="194" customFormat="1" ht="24.6" customHeight="1" x14ac:dyDescent="0.15">
      <c r="A8062" s="625"/>
      <c r="B8062" s="203" t="s">
        <v>6</v>
      </c>
      <c r="C8062" s="207" t="s">
        <v>5</v>
      </c>
      <c r="D8062" s="207" t="s">
        <v>288</v>
      </c>
      <c r="E8062" s="207" t="s">
        <v>289</v>
      </c>
      <c r="F8062" s="612"/>
      <c r="G8062" s="613"/>
      <c r="H8062" s="616" t="s">
        <v>290</v>
      </c>
      <c r="I8062" s="617"/>
      <c r="J8062" s="620" t="s">
        <v>287</v>
      </c>
      <c r="K8062" s="620" t="s">
        <v>16</v>
      </c>
      <c r="L8062" s="622">
        <v>1170</v>
      </c>
    </row>
    <row r="8063" spans="1:12" s="194" customFormat="1" ht="24.6" customHeight="1" x14ac:dyDescent="0.15">
      <c r="A8063" s="626"/>
      <c r="B8063" s="209" t="s">
        <v>317</v>
      </c>
      <c r="C8063" s="209" t="s">
        <v>1293</v>
      </c>
      <c r="D8063" s="211">
        <v>43556</v>
      </c>
      <c r="E8063" s="209" t="s">
        <v>4622</v>
      </c>
      <c r="F8063" s="614"/>
      <c r="G8063" s="615"/>
      <c r="H8063" s="618"/>
      <c r="I8063" s="619"/>
      <c r="J8063" s="621"/>
      <c r="K8063" s="621"/>
      <c r="L8063" s="623"/>
    </row>
    <row r="8064" spans="1:12" s="194" customFormat="1" ht="24.6" customHeight="1" x14ac:dyDescent="0.15">
      <c r="A8064" s="624">
        <v>1513</v>
      </c>
      <c r="B8064" s="203" t="s">
        <v>12</v>
      </c>
      <c r="C8064" s="207" t="s">
        <v>11</v>
      </c>
      <c r="D8064" s="207" t="s">
        <v>280</v>
      </c>
      <c r="E8064" s="207" t="s">
        <v>281</v>
      </c>
      <c r="F8064" s="627" t="s">
        <v>8</v>
      </c>
      <c r="G8064" s="628"/>
      <c r="H8064" s="629"/>
      <c r="I8064" s="630"/>
      <c r="J8064" s="630"/>
      <c r="K8064" s="630"/>
      <c r="L8064" s="631"/>
    </row>
    <row r="8065" spans="1:12" s="194" customFormat="1" ht="26.65" customHeight="1" x14ac:dyDescent="0.15">
      <c r="A8065" s="625"/>
      <c r="B8065" s="620" t="s">
        <v>4623</v>
      </c>
      <c r="C8065" s="632" t="s">
        <v>4624</v>
      </c>
      <c r="D8065" s="634">
        <v>43386</v>
      </c>
      <c r="E8065" s="620" t="s">
        <v>903</v>
      </c>
      <c r="F8065" s="636" t="s">
        <v>4625</v>
      </c>
      <c r="G8065" s="637"/>
      <c r="H8065" s="610" t="s">
        <v>286</v>
      </c>
      <c r="I8065" s="611"/>
      <c r="J8065" s="209" t="s">
        <v>287</v>
      </c>
      <c r="K8065" s="209" t="s">
        <v>287</v>
      </c>
      <c r="L8065" s="210">
        <v>0</v>
      </c>
    </row>
    <row r="8066" spans="1:12" s="194" customFormat="1" ht="115.7" customHeight="1" x14ac:dyDescent="0.15">
      <c r="A8066" s="625"/>
      <c r="B8066" s="621"/>
      <c r="C8066" s="633"/>
      <c r="D8066" s="635"/>
      <c r="E8066" s="621"/>
      <c r="F8066" s="638"/>
      <c r="G8066" s="639"/>
      <c r="H8066" s="610" t="s">
        <v>242</v>
      </c>
      <c r="I8066" s="611"/>
      <c r="J8066" s="209" t="s">
        <v>287</v>
      </c>
      <c r="K8066" s="209" t="s">
        <v>287</v>
      </c>
      <c r="L8066" s="210">
        <v>0</v>
      </c>
    </row>
    <row r="8067" spans="1:12" s="194" customFormat="1" ht="24.6" customHeight="1" x14ac:dyDescent="0.15">
      <c r="A8067" s="625"/>
      <c r="B8067" s="203" t="s">
        <v>6</v>
      </c>
      <c r="C8067" s="207" t="s">
        <v>5</v>
      </c>
      <c r="D8067" s="207" t="s">
        <v>288</v>
      </c>
      <c r="E8067" s="207" t="s">
        <v>289</v>
      </c>
      <c r="F8067" s="612"/>
      <c r="G8067" s="613"/>
      <c r="H8067" s="616" t="s">
        <v>290</v>
      </c>
      <c r="I8067" s="617"/>
      <c r="J8067" s="620" t="s">
        <v>287</v>
      </c>
      <c r="K8067" s="620" t="s">
        <v>16</v>
      </c>
      <c r="L8067" s="622">
        <v>500</v>
      </c>
    </row>
    <row r="8068" spans="1:12" s="194" customFormat="1" ht="24.6" customHeight="1" x14ac:dyDescent="0.15">
      <c r="A8068" s="626"/>
      <c r="B8068" s="209" t="s">
        <v>291</v>
      </c>
      <c r="C8068" s="209" t="s">
        <v>4625</v>
      </c>
      <c r="D8068" s="211">
        <v>43390</v>
      </c>
      <c r="E8068" s="209" t="s">
        <v>2601</v>
      </c>
      <c r="F8068" s="614"/>
      <c r="G8068" s="615"/>
      <c r="H8068" s="618"/>
      <c r="I8068" s="619"/>
      <c r="J8068" s="621"/>
      <c r="K8068" s="621"/>
      <c r="L8068" s="623"/>
    </row>
    <row r="8069" spans="1:12" s="194" customFormat="1" ht="24.6" customHeight="1" x14ac:dyDescent="0.15">
      <c r="A8069" s="624">
        <v>1514</v>
      </c>
      <c r="B8069" s="203" t="s">
        <v>12</v>
      </c>
      <c r="C8069" s="207" t="s">
        <v>11</v>
      </c>
      <c r="D8069" s="207" t="s">
        <v>280</v>
      </c>
      <c r="E8069" s="207" t="s">
        <v>281</v>
      </c>
      <c r="F8069" s="627" t="s">
        <v>8</v>
      </c>
      <c r="G8069" s="628"/>
      <c r="H8069" s="629"/>
      <c r="I8069" s="630"/>
      <c r="J8069" s="630"/>
      <c r="K8069" s="630"/>
      <c r="L8069" s="631"/>
    </row>
    <row r="8070" spans="1:12" s="194" customFormat="1" ht="26.65" customHeight="1" x14ac:dyDescent="0.15">
      <c r="A8070" s="625"/>
      <c r="B8070" s="620" t="s">
        <v>4626</v>
      </c>
      <c r="C8070" s="632" t="s">
        <v>4627</v>
      </c>
      <c r="D8070" s="634">
        <v>43478</v>
      </c>
      <c r="E8070" s="620" t="s">
        <v>596</v>
      </c>
      <c r="F8070" s="636" t="s">
        <v>1970</v>
      </c>
      <c r="G8070" s="637"/>
      <c r="H8070" s="610" t="s">
        <v>286</v>
      </c>
      <c r="I8070" s="611"/>
      <c r="J8070" s="209" t="s">
        <v>287</v>
      </c>
      <c r="K8070" s="209" t="s">
        <v>287</v>
      </c>
      <c r="L8070" s="210">
        <v>0</v>
      </c>
    </row>
    <row r="8071" spans="1:12" s="194" customFormat="1" ht="409.6" customHeight="1" x14ac:dyDescent="0.15">
      <c r="A8071" s="625"/>
      <c r="B8071" s="640"/>
      <c r="C8071" s="641"/>
      <c r="D8071" s="642"/>
      <c r="E8071" s="640"/>
      <c r="F8071" s="643"/>
      <c r="G8071" s="644"/>
      <c r="H8071" s="616" t="s">
        <v>242</v>
      </c>
      <c r="I8071" s="617"/>
      <c r="J8071" s="620" t="s">
        <v>287</v>
      </c>
      <c r="K8071" s="620" t="s">
        <v>287</v>
      </c>
      <c r="L8071" s="622">
        <v>0</v>
      </c>
    </row>
    <row r="8072" spans="1:12" s="194" customFormat="1" ht="159.4" customHeight="1" x14ac:dyDescent="0.15">
      <c r="A8072" s="625"/>
      <c r="B8072" s="621"/>
      <c r="C8072" s="633"/>
      <c r="D8072" s="635"/>
      <c r="E8072" s="621"/>
      <c r="F8072" s="638"/>
      <c r="G8072" s="639"/>
      <c r="H8072" s="618"/>
      <c r="I8072" s="619"/>
      <c r="J8072" s="621"/>
      <c r="K8072" s="621"/>
      <c r="L8072" s="623"/>
    </row>
    <row r="8073" spans="1:12" s="194" customFormat="1" ht="24.6" customHeight="1" x14ac:dyDescent="0.15">
      <c r="A8073" s="625"/>
      <c r="B8073" s="203" t="s">
        <v>6</v>
      </c>
      <c r="C8073" s="207" t="s">
        <v>5</v>
      </c>
      <c r="D8073" s="207" t="s">
        <v>288</v>
      </c>
      <c r="E8073" s="207" t="s">
        <v>289</v>
      </c>
      <c r="F8073" s="612"/>
      <c r="G8073" s="613"/>
      <c r="H8073" s="616" t="s">
        <v>290</v>
      </c>
      <c r="I8073" s="617"/>
      <c r="J8073" s="620" t="s">
        <v>287</v>
      </c>
      <c r="K8073" s="620" t="s">
        <v>16</v>
      </c>
      <c r="L8073" s="622">
        <v>500</v>
      </c>
    </row>
    <row r="8074" spans="1:12" s="194" customFormat="1" ht="24.6" customHeight="1" x14ac:dyDescent="0.15">
      <c r="A8074" s="626"/>
      <c r="B8074" s="209" t="s">
        <v>4628</v>
      </c>
      <c r="C8074" s="209" t="s">
        <v>1970</v>
      </c>
      <c r="D8074" s="211">
        <v>43483</v>
      </c>
      <c r="E8074" s="209" t="s">
        <v>3261</v>
      </c>
      <c r="F8074" s="614"/>
      <c r="G8074" s="615"/>
      <c r="H8074" s="618"/>
      <c r="I8074" s="619"/>
      <c r="J8074" s="621"/>
      <c r="K8074" s="621"/>
      <c r="L8074" s="623"/>
    </row>
    <row r="8075" spans="1:12" s="194" customFormat="1" ht="24.6" customHeight="1" x14ac:dyDescent="0.15">
      <c r="A8075" s="624">
        <v>1515</v>
      </c>
      <c r="B8075" s="203" t="s">
        <v>12</v>
      </c>
      <c r="C8075" s="207" t="s">
        <v>11</v>
      </c>
      <c r="D8075" s="207" t="s">
        <v>280</v>
      </c>
      <c r="E8075" s="207" t="s">
        <v>281</v>
      </c>
      <c r="F8075" s="627" t="s">
        <v>8</v>
      </c>
      <c r="G8075" s="628"/>
      <c r="H8075" s="629"/>
      <c r="I8075" s="630"/>
      <c r="J8075" s="630"/>
      <c r="K8075" s="630"/>
      <c r="L8075" s="631"/>
    </row>
    <row r="8076" spans="1:12" s="194" customFormat="1" ht="26.65" customHeight="1" x14ac:dyDescent="0.15">
      <c r="A8076" s="625"/>
      <c r="B8076" s="620" t="s">
        <v>4629</v>
      </c>
      <c r="C8076" s="620" t="s">
        <v>4630</v>
      </c>
      <c r="D8076" s="634">
        <v>43554</v>
      </c>
      <c r="E8076" s="620" t="s">
        <v>770</v>
      </c>
      <c r="F8076" s="636" t="s">
        <v>1293</v>
      </c>
      <c r="G8076" s="637"/>
      <c r="H8076" s="610" t="s">
        <v>286</v>
      </c>
      <c r="I8076" s="611"/>
      <c r="J8076" s="209" t="s">
        <v>287</v>
      </c>
      <c r="K8076" s="209" t="s">
        <v>287</v>
      </c>
      <c r="L8076" s="210">
        <v>0</v>
      </c>
    </row>
    <row r="8077" spans="1:12" s="194" customFormat="1" ht="73.150000000000006" customHeight="1" x14ac:dyDescent="0.15">
      <c r="A8077" s="625"/>
      <c r="B8077" s="621"/>
      <c r="C8077" s="621"/>
      <c r="D8077" s="635"/>
      <c r="E8077" s="621"/>
      <c r="F8077" s="638"/>
      <c r="G8077" s="639"/>
      <c r="H8077" s="610" t="s">
        <v>242</v>
      </c>
      <c r="I8077" s="611"/>
      <c r="J8077" s="209" t="s">
        <v>287</v>
      </c>
      <c r="K8077" s="209" t="s">
        <v>287</v>
      </c>
      <c r="L8077" s="210">
        <v>0</v>
      </c>
    </row>
    <row r="8078" spans="1:12" s="194" customFormat="1" ht="24.6" customHeight="1" x14ac:dyDescent="0.15">
      <c r="A8078" s="625"/>
      <c r="B8078" s="203" t="s">
        <v>6</v>
      </c>
      <c r="C8078" s="207" t="s">
        <v>5</v>
      </c>
      <c r="D8078" s="207" t="s">
        <v>288</v>
      </c>
      <c r="E8078" s="207" t="s">
        <v>289</v>
      </c>
      <c r="F8078" s="612"/>
      <c r="G8078" s="613"/>
      <c r="H8078" s="616" t="s">
        <v>290</v>
      </c>
      <c r="I8078" s="617"/>
      <c r="J8078" s="620" t="s">
        <v>287</v>
      </c>
      <c r="K8078" s="620" t="s">
        <v>16</v>
      </c>
      <c r="L8078" s="622">
        <v>915</v>
      </c>
    </row>
    <row r="8079" spans="1:12" s="194" customFormat="1" ht="24.6" customHeight="1" x14ac:dyDescent="0.15">
      <c r="A8079" s="626"/>
      <c r="B8079" s="209" t="s">
        <v>317</v>
      </c>
      <c r="C8079" s="209" t="s">
        <v>1293</v>
      </c>
      <c r="D8079" s="211">
        <v>43559</v>
      </c>
      <c r="E8079" s="209" t="s">
        <v>4631</v>
      </c>
      <c r="F8079" s="614"/>
      <c r="G8079" s="615"/>
      <c r="H8079" s="618"/>
      <c r="I8079" s="619"/>
      <c r="J8079" s="621"/>
      <c r="K8079" s="621"/>
      <c r="L8079" s="623"/>
    </row>
    <row r="8080" spans="1:12" s="194" customFormat="1" ht="24.6" customHeight="1" x14ac:dyDescent="0.15">
      <c r="A8080" s="624">
        <v>1516</v>
      </c>
      <c r="B8080" s="203" t="s">
        <v>12</v>
      </c>
      <c r="C8080" s="207" t="s">
        <v>11</v>
      </c>
      <c r="D8080" s="207" t="s">
        <v>280</v>
      </c>
      <c r="E8080" s="207" t="s">
        <v>281</v>
      </c>
      <c r="F8080" s="627" t="s">
        <v>8</v>
      </c>
      <c r="G8080" s="628"/>
      <c r="H8080" s="629"/>
      <c r="I8080" s="630"/>
      <c r="J8080" s="630"/>
      <c r="K8080" s="630"/>
      <c r="L8080" s="631"/>
    </row>
    <row r="8081" spans="1:12" s="194" customFormat="1" ht="26.65" customHeight="1" x14ac:dyDescent="0.15">
      <c r="A8081" s="625"/>
      <c r="B8081" s="620" t="s">
        <v>4632</v>
      </c>
      <c r="C8081" s="632" t="s">
        <v>4633</v>
      </c>
      <c r="D8081" s="634">
        <v>43398</v>
      </c>
      <c r="E8081" s="620" t="s">
        <v>4634</v>
      </c>
      <c r="F8081" s="636" t="s">
        <v>4635</v>
      </c>
      <c r="G8081" s="637"/>
      <c r="H8081" s="610" t="s">
        <v>286</v>
      </c>
      <c r="I8081" s="611"/>
      <c r="J8081" s="209" t="s">
        <v>287</v>
      </c>
      <c r="K8081" s="209" t="s">
        <v>16</v>
      </c>
      <c r="L8081" s="210">
        <v>688.17</v>
      </c>
    </row>
    <row r="8082" spans="1:12" s="194" customFormat="1" ht="409.6" customHeight="1" x14ac:dyDescent="0.15">
      <c r="A8082" s="625"/>
      <c r="B8082" s="640"/>
      <c r="C8082" s="641"/>
      <c r="D8082" s="642"/>
      <c r="E8082" s="640"/>
      <c r="F8082" s="643"/>
      <c r="G8082" s="644"/>
      <c r="H8082" s="616" t="s">
        <v>242</v>
      </c>
      <c r="I8082" s="617"/>
      <c r="J8082" s="620" t="s">
        <v>287</v>
      </c>
      <c r="K8082" s="620" t="s">
        <v>16</v>
      </c>
      <c r="L8082" s="622">
        <v>300.05</v>
      </c>
    </row>
    <row r="8083" spans="1:12" s="194" customFormat="1" ht="138.19999999999999" customHeight="1" x14ac:dyDescent="0.15">
      <c r="A8083" s="625"/>
      <c r="B8083" s="621"/>
      <c r="C8083" s="633"/>
      <c r="D8083" s="635"/>
      <c r="E8083" s="621"/>
      <c r="F8083" s="638"/>
      <c r="G8083" s="639"/>
      <c r="H8083" s="618"/>
      <c r="I8083" s="619"/>
      <c r="J8083" s="621"/>
      <c r="K8083" s="621"/>
      <c r="L8083" s="623"/>
    </row>
    <row r="8084" spans="1:12" s="194" customFormat="1" ht="24.6" customHeight="1" x14ac:dyDescent="0.15">
      <c r="A8084" s="625"/>
      <c r="B8084" s="203" t="s">
        <v>6</v>
      </c>
      <c r="C8084" s="207" t="s">
        <v>5</v>
      </c>
      <c r="D8084" s="207" t="s">
        <v>288</v>
      </c>
      <c r="E8084" s="207" t="s">
        <v>289</v>
      </c>
      <c r="F8084" s="612"/>
      <c r="G8084" s="613"/>
      <c r="H8084" s="616" t="s">
        <v>290</v>
      </c>
      <c r="I8084" s="617"/>
      <c r="J8084" s="620" t="s">
        <v>287</v>
      </c>
      <c r="K8084" s="620" t="s">
        <v>287</v>
      </c>
      <c r="L8084" s="622">
        <v>0</v>
      </c>
    </row>
    <row r="8085" spans="1:12" s="194" customFormat="1" ht="24.6" customHeight="1" x14ac:dyDescent="0.15">
      <c r="A8085" s="626"/>
      <c r="B8085" s="209" t="s">
        <v>401</v>
      </c>
      <c r="C8085" s="209" t="s">
        <v>4635</v>
      </c>
      <c r="D8085" s="211">
        <v>43401</v>
      </c>
      <c r="E8085" s="209" t="s">
        <v>919</v>
      </c>
      <c r="F8085" s="614"/>
      <c r="G8085" s="615"/>
      <c r="H8085" s="618"/>
      <c r="I8085" s="619"/>
      <c r="J8085" s="621"/>
      <c r="K8085" s="621"/>
      <c r="L8085" s="623"/>
    </row>
    <row r="8086" spans="1:12" s="194" customFormat="1" ht="24.6" customHeight="1" x14ac:dyDescent="0.15">
      <c r="A8086" s="624">
        <v>1517</v>
      </c>
      <c r="B8086" s="203" t="s">
        <v>12</v>
      </c>
      <c r="C8086" s="207" t="s">
        <v>11</v>
      </c>
      <c r="D8086" s="207" t="s">
        <v>280</v>
      </c>
      <c r="E8086" s="207" t="s">
        <v>281</v>
      </c>
      <c r="F8086" s="627" t="s">
        <v>8</v>
      </c>
      <c r="G8086" s="628"/>
      <c r="H8086" s="629"/>
      <c r="I8086" s="630"/>
      <c r="J8086" s="630"/>
      <c r="K8086" s="630"/>
      <c r="L8086" s="631"/>
    </row>
    <row r="8087" spans="1:12" s="194" customFormat="1" ht="26.65" customHeight="1" x14ac:dyDescent="0.15">
      <c r="A8087" s="625"/>
      <c r="B8087" s="620" t="s">
        <v>4632</v>
      </c>
      <c r="C8087" s="632" t="s">
        <v>4636</v>
      </c>
      <c r="D8087" s="634">
        <v>43407</v>
      </c>
      <c r="E8087" s="620" t="s">
        <v>1992</v>
      </c>
      <c r="F8087" s="636" t="s">
        <v>4637</v>
      </c>
      <c r="G8087" s="637"/>
      <c r="H8087" s="610" t="s">
        <v>286</v>
      </c>
      <c r="I8087" s="611"/>
      <c r="J8087" s="209" t="s">
        <v>287</v>
      </c>
      <c r="K8087" s="209" t="s">
        <v>16</v>
      </c>
      <c r="L8087" s="210">
        <v>829</v>
      </c>
    </row>
    <row r="8088" spans="1:12" s="194" customFormat="1" ht="409.6" customHeight="1" x14ac:dyDescent="0.15">
      <c r="A8088" s="625"/>
      <c r="B8088" s="640"/>
      <c r="C8088" s="641"/>
      <c r="D8088" s="642"/>
      <c r="E8088" s="640"/>
      <c r="F8088" s="643"/>
      <c r="G8088" s="644"/>
      <c r="H8088" s="616" t="s">
        <v>242</v>
      </c>
      <c r="I8088" s="617"/>
      <c r="J8088" s="620" t="s">
        <v>287</v>
      </c>
      <c r="K8088" s="620" t="s">
        <v>16</v>
      </c>
      <c r="L8088" s="622">
        <v>1422.43</v>
      </c>
    </row>
    <row r="8089" spans="1:12" s="194" customFormat="1" ht="364.15" customHeight="1" x14ac:dyDescent="0.15">
      <c r="A8089" s="625"/>
      <c r="B8089" s="621"/>
      <c r="C8089" s="633"/>
      <c r="D8089" s="635"/>
      <c r="E8089" s="621"/>
      <c r="F8089" s="638"/>
      <c r="G8089" s="639"/>
      <c r="H8089" s="618"/>
      <c r="I8089" s="619"/>
      <c r="J8089" s="621"/>
      <c r="K8089" s="621"/>
      <c r="L8089" s="623"/>
    </row>
    <row r="8090" spans="1:12" s="194" customFormat="1" ht="24.6" customHeight="1" x14ac:dyDescent="0.15">
      <c r="A8090" s="625"/>
      <c r="B8090" s="203" t="s">
        <v>6</v>
      </c>
      <c r="C8090" s="207" t="s">
        <v>5</v>
      </c>
      <c r="D8090" s="207" t="s">
        <v>288</v>
      </c>
      <c r="E8090" s="207" t="s">
        <v>289</v>
      </c>
      <c r="F8090" s="612"/>
      <c r="G8090" s="613"/>
      <c r="H8090" s="616" t="s">
        <v>290</v>
      </c>
      <c r="I8090" s="617"/>
      <c r="J8090" s="620" t="s">
        <v>287</v>
      </c>
      <c r="K8090" s="620" t="s">
        <v>287</v>
      </c>
      <c r="L8090" s="622">
        <v>0</v>
      </c>
    </row>
    <row r="8091" spans="1:12" s="194" customFormat="1" ht="24.6" customHeight="1" x14ac:dyDescent="0.15">
      <c r="A8091" s="626"/>
      <c r="B8091" s="209" t="s">
        <v>401</v>
      </c>
      <c r="C8091" s="209" t="s">
        <v>4637</v>
      </c>
      <c r="D8091" s="211">
        <v>43414</v>
      </c>
      <c r="E8091" s="209" t="s">
        <v>4638</v>
      </c>
      <c r="F8091" s="614"/>
      <c r="G8091" s="615"/>
      <c r="H8091" s="618"/>
      <c r="I8091" s="619"/>
      <c r="J8091" s="621"/>
      <c r="K8091" s="621"/>
      <c r="L8091" s="623"/>
    </row>
    <row r="8092" spans="1:12" s="194" customFormat="1" ht="24.6" customHeight="1" x14ac:dyDescent="0.15">
      <c r="A8092" s="624">
        <v>1518</v>
      </c>
      <c r="B8092" s="203" t="s">
        <v>12</v>
      </c>
      <c r="C8092" s="207" t="s">
        <v>11</v>
      </c>
      <c r="D8092" s="207" t="s">
        <v>280</v>
      </c>
      <c r="E8092" s="207" t="s">
        <v>281</v>
      </c>
      <c r="F8092" s="627" t="s">
        <v>8</v>
      </c>
      <c r="G8092" s="628"/>
      <c r="H8092" s="629"/>
      <c r="I8092" s="630"/>
      <c r="J8092" s="630"/>
      <c r="K8092" s="630"/>
      <c r="L8092" s="631"/>
    </row>
    <row r="8093" spans="1:12" s="194" customFormat="1" ht="26.65" customHeight="1" x14ac:dyDescent="0.15">
      <c r="A8093" s="625"/>
      <c r="B8093" s="620" t="s">
        <v>4632</v>
      </c>
      <c r="C8093" s="632" t="s">
        <v>4639</v>
      </c>
      <c r="D8093" s="634">
        <v>43500</v>
      </c>
      <c r="E8093" s="620" t="s">
        <v>389</v>
      </c>
      <c r="F8093" s="636" t="s">
        <v>4640</v>
      </c>
      <c r="G8093" s="637"/>
      <c r="H8093" s="610" t="s">
        <v>286</v>
      </c>
      <c r="I8093" s="611"/>
      <c r="J8093" s="209" t="s">
        <v>287</v>
      </c>
      <c r="K8093" s="209" t="s">
        <v>16</v>
      </c>
      <c r="L8093" s="210">
        <v>515.76</v>
      </c>
    </row>
    <row r="8094" spans="1:12" s="194" customFormat="1" ht="409.6" customHeight="1" x14ac:dyDescent="0.15">
      <c r="A8094" s="625"/>
      <c r="B8094" s="640"/>
      <c r="C8094" s="641"/>
      <c r="D8094" s="642"/>
      <c r="E8094" s="640"/>
      <c r="F8094" s="643"/>
      <c r="G8094" s="644"/>
      <c r="H8094" s="616" t="s">
        <v>242</v>
      </c>
      <c r="I8094" s="617"/>
      <c r="J8094" s="620" t="s">
        <v>287</v>
      </c>
      <c r="K8094" s="620" t="s">
        <v>16</v>
      </c>
      <c r="L8094" s="622">
        <v>885.38</v>
      </c>
    </row>
    <row r="8095" spans="1:12" s="194" customFormat="1" ht="192" customHeight="1" x14ac:dyDescent="0.15">
      <c r="A8095" s="625"/>
      <c r="B8095" s="621"/>
      <c r="C8095" s="633"/>
      <c r="D8095" s="635"/>
      <c r="E8095" s="621"/>
      <c r="F8095" s="638"/>
      <c r="G8095" s="639"/>
      <c r="H8095" s="618"/>
      <c r="I8095" s="619"/>
      <c r="J8095" s="621"/>
      <c r="K8095" s="621"/>
      <c r="L8095" s="623"/>
    </row>
    <row r="8096" spans="1:12" s="194" customFormat="1" ht="24.6" customHeight="1" x14ac:dyDescent="0.15">
      <c r="A8096" s="625"/>
      <c r="B8096" s="203" t="s">
        <v>6</v>
      </c>
      <c r="C8096" s="207" t="s">
        <v>5</v>
      </c>
      <c r="D8096" s="207" t="s">
        <v>288</v>
      </c>
      <c r="E8096" s="207" t="s">
        <v>289</v>
      </c>
      <c r="F8096" s="612"/>
      <c r="G8096" s="613"/>
      <c r="H8096" s="616" t="s">
        <v>290</v>
      </c>
      <c r="I8096" s="617"/>
      <c r="J8096" s="620" t="s">
        <v>287</v>
      </c>
      <c r="K8096" s="620" t="s">
        <v>16</v>
      </c>
      <c r="L8096" s="622">
        <v>260</v>
      </c>
    </row>
    <row r="8097" spans="1:12" s="194" customFormat="1" ht="24.6" customHeight="1" x14ac:dyDescent="0.15">
      <c r="A8097" s="626"/>
      <c r="B8097" s="209" t="s">
        <v>401</v>
      </c>
      <c r="C8097" s="209" t="s">
        <v>4640</v>
      </c>
      <c r="D8097" s="211">
        <v>43506</v>
      </c>
      <c r="E8097" s="209" t="s">
        <v>4641</v>
      </c>
      <c r="F8097" s="614"/>
      <c r="G8097" s="615"/>
      <c r="H8097" s="618"/>
      <c r="I8097" s="619"/>
      <c r="J8097" s="621"/>
      <c r="K8097" s="621"/>
      <c r="L8097" s="623"/>
    </row>
    <row r="8098" spans="1:12" s="194" customFormat="1" ht="24.6" customHeight="1" x14ac:dyDescent="0.15">
      <c r="A8098" s="624">
        <v>1519</v>
      </c>
      <c r="B8098" s="203" t="s">
        <v>12</v>
      </c>
      <c r="C8098" s="207" t="s">
        <v>11</v>
      </c>
      <c r="D8098" s="207" t="s">
        <v>280</v>
      </c>
      <c r="E8098" s="207" t="s">
        <v>281</v>
      </c>
      <c r="F8098" s="627" t="s">
        <v>8</v>
      </c>
      <c r="G8098" s="628"/>
      <c r="H8098" s="629"/>
      <c r="I8098" s="630"/>
      <c r="J8098" s="630"/>
      <c r="K8098" s="630"/>
      <c r="L8098" s="631"/>
    </row>
    <row r="8099" spans="1:12" s="194" customFormat="1" ht="26.65" customHeight="1" x14ac:dyDescent="0.15">
      <c r="A8099" s="625"/>
      <c r="B8099" s="620" t="s">
        <v>4632</v>
      </c>
      <c r="C8099" s="632" t="s">
        <v>4642</v>
      </c>
      <c r="D8099" s="634">
        <v>43534</v>
      </c>
      <c r="E8099" s="620" t="s">
        <v>1992</v>
      </c>
      <c r="F8099" s="636" t="s">
        <v>4643</v>
      </c>
      <c r="G8099" s="637"/>
      <c r="H8099" s="610" t="s">
        <v>286</v>
      </c>
      <c r="I8099" s="611"/>
      <c r="J8099" s="209" t="s">
        <v>287</v>
      </c>
      <c r="K8099" s="209" t="s">
        <v>16</v>
      </c>
      <c r="L8099" s="210">
        <v>512.20000000000005</v>
      </c>
    </row>
    <row r="8100" spans="1:12" s="194" customFormat="1" ht="409.6" customHeight="1" x14ac:dyDescent="0.15">
      <c r="A8100" s="625"/>
      <c r="B8100" s="640"/>
      <c r="C8100" s="641"/>
      <c r="D8100" s="642"/>
      <c r="E8100" s="640"/>
      <c r="F8100" s="643"/>
      <c r="G8100" s="644"/>
      <c r="H8100" s="616" t="s">
        <v>242</v>
      </c>
      <c r="I8100" s="617"/>
      <c r="J8100" s="620" t="s">
        <v>287</v>
      </c>
      <c r="K8100" s="620" t="s">
        <v>16</v>
      </c>
      <c r="L8100" s="622">
        <v>997.79</v>
      </c>
    </row>
    <row r="8101" spans="1:12" s="194" customFormat="1" ht="409.6" customHeight="1" x14ac:dyDescent="0.15">
      <c r="A8101" s="625"/>
      <c r="B8101" s="640"/>
      <c r="C8101" s="641"/>
      <c r="D8101" s="642"/>
      <c r="E8101" s="640"/>
      <c r="F8101" s="643"/>
      <c r="G8101" s="644"/>
      <c r="H8101" s="646"/>
      <c r="I8101" s="647"/>
      <c r="J8101" s="640"/>
      <c r="K8101" s="640"/>
      <c r="L8101" s="645"/>
    </row>
    <row r="8102" spans="1:12" s="194" customFormat="1" ht="149.25" customHeight="1" x14ac:dyDescent="0.15">
      <c r="A8102" s="625"/>
      <c r="B8102" s="621"/>
      <c r="C8102" s="633"/>
      <c r="D8102" s="635"/>
      <c r="E8102" s="621"/>
      <c r="F8102" s="638"/>
      <c r="G8102" s="639"/>
      <c r="H8102" s="618"/>
      <c r="I8102" s="619"/>
      <c r="J8102" s="621"/>
      <c r="K8102" s="621"/>
      <c r="L8102" s="623"/>
    </row>
    <row r="8103" spans="1:12" s="194" customFormat="1" ht="24.6" customHeight="1" x14ac:dyDescent="0.15">
      <c r="A8103" s="625"/>
      <c r="B8103" s="203" t="s">
        <v>6</v>
      </c>
      <c r="C8103" s="207" t="s">
        <v>5</v>
      </c>
      <c r="D8103" s="207" t="s">
        <v>288</v>
      </c>
      <c r="E8103" s="207" t="s">
        <v>289</v>
      </c>
      <c r="F8103" s="612"/>
      <c r="G8103" s="613"/>
      <c r="H8103" s="616" t="s">
        <v>290</v>
      </c>
      <c r="I8103" s="617"/>
      <c r="J8103" s="620" t="s">
        <v>287</v>
      </c>
      <c r="K8103" s="620" t="s">
        <v>287</v>
      </c>
      <c r="L8103" s="622">
        <v>0</v>
      </c>
    </row>
    <row r="8104" spans="1:12" s="194" customFormat="1" ht="24.6" customHeight="1" x14ac:dyDescent="0.15">
      <c r="A8104" s="626"/>
      <c r="B8104" s="209" t="s">
        <v>401</v>
      </c>
      <c r="C8104" s="209" t="s">
        <v>4643</v>
      </c>
      <c r="D8104" s="211">
        <v>43541</v>
      </c>
      <c r="E8104" s="209" t="s">
        <v>4644</v>
      </c>
      <c r="F8104" s="614"/>
      <c r="G8104" s="615"/>
      <c r="H8104" s="618"/>
      <c r="I8104" s="619"/>
      <c r="J8104" s="621"/>
      <c r="K8104" s="621"/>
      <c r="L8104" s="623"/>
    </row>
    <row r="8105" spans="1:12" s="194" customFormat="1" ht="24.6" customHeight="1" x14ac:dyDescent="0.15">
      <c r="A8105" s="624">
        <v>1520</v>
      </c>
      <c r="B8105" s="203" t="s">
        <v>12</v>
      </c>
      <c r="C8105" s="207" t="s">
        <v>11</v>
      </c>
      <c r="D8105" s="207" t="s">
        <v>280</v>
      </c>
      <c r="E8105" s="207" t="s">
        <v>281</v>
      </c>
      <c r="F8105" s="627" t="s">
        <v>8</v>
      </c>
      <c r="G8105" s="628"/>
      <c r="H8105" s="629"/>
      <c r="I8105" s="630"/>
      <c r="J8105" s="630"/>
      <c r="K8105" s="630"/>
      <c r="L8105" s="631"/>
    </row>
    <row r="8106" spans="1:12" s="194" customFormat="1" ht="26.65" customHeight="1" x14ac:dyDescent="0.15">
      <c r="A8106" s="625"/>
      <c r="B8106" s="620" t="s">
        <v>4645</v>
      </c>
      <c r="C8106" s="632" t="s">
        <v>4646</v>
      </c>
      <c r="D8106" s="634">
        <v>43374</v>
      </c>
      <c r="E8106" s="620" t="s">
        <v>4647</v>
      </c>
      <c r="F8106" s="636" t="s">
        <v>4648</v>
      </c>
      <c r="G8106" s="637"/>
      <c r="H8106" s="610" t="s">
        <v>286</v>
      </c>
      <c r="I8106" s="611"/>
      <c r="J8106" s="209" t="s">
        <v>287</v>
      </c>
      <c r="K8106" s="209" t="s">
        <v>16</v>
      </c>
      <c r="L8106" s="210">
        <v>796</v>
      </c>
    </row>
    <row r="8107" spans="1:12" s="194" customFormat="1" ht="341.85" customHeight="1" x14ac:dyDescent="0.15">
      <c r="A8107" s="625"/>
      <c r="B8107" s="621"/>
      <c r="C8107" s="633"/>
      <c r="D8107" s="635"/>
      <c r="E8107" s="621"/>
      <c r="F8107" s="638"/>
      <c r="G8107" s="639"/>
      <c r="H8107" s="610" t="s">
        <v>242</v>
      </c>
      <c r="I8107" s="611"/>
      <c r="J8107" s="209" t="s">
        <v>287</v>
      </c>
      <c r="K8107" s="209" t="s">
        <v>287</v>
      </c>
      <c r="L8107" s="210">
        <v>0</v>
      </c>
    </row>
    <row r="8108" spans="1:12" s="194" customFormat="1" ht="24.6" customHeight="1" x14ac:dyDescent="0.15">
      <c r="A8108" s="625"/>
      <c r="B8108" s="203" t="s">
        <v>6</v>
      </c>
      <c r="C8108" s="207" t="s">
        <v>5</v>
      </c>
      <c r="D8108" s="207" t="s">
        <v>288</v>
      </c>
      <c r="E8108" s="207" t="s">
        <v>289</v>
      </c>
      <c r="F8108" s="612"/>
      <c r="G8108" s="613"/>
      <c r="H8108" s="616" t="s">
        <v>290</v>
      </c>
      <c r="I8108" s="617"/>
      <c r="J8108" s="620" t="s">
        <v>287</v>
      </c>
      <c r="K8108" s="620" t="s">
        <v>287</v>
      </c>
      <c r="L8108" s="622">
        <v>0</v>
      </c>
    </row>
    <row r="8109" spans="1:12" s="194" customFormat="1" ht="24.6" customHeight="1" x14ac:dyDescent="0.15">
      <c r="A8109" s="626"/>
      <c r="B8109" s="209" t="s">
        <v>460</v>
      </c>
      <c r="C8109" s="209" t="s">
        <v>4648</v>
      </c>
      <c r="D8109" s="211">
        <v>43376</v>
      </c>
      <c r="E8109" s="209" t="s">
        <v>711</v>
      </c>
      <c r="F8109" s="614"/>
      <c r="G8109" s="615"/>
      <c r="H8109" s="618"/>
      <c r="I8109" s="619"/>
      <c r="J8109" s="621"/>
      <c r="K8109" s="621"/>
      <c r="L8109" s="623"/>
    </row>
    <row r="8110" spans="1:12" s="194" customFormat="1" ht="24.6" customHeight="1" x14ac:dyDescent="0.15">
      <c r="A8110" s="624">
        <v>1521</v>
      </c>
      <c r="B8110" s="203" t="s">
        <v>12</v>
      </c>
      <c r="C8110" s="207" t="s">
        <v>11</v>
      </c>
      <c r="D8110" s="207" t="s">
        <v>280</v>
      </c>
      <c r="E8110" s="207" t="s">
        <v>281</v>
      </c>
      <c r="F8110" s="627" t="s">
        <v>8</v>
      </c>
      <c r="G8110" s="628"/>
      <c r="H8110" s="629"/>
      <c r="I8110" s="630"/>
      <c r="J8110" s="630"/>
      <c r="K8110" s="630"/>
      <c r="L8110" s="631"/>
    </row>
    <row r="8111" spans="1:12" s="194" customFormat="1" ht="26.65" customHeight="1" x14ac:dyDescent="0.15">
      <c r="A8111" s="625"/>
      <c r="B8111" s="620" t="s">
        <v>4649</v>
      </c>
      <c r="C8111" s="632" t="s">
        <v>4650</v>
      </c>
      <c r="D8111" s="634">
        <v>43544</v>
      </c>
      <c r="E8111" s="620" t="s">
        <v>295</v>
      </c>
      <c r="F8111" s="636" t="s">
        <v>296</v>
      </c>
      <c r="G8111" s="637"/>
      <c r="H8111" s="610" t="s">
        <v>286</v>
      </c>
      <c r="I8111" s="611"/>
      <c r="J8111" s="209" t="s">
        <v>287</v>
      </c>
      <c r="K8111" s="209" t="s">
        <v>287</v>
      </c>
      <c r="L8111" s="210">
        <v>0</v>
      </c>
    </row>
    <row r="8112" spans="1:12" s="194" customFormat="1" ht="212.85" customHeight="1" x14ac:dyDescent="0.15">
      <c r="A8112" s="625"/>
      <c r="B8112" s="621"/>
      <c r="C8112" s="633"/>
      <c r="D8112" s="635"/>
      <c r="E8112" s="621"/>
      <c r="F8112" s="638"/>
      <c r="G8112" s="639"/>
      <c r="H8112" s="610" t="s">
        <v>242</v>
      </c>
      <c r="I8112" s="611"/>
      <c r="J8112" s="209" t="s">
        <v>287</v>
      </c>
      <c r="K8112" s="209" t="s">
        <v>287</v>
      </c>
      <c r="L8112" s="210">
        <v>0</v>
      </c>
    </row>
    <row r="8113" spans="1:12" s="194" customFormat="1" ht="24.6" customHeight="1" x14ac:dyDescent="0.15">
      <c r="A8113" s="625"/>
      <c r="B8113" s="203" t="s">
        <v>6</v>
      </c>
      <c r="C8113" s="207" t="s">
        <v>5</v>
      </c>
      <c r="D8113" s="207" t="s">
        <v>288</v>
      </c>
      <c r="E8113" s="207" t="s">
        <v>289</v>
      </c>
      <c r="F8113" s="612"/>
      <c r="G8113" s="613"/>
      <c r="H8113" s="616" t="s">
        <v>290</v>
      </c>
      <c r="I8113" s="617"/>
      <c r="J8113" s="620" t="s">
        <v>287</v>
      </c>
      <c r="K8113" s="620" t="s">
        <v>16</v>
      </c>
      <c r="L8113" s="622">
        <v>469</v>
      </c>
    </row>
    <row r="8114" spans="1:12" s="194" customFormat="1" ht="24.6" customHeight="1" x14ac:dyDescent="0.15">
      <c r="A8114" s="626"/>
      <c r="B8114" s="209" t="s">
        <v>291</v>
      </c>
      <c r="C8114" s="209" t="s">
        <v>296</v>
      </c>
      <c r="D8114" s="211">
        <v>43550</v>
      </c>
      <c r="E8114" s="209" t="s">
        <v>4651</v>
      </c>
      <c r="F8114" s="614"/>
      <c r="G8114" s="615"/>
      <c r="H8114" s="618"/>
      <c r="I8114" s="619"/>
      <c r="J8114" s="621"/>
      <c r="K8114" s="621"/>
      <c r="L8114" s="623"/>
    </row>
    <row r="8115" spans="1:12" s="194" customFormat="1" ht="24.6" customHeight="1" x14ac:dyDescent="0.15">
      <c r="A8115" s="624">
        <v>1522</v>
      </c>
      <c r="B8115" s="203" t="s">
        <v>12</v>
      </c>
      <c r="C8115" s="207" t="s">
        <v>11</v>
      </c>
      <c r="D8115" s="207" t="s">
        <v>280</v>
      </c>
      <c r="E8115" s="207" t="s">
        <v>281</v>
      </c>
      <c r="F8115" s="627" t="s">
        <v>8</v>
      </c>
      <c r="G8115" s="628"/>
      <c r="H8115" s="629"/>
      <c r="I8115" s="630"/>
      <c r="J8115" s="630"/>
      <c r="K8115" s="630"/>
      <c r="L8115" s="631"/>
    </row>
    <row r="8116" spans="1:12" s="194" customFormat="1" ht="26.65" customHeight="1" x14ac:dyDescent="0.15">
      <c r="A8116" s="625"/>
      <c r="B8116" s="620" t="s">
        <v>4652</v>
      </c>
      <c r="C8116" s="632" t="s">
        <v>4653</v>
      </c>
      <c r="D8116" s="634">
        <v>43381</v>
      </c>
      <c r="E8116" s="620" t="s">
        <v>321</v>
      </c>
      <c r="F8116" s="636" t="s">
        <v>2303</v>
      </c>
      <c r="G8116" s="637"/>
      <c r="H8116" s="610" t="s">
        <v>286</v>
      </c>
      <c r="I8116" s="611"/>
      <c r="J8116" s="209" t="s">
        <v>287</v>
      </c>
      <c r="K8116" s="209" t="s">
        <v>16</v>
      </c>
      <c r="L8116" s="210">
        <v>398</v>
      </c>
    </row>
    <row r="8117" spans="1:12" s="194" customFormat="1" ht="266.64999999999998" customHeight="1" x14ac:dyDescent="0.15">
      <c r="A8117" s="625"/>
      <c r="B8117" s="621"/>
      <c r="C8117" s="633"/>
      <c r="D8117" s="635"/>
      <c r="E8117" s="621"/>
      <c r="F8117" s="638"/>
      <c r="G8117" s="639"/>
      <c r="H8117" s="610" t="s">
        <v>242</v>
      </c>
      <c r="I8117" s="611"/>
      <c r="J8117" s="209" t="s">
        <v>287</v>
      </c>
      <c r="K8117" s="209" t="s">
        <v>287</v>
      </c>
      <c r="L8117" s="210">
        <v>0</v>
      </c>
    </row>
    <row r="8118" spans="1:12" s="194" customFormat="1" ht="24.6" customHeight="1" x14ac:dyDescent="0.15">
      <c r="A8118" s="625"/>
      <c r="B8118" s="203" t="s">
        <v>6</v>
      </c>
      <c r="C8118" s="207" t="s">
        <v>5</v>
      </c>
      <c r="D8118" s="207" t="s">
        <v>288</v>
      </c>
      <c r="E8118" s="207" t="s">
        <v>289</v>
      </c>
      <c r="F8118" s="612"/>
      <c r="G8118" s="613"/>
      <c r="H8118" s="616" t="s">
        <v>290</v>
      </c>
      <c r="I8118" s="617"/>
      <c r="J8118" s="620" t="s">
        <v>287</v>
      </c>
      <c r="K8118" s="620" t="s">
        <v>287</v>
      </c>
      <c r="L8118" s="622">
        <v>0</v>
      </c>
    </row>
    <row r="8119" spans="1:12" s="194" customFormat="1" ht="24.6" customHeight="1" x14ac:dyDescent="0.15">
      <c r="A8119" s="626"/>
      <c r="B8119" s="209" t="s">
        <v>401</v>
      </c>
      <c r="C8119" s="209" t="s">
        <v>2303</v>
      </c>
      <c r="D8119" s="211">
        <v>43383</v>
      </c>
      <c r="E8119" s="209" t="s">
        <v>899</v>
      </c>
      <c r="F8119" s="614"/>
      <c r="G8119" s="615"/>
      <c r="H8119" s="618"/>
      <c r="I8119" s="619"/>
      <c r="J8119" s="621"/>
      <c r="K8119" s="621"/>
      <c r="L8119" s="623"/>
    </row>
    <row r="8120" spans="1:12" s="194" customFormat="1" ht="24.6" customHeight="1" x14ac:dyDescent="0.15">
      <c r="A8120" s="624">
        <v>1523</v>
      </c>
      <c r="B8120" s="203" t="s">
        <v>12</v>
      </c>
      <c r="C8120" s="207" t="s">
        <v>11</v>
      </c>
      <c r="D8120" s="207" t="s">
        <v>280</v>
      </c>
      <c r="E8120" s="207" t="s">
        <v>281</v>
      </c>
      <c r="F8120" s="627" t="s">
        <v>8</v>
      </c>
      <c r="G8120" s="628"/>
      <c r="H8120" s="629"/>
      <c r="I8120" s="630"/>
      <c r="J8120" s="630"/>
      <c r="K8120" s="630"/>
      <c r="L8120" s="631"/>
    </row>
    <row r="8121" spans="1:12" s="194" customFormat="1" ht="26.65" customHeight="1" x14ac:dyDescent="0.15">
      <c r="A8121" s="625"/>
      <c r="B8121" s="620" t="s">
        <v>4652</v>
      </c>
      <c r="C8121" s="632" t="s">
        <v>4654</v>
      </c>
      <c r="D8121" s="634">
        <v>43432</v>
      </c>
      <c r="E8121" s="620" t="s">
        <v>339</v>
      </c>
      <c r="F8121" s="636" t="s">
        <v>340</v>
      </c>
      <c r="G8121" s="637"/>
      <c r="H8121" s="610" t="s">
        <v>286</v>
      </c>
      <c r="I8121" s="611"/>
      <c r="J8121" s="209" t="s">
        <v>287</v>
      </c>
      <c r="K8121" s="209" t="s">
        <v>16</v>
      </c>
      <c r="L8121" s="210">
        <v>306.68</v>
      </c>
    </row>
    <row r="8122" spans="1:12" s="194" customFormat="1" ht="158.85" customHeight="1" x14ac:dyDescent="0.15">
      <c r="A8122" s="625"/>
      <c r="B8122" s="621"/>
      <c r="C8122" s="633"/>
      <c r="D8122" s="635"/>
      <c r="E8122" s="621"/>
      <c r="F8122" s="638"/>
      <c r="G8122" s="639"/>
      <c r="H8122" s="610" t="s">
        <v>242</v>
      </c>
      <c r="I8122" s="611"/>
      <c r="J8122" s="209" t="s">
        <v>287</v>
      </c>
      <c r="K8122" s="209" t="s">
        <v>16</v>
      </c>
      <c r="L8122" s="210">
        <v>247.4</v>
      </c>
    </row>
    <row r="8123" spans="1:12" s="194" customFormat="1" ht="24.6" customHeight="1" x14ac:dyDescent="0.15">
      <c r="A8123" s="625"/>
      <c r="B8123" s="203" t="s">
        <v>6</v>
      </c>
      <c r="C8123" s="207" t="s">
        <v>5</v>
      </c>
      <c r="D8123" s="207" t="s">
        <v>288</v>
      </c>
      <c r="E8123" s="207" t="s">
        <v>289</v>
      </c>
      <c r="F8123" s="612"/>
      <c r="G8123" s="613"/>
      <c r="H8123" s="616" t="s">
        <v>290</v>
      </c>
      <c r="I8123" s="617"/>
      <c r="J8123" s="620" t="s">
        <v>287</v>
      </c>
      <c r="K8123" s="620" t="s">
        <v>287</v>
      </c>
      <c r="L8123" s="622">
        <v>0</v>
      </c>
    </row>
    <row r="8124" spans="1:12" s="194" customFormat="1" ht="24.6" customHeight="1" x14ac:dyDescent="0.15">
      <c r="A8124" s="626"/>
      <c r="B8124" s="209" t="s">
        <v>401</v>
      </c>
      <c r="C8124" s="209" t="s">
        <v>340</v>
      </c>
      <c r="D8124" s="211">
        <v>43434</v>
      </c>
      <c r="E8124" s="209" t="s">
        <v>444</v>
      </c>
      <c r="F8124" s="614"/>
      <c r="G8124" s="615"/>
      <c r="H8124" s="618"/>
      <c r="I8124" s="619"/>
      <c r="J8124" s="621"/>
      <c r="K8124" s="621"/>
      <c r="L8124" s="623"/>
    </row>
    <row r="8125" spans="1:12" s="194" customFormat="1" ht="24.6" customHeight="1" x14ac:dyDescent="0.15">
      <c r="A8125" s="624">
        <v>1524</v>
      </c>
      <c r="B8125" s="203" t="s">
        <v>12</v>
      </c>
      <c r="C8125" s="207" t="s">
        <v>11</v>
      </c>
      <c r="D8125" s="207" t="s">
        <v>280</v>
      </c>
      <c r="E8125" s="207" t="s">
        <v>281</v>
      </c>
      <c r="F8125" s="627" t="s">
        <v>8</v>
      </c>
      <c r="G8125" s="628"/>
      <c r="H8125" s="629"/>
      <c r="I8125" s="630"/>
      <c r="J8125" s="630"/>
      <c r="K8125" s="630"/>
      <c r="L8125" s="631"/>
    </row>
    <row r="8126" spans="1:12" s="194" customFormat="1" ht="26.65" customHeight="1" x14ac:dyDescent="0.15">
      <c r="A8126" s="625"/>
      <c r="B8126" s="620" t="s">
        <v>4655</v>
      </c>
      <c r="C8126" s="632" t="s">
        <v>4656</v>
      </c>
      <c r="D8126" s="634">
        <v>43374</v>
      </c>
      <c r="E8126" s="620" t="s">
        <v>389</v>
      </c>
      <c r="F8126" s="636" t="s">
        <v>2587</v>
      </c>
      <c r="G8126" s="637"/>
      <c r="H8126" s="610" t="s">
        <v>286</v>
      </c>
      <c r="I8126" s="611"/>
      <c r="J8126" s="209" t="s">
        <v>287</v>
      </c>
      <c r="K8126" s="209" t="s">
        <v>16</v>
      </c>
      <c r="L8126" s="210">
        <v>598</v>
      </c>
    </row>
    <row r="8127" spans="1:12" s="194" customFormat="1" ht="353.1" customHeight="1" x14ac:dyDescent="0.15">
      <c r="A8127" s="625"/>
      <c r="B8127" s="621"/>
      <c r="C8127" s="633"/>
      <c r="D8127" s="635"/>
      <c r="E8127" s="621"/>
      <c r="F8127" s="638"/>
      <c r="G8127" s="639"/>
      <c r="H8127" s="610" t="s">
        <v>242</v>
      </c>
      <c r="I8127" s="611"/>
      <c r="J8127" s="209" t="s">
        <v>287</v>
      </c>
      <c r="K8127" s="209" t="s">
        <v>287</v>
      </c>
      <c r="L8127" s="210">
        <v>0</v>
      </c>
    </row>
    <row r="8128" spans="1:12" s="194" customFormat="1" ht="24.6" customHeight="1" x14ac:dyDescent="0.15">
      <c r="A8128" s="625"/>
      <c r="B8128" s="203" t="s">
        <v>6</v>
      </c>
      <c r="C8128" s="207" t="s">
        <v>5</v>
      </c>
      <c r="D8128" s="207" t="s">
        <v>288</v>
      </c>
      <c r="E8128" s="207" t="s">
        <v>289</v>
      </c>
      <c r="F8128" s="612"/>
      <c r="G8128" s="613"/>
      <c r="H8128" s="616" t="s">
        <v>290</v>
      </c>
      <c r="I8128" s="617"/>
      <c r="J8128" s="620" t="s">
        <v>287</v>
      </c>
      <c r="K8128" s="620" t="s">
        <v>287</v>
      </c>
      <c r="L8128" s="622">
        <v>0</v>
      </c>
    </row>
    <row r="8129" spans="1:12" s="194" customFormat="1" ht="35.1" customHeight="1" x14ac:dyDescent="0.15">
      <c r="A8129" s="626"/>
      <c r="B8129" s="209" t="s">
        <v>4657</v>
      </c>
      <c r="C8129" s="209" t="s">
        <v>2587</v>
      </c>
      <c r="D8129" s="211">
        <v>43376</v>
      </c>
      <c r="E8129" s="209" t="s">
        <v>711</v>
      </c>
      <c r="F8129" s="614"/>
      <c r="G8129" s="615"/>
      <c r="H8129" s="618"/>
      <c r="I8129" s="619"/>
      <c r="J8129" s="621"/>
      <c r="K8129" s="621"/>
      <c r="L8129" s="623"/>
    </row>
    <row r="8130" spans="1:12" s="194" customFormat="1" ht="24.6" customHeight="1" x14ac:dyDescent="0.15">
      <c r="A8130" s="624">
        <v>1525</v>
      </c>
      <c r="B8130" s="203" t="s">
        <v>12</v>
      </c>
      <c r="C8130" s="207" t="s">
        <v>11</v>
      </c>
      <c r="D8130" s="207" t="s">
        <v>280</v>
      </c>
      <c r="E8130" s="207" t="s">
        <v>281</v>
      </c>
      <c r="F8130" s="627" t="s">
        <v>8</v>
      </c>
      <c r="G8130" s="628"/>
      <c r="H8130" s="629"/>
      <c r="I8130" s="630"/>
      <c r="J8130" s="630"/>
      <c r="K8130" s="630"/>
      <c r="L8130" s="631"/>
    </row>
    <row r="8131" spans="1:12" s="194" customFormat="1" ht="26.65" customHeight="1" x14ac:dyDescent="0.15">
      <c r="A8131" s="625"/>
      <c r="B8131" s="620" t="s">
        <v>4655</v>
      </c>
      <c r="C8131" s="632" t="s">
        <v>4658</v>
      </c>
      <c r="D8131" s="634">
        <v>43387</v>
      </c>
      <c r="E8131" s="620" t="s">
        <v>2337</v>
      </c>
      <c r="F8131" s="636" t="s">
        <v>2338</v>
      </c>
      <c r="G8131" s="637"/>
      <c r="H8131" s="610" t="s">
        <v>286</v>
      </c>
      <c r="I8131" s="611"/>
      <c r="J8131" s="209" t="s">
        <v>287</v>
      </c>
      <c r="K8131" s="209" t="s">
        <v>16</v>
      </c>
      <c r="L8131" s="210">
        <v>416.74</v>
      </c>
    </row>
    <row r="8132" spans="1:12" s="194" customFormat="1" ht="234.2" customHeight="1" x14ac:dyDescent="0.15">
      <c r="A8132" s="625"/>
      <c r="B8132" s="621"/>
      <c r="C8132" s="633"/>
      <c r="D8132" s="635"/>
      <c r="E8132" s="621"/>
      <c r="F8132" s="638"/>
      <c r="G8132" s="639"/>
      <c r="H8132" s="610" t="s">
        <v>242</v>
      </c>
      <c r="I8132" s="611"/>
      <c r="J8132" s="209" t="s">
        <v>287</v>
      </c>
      <c r="K8132" s="209" t="s">
        <v>16</v>
      </c>
      <c r="L8132" s="210">
        <v>451.43</v>
      </c>
    </row>
    <row r="8133" spans="1:12" s="194" customFormat="1" ht="24.6" customHeight="1" x14ac:dyDescent="0.15">
      <c r="A8133" s="625"/>
      <c r="B8133" s="203" t="s">
        <v>6</v>
      </c>
      <c r="C8133" s="207" t="s">
        <v>5</v>
      </c>
      <c r="D8133" s="207" t="s">
        <v>288</v>
      </c>
      <c r="E8133" s="207" t="s">
        <v>289</v>
      </c>
      <c r="F8133" s="612"/>
      <c r="G8133" s="613"/>
      <c r="H8133" s="616" t="s">
        <v>290</v>
      </c>
      <c r="I8133" s="617"/>
      <c r="J8133" s="620" t="s">
        <v>287</v>
      </c>
      <c r="K8133" s="620" t="s">
        <v>16</v>
      </c>
      <c r="L8133" s="622">
        <v>50</v>
      </c>
    </row>
    <row r="8134" spans="1:12" s="194" customFormat="1" ht="35.1" customHeight="1" x14ac:dyDescent="0.15">
      <c r="A8134" s="626"/>
      <c r="B8134" s="209" t="s">
        <v>4657</v>
      </c>
      <c r="C8134" s="209" t="s">
        <v>2338</v>
      </c>
      <c r="D8134" s="211">
        <v>43389</v>
      </c>
      <c r="E8134" s="209" t="s">
        <v>1548</v>
      </c>
      <c r="F8134" s="614"/>
      <c r="G8134" s="615"/>
      <c r="H8134" s="618"/>
      <c r="I8134" s="619"/>
      <c r="J8134" s="621"/>
      <c r="K8134" s="621"/>
      <c r="L8134" s="623"/>
    </row>
    <row r="8135" spans="1:12" s="194" customFormat="1" ht="24.6" customHeight="1" x14ac:dyDescent="0.15">
      <c r="A8135" s="624">
        <v>1526</v>
      </c>
      <c r="B8135" s="203" t="s">
        <v>12</v>
      </c>
      <c r="C8135" s="207" t="s">
        <v>11</v>
      </c>
      <c r="D8135" s="207" t="s">
        <v>280</v>
      </c>
      <c r="E8135" s="207" t="s">
        <v>281</v>
      </c>
      <c r="F8135" s="627" t="s">
        <v>8</v>
      </c>
      <c r="G8135" s="628"/>
      <c r="H8135" s="629"/>
      <c r="I8135" s="630"/>
      <c r="J8135" s="630"/>
      <c r="K8135" s="630"/>
      <c r="L8135" s="631"/>
    </row>
    <row r="8136" spans="1:12" s="194" customFormat="1" ht="26.65" customHeight="1" x14ac:dyDescent="0.15">
      <c r="A8136" s="625"/>
      <c r="B8136" s="620" t="s">
        <v>4655</v>
      </c>
      <c r="C8136" s="632" t="s">
        <v>4659</v>
      </c>
      <c r="D8136" s="634">
        <v>43404</v>
      </c>
      <c r="E8136" s="620" t="s">
        <v>664</v>
      </c>
      <c r="F8136" s="636" t="s">
        <v>3850</v>
      </c>
      <c r="G8136" s="637"/>
      <c r="H8136" s="610" t="s">
        <v>286</v>
      </c>
      <c r="I8136" s="611"/>
      <c r="J8136" s="209" t="s">
        <v>287</v>
      </c>
      <c r="K8136" s="209" t="s">
        <v>16</v>
      </c>
      <c r="L8136" s="210">
        <v>555.25</v>
      </c>
    </row>
    <row r="8137" spans="1:12" s="194" customFormat="1" ht="255.95" customHeight="1" x14ac:dyDescent="0.15">
      <c r="A8137" s="625"/>
      <c r="B8137" s="621"/>
      <c r="C8137" s="633"/>
      <c r="D8137" s="635"/>
      <c r="E8137" s="621"/>
      <c r="F8137" s="638"/>
      <c r="G8137" s="639"/>
      <c r="H8137" s="610" t="s">
        <v>242</v>
      </c>
      <c r="I8137" s="611"/>
      <c r="J8137" s="209" t="s">
        <v>287</v>
      </c>
      <c r="K8137" s="209" t="s">
        <v>287</v>
      </c>
      <c r="L8137" s="210">
        <v>0</v>
      </c>
    </row>
    <row r="8138" spans="1:12" s="194" customFormat="1" ht="24.6" customHeight="1" x14ac:dyDescent="0.15">
      <c r="A8138" s="625"/>
      <c r="B8138" s="203" t="s">
        <v>6</v>
      </c>
      <c r="C8138" s="207" t="s">
        <v>5</v>
      </c>
      <c r="D8138" s="207" t="s">
        <v>288</v>
      </c>
      <c r="E8138" s="207" t="s">
        <v>289</v>
      </c>
      <c r="F8138" s="612"/>
      <c r="G8138" s="613"/>
      <c r="H8138" s="616" t="s">
        <v>290</v>
      </c>
      <c r="I8138" s="617"/>
      <c r="J8138" s="620" t="s">
        <v>287</v>
      </c>
      <c r="K8138" s="620" t="s">
        <v>287</v>
      </c>
      <c r="L8138" s="622">
        <v>0</v>
      </c>
    </row>
    <row r="8139" spans="1:12" s="194" customFormat="1" ht="35.1" customHeight="1" x14ac:dyDescent="0.15">
      <c r="A8139" s="626"/>
      <c r="B8139" s="209" t="s">
        <v>4657</v>
      </c>
      <c r="C8139" s="209" t="s">
        <v>3850</v>
      </c>
      <c r="D8139" s="211">
        <v>43406</v>
      </c>
      <c r="E8139" s="209" t="s">
        <v>1889</v>
      </c>
      <c r="F8139" s="614"/>
      <c r="G8139" s="615"/>
      <c r="H8139" s="618"/>
      <c r="I8139" s="619"/>
      <c r="J8139" s="621"/>
      <c r="K8139" s="621"/>
      <c r="L8139" s="623"/>
    </row>
    <row r="8140" spans="1:12" s="194" customFormat="1" ht="24.6" customHeight="1" x14ac:dyDescent="0.15">
      <c r="A8140" s="624">
        <v>1527</v>
      </c>
      <c r="B8140" s="203" t="s">
        <v>12</v>
      </c>
      <c r="C8140" s="207" t="s">
        <v>11</v>
      </c>
      <c r="D8140" s="207" t="s">
        <v>280</v>
      </c>
      <c r="E8140" s="207" t="s">
        <v>281</v>
      </c>
      <c r="F8140" s="627" t="s">
        <v>8</v>
      </c>
      <c r="G8140" s="628"/>
      <c r="H8140" s="629"/>
      <c r="I8140" s="630"/>
      <c r="J8140" s="630"/>
      <c r="K8140" s="630"/>
      <c r="L8140" s="631"/>
    </row>
    <row r="8141" spans="1:12" s="194" customFormat="1" ht="26.65" customHeight="1" x14ac:dyDescent="0.15">
      <c r="A8141" s="625"/>
      <c r="B8141" s="620" t="s">
        <v>4655</v>
      </c>
      <c r="C8141" s="632" t="s">
        <v>4660</v>
      </c>
      <c r="D8141" s="634">
        <v>43415</v>
      </c>
      <c r="E8141" s="620" t="s">
        <v>432</v>
      </c>
      <c r="F8141" s="636" t="s">
        <v>812</v>
      </c>
      <c r="G8141" s="637"/>
      <c r="H8141" s="610" t="s">
        <v>286</v>
      </c>
      <c r="I8141" s="611"/>
      <c r="J8141" s="209" t="s">
        <v>287</v>
      </c>
      <c r="K8141" s="209" t="s">
        <v>16</v>
      </c>
      <c r="L8141" s="210">
        <v>436</v>
      </c>
    </row>
    <row r="8142" spans="1:12" s="194" customFormat="1" ht="409.6" customHeight="1" x14ac:dyDescent="0.15">
      <c r="A8142" s="625"/>
      <c r="B8142" s="640"/>
      <c r="C8142" s="641"/>
      <c r="D8142" s="642"/>
      <c r="E8142" s="640"/>
      <c r="F8142" s="643"/>
      <c r="G8142" s="644"/>
      <c r="H8142" s="616" t="s">
        <v>242</v>
      </c>
      <c r="I8142" s="617"/>
      <c r="J8142" s="620" t="s">
        <v>287</v>
      </c>
      <c r="K8142" s="620" t="s">
        <v>16</v>
      </c>
      <c r="L8142" s="622">
        <v>554</v>
      </c>
    </row>
    <row r="8143" spans="1:12" s="194" customFormat="1" ht="73.5" customHeight="1" x14ac:dyDescent="0.15">
      <c r="A8143" s="625"/>
      <c r="B8143" s="621"/>
      <c r="C8143" s="633"/>
      <c r="D8143" s="635"/>
      <c r="E8143" s="621"/>
      <c r="F8143" s="638"/>
      <c r="G8143" s="639"/>
      <c r="H8143" s="618"/>
      <c r="I8143" s="619"/>
      <c r="J8143" s="621"/>
      <c r="K8143" s="621"/>
      <c r="L8143" s="623"/>
    </row>
    <row r="8144" spans="1:12" s="194" customFormat="1" ht="24.6" customHeight="1" x14ac:dyDescent="0.15">
      <c r="A8144" s="625"/>
      <c r="B8144" s="203" t="s">
        <v>6</v>
      </c>
      <c r="C8144" s="207" t="s">
        <v>5</v>
      </c>
      <c r="D8144" s="207" t="s">
        <v>288</v>
      </c>
      <c r="E8144" s="207" t="s">
        <v>289</v>
      </c>
      <c r="F8144" s="612"/>
      <c r="G8144" s="613"/>
      <c r="H8144" s="616" t="s">
        <v>290</v>
      </c>
      <c r="I8144" s="617"/>
      <c r="J8144" s="620" t="s">
        <v>287</v>
      </c>
      <c r="K8144" s="620" t="s">
        <v>16</v>
      </c>
      <c r="L8144" s="622">
        <v>134.96</v>
      </c>
    </row>
    <row r="8145" spans="1:12" s="194" customFormat="1" ht="35.1" customHeight="1" x14ac:dyDescent="0.15">
      <c r="A8145" s="626"/>
      <c r="B8145" s="209" t="s">
        <v>4657</v>
      </c>
      <c r="C8145" s="209" t="s">
        <v>812</v>
      </c>
      <c r="D8145" s="211">
        <v>43417</v>
      </c>
      <c r="E8145" s="209" t="s">
        <v>2412</v>
      </c>
      <c r="F8145" s="614"/>
      <c r="G8145" s="615"/>
      <c r="H8145" s="618"/>
      <c r="I8145" s="619"/>
      <c r="J8145" s="621"/>
      <c r="K8145" s="621"/>
      <c r="L8145" s="623"/>
    </row>
    <row r="8146" spans="1:12" s="194" customFormat="1" ht="24.6" customHeight="1" x14ac:dyDescent="0.15">
      <c r="A8146" s="624">
        <v>1528</v>
      </c>
      <c r="B8146" s="203" t="s">
        <v>12</v>
      </c>
      <c r="C8146" s="207" t="s">
        <v>11</v>
      </c>
      <c r="D8146" s="207" t="s">
        <v>280</v>
      </c>
      <c r="E8146" s="207" t="s">
        <v>281</v>
      </c>
      <c r="F8146" s="627" t="s">
        <v>8</v>
      </c>
      <c r="G8146" s="628"/>
      <c r="H8146" s="629"/>
      <c r="I8146" s="630"/>
      <c r="J8146" s="630"/>
      <c r="K8146" s="630"/>
      <c r="L8146" s="631"/>
    </row>
    <row r="8147" spans="1:12" s="194" customFormat="1" ht="26.65" customHeight="1" x14ac:dyDescent="0.15">
      <c r="A8147" s="625"/>
      <c r="B8147" s="620" t="s">
        <v>4655</v>
      </c>
      <c r="C8147" s="632" t="s">
        <v>4661</v>
      </c>
      <c r="D8147" s="634">
        <v>43530</v>
      </c>
      <c r="E8147" s="620" t="s">
        <v>354</v>
      </c>
      <c r="F8147" s="636" t="s">
        <v>465</v>
      </c>
      <c r="G8147" s="637"/>
      <c r="H8147" s="610" t="s">
        <v>286</v>
      </c>
      <c r="I8147" s="611"/>
      <c r="J8147" s="209" t="s">
        <v>16</v>
      </c>
      <c r="K8147" s="209" t="s">
        <v>287</v>
      </c>
      <c r="L8147" s="210">
        <v>1666.55</v>
      </c>
    </row>
    <row r="8148" spans="1:12" s="194" customFormat="1" ht="212.85" customHeight="1" x14ac:dyDescent="0.15">
      <c r="A8148" s="625"/>
      <c r="B8148" s="621"/>
      <c r="C8148" s="633"/>
      <c r="D8148" s="635"/>
      <c r="E8148" s="621"/>
      <c r="F8148" s="638"/>
      <c r="G8148" s="639"/>
      <c r="H8148" s="610" t="s">
        <v>242</v>
      </c>
      <c r="I8148" s="611"/>
      <c r="J8148" s="209" t="s">
        <v>16</v>
      </c>
      <c r="K8148" s="209" t="s">
        <v>287</v>
      </c>
      <c r="L8148" s="210">
        <v>939.38</v>
      </c>
    </row>
    <row r="8149" spans="1:12" s="194" customFormat="1" ht="24.6" customHeight="1" x14ac:dyDescent="0.15">
      <c r="A8149" s="625"/>
      <c r="B8149" s="203" t="s">
        <v>6</v>
      </c>
      <c r="C8149" s="207" t="s">
        <v>5</v>
      </c>
      <c r="D8149" s="207" t="s">
        <v>288</v>
      </c>
      <c r="E8149" s="207" t="s">
        <v>289</v>
      </c>
      <c r="F8149" s="612"/>
      <c r="G8149" s="613"/>
      <c r="H8149" s="616" t="s">
        <v>290</v>
      </c>
      <c r="I8149" s="617"/>
      <c r="J8149" s="620" t="s">
        <v>16</v>
      </c>
      <c r="K8149" s="620" t="s">
        <v>16</v>
      </c>
      <c r="L8149" s="622">
        <v>1195.3699999999999</v>
      </c>
    </row>
    <row r="8150" spans="1:12" s="194" customFormat="1" ht="35.1" customHeight="1" x14ac:dyDescent="0.15">
      <c r="A8150" s="626"/>
      <c r="B8150" s="209" t="s">
        <v>4657</v>
      </c>
      <c r="C8150" s="209" t="s">
        <v>465</v>
      </c>
      <c r="D8150" s="211">
        <v>43539</v>
      </c>
      <c r="E8150" s="209" t="s">
        <v>4662</v>
      </c>
      <c r="F8150" s="614"/>
      <c r="G8150" s="615"/>
      <c r="H8150" s="618"/>
      <c r="I8150" s="619"/>
      <c r="J8150" s="621"/>
      <c r="K8150" s="621"/>
      <c r="L8150" s="623"/>
    </row>
    <row r="8151" spans="1:12" s="194" customFormat="1" ht="24.6" customHeight="1" x14ac:dyDescent="0.15">
      <c r="A8151" s="624">
        <v>1529</v>
      </c>
      <c r="B8151" s="203" t="s">
        <v>12</v>
      </c>
      <c r="C8151" s="207" t="s">
        <v>11</v>
      </c>
      <c r="D8151" s="207" t="s">
        <v>280</v>
      </c>
      <c r="E8151" s="207" t="s">
        <v>281</v>
      </c>
      <c r="F8151" s="627" t="s">
        <v>8</v>
      </c>
      <c r="G8151" s="628"/>
      <c r="H8151" s="629"/>
      <c r="I8151" s="630"/>
      <c r="J8151" s="630"/>
      <c r="K8151" s="630"/>
      <c r="L8151" s="631"/>
    </row>
    <row r="8152" spans="1:12" s="194" customFormat="1" ht="26.65" customHeight="1" x14ac:dyDescent="0.15">
      <c r="A8152" s="625"/>
      <c r="B8152" s="620" t="s">
        <v>4655</v>
      </c>
      <c r="C8152" s="632" t="s">
        <v>4661</v>
      </c>
      <c r="D8152" s="634">
        <v>43530</v>
      </c>
      <c r="E8152" s="620" t="s">
        <v>354</v>
      </c>
      <c r="F8152" s="636" t="s">
        <v>4663</v>
      </c>
      <c r="G8152" s="637"/>
      <c r="H8152" s="610" t="s">
        <v>286</v>
      </c>
      <c r="I8152" s="611"/>
      <c r="J8152" s="209" t="s">
        <v>287</v>
      </c>
      <c r="K8152" s="209" t="s">
        <v>16</v>
      </c>
      <c r="L8152" s="210">
        <v>378.09</v>
      </c>
    </row>
    <row r="8153" spans="1:12" s="194" customFormat="1" ht="212.85" customHeight="1" x14ac:dyDescent="0.15">
      <c r="A8153" s="625"/>
      <c r="B8153" s="621"/>
      <c r="C8153" s="633"/>
      <c r="D8153" s="635"/>
      <c r="E8153" s="621"/>
      <c r="F8153" s="638"/>
      <c r="G8153" s="639"/>
      <c r="H8153" s="610" t="s">
        <v>242</v>
      </c>
      <c r="I8153" s="611"/>
      <c r="J8153" s="209" t="s">
        <v>287</v>
      </c>
      <c r="K8153" s="209" t="s">
        <v>16</v>
      </c>
      <c r="L8153" s="210">
        <v>1344.35</v>
      </c>
    </row>
    <row r="8154" spans="1:12" s="194" customFormat="1" ht="24.6" customHeight="1" x14ac:dyDescent="0.15">
      <c r="A8154" s="625"/>
      <c r="B8154" s="203" t="s">
        <v>6</v>
      </c>
      <c r="C8154" s="207" t="s">
        <v>5</v>
      </c>
      <c r="D8154" s="207" t="s">
        <v>288</v>
      </c>
      <c r="E8154" s="207" t="s">
        <v>289</v>
      </c>
      <c r="F8154" s="612"/>
      <c r="G8154" s="613"/>
      <c r="H8154" s="616" t="s">
        <v>290</v>
      </c>
      <c r="I8154" s="617"/>
      <c r="J8154" s="620" t="s">
        <v>287</v>
      </c>
      <c r="K8154" s="620" t="s">
        <v>287</v>
      </c>
      <c r="L8154" s="622">
        <v>0</v>
      </c>
    </row>
    <row r="8155" spans="1:12" s="194" customFormat="1" ht="35.1" customHeight="1" x14ac:dyDescent="0.15">
      <c r="A8155" s="626"/>
      <c r="B8155" s="209" t="s">
        <v>4657</v>
      </c>
      <c r="C8155" s="209" t="s">
        <v>4663</v>
      </c>
      <c r="D8155" s="211">
        <v>43539</v>
      </c>
      <c r="E8155" s="209" t="s">
        <v>4662</v>
      </c>
      <c r="F8155" s="614"/>
      <c r="G8155" s="615"/>
      <c r="H8155" s="618"/>
      <c r="I8155" s="619"/>
      <c r="J8155" s="621"/>
      <c r="K8155" s="621"/>
      <c r="L8155" s="623"/>
    </row>
    <row r="8156" spans="1:12" s="194" customFormat="1" ht="24.6" customHeight="1" x14ac:dyDescent="0.15">
      <c r="A8156" s="624">
        <v>1530</v>
      </c>
      <c r="B8156" s="203" t="s">
        <v>12</v>
      </c>
      <c r="C8156" s="207" t="s">
        <v>11</v>
      </c>
      <c r="D8156" s="207" t="s">
        <v>280</v>
      </c>
      <c r="E8156" s="207" t="s">
        <v>281</v>
      </c>
      <c r="F8156" s="627" t="s">
        <v>8</v>
      </c>
      <c r="G8156" s="628"/>
      <c r="H8156" s="629"/>
      <c r="I8156" s="630"/>
      <c r="J8156" s="630"/>
      <c r="K8156" s="630"/>
      <c r="L8156" s="631"/>
    </row>
    <row r="8157" spans="1:12" s="194" customFormat="1" ht="26.65" customHeight="1" x14ac:dyDescent="0.15">
      <c r="A8157" s="625"/>
      <c r="B8157" s="620" t="s">
        <v>4655</v>
      </c>
      <c r="C8157" s="632" t="s">
        <v>4664</v>
      </c>
      <c r="D8157" s="634">
        <v>43548</v>
      </c>
      <c r="E8157" s="620" t="s">
        <v>458</v>
      </c>
      <c r="F8157" s="636" t="s">
        <v>1970</v>
      </c>
      <c r="G8157" s="637"/>
      <c r="H8157" s="610" t="s">
        <v>286</v>
      </c>
      <c r="I8157" s="611"/>
      <c r="J8157" s="209" t="s">
        <v>287</v>
      </c>
      <c r="K8157" s="209" t="s">
        <v>287</v>
      </c>
      <c r="L8157" s="210">
        <v>0</v>
      </c>
    </row>
    <row r="8158" spans="1:12" s="194" customFormat="1" ht="288" customHeight="1" x14ac:dyDescent="0.15">
      <c r="A8158" s="625"/>
      <c r="B8158" s="621"/>
      <c r="C8158" s="633"/>
      <c r="D8158" s="635"/>
      <c r="E8158" s="621"/>
      <c r="F8158" s="638"/>
      <c r="G8158" s="639"/>
      <c r="H8158" s="610" t="s">
        <v>242</v>
      </c>
      <c r="I8158" s="611"/>
      <c r="J8158" s="209" t="s">
        <v>287</v>
      </c>
      <c r="K8158" s="209" t="s">
        <v>287</v>
      </c>
      <c r="L8158" s="210">
        <v>0</v>
      </c>
    </row>
    <row r="8159" spans="1:12" s="194" customFormat="1" ht="24.6" customHeight="1" x14ac:dyDescent="0.15">
      <c r="A8159" s="625"/>
      <c r="B8159" s="203" t="s">
        <v>6</v>
      </c>
      <c r="C8159" s="207" t="s">
        <v>5</v>
      </c>
      <c r="D8159" s="207" t="s">
        <v>288</v>
      </c>
      <c r="E8159" s="207" t="s">
        <v>289</v>
      </c>
      <c r="F8159" s="612"/>
      <c r="G8159" s="613"/>
      <c r="H8159" s="616" t="s">
        <v>290</v>
      </c>
      <c r="I8159" s="617"/>
      <c r="J8159" s="620" t="s">
        <v>16</v>
      </c>
      <c r="K8159" s="620" t="s">
        <v>287</v>
      </c>
      <c r="L8159" s="622">
        <v>1230</v>
      </c>
    </row>
    <row r="8160" spans="1:12" s="194" customFormat="1" ht="35.1" customHeight="1" x14ac:dyDescent="0.15">
      <c r="A8160" s="626"/>
      <c r="B8160" s="209" t="s">
        <v>4657</v>
      </c>
      <c r="C8160" s="209" t="s">
        <v>1970</v>
      </c>
      <c r="D8160" s="211">
        <v>43554</v>
      </c>
      <c r="E8160" s="209" t="s">
        <v>4665</v>
      </c>
      <c r="F8160" s="614"/>
      <c r="G8160" s="615"/>
      <c r="H8160" s="618"/>
      <c r="I8160" s="619"/>
      <c r="J8160" s="621"/>
      <c r="K8160" s="621"/>
      <c r="L8160" s="623"/>
    </row>
    <row r="8161" spans="1:12" s="194" customFormat="1" ht="24.6" customHeight="1" x14ac:dyDescent="0.15">
      <c r="A8161" s="624">
        <v>1531</v>
      </c>
      <c r="B8161" s="203" t="s">
        <v>12</v>
      </c>
      <c r="C8161" s="207" t="s">
        <v>11</v>
      </c>
      <c r="D8161" s="207" t="s">
        <v>280</v>
      </c>
      <c r="E8161" s="207" t="s">
        <v>281</v>
      </c>
      <c r="F8161" s="627" t="s">
        <v>8</v>
      </c>
      <c r="G8161" s="628"/>
      <c r="H8161" s="629"/>
      <c r="I8161" s="630"/>
      <c r="J8161" s="630"/>
      <c r="K8161" s="630"/>
      <c r="L8161" s="631"/>
    </row>
    <row r="8162" spans="1:12" s="194" customFormat="1" ht="26.65" customHeight="1" x14ac:dyDescent="0.15">
      <c r="A8162" s="625"/>
      <c r="B8162" s="620" t="s">
        <v>4655</v>
      </c>
      <c r="C8162" s="632" t="s">
        <v>4664</v>
      </c>
      <c r="D8162" s="634">
        <v>43548</v>
      </c>
      <c r="E8162" s="620" t="s">
        <v>458</v>
      </c>
      <c r="F8162" s="636" t="s">
        <v>2565</v>
      </c>
      <c r="G8162" s="637"/>
      <c r="H8162" s="610" t="s">
        <v>286</v>
      </c>
      <c r="I8162" s="611"/>
      <c r="J8162" s="209" t="s">
        <v>287</v>
      </c>
      <c r="K8162" s="209" t="s">
        <v>16</v>
      </c>
      <c r="L8162" s="210">
        <v>948.78</v>
      </c>
    </row>
    <row r="8163" spans="1:12" s="194" customFormat="1" ht="288" customHeight="1" x14ac:dyDescent="0.15">
      <c r="A8163" s="625"/>
      <c r="B8163" s="621"/>
      <c r="C8163" s="633"/>
      <c r="D8163" s="635"/>
      <c r="E8163" s="621"/>
      <c r="F8163" s="638"/>
      <c r="G8163" s="639"/>
      <c r="H8163" s="610" t="s">
        <v>242</v>
      </c>
      <c r="I8163" s="611"/>
      <c r="J8163" s="209" t="s">
        <v>287</v>
      </c>
      <c r="K8163" s="209" t="s">
        <v>16</v>
      </c>
      <c r="L8163" s="210">
        <v>2756.99</v>
      </c>
    </row>
    <row r="8164" spans="1:12" s="194" customFormat="1" ht="24.6" customHeight="1" x14ac:dyDescent="0.15">
      <c r="A8164" s="625"/>
      <c r="B8164" s="203" t="s">
        <v>6</v>
      </c>
      <c r="C8164" s="207" t="s">
        <v>5</v>
      </c>
      <c r="D8164" s="207" t="s">
        <v>288</v>
      </c>
      <c r="E8164" s="207" t="s">
        <v>289</v>
      </c>
      <c r="F8164" s="612"/>
      <c r="G8164" s="613"/>
      <c r="H8164" s="616" t="s">
        <v>290</v>
      </c>
      <c r="I8164" s="617"/>
      <c r="J8164" s="620" t="s">
        <v>287</v>
      </c>
      <c r="K8164" s="620" t="s">
        <v>16</v>
      </c>
      <c r="L8164" s="622">
        <v>150</v>
      </c>
    </row>
    <row r="8165" spans="1:12" s="194" customFormat="1" ht="35.1" customHeight="1" x14ac:dyDescent="0.15">
      <c r="A8165" s="626"/>
      <c r="B8165" s="209" t="s">
        <v>4657</v>
      </c>
      <c r="C8165" s="209" t="s">
        <v>2565</v>
      </c>
      <c r="D8165" s="211">
        <v>43554</v>
      </c>
      <c r="E8165" s="209" t="s">
        <v>4665</v>
      </c>
      <c r="F8165" s="614"/>
      <c r="G8165" s="615"/>
      <c r="H8165" s="618"/>
      <c r="I8165" s="619"/>
      <c r="J8165" s="621"/>
      <c r="K8165" s="621"/>
      <c r="L8165" s="623"/>
    </row>
    <row r="8166" spans="1:12" s="194" customFormat="1" ht="24.6" customHeight="1" x14ac:dyDescent="0.15">
      <c r="A8166" s="624">
        <v>1532</v>
      </c>
      <c r="B8166" s="203" t="s">
        <v>12</v>
      </c>
      <c r="C8166" s="207" t="s">
        <v>11</v>
      </c>
      <c r="D8166" s="207" t="s">
        <v>280</v>
      </c>
      <c r="E8166" s="207" t="s">
        <v>281</v>
      </c>
      <c r="F8166" s="627" t="s">
        <v>8</v>
      </c>
      <c r="G8166" s="628"/>
      <c r="H8166" s="629"/>
      <c r="I8166" s="630"/>
      <c r="J8166" s="630"/>
      <c r="K8166" s="630"/>
      <c r="L8166" s="631"/>
    </row>
    <row r="8167" spans="1:12" s="194" customFormat="1" ht="26.65" customHeight="1" x14ac:dyDescent="0.15">
      <c r="A8167" s="625"/>
      <c r="B8167" s="620" t="s">
        <v>4666</v>
      </c>
      <c r="C8167" s="632" t="s">
        <v>4667</v>
      </c>
      <c r="D8167" s="634">
        <v>43379</v>
      </c>
      <c r="E8167" s="620" t="s">
        <v>4668</v>
      </c>
      <c r="F8167" s="636" t="s">
        <v>4669</v>
      </c>
      <c r="G8167" s="637"/>
      <c r="H8167" s="610" t="s">
        <v>286</v>
      </c>
      <c r="I8167" s="611"/>
      <c r="J8167" s="209" t="s">
        <v>287</v>
      </c>
      <c r="K8167" s="209" t="s">
        <v>16</v>
      </c>
      <c r="L8167" s="210">
        <v>733.2</v>
      </c>
    </row>
    <row r="8168" spans="1:12" s="194" customFormat="1" ht="266.64999999999998" customHeight="1" x14ac:dyDescent="0.15">
      <c r="A8168" s="625"/>
      <c r="B8168" s="621"/>
      <c r="C8168" s="633"/>
      <c r="D8168" s="635"/>
      <c r="E8168" s="621"/>
      <c r="F8168" s="638"/>
      <c r="G8168" s="639"/>
      <c r="H8168" s="610" t="s">
        <v>242</v>
      </c>
      <c r="I8168" s="611"/>
      <c r="J8168" s="209" t="s">
        <v>287</v>
      </c>
      <c r="K8168" s="209" t="s">
        <v>287</v>
      </c>
      <c r="L8168" s="210">
        <v>0</v>
      </c>
    </row>
    <row r="8169" spans="1:12" s="194" customFormat="1" ht="24.6" customHeight="1" x14ac:dyDescent="0.15">
      <c r="A8169" s="625"/>
      <c r="B8169" s="203" t="s">
        <v>6</v>
      </c>
      <c r="C8169" s="207" t="s">
        <v>5</v>
      </c>
      <c r="D8169" s="207" t="s">
        <v>288</v>
      </c>
      <c r="E8169" s="207" t="s">
        <v>289</v>
      </c>
      <c r="F8169" s="612"/>
      <c r="G8169" s="613"/>
      <c r="H8169" s="616" t="s">
        <v>290</v>
      </c>
      <c r="I8169" s="617"/>
      <c r="J8169" s="620" t="s">
        <v>287</v>
      </c>
      <c r="K8169" s="620" t="s">
        <v>16</v>
      </c>
      <c r="L8169" s="622">
        <v>40</v>
      </c>
    </row>
    <row r="8170" spans="1:12" s="194" customFormat="1" ht="35.1" customHeight="1" x14ac:dyDescent="0.15">
      <c r="A8170" s="626"/>
      <c r="B8170" s="209" t="s">
        <v>4670</v>
      </c>
      <c r="C8170" s="209" t="s">
        <v>4669</v>
      </c>
      <c r="D8170" s="211">
        <v>43386</v>
      </c>
      <c r="E8170" s="209" t="s">
        <v>4671</v>
      </c>
      <c r="F8170" s="614"/>
      <c r="G8170" s="615"/>
      <c r="H8170" s="618"/>
      <c r="I8170" s="619"/>
      <c r="J8170" s="621"/>
      <c r="K8170" s="621"/>
      <c r="L8170" s="623"/>
    </row>
    <row r="8171" spans="1:12" s="194" customFormat="1" ht="24.6" customHeight="1" x14ac:dyDescent="0.15">
      <c r="A8171" s="624">
        <v>1533</v>
      </c>
      <c r="B8171" s="203" t="s">
        <v>12</v>
      </c>
      <c r="C8171" s="207" t="s">
        <v>11</v>
      </c>
      <c r="D8171" s="207" t="s">
        <v>280</v>
      </c>
      <c r="E8171" s="207" t="s">
        <v>281</v>
      </c>
      <c r="F8171" s="627" t="s">
        <v>8</v>
      </c>
      <c r="G8171" s="628"/>
      <c r="H8171" s="629"/>
      <c r="I8171" s="630"/>
      <c r="J8171" s="630"/>
      <c r="K8171" s="630"/>
      <c r="L8171" s="631"/>
    </row>
    <row r="8172" spans="1:12" s="194" customFormat="1" ht="26.65" customHeight="1" x14ac:dyDescent="0.15">
      <c r="A8172" s="625"/>
      <c r="B8172" s="620" t="s">
        <v>4672</v>
      </c>
      <c r="C8172" s="620" t="s">
        <v>4673</v>
      </c>
      <c r="D8172" s="634">
        <v>43434</v>
      </c>
      <c r="E8172" s="620" t="s">
        <v>4674</v>
      </c>
      <c r="F8172" s="636" t="s">
        <v>4675</v>
      </c>
      <c r="G8172" s="637"/>
      <c r="H8172" s="610" t="s">
        <v>286</v>
      </c>
      <c r="I8172" s="611"/>
      <c r="J8172" s="209" t="s">
        <v>287</v>
      </c>
      <c r="K8172" s="209" t="s">
        <v>16</v>
      </c>
      <c r="L8172" s="210">
        <v>162.4</v>
      </c>
    </row>
    <row r="8173" spans="1:12" s="194" customFormat="1" ht="94.35" customHeight="1" x14ac:dyDescent="0.15">
      <c r="A8173" s="625"/>
      <c r="B8173" s="621"/>
      <c r="C8173" s="621"/>
      <c r="D8173" s="635"/>
      <c r="E8173" s="621"/>
      <c r="F8173" s="638"/>
      <c r="G8173" s="639"/>
      <c r="H8173" s="610" t="s">
        <v>242</v>
      </c>
      <c r="I8173" s="611"/>
      <c r="J8173" s="209" t="s">
        <v>287</v>
      </c>
      <c r="K8173" s="209" t="s">
        <v>16</v>
      </c>
      <c r="L8173" s="210">
        <v>248.4</v>
      </c>
    </row>
    <row r="8174" spans="1:12" s="194" customFormat="1" ht="24.6" customHeight="1" x14ac:dyDescent="0.15">
      <c r="A8174" s="625"/>
      <c r="B8174" s="203" t="s">
        <v>6</v>
      </c>
      <c r="C8174" s="207" t="s">
        <v>5</v>
      </c>
      <c r="D8174" s="207" t="s">
        <v>288</v>
      </c>
      <c r="E8174" s="207" t="s">
        <v>289</v>
      </c>
      <c r="F8174" s="612"/>
      <c r="G8174" s="613"/>
      <c r="H8174" s="616" t="s">
        <v>290</v>
      </c>
      <c r="I8174" s="617"/>
      <c r="J8174" s="620" t="s">
        <v>287</v>
      </c>
      <c r="K8174" s="620" t="s">
        <v>16</v>
      </c>
      <c r="L8174" s="622">
        <v>375</v>
      </c>
    </row>
    <row r="8175" spans="1:12" s="194" customFormat="1" ht="35.1" customHeight="1" x14ac:dyDescent="0.15">
      <c r="A8175" s="626"/>
      <c r="B8175" s="209" t="s">
        <v>4377</v>
      </c>
      <c r="C8175" s="209" t="s">
        <v>4675</v>
      </c>
      <c r="D8175" s="211">
        <v>43435</v>
      </c>
      <c r="E8175" s="209" t="s">
        <v>4676</v>
      </c>
      <c r="F8175" s="614"/>
      <c r="G8175" s="615"/>
      <c r="H8175" s="618"/>
      <c r="I8175" s="619"/>
      <c r="J8175" s="621"/>
      <c r="K8175" s="621"/>
      <c r="L8175" s="623"/>
    </row>
    <row r="8176" spans="1:12" s="194" customFormat="1" ht="24.6" customHeight="1" x14ac:dyDescent="0.15">
      <c r="A8176" s="624">
        <v>1534</v>
      </c>
      <c r="B8176" s="203" t="s">
        <v>12</v>
      </c>
      <c r="C8176" s="207" t="s">
        <v>11</v>
      </c>
      <c r="D8176" s="207" t="s">
        <v>280</v>
      </c>
      <c r="E8176" s="207" t="s">
        <v>281</v>
      </c>
      <c r="F8176" s="627" t="s">
        <v>8</v>
      </c>
      <c r="G8176" s="628"/>
      <c r="H8176" s="629"/>
      <c r="I8176" s="630"/>
      <c r="J8176" s="630"/>
      <c r="K8176" s="630"/>
      <c r="L8176" s="631"/>
    </row>
    <row r="8177" spans="1:12" s="194" customFormat="1" ht="26.65" customHeight="1" x14ac:dyDescent="0.15">
      <c r="A8177" s="625"/>
      <c r="B8177" s="620" t="s">
        <v>4677</v>
      </c>
      <c r="C8177" s="632" t="s">
        <v>4678</v>
      </c>
      <c r="D8177" s="634">
        <v>43521</v>
      </c>
      <c r="E8177" s="620" t="s">
        <v>1336</v>
      </c>
      <c r="F8177" s="636" t="s">
        <v>1337</v>
      </c>
      <c r="G8177" s="637"/>
      <c r="H8177" s="610" t="s">
        <v>286</v>
      </c>
      <c r="I8177" s="611"/>
      <c r="J8177" s="209" t="s">
        <v>287</v>
      </c>
      <c r="K8177" s="209" t="s">
        <v>16</v>
      </c>
      <c r="L8177" s="210">
        <v>174</v>
      </c>
    </row>
    <row r="8178" spans="1:12" s="194" customFormat="1" ht="299.10000000000002" customHeight="1" x14ac:dyDescent="0.15">
      <c r="A8178" s="625"/>
      <c r="B8178" s="621"/>
      <c r="C8178" s="633"/>
      <c r="D8178" s="635"/>
      <c r="E8178" s="621"/>
      <c r="F8178" s="638"/>
      <c r="G8178" s="639"/>
      <c r="H8178" s="610" t="s">
        <v>242</v>
      </c>
      <c r="I8178" s="611"/>
      <c r="J8178" s="209" t="s">
        <v>287</v>
      </c>
      <c r="K8178" s="209" t="s">
        <v>287</v>
      </c>
      <c r="L8178" s="210">
        <v>0</v>
      </c>
    </row>
    <row r="8179" spans="1:12" s="194" customFormat="1" ht="24.6" customHeight="1" x14ac:dyDescent="0.15">
      <c r="A8179" s="625"/>
      <c r="B8179" s="203" t="s">
        <v>6</v>
      </c>
      <c r="C8179" s="207" t="s">
        <v>5</v>
      </c>
      <c r="D8179" s="207" t="s">
        <v>288</v>
      </c>
      <c r="E8179" s="207" t="s">
        <v>289</v>
      </c>
      <c r="F8179" s="612"/>
      <c r="G8179" s="613"/>
      <c r="H8179" s="616" t="s">
        <v>290</v>
      </c>
      <c r="I8179" s="617"/>
      <c r="J8179" s="620" t="s">
        <v>287</v>
      </c>
      <c r="K8179" s="620" t="s">
        <v>16</v>
      </c>
      <c r="L8179" s="622">
        <v>135</v>
      </c>
    </row>
    <row r="8180" spans="1:12" s="194" customFormat="1" ht="24.6" customHeight="1" x14ac:dyDescent="0.15">
      <c r="A8180" s="626"/>
      <c r="B8180" s="209" t="s">
        <v>4679</v>
      </c>
      <c r="C8180" s="209" t="s">
        <v>1337</v>
      </c>
      <c r="D8180" s="211">
        <v>43522</v>
      </c>
      <c r="E8180" s="209" t="s">
        <v>471</v>
      </c>
      <c r="F8180" s="614"/>
      <c r="G8180" s="615"/>
      <c r="H8180" s="618"/>
      <c r="I8180" s="619"/>
      <c r="J8180" s="621"/>
      <c r="K8180" s="621"/>
      <c r="L8180" s="623"/>
    </row>
    <row r="8181" spans="1:12" s="194" customFormat="1" ht="24.6" customHeight="1" x14ac:dyDescent="0.15">
      <c r="A8181" s="624">
        <v>1535</v>
      </c>
      <c r="B8181" s="203" t="s">
        <v>12</v>
      </c>
      <c r="C8181" s="207" t="s">
        <v>11</v>
      </c>
      <c r="D8181" s="207" t="s">
        <v>280</v>
      </c>
      <c r="E8181" s="207" t="s">
        <v>281</v>
      </c>
      <c r="F8181" s="627" t="s">
        <v>8</v>
      </c>
      <c r="G8181" s="628"/>
      <c r="H8181" s="629"/>
      <c r="I8181" s="630"/>
      <c r="J8181" s="630"/>
      <c r="K8181" s="630"/>
      <c r="L8181" s="631"/>
    </row>
    <row r="8182" spans="1:12" s="194" customFormat="1" ht="26.65" customHeight="1" x14ac:dyDescent="0.15">
      <c r="A8182" s="625"/>
      <c r="B8182" s="620" t="s">
        <v>4680</v>
      </c>
      <c r="C8182" s="632" t="s">
        <v>4681</v>
      </c>
      <c r="D8182" s="634">
        <v>43421</v>
      </c>
      <c r="E8182" s="620" t="s">
        <v>1312</v>
      </c>
      <c r="F8182" s="636" t="s">
        <v>2962</v>
      </c>
      <c r="G8182" s="637"/>
      <c r="H8182" s="610" t="s">
        <v>286</v>
      </c>
      <c r="I8182" s="611"/>
      <c r="J8182" s="209" t="s">
        <v>287</v>
      </c>
      <c r="K8182" s="209" t="s">
        <v>16</v>
      </c>
      <c r="L8182" s="210">
        <v>451.55</v>
      </c>
    </row>
    <row r="8183" spans="1:12" s="194" customFormat="1" ht="115.7" customHeight="1" x14ac:dyDescent="0.15">
      <c r="A8183" s="625"/>
      <c r="B8183" s="621"/>
      <c r="C8183" s="633"/>
      <c r="D8183" s="635"/>
      <c r="E8183" s="621"/>
      <c r="F8183" s="638"/>
      <c r="G8183" s="639"/>
      <c r="H8183" s="610" t="s">
        <v>242</v>
      </c>
      <c r="I8183" s="611"/>
      <c r="J8183" s="209" t="s">
        <v>287</v>
      </c>
      <c r="K8183" s="209" t="s">
        <v>16</v>
      </c>
      <c r="L8183" s="210">
        <v>3720</v>
      </c>
    </row>
    <row r="8184" spans="1:12" s="194" customFormat="1" ht="24.6" customHeight="1" x14ac:dyDescent="0.15">
      <c r="A8184" s="625"/>
      <c r="B8184" s="203" t="s">
        <v>6</v>
      </c>
      <c r="C8184" s="207" t="s">
        <v>5</v>
      </c>
      <c r="D8184" s="207" t="s">
        <v>288</v>
      </c>
      <c r="E8184" s="207" t="s">
        <v>289</v>
      </c>
      <c r="F8184" s="612"/>
      <c r="G8184" s="613"/>
      <c r="H8184" s="616" t="s">
        <v>290</v>
      </c>
      <c r="I8184" s="617"/>
      <c r="J8184" s="620" t="s">
        <v>287</v>
      </c>
      <c r="K8184" s="620" t="s">
        <v>287</v>
      </c>
      <c r="L8184" s="622">
        <v>0</v>
      </c>
    </row>
    <row r="8185" spans="1:12" s="194" customFormat="1" ht="24.6" customHeight="1" x14ac:dyDescent="0.15">
      <c r="A8185" s="626"/>
      <c r="B8185" s="209" t="s">
        <v>460</v>
      </c>
      <c r="C8185" s="209" t="s">
        <v>2962</v>
      </c>
      <c r="D8185" s="211">
        <v>43427</v>
      </c>
      <c r="E8185" s="209" t="s">
        <v>4682</v>
      </c>
      <c r="F8185" s="614"/>
      <c r="G8185" s="615"/>
      <c r="H8185" s="618"/>
      <c r="I8185" s="619"/>
      <c r="J8185" s="621"/>
      <c r="K8185" s="621"/>
      <c r="L8185" s="623"/>
    </row>
    <row r="8186" spans="1:12" s="194" customFormat="1" ht="24.6" customHeight="1" x14ac:dyDescent="0.15">
      <c r="A8186" s="624">
        <v>1536</v>
      </c>
      <c r="B8186" s="203" t="s">
        <v>12</v>
      </c>
      <c r="C8186" s="207" t="s">
        <v>11</v>
      </c>
      <c r="D8186" s="207" t="s">
        <v>280</v>
      </c>
      <c r="E8186" s="207" t="s">
        <v>281</v>
      </c>
      <c r="F8186" s="627" t="s">
        <v>8</v>
      </c>
      <c r="G8186" s="628"/>
      <c r="H8186" s="629"/>
      <c r="I8186" s="630"/>
      <c r="J8186" s="630"/>
      <c r="K8186" s="630"/>
      <c r="L8186" s="631"/>
    </row>
    <row r="8187" spans="1:12" s="194" customFormat="1" ht="26.65" customHeight="1" x14ac:dyDescent="0.15">
      <c r="A8187" s="625"/>
      <c r="B8187" s="620" t="s">
        <v>4680</v>
      </c>
      <c r="C8187" s="632" t="s">
        <v>4683</v>
      </c>
      <c r="D8187" s="634">
        <v>43442</v>
      </c>
      <c r="E8187" s="620" t="s">
        <v>389</v>
      </c>
      <c r="F8187" s="636" t="s">
        <v>2231</v>
      </c>
      <c r="G8187" s="637"/>
      <c r="H8187" s="610" t="s">
        <v>286</v>
      </c>
      <c r="I8187" s="611"/>
      <c r="J8187" s="209" t="s">
        <v>287</v>
      </c>
      <c r="K8187" s="209" t="s">
        <v>16</v>
      </c>
      <c r="L8187" s="210">
        <v>780</v>
      </c>
    </row>
    <row r="8188" spans="1:12" s="194" customFormat="1" ht="126.95" customHeight="1" x14ac:dyDescent="0.15">
      <c r="A8188" s="625"/>
      <c r="B8188" s="621"/>
      <c r="C8188" s="633"/>
      <c r="D8188" s="635"/>
      <c r="E8188" s="621"/>
      <c r="F8188" s="638"/>
      <c r="G8188" s="639"/>
      <c r="H8188" s="610" t="s">
        <v>242</v>
      </c>
      <c r="I8188" s="611"/>
      <c r="J8188" s="209" t="s">
        <v>287</v>
      </c>
      <c r="K8188" s="209" t="s">
        <v>287</v>
      </c>
      <c r="L8188" s="210">
        <v>0</v>
      </c>
    </row>
    <row r="8189" spans="1:12" s="194" customFormat="1" ht="24.6" customHeight="1" x14ac:dyDescent="0.15">
      <c r="A8189" s="625"/>
      <c r="B8189" s="203" t="s">
        <v>6</v>
      </c>
      <c r="C8189" s="207" t="s">
        <v>5</v>
      </c>
      <c r="D8189" s="207" t="s">
        <v>288</v>
      </c>
      <c r="E8189" s="207" t="s">
        <v>289</v>
      </c>
      <c r="F8189" s="612"/>
      <c r="G8189" s="613"/>
      <c r="H8189" s="616" t="s">
        <v>290</v>
      </c>
      <c r="I8189" s="617"/>
      <c r="J8189" s="620" t="s">
        <v>287</v>
      </c>
      <c r="K8189" s="620" t="s">
        <v>16</v>
      </c>
      <c r="L8189" s="622">
        <v>2257</v>
      </c>
    </row>
    <row r="8190" spans="1:12" s="194" customFormat="1" ht="24.6" customHeight="1" x14ac:dyDescent="0.15">
      <c r="A8190" s="626"/>
      <c r="B8190" s="209" t="s">
        <v>460</v>
      </c>
      <c r="C8190" s="209" t="s">
        <v>2231</v>
      </c>
      <c r="D8190" s="211">
        <v>43446</v>
      </c>
      <c r="E8190" s="209" t="s">
        <v>414</v>
      </c>
      <c r="F8190" s="614"/>
      <c r="G8190" s="615"/>
      <c r="H8190" s="618"/>
      <c r="I8190" s="619"/>
      <c r="J8190" s="621"/>
      <c r="K8190" s="621"/>
      <c r="L8190" s="623"/>
    </row>
    <row r="8191" spans="1:12" s="194" customFormat="1" ht="24.6" customHeight="1" x14ac:dyDescent="0.15">
      <c r="A8191" s="624">
        <v>1537</v>
      </c>
      <c r="B8191" s="203" t="s">
        <v>12</v>
      </c>
      <c r="C8191" s="207" t="s">
        <v>11</v>
      </c>
      <c r="D8191" s="207" t="s">
        <v>280</v>
      </c>
      <c r="E8191" s="207" t="s">
        <v>281</v>
      </c>
      <c r="F8191" s="627" t="s">
        <v>8</v>
      </c>
      <c r="G8191" s="628"/>
      <c r="H8191" s="629"/>
      <c r="I8191" s="630"/>
      <c r="J8191" s="630"/>
      <c r="K8191" s="630"/>
      <c r="L8191" s="631"/>
    </row>
    <row r="8192" spans="1:12" s="194" customFormat="1" ht="26.65" customHeight="1" x14ac:dyDescent="0.15">
      <c r="A8192" s="625"/>
      <c r="B8192" s="620" t="s">
        <v>4680</v>
      </c>
      <c r="C8192" s="632" t="s">
        <v>4684</v>
      </c>
      <c r="D8192" s="634">
        <v>43472</v>
      </c>
      <c r="E8192" s="620" t="s">
        <v>530</v>
      </c>
      <c r="F8192" s="636" t="s">
        <v>1921</v>
      </c>
      <c r="G8192" s="637"/>
      <c r="H8192" s="610" t="s">
        <v>286</v>
      </c>
      <c r="I8192" s="611"/>
      <c r="J8192" s="209" t="s">
        <v>287</v>
      </c>
      <c r="K8192" s="209" t="s">
        <v>16</v>
      </c>
      <c r="L8192" s="210">
        <v>163.77000000000001</v>
      </c>
    </row>
    <row r="8193" spans="1:12" s="194" customFormat="1" ht="105" customHeight="1" x14ac:dyDescent="0.15">
      <c r="A8193" s="625"/>
      <c r="B8193" s="621"/>
      <c r="C8193" s="633"/>
      <c r="D8193" s="635"/>
      <c r="E8193" s="621"/>
      <c r="F8193" s="638"/>
      <c r="G8193" s="639"/>
      <c r="H8193" s="610" t="s">
        <v>242</v>
      </c>
      <c r="I8193" s="611"/>
      <c r="J8193" s="209" t="s">
        <v>287</v>
      </c>
      <c r="K8193" s="209" t="s">
        <v>16</v>
      </c>
      <c r="L8193" s="210">
        <v>274.39999999999998</v>
      </c>
    </row>
    <row r="8194" spans="1:12" s="194" customFormat="1" ht="24.6" customHeight="1" x14ac:dyDescent="0.15">
      <c r="A8194" s="625"/>
      <c r="B8194" s="203" t="s">
        <v>6</v>
      </c>
      <c r="C8194" s="207" t="s">
        <v>5</v>
      </c>
      <c r="D8194" s="207" t="s">
        <v>288</v>
      </c>
      <c r="E8194" s="207" t="s">
        <v>289</v>
      </c>
      <c r="F8194" s="612"/>
      <c r="G8194" s="613"/>
      <c r="H8194" s="616" t="s">
        <v>290</v>
      </c>
      <c r="I8194" s="617"/>
      <c r="J8194" s="620" t="s">
        <v>287</v>
      </c>
      <c r="K8194" s="620" t="s">
        <v>287</v>
      </c>
      <c r="L8194" s="622">
        <v>0</v>
      </c>
    </row>
    <row r="8195" spans="1:12" s="194" customFormat="1" ht="24.6" customHeight="1" x14ac:dyDescent="0.15">
      <c r="A8195" s="626"/>
      <c r="B8195" s="209" t="s">
        <v>460</v>
      </c>
      <c r="C8195" s="209" t="s">
        <v>1921</v>
      </c>
      <c r="D8195" s="211">
        <v>43473</v>
      </c>
      <c r="E8195" s="209" t="s">
        <v>1425</v>
      </c>
      <c r="F8195" s="614"/>
      <c r="G8195" s="615"/>
      <c r="H8195" s="618"/>
      <c r="I8195" s="619"/>
      <c r="J8195" s="621"/>
      <c r="K8195" s="621"/>
      <c r="L8195" s="623"/>
    </row>
    <row r="8196" spans="1:12" s="194" customFormat="1" ht="24.6" customHeight="1" x14ac:dyDescent="0.15">
      <c r="A8196" s="624">
        <v>1538</v>
      </c>
      <c r="B8196" s="203" t="s">
        <v>12</v>
      </c>
      <c r="C8196" s="207" t="s">
        <v>11</v>
      </c>
      <c r="D8196" s="207" t="s">
        <v>280</v>
      </c>
      <c r="E8196" s="207" t="s">
        <v>281</v>
      </c>
      <c r="F8196" s="627" t="s">
        <v>8</v>
      </c>
      <c r="G8196" s="628"/>
      <c r="H8196" s="629"/>
      <c r="I8196" s="630"/>
      <c r="J8196" s="630"/>
      <c r="K8196" s="630"/>
      <c r="L8196" s="631"/>
    </row>
    <row r="8197" spans="1:12" s="194" customFormat="1" ht="26.65" customHeight="1" x14ac:dyDescent="0.15">
      <c r="A8197" s="625"/>
      <c r="B8197" s="620" t="s">
        <v>4685</v>
      </c>
      <c r="C8197" s="632" t="s">
        <v>4686</v>
      </c>
      <c r="D8197" s="634">
        <v>43499</v>
      </c>
      <c r="E8197" s="620" t="s">
        <v>3356</v>
      </c>
      <c r="F8197" s="636" t="s">
        <v>4687</v>
      </c>
      <c r="G8197" s="637"/>
      <c r="H8197" s="610" t="s">
        <v>286</v>
      </c>
      <c r="I8197" s="611"/>
      <c r="J8197" s="209" t="s">
        <v>287</v>
      </c>
      <c r="K8197" s="209" t="s">
        <v>16</v>
      </c>
      <c r="L8197" s="210">
        <v>1448.75</v>
      </c>
    </row>
    <row r="8198" spans="1:12" s="194" customFormat="1" ht="245.25" customHeight="1" x14ac:dyDescent="0.15">
      <c r="A8198" s="625"/>
      <c r="B8198" s="621"/>
      <c r="C8198" s="633"/>
      <c r="D8198" s="635"/>
      <c r="E8198" s="621"/>
      <c r="F8198" s="638"/>
      <c r="G8198" s="639"/>
      <c r="H8198" s="610" t="s">
        <v>242</v>
      </c>
      <c r="I8198" s="611"/>
      <c r="J8198" s="209" t="s">
        <v>287</v>
      </c>
      <c r="K8198" s="209" t="s">
        <v>287</v>
      </c>
      <c r="L8198" s="210">
        <v>0</v>
      </c>
    </row>
    <row r="8199" spans="1:12" s="194" customFormat="1" ht="24.6" customHeight="1" x14ac:dyDescent="0.15">
      <c r="A8199" s="625"/>
      <c r="B8199" s="203" t="s">
        <v>6</v>
      </c>
      <c r="C8199" s="207" t="s">
        <v>5</v>
      </c>
      <c r="D8199" s="207" t="s">
        <v>288</v>
      </c>
      <c r="E8199" s="207" t="s">
        <v>289</v>
      </c>
      <c r="F8199" s="612"/>
      <c r="G8199" s="613"/>
      <c r="H8199" s="616" t="s">
        <v>290</v>
      </c>
      <c r="I8199" s="617"/>
      <c r="J8199" s="620" t="s">
        <v>287</v>
      </c>
      <c r="K8199" s="620" t="s">
        <v>287</v>
      </c>
      <c r="L8199" s="622">
        <v>0</v>
      </c>
    </row>
    <row r="8200" spans="1:12" s="194" customFormat="1" ht="24.6" customHeight="1" x14ac:dyDescent="0.15">
      <c r="A8200" s="626"/>
      <c r="B8200" s="209" t="s">
        <v>4688</v>
      </c>
      <c r="C8200" s="209" t="s">
        <v>4687</v>
      </c>
      <c r="D8200" s="211">
        <v>43505</v>
      </c>
      <c r="E8200" s="209" t="s">
        <v>387</v>
      </c>
      <c r="F8200" s="614"/>
      <c r="G8200" s="615"/>
      <c r="H8200" s="618"/>
      <c r="I8200" s="619"/>
      <c r="J8200" s="621"/>
      <c r="K8200" s="621"/>
      <c r="L8200" s="623"/>
    </row>
    <row r="8201" spans="1:12" s="194" customFormat="1" ht="24.6" customHeight="1" x14ac:dyDescent="0.15">
      <c r="A8201" s="624">
        <v>1539</v>
      </c>
      <c r="B8201" s="203" t="s">
        <v>12</v>
      </c>
      <c r="C8201" s="207" t="s">
        <v>11</v>
      </c>
      <c r="D8201" s="207" t="s">
        <v>280</v>
      </c>
      <c r="E8201" s="207" t="s">
        <v>281</v>
      </c>
      <c r="F8201" s="627" t="s">
        <v>8</v>
      </c>
      <c r="G8201" s="628"/>
      <c r="H8201" s="629"/>
      <c r="I8201" s="630"/>
      <c r="J8201" s="630"/>
      <c r="K8201" s="630"/>
      <c r="L8201" s="631"/>
    </row>
    <row r="8202" spans="1:12" s="194" customFormat="1" ht="26.65" customHeight="1" x14ac:dyDescent="0.15">
      <c r="A8202" s="625"/>
      <c r="B8202" s="620" t="s">
        <v>4689</v>
      </c>
      <c r="C8202" s="620" t="s">
        <v>4690</v>
      </c>
      <c r="D8202" s="634">
        <v>43535</v>
      </c>
      <c r="E8202" s="620" t="s">
        <v>628</v>
      </c>
      <c r="F8202" s="636" t="s">
        <v>1379</v>
      </c>
      <c r="G8202" s="637"/>
      <c r="H8202" s="610" t="s">
        <v>286</v>
      </c>
      <c r="I8202" s="611"/>
      <c r="J8202" s="209" t="s">
        <v>287</v>
      </c>
      <c r="K8202" s="209" t="s">
        <v>16</v>
      </c>
      <c r="L8202" s="210">
        <v>315.66000000000003</v>
      </c>
    </row>
    <row r="8203" spans="1:12" s="194" customFormat="1" ht="83.65" customHeight="1" x14ac:dyDescent="0.15">
      <c r="A8203" s="625"/>
      <c r="B8203" s="621"/>
      <c r="C8203" s="621"/>
      <c r="D8203" s="635"/>
      <c r="E8203" s="621"/>
      <c r="F8203" s="638"/>
      <c r="G8203" s="639"/>
      <c r="H8203" s="610" t="s">
        <v>242</v>
      </c>
      <c r="I8203" s="611"/>
      <c r="J8203" s="209" t="s">
        <v>287</v>
      </c>
      <c r="K8203" s="209" t="s">
        <v>16</v>
      </c>
      <c r="L8203" s="210">
        <v>150.96</v>
      </c>
    </row>
    <row r="8204" spans="1:12" s="194" customFormat="1" ht="24.6" customHeight="1" x14ac:dyDescent="0.15">
      <c r="A8204" s="625"/>
      <c r="B8204" s="203" t="s">
        <v>6</v>
      </c>
      <c r="C8204" s="207" t="s">
        <v>5</v>
      </c>
      <c r="D8204" s="207" t="s">
        <v>288</v>
      </c>
      <c r="E8204" s="207" t="s">
        <v>289</v>
      </c>
      <c r="F8204" s="612"/>
      <c r="G8204" s="613"/>
      <c r="H8204" s="616" t="s">
        <v>290</v>
      </c>
      <c r="I8204" s="617"/>
      <c r="J8204" s="620" t="s">
        <v>287</v>
      </c>
      <c r="K8204" s="620" t="s">
        <v>16</v>
      </c>
      <c r="L8204" s="622">
        <v>94.5</v>
      </c>
    </row>
    <row r="8205" spans="1:12" s="194" customFormat="1" ht="24.6" customHeight="1" x14ac:dyDescent="0.15">
      <c r="A8205" s="626"/>
      <c r="B8205" s="209" t="s">
        <v>291</v>
      </c>
      <c r="C8205" s="209" t="s">
        <v>1379</v>
      </c>
      <c r="D8205" s="211">
        <v>43536</v>
      </c>
      <c r="E8205" s="209" t="s">
        <v>2624</v>
      </c>
      <c r="F8205" s="614"/>
      <c r="G8205" s="615"/>
      <c r="H8205" s="618"/>
      <c r="I8205" s="619"/>
      <c r="J8205" s="621"/>
      <c r="K8205" s="621"/>
      <c r="L8205" s="623"/>
    </row>
    <row r="8206" spans="1:12" s="194" customFormat="1" ht="24.6" customHeight="1" x14ac:dyDescent="0.15">
      <c r="A8206" s="624">
        <v>1540</v>
      </c>
      <c r="B8206" s="203" t="s">
        <v>12</v>
      </c>
      <c r="C8206" s="207" t="s">
        <v>11</v>
      </c>
      <c r="D8206" s="207" t="s">
        <v>280</v>
      </c>
      <c r="E8206" s="207" t="s">
        <v>281</v>
      </c>
      <c r="F8206" s="627" t="s">
        <v>8</v>
      </c>
      <c r="G8206" s="628"/>
      <c r="H8206" s="629"/>
      <c r="I8206" s="630"/>
      <c r="J8206" s="630"/>
      <c r="K8206" s="630"/>
      <c r="L8206" s="631"/>
    </row>
    <row r="8207" spans="1:12" s="194" customFormat="1" ht="26.65" customHeight="1" x14ac:dyDescent="0.15">
      <c r="A8207" s="625"/>
      <c r="B8207" s="620" t="s">
        <v>4691</v>
      </c>
      <c r="C8207" s="632" t="s">
        <v>4692</v>
      </c>
      <c r="D8207" s="634">
        <v>43407</v>
      </c>
      <c r="E8207" s="620" t="s">
        <v>4693</v>
      </c>
      <c r="F8207" s="636" t="s">
        <v>1201</v>
      </c>
      <c r="G8207" s="637"/>
      <c r="H8207" s="610" t="s">
        <v>286</v>
      </c>
      <c r="I8207" s="611"/>
      <c r="J8207" s="209" t="s">
        <v>287</v>
      </c>
      <c r="K8207" s="209" t="s">
        <v>16</v>
      </c>
      <c r="L8207" s="210">
        <v>556</v>
      </c>
    </row>
    <row r="8208" spans="1:12" s="194" customFormat="1" ht="288" customHeight="1" x14ac:dyDescent="0.15">
      <c r="A8208" s="625"/>
      <c r="B8208" s="621"/>
      <c r="C8208" s="633"/>
      <c r="D8208" s="635"/>
      <c r="E8208" s="621"/>
      <c r="F8208" s="638"/>
      <c r="G8208" s="639"/>
      <c r="H8208" s="610" t="s">
        <v>242</v>
      </c>
      <c r="I8208" s="611"/>
      <c r="J8208" s="209" t="s">
        <v>287</v>
      </c>
      <c r="K8208" s="209" t="s">
        <v>16</v>
      </c>
      <c r="L8208" s="210">
        <v>934.51</v>
      </c>
    </row>
    <row r="8209" spans="1:12" s="194" customFormat="1" ht="24.6" customHeight="1" x14ac:dyDescent="0.15">
      <c r="A8209" s="625"/>
      <c r="B8209" s="203" t="s">
        <v>6</v>
      </c>
      <c r="C8209" s="207" t="s">
        <v>5</v>
      </c>
      <c r="D8209" s="207" t="s">
        <v>288</v>
      </c>
      <c r="E8209" s="207" t="s">
        <v>289</v>
      </c>
      <c r="F8209" s="612"/>
      <c r="G8209" s="613"/>
      <c r="H8209" s="616" t="s">
        <v>290</v>
      </c>
      <c r="I8209" s="617"/>
      <c r="J8209" s="620" t="s">
        <v>287</v>
      </c>
      <c r="K8209" s="620" t="s">
        <v>287</v>
      </c>
      <c r="L8209" s="622">
        <v>0</v>
      </c>
    </row>
    <row r="8210" spans="1:12" s="194" customFormat="1" ht="24.6" customHeight="1" x14ac:dyDescent="0.15">
      <c r="A8210" s="626"/>
      <c r="B8210" s="209" t="s">
        <v>439</v>
      </c>
      <c r="C8210" s="209" t="s">
        <v>1201</v>
      </c>
      <c r="D8210" s="211">
        <v>43415</v>
      </c>
      <c r="E8210" s="209" t="s">
        <v>4080</v>
      </c>
      <c r="F8210" s="614"/>
      <c r="G8210" s="615"/>
      <c r="H8210" s="618"/>
      <c r="I8210" s="619"/>
      <c r="J8210" s="621"/>
      <c r="K8210" s="621"/>
      <c r="L8210" s="623"/>
    </row>
    <row r="8211" spans="1:12" s="194" customFormat="1" ht="24.6" customHeight="1" x14ac:dyDescent="0.15">
      <c r="A8211" s="624">
        <v>1541</v>
      </c>
      <c r="B8211" s="203" t="s">
        <v>12</v>
      </c>
      <c r="C8211" s="207" t="s">
        <v>11</v>
      </c>
      <c r="D8211" s="207" t="s">
        <v>280</v>
      </c>
      <c r="E8211" s="207" t="s">
        <v>281</v>
      </c>
      <c r="F8211" s="627" t="s">
        <v>8</v>
      </c>
      <c r="G8211" s="628"/>
      <c r="H8211" s="629"/>
      <c r="I8211" s="630"/>
      <c r="J8211" s="630"/>
      <c r="K8211" s="630"/>
      <c r="L8211" s="631"/>
    </row>
    <row r="8212" spans="1:12" s="194" customFormat="1" ht="26.65" customHeight="1" x14ac:dyDescent="0.15">
      <c r="A8212" s="625"/>
      <c r="B8212" s="620" t="s">
        <v>4691</v>
      </c>
      <c r="C8212" s="632" t="s">
        <v>4692</v>
      </c>
      <c r="D8212" s="634">
        <v>43407</v>
      </c>
      <c r="E8212" s="620" t="s">
        <v>4693</v>
      </c>
      <c r="F8212" s="636" t="s">
        <v>4694</v>
      </c>
      <c r="G8212" s="637"/>
      <c r="H8212" s="610" t="s">
        <v>286</v>
      </c>
      <c r="I8212" s="611"/>
      <c r="J8212" s="209" t="s">
        <v>287</v>
      </c>
      <c r="K8212" s="209" t="s">
        <v>16</v>
      </c>
      <c r="L8212" s="210">
        <v>399</v>
      </c>
    </row>
    <row r="8213" spans="1:12" s="194" customFormat="1" ht="288" customHeight="1" x14ac:dyDescent="0.15">
      <c r="A8213" s="625"/>
      <c r="B8213" s="621"/>
      <c r="C8213" s="633"/>
      <c r="D8213" s="635"/>
      <c r="E8213" s="621"/>
      <c r="F8213" s="638"/>
      <c r="G8213" s="639"/>
      <c r="H8213" s="610" t="s">
        <v>242</v>
      </c>
      <c r="I8213" s="611"/>
      <c r="J8213" s="209" t="s">
        <v>287</v>
      </c>
      <c r="K8213" s="209" t="s">
        <v>287</v>
      </c>
      <c r="L8213" s="210">
        <v>0</v>
      </c>
    </row>
    <row r="8214" spans="1:12" s="194" customFormat="1" ht="24.6" customHeight="1" x14ac:dyDescent="0.15">
      <c r="A8214" s="625"/>
      <c r="B8214" s="203" t="s">
        <v>6</v>
      </c>
      <c r="C8214" s="207" t="s">
        <v>5</v>
      </c>
      <c r="D8214" s="207" t="s">
        <v>288</v>
      </c>
      <c r="E8214" s="207" t="s">
        <v>289</v>
      </c>
      <c r="F8214" s="612"/>
      <c r="G8214" s="613"/>
      <c r="H8214" s="616" t="s">
        <v>290</v>
      </c>
      <c r="I8214" s="617"/>
      <c r="J8214" s="620" t="s">
        <v>287</v>
      </c>
      <c r="K8214" s="620" t="s">
        <v>16</v>
      </c>
      <c r="L8214" s="622">
        <v>100</v>
      </c>
    </row>
    <row r="8215" spans="1:12" s="194" customFormat="1" ht="24.6" customHeight="1" x14ac:dyDescent="0.15">
      <c r="A8215" s="626"/>
      <c r="B8215" s="209" t="s">
        <v>439</v>
      </c>
      <c r="C8215" s="209" t="s">
        <v>4694</v>
      </c>
      <c r="D8215" s="211">
        <v>43415</v>
      </c>
      <c r="E8215" s="209" t="s">
        <v>4080</v>
      </c>
      <c r="F8215" s="614"/>
      <c r="G8215" s="615"/>
      <c r="H8215" s="618"/>
      <c r="I8215" s="619"/>
      <c r="J8215" s="621"/>
      <c r="K8215" s="621"/>
      <c r="L8215" s="623"/>
    </row>
    <row r="8216" spans="1:12" s="194" customFormat="1" ht="24.6" customHeight="1" x14ac:dyDescent="0.15">
      <c r="A8216" s="624">
        <v>1542</v>
      </c>
      <c r="B8216" s="203" t="s">
        <v>12</v>
      </c>
      <c r="C8216" s="207" t="s">
        <v>11</v>
      </c>
      <c r="D8216" s="207" t="s">
        <v>280</v>
      </c>
      <c r="E8216" s="207" t="s">
        <v>281</v>
      </c>
      <c r="F8216" s="627" t="s">
        <v>8</v>
      </c>
      <c r="G8216" s="628"/>
      <c r="H8216" s="629"/>
      <c r="I8216" s="630"/>
      <c r="J8216" s="630"/>
      <c r="K8216" s="630"/>
      <c r="L8216" s="631"/>
    </row>
    <row r="8217" spans="1:12" s="194" customFormat="1" ht="26.65" customHeight="1" x14ac:dyDescent="0.15">
      <c r="A8217" s="625"/>
      <c r="B8217" s="620" t="s">
        <v>4691</v>
      </c>
      <c r="C8217" s="632" t="s">
        <v>4695</v>
      </c>
      <c r="D8217" s="634">
        <v>43428</v>
      </c>
      <c r="E8217" s="620" t="s">
        <v>3608</v>
      </c>
      <c r="F8217" s="636" t="s">
        <v>4696</v>
      </c>
      <c r="G8217" s="637"/>
      <c r="H8217" s="610" t="s">
        <v>286</v>
      </c>
      <c r="I8217" s="611"/>
      <c r="J8217" s="209" t="s">
        <v>287</v>
      </c>
      <c r="K8217" s="209" t="s">
        <v>16</v>
      </c>
      <c r="L8217" s="210">
        <v>114.96</v>
      </c>
    </row>
    <row r="8218" spans="1:12" s="194" customFormat="1" ht="409.6" customHeight="1" x14ac:dyDescent="0.15">
      <c r="A8218" s="625"/>
      <c r="B8218" s="640"/>
      <c r="C8218" s="641"/>
      <c r="D8218" s="642"/>
      <c r="E8218" s="640"/>
      <c r="F8218" s="643"/>
      <c r="G8218" s="644"/>
      <c r="H8218" s="616" t="s">
        <v>242</v>
      </c>
      <c r="I8218" s="617"/>
      <c r="J8218" s="620" t="s">
        <v>287</v>
      </c>
      <c r="K8218" s="620" t="s">
        <v>16</v>
      </c>
      <c r="L8218" s="622">
        <v>816.53</v>
      </c>
    </row>
    <row r="8219" spans="1:12" s="194" customFormat="1" ht="19.7" customHeight="1" x14ac:dyDescent="0.15">
      <c r="A8219" s="625"/>
      <c r="B8219" s="621"/>
      <c r="C8219" s="633"/>
      <c r="D8219" s="635"/>
      <c r="E8219" s="621"/>
      <c r="F8219" s="638"/>
      <c r="G8219" s="639"/>
      <c r="H8219" s="618"/>
      <c r="I8219" s="619"/>
      <c r="J8219" s="621"/>
      <c r="K8219" s="621"/>
      <c r="L8219" s="623"/>
    </row>
    <row r="8220" spans="1:12" s="194" customFormat="1" ht="24.6" customHeight="1" x14ac:dyDescent="0.15">
      <c r="A8220" s="625"/>
      <c r="B8220" s="203" t="s">
        <v>6</v>
      </c>
      <c r="C8220" s="207" t="s">
        <v>5</v>
      </c>
      <c r="D8220" s="207" t="s">
        <v>288</v>
      </c>
      <c r="E8220" s="207" t="s">
        <v>289</v>
      </c>
      <c r="F8220" s="612"/>
      <c r="G8220" s="613"/>
      <c r="H8220" s="616" t="s">
        <v>290</v>
      </c>
      <c r="I8220" s="617"/>
      <c r="J8220" s="620" t="s">
        <v>287</v>
      </c>
      <c r="K8220" s="620" t="s">
        <v>287</v>
      </c>
      <c r="L8220" s="622">
        <v>0</v>
      </c>
    </row>
    <row r="8221" spans="1:12" s="194" customFormat="1" ht="24.6" customHeight="1" x14ac:dyDescent="0.15">
      <c r="A8221" s="626"/>
      <c r="B8221" s="209" t="s">
        <v>439</v>
      </c>
      <c r="C8221" s="209" t="s">
        <v>4696</v>
      </c>
      <c r="D8221" s="211">
        <v>43436</v>
      </c>
      <c r="E8221" s="209" t="s">
        <v>1871</v>
      </c>
      <c r="F8221" s="614"/>
      <c r="G8221" s="615"/>
      <c r="H8221" s="618"/>
      <c r="I8221" s="619"/>
      <c r="J8221" s="621"/>
      <c r="K8221" s="621"/>
      <c r="L8221" s="623"/>
    </row>
    <row r="8222" spans="1:12" s="194" customFormat="1" ht="24.6" customHeight="1" x14ac:dyDescent="0.15">
      <c r="A8222" s="624">
        <v>1543</v>
      </c>
      <c r="B8222" s="203" t="s">
        <v>12</v>
      </c>
      <c r="C8222" s="207" t="s">
        <v>11</v>
      </c>
      <c r="D8222" s="207" t="s">
        <v>280</v>
      </c>
      <c r="E8222" s="207" t="s">
        <v>281</v>
      </c>
      <c r="F8222" s="627" t="s">
        <v>8</v>
      </c>
      <c r="G8222" s="628"/>
      <c r="H8222" s="629"/>
      <c r="I8222" s="630"/>
      <c r="J8222" s="630"/>
      <c r="K8222" s="630"/>
      <c r="L8222" s="631"/>
    </row>
    <row r="8223" spans="1:12" s="194" customFormat="1" ht="26.65" customHeight="1" x14ac:dyDescent="0.15">
      <c r="A8223" s="625"/>
      <c r="B8223" s="620" t="s">
        <v>4697</v>
      </c>
      <c r="C8223" s="632" t="s">
        <v>4698</v>
      </c>
      <c r="D8223" s="634">
        <v>43383</v>
      </c>
      <c r="E8223" s="620" t="s">
        <v>2469</v>
      </c>
      <c r="F8223" s="636" t="s">
        <v>470</v>
      </c>
      <c r="G8223" s="637"/>
      <c r="H8223" s="610" t="s">
        <v>286</v>
      </c>
      <c r="I8223" s="611"/>
      <c r="J8223" s="209" t="s">
        <v>287</v>
      </c>
      <c r="K8223" s="209" t="s">
        <v>16</v>
      </c>
      <c r="L8223" s="210">
        <v>505</v>
      </c>
    </row>
    <row r="8224" spans="1:12" s="194" customFormat="1" ht="137.65" customHeight="1" x14ac:dyDescent="0.15">
      <c r="A8224" s="625"/>
      <c r="B8224" s="621"/>
      <c r="C8224" s="633"/>
      <c r="D8224" s="635"/>
      <c r="E8224" s="621"/>
      <c r="F8224" s="638"/>
      <c r="G8224" s="639"/>
      <c r="H8224" s="610" t="s">
        <v>242</v>
      </c>
      <c r="I8224" s="611"/>
      <c r="J8224" s="209" t="s">
        <v>287</v>
      </c>
      <c r="K8224" s="209" t="s">
        <v>16</v>
      </c>
      <c r="L8224" s="210">
        <v>197.39</v>
      </c>
    </row>
    <row r="8225" spans="1:12" s="194" customFormat="1" ht="24.6" customHeight="1" x14ac:dyDescent="0.15">
      <c r="A8225" s="625"/>
      <c r="B8225" s="203" t="s">
        <v>6</v>
      </c>
      <c r="C8225" s="207" t="s">
        <v>5</v>
      </c>
      <c r="D8225" s="207" t="s">
        <v>288</v>
      </c>
      <c r="E8225" s="207" t="s">
        <v>289</v>
      </c>
      <c r="F8225" s="612"/>
      <c r="G8225" s="613"/>
      <c r="H8225" s="616" t="s">
        <v>290</v>
      </c>
      <c r="I8225" s="617"/>
      <c r="J8225" s="620" t="s">
        <v>287</v>
      </c>
      <c r="K8225" s="620" t="s">
        <v>16</v>
      </c>
      <c r="L8225" s="622">
        <v>72</v>
      </c>
    </row>
    <row r="8226" spans="1:12" s="194" customFormat="1" ht="24.6" customHeight="1" x14ac:dyDescent="0.15">
      <c r="A8226" s="626"/>
      <c r="B8226" s="209" t="s">
        <v>291</v>
      </c>
      <c r="C8226" s="209" t="s">
        <v>470</v>
      </c>
      <c r="D8226" s="211">
        <v>43386</v>
      </c>
      <c r="E8226" s="209" t="s">
        <v>3182</v>
      </c>
      <c r="F8226" s="614"/>
      <c r="G8226" s="615"/>
      <c r="H8226" s="618"/>
      <c r="I8226" s="619"/>
      <c r="J8226" s="621"/>
      <c r="K8226" s="621"/>
      <c r="L8226" s="623"/>
    </row>
    <row r="8227" spans="1:12" s="194" customFormat="1" ht="24.6" customHeight="1" x14ac:dyDescent="0.15">
      <c r="A8227" s="624">
        <v>1544</v>
      </c>
      <c r="B8227" s="203" t="s">
        <v>12</v>
      </c>
      <c r="C8227" s="207" t="s">
        <v>11</v>
      </c>
      <c r="D8227" s="207" t="s">
        <v>280</v>
      </c>
      <c r="E8227" s="207" t="s">
        <v>281</v>
      </c>
      <c r="F8227" s="627" t="s">
        <v>8</v>
      </c>
      <c r="G8227" s="628"/>
      <c r="H8227" s="629"/>
      <c r="I8227" s="630"/>
      <c r="J8227" s="630"/>
      <c r="K8227" s="630"/>
      <c r="L8227" s="631"/>
    </row>
    <row r="8228" spans="1:12" s="194" customFormat="1" ht="26.65" customHeight="1" x14ac:dyDescent="0.15">
      <c r="A8228" s="625"/>
      <c r="B8228" s="620" t="s">
        <v>4697</v>
      </c>
      <c r="C8228" s="632" t="s">
        <v>4699</v>
      </c>
      <c r="D8228" s="634">
        <v>43414</v>
      </c>
      <c r="E8228" s="620" t="s">
        <v>331</v>
      </c>
      <c r="F8228" s="636" t="s">
        <v>1597</v>
      </c>
      <c r="G8228" s="637"/>
      <c r="H8228" s="610" t="s">
        <v>286</v>
      </c>
      <c r="I8228" s="611"/>
      <c r="J8228" s="209" t="s">
        <v>287</v>
      </c>
      <c r="K8228" s="209" t="s">
        <v>16</v>
      </c>
      <c r="L8228" s="210">
        <v>76</v>
      </c>
    </row>
    <row r="8229" spans="1:12" s="194" customFormat="1" ht="191.45" customHeight="1" x14ac:dyDescent="0.15">
      <c r="A8229" s="625"/>
      <c r="B8229" s="621"/>
      <c r="C8229" s="633"/>
      <c r="D8229" s="635"/>
      <c r="E8229" s="621"/>
      <c r="F8229" s="638"/>
      <c r="G8229" s="639"/>
      <c r="H8229" s="610" t="s">
        <v>242</v>
      </c>
      <c r="I8229" s="611"/>
      <c r="J8229" s="209" t="s">
        <v>287</v>
      </c>
      <c r="K8229" s="209" t="s">
        <v>16</v>
      </c>
      <c r="L8229" s="210">
        <v>316.39999999999998</v>
      </c>
    </row>
    <row r="8230" spans="1:12" s="194" customFormat="1" ht="24.6" customHeight="1" x14ac:dyDescent="0.15">
      <c r="A8230" s="625"/>
      <c r="B8230" s="203" t="s">
        <v>6</v>
      </c>
      <c r="C8230" s="207" t="s">
        <v>5</v>
      </c>
      <c r="D8230" s="207" t="s">
        <v>288</v>
      </c>
      <c r="E8230" s="207" t="s">
        <v>289</v>
      </c>
      <c r="F8230" s="612"/>
      <c r="G8230" s="613"/>
      <c r="H8230" s="616" t="s">
        <v>290</v>
      </c>
      <c r="I8230" s="617"/>
      <c r="J8230" s="620" t="s">
        <v>287</v>
      </c>
      <c r="K8230" s="620" t="s">
        <v>287</v>
      </c>
      <c r="L8230" s="622">
        <v>0</v>
      </c>
    </row>
    <row r="8231" spans="1:12" s="194" customFormat="1" ht="24.6" customHeight="1" x14ac:dyDescent="0.15">
      <c r="A8231" s="626"/>
      <c r="B8231" s="209" t="s">
        <v>291</v>
      </c>
      <c r="C8231" s="209" t="s">
        <v>1597</v>
      </c>
      <c r="D8231" s="211">
        <v>43418</v>
      </c>
      <c r="E8231" s="209" t="s">
        <v>4700</v>
      </c>
      <c r="F8231" s="614"/>
      <c r="G8231" s="615"/>
      <c r="H8231" s="618"/>
      <c r="I8231" s="619"/>
      <c r="J8231" s="621"/>
      <c r="K8231" s="621"/>
      <c r="L8231" s="623"/>
    </row>
    <row r="8232" spans="1:12" s="194" customFormat="1" ht="24.6" customHeight="1" x14ac:dyDescent="0.15">
      <c r="A8232" s="624">
        <v>1545</v>
      </c>
      <c r="B8232" s="203" t="s">
        <v>12</v>
      </c>
      <c r="C8232" s="207" t="s">
        <v>11</v>
      </c>
      <c r="D8232" s="207" t="s">
        <v>280</v>
      </c>
      <c r="E8232" s="207" t="s">
        <v>281</v>
      </c>
      <c r="F8232" s="627" t="s">
        <v>8</v>
      </c>
      <c r="G8232" s="628"/>
      <c r="H8232" s="629"/>
      <c r="I8232" s="630"/>
      <c r="J8232" s="630"/>
      <c r="K8232" s="630"/>
      <c r="L8232" s="631"/>
    </row>
    <row r="8233" spans="1:12" s="194" customFormat="1" ht="26.65" customHeight="1" x14ac:dyDescent="0.15">
      <c r="A8233" s="625"/>
      <c r="B8233" s="620" t="s">
        <v>4697</v>
      </c>
      <c r="C8233" s="632" t="s">
        <v>4701</v>
      </c>
      <c r="D8233" s="634">
        <v>43430</v>
      </c>
      <c r="E8233" s="620" t="s">
        <v>2469</v>
      </c>
      <c r="F8233" s="636" t="s">
        <v>4702</v>
      </c>
      <c r="G8233" s="637"/>
      <c r="H8233" s="610" t="s">
        <v>286</v>
      </c>
      <c r="I8233" s="611"/>
      <c r="J8233" s="209" t="s">
        <v>287</v>
      </c>
      <c r="K8233" s="209" t="s">
        <v>16</v>
      </c>
      <c r="L8233" s="210">
        <v>477</v>
      </c>
    </row>
    <row r="8234" spans="1:12" s="194" customFormat="1" ht="126.95" customHeight="1" x14ac:dyDescent="0.15">
      <c r="A8234" s="625"/>
      <c r="B8234" s="621"/>
      <c r="C8234" s="633"/>
      <c r="D8234" s="635"/>
      <c r="E8234" s="621"/>
      <c r="F8234" s="638"/>
      <c r="G8234" s="639"/>
      <c r="H8234" s="610" t="s">
        <v>242</v>
      </c>
      <c r="I8234" s="611"/>
      <c r="J8234" s="209" t="s">
        <v>287</v>
      </c>
      <c r="K8234" s="209" t="s">
        <v>16</v>
      </c>
      <c r="L8234" s="210">
        <v>297.39999999999998</v>
      </c>
    </row>
    <row r="8235" spans="1:12" s="194" customFormat="1" ht="24.6" customHeight="1" x14ac:dyDescent="0.15">
      <c r="A8235" s="625"/>
      <c r="B8235" s="203" t="s">
        <v>6</v>
      </c>
      <c r="C8235" s="207" t="s">
        <v>5</v>
      </c>
      <c r="D8235" s="207" t="s">
        <v>288</v>
      </c>
      <c r="E8235" s="207" t="s">
        <v>289</v>
      </c>
      <c r="F8235" s="612"/>
      <c r="G8235" s="613"/>
      <c r="H8235" s="616" t="s">
        <v>290</v>
      </c>
      <c r="I8235" s="617"/>
      <c r="J8235" s="620" t="s">
        <v>287</v>
      </c>
      <c r="K8235" s="620" t="s">
        <v>16</v>
      </c>
      <c r="L8235" s="622">
        <v>70</v>
      </c>
    </row>
    <row r="8236" spans="1:12" s="194" customFormat="1" ht="24.6" customHeight="1" x14ac:dyDescent="0.15">
      <c r="A8236" s="626"/>
      <c r="B8236" s="209" t="s">
        <v>291</v>
      </c>
      <c r="C8236" s="209" t="s">
        <v>4702</v>
      </c>
      <c r="D8236" s="211">
        <v>43432</v>
      </c>
      <c r="E8236" s="209" t="s">
        <v>3328</v>
      </c>
      <c r="F8236" s="614"/>
      <c r="G8236" s="615"/>
      <c r="H8236" s="618"/>
      <c r="I8236" s="619"/>
      <c r="J8236" s="621"/>
      <c r="K8236" s="621"/>
      <c r="L8236" s="623"/>
    </row>
    <row r="8237" spans="1:12" s="194" customFormat="1" ht="24.6" customHeight="1" x14ac:dyDescent="0.15">
      <c r="A8237" s="624">
        <v>1546</v>
      </c>
      <c r="B8237" s="203" t="s">
        <v>12</v>
      </c>
      <c r="C8237" s="207" t="s">
        <v>11</v>
      </c>
      <c r="D8237" s="207" t="s">
        <v>280</v>
      </c>
      <c r="E8237" s="207" t="s">
        <v>281</v>
      </c>
      <c r="F8237" s="627" t="s">
        <v>8</v>
      </c>
      <c r="G8237" s="628"/>
      <c r="H8237" s="629"/>
      <c r="I8237" s="630"/>
      <c r="J8237" s="630"/>
      <c r="K8237" s="630"/>
      <c r="L8237" s="631"/>
    </row>
    <row r="8238" spans="1:12" s="194" customFormat="1" ht="26.65" customHeight="1" x14ac:dyDescent="0.15">
      <c r="A8238" s="625"/>
      <c r="B8238" s="620" t="s">
        <v>4703</v>
      </c>
      <c r="C8238" s="632" t="s">
        <v>4704</v>
      </c>
      <c r="D8238" s="634">
        <v>43374</v>
      </c>
      <c r="E8238" s="620" t="s">
        <v>517</v>
      </c>
      <c r="F8238" s="636" t="s">
        <v>4705</v>
      </c>
      <c r="G8238" s="637"/>
      <c r="H8238" s="610" t="s">
        <v>286</v>
      </c>
      <c r="I8238" s="611"/>
      <c r="J8238" s="209" t="s">
        <v>287</v>
      </c>
      <c r="K8238" s="209" t="s">
        <v>16</v>
      </c>
      <c r="L8238" s="210">
        <v>1089.3599999999999</v>
      </c>
    </row>
    <row r="8239" spans="1:12" s="194" customFormat="1" ht="320.45" customHeight="1" x14ac:dyDescent="0.15">
      <c r="A8239" s="625"/>
      <c r="B8239" s="621"/>
      <c r="C8239" s="633"/>
      <c r="D8239" s="635"/>
      <c r="E8239" s="621"/>
      <c r="F8239" s="638"/>
      <c r="G8239" s="639"/>
      <c r="H8239" s="610" t="s">
        <v>242</v>
      </c>
      <c r="I8239" s="611"/>
      <c r="J8239" s="209" t="s">
        <v>287</v>
      </c>
      <c r="K8239" s="209" t="s">
        <v>287</v>
      </c>
      <c r="L8239" s="210">
        <v>0</v>
      </c>
    </row>
    <row r="8240" spans="1:12" s="194" customFormat="1" ht="24.6" customHeight="1" x14ac:dyDescent="0.15">
      <c r="A8240" s="625"/>
      <c r="B8240" s="203" t="s">
        <v>6</v>
      </c>
      <c r="C8240" s="207" t="s">
        <v>5</v>
      </c>
      <c r="D8240" s="207" t="s">
        <v>288</v>
      </c>
      <c r="E8240" s="207" t="s">
        <v>289</v>
      </c>
      <c r="F8240" s="612"/>
      <c r="G8240" s="613"/>
      <c r="H8240" s="616" t="s">
        <v>290</v>
      </c>
      <c r="I8240" s="617"/>
      <c r="J8240" s="620" t="s">
        <v>287</v>
      </c>
      <c r="K8240" s="620" t="s">
        <v>287</v>
      </c>
      <c r="L8240" s="622">
        <v>0</v>
      </c>
    </row>
    <row r="8241" spans="1:12" s="194" customFormat="1" ht="24.6" customHeight="1" x14ac:dyDescent="0.15">
      <c r="A8241" s="626"/>
      <c r="B8241" s="209" t="s">
        <v>291</v>
      </c>
      <c r="C8241" s="209" t="s">
        <v>4705</v>
      </c>
      <c r="D8241" s="211">
        <v>43386</v>
      </c>
      <c r="E8241" s="209" t="s">
        <v>2421</v>
      </c>
      <c r="F8241" s="614"/>
      <c r="G8241" s="615"/>
      <c r="H8241" s="618"/>
      <c r="I8241" s="619"/>
      <c r="J8241" s="621"/>
      <c r="K8241" s="621"/>
      <c r="L8241" s="623"/>
    </row>
    <row r="8242" spans="1:12" s="194" customFormat="1" ht="24.6" customHeight="1" x14ac:dyDescent="0.15">
      <c r="A8242" s="624">
        <v>1547</v>
      </c>
      <c r="B8242" s="203" t="s">
        <v>12</v>
      </c>
      <c r="C8242" s="207" t="s">
        <v>11</v>
      </c>
      <c r="D8242" s="207" t="s">
        <v>280</v>
      </c>
      <c r="E8242" s="207" t="s">
        <v>281</v>
      </c>
      <c r="F8242" s="627" t="s">
        <v>8</v>
      </c>
      <c r="G8242" s="628"/>
      <c r="H8242" s="629"/>
      <c r="I8242" s="630"/>
      <c r="J8242" s="630"/>
      <c r="K8242" s="630"/>
      <c r="L8242" s="631"/>
    </row>
    <row r="8243" spans="1:12" s="194" customFormat="1" ht="26.65" customHeight="1" x14ac:dyDescent="0.15">
      <c r="A8243" s="625"/>
      <c r="B8243" s="620" t="s">
        <v>4706</v>
      </c>
      <c r="C8243" s="632" t="s">
        <v>4707</v>
      </c>
      <c r="D8243" s="634">
        <v>43374</v>
      </c>
      <c r="E8243" s="620" t="s">
        <v>4708</v>
      </c>
      <c r="F8243" s="636" t="s">
        <v>4709</v>
      </c>
      <c r="G8243" s="637"/>
      <c r="H8243" s="610" t="s">
        <v>286</v>
      </c>
      <c r="I8243" s="611"/>
      <c r="J8243" s="209" t="s">
        <v>287</v>
      </c>
      <c r="K8243" s="209" t="s">
        <v>16</v>
      </c>
      <c r="L8243" s="210">
        <v>855</v>
      </c>
    </row>
    <row r="8244" spans="1:12" s="194" customFormat="1" ht="409.6" customHeight="1" x14ac:dyDescent="0.15">
      <c r="A8244" s="625"/>
      <c r="B8244" s="640"/>
      <c r="C8244" s="641"/>
      <c r="D8244" s="642"/>
      <c r="E8244" s="640"/>
      <c r="F8244" s="643"/>
      <c r="G8244" s="644"/>
      <c r="H8244" s="616" t="s">
        <v>242</v>
      </c>
      <c r="I8244" s="617"/>
      <c r="J8244" s="620" t="s">
        <v>287</v>
      </c>
      <c r="K8244" s="620" t="s">
        <v>287</v>
      </c>
      <c r="L8244" s="622">
        <v>0</v>
      </c>
    </row>
    <row r="8245" spans="1:12" s="194" customFormat="1" ht="342.4" customHeight="1" x14ac:dyDescent="0.15">
      <c r="A8245" s="625"/>
      <c r="B8245" s="621"/>
      <c r="C8245" s="633"/>
      <c r="D8245" s="635"/>
      <c r="E8245" s="621"/>
      <c r="F8245" s="638"/>
      <c r="G8245" s="639"/>
      <c r="H8245" s="618"/>
      <c r="I8245" s="619"/>
      <c r="J8245" s="621"/>
      <c r="K8245" s="621"/>
      <c r="L8245" s="623"/>
    </row>
    <row r="8246" spans="1:12" s="194" customFormat="1" ht="24.6" customHeight="1" x14ac:dyDescent="0.15">
      <c r="A8246" s="625"/>
      <c r="B8246" s="203" t="s">
        <v>6</v>
      </c>
      <c r="C8246" s="207" t="s">
        <v>5</v>
      </c>
      <c r="D8246" s="207" t="s">
        <v>288</v>
      </c>
      <c r="E8246" s="207" t="s">
        <v>289</v>
      </c>
      <c r="F8246" s="612"/>
      <c r="G8246" s="613"/>
      <c r="H8246" s="616" t="s">
        <v>290</v>
      </c>
      <c r="I8246" s="617"/>
      <c r="J8246" s="620" t="s">
        <v>287</v>
      </c>
      <c r="K8246" s="620" t="s">
        <v>16</v>
      </c>
      <c r="L8246" s="622">
        <v>600</v>
      </c>
    </row>
    <row r="8247" spans="1:12" s="194" customFormat="1" ht="24.6" customHeight="1" x14ac:dyDescent="0.15">
      <c r="A8247" s="626"/>
      <c r="B8247" s="209" t="s">
        <v>635</v>
      </c>
      <c r="C8247" s="209" t="s">
        <v>4709</v>
      </c>
      <c r="D8247" s="211">
        <v>43383</v>
      </c>
      <c r="E8247" s="209" t="s">
        <v>1055</v>
      </c>
      <c r="F8247" s="614"/>
      <c r="G8247" s="615"/>
      <c r="H8247" s="618"/>
      <c r="I8247" s="619"/>
      <c r="J8247" s="621"/>
      <c r="K8247" s="621"/>
      <c r="L8247" s="623"/>
    </row>
    <row r="8248" spans="1:12" s="194" customFormat="1" ht="24.6" customHeight="1" x14ac:dyDescent="0.15">
      <c r="A8248" s="624">
        <v>1548</v>
      </c>
      <c r="B8248" s="203" t="s">
        <v>12</v>
      </c>
      <c r="C8248" s="207" t="s">
        <v>11</v>
      </c>
      <c r="D8248" s="207" t="s">
        <v>280</v>
      </c>
      <c r="E8248" s="207" t="s">
        <v>281</v>
      </c>
      <c r="F8248" s="627" t="s">
        <v>8</v>
      </c>
      <c r="G8248" s="628"/>
      <c r="H8248" s="629"/>
      <c r="I8248" s="630"/>
      <c r="J8248" s="630"/>
      <c r="K8248" s="630"/>
      <c r="L8248" s="631"/>
    </row>
    <row r="8249" spans="1:12" s="194" customFormat="1" ht="26.65" customHeight="1" x14ac:dyDescent="0.15">
      <c r="A8249" s="625"/>
      <c r="B8249" s="620" t="s">
        <v>4710</v>
      </c>
      <c r="C8249" s="632" t="s">
        <v>4711</v>
      </c>
      <c r="D8249" s="634">
        <v>43376</v>
      </c>
      <c r="E8249" s="620" t="s">
        <v>2711</v>
      </c>
      <c r="F8249" s="636" t="s">
        <v>1904</v>
      </c>
      <c r="G8249" s="637"/>
      <c r="H8249" s="610" t="s">
        <v>286</v>
      </c>
      <c r="I8249" s="611"/>
      <c r="J8249" s="209" t="s">
        <v>287</v>
      </c>
      <c r="K8249" s="209" t="s">
        <v>287</v>
      </c>
      <c r="L8249" s="210">
        <v>0</v>
      </c>
    </row>
    <row r="8250" spans="1:12" s="194" customFormat="1" ht="309.75" customHeight="1" x14ac:dyDescent="0.15">
      <c r="A8250" s="625"/>
      <c r="B8250" s="621"/>
      <c r="C8250" s="633"/>
      <c r="D8250" s="635"/>
      <c r="E8250" s="621"/>
      <c r="F8250" s="638"/>
      <c r="G8250" s="639"/>
      <c r="H8250" s="610" t="s">
        <v>242</v>
      </c>
      <c r="I8250" s="611"/>
      <c r="J8250" s="209" t="s">
        <v>287</v>
      </c>
      <c r="K8250" s="209" t="s">
        <v>287</v>
      </c>
      <c r="L8250" s="210">
        <v>0</v>
      </c>
    </row>
    <row r="8251" spans="1:12" s="194" customFormat="1" ht="24.6" customHeight="1" x14ac:dyDescent="0.15">
      <c r="A8251" s="625"/>
      <c r="B8251" s="203" t="s">
        <v>6</v>
      </c>
      <c r="C8251" s="207" t="s">
        <v>5</v>
      </c>
      <c r="D8251" s="207" t="s">
        <v>288</v>
      </c>
      <c r="E8251" s="207" t="s">
        <v>289</v>
      </c>
      <c r="F8251" s="612"/>
      <c r="G8251" s="613"/>
      <c r="H8251" s="616" t="s">
        <v>290</v>
      </c>
      <c r="I8251" s="617"/>
      <c r="J8251" s="620" t="s">
        <v>287</v>
      </c>
      <c r="K8251" s="620" t="s">
        <v>16</v>
      </c>
      <c r="L8251" s="622">
        <v>306</v>
      </c>
    </row>
    <row r="8252" spans="1:12" s="194" customFormat="1" ht="24.6" customHeight="1" x14ac:dyDescent="0.15">
      <c r="A8252" s="626"/>
      <c r="B8252" s="209" t="s">
        <v>4712</v>
      </c>
      <c r="C8252" s="209" t="s">
        <v>1904</v>
      </c>
      <c r="D8252" s="211">
        <v>43383</v>
      </c>
      <c r="E8252" s="209" t="s">
        <v>2529</v>
      </c>
      <c r="F8252" s="614"/>
      <c r="G8252" s="615"/>
      <c r="H8252" s="618"/>
      <c r="I8252" s="619"/>
      <c r="J8252" s="621"/>
      <c r="K8252" s="621"/>
      <c r="L8252" s="623"/>
    </row>
    <row r="8253" spans="1:12" s="194" customFormat="1" ht="24.6" customHeight="1" x14ac:dyDescent="0.15">
      <c r="A8253" s="624">
        <v>1549</v>
      </c>
      <c r="B8253" s="203" t="s">
        <v>12</v>
      </c>
      <c r="C8253" s="207" t="s">
        <v>11</v>
      </c>
      <c r="D8253" s="207" t="s">
        <v>280</v>
      </c>
      <c r="E8253" s="207" t="s">
        <v>281</v>
      </c>
      <c r="F8253" s="627" t="s">
        <v>8</v>
      </c>
      <c r="G8253" s="628"/>
      <c r="H8253" s="629"/>
      <c r="I8253" s="630"/>
      <c r="J8253" s="630"/>
      <c r="K8253" s="630"/>
      <c r="L8253" s="631"/>
    </row>
    <row r="8254" spans="1:12" s="194" customFormat="1" ht="26.65" customHeight="1" x14ac:dyDescent="0.15">
      <c r="A8254" s="625"/>
      <c r="B8254" s="620" t="s">
        <v>4713</v>
      </c>
      <c r="C8254" s="632" t="s">
        <v>4714</v>
      </c>
      <c r="D8254" s="634">
        <v>43416</v>
      </c>
      <c r="E8254" s="620" t="s">
        <v>3619</v>
      </c>
      <c r="F8254" s="636" t="s">
        <v>669</v>
      </c>
      <c r="G8254" s="637"/>
      <c r="H8254" s="610" t="s">
        <v>286</v>
      </c>
      <c r="I8254" s="611"/>
      <c r="J8254" s="209" t="s">
        <v>287</v>
      </c>
      <c r="K8254" s="209" t="s">
        <v>16</v>
      </c>
      <c r="L8254" s="210">
        <v>330</v>
      </c>
    </row>
    <row r="8255" spans="1:12" s="194" customFormat="1" ht="320.45" customHeight="1" x14ac:dyDescent="0.15">
      <c r="A8255" s="625"/>
      <c r="B8255" s="621"/>
      <c r="C8255" s="633"/>
      <c r="D8255" s="635"/>
      <c r="E8255" s="621"/>
      <c r="F8255" s="638"/>
      <c r="G8255" s="639"/>
      <c r="H8255" s="610" t="s">
        <v>242</v>
      </c>
      <c r="I8255" s="611"/>
      <c r="J8255" s="209" t="s">
        <v>287</v>
      </c>
      <c r="K8255" s="209" t="s">
        <v>16</v>
      </c>
      <c r="L8255" s="210">
        <v>492.95</v>
      </c>
    </row>
    <row r="8256" spans="1:12" s="194" customFormat="1" ht="24.6" customHeight="1" x14ac:dyDescent="0.15">
      <c r="A8256" s="625"/>
      <c r="B8256" s="203" t="s">
        <v>6</v>
      </c>
      <c r="C8256" s="207" t="s">
        <v>5</v>
      </c>
      <c r="D8256" s="207" t="s">
        <v>288</v>
      </c>
      <c r="E8256" s="207" t="s">
        <v>289</v>
      </c>
      <c r="F8256" s="612"/>
      <c r="G8256" s="613"/>
      <c r="H8256" s="616" t="s">
        <v>290</v>
      </c>
      <c r="I8256" s="617"/>
      <c r="J8256" s="620" t="s">
        <v>287</v>
      </c>
      <c r="K8256" s="620" t="s">
        <v>287</v>
      </c>
      <c r="L8256" s="622">
        <v>0</v>
      </c>
    </row>
    <row r="8257" spans="1:12" s="194" customFormat="1" ht="35.1" customHeight="1" x14ac:dyDescent="0.15">
      <c r="A8257" s="626"/>
      <c r="B8257" s="209" t="s">
        <v>1774</v>
      </c>
      <c r="C8257" s="209" t="s">
        <v>669</v>
      </c>
      <c r="D8257" s="211">
        <v>43418</v>
      </c>
      <c r="E8257" s="209" t="s">
        <v>656</v>
      </c>
      <c r="F8257" s="614"/>
      <c r="G8257" s="615"/>
      <c r="H8257" s="618"/>
      <c r="I8257" s="619"/>
      <c r="J8257" s="621"/>
      <c r="K8257" s="621"/>
      <c r="L8257" s="623"/>
    </row>
    <row r="8258" spans="1:12" s="194" customFormat="1" ht="24.6" customHeight="1" x14ac:dyDescent="0.15">
      <c r="A8258" s="624">
        <v>1550</v>
      </c>
      <c r="B8258" s="203" t="s">
        <v>12</v>
      </c>
      <c r="C8258" s="207" t="s">
        <v>11</v>
      </c>
      <c r="D8258" s="207" t="s">
        <v>280</v>
      </c>
      <c r="E8258" s="207" t="s">
        <v>281</v>
      </c>
      <c r="F8258" s="627" t="s">
        <v>8</v>
      </c>
      <c r="G8258" s="628"/>
      <c r="H8258" s="629"/>
      <c r="I8258" s="630"/>
      <c r="J8258" s="630"/>
      <c r="K8258" s="630"/>
      <c r="L8258" s="631"/>
    </row>
    <row r="8259" spans="1:12" s="194" customFormat="1" ht="26.65" customHeight="1" x14ac:dyDescent="0.15">
      <c r="A8259" s="625"/>
      <c r="B8259" s="620" t="s">
        <v>4715</v>
      </c>
      <c r="C8259" s="632" t="s">
        <v>4716</v>
      </c>
      <c r="D8259" s="634">
        <v>43430</v>
      </c>
      <c r="E8259" s="620" t="s">
        <v>624</v>
      </c>
      <c r="F8259" s="636" t="s">
        <v>4717</v>
      </c>
      <c r="G8259" s="637"/>
      <c r="H8259" s="610" t="s">
        <v>286</v>
      </c>
      <c r="I8259" s="611"/>
      <c r="J8259" s="209" t="s">
        <v>287</v>
      </c>
      <c r="K8259" s="209" t="s">
        <v>16</v>
      </c>
      <c r="L8259" s="210">
        <v>105.5</v>
      </c>
    </row>
    <row r="8260" spans="1:12" s="194" customFormat="1" ht="409.6" customHeight="1" x14ac:dyDescent="0.15">
      <c r="A8260" s="625"/>
      <c r="B8260" s="640"/>
      <c r="C8260" s="641"/>
      <c r="D8260" s="642"/>
      <c r="E8260" s="640"/>
      <c r="F8260" s="643"/>
      <c r="G8260" s="644"/>
      <c r="H8260" s="616" t="s">
        <v>242</v>
      </c>
      <c r="I8260" s="617"/>
      <c r="J8260" s="620" t="s">
        <v>287</v>
      </c>
      <c r="K8260" s="620" t="s">
        <v>16</v>
      </c>
      <c r="L8260" s="622">
        <v>899.4</v>
      </c>
    </row>
    <row r="8261" spans="1:12" s="194" customFormat="1" ht="331.7" customHeight="1" x14ac:dyDescent="0.15">
      <c r="A8261" s="625"/>
      <c r="B8261" s="621"/>
      <c r="C8261" s="633"/>
      <c r="D8261" s="635"/>
      <c r="E8261" s="621"/>
      <c r="F8261" s="638"/>
      <c r="G8261" s="639"/>
      <c r="H8261" s="618"/>
      <c r="I8261" s="619"/>
      <c r="J8261" s="621"/>
      <c r="K8261" s="621"/>
      <c r="L8261" s="623"/>
    </row>
    <row r="8262" spans="1:12" s="194" customFormat="1" ht="24.6" customHeight="1" x14ac:dyDescent="0.15">
      <c r="A8262" s="625"/>
      <c r="B8262" s="203" t="s">
        <v>6</v>
      </c>
      <c r="C8262" s="207" t="s">
        <v>5</v>
      </c>
      <c r="D8262" s="207" t="s">
        <v>288</v>
      </c>
      <c r="E8262" s="207" t="s">
        <v>289</v>
      </c>
      <c r="F8262" s="612"/>
      <c r="G8262" s="613"/>
      <c r="H8262" s="616" t="s">
        <v>290</v>
      </c>
      <c r="I8262" s="617"/>
      <c r="J8262" s="620" t="s">
        <v>287</v>
      </c>
      <c r="K8262" s="620" t="s">
        <v>16</v>
      </c>
      <c r="L8262" s="622">
        <v>78.599999999999994</v>
      </c>
    </row>
    <row r="8263" spans="1:12" s="194" customFormat="1" ht="24.6" customHeight="1" x14ac:dyDescent="0.15">
      <c r="A8263" s="626"/>
      <c r="B8263" s="209" t="s">
        <v>333</v>
      </c>
      <c r="C8263" s="209" t="s">
        <v>4717</v>
      </c>
      <c r="D8263" s="211">
        <v>43431</v>
      </c>
      <c r="E8263" s="209" t="s">
        <v>666</v>
      </c>
      <c r="F8263" s="614"/>
      <c r="G8263" s="615"/>
      <c r="H8263" s="618"/>
      <c r="I8263" s="619"/>
      <c r="J8263" s="621"/>
      <c r="K8263" s="621"/>
      <c r="L8263" s="623"/>
    </row>
    <row r="8264" spans="1:12" s="194" customFormat="1" ht="24.6" customHeight="1" x14ac:dyDescent="0.15">
      <c r="A8264" s="624">
        <v>1551</v>
      </c>
      <c r="B8264" s="203" t="s">
        <v>12</v>
      </c>
      <c r="C8264" s="207" t="s">
        <v>11</v>
      </c>
      <c r="D8264" s="207" t="s">
        <v>280</v>
      </c>
      <c r="E8264" s="207" t="s">
        <v>281</v>
      </c>
      <c r="F8264" s="627" t="s">
        <v>8</v>
      </c>
      <c r="G8264" s="628"/>
      <c r="H8264" s="629"/>
      <c r="I8264" s="630"/>
      <c r="J8264" s="630"/>
      <c r="K8264" s="630"/>
      <c r="L8264" s="631"/>
    </row>
    <row r="8265" spans="1:12" s="194" customFormat="1" ht="26.65" customHeight="1" x14ac:dyDescent="0.15">
      <c r="A8265" s="625"/>
      <c r="B8265" s="620" t="s">
        <v>4718</v>
      </c>
      <c r="C8265" s="632" t="s">
        <v>4719</v>
      </c>
      <c r="D8265" s="634">
        <v>43443</v>
      </c>
      <c r="E8265" s="620" t="s">
        <v>2337</v>
      </c>
      <c r="F8265" s="636" t="s">
        <v>4720</v>
      </c>
      <c r="G8265" s="637"/>
      <c r="H8265" s="610" t="s">
        <v>286</v>
      </c>
      <c r="I8265" s="611"/>
      <c r="J8265" s="209" t="s">
        <v>287</v>
      </c>
      <c r="K8265" s="209" t="s">
        <v>16</v>
      </c>
      <c r="L8265" s="210">
        <v>220</v>
      </c>
    </row>
    <row r="8266" spans="1:12" s="194" customFormat="1" ht="137.65" customHeight="1" x14ac:dyDescent="0.15">
      <c r="A8266" s="625"/>
      <c r="B8266" s="621"/>
      <c r="C8266" s="633"/>
      <c r="D8266" s="635"/>
      <c r="E8266" s="621"/>
      <c r="F8266" s="638"/>
      <c r="G8266" s="639"/>
      <c r="H8266" s="610" t="s">
        <v>242</v>
      </c>
      <c r="I8266" s="611"/>
      <c r="J8266" s="209" t="s">
        <v>287</v>
      </c>
      <c r="K8266" s="209" t="s">
        <v>16</v>
      </c>
      <c r="L8266" s="210">
        <v>330.6</v>
      </c>
    </row>
    <row r="8267" spans="1:12" s="194" customFormat="1" ht="24.6" customHeight="1" x14ac:dyDescent="0.15">
      <c r="A8267" s="625"/>
      <c r="B8267" s="203" t="s">
        <v>6</v>
      </c>
      <c r="C8267" s="207" t="s">
        <v>5</v>
      </c>
      <c r="D8267" s="207" t="s">
        <v>288</v>
      </c>
      <c r="E8267" s="207" t="s">
        <v>289</v>
      </c>
      <c r="F8267" s="612"/>
      <c r="G8267" s="613"/>
      <c r="H8267" s="616" t="s">
        <v>290</v>
      </c>
      <c r="I8267" s="617"/>
      <c r="J8267" s="620" t="s">
        <v>287</v>
      </c>
      <c r="K8267" s="620" t="s">
        <v>287</v>
      </c>
      <c r="L8267" s="622">
        <v>0</v>
      </c>
    </row>
    <row r="8268" spans="1:12" s="194" customFormat="1" ht="24.6" customHeight="1" x14ac:dyDescent="0.15">
      <c r="A8268" s="626"/>
      <c r="B8268" s="209" t="s">
        <v>333</v>
      </c>
      <c r="C8268" s="209" t="s">
        <v>4720</v>
      </c>
      <c r="D8268" s="211">
        <v>43445</v>
      </c>
      <c r="E8268" s="209" t="s">
        <v>572</v>
      </c>
      <c r="F8268" s="614"/>
      <c r="G8268" s="615"/>
      <c r="H8268" s="618"/>
      <c r="I8268" s="619"/>
      <c r="J8268" s="621"/>
      <c r="K8268" s="621"/>
      <c r="L8268" s="623"/>
    </row>
    <row r="8269" spans="1:12" s="194" customFormat="1" ht="24.6" customHeight="1" x14ac:dyDescent="0.15">
      <c r="A8269" s="624">
        <v>1552</v>
      </c>
      <c r="B8269" s="203" t="s">
        <v>12</v>
      </c>
      <c r="C8269" s="207" t="s">
        <v>11</v>
      </c>
      <c r="D8269" s="207" t="s">
        <v>280</v>
      </c>
      <c r="E8269" s="207" t="s">
        <v>281</v>
      </c>
      <c r="F8269" s="627" t="s">
        <v>8</v>
      </c>
      <c r="G8269" s="628"/>
      <c r="H8269" s="629"/>
      <c r="I8269" s="630"/>
      <c r="J8269" s="630"/>
      <c r="K8269" s="630"/>
      <c r="L8269" s="631"/>
    </row>
    <row r="8270" spans="1:12" s="194" customFormat="1" ht="26.65" customHeight="1" x14ac:dyDescent="0.15">
      <c r="A8270" s="625"/>
      <c r="B8270" s="620" t="s">
        <v>4721</v>
      </c>
      <c r="C8270" s="632" t="s">
        <v>4722</v>
      </c>
      <c r="D8270" s="634">
        <v>43436</v>
      </c>
      <c r="E8270" s="620" t="s">
        <v>3676</v>
      </c>
      <c r="F8270" s="636" t="s">
        <v>1736</v>
      </c>
      <c r="G8270" s="637"/>
      <c r="H8270" s="610" t="s">
        <v>286</v>
      </c>
      <c r="I8270" s="611"/>
      <c r="J8270" s="209" t="s">
        <v>287</v>
      </c>
      <c r="K8270" s="209" t="s">
        <v>16</v>
      </c>
      <c r="L8270" s="210">
        <v>331.03</v>
      </c>
    </row>
    <row r="8271" spans="1:12" s="194" customFormat="1" ht="409.6" customHeight="1" x14ac:dyDescent="0.15">
      <c r="A8271" s="625"/>
      <c r="B8271" s="640"/>
      <c r="C8271" s="641"/>
      <c r="D8271" s="642"/>
      <c r="E8271" s="640"/>
      <c r="F8271" s="643"/>
      <c r="G8271" s="644"/>
      <c r="H8271" s="616" t="s">
        <v>242</v>
      </c>
      <c r="I8271" s="617"/>
      <c r="J8271" s="620" t="s">
        <v>287</v>
      </c>
      <c r="K8271" s="620" t="s">
        <v>16</v>
      </c>
      <c r="L8271" s="622">
        <v>446.5</v>
      </c>
    </row>
    <row r="8272" spans="1:12" s="194" customFormat="1" ht="331.7" customHeight="1" x14ac:dyDescent="0.15">
      <c r="A8272" s="625"/>
      <c r="B8272" s="621"/>
      <c r="C8272" s="633"/>
      <c r="D8272" s="635"/>
      <c r="E8272" s="621"/>
      <c r="F8272" s="638"/>
      <c r="G8272" s="639"/>
      <c r="H8272" s="618"/>
      <c r="I8272" s="619"/>
      <c r="J8272" s="621"/>
      <c r="K8272" s="621"/>
      <c r="L8272" s="623"/>
    </row>
    <row r="8273" spans="1:12" s="194" customFormat="1" ht="24.6" customHeight="1" x14ac:dyDescent="0.15">
      <c r="A8273" s="625"/>
      <c r="B8273" s="203" t="s">
        <v>6</v>
      </c>
      <c r="C8273" s="207" t="s">
        <v>5</v>
      </c>
      <c r="D8273" s="207" t="s">
        <v>288</v>
      </c>
      <c r="E8273" s="207" t="s">
        <v>289</v>
      </c>
      <c r="F8273" s="612"/>
      <c r="G8273" s="613"/>
      <c r="H8273" s="616" t="s">
        <v>290</v>
      </c>
      <c r="I8273" s="617"/>
      <c r="J8273" s="620" t="s">
        <v>287</v>
      </c>
      <c r="K8273" s="620" t="s">
        <v>16</v>
      </c>
      <c r="L8273" s="622">
        <v>19.95</v>
      </c>
    </row>
    <row r="8274" spans="1:12" s="194" customFormat="1" ht="24.6" customHeight="1" x14ac:dyDescent="0.15">
      <c r="A8274" s="626"/>
      <c r="B8274" s="209" t="s">
        <v>291</v>
      </c>
      <c r="C8274" s="209" t="s">
        <v>1736</v>
      </c>
      <c r="D8274" s="211">
        <v>43437</v>
      </c>
      <c r="E8274" s="209" t="s">
        <v>3598</v>
      </c>
      <c r="F8274" s="614"/>
      <c r="G8274" s="615"/>
      <c r="H8274" s="618"/>
      <c r="I8274" s="619"/>
      <c r="J8274" s="621"/>
      <c r="K8274" s="621"/>
      <c r="L8274" s="623"/>
    </row>
    <row r="8275" spans="1:12" s="194" customFormat="1" ht="24.6" customHeight="1" x14ac:dyDescent="0.15">
      <c r="A8275" s="624">
        <v>1553</v>
      </c>
      <c r="B8275" s="203" t="s">
        <v>12</v>
      </c>
      <c r="C8275" s="207" t="s">
        <v>11</v>
      </c>
      <c r="D8275" s="207" t="s">
        <v>280</v>
      </c>
      <c r="E8275" s="207" t="s">
        <v>281</v>
      </c>
      <c r="F8275" s="627" t="s">
        <v>8</v>
      </c>
      <c r="G8275" s="628"/>
      <c r="H8275" s="629"/>
      <c r="I8275" s="630"/>
      <c r="J8275" s="630"/>
      <c r="K8275" s="630"/>
      <c r="L8275" s="631"/>
    </row>
    <row r="8276" spans="1:12" s="194" customFormat="1" ht="26.65" customHeight="1" x14ac:dyDescent="0.15">
      <c r="A8276" s="625"/>
      <c r="B8276" s="620" t="s">
        <v>4723</v>
      </c>
      <c r="C8276" s="632" t="s">
        <v>4724</v>
      </c>
      <c r="D8276" s="634">
        <v>43477</v>
      </c>
      <c r="E8276" s="620" t="s">
        <v>607</v>
      </c>
      <c r="F8276" s="636" t="s">
        <v>1557</v>
      </c>
      <c r="G8276" s="637"/>
      <c r="H8276" s="610" t="s">
        <v>286</v>
      </c>
      <c r="I8276" s="611"/>
      <c r="J8276" s="209" t="s">
        <v>287</v>
      </c>
      <c r="K8276" s="209" t="s">
        <v>16</v>
      </c>
      <c r="L8276" s="210">
        <v>1047</v>
      </c>
    </row>
    <row r="8277" spans="1:12" s="194" customFormat="1" ht="255.95" customHeight="1" x14ac:dyDescent="0.15">
      <c r="A8277" s="625"/>
      <c r="B8277" s="621"/>
      <c r="C8277" s="633"/>
      <c r="D8277" s="635"/>
      <c r="E8277" s="621"/>
      <c r="F8277" s="638"/>
      <c r="G8277" s="639"/>
      <c r="H8277" s="610" t="s">
        <v>242</v>
      </c>
      <c r="I8277" s="611"/>
      <c r="J8277" s="209" t="s">
        <v>287</v>
      </c>
      <c r="K8277" s="209" t="s">
        <v>16</v>
      </c>
      <c r="L8277" s="210">
        <v>403.12</v>
      </c>
    </row>
    <row r="8278" spans="1:12" s="194" customFormat="1" ht="24.6" customHeight="1" x14ac:dyDescent="0.15">
      <c r="A8278" s="625"/>
      <c r="B8278" s="203" t="s">
        <v>6</v>
      </c>
      <c r="C8278" s="207" t="s">
        <v>5</v>
      </c>
      <c r="D8278" s="207" t="s">
        <v>288</v>
      </c>
      <c r="E8278" s="207" t="s">
        <v>289</v>
      </c>
      <c r="F8278" s="612"/>
      <c r="G8278" s="613"/>
      <c r="H8278" s="616" t="s">
        <v>290</v>
      </c>
      <c r="I8278" s="617"/>
      <c r="J8278" s="620" t="s">
        <v>287</v>
      </c>
      <c r="K8278" s="620" t="s">
        <v>287</v>
      </c>
      <c r="L8278" s="622">
        <v>0</v>
      </c>
    </row>
    <row r="8279" spans="1:12" s="194" customFormat="1" ht="24.6" customHeight="1" x14ac:dyDescent="0.15">
      <c r="A8279" s="626"/>
      <c r="B8279" s="209" t="s">
        <v>419</v>
      </c>
      <c r="C8279" s="209" t="s">
        <v>1557</v>
      </c>
      <c r="D8279" s="211">
        <v>43481</v>
      </c>
      <c r="E8279" s="209" t="s">
        <v>2588</v>
      </c>
      <c r="F8279" s="614"/>
      <c r="G8279" s="615"/>
      <c r="H8279" s="618"/>
      <c r="I8279" s="619"/>
      <c r="J8279" s="621"/>
      <c r="K8279" s="621"/>
      <c r="L8279" s="623"/>
    </row>
    <row r="8280" spans="1:12" s="194" customFormat="1" ht="24.6" customHeight="1" x14ac:dyDescent="0.15">
      <c r="A8280" s="624">
        <v>1554</v>
      </c>
      <c r="B8280" s="203" t="s">
        <v>12</v>
      </c>
      <c r="C8280" s="207" t="s">
        <v>11</v>
      </c>
      <c r="D8280" s="207" t="s">
        <v>280</v>
      </c>
      <c r="E8280" s="207" t="s">
        <v>281</v>
      </c>
      <c r="F8280" s="627" t="s">
        <v>8</v>
      </c>
      <c r="G8280" s="628"/>
      <c r="H8280" s="629"/>
      <c r="I8280" s="630"/>
      <c r="J8280" s="630"/>
      <c r="K8280" s="630"/>
      <c r="L8280" s="631"/>
    </row>
    <row r="8281" spans="1:12" s="194" customFormat="1" ht="26.65" customHeight="1" x14ac:dyDescent="0.15">
      <c r="A8281" s="625"/>
      <c r="B8281" s="620" t="s">
        <v>4725</v>
      </c>
      <c r="C8281" s="632" t="s">
        <v>4726</v>
      </c>
      <c r="D8281" s="634">
        <v>43446</v>
      </c>
      <c r="E8281" s="620" t="s">
        <v>582</v>
      </c>
      <c r="F8281" s="636" t="s">
        <v>1551</v>
      </c>
      <c r="G8281" s="637"/>
      <c r="H8281" s="610" t="s">
        <v>286</v>
      </c>
      <c r="I8281" s="611"/>
      <c r="J8281" s="209" t="s">
        <v>287</v>
      </c>
      <c r="K8281" s="209" t="s">
        <v>16</v>
      </c>
      <c r="L8281" s="210">
        <v>137</v>
      </c>
    </row>
    <row r="8282" spans="1:12" s="194" customFormat="1" ht="384.95" customHeight="1" x14ac:dyDescent="0.15">
      <c r="A8282" s="625"/>
      <c r="B8282" s="621"/>
      <c r="C8282" s="633"/>
      <c r="D8282" s="635"/>
      <c r="E8282" s="621"/>
      <c r="F8282" s="638"/>
      <c r="G8282" s="639"/>
      <c r="H8282" s="610" t="s">
        <v>242</v>
      </c>
      <c r="I8282" s="611"/>
      <c r="J8282" s="209" t="s">
        <v>287</v>
      </c>
      <c r="K8282" s="209" t="s">
        <v>16</v>
      </c>
      <c r="L8282" s="210">
        <v>3096.87</v>
      </c>
    </row>
    <row r="8283" spans="1:12" s="194" customFormat="1" ht="24.6" customHeight="1" x14ac:dyDescent="0.15">
      <c r="A8283" s="625"/>
      <c r="B8283" s="203" t="s">
        <v>6</v>
      </c>
      <c r="C8283" s="207" t="s">
        <v>5</v>
      </c>
      <c r="D8283" s="207" t="s">
        <v>288</v>
      </c>
      <c r="E8283" s="207" t="s">
        <v>289</v>
      </c>
      <c r="F8283" s="612"/>
      <c r="G8283" s="613"/>
      <c r="H8283" s="616" t="s">
        <v>290</v>
      </c>
      <c r="I8283" s="617"/>
      <c r="J8283" s="620" t="s">
        <v>287</v>
      </c>
      <c r="K8283" s="620" t="s">
        <v>16</v>
      </c>
      <c r="L8283" s="622">
        <v>204.53</v>
      </c>
    </row>
    <row r="8284" spans="1:12" s="194" customFormat="1" ht="24.6" customHeight="1" x14ac:dyDescent="0.15">
      <c r="A8284" s="626"/>
      <c r="B8284" s="209" t="s">
        <v>571</v>
      </c>
      <c r="C8284" s="209" t="s">
        <v>1551</v>
      </c>
      <c r="D8284" s="211">
        <v>43449</v>
      </c>
      <c r="E8284" s="209" t="s">
        <v>1552</v>
      </c>
      <c r="F8284" s="614"/>
      <c r="G8284" s="615"/>
      <c r="H8284" s="618"/>
      <c r="I8284" s="619"/>
      <c r="J8284" s="621"/>
      <c r="K8284" s="621"/>
      <c r="L8284" s="623"/>
    </row>
    <row r="8285" spans="1:12" s="194" customFormat="1" ht="24.6" customHeight="1" x14ac:dyDescent="0.15">
      <c r="A8285" s="624">
        <v>1555</v>
      </c>
      <c r="B8285" s="203" t="s">
        <v>12</v>
      </c>
      <c r="C8285" s="207" t="s">
        <v>11</v>
      </c>
      <c r="D8285" s="207" t="s">
        <v>280</v>
      </c>
      <c r="E8285" s="207" t="s">
        <v>281</v>
      </c>
      <c r="F8285" s="627" t="s">
        <v>8</v>
      </c>
      <c r="G8285" s="628"/>
      <c r="H8285" s="629"/>
      <c r="I8285" s="630"/>
      <c r="J8285" s="630"/>
      <c r="K8285" s="630"/>
      <c r="L8285" s="631"/>
    </row>
    <row r="8286" spans="1:12" s="194" customFormat="1" ht="26.65" customHeight="1" x14ac:dyDescent="0.15">
      <c r="A8286" s="625"/>
      <c r="B8286" s="620" t="s">
        <v>4725</v>
      </c>
      <c r="C8286" s="632" t="s">
        <v>4727</v>
      </c>
      <c r="D8286" s="634">
        <v>43468</v>
      </c>
      <c r="E8286" s="620" t="s">
        <v>896</v>
      </c>
      <c r="F8286" s="636" t="s">
        <v>1546</v>
      </c>
      <c r="G8286" s="637"/>
      <c r="H8286" s="610" t="s">
        <v>286</v>
      </c>
      <c r="I8286" s="611"/>
      <c r="J8286" s="209" t="s">
        <v>287</v>
      </c>
      <c r="K8286" s="209" t="s">
        <v>16</v>
      </c>
      <c r="L8286" s="210">
        <v>185</v>
      </c>
    </row>
    <row r="8287" spans="1:12" s="194" customFormat="1" ht="374.45" customHeight="1" x14ac:dyDescent="0.15">
      <c r="A8287" s="625"/>
      <c r="B8287" s="621"/>
      <c r="C8287" s="633"/>
      <c r="D8287" s="635"/>
      <c r="E8287" s="621"/>
      <c r="F8287" s="638"/>
      <c r="G8287" s="639"/>
      <c r="H8287" s="610" t="s">
        <v>242</v>
      </c>
      <c r="I8287" s="611"/>
      <c r="J8287" s="209" t="s">
        <v>287</v>
      </c>
      <c r="K8287" s="209" t="s">
        <v>16</v>
      </c>
      <c r="L8287" s="210">
        <v>267.39999999999998</v>
      </c>
    </row>
    <row r="8288" spans="1:12" s="194" customFormat="1" ht="24.6" customHeight="1" x14ac:dyDescent="0.15">
      <c r="A8288" s="625"/>
      <c r="B8288" s="203" t="s">
        <v>6</v>
      </c>
      <c r="C8288" s="207" t="s">
        <v>5</v>
      </c>
      <c r="D8288" s="207" t="s">
        <v>288</v>
      </c>
      <c r="E8288" s="207" t="s">
        <v>289</v>
      </c>
      <c r="F8288" s="612"/>
      <c r="G8288" s="613"/>
      <c r="H8288" s="616" t="s">
        <v>290</v>
      </c>
      <c r="I8288" s="617"/>
      <c r="J8288" s="620" t="s">
        <v>287</v>
      </c>
      <c r="K8288" s="620" t="s">
        <v>287</v>
      </c>
      <c r="L8288" s="622">
        <v>0</v>
      </c>
    </row>
    <row r="8289" spans="1:12" s="194" customFormat="1" ht="24.6" customHeight="1" x14ac:dyDescent="0.15">
      <c r="A8289" s="626"/>
      <c r="B8289" s="209" t="s">
        <v>571</v>
      </c>
      <c r="C8289" s="209" t="s">
        <v>1546</v>
      </c>
      <c r="D8289" s="211">
        <v>43469</v>
      </c>
      <c r="E8289" s="209" t="s">
        <v>1554</v>
      </c>
      <c r="F8289" s="614"/>
      <c r="G8289" s="615"/>
      <c r="H8289" s="618"/>
      <c r="I8289" s="619"/>
      <c r="J8289" s="621"/>
      <c r="K8289" s="621"/>
      <c r="L8289" s="623"/>
    </row>
    <row r="8290" spans="1:12" s="194" customFormat="1" ht="24.6" customHeight="1" x14ac:dyDescent="0.15">
      <c r="A8290" s="624">
        <v>1556</v>
      </c>
      <c r="B8290" s="203" t="s">
        <v>12</v>
      </c>
      <c r="C8290" s="207" t="s">
        <v>11</v>
      </c>
      <c r="D8290" s="207" t="s">
        <v>280</v>
      </c>
      <c r="E8290" s="207" t="s">
        <v>281</v>
      </c>
      <c r="F8290" s="627" t="s">
        <v>8</v>
      </c>
      <c r="G8290" s="628"/>
      <c r="H8290" s="629"/>
      <c r="I8290" s="630"/>
      <c r="J8290" s="630"/>
      <c r="K8290" s="630"/>
      <c r="L8290" s="631"/>
    </row>
    <row r="8291" spans="1:12" s="194" customFormat="1" ht="26.65" customHeight="1" x14ac:dyDescent="0.15">
      <c r="A8291" s="625"/>
      <c r="B8291" s="620" t="s">
        <v>4725</v>
      </c>
      <c r="C8291" s="632" t="s">
        <v>4728</v>
      </c>
      <c r="D8291" s="634">
        <v>43523</v>
      </c>
      <c r="E8291" s="620" t="s">
        <v>321</v>
      </c>
      <c r="F8291" s="636" t="s">
        <v>4729</v>
      </c>
      <c r="G8291" s="637"/>
      <c r="H8291" s="610" t="s">
        <v>286</v>
      </c>
      <c r="I8291" s="611"/>
      <c r="J8291" s="209" t="s">
        <v>287</v>
      </c>
      <c r="K8291" s="209" t="s">
        <v>16</v>
      </c>
      <c r="L8291" s="210">
        <v>794.45</v>
      </c>
    </row>
    <row r="8292" spans="1:12" s="194" customFormat="1" ht="409.6" customHeight="1" x14ac:dyDescent="0.15">
      <c r="A8292" s="625"/>
      <c r="B8292" s="640"/>
      <c r="C8292" s="641"/>
      <c r="D8292" s="642"/>
      <c r="E8292" s="640"/>
      <c r="F8292" s="643"/>
      <c r="G8292" s="644"/>
      <c r="H8292" s="616" t="s">
        <v>242</v>
      </c>
      <c r="I8292" s="617"/>
      <c r="J8292" s="620" t="s">
        <v>287</v>
      </c>
      <c r="K8292" s="620" t="s">
        <v>16</v>
      </c>
      <c r="L8292" s="622">
        <v>1706.7</v>
      </c>
    </row>
    <row r="8293" spans="1:12" s="194" customFormat="1" ht="94.9" customHeight="1" x14ac:dyDescent="0.15">
      <c r="A8293" s="625"/>
      <c r="B8293" s="621"/>
      <c r="C8293" s="633"/>
      <c r="D8293" s="635"/>
      <c r="E8293" s="621"/>
      <c r="F8293" s="638"/>
      <c r="G8293" s="639"/>
      <c r="H8293" s="618"/>
      <c r="I8293" s="619"/>
      <c r="J8293" s="621"/>
      <c r="K8293" s="621"/>
      <c r="L8293" s="623"/>
    </row>
    <row r="8294" spans="1:12" s="194" customFormat="1" ht="24.6" customHeight="1" x14ac:dyDescent="0.15">
      <c r="A8294" s="625"/>
      <c r="B8294" s="203" t="s">
        <v>6</v>
      </c>
      <c r="C8294" s="207" t="s">
        <v>5</v>
      </c>
      <c r="D8294" s="207" t="s">
        <v>288</v>
      </c>
      <c r="E8294" s="207" t="s">
        <v>289</v>
      </c>
      <c r="F8294" s="612"/>
      <c r="G8294" s="613"/>
      <c r="H8294" s="616" t="s">
        <v>290</v>
      </c>
      <c r="I8294" s="617"/>
      <c r="J8294" s="620" t="s">
        <v>287</v>
      </c>
      <c r="K8294" s="620" t="s">
        <v>287</v>
      </c>
      <c r="L8294" s="622">
        <v>0</v>
      </c>
    </row>
    <row r="8295" spans="1:12" s="194" customFormat="1" ht="24.6" customHeight="1" x14ac:dyDescent="0.15">
      <c r="A8295" s="626"/>
      <c r="B8295" s="209" t="s">
        <v>571</v>
      </c>
      <c r="C8295" s="209" t="s">
        <v>4729</v>
      </c>
      <c r="D8295" s="211">
        <v>43525</v>
      </c>
      <c r="E8295" s="209" t="s">
        <v>1359</v>
      </c>
      <c r="F8295" s="614"/>
      <c r="G8295" s="615"/>
      <c r="H8295" s="618"/>
      <c r="I8295" s="619"/>
      <c r="J8295" s="621"/>
      <c r="K8295" s="621"/>
      <c r="L8295" s="623"/>
    </row>
    <row r="8296" spans="1:12" s="194" customFormat="1" ht="24.6" customHeight="1" x14ac:dyDescent="0.15">
      <c r="A8296" s="624">
        <v>1557</v>
      </c>
      <c r="B8296" s="203" t="s">
        <v>12</v>
      </c>
      <c r="C8296" s="207" t="s">
        <v>11</v>
      </c>
      <c r="D8296" s="207" t="s">
        <v>280</v>
      </c>
      <c r="E8296" s="207" t="s">
        <v>281</v>
      </c>
      <c r="F8296" s="627" t="s">
        <v>8</v>
      </c>
      <c r="G8296" s="628"/>
      <c r="H8296" s="629"/>
      <c r="I8296" s="630"/>
      <c r="J8296" s="630"/>
      <c r="K8296" s="630"/>
      <c r="L8296" s="631"/>
    </row>
    <row r="8297" spans="1:12" s="194" customFormat="1" ht="26.65" customHeight="1" x14ac:dyDescent="0.15">
      <c r="A8297" s="625"/>
      <c r="B8297" s="620" t="s">
        <v>4730</v>
      </c>
      <c r="C8297" s="632" t="s">
        <v>4731</v>
      </c>
      <c r="D8297" s="634">
        <v>43402</v>
      </c>
      <c r="E8297" s="620" t="s">
        <v>4732</v>
      </c>
      <c r="F8297" s="636" t="s">
        <v>4733</v>
      </c>
      <c r="G8297" s="637"/>
      <c r="H8297" s="610" t="s">
        <v>286</v>
      </c>
      <c r="I8297" s="611"/>
      <c r="J8297" s="209" t="s">
        <v>287</v>
      </c>
      <c r="K8297" s="209" t="s">
        <v>16</v>
      </c>
      <c r="L8297" s="210">
        <v>565.76</v>
      </c>
    </row>
    <row r="8298" spans="1:12" s="194" customFormat="1" ht="409.6" customHeight="1" x14ac:dyDescent="0.15">
      <c r="A8298" s="625"/>
      <c r="B8298" s="640"/>
      <c r="C8298" s="641"/>
      <c r="D8298" s="642"/>
      <c r="E8298" s="640"/>
      <c r="F8298" s="643"/>
      <c r="G8298" s="644"/>
      <c r="H8298" s="616" t="s">
        <v>242</v>
      </c>
      <c r="I8298" s="617"/>
      <c r="J8298" s="620" t="s">
        <v>287</v>
      </c>
      <c r="K8298" s="620" t="s">
        <v>16</v>
      </c>
      <c r="L8298" s="622">
        <v>893.96</v>
      </c>
    </row>
    <row r="8299" spans="1:12" s="194" customFormat="1" ht="51.75" customHeight="1" x14ac:dyDescent="0.15">
      <c r="A8299" s="625"/>
      <c r="B8299" s="621"/>
      <c r="C8299" s="633"/>
      <c r="D8299" s="635"/>
      <c r="E8299" s="621"/>
      <c r="F8299" s="638"/>
      <c r="G8299" s="639"/>
      <c r="H8299" s="618"/>
      <c r="I8299" s="619"/>
      <c r="J8299" s="621"/>
      <c r="K8299" s="621"/>
      <c r="L8299" s="623"/>
    </row>
    <row r="8300" spans="1:12" s="194" customFormat="1" ht="24.6" customHeight="1" x14ac:dyDescent="0.15">
      <c r="A8300" s="625"/>
      <c r="B8300" s="203" t="s">
        <v>6</v>
      </c>
      <c r="C8300" s="207" t="s">
        <v>5</v>
      </c>
      <c r="D8300" s="207" t="s">
        <v>288</v>
      </c>
      <c r="E8300" s="207" t="s">
        <v>289</v>
      </c>
      <c r="F8300" s="612"/>
      <c r="G8300" s="613"/>
      <c r="H8300" s="616" t="s">
        <v>290</v>
      </c>
      <c r="I8300" s="617"/>
      <c r="J8300" s="620" t="s">
        <v>287</v>
      </c>
      <c r="K8300" s="620" t="s">
        <v>287</v>
      </c>
      <c r="L8300" s="622">
        <v>0</v>
      </c>
    </row>
    <row r="8301" spans="1:12" s="194" customFormat="1" ht="35.1" customHeight="1" x14ac:dyDescent="0.15">
      <c r="A8301" s="626"/>
      <c r="B8301" s="209" t="s">
        <v>4734</v>
      </c>
      <c r="C8301" s="209" t="s">
        <v>4733</v>
      </c>
      <c r="D8301" s="211">
        <v>43415</v>
      </c>
      <c r="E8301" s="209" t="s">
        <v>4735</v>
      </c>
      <c r="F8301" s="614"/>
      <c r="G8301" s="615"/>
      <c r="H8301" s="618"/>
      <c r="I8301" s="619"/>
      <c r="J8301" s="621"/>
      <c r="K8301" s="621"/>
      <c r="L8301" s="623"/>
    </row>
    <row r="8302" spans="1:12" s="194" customFormat="1" ht="24.6" customHeight="1" x14ac:dyDescent="0.15">
      <c r="A8302" s="624">
        <v>1558</v>
      </c>
      <c r="B8302" s="203" t="s">
        <v>12</v>
      </c>
      <c r="C8302" s="207" t="s">
        <v>11</v>
      </c>
      <c r="D8302" s="207" t="s">
        <v>280</v>
      </c>
      <c r="E8302" s="207" t="s">
        <v>281</v>
      </c>
      <c r="F8302" s="627" t="s">
        <v>8</v>
      </c>
      <c r="G8302" s="628"/>
      <c r="H8302" s="629"/>
      <c r="I8302" s="630"/>
      <c r="J8302" s="630"/>
      <c r="K8302" s="630"/>
      <c r="L8302" s="631"/>
    </row>
    <row r="8303" spans="1:12" s="194" customFormat="1" ht="26.65" customHeight="1" x14ac:dyDescent="0.15">
      <c r="A8303" s="625"/>
      <c r="B8303" s="620" t="s">
        <v>4730</v>
      </c>
      <c r="C8303" s="632" t="s">
        <v>4731</v>
      </c>
      <c r="D8303" s="634">
        <v>43402</v>
      </c>
      <c r="E8303" s="620" t="s">
        <v>4732</v>
      </c>
      <c r="F8303" s="636" t="s">
        <v>4736</v>
      </c>
      <c r="G8303" s="637"/>
      <c r="H8303" s="610" t="s">
        <v>286</v>
      </c>
      <c r="I8303" s="611"/>
      <c r="J8303" s="209" t="s">
        <v>287</v>
      </c>
      <c r="K8303" s="209" t="s">
        <v>16</v>
      </c>
      <c r="L8303" s="210">
        <v>317</v>
      </c>
    </row>
    <row r="8304" spans="1:12" s="194" customFormat="1" ht="409.6" customHeight="1" x14ac:dyDescent="0.15">
      <c r="A8304" s="625"/>
      <c r="B8304" s="640"/>
      <c r="C8304" s="641"/>
      <c r="D8304" s="642"/>
      <c r="E8304" s="640"/>
      <c r="F8304" s="643"/>
      <c r="G8304" s="644"/>
      <c r="H8304" s="616" t="s">
        <v>242</v>
      </c>
      <c r="I8304" s="617"/>
      <c r="J8304" s="620" t="s">
        <v>287</v>
      </c>
      <c r="K8304" s="620" t="s">
        <v>16</v>
      </c>
      <c r="L8304" s="622">
        <v>2365.0100000000002</v>
      </c>
    </row>
    <row r="8305" spans="1:12" s="194" customFormat="1" ht="51.75" customHeight="1" x14ac:dyDescent="0.15">
      <c r="A8305" s="625"/>
      <c r="B8305" s="621"/>
      <c r="C8305" s="633"/>
      <c r="D8305" s="635"/>
      <c r="E8305" s="621"/>
      <c r="F8305" s="638"/>
      <c r="G8305" s="639"/>
      <c r="H8305" s="618"/>
      <c r="I8305" s="619"/>
      <c r="J8305" s="621"/>
      <c r="K8305" s="621"/>
      <c r="L8305" s="623"/>
    </row>
    <row r="8306" spans="1:12" s="194" customFormat="1" ht="24.6" customHeight="1" x14ac:dyDescent="0.15">
      <c r="A8306" s="625"/>
      <c r="B8306" s="203" t="s">
        <v>6</v>
      </c>
      <c r="C8306" s="207" t="s">
        <v>5</v>
      </c>
      <c r="D8306" s="207" t="s">
        <v>288</v>
      </c>
      <c r="E8306" s="207" t="s">
        <v>289</v>
      </c>
      <c r="F8306" s="612"/>
      <c r="G8306" s="613"/>
      <c r="H8306" s="616" t="s">
        <v>290</v>
      </c>
      <c r="I8306" s="617"/>
      <c r="J8306" s="620" t="s">
        <v>287</v>
      </c>
      <c r="K8306" s="620" t="s">
        <v>16</v>
      </c>
      <c r="L8306" s="622">
        <v>450</v>
      </c>
    </row>
    <row r="8307" spans="1:12" s="194" customFormat="1" ht="35.1" customHeight="1" x14ac:dyDescent="0.15">
      <c r="A8307" s="626"/>
      <c r="B8307" s="209" t="s">
        <v>4734</v>
      </c>
      <c r="C8307" s="209" t="s">
        <v>4736</v>
      </c>
      <c r="D8307" s="211">
        <v>43415</v>
      </c>
      <c r="E8307" s="209" t="s">
        <v>4735</v>
      </c>
      <c r="F8307" s="614"/>
      <c r="G8307" s="615"/>
      <c r="H8307" s="618"/>
      <c r="I8307" s="619"/>
      <c r="J8307" s="621"/>
      <c r="K8307" s="621"/>
      <c r="L8307" s="623"/>
    </row>
    <row r="8308" spans="1:12" s="194" customFormat="1" ht="24.6" customHeight="1" x14ac:dyDescent="0.15">
      <c r="A8308" s="624">
        <v>1559</v>
      </c>
      <c r="B8308" s="203" t="s">
        <v>12</v>
      </c>
      <c r="C8308" s="207" t="s">
        <v>11</v>
      </c>
      <c r="D8308" s="207" t="s">
        <v>280</v>
      </c>
      <c r="E8308" s="207" t="s">
        <v>281</v>
      </c>
      <c r="F8308" s="627" t="s">
        <v>8</v>
      </c>
      <c r="G8308" s="628"/>
      <c r="H8308" s="629"/>
      <c r="I8308" s="630"/>
      <c r="J8308" s="630"/>
      <c r="K8308" s="630"/>
      <c r="L8308" s="631"/>
    </row>
    <row r="8309" spans="1:12" s="194" customFormat="1" ht="26.65" customHeight="1" x14ac:dyDescent="0.15">
      <c r="A8309" s="625"/>
      <c r="B8309" s="620" t="s">
        <v>4730</v>
      </c>
      <c r="C8309" s="632" t="s">
        <v>4737</v>
      </c>
      <c r="D8309" s="634">
        <v>43540</v>
      </c>
      <c r="E8309" s="620" t="s">
        <v>779</v>
      </c>
      <c r="F8309" s="636" t="s">
        <v>4738</v>
      </c>
      <c r="G8309" s="637"/>
      <c r="H8309" s="610" t="s">
        <v>286</v>
      </c>
      <c r="I8309" s="611"/>
      <c r="J8309" s="209" t="s">
        <v>287</v>
      </c>
      <c r="K8309" s="209" t="s">
        <v>16</v>
      </c>
      <c r="L8309" s="210">
        <v>718.68</v>
      </c>
    </row>
    <row r="8310" spans="1:12" s="194" customFormat="1" ht="255.95" customHeight="1" x14ac:dyDescent="0.15">
      <c r="A8310" s="625"/>
      <c r="B8310" s="621"/>
      <c r="C8310" s="633"/>
      <c r="D8310" s="635"/>
      <c r="E8310" s="621"/>
      <c r="F8310" s="638"/>
      <c r="G8310" s="639"/>
      <c r="H8310" s="610" t="s">
        <v>242</v>
      </c>
      <c r="I8310" s="611"/>
      <c r="J8310" s="209" t="s">
        <v>287</v>
      </c>
      <c r="K8310" s="209" t="s">
        <v>16</v>
      </c>
      <c r="L8310" s="210">
        <v>1920.7</v>
      </c>
    </row>
    <row r="8311" spans="1:12" s="194" customFormat="1" ht="24.6" customHeight="1" x14ac:dyDescent="0.15">
      <c r="A8311" s="625"/>
      <c r="B8311" s="203" t="s">
        <v>6</v>
      </c>
      <c r="C8311" s="207" t="s">
        <v>5</v>
      </c>
      <c r="D8311" s="207" t="s">
        <v>288</v>
      </c>
      <c r="E8311" s="207" t="s">
        <v>289</v>
      </c>
      <c r="F8311" s="612"/>
      <c r="G8311" s="613"/>
      <c r="H8311" s="616" t="s">
        <v>290</v>
      </c>
      <c r="I8311" s="617"/>
      <c r="J8311" s="620" t="s">
        <v>287</v>
      </c>
      <c r="K8311" s="620" t="s">
        <v>287</v>
      </c>
      <c r="L8311" s="622">
        <v>0</v>
      </c>
    </row>
    <row r="8312" spans="1:12" s="194" customFormat="1" ht="35.1" customHeight="1" x14ac:dyDescent="0.15">
      <c r="A8312" s="626"/>
      <c r="B8312" s="209" t="s">
        <v>4734</v>
      </c>
      <c r="C8312" s="209" t="s">
        <v>4738</v>
      </c>
      <c r="D8312" s="211">
        <v>43546</v>
      </c>
      <c r="E8312" s="209" t="s">
        <v>4739</v>
      </c>
      <c r="F8312" s="614"/>
      <c r="G8312" s="615"/>
      <c r="H8312" s="618"/>
      <c r="I8312" s="619"/>
      <c r="J8312" s="621"/>
      <c r="K8312" s="621"/>
      <c r="L8312" s="623"/>
    </row>
    <row r="8313" spans="1:12" s="194" customFormat="1" ht="24.6" customHeight="1" x14ac:dyDescent="0.15">
      <c r="A8313" s="624">
        <v>1560</v>
      </c>
      <c r="B8313" s="203" t="s">
        <v>12</v>
      </c>
      <c r="C8313" s="207" t="s">
        <v>11</v>
      </c>
      <c r="D8313" s="207" t="s">
        <v>280</v>
      </c>
      <c r="E8313" s="207" t="s">
        <v>281</v>
      </c>
      <c r="F8313" s="627" t="s">
        <v>8</v>
      </c>
      <c r="G8313" s="628"/>
      <c r="H8313" s="629"/>
      <c r="I8313" s="630"/>
      <c r="J8313" s="630"/>
      <c r="K8313" s="630"/>
      <c r="L8313" s="631"/>
    </row>
    <row r="8314" spans="1:12" s="194" customFormat="1" ht="26.65" customHeight="1" x14ac:dyDescent="0.15">
      <c r="A8314" s="625"/>
      <c r="B8314" s="620" t="s">
        <v>4730</v>
      </c>
      <c r="C8314" s="632" t="s">
        <v>4740</v>
      </c>
      <c r="D8314" s="634">
        <v>43553</v>
      </c>
      <c r="E8314" s="620" t="s">
        <v>770</v>
      </c>
      <c r="F8314" s="636" t="s">
        <v>1293</v>
      </c>
      <c r="G8314" s="637"/>
      <c r="H8314" s="610" t="s">
        <v>286</v>
      </c>
      <c r="I8314" s="611"/>
      <c r="J8314" s="209" t="s">
        <v>287</v>
      </c>
      <c r="K8314" s="209" t="s">
        <v>16</v>
      </c>
      <c r="L8314" s="210">
        <v>873.27</v>
      </c>
    </row>
    <row r="8315" spans="1:12" s="194" customFormat="1" ht="277.35000000000002" customHeight="1" x14ac:dyDescent="0.15">
      <c r="A8315" s="625"/>
      <c r="B8315" s="621"/>
      <c r="C8315" s="633"/>
      <c r="D8315" s="635"/>
      <c r="E8315" s="621"/>
      <c r="F8315" s="638"/>
      <c r="G8315" s="639"/>
      <c r="H8315" s="610" t="s">
        <v>242</v>
      </c>
      <c r="I8315" s="611"/>
      <c r="J8315" s="209" t="s">
        <v>287</v>
      </c>
      <c r="K8315" s="209" t="s">
        <v>16</v>
      </c>
      <c r="L8315" s="210">
        <v>428.23</v>
      </c>
    </row>
    <row r="8316" spans="1:12" s="194" customFormat="1" ht="24.6" customHeight="1" x14ac:dyDescent="0.15">
      <c r="A8316" s="625"/>
      <c r="B8316" s="203" t="s">
        <v>6</v>
      </c>
      <c r="C8316" s="207" t="s">
        <v>5</v>
      </c>
      <c r="D8316" s="207" t="s">
        <v>288</v>
      </c>
      <c r="E8316" s="207" t="s">
        <v>289</v>
      </c>
      <c r="F8316" s="612"/>
      <c r="G8316" s="613"/>
      <c r="H8316" s="616" t="s">
        <v>290</v>
      </c>
      <c r="I8316" s="617"/>
      <c r="J8316" s="620" t="s">
        <v>287</v>
      </c>
      <c r="K8316" s="620" t="s">
        <v>16</v>
      </c>
      <c r="L8316" s="622">
        <v>770</v>
      </c>
    </row>
    <row r="8317" spans="1:12" s="194" customFormat="1" ht="35.1" customHeight="1" x14ac:dyDescent="0.15">
      <c r="A8317" s="626"/>
      <c r="B8317" s="209" t="s">
        <v>4734</v>
      </c>
      <c r="C8317" s="209" t="s">
        <v>1293</v>
      </c>
      <c r="D8317" s="211">
        <v>43556</v>
      </c>
      <c r="E8317" s="209" t="s">
        <v>4741</v>
      </c>
      <c r="F8317" s="614"/>
      <c r="G8317" s="615"/>
      <c r="H8317" s="618"/>
      <c r="I8317" s="619"/>
      <c r="J8317" s="621"/>
      <c r="K8317" s="621"/>
      <c r="L8317" s="623"/>
    </row>
    <row r="8318" spans="1:12" s="194" customFormat="1" ht="24.6" customHeight="1" x14ac:dyDescent="0.15">
      <c r="A8318" s="624">
        <v>1561</v>
      </c>
      <c r="B8318" s="203" t="s">
        <v>12</v>
      </c>
      <c r="C8318" s="207" t="s">
        <v>11</v>
      </c>
      <c r="D8318" s="207" t="s">
        <v>280</v>
      </c>
      <c r="E8318" s="207" t="s">
        <v>281</v>
      </c>
      <c r="F8318" s="627" t="s">
        <v>8</v>
      </c>
      <c r="G8318" s="628"/>
      <c r="H8318" s="629"/>
      <c r="I8318" s="630"/>
      <c r="J8318" s="630"/>
      <c r="K8318" s="630"/>
      <c r="L8318" s="631"/>
    </row>
    <row r="8319" spans="1:12" s="194" customFormat="1" ht="26.65" customHeight="1" x14ac:dyDescent="0.15">
      <c r="A8319" s="625"/>
      <c r="B8319" s="620" t="s">
        <v>4742</v>
      </c>
      <c r="C8319" s="620" t="s">
        <v>4743</v>
      </c>
      <c r="D8319" s="634">
        <v>43401</v>
      </c>
      <c r="E8319" s="620" t="s">
        <v>4744</v>
      </c>
      <c r="F8319" s="636" t="s">
        <v>4745</v>
      </c>
      <c r="G8319" s="637"/>
      <c r="H8319" s="610" t="s">
        <v>286</v>
      </c>
      <c r="I8319" s="611"/>
      <c r="J8319" s="209" t="s">
        <v>287</v>
      </c>
      <c r="K8319" s="209" t="s">
        <v>16</v>
      </c>
      <c r="L8319" s="210">
        <v>348</v>
      </c>
    </row>
    <row r="8320" spans="1:12" s="194" customFormat="1" ht="40.5" customHeight="1" x14ac:dyDescent="0.15">
      <c r="A8320" s="625"/>
      <c r="B8320" s="621"/>
      <c r="C8320" s="621"/>
      <c r="D8320" s="635"/>
      <c r="E8320" s="621"/>
      <c r="F8320" s="638"/>
      <c r="G8320" s="639"/>
      <c r="H8320" s="610" t="s">
        <v>242</v>
      </c>
      <c r="I8320" s="611"/>
      <c r="J8320" s="209" t="s">
        <v>287</v>
      </c>
      <c r="K8320" s="209" t="s">
        <v>16</v>
      </c>
      <c r="L8320" s="210">
        <v>534.6</v>
      </c>
    </row>
    <row r="8321" spans="1:12" s="194" customFormat="1" ht="24.6" customHeight="1" x14ac:dyDescent="0.15">
      <c r="A8321" s="625"/>
      <c r="B8321" s="203" t="s">
        <v>6</v>
      </c>
      <c r="C8321" s="207" t="s">
        <v>5</v>
      </c>
      <c r="D8321" s="207" t="s">
        <v>288</v>
      </c>
      <c r="E8321" s="207" t="s">
        <v>289</v>
      </c>
      <c r="F8321" s="612"/>
      <c r="G8321" s="613"/>
      <c r="H8321" s="616" t="s">
        <v>290</v>
      </c>
      <c r="I8321" s="617"/>
      <c r="J8321" s="620" t="s">
        <v>287</v>
      </c>
      <c r="K8321" s="620" t="s">
        <v>16</v>
      </c>
      <c r="L8321" s="622">
        <v>150</v>
      </c>
    </row>
    <row r="8322" spans="1:12" s="194" customFormat="1" ht="24.6" customHeight="1" x14ac:dyDescent="0.15">
      <c r="A8322" s="626"/>
      <c r="B8322" s="209" t="s">
        <v>4746</v>
      </c>
      <c r="C8322" s="209" t="s">
        <v>4745</v>
      </c>
      <c r="D8322" s="211">
        <v>43403</v>
      </c>
      <c r="E8322" s="209" t="s">
        <v>717</v>
      </c>
      <c r="F8322" s="614"/>
      <c r="G8322" s="615"/>
      <c r="H8322" s="618"/>
      <c r="I8322" s="619"/>
      <c r="J8322" s="621"/>
      <c r="K8322" s="621"/>
      <c r="L8322" s="623"/>
    </row>
    <row r="8323" spans="1:12" s="194" customFormat="1" ht="24.6" customHeight="1" x14ac:dyDescent="0.15">
      <c r="A8323" s="624">
        <v>1562</v>
      </c>
      <c r="B8323" s="203" t="s">
        <v>12</v>
      </c>
      <c r="C8323" s="207" t="s">
        <v>11</v>
      </c>
      <c r="D8323" s="207" t="s">
        <v>280</v>
      </c>
      <c r="E8323" s="207" t="s">
        <v>281</v>
      </c>
      <c r="F8323" s="627" t="s">
        <v>8</v>
      </c>
      <c r="G8323" s="628"/>
      <c r="H8323" s="629"/>
      <c r="I8323" s="630"/>
      <c r="J8323" s="630"/>
      <c r="K8323" s="630"/>
      <c r="L8323" s="631"/>
    </row>
    <row r="8324" spans="1:12" s="194" customFormat="1" ht="26.65" customHeight="1" x14ac:dyDescent="0.15">
      <c r="A8324" s="625"/>
      <c r="B8324" s="620" t="s">
        <v>4747</v>
      </c>
      <c r="C8324" s="632" t="s">
        <v>4748</v>
      </c>
      <c r="D8324" s="634">
        <v>43380</v>
      </c>
      <c r="E8324" s="620" t="s">
        <v>763</v>
      </c>
      <c r="F8324" s="636" t="s">
        <v>764</v>
      </c>
      <c r="G8324" s="637"/>
      <c r="H8324" s="610" t="s">
        <v>286</v>
      </c>
      <c r="I8324" s="611"/>
      <c r="J8324" s="209" t="s">
        <v>287</v>
      </c>
      <c r="K8324" s="209" t="s">
        <v>16</v>
      </c>
      <c r="L8324" s="210">
        <v>495</v>
      </c>
    </row>
    <row r="8325" spans="1:12" s="194" customFormat="1" ht="202.15" customHeight="1" x14ac:dyDescent="0.15">
      <c r="A8325" s="625"/>
      <c r="B8325" s="621"/>
      <c r="C8325" s="633"/>
      <c r="D8325" s="635"/>
      <c r="E8325" s="621"/>
      <c r="F8325" s="638"/>
      <c r="G8325" s="639"/>
      <c r="H8325" s="610" t="s">
        <v>242</v>
      </c>
      <c r="I8325" s="611"/>
      <c r="J8325" s="209" t="s">
        <v>287</v>
      </c>
      <c r="K8325" s="209" t="s">
        <v>287</v>
      </c>
      <c r="L8325" s="210">
        <v>0</v>
      </c>
    </row>
    <row r="8326" spans="1:12" s="194" customFormat="1" ht="24.6" customHeight="1" x14ac:dyDescent="0.15">
      <c r="A8326" s="625"/>
      <c r="B8326" s="203" t="s">
        <v>6</v>
      </c>
      <c r="C8326" s="207" t="s">
        <v>5</v>
      </c>
      <c r="D8326" s="207" t="s">
        <v>288</v>
      </c>
      <c r="E8326" s="207" t="s">
        <v>289</v>
      </c>
      <c r="F8326" s="612"/>
      <c r="G8326" s="613"/>
      <c r="H8326" s="616" t="s">
        <v>290</v>
      </c>
      <c r="I8326" s="617"/>
      <c r="J8326" s="620" t="s">
        <v>287</v>
      </c>
      <c r="K8326" s="620" t="s">
        <v>16</v>
      </c>
      <c r="L8326" s="622">
        <v>350</v>
      </c>
    </row>
    <row r="8327" spans="1:12" s="194" customFormat="1" ht="35.1" customHeight="1" x14ac:dyDescent="0.15">
      <c r="A8327" s="626"/>
      <c r="B8327" s="209" t="s">
        <v>4749</v>
      </c>
      <c r="C8327" s="209" t="s">
        <v>764</v>
      </c>
      <c r="D8327" s="211">
        <v>43383</v>
      </c>
      <c r="E8327" s="209" t="s">
        <v>1248</v>
      </c>
      <c r="F8327" s="614"/>
      <c r="G8327" s="615"/>
      <c r="H8327" s="618"/>
      <c r="I8327" s="619"/>
      <c r="J8327" s="621"/>
      <c r="K8327" s="621"/>
      <c r="L8327" s="623"/>
    </row>
    <row r="8328" spans="1:12" s="194" customFormat="1" ht="24.6" customHeight="1" x14ac:dyDescent="0.15">
      <c r="A8328" s="624">
        <v>1563</v>
      </c>
      <c r="B8328" s="203" t="s">
        <v>12</v>
      </c>
      <c r="C8328" s="207" t="s">
        <v>11</v>
      </c>
      <c r="D8328" s="207" t="s">
        <v>280</v>
      </c>
      <c r="E8328" s="207" t="s">
        <v>281</v>
      </c>
      <c r="F8328" s="627" t="s">
        <v>8</v>
      </c>
      <c r="G8328" s="628"/>
      <c r="H8328" s="629"/>
      <c r="I8328" s="630"/>
      <c r="J8328" s="630"/>
      <c r="K8328" s="630"/>
      <c r="L8328" s="631"/>
    </row>
    <row r="8329" spans="1:12" s="194" customFormat="1" ht="26.65" customHeight="1" x14ac:dyDescent="0.15">
      <c r="A8329" s="625"/>
      <c r="B8329" s="620" t="s">
        <v>4750</v>
      </c>
      <c r="C8329" s="620" t="s">
        <v>4751</v>
      </c>
      <c r="D8329" s="634">
        <v>43476</v>
      </c>
      <c r="E8329" s="620" t="s">
        <v>321</v>
      </c>
      <c r="F8329" s="636" t="s">
        <v>4752</v>
      </c>
      <c r="G8329" s="637"/>
      <c r="H8329" s="610" t="s">
        <v>286</v>
      </c>
      <c r="I8329" s="611"/>
      <c r="J8329" s="209" t="s">
        <v>287</v>
      </c>
      <c r="K8329" s="209" t="s">
        <v>16</v>
      </c>
      <c r="L8329" s="210">
        <v>1044</v>
      </c>
    </row>
    <row r="8330" spans="1:12" s="194" customFormat="1" ht="51.2" customHeight="1" x14ac:dyDescent="0.15">
      <c r="A8330" s="625"/>
      <c r="B8330" s="621"/>
      <c r="C8330" s="621"/>
      <c r="D8330" s="635"/>
      <c r="E8330" s="621"/>
      <c r="F8330" s="638"/>
      <c r="G8330" s="639"/>
      <c r="H8330" s="610" t="s">
        <v>242</v>
      </c>
      <c r="I8330" s="611"/>
      <c r="J8330" s="209" t="s">
        <v>287</v>
      </c>
      <c r="K8330" s="209" t="s">
        <v>16</v>
      </c>
      <c r="L8330" s="210">
        <v>500</v>
      </c>
    </row>
    <row r="8331" spans="1:12" s="194" customFormat="1" ht="24.6" customHeight="1" x14ac:dyDescent="0.15">
      <c r="A8331" s="625"/>
      <c r="B8331" s="203" t="s">
        <v>6</v>
      </c>
      <c r="C8331" s="207" t="s">
        <v>5</v>
      </c>
      <c r="D8331" s="207" t="s">
        <v>288</v>
      </c>
      <c r="E8331" s="207" t="s">
        <v>289</v>
      </c>
      <c r="F8331" s="612"/>
      <c r="G8331" s="613"/>
      <c r="H8331" s="616" t="s">
        <v>290</v>
      </c>
      <c r="I8331" s="617"/>
      <c r="J8331" s="620" t="s">
        <v>287</v>
      </c>
      <c r="K8331" s="620" t="s">
        <v>287</v>
      </c>
      <c r="L8331" s="622">
        <v>0</v>
      </c>
    </row>
    <row r="8332" spans="1:12" s="194" customFormat="1" ht="24.6" customHeight="1" x14ac:dyDescent="0.15">
      <c r="A8332" s="626"/>
      <c r="B8332" s="209" t="s">
        <v>333</v>
      </c>
      <c r="C8332" s="209" t="s">
        <v>4752</v>
      </c>
      <c r="D8332" s="211">
        <v>43482</v>
      </c>
      <c r="E8332" s="209" t="s">
        <v>4753</v>
      </c>
      <c r="F8332" s="614"/>
      <c r="G8332" s="615"/>
      <c r="H8332" s="618"/>
      <c r="I8332" s="619"/>
      <c r="J8332" s="621"/>
      <c r="K8332" s="621"/>
      <c r="L8332" s="623"/>
    </row>
    <row r="8333" spans="1:12" s="194" customFormat="1" ht="24.6" customHeight="1" x14ac:dyDescent="0.15">
      <c r="A8333" s="624">
        <v>1564</v>
      </c>
      <c r="B8333" s="203" t="s">
        <v>12</v>
      </c>
      <c r="C8333" s="207" t="s">
        <v>11</v>
      </c>
      <c r="D8333" s="207" t="s">
        <v>280</v>
      </c>
      <c r="E8333" s="207" t="s">
        <v>281</v>
      </c>
      <c r="F8333" s="627" t="s">
        <v>8</v>
      </c>
      <c r="G8333" s="628"/>
      <c r="H8333" s="629"/>
      <c r="I8333" s="630"/>
      <c r="J8333" s="630"/>
      <c r="K8333" s="630"/>
      <c r="L8333" s="631"/>
    </row>
    <row r="8334" spans="1:12" s="194" customFormat="1" ht="26.65" customHeight="1" x14ac:dyDescent="0.15">
      <c r="A8334" s="625"/>
      <c r="B8334" s="620" t="s">
        <v>4754</v>
      </c>
      <c r="C8334" s="632" t="s">
        <v>4755</v>
      </c>
      <c r="D8334" s="634">
        <v>43475</v>
      </c>
      <c r="E8334" s="620" t="s">
        <v>306</v>
      </c>
      <c r="F8334" s="636" t="s">
        <v>700</v>
      </c>
      <c r="G8334" s="637"/>
      <c r="H8334" s="610" t="s">
        <v>286</v>
      </c>
      <c r="I8334" s="611"/>
      <c r="J8334" s="209" t="s">
        <v>287</v>
      </c>
      <c r="K8334" s="209" t="s">
        <v>16</v>
      </c>
      <c r="L8334" s="210">
        <v>169.85</v>
      </c>
    </row>
    <row r="8335" spans="1:12" s="194" customFormat="1" ht="374.45" customHeight="1" x14ac:dyDescent="0.15">
      <c r="A8335" s="625"/>
      <c r="B8335" s="621"/>
      <c r="C8335" s="633"/>
      <c r="D8335" s="635"/>
      <c r="E8335" s="621"/>
      <c r="F8335" s="638"/>
      <c r="G8335" s="639"/>
      <c r="H8335" s="610" t="s">
        <v>242</v>
      </c>
      <c r="I8335" s="611"/>
      <c r="J8335" s="209" t="s">
        <v>287</v>
      </c>
      <c r="K8335" s="209" t="s">
        <v>16</v>
      </c>
      <c r="L8335" s="210">
        <v>311.39999999999998</v>
      </c>
    </row>
    <row r="8336" spans="1:12" s="194" customFormat="1" ht="24.6" customHeight="1" x14ac:dyDescent="0.15">
      <c r="A8336" s="625"/>
      <c r="B8336" s="203" t="s">
        <v>6</v>
      </c>
      <c r="C8336" s="207" t="s">
        <v>5</v>
      </c>
      <c r="D8336" s="207" t="s">
        <v>288</v>
      </c>
      <c r="E8336" s="207" t="s">
        <v>289</v>
      </c>
      <c r="F8336" s="612"/>
      <c r="G8336" s="613"/>
      <c r="H8336" s="616" t="s">
        <v>290</v>
      </c>
      <c r="I8336" s="617"/>
      <c r="J8336" s="620" t="s">
        <v>287</v>
      </c>
      <c r="K8336" s="620" t="s">
        <v>287</v>
      </c>
      <c r="L8336" s="622">
        <v>0</v>
      </c>
    </row>
    <row r="8337" spans="1:12" s="194" customFormat="1" ht="24.6" customHeight="1" x14ac:dyDescent="0.15">
      <c r="A8337" s="626"/>
      <c r="B8337" s="209" t="s">
        <v>291</v>
      </c>
      <c r="C8337" s="209" t="s">
        <v>700</v>
      </c>
      <c r="D8337" s="211">
        <v>43476</v>
      </c>
      <c r="E8337" s="209" t="s">
        <v>1160</v>
      </c>
      <c r="F8337" s="614"/>
      <c r="G8337" s="615"/>
      <c r="H8337" s="618"/>
      <c r="I8337" s="619"/>
      <c r="J8337" s="621"/>
      <c r="K8337" s="621"/>
      <c r="L8337" s="623"/>
    </row>
    <row r="8338" spans="1:12" s="194" customFormat="1" ht="24.6" customHeight="1" x14ac:dyDescent="0.15">
      <c r="A8338" s="624">
        <v>1565</v>
      </c>
      <c r="B8338" s="203" t="s">
        <v>12</v>
      </c>
      <c r="C8338" s="207" t="s">
        <v>11</v>
      </c>
      <c r="D8338" s="207" t="s">
        <v>280</v>
      </c>
      <c r="E8338" s="207" t="s">
        <v>281</v>
      </c>
      <c r="F8338" s="627" t="s">
        <v>8</v>
      </c>
      <c r="G8338" s="628"/>
      <c r="H8338" s="629"/>
      <c r="I8338" s="630"/>
      <c r="J8338" s="630"/>
      <c r="K8338" s="630"/>
      <c r="L8338" s="631"/>
    </row>
    <row r="8339" spans="1:12" s="194" customFormat="1" ht="26.65" customHeight="1" x14ac:dyDescent="0.15">
      <c r="A8339" s="625"/>
      <c r="B8339" s="620" t="s">
        <v>4754</v>
      </c>
      <c r="C8339" s="632" t="s">
        <v>4756</v>
      </c>
      <c r="D8339" s="634">
        <v>43518</v>
      </c>
      <c r="E8339" s="620" t="s">
        <v>607</v>
      </c>
      <c r="F8339" s="636" t="s">
        <v>700</v>
      </c>
      <c r="G8339" s="637"/>
      <c r="H8339" s="610" t="s">
        <v>286</v>
      </c>
      <c r="I8339" s="611"/>
      <c r="J8339" s="209" t="s">
        <v>287</v>
      </c>
      <c r="K8339" s="209" t="s">
        <v>287</v>
      </c>
      <c r="L8339" s="210">
        <v>0</v>
      </c>
    </row>
    <row r="8340" spans="1:12" s="194" customFormat="1" ht="409.6" customHeight="1" x14ac:dyDescent="0.15">
      <c r="A8340" s="625"/>
      <c r="B8340" s="640"/>
      <c r="C8340" s="641"/>
      <c r="D8340" s="642"/>
      <c r="E8340" s="640"/>
      <c r="F8340" s="643"/>
      <c r="G8340" s="644"/>
      <c r="H8340" s="616" t="s">
        <v>242</v>
      </c>
      <c r="I8340" s="617"/>
      <c r="J8340" s="620" t="s">
        <v>287</v>
      </c>
      <c r="K8340" s="620" t="s">
        <v>287</v>
      </c>
      <c r="L8340" s="622">
        <v>0</v>
      </c>
    </row>
    <row r="8341" spans="1:12" s="194" customFormat="1" ht="19.7" customHeight="1" x14ac:dyDescent="0.15">
      <c r="A8341" s="625"/>
      <c r="B8341" s="621"/>
      <c r="C8341" s="633"/>
      <c r="D8341" s="635"/>
      <c r="E8341" s="621"/>
      <c r="F8341" s="638"/>
      <c r="G8341" s="639"/>
      <c r="H8341" s="618"/>
      <c r="I8341" s="619"/>
      <c r="J8341" s="621"/>
      <c r="K8341" s="621"/>
      <c r="L8341" s="623"/>
    </row>
    <row r="8342" spans="1:12" s="194" customFormat="1" ht="24.6" customHeight="1" x14ac:dyDescent="0.15">
      <c r="A8342" s="625"/>
      <c r="B8342" s="203" t="s">
        <v>6</v>
      </c>
      <c r="C8342" s="207" t="s">
        <v>5</v>
      </c>
      <c r="D8342" s="207" t="s">
        <v>288</v>
      </c>
      <c r="E8342" s="207" t="s">
        <v>289</v>
      </c>
      <c r="F8342" s="612"/>
      <c r="G8342" s="613"/>
      <c r="H8342" s="616" t="s">
        <v>290</v>
      </c>
      <c r="I8342" s="617"/>
      <c r="J8342" s="620" t="s">
        <v>287</v>
      </c>
      <c r="K8342" s="620" t="s">
        <v>16</v>
      </c>
      <c r="L8342" s="622">
        <v>770</v>
      </c>
    </row>
    <row r="8343" spans="1:12" s="194" customFormat="1" ht="24.6" customHeight="1" x14ac:dyDescent="0.15">
      <c r="A8343" s="626"/>
      <c r="B8343" s="209" t="s">
        <v>291</v>
      </c>
      <c r="C8343" s="209" t="s">
        <v>700</v>
      </c>
      <c r="D8343" s="211">
        <v>43521</v>
      </c>
      <c r="E8343" s="209" t="s">
        <v>3366</v>
      </c>
      <c r="F8343" s="614"/>
      <c r="G8343" s="615"/>
      <c r="H8343" s="618"/>
      <c r="I8343" s="619"/>
      <c r="J8343" s="621"/>
      <c r="K8343" s="621"/>
      <c r="L8343" s="623"/>
    </row>
    <row r="8344" spans="1:12" s="194" customFormat="1" ht="24.6" customHeight="1" x14ac:dyDescent="0.15">
      <c r="A8344" s="624">
        <v>1566</v>
      </c>
      <c r="B8344" s="203" t="s">
        <v>12</v>
      </c>
      <c r="C8344" s="207" t="s">
        <v>11</v>
      </c>
      <c r="D8344" s="207" t="s">
        <v>280</v>
      </c>
      <c r="E8344" s="207" t="s">
        <v>281</v>
      </c>
      <c r="F8344" s="627" t="s">
        <v>8</v>
      </c>
      <c r="G8344" s="628"/>
      <c r="H8344" s="629"/>
      <c r="I8344" s="630"/>
      <c r="J8344" s="630"/>
      <c r="K8344" s="630"/>
      <c r="L8344" s="631"/>
    </row>
    <row r="8345" spans="1:12" s="194" customFormat="1" ht="26.65" customHeight="1" x14ac:dyDescent="0.15">
      <c r="A8345" s="625"/>
      <c r="B8345" s="620" t="s">
        <v>4757</v>
      </c>
      <c r="C8345" s="632" t="s">
        <v>4758</v>
      </c>
      <c r="D8345" s="634">
        <v>43376</v>
      </c>
      <c r="E8345" s="620" t="s">
        <v>607</v>
      </c>
      <c r="F8345" s="636" t="s">
        <v>4759</v>
      </c>
      <c r="G8345" s="637"/>
      <c r="H8345" s="610" t="s">
        <v>286</v>
      </c>
      <c r="I8345" s="611"/>
      <c r="J8345" s="209" t="s">
        <v>287</v>
      </c>
      <c r="K8345" s="209" t="s">
        <v>16</v>
      </c>
      <c r="L8345" s="210">
        <v>641.70000000000005</v>
      </c>
    </row>
    <row r="8346" spans="1:12" s="194" customFormat="1" ht="409.6" customHeight="1" x14ac:dyDescent="0.15">
      <c r="A8346" s="625"/>
      <c r="B8346" s="640"/>
      <c r="C8346" s="641"/>
      <c r="D8346" s="642"/>
      <c r="E8346" s="640"/>
      <c r="F8346" s="643"/>
      <c r="G8346" s="644"/>
      <c r="H8346" s="616" t="s">
        <v>242</v>
      </c>
      <c r="I8346" s="617"/>
      <c r="J8346" s="620" t="s">
        <v>287</v>
      </c>
      <c r="K8346" s="620" t="s">
        <v>287</v>
      </c>
      <c r="L8346" s="622">
        <v>0</v>
      </c>
    </row>
    <row r="8347" spans="1:12" s="194" customFormat="1" ht="8.4499999999999993" customHeight="1" x14ac:dyDescent="0.15">
      <c r="A8347" s="625"/>
      <c r="B8347" s="621"/>
      <c r="C8347" s="633"/>
      <c r="D8347" s="635"/>
      <c r="E8347" s="621"/>
      <c r="F8347" s="638"/>
      <c r="G8347" s="639"/>
      <c r="H8347" s="618"/>
      <c r="I8347" s="619"/>
      <c r="J8347" s="621"/>
      <c r="K8347" s="621"/>
      <c r="L8347" s="623"/>
    </row>
    <row r="8348" spans="1:12" s="194" customFormat="1" ht="24.6" customHeight="1" x14ac:dyDescent="0.15">
      <c r="A8348" s="625"/>
      <c r="B8348" s="203" t="s">
        <v>6</v>
      </c>
      <c r="C8348" s="207" t="s">
        <v>5</v>
      </c>
      <c r="D8348" s="207" t="s">
        <v>288</v>
      </c>
      <c r="E8348" s="207" t="s">
        <v>289</v>
      </c>
      <c r="F8348" s="612"/>
      <c r="G8348" s="613"/>
      <c r="H8348" s="616" t="s">
        <v>290</v>
      </c>
      <c r="I8348" s="617"/>
      <c r="J8348" s="620" t="s">
        <v>287</v>
      </c>
      <c r="K8348" s="620" t="s">
        <v>287</v>
      </c>
      <c r="L8348" s="622">
        <v>0</v>
      </c>
    </row>
    <row r="8349" spans="1:12" s="194" customFormat="1" ht="24.6" customHeight="1" x14ac:dyDescent="0.15">
      <c r="A8349" s="626"/>
      <c r="B8349" s="209" t="s">
        <v>291</v>
      </c>
      <c r="C8349" s="209" t="s">
        <v>4759</v>
      </c>
      <c r="D8349" s="211">
        <v>43378</v>
      </c>
      <c r="E8349" s="209" t="s">
        <v>568</v>
      </c>
      <c r="F8349" s="614"/>
      <c r="G8349" s="615"/>
      <c r="H8349" s="618"/>
      <c r="I8349" s="619"/>
      <c r="J8349" s="621"/>
      <c r="K8349" s="621"/>
      <c r="L8349" s="623"/>
    </row>
    <row r="8350" spans="1:12" s="194" customFormat="1" ht="24.6" customHeight="1" x14ac:dyDescent="0.15">
      <c r="A8350" s="624">
        <v>1567</v>
      </c>
      <c r="B8350" s="203" t="s">
        <v>12</v>
      </c>
      <c r="C8350" s="207" t="s">
        <v>11</v>
      </c>
      <c r="D8350" s="207" t="s">
        <v>280</v>
      </c>
      <c r="E8350" s="207" t="s">
        <v>281</v>
      </c>
      <c r="F8350" s="627" t="s">
        <v>8</v>
      </c>
      <c r="G8350" s="628"/>
      <c r="H8350" s="629"/>
      <c r="I8350" s="630"/>
      <c r="J8350" s="630"/>
      <c r="K8350" s="630"/>
      <c r="L8350" s="631"/>
    </row>
    <row r="8351" spans="1:12" s="194" customFormat="1" ht="26.65" customHeight="1" x14ac:dyDescent="0.15">
      <c r="A8351" s="625"/>
      <c r="B8351" s="620" t="s">
        <v>4760</v>
      </c>
      <c r="C8351" s="620" t="s">
        <v>4761</v>
      </c>
      <c r="D8351" s="634">
        <v>43376</v>
      </c>
      <c r="E8351" s="620" t="s">
        <v>4762</v>
      </c>
      <c r="F8351" s="636" t="s">
        <v>4763</v>
      </c>
      <c r="G8351" s="637"/>
      <c r="H8351" s="610" t="s">
        <v>286</v>
      </c>
      <c r="I8351" s="611"/>
      <c r="J8351" s="209" t="s">
        <v>287</v>
      </c>
      <c r="K8351" s="209" t="s">
        <v>16</v>
      </c>
      <c r="L8351" s="210">
        <v>563.53</v>
      </c>
    </row>
    <row r="8352" spans="1:12" s="194" customFormat="1" ht="29.85" customHeight="1" x14ac:dyDescent="0.15">
      <c r="A8352" s="625"/>
      <c r="B8352" s="621"/>
      <c r="C8352" s="621"/>
      <c r="D8352" s="635"/>
      <c r="E8352" s="621"/>
      <c r="F8352" s="638"/>
      <c r="G8352" s="639"/>
      <c r="H8352" s="610" t="s">
        <v>242</v>
      </c>
      <c r="I8352" s="611"/>
      <c r="J8352" s="209" t="s">
        <v>287</v>
      </c>
      <c r="K8352" s="209" t="s">
        <v>16</v>
      </c>
      <c r="L8352" s="210">
        <v>351.56</v>
      </c>
    </row>
    <row r="8353" spans="1:12" s="194" customFormat="1" ht="24.6" customHeight="1" x14ac:dyDescent="0.15">
      <c r="A8353" s="625"/>
      <c r="B8353" s="203" t="s">
        <v>6</v>
      </c>
      <c r="C8353" s="207" t="s">
        <v>5</v>
      </c>
      <c r="D8353" s="207" t="s">
        <v>288</v>
      </c>
      <c r="E8353" s="207" t="s">
        <v>289</v>
      </c>
      <c r="F8353" s="612"/>
      <c r="G8353" s="613"/>
      <c r="H8353" s="616" t="s">
        <v>290</v>
      </c>
      <c r="I8353" s="617"/>
      <c r="J8353" s="620" t="s">
        <v>287</v>
      </c>
      <c r="K8353" s="620" t="s">
        <v>287</v>
      </c>
      <c r="L8353" s="622">
        <v>0</v>
      </c>
    </row>
    <row r="8354" spans="1:12" s="194" customFormat="1" ht="24.6" customHeight="1" x14ac:dyDescent="0.15">
      <c r="A8354" s="626"/>
      <c r="B8354" s="209" t="s">
        <v>291</v>
      </c>
      <c r="C8354" s="209" t="s">
        <v>4763</v>
      </c>
      <c r="D8354" s="211">
        <v>43379</v>
      </c>
      <c r="E8354" s="209" t="s">
        <v>1664</v>
      </c>
      <c r="F8354" s="614"/>
      <c r="G8354" s="615"/>
      <c r="H8354" s="618"/>
      <c r="I8354" s="619"/>
      <c r="J8354" s="621"/>
      <c r="K8354" s="621"/>
      <c r="L8354" s="623"/>
    </row>
    <row r="8355" spans="1:12" s="194" customFormat="1" ht="24.6" customHeight="1" x14ac:dyDescent="0.15">
      <c r="A8355" s="624">
        <v>1568</v>
      </c>
      <c r="B8355" s="203" t="s">
        <v>12</v>
      </c>
      <c r="C8355" s="207" t="s">
        <v>11</v>
      </c>
      <c r="D8355" s="207" t="s">
        <v>280</v>
      </c>
      <c r="E8355" s="207" t="s">
        <v>281</v>
      </c>
      <c r="F8355" s="627" t="s">
        <v>8</v>
      </c>
      <c r="G8355" s="628"/>
      <c r="H8355" s="629"/>
      <c r="I8355" s="630"/>
      <c r="J8355" s="630"/>
      <c r="K8355" s="630"/>
      <c r="L8355" s="631"/>
    </row>
    <row r="8356" spans="1:12" s="194" customFormat="1" ht="26.65" customHeight="1" x14ac:dyDescent="0.15">
      <c r="A8356" s="625"/>
      <c r="B8356" s="620" t="s">
        <v>4764</v>
      </c>
      <c r="C8356" s="632" t="s">
        <v>4765</v>
      </c>
      <c r="D8356" s="634">
        <v>43394</v>
      </c>
      <c r="E8356" s="620" t="s">
        <v>3608</v>
      </c>
      <c r="F8356" s="636" t="s">
        <v>4766</v>
      </c>
      <c r="G8356" s="637"/>
      <c r="H8356" s="610" t="s">
        <v>286</v>
      </c>
      <c r="I8356" s="611"/>
      <c r="J8356" s="209" t="s">
        <v>287</v>
      </c>
      <c r="K8356" s="209" t="s">
        <v>16</v>
      </c>
      <c r="L8356" s="210">
        <v>670.35</v>
      </c>
    </row>
    <row r="8357" spans="1:12" s="194" customFormat="1" ht="288" customHeight="1" x14ac:dyDescent="0.15">
      <c r="A8357" s="625"/>
      <c r="B8357" s="621"/>
      <c r="C8357" s="633"/>
      <c r="D8357" s="635"/>
      <c r="E8357" s="621"/>
      <c r="F8357" s="638"/>
      <c r="G8357" s="639"/>
      <c r="H8357" s="610" t="s">
        <v>242</v>
      </c>
      <c r="I8357" s="611"/>
      <c r="J8357" s="209" t="s">
        <v>287</v>
      </c>
      <c r="K8357" s="209" t="s">
        <v>16</v>
      </c>
      <c r="L8357" s="210">
        <v>6000</v>
      </c>
    </row>
    <row r="8358" spans="1:12" s="194" customFormat="1" ht="24.6" customHeight="1" x14ac:dyDescent="0.15">
      <c r="A8358" s="625"/>
      <c r="B8358" s="203" t="s">
        <v>6</v>
      </c>
      <c r="C8358" s="207" t="s">
        <v>5</v>
      </c>
      <c r="D8358" s="207" t="s">
        <v>288</v>
      </c>
      <c r="E8358" s="207" t="s">
        <v>289</v>
      </c>
      <c r="F8358" s="612"/>
      <c r="G8358" s="613"/>
      <c r="H8358" s="616" t="s">
        <v>290</v>
      </c>
      <c r="I8358" s="617"/>
      <c r="J8358" s="620" t="s">
        <v>287</v>
      </c>
      <c r="K8358" s="620" t="s">
        <v>16</v>
      </c>
      <c r="L8358" s="622">
        <v>124</v>
      </c>
    </row>
    <row r="8359" spans="1:12" s="194" customFormat="1" ht="24.6" customHeight="1" x14ac:dyDescent="0.15">
      <c r="A8359" s="626"/>
      <c r="B8359" s="209" t="s">
        <v>4767</v>
      </c>
      <c r="C8359" s="209" t="s">
        <v>4766</v>
      </c>
      <c r="D8359" s="211">
        <v>43398</v>
      </c>
      <c r="E8359" s="209" t="s">
        <v>4768</v>
      </c>
      <c r="F8359" s="614"/>
      <c r="G8359" s="615"/>
      <c r="H8359" s="618"/>
      <c r="I8359" s="619"/>
      <c r="J8359" s="621"/>
      <c r="K8359" s="621"/>
      <c r="L8359" s="623"/>
    </row>
    <row r="8360" spans="1:12" s="194" customFormat="1" ht="24.6" customHeight="1" x14ac:dyDescent="0.15">
      <c r="A8360" s="624">
        <v>1569</v>
      </c>
      <c r="B8360" s="203" t="s">
        <v>12</v>
      </c>
      <c r="C8360" s="207" t="s">
        <v>11</v>
      </c>
      <c r="D8360" s="207" t="s">
        <v>280</v>
      </c>
      <c r="E8360" s="207" t="s">
        <v>281</v>
      </c>
      <c r="F8360" s="627" t="s">
        <v>8</v>
      </c>
      <c r="G8360" s="628"/>
      <c r="H8360" s="629"/>
      <c r="I8360" s="630"/>
      <c r="J8360" s="630"/>
      <c r="K8360" s="630"/>
      <c r="L8360" s="631"/>
    </row>
    <row r="8361" spans="1:12" s="194" customFormat="1" ht="26.65" customHeight="1" x14ac:dyDescent="0.15">
      <c r="A8361" s="625"/>
      <c r="B8361" s="620" t="s">
        <v>4769</v>
      </c>
      <c r="C8361" s="632" t="s">
        <v>4770</v>
      </c>
      <c r="D8361" s="634">
        <v>43535</v>
      </c>
      <c r="E8361" s="620" t="s">
        <v>1029</v>
      </c>
      <c r="F8361" s="636" t="s">
        <v>4771</v>
      </c>
      <c r="G8361" s="637"/>
      <c r="H8361" s="610" t="s">
        <v>286</v>
      </c>
      <c r="I8361" s="611"/>
      <c r="J8361" s="209" t="s">
        <v>287</v>
      </c>
      <c r="K8361" s="209" t="s">
        <v>16</v>
      </c>
      <c r="L8361" s="210">
        <v>742.6</v>
      </c>
    </row>
    <row r="8362" spans="1:12" s="194" customFormat="1" ht="191.45" customHeight="1" x14ac:dyDescent="0.15">
      <c r="A8362" s="625"/>
      <c r="B8362" s="621"/>
      <c r="C8362" s="633"/>
      <c r="D8362" s="635"/>
      <c r="E8362" s="621"/>
      <c r="F8362" s="638"/>
      <c r="G8362" s="639"/>
      <c r="H8362" s="610" t="s">
        <v>242</v>
      </c>
      <c r="I8362" s="611"/>
      <c r="J8362" s="209" t="s">
        <v>287</v>
      </c>
      <c r="K8362" s="209" t="s">
        <v>16</v>
      </c>
      <c r="L8362" s="210">
        <v>1409.5</v>
      </c>
    </row>
    <row r="8363" spans="1:12" s="194" customFormat="1" ht="24.6" customHeight="1" x14ac:dyDescent="0.15">
      <c r="A8363" s="625"/>
      <c r="B8363" s="203" t="s">
        <v>6</v>
      </c>
      <c r="C8363" s="207" t="s">
        <v>5</v>
      </c>
      <c r="D8363" s="207" t="s">
        <v>288</v>
      </c>
      <c r="E8363" s="207" t="s">
        <v>289</v>
      </c>
      <c r="F8363" s="612"/>
      <c r="G8363" s="613"/>
      <c r="H8363" s="616" t="s">
        <v>290</v>
      </c>
      <c r="I8363" s="617"/>
      <c r="J8363" s="620" t="s">
        <v>287</v>
      </c>
      <c r="K8363" s="620" t="s">
        <v>16</v>
      </c>
      <c r="L8363" s="622">
        <v>131.25</v>
      </c>
    </row>
    <row r="8364" spans="1:12" s="194" customFormat="1" ht="35.1" customHeight="1" x14ac:dyDescent="0.15">
      <c r="A8364" s="626"/>
      <c r="B8364" s="209" t="s">
        <v>4772</v>
      </c>
      <c r="C8364" s="209" t="s">
        <v>4771</v>
      </c>
      <c r="D8364" s="211">
        <v>43541</v>
      </c>
      <c r="E8364" s="209" t="s">
        <v>4773</v>
      </c>
      <c r="F8364" s="614"/>
      <c r="G8364" s="615"/>
      <c r="H8364" s="618"/>
      <c r="I8364" s="619"/>
      <c r="J8364" s="621"/>
      <c r="K8364" s="621"/>
      <c r="L8364" s="623"/>
    </row>
    <row r="8365" spans="1:12" s="194" customFormat="1" ht="24.6" customHeight="1" x14ac:dyDescent="0.15">
      <c r="A8365" s="624">
        <v>1570</v>
      </c>
      <c r="B8365" s="203" t="s">
        <v>12</v>
      </c>
      <c r="C8365" s="207" t="s">
        <v>11</v>
      </c>
      <c r="D8365" s="207" t="s">
        <v>280</v>
      </c>
      <c r="E8365" s="207" t="s">
        <v>281</v>
      </c>
      <c r="F8365" s="627" t="s">
        <v>8</v>
      </c>
      <c r="G8365" s="628"/>
      <c r="H8365" s="629"/>
      <c r="I8365" s="630"/>
      <c r="J8365" s="630"/>
      <c r="K8365" s="630"/>
      <c r="L8365" s="631"/>
    </row>
    <row r="8366" spans="1:12" s="194" customFormat="1" ht="26.65" customHeight="1" x14ac:dyDescent="0.15">
      <c r="A8366" s="625"/>
      <c r="B8366" s="620" t="s">
        <v>4774</v>
      </c>
      <c r="C8366" s="620" t="s">
        <v>4775</v>
      </c>
      <c r="D8366" s="634">
        <v>43431</v>
      </c>
      <c r="E8366" s="620" t="s">
        <v>321</v>
      </c>
      <c r="F8366" s="636" t="s">
        <v>1471</v>
      </c>
      <c r="G8366" s="637"/>
      <c r="H8366" s="610" t="s">
        <v>286</v>
      </c>
      <c r="I8366" s="611"/>
      <c r="J8366" s="209" t="s">
        <v>287</v>
      </c>
      <c r="K8366" s="209" t="s">
        <v>287</v>
      </c>
      <c r="L8366" s="210">
        <v>0</v>
      </c>
    </row>
    <row r="8367" spans="1:12" s="194" customFormat="1" ht="83.65" customHeight="1" x14ac:dyDescent="0.15">
      <c r="A8367" s="625"/>
      <c r="B8367" s="621"/>
      <c r="C8367" s="621"/>
      <c r="D8367" s="635"/>
      <c r="E8367" s="621"/>
      <c r="F8367" s="638"/>
      <c r="G8367" s="639"/>
      <c r="H8367" s="610" t="s">
        <v>242</v>
      </c>
      <c r="I8367" s="611"/>
      <c r="J8367" s="209" t="s">
        <v>287</v>
      </c>
      <c r="K8367" s="209" t="s">
        <v>287</v>
      </c>
      <c r="L8367" s="210">
        <v>0</v>
      </c>
    </row>
    <row r="8368" spans="1:12" s="194" customFormat="1" ht="24.6" customHeight="1" x14ac:dyDescent="0.15">
      <c r="A8368" s="625"/>
      <c r="B8368" s="203" t="s">
        <v>6</v>
      </c>
      <c r="C8368" s="207" t="s">
        <v>5</v>
      </c>
      <c r="D8368" s="207" t="s">
        <v>288</v>
      </c>
      <c r="E8368" s="207" t="s">
        <v>289</v>
      </c>
      <c r="F8368" s="612"/>
      <c r="G8368" s="613"/>
      <c r="H8368" s="616" t="s">
        <v>290</v>
      </c>
      <c r="I8368" s="617"/>
      <c r="J8368" s="620" t="s">
        <v>287</v>
      </c>
      <c r="K8368" s="620" t="s">
        <v>16</v>
      </c>
      <c r="L8368" s="622">
        <v>2245</v>
      </c>
    </row>
    <row r="8369" spans="1:12" s="194" customFormat="1" ht="35.1" customHeight="1" x14ac:dyDescent="0.15">
      <c r="A8369" s="626"/>
      <c r="B8369" s="209" t="s">
        <v>1274</v>
      </c>
      <c r="C8369" s="209" t="s">
        <v>1471</v>
      </c>
      <c r="D8369" s="211">
        <v>43435</v>
      </c>
      <c r="E8369" s="209" t="s">
        <v>944</v>
      </c>
      <c r="F8369" s="614"/>
      <c r="G8369" s="615"/>
      <c r="H8369" s="618"/>
      <c r="I8369" s="619"/>
      <c r="J8369" s="621"/>
      <c r="K8369" s="621"/>
      <c r="L8369" s="623"/>
    </row>
    <row r="8370" spans="1:12" s="194" customFormat="1" ht="24.6" customHeight="1" x14ac:dyDescent="0.15">
      <c r="A8370" s="624">
        <v>1571</v>
      </c>
      <c r="B8370" s="203" t="s">
        <v>12</v>
      </c>
      <c r="C8370" s="207" t="s">
        <v>11</v>
      </c>
      <c r="D8370" s="207" t="s">
        <v>280</v>
      </c>
      <c r="E8370" s="207" t="s">
        <v>281</v>
      </c>
      <c r="F8370" s="627" t="s">
        <v>8</v>
      </c>
      <c r="G8370" s="628"/>
      <c r="H8370" s="629"/>
      <c r="I8370" s="630"/>
      <c r="J8370" s="630"/>
      <c r="K8370" s="630"/>
      <c r="L8370" s="631"/>
    </row>
    <row r="8371" spans="1:12" s="194" customFormat="1" ht="26.65" customHeight="1" x14ac:dyDescent="0.15">
      <c r="A8371" s="625"/>
      <c r="B8371" s="620" t="s">
        <v>4776</v>
      </c>
      <c r="C8371" s="632" t="s">
        <v>4777</v>
      </c>
      <c r="D8371" s="634">
        <v>43413</v>
      </c>
      <c r="E8371" s="620" t="s">
        <v>469</v>
      </c>
      <c r="F8371" s="636" t="s">
        <v>2086</v>
      </c>
      <c r="G8371" s="637"/>
      <c r="H8371" s="610" t="s">
        <v>286</v>
      </c>
      <c r="I8371" s="611"/>
      <c r="J8371" s="209" t="s">
        <v>287</v>
      </c>
      <c r="K8371" s="209" t="s">
        <v>287</v>
      </c>
      <c r="L8371" s="210">
        <v>0</v>
      </c>
    </row>
    <row r="8372" spans="1:12" s="194" customFormat="1" ht="202.15" customHeight="1" x14ac:dyDescent="0.15">
      <c r="A8372" s="625"/>
      <c r="B8372" s="621"/>
      <c r="C8372" s="633"/>
      <c r="D8372" s="635"/>
      <c r="E8372" s="621"/>
      <c r="F8372" s="638"/>
      <c r="G8372" s="639"/>
      <c r="H8372" s="610" t="s">
        <v>242</v>
      </c>
      <c r="I8372" s="611"/>
      <c r="J8372" s="209" t="s">
        <v>287</v>
      </c>
      <c r="K8372" s="209" t="s">
        <v>287</v>
      </c>
      <c r="L8372" s="210">
        <v>0</v>
      </c>
    </row>
    <row r="8373" spans="1:12" s="194" customFormat="1" ht="24.6" customHeight="1" x14ac:dyDescent="0.15">
      <c r="A8373" s="625"/>
      <c r="B8373" s="203" t="s">
        <v>6</v>
      </c>
      <c r="C8373" s="207" t="s">
        <v>5</v>
      </c>
      <c r="D8373" s="207" t="s">
        <v>288</v>
      </c>
      <c r="E8373" s="207" t="s">
        <v>289</v>
      </c>
      <c r="F8373" s="612"/>
      <c r="G8373" s="613"/>
      <c r="H8373" s="616" t="s">
        <v>290</v>
      </c>
      <c r="I8373" s="617"/>
      <c r="J8373" s="620" t="s">
        <v>287</v>
      </c>
      <c r="K8373" s="620" t="s">
        <v>16</v>
      </c>
      <c r="L8373" s="622">
        <v>450</v>
      </c>
    </row>
    <row r="8374" spans="1:12" s="194" customFormat="1" ht="35.1" customHeight="1" x14ac:dyDescent="0.15">
      <c r="A8374" s="626"/>
      <c r="B8374" s="209" t="s">
        <v>1260</v>
      </c>
      <c r="C8374" s="209" t="s">
        <v>2086</v>
      </c>
      <c r="D8374" s="211">
        <v>43415</v>
      </c>
      <c r="E8374" s="209" t="s">
        <v>4778</v>
      </c>
      <c r="F8374" s="614"/>
      <c r="G8374" s="615"/>
      <c r="H8374" s="618"/>
      <c r="I8374" s="619"/>
      <c r="J8374" s="621"/>
      <c r="K8374" s="621"/>
      <c r="L8374" s="623"/>
    </row>
    <row r="8375" spans="1:12" s="194" customFormat="1" ht="24.6" customHeight="1" x14ac:dyDescent="0.15">
      <c r="A8375" s="624">
        <v>1572</v>
      </c>
      <c r="B8375" s="203" t="s">
        <v>12</v>
      </c>
      <c r="C8375" s="207" t="s">
        <v>11</v>
      </c>
      <c r="D8375" s="207" t="s">
        <v>280</v>
      </c>
      <c r="E8375" s="207" t="s">
        <v>281</v>
      </c>
      <c r="F8375" s="627" t="s">
        <v>8</v>
      </c>
      <c r="G8375" s="628"/>
      <c r="H8375" s="629"/>
      <c r="I8375" s="630"/>
      <c r="J8375" s="630"/>
      <c r="K8375" s="630"/>
      <c r="L8375" s="631"/>
    </row>
    <row r="8376" spans="1:12" s="194" customFormat="1" ht="26.65" customHeight="1" x14ac:dyDescent="0.15">
      <c r="A8376" s="625"/>
      <c r="B8376" s="620" t="s">
        <v>4779</v>
      </c>
      <c r="C8376" s="632" t="s">
        <v>4780</v>
      </c>
      <c r="D8376" s="634">
        <v>43530</v>
      </c>
      <c r="E8376" s="620" t="s">
        <v>432</v>
      </c>
      <c r="F8376" s="636" t="s">
        <v>4781</v>
      </c>
      <c r="G8376" s="637"/>
      <c r="H8376" s="610" t="s">
        <v>286</v>
      </c>
      <c r="I8376" s="611"/>
      <c r="J8376" s="209" t="s">
        <v>287</v>
      </c>
      <c r="K8376" s="209" t="s">
        <v>16</v>
      </c>
      <c r="L8376" s="210">
        <v>276.5</v>
      </c>
    </row>
    <row r="8377" spans="1:12" s="194" customFormat="1" ht="288" customHeight="1" x14ac:dyDescent="0.15">
      <c r="A8377" s="625"/>
      <c r="B8377" s="621"/>
      <c r="C8377" s="633"/>
      <c r="D8377" s="635"/>
      <c r="E8377" s="621"/>
      <c r="F8377" s="638"/>
      <c r="G8377" s="639"/>
      <c r="H8377" s="610" t="s">
        <v>242</v>
      </c>
      <c r="I8377" s="611"/>
      <c r="J8377" s="209" t="s">
        <v>287</v>
      </c>
      <c r="K8377" s="209" t="s">
        <v>16</v>
      </c>
      <c r="L8377" s="210">
        <v>298.60000000000002</v>
      </c>
    </row>
    <row r="8378" spans="1:12" s="194" customFormat="1" ht="24.6" customHeight="1" x14ac:dyDescent="0.15">
      <c r="A8378" s="625"/>
      <c r="B8378" s="203" t="s">
        <v>6</v>
      </c>
      <c r="C8378" s="207" t="s">
        <v>5</v>
      </c>
      <c r="D8378" s="207" t="s">
        <v>288</v>
      </c>
      <c r="E8378" s="207" t="s">
        <v>289</v>
      </c>
      <c r="F8378" s="612"/>
      <c r="G8378" s="613"/>
      <c r="H8378" s="616" t="s">
        <v>290</v>
      </c>
      <c r="I8378" s="617"/>
      <c r="J8378" s="620" t="s">
        <v>287</v>
      </c>
      <c r="K8378" s="620" t="s">
        <v>16</v>
      </c>
      <c r="L8378" s="622">
        <v>39.700000000000003</v>
      </c>
    </row>
    <row r="8379" spans="1:12" s="194" customFormat="1" ht="24.6" customHeight="1" x14ac:dyDescent="0.15">
      <c r="A8379" s="626"/>
      <c r="B8379" s="209" t="s">
        <v>291</v>
      </c>
      <c r="C8379" s="209" t="s">
        <v>4781</v>
      </c>
      <c r="D8379" s="211">
        <v>43531</v>
      </c>
      <c r="E8379" s="209" t="s">
        <v>475</v>
      </c>
      <c r="F8379" s="614"/>
      <c r="G8379" s="615"/>
      <c r="H8379" s="618"/>
      <c r="I8379" s="619"/>
      <c r="J8379" s="621"/>
      <c r="K8379" s="621"/>
      <c r="L8379" s="623"/>
    </row>
    <row r="8380" spans="1:12" s="194" customFormat="1" ht="24.6" customHeight="1" x14ac:dyDescent="0.15">
      <c r="A8380" s="624">
        <v>1573</v>
      </c>
      <c r="B8380" s="203" t="s">
        <v>12</v>
      </c>
      <c r="C8380" s="207" t="s">
        <v>11</v>
      </c>
      <c r="D8380" s="207" t="s">
        <v>280</v>
      </c>
      <c r="E8380" s="207" t="s">
        <v>281</v>
      </c>
      <c r="F8380" s="627" t="s">
        <v>8</v>
      </c>
      <c r="G8380" s="628"/>
      <c r="H8380" s="629"/>
      <c r="I8380" s="630"/>
      <c r="J8380" s="630"/>
      <c r="K8380" s="630"/>
      <c r="L8380" s="631"/>
    </row>
    <row r="8381" spans="1:12" s="194" customFormat="1" ht="26.65" customHeight="1" x14ac:dyDescent="0.15">
      <c r="A8381" s="625"/>
      <c r="B8381" s="620" t="s">
        <v>4782</v>
      </c>
      <c r="C8381" s="620" t="s">
        <v>4783</v>
      </c>
      <c r="D8381" s="634">
        <v>43405</v>
      </c>
      <c r="E8381" s="620" t="s">
        <v>3356</v>
      </c>
      <c r="F8381" s="636" t="s">
        <v>3380</v>
      </c>
      <c r="G8381" s="637"/>
      <c r="H8381" s="610" t="s">
        <v>286</v>
      </c>
      <c r="I8381" s="611"/>
      <c r="J8381" s="209" t="s">
        <v>287</v>
      </c>
      <c r="K8381" s="209" t="s">
        <v>16</v>
      </c>
      <c r="L8381" s="210">
        <v>633</v>
      </c>
    </row>
    <row r="8382" spans="1:12" s="194" customFormat="1" ht="105" customHeight="1" x14ac:dyDescent="0.15">
      <c r="A8382" s="625"/>
      <c r="B8382" s="621"/>
      <c r="C8382" s="621"/>
      <c r="D8382" s="635"/>
      <c r="E8382" s="621"/>
      <c r="F8382" s="638"/>
      <c r="G8382" s="639"/>
      <c r="H8382" s="610" t="s">
        <v>242</v>
      </c>
      <c r="I8382" s="611"/>
      <c r="J8382" s="209" t="s">
        <v>287</v>
      </c>
      <c r="K8382" s="209" t="s">
        <v>16</v>
      </c>
      <c r="L8382" s="210">
        <v>599.24</v>
      </c>
    </row>
    <row r="8383" spans="1:12" s="194" customFormat="1" ht="24.6" customHeight="1" x14ac:dyDescent="0.15">
      <c r="A8383" s="625"/>
      <c r="B8383" s="203" t="s">
        <v>6</v>
      </c>
      <c r="C8383" s="207" t="s">
        <v>5</v>
      </c>
      <c r="D8383" s="207" t="s">
        <v>288</v>
      </c>
      <c r="E8383" s="207" t="s">
        <v>289</v>
      </c>
      <c r="F8383" s="612"/>
      <c r="G8383" s="613"/>
      <c r="H8383" s="616" t="s">
        <v>290</v>
      </c>
      <c r="I8383" s="617"/>
      <c r="J8383" s="620" t="s">
        <v>287</v>
      </c>
      <c r="K8383" s="620" t="s">
        <v>16</v>
      </c>
      <c r="L8383" s="622">
        <v>435</v>
      </c>
    </row>
    <row r="8384" spans="1:12" s="194" customFormat="1" ht="24.6" customHeight="1" x14ac:dyDescent="0.15">
      <c r="A8384" s="626"/>
      <c r="B8384" s="209" t="s">
        <v>317</v>
      </c>
      <c r="C8384" s="209" t="s">
        <v>3380</v>
      </c>
      <c r="D8384" s="211">
        <v>43408</v>
      </c>
      <c r="E8384" s="209" t="s">
        <v>2153</v>
      </c>
      <c r="F8384" s="614"/>
      <c r="G8384" s="615"/>
      <c r="H8384" s="618"/>
      <c r="I8384" s="619"/>
      <c r="J8384" s="621"/>
      <c r="K8384" s="621"/>
      <c r="L8384" s="623"/>
    </row>
    <row r="8385" spans="1:12" s="194" customFormat="1" ht="24.6" customHeight="1" x14ac:dyDescent="0.15">
      <c r="A8385" s="624">
        <v>1574</v>
      </c>
      <c r="B8385" s="203" t="s">
        <v>12</v>
      </c>
      <c r="C8385" s="207" t="s">
        <v>11</v>
      </c>
      <c r="D8385" s="207" t="s">
        <v>280</v>
      </c>
      <c r="E8385" s="207" t="s">
        <v>281</v>
      </c>
      <c r="F8385" s="627" t="s">
        <v>8</v>
      </c>
      <c r="G8385" s="628"/>
      <c r="H8385" s="629"/>
      <c r="I8385" s="630"/>
      <c r="J8385" s="630"/>
      <c r="K8385" s="630"/>
      <c r="L8385" s="631"/>
    </row>
    <row r="8386" spans="1:12" s="194" customFormat="1" ht="26.65" customHeight="1" x14ac:dyDescent="0.15">
      <c r="A8386" s="625"/>
      <c r="B8386" s="620" t="s">
        <v>4782</v>
      </c>
      <c r="C8386" s="632" t="s">
        <v>4784</v>
      </c>
      <c r="D8386" s="634">
        <v>43432</v>
      </c>
      <c r="E8386" s="620" t="s">
        <v>417</v>
      </c>
      <c r="F8386" s="636" t="s">
        <v>4785</v>
      </c>
      <c r="G8386" s="637"/>
      <c r="H8386" s="610" t="s">
        <v>286</v>
      </c>
      <c r="I8386" s="611"/>
      <c r="J8386" s="209" t="s">
        <v>287</v>
      </c>
      <c r="K8386" s="209" t="s">
        <v>16</v>
      </c>
      <c r="L8386" s="210">
        <v>470.54</v>
      </c>
    </row>
    <row r="8387" spans="1:12" s="194" customFormat="1" ht="299.10000000000002" customHeight="1" x14ac:dyDescent="0.15">
      <c r="A8387" s="625"/>
      <c r="B8387" s="621"/>
      <c r="C8387" s="633"/>
      <c r="D8387" s="635"/>
      <c r="E8387" s="621"/>
      <c r="F8387" s="638"/>
      <c r="G8387" s="639"/>
      <c r="H8387" s="610" t="s">
        <v>242</v>
      </c>
      <c r="I8387" s="611"/>
      <c r="J8387" s="209" t="s">
        <v>287</v>
      </c>
      <c r="K8387" s="209" t="s">
        <v>287</v>
      </c>
      <c r="L8387" s="210">
        <v>0</v>
      </c>
    </row>
    <row r="8388" spans="1:12" s="194" customFormat="1" ht="24.6" customHeight="1" x14ac:dyDescent="0.15">
      <c r="A8388" s="625"/>
      <c r="B8388" s="203" t="s">
        <v>6</v>
      </c>
      <c r="C8388" s="207" t="s">
        <v>5</v>
      </c>
      <c r="D8388" s="207" t="s">
        <v>288</v>
      </c>
      <c r="E8388" s="207" t="s">
        <v>289</v>
      </c>
      <c r="F8388" s="612"/>
      <c r="G8388" s="613"/>
      <c r="H8388" s="616" t="s">
        <v>290</v>
      </c>
      <c r="I8388" s="617"/>
      <c r="J8388" s="620" t="s">
        <v>287</v>
      </c>
      <c r="K8388" s="620" t="s">
        <v>16</v>
      </c>
      <c r="L8388" s="622">
        <v>350</v>
      </c>
    </row>
    <row r="8389" spans="1:12" s="194" customFormat="1" ht="24.6" customHeight="1" x14ac:dyDescent="0.15">
      <c r="A8389" s="626"/>
      <c r="B8389" s="209" t="s">
        <v>317</v>
      </c>
      <c r="C8389" s="209" t="s">
        <v>4785</v>
      </c>
      <c r="D8389" s="211">
        <v>43434</v>
      </c>
      <c r="E8389" s="209" t="s">
        <v>444</v>
      </c>
      <c r="F8389" s="614"/>
      <c r="G8389" s="615"/>
      <c r="H8389" s="618"/>
      <c r="I8389" s="619"/>
      <c r="J8389" s="621"/>
      <c r="K8389" s="621"/>
      <c r="L8389" s="623"/>
    </row>
    <row r="8390" spans="1:12" s="194" customFormat="1" ht="24.6" customHeight="1" x14ac:dyDescent="0.15">
      <c r="A8390" s="624">
        <v>1575</v>
      </c>
      <c r="B8390" s="203" t="s">
        <v>12</v>
      </c>
      <c r="C8390" s="207" t="s">
        <v>11</v>
      </c>
      <c r="D8390" s="207" t="s">
        <v>280</v>
      </c>
      <c r="E8390" s="207" t="s">
        <v>281</v>
      </c>
      <c r="F8390" s="627" t="s">
        <v>8</v>
      </c>
      <c r="G8390" s="628"/>
      <c r="H8390" s="629"/>
      <c r="I8390" s="630"/>
      <c r="J8390" s="630"/>
      <c r="K8390" s="630"/>
      <c r="L8390" s="631"/>
    </row>
    <row r="8391" spans="1:12" s="194" customFormat="1" ht="26.65" customHeight="1" x14ac:dyDescent="0.15">
      <c r="A8391" s="625"/>
      <c r="B8391" s="620" t="s">
        <v>4786</v>
      </c>
      <c r="C8391" s="620" t="s">
        <v>4787</v>
      </c>
      <c r="D8391" s="634">
        <v>43404</v>
      </c>
      <c r="E8391" s="620" t="s">
        <v>354</v>
      </c>
      <c r="F8391" s="636" t="s">
        <v>1345</v>
      </c>
      <c r="G8391" s="637"/>
      <c r="H8391" s="610" t="s">
        <v>286</v>
      </c>
      <c r="I8391" s="611"/>
      <c r="J8391" s="209" t="s">
        <v>287</v>
      </c>
      <c r="K8391" s="209" t="s">
        <v>16</v>
      </c>
      <c r="L8391" s="210">
        <v>400</v>
      </c>
    </row>
    <row r="8392" spans="1:12" s="194" customFormat="1" ht="115.7" customHeight="1" x14ac:dyDescent="0.15">
      <c r="A8392" s="625"/>
      <c r="B8392" s="621"/>
      <c r="C8392" s="621"/>
      <c r="D8392" s="635"/>
      <c r="E8392" s="621"/>
      <c r="F8392" s="638"/>
      <c r="G8392" s="639"/>
      <c r="H8392" s="610" t="s">
        <v>242</v>
      </c>
      <c r="I8392" s="611"/>
      <c r="J8392" s="209" t="s">
        <v>287</v>
      </c>
      <c r="K8392" s="209" t="s">
        <v>16</v>
      </c>
      <c r="L8392" s="210">
        <v>934.41</v>
      </c>
    </row>
    <row r="8393" spans="1:12" s="194" customFormat="1" ht="24.6" customHeight="1" x14ac:dyDescent="0.15">
      <c r="A8393" s="625"/>
      <c r="B8393" s="203" t="s">
        <v>6</v>
      </c>
      <c r="C8393" s="207" t="s">
        <v>5</v>
      </c>
      <c r="D8393" s="207" t="s">
        <v>288</v>
      </c>
      <c r="E8393" s="207" t="s">
        <v>289</v>
      </c>
      <c r="F8393" s="612"/>
      <c r="G8393" s="613"/>
      <c r="H8393" s="616" t="s">
        <v>290</v>
      </c>
      <c r="I8393" s="617"/>
      <c r="J8393" s="620" t="s">
        <v>287</v>
      </c>
      <c r="K8393" s="620" t="s">
        <v>16</v>
      </c>
      <c r="L8393" s="622">
        <v>450</v>
      </c>
    </row>
    <row r="8394" spans="1:12" s="194" customFormat="1" ht="35.1" customHeight="1" x14ac:dyDescent="0.15">
      <c r="A8394" s="626"/>
      <c r="B8394" s="209" t="s">
        <v>4788</v>
      </c>
      <c r="C8394" s="209" t="s">
        <v>1345</v>
      </c>
      <c r="D8394" s="211">
        <v>43409</v>
      </c>
      <c r="E8394" s="209" t="s">
        <v>2263</v>
      </c>
      <c r="F8394" s="614"/>
      <c r="G8394" s="615"/>
      <c r="H8394" s="618"/>
      <c r="I8394" s="619"/>
      <c r="J8394" s="621"/>
      <c r="K8394" s="621"/>
      <c r="L8394" s="623"/>
    </row>
    <row r="8395" spans="1:12" s="194" customFormat="1" ht="24.6" customHeight="1" x14ac:dyDescent="0.15">
      <c r="A8395" s="624">
        <v>1576</v>
      </c>
      <c r="B8395" s="203" t="s">
        <v>12</v>
      </c>
      <c r="C8395" s="207" t="s">
        <v>11</v>
      </c>
      <c r="D8395" s="207" t="s">
        <v>280</v>
      </c>
      <c r="E8395" s="207" t="s">
        <v>281</v>
      </c>
      <c r="F8395" s="627" t="s">
        <v>8</v>
      </c>
      <c r="G8395" s="628"/>
      <c r="H8395" s="629"/>
      <c r="I8395" s="630"/>
      <c r="J8395" s="630"/>
      <c r="K8395" s="630"/>
      <c r="L8395" s="631"/>
    </row>
    <row r="8396" spans="1:12" s="194" customFormat="1" ht="26.65" customHeight="1" x14ac:dyDescent="0.15">
      <c r="A8396" s="625"/>
      <c r="B8396" s="620" t="s">
        <v>4789</v>
      </c>
      <c r="C8396" s="632" t="s">
        <v>4790</v>
      </c>
      <c r="D8396" s="634">
        <v>43401</v>
      </c>
      <c r="E8396" s="620" t="s">
        <v>1003</v>
      </c>
      <c r="F8396" s="636" t="s">
        <v>3309</v>
      </c>
      <c r="G8396" s="637"/>
      <c r="H8396" s="610" t="s">
        <v>286</v>
      </c>
      <c r="I8396" s="611"/>
      <c r="J8396" s="209" t="s">
        <v>287</v>
      </c>
      <c r="K8396" s="209" t="s">
        <v>16</v>
      </c>
      <c r="L8396" s="210">
        <v>280</v>
      </c>
    </row>
    <row r="8397" spans="1:12" s="194" customFormat="1" ht="331.15" customHeight="1" x14ac:dyDescent="0.15">
      <c r="A8397" s="625"/>
      <c r="B8397" s="621"/>
      <c r="C8397" s="633"/>
      <c r="D8397" s="635"/>
      <c r="E8397" s="621"/>
      <c r="F8397" s="638"/>
      <c r="G8397" s="639"/>
      <c r="H8397" s="610" t="s">
        <v>242</v>
      </c>
      <c r="I8397" s="611"/>
      <c r="J8397" s="209" t="s">
        <v>287</v>
      </c>
      <c r="K8397" s="209" t="s">
        <v>287</v>
      </c>
      <c r="L8397" s="210">
        <v>0</v>
      </c>
    </row>
    <row r="8398" spans="1:12" s="194" customFormat="1" ht="24.6" customHeight="1" x14ac:dyDescent="0.15">
      <c r="A8398" s="625"/>
      <c r="B8398" s="203" t="s">
        <v>6</v>
      </c>
      <c r="C8398" s="207" t="s">
        <v>5</v>
      </c>
      <c r="D8398" s="207" t="s">
        <v>288</v>
      </c>
      <c r="E8398" s="207" t="s">
        <v>289</v>
      </c>
      <c r="F8398" s="612"/>
      <c r="G8398" s="613"/>
      <c r="H8398" s="616" t="s">
        <v>290</v>
      </c>
      <c r="I8398" s="617"/>
      <c r="J8398" s="620" t="s">
        <v>287</v>
      </c>
      <c r="K8398" s="620" t="s">
        <v>287</v>
      </c>
      <c r="L8398" s="622">
        <v>0</v>
      </c>
    </row>
    <row r="8399" spans="1:12" s="194" customFormat="1" ht="24.6" customHeight="1" x14ac:dyDescent="0.15">
      <c r="A8399" s="626"/>
      <c r="B8399" s="209" t="s">
        <v>291</v>
      </c>
      <c r="C8399" s="209" t="s">
        <v>3309</v>
      </c>
      <c r="D8399" s="211">
        <v>43413</v>
      </c>
      <c r="E8399" s="209" t="s">
        <v>4791</v>
      </c>
      <c r="F8399" s="614"/>
      <c r="G8399" s="615"/>
      <c r="H8399" s="618"/>
      <c r="I8399" s="619"/>
      <c r="J8399" s="621"/>
      <c r="K8399" s="621"/>
      <c r="L8399" s="623"/>
    </row>
    <row r="8400" spans="1:12" s="194" customFormat="1" ht="24.6" customHeight="1" x14ac:dyDescent="0.15">
      <c r="A8400" s="624">
        <v>1577</v>
      </c>
      <c r="B8400" s="203" t="s">
        <v>12</v>
      </c>
      <c r="C8400" s="207" t="s">
        <v>11</v>
      </c>
      <c r="D8400" s="207" t="s">
        <v>280</v>
      </c>
      <c r="E8400" s="207" t="s">
        <v>281</v>
      </c>
      <c r="F8400" s="627" t="s">
        <v>8</v>
      </c>
      <c r="G8400" s="628"/>
      <c r="H8400" s="629"/>
      <c r="I8400" s="630"/>
      <c r="J8400" s="630"/>
      <c r="K8400" s="630"/>
      <c r="L8400" s="631"/>
    </row>
    <row r="8401" spans="1:12" s="194" customFormat="1" ht="26.65" customHeight="1" x14ac:dyDescent="0.15">
      <c r="A8401" s="625"/>
      <c r="B8401" s="620" t="s">
        <v>4789</v>
      </c>
      <c r="C8401" s="632" t="s">
        <v>4790</v>
      </c>
      <c r="D8401" s="634">
        <v>43401</v>
      </c>
      <c r="E8401" s="620" t="s">
        <v>1003</v>
      </c>
      <c r="F8401" s="636" t="s">
        <v>2149</v>
      </c>
      <c r="G8401" s="637"/>
      <c r="H8401" s="610" t="s">
        <v>286</v>
      </c>
      <c r="I8401" s="611"/>
      <c r="J8401" s="209" t="s">
        <v>287</v>
      </c>
      <c r="K8401" s="209" t="s">
        <v>16</v>
      </c>
      <c r="L8401" s="210">
        <v>504</v>
      </c>
    </row>
    <row r="8402" spans="1:12" s="194" customFormat="1" ht="331.15" customHeight="1" x14ac:dyDescent="0.15">
      <c r="A8402" s="625"/>
      <c r="B8402" s="621"/>
      <c r="C8402" s="633"/>
      <c r="D8402" s="635"/>
      <c r="E8402" s="621"/>
      <c r="F8402" s="638"/>
      <c r="G8402" s="639"/>
      <c r="H8402" s="610" t="s">
        <v>242</v>
      </c>
      <c r="I8402" s="611"/>
      <c r="J8402" s="209" t="s">
        <v>287</v>
      </c>
      <c r="K8402" s="209" t="s">
        <v>16</v>
      </c>
      <c r="L8402" s="210">
        <v>240</v>
      </c>
    </row>
    <row r="8403" spans="1:12" s="194" customFormat="1" ht="24.6" customHeight="1" x14ac:dyDescent="0.15">
      <c r="A8403" s="625"/>
      <c r="B8403" s="203" t="s">
        <v>6</v>
      </c>
      <c r="C8403" s="207" t="s">
        <v>5</v>
      </c>
      <c r="D8403" s="207" t="s">
        <v>288</v>
      </c>
      <c r="E8403" s="207" t="s">
        <v>289</v>
      </c>
      <c r="F8403" s="612"/>
      <c r="G8403" s="613"/>
      <c r="H8403" s="616" t="s">
        <v>290</v>
      </c>
      <c r="I8403" s="617"/>
      <c r="J8403" s="620" t="s">
        <v>287</v>
      </c>
      <c r="K8403" s="620" t="s">
        <v>16</v>
      </c>
      <c r="L8403" s="622">
        <v>60</v>
      </c>
    </row>
    <row r="8404" spans="1:12" s="194" customFormat="1" ht="24.6" customHeight="1" x14ac:dyDescent="0.15">
      <c r="A8404" s="626"/>
      <c r="B8404" s="209" t="s">
        <v>291</v>
      </c>
      <c r="C8404" s="209" t="s">
        <v>2149</v>
      </c>
      <c r="D8404" s="211">
        <v>43413</v>
      </c>
      <c r="E8404" s="209" t="s">
        <v>4791</v>
      </c>
      <c r="F8404" s="614"/>
      <c r="G8404" s="615"/>
      <c r="H8404" s="618"/>
      <c r="I8404" s="619"/>
      <c r="J8404" s="621"/>
      <c r="K8404" s="621"/>
      <c r="L8404" s="623"/>
    </row>
    <row r="8405" spans="1:12" s="194" customFormat="1" ht="24.6" customHeight="1" x14ac:dyDescent="0.15">
      <c r="A8405" s="624">
        <v>1578</v>
      </c>
      <c r="B8405" s="203" t="s">
        <v>12</v>
      </c>
      <c r="C8405" s="207" t="s">
        <v>11</v>
      </c>
      <c r="D8405" s="207" t="s">
        <v>280</v>
      </c>
      <c r="E8405" s="207" t="s">
        <v>281</v>
      </c>
      <c r="F8405" s="627" t="s">
        <v>8</v>
      </c>
      <c r="G8405" s="628"/>
      <c r="H8405" s="629"/>
      <c r="I8405" s="630"/>
      <c r="J8405" s="630"/>
      <c r="K8405" s="630"/>
      <c r="L8405" s="631"/>
    </row>
    <row r="8406" spans="1:12" s="194" customFormat="1" ht="26.65" customHeight="1" x14ac:dyDescent="0.15">
      <c r="A8406" s="625"/>
      <c r="B8406" s="620" t="s">
        <v>4792</v>
      </c>
      <c r="C8406" s="632" t="s">
        <v>4793</v>
      </c>
      <c r="D8406" s="634">
        <v>43451</v>
      </c>
      <c r="E8406" s="620" t="s">
        <v>389</v>
      </c>
      <c r="F8406" s="636" t="s">
        <v>4794</v>
      </c>
      <c r="G8406" s="637"/>
      <c r="H8406" s="610" t="s">
        <v>286</v>
      </c>
      <c r="I8406" s="611"/>
      <c r="J8406" s="209" t="s">
        <v>287</v>
      </c>
      <c r="K8406" s="209" t="s">
        <v>16</v>
      </c>
      <c r="L8406" s="210">
        <v>354.26</v>
      </c>
    </row>
    <row r="8407" spans="1:12" s="194" customFormat="1" ht="409.6" customHeight="1" x14ac:dyDescent="0.15">
      <c r="A8407" s="625"/>
      <c r="B8407" s="640"/>
      <c r="C8407" s="641"/>
      <c r="D8407" s="642"/>
      <c r="E8407" s="640"/>
      <c r="F8407" s="643"/>
      <c r="G8407" s="644"/>
      <c r="H8407" s="616" t="s">
        <v>242</v>
      </c>
      <c r="I8407" s="617"/>
      <c r="J8407" s="620" t="s">
        <v>287</v>
      </c>
      <c r="K8407" s="620" t="s">
        <v>16</v>
      </c>
      <c r="L8407" s="622">
        <v>1200.76</v>
      </c>
    </row>
    <row r="8408" spans="1:12" s="194" customFormat="1" ht="62.45" customHeight="1" x14ac:dyDescent="0.15">
      <c r="A8408" s="625"/>
      <c r="B8408" s="621"/>
      <c r="C8408" s="633"/>
      <c r="D8408" s="635"/>
      <c r="E8408" s="621"/>
      <c r="F8408" s="638"/>
      <c r="G8408" s="639"/>
      <c r="H8408" s="618"/>
      <c r="I8408" s="619"/>
      <c r="J8408" s="621"/>
      <c r="K8408" s="621"/>
      <c r="L8408" s="623"/>
    </row>
    <row r="8409" spans="1:12" s="194" customFormat="1" ht="24.6" customHeight="1" x14ac:dyDescent="0.15">
      <c r="A8409" s="625"/>
      <c r="B8409" s="203" t="s">
        <v>6</v>
      </c>
      <c r="C8409" s="207" t="s">
        <v>5</v>
      </c>
      <c r="D8409" s="207" t="s">
        <v>288</v>
      </c>
      <c r="E8409" s="207" t="s">
        <v>289</v>
      </c>
      <c r="F8409" s="612"/>
      <c r="G8409" s="613"/>
      <c r="H8409" s="616" t="s">
        <v>290</v>
      </c>
      <c r="I8409" s="617"/>
      <c r="J8409" s="620" t="s">
        <v>287</v>
      </c>
      <c r="K8409" s="620" t="s">
        <v>16</v>
      </c>
      <c r="L8409" s="622">
        <v>147</v>
      </c>
    </row>
    <row r="8410" spans="1:12" s="194" customFormat="1" ht="35.1" customHeight="1" x14ac:dyDescent="0.15">
      <c r="A8410" s="626"/>
      <c r="B8410" s="209" t="s">
        <v>460</v>
      </c>
      <c r="C8410" s="209" t="s">
        <v>4794</v>
      </c>
      <c r="D8410" s="211">
        <v>43454</v>
      </c>
      <c r="E8410" s="209" t="s">
        <v>4795</v>
      </c>
      <c r="F8410" s="614"/>
      <c r="G8410" s="615"/>
      <c r="H8410" s="618"/>
      <c r="I8410" s="619"/>
      <c r="J8410" s="621"/>
      <c r="K8410" s="621"/>
      <c r="L8410" s="623"/>
    </row>
    <row r="8411" spans="1:12" s="194" customFormat="1" ht="24.6" customHeight="1" x14ac:dyDescent="0.15">
      <c r="A8411" s="624">
        <v>1579</v>
      </c>
      <c r="B8411" s="203" t="s">
        <v>12</v>
      </c>
      <c r="C8411" s="207" t="s">
        <v>11</v>
      </c>
      <c r="D8411" s="207" t="s">
        <v>280</v>
      </c>
      <c r="E8411" s="207" t="s">
        <v>281</v>
      </c>
      <c r="F8411" s="627" t="s">
        <v>8</v>
      </c>
      <c r="G8411" s="628"/>
      <c r="H8411" s="629"/>
      <c r="I8411" s="630"/>
      <c r="J8411" s="630"/>
      <c r="K8411" s="630"/>
      <c r="L8411" s="631"/>
    </row>
    <row r="8412" spans="1:12" s="194" customFormat="1" ht="26.65" customHeight="1" x14ac:dyDescent="0.15">
      <c r="A8412" s="625"/>
      <c r="B8412" s="620" t="s">
        <v>4796</v>
      </c>
      <c r="C8412" s="632" t="s">
        <v>4797</v>
      </c>
      <c r="D8412" s="634">
        <v>43553</v>
      </c>
      <c r="E8412" s="620" t="s">
        <v>770</v>
      </c>
      <c r="F8412" s="636" t="s">
        <v>1293</v>
      </c>
      <c r="G8412" s="637"/>
      <c r="H8412" s="610" t="s">
        <v>286</v>
      </c>
      <c r="I8412" s="611"/>
      <c r="J8412" s="209" t="s">
        <v>287</v>
      </c>
      <c r="K8412" s="209" t="s">
        <v>16</v>
      </c>
      <c r="L8412" s="210">
        <v>1503.4</v>
      </c>
    </row>
    <row r="8413" spans="1:12" s="194" customFormat="1" ht="409.6" customHeight="1" x14ac:dyDescent="0.15">
      <c r="A8413" s="625"/>
      <c r="B8413" s="640"/>
      <c r="C8413" s="641"/>
      <c r="D8413" s="642"/>
      <c r="E8413" s="640"/>
      <c r="F8413" s="643"/>
      <c r="G8413" s="644"/>
      <c r="H8413" s="616" t="s">
        <v>242</v>
      </c>
      <c r="I8413" s="617"/>
      <c r="J8413" s="620" t="s">
        <v>287</v>
      </c>
      <c r="K8413" s="620" t="s">
        <v>16</v>
      </c>
      <c r="L8413" s="622">
        <v>371.6</v>
      </c>
    </row>
    <row r="8414" spans="1:12" s="194" customFormat="1" ht="8.4499999999999993" customHeight="1" x14ac:dyDescent="0.15">
      <c r="A8414" s="625"/>
      <c r="B8414" s="621"/>
      <c r="C8414" s="633"/>
      <c r="D8414" s="635"/>
      <c r="E8414" s="621"/>
      <c r="F8414" s="638"/>
      <c r="G8414" s="639"/>
      <c r="H8414" s="618"/>
      <c r="I8414" s="619"/>
      <c r="J8414" s="621"/>
      <c r="K8414" s="621"/>
      <c r="L8414" s="623"/>
    </row>
    <row r="8415" spans="1:12" s="194" customFormat="1" ht="24.6" customHeight="1" x14ac:dyDescent="0.15">
      <c r="A8415" s="625"/>
      <c r="B8415" s="203" t="s">
        <v>6</v>
      </c>
      <c r="C8415" s="207" t="s">
        <v>5</v>
      </c>
      <c r="D8415" s="207" t="s">
        <v>288</v>
      </c>
      <c r="E8415" s="207" t="s">
        <v>289</v>
      </c>
      <c r="F8415" s="612"/>
      <c r="G8415" s="613"/>
      <c r="H8415" s="616" t="s">
        <v>290</v>
      </c>
      <c r="I8415" s="617"/>
      <c r="J8415" s="620" t="s">
        <v>287</v>
      </c>
      <c r="K8415" s="620" t="s">
        <v>16</v>
      </c>
      <c r="L8415" s="622">
        <v>660</v>
      </c>
    </row>
    <row r="8416" spans="1:12" s="194" customFormat="1" ht="35.1" customHeight="1" x14ac:dyDescent="0.15">
      <c r="A8416" s="626"/>
      <c r="B8416" s="209" t="s">
        <v>1260</v>
      </c>
      <c r="C8416" s="209" t="s">
        <v>1293</v>
      </c>
      <c r="D8416" s="211">
        <v>43558</v>
      </c>
      <c r="E8416" s="209" t="s">
        <v>2792</v>
      </c>
      <c r="F8416" s="614"/>
      <c r="G8416" s="615"/>
      <c r="H8416" s="618"/>
      <c r="I8416" s="619"/>
      <c r="J8416" s="621"/>
      <c r="K8416" s="621"/>
      <c r="L8416" s="623"/>
    </row>
    <row r="8417" spans="1:12" s="194" customFormat="1" ht="24.6" customHeight="1" x14ac:dyDescent="0.15">
      <c r="A8417" s="624">
        <v>1580</v>
      </c>
      <c r="B8417" s="203" t="s">
        <v>12</v>
      </c>
      <c r="C8417" s="207" t="s">
        <v>11</v>
      </c>
      <c r="D8417" s="207" t="s">
        <v>280</v>
      </c>
      <c r="E8417" s="207" t="s">
        <v>281</v>
      </c>
      <c r="F8417" s="627" t="s">
        <v>8</v>
      </c>
      <c r="G8417" s="628"/>
      <c r="H8417" s="629"/>
      <c r="I8417" s="630"/>
      <c r="J8417" s="630"/>
      <c r="K8417" s="630"/>
      <c r="L8417" s="631"/>
    </row>
    <row r="8418" spans="1:12" s="194" customFormat="1" ht="26.65" customHeight="1" x14ac:dyDescent="0.15">
      <c r="A8418" s="625"/>
      <c r="B8418" s="620" t="s">
        <v>4798</v>
      </c>
      <c r="C8418" s="632" t="s">
        <v>4799</v>
      </c>
      <c r="D8418" s="634">
        <v>43495</v>
      </c>
      <c r="E8418" s="620" t="s">
        <v>4800</v>
      </c>
      <c r="F8418" s="636" t="s">
        <v>4801</v>
      </c>
      <c r="G8418" s="637"/>
      <c r="H8418" s="610" t="s">
        <v>286</v>
      </c>
      <c r="I8418" s="611"/>
      <c r="J8418" s="209" t="s">
        <v>287</v>
      </c>
      <c r="K8418" s="209" t="s">
        <v>16</v>
      </c>
      <c r="L8418" s="210">
        <v>279.64999999999998</v>
      </c>
    </row>
    <row r="8419" spans="1:12" s="194" customFormat="1" ht="409.6" customHeight="1" x14ac:dyDescent="0.15">
      <c r="A8419" s="625"/>
      <c r="B8419" s="640"/>
      <c r="C8419" s="641"/>
      <c r="D8419" s="642"/>
      <c r="E8419" s="640"/>
      <c r="F8419" s="643"/>
      <c r="G8419" s="644"/>
      <c r="H8419" s="616" t="s">
        <v>242</v>
      </c>
      <c r="I8419" s="617"/>
      <c r="J8419" s="620" t="s">
        <v>287</v>
      </c>
      <c r="K8419" s="620" t="s">
        <v>16</v>
      </c>
      <c r="L8419" s="622">
        <v>437.61</v>
      </c>
    </row>
    <row r="8420" spans="1:12" s="194" customFormat="1" ht="19.7" customHeight="1" x14ac:dyDescent="0.15">
      <c r="A8420" s="625"/>
      <c r="B8420" s="621"/>
      <c r="C8420" s="633"/>
      <c r="D8420" s="635"/>
      <c r="E8420" s="621"/>
      <c r="F8420" s="638"/>
      <c r="G8420" s="639"/>
      <c r="H8420" s="618"/>
      <c r="I8420" s="619"/>
      <c r="J8420" s="621"/>
      <c r="K8420" s="621"/>
      <c r="L8420" s="623"/>
    </row>
    <row r="8421" spans="1:12" s="194" customFormat="1" ht="24.6" customHeight="1" x14ac:dyDescent="0.15">
      <c r="A8421" s="625"/>
      <c r="B8421" s="203" t="s">
        <v>6</v>
      </c>
      <c r="C8421" s="207" t="s">
        <v>5</v>
      </c>
      <c r="D8421" s="207" t="s">
        <v>288</v>
      </c>
      <c r="E8421" s="207" t="s">
        <v>289</v>
      </c>
      <c r="F8421" s="612"/>
      <c r="G8421" s="613"/>
      <c r="H8421" s="616" t="s">
        <v>290</v>
      </c>
      <c r="I8421" s="617"/>
      <c r="J8421" s="620" t="s">
        <v>287</v>
      </c>
      <c r="K8421" s="620" t="s">
        <v>16</v>
      </c>
      <c r="L8421" s="622">
        <v>72</v>
      </c>
    </row>
    <row r="8422" spans="1:12" s="194" customFormat="1" ht="24.6" customHeight="1" x14ac:dyDescent="0.15">
      <c r="A8422" s="626"/>
      <c r="B8422" s="209" t="s">
        <v>571</v>
      </c>
      <c r="C8422" s="209" t="s">
        <v>4801</v>
      </c>
      <c r="D8422" s="211">
        <v>43497</v>
      </c>
      <c r="E8422" s="209" t="s">
        <v>4244</v>
      </c>
      <c r="F8422" s="614"/>
      <c r="G8422" s="615"/>
      <c r="H8422" s="618"/>
      <c r="I8422" s="619"/>
      <c r="J8422" s="621"/>
      <c r="K8422" s="621"/>
      <c r="L8422" s="623"/>
    </row>
    <row r="8423" spans="1:12" s="194" customFormat="1" ht="24.6" customHeight="1" x14ac:dyDescent="0.15">
      <c r="A8423" s="624">
        <v>1581</v>
      </c>
      <c r="B8423" s="203" t="s">
        <v>12</v>
      </c>
      <c r="C8423" s="207" t="s">
        <v>11</v>
      </c>
      <c r="D8423" s="207" t="s">
        <v>280</v>
      </c>
      <c r="E8423" s="207" t="s">
        <v>281</v>
      </c>
      <c r="F8423" s="627" t="s">
        <v>8</v>
      </c>
      <c r="G8423" s="628"/>
      <c r="H8423" s="629"/>
      <c r="I8423" s="630"/>
      <c r="J8423" s="630"/>
      <c r="K8423" s="630"/>
      <c r="L8423" s="631"/>
    </row>
    <row r="8424" spans="1:12" s="194" customFormat="1" ht="26.65" customHeight="1" x14ac:dyDescent="0.15">
      <c r="A8424" s="625"/>
      <c r="B8424" s="620" t="s">
        <v>4802</v>
      </c>
      <c r="C8424" s="632" t="s">
        <v>4803</v>
      </c>
      <c r="D8424" s="634">
        <v>43530</v>
      </c>
      <c r="E8424" s="620" t="s">
        <v>1917</v>
      </c>
      <c r="F8424" s="636" t="s">
        <v>4804</v>
      </c>
      <c r="G8424" s="637"/>
      <c r="H8424" s="610" t="s">
        <v>286</v>
      </c>
      <c r="I8424" s="611"/>
      <c r="J8424" s="209" t="s">
        <v>287</v>
      </c>
      <c r="K8424" s="209" t="s">
        <v>16</v>
      </c>
      <c r="L8424" s="210">
        <v>650.28</v>
      </c>
    </row>
    <row r="8425" spans="1:12" s="194" customFormat="1" ht="266.64999999999998" customHeight="1" x14ac:dyDescent="0.15">
      <c r="A8425" s="625"/>
      <c r="B8425" s="621"/>
      <c r="C8425" s="633"/>
      <c r="D8425" s="635"/>
      <c r="E8425" s="621"/>
      <c r="F8425" s="638"/>
      <c r="G8425" s="639"/>
      <c r="H8425" s="610" t="s">
        <v>242</v>
      </c>
      <c r="I8425" s="611"/>
      <c r="J8425" s="209" t="s">
        <v>287</v>
      </c>
      <c r="K8425" s="209" t="s">
        <v>287</v>
      </c>
      <c r="L8425" s="210">
        <v>0</v>
      </c>
    </row>
    <row r="8426" spans="1:12" s="194" customFormat="1" ht="24.6" customHeight="1" x14ac:dyDescent="0.15">
      <c r="A8426" s="625"/>
      <c r="B8426" s="203" t="s">
        <v>6</v>
      </c>
      <c r="C8426" s="207" t="s">
        <v>5</v>
      </c>
      <c r="D8426" s="207" t="s">
        <v>288</v>
      </c>
      <c r="E8426" s="207" t="s">
        <v>289</v>
      </c>
      <c r="F8426" s="612"/>
      <c r="G8426" s="613"/>
      <c r="H8426" s="616" t="s">
        <v>290</v>
      </c>
      <c r="I8426" s="617"/>
      <c r="J8426" s="620" t="s">
        <v>287</v>
      </c>
      <c r="K8426" s="620" t="s">
        <v>16</v>
      </c>
      <c r="L8426" s="622">
        <v>250</v>
      </c>
    </row>
    <row r="8427" spans="1:12" s="194" customFormat="1" ht="24.6" customHeight="1" x14ac:dyDescent="0.15">
      <c r="A8427" s="626"/>
      <c r="B8427" s="209" t="s">
        <v>511</v>
      </c>
      <c r="C8427" s="209" t="s">
        <v>4804</v>
      </c>
      <c r="D8427" s="211">
        <v>43533</v>
      </c>
      <c r="E8427" s="209" t="s">
        <v>1598</v>
      </c>
      <c r="F8427" s="614"/>
      <c r="G8427" s="615"/>
      <c r="H8427" s="618"/>
      <c r="I8427" s="619"/>
      <c r="J8427" s="621"/>
      <c r="K8427" s="621"/>
      <c r="L8427" s="623"/>
    </row>
    <row r="8428" spans="1:12" s="194" customFormat="1" ht="24.6" customHeight="1" x14ac:dyDescent="0.15">
      <c r="A8428" s="624">
        <v>1582</v>
      </c>
      <c r="B8428" s="203" t="s">
        <v>12</v>
      </c>
      <c r="C8428" s="207" t="s">
        <v>11</v>
      </c>
      <c r="D8428" s="207" t="s">
        <v>280</v>
      </c>
      <c r="E8428" s="207" t="s">
        <v>281</v>
      </c>
      <c r="F8428" s="627" t="s">
        <v>8</v>
      </c>
      <c r="G8428" s="628"/>
      <c r="H8428" s="629"/>
      <c r="I8428" s="630"/>
      <c r="J8428" s="630"/>
      <c r="K8428" s="630"/>
      <c r="L8428" s="631"/>
    </row>
    <row r="8429" spans="1:12" s="194" customFormat="1" ht="26.65" customHeight="1" x14ac:dyDescent="0.15">
      <c r="A8429" s="625"/>
      <c r="B8429" s="620" t="s">
        <v>4805</v>
      </c>
      <c r="C8429" s="632" t="s">
        <v>4806</v>
      </c>
      <c r="D8429" s="634">
        <v>43414</v>
      </c>
      <c r="E8429" s="620" t="s">
        <v>3077</v>
      </c>
      <c r="F8429" s="636" t="s">
        <v>3078</v>
      </c>
      <c r="G8429" s="637"/>
      <c r="H8429" s="610" t="s">
        <v>286</v>
      </c>
      <c r="I8429" s="611"/>
      <c r="J8429" s="209" t="s">
        <v>287</v>
      </c>
      <c r="K8429" s="209" t="s">
        <v>16</v>
      </c>
      <c r="L8429" s="210">
        <v>412</v>
      </c>
    </row>
    <row r="8430" spans="1:12" s="194" customFormat="1" ht="255.95" customHeight="1" x14ac:dyDescent="0.15">
      <c r="A8430" s="625"/>
      <c r="B8430" s="621"/>
      <c r="C8430" s="633"/>
      <c r="D8430" s="635"/>
      <c r="E8430" s="621"/>
      <c r="F8430" s="638"/>
      <c r="G8430" s="639"/>
      <c r="H8430" s="610" t="s">
        <v>242</v>
      </c>
      <c r="I8430" s="611"/>
      <c r="J8430" s="209" t="s">
        <v>287</v>
      </c>
      <c r="K8430" s="209" t="s">
        <v>16</v>
      </c>
      <c r="L8430" s="210">
        <v>542.96</v>
      </c>
    </row>
    <row r="8431" spans="1:12" s="194" customFormat="1" ht="24.6" customHeight="1" x14ac:dyDescent="0.15">
      <c r="A8431" s="625"/>
      <c r="B8431" s="203" t="s">
        <v>6</v>
      </c>
      <c r="C8431" s="207" t="s">
        <v>5</v>
      </c>
      <c r="D8431" s="207" t="s">
        <v>288</v>
      </c>
      <c r="E8431" s="207" t="s">
        <v>289</v>
      </c>
      <c r="F8431" s="612"/>
      <c r="G8431" s="613"/>
      <c r="H8431" s="616" t="s">
        <v>290</v>
      </c>
      <c r="I8431" s="617"/>
      <c r="J8431" s="620" t="s">
        <v>287</v>
      </c>
      <c r="K8431" s="620" t="s">
        <v>287</v>
      </c>
      <c r="L8431" s="622">
        <v>0</v>
      </c>
    </row>
    <row r="8432" spans="1:12" s="194" customFormat="1" ht="24.6" customHeight="1" x14ac:dyDescent="0.15">
      <c r="A8432" s="626"/>
      <c r="B8432" s="209" t="s">
        <v>571</v>
      </c>
      <c r="C8432" s="209" t="s">
        <v>3078</v>
      </c>
      <c r="D8432" s="211">
        <v>43418</v>
      </c>
      <c r="E8432" s="209" t="s">
        <v>4700</v>
      </c>
      <c r="F8432" s="614"/>
      <c r="G8432" s="615"/>
      <c r="H8432" s="618"/>
      <c r="I8432" s="619"/>
      <c r="J8432" s="621"/>
      <c r="K8432" s="621"/>
      <c r="L8432" s="623"/>
    </row>
    <row r="8433" spans="1:12" s="194" customFormat="1" ht="24.6" customHeight="1" x14ac:dyDescent="0.15">
      <c r="A8433" s="624">
        <v>1583</v>
      </c>
      <c r="B8433" s="203" t="s">
        <v>12</v>
      </c>
      <c r="C8433" s="207" t="s">
        <v>11</v>
      </c>
      <c r="D8433" s="207" t="s">
        <v>280</v>
      </c>
      <c r="E8433" s="207" t="s">
        <v>281</v>
      </c>
      <c r="F8433" s="627" t="s">
        <v>8</v>
      </c>
      <c r="G8433" s="628"/>
      <c r="H8433" s="629"/>
      <c r="I8433" s="630"/>
      <c r="J8433" s="630"/>
      <c r="K8433" s="630"/>
      <c r="L8433" s="631"/>
    </row>
    <row r="8434" spans="1:12" s="194" customFormat="1" ht="26.65" customHeight="1" x14ac:dyDescent="0.15">
      <c r="A8434" s="625"/>
      <c r="B8434" s="620" t="s">
        <v>4805</v>
      </c>
      <c r="C8434" s="632" t="s">
        <v>4807</v>
      </c>
      <c r="D8434" s="634">
        <v>43503</v>
      </c>
      <c r="E8434" s="620" t="s">
        <v>1155</v>
      </c>
      <c r="F8434" s="636" t="s">
        <v>2682</v>
      </c>
      <c r="G8434" s="637"/>
      <c r="H8434" s="610" t="s">
        <v>286</v>
      </c>
      <c r="I8434" s="611"/>
      <c r="J8434" s="209" t="s">
        <v>287</v>
      </c>
      <c r="K8434" s="209" t="s">
        <v>16</v>
      </c>
      <c r="L8434" s="210">
        <v>355</v>
      </c>
    </row>
    <row r="8435" spans="1:12" s="194" customFormat="1" ht="409.6" customHeight="1" x14ac:dyDescent="0.15">
      <c r="A8435" s="625"/>
      <c r="B8435" s="640"/>
      <c r="C8435" s="641"/>
      <c r="D8435" s="642"/>
      <c r="E8435" s="640"/>
      <c r="F8435" s="643"/>
      <c r="G8435" s="644"/>
      <c r="H8435" s="616" t="s">
        <v>242</v>
      </c>
      <c r="I8435" s="617"/>
      <c r="J8435" s="620" t="s">
        <v>287</v>
      </c>
      <c r="K8435" s="620" t="s">
        <v>16</v>
      </c>
      <c r="L8435" s="622">
        <v>315.74</v>
      </c>
    </row>
    <row r="8436" spans="1:12" s="194" customFormat="1" ht="180.75" customHeight="1" x14ac:dyDescent="0.15">
      <c r="A8436" s="625"/>
      <c r="B8436" s="621"/>
      <c r="C8436" s="633"/>
      <c r="D8436" s="635"/>
      <c r="E8436" s="621"/>
      <c r="F8436" s="638"/>
      <c r="G8436" s="639"/>
      <c r="H8436" s="618"/>
      <c r="I8436" s="619"/>
      <c r="J8436" s="621"/>
      <c r="K8436" s="621"/>
      <c r="L8436" s="623"/>
    </row>
    <row r="8437" spans="1:12" s="194" customFormat="1" ht="24.6" customHeight="1" x14ac:dyDescent="0.15">
      <c r="A8437" s="625"/>
      <c r="B8437" s="203" t="s">
        <v>6</v>
      </c>
      <c r="C8437" s="207" t="s">
        <v>5</v>
      </c>
      <c r="D8437" s="207" t="s">
        <v>288</v>
      </c>
      <c r="E8437" s="207" t="s">
        <v>289</v>
      </c>
      <c r="F8437" s="612"/>
      <c r="G8437" s="613"/>
      <c r="H8437" s="616" t="s">
        <v>290</v>
      </c>
      <c r="I8437" s="617"/>
      <c r="J8437" s="620" t="s">
        <v>287</v>
      </c>
      <c r="K8437" s="620" t="s">
        <v>287</v>
      </c>
      <c r="L8437" s="622">
        <v>0</v>
      </c>
    </row>
    <row r="8438" spans="1:12" s="194" customFormat="1" ht="24.6" customHeight="1" x14ac:dyDescent="0.15">
      <c r="A8438" s="626"/>
      <c r="B8438" s="209" t="s">
        <v>571</v>
      </c>
      <c r="C8438" s="209" t="s">
        <v>2682</v>
      </c>
      <c r="D8438" s="211">
        <v>43505</v>
      </c>
      <c r="E8438" s="209" t="s">
        <v>4444</v>
      </c>
      <c r="F8438" s="614"/>
      <c r="G8438" s="615"/>
      <c r="H8438" s="618"/>
      <c r="I8438" s="619"/>
      <c r="J8438" s="621"/>
      <c r="K8438" s="621"/>
      <c r="L8438" s="623"/>
    </row>
    <row r="8439" spans="1:12" s="194" customFormat="1" ht="24.6" customHeight="1" x14ac:dyDescent="0.15">
      <c r="A8439" s="624">
        <v>1584</v>
      </c>
      <c r="B8439" s="203" t="s">
        <v>12</v>
      </c>
      <c r="C8439" s="207" t="s">
        <v>11</v>
      </c>
      <c r="D8439" s="207" t="s">
        <v>280</v>
      </c>
      <c r="E8439" s="207" t="s">
        <v>281</v>
      </c>
      <c r="F8439" s="627" t="s">
        <v>8</v>
      </c>
      <c r="G8439" s="628"/>
      <c r="H8439" s="629"/>
      <c r="I8439" s="630"/>
      <c r="J8439" s="630"/>
      <c r="K8439" s="630"/>
      <c r="L8439" s="631"/>
    </row>
    <row r="8440" spans="1:12" s="194" customFormat="1" ht="26.65" customHeight="1" x14ac:dyDescent="0.15">
      <c r="A8440" s="625"/>
      <c r="B8440" s="620" t="s">
        <v>4808</v>
      </c>
      <c r="C8440" s="632" t="s">
        <v>4809</v>
      </c>
      <c r="D8440" s="634">
        <v>43382</v>
      </c>
      <c r="E8440" s="620" t="s">
        <v>603</v>
      </c>
      <c r="F8440" s="636" t="s">
        <v>604</v>
      </c>
      <c r="G8440" s="637"/>
      <c r="H8440" s="610" t="s">
        <v>286</v>
      </c>
      <c r="I8440" s="611"/>
      <c r="J8440" s="209" t="s">
        <v>287</v>
      </c>
      <c r="K8440" s="209" t="s">
        <v>16</v>
      </c>
      <c r="L8440" s="210">
        <v>518</v>
      </c>
    </row>
    <row r="8441" spans="1:12" s="194" customFormat="1" ht="169.5" customHeight="1" x14ac:dyDescent="0.15">
      <c r="A8441" s="625"/>
      <c r="B8441" s="621"/>
      <c r="C8441" s="633"/>
      <c r="D8441" s="635"/>
      <c r="E8441" s="621"/>
      <c r="F8441" s="638"/>
      <c r="G8441" s="639"/>
      <c r="H8441" s="610" t="s">
        <v>242</v>
      </c>
      <c r="I8441" s="611"/>
      <c r="J8441" s="209" t="s">
        <v>287</v>
      </c>
      <c r="K8441" s="209" t="s">
        <v>16</v>
      </c>
      <c r="L8441" s="210">
        <v>315.95999999999998</v>
      </c>
    </row>
    <row r="8442" spans="1:12" s="194" customFormat="1" ht="24.6" customHeight="1" x14ac:dyDescent="0.15">
      <c r="A8442" s="625"/>
      <c r="B8442" s="203" t="s">
        <v>6</v>
      </c>
      <c r="C8442" s="207" t="s">
        <v>5</v>
      </c>
      <c r="D8442" s="207" t="s">
        <v>288</v>
      </c>
      <c r="E8442" s="207" t="s">
        <v>289</v>
      </c>
      <c r="F8442" s="612"/>
      <c r="G8442" s="613"/>
      <c r="H8442" s="616" t="s">
        <v>290</v>
      </c>
      <c r="I8442" s="617"/>
      <c r="J8442" s="620" t="s">
        <v>287</v>
      </c>
      <c r="K8442" s="620" t="s">
        <v>287</v>
      </c>
      <c r="L8442" s="622">
        <v>0</v>
      </c>
    </row>
    <row r="8443" spans="1:12" s="194" customFormat="1" ht="35.1" customHeight="1" x14ac:dyDescent="0.15">
      <c r="A8443" s="626"/>
      <c r="B8443" s="209" t="s">
        <v>4810</v>
      </c>
      <c r="C8443" s="209" t="s">
        <v>604</v>
      </c>
      <c r="D8443" s="211">
        <v>43384</v>
      </c>
      <c r="E8443" s="209" t="s">
        <v>2015</v>
      </c>
      <c r="F8443" s="614"/>
      <c r="G8443" s="615"/>
      <c r="H8443" s="618"/>
      <c r="I8443" s="619"/>
      <c r="J8443" s="621"/>
      <c r="K8443" s="621"/>
      <c r="L8443" s="623"/>
    </row>
    <row r="8444" spans="1:12" s="194" customFormat="1" ht="24.6" customHeight="1" x14ac:dyDescent="0.15">
      <c r="A8444" s="624">
        <v>1585</v>
      </c>
      <c r="B8444" s="203" t="s">
        <v>12</v>
      </c>
      <c r="C8444" s="207" t="s">
        <v>11</v>
      </c>
      <c r="D8444" s="207" t="s">
        <v>280</v>
      </c>
      <c r="E8444" s="207" t="s">
        <v>281</v>
      </c>
      <c r="F8444" s="627" t="s">
        <v>8</v>
      </c>
      <c r="G8444" s="628"/>
      <c r="H8444" s="629"/>
      <c r="I8444" s="630"/>
      <c r="J8444" s="630"/>
      <c r="K8444" s="630"/>
      <c r="L8444" s="631"/>
    </row>
    <row r="8445" spans="1:12" s="194" customFormat="1" ht="26.65" customHeight="1" x14ac:dyDescent="0.15">
      <c r="A8445" s="625"/>
      <c r="B8445" s="620" t="s">
        <v>4808</v>
      </c>
      <c r="C8445" s="632" t="s">
        <v>4811</v>
      </c>
      <c r="D8445" s="634">
        <v>43520</v>
      </c>
      <c r="E8445" s="620" t="s">
        <v>1240</v>
      </c>
      <c r="F8445" s="636" t="s">
        <v>4812</v>
      </c>
      <c r="G8445" s="637"/>
      <c r="H8445" s="610" t="s">
        <v>286</v>
      </c>
      <c r="I8445" s="611"/>
      <c r="J8445" s="209" t="s">
        <v>287</v>
      </c>
      <c r="K8445" s="209" t="s">
        <v>287</v>
      </c>
      <c r="L8445" s="210">
        <v>0</v>
      </c>
    </row>
    <row r="8446" spans="1:12" s="194" customFormat="1" ht="266.64999999999998" customHeight="1" x14ac:dyDescent="0.15">
      <c r="A8446" s="625"/>
      <c r="B8446" s="621"/>
      <c r="C8446" s="633"/>
      <c r="D8446" s="635"/>
      <c r="E8446" s="621"/>
      <c r="F8446" s="638"/>
      <c r="G8446" s="639"/>
      <c r="H8446" s="610" t="s">
        <v>242</v>
      </c>
      <c r="I8446" s="611"/>
      <c r="J8446" s="209" t="s">
        <v>287</v>
      </c>
      <c r="K8446" s="209" t="s">
        <v>16</v>
      </c>
      <c r="L8446" s="210">
        <v>692.77</v>
      </c>
    </row>
    <row r="8447" spans="1:12" s="194" customFormat="1" ht="24.6" customHeight="1" x14ac:dyDescent="0.15">
      <c r="A8447" s="625"/>
      <c r="B8447" s="203" t="s">
        <v>6</v>
      </c>
      <c r="C8447" s="207" t="s">
        <v>5</v>
      </c>
      <c r="D8447" s="207" t="s">
        <v>288</v>
      </c>
      <c r="E8447" s="207" t="s">
        <v>289</v>
      </c>
      <c r="F8447" s="612"/>
      <c r="G8447" s="613"/>
      <c r="H8447" s="616" t="s">
        <v>290</v>
      </c>
      <c r="I8447" s="617"/>
      <c r="J8447" s="620" t="s">
        <v>287</v>
      </c>
      <c r="K8447" s="620" t="s">
        <v>16</v>
      </c>
      <c r="L8447" s="622">
        <v>53.44</v>
      </c>
    </row>
    <row r="8448" spans="1:12" s="194" customFormat="1" ht="35.1" customHeight="1" x14ac:dyDescent="0.15">
      <c r="A8448" s="626"/>
      <c r="B8448" s="209" t="s">
        <v>4810</v>
      </c>
      <c r="C8448" s="209" t="s">
        <v>4812</v>
      </c>
      <c r="D8448" s="211">
        <v>43525</v>
      </c>
      <c r="E8448" s="209" t="s">
        <v>2373</v>
      </c>
      <c r="F8448" s="614"/>
      <c r="G8448" s="615"/>
      <c r="H8448" s="618"/>
      <c r="I8448" s="619"/>
      <c r="J8448" s="621"/>
      <c r="K8448" s="621"/>
      <c r="L8448" s="623"/>
    </row>
    <row r="8449" spans="1:12" s="194" customFormat="1" ht="24.6" customHeight="1" x14ac:dyDescent="0.15">
      <c r="A8449" s="624">
        <v>1586</v>
      </c>
      <c r="B8449" s="203" t="s">
        <v>12</v>
      </c>
      <c r="C8449" s="207" t="s">
        <v>11</v>
      </c>
      <c r="D8449" s="207" t="s">
        <v>280</v>
      </c>
      <c r="E8449" s="207" t="s">
        <v>281</v>
      </c>
      <c r="F8449" s="627" t="s">
        <v>8</v>
      </c>
      <c r="G8449" s="628"/>
      <c r="H8449" s="629"/>
      <c r="I8449" s="630"/>
      <c r="J8449" s="630"/>
      <c r="K8449" s="630"/>
      <c r="L8449" s="631"/>
    </row>
    <row r="8450" spans="1:12" s="194" customFormat="1" ht="26.65" customHeight="1" x14ac:dyDescent="0.15">
      <c r="A8450" s="625"/>
      <c r="B8450" s="620" t="s">
        <v>4808</v>
      </c>
      <c r="C8450" s="632" t="s">
        <v>4813</v>
      </c>
      <c r="D8450" s="634">
        <v>43550</v>
      </c>
      <c r="E8450" s="620" t="s">
        <v>1258</v>
      </c>
      <c r="F8450" s="636" t="s">
        <v>4814</v>
      </c>
      <c r="G8450" s="637"/>
      <c r="H8450" s="610" t="s">
        <v>286</v>
      </c>
      <c r="I8450" s="611"/>
      <c r="J8450" s="209" t="s">
        <v>287</v>
      </c>
      <c r="K8450" s="209" t="s">
        <v>16</v>
      </c>
      <c r="L8450" s="210">
        <v>437.82</v>
      </c>
    </row>
    <row r="8451" spans="1:12" s="194" customFormat="1" ht="137.65" customHeight="1" x14ac:dyDescent="0.15">
      <c r="A8451" s="625"/>
      <c r="B8451" s="621"/>
      <c r="C8451" s="633"/>
      <c r="D8451" s="635"/>
      <c r="E8451" s="621"/>
      <c r="F8451" s="638"/>
      <c r="G8451" s="639"/>
      <c r="H8451" s="610" t="s">
        <v>242</v>
      </c>
      <c r="I8451" s="611"/>
      <c r="J8451" s="209" t="s">
        <v>287</v>
      </c>
      <c r="K8451" s="209" t="s">
        <v>16</v>
      </c>
      <c r="L8451" s="210">
        <v>2329.6999999999998</v>
      </c>
    </row>
    <row r="8452" spans="1:12" s="194" customFormat="1" ht="24.6" customHeight="1" x14ac:dyDescent="0.15">
      <c r="A8452" s="625"/>
      <c r="B8452" s="203" t="s">
        <v>6</v>
      </c>
      <c r="C8452" s="207" t="s">
        <v>5</v>
      </c>
      <c r="D8452" s="207" t="s">
        <v>288</v>
      </c>
      <c r="E8452" s="207" t="s">
        <v>289</v>
      </c>
      <c r="F8452" s="612"/>
      <c r="G8452" s="613"/>
      <c r="H8452" s="616" t="s">
        <v>290</v>
      </c>
      <c r="I8452" s="617"/>
      <c r="J8452" s="620" t="s">
        <v>287</v>
      </c>
      <c r="K8452" s="620" t="s">
        <v>287</v>
      </c>
      <c r="L8452" s="622">
        <v>0</v>
      </c>
    </row>
    <row r="8453" spans="1:12" s="194" customFormat="1" ht="35.1" customHeight="1" x14ac:dyDescent="0.15">
      <c r="A8453" s="626"/>
      <c r="B8453" s="209" t="s">
        <v>4810</v>
      </c>
      <c r="C8453" s="209" t="s">
        <v>4814</v>
      </c>
      <c r="D8453" s="211">
        <v>43554</v>
      </c>
      <c r="E8453" s="209" t="s">
        <v>312</v>
      </c>
      <c r="F8453" s="614"/>
      <c r="G8453" s="615"/>
      <c r="H8453" s="618"/>
      <c r="I8453" s="619"/>
      <c r="J8453" s="621"/>
      <c r="K8453" s="621"/>
      <c r="L8453" s="623"/>
    </row>
    <row r="8454" spans="1:12" s="194" customFormat="1" ht="24.6" customHeight="1" x14ac:dyDescent="0.15">
      <c r="A8454" s="624">
        <v>1587</v>
      </c>
      <c r="B8454" s="203" t="s">
        <v>12</v>
      </c>
      <c r="C8454" s="207" t="s">
        <v>11</v>
      </c>
      <c r="D8454" s="207" t="s">
        <v>280</v>
      </c>
      <c r="E8454" s="207" t="s">
        <v>281</v>
      </c>
      <c r="F8454" s="627" t="s">
        <v>8</v>
      </c>
      <c r="G8454" s="628"/>
      <c r="H8454" s="629"/>
      <c r="I8454" s="630"/>
      <c r="J8454" s="630"/>
      <c r="K8454" s="630"/>
      <c r="L8454" s="631"/>
    </row>
    <row r="8455" spans="1:12" s="194" customFormat="1" ht="26.65" customHeight="1" x14ac:dyDescent="0.15">
      <c r="A8455" s="625"/>
      <c r="B8455" s="620" t="s">
        <v>4815</v>
      </c>
      <c r="C8455" s="632" t="s">
        <v>4816</v>
      </c>
      <c r="D8455" s="634">
        <v>43374</v>
      </c>
      <c r="E8455" s="620" t="s">
        <v>1917</v>
      </c>
      <c r="F8455" s="636" t="s">
        <v>4817</v>
      </c>
      <c r="G8455" s="637"/>
      <c r="H8455" s="610" t="s">
        <v>286</v>
      </c>
      <c r="I8455" s="611"/>
      <c r="J8455" s="209" t="s">
        <v>287</v>
      </c>
      <c r="K8455" s="209" t="s">
        <v>16</v>
      </c>
      <c r="L8455" s="210">
        <v>378</v>
      </c>
    </row>
    <row r="8456" spans="1:12" s="194" customFormat="1" ht="331.15" customHeight="1" x14ac:dyDescent="0.15">
      <c r="A8456" s="625"/>
      <c r="B8456" s="621"/>
      <c r="C8456" s="633"/>
      <c r="D8456" s="635"/>
      <c r="E8456" s="621"/>
      <c r="F8456" s="638"/>
      <c r="G8456" s="639"/>
      <c r="H8456" s="610" t="s">
        <v>242</v>
      </c>
      <c r="I8456" s="611"/>
      <c r="J8456" s="209" t="s">
        <v>287</v>
      </c>
      <c r="K8456" s="209" t="s">
        <v>287</v>
      </c>
      <c r="L8456" s="210">
        <v>0</v>
      </c>
    </row>
    <row r="8457" spans="1:12" s="194" customFormat="1" ht="24.6" customHeight="1" x14ac:dyDescent="0.15">
      <c r="A8457" s="625"/>
      <c r="B8457" s="203" t="s">
        <v>6</v>
      </c>
      <c r="C8457" s="207" t="s">
        <v>5</v>
      </c>
      <c r="D8457" s="207" t="s">
        <v>288</v>
      </c>
      <c r="E8457" s="207" t="s">
        <v>289</v>
      </c>
      <c r="F8457" s="612"/>
      <c r="G8457" s="613"/>
      <c r="H8457" s="616" t="s">
        <v>290</v>
      </c>
      <c r="I8457" s="617"/>
      <c r="J8457" s="620" t="s">
        <v>287</v>
      </c>
      <c r="K8457" s="620" t="s">
        <v>287</v>
      </c>
      <c r="L8457" s="622">
        <v>0</v>
      </c>
    </row>
    <row r="8458" spans="1:12" s="194" customFormat="1" ht="35.1" customHeight="1" x14ac:dyDescent="0.15">
      <c r="A8458" s="626"/>
      <c r="B8458" s="209" t="s">
        <v>4185</v>
      </c>
      <c r="C8458" s="209" t="s">
        <v>4817</v>
      </c>
      <c r="D8458" s="211">
        <v>43376</v>
      </c>
      <c r="E8458" s="209" t="s">
        <v>711</v>
      </c>
      <c r="F8458" s="614"/>
      <c r="G8458" s="615"/>
      <c r="H8458" s="618"/>
      <c r="I8458" s="619"/>
      <c r="J8458" s="621"/>
      <c r="K8458" s="621"/>
      <c r="L8458" s="623"/>
    </row>
    <row r="8459" spans="1:12" s="194" customFormat="1" ht="24.6" customHeight="1" x14ac:dyDescent="0.15">
      <c r="A8459" s="624">
        <v>1588</v>
      </c>
      <c r="B8459" s="203" t="s">
        <v>12</v>
      </c>
      <c r="C8459" s="207" t="s">
        <v>11</v>
      </c>
      <c r="D8459" s="207" t="s">
        <v>280</v>
      </c>
      <c r="E8459" s="207" t="s">
        <v>281</v>
      </c>
      <c r="F8459" s="627" t="s">
        <v>8</v>
      </c>
      <c r="G8459" s="628"/>
      <c r="H8459" s="629"/>
      <c r="I8459" s="630"/>
      <c r="J8459" s="630"/>
      <c r="K8459" s="630"/>
      <c r="L8459" s="631"/>
    </row>
    <row r="8460" spans="1:12" s="194" customFormat="1" ht="26.65" customHeight="1" x14ac:dyDescent="0.15">
      <c r="A8460" s="625"/>
      <c r="B8460" s="620" t="s">
        <v>4818</v>
      </c>
      <c r="C8460" s="632" t="s">
        <v>4819</v>
      </c>
      <c r="D8460" s="634">
        <v>43374</v>
      </c>
      <c r="E8460" s="620" t="s">
        <v>4820</v>
      </c>
      <c r="F8460" s="636" t="s">
        <v>4821</v>
      </c>
      <c r="G8460" s="637"/>
      <c r="H8460" s="610" t="s">
        <v>286</v>
      </c>
      <c r="I8460" s="611"/>
      <c r="J8460" s="209" t="s">
        <v>287</v>
      </c>
      <c r="K8460" s="209" t="s">
        <v>16</v>
      </c>
      <c r="L8460" s="210">
        <v>614.9</v>
      </c>
    </row>
    <row r="8461" spans="1:12" s="194" customFormat="1" ht="409.6" customHeight="1" x14ac:dyDescent="0.15">
      <c r="A8461" s="625"/>
      <c r="B8461" s="640"/>
      <c r="C8461" s="641"/>
      <c r="D8461" s="642"/>
      <c r="E8461" s="640"/>
      <c r="F8461" s="643"/>
      <c r="G8461" s="644"/>
      <c r="H8461" s="616" t="s">
        <v>242</v>
      </c>
      <c r="I8461" s="617"/>
      <c r="J8461" s="620" t="s">
        <v>287</v>
      </c>
      <c r="K8461" s="620" t="s">
        <v>16</v>
      </c>
      <c r="L8461" s="622">
        <v>4251.75</v>
      </c>
    </row>
    <row r="8462" spans="1:12" s="194" customFormat="1" ht="299.64999999999998" customHeight="1" x14ac:dyDescent="0.15">
      <c r="A8462" s="625"/>
      <c r="B8462" s="621"/>
      <c r="C8462" s="633"/>
      <c r="D8462" s="635"/>
      <c r="E8462" s="621"/>
      <c r="F8462" s="638"/>
      <c r="G8462" s="639"/>
      <c r="H8462" s="618"/>
      <c r="I8462" s="619"/>
      <c r="J8462" s="621"/>
      <c r="K8462" s="621"/>
      <c r="L8462" s="623"/>
    </row>
    <row r="8463" spans="1:12" s="194" customFormat="1" ht="24.6" customHeight="1" x14ac:dyDescent="0.15">
      <c r="A8463" s="625"/>
      <c r="B8463" s="203" t="s">
        <v>6</v>
      </c>
      <c r="C8463" s="207" t="s">
        <v>5</v>
      </c>
      <c r="D8463" s="207" t="s">
        <v>288</v>
      </c>
      <c r="E8463" s="207" t="s">
        <v>289</v>
      </c>
      <c r="F8463" s="612"/>
      <c r="G8463" s="613"/>
      <c r="H8463" s="616" t="s">
        <v>290</v>
      </c>
      <c r="I8463" s="617"/>
      <c r="J8463" s="620" t="s">
        <v>287</v>
      </c>
      <c r="K8463" s="620" t="s">
        <v>287</v>
      </c>
      <c r="L8463" s="622">
        <v>0</v>
      </c>
    </row>
    <row r="8464" spans="1:12" s="194" customFormat="1" ht="35.1" customHeight="1" x14ac:dyDescent="0.15">
      <c r="A8464" s="626"/>
      <c r="B8464" s="209" t="s">
        <v>4822</v>
      </c>
      <c r="C8464" s="209" t="s">
        <v>4821</v>
      </c>
      <c r="D8464" s="211">
        <v>43380</v>
      </c>
      <c r="E8464" s="209" t="s">
        <v>1027</v>
      </c>
      <c r="F8464" s="614"/>
      <c r="G8464" s="615"/>
      <c r="H8464" s="618"/>
      <c r="I8464" s="619"/>
      <c r="J8464" s="621"/>
      <c r="K8464" s="621"/>
      <c r="L8464" s="623"/>
    </row>
    <row r="8465" spans="1:12" s="194" customFormat="1" ht="24.6" customHeight="1" x14ac:dyDescent="0.15">
      <c r="A8465" s="624">
        <v>1589</v>
      </c>
      <c r="B8465" s="203" t="s">
        <v>12</v>
      </c>
      <c r="C8465" s="207" t="s">
        <v>11</v>
      </c>
      <c r="D8465" s="207" t="s">
        <v>280</v>
      </c>
      <c r="E8465" s="207" t="s">
        <v>281</v>
      </c>
      <c r="F8465" s="627" t="s">
        <v>8</v>
      </c>
      <c r="G8465" s="628"/>
      <c r="H8465" s="629"/>
      <c r="I8465" s="630"/>
      <c r="J8465" s="630"/>
      <c r="K8465" s="630"/>
      <c r="L8465" s="631"/>
    </row>
    <row r="8466" spans="1:12" s="194" customFormat="1" ht="26.65" customHeight="1" x14ac:dyDescent="0.15">
      <c r="A8466" s="625"/>
      <c r="B8466" s="620" t="s">
        <v>4818</v>
      </c>
      <c r="C8466" s="632" t="s">
        <v>4819</v>
      </c>
      <c r="D8466" s="634">
        <v>43374</v>
      </c>
      <c r="E8466" s="620" t="s">
        <v>4820</v>
      </c>
      <c r="F8466" s="636" t="s">
        <v>4823</v>
      </c>
      <c r="G8466" s="637"/>
      <c r="H8466" s="610" t="s">
        <v>286</v>
      </c>
      <c r="I8466" s="611"/>
      <c r="J8466" s="209" t="s">
        <v>287</v>
      </c>
      <c r="K8466" s="209" t="s">
        <v>16</v>
      </c>
      <c r="L8466" s="210">
        <v>1064</v>
      </c>
    </row>
    <row r="8467" spans="1:12" s="194" customFormat="1" ht="409.6" customHeight="1" x14ac:dyDescent="0.15">
      <c r="A8467" s="625"/>
      <c r="B8467" s="640"/>
      <c r="C8467" s="641"/>
      <c r="D8467" s="642"/>
      <c r="E8467" s="640"/>
      <c r="F8467" s="643"/>
      <c r="G8467" s="644"/>
      <c r="H8467" s="616" t="s">
        <v>242</v>
      </c>
      <c r="I8467" s="617"/>
      <c r="J8467" s="620" t="s">
        <v>287</v>
      </c>
      <c r="K8467" s="620" t="s">
        <v>287</v>
      </c>
      <c r="L8467" s="622">
        <v>0</v>
      </c>
    </row>
    <row r="8468" spans="1:12" s="194" customFormat="1" ht="299.64999999999998" customHeight="1" x14ac:dyDescent="0.15">
      <c r="A8468" s="625"/>
      <c r="B8468" s="621"/>
      <c r="C8468" s="633"/>
      <c r="D8468" s="635"/>
      <c r="E8468" s="621"/>
      <c r="F8468" s="638"/>
      <c r="G8468" s="639"/>
      <c r="H8468" s="618"/>
      <c r="I8468" s="619"/>
      <c r="J8468" s="621"/>
      <c r="K8468" s="621"/>
      <c r="L8468" s="623"/>
    </row>
    <row r="8469" spans="1:12" s="194" customFormat="1" ht="24.6" customHeight="1" x14ac:dyDescent="0.15">
      <c r="A8469" s="625"/>
      <c r="B8469" s="203" t="s">
        <v>6</v>
      </c>
      <c r="C8469" s="207" t="s">
        <v>5</v>
      </c>
      <c r="D8469" s="207" t="s">
        <v>288</v>
      </c>
      <c r="E8469" s="207" t="s">
        <v>289</v>
      </c>
      <c r="F8469" s="612"/>
      <c r="G8469" s="613"/>
      <c r="H8469" s="616" t="s">
        <v>290</v>
      </c>
      <c r="I8469" s="617"/>
      <c r="J8469" s="620" t="s">
        <v>287</v>
      </c>
      <c r="K8469" s="620" t="s">
        <v>287</v>
      </c>
      <c r="L8469" s="622">
        <v>0</v>
      </c>
    </row>
    <row r="8470" spans="1:12" s="194" customFormat="1" ht="35.1" customHeight="1" x14ac:dyDescent="0.15">
      <c r="A8470" s="626"/>
      <c r="B8470" s="209" t="s">
        <v>4822</v>
      </c>
      <c r="C8470" s="209" t="s">
        <v>4823</v>
      </c>
      <c r="D8470" s="211">
        <v>43380</v>
      </c>
      <c r="E8470" s="209" t="s">
        <v>1027</v>
      </c>
      <c r="F8470" s="614"/>
      <c r="G8470" s="615"/>
      <c r="H8470" s="618"/>
      <c r="I8470" s="619"/>
      <c r="J8470" s="621"/>
      <c r="K8470" s="621"/>
      <c r="L8470" s="623"/>
    </row>
    <row r="8471" spans="1:12" s="194" customFormat="1" ht="24.6" customHeight="1" x14ac:dyDescent="0.15">
      <c r="A8471" s="624">
        <v>1590</v>
      </c>
      <c r="B8471" s="203" t="s">
        <v>12</v>
      </c>
      <c r="C8471" s="207" t="s">
        <v>11</v>
      </c>
      <c r="D8471" s="207" t="s">
        <v>280</v>
      </c>
      <c r="E8471" s="207" t="s">
        <v>281</v>
      </c>
      <c r="F8471" s="627" t="s">
        <v>8</v>
      </c>
      <c r="G8471" s="628"/>
      <c r="H8471" s="629"/>
      <c r="I8471" s="630"/>
      <c r="J8471" s="630"/>
      <c r="K8471" s="630"/>
      <c r="L8471" s="631"/>
    </row>
    <row r="8472" spans="1:12" s="194" customFormat="1" ht="26.65" customHeight="1" x14ac:dyDescent="0.15">
      <c r="A8472" s="625"/>
      <c r="B8472" s="620" t="s">
        <v>4824</v>
      </c>
      <c r="C8472" s="632" t="s">
        <v>4825</v>
      </c>
      <c r="D8472" s="634">
        <v>43406</v>
      </c>
      <c r="E8472" s="620" t="s">
        <v>582</v>
      </c>
      <c r="F8472" s="636" t="s">
        <v>4248</v>
      </c>
      <c r="G8472" s="637"/>
      <c r="H8472" s="610" t="s">
        <v>286</v>
      </c>
      <c r="I8472" s="611"/>
      <c r="J8472" s="209" t="s">
        <v>287</v>
      </c>
      <c r="K8472" s="209" t="s">
        <v>287</v>
      </c>
      <c r="L8472" s="210">
        <v>0</v>
      </c>
    </row>
    <row r="8473" spans="1:12" s="194" customFormat="1" ht="320.45" customHeight="1" x14ac:dyDescent="0.15">
      <c r="A8473" s="625"/>
      <c r="B8473" s="621"/>
      <c r="C8473" s="633"/>
      <c r="D8473" s="635"/>
      <c r="E8473" s="621"/>
      <c r="F8473" s="638"/>
      <c r="G8473" s="639"/>
      <c r="H8473" s="610" t="s">
        <v>242</v>
      </c>
      <c r="I8473" s="611"/>
      <c r="J8473" s="209" t="s">
        <v>287</v>
      </c>
      <c r="K8473" s="209" t="s">
        <v>16</v>
      </c>
      <c r="L8473" s="210">
        <v>1287</v>
      </c>
    </row>
    <row r="8474" spans="1:12" s="194" customFormat="1" ht="24.6" customHeight="1" x14ac:dyDescent="0.15">
      <c r="A8474" s="625"/>
      <c r="B8474" s="203" t="s">
        <v>6</v>
      </c>
      <c r="C8474" s="207" t="s">
        <v>5</v>
      </c>
      <c r="D8474" s="207" t="s">
        <v>288</v>
      </c>
      <c r="E8474" s="207" t="s">
        <v>289</v>
      </c>
      <c r="F8474" s="612"/>
      <c r="G8474" s="613"/>
      <c r="H8474" s="616" t="s">
        <v>290</v>
      </c>
      <c r="I8474" s="617"/>
      <c r="J8474" s="620" t="s">
        <v>287</v>
      </c>
      <c r="K8474" s="620" t="s">
        <v>16</v>
      </c>
      <c r="L8474" s="622">
        <v>569.95000000000005</v>
      </c>
    </row>
    <row r="8475" spans="1:12" s="194" customFormat="1" ht="24.6" customHeight="1" x14ac:dyDescent="0.15">
      <c r="A8475" s="626"/>
      <c r="B8475" s="209" t="s">
        <v>790</v>
      </c>
      <c r="C8475" s="209" t="s">
        <v>4248</v>
      </c>
      <c r="D8475" s="211">
        <v>43411</v>
      </c>
      <c r="E8475" s="209" t="s">
        <v>1165</v>
      </c>
      <c r="F8475" s="614"/>
      <c r="G8475" s="615"/>
      <c r="H8475" s="618"/>
      <c r="I8475" s="619"/>
      <c r="J8475" s="621"/>
      <c r="K8475" s="621"/>
      <c r="L8475" s="623"/>
    </row>
    <row r="8476" spans="1:12" s="194" customFormat="1" ht="24.6" customHeight="1" x14ac:dyDescent="0.15">
      <c r="A8476" s="624">
        <v>1591</v>
      </c>
      <c r="B8476" s="203" t="s">
        <v>12</v>
      </c>
      <c r="C8476" s="207" t="s">
        <v>11</v>
      </c>
      <c r="D8476" s="207" t="s">
        <v>280</v>
      </c>
      <c r="E8476" s="207" t="s">
        <v>281</v>
      </c>
      <c r="F8476" s="627" t="s">
        <v>8</v>
      </c>
      <c r="G8476" s="628"/>
      <c r="H8476" s="629"/>
      <c r="I8476" s="630"/>
      <c r="J8476" s="630"/>
      <c r="K8476" s="630"/>
      <c r="L8476" s="631"/>
    </row>
    <row r="8477" spans="1:12" s="194" customFormat="1" ht="26.65" customHeight="1" x14ac:dyDescent="0.15">
      <c r="A8477" s="625"/>
      <c r="B8477" s="620" t="s">
        <v>4824</v>
      </c>
      <c r="C8477" s="632" t="s">
        <v>4826</v>
      </c>
      <c r="D8477" s="634">
        <v>43503</v>
      </c>
      <c r="E8477" s="620" t="s">
        <v>783</v>
      </c>
      <c r="F8477" s="636" t="s">
        <v>2129</v>
      </c>
      <c r="G8477" s="637"/>
      <c r="H8477" s="610" t="s">
        <v>286</v>
      </c>
      <c r="I8477" s="611"/>
      <c r="J8477" s="209" t="s">
        <v>287</v>
      </c>
      <c r="K8477" s="209" t="s">
        <v>16</v>
      </c>
      <c r="L8477" s="210">
        <v>436.56</v>
      </c>
    </row>
    <row r="8478" spans="1:12" s="194" customFormat="1" ht="409.6" customHeight="1" x14ac:dyDescent="0.15">
      <c r="A8478" s="625"/>
      <c r="B8478" s="640"/>
      <c r="C8478" s="641"/>
      <c r="D8478" s="642"/>
      <c r="E8478" s="640"/>
      <c r="F8478" s="643"/>
      <c r="G8478" s="644"/>
      <c r="H8478" s="616" t="s">
        <v>242</v>
      </c>
      <c r="I8478" s="617"/>
      <c r="J8478" s="620" t="s">
        <v>287</v>
      </c>
      <c r="K8478" s="620" t="s">
        <v>16</v>
      </c>
      <c r="L8478" s="622">
        <v>281.39999999999998</v>
      </c>
    </row>
    <row r="8479" spans="1:12" s="194" customFormat="1" ht="51.75" customHeight="1" x14ac:dyDescent="0.15">
      <c r="A8479" s="625"/>
      <c r="B8479" s="621"/>
      <c r="C8479" s="633"/>
      <c r="D8479" s="635"/>
      <c r="E8479" s="621"/>
      <c r="F8479" s="638"/>
      <c r="G8479" s="639"/>
      <c r="H8479" s="618"/>
      <c r="I8479" s="619"/>
      <c r="J8479" s="621"/>
      <c r="K8479" s="621"/>
      <c r="L8479" s="623"/>
    </row>
    <row r="8480" spans="1:12" s="194" customFormat="1" ht="24.6" customHeight="1" x14ac:dyDescent="0.15">
      <c r="A8480" s="625"/>
      <c r="B8480" s="203" t="s">
        <v>6</v>
      </c>
      <c r="C8480" s="207" t="s">
        <v>5</v>
      </c>
      <c r="D8480" s="207" t="s">
        <v>288</v>
      </c>
      <c r="E8480" s="207" t="s">
        <v>289</v>
      </c>
      <c r="F8480" s="612"/>
      <c r="G8480" s="613"/>
      <c r="H8480" s="616" t="s">
        <v>290</v>
      </c>
      <c r="I8480" s="617"/>
      <c r="J8480" s="620" t="s">
        <v>287</v>
      </c>
      <c r="K8480" s="620" t="s">
        <v>16</v>
      </c>
      <c r="L8480" s="622">
        <v>100</v>
      </c>
    </row>
    <row r="8481" spans="1:12" s="194" customFormat="1" ht="24.6" customHeight="1" x14ac:dyDescent="0.15">
      <c r="A8481" s="626"/>
      <c r="B8481" s="209" t="s">
        <v>790</v>
      </c>
      <c r="C8481" s="209" t="s">
        <v>2129</v>
      </c>
      <c r="D8481" s="211">
        <v>43505</v>
      </c>
      <c r="E8481" s="209" t="s">
        <v>4444</v>
      </c>
      <c r="F8481" s="614"/>
      <c r="G8481" s="615"/>
      <c r="H8481" s="618"/>
      <c r="I8481" s="619"/>
      <c r="J8481" s="621"/>
      <c r="K8481" s="621"/>
      <c r="L8481" s="623"/>
    </row>
    <row r="8482" spans="1:12" s="194" customFormat="1" ht="24.6" customHeight="1" x14ac:dyDescent="0.15">
      <c r="A8482" s="624">
        <v>1592</v>
      </c>
      <c r="B8482" s="203" t="s">
        <v>12</v>
      </c>
      <c r="C8482" s="207" t="s">
        <v>11</v>
      </c>
      <c r="D8482" s="207" t="s">
        <v>280</v>
      </c>
      <c r="E8482" s="207" t="s">
        <v>281</v>
      </c>
      <c r="F8482" s="627" t="s">
        <v>8</v>
      </c>
      <c r="G8482" s="628"/>
      <c r="H8482" s="629"/>
      <c r="I8482" s="630"/>
      <c r="J8482" s="630"/>
      <c r="K8482" s="630"/>
      <c r="L8482" s="631"/>
    </row>
    <row r="8483" spans="1:12" s="194" customFormat="1" ht="26.65" customHeight="1" x14ac:dyDescent="0.15">
      <c r="A8483" s="625"/>
      <c r="B8483" s="620" t="s">
        <v>4827</v>
      </c>
      <c r="C8483" s="632" t="s">
        <v>4828</v>
      </c>
      <c r="D8483" s="634">
        <v>43389</v>
      </c>
      <c r="E8483" s="620" t="s">
        <v>1604</v>
      </c>
      <c r="F8483" s="636" t="s">
        <v>1605</v>
      </c>
      <c r="G8483" s="637"/>
      <c r="H8483" s="610" t="s">
        <v>286</v>
      </c>
      <c r="I8483" s="611"/>
      <c r="J8483" s="209" t="s">
        <v>287</v>
      </c>
      <c r="K8483" s="209" t="s">
        <v>16</v>
      </c>
      <c r="L8483" s="210">
        <v>373.66</v>
      </c>
    </row>
    <row r="8484" spans="1:12" s="194" customFormat="1" ht="202.15" customHeight="1" x14ac:dyDescent="0.15">
      <c r="A8484" s="625"/>
      <c r="B8484" s="621"/>
      <c r="C8484" s="633"/>
      <c r="D8484" s="635"/>
      <c r="E8484" s="621"/>
      <c r="F8484" s="638"/>
      <c r="G8484" s="639"/>
      <c r="H8484" s="610" t="s">
        <v>242</v>
      </c>
      <c r="I8484" s="611"/>
      <c r="J8484" s="209" t="s">
        <v>287</v>
      </c>
      <c r="K8484" s="209" t="s">
        <v>16</v>
      </c>
      <c r="L8484" s="210">
        <v>337.39</v>
      </c>
    </row>
    <row r="8485" spans="1:12" s="194" customFormat="1" ht="24.6" customHeight="1" x14ac:dyDescent="0.15">
      <c r="A8485" s="625"/>
      <c r="B8485" s="203" t="s">
        <v>6</v>
      </c>
      <c r="C8485" s="207" t="s">
        <v>5</v>
      </c>
      <c r="D8485" s="207" t="s">
        <v>288</v>
      </c>
      <c r="E8485" s="207" t="s">
        <v>289</v>
      </c>
      <c r="F8485" s="612"/>
      <c r="G8485" s="613"/>
      <c r="H8485" s="616" t="s">
        <v>290</v>
      </c>
      <c r="I8485" s="617"/>
      <c r="J8485" s="620" t="s">
        <v>287</v>
      </c>
      <c r="K8485" s="620" t="s">
        <v>287</v>
      </c>
      <c r="L8485" s="622">
        <v>0</v>
      </c>
    </row>
    <row r="8486" spans="1:12" s="194" customFormat="1" ht="24.6" customHeight="1" x14ac:dyDescent="0.15">
      <c r="A8486" s="626"/>
      <c r="B8486" s="209" t="s">
        <v>291</v>
      </c>
      <c r="C8486" s="209" t="s">
        <v>1605</v>
      </c>
      <c r="D8486" s="211">
        <v>43391</v>
      </c>
      <c r="E8486" s="209" t="s">
        <v>3141</v>
      </c>
      <c r="F8486" s="614"/>
      <c r="G8486" s="615"/>
      <c r="H8486" s="618"/>
      <c r="I8486" s="619"/>
      <c r="J8486" s="621"/>
      <c r="K8486" s="621"/>
      <c r="L8486" s="623"/>
    </row>
    <row r="8487" spans="1:12" s="194" customFormat="1" ht="24.6" customHeight="1" x14ac:dyDescent="0.15">
      <c r="A8487" s="624">
        <v>1593</v>
      </c>
      <c r="B8487" s="203" t="s">
        <v>12</v>
      </c>
      <c r="C8487" s="207" t="s">
        <v>11</v>
      </c>
      <c r="D8487" s="207" t="s">
        <v>280</v>
      </c>
      <c r="E8487" s="207" t="s">
        <v>281</v>
      </c>
      <c r="F8487" s="627" t="s">
        <v>8</v>
      </c>
      <c r="G8487" s="628"/>
      <c r="H8487" s="629"/>
      <c r="I8487" s="630"/>
      <c r="J8487" s="630"/>
      <c r="K8487" s="630"/>
      <c r="L8487" s="631"/>
    </row>
    <row r="8488" spans="1:12" s="194" customFormat="1" ht="26.65" customHeight="1" x14ac:dyDescent="0.15">
      <c r="A8488" s="625"/>
      <c r="B8488" s="620" t="s">
        <v>4829</v>
      </c>
      <c r="C8488" s="632" t="s">
        <v>4830</v>
      </c>
      <c r="D8488" s="634">
        <v>43441</v>
      </c>
      <c r="E8488" s="620" t="s">
        <v>469</v>
      </c>
      <c r="F8488" s="636" t="s">
        <v>3623</v>
      </c>
      <c r="G8488" s="637"/>
      <c r="H8488" s="610" t="s">
        <v>286</v>
      </c>
      <c r="I8488" s="611"/>
      <c r="J8488" s="209" t="s">
        <v>287</v>
      </c>
      <c r="K8488" s="209" t="s">
        <v>16</v>
      </c>
      <c r="L8488" s="210">
        <v>437.24</v>
      </c>
    </row>
    <row r="8489" spans="1:12" s="194" customFormat="1" ht="409.6" customHeight="1" x14ac:dyDescent="0.15">
      <c r="A8489" s="625"/>
      <c r="B8489" s="640"/>
      <c r="C8489" s="641"/>
      <c r="D8489" s="642"/>
      <c r="E8489" s="640"/>
      <c r="F8489" s="643"/>
      <c r="G8489" s="644"/>
      <c r="H8489" s="616" t="s">
        <v>242</v>
      </c>
      <c r="I8489" s="617"/>
      <c r="J8489" s="620" t="s">
        <v>287</v>
      </c>
      <c r="K8489" s="620" t="s">
        <v>16</v>
      </c>
      <c r="L8489" s="622">
        <v>335.4</v>
      </c>
    </row>
    <row r="8490" spans="1:12" s="194" customFormat="1" ht="267.2" customHeight="1" x14ac:dyDescent="0.15">
      <c r="A8490" s="625"/>
      <c r="B8490" s="621"/>
      <c r="C8490" s="633"/>
      <c r="D8490" s="635"/>
      <c r="E8490" s="621"/>
      <c r="F8490" s="638"/>
      <c r="G8490" s="639"/>
      <c r="H8490" s="618"/>
      <c r="I8490" s="619"/>
      <c r="J8490" s="621"/>
      <c r="K8490" s="621"/>
      <c r="L8490" s="623"/>
    </row>
    <row r="8491" spans="1:12" s="194" customFormat="1" ht="24.6" customHeight="1" x14ac:dyDescent="0.15">
      <c r="A8491" s="625"/>
      <c r="B8491" s="203" t="s">
        <v>6</v>
      </c>
      <c r="C8491" s="207" t="s">
        <v>5</v>
      </c>
      <c r="D8491" s="207" t="s">
        <v>288</v>
      </c>
      <c r="E8491" s="207" t="s">
        <v>289</v>
      </c>
      <c r="F8491" s="612"/>
      <c r="G8491" s="613"/>
      <c r="H8491" s="616" t="s">
        <v>290</v>
      </c>
      <c r="I8491" s="617"/>
      <c r="J8491" s="620" t="s">
        <v>287</v>
      </c>
      <c r="K8491" s="620" t="s">
        <v>287</v>
      </c>
      <c r="L8491" s="622">
        <v>0</v>
      </c>
    </row>
    <row r="8492" spans="1:12" s="194" customFormat="1" ht="24.6" customHeight="1" x14ac:dyDescent="0.15">
      <c r="A8492" s="626"/>
      <c r="B8492" s="209" t="s">
        <v>790</v>
      </c>
      <c r="C8492" s="209" t="s">
        <v>3623</v>
      </c>
      <c r="D8492" s="211">
        <v>43443</v>
      </c>
      <c r="E8492" s="209" t="s">
        <v>402</v>
      </c>
      <c r="F8492" s="614"/>
      <c r="G8492" s="615"/>
      <c r="H8492" s="618"/>
      <c r="I8492" s="619"/>
      <c r="J8492" s="621"/>
      <c r="K8492" s="621"/>
      <c r="L8492" s="623"/>
    </row>
    <row r="8493" spans="1:12" s="194" customFormat="1" ht="24.6" customHeight="1" x14ac:dyDescent="0.15">
      <c r="A8493" s="624">
        <v>1594</v>
      </c>
      <c r="B8493" s="203" t="s">
        <v>12</v>
      </c>
      <c r="C8493" s="207" t="s">
        <v>11</v>
      </c>
      <c r="D8493" s="207" t="s">
        <v>280</v>
      </c>
      <c r="E8493" s="207" t="s">
        <v>281</v>
      </c>
      <c r="F8493" s="627" t="s">
        <v>8</v>
      </c>
      <c r="G8493" s="628"/>
      <c r="H8493" s="629"/>
      <c r="I8493" s="630"/>
      <c r="J8493" s="630"/>
      <c r="K8493" s="630"/>
      <c r="L8493" s="631"/>
    </row>
    <row r="8494" spans="1:12" s="194" customFormat="1" ht="26.65" customHeight="1" x14ac:dyDescent="0.15">
      <c r="A8494" s="625"/>
      <c r="B8494" s="620" t="s">
        <v>4829</v>
      </c>
      <c r="C8494" s="632" t="s">
        <v>4831</v>
      </c>
      <c r="D8494" s="634">
        <v>43474</v>
      </c>
      <c r="E8494" s="620" t="s">
        <v>469</v>
      </c>
      <c r="F8494" s="636" t="s">
        <v>3623</v>
      </c>
      <c r="G8494" s="637"/>
      <c r="H8494" s="610" t="s">
        <v>286</v>
      </c>
      <c r="I8494" s="611"/>
      <c r="J8494" s="209" t="s">
        <v>287</v>
      </c>
      <c r="K8494" s="209" t="s">
        <v>16</v>
      </c>
      <c r="L8494" s="210">
        <v>340</v>
      </c>
    </row>
    <row r="8495" spans="1:12" s="194" customFormat="1" ht="409.6" customHeight="1" x14ac:dyDescent="0.15">
      <c r="A8495" s="625"/>
      <c r="B8495" s="640"/>
      <c r="C8495" s="641"/>
      <c r="D8495" s="642"/>
      <c r="E8495" s="640"/>
      <c r="F8495" s="643"/>
      <c r="G8495" s="644"/>
      <c r="H8495" s="616" t="s">
        <v>242</v>
      </c>
      <c r="I8495" s="617"/>
      <c r="J8495" s="620" t="s">
        <v>287</v>
      </c>
      <c r="K8495" s="620" t="s">
        <v>16</v>
      </c>
      <c r="L8495" s="622">
        <v>361.51</v>
      </c>
    </row>
    <row r="8496" spans="1:12" s="194" customFormat="1" ht="94.9" customHeight="1" x14ac:dyDescent="0.15">
      <c r="A8496" s="625"/>
      <c r="B8496" s="621"/>
      <c r="C8496" s="633"/>
      <c r="D8496" s="635"/>
      <c r="E8496" s="621"/>
      <c r="F8496" s="638"/>
      <c r="G8496" s="639"/>
      <c r="H8496" s="618"/>
      <c r="I8496" s="619"/>
      <c r="J8496" s="621"/>
      <c r="K8496" s="621"/>
      <c r="L8496" s="623"/>
    </row>
    <row r="8497" spans="1:12" s="194" customFormat="1" ht="24.6" customHeight="1" x14ac:dyDescent="0.15">
      <c r="A8497" s="625"/>
      <c r="B8497" s="203" t="s">
        <v>6</v>
      </c>
      <c r="C8497" s="207" t="s">
        <v>5</v>
      </c>
      <c r="D8497" s="207" t="s">
        <v>288</v>
      </c>
      <c r="E8497" s="207" t="s">
        <v>289</v>
      </c>
      <c r="F8497" s="612"/>
      <c r="G8497" s="613"/>
      <c r="H8497" s="616" t="s">
        <v>290</v>
      </c>
      <c r="I8497" s="617"/>
      <c r="J8497" s="620" t="s">
        <v>287</v>
      </c>
      <c r="K8497" s="620" t="s">
        <v>287</v>
      </c>
      <c r="L8497" s="622">
        <v>0</v>
      </c>
    </row>
    <row r="8498" spans="1:12" s="194" customFormat="1" ht="24.6" customHeight="1" x14ac:dyDescent="0.15">
      <c r="A8498" s="626"/>
      <c r="B8498" s="209" t="s">
        <v>790</v>
      </c>
      <c r="C8498" s="209" t="s">
        <v>3623</v>
      </c>
      <c r="D8498" s="211">
        <v>43478</v>
      </c>
      <c r="E8498" s="209" t="s">
        <v>1987</v>
      </c>
      <c r="F8498" s="614"/>
      <c r="G8498" s="615"/>
      <c r="H8498" s="618"/>
      <c r="I8498" s="619"/>
      <c r="J8498" s="621"/>
      <c r="K8498" s="621"/>
      <c r="L8498" s="623"/>
    </row>
    <row r="8499" spans="1:12" s="194" customFormat="1" ht="24.6" customHeight="1" x14ac:dyDescent="0.15">
      <c r="A8499" s="624">
        <v>1595</v>
      </c>
      <c r="B8499" s="203" t="s">
        <v>12</v>
      </c>
      <c r="C8499" s="207" t="s">
        <v>11</v>
      </c>
      <c r="D8499" s="207" t="s">
        <v>280</v>
      </c>
      <c r="E8499" s="207" t="s">
        <v>281</v>
      </c>
      <c r="F8499" s="627" t="s">
        <v>8</v>
      </c>
      <c r="G8499" s="628"/>
      <c r="H8499" s="629"/>
      <c r="I8499" s="630"/>
      <c r="J8499" s="630"/>
      <c r="K8499" s="630"/>
      <c r="L8499" s="631"/>
    </row>
    <row r="8500" spans="1:12" s="194" customFormat="1" ht="26.65" customHeight="1" x14ac:dyDescent="0.15">
      <c r="A8500" s="625"/>
      <c r="B8500" s="620" t="s">
        <v>4829</v>
      </c>
      <c r="C8500" s="632" t="s">
        <v>4831</v>
      </c>
      <c r="D8500" s="634">
        <v>43474</v>
      </c>
      <c r="E8500" s="620" t="s">
        <v>469</v>
      </c>
      <c r="F8500" s="636" t="s">
        <v>700</v>
      </c>
      <c r="G8500" s="637"/>
      <c r="H8500" s="610" t="s">
        <v>286</v>
      </c>
      <c r="I8500" s="611"/>
      <c r="J8500" s="209" t="s">
        <v>287</v>
      </c>
      <c r="K8500" s="209" t="s">
        <v>16</v>
      </c>
      <c r="L8500" s="210">
        <v>359</v>
      </c>
    </row>
    <row r="8501" spans="1:12" s="194" customFormat="1" ht="409.6" customHeight="1" x14ac:dyDescent="0.15">
      <c r="A8501" s="625"/>
      <c r="B8501" s="640"/>
      <c r="C8501" s="641"/>
      <c r="D8501" s="642"/>
      <c r="E8501" s="640"/>
      <c r="F8501" s="643"/>
      <c r="G8501" s="644"/>
      <c r="H8501" s="616" t="s">
        <v>242</v>
      </c>
      <c r="I8501" s="617"/>
      <c r="J8501" s="620" t="s">
        <v>287</v>
      </c>
      <c r="K8501" s="620" t="s">
        <v>287</v>
      </c>
      <c r="L8501" s="622">
        <v>0</v>
      </c>
    </row>
    <row r="8502" spans="1:12" s="194" customFormat="1" ht="94.9" customHeight="1" x14ac:dyDescent="0.15">
      <c r="A8502" s="625"/>
      <c r="B8502" s="621"/>
      <c r="C8502" s="633"/>
      <c r="D8502" s="635"/>
      <c r="E8502" s="621"/>
      <c r="F8502" s="638"/>
      <c r="G8502" s="639"/>
      <c r="H8502" s="618"/>
      <c r="I8502" s="619"/>
      <c r="J8502" s="621"/>
      <c r="K8502" s="621"/>
      <c r="L8502" s="623"/>
    </row>
    <row r="8503" spans="1:12" s="194" customFormat="1" ht="24.6" customHeight="1" x14ac:dyDescent="0.15">
      <c r="A8503" s="625"/>
      <c r="B8503" s="203" t="s">
        <v>6</v>
      </c>
      <c r="C8503" s="207" t="s">
        <v>5</v>
      </c>
      <c r="D8503" s="207" t="s">
        <v>288</v>
      </c>
      <c r="E8503" s="207" t="s">
        <v>289</v>
      </c>
      <c r="F8503" s="612"/>
      <c r="G8503" s="613"/>
      <c r="H8503" s="616" t="s">
        <v>290</v>
      </c>
      <c r="I8503" s="617"/>
      <c r="J8503" s="620" t="s">
        <v>287</v>
      </c>
      <c r="K8503" s="620" t="s">
        <v>287</v>
      </c>
      <c r="L8503" s="622">
        <v>0</v>
      </c>
    </row>
    <row r="8504" spans="1:12" s="194" customFormat="1" ht="24.6" customHeight="1" x14ac:dyDescent="0.15">
      <c r="A8504" s="626"/>
      <c r="B8504" s="209" t="s">
        <v>790</v>
      </c>
      <c r="C8504" s="209" t="s">
        <v>700</v>
      </c>
      <c r="D8504" s="211">
        <v>43478</v>
      </c>
      <c r="E8504" s="209" t="s">
        <v>1987</v>
      </c>
      <c r="F8504" s="614"/>
      <c r="G8504" s="615"/>
      <c r="H8504" s="618"/>
      <c r="I8504" s="619"/>
      <c r="J8504" s="621"/>
      <c r="K8504" s="621"/>
      <c r="L8504" s="623"/>
    </row>
    <row r="8505" spans="1:12" s="194" customFormat="1" ht="24.6" customHeight="1" x14ac:dyDescent="0.15">
      <c r="A8505" s="624">
        <v>1596</v>
      </c>
      <c r="B8505" s="203" t="s">
        <v>12</v>
      </c>
      <c r="C8505" s="207" t="s">
        <v>11</v>
      </c>
      <c r="D8505" s="207" t="s">
        <v>280</v>
      </c>
      <c r="E8505" s="207" t="s">
        <v>281</v>
      </c>
      <c r="F8505" s="627" t="s">
        <v>8</v>
      </c>
      <c r="G8505" s="628"/>
      <c r="H8505" s="629"/>
      <c r="I8505" s="630"/>
      <c r="J8505" s="630"/>
      <c r="K8505" s="630"/>
      <c r="L8505" s="631"/>
    </row>
    <row r="8506" spans="1:12" s="194" customFormat="1" ht="26.65" customHeight="1" x14ac:dyDescent="0.15">
      <c r="A8506" s="625"/>
      <c r="B8506" s="620" t="s">
        <v>4829</v>
      </c>
      <c r="C8506" s="632" t="s">
        <v>4832</v>
      </c>
      <c r="D8506" s="634">
        <v>43504</v>
      </c>
      <c r="E8506" s="620" t="s">
        <v>469</v>
      </c>
      <c r="F8506" s="636" t="s">
        <v>3623</v>
      </c>
      <c r="G8506" s="637"/>
      <c r="H8506" s="610" t="s">
        <v>286</v>
      </c>
      <c r="I8506" s="611"/>
      <c r="J8506" s="209" t="s">
        <v>287</v>
      </c>
      <c r="K8506" s="209" t="s">
        <v>16</v>
      </c>
      <c r="L8506" s="210">
        <v>444</v>
      </c>
    </row>
    <row r="8507" spans="1:12" s="194" customFormat="1" ht="409.6" customHeight="1" x14ac:dyDescent="0.15">
      <c r="A8507" s="625"/>
      <c r="B8507" s="640"/>
      <c r="C8507" s="641"/>
      <c r="D8507" s="642"/>
      <c r="E8507" s="640"/>
      <c r="F8507" s="643"/>
      <c r="G8507" s="644"/>
      <c r="H8507" s="616" t="s">
        <v>242</v>
      </c>
      <c r="I8507" s="617"/>
      <c r="J8507" s="620" t="s">
        <v>287</v>
      </c>
      <c r="K8507" s="620" t="s">
        <v>16</v>
      </c>
      <c r="L8507" s="622">
        <v>374.19</v>
      </c>
    </row>
    <row r="8508" spans="1:12" s="194" customFormat="1" ht="138.19999999999999" customHeight="1" x14ac:dyDescent="0.15">
      <c r="A8508" s="625"/>
      <c r="B8508" s="621"/>
      <c r="C8508" s="633"/>
      <c r="D8508" s="635"/>
      <c r="E8508" s="621"/>
      <c r="F8508" s="638"/>
      <c r="G8508" s="639"/>
      <c r="H8508" s="618"/>
      <c r="I8508" s="619"/>
      <c r="J8508" s="621"/>
      <c r="K8508" s="621"/>
      <c r="L8508" s="623"/>
    </row>
    <row r="8509" spans="1:12" s="194" customFormat="1" ht="24.6" customHeight="1" x14ac:dyDescent="0.15">
      <c r="A8509" s="625"/>
      <c r="B8509" s="203" t="s">
        <v>6</v>
      </c>
      <c r="C8509" s="207" t="s">
        <v>5</v>
      </c>
      <c r="D8509" s="207" t="s">
        <v>288</v>
      </c>
      <c r="E8509" s="207" t="s">
        <v>289</v>
      </c>
      <c r="F8509" s="612"/>
      <c r="G8509" s="613"/>
      <c r="H8509" s="616" t="s">
        <v>290</v>
      </c>
      <c r="I8509" s="617"/>
      <c r="J8509" s="620" t="s">
        <v>287</v>
      </c>
      <c r="K8509" s="620" t="s">
        <v>287</v>
      </c>
      <c r="L8509" s="622">
        <v>0</v>
      </c>
    </row>
    <row r="8510" spans="1:12" s="194" customFormat="1" ht="24.6" customHeight="1" x14ac:dyDescent="0.15">
      <c r="A8510" s="626"/>
      <c r="B8510" s="209" t="s">
        <v>790</v>
      </c>
      <c r="C8510" s="209" t="s">
        <v>3623</v>
      </c>
      <c r="D8510" s="211">
        <v>43506</v>
      </c>
      <c r="E8510" s="209" t="s">
        <v>1387</v>
      </c>
      <c r="F8510" s="614"/>
      <c r="G8510" s="615"/>
      <c r="H8510" s="618"/>
      <c r="I8510" s="619"/>
      <c r="J8510" s="621"/>
      <c r="K8510" s="621"/>
      <c r="L8510" s="623"/>
    </row>
    <row r="8511" spans="1:12" s="194" customFormat="1" ht="24.6" customHeight="1" x14ac:dyDescent="0.15">
      <c r="A8511" s="624">
        <v>1597</v>
      </c>
      <c r="B8511" s="203" t="s">
        <v>12</v>
      </c>
      <c r="C8511" s="207" t="s">
        <v>11</v>
      </c>
      <c r="D8511" s="207" t="s">
        <v>280</v>
      </c>
      <c r="E8511" s="207" t="s">
        <v>281</v>
      </c>
      <c r="F8511" s="627" t="s">
        <v>8</v>
      </c>
      <c r="G8511" s="628"/>
      <c r="H8511" s="629"/>
      <c r="I8511" s="630"/>
      <c r="J8511" s="630"/>
      <c r="K8511" s="630"/>
      <c r="L8511" s="631"/>
    </row>
    <row r="8512" spans="1:12" s="194" customFormat="1" ht="26.65" customHeight="1" x14ac:dyDescent="0.15">
      <c r="A8512" s="625"/>
      <c r="B8512" s="620" t="s">
        <v>4829</v>
      </c>
      <c r="C8512" s="632" t="s">
        <v>4833</v>
      </c>
      <c r="D8512" s="634">
        <v>43552</v>
      </c>
      <c r="E8512" s="620" t="s">
        <v>469</v>
      </c>
      <c r="F8512" s="636" t="s">
        <v>3623</v>
      </c>
      <c r="G8512" s="637"/>
      <c r="H8512" s="610" t="s">
        <v>286</v>
      </c>
      <c r="I8512" s="611"/>
      <c r="J8512" s="209" t="s">
        <v>287</v>
      </c>
      <c r="K8512" s="209" t="s">
        <v>16</v>
      </c>
      <c r="L8512" s="210">
        <v>220</v>
      </c>
    </row>
    <row r="8513" spans="1:12" s="194" customFormat="1" ht="409.6" customHeight="1" x14ac:dyDescent="0.15">
      <c r="A8513" s="625"/>
      <c r="B8513" s="640"/>
      <c r="C8513" s="641"/>
      <c r="D8513" s="642"/>
      <c r="E8513" s="640"/>
      <c r="F8513" s="643"/>
      <c r="G8513" s="644"/>
      <c r="H8513" s="616" t="s">
        <v>242</v>
      </c>
      <c r="I8513" s="617"/>
      <c r="J8513" s="620" t="s">
        <v>287</v>
      </c>
      <c r="K8513" s="620" t="s">
        <v>16</v>
      </c>
      <c r="L8513" s="622">
        <v>342.51</v>
      </c>
    </row>
    <row r="8514" spans="1:12" s="194" customFormat="1" ht="353.65" customHeight="1" x14ac:dyDescent="0.15">
      <c r="A8514" s="625"/>
      <c r="B8514" s="621"/>
      <c r="C8514" s="633"/>
      <c r="D8514" s="635"/>
      <c r="E8514" s="621"/>
      <c r="F8514" s="638"/>
      <c r="G8514" s="639"/>
      <c r="H8514" s="618"/>
      <c r="I8514" s="619"/>
      <c r="J8514" s="621"/>
      <c r="K8514" s="621"/>
      <c r="L8514" s="623"/>
    </row>
    <row r="8515" spans="1:12" s="194" customFormat="1" ht="24.6" customHeight="1" x14ac:dyDescent="0.15">
      <c r="A8515" s="625"/>
      <c r="B8515" s="203" t="s">
        <v>6</v>
      </c>
      <c r="C8515" s="207" t="s">
        <v>5</v>
      </c>
      <c r="D8515" s="207" t="s">
        <v>288</v>
      </c>
      <c r="E8515" s="207" t="s">
        <v>289</v>
      </c>
      <c r="F8515" s="612"/>
      <c r="G8515" s="613"/>
      <c r="H8515" s="616" t="s">
        <v>290</v>
      </c>
      <c r="I8515" s="617"/>
      <c r="J8515" s="620" t="s">
        <v>287</v>
      </c>
      <c r="K8515" s="620" t="s">
        <v>287</v>
      </c>
      <c r="L8515" s="622">
        <v>0</v>
      </c>
    </row>
    <row r="8516" spans="1:12" s="194" customFormat="1" ht="24.6" customHeight="1" x14ac:dyDescent="0.15">
      <c r="A8516" s="626"/>
      <c r="B8516" s="209" t="s">
        <v>790</v>
      </c>
      <c r="C8516" s="209" t="s">
        <v>3623</v>
      </c>
      <c r="D8516" s="211">
        <v>43553</v>
      </c>
      <c r="E8516" s="209" t="s">
        <v>1543</v>
      </c>
      <c r="F8516" s="614"/>
      <c r="G8516" s="615"/>
      <c r="H8516" s="618"/>
      <c r="I8516" s="619"/>
      <c r="J8516" s="621"/>
      <c r="K8516" s="621"/>
      <c r="L8516" s="623"/>
    </row>
    <row r="8517" spans="1:12" s="194" customFormat="1" ht="24.6" customHeight="1" x14ac:dyDescent="0.15">
      <c r="A8517" s="624">
        <v>1598</v>
      </c>
      <c r="B8517" s="203" t="s">
        <v>12</v>
      </c>
      <c r="C8517" s="207" t="s">
        <v>11</v>
      </c>
      <c r="D8517" s="207" t="s">
        <v>280</v>
      </c>
      <c r="E8517" s="207" t="s">
        <v>281</v>
      </c>
      <c r="F8517" s="627" t="s">
        <v>8</v>
      </c>
      <c r="G8517" s="628"/>
      <c r="H8517" s="629"/>
      <c r="I8517" s="630"/>
      <c r="J8517" s="630"/>
      <c r="K8517" s="630"/>
      <c r="L8517" s="631"/>
    </row>
    <row r="8518" spans="1:12" s="194" customFormat="1" ht="26.65" customHeight="1" x14ac:dyDescent="0.15">
      <c r="A8518" s="625"/>
      <c r="B8518" s="620" t="s">
        <v>4834</v>
      </c>
      <c r="C8518" s="632" t="s">
        <v>4835</v>
      </c>
      <c r="D8518" s="634">
        <v>43544</v>
      </c>
      <c r="E8518" s="620" t="s">
        <v>4836</v>
      </c>
      <c r="F8518" s="636" t="s">
        <v>4837</v>
      </c>
      <c r="G8518" s="637"/>
      <c r="H8518" s="610" t="s">
        <v>286</v>
      </c>
      <c r="I8518" s="611"/>
      <c r="J8518" s="209" t="s">
        <v>287</v>
      </c>
      <c r="K8518" s="209" t="s">
        <v>16</v>
      </c>
      <c r="L8518" s="210">
        <v>308.5</v>
      </c>
    </row>
    <row r="8519" spans="1:12" s="194" customFormat="1" ht="409.6" customHeight="1" x14ac:dyDescent="0.15">
      <c r="A8519" s="625"/>
      <c r="B8519" s="640"/>
      <c r="C8519" s="641"/>
      <c r="D8519" s="642"/>
      <c r="E8519" s="640"/>
      <c r="F8519" s="643"/>
      <c r="G8519" s="644"/>
      <c r="H8519" s="616" t="s">
        <v>242</v>
      </c>
      <c r="I8519" s="617"/>
      <c r="J8519" s="620" t="s">
        <v>287</v>
      </c>
      <c r="K8519" s="620" t="s">
        <v>16</v>
      </c>
      <c r="L8519" s="622">
        <v>331.28</v>
      </c>
    </row>
    <row r="8520" spans="1:12" s="194" customFormat="1" ht="256.5" customHeight="1" x14ac:dyDescent="0.15">
      <c r="A8520" s="625"/>
      <c r="B8520" s="621"/>
      <c r="C8520" s="633"/>
      <c r="D8520" s="635"/>
      <c r="E8520" s="621"/>
      <c r="F8520" s="638"/>
      <c r="G8520" s="639"/>
      <c r="H8520" s="618"/>
      <c r="I8520" s="619"/>
      <c r="J8520" s="621"/>
      <c r="K8520" s="621"/>
      <c r="L8520" s="623"/>
    </row>
    <row r="8521" spans="1:12" s="194" customFormat="1" ht="24.6" customHeight="1" x14ac:dyDescent="0.15">
      <c r="A8521" s="625"/>
      <c r="B8521" s="203" t="s">
        <v>6</v>
      </c>
      <c r="C8521" s="207" t="s">
        <v>5</v>
      </c>
      <c r="D8521" s="207" t="s">
        <v>288</v>
      </c>
      <c r="E8521" s="207" t="s">
        <v>289</v>
      </c>
      <c r="F8521" s="612"/>
      <c r="G8521" s="613"/>
      <c r="H8521" s="616" t="s">
        <v>290</v>
      </c>
      <c r="I8521" s="617"/>
      <c r="J8521" s="620" t="s">
        <v>287</v>
      </c>
      <c r="K8521" s="620" t="s">
        <v>287</v>
      </c>
      <c r="L8521" s="622">
        <v>0</v>
      </c>
    </row>
    <row r="8522" spans="1:12" s="194" customFormat="1" ht="24.6" customHeight="1" x14ac:dyDescent="0.15">
      <c r="A8522" s="626"/>
      <c r="B8522" s="209" t="s">
        <v>439</v>
      </c>
      <c r="C8522" s="209" t="s">
        <v>4837</v>
      </c>
      <c r="D8522" s="211">
        <v>43547</v>
      </c>
      <c r="E8522" s="209" t="s">
        <v>4838</v>
      </c>
      <c r="F8522" s="614"/>
      <c r="G8522" s="615"/>
      <c r="H8522" s="618"/>
      <c r="I8522" s="619"/>
      <c r="J8522" s="621"/>
      <c r="K8522" s="621"/>
      <c r="L8522" s="623"/>
    </row>
    <row r="8523" spans="1:12" s="194" customFormat="1" ht="24.6" customHeight="1" x14ac:dyDescent="0.15">
      <c r="A8523" s="624">
        <v>1599</v>
      </c>
      <c r="B8523" s="203" t="s">
        <v>12</v>
      </c>
      <c r="C8523" s="207" t="s">
        <v>11</v>
      </c>
      <c r="D8523" s="207" t="s">
        <v>280</v>
      </c>
      <c r="E8523" s="207" t="s">
        <v>281</v>
      </c>
      <c r="F8523" s="627" t="s">
        <v>8</v>
      </c>
      <c r="G8523" s="628"/>
      <c r="H8523" s="629"/>
      <c r="I8523" s="630"/>
      <c r="J8523" s="630"/>
      <c r="K8523" s="630"/>
      <c r="L8523" s="631"/>
    </row>
    <row r="8524" spans="1:12" s="194" customFormat="1" ht="26.65" customHeight="1" x14ac:dyDescent="0.15">
      <c r="A8524" s="625"/>
      <c r="B8524" s="620" t="s">
        <v>4839</v>
      </c>
      <c r="C8524" s="632" t="s">
        <v>4840</v>
      </c>
      <c r="D8524" s="634">
        <v>43527</v>
      </c>
      <c r="E8524" s="620" t="s">
        <v>4841</v>
      </c>
      <c r="F8524" s="636" t="s">
        <v>4842</v>
      </c>
      <c r="G8524" s="637"/>
      <c r="H8524" s="610" t="s">
        <v>286</v>
      </c>
      <c r="I8524" s="611"/>
      <c r="J8524" s="209" t="s">
        <v>287</v>
      </c>
      <c r="K8524" s="209" t="s">
        <v>16</v>
      </c>
      <c r="L8524" s="210">
        <v>335.73</v>
      </c>
    </row>
    <row r="8525" spans="1:12" s="194" customFormat="1" ht="409.6" customHeight="1" x14ac:dyDescent="0.15">
      <c r="A8525" s="625"/>
      <c r="B8525" s="640"/>
      <c r="C8525" s="641"/>
      <c r="D8525" s="642"/>
      <c r="E8525" s="640"/>
      <c r="F8525" s="643"/>
      <c r="G8525" s="644"/>
      <c r="H8525" s="616" t="s">
        <v>242</v>
      </c>
      <c r="I8525" s="617"/>
      <c r="J8525" s="620" t="s">
        <v>287</v>
      </c>
      <c r="K8525" s="620" t="s">
        <v>16</v>
      </c>
      <c r="L8525" s="622">
        <v>2705.78</v>
      </c>
    </row>
    <row r="8526" spans="1:12" s="194" customFormat="1" ht="364.15" customHeight="1" x14ac:dyDescent="0.15">
      <c r="A8526" s="625"/>
      <c r="B8526" s="621"/>
      <c r="C8526" s="633"/>
      <c r="D8526" s="635"/>
      <c r="E8526" s="621"/>
      <c r="F8526" s="638"/>
      <c r="G8526" s="639"/>
      <c r="H8526" s="618"/>
      <c r="I8526" s="619"/>
      <c r="J8526" s="621"/>
      <c r="K8526" s="621"/>
      <c r="L8526" s="623"/>
    </row>
    <row r="8527" spans="1:12" s="194" customFormat="1" ht="24.6" customHeight="1" x14ac:dyDescent="0.15">
      <c r="A8527" s="625"/>
      <c r="B8527" s="203" t="s">
        <v>6</v>
      </c>
      <c r="C8527" s="207" t="s">
        <v>5</v>
      </c>
      <c r="D8527" s="207" t="s">
        <v>288</v>
      </c>
      <c r="E8527" s="207" t="s">
        <v>289</v>
      </c>
      <c r="F8527" s="612"/>
      <c r="G8527" s="613"/>
      <c r="H8527" s="616" t="s">
        <v>290</v>
      </c>
      <c r="I8527" s="617"/>
      <c r="J8527" s="620" t="s">
        <v>287</v>
      </c>
      <c r="K8527" s="620" t="s">
        <v>16</v>
      </c>
      <c r="L8527" s="622">
        <v>72.89</v>
      </c>
    </row>
    <row r="8528" spans="1:12" s="194" customFormat="1" ht="24.6" customHeight="1" x14ac:dyDescent="0.15">
      <c r="A8528" s="626"/>
      <c r="B8528" s="209" t="s">
        <v>460</v>
      </c>
      <c r="C8528" s="209" t="s">
        <v>4842</v>
      </c>
      <c r="D8528" s="211">
        <v>43532</v>
      </c>
      <c r="E8528" s="209" t="s">
        <v>351</v>
      </c>
      <c r="F8528" s="614"/>
      <c r="G8528" s="615"/>
      <c r="H8528" s="618"/>
      <c r="I8528" s="619"/>
      <c r="J8528" s="621"/>
      <c r="K8528" s="621"/>
      <c r="L8528" s="623"/>
    </row>
    <row r="8529" spans="1:12" s="194" customFormat="1" ht="24.6" customHeight="1" x14ac:dyDescent="0.15">
      <c r="A8529" s="624">
        <v>1600</v>
      </c>
      <c r="B8529" s="203" t="s">
        <v>12</v>
      </c>
      <c r="C8529" s="207" t="s">
        <v>11</v>
      </c>
      <c r="D8529" s="207" t="s">
        <v>280</v>
      </c>
      <c r="E8529" s="207" t="s">
        <v>281</v>
      </c>
      <c r="F8529" s="627" t="s">
        <v>8</v>
      </c>
      <c r="G8529" s="628"/>
      <c r="H8529" s="629"/>
      <c r="I8529" s="630"/>
      <c r="J8529" s="630"/>
      <c r="K8529" s="630"/>
      <c r="L8529" s="631"/>
    </row>
    <row r="8530" spans="1:12" s="194" customFormat="1" ht="26.65" customHeight="1" x14ac:dyDescent="0.15">
      <c r="A8530" s="625"/>
      <c r="B8530" s="620" t="s">
        <v>4839</v>
      </c>
      <c r="C8530" s="632" t="s">
        <v>4843</v>
      </c>
      <c r="D8530" s="634">
        <v>43545</v>
      </c>
      <c r="E8530" s="620" t="s">
        <v>2206</v>
      </c>
      <c r="F8530" s="636" t="s">
        <v>493</v>
      </c>
      <c r="G8530" s="637"/>
      <c r="H8530" s="610" t="s">
        <v>286</v>
      </c>
      <c r="I8530" s="611"/>
      <c r="J8530" s="209" t="s">
        <v>287</v>
      </c>
      <c r="K8530" s="209" t="s">
        <v>16</v>
      </c>
      <c r="L8530" s="210">
        <v>185</v>
      </c>
    </row>
    <row r="8531" spans="1:12" s="194" customFormat="1" ht="266.64999999999998" customHeight="1" x14ac:dyDescent="0.15">
      <c r="A8531" s="625"/>
      <c r="B8531" s="621"/>
      <c r="C8531" s="633"/>
      <c r="D8531" s="635"/>
      <c r="E8531" s="621"/>
      <c r="F8531" s="638"/>
      <c r="G8531" s="639"/>
      <c r="H8531" s="610" t="s">
        <v>242</v>
      </c>
      <c r="I8531" s="611"/>
      <c r="J8531" s="209" t="s">
        <v>287</v>
      </c>
      <c r="K8531" s="209" t="s">
        <v>16</v>
      </c>
      <c r="L8531" s="210">
        <v>249.95</v>
      </c>
    </row>
    <row r="8532" spans="1:12" s="194" customFormat="1" ht="24.6" customHeight="1" x14ac:dyDescent="0.15">
      <c r="A8532" s="625"/>
      <c r="B8532" s="203" t="s">
        <v>6</v>
      </c>
      <c r="C8532" s="207" t="s">
        <v>5</v>
      </c>
      <c r="D8532" s="207" t="s">
        <v>288</v>
      </c>
      <c r="E8532" s="207" t="s">
        <v>289</v>
      </c>
      <c r="F8532" s="612"/>
      <c r="G8532" s="613"/>
      <c r="H8532" s="616" t="s">
        <v>290</v>
      </c>
      <c r="I8532" s="617"/>
      <c r="J8532" s="620" t="s">
        <v>287</v>
      </c>
      <c r="K8532" s="620" t="s">
        <v>287</v>
      </c>
      <c r="L8532" s="622">
        <v>0</v>
      </c>
    </row>
    <row r="8533" spans="1:12" s="194" customFormat="1" ht="24.6" customHeight="1" x14ac:dyDescent="0.15">
      <c r="A8533" s="626"/>
      <c r="B8533" s="209" t="s">
        <v>460</v>
      </c>
      <c r="C8533" s="209" t="s">
        <v>493</v>
      </c>
      <c r="D8533" s="211">
        <v>43546</v>
      </c>
      <c r="E8533" s="209" t="s">
        <v>1997</v>
      </c>
      <c r="F8533" s="614"/>
      <c r="G8533" s="615"/>
      <c r="H8533" s="618"/>
      <c r="I8533" s="619"/>
      <c r="J8533" s="621"/>
      <c r="K8533" s="621"/>
      <c r="L8533" s="623"/>
    </row>
    <row r="8534" spans="1:12" s="194" customFormat="1" ht="24.6" customHeight="1" x14ac:dyDescent="0.15">
      <c r="A8534" s="624">
        <v>1601</v>
      </c>
      <c r="B8534" s="203" t="s">
        <v>12</v>
      </c>
      <c r="C8534" s="207" t="s">
        <v>11</v>
      </c>
      <c r="D8534" s="207" t="s">
        <v>280</v>
      </c>
      <c r="E8534" s="207" t="s">
        <v>281</v>
      </c>
      <c r="F8534" s="627" t="s">
        <v>8</v>
      </c>
      <c r="G8534" s="628"/>
      <c r="H8534" s="629"/>
      <c r="I8534" s="630"/>
      <c r="J8534" s="630"/>
      <c r="K8534" s="630"/>
      <c r="L8534" s="631"/>
    </row>
    <row r="8535" spans="1:12" s="194" customFormat="1" ht="26.65" customHeight="1" x14ac:dyDescent="0.15">
      <c r="A8535" s="625"/>
      <c r="B8535" s="620" t="s">
        <v>4839</v>
      </c>
      <c r="C8535" s="632" t="s">
        <v>4844</v>
      </c>
      <c r="D8535" s="634">
        <v>43548</v>
      </c>
      <c r="E8535" s="620" t="s">
        <v>377</v>
      </c>
      <c r="F8535" s="636" t="s">
        <v>3948</v>
      </c>
      <c r="G8535" s="637"/>
      <c r="H8535" s="610" t="s">
        <v>286</v>
      </c>
      <c r="I8535" s="611"/>
      <c r="J8535" s="209" t="s">
        <v>287</v>
      </c>
      <c r="K8535" s="209" t="s">
        <v>16</v>
      </c>
      <c r="L8535" s="210">
        <v>790.48</v>
      </c>
    </row>
    <row r="8536" spans="1:12" s="194" customFormat="1" ht="288" customHeight="1" x14ac:dyDescent="0.15">
      <c r="A8536" s="625"/>
      <c r="B8536" s="621"/>
      <c r="C8536" s="633"/>
      <c r="D8536" s="635"/>
      <c r="E8536" s="621"/>
      <c r="F8536" s="638"/>
      <c r="G8536" s="639"/>
      <c r="H8536" s="610" t="s">
        <v>242</v>
      </c>
      <c r="I8536" s="611"/>
      <c r="J8536" s="209" t="s">
        <v>287</v>
      </c>
      <c r="K8536" s="209" t="s">
        <v>16</v>
      </c>
      <c r="L8536" s="210">
        <v>192</v>
      </c>
    </row>
    <row r="8537" spans="1:12" s="194" customFormat="1" ht="24.6" customHeight="1" x14ac:dyDescent="0.15">
      <c r="A8537" s="625"/>
      <c r="B8537" s="203" t="s">
        <v>6</v>
      </c>
      <c r="C8537" s="207" t="s">
        <v>5</v>
      </c>
      <c r="D8537" s="207" t="s">
        <v>288</v>
      </c>
      <c r="E8537" s="207" t="s">
        <v>289</v>
      </c>
      <c r="F8537" s="612"/>
      <c r="G8537" s="613"/>
      <c r="H8537" s="616" t="s">
        <v>290</v>
      </c>
      <c r="I8537" s="617"/>
      <c r="J8537" s="620" t="s">
        <v>287</v>
      </c>
      <c r="K8537" s="620" t="s">
        <v>287</v>
      </c>
      <c r="L8537" s="622">
        <v>0</v>
      </c>
    </row>
    <row r="8538" spans="1:12" s="194" customFormat="1" ht="24.6" customHeight="1" x14ac:dyDescent="0.15">
      <c r="A8538" s="626"/>
      <c r="B8538" s="209" t="s">
        <v>460</v>
      </c>
      <c r="C8538" s="209" t="s">
        <v>3948</v>
      </c>
      <c r="D8538" s="211">
        <v>43550</v>
      </c>
      <c r="E8538" s="209" t="s">
        <v>3511</v>
      </c>
      <c r="F8538" s="614"/>
      <c r="G8538" s="615"/>
      <c r="H8538" s="618"/>
      <c r="I8538" s="619"/>
      <c r="J8538" s="621"/>
      <c r="K8538" s="621"/>
      <c r="L8538" s="623"/>
    </row>
    <row r="8539" spans="1:12" s="194" customFormat="1" ht="24.6" customHeight="1" x14ac:dyDescent="0.15">
      <c r="A8539" s="624">
        <v>1602</v>
      </c>
      <c r="B8539" s="203" t="s">
        <v>12</v>
      </c>
      <c r="C8539" s="207" t="s">
        <v>11</v>
      </c>
      <c r="D8539" s="207" t="s">
        <v>280</v>
      </c>
      <c r="E8539" s="207" t="s">
        <v>281</v>
      </c>
      <c r="F8539" s="627" t="s">
        <v>8</v>
      </c>
      <c r="G8539" s="628"/>
      <c r="H8539" s="629"/>
      <c r="I8539" s="630"/>
      <c r="J8539" s="630"/>
      <c r="K8539" s="630"/>
      <c r="L8539" s="631"/>
    </row>
    <row r="8540" spans="1:12" s="194" customFormat="1" ht="26.65" customHeight="1" x14ac:dyDescent="0.15">
      <c r="A8540" s="625"/>
      <c r="B8540" s="620" t="s">
        <v>4845</v>
      </c>
      <c r="C8540" s="632" t="s">
        <v>4846</v>
      </c>
      <c r="D8540" s="634">
        <v>43382</v>
      </c>
      <c r="E8540" s="620" t="s">
        <v>432</v>
      </c>
      <c r="F8540" s="636" t="s">
        <v>4847</v>
      </c>
      <c r="G8540" s="637"/>
      <c r="H8540" s="610" t="s">
        <v>286</v>
      </c>
      <c r="I8540" s="611"/>
      <c r="J8540" s="209" t="s">
        <v>287</v>
      </c>
      <c r="K8540" s="209" t="s">
        <v>16</v>
      </c>
      <c r="L8540" s="210">
        <v>196.91</v>
      </c>
    </row>
    <row r="8541" spans="1:12" s="194" customFormat="1" ht="409.6" customHeight="1" x14ac:dyDescent="0.15">
      <c r="A8541" s="625"/>
      <c r="B8541" s="640"/>
      <c r="C8541" s="641"/>
      <c r="D8541" s="642"/>
      <c r="E8541" s="640"/>
      <c r="F8541" s="643"/>
      <c r="G8541" s="644"/>
      <c r="H8541" s="616" t="s">
        <v>242</v>
      </c>
      <c r="I8541" s="617"/>
      <c r="J8541" s="620" t="s">
        <v>287</v>
      </c>
      <c r="K8541" s="620" t="s">
        <v>16</v>
      </c>
      <c r="L8541" s="622">
        <v>123.14</v>
      </c>
    </row>
    <row r="8542" spans="1:12" s="194" customFormat="1" ht="409.6" customHeight="1" x14ac:dyDescent="0.15">
      <c r="A8542" s="625"/>
      <c r="B8542" s="621"/>
      <c r="C8542" s="633"/>
      <c r="D8542" s="635"/>
      <c r="E8542" s="621"/>
      <c r="F8542" s="638"/>
      <c r="G8542" s="639"/>
      <c r="H8542" s="618"/>
      <c r="I8542" s="619"/>
      <c r="J8542" s="621"/>
      <c r="K8542" s="621"/>
      <c r="L8542" s="623"/>
    </row>
    <row r="8543" spans="1:12" s="194" customFormat="1" ht="24.6" customHeight="1" x14ac:dyDescent="0.15">
      <c r="A8543" s="625"/>
      <c r="B8543" s="203" t="s">
        <v>6</v>
      </c>
      <c r="C8543" s="207" t="s">
        <v>5</v>
      </c>
      <c r="D8543" s="207" t="s">
        <v>288</v>
      </c>
      <c r="E8543" s="207" t="s">
        <v>289</v>
      </c>
      <c r="F8543" s="612"/>
      <c r="G8543" s="613"/>
      <c r="H8543" s="616" t="s">
        <v>290</v>
      </c>
      <c r="I8543" s="617"/>
      <c r="J8543" s="620" t="s">
        <v>287</v>
      </c>
      <c r="K8543" s="620" t="s">
        <v>287</v>
      </c>
      <c r="L8543" s="622">
        <v>0</v>
      </c>
    </row>
    <row r="8544" spans="1:12" s="194" customFormat="1" ht="24.6" customHeight="1" x14ac:dyDescent="0.15">
      <c r="A8544" s="626"/>
      <c r="B8544" s="209" t="s">
        <v>439</v>
      </c>
      <c r="C8544" s="209" t="s">
        <v>4847</v>
      </c>
      <c r="D8544" s="211">
        <v>43387</v>
      </c>
      <c r="E8544" s="209" t="s">
        <v>3173</v>
      </c>
      <c r="F8544" s="614"/>
      <c r="G8544" s="615"/>
      <c r="H8544" s="618"/>
      <c r="I8544" s="619"/>
      <c r="J8544" s="621"/>
      <c r="K8544" s="621"/>
      <c r="L8544" s="623"/>
    </row>
    <row r="8545" spans="1:12" s="194" customFormat="1" ht="24.6" customHeight="1" x14ac:dyDescent="0.15">
      <c r="A8545" s="624">
        <v>1603</v>
      </c>
      <c r="B8545" s="203" t="s">
        <v>12</v>
      </c>
      <c r="C8545" s="207" t="s">
        <v>11</v>
      </c>
      <c r="D8545" s="207" t="s">
        <v>280</v>
      </c>
      <c r="E8545" s="207" t="s">
        <v>281</v>
      </c>
      <c r="F8545" s="627" t="s">
        <v>8</v>
      </c>
      <c r="G8545" s="628"/>
      <c r="H8545" s="629"/>
      <c r="I8545" s="630"/>
      <c r="J8545" s="630"/>
      <c r="K8545" s="630"/>
      <c r="L8545" s="631"/>
    </row>
    <row r="8546" spans="1:12" s="194" customFormat="1" ht="26.65" customHeight="1" x14ac:dyDescent="0.15">
      <c r="A8546" s="625"/>
      <c r="B8546" s="620" t="s">
        <v>4845</v>
      </c>
      <c r="C8546" s="632" t="s">
        <v>4846</v>
      </c>
      <c r="D8546" s="634">
        <v>43382</v>
      </c>
      <c r="E8546" s="620" t="s">
        <v>432</v>
      </c>
      <c r="F8546" s="636" t="s">
        <v>4848</v>
      </c>
      <c r="G8546" s="637"/>
      <c r="H8546" s="610" t="s">
        <v>286</v>
      </c>
      <c r="I8546" s="611"/>
      <c r="J8546" s="209" t="s">
        <v>287</v>
      </c>
      <c r="K8546" s="209" t="s">
        <v>16</v>
      </c>
      <c r="L8546" s="210">
        <v>289.56</v>
      </c>
    </row>
    <row r="8547" spans="1:12" s="194" customFormat="1" ht="409.6" customHeight="1" x14ac:dyDescent="0.15">
      <c r="A8547" s="625"/>
      <c r="B8547" s="640"/>
      <c r="C8547" s="641"/>
      <c r="D8547" s="642"/>
      <c r="E8547" s="640"/>
      <c r="F8547" s="643"/>
      <c r="G8547" s="644"/>
      <c r="H8547" s="616" t="s">
        <v>242</v>
      </c>
      <c r="I8547" s="617"/>
      <c r="J8547" s="620" t="s">
        <v>287</v>
      </c>
      <c r="K8547" s="620" t="s">
        <v>16</v>
      </c>
      <c r="L8547" s="622">
        <v>1944.37</v>
      </c>
    </row>
    <row r="8548" spans="1:12" s="194" customFormat="1" ht="409.6" customHeight="1" x14ac:dyDescent="0.15">
      <c r="A8548" s="625"/>
      <c r="B8548" s="621"/>
      <c r="C8548" s="633"/>
      <c r="D8548" s="635"/>
      <c r="E8548" s="621"/>
      <c r="F8548" s="638"/>
      <c r="G8548" s="639"/>
      <c r="H8548" s="618"/>
      <c r="I8548" s="619"/>
      <c r="J8548" s="621"/>
      <c r="K8548" s="621"/>
      <c r="L8548" s="623"/>
    </row>
    <row r="8549" spans="1:12" s="194" customFormat="1" ht="24.6" customHeight="1" x14ac:dyDescent="0.15">
      <c r="A8549" s="625"/>
      <c r="B8549" s="203" t="s">
        <v>6</v>
      </c>
      <c r="C8549" s="207" t="s">
        <v>5</v>
      </c>
      <c r="D8549" s="207" t="s">
        <v>288</v>
      </c>
      <c r="E8549" s="207" t="s">
        <v>289</v>
      </c>
      <c r="F8549" s="612"/>
      <c r="G8549" s="613"/>
      <c r="H8549" s="616" t="s">
        <v>290</v>
      </c>
      <c r="I8549" s="617"/>
      <c r="J8549" s="620" t="s">
        <v>287</v>
      </c>
      <c r="K8549" s="620" t="s">
        <v>16</v>
      </c>
      <c r="L8549" s="622">
        <v>301.14999999999998</v>
      </c>
    </row>
    <row r="8550" spans="1:12" s="194" customFormat="1" ht="24.6" customHeight="1" x14ac:dyDescent="0.15">
      <c r="A8550" s="626"/>
      <c r="B8550" s="209" t="s">
        <v>439</v>
      </c>
      <c r="C8550" s="209" t="s">
        <v>4848</v>
      </c>
      <c r="D8550" s="211">
        <v>43387</v>
      </c>
      <c r="E8550" s="209" t="s">
        <v>3173</v>
      </c>
      <c r="F8550" s="614"/>
      <c r="G8550" s="615"/>
      <c r="H8550" s="618"/>
      <c r="I8550" s="619"/>
      <c r="J8550" s="621"/>
      <c r="K8550" s="621"/>
      <c r="L8550" s="623"/>
    </row>
    <row r="8551" spans="1:12" s="194" customFormat="1" ht="24.6" customHeight="1" x14ac:dyDescent="0.15">
      <c r="A8551" s="624">
        <v>1604</v>
      </c>
      <c r="B8551" s="203" t="s">
        <v>12</v>
      </c>
      <c r="C8551" s="207" t="s">
        <v>11</v>
      </c>
      <c r="D8551" s="207" t="s">
        <v>280</v>
      </c>
      <c r="E8551" s="207" t="s">
        <v>281</v>
      </c>
      <c r="F8551" s="627" t="s">
        <v>8</v>
      </c>
      <c r="G8551" s="628"/>
      <c r="H8551" s="629"/>
      <c r="I8551" s="630"/>
      <c r="J8551" s="630"/>
      <c r="K8551" s="630"/>
      <c r="L8551" s="631"/>
    </row>
    <row r="8552" spans="1:12" s="194" customFormat="1" ht="26.65" customHeight="1" x14ac:dyDescent="0.15">
      <c r="A8552" s="625"/>
      <c r="B8552" s="620" t="s">
        <v>4845</v>
      </c>
      <c r="C8552" s="632" t="s">
        <v>4846</v>
      </c>
      <c r="D8552" s="634">
        <v>43382</v>
      </c>
      <c r="E8552" s="620" t="s">
        <v>432</v>
      </c>
      <c r="F8552" s="636" t="s">
        <v>4849</v>
      </c>
      <c r="G8552" s="637"/>
      <c r="H8552" s="610" t="s">
        <v>286</v>
      </c>
      <c r="I8552" s="611"/>
      <c r="J8552" s="209" t="s">
        <v>287</v>
      </c>
      <c r="K8552" s="209" t="s">
        <v>16</v>
      </c>
      <c r="L8552" s="210">
        <v>267.12</v>
      </c>
    </row>
    <row r="8553" spans="1:12" s="194" customFormat="1" ht="409.6" customHeight="1" x14ac:dyDescent="0.15">
      <c r="A8553" s="625"/>
      <c r="B8553" s="640"/>
      <c r="C8553" s="641"/>
      <c r="D8553" s="642"/>
      <c r="E8553" s="640"/>
      <c r="F8553" s="643"/>
      <c r="G8553" s="644"/>
      <c r="H8553" s="616" t="s">
        <v>242</v>
      </c>
      <c r="I8553" s="617"/>
      <c r="J8553" s="620" t="s">
        <v>287</v>
      </c>
      <c r="K8553" s="620" t="s">
        <v>16</v>
      </c>
      <c r="L8553" s="622">
        <v>207.71</v>
      </c>
    </row>
    <row r="8554" spans="1:12" s="194" customFormat="1" ht="409.6" customHeight="1" x14ac:dyDescent="0.15">
      <c r="A8554" s="625"/>
      <c r="B8554" s="621"/>
      <c r="C8554" s="633"/>
      <c r="D8554" s="635"/>
      <c r="E8554" s="621"/>
      <c r="F8554" s="638"/>
      <c r="G8554" s="639"/>
      <c r="H8554" s="618"/>
      <c r="I8554" s="619"/>
      <c r="J8554" s="621"/>
      <c r="K8554" s="621"/>
      <c r="L8554" s="623"/>
    </row>
    <row r="8555" spans="1:12" s="194" customFormat="1" ht="24.6" customHeight="1" x14ac:dyDescent="0.15">
      <c r="A8555" s="625"/>
      <c r="B8555" s="203" t="s">
        <v>6</v>
      </c>
      <c r="C8555" s="207" t="s">
        <v>5</v>
      </c>
      <c r="D8555" s="207" t="s">
        <v>288</v>
      </c>
      <c r="E8555" s="207" t="s">
        <v>289</v>
      </c>
      <c r="F8555" s="612"/>
      <c r="G8555" s="613"/>
      <c r="H8555" s="616" t="s">
        <v>290</v>
      </c>
      <c r="I8555" s="617"/>
      <c r="J8555" s="620" t="s">
        <v>287</v>
      </c>
      <c r="K8555" s="620" t="s">
        <v>16</v>
      </c>
      <c r="L8555" s="622">
        <v>92.32</v>
      </c>
    </row>
    <row r="8556" spans="1:12" s="194" customFormat="1" ht="24.6" customHeight="1" x14ac:dyDescent="0.15">
      <c r="A8556" s="626"/>
      <c r="B8556" s="209" t="s">
        <v>439</v>
      </c>
      <c r="C8556" s="209" t="s">
        <v>4849</v>
      </c>
      <c r="D8556" s="211">
        <v>43387</v>
      </c>
      <c r="E8556" s="209" t="s">
        <v>3173</v>
      </c>
      <c r="F8556" s="614"/>
      <c r="G8556" s="615"/>
      <c r="H8556" s="618"/>
      <c r="I8556" s="619"/>
      <c r="J8556" s="621"/>
      <c r="K8556" s="621"/>
      <c r="L8556" s="623"/>
    </row>
    <row r="8557" spans="1:12" s="194" customFormat="1" ht="24.6" customHeight="1" x14ac:dyDescent="0.15">
      <c r="A8557" s="624">
        <v>1605</v>
      </c>
      <c r="B8557" s="203" t="s">
        <v>12</v>
      </c>
      <c r="C8557" s="207" t="s">
        <v>11</v>
      </c>
      <c r="D8557" s="207" t="s">
        <v>280</v>
      </c>
      <c r="E8557" s="207" t="s">
        <v>281</v>
      </c>
      <c r="F8557" s="627" t="s">
        <v>8</v>
      </c>
      <c r="G8557" s="628"/>
      <c r="H8557" s="629"/>
      <c r="I8557" s="630"/>
      <c r="J8557" s="630"/>
      <c r="K8557" s="630"/>
      <c r="L8557" s="631"/>
    </row>
    <row r="8558" spans="1:12" s="194" customFormat="1" ht="26.65" customHeight="1" x14ac:dyDescent="0.15">
      <c r="A8558" s="625"/>
      <c r="B8558" s="620" t="s">
        <v>4845</v>
      </c>
      <c r="C8558" s="632" t="s">
        <v>4850</v>
      </c>
      <c r="D8558" s="634">
        <v>43399</v>
      </c>
      <c r="E8558" s="620" t="s">
        <v>1185</v>
      </c>
      <c r="F8558" s="636" t="s">
        <v>4851</v>
      </c>
      <c r="G8558" s="637"/>
      <c r="H8558" s="610" t="s">
        <v>286</v>
      </c>
      <c r="I8558" s="611"/>
      <c r="J8558" s="209" t="s">
        <v>287</v>
      </c>
      <c r="K8558" s="209" t="s">
        <v>16</v>
      </c>
      <c r="L8558" s="210">
        <v>183</v>
      </c>
    </row>
    <row r="8559" spans="1:12" s="194" customFormat="1" ht="409.6" customHeight="1" x14ac:dyDescent="0.15">
      <c r="A8559" s="625"/>
      <c r="B8559" s="640"/>
      <c r="C8559" s="641"/>
      <c r="D8559" s="642"/>
      <c r="E8559" s="640"/>
      <c r="F8559" s="643"/>
      <c r="G8559" s="644"/>
      <c r="H8559" s="616" t="s">
        <v>242</v>
      </c>
      <c r="I8559" s="617"/>
      <c r="J8559" s="620" t="s">
        <v>287</v>
      </c>
      <c r="K8559" s="620" t="s">
        <v>287</v>
      </c>
      <c r="L8559" s="622">
        <v>0</v>
      </c>
    </row>
    <row r="8560" spans="1:12" s="194" customFormat="1" ht="331.7" customHeight="1" x14ac:dyDescent="0.15">
      <c r="A8560" s="625"/>
      <c r="B8560" s="621"/>
      <c r="C8560" s="633"/>
      <c r="D8560" s="635"/>
      <c r="E8560" s="621"/>
      <c r="F8560" s="638"/>
      <c r="G8560" s="639"/>
      <c r="H8560" s="618"/>
      <c r="I8560" s="619"/>
      <c r="J8560" s="621"/>
      <c r="K8560" s="621"/>
      <c r="L8560" s="623"/>
    </row>
    <row r="8561" spans="1:12" s="194" customFormat="1" ht="24.6" customHeight="1" x14ac:dyDescent="0.15">
      <c r="A8561" s="625"/>
      <c r="B8561" s="203" t="s">
        <v>6</v>
      </c>
      <c r="C8561" s="207" t="s">
        <v>5</v>
      </c>
      <c r="D8561" s="207" t="s">
        <v>288</v>
      </c>
      <c r="E8561" s="207" t="s">
        <v>289</v>
      </c>
      <c r="F8561" s="612"/>
      <c r="G8561" s="613"/>
      <c r="H8561" s="616" t="s">
        <v>290</v>
      </c>
      <c r="I8561" s="617"/>
      <c r="J8561" s="620" t="s">
        <v>287</v>
      </c>
      <c r="K8561" s="620" t="s">
        <v>16</v>
      </c>
      <c r="L8561" s="622">
        <v>801.79</v>
      </c>
    </row>
    <row r="8562" spans="1:12" s="194" customFormat="1" ht="24.6" customHeight="1" x14ac:dyDescent="0.15">
      <c r="A8562" s="626"/>
      <c r="B8562" s="209" t="s">
        <v>439</v>
      </c>
      <c r="C8562" s="209" t="s">
        <v>4851</v>
      </c>
      <c r="D8562" s="211">
        <v>43408</v>
      </c>
      <c r="E8562" s="209" t="s">
        <v>4852</v>
      </c>
      <c r="F8562" s="614"/>
      <c r="G8562" s="615"/>
      <c r="H8562" s="618"/>
      <c r="I8562" s="619"/>
      <c r="J8562" s="621"/>
      <c r="K8562" s="621"/>
      <c r="L8562" s="623"/>
    </row>
    <row r="8563" spans="1:12" s="194" customFormat="1" ht="24.6" customHeight="1" x14ac:dyDescent="0.15">
      <c r="A8563" s="624">
        <v>1606</v>
      </c>
      <c r="B8563" s="203" t="s">
        <v>12</v>
      </c>
      <c r="C8563" s="207" t="s">
        <v>11</v>
      </c>
      <c r="D8563" s="207" t="s">
        <v>280</v>
      </c>
      <c r="E8563" s="207" t="s">
        <v>281</v>
      </c>
      <c r="F8563" s="627" t="s">
        <v>8</v>
      </c>
      <c r="G8563" s="628"/>
      <c r="H8563" s="629"/>
      <c r="I8563" s="630"/>
      <c r="J8563" s="630"/>
      <c r="K8563" s="630"/>
      <c r="L8563" s="631"/>
    </row>
    <row r="8564" spans="1:12" s="194" customFormat="1" ht="26.65" customHeight="1" x14ac:dyDescent="0.15">
      <c r="A8564" s="625"/>
      <c r="B8564" s="620" t="s">
        <v>4845</v>
      </c>
      <c r="C8564" s="632" t="s">
        <v>4850</v>
      </c>
      <c r="D8564" s="634">
        <v>43399</v>
      </c>
      <c r="E8564" s="620" t="s">
        <v>1185</v>
      </c>
      <c r="F8564" s="636" t="s">
        <v>4853</v>
      </c>
      <c r="G8564" s="637"/>
      <c r="H8564" s="610" t="s">
        <v>286</v>
      </c>
      <c r="I8564" s="611"/>
      <c r="J8564" s="209" t="s">
        <v>287</v>
      </c>
      <c r="K8564" s="209" t="s">
        <v>16</v>
      </c>
      <c r="L8564" s="210">
        <v>202</v>
      </c>
    </row>
    <row r="8565" spans="1:12" s="194" customFormat="1" ht="409.6" customHeight="1" x14ac:dyDescent="0.15">
      <c r="A8565" s="625"/>
      <c r="B8565" s="640"/>
      <c r="C8565" s="641"/>
      <c r="D8565" s="642"/>
      <c r="E8565" s="640"/>
      <c r="F8565" s="643"/>
      <c r="G8565" s="644"/>
      <c r="H8565" s="616" t="s">
        <v>242</v>
      </c>
      <c r="I8565" s="617"/>
      <c r="J8565" s="620" t="s">
        <v>16</v>
      </c>
      <c r="K8565" s="620" t="s">
        <v>287</v>
      </c>
      <c r="L8565" s="622">
        <v>1541</v>
      </c>
    </row>
    <row r="8566" spans="1:12" s="194" customFormat="1" ht="331.7" customHeight="1" x14ac:dyDescent="0.15">
      <c r="A8566" s="625"/>
      <c r="B8566" s="621"/>
      <c r="C8566" s="633"/>
      <c r="D8566" s="635"/>
      <c r="E8566" s="621"/>
      <c r="F8566" s="638"/>
      <c r="G8566" s="639"/>
      <c r="H8566" s="618"/>
      <c r="I8566" s="619"/>
      <c r="J8566" s="621"/>
      <c r="K8566" s="621"/>
      <c r="L8566" s="623"/>
    </row>
    <row r="8567" spans="1:12" s="194" customFormat="1" ht="24.6" customHeight="1" x14ac:dyDescent="0.15">
      <c r="A8567" s="625"/>
      <c r="B8567" s="203" t="s">
        <v>6</v>
      </c>
      <c r="C8567" s="207" t="s">
        <v>5</v>
      </c>
      <c r="D8567" s="207" t="s">
        <v>288</v>
      </c>
      <c r="E8567" s="207" t="s">
        <v>289</v>
      </c>
      <c r="F8567" s="612"/>
      <c r="G8567" s="613"/>
      <c r="H8567" s="616" t="s">
        <v>290</v>
      </c>
      <c r="I8567" s="617"/>
      <c r="J8567" s="620" t="s">
        <v>287</v>
      </c>
      <c r="K8567" s="620" t="s">
        <v>287</v>
      </c>
      <c r="L8567" s="622">
        <v>0</v>
      </c>
    </row>
    <row r="8568" spans="1:12" s="194" customFormat="1" ht="24.6" customHeight="1" x14ac:dyDescent="0.15">
      <c r="A8568" s="626"/>
      <c r="B8568" s="209" t="s">
        <v>439</v>
      </c>
      <c r="C8568" s="209" t="s">
        <v>4853</v>
      </c>
      <c r="D8568" s="211">
        <v>43408</v>
      </c>
      <c r="E8568" s="209" t="s">
        <v>4852</v>
      </c>
      <c r="F8568" s="614"/>
      <c r="G8568" s="615"/>
      <c r="H8568" s="618"/>
      <c r="I8568" s="619"/>
      <c r="J8568" s="621"/>
      <c r="K8568" s="621"/>
      <c r="L8568" s="623"/>
    </row>
    <row r="8569" spans="1:12" s="194" customFormat="1" ht="24.6" customHeight="1" x14ac:dyDescent="0.15">
      <c r="A8569" s="624">
        <v>1607</v>
      </c>
      <c r="B8569" s="203" t="s">
        <v>12</v>
      </c>
      <c r="C8569" s="207" t="s">
        <v>11</v>
      </c>
      <c r="D8569" s="207" t="s">
        <v>280</v>
      </c>
      <c r="E8569" s="207" t="s">
        <v>281</v>
      </c>
      <c r="F8569" s="627" t="s">
        <v>8</v>
      </c>
      <c r="G8569" s="628"/>
      <c r="H8569" s="629"/>
      <c r="I8569" s="630"/>
      <c r="J8569" s="630"/>
      <c r="K8569" s="630"/>
      <c r="L8569" s="631"/>
    </row>
    <row r="8570" spans="1:12" s="194" customFormat="1" ht="26.65" customHeight="1" x14ac:dyDescent="0.15">
      <c r="A8570" s="625"/>
      <c r="B8570" s="620" t="s">
        <v>4845</v>
      </c>
      <c r="C8570" s="632" t="s">
        <v>4854</v>
      </c>
      <c r="D8570" s="634">
        <v>43418</v>
      </c>
      <c r="E8570" s="620" t="s">
        <v>582</v>
      </c>
      <c r="F8570" s="636" t="s">
        <v>4855</v>
      </c>
      <c r="G8570" s="637"/>
      <c r="H8570" s="610" t="s">
        <v>286</v>
      </c>
      <c r="I8570" s="611"/>
      <c r="J8570" s="209" t="s">
        <v>287</v>
      </c>
      <c r="K8570" s="209" t="s">
        <v>16</v>
      </c>
      <c r="L8570" s="210">
        <v>847.75</v>
      </c>
    </row>
    <row r="8571" spans="1:12" s="194" customFormat="1" ht="409.6" customHeight="1" x14ac:dyDescent="0.15">
      <c r="A8571" s="625"/>
      <c r="B8571" s="640"/>
      <c r="C8571" s="641"/>
      <c r="D8571" s="642"/>
      <c r="E8571" s="640"/>
      <c r="F8571" s="643"/>
      <c r="G8571" s="644"/>
      <c r="H8571" s="616" t="s">
        <v>242</v>
      </c>
      <c r="I8571" s="617"/>
      <c r="J8571" s="620" t="s">
        <v>287</v>
      </c>
      <c r="K8571" s="620" t="s">
        <v>16</v>
      </c>
      <c r="L8571" s="622">
        <v>1163</v>
      </c>
    </row>
    <row r="8572" spans="1:12" s="194" customFormat="1" ht="234.6" customHeight="1" x14ac:dyDescent="0.15">
      <c r="A8572" s="625"/>
      <c r="B8572" s="621"/>
      <c r="C8572" s="633"/>
      <c r="D8572" s="635"/>
      <c r="E8572" s="621"/>
      <c r="F8572" s="638"/>
      <c r="G8572" s="639"/>
      <c r="H8572" s="618"/>
      <c r="I8572" s="619"/>
      <c r="J8572" s="621"/>
      <c r="K8572" s="621"/>
      <c r="L8572" s="623"/>
    </row>
    <row r="8573" spans="1:12" s="194" customFormat="1" ht="24.6" customHeight="1" x14ac:dyDescent="0.15">
      <c r="A8573" s="625"/>
      <c r="B8573" s="203" t="s">
        <v>6</v>
      </c>
      <c r="C8573" s="207" t="s">
        <v>5</v>
      </c>
      <c r="D8573" s="207" t="s">
        <v>288</v>
      </c>
      <c r="E8573" s="207" t="s">
        <v>289</v>
      </c>
      <c r="F8573" s="612"/>
      <c r="G8573" s="613"/>
      <c r="H8573" s="616" t="s">
        <v>290</v>
      </c>
      <c r="I8573" s="617"/>
      <c r="J8573" s="620" t="s">
        <v>287</v>
      </c>
      <c r="K8573" s="620" t="s">
        <v>16</v>
      </c>
      <c r="L8573" s="622">
        <v>265</v>
      </c>
    </row>
    <row r="8574" spans="1:12" s="194" customFormat="1" ht="24.6" customHeight="1" x14ac:dyDescent="0.15">
      <c r="A8574" s="626"/>
      <c r="B8574" s="209" t="s">
        <v>439</v>
      </c>
      <c r="C8574" s="209" t="s">
        <v>4855</v>
      </c>
      <c r="D8574" s="211">
        <v>43425</v>
      </c>
      <c r="E8574" s="209" t="s">
        <v>4856</v>
      </c>
      <c r="F8574" s="614"/>
      <c r="G8574" s="615"/>
      <c r="H8574" s="618"/>
      <c r="I8574" s="619"/>
      <c r="J8574" s="621"/>
      <c r="K8574" s="621"/>
      <c r="L8574" s="623"/>
    </row>
    <row r="8575" spans="1:12" s="194" customFormat="1" ht="24.6" customHeight="1" x14ac:dyDescent="0.15">
      <c r="A8575" s="624">
        <v>1608</v>
      </c>
      <c r="B8575" s="203" t="s">
        <v>12</v>
      </c>
      <c r="C8575" s="207" t="s">
        <v>11</v>
      </c>
      <c r="D8575" s="207" t="s">
        <v>280</v>
      </c>
      <c r="E8575" s="207" t="s">
        <v>281</v>
      </c>
      <c r="F8575" s="627" t="s">
        <v>8</v>
      </c>
      <c r="G8575" s="628"/>
      <c r="H8575" s="629"/>
      <c r="I8575" s="630"/>
      <c r="J8575" s="630"/>
      <c r="K8575" s="630"/>
      <c r="L8575" s="631"/>
    </row>
    <row r="8576" spans="1:12" s="194" customFormat="1" ht="26.65" customHeight="1" x14ac:dyDescent="0.15">
      <c r="A8576" s="625"/>
      <c r="B8576" s="620" t="s">
        <v>4845</v>
      </c>
      <c r="C8576" s="632" t="s">
        <v>4854</v>
      </c>
      <c r="D8576" s="634">
        <v>43418</v>
      </c>
      <c r="E8576" s="620" t="s">
        <v>582</v>
      </c>
      <c r="F8576" s="636" t="s">
        <v>4857</v>
      </c>
      <c r="G8576" s="637"/>
      <c r="H8576" s="610" t="s">
        <v>286</v>
      </c>
      <c r="I8576" s="611"/>
      <c r="J8576" s="209" t="s">
        <v>287</v>
      </c>
      <c r="K8576" s="209" t="s">
        <v>16</v>
      </c>
      <c r="L8576" s="210">
        <v>750.3</v>
      </c>
    </row>
    <row r="8577" spans="1:12" s="194" customFormat="1" ht="409.6" customHeight="1" x14ac:dyDescent="0.15">
      <c r="A8577" s="625"/>
      <c r="B8577" s="640"/>
      <c r="C8577" s="641"/>
      <c r="D8577" s="642"/>
      <c r="E8577" s="640"/>
      <c r="F8577" s="643"/>
      <c r="G8577" s="644"/>
      <c r="H8577" s="616" t="s">
        <v>242</v>
      </c>
      <c r="I8577" s="617"/>
      <c r="J8577" s="620" t="s">
        <v>287</v>
      </c>
      <c r="K8577" s="620" t="s">
        <v>16</v>
      </c>
      <c r="L8577" s="622">
        <v>730.75</v>
      </c>
    </row>
    <row r="8578" spans="1:12" s="194" customFormat="1" ht="234.6" customHeight="1" x14ac:dyDescent="0.15">
      <c r="A8578" s="625"/>
      <c r="B8578" s="621"/>
      <c r="C8578" s="633"/>
      <c r="D8578" s="635"/>
      <c r="E8578" s="621"/>
      <c r="F8578" s="638"/>
      <c r="G8578" s="639"/>
      <c r="H8578" s="618"/>
      <c r="I8578" s="619"/>
      <c r="J8578" s="621"/>
      <c r="K8578" s="621"/>
      <c r="L8578" s="623"/>
    </row>
    <row r="8579" spans="1:12" s="194" customFormat="1" ht="24.6" customHeight="1" x14ac:dyDescent="0.15">
      <c r="A8579" s="625"/>
      <c r="B8579" s="203" t="s">
        <v>6</v>
      </c>
      <c r="C8579" s="207" t="s">
        <v>5</v>
      </c>
      <c r="D8579" s="207" t="s">
        <v>288</v>
      </c>
      <c r="E8579" s="207" t="s">
        <v>289</v>
      </c>
      <c r="F8579" s="612"/>
      <c r="G8579" s="613"/>
      <c r="H8579" s="616" t="s">
        <v>290</v>
      </c>
      <c r="I8579" s="617"/>
      <c r="J8579" s="620" t="s">
        <v>287</v>
      </c>
      <c r="K8579" s="620" t="s">
        <v>287</v>
      </c>
      <c r="L8579" s="622">
        <v>0</v>
      </c>
    </row>
    <row r="8580" spans="1:12" s="194" customFormat="1" ht="24.6" customHeight="1" x14ac:dyDescent="0.15">
      <c r="A8580" s="626"/>
      <c r="B8580" s="209" t="s">
        <v>439</v>
      </c>
      <c r="C8580" s="209" t="s">
        <v>4857</v>
      </c>
      <c r="D8580" s="211">
        <v>43425</v>
      </c>
      <c r="E8580" s="209" t="s">
        <v>4856</v>
      </c>
      <c r="F8580" s="614"/>
      <c r="G8580" s="615"/>
      <c r="H8580" s="618"/>
      <c r="I8580" s="619"/>
      <c r="J8580" s="621"/>
      <c r="K8580" s="621"/>
      <c r="L8580" s="623"/>
    </row>
    <row r="8581" spans="1:12" s="194" customFormat="1" ht="24.6" customHeight="1" x14ac:dyDescent="0.15">
      <c r="A8581" s="624">
        <v>1609</v>
      </c>
      <c r="B8581" s="203" t="s">
        <v>12</v>
      </c>
      <c r="C8581" s="207" t="s">
        <v>11</v>
      </c>
      <c r="D8581" s="207" t="s">
        <v>280</v>
      </c>
      <c r="E8581" s="207" t="s">
        <v>281</v>
      </c>
      <c r="F8581" s="627" t="s">
        <v>8</v>
      </c>
      <c r="G8581" s="628"/>
      <c r="H8581" s="629"/>
      <c r="I8581" s="630"/>
      <c r="J8581" s="630"/>
      <c r="K8581" s="630"/>
      <c r="L8581" s="631"/>
    </row>
    <row r="8582" spans="1:12" s="194" customFormat="1" ht="26.65" customHeight="1" x14ac:dyDescent="0.15">
      <c r="A8582" s="625"/>
      <c r="B8582" s="620" t="s">
        <v>4845</v>
      </c>
      <c r="C8582" s="632" t="s">
        <v>4858</v>
      </c>
      <c r="D8582" s="634">
        <v>43433</v>
      </c>
      <c r="E8582" s="620" t="s">
        <v>561</v>
      </c>
      <c r="F8582" s="636" t="s">
        <v>4859</v>
      </c>
      <c r="G8582" s="637"/>
      <c r="H8582" s="610" t="s">
        <v>286</v>
      </c>
      <c r="I8582" s="611"/>
      <c r="J8582" s="209" t="s">
        <v>287</v>
      </c>
      <c r="K8582" s="209" t="s">
        <v>16</v>
      </c>
      <c r="L8582" s="210">
        <v>669</v>
      </c>
    </row>
    <row r="8583" spans="1:12" s="194" customFormat="1" ht="299.10000000000002" customHeight="1" x14ac:dyDescent="0.15">
      <c r="A8583" s="625"/>
      <c r="B8583" s="621"/>
      <c r="C8583" s="633"/>
      <c r="D8583" s="635"/>
      <c r="E8583" s="621"/>
      <c r="F8583" s="638"/>
      <c r="G8583" s="639"/>
      <c r="H8583" s="610" t="s">
        <v>242</v>
      </c>
      <c r="I8583" s="611"/>
      <c r="J8583" s="209" t="s">
        <v>16</v>
      </c>
      <c r="K8583" s="209" t="s">
        <v>287</v>
      </c>
      <c r="L8583" s="210">
        <v>1000</v>
      </c>
    </row>
    <row r="8584" spans="1:12" s="194" customFormat="1" ht="24.6" customHeight="1" x14ac:dyDescent="0.15">
      <c r="A8584" s="625"/>
      <c r="B8584" s="203" t="s">
        <v>6</v>
      </c>
      <c r="C8584" s="207" t="s">
        <v>5</v>
      </c>
      <c r="D8584" s="207" t="s">
        <v>288</v>
      </c>
      <c r="E8584" s="207" t="s">
        <v>289</v>
      </c>
      <c r="F8584" s="612"/>
      <c r="G8584" s="613"/>
      <c r="H8584" s="616" t="s">
        <v>290</v>
      </c>
      <c r="I8584" s="617"/>
      <c r="J8584" s="620" t="s">
        <v>287</v>
      </c>
      <c r="K8584" s="620" t="s">
        <v>16</v>
      </c>
      <c r="L8584" s="622">
        <v>867.01</v>
      </c>
    </row>
    <row r="8585" spans="1:12" s="194" customFormat="1" ht="24.6" customHeight="1" x14ac:dyDescent="0.15">
      <c r="A8585" s="626"/>
      <c r="B8585" s="209" t="s">
        <v>439</v>
      </c>
      <c r="C8585" s="209" t="s">
        <v>4859</v>
      </c>
      <c r="D8585" s="211">
        <v>43437</v>
      </c>
      <c r="E8585" s="209" t="s">
        <v>4860</v>
      </c>
      <c r="F8585" s="614"/>
      <c r="G8585" s="615"/>
      <c r="H8585" s="618"/>
      <c r="I8585" s="619"/>
      <c r="J8585" s="621"/>
      <c r="K8585" s="621"/>
      <c r="L8585" s="623"/>
    </row>
    <row r="8586" spans="1:12" s="194" customFormat="1" ht="24.6" customHeight="1" x14ac:dyDescent="0.15">
      <c r="A8586" s="624">
        <v>1610</v>
      </c>
      <c r="B8586" s="203" t="s">
        <v>12</v>
      </c>
      <c r="C8586" s="207" t="s">
        <v>11</v>
      </c>
      <c r="D8586" s="207" t="s">
        <v>280</v>
      </c>
      <c r="E8586" s="207" t="s">
        <v>281</v>
      </c>
      <c r="F8586" s="627" t="s">
        <v>8</v>
      </c>
      <c r="G8586" s="628"/>
      <c r="H8586" s="629"/>
      <c r="I8586" s="630"/>
      <c r="J8586" s="630"/>
      <c r="K8586" s="630"/>
      <c r="L8586" s="631"/>
    </row>
    <row r="8587" spans="1:12" s="194" customFormat="1" ht="26.65" customHeight="1" x14ac:dyDescent="0.15">
      <c r="A8587" s="625"/>
      <c r="B8587" s="620" t="s">
        <v>4845</v>
      </c>
      <c r="C8587" s="632" t="s">
        <v>4861</v>
      </c>
      <c r="D8587" s="634">
        <v>43474</v>
      </c>
      <c r="E8587" s="620" t="s">
        <v>4862</v>
      </c>
      <c r="F8587" s="636" t="s">
        <v>4863</v>
      </c>
      <c r="G8587" s="637"/>
      <c r="H8587" s="610" t="s">
        <v>286</v>
      </c>
      <c r="I8587" s="611"/>
      <c r="J8587" s="209" t="s">
        <v>287</v>
      </c>
      <c r="K8587" s="209" t="s">
        <v>16</v>
      </c>
      <c r="L8587" s="210">
        <v>614.42999999999995</v>
      </c>
    </row>
    <row r="8588" spans="1:12" s="194" customFormat="1" ht="363.75" customHeight="1" x14ac:dyDescent="0.15">
      <c r="A8588" s="625"/>
      <c r="B8588" s="621"/>
      <c r="C8588" s="633"/>
      <c r="D8588" s="635"/>
      <c r="E8588" s="621"/>
      <c r="F8588" s="638"/>
      <c r="G8588" s="639"/>
      <c r="H8588" s="610" t="s">
        <v>242</v>
      </c>
      <c r="I8588" s="611"/>
      <c r="J8588" s="209" t="s">
        <v>287</v>
      </c>
      <c r="K8588" s="209" t="s">
        <v>16</v>
      </c>
      <c r="L8588" s="210">
        <v>1569.53</v>
      </c>
    </row>
    <row r="8589" spans="1:12" s="194" customFormat="1" ht="24.6" customHeight="1" x14ac:dyDescent="0.15">
      <c r="A8589" s="625"/>
      <c r="B8589" s="203" t="s">
        <v>6</v>
      </c>
      <c r="C8589" s="207" t="s">
        <v>5</v>
      </c>
      <c r="D8589" s="207" t="s">
        <v>288</v>
      </c>
      <c r="E8589" s="207" t="s">
        <v>289</v>
      </c>
      <c r="F8589" s="612"/>
      <c r="G8589" s="613"/>
      <c r="H8589" s="616" t="s">
        <v>290</v>
      </c>
      <c r="I8589" s="617"/>
      <c r="J8589" s="620" t="s">
        <v>287</v>
      </c>
      <c r="K8589" s="620" t="s">
        <v>16</v>
      </c>
      <c r="L8589" s="622">
        <v>80</v>
      </c>
    </row>
    <row r="8590" spans="1:12" s="194" customFormat="1" ht="24.6" customHeight="1" x14ac:dyDescent="0.15">
      <c r="A8590" s="626"/>
      <c r="B8590" s="209" t="s">
        <v>439</v>
      </c>
      <c r="C8590" s="209" t="s">
        <v>4863</v>
      </c>
      <c r="D8590" s="211">
        <v>43478</v>
      </c>
      <c r="E8590" s="209" t="s">
        <v>1987</v>
      </c>
      <c r="F8590" s="614"/>
      <c r="G8590" s="615"/>
      <c r="H8590" s="618"/>
      <c r="I8590" s="619"/>
      <c r="J8590" s="621"/>
      <c r="K8590" s="621"/>
      <c r="L8590" s="623"/>
    </row>
    <row r="8591" spans="1:12" s="194" customFormat="1" ht="24.6" customHeight="1" x14ac:dyDescent="0.15">
      <c r="A8591" s="624">
        <v>1611</v>
      </c>
      <c r="B8591" s="203" t="s">
        <v>12</v>
      </c>
      <c r="C8591" s="207" t="s">
        <v>11</v>
      </c>
      <c r="D8591" s="207" t="s">
        <v>280</v>
      </c>
      <c r="E8591" s="207" t="s">
        <v>281</v>
      </c>
      <c r="F8591" s="627" t="s">
        <v>8</v>
      </c>
      <c r="G8591" s="628"/>
      <c r="H8591" s="629"/>
      <c r="I8591" s="630"/>
      <c r="J8591" s="630"/>
      <c r="K8591" s="630"/>
      <c r="L8591" s="631"/>
    </row>
    <row r="8592" spans="1:12" s="194" customFormat="1" ht="26.65" customHeight="1" x14ac:dyDescent="0.15">
      <c r="A8592" s="625"/>
      <c r="B8592" s="620" t="s">
        <v>4845</v>
      </c>
      <c r="C8592" s="632" t="s">
        <v>4864</v>
      </c>
      <c r="D8592" s="634">
        <v>43525</v>
      </c>
      <c r="E8592" s="620" t="s">
        <v>417</v>
      </c>
      <c r="F8592" s="636" t="s">
        <v>2883</v>
      </c>
      <c r="G8592" s="637"/>
      <c r="H8592" s="610" t="s">
        <v>286</v>
      </c>
      <c r="I8592" s="611"/>
      <c r="J8592" s="209" t="s">
        <v>287</v>
      </c>
      <c r="K8592" s="209" t="s">
        <v>16</v>
      </c>
      <c r="L8592" s="210">
        <v>165.17</v>
      </c>
    </row>
    <row r="8593" spans="1:12" s="194" customFormat="1" ht="223.5" customHeight="1" x14ac:dyDescent="0.15">
      <c r="A8593" s="625"/>
      <c r="B8593" s="621"/>
      <c r="C8593" s="633"/>
      <c r="D8593" s="635"/>
      <c r="E8593" s="621"/>
      <c r="F8593" s="638"/>
      <c r="G8593" s="639"/>
      <c r="H8593" s="610" t="s">
        <v>242</v>
      </c>
      <c r="I8593" s="611"/>
      <c r="J8593" s="209" t="s">
        <v>287</v>
      </c>
      <c r="K8593" s="209" t="s">
        <v>16</v>
      </c>
      <c r="L8593" s="210">
        <v>538.4</v>
      </c>
    </row>
    <row r="8594" spans="1:12" s="194" customFormat="1" ht="24.6" customHeight="1" x14ac:dyDescent="0.15">
      <c r="A8594" s="625"/>
      <c r="B8594" s="203" t="s">
        <v>6</v>
      </c>
      <c r="C8594" s="207" t="s">
        <v>5</v>
      </c>
      <c r="D8594" s="207" t="s">
        <v>288</v>
      </c>
      <c r="E8594" s="207" t="s">
        <v>289</v>
      </c>
      <c r="F8594" s="612"/>
      <c r="G8594" s="613"/>
      <c r="H8594" s="616" t="s">
        <v>290</v>
      </c>
      <c r="I8594" s="617"/>
      <c r="J8594" s="620" t="s">
        <v>287</v>
      </c>
      <c r="K8594" s="620" t="s">
        <v>16</v>
      </c>
      <c r="L8594" s="622">
        <v>210</v>
      </c>
    </row>
    <row r="8595" spans="1:12" s="194" customFormat="1" ht="24.6" customHeight="1" x14ac:dyDescent="0.15">
      <c r="A8595" s="626"/>
      <c r="B8595" s="209" t="s">
        <v>439</v>
      </c>
      <c r="C8595" s="209" t="s">
        <v>2883</v>
      </c>
      <c r="D8595" s="211">
        <v>43526</v>
      </c>
      <c r="E8595" s="209" t="s">
        <v>909</v>
      </c>
      <c r="F8595" s="614"/>
      <c r="G8595" s="615"/>
      <c r="H8595" s="618"/>
      <c r="I8595" s="619"/>
      <c r="J8595" s="621"/>
      <c r="K8595" s="621"/>
      <c r="L8595" s="623"/>
    </row>
    <row r="8596" spans="1:12" s="194" customFormat="1" ht="24.6" customHeight="1" x14ac:dyDescent="0.15">
      <c r="A8596" s="624">
        <v>1612</v>
      </c>
      <c r="B8596" s="203" t="s">
        <v>12</v>
      </c>
      <c r="C8596" s="207" t="s">
        <v>11</v>
      </c>
      <c r="D8596" s="207" t="s">
        <v>280</v>
      </c>
      <c r="E8596" s="207" t="s">
        <v>281</v>
      </c>
      <c r="F8596" s="627" t="s">
        <v>8</v>
      </c>
      <c r="G8596" s="628"/>
      <c r="H8596" s="629"/>
      <c r="I8596" s="630"/>
      <c r="J8596" s="630"/>
      <c r="K8596" s="630"/>
      <c r="L8596" s="631"/>
    </row>
    <row r="8597" spans="1:12" s="194" customFormat="1" ht="26.65" customHeight="1" x14ac:dyDescent="0.15">
      <c r="A8597" s="625"/>
      <c r="B8597" s="620" t="s">
        <v>4845</v>
      </c>
      <c r="C8597" s="632" t="s">
        <v>4865</v>
      </c>
      <c r="D8597" s="634">
        <v>43546</v>
      </c>
      <c r="E8597" s="620" t="s">
        <v>295</v>
      </c>
      <c r="F8597" s="636" t="s">
        <v>2699</v>
      </c>
      <c r="G8597" s="637"/>
      <c r="H8597" s="610" t="s">
        <v>286</v>
      </c>
      <c r="I8597" s="611"/>
      <c r="J8597" s="209" t="s">
        <v>287</v>
      </c>
      <c r="K8597" s="209" t="s">
        <v>16</v>
      </c>
      <c r="L8597" s="210">
        <v>495</v>
      </c>
    </row>
    <row r="8598" spans="1:12" s="194" customFormat="1" ht="409.6" customHeight="1" x14ac:dyDescent="0.15">
      <c r="A8598" s="625"/>
      <c r="B8598" s="640"/>
      <c r="C8598" s="641"/>
      <c r="D8598" s="642"/>
      <c r="E8598" s="640"/>
      <c r="F8598" s="643"/>
      <c r="G8598" s="644"/>
      <c r="H8598" s="616" t="s">
        <v>242</v>
      </c>
      <c r="I8598" s="617"/>
      <c r="J8598" s="620" t="s">
        <v>287</v>
      </c>
      <c r="K8598" s="620" t="s">
        <v>16</v>
      </c>
      <c r="L8598" s="622">
        <v>425.4</v>
      </c>
    </row>
    <row r="8599" spans="1:12" s="194" customFormat="1" ht="256.5" customHeight="1" x14ac:dyDescent="0.15">
      <c r="A8599" s="625"/>
      <c r="B8599" s="621"/>
      <c r="C8599" s="633"/>
      <c r="D8599" s="635"/>
      <c r="E8599" s="621"/>
      <c r="F8599" s="638"/>
      <c r="G8599" s="639"/>
      <c r="H8599" s="618"/>
      <c r="I8599" s="619"/>
      <c r="J8599" s="621"/>
      <c r="K8599" s="621"/>
      <c r="L8599" s="623"/>
    </row>
    <row r="8600" spans="1:12" s="194" customFormat="1" ht="24.6" customHeight="1" x14ac:dyDescent="0.15">
      <c r="A8600" s="625"/>
      <c r="B8600" s="203" t="s">
        <v>6</v>
      </c>
      <c r="C8600" s="207" t="s">
        <v>5</v>
      </c>
      <c r="D8600" s="207" t="s">
        <v>288</v>
      </c>
      <c r="E8600" s="207" t="s">
        <v>289</v>
      </c>
      <c r="F8600" s="612"/>
      <c r="G8600" s="613"/>
      <c r="H8600" s="616" t="s">
        <v>290</v>
      </c>
      <c r="I8600" s="617"/>
      <c r="J8600" s="620" t="s">
        <v>287</v>
      </c>
      <c r="K8600" s="620" t="s">
        <v>16</v>
      </c>
      <c r="L8600" s="622">
        <v>700</v>
      </c>
    </row>
    <row r="8601" spans="1:12" s="194" customFormat="1" ht="24.6" customHeight="1" x14ac:dyDescent="0.15">
      <c r="A8601" s="626"/>
      <c r="B8601" s="209" t="s">
        <v>439</v>
      </c>
      <c r="C8601" s="209" t="s">
        <v>2699</v>
      </c>
      <c r="D8601" s="211">
        <v>43553</v>
      </c>
      <c r="E8601" s="209" t="s">
        <v>336</v>
      </c>
      <c r="F8601" s="614"/>
      <c r="G8601" s="615"/>
      <c r="H8601" s="618"/>
      <c r="I8601" s="619"/>
      <c r="J8601" s="621"/>
      <c r="K8601" s="621"/>
      <c r="L8601" s="623"/>
    </row>
    <row r="8602" spans="1:12" s="194" customFormat="1" ht="24.6" customHeight="1" x14ac:dyDescent="0.15">
      <c r="A8602" s="624">
        <v>1613</v>
      </c>
      <c r="B8602" s="203" t="s">
        <v>12</v>
      </c>
      <c r="C8602" s="207" t="s">
        <v>11</v>
      </c>
      <c r="D8602" s="207" t="s">
        <v>280</v>
      </c>
      <c r="E8602" s="207" t="s">
        <v>281</v>
      </c>
      <c r="F8602" s="627" t="s">
        <v>8</v>
      </c>
      <c r="G8602" s="628"/>
      <c r="H8602" s="629"/>
      <c r="I8602" s="630"/>
      <c r="J8602" s="630"/>
      <c r="K8602" s="630"/>
      <c r="L8602" s="631"/>
    </row>
    <row r="8603" spans="1:12" s="194" customFormat="1" ht="26.65" customHeight="1" x14ac:dyDescent="0.15">
      <c r="A8603" s="625"/>
      <c r="B8603" s="620" t="s">
        <v>4866</v>
      </c>
      <c r="C8603" s="632" t="s">
        <v>4867</v>
      </c>
      <c r="D8603" s="634">
        <v>43382</v>
      </c>
      <c r="E8603" s="620" t="s">
        <v>835</v>
      </c>
      <c r="F8603" s="636" t="s">
        <v>4868</v>
      </c>
      <c r="G8603" s="637"/>
      <c r="H8603" s="610" t="s">
        <v>286</v>
      </c>
      <c r="I8603" s="611"/>
      <c r="J8603" s="209" t="s">
        <v>16</v>
      </c>
      <c r="K8603" s="209" t="s">
        <v>287</v>
      </c>
      <c r="L8603" s="210">
        <v>589.5</v>
      </c>
    </row>
    <row r="8604" spans="1:12" s="194" customFormat="1" ht="148.35" customHeight="1" x14ac:dyDescent="0.15">
      <c r="A8604" s="625"/>
      <c r="B8604" s="621"/>
      <c r="C8604" s="633"/>
      <c r="D8604" s="635"/>
      <c r="E8604" s="621"/>
      <c r="F8604" s="638"/>
      <c r="G8604" s="639"/>
      <c r="H8604" s="610" t="s">
        <v>242</v>
      </c>
      <c r="I8604" s="611"/>
      <c r="J8604" s="209" t="s">
        <v>16</v>
      </c>
      <c r="K8604" s="209" t="s">
        <v>287</v>
      </c>
      <c r="L8604" s="210">
        <v>321.39999999999998</v>
      </c>
    </row>
    <row r="8605" spans="1:12" s="194" customFormat="1" ht="24.6" customHeight="1" x14ac:dyDescent="0.15">
      <c r="A8605" s="625"/>
      <c r="B8605" s="203" t="s">
        <v>6</v>
      </c>
      <c r="C8605" s="207" t="s">
        <v>5</v>
      </c>
      <c r="D8605" s="207" t="s">
        <v>288</v>
      </c>
      <c r="E8605" s="207" t="s">
        <v>289</v>
      </c>
      <c r="F8605" s="612"/>
      <c r="G8605" s="613"/>
      <c r="H8605" s="616" t="s">
        <v>290</v>
      </c>
      <c r="I8605" s="617"/>
      <c r="J8605" s="620" t="s">
        <v>16</v>
      </c>
      <c r="K8605" s="620" t="s">
        <v>287</v>
      </c>
      <c r="L8605" s="622">
        <v>393.13</v>
      </c>
    </row>
    <row r="8606" spans="1:12" s="194" customFormat="1" ht="24.6" customHeight="1" x14ac:dyDescent="0.15">
      <c r="A8606" s="626"/>
      <c r="B8606" s="209" t="s">
        <v>832</v>
      </c>
      <c r="C8606" s="209" t="s">
        <v>4868</v>
      </c>
      <c r="D8606" s="211">
        <v>43389</v>
      </c>
      <c r="E8606" s="209" t="s">
        <v>4869</v>
      </c>
      <c r="F8606" s="614"/>
      <c r="G8606" s="615"/>
      <c r="H8606" s="618"/>
      <c r="I8606" s="619"/>
      <c r="J8606" s="621"/>
      <c r="K8606" s="621"/>
      <c r="L8606" s="623"/>
    </row>
    <row r="8607" spans="1:12" s="194" customFormat="1" ht="24.6" customHeight="1" x14ac:dyDescent="0.15">
      <c r="A8607" s="624">
        <v>1614</v>
      </c>
      <c r="B8607" s="203" t="s">
        <v>12</v>
      </c>
      <c r="C8607" s="207" t="s">
        <v>11</v>
      </c>
      <c r="D8607" s="207" t="s">
        <v>280</v>
      </c>
      <c r="E8607" s="207" t="s">
        <v>281</v>
      </c>
      <c r="F8607" s="627" t="s">
        <v>8</v>
      </c>
      <c r="G8607" s="628"/>
      <c r="H8607" s="629"/>
      <c r="I8607" s="630"/>
      <c r="J8607" s="630"/>
      <c r="K8607" s="630"/>
      <c r="L8607" s="631"/>
    </row>
    <row r="8608" spans="1:12" s="194" customFormat="1" ht="26.65" customHeight="1" x14ac:dyDescent="0.15">
      <c r="A8608" s="625"/>
      <c r="B8608" s="620" t="s">
        <v>4866</v>
      </c>
      <c r="C8608" s="620" t="s">
        <v>4870</v>
      </c>
      <c r="D8608" s="634">
        <v>43488</v>
      </c>
      <c r="E8608" s="620" t="s">
        <v>867</v>
      </c>
      <c r="F8608" s="636" t="s">
        <v>4298</v>
      </c>
      <c r="G8608" s="637"/>
      <c r="H8608" s="610" t="s">
        <v>286</v>
      </c>
      <c r="I8608" s="611"/>
      <c r="J8608" s="209" t="s">
        <v>287</v>
      </c>
      <c r="K8608" s="209" t="s">
        <v>16</v>
      </c>
      <c r="L8608" s="210">
        <v>600</v>
      </c>
    </row>
    <row r="8609" spans="1:12" s="194" customFormat="1" ht="40.5" customHeight="1" x14ac:dyDescent="0.15">
      <c r="A8609" s="625"/>
      <c r="B8609" s="621"/>
      <c r="C8609" s="621"/>
      <c r="D8609" s="635"/>
      <c r="E8609" s="621"/>
      <c r="F8609" s="638"/>
      <c r="G8609" s="639"/>
      <c r="H8609" s="610" t="s">
        <v>242</v>
      </c>
      <c r="I8609" s="611"/>
      <c r="J8609" s="209" t="s">
        <v>287</v>
      </c>
      <c r="K8609" s="209" t="s">
        <v>16</v>
      </c>
      <c r="L8609" s="210">
        <v>1995.51</v>
      </c>
    </row>
    <row r="8610" spans="1:12" s="194" customFormat="1" ht="24.6" customHeight="1" x14ac:dyDescent="0.15">
      <c r="A8610" s="625"/>
      <c r="B8610" s="203" t="s">
        <v>6</v>
      </c>
      <c r="C8610" s="207" t="s">
        <v>5</v>
      </c>
      <c r="D8610" s="207" t="s">
        <v>288</v>
      </c>
      <c r="E8610" s="207" t="s">
        <v>289</v>
      </c>
      <c r="F8610" s="612"/>
      <c r="G8610" s="613"/>
      <c r="H8610" s="616" t="s">
        <v>290</v>
      </c>
      <c r="I8610" s="617"/>
      <c r="J8610" s="620" t="s">
        <v>287</v>
      </c>
      <c r="K8610" s="620" t="s">
        <v>16</v>
      </c>
      <c r="L8610" s="622">
        <v>760</v>
      </c>
    </row>
    <row r="8611" spans="1:12" s="194" customFormat="1" ht="24.6" customHeight="1" x14ac:dyDescent="0.15">
      <c r="A8611" s="626"/>
      <c r="B8611" s="209" t="s">
        <v>832</v>
      </c>
      <c r="C8611" s="209" t="s">
        <v>4298</v>
      </c>
      <c r="D8611" s="211">
        <v>43492</v>
      </c>
      <c r="E8611" s="209" t="s">
        <v>4871</v>
      </c>
      <c r="F8611" s="614"/>
      <c r="G8611" s="615"/>
      <c r="H8611" s="618"/>
      <c r="I8611" s="619"/>
      <c r="J8611" s="621"/>
      <c r="K8611" s="621"/>
      <c r="L8611" s="623"/>
    </row>
    <row r="8612" spans="1:12" s="194" customFormat="1" ht="24.6" customHeight="1" x14ac:dyDescent="0.15">
      <c r="A8612" s="624">
        <v>1615</v>
      </c>
      <c r="B8612" s="203" t="s">
        <v>12</v>
      </c>
      <c r="C8612" s="207" t="s">
        <v>11</v>
      </c>
      <c r="D8612" s="207" t="s">
        <v>280</v>
      </c>
      <c r="E8612" s="207" t="s">
        <v>281</v>
      </c>
      <c r="F8612" s="627" t="s">
        <v>8</v>
      </c>
      <c r="G8612" s="628"/>
      <c r="H8612" s="629"/>
      <c r="I8612" s="630"/>
      <c r="J8612" s="630"/>
      <c r="K8612" s="630"/>
      <c r="L8612" s="631"/>
    </row>
    <row r="8613" spans="1:12" s="194" customFormat="1" ht="26.65" customHeight="1" x14ac:dyDescent="0.15">
      <c r="A8613" s="625"/>
      <c r="B8613" s="620" t="s">
        <v>4866</v>
      </c>
      <c r="C8613" s="620" t="s">
        <v>4872</v>
      </c>
      <c r="D8613" s="634">
        <v>43537</v>
      </c>
      <c r="E8613" s="620" t="s">
        <v>377</v>
      </c>
      <c r="F8613" s="636" t="s">
        <v>1290</v>
      </c>
      <c r="G8613" s="637"/>
      <c r="H8613" s="610" t="s">
        <v>286</v>
      </c>
      <c r="I8613" s="611"/>
      <c r="J8613" s="209" t="s">
        <v>287</v>
      </c>
      <c r="K8613" s="209" t="s">
        <v>16</v>
      </c>
      <c r="L8613" s="210">
        <v>474</v>
      </c>
    </row>
    <row r="8614" spans="1:12" s="194" customFormat="1" ht="61.9" customHeight="1" x14ac:dyDescent="0.15">
      <c r="A8614" s="625"/>
      <c r="B8614" s="621"/>
      <c r="C8614" s="621"/>
      <c r="D8614" s="635"/>
      <c r="E8614" s="621"/>
      <c r="F8614" s="638"/>
      <c r="G8614" s="639"/>
      <c r="H8614" s="610" t="s">
        <v>242</v>
      </c>
      <c r="I8614" s="611"/>
      <c r="J8614" s="209" t="s">
        <v>287</v>
      </c>
      <c r="K8614" s="209" t="s">
        <v>16</v>
      </c>
      <c r="L8614" s="210">
        <v>264.60000000000002</v>
      </c>
    </row>
    <row r="8615" spans="1:12" s="194" customFormat="1" ht="24.6" customHeight="1" x14ac:dyDescent="0.15">
      <c r="A8615" s="625"/>
      <c r="B8615" s="203" t="s">
        <v>6</v>
      </c>
      <c r="C8615" s="207" t="s">
        <v>5</v>
      </c>
      <c r="D8615" s="207" t="s">
        <v>288</v>
      </c>
      <c r="E8615" s="207" t="s">
        <v>289</v>
      </c>
      <c r="F8615" s="612"/>
      <c r="G8615" s="613"/>
      <c r="H8615" s="616" t="s">
        <v>290</v>
      </c>
      <c r="I8615" s="617"/>
      <c r="J8615" s="620" t="s">
        <v>287</v>
      </c>
      <c r="K8615" s="620" t="s">
        <v>287</v>
      </c>
      <c r="L8615" s="622">
        <v>0</v>
      </c>
    </row>
    <row r="8616" spans="1:12" s="194" customFormat="1" ht="24.6" customHeight="1" x14ac:dyDescent="0.15">
      <c r="A8616" s="626"/>
      <c r="B8616" s="209" t="s">
        <v>832</v>
      </c>
      <c r="C8616" s="209" t="s">
        <v>1290</v>
      </c>
      <c r="D8616" s="211">
        <v>43539</v>
      </c>
      <c r="E8616" s="209" t="s">
        <v>533</v>
      </c>
      <c r="F8616" s="614"/>
      <c r="G8616" s="615"/>
      <c r="H8616" s="618"/>
      <c r="I8616" s="619"/>
      <c r="J8616" s="621"/>
      <c r="K8616" s="621"/>
      <c r="L8616" s="623"/>
    </row>
    <row r="8617" spans="1:12" s="194" customFormat="1" ht="24.6" customHeight="1" x14ac:dyDescent="0.15">
      <c r="A8617" s="624">
        <v>1616</v>
      </c>
      <c r="B8617" s="203" t="s">
        <v>12</v>
      </c>
      <c r="C8617" s="207" t="s">
        <v>11</v>
      </c>
      <c r="D8617" s="207" t="s">
        <v>280</v>
      </c>
      <c r="E8617" s="207" t="s">
        <v>281</v>
      </c>
      <c r="F8617" s="627" t="s">
        <v>8</v>
      </c>
      <c r="G8617" s="628"/>
      <c r="H8617" s="629"/>
      <c r="I8617" s="630"/>
      <c r="J8617" s="630"/>
      <c r="K8617" s="630"/>
      <c r="L8617" s="631"/>
    </row>
    <row r="8618" spans="1:12" s="194" customFormat="1" ht="26.65" customHeight="1" x14ac:dyDescent="0.15">
      <c r="A8618" s="625"/>
      <c r="B8618" s="620" t="s">
        <v>4873</v>
      </c>
      <c r="C8618" s="632" t="s">
        <v>4874</v>
      </c>
      <c r="D8618" s="634">
        <v>43408</v>
      </c>
      <c r="E8618" s="620" t="s">
        <v>4875</v>
      </c>
      <c r="F8618" s="636" t="s">
        <v>4426</v>
      </c>
      <c r="G8618" s="637"/>
      <c r="H8618" s="610" t="s">
        <v>286</v>
      </c>
      <c r="I8618" s="611"/>
      <c r="J8618" s="209" t="s">
        <v>287</v>
      </c>
      <c r="K8618" s="209" t="s">
        <v>16</v>
      </c>
      <c r="L8618" s="210">
        <v>1405</v>
      </c>
    </row>
    <row r="8619" spans="1:12" s="194" customFormat="1" ht="158.85" customHeight="1" x14ac:dyDescent="0.15">
      <c r="A8619" s="625"/>
      <c r="B8619" s="621"/>
      <c r="C8619" s="633"/>
      <c r="D8619" s="635"/>
      <c r="E8619" s="621"/>
      <c r="F8619" s="638"/>
      <c r="G8619" s="639"/>
      <c r="H8619" s="610" t="s">
        <v>242</v>
      </c>
      <c r="I8619" s="611"/>
      <c r="J8619" s="209" t="s">
        <v>287</v>
      </c>
      <c r="K8619" s="209" t="s">
        <v>16</v>
      </c>
      <c r="L8619" s="210">
        <v>1243</v>
      </c>
    </row>
    <row r="8620" spans="1:12" s="194" customFormat="1" ht="24.6" customHeight="1" x14ac:dyDescent="0.15">
      <c r="A8620" s="625"/>
      <c r="B8620" s="203" t="s">
        <v>6</v>
      </c>
      <c r="C8620" s="207" t="s">
        <v>5</v>
      </c>
      <c r="D8620" s="207" t="s">
        <v>288</v>
      </c>
      <c r="E8620" s="207" t="s">
        <v>289</v>
      </c>
      <c r="F8620" s="612"/>
      <c r="G8620" s="613"/>
      <c r="H8620" s="616" t="s">
        <v>290</v>
      </c>
      <c r="I8620" s="617"/>
      <c r="J8620" s="620" t="s">
        <v>287</v>
      </c>
      <c r="K8620" s="620" t="s">
        <v>16</v>
      </c>
      <c r="L8620" s="622">
        <v>150</v>
      </c>
    </row>
    <row r="8621" spans="1:12" s="194" customFormat="1" ht="35.1" customHeight="1" x14ac:dyDescent="0.15">
      <c r="A8621" s="626"/>
      <c r="B8621" s="209" t="s">
        <v>4876</v>
      </c>
      <c r="C8621" s="209" t="s">
        <v>4426</v>
      </c>
      <c r="D8621" s="211">
        <v>43415</v>
      </c>
      <c r="E8621" s="209" t="s">
        <v>4877</v>
      </c>
      <c r="F8621" s="614"/>
      <c r="G8621" s="615"/>
      <c r="H8621" s="618"/>
      <c r="I8621" s="619"/>
      <c r="J8621" s="621"/>
      <c r="K8621" s="621"/>
      <c r="L8621" s="623"/>
    </row>
    <row r="8622" spans="1:12" s="194" customFormat="1" ht="24.6" customHeight="1" x14ac:dyDescent="0.15">
      <c r="A8622" s="624">
        <v>1617</v>
      </c>
      <c r="B8622" s="203" t="s">
        <v>12</v>
      </c>
      <c r="C8622" s="207" t="s">
        <v>11</v>
      </c>
      <c r="D8622" s="207" t="s">
        <v>280</v>
      </c>
      <c r="E8622" s="207" t="s">
        <v>281</v>
      </c>
      <c r="F8622" s="627" t="s">
        <v>8</v>
      </c>
      <c r="G8622" s="628"/>
      <c r="H8622" s="629"/>
      <c r="I8622" s="630"/>
      <c r="J8622" s="630"/>
      <c r="K8622" s="630"/>
      <c r="L8622" s="631"/>
    </row>
    <row r="8623" spans="1:12" s="194" customFormat="1" ht="26.65" customHeight="1" x14ac:dyDescent="0.15">
      <c r="A8623" s="625"/>
      <c r="B8623" s="620" t="s">
        <v>4878</v>
      </c>
      <c r="C8623" s="632" t="s">
        <v>4879</v>
      </c>
      <c r="D8623" s="634">
        <v>43396</v>
      </c>
      <c r="E8623" s="620" t="s">
        <v>394</v>
      </c>
      <c r="F8623" s="636" t="s">
        <v>395</v>
      </c>
      <c r="G8623" s="637"/>
      <c r="H8623" s="610" t="s">
        <v>286</v>
      </c>
      <c r="I8623" s="611"/>
      <c r="J8623" s="209" t="s">
        <v>287</v>
      </c>
      <c r="K8623" s="209" t="s">
        <v>16</v>
      </c>
      <c r="L8623" s="210">
        <v>849</v>
      </c>
    </row>
    <row r="8624" spans="1:12" s="194" customFormat="1" ht="409.6" customHeight="1" x14ac:dyDescent="0.15">
      <c r="A8624" s="625"/>
      <c r="B8624" s="640"/>
      <c r="C8624" s="641"/>
      <c r="D8624" s="642"/>
      <c r="E8624" s="640"/>
      <c r="F8624" s="643"/>
      <c r="G8624" s="644"/>
      <c r="H8624" s="616" t="s">
        <v>242</v>
      </c>
      <c r="I8624" s="617"/>
      <c r="J8624" s="620" t="s">
        <v>287</v>
      </c>
      <c r="K8624" s="620" t="s">
        <v>16</v>
      </c>
      <c r="L8624" s="622">
        <v>1330.51</v>
      </c>
    </row>
    <row r="8625" spans="1:12" s="194" customFormat="1" ht="84.2" customHeight="1" x14ac:dyDescent="0.15">
      <c r="A8625" s="625"/>
      <c r="B8625" s="621"/>
      <c r="C8625" s="633"/>
      <c r="D8625" s="635"/>
      <c r="E8625" s="621"/>
      <c r="F8625" s="638"/>
      <c r="G8625" s="639"/>
      <c r="H8625" s="618"/>
      <c r="I8625" s="619"/>
      <c r="J8625" s="621"/>
      <c r="K8625" s="621"/>
      <c r="L8625" s="623"/>
    </row>
    <row r="8626" spans="1:12" s="194" customFormat="1" ht="24.6" customHeight="1" x14ac:dyDescent="0.15">
      <c r="A8626" s="625"/>
      <c r="B8626" s="203" t="s">
        <v>6</v>
      </c>
      <c r="C8626" s="207" t="s">
        <v>5</v>
      </c>
      <c r="D8626" s="207" t="s">
        <v>288</v>
      </c>
      <c r="E8626" s="207" t="s">
        <v>289</v>
      </c>
      <c r="F8626" s="612"/>
      <c r="G8626" s="613"/>
      <c r="H8626" s="616" t="s">
        <v>290</v>
      </c>
      <c r="I8626" s="617"/>
      <c r="J8626" s="620" t="s">
        <v>287</v>
      </c>
      <c r="K8626" s="620" t="s">
        <v>16</v>
      </c>
      <c r="L8626" s="622">
        <v>983.09</v>
      </c>
    </row>
    <row r="8627" spans="1:12" s="194" customFormat="1" ht="24.6" customHeight="1" x14ac:dyDescent="0.15">
      <c r="A8627" s="626"/>
      <c r="B8627" s="209" t="s">
        <v>317</v>
      </c>
      <c r="C8627" s="209" t="s">
        <v>395</v>
      </c>
      <c r="D8627" s="211">
        <v>43401</v>
      </c>
      <c r="E8627" s="209" t="s">
        <v>2173</v>
      </c>
      <c r="F8627" s="614"/>
      <c r="G8627" s="615"/>
      <c r="H8627" s="618"/>
      <c r="I8627" s="619"/>
      <c r="J8627" s="621"/>
      <c r="K8627" s="621"/>
      <c r="L8627" s="623"/>
    </row>
    <row r="8628" spans="1:12" s="194" customFormat="1" ht="24.6" customHeight="1" x14ac:dyDescent="0.15">
      <c r="A8628" s="624">
        <v>1618</v>
      </c>
      <c r="B8628" s="203" t="s">
        <v>12</v>
      </c>
      <c r="C8628" s="207" t="s">
        <v>11</v>
      </c>
      <c r="D8628" s="207" t="s">
        <v>280</v>
      </c>
      <c r="E8628" s="207" t="s">
        <v>281</v>
      </c>
      <c r="F8628" s="627" t="s">
        <v>8</v>
      </c>
      <c r="G8628" s="628"/>
      <c r="H8628" s="629"/>
      <c r="I8628" s="630"/>
      <c r="J8628" s="630"/>
      <c r="K8628" s="630"/>
      <c r="L8628" s="631"/>
    </row>
    <row r="8629" spans="1:12" s="194" customFormat="1" ht="26.65" customHeight="1" x14ac:dyDescent="0.15">
      <c r="A8629" s="625"/>
      <c r="B8629" s="620" t="s">
        <v>4878</v>
      </c>
      <c r="C8629" s="632" t="s">
        <v>4880</v>
      </c>
      <c r="D8629" s="634">
        <v>43535</v>
      </c>
      <c r="E8629" s="620" t="s">
        <v>896</v>
      </c>
      <c r="F8629" s="636" t="s">
        <v>4881</v>
      </c>
      <c r="G8629" s="637"/>
      <c r="H8629" s="610" t="s">
        <v>286</v>
      </c>
      <c r="I8629" s="611"/>
      <c r="J8629" s="209" t="s">
        <v>287</v>
      </c>
      <c r="K8629" s="209" t="s">
        <v>16</v>
      </c>
      <c r="L8629" s="210">
        <v>228.46</v>
      </c>
    </row>
    <row r="8630" spans="1:12" s="194" customFormat="1" ht="409.6" customHeight="1" x14ac:dyDescent="0.15">
      <c r="A8630" s="625"/>
      <c r="B8630" s="640"/>
      <c r="C8630" s="641"/>
      <c r="D8630" s="642"/>
      <c r="E8630" s="640"/>
      <c r="F8630" s="643"/>
      <c r="G8630" s="644"/>
      <c r="H8630" s="616" t="s">
        <v>242</v>
      </c>
      <c r="I8630" s="617"/>
      <c r="J8630" s="620" t="s">
        <v>287</v>
      </c>
      <c r="K8630" s="620" t="s">
        <v>16</v>
      </c>
      <c r="L8630" s="622">
        <v>283.39999999999998</v>
      </c>
    </row>
    <row r="8631" spans="1:12" s="194" customFormat="1" ht="138.19999999999999" customHeight="1" x14ac:dyDescent="0.15">
      <c r="A8631" s="625"/>
      <c r="B8631" s="621"/>
      <c r="C8631" s="633"/>
      <c r="D8631" s="635"/>
      <c r="E8631" s="621"/>
      <c r="F8631" s="638"/>
      <c r="G8631" s="639"/>
      <c r="H8631" s="618"/>
      <c r="I8631" s="619"/>
      <c r="J8631" s="621"/>
      <c r="K8631" s="621"/>
      <c r="L8631" s="623"/>
    </row>
    <row r="8632" spans="1:12" s="194" customFormat="1" ht="24.6" customHeight="1" x14ac:dyDescent="0.15">
      <c r="A8632" s="625"/>
      <c r="B8632" s="203" t="s">
        <v>6</v>
      </c>
      <c r="C8632" s="207" t="s">
        <v>5</v>
      </c>
      <c r="D8632" s="207" t="s">
        <v>288</v>
      </c>
      <c r="E8632" s="207" t="s">
        <v>289</v>
      </c>
      <c r="F8632" s="612"/>
      <c r="G8632" s="613"/>
      <c r="H8632" s="616" t="s">
        <v>290</v>
      </c>
      <c r="I8632" s="617"/>
      <c r="J8632" s="620" t="s">
        <v>287</v>
      </c>
      <c r="K8632" s="620" t="s">
        <v>16</v>
      </c>
      <c r="L8632" s="622">
        <v>150</v>
      </c>
    </row>
    <row r="8633" spans="1:12" s="194" customFormat="1" ht="24.6" customHeight="1" x14ac:dyDescent="0.15">
      <c r="A8633" s="626"/>
      <c r="B8633" s="209" t="s">
        <v>317</v>
      </c>
      <c r="C8633" s="209" t="s">
        <v>4881</v>
      </c>
      <c r="D8633" s="211">
        <v>43536</v>
      </c>
      <c r="E8633" s="209" t="s">
        <v>2624</v>
      </c>
      <c r="F8633" s="614"/>
      <c r="G8633" s="615"/>
      <c r="H8633" s="618"/>
      <c r="I8633" s="619"/>
      <c r="J8633" s="621"/>
      <c r="K8633" s="621"/>
      <c r="L8633" s="623"/>
    </row>
    <row r="8634" spans="1:12" s="194" customFormat="1" ht="24.6" customHeight="1" x14ac:dyDescent="0.15">
      <c r="A8634" s="624">
        <v>1619</v>
      </c>
      <c r="B8634" s="203" t="s">
        <v>12</v>
      </c>
      <c r="C8634" s="207" t="s">
        <v>11</v>
      </c>
      <c r="D8634" s="207" t="s">
        <v>280</v>
      </c>
      <c r="E8634" s="207" t="s">
        <v>281</v>
      </c>
      <c r="F8634" s="627" t="s">
        <v>8</v>
      </c>
      <c r="G8634" s="628"/>
      <c r="H8634" s="629"/>
      <c r="I8634" s="630"/>
      <c r="J8634" s="630"/>
      <c r="K8634" s="630"/>
      <c r="L8634" s="631"/>
    </row>
    <row r="8635" spans="1:12" s="194" customFormat="1" ht="26.65" customHeight="1" x14ac:dyDescent="0.15">
      <c r="A8635" s="625"/>
      <c r="B8635" s="620" t="s">
        <v>4878</v>
      </c>
      <c r="C8635" s="632" t="s">
        <v>4882</v>
      </c>
      <c r="D8635" s="634">
        <v>43542</v>
      </c>
      <c r="E8635" s="620" t="s">
        <v>377</v>
      </c>
      <c r="F8635" s="636" t="s">
        <v>2240</v>
      </c>
      <c r="G8635" s="637"/>
      <c r="H8635" s="610" t="s">
        <v>286</v>
      </c>
      <c r="I8635" s="611"/>
      <c r="J8635" s="209" t="s">
        <v>287</v>
      </c>
      <c r="K8635" s="209" t="s">
        <v>16</v>
      </c>
      <c r="L8635" s="210">
        <v>604.62</v>
      </c>
    </row>
    <row r="8636" spans="1:12" s="194" customFormat="1" ht="409.6" customHeight="1" x14ac:dyDescent="0.15">
      <c r="A8636" s="625"/>
      <c r="B8636" s="640"/>
      <c r="C8636" s="641"/>
      <c r="D8636" s="642"/>
      <c r="E8636" s="640"/>
      <c r="F8636" s="643"/>
      <c r="G8636" s="644"/>
      <c r="H8636" s="616" t="s">
        <v>242</v>
      </c>
      <c r="I8636" s="617"/>
      <c r="J8636" s="620" t="s">
        <v>287</v>
      </c>
      <c r="K8636" s="620" t="s">
        <v>16</v>
      </c>
      <c r="L8636" s="622">
        <v>303</v>
      </c>
    </row>
    <row r="8637" spans="1:12" s="194" customFormat="1" ht="277.89999999999998" customHeight="1" x14ac:dyDescent="0.15">
      <c r="A8637" s="625"/>
      <c r="B8637" s="621"/>
      <c r="C8637" s="633"/>
      <c r="D8637" s="635"/>
      <c r="E8637" s="621"/>
      <c r="F8637" s="638"/>
      <c r="G8637" s="639"/>
      <c r="H8637" s="618"/>
      <c r="I8637" s="619"/>
      <c r="J8637" s="621"/>
      <c r="K8637" s="621"/>
      <c r="L8637" s="623"/>
    </row>
    <row r="8638" spans="1:12" s="194" customFormat="1" ht="24.6" customHeight="1" x14ac:dyDescent="0.15">
      <c r="A8638" s="625"/>
      <c r="B8638" s="203" t="s">
        <v>6</v>
      </c>
      <c r="C8638" s="207" t="s">
        <v>5</v>
      </c>
      <c r="D8638" s="207" t="s">
        <v>288</v>
      </c>
      <c r="E8638" s="207" t="s">
        <v>289</v>
      </c>
      <c r="F8638" s="612"/>
      <c r="G8638" s="613"/>
      <c r="H8638" s="616" t="s">
        <v>290</v>
      </c>
      <c r="I8638" s="617"/>
      <c r="J8638" s="620" t="s">
        <v>287</v>
      </c>
      <c r="K8638" s="620" t="s">
        <v>16</v>
      </c>
      <c r="L8638" s="622">
        <v>135</v>
      </c>
    </row>
    <row r="8639" spans="1:12" s="194" customFormat="1" ht="24.6" customHeight="1" x14ac:dyDescent="0.15">
      <c r="A8639" s="626"/>
      <c r="B8639" s="209" t="s">
        <v>317</v>
      </c>
      <c r="C8639" s="209" t="s">
        <v>2240</v>
      </c>
      <c r="D8639" s="211">
        <v>43547</v>
      </c>
      <c r="E8639" s="209" t="s">
        <v>4883</v>
      </c>
      <c r="F8639" s="614"/>
      <c r="G8639" s="615"/>
      <c r="H8639" s="618"/>
      <c r="I8639" s="619"/>
      <c r="J8639" s="621"/>
      <c r="K8639" s="621"/>
      <c r="L8639" s="623"/>
    </row>
    <row r="8640" spans="1:12" s="194" customFormat="1" ht="24.6" customHeight="1" x14ac:dyDescent="0.15">
      <c r="A8640" s="624">
        <v>1620</v>
      </c>
      <c r="B8640" s="203" t="s">
        <v>12</v>
      </c>
      <c r="C8640" s="207" t="s">
        <v>11</v>
      </c>
      <c r="D8640" s="207" t="s">
        <v>280</v>
      </c>
      <c r="E8640" s="207" t="s">
        <v>281</v>
      </c>
      <c r="F8640" s="627" t="s">
        <v>8</v>
      </c>
      <c r="G8640" s="628"/>
      <c r="H8640" s="629"/>
      <c r="I8640" s="630"/>
      <c r="J8640" s="630"/>
      <c r="K8640" s="630"/>
      <c r="L8640" s="631"/>
    </row>
    <row r="8641" spans="1:12" s="194" customFormat="1" ht="26.65" customHeight="1" x14ac:dyDescent="0.15">
      <c r="A8641" s="625"/>
      <c r="B8641" s="620" t="s">
        <v>4884</v>
      </c>
      <c r="C8641" s="620" t="s">
        <v>4885</v>
      </c>
      <c r="D8641" s="634">
        <v>43424</v>
      </c>
      <c r="E8641" s="620" t="s">
        <v>3890</v>
      </c>
      <c r="F8641" s="636" t="s">
        <v>3891</v>
      </c>
      <c r="G8641" s="637"/>
      <c r="H8641" s="610" t="s">
        <v>286</v>
      </c>
      <c r="I8641" s="611"/>
      <c r="J8641" s="209" t="s">
        <v>287</v>
      </c>
      <c r="K8641" s="209" t="s">
        <v>16</v>
      </c>
      <c r="L8641" s="210">
        <v>560</v>
      </c>
    </row>
    <row r="8642" spans="1:12" s="194" customFormat="1" ht="61.9" customHeight="1" x14ac:dyDescent="0.15">
      <c r="A8642" s="625"/>
      <c r="B8642" s="621"/>
      <c r="C8642" s="621"/>
      <c r="D8642" s="635"/>
      <c r="E8642" s="621"/>
      <c r="F8642" s="638"/>
      <c r="G8642" s="639"/>
      <c r="H8642" s="610" t="s">
        <v>242</v>
      </c>
      <c r="I8642" s="611"/>
      <c r="J8642" s="209" t="s">
        <v>287</v>
      </c>
      <c r="K8642" s="209" t="s">
        <v>287</v>
      </c>
      <c r="L8642" s="210">
        <v>0</v>
      </c>
    </row>
    <row r="8643" spans="1:12" s="194" customFormat="1" ht="24.6" customHeight="1" x14ac:dyDescent="0.15">
      <c r="A8643" s="625"/>
      <c r="B8643" s="203" t="s">
        <v>6</v>
      </c>
      <c r="C8643" s="207" t="s">
        <v>5</v>
      </c>
      <c r="D8643" s="207" t="s">
        <v>288</v>
      </c>
      <c r="E8643" s="207" t="s">
        <v>289</v>
      </c>
      <c r="F8643" s="612"/>
      <c r="G8643" s="613"/>
      <c r="H8643" s="616" t="s">
        <v>290</v>
      </c>
      <c r="I8643" s="617"/>
      <c r="J8643" s="620" t="s">
        <v>287</v>
      </c>
      <c r="K8643" s="620" t="s">
        <v>16</v>
      </c>
      <c r="L8643" s="622">
        <v>80</v>
      </c>
    </row>
    <row r="8644" spans="1:12" s="194" customFormat="1" ht="24.6" customHeight="1" x14ac:dyDescent="0.15">
      <c r="A8644" s="626"/>
      <c r="B8644" s="209" t="s">
        <v>302</v>
      </c>
      <c r="C8644" s="209" t="s">
        <v>3891</v>
      </c>
      <c r="D8644" s="211">
        <v>43428</v>
      </c>
      <c r="E8644" s="209" t="s">
        <v>4886</v>
      </c>
      <c r="F8644" s="614"/>
      <c r="G8644" s="615"/>
      <c r="H8644" s="618"/>
      <c r="I8644" s="619"/>
      <c r="J8644" s="621"/>
      <c r="K8644" s="621"/>
      <c r="L8644" s="623"/>
    </row>
    <row r="8645" spans="1:12" s="194" customFormat="1" ht="24.6" customHeight="1" x14ac:dyDescent="0.15">
      <c r="A8645" s="624">
        <v>1621</v>
      </c>
      <c r="B8645" s="203" t="s">
        <v>12</v>
      </c>
      <c r="C8645" s="207" t="s">
        <v>11</v>
      </c>
      <c r="D8645" s="207" t="s">
        <v>280</v>
      </c>
      <c r="E8645" s="207" t="s">
        <v>281</v>
      </c>
      <c r="F8645" s="627" t="s">
        <v>8</v>
      </c>
      <c r="G8645" s="628"/>
      <c r="H8645" s="629"/>
      <c r="I8645" s="630"/>
      <c r="J8645" s="630"/>
      <c r="K8645" s="630"/>
      <c r="L8645" s="631"/>
    </row>
    <row r="8646" spans="1:12" s="194" customFormat="1" ht="26.65" customHeight="1" x14ac:dyDescent="0.15">
      <c r="A8646" s="625"/>
      <c r="B8646" s="620" t="s">
        <v>4887</v>
      </c>
      <c r="C8646" s="632" t="s">
        <v>4888</v>
      </c>
      <c r="D8646" s="634">
        <v>43512</v>
      </c>
      <c r="E8646" s="620" t="s">
        <v>321</v>
      </c>
      <c r="F8646" s="636" t="s">
        <v>204</v>
      </c>
      <c r="G8646" s="637"/>
      <c r="H8646" s="610" t="s">
        <v>286</v>
      </c>
      <c r="I8646" s="611"/>
      <c r="J8646" s="209" t="s">
        <v>287</v>
      </c>
      <c r="K8646" s="209" t="s">
        <v>16</v>
      </c>
      <c r="L8646" s="210">
        <v>522</v>
      </c>
    </row>
    <row r="8647" spans="1:12" s="194" customFormat="1" ht="180.2" customHeight="1" x14ac:dyDescent="0.15">
      <c r="A8647" s="625"/>
      <c r="B8647" s="621"/>
      <c r="C8647" s="633"/>
      <c r="D8647" s="635"/>
      <c r="E8647" s="621"/>
      <c r="F8647" s="638"/>
      <c r="G8647" s="639"/>
      <c r="H8647" s="610" t="s">
        <v>242</v>
      </c>
      <c r="I8647" s="611"/>
      <c r="J8647" s="209" t="s">
        <v>287</v>
      </c>
      <c r="K8647" s="209" t="s">
        <v>287</v>
      </c>
      <c r="L8647" s="210">
        <v>0</v>
      </c>
    </row>
    <row r="8648" spans="1:12" s="194" customFormat="1" ht="24.6" customHeight="1" x14ac:dyDescent="0.15">
      <c r="A8648" s="625"/>
      <c r="B8648" s="203" t="s">
        <v>6</v>
      </c>
      <c r="C8648" s="207" t="s">
        <v>5</v>
      </c>
      <c r="D8648" s="207" t="s">
        <v>288</v>
      </c>
      <c r="E8648" s="207" t="s">
        <v>289</v>
      </c>
      <c r="F8648" s="612"/>
      <c r="G8648" s="613"/>
      <c r="H8648" s="616" t="s">
        <v>290</v>
      </c>
      <c r="I8648" s="617"/>
      <c r="J8648" s="620" t="s">
        <v>287</v>
      </c>
      <c r="K8648" s="620" t="s">
        <v>16</v>
      </c>
      <c r="L8648" s="622">
        <v>68</v>
      </c>
    </row>
    <row r="8649" spans="1:12" s="194" customFormat="1" ht="35.1" customHeight="1" x14ac:dyDescent="0.15">
      <c r="A8649" s="626"/>
      <c r="B8649" s="209" t="s">
        <v>1105</v>
      </c>
      <c r="C8649" s="209" t="s">
        <v>204</v>
      </c>
      <c r="D8649" s="211">
        <v>43518</v>
      </c>
      <c r="E8649" s="209" t="s">
        <v>4889</v>
      </c>
      <c r="F8649" s="614"/>
      <c r="G8649" s="615"/>
      <c r="H8649" s="618"/>
      <c r="I8649" s="619"/>
      <c r="J8649" s="621"/>
      <c r="K8649" s="621"/>
      <c r="L8649" s="623"/>
    </row>
    <row r="8650" spans="1:12" s="194" customFormat="1" ht="24.6" customHeight="1" x14ac:dyDescent="0.15">
      <c r="A8650" s="624">
        <v>1622</v>
      </c>
      <c r="B8650" s="203" t="s">
        <v>12</v>
      </c>
      <c r="C8650" s="207" t="s">
        <v>11</v>
      </c>
      <c r="D8650" s="207" t="s">
        <v>280</v>
      </c>
      <c r="E8650" s="207" t="s">
        <v>281</v>
      </c>
      <c r="F8650" s="627" t="s">
        <v>8</v>
      </c>
      <c r="G8650" s="628"/>
      <c r="H8650" s="629"/>
      <c r="I8650" s="630"/>
      <c r="J8650" s="630"/>
      <c r="K8650" s="630"/>
      <c r="L8650" s="631"/>
    </row>
    <row r="8651" spans="1:12" s="194" customFormat="1" ht="26.65" customHeight="1" x14ac:dyDescent="0.15">
      <c r="A8651" s="625"/>
      <c r="B8651" s="620" t="s">
        <v>4890</v>
      </c>
      <c r="C8651" s="632" t="s">
        <v>4891</v>
      </c>
      <c r="D8651" s="634">
        <v>43521</v>
      </c>
      <c r="E8651" s="620" t="s">
        <v>628</v>
      </c>
      <c r="F8651" s="636" t="s">
        <v>4892</v>
      </c>
      <c r="G8651" s="637"/>
      <c r="H8651" s="610" t="s">
        <v>286</v>
      </c>
      <c r="I8651" s="611"/>
      <c r="J8651" s="209" t="s">
        <v>287</v>
      </c>
      <c r="K8651" s="209" t="s">
        <v>16</v>
      </c>
      <c r="L8651" s="210">
        <v>18</v>
      </c>
    </row>
    <row r="8652" spans="1:12" s="194" customFormat="1" ht="374.45" customHeight="1" x14ac:dyDescent="0.15">
      <c r="A8652" s="625"/>
      <c r="B8652" s="621"/>
      <c r="C8652" s="633"/>
      <c r="D8652" s="635"/>
      <c r="E8652" s="621"/>
      <c r="F8652" s="638"/>
      <c r="G8652" s="639"/>
      <c r="H8652" s="610" t="s">
        <v>242</v>
      </c>
      <c r="I8652" s="611"/>
      <c r="J8652" s="209" t="s">
        <v>287</v>
      </c>
      <c r="K8652" s="209" t="s">
        <v>16</v>
      </c>
      <c r="L8652" s="210">
        <v>303.61</v>
      </c>
    </row>
    <row r="8653" spans="1:12" s="194" customFormat="1" ht="24.6" customHeight="1" x14ac:dyDescent="0.15">
      <c r="A8653" s="625"/>
      <c r="B8653" s="203" t="s">
        <v>6</v>
      </c>
      <c r="C8653" s="207" t="s">
        <v>5</v>
      </c>
      <c r="D8653" s="207" t="s">
        <v>288</v>
      </c>
      <c r="E8653" s="207" t="s">
        <v>289</v>
      </c>
      <c r="F8653" s="612"/>
      <c r="G8653" s="613"/>
      <c r="H8653" s="616" t="s">
        <v>290</v>
      </c>
      <c r="I8653" s="617"/>
      <c r="J8653" s="620" t="s">
        <v>287</v>
      </c>
      <c r="K8653" s="620" t="s">
        <v>16</v>
      </c>
      <c r="L8653" s="622">
        <v>38.159999999999997</v>
      </c>
    </row>
    <row r="8654" spans="1:12" s="194" customFormat="1" ht="24.6" customHeight="1" x14ac:dyDescent="0.15">
      <c r="A8654" s="626"/>
      <c r="B8654" s="209" t="s">
        <v>439</v>
      </c>
      <c r="C8654" s="209" t="s">
        <v>4892</v>
      </c>
      <c r="D8654" s="211">
        <v>43521</v>
      </c>
      <c r="E8654" s="209" t="s">
        <v>4893</v>
      </c>
      <c r="F8654" s="614"/>
      <c r="G8654" s="615"/>
      <c r="H8654" s="618"/>
      <c r="I8654" s="619"/>
      <c r="J8654" s="621"/>
      <c r="K8654" s="621"/>
      <c r="L8654" s="623"/>
    </row>
    <row r="8655" spans="1:12" s="194" customFormat="1" ht="24.6" customHeight="1" x14ac:dyDescent="0.15">
      <c r="A8655" s="624">
        <v>1623</v>
      </c>
      <c r="B8655" s="203" t="s">
        <v>12</v>
      </c>
      <c r="C8655" s="207" t="s">
        <v>11</v>
      </c>
      <c r="D8655" s="207" t="s">
        <v>280</v>
      </c>
      <c r="E8655" s="207" t="s">
        <v>281</v>
      </c>
      <c r="F8655" s="627" t="s">
        <v>8</v>
      </c>
      <c r="G8655" s="628"/>
      <c r="H8655" s="629"/>
      <c r="I8655" s="630"/>
      <c r="J8655" s="630"/>
      <c r="K8655" s="630"/>
      <c r="L8655" s="631"/>
    </row>
    <row r="8656" spans="1:12" s="194" customFormat="1" ht="26.65" customHeight="1" x14ac:dyDescent="0.15">
      <c r="A8656" s="625"/>
      <c r="B8656" s="620" t="s">
        <v>4894</v>
      </c>
      <c r="C8656" s="632" t="s">
        <v>4895</v>
      </c>
      <c r="D8656" s="634">
        <v>43434</v>
      </c>
      <c r="E8656" s="620" t="s">
        <v>469</v>
      </c>
      <c r="F8656" s="636" t="s">
        <v>1620</v>
      </c>
      <c r="G8656" s="637"/>
      <c r="H8656" s="610" t="s">
        <v>286</v>
      </c>
      <c r="I8656" s="611"/>
      <c r="J8656" s="209" t="s">
        <v>287</v>
      </c>
      <c r="K8656" s="209" t="s">
        <v>16</v>
      </c>
      <c r="L8656" s="210">
        <v>229.25</v>
      </c>
    </row>
    <row r="8657" spans="1:12" s="194" customFormat="1" ht="320.45" customHeight="1" x14ac:dyDescent="0.15">
      <c r="A8657" s="625"/>
      <c r="B8657" s="621"/>
      <c r="C8657" s="633"/>
      <c r="D8657" s="635"/>
      <c r="E8657" s="621"/>
      <c r="F8657" s="638"/>
      <c r="G8657" s="639"/>
      <c r="H8657" s="610" t="s">
        <v>242</v>
      </c>
      <c r="I8657" s="611"/>
      <c r="J8657" s="209" t="s">
        <v>287</v>
      </c>
      <c r="K8657" s="209" t="s">
        <v>16</v>
      </c>
      <c r="L8657" s="210">
        <v>332.96</v>
      </c>
    </row>
    <row r="8658" spans="1:12" s="194" customFormat="1" ht="24.6" customHeight="1" x14ac:dyDescent="0.15">
      <c r="A8658" s="625"/>
      <c r="B8658" s="203" t="s">
        <v>6</v>
      </c>
      <c r="C8658" s="207" t="s">
        <v>5</v>
      </c>
      <c r="D8658" s="207" t="s">
        <v>288</v>
      </c>
      <c r="E8658" s="207" t="s">
        <v>289</v>
      </c>
      <c r="F8658" s="612"/>
      <c r="G8658" s="613"/>
      <c r="H8658" s="616" t="s">
        <v>290</v>
      </c>
      <c r="I8658" s="617"/>
      <c r="J8658" s="620" t="s">
        <v>287</v>
      </c>
      <c r="K8658" s="620" t="s">
        <v>287</v>
      </c>
      <c r="L8658" s="622">
        <v>0</v>
      </c>
    </row>
    <row r="8659" spans="1:12" s="194" customFormat="1" ht="35.1" customHeight="1" x14ac:dyDescent="0.15">
      <c r="A8659" s="626"/>
      <c r="B8659" s="209" t="s">
        <v>4896</v>
      </c>
      <c r="C8659" s="209" t="s">
        <v>1620</v>
      </c>
      <c r="D8659" s="211">
        <v>43437</v>
      </c>
      <c r="E8659" s="209" t="s">
        <v>1703</v>
      </c>
      <c r="F8659" s="614"/>
      <c r="G8659" s="615"/>
      <c r="H8659" s="618"/>
      <c r="I8659" s="619"/>
      <c r="J8659" s="621"/>
      <c r="K8659" s="621"/>
      <c r="L8659" s="623"/>
    </row>
    <row r="8660" spans="1:12" s="194" customFormat="1" ht="24.6" customHeight="1" x14ac:dyDescent="0.15">
      <c r="A8660" s="624">
        <v>1624</v>
      </c>
      <c r="B8660" s="203" t="s">
        <v>12</v>
      </c>
      <c r="C8660" s="207" t="s">
        <v>11</v>
      </c>
      <c r="D8660" s="207" t="s">
        <v>280</v>
      </c>
      <c r="E8660" s="207" t="s">
        <v>281</v>
      </c>
      <c r="F8660" s="627" t="s">
        <v>8</v>
      </c>
      <c r="G8660" s="628"/>
      <c r="H8660" s="629"/>
      <c r="I8660" s="630"/>
      <c r="J8660" s="630"/>
      <c r="K8660" s="630"/>
      <c r="L8660" s="631"/>
    </row>
    <row r="8661" spans="1:12" s="194" customFormat="1" ht="26.65" customHeight="1" x14ac:dyDescent="0.15">
      <c r="A8661" s="625"/>
      <c r="B8661" s="620" t="s">
        <v>4894</v>
      </c>
      <c r="C8661" s="632" t="s">
        <v>4895</v>
      </c>
      <c r="D8661" s="634">
        <v>43434</v>
      </c>
      <c r="E8661" s="620" t="s">
        <v>469</v>
      </c>
      <c r="F8661" s="636" t="s">
        <v>4897</v>
      </c>
      <c r="G8661" s="637"/>
      <c r="H8661" s="610" t="s">
        <v>286</v>
      </c>
      <c r="I8661" s="611"/>
      <c r="J8661" s="209" t="s">
        <v>287</v>
      </c>
      <c r="K8661" s="209" t="s">
        <v>16</v>
      </c>
      <c r="L8661" s="210">
        <v>439.41</v>
      </c>
    </row>
    <row r="8662" spans="1:12" s="194" customFormat="1" ht="320.45" customHeight="1" x14ac:dyDescent="0.15">
      <c r="A8662" s="625"/>
      <c r="B8662" s="621"/>
      <c r="C8662" s="633"/>
      <c r="D8662" s="635"/>
      <c r="E8662" s="621"/>
      <c r="F8662" s="638"/>
      <c r="G8662" s="639"/>
      <c r="H8662" s="610" t="s">
        <v>242</v>
      </c>
      <c r="I8662" s="611"/>
      <c r="J8662" s="209" t="s">
        <v>287</v>
      </c>
      <c r="K8662" s="209" t="s">
        <v>287</v>
      </c>
      <c r="L8662" s="210">
        <v>0</v>
      </c>
    </row>
    <row r="8663" spans="1:12" s="194" customFormat="1" ht="24.6" customHeight="1" x14ac:dyDescent="0.15">
      <c r="A8663" s="625"/>
      <c r="B8663" s="203" t="s">
        <v>6</v>
      </c>
      <c r="C8663" s="207" t="s">
        <v>5</v>
      </c>
      <c r="D8663" s="207" t="s">
        <v>288</v>
      </c>
      <c r="E8663" s="207" t="s">
        <v>289</v>
      </c>
      <c r="F8663" s="612"/>
      <c r="G8663" s="613"/>
      <c r="H8663" s="616" t="s">
        <v>290</v>
      </c>
      <c r="I8663" s="617"/>
      <c r="J8663" s="620" t="s">
        <v>287</v>
      </c>
      <c r="K8663" s="620" t="s">
        <v>287</v>
      </c>
      <c r="L8663" s="622">
        <v>0</v>
      </c>
    </row>
    <row r="8664" spans="1:12" s="194" customFormat="1" ht="35.1" customHeight="1" x14ac:dyDescent="0.15">
      <c r="A8664" s="626"/>
      <c r="B8664" s="209" t="s">
        <v>4896</v>
      </c>
      <c r="C8664" s="209" t="s">
        <v>4897</v>
      </c>
      <c r="D8664" s="211">
        <v>43437</v>
      </c>
      <c r="E8664" s="209" t="s">
        <v>1703</v>
      </c>
      <c r="F8664" s="614"/>
      <c r="G8664" s="615"/>
      <c r="H8664" s="618"/>
      <c r="I8664" s="619"/>
      <c r="J8664" s="621"/>
      <c r="K8664" s="621"/>
      <c r="L8664" s="623"/>
    </row>
    <row r="8665" spans="1:12" s="194" customFormat="1" ht="24.6" customHeight="1" x14ac:dyDescent="0.15">
      <c r="A8665" s="624">
        <v>1625</v>
      </c>
      <c r="B8665" s="203" t="s">
        <v>12</v>
      </c>
      <c r="C8665" s="207" t="s">
        <v>11</v>
      </c>
      <c r="D8665" s="207" t="s">
        <v>280</v>
      </c>
      <c r="E8665" s="207" t="s">
        <v>281</v>
      </c>
      <c r="F8665" s="627" t="s">
        <v>8</v>
      </c>
      <c r="G8665" s="628"/>
      <c r="H8665" s="629"/>
      <c r="I8665" s="630"/>
      <c r="J8665" s="630"/>
      <c r="K8665" s="630"/>
      <c r="L8665" s="631"/>
    </row>
    <row r="8666" spans="1:12" s="194" customFormat="1" ht="26.65" customHeight="1" x14ac:dyDescent="0.15">
      <c r="A8666" s="625"/>
      <c r="B8666" s="620" t="s">
        <v>4898</v>
      </c>
      <c r="C8666" s="632" t="s">
        <v>4899</v>
      </c>
      <c r="D8666" s="634">
        <v>43387</v>
      </c>
      <c r="E8666" s="620" t="s">
        <v>449</v>
      </c>
      <c r="F8666" s="636" t="s">
        <v>4900</v>
      </c>
      <c r="G8666" s="637"/>
      <c r="H8666" s="610" t="s">
        <v>286</v>
      </c>
      <c r="I8666" s="611"/>
      <c r="J8666" s="209" t="s">
        <v>287</v>
      </c>
      <c r="K8666" s="209" t="s">
        <v>16</v>
      </c>
      <c r="L8666" s="210">
        <v>461.88</v>
      </c>
    </row>
    <row r="8667" spans="1:12" s="194" customFormat="1" ht="202.15" customHeight="1" x14ac:dyDescent="0.15">
      <c r="A8667" s="625"/>
      <c r="B8667" s="621"/>
      <c r="C8667" s="633"/>
      <c r="D8667" s="635"/>
      <c r="E8667" s="621"/>
      <c r="F8667" s="638"/>
      <c r="G8667" s="639"/>
      <c r="H8667" s="610" t="s">
        <v>242</v>
      </c>
      <c r="I8667" s="611"/>
      <c r="J8667" s="209" t="s">
        <v>287</v>
      </c>
      <c r="K8667" s="209" t="s">
        <v>16</v>
      </c>
      <c r="L8667" s="210">
        <v>500</v>
      </c>
    </row>
    <row r="8668" spans="1:12" s="194" customFormat="1" ht="24.6" customHeight="1" x14ac:dyDescent="0.15">
      <c r="A8668" s="625"/>
      <c r="B8668" s="203" t="s">
        <v>6</v>
      </c>
      <c r="C8668" s="207" t="s">
        <v>5</v>
      </c>
      <c r="D8668" s="207" t="s">
        <v>288</v>
      </c>
      <c r="E8668" s="207" t="s">
        <v>289</v>
      </c>
      <c r="F8668" s="612"/>
      <c r="G8668" s="613"/>
      <c r="H8668" s="616" t="s">
        <v>290</v>
      </c>
      <c r="I8668" s="617"/>
      <c r="J8668" s="620" t="s">
        <v>287</v>
      </c>
      <c r="K8668" s="620" t="s">
        <v>16</v>
      </c>
      <c r="L8668" s="622">
        <v>100</v>
      </c>
    </row>
    <row r="8669" spans="1:12" s="194" customFormat="1" ht="24.6" customHeight="1" x14ac:dyDescent="0.15">
      <c r="A8669" s="626"/>
      <c r="B8669" s="209" t="s">
        <v>439</v>
      </c>
      <c r="C8669" s="209" t="s">
        <v>4900</v>
      </c>
      <c r="D8669" s="211">
        <v>43389</v>
      </c>
      <c r="E8669" s="209" t="s">
        <v>1548</v>
      </c>
      <c r="F8669" s="614"/>
      <c r="G8669" s="615"/>
      <c r="H8669" s="618"/>
      <c r="I8669" s="619"/>
      <c r="J8669" s="621"/>
      <c r="K8669" s="621"/>
      <c r="L8669" s="623"/>
    </row>
    <row r="8670" spans="1:12" s="194" customFormat="1" ht="24.6" customHeight="1" x14ac:dyDescent="0.15">
      <c r="A8670" s="624">
        <v>1626</v>
      </c>
      <c r="B8670" s="203" t="s">
        <v>12</v>
      </c>
      <c r="C8670" s="207" t="s">
        <v>11</v>
      </c>
      <c r="D8670" s="207" t="s">
        <v>280</v>
      </c>
      <c r="E8670" s="207" t="s">
        <v>281</v>
      </c>
      <c r="F8670" s="627" t="s">
        <v>8</v>
      </c>
      <c r="G8670" s="628"/>
      <c r="H8670" s="629"/>
      <c r="I8670" s="630"/>
      <c r="J8670" s="630"/>
      <c r="K8670" s="630"/>
      <c r="L8670" s="631"/>
    </row>
    <row r="8671" spans="1:12" s="194" customFormat="1" ht="26.65" customHeight="1" x14ac:dyDescent="0.15">
      <c r="A8671" s="625"/>
      <c r="B8671" s="620" t="s">
        <v>4898</v>
      </c>
      <c r="C8671" s="632" t="s">
        <v>4901</v>
      </c>
      <c r="D8671" s="634">
        <v>43442</v>
      </c>
      <c r="E8671" s="620" t="s">
        <v>4902</v>
      </c>
      <c r="F8671" s="636" t="s">
        <v>3301</v>
      </c>
      <c r="G8671" s="637"/>
      <c r="H8671" s="610" t="s">
        <v>286</v>
      </c>
      <c r="I8671" s="611"/>
      <c r="J8671" s="209" t="s">
        <v>287</v>
      </c>
      <c r="K8671" s="209" t="s">
        <v>16</v>
      </c>
      <c r="L8671" s="210">
        <v>695</v>
      </c>
    </row>
    <row r="8672" spans="1:12" s="194" customFormat="1" ht="409.6" customHeight="1" x14ac:dyDescent="0.15">
      <c r="A8672" s="625"/>
      <c r="B8672" s="640"/>
      <c r="C8672" s="641"/>
      <c r="D8672" s="642"/>
      <c r="E8672" s="640"/>
      <c r="F8672" s="643"/>
      <c r="G8672" s="644"/>
      <c r="H8672" s="616" t="s">
        <v>242</v>
      </c>
      <c r="I8672" s="617"/>
      <c r="J8672" s="620" t="s">
        <v>287</v>
      </c>
      <c r="K8672" s="620" t="s">
        <v>16</v>
      </c>
      <c r="L8672" s="622">
        <v>1042</v>
      </c>
    </row>
    <row r="8673" spans="1:12" s="194" customFormat="1" ht="409.6" customHeight="1" x14ac:dyDescent="0.15">
      <c r="A8673" s="625"/>
      <c r="B8673" s="640"/>
      <c r="C8673" s="641"/>
      <c r="D8673" s="642"/>
      <c r="E8673" s="640"/>
      <c r="F8673" s="643"/>
      <c r="G8673" s="644"/>
      <c r="H8673" s="646"/>
      <c r="I8673" s="647"/>
      <c r="J8673" s="640"/>
      <c r="K8673" s="640"/>
      <c r="L8673" s="645"/>
    </row>
    <row r="8674" spans="1:12" s="194" customFormat="1" ht="30.95" customHeight="1" x14ac:dyDescent="0.15">
      <c r="A8674" s="625"/>
      <c r="B8674" s="621"/>
      <c r="C8674" s="633"/>
      <c r="D8674" s="635"/>
      <c r="E8674" s="621"/>
      <c r="F8674" s="638"/>
      <c r="G8674" s="639"/>
      <c r="H8674" s="618"/>
      <c r="I8674" s="619"/>
      <c r="J8674" s="621"/>
      <c r="K8674" s="621"/>
      <c r="L8674" s="623"/>
    </row>
    <row r="8675" spans="1:12" s="194" customFormat="1" ht="24.6" customHeight="1" x14ac:dyDescent="0.15">
      <c r="A8675" s="625"/>
      <c r="B8675" s="203" t="s">
        <v>6</v>
      </c>
      <c r="C8675" s="207" t="s">
        <v>5</v>
      </c>
      <c r="D8675" s="207" t="s">
        <v>288</v>
      </c>
      <c r="E8675" s="207" t="s">
        <v>289</v>
      </c>
      <c r="F8675" s="612"/>
      <c r="G8675" s="613"/>
      <c r="H8675" s="616" t="s">
        <v>290</v>
      </c>
      <c r="I8675" s="617"/>
      <c r="J8675" s="620" t="s">
        <v>287</v>
      </c>
      <c r="K8675" s="620" t="s">
        <v>16</v>
      </c>
      <c r="L8675" s="622">
        <v>650</v>
      </c>
    </row>
    <row r="8676" spans="1:12" s="194" customFormat="1" ht="24.6" customHeight="1" x14ac:dyDescent="0.15">
      <c r="A8676" s="626"/>
      <c r="B8676" s="209" t="s">
        <v>439</v>
      </c>
      <c r="C8676" s="209" t="s">
        <v>3301</v>
      </c>
      <c r="D8676" s="211">
        <v>43458</v>
      </c>
      <c r="E8676" s="209" t="s">
        <v>4903</v>
      </c>
      <c r="F8676" s="614"/>
      <c r="G8676" s="615"/>
      <c r="H8676" s="618"/>
      <c r="I8676" s="619"/>
      <c r="J8676" s="621"/>
      <c r="K8676" s="621"/>
      <c r="L8676" s="623"/>
    </row>
    <row r="8677" spans="1:12" s="194" customFormat="1" ht="24.6" customHeight="1" x14ac:dyDescent="0.15">
      <c r="A8677" s="624">
        <v>1627</v>
      </c>
      <c r="B8677" s="203" t="s">
        <v>12</v>
      </c>
      <c r="C8677" s="207" t="s">
        <v>11</v>
      </c>
      <c r="D8677" s="207" t="s">
        <v>280</v>
      </c>
      <c r="E8677" s="207" t="s">
        <v>281</v>
      </c>
      <c r="F8677" s="627" t="s">
        <v>8</v>
      </c>
      <c r="G8677" s="628"/>
      <c r="H8677" s="629"/>
      <c r="I8677" s="630"/>
      <c r="J8677" s="630"/>
      <c r="K8677" s="630"/>
      <c r="L8677" s="631"/>
    </row>
    <row r="8678" spans="1:12" s="194" customFormat="1" ht="26.65" customHeight="1" x14ac:dyDescent="0.15">
      <c r="A8678" s="625"/>
      <c r="B8678" s="620" t="s">
        <v>4904</v>
      </c>
      <c r="C8678" s="632" t="s">
        <v>4905</v>
      </c>
      <c r="D8678" s="634">
        <v>43525</v>
      </c>
      <c r="E8678" s="620" t="s">
        <v>502</v>
      </c>
      <c r="F8678" s="636" t="s">
        <v>503</v>
      </c>
      <c r="G8678" s="637"/>
      <c r="H8678" s="610" t="s">
        <v>286</v>
      </c>
      <c r="I8678" s="611"/>
      <c r="J8678" s="209" t="s">
        <v>287</v>
      </c>
      <c r="K8678" s="209" t="s">
        <v>16</v>
      </c>
      <c r="L8678" s="210">
        <v>870</v>
      </c>
    </row>
    <row r="8679" spans="1:12" s="194" customFormat="1" ht="277.35000000000002" customHeight="1" x14ac:dyDescent="0.15">
      <c r="A8679" s="625"/>
      <c r="B8679" s="621"/>
      <c r="C8679" s="633"/>
      <c r="D8679" s="635"/>
      <c r="E8679" s="621"/>
      <c r="F8679" s="638"/>
      <c r="G8679" s="639"/>
      <c r="H8679" s="610" t="s">
        <v>242</v>
      </c>
      <c r="I8679" s="611"/>
      <c r="J8679" s="209" t="s">
        <v>287</v>
      </c>
      <c r="K8679" s="209" t="s">
        <v>287</v>
      </c>
      <c r="L8679" s="210">
        <v>0</v>
      </c>
    </row>
    <row r="8680" spans="1:12" s="194" customFormat="1" ht="24.6" customHeight="1" x14ac:dyDescent="0.15">
      <c r="A8680" s="625"/>
      <c r="B8680" s="203" t="s">
        <v>6</v>
      </c>
      <c r="C8680" s="207" t="s">
        <v>5</v>
      </c>
      <c r="D8680" s="207" t="s">
        <v>288</v>
      </c>
      <c r="E8680" s="207" t="s">
        <v>289</v>
      </c>
      <c r="F8680" s="612"/>
      <c r="G8680" s="613"/>
      <c r="H8680" s="616" t="s">
        <v>290</v>
      </c>
      <c r="I8680" s="617"/>
      <c r="J8680" s="620" t="s">
        <v>287</v>
      </c>
      <c r="K8680" s="620" t="s">
        <v>287</v>
      </c>
      <c r="L8680" s="622">
        <v>0</v>
      </c>
    </row>
    <row r="8681" spans="1:12" s="194" customFormat="1" ht="24.6" customHeight="1" x14ac:dyDescent="0.15">
      <c r="A8681" s="626"/>
      <c r="B8681" s="209" t="s">
        <v>291</v>
      </c>
      <c r="C8681" s="209" t="s">
        <v>503</v>
      </c>
      <c r="D8681" s="211">
        <v>43531</v>
      </c>
      <c r="E8681" s="209" t="s">
        <v>504</v>
      </c>
      <c r="F8681" s="614"/>
      <c r="G8681" s="615"/>
      <c r="H8681" s="618"/>
      <c r="I8681" s="619"/>
      <c r="J8681" s="621"/>
      <c r="K8681" s="621"/>
      <c r="L8681" s="623"/>
    </row>
    <row r="8682" spans="1:12" s="194" customFormat="1" ht="24.6" customHeight="1" x14ac:dyDescent="0.15">
      <c r="A8682" s="624">
        <v>1628</v>
      </c>
      <c r="B8682" s="203" t="s">
        <v>12</v>
      </c>
      <c r="C8682" s="207" t="s">
        <v>11</v>
      </c>
      <c r="D8682" s="207" t="s">
        <v>280</v>
      </c>
      <c r="E8682" s="207" t="s">
        <v>281</v>
      </c>
      <c r="F8682" s="627" t="s">
        <v>8</v>
      </c>
      <c r="G8682" s="628"/>
      <c r="H8682" s="629"/>
      <c r="I8682" s="630"/>
      <c r="J8682" s="630"/>
      <c r="K8682" s="630"/>
      <c r="L8682" s="631"/>
    </row>
    <row r="8683" spans="1:12" s="194" customFormat="1" ht="26.65" customHeight="1" x14ac:dyDescent="0.15">
      <c r="A8683" s="625"/>
      <c r="B8683" s="620" t="s">
        <v>4906</v>
      </c>
      <c r="C8683" s="632" t="s">
        <v>4907</v>
      </c>
      <c r="D8683" s="634">
        <v>43488</v>
      </c>
      <c r="E8683" s="620" t="s">
        <v>783</v>
      </c>
      <c r="F8683" s="636" t="s">
        <v>1354</v>
      </c>
      <c r="G8683" s="637"/>
      <c r="H8683" s="610" t="s">
        <v>286</v>
      </c>
      <c r="I8683" s="611"/>
      <c r="J8683" s="209" t="s">
        <v>287</v>
      </c>
      <c r="K8683" s="209" t="s">
        <v>16</v>
      </c>
      <c r="L8683" s="210">
        <v>145</v>
      </c>
    </row>
    <row r="8684" spans="1:12" s="194" customFormat="1" ht="180.2" customHeight="1" x14ac:dyDescent="0.15">
      <c r="A8684" s="625"/>
      <c r="B8684" s="621"/>
      <c r="C8684" s="633"/>
      <c r="D8684" s="635"/>
      <c r="E8684" s="621"/>
      <c r="F8684" s="638"/>
      <c r="G8684" s="639"/>
      <c r="H8684" s="610" t="s">
        <v>242</v>
      </c>
      <c r="I8684" s="611"/>
      <c r="J8684" s="209" t="s">
        <v>287</v>
      </c>
      <c r="K8684" s="209" t="s">
        <v>16</v>
      </c>
      <c r="L8684" s="210">
        <v>193.6</v>
      </c>
    </row>
    <row r="8685" spans="1:12" s="194" customFormat="1" ht="24.6" customHeight="1" x14ac:dyDescent="0.15">
      <c r="A8685" s="625"/>
      <c r="B8685" s="203" t="s">
        <v>6</v>
      </c>
      <c r="C8685" s="207" t="s">
        <v>5</v>
      </c>
      <c r="D8685" s="207" t="s">
        <v>288</v>
      </c>
      <c r="E8685" s="207" t="s">
        <v>289</v>
      </c>
      <c r="F8685" s="612"/>
      <c r="G8685" s="613"/>
      <c r="H8685" s="616" t="s">
        <v>290</v>
      </c>
      <c r="I8685" s="617"/>
      <c r="J8685" s="620" t="s">
        <v>287</v>
      </c>
      <c r="K8685" s="620" t="s">
        <v>287</v>
      </c>
      <c r="L8685" s="622">
        <v>0</v>
      </c>
    </row>
    <row r="8686" spans="1:12" s="194" customFormat="1" ht="24.6" customHeight="1" x14ac:dyDescent="0.15">
      <c r="A8686" s="626"/>
      <c r="B8686" s="209" t="s">
        <v>460</v>
      </c>
      <c r="C8686" s="209" t="s">
        <v>1354</v>
      </c>
      <c r="D8686" s="211">
        <v>43489</v>
      </c>
      <c r="E8686" s="209" t="s">
        <v>652</v>
      </c>
      <c r="F8686" s="614"/>
      <c r="G8686" s="615"/>
      <c r="H8686" s="618"/>
      <c r="I8686" s="619"/>
      <c r="J8686" s="621"/>
      <c r="K8686" s="621"/>
      <c r="L8686" s="623"/>
    </row>
    <row r="8687" spans="1:12" s="194" customFormat="1" ht="24.6" customHeight="1" x14ac:dyDescent="0.15">
      <c r="A8687" s="624">
        <v>1629</v>
      </c>
      <c r="B8687" s="203" t="s">
        <v>12</v>
      </c>
      <c r="C8687" s="207" t="s">
        <v>11</v>
      </c>
      <c r="D8687" s="207" t="s">
        <v>280</v>
      </c>
      <c r="E8687" s="207" t="s">
        <v>281</v>
      </c>
      <c r="F8687" s="627" t="s">
        <v>8</v>
      </c>
      <c r="G8687" s="628"/>
      <c r="H8687" s="629"/>
      <c r="I8687" s="630"/>
      <c r="J8687" s="630"/>
      <c r="K8687" s="630"/>
      <c r="L8687" s="631"/>
    </row>
    <row r="8688" spans="1:12" s="194" customFormat="1" ht="26.65" customHeight="1" x14ac:dyDescent="0.15">
      <c r="A8688" s="625"/>
      <c r="B8688" s="620" t="s">
        <v>4906</v>
      </c>
      <c r="C8688" s="632" t="s">
        <v>4908</v>
      </c>
      <c r="D8688" s="634">
        <v>43492</v>
      </c>
      <c r="E8688" s="620" t="s">
        <v>644</v>
      </c>
      <c r="F8688" s="636" t="s">
        <v>1676</v>
      </c>
      <c r="G8688" s="637"/>
      <c r="H8688" s="610" t="s">
        <v>286</v>
      </c>
      <c r="I8688" s="611"/>
      <c r="J8688" s="209" t="s">
        <v>287</v>
      </c>
      <c r="K8688" s="209" t="s">
        <v>16</v>
      </c>
      <c r="L8688" s="210">
        <v>709.26</v>
      </c>
    </row>
    <row r="8689" spans="1:12" s="194" customFormat="1" ht="409.6" customHeight="1" x14ac:dyDescent="0.15">
      <c r="A8689" s="625"/>
      <c r="B8689" s="640"/>
      <c r="C8689" s="641"/>
      <c r="D8689" s="642"/>
      <c r="E8689" s="640"/>
      <c r="F8689" s="643"/>
      <c r="G8689" s="644"/>
      <c r="H8689" s="616" t="s">
        <v>242</v>
      </c>
      <c r="I8689" s="617"/>
      <c r="J8689" s="620" t="s">
        <v>287</v>
      </c>
      <c r="K8689" s="620" t="s">
        <v>16</v>
      </c>
      <c r="L8689" s="622">
        <v>366.4</v>
      </c>
    </row>
    <row r="8690" spans="1:12" s="194" customFormat="1" ht="8.4499999999999993" customHeight="1" x14ac:dyDescent="0.15">
      <c r="A8690" s="625"/>
      <c r="B8690" s="621"/>
      <c r="C8690" s="633"/>
      <c r="D8690" s="635"/>
      <c r="E8690" s="621"/>
      <c r="F8690" s="638"/>
      <c r="G8690" s="639"/>
      <c r="H8690" s="618"/>
      <c r="I8690" s="619"/>
      <c r="J8690" s="621"/>
      <c r="K8690" s="621"/>
      <c r="L8690" s="623"/>
    </row>
    <row r="8691" spans="1:12" s="194" customFormat="1" ht="24.6" customHeight="1" x14ac:dyDescent="0.15">
      <c r="A8691" s="625"/>
      <c r="B8691" s="203" t="s">
        <v>6</v>
      </c>
      <c r="C8691" s="207" t="s">
        <v>5</v>
      </c>
      <c r="D8691" s="207" t="s">
        <v>288</v>
      </c>
      <c r="E8691" s="207" t="s">
        <v>289</v>
      </c>
      <c r="F8691" s="612"/>
      <c r="G8691" s="613"/>
      <c r="H8691" s="616" t="s">
        <v>290</v>
      </c>
      <c r="I8691" s="617"/>
      <c r="J8691" s="620" t="s">
        <v>287</v>
      </c>
      <c r="K8691" s="620" t="s">
        <v>287</v>
      </c>
      <c r="L8691" s="622">
        <v>0</v>
      </c>
    </row>
    <row r="8692" spans="1:12" s="194" customFormat="1" ht="24.6" customHeight="1" x14ac:dyDescent="0.15">
      <c r="A8692" s="626"/>
      <c r="B8692" s="209" t="s">
        <v>460</v>
      </c>
      <c r="C8692" s="209" t="s">
        <v>1676</v>
      </c>
      <c r="D8692" s="211">
        <v>43495</v>
      </c>
      <c r="E8692" s="209" t="s">
        <v>3729</v>
      </c>
      <c r="F8692" s="614"/>
      <c r="G8692" s="615"/>
      <c r="H8692" s="618"/>
      <c r="I8692" s="619"/>
      <c r="J8692" s="621"/>
      <c r="K8692" s="621"/>
      <c r="L8692" s="623"/>
    </row>
    <row r="8693" spans="1:12" s="194" customFormat="1" ht="24.6" customHeight="1" x14ac:dyDescent="0.15">
      <c r="A8693" s="624">
        <v>1630</v>
      </c>
      <c r="B8693" s="203" t="s">
        <v>12</v>
      </c>
      <c r="C8693" s="207" t="s">
        <v>11</v>
      </c>
      <c r="D8693" s="207" t="s">
        <v>280</v>
      </c>
      <c r="E8693" s="207" t="s">
        <v>281</v>
      </c>
      <c r="F8693" s="627" t="s">
        <v>8</v>
      </c>
      <c r="G8693" s="628"/>
      <c r="H8693" s="629"/>
      <c r="I8693" s="630"/>
      <c r="J8693" s="630"/>
      <c r="K8693" s="630"/>
      <c r="L8693" s="631"/>
    </row>
    <row r="8694" spans="1:12" s="194" customFormat="1" ht="26.65" customHeight="1" x14ac:dyDescent="0.15">
      <c r="A8694" s="625"/>
      <c r="B8694" s="620" t="s">
        <v>4906</v>
      </c>
      <c r="C8694" s="632" t="s">
        <v>4909</v>
      </c>
      <c r="D8694" s="634">
        <v>43503</v>
      </c>
      <c r="E8694" s="620" t="s">
        <v>373</v>
      </c>
      <c r="F8694" s="636" t="s">
        <v>1640</v>
      </c>
      <c r="G8694" s="637"/>
      <c r="H8694" s="610" t="s">
        <v>286</v>
      </c>
      <c r="I8694" s="611"/>
      <c r="J8694" s="209" t="s">
        <v>287</v>
      </c>
      <c r="K8694" s="209" t="s">
        <v>16</v>
      </c>
      <c r="L8694" s="210">
        <v>181.34</v>
      </c>
    </row>
    <row r="8695" spans="1:12" s="194" customFormat="1" ht="309.75" customHeight="1" x14ac:dyDescent="0.15">
      <c r="A8695" s="625"/>
      <c r="B8695" s="621"/>
      <c r="C8695" s="633"/>
      <c r="D8695" s="635"/>
      <c r="E8695" s="621"/>
      <c r="F8695" s="638"/>
      <c r="G8695" s="639"/>
      <c r="H8695" s="610" t="s">
        <v>242</v>
      </c>
      <c r="I8695" s="611"/>
      <c r="J8695" s="209" t="s">
        <v>287</v>
      </c>
      <c r="K8695" s="209" t="s">
        <v>16</v>
      </c>
      <c r="L8695" s="210">
        <v>265</v>
      </c>
    </row>
    <row r="8696" spans="1:12" s="194" customFormat="1" ht="24.6" customHeight="1" x14ac:dyDescent="0.15">
      <c r="A8696" s="625"/>
      <c r="B8696" s="203" t="s">
        <v>6</v>
      </c>
      <c r="C8696" s="207" t="s">
        <v>5</v>
      </c>
      <c r="D8696" s="207" t="s">
        <v>288</v>
      </c>
      <c r="E8696" s="207" t="s">
        <v>289</v>
      </c>
      <c r="F8696" s="612"/>
      <c r="G8696" s="613"/>
      <c r="H8696" s="616" t="s">
        <v>290</v>
      </c>
      <c r="I8696" s="617"/>
      <c r="J8696" s="620" t="s">
        <v>287</v>
      </c>
      <c r="K8696" s="620" t="s">
        <v>287</v>
      </c>
      <c r="L8696" s="622">
        <v>0</v>
      </c>
    </row>
    <row r="8697" spans="1:12" s="194" customFormat="1" ht="24.6" customHeight="1" x14ac:dyDescent="0.15">
      <c r="A8697" s="626"/>
      <c r="B8697" s="209" t="s">
        <v>460</v>
      </c>
      <c r="C8697" s="209" t="s">
        <v>1640</v>
      </c>
      <c r="D8697" s="211">
        <v>43504</v>
      </c>
      <c r="E8697" s="209" t="s">
        <v>1711</v>
      </c>
      <c r="F8697" s="614"/>
      <c r="G8697" s="615"/>
      <c r="H8697" s="618"/>
      <c r="I8697" s="619"/>
      <c r="J8697" s="621"/>
      <c r="K8697" s="621"/>
      <c r="L8697" s="623"/>
    </row>
    <row r="8698" spans="1:12" s="194" customFormat="1" ht="24.6" customHeight="1" x14ac:dyDescent="0.15">
      <c r="A8698" s="624">
        <v>1631</v>
      </c>
      <c r="B8698" s="203" t="s">
        <v>12</v>
      </c>
      <c r="C8698" s="207" t="s">
        <v>11</v>
      </c>
      <c r="D8698" s="207" t="s">
        <v>280</v>
      </c>
      <c r="E8698" s="207" t="s">
        <v>281</v>
      </c>
      <c r="F8698" s="627" t="s">
        <v>8</v>
      </c>
      <c r="G8698" s="628"/>
      <c r="H8698" s="629"/>
      <c r="I8698" s="630"/>
      <c r="J8698" s="630"/>
      <c r="K8698" s="630"/>
      <c r="L8698" s="631"/>
    </row>
    <row r="8699" spans="1:12" s="194" customFormat="1" ht="26.65" customHeight="1" x14ac:dyDescent="0.15">
      <c r="A8699" s="625"/>
      <c r="B8699" s="620" t="s">
        <v>4910</v>
      </c>
      <c r="C8699" s="632" t="s">
        <v>4911</v>
      </c>
      <c r="D8699" s="634">
        <v>43379</v>
      </c>
      <c r="E8699" s="620" t="s">
        <v>1820</v>
      </c>
      <c r="F8699" s="636" t="s">
        <v>4912</v>
      </c>
      <c r="G8699" s="637"/>
      <c r="H8699" s="610" t="s">
        <v>286</v>
      </c>
      <c r="I8699" s="611"/>
      <c r="J8699" s="209" t="s">
        <v>287</v>
      </c>
      <c r="K8699" s="209" t="s">
        <v>16</v>
      </c>
      <c r="L8699" s="210">
        <v>598</v>
      </c>
    </row>
    <row r="8700" spans="1:12" s="194" customFormat="1" ht="202.15" customHeight="1" x14ac:dyDescent="0.15">
      <c r="A8700" s="625"/>
      <c r="B8700" s="621"/>
      <c r="C8700" s="633"/>
      <c r="D8700" s="635"/>
      <c r="E8700" s="621"/>
      <c r="F8700" s="638"/>
      <c r="G8700" s="639"/>
      <c r="H8700" s="610" t="s">
        <v>242</v>
      </c>
      <c r="I8700" s="611"/>
      <c r="J8700" s="209" t="s">
        <v>287</v>
      </c>
      <c r="K8700" s="209" t="s">
        <v>16</v>
      </c>
      <c r="L8700" s="210">
        <v>2905.28</v>
      </c>
    </row>
    <row r="8701" spans="1:12" s="194" customFormat="1" ht="24.6" customHeight="1" x14ac:dyDescent="0.15">
      <c r="A8701" s="625"/>
      <c r="B8701" s="203" t="s">
        <v>6</v>
      </c>
      <c r="C8701" s="207" t="s">
        <v>5</v>
      </c>
      <c r="D8701" s="207" t="s">
        <v>288</v>
      </c>
      <c r="E8701" s="207" t="s">
        <v>289</v>
      </c>
      <c r="F8701" s="612"/>
      <c r="G8701" s="613"/>
      <c r="H8701" s="616" t="s">
        <v>290</v>
      </c>
      <c r="I8701" s="617"/>
      <c r="J8701" s="620" t="s">
        <v>287</v>
      </c>
      <c r="K8701" s="620" t="s">
        <v>287</v>
      </c>
      <c r="L8701" s="622">
        <v>0</v>
      </c>
    </row>
    <row r="8702" spans="1:12" s="194" customFormat="1" ht="24.6" customHeight="1" x14ac:dyDescent="0.15">
      <c r="A8702" s="626"/>
      <c r="B8702" s="209" t="s">
        <v>439</v>
      </c>
      <c r="C8702" s="209" t="s">
        <v>4912</v>
      </c>
      <c r="D8702" s="211">
        <v>43382</v>
      </c>
      <c r="E8702" s="209" t="s">
        <v>1106</v>
      </c>
      <c r="F8702" s="614"/>
      <c r="G8702" s="615"/>
      <c r="H8702" s="618"/>
      <c r="I8702" s="619"/>
      <c r="J8702" s="621"/>
      <c r="K8702" s="621"/>
      <c r="L8702" s="623"/>
    </row>
    <row r="8703" spans="1:12" s="194" customFormat="1" ht="24.6" customHeight="1" x14ac:dyDescent="0.15">
      <c r="A8703" s="624">
        <v>1632</v>
      </c>
      <c r="B8703" s="203" t="s">
        <v>12</v>
      </c>
      <c r="C8703" s="207" t="s">
        <v>11</v>
      </c>
      <c r="D8703" s="207" t="s">
        <v>280</v>
      </c>
      <c r="E8703" s="207" t="s">
        <v>281</v>
      </c>
      <c r="F8703" s="627" t="s">
        <v>8</v>
      </c>
      <c r="G8703" s="628"/>
      <c r="H8703" s="629"/>
      <c r="I8703" s="630"/>
      <c r="J8703" s="630"/>
      <c r="K8703" s="630"/>
      <c r="L8703" s="631"/>
    </row>
    <row r="8704" spans="1:12" s="194" customFormat="1" ht="26.65" customHeight="1" x14ac:dyDescent="0.15">
      <c r="A8704" s="625"/>
      <c r="B8704" s="620" t="s">
        <v>4910</v>
      </c>
      <c r="C8704" s="620" t="s">
        <v>4913</v>
      </c>
      <c r="D8704" s="634">
        <v>43446</v>
      </c>
      <c r="E8704" s="620" t="s">
        <v>1385</v>
      </c>
      <c r="F8704" s="636" t="s">
        <v>1386</v>
      </c>
      <c r="G8704" s="637"/>
      <c r="H8704" s="610" t="s">
        <v>286</v>
      </c>
      <c r="I8704" s="611"/>
      <c r="J8704" s="209" t="s">
        <v>287</v>
      </c>
      <c r="K8704" s="209" t="s">
        <v>16</v>
      </c>
      <c r="L8704" s="210">
        <v>298</v>
      </c>
    </row>
    <row r="8705" spans="1:12" s="194" customFormat="1" ht="73.150000000000006" customHeight="1" x14ac:dyDescent="0.15">
      <c r="A8705" s="625"/>
      <c r="B8705" s="621"/>
      <c r="C8705" s="621"/>
      <c r="D8705" s="635"/>
      <c r="E8705" s="621"/>
      <c r="F8705" s="638"/>
      <c r="G8705" s="639"/>
      <c r="H8705" s="610" t="s">
        <v>242</v>
      </c>
      <c r="I8705" s="611"/>
      <c r="J8705" s="209" t="s">
        <v>287</v>
      </c>
      <c r="K8705" s="209" t="s">
        <v>16</v>
      </c>
      <c r="L8705" s="210">
        <v>302.41000000000003</v>
      </c>
    </row>
    <row r="8706" spans="1:12" s="194" customFormat="1" ht="24.6" customHeight="1" x14ac:dyDescent="0.15">
      <c r="A8706" s="625"/>
      <c r="B8706" s="203" t="s">
        <v>6</v>
      </c>
      <c r="C8706" s="207" t="s">
        <v>5</v>
      </c>
      <c r="D8706" s="207" t="s">
        <v>288</v>
      </c>
      <c r="E8706" s="207" t="s">
        <v>289</v>
      </c>
      <c r="F8706" s="612"/>
      <c r="G8706" s="613"/>
      <c r="H8706" s="616" t="s">
        <v>290</v>
      </c>
      <c r="I8706" s="617"/>
      <c r="J8706" s="620" t="s">
        <v>287</v>
      </c>
      <c r="K8706" s="620" t="s">
        <v>287</v>
      </c>
      <c r="L8706" s="622">
        <v>0</v>
      </c>
    </row>
    <row r="8707" spans="1:12" s="194" customFormat="1" ht="24.6" customHeight="1" x14ac:dyDescent="0.15">
      <c r="A8707" s="626"/>
      <c r="B8707" s="209" t="s">
        <v>439</v>
      </c>
      <c r="C8707" s="209" t="s">
        <v>1386</v>
      </c>
      <c r="D8707" s="211">
        <v>43448</v>
      </c>
      <c r="E8707" s="209" t="s">
        <v>1466</v>
      </c>
      <c r="F8707" s="614"/>
      <c r="G8707" s="615"/>
      <c r="H8707" s="618"/>
      <c r="I8707" s="619"/>
      <c r="J8707" s="621"/>
      <c r="K8707" s="621"/>
      <c r="L8707" s="623"/>
    </row>
    <row r="8708" spans="1:12" s="194" customFormat="1" ht="24.6" customHeight="1" x14ac:dyDescent="0.15">
      <c r="A8708" s="624">
        <v>1633</v>
      </c>
      <c r="B8708" s="203" t="s">
        <v>12</v>
      </c>
      <c r="C8708" s="207" t="s">
        <v>11</v>
      </c>
      <c r="D8708" s="207" t="s">
        <v>280</v>
      </c>
      <c r="E8708" s="207" t="s">
        <v>281</v>
      </c>
      <c r="F8708" s="627" t="s">
        <v>8</v>
      </c>
      <c r="G8708" s="628"/>
      <c r="H8708" s="629"/>
      <c r="I8708" s="630"/>
      <c r="J8708" s="630"/>
      <c r="K8708" s="630"/>
      <c r="L8708" s="631"/>
    </row>
    <row r="8709" spans="1:12" s="194" customFormat="1" ht="26.65" customHeight="1" x14ac:dyDescent="0.15">
      <c r="A8709" s="625"/>
      <c r="B8709" s="620" t="s">
        <v>4910</v>
      </c>
      <c r="C8709" s="632" t="s">
        <v>4914</v>
      </c>
      <c r="D8709" s="634">
        <v>43532</v>
      </c>
      <c r="E8709" s="620" t="s">
        <v>1634</v>
      </c>
      <c r="F8709" s="636" t="s">
        <v>4915</v>
      </c>
      <c r="G8709" s="637"/>
      <c r="H8709" s="610" t="s">
        <v>286</v>
      </c>
      <c r="I8709" s="611"/>
      <c r="J8709" s="209" t="s">
        <v>287</v>
      </c>
      <c r="K8709" s="209" t="s">
        <v>16</v>
      </c>
      <c r="L8709" s="210">
        <v>1440</v>
      </c>
    </row>
    <row r="8710" spans="1:12" s="194" customFormat="1" ht="299.10000000000002" customHeight="1" x14ac:dyDescent="0.15">
      <c r="A8710" s="625"/>
      <c r="B8710" s="621"/>
      <c r="C8710" s="633"/>
      <c r="D8710" s="635"/>
      <c r="E8710" s="621"/>
      <c r="F8710" s="638"/>
      <c r="G8710" s="639"/>
      <c r="H8710" s="610" t="s">
        <v>242</v>
      </c>
      <c r="I8710" s="611"/>
      <c r="J8710" s="209" t="s">
        <v>287</v>
      </c>
      <c r="K8710" s="209" t="s">
        <v>16</v>
      </c>
      <c r="L8710" s="210">
        <v>1367.33</v>
      </c>
    </row>
    <row r="8711" spans="1:12" s="194" customFormat="1" ht="24.6" customHeight="1" x14ac:dyDescent="0.15">
      <c r="A8711" s="625"/>
      <c r="B8711" s="203" t="s">
        <v>6</v>
      </c>
      <c r="C8711" s="207" t="s">
        <v>5</v>
      </c>
      <c r="D8711" s="207" t="s">
        <v>288</v>
      </c>
      <c r="E8711" s="207" t="s">
        <v>289</v>
      </c>
      <c r="F8711" s="612"/>
      <c r="G8711" s="613"/>
      <c r="H8711" s="616" t="s">
        <v>290</v>
      </c>
      <c r="I8711" s="617"/>
      <c r="J8711" s="620" t="s">
        <v>287</v>
      </c>
      <c r="K8711" s="620" t="s">
        <v>16</v>
      </c>
      <c r="L8711" s="622">
        <v>117.43</v>
      </c>
    </row>
    <row r="8712" spans="1:12" s="194" customFormat="1" ht="24.6" customHeight="1" x14ac:dyDescent="0.15">
      <c r="A8712" s="626"/>
      <c r="B8712" s="209" t="s">
        <v>439</v>
      </c>
      <c r="C8712" s="209" t="s">
        <v>4915</v>
      </c>
      <c r="D8712" s="211">
        <v>43543</v>
      </c>
      <c r="E8712" s="209" t="s">
        <v>4916</v>
      </c>
      <c r="F8712" s="614"/>
      <c r="G8712" s="615"/>
      <c r="H8712" s="618"/>
      <c r="I8712" s="619"/>
      <c r="J8712" s="621"/>
      <c r="K8712" s="621"/>
      <c r="L8712" s="623"/>
    </row>
    <row r="8713" spans="1:12" s="194" customFormat="1" ht="24.6" customHeight="1" x14ac:dyDescent="0.15">
      <c r="A8713" s="624">
        <v>1634</v>
      </c>
      <c r="B8713" s="203" t="s">
        <v>12</v>
      </c>
      <c r="C8713" s="207" t="s">
        <v>11</v>
      </c>
      <c r="D8713" s="207" t="s">
        <v>280</v>
      </c>
      <c r="E8713" s="207" t="s">
        <v>281</v>
      </c>
      <c r="F8713" s="627" t="s">
        <v>8</v>
      </c>
      <c r="G8713" s="628"/>
      <c r="H8713" s="629"/>
      <c r="I8713" s="630"/>
      <c r="J8713" s="630"/>
      <c r="K8713" s="630"/>
      <c r="L8713" s="631"/>
    </row>
    <row r="8714" spans="1:12" s="194" customFormat="1" ht="26.65" customHeight="1" x14ac:dyDescent="0.15">
      <c r="A8714" s="625"/>
      <c r="B8714" s="620" t="s">
        <v>4917</v>
      </c>
      <c r="C8714" s="632" t="s">
        <v>4918</v>
      </c>
      <c r="D8714" s="634">
        <v>43376</v>
      </c>
      <c r="E8714" s="620" t="s">
        <v>1681</v>
      </c>
      <c r="F8714" s="636" t="s">
        <v>1682</v>
      </c>
      <c r="G8714" s="637"/>
      <c r="H8714" s="610" t="s">
        <v>286</v>
      </c>
      <c r="I8714" s="611"/>
      <c r="J8714" s="209" t="s">
        <v>287</v>
      </c>
      <c r="K8714" s="209" t="s">
        <v>16</v>
      </c>
      <c r="L8714" s="210">
        <v>158.25</v>
      </c>
    </row>
    <row r="8715" spans="1:12" s="194" customFormat="1" ht="409.6" customHeight="1" x14ac:dyDescent="0.15">
      <c r="A8715" s="625"/>
      <c r="B8715" s="640"/>
      <c r="C8715" s="641"/>
      <c r="D8715" s="642"/>
      <c r="E8715" s="640"/>
      <c r="F8715" s="643"/>
      <c r="G8715" s="644"/>
      <c r="H8715" s="616" t="s">
        <v>242</v>
      </c>
      <c r="I8715" s="617"/>
      <c r="J8715" s="620" t="s">
        <v>287</v>
      </c>
      <c r="K8715" s="620" t="s">
        <v>16</v>
      </c>
      <c r="L8715" s="622">
        <v>555.6</v>
      </c>
    </row>
    <row r="8716" spans="1:12" s="194" customFormat="1" ht="41.1" customHeight="1" x14ac:dyDescent="0.15">
      <c r="A8716" s="625"/>
      <c r="B8716" s="621"/>
      <c r="C8716" s="633"/>
      <c r="D8716" s="635"/>
      <c r="E8716" s="621"/>
      <c r="F8716" s="638"/>
      <c r="G8716" s="639"/>
      <c r="H8716" s="618"/>
      <c r="I8716" s="619"/>
      <c r="J8716" s="621"/>
      <c r="K8716" s="621"/>
      <c r="L8716" s="623"/>
    </row>
    <row r="8717" spans="1:12" s="194" customFormat="1" ht="24.6" customHeight="1" x14ac:dyDescent="0.15">
      <c r="A8717" s="625"/>
      <c r="B8717" s="203" t="s">
        <v>6</v>
      </c>
      <c r="C8717" s="207" t="s">
        <v>5</v>
      </c>
      <c r="D8717" s="207" t="s">
        <v>288</v>
      </c>
      <c r="E8717" s="207" t="s">
        <v>289</v>
      </c>
      <c r="F8717" s="612"/>
      <c r="G8717" s="613"/>
      <c r="H8717" s="616" t="s">
        <v>290</v>
      </c>
      <c r="I8717" s="617"/>
      <c r="J8717" s="620" t="s">
        <v>287</v>
      </c>
      <c r="K8717" s="620" t="s">
        <v>287</v>
      </c>
      <c r="L8717" s="622">
        <v>0</v>
      </c>
    </row>
    <row r="8718" spans="1:12" s="194" customFormat="1" ht="35.1" customHeight="1" x14ac:dyDescent="0.15">
      <c r="A8718" s="626"/>
      <c r="B8718" s="209" t="s">
        <v>4919</v>
      </c>
      <c r="C8718" s="209" t="s">
        <v>1682</v>
      </c>
      <c r="D8718" s="211">
        <v>43378</v>
      </c>
      <c r="E8718" s="209" t="s">
        <v>568</v>
      </c>
      <c r="F8718" s="614"/>
      <c r="G8718" s="615"/>
      <c r="H8718" s="618"/>
      <c r="I8718" s="619"/>
      <c r="J8718" s="621"/>
      <c r="K8718" s="621"/>
      <c r="L8718" s="623"/>
    </row>
    <row r="8719" spans="1:12" s="194" customFormat="1" ht="24.6" customHeight="1" x14ac:dyDescent="0.15">
      <c r="A8719" s="624">
        <v>1635</v>
      </c>
      <c r="B8719" s="203" t="s">
        <v>12</v>
      </c>
      <c r="C8719" s="207" t="s">
        <v>11</v>
      </c>
      <c r="D8719" s="207" t="s">
        <v>280</v>
      </c>
      <c r="E8719" s="207" t="s">
        <v>281</v>
      </c>
      <c r="F8719" s="627" t="s">
        <v>8</v>
      </c>
      <c r="G8719" s="628"/>
      <c r="H8719" s="629"/>
      <c r="I8719" s="630"/>
      <c r="J8719" s="630"/>
      <c r="K8719" s="630"/>
      <c r="L8719" s="631"/>
    </row>
    <row r="8720" spans="1:12" s="194" customFormat="1" ht="26.65" customHeight="1" x14ac:dyDescent="0.15">
      <c r="A8720" s="625"/>
      <c r="B8720" s="620" t="s">
        <v>4917</v>
      </c>
      <c r="C8720" s="632" t="s">
        <v>4920</v>
      </c>
      <c r="D8720" s="634">
        <v>43381</v>
      </c>
      <c r="E8720" s="620" t="s">
        <v>4921</v>
      </c>
      <c r="F8720" s="636" t="s">
        <v>4922</v>
      </c>
      <c r="G8720" s="637"/>
      <c r="H8720" s="610" t="s">
        <v>286</v>
      </c>
      <c r="I8720" s="611"/>
      <c r="J8720" s="209" t="s">
        <v>287</v>
      </c>
      <c r="K8720" s="209" t="s">
        <v>16</v>
      </c>
      <c r="L8720" s="210">
        <v>340.5</v>
      </c>
    </row>
    <row r="8721" spans="1:12" s="194" customFormat="1" ht="353.1" customHeight="1" x14ac:dyDescent="0.15">
      <c r="A8721" s="625"/>
      <c r="B8721" s="621"/>
      <c r="C8721" s="633"/>
      <c r="D8721" s="635"/>
      <c r="E8721" s="621"/>
      <c r="F8721" s="638"/>
      <c r="G8721" s="639"/>
      <c r="H8721" s="610" t="s">
        <v>242</v>
      </c>
      <c r="I8721" s="611"/>
      <c r="J8721" s="209" t="s">
        <v>287</v>
      </c>
      <c r="K8721" s="209" t="s">
        <v>16</v>
      </c>
      <c r="L8721" s="210">
        <v>474.6</v>
      </c>
    </row>
    <row r="8722" spans="1:12" s="194" customFormat="1" ht="24.6" customHeight="1" x14ac:dyDescent="0.15">
      <c r="A8722" s="625"/>
      <c r="B8722" s="203" t="s">
        <v>6</v>
      </c>
      <c r="C8722" s="207" t="s">
        <v>5</v>
      </c>
      <c r="D8722" s="207" t="s">
        <v>288</v>
      </c>
      <c r="E8722" s="207" t="s">
        <v>289</v>
      </c>
      <c r="F8722" s="612"/>
      <c r="G8722" s="613"/>
      <c r="H8722" s="616" t="s">
        <v>290</v>
      </c>
      <c r="I8722" s="617"/>
      <c r="J8722" s="620" t="s">
        <v>287</v>
      </c>
      <c r="K8722" s="620" t="s">
        <v>287</v>
      </c>
      <c r="L8722" s="622">
        <v>0</v>
      </c>
    </row>
    <row r="8723" spans="1:12" s="194" customFormat="1" ht="35.1" customHeight="1" x14ac:dyDescent="0.15">
      <c r="A8723" s="626"/>
      <c r="B8723" s="209" t="s">
        <v>4919</v>
      </c>
      <c r="C8723" s="209" t="s">
        <v>4922</v>
      </c>
      <c r="D8723" s="211">
        <v>43383</v>
      </c>
      <c r="E8723" s="209" t="s">
        <v>899</v>
      </c>
      <c r="F8723" s="614"/>
      <c r="G8723" s="615"/>
      <c r="H8723" s="618"/>
      <c r="I8723" s="619"/>
      <c r="J8723" s="621"/>
      <c r="K8723" s="621"/>
      <c r="L8723" s="623"/>
    </row>
    <row r="8724" spans="1:12" s="194" customFormat="1" ht="24.6" customHeight="1" x14ac:dyDescent="0.15">
      <c r="A8724" s="624">
        <v>1636</v>
      </c>
      <c r="B8724" s="203" t="s">
        <v>12</v>
      </c>
      <c r="C8724" s="207" t="s">
        <v>11</v>
      </c>
      <c r="D8724" s="207" t="s">
        <v>280</v>
      </c>
      <c r="E8724" s="207" t="s">
        <v>281</v>
      </c>
      <c r="F8724" s="627" t="s">
        <v>8</v>
      </c>
      <c r="G8724" s="628"/>
      <c r="H8724" s="629"/>
      <c r="I8724" s="630"/>
      <c r="J8724" s="630"/>
      <c r="K8724" s="630"/>
      <c r="L8724" s="631"/>
    </row>
    <row r="8725" spans="1:12" s="194" customFormat="1" ht="26.65" customHeight="1" x14ac:dyDescent="0.15">
      <c r="A8725" s="625"/>
      <c r="B8725" s="620" t="s">
        <v>4917</v>
      </c>
      <c r="C8725" s="632" t="s">
        <v>4923</v>
      </c>
      <c r="D8725" s="634">
        <v>43480</v>
      </c>
      <c r="E8725" s="620" t="s">
        <v>548</v>
      </c>
      <c r="F8725" s="636" t="s">
        <v>4924</v>
      </c>
      <c r="G8725" s="637"/>
      <c r="H8725" s="610" t="s">
        <v>286</v>
      </c>
      <c r="I8725" s="611"/>
      <c r="J8725" s="209" t="s">
        <v>287</v>
      </c>
      <c r="K8725" s="209" t="s">
        <v>16</v>
      </c>
      <c r="L8725" s="210">
        <v>624</v>
      </c>
    </row>
    <row r="8726" spans="1:12" s="194" customFormat="1" ht="409.6" customHeight="1" x14ac:dyDescent="0.15">
      <c r="A8726" s="625"/>
      <c r="B8726" s="640"/>
      <c r="C8726" s="641"/>
      <c r="D8726" s="642"/>
      <c r="E8726" s="640"/>
      <c r="F8726" s="643"/>
      <c r="G8726" s="644"/>
      <c r="H8726" s="616" t="s">
        <v>242</v>
      </c>
      <c r="I8726" s="617"/>
      <c r="J8726" s="620" t="s">
        <v>287</v>
      </c>
      <c r="K8726" s="620" t="s">
        <v>287</v>
      </c>
      <c r="L8726" s="622">
        <v>0</v>
      </c>
    </row>
    <row r="8727" spans="1:12" s="194" customFormat="1" ht="84.2" customHeight="1" x14ac:dyDescent="0.15">
      <c r="A8727" s="625"/>
      <c r="B8727" s="621"/>
      <c r="C8727" s="633"/>
      <c r="D8727" s="635"/>
      <c r="E8727" s="621"/>
      <c r="F8727" s="638"/>
      <c r="G8727" s="639"/>
      <c r="H8727" s="618"/>
      <c r="I8727" s="619"/>
      <c r="J8727" s="621"/>
      <c r="K8727" s="621"/>
      <c r="L8727" s="623"/>
    </row>
    <row r="8728" spans="1:12" s="194" customFormat="1" ht="24.6" customHeight="1" x14ac:dyDescent="0.15">
      <c r="A8728" s="625"/>
      <c r="B8728" s="203" t="s">
        <v>6</v>
      </c>
      <c r="C8728" s="207" t="s">
        <v>5</v>
      </c>
      <c r="D8728" s="207" t="s">
        <v>288</v>
      </c>
      <c r="E8728" s="207" t="s">
        <v>289</v>
      </c>
      <c r="F8728" s="612"/>
      <c r="G8728" s="613"/>
      <c r="H8728" s="616" t="s">
        <v>290</v>
      </c>
      <c r="I8728" s="617"/>
      <c r="J8728" s="620" t="s">
        <v>287</v>
      </c>
      <c r="K8728" s="620" t="s">
        <v>287</v>
      </c>
      <c r="L8728" s="622">
        <v>0</v>
      </c>
    </row>
    <row r="8729" spans="1:12" s="194" customFormat="1" ht="35.1" customHeight="1" x14ac:dyDescent="0.15">
      <c r="A8729" s="626"/>
      <c r="B8729" s="209" t="s">
        <v>4919</v>
      </c>
      <c r="C8729" s="209" t="s">
        <v>4924</v>
      </c>
      <c r="D8729" s="211">
        <v>43483</v>
      </c>
      <c r="E8729" s="209" t="s">
        <v>4925</v>
      </c>
      <c r="F8729" s="614"/>
      <c r="G8729" s="615"/>
      <c r="H8729" s="618"/>
      <c r="I8729" s="619"/>
      <c r="J8729" s="621"/>
      <c r="K8729" s="621"/>
      <c r="L8729" s="623"/>
    </row>
    <row r="8730" spans="1:12" s="194" customFormat="1" ht="24.6" customHeight="1" x14ac:dyDescent="0.15">
      <c r="A8730" s="624">
        <v>1637</v>
      </c>
      <c r="B8730" s="203" t="s">
        <v>12</v>
      </c>
      <c r="C8730" s="207" t="s">
        <v>11</v>
      </c>
      <c r="D8730" s="207" t="s">
        <v>280</v>
      </c>
      <c r="E8730" s="207" t="s">
        <v>281</v>
      </c>
      <c r="F8730" s="627" t="s">
        <v>8</v>
      </c>
      <c r="G8730" s="628"/>
      <c r="H8730" s="629"/>
      <c r="I8730" s="630"/>
      <c r="J8730" s="630"/>
      <c r="K8730" s="630"/>
      <c r="L8730" s="631"/>
    </row>
    <row r="8731" spans="1:12" s="194" customFormat="1" ht="26.65" customHeight="1" x14ac:dyDescent="0.15">
      <c r="A8731" s="625"/>
      <c r="B8731" s="620" t="s">
        <v>4917</v>
      </c>
      <c r="C8731" s="632" t="s">
        <v>4926</v>
      </c>
      <c r="D8731" s="634">
        <v>43487</v>
      </c>
      <c r="E8731" s="620" t="s">
        <v>607</v>
      </c>
      <c r="F8731" s="636" t="s">
        <v>720</v>
      </c>
      <c r="G8731" s="637"/>
      <c r="H8731" s="610" t="s">
        <v>286</v>
      </c>
      <c r="I8731" s="611"/>
      <c r="J8731" s="209" t="s">
        <v>287</v>
      </c>
      <c r="K8731" s="209" t="s">
        <v>16</v>
      </c>
      <c r="L8731" s="210">
        <v>270</v>
      </c>
    </row>
    <row r="8732" spans="1:12" s="194" customFormat="1" ht="255.95" customHeight="1" x14ac:dyDescent="0.15">
      <c r="A8732" s="625"/>
      <c r="B8732" s="621"/>
      <c r="C8732" s="633"/>
      <c r="D8732" s="635"/>
      <c r="E8732" s="621"/>
      <c r="F8732" s="638"/>
      <c r="G8732" s="639"/>
      <c r="H8732" s="610" t="s">
        <v>242</v>
      </c>
      <c r="I8732" s="611"/>
      <c r="J8732" s="209" t="s">
        <v>287</v>
      </c>
      <c r="K8732" s="209" t="s">
        <v>16</v>
      </c>
      <c r="L8732" s="210">
        <v>376.4</v>
      </c>
    </row>
    <row r="8733" spans="1:12" s="194" customFormat="1" ht="24.6" customHeight="1" x14ac:dyDescent="0.15">
      <c r="A8733" s="625"/>
      <c r="B8733" s="203" t="s">
        <v>6</v>
      </c>
      <c r="C8733" s="207" t="s">
        <v>5</v>
      </c>
      <c r="D8733" s="207" t="s">
        <v>288</v>
      </c>
      <c r="E8733" s="207" t="s">
        <v>289</v>
      </c>
      <c r="F8733" s="612"/>
      <c r="G8733" s="613"/>
      <c r="H8733" s="616" t="s">
        <v>290</v>
      </c>
      <c r="I8733" s="617"/>
      <c r="J8733" s="620" t="s">
        <v>287</v>
      </c>
      <c r="K8733" s="620" t="s">
        <v>16</v>
      </c>
      <c r="L8733" s="622">
        <v>100</v>
      </c>
    </row>
    <row r="8734" spans="1:12" s="194" customFormat="1" ht="35.1" customHeight="1" x14ac:dyDescent="0.15">
      <c r="A8734" s="626"/>
      <c r="B8734" s="209" t="s">
        <v>4919</v>
      </c>
      <c r="C8734" s="209" t="s">
        <v>720</v>
      </c>
      <c r="D8734" s="211">
        <v>43488</v>
      </c>
      <c r="E8734" s="209" t="s">
        <v>2277</v>
      </c>
      <c r="F8734" s="614"/>
      <c r="G8734" s="615"/>
      <c r="H8734" s="618"/>
      <c r="I8734" s="619"/>
      <c r="J8734" s="621"/>
      <c r="K8734" s="621"/>
      <c r="L8734" s="623"/>
    </row>
    <row r="8735" spans="1:12" s="194" customFormat="1" ht="24.6" customHeight="1" x14ac:dyDescent="0.15">
      <c r="A8735" s="624">
        <v>1638</v>
      </c>
      <c r="B8735" s="203" t="s">
        <v>12</v>
      </c>
      <c r="C8735" s="207" t="s">
        <v>11</v>
      </c>
      <c r="D8735" s="207" t="s">
        <v>280</v>
      </c>
      <c r="E8735" s="207" t="s">
        <v>281</v>
      </c>
      <c r="F8735" s="627" t="s">
        <v>8</v>
      </c>
      <c r="G8735" s="628"/>
      <c r="H8735" s="629"/>
      <c r="I8735" s="630"/>
      <c r="J8735" s="630"/>
      <c r="K8735" s="630"/>
      <c r="L8735" s="631"/>
    </row>
    <row r="8736" spans="1:12" s="194" customFormat="1" ht="26.65" customHeight="1" x14ac:dyDescent="0.15">
      <c r="A8736" s="625"/>
      <c r="B8736" s="620" t="s">
        <v>4917</v>
      </c>
      <c r="C8736" s="632" t="s">
        <v>4927</v>
      </c>
      <c r="D8736" s="634">
        <v>43490</v>
      </c>
      <c r="E8736" s="620" t="s">
        <v>4928</v>
      </c>
      <c r="F8736" s="636" t="s">
        <v>4929</v>
      </c>
      <c r="G8736" s="637"/>
      <c r="H8736" s="610" t="s">
        <v>286</v>
      </c>
      <c r="I8736" s="611"/>
      <c r="J8736" s="209" t="s">
        <v>287</v>
      </c>
      <c r="K8736" s="209" t="s">
        <v>16</v>
      </c>
      <c r="L8736" s="210">
        <v>598</v>
      </c>
    </row>
    <row r="8737" spans="1:12" s="194" customFormat="1" ht="341.85" customHeight="1" x14ac:dyDescent="0.15">
      <c r="A8737" s="625"/>
      <c r="B8737" s="621"/>
      <c r="C8737" s="633"/>
      <c r="D8737" s="635"/>
      <c r="E8737" s="621"/>
      <c r="F8737" s="638"/>
      <c r="G8737" s="639"/>
      <c r="H8737" s="610" t="s">
        <v>242</v>
      </c>
      <c r="I8737" s="611"/>
      <c r="J8737" s="209" t="s">
        <v>287</v>
      </c>
      <c r="K8737" s="209" t="s">
        <v>16</v>
      </c>
      <c r="L8737" s="210">
        <v>413.6</v>
      </c>
    </row>
    <row r="8738" spans="1:12" s="194" customFormat="1" ht="24.6" customHeight="1" x14ac:dyDescent="0.15">
      <c r="A8738" s="625"/>
      <c r="B8738" s="203" t="s">
        <v>6</v>
      </c>
      <c r="C8738" s="207" t="s">
        <v>5</v>
      </c>
      <c r="D8738" s="207" t="s">
        <v>288</v>
      </c>
      <c r="E8738" s="207" t="s">
        <v>289</v>
      </c>
      <c r="F8738" s="612"/>
      <c r="G8738" s="613"/>
      <c r="H8738" s="616" t="s">
        <v>290</v>
      </c>
      <c r="I8738" s="617"/>
      <c r="J8738" s="620" t="s">
        <v>287</v>
      </c>
      <c r="K8738" s="620" t="s">
        <v>16</v>
      </c>
      <c r="L8738" s="622">
        <v>300</v>
      </c>
    </row>
    <row r="8739" spans="1:12" s="194" customFormat="1" ht="35.1" customHeight="1" x14ac:dyDescent="0.15">
      <c r="A8739" s="626"/>
      <c r="B8739" s="209" t="s">
        <v>4919</v>
      </c>
      <c r="C8739" s="209" t="s">
        <v>4929</v>
      </c>
      <c r="D8739" s="211">
        <v>43492</v>
      </c>
      <c r="E8739" s="209" t="s">
        <v>4930</v>
      </c>
      <c r="F8739" s="614"/>
      <c r="G8739" s="615"/>
      <c r="H8739" s="618"/>
      <c r="I8739" s="619"/>
      <c r="J8739" s="621"/>
      <c r="K8739" s="621"/>
      <c r="L8739" s="623"/>
    </row>
    <row r="8740" spans="1:12" s="194" customFormat="1" ht="24.6" customHeight="1" x14ac:dyDescent="0.15">
      <c r="A8740" s="624">
        <v>1639</v>
      </c>
      <c r="B8740" s="203" t="s">
        <v>12</v>
      </c>
      <c r="C8740" s="207" t="s">
        <v>11</v>
      </c>
      <c r="D8740" s="207" t="s">
        <v>280</v>
      </c>
      <c r="E8740" s="207" t="s">
        <v>281</v>
      </c>
      <c r="F8740" s="627" t="s">
        <v>8</v>
      </c>
      <c r="G8740" s="628"/>
      <c r="H8740" s="629"/>
      <c r="I8740" s="630"/>
      <c r="J8740" s="630"/>
      <c r="K8740" s="630"/>
      <c r="L8740" s="631"/>
    </row>
    <row r="8741" spans="1:12" s="194" customFormat="1" ht="26.65" customHeight="1" x14ac:dyDescent="0.15">
      <c r="A8741" s="625"/>
      <c r="B8741" s="620" t="s">
        <v>4917</v>
      </c>
      <c r="C8741" s="632" t="s">
        <v>4931</v>
      </c>
      <c r="D8741" s="634">
        <v>43537</v>
      </c>
      <c r="E8741" s="620" t="s">
        <v>3468</v>
      </c>
      <c r="F8741" s="636" t="s">
        <v>3469</v>
      </c>
      <c r="G8741" s="637"/>
      <c r="H8741" s="610" t="s">
        <v>286</v>
      </c>
      <c r="I8741" s="611"/>
      <c r="J8741" s="209" t="s">
        <v>287</v>
      </c>
      <c r="K8741" s="209" t="s">
        <v>16</v>
      </c>
      <c r="L8741" s="210">
        <v>360</v>
      </c>
    </row>
    <row r="8742" spans="1:12" s="194" customFormat="1" ht="353.1" customHeight="1" x14ac:dyDescent="0.15">
      <c r="A8742" s="625"/>
      <c r="B8742" s="621"/>
      <c r="C8742" s="633"/>
      <c r="D8742" s="635"/>
      <c r="E8742" s="621"/>
      <c r="F8742" s="638"/>
      <c r="G8742" s="639"/>
      <c r="H8742" s="610" t="s">
        <v>242</v>
      </c>
      <c r="I8742" s="611"/>
      <c r="J8742" s="209" t="s">
        <v>287</v>
      </c>
      <c r="K8742" s="209" t="s">
        <v>16</v>
      </c>
      <c r="L8742" s="210">
        <v>366.6</v>
      </c>
    </row>
    <row r="8743" spans="1:12" s="194" customFormat="1" ht="24.6" customHeight="1" x14ac:dyDescent="0.15">
      <c r="A8743" s="625"/>
      <c r="B8743" s="203" t="s">
        <v>6</v>
      </c>
      <c r="C8743" s="207" t="s">
        <v>5</v>
      </c>
      <c r="D8743" s="207" t="s">
        <v>288</v>
      </c>
      <c r="E8743" s="207" t="s">
        <v>289</v>
      </c>
      <c r="F8743" s="612"/>
      <c r="G8743" s="613"/>
      <c r="H8743" s="616" t="s">
        <v>290</v>
      </c>
      <c r="I8743" s="617"/>
      <c r="J8743" s="620" t="s">
        <v>287</v>
      </c>
      <c r="K8743" s="620" t="s">
        <v>287</v>
      </c>
      <c r="L8743" s="622">
        <v>0</v>
      </c>
    </row>
    <row r="8744" spans="1:12" s="194" customFormat="1" ht="35.1" customHeight="1" x14ac:dyDescent="0.15">
      <c r="A8744" s="626"/>
      <c r="B8744" s="209" t="s">
        <v>4919</v>
      </c>
      <c r="C8744" s="209" t="s">
        <v>3469</v>
      </c>
      <c r="D8744" s="211">
        <v>43539</v>
      </c>
      <c r="E8744" s="209" t="s">
        <v>533</v>
      </c>
      <c r="F8744" s="614"/>
      <c r="G8744" s="615"/>
      <c r="H8744" s="618"/>
      <c r="I8744" s="619"/>
      <c r="J8744" s="621"/>
      <c r="K8744" s="621"/>
      <c r="L8744" s="623"/>
    </row>
    <row r="8745" spans="1:12" s="194" customFormat="1" ht="24.6" customHeight="1" x14ac:dyDescent="0.15">
      <c r="A8745" s="624">
        <v>1640</v>
      </c>
      <c r="B8745" s="203" t="s">
        <v>12</v>
      </c>
      <c r="C8745" s="207" t="s">
        <v>11</v>
      </c>
      <c r="D8745" s="207" t="s">
        <v>280</v>
      </c>
      <c r="E8745" s="207" t="s">
        <v>281</v>
      </c>
      <c r="F8745" s="627" t="s">
        <v>8</v>
      </c>
      <c r="G8745" s="628"/>
      <c r="H8745" s="629"/>
      <c r="I8745" s="630"/>
      <c r="J8745" s="630"/>
      <c r="K8745" s="630"/>
      <c r="L8745" s="631"/>
    </row>
    <row r="8746" spans="1:12" s="194" customFormat="1" ht="26.65" customHeight="1" x14ac:dyDescent="0.15">
      <c r="A8746" s="625"/>
      <c r="B8746" s="620" t="s">
        <v>4932</v>
      </c>
      <c r="C8746" s="632" t="s">
        <v>4933</v>
      </c>
      <c r="D8746" s="634">
        <v>43516</v>
      </c>
      <c r="E8746" s="620" t="s">
        <v>2388</v>
      </c>
      <c r="F8746" s="636" t="s">
        <v>3253</v>
      </c>
      <c r="G8746" s="637"/>
      <c r="H8746" s="610" t="s">
        <v>286</v>
      </c>
      <c r="I8746" s="611"/>
      <c r="J8746" s="209" t="s">
        <v>287</v>
      </c>
      <c r="K8746" s="209" t="s">
        <v>16</v>
      </c>
      <c r="L8746" s="210">
        <v>1237.47</v>
      </c>
    </row>
    <row r="8747" spans="1:12" s="194" customFormat="1" ht="320.45" customHeight="1" x14ac:dyDescent="0.15">
      <c r="A8747" s="625"/>
      <c r="B8747" s="621"/>
      <c r="C8747" s="633"/>
      <c r="D8747" s="635"/>
      <c r="E8747" s="621"/>
      <c r="F8747" s="638"/>
      <c r="G8747" s="639"/>
      <c r="H8747" s="610" t="s">
        <v>242</v>
      </c>
      <c r="I8747" s="611"/>
      <c r="J8747" s="209" t="s">
        <v>287</v>
      </c>
      <c r="K8747" s="209" t="s">
        <v>16</v>
      </c>
      <c r="L8747" s="210">
        <v>522.62</v>
      </c>
    </row>
    <row r="8748" spans="1:12" s="194" customFormat="1" ht="24.6" customHeight="1" x14ac:dyDescent="0.15">
      <c r="A8748" s="625"/>
      <c r="B8748" s="203" t="s">
        <v>6</v>
      </c>
      <c r="C8748" s="207" t="s">
        <v>5</v>
      </c>
      <c r="D8748" s="207" t="s">
        <v>288</v>
      </c>
      <c r="E8748" s="207" t="s">
        <v>289</v>
      </c>
      <c r="F8748" s="612"/>
      <c r="G8748" s="613"/>
      <c r="H8748" s="616" t="s">
        <v>290</v>
      </c>
      <c r="I8748" s="617"/>
      <c r="J8748" s="620" t="s">
        <v>287</v>
      </c>
      <c r="K8748" s="620" t="s">
        <v>16</v>
      </c>
      <c r="L8748" s="622">
        <v>750</v>
      </c>
    </row>
    <row r="8749" spans="1:12" s="194" customFormat="1" ht="24.6" customHeight="1" x14ac:dyDescent="0.15">
      <c r="A8749" s="626"/>
      <c r="B8749" s="209" t="s">
        <v>832</v>
      </c>
      <c r="C8749" s="209" t="s">
        <v>3253</v>
      </c>
      <c r="D8749" s="211">
        <v>43520</v>
      </c>
      <c r="E8749" s="209" t="s">
        <v>4934</v>
      </c>
      <c r="F8749" s="614"/>
      <c r="G8749" s="615"/>
      <c r="H8749" s="618"/>
      <c r="I8749" s="619"/>
      <c r="J8749" s="621"/>
      <c r="K8749" s="621"/>
      <c r="L8749" s="623"/>
    </row>
    <row r="8750" spans="1:12" s="194" customFormat="1" ht="24.6" customHeight="1" x14ac:dyDescent="0.15">
      <c r="A8750" s="624">
        <v>1641</v>
      </c>
      <c r="B8750" s="203" t="s">
        <v>12</v>
      </c>
      <c r="C8750" s="207" t="s">
        <v>11</v>
      </c>
      <c r="D8750" s="207" t="s">
        <v>280</v>
      </c>
      <c r="E8750" s="207" t="s">
        <v>281</v>
      </c>
      <c r="F8750" s="627" t="s">
        <v>8</v>
      </c>
      <c r="G8750" s="628"/>
      <c r="H8750" s="629"/>
      <c r="I8750" s="630"/>
      <c r="J8750" s="630"/>
      <c r="K8750" s="630"/>
      <c r="L8750" s="631"/>
    </row>
    <row r="8751" spans="1:12" s="194" customFormat="1" ht="26.65" customHeight="1" x14ac:dyDescent="0.15">
      <c r="A8751" s="625"/>
      <c r="B8751" s="620" t="s">
        <v>4935</v>
      </c>
      <c r="C8751" s="632" t="s">
        <v>4936</v>
      </c>
      <c r="D8751" s="634">
        <v>43375</v>
      </c>
      <c r="E8751" s="620" t="s">
        <v>888</v>
      </c>
      <c r="F8751" s="636" t="s">
        <v>4937</v>
      </c>
      <c r="G8751" s="637"/>
      <c r="H8751" s="610" t="s">
        <v>286</v>
      </c>
      <c r="I8751" s="611"/>
      <c r="J8751" s="209" t="s">
        <v>287</v>
      </c>
      <c r="K8751" s="209" t="s">
        <v>287</v>
      </c>
      <c r="L8751" s="210">
        <v>0</v>
      </c>
    </row>
    <row r="8752" spans="1:12" s="194" customFormat="1" ht="126.95" customHeight="1" x14ac:dyDescent="0.15">
      <c r="A8752" s="625"/>
      <c r="B8752" s="621"/>
      <c r="C8752" s="633"/>
      <c r="D8752" s="635"/>
      <c r="E8752" s="621"/>
      <c r="F8752" s="638"/>
      <c r="G8752" s="639"/>
      <c r="H8752" s="610" t="s">
        <v>242</v>
      </c>
      <c r="I8752" s="611"/>
      <c r="J8752" s="209" t="s">
        <v>287</v>
      </c>
      <c r="K8752" s="209" t="s">
        <v>287</v>
      </c>
      <c r="L8752" s="210">
        <v>0</v>
      </c>
    </row>
    <row r="8753" spans="1:12" s="194" customFormat="1" ht="24.6" customHeight="1" x14ac:dyDescent="0.15">
      <c r="A8753" s="625"/>
      <c r="B8753" s="203" t="s">
        <v>6</v>
      </c>
      <c r="C8753" s="207" t="s">
        <v>5</v>
      </c>
      <c r="D8753" s="207" t="s">
        <v>288</v>
      </c>
      <c r="E8753" s="207" t="s">
        <v>289</v>
      </c>
      <c r="F8753" s="612"/>
      <c r="G8753" s="613"/>
      <c r="H8753" s="616" t="s">
        <v>290</v>
      </c>
      <c r="I8753" s="617"/>
      <c r="J8753" s="620" t="s">
        <v>287</v>
      </c>
      <c r="K8753" s="620" t="s">
        <v>16</v>
      </c>
      <c r="L8753" s="622">
        <v>1200</v>
      </c>
    </row>
    <row r="8754" spans="1:12" s="194" customFormat="1" ht="35.1" customHeight="1" x14ac:dyDescent="0.15">
      <c r="A8754" s="626"/>
      <c r="B8754" s="209" t="s">
        <v>1274</v>
      </c>
      <c r="C8754" s="209" t="s">
        <v>4937</v>
      </c>
      <c r="D8754" s="211">
        <v>43379</v>
      </c>
      <c r="E8754" s="209" t="s">
        <v>2182</v>
      </c>
      <c r="F8754" s="614"/>
      <c r="G8754" s="615"/>
      <c r="H8754" s="618"/>
      <c r="I8754" s="619"/>
      <c r="J8754" s="621"/>
      <c r="K8754" s="621"/>
      <c r="L8754" s="623"/>
    </row>
    <row r="8755" spans="1:12" s="194" customFormat="1" ht="24.6" customHeight="1" x14ac:dyDescent="0.15">
      <c r="A8755" s="624">
        <v>1642</v>
      </c>
      <c r="B8755" s="203" t="s">
        <v>12</v>
      </c>
      <c r="C8755" s="207" t="s">
        <v>11</v>
      </c>
      <c r="D8755" s="207" t="s">
        <v>280</v>
      </c>
      <c r="E8755" s="207" t="s">
        <v>281</v>
      </c>
      <c r="F8755" s="627" t="s">
        <v>8</v>
      </c>
      <c r="G8755" s="628"/>
      <c r="H8755" s="629"/>
      <c r="I8755" s="630"/>
      <c r="J8755" s="630"/>
      <c r="K8755" s="630"/>
      <c r="L8755" s="631"/>
    </row>
    <row r="8756" spans="1:12" s="194" customFormat="1" ht="26.65" customHeight="1" x14ac:dyDescent="0.15">
      <c r="A8756" s="625"/>
      <c r="B8756" s="620" t="s">
        <v>4935</v>
      </c>
      <c r="C8756" s="632" t="s">
        <v>4936</v>
      </c>
      <c r="D8756" s="634">
        <v>43375</v>
      </c>
      <c r="E8756" s="620" t="s">
        <v>888</v>
      </c>
      <c r="F8756" s="636" t="s">
        <v>4938</v>
      </c>
      <c r="G8756" s="637"/>
      <c r="H8756" s="610" t="s">
        <v>286</v>
      </c>
      <c r="I8756" s="611"/>
      <c r="J8756" s="209" t="s">
        <v>287</v>
      </c>
      <c r="K8756" s="209" t="s">
        <v>16</v>
      </c>
      <c r="L8756" s="210">
        <v>320</v>
      </c>
    </row>
    <row r="8757" spans="1:12" s="194" customFormat="1" ht="126.95" customHeight="1" x14ac:dyDescent="0.15">
      <c r="A8757" s="625"/>
      <c r="B8757" s="621"/>
      <c r="C8757" s="633"/>
      <c r="D8757" s="635"/>
      <c r="E8757" s="621"/>
      <c r="F8757" s="638"/>
      <c r="G8757" s="639"/>
      <c r="H8757" s="610" t="s">
        <v>242</v>
      </c>
      <c r="I8757" s="611"/>
      <c r="J8757" s="209" t="s">
        <v>287</v>
      </c>
      <c r="K8757" s="209" t="s">
        <v>287</v>
      </c>
      <c r="L8757" s="210">
        <v>0</v>
      </c>
    </row>
    <row r="8758" spans="1:12" s="194" customFormat="1" ht="24.6" customHeight="1" x14ac:dyDescent="0.15">
      <c r="A8758" s="625"/>
      <c r="B8758" s="203" t="s">
        <v>6</v>
      </c>
      <c r="C8758" s="207" t="s">
        <v>5</v>
      </c>
      <c r="D8758" s="207" t="s">
        <v>288</v>
      </c>
      <c r="E8758" s="207" t="s">
        <v>289</v>
      </c>
      <c r="F8758" s="612"/>
      <c r="G8758" s="613"/>
      <c r="H8758" s="616" t="s">
        <v>290</v>
      </c>
      <c r="I8758" s="617"/>
      <c r="J8758" s="620" t="s">
        <v>287</v>
      </c>
      <c r="K8758" s="620" t="s">
        <v>16</v>
      </c>
      <c r="L8758" s="622">
        <v>1299</v>
      </c>
    </row>
    <row r="8759" spans="1:12" s="194" customFormat="1" ht="35.1" customHeight="1" x14ac:dyDescent="0.15">
      <c r="A8759" s="626"/>
      <c r="B8759" s="209" t="s">
        <v>1274</v>
      </c>
      <c r="C8759" s="209" t="s">
        <v>4938</v>
      </c>
      <c r="D8759" s="211">
        <v>43379</v>
      </c>
      <c r="E8759" s="209" t="s">
        <v>2182</v>
      </c>
      <c r="F8759" s="614"/>
      <c r="G8759" s="615"/>
      <c r="H8759" s="618"/>
      <c r="I8759" s="619"/>
      <c r="J8759" s="621"/>
      <c r="K8759" s="621"/>
      <c r="L8759" s="623"/>
    </row>
    <row r="8760" spans="1:12" s="194" customFormat="1" ht="24.6" customHeight="1" x14ac:dyDescent="0.15">
      <c r="A8760" s="624">
        <v>1643</v>
      </c>
      <c r="B8760" s="203" t="s">
        <v>12</v>
      </c>
      <c r="C8760" s="207" t="s">
        <v>11</v>
      </c>
      <c r="D8760" s="207" t="s">
        <v>280</v>
      </c>
      <c r="E8760" s="207" t="s">
        <v>281</v>
      </c>
      <c r="F8760" s="627" t="s">
        <v>8</v>
      </c>
      <c r="G8760" s="628"/>
      <c r="H8760" s="629"/>
      <c r="I8760" s="630"/>
      <c r="J8760" s="630"/>
      <c r="K8760" s="630"/>
      <c r="L8760" s="631"/>
    </row>
    <row r="8761" spans="1:12" s="194" customFormat="1" ht="26.65" customHeight="1" x14ac:dyDescent="0.15">
      <c r="A8761" s="625"/>
      <c r="B8761" s="620" t="s">
        <v>4935</v>
      </c>
      <c r="C8761" s="632" t="s">
        <v>4939</v>
      </c>
      <c r="D8761" s="634">
        <v>43382</v>
      </c>
      <c r="E8761" s="620" t="s">
        <v>684</v>
      </c>
      <c r="F8761" s="636" t="s">
        <v>4940</v>
      </c>
      <c r="G8761" s="637"/>
      <c r="H8761" s="610" t="s">
        <v>286</v>
      </c>
      <c r="I8761" s="611"/>
      <c r="J8761" s="209" t="s">
        <v>287</v>
      </c>
      <c r="K8761" s="209" t="s">
        <v>16</v>
      </c>
      <c r="L8761" s="210">
        <v>342</v>
      </c>
    </row>
    <row r="8762" spans="1:12" s="194" customFormat="1" ht="115.7" customHeight="1" x14ac:dyDescent="0.15">
      <c r="A8762" s="625"/>
      <c r="B8762" s="621"/>
      <c r="C8762" s="633"/>
      <c r="D8762" s="635"/>
      <c r="E8762" s="621"/>
      <c r="F8762" s="638"/>
      <c r="G8762" s="639"/>
      <c r="H8762" s="610" t="s">
        <v>242</v>
      </c>
      <c r="I8762" s="611"/>
      <c r="J8762" s="209" t="s">
        <v>287</v>
      </c>
      <c r="K8762" s="209" t="s">
        <v>16</v>
      </c>
      <c r="L8762" s="210">
        <v>629.4</v>
      </c>
    </row>
    <row r="8763" spans="1:12" s="194" customFormat="1" ht="24.6" customHeight="1" x14ac:dyDescent="0.15">
      <c r="A8763" s="625"/>
      <c r="B8763" s="203" t="s">
        <v>6</v>
      </c>
      <c r="C8763" s="207" t="s">
        <v>5</v>
      </c>
      <c r="D8763" s="207" t="s">
        <v>288</v>
      </c>
      <c r="E8763" s="207" t="s">
        <v>289</v>
      </c>
      <c r="F8763" s="612"/>
      <c r="G8763" s="613"/>
      <c r="H8763" s="616" t="s">
        <v>290</v>
      </c>
      <c r="I8763" s="617"/>
      <c r="J8763" s="620" t="s">
        <v>287</v>
      </c>
      <c r="K8763" s="620" t="s">
        <v>16</v>
      </c>
      <c r="L8763" s="622">
        <v>850</v>
      </c>
    </row>
    <row r="8764" spans="1:12" s="194" customFormat="1" ht="35.1" customHeight="1" x14ac:dyDescent="0.15">
      <c r="A8764" s="626"/>
      <c r="B8764" s="209" t="s">
        <v>1274</v>
      </c>
      <c r="C8764" s="209" t="s">
        <v>4940</v>
      </c>
      <c r="D8764" s="211">
        <v>43383</v>
      </c>
      <c r="E8764" s="209" t="s">
        <v>754</v>
      </c>
      <c r="F8764" s="614"/>
      <c r="G8764" s="615"/>
      <c r="H8764" s="618"/>
      <c r="I8764" s="619"/>
      <c r="J8764" s="621"/>
      <c r="K8764" s="621"/>
      <c r="L8764" s="623"/>
    </row>
    <row r="8765" spans="1:12" s="194" customFormat="1" ht="24.6" customHeight="1" x14ac:dyDescent="0.15">
      <c r="A8765" s="624">
        <v>1644</v>
      </c>
      <c r="B8765" s="203" t="s">
        <v>12</v>
      </c>
      <c r="C8765" s="207" t="s">
        <v>11</v>
      </c>
      <c r="D8765" s="207" t="s">
        <v>280</v>
      </c>
      <c r="E8765" s="207" t="s">
        <v>281</v>
      </c>
      <c r="F8765" s="627" t="s">
        <v>8</v>
      </c>
      <c r="G8765" s="628"/>
      <c r="H8765" s="629"/>
      <c r="I8765" s="630"/>
      <c r="J8765" s="630"/>
      <c r="K8765" s="630"/>
      <c r="L8765" s="631"/>
    </row>
    <row r="8766" spans="1:12" s="194" customFormat="1" ht="26.65" customHeight="1" x14ac:dyDescent="0.15">
      <c r="A8766" s="625"/>
      <c r="B8766" s="620" t="s">
        <v>4935</v>
      </c>
      <c r="C8766" s="620" t="s">
        <v>4941</v>
      </c>
      <c r="D8766" s="634">
        <v>43386</v>
      </c>
      <c r="E8766" s="620" t="s">
        <v>1999</v>
      </c>
      <c r="F8766" s="636" t="s">
        <v>583</v>
      </c>
      <c r="G8766" s="637"/>
      <c r="H8766" s="610" t="s">
        <v>286</v>
      </c>
      <c r="I8766" s="611"/>
      <c r="J8766" s="209" t="s">
        <v>287</v>
      </c>
      <c r="K8766" s="209" t="s">
        <v>16</v>
      </c>
      <c r="L8766" s="210">
        <v>732.52</v>
      </c>
    </row>
    <row r="8767" spans="1:12" s="194" customFormat="1" ht="105" customHeight="1" x14ac:dyDescent="0.15">
      <c r="A8767" s="625"/>
      <c r="B8767" s="621"/>
      <c r="C8767" s="621"/>
      <c r="D8767" s="635"/>
      <c r="E8767" s="621"/>
      <c r="F8767" s="638"/>
      <c r="G8767" s="639"/>
      <c r="H8767" s="610" t="s">
        <v>242</v>
      </c>
      <c r="I8767" s="611"/>
      <c r="J8767" s="209" t="s">
        <v>287</v>
      </c>
      <c r="K8767" s="209" t="s">
        <v>16</v>
      </c>
      <c r="L8767" s="210">
        <v>3938.5</v>
      </c>
    </row>
    <row r="8768" spans="1:12" s="194" customFormat="1" ht="24.6" customHeight="1" x14ac:dyDescent="0.15">
      <c r="A8768" s="625"/>
      <c r="B8768" s="203" t="s">
        <v>6</v>
      </c>
      <c r="C8768" s="207" t="s">
        <v>5</v>
      </c>
      <c r="D8768" s="207" t="s">
        <v>288</v>
      </c>
      <c r="E8768" s="207" t="s">
        <v>289</v>
      </c>
      <c r="F8768" s="612"/>
      <c r="G8768" s="613"/>
      <c r="H8768" s="616" t="s">
        <v>290</v>
      </c>
      <c r="I8768" s="617"/>
      <c r="J8768" s="620" t="s">
        <v>287</v>
      </c>
      <c r="K8768" s="620" t="s">
        <v>16</v>
      </c>
      <c r="L8768" s="622">
        <v>540.76</v>
      </c>
    </row>
    <row r="8769" spans="1:12" s="194" customFormat="1" ht="35.1" customHeight="1" x14ac:dyDescent="0.15">
      <c r="A8769" s="626"/>
      <c r="B8769" s="209" t="s">
        <v>1274</v>
      </c>
      <c r="C8769" s="209" t="s">
        <v>583</v>
      </c>
      <c r="D8769" s="211">
        <v>43391</v>
      </c>
      <c r="E8769" s="209" t="s">
        <v>2692</v>
      </c>
      <c r="F8769" s="614"/>
      <c r="G8769" s="615"/>
      <c r="H8769" s="618"/>
      <c r="I8769" s="619"/>
      <c r="J8769" s="621"/>
      <c r="K8769" s="621"/>
      <c r="L8769" s="623"/>
    </row>
    <row r="8770" spans="1:12" s="194" customFormat="1" ht="24.6" customHeight="1" x14ac:dyDescent="0.15">
      <c r="A8770" s="624">
        <v>1645</v>
      </c>
      <c r="B8770" s="203" t="s">
        <v>12</v>
      </c>
      <c r="C8770" s="207" t="s">
        <v>11</v>
      </c>
      <c r="D8770" s="207" t="s">
        <v>280</v>
      </c>
      <c r="E8770" s="207" t="s">
        <v>281</v>
      </c>
      <c r="F8770" s="627" t="s">
        <v>8</v>
      </c>
      <c r="G8770" s="628"/>
      <c r="H8770" s="629"/>
      <c r="I8770" s="630"/>
      <c r="J8770" s="630"/>
      <c r="K8770" s="630"/>
      <c r="L8770" s="631"/>
    </row>
    <row r="8771" spans="1:12" s="194" customFormat="1" ht="26.65" customHeight="1" x14ac:dyDescent="0.15">
      <c r="A8771" s="625"/>
      <c r="B8771" s="620" t="s">
        <v>4935</v>
      </c>
      <c r="C8771" s="632" t="s">
        <v>4942</v>
      </c>
      <c r="D8771" s="634">
        <v>43396</v>
      </c>
      <c r="E8771" s="620" t="s">
        <v>321</v>
      </c>
      <c r="F8771" s="636" t="s">
        <v>322</v>
      </c>
      <c r="G8771" s="637"/>
      <c r="H8771" s="610" t="s">
        <v>286</v>
      </c>
      <c r="I8771" s="611"/>
      <c r="J8771" s="209" t="s">
        <v>287</v>
      </c>
      <c r="K8771" s="209" t="s">
        <v>16</v>
      </c>
      <c r="L8771" s="210">
        <v>408</v>
      </c>
    </row>
    <row r="8772" spans="1:12" s="194" customFormat="1" ht="148.35" customHeight="1" x14ac:dyDescent="0.15">
      <c r="A8772" s="625"/>
      <c r="B8772" s="621"/>
      <c r="C8772" s="633"/>
      <c r="D8772" s="635"/>
      <c r="E8772" s="621"/>
      <c r="F8772" s="638"/>
      <c r="G8772" s="639"/>
      <c r="H8772" s="610" t="s">
        <v>242</v>
      </c>
      <c r="I8772" s="611"/>
      <c r="J8772" s="209" t="s">
        <v>287</v>
      </c>
      <c r="K8772" s="209" t="s">
        <v>287</v>
      </c>
      <c r="L8772" s="210">
        <v>0</v>
      </c>
    </row>
    <row r="8773" spans="1:12" s="194" customFormat="1" ht="24.6" customHeight="1" x14ac:dyDescent="0.15">
      <c r="A8773" s="625"/>
      <c r="B8773" s="203" t="s">
        <v>6</v>
      </c>
      <c r="C8773" s="207" t="s">
        <v>5</v>
      </c>
      <c r="D8773" s="207" t="s">
        <v>288</v>
      </c>
      <c r="E8773" s="207" t="s">
        <v>289</v>
      </c>
      <c r="F8773" s="612"/>
      <c r="G8773" s="613"/>
      <c r="H8773" s="616" t="s">
        <v>290</v>
      </c>
      <c r="I8773" s="617"/>
      <c r="J8773" s="620" t="s">
        <v>287</v>
      </c>
      <c r="K8773" s="620" t="s">
        <v>16</v>
      </c>
      <c r="L8773" s="622">
        <v>742</v>
      </c>
    </row>
    <row r="8774" spans="1:12" s="194" customFormat="1" ht="35.1" customHeight="1" x14ac:dyDescent="0.15">
      <c r="A8774" s="626"/>
      <c r="B8774" s="209" t="s">
        <v>1274</v>
      </c>
      <c r="C8774" s="209" t="s">
        <v>322</v>
      </c>
      <c r="D8774" s="211">
        <v>43399</v>
      </c>
      <c r="E8774" s="209" t="s">
        <v>4943</v>
      </c>
      <c r="F8774" s="614"/>
      <c r="G8774" s="615"/>
      <c r="H8774" s="618"/>
      <c r="I8774" s="619"/>
      <c r="J8774" s="621"/>
      <c r="K8774" s="621"/>
      <c r="L8774" s="623"/>
    </row>
    <row r="8775" spans="1:12" s="194" customFormat="1" ht="24.6" customHeight="1" x14ac:dyDescent="0.15">
      <c r="A8775" s="624">
        <v>1646</v>
      </c>
      <c r="B8775" s="203" t="s">
        <v>12</v>
      </c>
      <c r="C8775" s="207" t="s">
        <v>11</v>
      </c>
      <c r="D8775" s="207" t="s">
        <v>280</v>
      </c>
      <c r="E8775" s="207" t="s">
        <v>281</v>
      </c>
      <c r="F8775" s="627" t="s">
        <v>8</v>
      </c>
      <c r="G8775" s="628"/>
      <c r="H8775" s="629"/>
      <c r="I8775" s="630"/>
      <c r="J8775" s="630"/>
      <c r="K8775" s="630"/>
      <c r="L8775" s="631"/>
    </row>
    <row r="8776" spans="1:12" s="194" customFormat="1" ht="26.65" customHeight="1" x14ac:dyDescent="0.15">
      <c r="A8776" s="625"/>
      <c r="B8776" s="620" t="s">
        <v>4935</v>
      </c>
      <c r="C8776" s="632" t="s">
        <v>4944</v>
      </c>
      <c r="D8776" s="634">
        <v>43402</v>
      </c>
      <c r="E8776" s="620" t="s">
        <v>300</v>
      </c>
      <c r="F8776" s="636" t="s">
        <v>4945</v>
      </c>
      <c r="G8776" s="637"/>
      <c r="H8776" s="610" t="s">
        <v>286</v>
      </c>
      <c r="I8776" s="611"/>
      <c r="J8776" s="209" t="s">
        <v>287</v>
      </c>
      <c r="K8776" s="209" t="s">
        <v>16</v>
      </c>
      <c r="L8776" s="210">
        <v>883.32</v>
      </c>
    </row>
    <row r="8777" spans="1:12" s="194" customFormat="1" ht="115.7" customHeight="1" x14ac:dyDescent="0.15">
      <c r="A8777" s="625"/>
      <c r="B8777" s="621"/>
      <c r="C8777" s="633"/>
      <c r="D8777" s="635"/>
      <c r="E8777" s="621"/>
      <c r="F8777" s="638"/>
      <c r="G8777" s="639"/>
      <c r="H8777" s="610" t="s">
        <v>242</v>
      </c>
      <c r="I8777" s="611"/>
      <c r="J8777" s="209" t="s">
        <v>287</v>
      </c>
      <c r="K8777" s="209" t="s">
        <v>16</v>
      </c>
      <c r="L8777" s="210">
        <v>3773.63</v>
      </c>
    </row>
    <row r="8778" spans="1:12" s="194" customFormat="1" ht="24.6" customHeight="1" x14ac:dyDescent="0.15">
      <c r="A8778" s="625"/>
      <c r="B8778" s="203" t="s">
        <v>6</v>
      </c>
      <c r="C8778" s="207" t="s">
        <v>5</v>
      </c>
      <c r="D8778" s="207" t="s">
        <v>288</v>
      </c>
      <c r="E8778" s="207" t="s">
        <v>289</v>
      </c>
      <c r="F8778" s="612"/>
      <c r="G8778" s="613"/>
      <c r="H8778" s="616" t="s">
        <v>290</v>
      </c>
      <c r="I8778" s="617"/>
      <c r="J8778" s="620" t="s">
        <v>287</v>
      </c>
      <c r="K8778" s="620" t="s">
        <v>16</v>
      </c>
      <c r="L8778" s="622">
        <v>131.84</v>
      </c>
    </row>
    <row r="8779" spans="1:12" s="194" customFormat="1" ht="35.1" customHeight="1" x14ac:dyDescent="0.15">
      <c r="A8779" s="626"/>
      <c r="B8779" s="209" t="s">
        <v>1274</v>
      </c>
      <c r="C8779" s="209" t="s">
        <v>4945</v>
      </c>
      <c r="D8779" s="211">
        <v>43407</v>
      </c>
      <c r="E8779" s="209" t="s">
        <v>923</v>
      </c>
      <c r="F8779" s="614"/>
      <c r="G8779" s="615"/>
      <c r="H8779" s="618"/>
      <c r="I8779" s="619"/>
      <c r="J8779" s="621"/>
      <c r="K8779" s="621"/>
      <c r="L8779" s="623"/>
    </row>
    <row r="8780" spans="1:12" s="194" customFormat="1" ht="24.6" customHeight="1" x14ac:dyDescent="0.15">
      <c r="A8780" s="624">
        <v>1647</v>
      </c>
      <c r="B8780" s="203" t="s">
        <v>12</v>
      </c>
      <c r="C8780" s="207" t="s">
        <v>11</v>
      </c>
      <c r="D8780" s="207" t="s">
        <v>280</v>
      </c>
      <c r="E8780" s="207" t="s">
        <v>281</v>
      </c>
      <c r="F8780" s="627" t="s">
        <v>8</v>
      </c>
      <c r="G8780" s="628"/>
      <c r="H8780" s="629"/>
      <c r="I8780" s="630"/>
      <c r="J8780" s="630"/>
      <c r="K8780" s="630"/>
      <c r="L8780" s="631"/>
    </row>
    <row r="8781" spans="1:12" s="194" customFormat="1" ht="26.65" customHeight="1" x14ac:dyDescent="0.15">
      <c r="A8781" s="625"/>
      <c r="B8781" s="620" t="s">
        <v>4935</v>
      </c>
      <c r="C8781" s="632" t="s">
        <v>4946</v>
      </c>
      <c r="D8781" s="634">
        <v>43409</v>
      </c>
      <c r="E8781" s="620" t="s">
        <v>1941</v>
      </c>
      <c r="F8781" s="636" t="s">
        <v>3038</v>
      </c>
      <c r="G8781" s="637"/>
      <c r="H8781" s="610" t="s">
        <v>286</v>
      </c>
      <c r="I8781" s="611"/>
      <c r="J8781" s="209" t="s">
        <v>287</v>
      </c>
      <c r="K8781" s="209" t="s">
        <v>16</v>
      </c>
      <c r="L8781" s="210">
        <v>196.28</v>
      </c>
    </row>
    <row r="8782" spans="1:12" s="194" customFormat="1" ht="169.5" customHeight="1" x14ac:dyDescent="0.15">
      <c r="A8782" s="625"/>
      <c r="B8782" s="621"/>
      <c r="C8782" s="633"/>
      <c r="D8782" s="635"/>
      <c r="E8782" s="621"/>
      <c r="F8782" s="638"/>
      <c r="G8782" s="639"/>
      <c r="H8782" s="610" t="s">
        <v>242</v>
      </c>
      <c r="I8782" s="611"/>
      <c r="J8782" s="209" t="s">
        <v>287</v>
      </c>
      <c r="K8782" s="209" t="s">
        <v>287</v>
      </c>
      <c r="L8782" s="210">
        <v>0</v>
      </c>
    </row>
    <row r="8783" spans="1:12" s="194" customFormat="1" ht="24.6" customHeight="1" x14ac:dyDescent="0.15">
      <c r="A8783" s="625"/>
      <c r="B8783" s="203" t="s">
        <v>6</v>
      </c>
      <c r="C8783" s="207" t="s">
        <v>5</v>
      </c>
      <c r="D8783" s="207" t="s">
        <v>288</v>
      </c>
      <c r="E8783" s="207" t="s">
        <v>289</v>
      </c>
      <c r="F8783" s="612"/>
      <c r="G8783" s="613"/>
      <c r="H8783" s="616" t="s">
        <v>290</v>
      </c>
      <c r="I8783" s="617"/>
      <c r="J8783" s="620" t="s">
        <v>287</v>
      </c>
      <c r="K8783" s="620" t="s">
        <v>16</v>
      </c>
      <c r="L8783" s="622">
        <v>1890.32</v>
      </c>
    </row>
    <row r="8784" spans="1:12" s="194" customFormat="1" ht="35.1" customHeight="1" x14ac:dyDescent="0.15">
      <c r="A8784" s="626"/>
      <c r="B8784" s="209" t="s">
        <v>1274</v>
      </c>
      <c r="C8784" s="209" t="s">
        <v>3038</v>
      </c>
      <c r="D8784" s="211">
        <v>43413</v>
      </c>
      <c r="E8784" s="209" t="s">
        <v>927</v>
      </c>
      <c r="F8784" s="614"/>
      <c r="G8784" s="615"/>
      <c r="H8784" s="618"/>
      <c r="I8784" s="619"/>
      <c r="J8784" s="621"/>
      <c r="K8784" s="621"/>
      <c r="L8784" s="623"/>
    </row>
    <row r="8785" spans="1:12" s="194" customFormat="1" ht="24.6" customHeight="1" x14ac:dyDescent="0.15">
      <c r="A8785" s="624">
        <v>1648</v>
      </c>
      <c r="B8785" s="203" t="s">
        <v>12</v>
      </c>
      <c r="C8785" s="207" t="s">
        <v>11</v>
      </c>
      <c r="D8785" s="207" t="s">
        <v>280</v>
      </c>
      <c r="E8785" s="207" t="s">
        <v>281</v>
      </c>
      <c r="F8785" s="627" t="s">
        <v>8</v>
      </c>
      <c r="G8785" s="628"/>
      <c r="H8785" s="629"/>
      <c r="I8785" s="630"/>
      <c r="J8785" s="630"/>
      <c r="K8785" s="630"/>
      <c r="L8785" s="631"/>
    </row>
    <row r="8786" spans="1:12" s="194" customFormat="1" ht="26.65" customHeight="1" x14ac:dyDescent="0.15">
      <c r="A8786" s="625"/>
      <c r="B8786" s="620" t="s">
        <v>4935</v>
      </c>
      <c r="C8786" s="632" t="s">
        <v>4947</v>
      </c>
      <c r="D8786" s="634">
        <v>43499</v>
      </c>
      <c r="E8786" s="620" t="s">
        <v>423</v>
      </c>
      <c r="F8786" s="636" t="s">
        <v>4948</v>
      </c>
      <c r="G8786" s="637"/>
      <c r="H8786" s="610" t="s">
        <v>286</v>
      </c>
      <c r="I8786" s="611"/>
      <c r="J8786" s="209" t="s">
        <v>287</v>
      </c>
      <c r="K8786" s="209" t="s">
        <v>16</v>
      </c>
      <c r="L8786" s="210">
        <v>767.55</v>
      </c>
    </row>
    <row r="8787" spans="1:12" s="194" customFormat="1" ht="202.15" customHeight="1" x14ac:dyDescent="0.15">
      <c r="A8787" s="625"/>
      <c r="B8787" s="621"/>
      <c r="C8787" s="633"/>
      <c r="D8787" s="635"/>
      <c r="E8787" s="621"/>
      <c r="F8787" s="638"/>
      <c r="G8787" s="639"/>
      <c r="H8787" s="610" t="s">
        <v>242</v>
      </c>
      <c r="I8787" s="611"/>
      <c r="J8787" s="209" t="s">
        <v>287</v>
      </c>
      <c r="K8787" s="209" t="s">
        <v>16</v>
      </c>
      <c r="L8787" s="210">
        <v>330</v>
      </c>
    </row>
    <row r="8788" spans="1:12" s="194" customFormat="1" ht="24.6" customHeight="1" x14ac:dyDescent="0.15">
      <c r="A8788" s="625"/>
      <c r="B8788" s="203" t="s">
        <v>6</v>
      </c>
      <c r="C8788" s="207" t="s">
        <v>5</v>
      </c>
      <c r="D8788" s="207" t="s">
        <v>288</v>
      </c>
      <c r="E8788" s="207" t="s">
        <v>289</v>
      </c>
      <c r="F8788" s="612"/>
      <c r="G8788" s="613"/>
      <c r="H8788" s="616" t="s">
        <v>290</v>
      </c>
      <c r="I8788" s="617"/>
      <c r="J8788" s="620" t="s">
        <v>287</v>
      </c>
      <c r="K8788" s="620" t="s">
        <v>16</v>
      </c>
      <c r="L8788" s="622">
        <v>640</v>
      </c>
    </row>
    <row r="8789" spans="1:12" s="194" customFormat="1" ht="35.1" customHeight="1" x14ac:dyDescent="0.15">
      <c r="A8789" s="626"/>
      <c r="B8789" s="209" t="s">
        <v>1274</v>
      </c>
      <c r="C8789" s="209" t="s">
        <v>4948</v>
      </c>
      <c r="D8789" s="211">
        <v>43504</v>
      </c>
      <c r="E8789" s="209" t="s">
        <v>4472</v>
      </c>
      <c r="F8789" s="614"/>
      <c r="G8789" s="615"/>
      <c r="H8789" s="618"/>
      <c r="I8789" s="619"/>
      <c r="J8789" s="621"/>
      <c r="K8789" s="621"/>
      <c r="L8789" s="623"/>
    </row>
    <row r="8790" spans="1:12" s="194" customFormat="1" ht="24.6" customHeight="1" x14ac:dyDescent="0.15">
      <c r="A8790" s="624">
        <v>1649</v>
      </c>
      <c r="B8790" s="203" t="s">
        <v>12</v>
      </c>
      <c r="C8790" s="207" t="s">
        <v>11</v>
      </c>
      <c r="D8790" s="207" t="s">
        <v>280</v>
      </c>
      <c r="E8790" s="207" t="s">
        <v>281</v>
      </c>
      <c r="F8790" s="627" t="s">
        <v>8</v>
      </c>
      <c r="G8790" s="628"/>
      <c r="H8790" s="629"/>
      <c r="I8790" s="630"/>
      <c r="J8790" s="630"/>
      <c r="K8790" s="630"/>
      <c r="L8790" s="631"/>
    </row>
    <row r="8791" spans="1:12" s="194" customFormat="1" ht="26.65" customHeight="1" x14ac:dyDescent="0.15">
      <c r="A8791" s="625"/>
      <c r="B8791" s="620" t="s">
        <v>4935</v>
      </c>
      <c r="C8791" s="632" t="s">
        <v>4949</v>
      </c>
      <c r="D8791" s="634">
        <v>43550</v>
      </c>
      <c r="E8791" s="620" t="s">
        <v>4950</v>
      </c>
      <c r="F8791" s="636" t="s">
        <v>4951</v>
      </c>
      <c r="G8791" s="637"/>
      <c r="H8791" s="610" t="s">
        <v>286</v>
      </c>
      <c r="I8791" s="611"/>
      <c r="J8791" s="209" t="s">
        <v>287</v>
      </c>
      <c r="K8791" s="209" t="s">
        <v>16</v>
      </c>
      <c r="L8791" s="210">
        <v>462</v>
      </c>
    </row>
    <row r="8792" spans="1:12" s="194" customFormat="1" ht="169.5" customHeight="1" x14ac:dyDescent="0.15">
      <c r="A8792" s="625"/>
      <c r="B8792" s="621"/>
      <c r="C8792" s="633"/>
      <c r="D8792" s="635"/>
      <c r="E8792" s="621"/>
      <c r="F8792" s="638"/>
      <c r="G8792" s="639"/>
      <c r="H8792" s="610" t="s">
        <v>242</v>
      </c>
      <c r="I8792" s="611"/>
      <c r="J8792" s="209" t="s">
        <v>287</v>
      </c>
      <c r="K8792" s="209" t="s">
        <v>16</v>
      </c>
      <c r="L8792" s="210">
        <v>2587</v>
      </c>
    </row>
    <row r="8793" spans="1:12" s="194" customFormat="1" ht="24.6" customHeight="1" x14ac:dyDescent="0.15">
      <c r="A8793" s="625"/>
      <c r="B8793" s="203" t="s">
        <v>6</v>
      </c>
      <c r="C8793" s="207" t="s">
        <v>5</v>
      </c>
      <c r="D8793" s="207" t="s">
        <v>288</v>
      </c>
      <c r="E8793" s="207" t="s">
        <v>289</v>
      </c>
      <c r="F8793" s="612"/>
      <c r="G8793" s="613"/>
      <c r="H8793" s="616" t="s">
        <v>290</v>
      </c>
      <c r="I8793" s="617"/>
      <c r="J8793" s="620" t="s">
        <v>287</v>
      </c>
      <c r="K8793" s="620" t="s">
        <v>16</v>
      </c>
      <c r="L8793" s="622">
        <v>350</v>
      </c>
    </row>
    <row r="8794" spans="1:12" s="194" customFormat="1" ht="35.1" customHeight="1" x14ac:dyDescent="0.15">
      <c r="A8794" s="626"/>
      <c r="B8794" s="209" t="s">
        <v>1274</v>
      </c>
      <c r="C8794" s="209" t="s">
        <v>4951</v>
      </c>
      <c r="D8794" s="211">
        <v>43556</v>
      </c>
      <c r="E8794" s="209" t="s">
        <v>4952</v>
      </c>
      <c r="F8794" s="614"/>
      <c r="G8794" s="615"/>
      <c r="H8794" s="618"/>
      <c r="I8794" s="619"/>
      <c r="J8794" s="621"/>
      <c r="K8794" s="621"/>
      <c r="L8794" s="623"/>
    </row>
    <row r="8795" spans="1:12" s="194" customFormat="1" ht="24.6" customHeight="1" x14ac:dyDescent="0.15">
      <c r="A8795" s="624">
        <v>1650</v>
      </c>
      <c r="B8795" s="203" t="s">
        <v>12</v>
      </c>
      <c r="C8795" s="207" t="s">
        <v>11</v>
      </c>
      <c r="D8795" s="207" t="s">
        <v>280</v>
      </c>
      <c r="E8795" s="207" t="s">
        <v>281</v>
      </c>
      <c r="F8795" s="627" t="s">
        <v>8</v>
      </c>
      <c r="G8795" s="628"/>
      <c r="H8795" s="629"/>
      <c r="I8795" s="630"/>
      <c r="J8795" s="630"/>
      <c r="K8795" s="630"/>
      <c r="L8795" s="631"/>
    </row>
    <row r="8796" spans="1:12" s="194" customFormat="1" ht="26.65" customHeight="1" x14ac:dyDescent="0.15">
      <c r="A8796" s="625"/>
      <c r="B8796" s="620" t="s">
        <v>4953</v>
      </c>
      <c r="C8796" s="632" t="s">
        <v>4954</v>
      </c>
      <c r="D8796" s="634">
        <v>43435</v>
      </c>
      <c r="E8796" s="620" t="s">
        <v>4955</v>
      </c>
      <c r="F8796" s="636" t="s">
        <v>1358</v>
      </c>
      <c r="G8796" s="637"/>
      <c r="H8796" s="610" t="s">
        <v>286</v>
      </c>
      <c r="I8796" s="611"/>
      <c r="J8796" s="209" t="s">
        <v>287</v>
      </c>
      <c r="K8796" s="209" t="s">
        <v>287</v>
      </c>
      <c r="L8796" s="210">
        <v>0</v>
      </c>
    </row>
    <row r="8797" spans="1:12" s="194" customFormat="1" ht="288" customHeight="1" x14ac:dyDescent="0.15">
      <c r="A8797" s="625"/>
      <c r="B8797" s="621"/>
      <c r="C8797" s="633"/>
      <c r="D8797" s="635"/>
      <c r="E8797" s="621"/>
      <c r="F8797" s="638"/>
      <c r="G8797" s="639"/>
      <c r="H8797" s="610" t="s">
        <v>242</v>
      </c>
      <c r="I8797" s="611"/>
      <c r="J8797" s="209" t="s">
        <v>287</v>
      </c>
      <c r="K8797" s="209" t="s">
        <v>287</v>
      </c>
      <c r="L8797" s="210">
        <v>0</v>
      </c>
    </row>
    <row r="8798" spans="1:12" s="194" customFormat="1" ht="24.6" customHeight="1" x14ac:dyDescent="0.15">
      <c r="A8798" s="625"/>
      <c r="B8798" s="203" t="s">
        <v>6</v>
      </c>
      <c r="C8798" s="207" t="s">
        <v>5</v>
      </c>
      <c r="D8798" s="207" t="s">
        <v>288</v>
      </c>
      <c r="E8798" s="207" t="s">
        <v>289</v>
      </c>
      <c r="F8798" s="612"/>
      <c r="G8798" s="613"/>
      <c r="H8798" s="616" t="s">
        <v>290</v>
      </c>
      <c r="I8798" s="617"/>
      <c r="J8798" s="620" t="s">
        <v>287</v>
      </c>
      <c r="K8798" s="620" t="s">
        <v>16</v>
      </c>
      <c r="L8798" s="622">
        <v>700</v>
      </c>
    </row>
    <row r="8799" spans="1:12" s="194" customFormat="1" ht="24.6" customHeight="1" x14ac:dyDescent="0.15">
      <c r="A8799" s="626"/>
      <c r="B8799" s="209" t="s">
        <v>710</v>
      </c>
      <c r="C8799" s="209" t="s">
        <v>1358</v>
      </c>
      <c r="D8799" s="211">
        <v>43438</v>
      </c>
      <c r="E8799" s="209" t="s">
        <v>4956</v>
      </c>
      <c r="F8799" s="614"/>
      <c r="G8799" s="615"/>
      <c r="H8799" s="618"/>
      <c r="I8799" s="619"/>
      <c r="J8799" s="621"/>
      <c r="K8799" s="621"/>
      <c r="L8799" s="623"/>
    </row>
    <row r="8800" spans="1:12" s="194" customFormat="1" ht="24.6" customHeight="1" x14ac:dyDescent="0.15">
      <c r="A8800" s="624">
        <v>1651</v>
      </c>
      <c r="B8800" s="203" t="s">
        <v>12</v>
      </c>
      <c r="C8800" s="207" t="s">
        <v>11</v>
      </c>
      <c r="D8800" s="207" t="s">
        <v>280</v>
      </c>
      <c r="E8800" s="207" t="s">
        <v>281</v>
      </c>
      <c r="F8800" s="627" t="s">
        <v>8</v>
      </c>
      <c r="G8800" s="628"/>
      <c r="H8800" s="629"/>
      <c r="I8800" s="630"/>
      <c r="J8800" s="630"/>
      <c r="K8800" s="630"/>
      <c r="L8800" s="631"/>
    </row>
    <row r="8801" spans="1:12" s="194" customFormat="1" ht="26.65" customHeight="1" x14ac:dyDescent="0.15">
      <c r="A8801" s="625"/>
      <c r="B8801" s="620" t="s">
        <v>4957</v>
      </c>
      <c r="C8801" s="632" t="s">
        <v>4958</v>
      </c>
      <c r="D8801" s="634">
        <v>43385</v>
      </c>
      <c r="E8801" s="620" t="s">
        <v>354</v>
      </c>
      <c r="F8801" s="636" t="s">
        <v>2399</v>
      </c>
      <c r="G8801" s="637"/>
      <c r="H8801" s="610" t="s">
        <v>286</v>
      </c>
      <c r="I8801" s="611"/>
      <c r="J8801" s="209" t="s">
        <v>287</v>
      </c>
      <c r="K8801" s="209" t="s">
        <v>16</v>
      </c>
      <c r="L8801" s="210">
        <v>451.52</v>
      </c>
    </row>
    <row r="8802" spans="1:12" s="194" customFormat="1" ht="409.6" customHeight="1" x14ac:dyDescent="0.15">
      <c r="A8802" s="625"/>
      <c r="B8802" s="640"/>
      <c r="C8802" s="641"/>
      <c r="D8802" s="642"/>
      <c r="E8802" s="640"/>
      <c r="F8802" s="643"/>
      <c r="G8802" s="644"/>
      <c r="H8802" s="616" t="s">
        <v>242</v>
      </c>
      <c r="I8802" s="617"/>
      <c r="J8802" s="620" t="s">
        <v>287</v>
      </c>
      <c r="K8802" s="620" t="s">
        <v>16</v>
      </c>
      <c r="L8802" s="622">
        <v>2161.19</v>
      </c>
    </row>
    <row r="8803" spans="1:12" s="194" customFormat="1" ht="51.75" customHeight="1" x14ac:dyDescent="0.15">
      <c r="A8803" s="625"/>
      <c r="B8803" s="621"/>
      <c r="C8803" s="633"/>
      <c r="D8803" s="635"/>
      <c r="E8803" s="621"/>
      <c r="F8803" s="638"/>
      <c r="G8803" s="639"/>
      <c r="H8803" s="618"/>
      <c r="I8803" s="619"/>
      <c r="J8803" s="621"/>
      <c r="K8803" s="621"/>
      <c r="L8803" s="623"/>
    </row>
    <row r="8804" spans="1:12" s="194" customFormat="1" ht="24.6" customHeight="1" x14ac:dyDescent="0.15">
      <c r="A8804" s="625"/>
      <c r="B8804" s="203" t="s">
        <v>6</v>
      </c>
      <c r="C8804" s="207" t="s">
        <v>5</v>
      </c>
      <c r="D8804" s="207" t="s">
        <v>288</v>
      </c>
      <c r="E8804" s="207" t="s">
        <v>289</v>
      </c>
      <c r="F8804" s="612"/>
      <c r="G8804" s="613"/>
      <c r="H8804" s="616" t="s">
        <v>290</v>
      </c>
      <c r="I8804" s="617"/>
      <c r="J8804" s="620" t="s">
        <v>287</v>
      </c>
      <c r="K8804" s="620" t="s">
        <v>16</v>
      </c>
      <c r="L8804" s="622">
        <v>19.62</v>
      </c>
    </row>
    <row r="8805" spans="1:12" s="194" customFormat="1" ht="24.6" customHeight="1" x14ac:dyDescent="0.15">
      <c r="A8805" s="626"/>
      <c r="B8805" s="209" t="s">
        <v>291</v>
      </c>
      <c r="C8805" s="209" t="s">
        <v>2399</v>
      </c>
      <c r="D8805" s="211">
        <v>43390</v>
      </c>
      <c r="E8805" s="209" t="s">
        <v>3712</v>
      </c>
      <c r="F8805" s="614"/>
      <c r="G8805" s="615"/>
      <c r="H8805" s="618"/>
      <c r="I8805" s="619"/>
      <c r="J8805" s="621"/>
      <c r="K8805" s="621"/>
      <c r="L8805" s="623"/>
    </row>
    <row r="8806" spans="1:12" s="194" customFormat="1" ht="24.6" customHeight="1" x14ac:dyDescent="0.15">
      <c r="A8806" s="624">
        <v>1652</v>
      </c>
      <c r="B8806" s="203" t="s">
        <v>12</v>
      </c>
      <c r="C8806" s="207" t="s">
        <v>11</v>
      </c>
      <c r="D8806" s="207" t="s">
        <v>280</v>
      </c>
      <c r="E8806" s="207" t="s">
        <v>281</v>
      </c>
      <c r="F8806" s="627" t="s">
        <v>8</v>
      </c>
      <c r="G8806" s="628"/>
      <c r="H8806" s="629"/>
      <c r="I8806" s="630"/>
      <c r="J8806" s="630"/>
      <c r="K8806" s="630"/>
      <c r="L8806" s="631"/>
    </row>
    <row r="8807" spans="1:12" s="194" customFormat="1" ht="26.65" customHeight="1" x14ac:dyDescent="0.15">
      <c r="A8807" s="625"/>
      <c r="B8807" s="620" t="s">
        <v>4957</v>
      </c>
      <c r="C8807" s="632" t="s">
        <v>4959</v>
      </c>
      <c r="D8807" s="634">
        <v>43412</v>
      </c>
      <c r="E8807" s="620" t="s">
        <v>1151</v>
      </c>
      <c r="F8807" s="636" t="s">
        <v>4960</v>
      </c>
      <c r="G8807" s="637"/>
      <c r="H8807" s="610" t="s">
        <v>286</v>
      </c>
      <c r="I8807" s="611"/>
      <c r="J8807" s="209" t="s">
        <v>287</v>
      </c>
      <c r="K8807" s="209" t="s">
        <v>16</v>
      </c>
      <c r="L8807" s="210">
        <v>380.24</v>
      </c>
    </row>
    <row r="8808" spans="1:12" s="194" customFormat="1" ht="409.6" customHeight="1" x14ac:dyDescent="0.15">
      <c r="A8808" s="625"/>
      <c r="B8808" s="640"/>
      <c r="C8808" s="641"/>
      <c r="D8808" s="642"/>
      <c r="E8808" s="640"/>
      <c r="F8808" s="643"/>
      <c r="G8808" s="644"/>
      <c r="H8808" s="616" t="s">
        <v>242</v>
      </c>
      <c r="I8808" s="617"/>
      <c r="J8808" s="620" t="s">
        <v>287</v>
      </c>
      <c r="K8808" s="620" t="s">
        <v>287</v>
      </c>
      <c r="L8808" s="622">
        <v>0</v>
      </c>
    </row>
    <row r="8809" spans="1:12" s="194" customFormat="1" ht="105.6" customHeight="1" x14ac:dyDescent="0.15">
      <c r="A8809" s="625"/>
      <c r="B8809" s="621"/>
      <c r="C8809" s="633"/>
      <c r="D8809" s="635"/>
      <c r="E8809" s="621"/>
      <c r="F8809" s="638"/>
      <c r="G8809" s="639"/>
      <c r="H8809" s="618"/>
      <c r="I8809" s="619"/>
      <c r="J8809" s="621"/>
      <c r="K8809" s="621"/>
      <c r="L8809" s="623"/>
    </row>
    <row r="8810" spans="1:12" s="194" customFormat="1" ht="24.6" customHeight="1" x14ac:dyDescent="0.15">
      <c r="A8810" s="625"/>
      <c r="B8810" s="203" t="s">
        <v>6</v>
      </c>
      <c r="C8810" s="207" t="s">
        <v>5</v>
      </c>
      <c r="D8810" s="207" t="s">
        <v>288</v>
      </c>
      <c r="E8810" s="207" t="s">
        <v>289</v>
      </c>
      <c r="F8810" s="612"/>
      <c r="G8810" s="613"/>
      <c r="H8810" s="616" t="s">
        <v>290</v>
      </c>
      <c r="I8810" s="617"/>
      <c r="J8810" s="620" t="s">
        <v>287</v>
      </c>
      <c r="K8810" s="620" t="s">
        <v>16</v>
      </c>
      <c r="L8810" s="622">
        <v>800</v>
      </c>
    </row>
    <row r="8811" spans="1:12" s="194" customFormat="1" ht="24.6" customHeight="1" x14ac:dyDescent="0.15">
      <c r="A8811" s="626"/>
      <c r="B8811" s="209" t="s">
        <v>291</v>
      </c>
      <c r="C8811" s="209" t="s">
        <v>4960</v>
      </c>
      <c r="D8811" s="211">
        <v>43417</v>
      </c>
      <c r="E8811" s="209" t="s">
        <v>4961</v>
      </c>
      <c r="F8811" s="614"/>
      <c r="G8811" s="615"/>
      <c r="H8811" s="618"/>
      <c r="I8811" s="619"/>
      <c r="J8811" s="621"/>
      <c r="K8811" s="621"/>
      <c r="L8811" s="623"/>
    </row>
    <row r="8812" spans="1:12" s="194" customFormat="1" ht="24.6" customHeight="1" x14ac:dyDescent="0.15">
      <c r="A8812" s="624">
        <v>1653</v>
      </c>
      <c r="B8812" s="203" t="s">
        <v>12</v>
      </c>
      <c r="C8812" s="207" t="s">
        <v>11</v>
      </c>
      <c r="D8812" s="207" t="s">
        <v>280</v>
      </c>
      <c r="E8812" s="207" t="s">
        <v>281</v>
      </c>
      <c r="F8812" s="627" t="s">
        <v>8</v>
      </c>
      <c r="G8812" s="628"/>
      <c r="H8812" s="629"/>
      <c r="I8812" s="630"/>
      <c r="J8812" s="630"/>
      <c r="K8812" s="630"/>
      <c r="L8812" s="631"/>
    </row>
    <row r="8813" spans="1:12" s="194" customFormat="1" ht="26.65" customHeight="1" x14ac:dyDescent="0.15">
      <c r="A8813" s="625"/>
      <c r="B8813" s="620" t="s">
        <v>4957</v>
      </c>
      <c r="C8813" s="632" t="s">
        <v>4962</v>
      </c>
      <c r="D8813" s="634">
        <v>43430</v>
      </c>
      <c r="E8813" s="620" t="s">
        <v>2380</v>
      </c>
      <c r="F8813" s="636" t="s">
        <v>4963</v>
      </c>
      <c r="G8813" s="637"/>
      <c r="H8813" s="610" t="s">
        <v>286</v>
      </c>
      <c r="I8813" s="611"/>
      <c r="J8813" s="209" t="s">
        <v>287</v>
      </c>
      <c r="K8813" s="209" t="s">
        <v>16</v>
      </c>
      <c r="L8813" s="210">
        <v>409.06</v>
      </c>
    </row>
    <row r="8814" spans="1:12" s="194" customFormat="1" ht="234.2" customHeight="1" x14ac:dyDescent="0.15">
      <c r="A8814" s="625"/>
      <c r="B8814" s="621"/>
      <c r="C8814" s="633"/>
      <c r="D8814" s="635"/>
      <c r="E8814" s="621"/>
      <c r="F8814" s="638"/>
      <c r="G8814" s="639"/>
      <c r="H8814" s="610" t="s">
        <v>242</v>
      </c>
      <c r="I8814" s="611"/>
      <c r="J8814" s="209" t="s">
        <v>287</v>
      </c>
      <c r="K8814" s="209" t="s">
        <v>287</v>
      </c>
      <c r="L8814" s="210">
        <v>0</v>
      </c>
    </row>
    <row r="8815" spans="1:12" s="194" customFormat="1" ht="24.6" customHeight="1" x14ac:dyDescent="0.15">
      <c r="A8815" s="625"/>
      <c r="B8815" s="203" t="s">
        <v>6</v>
      </c>
      <c r="C8815" s="207" t="s">
        <v>5</v>
      </c>
      <c r="D8815" s="207" t="s">
        <v>288</v>
      </c>
      <c r="E8815" s="207" t="s">
        <v>289</v>
      </c>
      <c r="F8815" s="612"/>
      <c r="G8815" s="613"/>
      <c r="H8815" s="616" t="s">
        <v>290</v>
      </c>
      <c r="I8815" s="617"/>
      <c r="J8815" s="620" t="s">
        <v>287</v>
      </c>
      <c r="K8815" s="620" t="s">
        <v>287</v>
      </c>
      <c r="L8815" s="622">
        <v>0</v>
      </c>
    </row>
    <row r="8816" spans="1:12" s="194" customFormat="1" ht="24.6" customHeight="1" x14ac:dyDescent="0.15">
      <c r="A8816" s="626"/>
      <c r="B8816" s="209" t="s">
        <v>291</v>
      </c>
      <c r="C8816" s="209" t="s">
        <v>4963</v>
      </c>
      <c r="D8816" s="211">
        <v>43439</v>
      </c>
      <c r="E8816" s="209" t="s">
        <v>4964</v>
      </c>
      <c r="F8816" s="614"/>
      <c r="G8816" s="615"/>
      <c r="H8816" s="618"/>
      <c r="I8816" s="619"/>
      <c r="J8816" s="621"/>
      <c r="K8816" s="621"/>
      <c r="L8816" s="623"/>
    </row>
    <row r="8817" spans="1:12" s="194" customFormat="1" ht="24.6" customHeight="1" x14ac:dyDescent="0.15">
      <c r="A8817" s="624">
        <v>1654</v>
      </c>
      <c r="B8817" s="203" t="s">
        <v>12</v>
      </c>
      <c r="C8817" s="207" t="s">
        <v>11</v>
      </c>
      <c r="D8817" s="207" t="s">
        <v>280</v>
      </c>
      <c r="E8817" s="207" t="s">
        <v>281</v>
      </c>
      <c r="F8817" s="627" t="s">
        <v>8</v>
      </c>
      <c r="G8817" s="628"/>
      <c r="H8817" s="629"/>
      <c r="I8817" s="630"/>
      <c r="J8817" s="630"/>
      <c r="K8817" s="630"/>
      <c r="L8817" s="631"/>
    </row>
    <row r="8818" spans="1:12" s="194" customFormat="1" ht="26.65" customHeight="1" x14ac:dyDescent="0.15">
      <c r="A8818" s="625"/>
      <c r="B8818" s="620" t="s">
        <v>4957</v>
      </c>
      <c r="C8818" s="632" t="s">
        <v>4962</v>
      </c>
      <c r="D8818" s="634">
        <v>43430</v>
      </c>
      <c r="E8818" s="620" t="s">
        <v>2380</v>
      </c>
      <c r="F8818" s="636" t="s">
        <v>4965</v>
      </c>
      <c r="G8818" s="637"/>
      <c r="H8818" s="610" t="s">
        <v>286</v>
      </c>
      <c r="I8818" s="611"/>
      <c r="J8818" s="209" t="s">
        <v>287</v>
      </c>
      <c r="K8818" s="209" t="s">
        <v>287</v>
      </c>
      <c r="L8818" s="210">
        <v>0</v>
      </c>
    </row>
    <row r="8819" spans="1:12" s="194" customFormat="1" ht="234.2" customHeight="1" x14ac:dyDescent="0.15">
      <c r="A8819" s="625"/>
      <c r="B8819" s="621"/>
      <c r="C8819" s="633"/>
      <c r="D8819" s="635"/>
      <c r="E8819" s="621"/>
      <c r="F8819" s="638"/>
      <c r="G8819" s="639"/>
      <c r="H8819" s="610" t="s">
        <v>242</v>
      </c>
      <c r="I8819" s="611"/>
      <c r="J8819" s="209" t="s">
        <v>287</v>
      </c>
      <c r="K8819" s="209" t="s">
        <v>16</v>
      </c>
      <c r="L8819" s="210">
        <v>2712.27</v>
      </c>
    </row>
    <row r="8820" spans="1:12" s="194" customFormat="1" ht="24.6" customHeight="1" x14ac:dyDescent="0.15">
      <c r="A8820" s="625"/>
      <c r="B8820" s="203" t="s">
        <v>6</v>
      </c>
      <c r="C8820" s="207" t="s">
        <v>5</v>
      </c>
      <c r="D8820" s="207" t="s">
        <v>288</v>
      </c>
      <c r="E8820" s="207" t="s">
        <v>289</v>
      </c>
      <c r="F8820" s="612"/>
      <c r="G8820" s="613"/>
      <c r="H8820" s="616" t="s">
        <v>290</v>
      </c>
      <c r="I8820" s="617"/>
      <c r="J8820" s="620" t="s">
        <v>287</v>
      </c>
      <c r="K8820" s="620" t="s">
        <v>287</v>
      </c>
      <c r="L8820" s="622">
        <v>0</v>
      </c>
    </row>
    <row r="8821" spans="1:12" s="194" customFormat="1" ht="24.6" customHeight="1" x14ac:dyDescent="0.15">
      <c r="A8821" s="626"/>
      <c r="B8821" s="209" t="s">
        <v>291</v>
      </c>
      <c r="C8821" s="209" t="s">
        <v>4965</v>
      </c>
      <c r="D8821" s="211">
        <v>43439</v>
      </c>
      <c r="E8821" s="209" t="s">
        <v>4964</v>
      </c>
      <c r="F8821" s="614"/>
      <c r="G8821" s="615"/>
      <c r="H8821" s="618"/>
      <c r="I8821" s="619"/>
      <c r="J8821" s="621"/>
      <c r="K8821" s="621"/>
      <c r="L8821" s="623"/>
    </row>
    <row r="8822" spans="1:12" s="194" customFormat="1" ht="24.6" customHeight="1" x14ac:dyDescent="0.15">
      <c r="A8822" s="624">
        <v>1655</v>
      </c>
      <c r="B8822" s="203" t="s">
        <v>12</v>
      </c>
      <c r="C8822" s="207" t="s">
        <v>11</v>
      </c>
      <c r="D8822" s="207" t="s">
        <v>280</v>
      </c>
      <c r="E8822" s="207" t="s">
        <v>281</v>
      </c>
      <c r="F8822" s="627" t="s">
        <v>8</v>
      </c>
      <c r="G8822" s="628"/>
      <c r="H8822" s="629"/>
      <c r="I8822" s="630"/>
      <c r="J8822" s="630"/>
      <c r="K8822" s="630"/>
      <c r="L8822" s="631"/>
    </row>
    <row r="8823" spans="1:12" s="194" customFormat="1" ht="26.65" customHeight="1" x14ac:dyDescent="0.15">
      <c r="A8823" s="625"/>
      <c r="B8823" s="620" t="s">
        <v>4966</v>
      </c>
      <c r="C8823" s="632" t="s">
        <v>4967</v>
      </c>
      <c r="D8823" s="634">
        <v>43480</v>
      </c>
      <c r="E8823" s="620" t="s">
        <v>1228</v>
      </c>
      <c r="F8823" s="636" t="s">
        <v>4968</v>
      </c>
      <c r="G8823" s="637"/>
      <c r="H8823" s="610" t="s">
        <v>286</v>
      </c>
      <c r="I8823" s="611"/>
      <c r="J8823" s="209" t="s">
        <v>287</v>
      </c>
      <c r="K8823" s="209" t="s">
        <v>16</v>
      </c>
      <c r="L8823" s="210">
        <v>515</v>
      </c>
    </row>
    <row r="8824" spans="1:12" s="194" customFormat="1" ht="234.2" customHeight="1" x14ac:dyDescent="0.15">
      <c r="A8824" s="625"/>
      <c r="B8824" s="621"/>
      <c r="C8824" s="633"/>
      <c r="D8824" s="635"/>
      <c r="E8824" s="621"/>
      <c r="F8824" s="638"/>
      <c r="G8824" s="639"/>
      <c r="H8824" s="610" t="s">
        <v>242</v>
      </c>
      <c r="I8824" s="611"/>
      <c r="J8824" s="209" t="s">
        <v>287</v>
      </c>
      <c r="K8824" s="209" t="s">
        <v>16</v>
      </c>
      <c r="L8824" s="210">
        <v>3355</v>
      </c>
    </row>
    <row r="8825" spans="1:12" s="194" customFormat="1" ht="24.6" customHeight="1" x14ac:dyDescent="0.15">
      <c r="A8825" s="625"/>
      <c r="B8825" s="203" t="s">
        <v>6</v>
      </c>
      <c r="C8825" s="207" t="s">
        <v>5</v>
      </c>
      <c r="D8825" s="207" t="s">
        <v>288</v>
      </c>
      <c r="E8825" s="207" t="s">
        <v>289</v>
      </c>
      <c r="F8825" s="612"/>
      <c r="G8825" s="613"/>
      <c r="H8825" s="616" t="s">
        <v>290</v>
      </c>
      <c r="I8825" s="617"/>
      <c r="J8825" s="620" t="s">
        <v>287</v>
      </c>
      <c r="K8825" s="620" t="s">
        <v>16</v>
      </c>
      <c r="L8825" s="622">
        <v>56</v>
      </c>
    </row>
    <row r="8826" spans="1:12" s="194" customFormat="1" ht="45.95" customHeight="1" x14ac:dyDescent="0.15">
      <c r="A8826" s="626"/>
      <c r="B8826" s="209" t="s">
        <v>4969</v>
      </c>
      <c r="C8826" s="209" t="s">
        <v>4968</v>
      </c>
      <c r="D8826" s="211">
        <v>43485</v>
      </c>
      <c r="E8826" s="209" t="s">
        <v>430</v>
      </c>
      <c r="F8826" s="614"/>
      <c r="G8826" s="615"/>
      <c r="H8826" s="618"/>
      <c r="I8826" s="619"/>
      <c r="J8826" s="621"/>
      <c r="K8826" s="621"/>
      <c r="L8826" s="623"/>
    </row>
    <row r="8827" spans="1:12" s="194" customFormat="1" ht="24.6" customHeight="1" x14ac:dyDescent="0.15">
      <c r="A8827" s="624">
        <v>1656</v>
      </c>
      <c r="B8827" s="203" t="s">
        <v>12</v>
      </c>
      <c r="C8827" s="207" t="s">
        <v>11</v>
      </c>
      <c r="D8827" s="207" t="s">
        <v>280</v>
      </c>
      <c r="E8827" s="207" t="s">
        <v>281</v>
      </c>
      <c r="F8827" s="627" t="s">
        <v>8</v>
      </c>
      <c r="G8827" s="628"/>
      <c r="H8827" s="629"/>
      <c r="I8827" s="630"/>
      <c r="J8827" s="630"/>
      <c r="K8827" s="630"/>
      <c r="L8827" s="631"/>
    </row>
    <row r="8828" spans="1:12" s="194" customFormat="1" ht="26.65" customHeight="1" x14ac:dyDescent="0.15">
      <c r="A8828" s="625"/>
      <c r="B8828" s="620" t="s">
        <v>4970</v>
      </c>
      <c r="C8828" s="632" t="s">
        <v>4971</v>
      </c>
      <c r="D8828" s="634">
        <v>43440</v>
      </c>
      <c r="E8828" s="620" t="s">
        <v>620</v>
      </c>
      <c r="F8828" s="636" t="s">
        <v>621</v>
      </c>
      <c r="G8828" s="637"/>
      <c r="H8828" s="610" t="s">
        <v>286</v>
      </c>
      <c r="I8828" s="611"/>
      <c r="J8828" s="209" t="s">
        <v>287</v>
      </c>
      <c r="K8828" s="209" t="s">
        <v>16</v>
      </c>
      <c r="L8828" s="210">
        <v>305.52</v>
      </c>
    </row>
    <row r="8829" spans="1:12" s="194" customFormat="1" ht="409.6" customHeight="1" x14ac:dyDescent="0.15">
      <c r="A8829" s="625"/>
      <c r="B8829" s="640"/>
      <c r="C8829" s="641"/>
      <c r="D8829" s="642"/>
      <c r="E8829" s="640"/>
      <c r="F8829" s="643"/>
      <c r="G8829" s="644"/>
      <c r="H8829" s="616" t="s">
        <v>242</v>
      </c>
      <c r="I8829" s="617"/>
      <c r="J8829" s="620" t="s">
        <v>287</v>
      </c>
      <c r="K8829" s="620" t="s">
        <v>16</v>
      </c>
      <c r="L8829" s="622">
        <v>418.46</v>
      </c>
    </row>
    <row r="8830" spans="1:12" s="194" customFormat="1" ht="105.6" customHeight="1" x14ac:dyDescent="0.15">
      <c r="A8830" s="625"/>
      <c r="B8830" s="621"/>
      <c r="C8830" s="633"/>
      <c r="D8830" s="635"/>
      <c r="E8830" s="621"/>
      <c r="F8830" s="638"/>
      <c r="G8830" s="639"/>
      <c r="H8830" s="618"/>
      <c r="I8830" s="619"/>
      <c r="J8830" s="621"/>
      <c r="K8830" s="621"/>
      <c r="L8830" s="623"/>
    </row>
    <row r="8831" spans="1:12" s="194" customFormat="1" ht="24.6" customHeight="1" x14ac:dyDescent="0.15">
      <c r="A8831" s="625"/>
      <c r="B8831" s="203" t="s">
        <v>6</v>
      </c>
      <c r="C8831" s="207" t="s">
        <v>5</v>
      </c>
      <c r="D8831" s="207" t="s">
        <v>288</v>
      </c>
      <c r="E8831" s="207" t="s">
        <v>289</v>
      </c>
      <c r="F8831" s="612"/>
      <c r="G8831" s="613"/>
      <c r="H8831" s="616" t="s">
        <v>290</v>
      </c>
      <c r="I8831" s="617"/>
      <c r="J8831" s="620" t="s">
        <v>287</v>
      </c>
      <c r="K8831" s="620" t="s">
        <v>287</v>
      </c>
      <c r="L8831" s="622">
        <v>0</v>
      </c>
    </row>
    <row r="8832" spans="1:12" s="194" customFormat="1" ht="24.6" customHeight="1" x14ac:dyDescent="0.15">
      <c r="A8832" s="626"/>
      <c r="B8832" s="209" t="s">
        <v>291</v>
      </c>
      <c r="C8832" s="209" t="s">
        <v>621</v>
      </c>
      <c r="D8832" s="211">
        <v>43442</v>
      </c>
      <c r="E8832" s="209" t="s">
        <v>1038</v>
      </c>
      <c r="F8832" s="614"/>
      <c r="G8832" s="615"/>
      <c r="H8832" s="618"/>
      <c r="I8832" s="619"/>
      <c r="J8832" s="621"/>
      <c r="K8832" s="621"/>
      <c r="L8832" s="623"/>
    </row>
    <row r="8833" spans="1:12" s="194" customFormat="1" ht="24.6" customHeight="1" x14ac:dyDescent="0.15">
      <c r="A8833" s="624">
        <v>1657</v>
      </c>
      <c r="B8833" s="203" t="s">
        <v>12</v>
      </c>
      <c r="C8833" s="207" t="s">
        <v>11</v>
      </c>
      <c r="D8833" s="207" t="s">
        <v>280</v>
      </c>
      <c r="E8833" s="207" t="s">
        <v>281</v>
      </c>
      <c r="F8833" s="627" t="s">
        <v>8</v>
      </c>
      <c r="G8833" s="628"/>
      <c r="H8833" s="629"/>
      <c r="I8833" s="630"/>
      <c r="J8833" s="630"/>
      <c r="K8833" s="630"/>
      <c r="L8833" s="631"/>
    </row>
    <row r="8834" spans="1:12" s="194" customFormat="1" ht="26.65" customHeight="1" x14ac:dyDescent="0.15">
      <c r="A8834" s="625"/>
      <c r="B8834" s="620" t="s">
        <v>4972</v>
      </c>
      <c r="C8834" s="632" t="s">
        <v>4973</v>
      </c>
      <c r="D8834" s="634">
        <v>43378</v>
      </c>
      <c r="E8834" s="620" t="s">
        <v>469</v>
      </c>
      <c r="F8834" s="636" t="s">
        <v>4974</v>
      </c>
      <c r="G8834" s="637"/>
      <c r="H8834" s="610" t="s">
        <v>286</v>
      </c>
      <c r="I8834" s="611"/>
      <c r="J8834" s="209" t="s">
        <v>287</v>
      </c>
      <c r="K8834" s="209" t="s">
        <v>16</v>
      </c>
      <c r="L8834" s="210">
        <v>373.7</v>
      </c>
    </row>
    <row r="8835" spans="1:12" s="194" customFormat="1" ht="191.45" customHeight="1" x14ac:dyDescent="0.15">
      <c r="A8835" s="625"/>
      <c r="B8835" s="621"/>
      <c r="C8835" s="633"/>
      <c r="D8835" s="635"/>
      <c r="E8835" s="621"/>
      <c r="F8835" s="638"/>
      <c r="G8835" s="639"/>
      <c r="H8835" s="610" t="s">
        <v>242</v>
      </c>
      <c r="I8835" s="611"/>
      <c r="J8835" s="209" t="s">
        <v>287</v>
      </c>
      <c r="K8835" s="209" t="s">
        <v>16</v>
      </c>
      <c r="L8835" s="210">
        <v>425.23</v>
      </c>
    </row>
    <row r="8836" spans="1:12" s="194" customFormat="1" ht="24.6" customHeight="1" x14ac:dyDescent="0.15">
      <c r="A8836" s="625"/>
      <c r="B8836" s="203" t="s">
        <v>6</v>
      </c>
      <c r="C8836" s="207" t="s">
        <v>5</v>
      </c>
      <c r="D8836" s="207" t="s">
        <v>288</v>
      </c>
      <c r="E8836" s="207" t="s">
        <v>289</v>
      </c>
      <c r="F8836" s="612"/>
      <c r="G8836" s="613"/>
      <c r="H8836" s="616" t="s">
        <v>290</v>
      </c>
      <c r="I8836" s="617"/>
      <c r="J8836" s="620" t="s">
        <v>287</v>
      </c>
      <c r="K8836" s="620" t="s">
        <v>16</v>
      </c>
      <c r="L8836" s="622">
        <v>106</v>
      </c>
    </row>
    <row r="8837" spans="1:12" s="194" customFormat="1" ht="24.6" customHeight="1" x14ac:dyDescent="0.15">
      <c r="A8837" s="626"/>
      <c r="B8837" s="209" t="s">
        <v>291</v>
      </c>
      <c r="C8837" s="209" t="s">
        <v>4974</v>
      </c>
      <c r="D8837" s="211">
        <v>43380</v>
      </c>
      <c r="E8837" s="209" t="s">
        <v>3799</v>
      </c>
      <c r="F8837" s="614"/>
      <c r="G8837" s="615"/>
      <c r="H8837" s="618"/>
      <c r="I8837" s="619"/>
      <c r="J8837" s="621"/>
      <c r="K8837" s="621"/>
      <c r="L8837" s="623"/>
    </row>
    <row r="8838" spans="1:12" s="194" customFormat="1" ht="24.6" customHeight="1" x14ac:dyDescent="0.15">
      <c r="A8838" s="624">
        <v>1658</v>
      </c>
      <c r="B8838" s="203" t="s">
        <v>12</v>
      </c>
      <c r="C8838" s="207" t="s">
        <v>11</v>
      </c>
      <c r="D8838" s="207" t="s">
        <v>280</v>
      </c>
      <c r="E8838" s="207" t="s">
        <v>281</v>
      </c>
      <c r="F8838" s="627" t="s">
        <v>8</v>
      </c>
      <c r="G8838" s="628"/>
      <c r="H8838" s="629"/>
      <c r="I8838" s="630"/>
      <c r="J8838" s="630"/>
      <c r="K8838" s="630"/>
      <c r="L8838" s="631"/>
    </row>
    <row r="8839" spans="1:12" s="194" customFormat="1" ht="26.65" customHeight="1" x14ac:dyDescent="0.15">
      <c r="A8839" s="625"/>
      <c r="B8839" s="620" t="s">
        <v>4972</v>
      </c>
      <c r="C8839" s="632" t="s">
        <v>4975</v>
      </c>
      <c r="D8839" s="634">
        <v>43405</v>
      </c>
      <c r="E8839" s="620" t="s">
        <v>4976</v>
      </c>
      <c r="F8839" s="636" t="s">
        <v>4977</v>
      </c>
      <c r="G8839" s="637"/>
      <c r="H8839" s="610" t="s">
        <v>286</v>
      </c>
      <c r="I8839" s="611"/>
      <c r="J8839" s="209" t="s">
        <v>287</v>
      </c>
      <c r="K8839" s="209" t="s">
        <v>16</v>
      </c>
      <c r="L8839" s="210">
        <v>538</v>
      </c>
    </row>
    <row r="8840" spans="1:12" s="194" customFormat="1" ht="158.85" customHeight="1" x14ac:dyDescent="0.15">
      <c r="A8840" s="625"/>
      <c r="B8840" s="621"/>
      <c r="C8840" s="633"/>
      <c r="D8840" s="635"/>
      <c r="E8840" s="621"/>
      <c r="F8840" s="638"/>
      <c r="G8840" s="639"/>
      <c r="H8840" s="610" t="s">
        <v>242</v>
      </c>
      <c r="I8840" s="611"/>
      <c r="J8840" s="209" t="s">
        <v>287</v>
      </c>
      <c r="K8840" s="209" t="s">
        <v>287</v>
      </c>
      <c r="L8840" s="210">
        <v>0</v>
      </c>
    </row>
    <row r="8841" spans="1:12" s="194" customFormat="1" ht="24.6" customHeight="1" x14ac:dyDescent="0.15">
      <c r="A8841" s="625"/>
      <c r="B8841" s="203" t="s">
        <v>6</v>
      </c>
      <c r="C8841" s="207" t="s">
        <v>5</v>
      </c>
      <c r="D8841" s="207" t="s">
        <v>288</v>
      </c>
      <c r="E8841" s="207" t="s">
        <v>289</v>
      </c>
      <c r="F8841" s="612"/>
      <c r="G8841" s="613"/>
      <c r="H8841" s="616" t="s">
        <v>290</v>
      </c>
      <c r="I8841" s="617"/>
      <c r="J8841" s="620" t="s">
        <v>287</v>
      </c>
      <c r="K8841" s="620" t="s">
        <v>16</v>
      </c>
      <c r="L8841" s="622">
        <v>300</v>
      </c>
    </row>
    <row r="8842" spans="1:12" s="194" customFormat="1" ht="24.6" customHeight="1" x14ac:dyDescent="0.15">
      <c r="A8842" s="626"/>
      <c r="B8842" s="209" t="s">
        <v>291</v>
      </c>
      <c r="C8842" s="209" t="s">
        <v>4977</v>
      </c>
      <c r="D8842" s="211">
        <v>43409</v>
      </c>
      <c r="E8842" s="209" t="s">
        <v>4978</v>
      </c>
      <c r="F8842" s="614"/>
      <c r="G8842" s="615"/>
      <c r="H8842" s="618"/>
      <c r="I8842" s="619"/>
      <c r="J8842" s="621"/>
      <c r="K8842" s="621"/>
      <c r="L8842" s="623"/>
    </row>
    <row r="8843" spans="1:12" s="194" customFormat="1" ht="24.6" customHeight="1" x14ac:dyDescent="0.15">
      <c r="A8843" s="624">
        <v>1659</v>
      </c>
      <c r="B8843" s="203" t="s">
        <v>12</v>
      </c>
      <c r="C8843" s="207" t="s">
        <v>11</v>
      </c>
      <c r="D8843" s="207" t="s">
        <v>280</v>
      </c>
      <c r="E8843" s="207" t="s">
        <v>281</v>
      </c>
      <c r="F8843" s="627" t="s">
        <v>8</v>
      </c>
      <c r="G8843" s="628"/>
      <c r="H8843" s="629"/>
      <c r="I8843" s="630"/>
      <c r="J8843" s="630"/>
      <c r="K8843" s="630"/>
      <c r="L8843" s="631"/>
    </row>
    <row r="8844" spans="1:12" s="194" customFormat="1" ht="26.65" customHeight="1" x14ac:dyDescent="0.15">
      <c r="A8844" s="625"/>
      <c r="B8844" s="620" t="s">
        <v>4979</v>
      </c>
      <c r="C8844" s="632" t="s">
        <v>4980</v>
      </c>
      <c r="D8844" s="634">
        <v>43445</v>
      </c>
      <c r="E8844" s="620" t="s">
        <v>692</v>
      </c>
      <c r="F8844" s="636" t="s">
        <v>526</v>
      </c>
      <c r="G8844" s="637"/>
      <c r="H8844" s="610" t="s">
        <v>286</v>
      </c>
      <c r="I8844" s="611"/>
      <c r="J8844" s="209" t="s">
        <v>287</v>
      </c>
      <c r="K8844" s="209" t="s">
        <v>16</v>
      </c>
      <c r="L8844" s="210">
        <v>400</v>
      </c>
    </row>
    <row r="8845" spans="1:12" s="194" customFormat="1" ht="341.85" customHeight="1" x14ac:dyDescent="0.15">
      <c r="A8845" s="625"/>
      <c r="B8845" s="621"/>
      <c r="C8845" s="633"/>
      <c r="D8845" s="635"/>
      <c r="E8845" s="621"/>
      <c r="F8845" s="638"/>
      <c r="G8845" s="639"/>
      <c r="H8845" s="610" t="s">
        <v>242</v>
      </c>
      <c r="I8845" s="611"/>
      <c r="J8845" s="209" t="s">
        <v>287</v>
      </c>
      <c r="K8845" s="209" t="s">
        <v>16</v>
      </c>
      <c r="L8845" s="210">
        <v>1545.63</v>
      </c>
    </row>
    <row r="8846" spans="1:12" s="194" customFormat="1" ht="24.6" customHeight="1" x14ac:dyDescent="0.15">
      <c r="A8846" s="625"/>
      <c r="B8846" s="203" t="s">
        <v>6</v>
      </c>
      <c r="C8846" s="207" t="s">
        <v>5</v>
      </c>
      <c r="D8846" s="207" t="s">
        <v>288</v>
      </c>
      <c r="E8846" s="207" t="s">
        <v>289</v>
      </c>
      <c r="F8846" s="612"/>
      <c r="G8846" s="613"/>
      <c r="H8846" s="616" t="s">
        <v>290</v>
      </c>
      <c r="I8846" s="617"/>
      <c r="J8846" s="620" t="s">
        <v>287</v>
      </c>
      <c r="K8846" s="620" t="s">
        <v>16</v>
      </c>
      <c r="L8846" s="622">
        <v>300</v>
      </c>
    </row>
    <row r="8847" spans="1:12" s="194" customFormat="1" ht="35.1" customHeight="1" x14ac:dyDescent="0.15">
      <c r="A8847" s="626"/>
      <c r="B8847" s="209" t="s">
        <v>345</v>
      </c>
      <c r="C8847" s="209" t="s">
        <v>526</v>
      </c>
      <c r="D8847" s="211">
        <v>43452</v>
      </c>
      <c r="E8847" s="209" t="s">
        <v>3246</v>
      </c>
      <c r="F8847" s="614"/>
      <c r="G8847" s="615"/>
      <c r="H8847" s="618"/>
      <c r="I8847" s="619"/>
      <c r="J8847" s="621"/>
      <c r="K8847" s="621"/>
      <c r="L8847" s="623"/>
    </row>
    <row r="8848" spans="1:12" s="194" customFormat="1" ht="24.6" customHeight="1" x14ac:dyDescent="0.15">
      <c r="A8848" s="624">
        <v>1660</v>
      </c>
      <c r="B8848" s="203" t="s">
        <v>12</v>
      </c>
      <c r="C8848" s="207" t="s">
        <v>11</v>
      </c>
      <c r="D8848" s="207" t="s">
        <v>280</v>
      </c>
      <c r="E8848" s="207" t="s">
        <v>281</v>
      </c>
      <c r="F8848" s="627" t="s">
        <v>8</v>
      </c>
      <c r="G8848" s="628"/>
      <c r="H8848" s="629"/>
      <c r="I8848" s="630"/>
      <c r="J8848" s="630"/>
      <c r="K8848" s="630"/>
      <c r="L8848" s="631"/>
    </row>
    <row r="8849" spans="1:12" s="194" customFormat="1" ht="26.65" customHeight="1" x14ac:dyDescent="0.15">
      <c r="A8849" s="625"/>
      <c r="B8849" s="620" t="s">
        <v>4981</v>
      </c>
      <c r="C8849" s="632" t="s">
        <v>4982</v>
      </c>
      <c r="D8849" s="634">
        <v>43391</v>
      </c>
      <c r="E8849" s="620" t="s">
        <v>675</v>
      </c>
      <c r="F8849" s="636" t="s">
        <v>4983</v>
      </c>
      <c r="G8849" s="637"/>
      <c r="H8849" s="610" t="s">
        <v>286</v>
      </c>
      <c r="I8849" s="611"/>
      <c r="J8849" s="209" t="s">
        <v>287</v>
      </c>
      <c r="K8849" s="209" t="s">
        <v>16</v>
      </c>
      <c r="L8849" s="210">
        <v>690.15</v>
      </c>
    </row>
    <row r="8850" spans="1:12" s="194" customFormat="1" ht="320.45" customHeight="1" x14ac:dyDescent="0.15">
      <c r="A8850" s="625"/>
      <c r="B8850" s="621"/>
      <c r="C8850" s="633"/>
      <c r="D8850" s="635"/>
      <c r="E8850" s="621"/>
      <c r="F8850" s="638"/>
      <c r="G8850" s="639"/>
      <c r="H8850" s="610" t="s">
        <v>242</v>
      </c>
      <c r="I8850" s="611"/>
      <c r="J8850" s="209" t="s">
        <v>287</v>
      </c>
      <c r="K8850" s="209" t="s">
        <v>16</v>
      </c>
      <c r="L8850" s="210">
        <v>712.6</v>
      </c>
    </row>
    <row r="8851" spans="1:12" s="194" customFormat="1" ht="24.6" customHeight="1" x14ac:dyDescent="0.15">
      <c r="A8851" s="625"/>
      <c r="B8851" s="203" t="s">
        <v>6</v>
      </c>
      <c r="C8851" s="207" t="s">
        <v>5</v>
      </c>
      <c r="D8851" s="207" t="s">
        <v>288</v>
      </c>
      <c r="E8851" s="207" t="s">
        <v>289</v>
      </c>
      <c r="F8851" s="612"/>
      <c r="G8851" s="613"/>
      <c r="H8851" s="616" t="s">
        <v>290</v>
      </c>
      <c r="I8851" s="617"/>
      <c r="J8851" s="620" t="s">
        <v>287</v>
      </c>
      <c r="K8851" s="620" t="s">
        <v>287</v>
      </c>
      <c r="L8851" s="622">
        <v>0</v>
      </c>
    </row>
    <row r="8852" spans="1:12" s="194" customFormat="1" ht="24.6" customHeight="1" x14ac:dyDescent="0.15">
      <c r="A8852" s="626"/>
      <c r="B8852" s="209" t="s">
        <v>571</v>
      </c>
      <c r="C8852" s="209" t="s">
        <v>4983</v>
      </c>
      <c r="D8852" s="211">
        <v>43394</v>
      </c>
      <c r="E8852" s="209" t="s">
        <v>4984</v>
      </c>
      <c r="F8852" s="614"/>
      <c r="G8852" s="615"/>
      <c r="H8852" s="618"/>
      <c r="I8852" s="619"/>
      <c r="J8852" s="621"/>
      <c r="K8852" s="621"/>
      <c r="L8852" s="623"/>
    </row>
    <row r="8853" spans="1:12" s="194" customFormat="1" ht="24.6" customHeight="1" x14ac:dyDescent="0.15">
      <c r="A8853" s="624">
        <v>1661</v>
      </c>
      <c r="B8853" s="203" t="s">
        <v>12</v>
      </c>
      <c r="C8853" s="207" t="s">
        <v>11</v>
      </c>
      <c r="D8853" s="207" t="s">
        <v>280</v>
      </c>
      <c r="E8853" s="207" t="s">
        <v>281</v>
      </c>
      <c r="F8853" s="627" t="s">
        <v>8</v>
      </c>
      <c r="G8853" s="628"/>
      <c r="H8853" s="629"/>
      <c r="I8853" s="630"/>
      <c r="J8853" s="630"/>
      <c r="K8853" s="630"/>
      <c r="L8853" s="631"/>
    </row>
    <row r="8854" spans="1:12" s="194" customFormat="1" ht="26.65" customHeight="1" x14ac:dyDescent="0.15">
      <c r="A8854" s="625"/>
      <c r="B8854" s="620" t="s">
        <v>4981</v>
      </c>
      <c r="C8854" s="632" t="s">
        <v>4985</v>
      </c>
      <c r="D8854" s="634">
        <v>43404</v>
      </c>
      <c r="E8854" s="620" t="s">
        <v>442</v>
      </c>
      <c r="F8854" s="636" t="s">
        <v>443</v>
      </c>
      <c r="G8854" s="637"/>
      <c r="H8854" s="610" t="s">
        <v>286</v>
      </c>
      <c r="I8854" s="611"/>
      <c r="J8854" s="209" t="s">
        <v>287</v>
      </c>
      <c r="K8854" s="209" t="s">
        <v>16</v>
      </c>
      <c r="L8854" s="210">
        <v>445.28</v>
      </c>
    </row>
    <row r="8855" spans="1:12" s="194" customFormat="1" ht="180.2" customHeight="1" x14ac:dyDescent="0.15">
      <c r="A8855" s="625"/>
      <c r="B8855" s="621"/>
      <c r="C8855" s="633"/>
      <c r="D8855" s="635"/>
      <c r="E8855" s="621"/>
      <c r="F8855" s="638"/>
      <c r="G8855" s="639"/>
      <c r="H8855" s="610" t="s">
        <v>242</v>
      </c>
      <c r="I8855" s="611"/>
      <c r="J8855" s="209" t="s">
        <v>287</v>
      </c>
      <c r="K8855" s="209" t="s">
        <v>16</v>
      </c>
      <c r="L8855" s="210">
        <v>320.43</v>
      </c>
    </row>
    <row r="8856" spans="1:12" s="194" customFormat="1" ht="24.6" customHeight="1" x14ac:dyDescent="0.15">
      <c r="A8856" s="625"/>
      <c r="B8856" s="203" t="s">
        <v>6</v>
      </c>
      <c r="C8856" s="207" t="s">
        <v>5</v>
      </c>
      <c r="D8856" s="207" t="s">
        <v>288</v>
      </c>
      <c r="E8856" s="207" t="s">
        <v>289</v>
      </c>
      <c r="F8856" s="612"/>
      <c r="G8856" s="613"/>
      <c r="H8856" s="616" t="s">
        <v>290</v>
      </c>
      <c r="I8856" s="617"/>
      <c r="J8856" s="620" t="s">
        <v>287</v>
      </c>
      <c r="K8856" s="620" t="s">
        <v>287</v>
      </c>
      <c r="L8856" s="622">
        <v>0</v>
      </c>
    </row>
    <row r="8857" spans="1:12" s="194" customFormat="1" ht="24.6" customHeight="1" x14ac:dyDescent="0.15">
      <c r="A8857" s="626"/>
      <c r="B8857" s="209" t="s">
        <v>571</v>
      </c>
      <c r="C8857" s="209" t="s">
        <v>443</v>
      </c>
      <c r="D8857" s="211">
        <v>43406</v>
      </c>
      <c r="E8857" s="209" t="s">
        <v>1889</v>
      </c>
      <c r="F8857" s="614"/>
      <c r="G8857" s="615"/>
      <c r="H8857" s="618"/>
      <c r="I8857" s="619"/>
      <c r="J8857" s="621"/>
      <c r="K8857" s="621"/>
      <c r="L8857" s="623"/>
    </row>
    <row r="8858" spans="1:12" s="194" customFormat="1" ht="24.6" customHeight="1" x14ac:dyDescent="0.15">
      <c r="A8858" s="624">
        <v>1662</v>
      </c>
      <c r="B8858" s="203" t="s">
        <v>12</v>
      </c>
      <c r="C8858" s="207" t="s">
        <v>11</v>
      </c>
      <c r="D8858" s="207" t="s">
        <v>280</v>
      </c>
      <c r="E8858" s="207" t="s">
        <v>281</v>
      </c>
      <c r="F8858" s="627" t="s">
        <v>8</v>
      </c>
      <c r="G8858" s="628"/>
      <c r="H8858" s="629"/>
      <c r="I8858" s="630"/>
      <c r="J8858" s="630"/>
      <c r="K8858" s="630"/>
      <c r="L8858" s="631"/>
    </row>
    <row r="8859" spans="1:12" s="194" customFormat="1" ht="26.65" customHeight="1" x14ac:dyDescent="0.15">
      <c r="A8859" s="625"/>
      <c r="B8859" s="620" t="s">
        <v>4981</v>
      </c>
      <c r="C8859" s="620" t="s">
        <v>4986</v>
      </c>
      <c r="D8859" s="634">
        <v>43426</v>
      </c>
      <c r="E8859" s="620" t="s">
        <v>4987</v>
      </c>
      <c r="F8859" s="636" t="s">
        <v>4988</v>
      </c>
      <c r="G8859" s="637"/>
      <c r="H8859" s="610" t="s">
        <v>286</v>
      </c>
      <c r="I8859" s="611"/>
      <c r="J8859" s="209" t="s">
        <v>287</v>
      </c>
      <c r="K8859" s="209" t="s">
        <v>287</v>
      </c>
      <c r="L8859" s="210">
        <v>0</v>
      </c>
    </row>
    <row r="8860" spans="1:12" s="194" customFormat="1" ht="94.35" customHeight="1" x14ac:dyDescent="0.15">
      <c r="A8860" s="625"/>
      <c r="B8860" s="621"/>
      <c r="C8860" s="621"/>
      <c r="D8860" s="635"/>
      <c r="E8860" s="621"/>
      <c r="F8860" s="638"/>
      <c r="G8860" s="639"/>
      <c r="H8860" s="610" t="s">
        <v>242</v>
      </c>
      <c r="I8860" s="611"/>
      <c r="J8860" s="209" t="s">
        <v>287</v>
      </c>
      <c r="K8860" s="209" t="s">
        <v>287</v>
      </c>
      <c r="L8860" s="210">
        <v>0</v>
      </c>
    </row>
    <row r="8861" spans="1:12" s="194" customFormat="1" ht="24.6" customHeight="1" x14ac:dyDescent="0.15">
      <c r="A8861" s="625"/>
      <c r="B8861" s="203" t="s">
        <v>6</v>
      </c>
      <c r="C8861" s="207" t="s">
        <v>5</v>
      </c>
      <c r="D8861" s="207" t="s">
        <v>288</v>
      </c>
      <c r="E8861" s="207" t="s">
        <v>289</v>
      </c>
      <c r="F8861" s="612"/>
      <c r="G8861" s="613"/>
      <c r="H8861" s="616" t="s">
        <v>290</v>
      </c>
      <c r="I8861" s="617"/>
      <c r="J8861" s="620" t="s">
        <v>287</v>
      </c>
      <c r="K8861" s="620" t="s">
        <v>16</v>
      </c>
      <c r="L8861" s="622">
        <v>570</v>
      </c>
    </row>
    <row r="8862" spans="1:12" s="194" customFormat="1" ht="24.6" customHeight="1" x14ac:dyDescent="0.15">
      <c r="A8862" s="626"/>
      <c r="B8862" s="209" t="s">
        <v>571</v>
      </c>
      <c r="C8862" s="209" t="s">
        <v>4988</v>
      </c>
      <c r="D8862" s="211">
        <v>43433</v>
      </c>
      <c r="E8862" s="209" t="s">
        <v>4989</v>
      </c>
      <c r="F8862" s="614"/>
      <c r="G8862" s="615"/>
      <c r="H8862" s="618"/>
      <c r="I8862" s="619"/>
      <c r="J8862" s="621"/>
      <c r="K8862" s="621"/>
      <c r="L8862" s="623"/>
    </row>
    <row r="8863" spans="1:12" s="194" customFormat="1" ht="24.6" customHeight="1" x14ac:dyDescent="0.15">
      <c r="A8863" s="624">
        <v>1663</v>
      </c>
      <c r="B8863" s="203" t="s">
        <v>12</v>
      </c>
      <c r="C8863" s="207" t="s">
        <v>11</v>
      </c>
      <c r="D8863" s="207" t="s">
        <v>280</v>
      </c>
      <c r="E8863" s="207" t="s">
        <v>281</v>
      </c>
      <c r="F8863" s="627" t="s">
        <v>8</v>
      </c>
      <c r="G8863" s="628"/>
      <c r="H8863" s="629"/>
      <c r="I8863" s="630"/>
      <c r="J8863" s="630"/>
      <c r="K8863" s="630"/>
      <c r="L8863" s="631"/>
    </row>
    <row r="8864" spans="1:12" s="194" customFormat="1" ht="26.65" customHeight="1" x14ac:dyDescent="0.15">
      <c r="A8864" s="625"/>
      <c r="B8864" s="620" t="s">
        <v>4990</v>
      </c>
      <c r="C8864" s="632" t="s">
        <v>4991</v>
      </c>
      <c r="D8864" s="634">
        <v>43391</v>
      </c>
      <c r="E8864" s="620" t="s">
        <v>1917</v>
      </c>
      <c r="F8864" s="636" t="s">
        <v>4804</v>
      </c>
      <c r="G8864" s="637"/>
      <c r="H8864" s="610" t="s">
        <v>286</v>
      </c>
      <c r="I8864" s="611"/>
      <c r="J8864" s="209" t="s">
        <v>287</v>
      </c>
      <c r="K8864" s="209" t="s">
        <v>16</v>
      </c>
      <c r="L8864" s="210">
        <v>475</v>
      </c>
    </row>
    <row r="8865" spans="1:12" s="194" customFormat="1" ht="374.45" customHeight="1" x14ac:dyDescent="0.15">
      <c r="A8865" s="625"/>
      <c r="B8865" s="621"/>
      <c r="C8865" s="633"/>
      <c r="D8865" s="635"/>
      <c r="E8865" s="621"/>
      <c r="F8865" s="638"/>
      <c r="G8865" s="639"/>
      <c r="H8865" s="610" t="s">
        <v>242</v>
      </c>
      <c r="I8865" s="611"/>
      <c r="J8865" s="209" t="s">
        <v>287</v>
      </c>
      <c r="K8865" s="209" t="s">
        <v>16</v>
      </c>
      <c r="L8865" s="210">
        <v>400</v>
      </c>
    </row>
    <row r="8866" spans="1:12" s="194" customFormat="1" ht="24.6" customHeight="1" x14ac:dyDescent="0.15">
      <c r="A8866" s="625"/>
      <c r="B8866" s="203" t="s">
        <v>6</v>
      </c>
      <c r="C8866" s="207" t="s">
        <v>5</v>
      </c>
      <c r="D8866" s="207" t="s">
        <v>288</v>
      </c>
      <c r="E8866" s="207" t="s">
        <v>289</v>
      </c>
      <c r="F8866" s="612"/>
      <c r="G8866" s="613"/>
      <c r="H8866" s="616" t="s">
        <v>290</v>
      </c>
      <c r="I8866" s="617"/>
      <c r="J8866" s="620" t="s">
        <v>287</v>
      </c>
      <c r="K8866" s="620" t="s">
        <v>287</v>
      </c>
      <c r="L8866" s="622">
        <v>0</v>
      </c>
    </row>
    <row r="8867" spans="1:12" s="194" customFormat="1" ht="35.1" customHeight="1" x14ac:dyDescent="0.15">
      <c r="A8867" s="626"/>
      <c r="B8867" s="209" t="s">
        <v>1105</v>
      </c>
      <c r="C8867" s="209" t="s">
        <v>4804</v>
      </c>
      <c r="D8867" s="211">
        <v>43393</v>
      </c>
      <c r="E8867" s="209" t="s">
        <v>2597</v>
      </c>
      <c r="F8867" s="614"/>
      <c r="G8867" s="615"/>
      <c r="H8867" s="618"/>
      <c r="I8867" s="619"/>
      <c r="J8867" s="621"/>
      <c r="K8867" s="621"/>
      <c r="L8867" s="623"/>
    </row>
    <row r="8868" spans="1:12" s="194" customFormat="1" ht="24.6" customHeight="1" x14ac:dyDescent="0.15">
      <c r="A8868" s="624">
        <v>1664</v>
      </c>
      <c r="B8868" s="203" t="s">
        <v>12</v>
      </c>
      <c r="C8868" s="207" t="s">
        <v>11</v>
      </c>
      <c r="D8868" s="207" t="s">
        <v>280</v>
      </c>
      <c r="E8868" s="207" t="s">
        <v>281</v>
      </c>
      <c r="F8868" s="627" t="s">
        <v>8</v>
      </c>
      <c r="G8868" s="628"/>
      <c r="H8868" s="629"/>
      <c r="I8868" s="630"/>
      <c r="J8868" s="630"/>
      <c r="K8868" s="630"/>
      <c r="L8868" s="631"/>
    </row>
    <row r="8869" spans="1:12" s="194" customFormat="1" ht="26.65" customHeight="1" x14ac:dyDescent="0.15">
      <c r="A8869" s="625"/>
      <c r="B8869" s="620" t="s">
        <v>4990</v>
      </c>
      <c r="C8869" s="632" t="s">
        <v>4992</v>
      </c>
      <c r="D8869" s="634">
        <v>43418</v>
      </c>
      <c r="E8869" s="620" t="s">
        <v>1258</v>
      </c>
      <c r="F8869" s="636" t="s">
        <v>4993</v>
      </c>
      <c r="G8869" s="637"/>
      <c r="H8869" s="610" t="s">
        <v>286</v>
      </c>
      <c r="I8869" s="611"/>
      <c r="J8869" s="209" t="s">
        <v>287</v>
      </c>
      <c r="K8869" s="209" t="s">
        <v>16</v>
      </c>
      <c r="L8869" s="210">
        <v>181.3</v>
      </c>
    </row>
    <row r="8870" spans="1:12" s="194" customFormat="1" ht="409.6" customHeight="1" x14ac:dyDescent="0.15">
      <c r="A8870" s="625"/>
      <c r="B8870" s="640"/>
      <c r="C8870" s="641"/>
      <c r="D8870" s="642"/>
      <c r="E8870" s="640"/>
      <c r="F8870" s="643"/>
      <c r="G8870" s="644"/>
      <c r="H8870" s="616" t="s">
        <v>242</v>
      </c>
      <c r="I8870" s="617"/>
      <c r="J8870" s="620" t="s">
        <v>287</v>
      </c>
      <c r="K8870" s="620" t="s">
        <v>16</v>
      </c>
      <c r="L8870" s="622">
        <v>759.34</v>
      </c>
    </row>
    <row r="8871" spans="1:12" s="194" customFormat="1" ht="126.95" customHeight="1" x14ac:dyDescent="0.15">
      <c r="A8871" s="625"/>
      <c r="B8871" s="621"/>
      <c r="C8871" s="633"/>
      <c r="D8871" s="635"/>
      <c r="E8871" s="621"/>
      <c r="F8871" s="638"/>
      <c r="G8871" s="639"/>
      <c r="H8871" s="618"/>
      <c r="I8871" s="619"/>
      <c r="J8871" s="621"/>
      <c r="K8871" s="621"/>
      <c r="L8871" s="623"/>
    </row>
    <row r="8872" spans="1:12" s="194" customFormat="1" ht="24.6" customHeight="1" x14ac:dyDescent="0.15">
      <c r="A8872" s="625"/>
      <c r="B8872" s="203" t="s">
        <v>6</v>
      </c>
      <c r="C8872" s="207" t="s">
        <v>5</v>
      </c>
      <c r="D8872" s="207" t="s">
        <v>288</v>
      </c>
      <c r="E8872" s="207" t="s">
        <v>289</v>
      </c>
      <c r="F8872" s="612"/>
      <c r="G8872" s="613"/>
      <c r="H8872" s="616" t="s">
        <v>290</v>
      </c>
      <c r="I8872" s="617"/>
      <c r="J8872" s="620" t="s">
        <v>287</v>
      </c>
      <c r="K8872" s="620" t="s">
        <v>287</v>
      </c>
      <c r="L8872" s="622">
        <v>0</v>
      </c>
    </row>
    <row r="8873" spans="1:12" s="194" customFormat="1" ht="35.1" customHeight="1" x14ac:dyDescent="0.15">
      <c r="A8873" s="626"/>
      <c r="B8873" s="209" t="s">
        <v>1105</v>
      </c>
      <c r="C8873" s="209" t="s">
        <v>4993</v>
      </c>
      <c r="D8873" s="211">
        <v>43421</v>
      </c>
      <c r="E8873" s="209" t="s">
        <v>4994</v>
      </c>
      <c r="F8873" s="614"/>
      <c r="G8873" s="615"/>
      <c r="H8873" s="618"/>
      <c r="I8873" s="619"/>
      <c r="J8873" s="621"/>
      <c r="K8873" s="621"/>
      <c r="L8873" s="623"/>
    </row>
    <row r="8874" spans="1:12" s="194" customFormat="1" ht="24.6" customHeight="1" x14ac:dyDescent="0.15">
      <c r="A8874" s="624">
        <v>1665</v>
      </c>
      <c r="B8874" s="203" t="s">
        <v>12</v>
      </c>
      <c r="C8874" s="207" t="s">
        <v>11</v>
      </c>
      <c r="D8874" s="207" t="s">
        <v>280</v>
      </c>
      <c r="E8874" s="207" t="s">
        <v>281</v>
      </c>
      <c r="F8874" s="627" t="s">
        <v>8</v>
      </c>
      <c r="G8874" s="628"/>
      <c r="H8874" s="629"/>
      <c r="I8874" s="630"/>
      <c r="J8874" s="630"/>
      <c r="K8874" s="630"/>
      <c r="L8874" s="631"/>
    </row>
    <row r="8875" spans="1:12" s="194" customFormat="1" ht="26.65" customHeight="1" x14ac:dyDescent="0.15">
      <c r="A8875" s="625"/>
      <c r="B8875" s="620" t="s">
        <v>4990</v>
      </c>
      <c r="C8875" s="632" t="s">
        <v>4995</v>
      </c>
      <c r="D8875" s="634">
        <v>43474</v>
      </c>
      <c r="E8875" s="620" t="s">
        <v>369</v>
      </c>
      <c r="F8875" s="636" t="s">
        <v>370</v>
      </c>
      <c r="G8875" s="637"/>
      <c r="H8875" s="610" t="s">
        <v>286</v>
      </c>
      <c r="I8875" s="611"/>
      <c r="J8875" s="209" t="s">
        <v>287</v>
      </c>
      <c r="K8875" s="209" t="s">
        <v>16</v>
      </c>
      <c r="L8875" s="210">
        <v>545</v>
      </c>
    </row>
    <row r="8876" spans="1:12" s="194" customFormat="1" ht="409.6" customHeight="1" x14ac:dyDescent="0.15">
      <c r="A8876" s="625"/>
      <c r="B8876" s="640"/>
      <c r="C8876" s="641"/>
      <c r="D8876" s="642"/>
      <c r="E8876" s="640"/>
      <c r="F8876" s="643"/>
      <c r="G8876" s="644"/>
      <c r="H8876" s="616" t="s">
        <v>242</v>
      </c>
      <c r="I8876" s="617"/>
      <c r="J8876" s="620" t="s">
        <v>287</v>
      </c>
      <c r="K8876" s="620" t="s">
        <v>16</v>
      </c>
      <c r="L8876" s="622">
        <v>250</v>
      </c>
    </row>
    <row r="8877" spans="1:12" s="194" customFormat="1" ht="51.75" customHeight="1" x14ac:dyDescent="0.15">
      <c r="A8877" s="625"/>
      <c r="B8877" s="621"/>
      <c r="C8877" s="633"/>
      <c r="D8877" s="635"/>
      <c r="E8877" s="621"/>
      <c r="F8877" s="638"/>
      <c r="G8877" s="639"/>
      <c r="H8877" s="618"/>
      <c r="I8877" s="619"/>
      <c r="J8877" s="621"/>
      <c r="K8877" s="621"/>
      <c r="L8877" s="623"/>
    </row>
    <row r="8878" spans="1:12" s="194" customFormat="1" ht="24.6" customHeight="1" x14ac:dyDescent="0.15">
      <c r="A8878" s="625"/>
      <c r="B8878" s="203" t="s">
        <v>6</v>
      </c>
      <c r="C8878" s="207" t="s">
        <v>5</v>
      </c>
      <c r="D8878" s="207" t="s">
        <v>288</v>
      </c>
      <c r="E8878" s="207" t="s">
        <v>289</v>
      </c>
      <c r="F8878" s="612"/>
      <c r="G8878" s="613"/>
      <c r="H8878" s="616" t="s">
        <v>290</v>
      </c>
      <c r="I8878" s="617"/>
      <c r="J8878" s="620" t="s">
        <v>287</v>
      </c>
      <c r="K8878" s="620" t="s">
        <v>16</v>
      </c>
      <c r="L8878" s="622">
        <v>180</v>
      </c>
    </row>
    <row r="8879" spans="1:12" s="194" customFormat="1" ht="35.1" customHeight="1" x14ac:dyDescent="0.15">
      <c r="A8879" s="626"/>
      <c r="B8879" s="209" t="s">
        <v>1105</v>
      </c>
      <c r="C8879" s="209" t="s">
        <v>370</v>
      </c>
      <c r="D8879" s="211">
        <v>43476</v>
      </c>
      <c r="E8879" s="209" t="s">
        <v>3625</v>
      </c>
      <c r="F8879" s="614"/>
      <c r="G8879" s="615"/>
      <c r="H8879" s="618"/>
      <c r="I8879" s="619"/>
      <c r="J8879" s="621"/>
      <c r="K8879" s="621"/>
      <c r="L8879" s="623"/>
    </row>
    <row r="8880" spans="1:12" s="194" customFormat="1" ht="24.6" customHeight="1" x14ac:dyDescent="0.15">
      <c r="A8880" s="624">
        <v>1666</v>
      </c>
      <c r="B8880" s="203" t="s">
        <v>12</v>
      </c>
      <c r="C8880" s="207" t="s">
        <v>11</v>
      </c>
      <c r="D8880" s="207" t="s">
        <v>280</v>
      </c>
      <c r="E8880" s="207" t="s">
        <v>281</v>
      </c>
      <c r="F8880" s="627" t="s">
        <v>8</v>
      </c>
      <c r="G8880" s="628"/>
      <c r="H8880" s="629"/>
      <c r="I8880" s="630"/>
      <c r="J8880" s="630"/>
      <c r="K8880" s="630"/>
      <c r="L8880" s="631"/>
    </row>
    <row r="8881" spans="1:12" s="194" customFormat="1" ht="26.65" customHeight="1" x14ac:dyDescent="0.15">
      <c r="A8881" s="625"/>
      <c r="B8881" s="620" t="s">
        <v>4990</v>
      </c>
      <c r="C8881" s="632" t="s">
        <v>4996</v>
      </c>
      <c r="D8881" s="634">
        <v>43535</v>
      </c>
      <c r="E8881" s="620" t="s">
        <v>1903</v>
      </c>
      <c r="F8881" s="636" t="s">
        <v>1904</v>
      </c>
      <c r="G8881" s="637"/>
      <c r="H8881" s="610" t="s">
        <v>286</v>
      </c>
      <c r="I8881" s="611"/>
      <c r="J8881" s="209" t="s">
        <v>287</v>
      </c>
      <c r="K8881" s="209" t="s">
        <v>16</v>
      </c>
      <c r="L8881" s="210">
        <v>386</v>
      </c>
    </row>
    <row r="8882" spans="1:12" s="194" customFormat="1" ht="409.6" customHeight="1" x14ac:dyDescent="0.15">
      <c r="A8882" s="625"/>
      <c r="B8882" s="640"/>
      <c r="C8882" s="641"/>
      <c r="D8882" s="642"/>
      <c r="E8882" s="640"/>
      <c r="F8882" s="643"/>
      <c r="G8882" s="644"/>
      <c r="H8882" s="616" t="s">
        <v>242</v>
      </c>
      <c r="I8882" s="617"/>
      <c r="J8882" s="620" t="s">
        <v>287</v>
      </c>
      <c r="K8882" s="620" t="s">
        <v>16</v>
      </c>
      <c r="L8882" s="622">
        <v>312.39</v>
      </c>
    </row>
    <row r="8883" spans="1:12" s="194" customFormat="1" ht="62.45" customHeight="1" x14ac:dyDescent="0.15">
      <c r="A8883" s="625"/>
      <c r="B8883" s="621"/>
      <c r="C8883" s="633"/>
      <c r="D8883" s="635"/>
      <c r="E8883" s="621"/>
      <c r="F8883" s="638"/>
      <c r="G8883" s="639"/>
      <c r="H8883" s="618"/>
      <c r="I8883" s="619"/>
      <c r="J8883" s="621"/>
      <c r="K8883" s="621"/>
      <c r="L8883" s="623"/>
    </row>
    <row r="8884" spans="1:12" s="194" customFormat="1" ht="24.6" customHeight="1" x14ac:dyDescent="0.15">
      <c r="A8884" s="625"/>
      <c r="B8884" s="203" t="s">
        <v>6</v>
      </c>
      <c r="C8884" s="207" t="s">
        <v>5</v>
      </c>
      <c r="D8884" s="207" t="s">
        <v>288</v>
      </c>
      <c r="E8884" s="207" t="s">
        <v>289</v>
      </c>
      <c r="F8884" s="612"/>
      <c r="G8884" s="613"/>
      <c r="H8884" s="616" t="s">
        <v>290</v>
      </c>
      <c r="I8884" s="617"/>
      <c r="J8884" s="620" t="s">
        <v>287</v>
      </c>
      <c r="K8884" s="620" t="s">
        <v>16</v>
      </c>
      <c r="L8884" s="622">
        <v>90</v>
      </c>
    </row>
    <row r="8885" spans="1:12" s="194" customFormat="1" ht="35.1" customHeight="1" x14ac:dyDescent="0.15">
      <c r="A8885" s="626"/>
      <c r="B8885" s="209" t="s">
        <v>1105</v>
      </c>
      <c r="C8885" s="209" t="s">
        <v>1904</v>
      </c>
      <c r="D8885" s="211">
        <v>43537</v>
      </c>
      <c r="E8885" s="209" t="s">
        <v>2492</v>
      </c>
      <c r="F8885" s="614"/>
      <c r="G8885" s="615"/>
      <c r="H8885" s="618"/>
      <c r="I8885" s="619"/>
      <c r="J8885" s="621"/>
      <c r="K8885" s="621"/>
      <c r="L8885" s="623"/>
    </row>
    <row r="8886" spans="1:12" s="194" customFormat="1" ht="24.6" customHeight="1" x14ac:dyDescent="0.15">
      <c r="A8886" s="624">
        <v>1667</v>
      </c>
      <c r="B8886" s="203" t="s">
        <v>12</v>
      </c>
      <c r="C8886" s="207" t="s">
        <v>11</v>
      </c>
      <c r="D8886" s="207" t="s">
        <v>280</v>
      </c>
      <c r="E8886" s="207" t="s">
        <v>281</v>
      </c>
      <c r="F8886" s="627" t="s">
        <v>8</v>
      </c>
      <c r="G8886" s="628"/>
      <c r="H8886" s="629"/>
      <c r="I8886" s="630"/>
      <c r="J8886" s="630"/>
      <c r="K8886" s="630"/>
      <c r="L8886" s="631"/>
    </row>
    <row r="8887" spans="1:12" s="194" customFormat="1" ht="26.65" customHeight="1" x14ac:dyDescent="0.15">
      <c r="A8887" s="625"/>
      <c r="B8887" s="620" t="s">
        <v>4997</v>
      </c>
      <c r="C8887" s="632" t="s">
        <v>4998</v>
      </c>
      <c r="D8887" s="634">
        <v>43386</v>
      </c>
      <c r="E8887" s="620" t="s">
        <v>2042</v>
      </c>
      <c r="F8887" s="636" t="s">
        <v>4382</v>
      </c>
      <c r="G8887" s="637"/>
      <c r="H8887" s="610" t="s">
        <v>286</v>
      </c>
      <c r="I8887" s="611"/>
      <c r="J8887" s="209" t="s">
        <v>287</v>
      </c>
      <c r="K8887" s="209" t="s">
        <v>16</v>
      </c>
      <c r="L8887" s="210">
        <v>503.19</v>
      </c>
    </row>
    <row r="8888" spans="1:12" s="194" customFormat="1" ht="299.10000000000002" customHeight="1" x14ac:dyDescent="0.15">
      <c r="A8888" s="625"/>
      <c r="B8888" s="621"/>
      <c r="C8888" s="633"/>
      <c r="D8888" s="635"/>
      <c r="E8888" s="621"/>
      <c r="F8888" s="638"/>
      <c r="G8888" s="639"/>
      <c r="H8888" s="610" t="s">
        <v>242</v>
      </c>
      <c r="I8888" s="611"/>
      <c r="J8888" s="209" t="s">
        <v>287</v>
      </c>
      <c r="K8888" s="209" t="s">
        <v>16</v>
      </c>
      <c r="L8888" s="210">
        <v>3500.83</v>
      </c>
    </row>
    <row r="8889" spans="1:12" s="194" customFormat="1" ht="24.6" customHeight="1" x14ac:dyDescent="0.15">
      <c r="A8889" s="625"/>
      <c r="B8889" s="203" t="s">
        <v>6</v>
      </c>
      <c r="C8889" s="207" t="s">
        <v>5</v>
      </c>
      <c r="D8889" s="207" t="s">
        <v>288</v>
      </c>
      <c r="E8889" s="207" t="s">
        <v>289</v>
      </c>
      <c r="F8889" s="612"/>
      <c r="G8889" s="613"/>
      <c r="H8889" s="616" t="s">
        <v>290</v>
      </c>
      <c r="I8889" s="617"/>
      <c r="J8889" s="620" t="s">
        <v>287</v>
      </c>
      <c r="K8889" s="620" t="s">
        <v>287</v>
      </c>
      <c r="L8889" s="622">
        <v>0</v>
      </c>
    </row>
    <row r="8890" spans="1:12" s="194" customFormat="1" ht="35.1" customHeight="1" x14ac:dyDescent="0.15">
      <c r="A8890" s="626"/>
      <c r="B8890" s="209" t="s">
        <v>4999</v>
      </c>
      <c r="C8890" s="209" t="s">
        <v>4382</v>
      </c>
      <c r="D8890" s="211">
        <v>43393</v>
      </c>
      <c r="E8890" s="209" t="s">
        <v>1019</v>
      </c>
      <c r="F8890" s="614"/>
      <c r="G8890" s="615"/>
      <c r="H8890" s="618"/>
      <c r="I8890" s="619"/>
      <c r="J8890" s="621"/>
      <c r="K8890" s="621"/>
      <c r="L8890" s="623"/>
    </row>
    <row r="8891" spans="1:12" s="194" customFormat="1" ht="24.6" customHeight="1" x14ac:dyDescent="0.15">
      <c r="A8891" s="624">
        <v>1668</v>
      </c>
      <c r="B8891" s="203" t="s">
        <v>12</v>
      </c>
      <c r="C8891" s="207" t="s">
        <v>11</v>
      </c>
      <c r="D8891" s="207" t="s">
        <v>280</v>
      </c>
      <c r="E8891" s="207" t="s">
        <v>281</v>
      </c>
      <c r="F8891" s="627" t="s">
        <v>8</v>
      </c>
      <c r="G8891" s="628"/>
      <c r="H8891" s="629"/>
      <c r="I8891" s="630"/>
      <c r="J8891" s="630"/>
      <c r="K8891" s="630"/>
      <c r="L8891" s="631"/>
    </row>
    <row r="8892" spans="1:12" s="194" customFormat="1" ht="26.65" customHeight="1" x14ac:dyDescent="0.15">
      <c r="A8892" s="625"/>
      <c r="B8892" s="620" t="s">
        <v>5000</v>
      </c>
      <c r="C8892" s="632" t="s">
        <v>5001</v>
      </c>
      <c r="D8892" s="634">
        <v>43404</v>
      </c>
      <c r="E8892" s="620" t="s">
        <v>1628</v>
      </c>
      <c r="F8892" s="636" t="s">
        <v>1629</v>
      </c>
      <c r="G8892" s="637"/>
      <c r="H8892" s="610" t="s">
        <v>286</v>
      </c>
      <c r="I8892" s="611"/>
      <c r="J8892" s="209" t="s">
        <v>287</v>
      </c>
      <c r="K8892" s="209" t="s">
        <v>287</v>
      </c>
      <c r="L8892" s="210">
        <v>0</v>
      </c>
    </row>
    <row r="8893" spans="1:12" s="194" customFormat="1" ht="137.65" customHeight="1" x14ac:dyDescent="0.15">
      <c r="A8893" s="625"/>
      <c r="B8893" s="621"/>
      <c r="C8893" s="633"/>
      <c r="D8893" s="635"/>
      <c r="E8893" s="621"/>
      <c r="F8893" s="638"/>
      <c r="G8893" s="639"/>
      <c r="H8893" s="610" t="s">
        <v>242</v>
      </c>
      <c r="I8893" s="611"/>
      <c r="J8893" s="209" t="s">
        <v>287</v>
      </c>
      <c r="K8893" s="209" t="s">
        <v>287</v>
      </c>
      <c r="L8893" s="210">
        <v>0</v>
      </c>
    </row>
    <row r="8894" spans="1:12" s="194" customFormat="1" ht="24.6" customHeight="1" x14ac:dyDescent="0.15">
      <c r="A8894" s="625"/>
      <c r="B8894" s="203" t="s">
        <v>6</v>
      </c>
      <c r="C8894" s="207" t="s">
        <v>5</v>
      </c>
      <c r="D8894" s="207" t="s">
        <v>288</v>
      </c>
      <c r="E8894" s="207" t="s">
        <v>289</v>
      </c>
      <c r="F8894" s="612"/>
      <c r="G8894" s="613"/>
      <c r="H8894" s="616" t="s">
        <v>290</v>
      </c>
      <c r="I8894" s="617"/>
      <c r="J8894" s="620" t="s">
        <v>287</v>
      </c>
      <c r="K8894" s="620" t="s">
        <v>16</v>
      </c>
      <c r="L8894" s="622">
        <v>347.88</v>
      </c>
    </row>
    <row r="8895" spans="1:12" s="194" customFormat="1" ht="24.6" customHeight="1" x14ac:dyDescent="0.15">
      <c r="A8895" s="626"/>
      <c r="B8895" s="209" t="s">
        <v>460</v>
      </c>
      <c r="C8895" s="209" t="s">
        <v>1629</v>
      </c>
      <c r="D8895" s="211">
        <v>43404</v>
      </c>
      <c r="E8895" s="209" t="s">
        <v>5002</v>
      </c>
      <c r="F8895" s="614"/>
      <c r="G8895" s="615"/>
      <c r="H8895" s="618"/>
      <c r="I8895" s="619"/>
      <c r="J8895" s="621"/>
      <c r="K8895" s="621"/>
      <c r="L8895" s="623"/>
    </row>
    <row r="8896" spans="1:12" s="194" customFormat="1" ht="24.6" customHeight="1" x14ac:dyDescent="0.15">
      <c r="A8896" s="624">
        <v>1669</v>
      </c>
      <c r="B8896" s="203" t="s">
        <v>12</v>
      </c>
      <c r="C8896" s="207" t="s">
        <v>11</v>
      </c>
      <c r="D8896" s="207" t="s">
        <v>280</v>
      </c>
      <c r="E8896" s="207" t="s">
        <v>281</v>
      </c>
      <c r="F8896" s="627" t="s">
        <v>8</v>
      </c>
      <c r="G8896" s="628"/>
      <c r="H8896" s="629"/>
      <c r="I8896" s="630"/>
      <c r="J8896" s="630"/>
      <c r="K8896" s="630"/>
      <c r="L8896" s="631"/>
    </row>
    <row r="8897" spans="1:12" s="194" customFormat="1" ht="26.65" customHeight="1" x14ac:dyDescent="0.15">
      <c r="A8897" s="625"/>
      <c r="B8897" s="620" t="s">
        <v>5003</v>
      </c>
      <c r="C8897" s="632" t="s">
        <v>5004</v>
      </c>
      <c r="D8897" s="634">
        <v>43415</v>
      </c>
      <c r="E8897" s="620" t="s">
        <v>950</v>
      </c>
      <c r="F8897" s="636" t="s">
        <v>5005</v>
      </c>
      <c r="G8897" s="637"/>
      <c r="H8897" s="610" t="s">
        <v>286</v>
      </c>
      <c r="I8897" s="611"/>
      <c r="J8897" s="209" t="s">
        <v>287</v>
      </c>
      <c r="K8897" s="209" t="s">
        <v>16</v>
      </c>
      <c r="L8897" s="210">
        <v>676</v>
      </c>
    </row>
    <row r="8898" spans="1:12" s="194" customFormat="1" ht="277.35000000000002" customHeight="1" x14ac:dyDescent="0.15">
      <c r="A8898" s="625"/>
      <c r="B8898" s="621"/>
      <c r="C8898" s="633"/>
      <c r="D8898" s="635"/>
      <c r="E8898" s="621"/>
      <c r="F8898" s="638"/>
      <c r="G8898" s="639"/>
      <c r="H8898" s="610" t="s">
        <v>242</v>
      </c>
      <c r="I8898" s="611"/>
      <c r="J8898" s="209" t="s">
        <v>287</v>
      </c>
      <c r="K8898" s="209" t="s">
        <v>16</v>
      </c>
      <c r="L8898" s="210">
        <v>1224.93</v>
      </c>
    </row>
    <row r="8899" spans="1:12" s="194" customFormat="1" ht="24.6" customHeight="1" x14ac:dyDescent="0.15">
      <c r="A8899" s="625"/>
      <c r="B8899" s="203" t="s">
        <v>6</v>
      </c>
      <c r="C8899" s="207" t="s">
        <v>5</v>
      </c>
      <c r="D8899" s="207" t="s">
        <v>288</v>
      </c>
      <c r="E8899" s="207" t="s">
        <v>289</v>
      </c>
      <c r="F8899" s="612"/>
      <c r="G8899" s="613"/>
      <c r="H8899" s="616" t="s">
        <v>290</v>
      </c>
      <c r="I8899" s="617"/>
      <c r="J8899" s="620" t="s">
        <v>287</v>
      </c>
      <c r="K8899" s="620" t="s">
        <v>16</v>
      </c>
      <c r="L8899" s="622">
        <v>84</v>
      </c>
    </row>
    <row r="8900" spans="1:12" s="194" customFormat="1" ht="24.6" customHeight="1" x14ac:dyDescent="0.15">
      <c r="A8900" s="626"/>
      <c r="B8900" s="209" t="s">
        <v>291</v>
      </c>
      <c r="C8900" s="209" t="s">
        <v>5005</v>
      </c>
      <c r="D8900" s="211">
        <v>43420</v>
      </c>
      <c r="E8900" s="209" t="s">
        <v>978</v>
      </c>
      <c r="F8900" s="614"/>
      <c r="G8900" s="615"/>
      <c r="H8900" s="618"/>
      <c r="I8900" s="619"/>
      <c r="J8900" s="621"/>
      <c r="K8900" s="621"/>
      <c r="L8900" s="623"/>
    </row>
    <row r="8901" spans="1:12" s="194" customFormat="1" ht="24.6" customHeight="1" x14ac:dyDescent="0.15">
      <c r="A8901" s="624">
        <v>1670</v>
      </c>
      <c r="B8901" s="203" t="s">
        <v>12</v>
      </c>
      <c r="C8901" s="207" t="s">
        <v>11</v>
      </c>
      <c r="D8901" s="207" t="s">
        <v>280</v>
      </c>
      <c r="E8901" s="207" t="s">
        <v>281</v>
      </c>
      <c r="F8901" s="627" t="s">
        <v>8</v>
      </c>
      <c r="G8901" s="628"/>
      <c r="H8901" s="629"/>
      <c r="I8901" s="630"/>
      <c r="J8901" s="630"/>
      <c r="K8901" s="630"/>
      <c r="L8901" s="631"/>
    </row>
    <row r="8902" spans="1:12" s="194" customFormat="1" ht="26.65" customHeight="1" x14ac:dyDescent="0.15">
      <c r="A8902" s="625"/>
      <c r="B8902" s="620" t="s">
        <v>5006</v>
      </c>
      <c r="C8902" s="632" t="s">
        <v>5007</v>
      </c>
      <c r="D8902" s="634">
        <v>43434</v>
      </c>
      <c r="E8902" s="620" t="s">
        <v>1575</v>
      </c>
      <c r="F8902" s="636" t="s">
        <v>1576</v>
      </c>
      <c r="G8902" s="637"/>
      <c r="H8902" s="610" t="s">
        <v>286</v>
      </c>
      <c r="I8902" s="611"/>
      <c r="J8902" s="209" t="s">
        <v>287</v>
      </c>
      <c r="K8902" s="209" t="s">
        <v>16</v>
      </c>
      <c r="L8902" s="210">
        <v>1714</v>
      </c>
    </row>
    <row r="8903" spans="1:12" s="194" customFormat="1" ht="126.95" customHeight="1" x14ac:dyDescent="0.15">
      <c r="A8903" s="625"/>
      <c r="B8903" s="621"/>
      <c r="C8903" s="633"/>
      <c r="D8903" s="635"/>
      <c r="E8903" s="621"/>
      <c r="F8903" s="638"/>
      <c r="G8903" s="639"/>
      <c r="H8903" s="610" t="s">
        <v>242</v>
      </c>
      <c r="I8903" s="611"/>
      <c r="J8903" s="209" t="s">
        <v>287</v>
      </c>
      <c r="K8903" s="209" t="s">
        <v>16</v>
      </c>
      <c r="L8903" s="210">
        <v>963.03</v>
      </c>
    </row>
    <row r="8904" spans="1:12" s="194" customFormat="1" ht="24.6" customHeight="1" x14ac:dyDescent="0.15">
      <c r="A8904" s="625"/>
      <c r="B8904" s="203" t="s">
        <v>6</v>
      </c>
      <c r="C8904" s="207" t="s">
        <v>5</v>
      </c>
      <c r="D8904" s="207" t="s">
        <v>288</v>
      </c>
      <c r="E8904" s="207" t="s">
        <v>289</v>
      </c>
      <c r="F8904" s="612"/>
      <c r="G8904" s="613"/>
      <c r="H8904" s="616" t="s">
        <v>290</v>
      </c>
      <c r="I8904" s="617"/>
      <c r="J8904" s="620" t="s">
        <v>287</v>
      </c>
      <c r="K8904" s="620" t="s">
        <v>287</v>
      </c>
      <c r="L8904" s="622">
        <v>0</v>
      </c>
    </row>
    <row r="8905" spans="1:12" s="194" customFormat="1" ht="24.6" customHeight="1" x14ac:dyDescent="0.15">
      <c r="A8905" s="626"/>
      <c r="B8905" s="209" t="s">
        <v>291</v>
      </c>
      <c r="C8905" s="209" t="s">
        <v>1576</v>
      </c>
      <c r="D8905" s="211">
        <v>43442</v>
      </c>
      <c r="E8905" s="209" t="s">
        <v>1577</v>
      </c>
      <c r="F8905" s="614"/>
      <c r="G8905" s="615"/>
      <c r="H8905" s="618"/>
      <c r="I8905" s="619"/>
      <c r="J8905" s="621"/>
      <c r="K8905" s="621"/>
      <c r="L8905" s="623"/>
    </row>
    <row r="8906" spans="1:12" s="194" customFormat="1" ht="24.6" customHeight="1" x14ac:dyDescent="0.15">
      <c r="A8906" s="624">
        <v>1671</v>
      </c>
      <c r="B8906" s="203" t="s">
        <v>12</v>
      </c>
      <c r="C8906" s="207" t="s">
        <v>11</v>
      </c>
      <c r="D8906" s="207" t="s">
        <v>280</v>
      </c>
      <c r="E8906" s="207" t="s">
        <v>281</v>
      </c>
      <c r="F8906" s="627" t="s">
        <v>8</v>
      </c>
      <c r="G8906" s="628"/>
      <c r="H8906" s="629"/>
      <c r="I8906" s="630"/>
      <c r="J8906" s="630"/>
      <c r="K8906" s="630"/>
      <c r="L8906" s="631"/>
    </row>
    <row r="8907" spans="1:12" s="194" customFormat="1" ht="26.65" customHeight="1" x14ac:dyDescent="0.15">
      <c r="A8907" s="625"/>
      <c r="B8907" s="620" t="s">
        <v>5008</v>
      </c>
      <c r="C8907" s="632" t="s">
        <v>5009</v>
      </c>
      <c r="D8907" s="634">
        <v>43442</v>
      </c>
      <c r="E8907" s="620" t="s">
        <v>497</v>
      </c>
      <c r="F8907" s="636" t="s">
        <v>498</v>
      </c>
      <c r="G8907" s="637"/>
      <c r="H8907" s="610" t="s">
        <v>286</v>
      </c>
      <c r="I8907" s="611"/>
      <c r="J8907" s="209" t="s">
        <v>287</v>
      </c>
      <c r="K8907" s="209" t="s">
        <v>16</v>
      </c>
      <c r="L8907" s="210">
        <v>1049</v>
      </c>
    </row>
    <row r="8908" spans="1:12" s="194" customFormat="1" ht="105" customHeight="1" x14ac:dyDescent="0.15">
      <c r="A8908" s="625"/>
      <c r="B8908" s="621"/>
      <c r="C8908" s="633"/>
      <c r="D8908" s="635"/>
      <c r="E8908" s="621"/>
      <c r="F8908" s="638"/>
      <c r="G8908" s="639"/>
      <c r="H8908" s="610" t="s">
        <v>242</v>
      </c>
      <c r="I8908" s="611"/>
      <c r="J8908" s="209" t="s">
        <v>287</v>
      </c>
      <c r="K8908" s="209" t="s">
        <v>16</v>
      </c>
      <c r="L8908" s="210">
        <v>452.96</v>
      </c>
    </row>
    <row r="8909" spans="1:12" s="194" customFormat="1" ht="24.6" customHeight="1" x14ac:dyDescent="0.15">
      <c r="A8909" s="625"/>
      <c r="B8909" s="203" t="s">
        <v>6</v>
      </c>
      <c r="C8909" s="207" t="s">
        <v>5</v>
      </c>
      <c r="D8909" s="207" t="s">
        <v>288</v>
      </c>
      <c r="E8909" s="207" t="s">
        <v>289</v>
      </c>
      <c r="F8909" s="612"/>
      <c r="G8909" s="613"/>
      <c r="H8909" s="616" t="s">
        <v>290</v>
      </c>
      <c r="I8909" s="617"/>
      <c r="J8909" s="620" t="s">
        <v>287</v>
      </c>
      <c r="K8909" s="620" t="s">
        <v>16</v>
      </c>
      <c r="L8909" s="622">
        <v>300</v>
      </c>
    </row>
    <row r="8910" spans="1:12" s="194" customFormat="1" ht="24.6" customHeight="1" x14ac:dyDescent="0.15">
      <c r="A8910" s="626"/>
      <c r="B8910" s="209" t="s">
        <v>291</v>
      </c>
      <c r="C8910" s="209" t="s">
        <v>498</v>
      </c>
      <c r="D8910" s="211">
        <v>43447</v>
      </c>
      <c r="E8910" s="209" t="s">
        <v>2967</v>
      </c>
      <c r="F8910" s="614"/>
      <c r="G8910" s="615"/>
      <c r="H8910" s="618"/>
      <c r="I8910" s="619"/>
      <c r="J8910" s="621"/>
      <c r="K8910" s="621"/>
      <c r="L8910" s="623"/>
    </row>
    <row r="8911" spans="1:12" s="194" customFormat="1" ht="24.6" customHeight="1" x14ac:dyDescent="0.15">
      <c r="A8911" s="624">
        <v>1672</v>
      </c>
      <c r="B8911" s="203" t="s">
        <v>12</v>
      </c>
      <c r="C8911" s="207" t="s">
        <v>11</v>
      </c>
      <c r="D8911" s="207" t="s">
        <v>280</v>
      </c>
      <c r="E8911" s="207" t="s">
        <v>281</v>
      </c>
      <c r="F8911" s="627" t="s">
        <v>8</v>
      </c>
      <c r="G8911" s="628"/>
      <c r="H8911" s="629"/>
      <c r="I8911" s="630"/>
      <c r="J8911" s="630"/>
      <c r="K8911" s="630"/>
      <c r="L8911" s="631"/>
    </row>
    <row r="8912" spans="1:12" s="194" customFormat="1" ht="26.65" customHeight="1" x14ac:dyDescent="0.15">
      <c r="A8912" s="625"/>
      <c r="B8912" s="620" t="s">
        <v>5010</v>
      </c>
      <c r="C8912" s="620" t="s">
        <v>5011</v>
      </c>
      <c r="D8912" s="634">
        <v>43394</v>
      </c>
      <c r="E8912" s="620" t="s">
        <v>5012</v>
      </c>
      <c r="F8912" s="636" t="s">
        <v>5013</v>
      </c>
      <c r="G8912" s="637"/>
      <c r="H8912" s="610" t="s">
        <v>286</v>
      </c>
      <c r="I8912" s="611"/>
      <c r="J8912" s="209" t="s">
        <v>287</v>
      </c>
      <c r="K8912" s="209" t="s">
        <v>16</v>
      </c>
      <c r="L8912" s="210">
        <v>239.4</v>
      </c>
    </row>
    <row r="8913" spans="1:12" s="194" customFormat="1" ht="40.5" customHeight="1" x14ac:dyDescent="0.15">
      <c r="A8913" s="625"/>
      <c r="B8913" s="621"/>
      <c r="C8913" s="621"/>
      <c r="D8913" s="635"/>
      <c r="E8913" s="621"/>
      <c r="F8913" s="638"/>
      <c r="G8913" s="639"/>
      <c r="H8913" s="610" t="s">
        <v>242</v>
      </c>
      <c r="I8913" s="611"/>
      <c r="J8913" s="209" t="s">
        <v>287</v>
      </c>
      <c r="K8913" s="209" t="s">
        <v>16</v>
      </c>
      <c r="L8913" s="210">
        <v>838.24</v>
      </c>
    </row>
    <row r="8914" spans="1:12" s="194" customFormat="1" ht="24.6" customHeight="1" x14ac:dyDescent="0.15">
      <c r="A8914" s="625"/>
      <c r="B8914" s="203" t="s">
        <v>6</v>
      </c>
      <c r="C8914" s="207" t="s">
        <v>5</v>
      </c>
      <c r="D8914" s="207" t="s">
        <v>288</v>
      </c>
      <c r="E8914" s="207" t="s">
        <v>289</v>
      </c>
      <c r="F8914" s="612"/>
      <c r="G8914" s="613"/>
      <c r="H8914" s="616" t="s">
        <v>290</v>
      </c>
      <c r="I8914" s="617"/>
      <c r="J8914" s="620" t="s">
        <v>287</v>
      </c>
      <c r="K8914" s="620" t="s">
        <v>287</v>
      </c>
      <c r="L8914" s="622">
        <v>0</v>
      </c>
    </row>
    <row r="8915" spans="1:12" s="194" customFormat="1" ht="35.1" customHeight="1" x14ac:dyDescent="0.15">
      <c r="A8915" s="626"/>
      <c r="B8915" s="209" t="s">
        <v>1810</v>
      </c>
      <c r="C8915" s="209" t="s">
        <v>5013</v>
      </c>
      <c r="D8915" s="211">
        <v>43396</v>
      </c>
      <c r="E8915" s="209" t="s">
        <v>810</v>
      </c>
      <c r="F8915" s="614"/>
      <c r="G8915" s="615"/>
      <c r="H8915" s="618"/>
      <c r="I8915" s="619"/>
      <c r="J8915" s="621"/>
      <c r="K8915" s="621"/>
      <c r="L8915" s="623"/>
    </row>
    <row r="8916" spans="1:12" s="194" customFormat="1" ht="24.6" customHeight="1" x14ac:dyDescent="0.15">
      <c r="A8916" s="624">
        <v>1673</v>
      </c>
      <c r="B8916" s="203" t="s">
        <v>12</v>
      </c>
      <c r="C8916" s="207" t="s">
        <v>11</v>
      </c>
      <c r="D8916" s="207" t="s">
        <v>280</v>
      </c>
      <c r="E8916" s="207" t="s">
        <v>281</v>
      </c>
      <c r="F8916" s="627" t="s">
        <v>8</v>
      </c>
      <c r="G8916" s="628"/>
      <c r="H8916" s="629"/>
      <c r="I8916" s="630"/>
      <c r="J8916" s="630"/>
      <c r="K8916" s="630"/>
      <c r="L8916" s="631"/>
    </row>
    <row r="8917" spans="1:12" s="194" customFormat="1" ht="26.65" customHeight="1" x14ac:dyDescent="0.15">
      <c r="A8917" s="625"/>
      <c r="B8917" s="620" t="s">
        <v>5014</v>
      </c>
      <c r="C8917" s="632" t="s">
        <v>5015</v>
      </c>
      <c r="D8917" s="634">
        <v>43531</v>
      </c>
      <c r="E8917" s="620" t="s">
        <v>1400</v>
      </c>
      <c r="F8917" s="636" t="s">
        <v>3110</v>
      </c>
      <c r="G8917" s="637"/>
      <c r="H8917" s="610" t="s">
        <v>286</v>
      </c>
      <c r="I8917" s="611"/>
      <c r="J8917" s="209" t="s">
        <v>287</v>
      </c>
      <c r="K8917" s="209" t="s">
        <v>16</v>
      </c>
      <c r="L8917" s="210">
        <v>645</v>
      </c>
    </row>
    <row r="8918" spans="1:12" s="194" customFormat="1" ht="309.75" customHeight="1" x14ac:dyDescent="0.15">
      <c r="A8918" s="625"/>
      <c r="B8918" s="621"/>
      <c r="C8918" s="633"/>
      <c r="D8918" s="635"/>
      <c r="E8918" s="621"/>
      <c r="F8918" s="638"/>
      <c r="G8918" s="639"/>
      <c r="H8918" s="610" t="s">
        <v>242</v>
      </c>
      <c r="I8918" s="611"/>
      <c r="J8918" s="209" t="s">
        <v>287</v>
      </c>
      <c r="K8918" s="209" t="s">
        <v>16</v>
      </c>
      <c r="L8918" s="210">
        <v>1135.69</v>
      </c>
    </row>
    <row r="8919" spans="1:12" s="194" customFormat="1" ht="24.6" customHeight="1" x14ac:dyDescent="0.15">
      <c r="A8919" s="625"/>
      <c r="B8919" s="203" t="s">
        <v>6</v>
      </c>
      <c r="C8919" s="207" t="s">
        <v>5</v>
      </c>
      <c r="D8919" s="207" t="s">
        <v>288</v>
      </c>
      <c r="E8919" s="207" t="s">
        <v>289</v>
      </c>
      <c r="F8919" s="612"/>
      <c r="G8919" s="613"/>
      <c r="H8919" s="616" t="s">
        <v>290</v>
      </c>
      <c r="I8919" s="617"/>
      <c r="J8919" s="620" t="s">
        <v>287</v>
      </c>
      <c r="K8919" s="620" t="s">
        <v>16</v>
      </c>
      <c r="L8919" s="622">
        <v>150</v>
      </c>
    </row>
    <row r="8920" spans="1:12" s="194" customFormat="1" ht="24.6" customHeight="1" x14ac:dyDescent="0.15">
      <c r="A8920" s="626"/>
      <c r="B8920" s="209" t="s">
        <v>291</v>
      </c>
      <c r="C8920" s="209" t="s">
        <v>3110</v>
      </c>
      <c r="D8920" s="211">
        <v>43537</v>
      </c>
      <c r="E8920" s="209" t="s">
        <v>5016</v>
      </c>
      <c r="F8920" s="614"/>
      <c r="G8920" s="615"/>
      <c r="H8920" s="618"/>
      <c r="I8920" s="619"/>
      <c r="J8920" s="621"/>
      <c r="K8920" s="621"/>
      <c r="L8920" s="623"/>
    </row>
    <row r="8921" spans="1:12" s="194" customFormat="1" ht="24.6" customHeight="1" x14ac:dyDescent="0.15">
      <c r="A8921" s="624">
        <v>1674</v>
      </c>
      <c r="B8921" s="203" t="s">
        <v>12</v>
      </c>
      <c r="C8921" s="207" t="s">
        <v>11</v>
      </c>
      <c r="D8921" s="207" t="s">
        <v>280</v>
      </c>
      <c r="E8921" s="207" t="s">
        <v>281</v>
      </c>
      <c r="F8921" s="627" t="s">
        <v>8</v>
      </c>
      <c r="G8921" s="628"/>
      <c r="H8921" s="629"/>
      <c r="I8921" s="630"/>
      <c r="J8921" s="630"/>
      <c r="K8921" s="630"/>
      <c r="L8921" s="631"/>
    </row>
    <row r="8922" spans="1:12" s="194" customFormat="1" ht="26.65" customHeight="1" x14ac:dyDescent="0.15">
      <c r="A8922" s="625"/>
      <c r="B8922" s="620" t="s">
        <v>5014</v>
      </c>
      <c r="C8922" s="632" t="s">
        <v>5017</v>
      </c>
      <c r="D8922" s="634">
        <v>43552</v>
      </c>
      <c r="E8922" s="620" t="s">
        <v>664</v>
      </c>
      <c r="F8922" s="636" t="s">
        <v>5018</v>
      </c>
      <c r="G8922" s="637"/>
      <c r="H8922" s="610" t="s">
        <v>286</v>
      </c>
      <c r="I8922" s="611"/>
      <c r="J8922" s="209" t="s">
        <v>287</v>
      </c>
      <c r="K8922" s="209" t="s">
        <v>16</v>
      </c>
      <c r="L8922" s="210">
        <v>539</v>
      </c>
    </row>
    <row r="8923" spans="1:12" s="194" customFormat="1" ht="320.45" customHeight="1" x14ac:dyDescent="0.15">
      <c r="A8923" s="625"/>
      <c r="B8923" s="621"/>
      <c r="C8923" s="633"/>
      <c r="D8923" s="635"/>
      <c r="E8923" s="621"/>
      <c r="F8923" s="638"/>
      <c r="G8923" s="639"/>
      <c r="H8923" s="610" t="s">
        <v>242</v>
      </c>
      <c r="I8923" s="611"/>
      <c r="J8923" s="209" t="s">
        <v>287</v>
      </c>
      <c r="K8923" s="209" t="s">
        <v>16</v>
      </c>
      <c r="L8923" s="210">
        <v>750</v>
      </c>
    </row>
    <row r="8924" spans="1:12" s="194" customFormat="1" ht="24.6" customHeight="1" x14ac:dyDescent="0.15">
      <c r="A8924" s="625"/>
      <c r="B8924" s="203" t="s">
        <v>6</v>
      </c>
      <c r="C8924" s="207" t="s">
        <v>5</v>
      </c>
      <c r="D8924" s="207" t="s">
        <v>288</v>
      </c>
      <c r="E8924" s="207" t="s">
        <v>289</v>
      </c>
      <c r="F8924" s="612"/>
      <c r="G8924" s="613"/>
      <c r="H8924" s="616" t="s">
        <v>290</v>
      </c>
      <c r="I8924" s="617"/>
      <c r="J8924" s="620" t="s">
        <v>287</v>
      </c>
      <c r="K8924" s="620" t="s">
        <v>16</v>
      </c>
      <c r="L8924" s="622">
        <v>300</v>
      </c>
    </row>
    <row r="8925" spans="1:12" s="194" customFormat="1" ht="24.6" customHeight="1" x14ac:dyDescent="0.15">
      <c r="A8925" s="626"/>
      <c r="B8925" s="209" t="s">
        <v>291</v>
      </c>
      <c r="C8925" s="209" t="s">
        <v>5018</v>
      </c>
      <c r="D8925" s="211">
        <v>43554</v>
      </c>
      <c r="E8925" s="209" t="s">
        <v>3836</v>
      </c>
      <c r="F8925" s="614"/>
      <c r="G8925" s="615"/>
      <c r="H8925" s="618"/>
      <c r="I8925" s="619"/>
      <c r="J8925" s="621"/>
      <c r="K8925" s="621"/>
      <c r="L8925" s="623"/>
    </row>
    <row r="8926" spans="1:12" s="194" customFormat="1" ht="24.6" customHeight="1" x14ac:dyDescent="0.15">
      <c r="A8926" s="624">
        <v>1675</v>
      </c>
      <c r="B8926" s="203" t="s">
        <v>12</v>
      </c>
      <c r="C8926" s="207" t="s">
        <v>11</v>
      </c>
      <c r="D8926" s="207" t="s">
        <v>280</v>
      </c>
      <c r="E8926" s="207" t="s">
        <v>281</v>
      </c>
      <c r="F8926" s="627" t="s">
        <v>8</v>
      </c>
      <c r="G8926" s="628"/>
      <c r="H8926" s="629"/>
      <c r="I8926" s="630"/>
      <c r="J8926" s="630"/>
      <c r="K8926" s="630"/>
      <c r="L8926" s="631"/>
    </row>
    <row r="8927" spans="1:12" s="194" customFormat="1" ht="26.65" customHeight="1" x14ac:dyDescent="0.15">
      <c r="A8927" s="625"/>
      <c r="B8927" s="620" t="s">
        <v>5019</v>
      </c>
      <c r="C8927" s="632" t="s">
        <v>5020</v>
      </c>
      <c r="D8927" s="634">
        <v>43411</v>
      </c>
      <c r="E8927" s="620" t="s">
        <v>3281</v>
      </c>
      <c r="F8927" s="636" t="s">
        <v>5021</v>
      </c>
      <c r="G8927" s="637"/>
      <c r="H8927" s="610" t="s">
        <v>286</v>
      </c>
      <c r="I8927" s="611"/>
      <c r="J8927" s="209" t="s">
        <v>287</v>
      </c>
      <c r="K8927" s="209" t="s">
        <v>16</v>
      </c>
      <c r="L8927" s="210">
        <v>1428</v>
      </c>
    </row>
    <row r="8928" spans="1:12" s="194" customFormat="1" ht="406.9" customHeight="1" x14ac:dyDescent="0.15">
      <c r="A8928" s="625"/>
      <c r="B8928" s="621"/>
      <c r="C8928" s="633"/>
      <c r="D8928" s="635"/>
      <c r="E8928" s="621"/>
      <c r="F8928" s="638"/>
      <c r="G8928" s="639"/>
      <c r="H8928" s="610" t="s">
        <v>242</v>
      </c>
      <c r="I8928" s="611"/>
      <c r="J8928" s="209" t="s">
        <v>287</v>
      </c>
      <c r="K8928" s="209" t="s">
        <v>16</v>
      </c>
      <c r="L8928" s="210">
        <v>150</v>
      </c>
    </row>
    <row r="8929" spans="1:12" s="194" customFormat="1" ht="24.6" customHeight="1" x14ac:dyDescent="0.15">
      <c r="A8929" s="625"/>
      <c r="B8929" s="203" t="s">
        <v>6</v>
      </c>
      <c r="C8929" s="207" t="s">
        <v>5</v>
      </c>
      <c r="D8929" s="207" t="s">
        <v>288</v>
      </c>
      <c r="E8929" s="207" t="s">
        <v>289</v>
      </c>
      <c r="F8929" s="612"/>
      <c r="G8929" s="613"/>
      <c r="H8929" s="616" t="s">
        <v>290</v>
      </c>
      <c r="I8929" s="617"/>
      <c r="J8929" s="620" t="s">
        <v>287</v>
      </c>
      <c r="K8929" s="620" t="s">
        <v>16</v>
      </c>
      <c r="L8929" s="622">
        <v>100</v>
      </c>
    </row>
    <row r="8930" spans="1:12" s="194" customFormat="1" ht="24.6" customHeight="1" x14ac:dyDescent="0.15">
      <c r="A8930" s="626"/>
      <c r="B8930" s="209" t="s">
        <v>2420</v>
      </c>
      <c r="C8930" s="209" t="s">
        <v>5021</v>
      </c>
      <c r="D8930" s="211">
        <v>43419</v>
      </c>
      <c r="E8930" s="209" t="s">
        <v>5022</v>
      </c>
      <c r="F8930" s="614"/>
      <c r="G8930" s="615"/>
      <c r="H8930" s="618"/>
      <c r="I8930" s="619"/>
      <c r="J8930" s="621"/>
      <c r="K8930" s="621"/>
      <c r="L8930" s="623"/>
    </row>
    <row r="8931" spans="1:12" s="194" customFormat="1" ht="24.6" customHeight="1" x14ac:dyDescent="0.15">
      <c r="A8931" s="624">
        <v>1676</v>
      </c>
      <c r="B8931" s="203" t="s">
        <v>12</v>
      </c>
      <c r="C8931" s="207" t="s">
        <v>11</v>
      </c>
      <c r="D8931" s="207" t="s">
        <v>280</v>
      </c>
      <c r="E8931" s="207" t="s">
        <v>281</v>
      </c>
      <c r="F8931" s="627" t="s">
        <v>8</v>
      </c>
      <c r="G8931" s="628"/>
      <c r="H8931" s="629"/>
      <c r="I8931" s="630"/>
      <c r="J8931" s="630"/>
      <c r="K8931" s="630"/>
      <c r="L8931" s="631"/>
    </row>
    <row r="8932" spans="1:12" s="194" customFormat="1" ht="26.65" customHeight="1" x14ac:dyDescent="0.15">
      <c r="A8932" s="625"/>
      <c r="B8932" s="620" t="s">
        <v>5019</v>
      </c>
      <c r="C8932" s="632" t="s">
        <v>5020</v>
      </c>
      <c r="D8932" s="634">
        <v>43411</v>
      </c>
      <c r="E8932" s="620" t="s">
        <v>3281</v>
      </c>
      <c r="F8932" s="636" t="s">
        <v>5023</v>
      </c>
      <c r="G8932" s="637"/>
      <c r="H8932" s="610" t="s">
        <v>286</v>
      </c>
      <c r="I8932" s="611"/>
      <c r="J8932" s="209" t="s">
        <v>287</v>
      </c>
      <c r="K8932" s="209" t="s">
        <v>16</v>
      </c>
      <c r="L8932" s="210">
        <v>1116</v>
      </c>
    </row>
    <row r="8933" spans="1:12" s="194" customFormat="1" ht="406.9" customHeight="1" x14ac:dyDescent="0.15">
      <c r="A8933" s="625"/>
      <c r="B8933" s="621"/>
      <c r="C8933" s="633"/>
      <c r="D8933" s="635"/>
      <c r="E8933" s="621"/>
      <c r="F8933" s="638"/>
      <c r="G8933" s="639"/>
      <c r="H8933" s="610" t="s">
        <v>242</v>
      </c>
      <c r="I8933" s="611"/>
      <c r="J8933" s="209" t="s">
        <v>287</v>
      </c>
      <c r="K8933" s="209" t="s">
        <v>16</v>
      </c>
      <c r="L8933" s="210">
        <v>2880.91</v>
      </c>
    </row>
    <row r="8934" spans="1:12" s="194" customFormat="1" ht="24.6" customHeight="1" x14ac:dyDescent="0.15">
      <c r="A8934" s="625"/>
      <c r="B8934" s="203" t="s">
        <v>6</v>
      </c>
      <c r="C8934" s="207" t="s">
        <v>5</v>
      </c>
      <c r="D8934" s="207" t="s">
        <v>288</v>
      </c>
      <c r="E8934" s="207" t="s">
        <v>289</v>
      </c>
      <c r="F8934" s="612"/>
      <c r="G8934" s="613"/>
      <c r="H8934" s="616" t="s">
        <v>290</v>
      </c>
      <c r="I8934" s="617"/>
      <c r="J8934" s="620" t="s">
        <v>287</v>
      </c>
      <c r="K8934" s="620" t="s">
        <v>16</v>
      </c>
      <c r="L8934" s="622">
        <v>100</v>
      </c>
    </row>
    <row r="8935" spans="1:12" s="194" customFormat="1" ht="24.6" customHeight="1" x14ac:dyDescent="0.15">
      <c r="A8935" s="626"/>
      <c r="B8935" s="209" t="s">
        <v>2420</v>
      </c>
      <c r="C8935" s="209" t="s">
        <v>5023</v>
      </c>
      <c r="D8935" s="211">
        <v>43419</v>
      </c>
      <c r="E8935" s="209" t="s">
        <v>5022</v>
      </c>
      <c r="F8935" s="614"/>
      <c r="G8935" s="615"/>
      <c r="H8935" s="618"/>
      <c r="I8935" s="619"/>
      <c r="J8935" s="621"/>
      <c r="K8935" s="621"/>
      <c r="L8935" s="623"/>
    </row>
    <row r="8936" spans="1:12" s="194" customFormat="1" ht="24.6" customHeight="1" x14ac:dyDescent="0.15">
      <c r="A8936" s="624">
        <v>1677</v>
      </c>
      <c r="B8936" s="203" t="s">
        <v>12</v>
      </c>
      <c r="C8936" s="207" t="s">
        <v>11</v>
      </c>
      <c r="D8936" s="207" t="s">
        <v>280</v>
      </c>
      <c r="E8936" s="207" t="s">
        <v>281</v>
      </c>
      <c r="F8936" s="627" t="s">
        <v>8</v>
      </c>
      <c r="G8936" s="628"/>
      <c r="H8936" s="629"/>
      <c r="I8936" s="630"/>
      <c r="J8936" s="630"/>
      <c r="K8936" s="630"/>
      <c r="L8936" s="631"/>
    </row>
    <row r="8937" spans="1:12" s="194" customFormat="1" ht="26.65" customHeight="1" x14ac:dyDescent="0.15">
      <c r="A8937" s="625"/>
      <c r="B8937" s="620" t="s">
        <v>5019</v>
      </c>
      <c r="C8937" s="632" t="s">
        <v>5024</v>
      </c>
      <c r="D8937" s="634">
        <v>43525</v>
      </c>
      <c r="E8937" s="620" t="s">
        <v>5025</v>
      </c>
      <c r="F8937" s="636" t="s">
        <v>1427</v>
      </c>
      <c r="G8937" s="637"/>
      <c r="H8937" s="610" t="s">
        <v>286</v>
      </c>
      <c r="I8937" s="611"/>
      <c r="J8937" s="209" t="s">
        <v>287</v>
      </c>
      <c r="K8937" s="209" t="s">
        <v>16</v>
      </c>
      <c r="L8937" s="210">
        <v>784</v>
      </c>
    </row>
    <row r="8938" spans="1:12" s="194" customFormat="1" ht="409.6" customHeight="1" x14ac:dyDescent="0.15">
      <c r="A8938" s="625"/>
      <c r="B8938" s="640"/>
      <c r="C8938" s="641"/>
      <c r="D8938" s="642"/>
      <c r="E8938" s="640"/>
      <c r="F8938" s="643"/>
      <c r="G8938" s="644"/>
      <c r="H8938" s="616" t="s">
        <v>242</v>
      </c>
      <c r="I8938" s="617"/>
      <c r="J8938" s="620" t="s">
        <v>287</v>
      </c>
      <c r="K8938" s="620" t="s">
        <v>287</v>
      </c>
      <c r="L8938" s="622">
        <v>0</v>
      </c>
    </row>
    <row r="8939" spans="1:12" s="194" customFormat="1" ht="331.7" customHeight="1" x14ac:dyDescent="0.15">
      <c r="A8939" s="625"/>
      <c r="B8939" s="621"/>
      <c r="C8939" s="633"/>
      <c r="D8939" s="635"/>
      <c r="E8939" s="621"/>
      <c r="F8939" s="638"/>
      <c r="G8939" s="639"/>
      <c r="H8939" s="618"/>
      <c r="I8939" s="619"/>
      <c r="J8939" s="621"/>
      <c r="K8939" s="621"/>
      <c r="L8939" s="623"/>
    </row>
    <row r="8940" spans="1:12" s="194" customFormat="1" ht="24.6" customHeight="1" x14ac:dyDescent="0.15">
      <c r="A8940" s="625"/>
      <c r="B8940" s="203" t="s">
        <v>6</v>
      </c>
      <c r="C8940" s="207" t="s">
        <v>5</v>
      </c>
      <c r="D8940" s="207" t="s">
        <v>288</v>
      </c>
      <c r="E8940" s="207" t="s">
        <v>289</v>
      </c>
      <c r="F8940" s="612"/>
      <c r="G8940" s="613"/>
      <c r="H8940" s="616" t="s">
        <v>290</v>
      </c>
      <c r="I8940" s="617"/>
      <c r="J8940" s="620" t="s">
        <v>287</v>
      </c>
      <c r="K8940" s="620" t="s">
        <v>287</v>
      </c>
      <c r="L8940" s="622">
        <v>0</v>
      </c>
    </row>
    <row r="8941" spans="1:12" s="194" customFormat="1" ht="24.6" customHeight="1" x14ac:dyDescent="0.15">
      <c r="A8941" s="626"/>
      <c r="B8941" s="209" t="s">
        <v>2420</v>
      </c>
      <c r="C8941" s="209" t="s">
        <v>1427</v>
      </c>
      <c r="D8941" s="211">
        <v>43532</v>
      </c>
      <c r="E8941" s="209" t="s">
        <v>5026</v>
      </c>
      <c r="F8941" s="614"/>
      <c r="G8941" s="615"/>
      <c r="H8941" s="618"/>
      <c r="I8941" s="619"/>
      <c r="J8941" s="621"/>
      <c r="K8941" s="621"/>
      <c r="L8941" s="623"/>
    </row>
    <row r="8942" spans="1:12" s="194" customFormat="1" ht="24.6" customHeight="1" x14ac:dyDescent="0.15">
      <c r="A8942" s="624">
        <v>1678</v>
      </c>
      <c r="B8942" s="203" t="s">
        <v>12</v>
      </c>
      <c r="C8942" s="207" t="s">
        <v>11</v>
      </c>
      <c r="D8942" s="207" t="s">
        <v>280</v>
      </c>
      <c r="E8942" s="207" t="s">
        <v>281</v>
      </c>
      <c r="F8942" s="627" t="s">
        <v>8</v>
      </c>
      <c r="G8942" s="628"/>
      <c r="H8942" s="629"/>
      <c r="I8942" s="630"/>
      <c r="J8942" s="630"/>
      <c r="K8942" s="630"/>
      <c r="L8942" s="631"/>
    </row>
    <row r="8943" spans="1:12" s="194" customFormat="1" ht="26.65" customHeight="1" x14ac:dyDescent="0.15">
      <c r="A8943" s="625"/>
      <c r="B8943" s="620" t="s">
        <v>5027</v>
      </c>
      <c r="C8943" s="632" t="s">
        <v>5028</v>
      </c>
      <c r="D8943" s="634">
        <v>43420</v>
      </c>
      <c r="E8943" s="620" t="s">
        <v>306</v>
      </c>
      <c r="F8943" s="636" t="s">
        <v>5029</v>
      </c>
      <c r="G8943" s="637"/>
      <c r="H8943" s="610" t="s">
        <v>286</v>
      </c>
      <c r="I8943" s="611"/>
      <c r="J8943" s="209" t="s">
        <v>287</v>
      </c>
      <c r="K8943" s="209" t="s">
        <v>16</v>
      </c>
      <c r="L8943" s="210">
        <v>244.26</v>
      </c>
    </row>
    <row r="8944" spans="1:12" s="194" customFormat="1" ht="277.35000000000002" customHeight="1" x14ac:dyDescent="0.15">
      <c r="A8944" s="625"/>
      <c r="B8944" s="621"/>
      <c r="C8944" s="633"/>
      <c r="D8944" s="635"/>
      <c r="E8944" s="621"/>
      <c r="F8944" s="638"/>
      <c r="G8944" s="639"/>
      <c r="H8944" s="610" t="s">
        <v>242</v>
      </c>
      <c r="I8944" s="611"/>
      <c r="J8944" s="209" t="s">
        <v>287</v>
      </c>
      <c r="K8944" s="209" t="s">
        <v>16</v>
      </c>
      <c r="L8944" s="210">
        <v>336.96</v>
      </c>
    </row>
    <row r="8945" spans="1:12" s="194" customFormat="1" ht="24.6" customHeight="1" x14ac:dyDescent="0.15">
      <c r="A8945" s="625"/>
      <c r="B8945" s="203" t="s">
        <v>6</v>
      </c>
      <c r="C8945" s="207" t="s">
        <v>5</v>
      </c>
      <c r="D8945" s="207" t="s">
        <v>288</v>
      </c>
      <c r="E8945" s="207" t="s">
        <v>289</v>
      </c>
      <c r="F8945" s="612"/>
      <c r="G8945" s="613"/>
      <c r="H8945" s="616" t="s">
        <v>290</v>
      </c>
      <c r="I8945" s="617"/>
      <c r="J8945" s="620" t="s">
        <v>287</v>
      </c>
      <c r="K8945" s="620" t="s">
        <v>16</v>
      </c>
      <c r="L8945" s="622">
        <v>150</v>
      </c>
    </row>
    <row r="8946" spans="1:12" s="194" customFormat="1" ht="24.6" customHeight="1" x14ac:dyDescent="0.15">
      <c r="A8946" s="626"/>
      <c r="B8946" s="209" t="s">
        <v>2836</v>
      </c>
      <c r="C8946" s="209" t="s">
        <v>5029</v>
      </c>
      <c r="D8946" s="211">
        <v>43421</v>
      </c>
      <c r="E8946" s="209" t="s">
        <v>4261</v>
      </c>
      <c r="F8946" s="614"/>
      <c r="G8946" s="615"/>
      <c r="H8946" s="618"/>
      <c r="I8946" s="619"/>
      <c r="J8946" s="621"/>
      <c r="K8946" s="621"/>
      <c r="L8946" s="623"/>
    </row>
    <row r="8947" spans="1:12" s="194" customFormat="1" ht="24.6" customHeight="1" x14ac:dyDescent="0.15">
      <c r="A8947" s="624">
        <v>1679</v>
      </c>
      <c r="B8947" s="203" t="s">
        <v>12</v>
      </c>
      <c r="C8947" s="207" t="s">
        <v>11</v>
      </c>
      <c r="D8947" s="207" t="s">
        <v>280</v>
      </c>
      <c r="E8947" s="207" t="s">
        <v>281</v>
      </c>
      <c r="F8947" s="627" t="s">
        <v>8</v>
      </c>
      <c r="G8947" s="628"/>
      <c r="H8947" s="629"/>
      <c r="I8947" s="630"/>
      <c r="J8947" s="630"/>
      <c r="K8947" s="630"/>
      <c r="L8947" s="631"/>
    </row>
    <row r="8948" spans="1:12" s="194" customFormat="1" ht="26.65" customHeight="1" x14ac:dyDescent="0.15">
      <c r="A8948" s="625"/>
      <c r="B8948" s="620" t="s">
        <v>5030</v>
      </c>
      <c r="C8948" s="620" t="s">
        <v>5031</v>
      </c>
      <c r="D8948" s="634">
        <v>43524</v>
      </c>
      <c r="E8948" s="620" t="s">
        <v>1842</v>
      </c>
      <c r="F8948" s="636" t="s">
        <v>1843</v>
      </c>
      <c r="G8948" s="637"/>
      <c r="H8948" s="610" t="s">
        <v>286</v>
      </c>
      <c r="I8948" s="611"/>
      <c r="J8948" s="209" t="s">
        <v>287</v>
      </c>
      <c r="K8948" s="209" t="s">
        <v>16</v>
      </c>
      <c r="L8948" s="210">
        <v>549.87</v>
      </c>
    </row>
    <row r="8949" spans="1:12" s="194" customFormat="1" ht="40.5" customHeight="1" x14ac:dyDescent="0.15">
      <c r="A8949" s="625"/>
      <c r="B8949" s="621"/>
      <c r="C8949" s="621"/>
      <c r="D8949" s="635"/>
      <c r="E8949" s="621"/>
      <c r="F8949" s="638"/>
      <c r="G8949" s="639"/>
      <c r="H8949" s="610" t="s">
        <v>242</v>
      </c>
      <c r="I8949" s="611"/>
      <c r="J8949" s="209" t="s">
        <v>287</v>
      </c>
      <c r="K8949" s="209" t="s">
        <v>16</v>
      </c>
      <c r="L8949" s="210">
        <v>738.6</v>
      </c>
    </row>
    <row r="8950" spans="1:12" s="194" customFormat="1" ht="24.6" customHeight="1" x14ac:dyDescent="0.15">
      <c r="A8950" s="625"/>
      <c r="B8950" s="203" t="s">
        <v>6</v>
      </c>
      <c r="C8950" s="207" t="s">
        <v>5</v>
      </c>
      <c r="D8950" s="207" t="s">
        <v>288</v>
      </c>
      <c r="E8950" s="207" t="s">
        <v>289</v>
      </c>
      <c r="F8950" s="612"/>
      <c r="G8950" s="613"/>
      <c r="H8950" s="616" t="s">
        <v>290</v>
      </c>
      <c r="I8950" s="617"/>
      <c r="J8950" s="620" t="s">
        <v>287</v>
      </c>
      <c r="K8950" s="620" t="s">
        <v>16</v>
      </c>
      <c r="L8950" s="622">
        <v>184.95</v>
      </c>
    </row>
    <row r="8951" spans="1:12" s="194" customFormat="1" ht="35.1" customHeight="1" x14ac:dyDescent="0.15">
      <c r="A8951" s="626"/>
      <c r="B8951" s="209" t="s">
        <v>5032</v>
      </c>
      <c r="C8951" s="209" t="s">
        <v>1843</v>
      </c>
      <c r="D8951" s="211">
        <v>43526</v>
      </c>
      <c r="E8951" s="209" t="s">
        <v>914</v>
      </c>
      <c r="F8951" s="614"/>
      <c r="G8951" s="615"/>
      <c r="H8951" s="618"/>
      <c r="I8951" s="619"/>
      <c r="J8951" s="621"/>
      <c r="K8951" s="621"/>
      <c r="L8951" s="623"/>
    </row>
    <row r="8952" spans="1:12" s="194" customFormat="1" ht="24.6" customHeight="1" x14ac:dyDescent="0.15">
      <c r="A8952" s="624">
        <v>1680</v>
      </c>
      <c r="B8952" s="203" t="s">
        <v>12</v>
      </c>
      <c r="C8952" s="207" t="s">
        <v>11</v>
      </c>
      <c r="D8952" s="207" t="s">
        <v>280</v>
      </c>
      <c r="E8952" s="207" t="s">
        <v>281</v>
      </c>
      <c r="F8952" s="627" t="s">
        <v>8</v>
      </c>
      <c r="G8952" s="628"/>
      <c r="H8952" s="629"/>
      <c r="I8952" s="630"/>
      <c r="J8952" s="630"/>
      <c r="K8952" s="630"/>
      <c r="L8952" s="631"/>
    </row>
    <row r="8953" spans="1:12" s="194" customFormat="1" ht="26.65" customHeight="1" x14ac:dyDescent="0.15">
      <c r="A8953" s="625"/>
      <c r="B8953" s="620" t="s">
        <v>5033</v>
      </c>
      <c r="C8953" s="632" t="s">
        <v>5034</v>
      </c>
      <c r="D8953" s="634">
        <v>43488</v>
      </c>
      <c r="E8953" s="620" t="s">
        <v>377</v>
      </c>
      <c r="F8953" s="636" t="s">
        <v>5035</v>
      </c>
      <c r="G8953" s="637"/>
      <c r="H8953" s="610" t="s">
        <v>286</v>
      </c>
      <c r="I8953" s="611"/>
      <c r="J8953" s="209" t="s">
        <v>287</v>
      </c>
      <c r="K8953" s="209" t="s">
        <v>16</v>
      </c>
      <c r="L8953" s="210">
        <v>306.5</v>
      </c>
    </row>
    <row r="8954" spans="1:12" s="194" customFormat="1" ht="212.85" customHeight="1" x14ac:dyDescent="0.15">
      <c r="A8954" s="625"/>
      <c r="B8954" s="621"/>
      <c r="C8954" s="633"/>
      <c r="D8954" s="635"/>
      <c r="E8954" s="621"/>
      <c r="F8954" s="638"/>
      <c r="G8954" s="639"/>
      <c r="H8954" s="610" t="s">
        <v>242</v>
      </c>
      <c r="I8954" s="611"/>
      <c r="J8954" s="209" t="s">
        <v>287</v>
      </c>
      <c r="K8954" s="209" t="s">
        <v>287</v>
      </c>
      <c r="L8954" s="210">
        <v>0</v>
      </c>
    </row>
    <row r="8955" spans="1:12" s="194" customFormat="1" ht="24.6" customHeight="1" x14ac:dyDescent="0.15">
      <c r="A8955" s="625"/>
      <c r="B8955" s="203" t="s">
        <v>6</v>
      </c>
      <c r="C8955" s="207" t="s">
        <v>5</v>
      </c>
      <c r="D8955" s="207" t="s">
        <v>288</v>
      </c>
      <c r="E8955" s="207" t="s">
        <v>289</v>
      </c>
      <c r="F8955" s="612"/>
      <c r="G8955" s="613"/>
      <c r="H8955" s="616" t="s">
        <v>290</v>
      </c>
      <c r="I8955" s="617"/>
      <c r="J8955" s="620" t="s">
        <v>287</v>
      </c>
      <c r="K8955" s="620" t="s">
        <v>287</v>
      </c>
      <c r="L8955" s="622">
        <v>0</v>
      </c>
    </row>
    <row r="8956" spans="1:12" s="194" customFormat="1" ht="24.6" customHeight="1" x14ac:dyDescent="0.15">
      <c r="A8956" s="626"/>
      <c r="B8956" s="209" t="s">
        <v>5036</v>
      </c>
      <c r="C8956" s="209" t="s">
        <v>5035</v>
      </c>
      <c r="D8956" s="211">
        <v>43489</v>
      </c>
      <c r="E8956" s="209" t="s">
        <v>652</v>
      </c>
      <c r="F8956" s="614"/>
      <c r="G8956" s="615"/>
      <c r="H8956" s="618"/>
      <c r="I8956" s="619"/>
      <c r="J8956" s="621"/>
      <c r="K8956" s="621"/>
      <c r="L8956" s="623"/>
    </row>
    <row r="8957" spans="1:12" s="194" customFormat="1" ht="24.6" customHeight="1" x14ac:dyDescent="0.15">
      <c r="A8957" s="624">
        <v>1681</v>
      </c>
      <c r="B8957" s="203" t="s">
        <v>12</v>
      </c>
      <c r="C8957" s="207" t="s">
        <v>11</v>
      </c>
      <c r="D8957" s="207" t="s">
        <v>280</v>
      </c>
      <c r="E8957" s="207" t="s">
        <v>281</v>
      </c>
      <c r="F8957" s="627" t="s">
        <v>8</v>
      </c>
      <c r="G8957" s="628"/>
      <c r="H8957" s="629"/>
      <c r="I8957" s="630"/>
      <c r="J8957" s="630"/>
      <c r="K8957" s="630"/>
      <c r="L8957" s="631"/>
    </row>
    <row r="8958" spans="1:12" s="194" customFormat="1" ht="26.65" customHeight="1" x14ac:dyDescent="0.15">
      <c r="A8958" s="625"/>
      <c r="B8958" s="620" t="s">
        <v>5037</v>
      </c>
      <c r="C8958" s="632" t="s">
        <v>5038</v>
      </c>
      <c r="D8958" s="634">
        <v>43486</v>
      </c>
      <c r="E8958" s="620" t="s">
        <v>5039</v>
      </c>
      <c r="F8958" s="636" t="s">
        <v>5040</v>
      </c>
      <c r="G8958" s="637"/>
      <c r="H8958" s="610" t="s">
        <v>286</v>
      </c>
      <c r="I8958" s="611"/>
      <c r="J8958" s="209" t="s">
        <v>287</v>
      </c>
      <c r="K8958" s="209" t="s">
        <v>16</v>
      </c>
      <c r="L8958" s="210">
        <v>291</v>
      </c>
    </row>
    <row r="8959" spans="1:12" s="194" customFormat="1" ht="409.6" customHeight="1" x14ac:dyDescent="0.15">
      <c r="A8959" s="625"/>
      <c r="B8959" s="640"/>
      <c r="C8959" s="641"/>
      <c r="D8959" s="642"/>
      <c r="E8959" s="640"/>
      <c r="F8959" s="643"/>
      <c r="G8959" s="644"/>
      <c r="H8959" s="616" t="s">
        <v>242</v>
      </c>
      <c r="I8959" s="617"/>
      <c r="J8959" s="620" t="s">
        <v>287</v>
      </c>
      <c r="K8959" s="620" t="s">
        <v>287</v>
      </c>
      <c r="L8959" s="622">
        <v>0</v>
      </c>
    </row>
    <row r="8960" spans="1:12" s="194" customFormat="1" ht="310.35000000000002" customHeight="1" x14ac:dyDescent="0.15">
      <c r="A8960" s="625"/>
      <c r="B8960" s="621"/>
      <c r="C8960" s="633"/>
      <c r="D8960" s="635"/>
      <c r="E8960" s="621"/>
      <c r="F8960" s="638"/>
      <c r="G8960" s="639"/>
      <c r="H8960" s="618"/>
      <c r="I8960" s="619"/>
      <c r="J8960" s="621"/>
      <c r="K8960" s="621"/>
      <c r="L8960" s="623"/>
    </row>
    <row r="8961" spans="1:12" s="194" customFormat="1" ht="24.6" customHeight="1" x14ac:dyDescent="0.15">
      <c r="A8961" s="625"/>
      <c r="B8961" s="203" t="s">
        <v>6</v>
      </c>
      <c r="C8961" s="207" t="s">
        <v>5</v>
      </c>
      <c r="D8961" s="207" t="s">
        <v>288</v>
      </c>
      <c r="E8961" s="207" t="s">
        <v>289</v>
      </c>
      <c r="F8961" s="612"/>
      <c r="G8961" s="613"/>
      <c r="H8961" s="616" t="s">
        <v>290</v>
      </c>
      <c r="I8961" s="617"/>
      <c r="J8961" s="620" t="s">
        <v>287</v>
      </c>
      <c r="K8961" s="620" t="s">
        <v>16</v>
      </c>
      <c r="L8961" s="622">
        <v>151.29</v>
      </c>
    </row>
    <row r="8962" spans="1:12" s="194" customFormat="1" ht="24.6" customHeight="1" x14ac:dyDescent="0.15">
      <c r="A8962" s="626"/>
      <c r="B8962" s="209" t="s">
        <v>291</v>
      </c>
      <c r="C8962" s="209" t="s">
        <v>5040</v>
      </c>
      <c r="D8962" s="211">
        <v>43489</v>
      </c>
      <c r="E8962" s="209" t="s">
        <v>5041</v>
      </c>
      <c r="F8962" s="614"/>
      <c r="G8962" s="615"/>
      <c r="H8962" s="618"/>
      <c r="I8962" s="619"/>
      <c r="J8962" s="621"/>
      <c r="K8962" s="621"/>
      <c r="L8962" s="623"/>
    </row>
    <row r="8963" spans="1:12" s="194" customFormat="1" ht="24.6" customHeight="1" x14ac:dyDescent="0.15">
      <c r="A8963" s="624">
        <v>1682</v>
      </c>
      <c r="B8963" s="203" t="s">
        <v>12</v>
      </c>
      <c r="C8963" s="207" t="s">
        <v>11</v>
      </c>
      <c r="D8963" s="207" t="s">
        <v>280</v>
      </c>
      <c r="E8963" s="207" t="s">
        <v>281</v>
      </c>
      <c r="F8963" s="627" t="s">
        <v>8</v>
      </c>
      <c r="G8963" s="628"/>
      <c r="H8963" s="629"/>
      <c r="I8963" s="630"/>
      <c r="J8963" s="630"/>
      <c r="K8963" s="630"/>
      <c r="L8963" s="631"/>
    </row>
    <row r="8964" spans="1:12" s="194" customFormat="1" ht="26.65" customHeight="1" x14ac:dyDescent="0.15">
      <c r="A8964" s="625"/>
      <c r="B8964" s="620" t="s">
        <v>5037</v>
      </c>
      <c r="C8964" s="632" t="s">
        <v>5042</v>
      </c>
      <c r="D8964" s="634">
        <v>43500</v>
      </c>
      <c r="E8964" s="620" t="s">
        <v>423</v>
      </c>
      <c r="F8964" s="636" t="s">
        <v>4948</v>
      </c>
      <c r="G8964" s="637"/>
      <c r="H8964" s="610" t="s">
        <v>286</v>
      </c>
      <c r="I8964" s="611"/>
      <c r="J8964" s="209" t="s">
        <v>287</v>
      </c>
      <c r="K8964" s="209" t="s">
        <v>16</v>
      </c>
      <c r="L8964" s="210">
        <v>723.52</v>
      </c>
    </row>
    <row r="8965" spans="1:12" s="194" customFormat="1" ht="409.6" customHeight="1" x14ac:dyDescent="0.15">
      <c r="A8965" s="625"/>
      <c r="B8965" s="640"/>
      <c r="C8965" s="641"/>
      <c r="D8965" s="642"/>
      <c r="E8965" s="640"/>
      <c r="F8965" s="643"/>
      <c r="G8965" s="644"/>
      <c r="H8965" s="616" t="s">
        <v>242</v>
      </c>
      <c r="I8965" s="617"/>
      <c r="J8965" s="620" t="s">
        <v>287</v>
      </c>
      <c r="K8965" s="620" t="s">
        <v>16</v>
      </c>
      <c r="L8965" s="622">
        <v>437.95</v>
      </c>
    </row>
    <row r="8966" spans="1:12" s="194" customFormat="1" ht="19.7" customHeight="1" x14ac:dyDescent="0.15">
      <c r="A8966" s="625"/>
      <c r="B8966" s="621"/>
      <c r="C8966" s="633"/>
      <c r="D8966" s="635"/>
      <c r="E8966" s="621"/>
      <c r="F8966" s="638"/>
      <c r="G8966" s="639"/>
      <c r="H8966" s="618"/>
      <c r="I8966" s="619"/>
      <c r="J8966" s="621"/>
      <c r="K8966" s="621"/>
      <c r="L8966" s="623"/>
    </row>
    <row r="8967" spans="1:12" s="194" customFormat="1" ht="24.6" customHeight="1" x14ac:dyDescent="0.15">
      <c r="A8967" s="625"/>
      <c r="B8967" s="203" t="s">
        <v>6</v>
      </c>
      <c r="C8967" s="207" t="s">
        <v>5</v>
      </c>
      <c r="D8967" s="207" t="s">
        <v>288</v>
      </c>
      <c r="E8967" s="207" t="s">
        <v>289</v>
      </c>
      <c r="F8967" s="612"/>
      <c r="G8967" s="613"/>
      <c r="H8967" s="616" t="s">
        <v>290</v>
      </c>
      <c r="I8967" s="617"/>
      <c r="J8967" s="620" t="s">
        <v>287</v>
      </c>
      <c r="K8967" s="620" t="s">
        <v>16</v>
      </c>
      <c r="L8967" s="622">
        <v>645</v>
      </c>
    </row>
    <row r="8968" spans="1:12" s="194" customFormat="1" ht="24.6" customHeight="1" x14ac:dyDescent="0.15">
      <c r="A8968" s="626"/>
      <c r="B8968" s="209" t="s">
        <v>291</v>
      </c>
      <c r="C8968" s="209" t="s">
        <v>4948</v>
      </c>
      <c r="D8968" s="211">
        <v>43504</v>
      </c>
      <c r="E8968" s="209" t="s">
        <v>5043</v>
      </c>
      <c r="F8968" s="614"/>
      <c r="G8968" s="615"/>
      <c r="H8968" s="618"/>
      <c r="I8968" s="619"/>
      <c r="J8968" s="621"/>
      <c r="K8968" s="621"/>
      <c r="L8968" s="623"/>
    </row>
    <row r="8969" spans="1:12" s="194" customFormat="1" ht="24.6" customHeight="1" x14ac:dyDescent="0.15">
      <c r="A8969" s="624">
        <v>1683</v>
      </c>
      <c r="B8969" s="203" t="s">
        <v>12</v>
      </c>
      <c r="C8969" s="207" t="s">
        <v>11</v>
      </c>
      <c r="D8969" s="207" t="s">
        <v>280</v>
      </c>
      <c r="E8969" s="207" t="s">
        <v>281</v>
      </c>
      <c r="F8969" s="627" t="s">
        <v>8</v>
      </c>
      <c r="G8969" s="628"/>
      <c r="H8969" s="629"/>
      <c r="I8969" s="630"/>
      <c r="J8969" s="630"/>
      <c r="K8969" s="630"/>
      <c r="L8969" s="631"/>
    </row>
    <row r="8970" spans="1:12" s="194" customFormat="1" ht="26.65" customHeight="1" x14ac:dyDescent="0.15">
      <c r="A8970" s="625"/>
      <c r="B8970" s="620" t="s">
        <v>5044</v>
      </c>
      <c r="C8970" s="632" t="s">
        <v>5045</v>
      </c>
      <c r="D8970" s="634">
        <v>43391</v>
      </c>
      <c r="E8970" s="620" t="s">
        <v>469</v>
      </c>
      <c r="F8970" s="636" t="s">
        <v>5046</v>
      </c>
      <c r="G8970" s="637"/>
      <c r="H8970" s="610" t="s">
        <v>286</v>
      </c>
      <c r="I8970" s="611"/>
      <c r="J8970" s="209" t="s">
        <v>287</v>
      </c>
      <c r="K8970" s="209" t="s">
        <v>16</v>
      </c>
      <c r="L8970" s="210">
        <v>351.03</v>
      </c>
    </row>
    <row r="8971" spans="1:12" s="194" customFormat="1" ht="288" customHeight="1" x14ac:dyDescent="0.15">
      <c r="A8971" s="625"/>
      <c r="B8971" s="621"/>
      <c r="C8971" s="633"/>
      <c r="D8971" s="635"/>
      <c r="E8971" s="621"/>
      <c r="F8971" s="638"/>
      <c r="G8971" s="639"/>
      <c r="H8971" s="610" t="s">
        <v>242</v>
      </c>
      <c r="I8971" s="611"/>
      <c r="J8971" s="209" t="s">
        <v>287</v>
      </c>
      <c r="K8971" s="209" t="s">
        <v>16</v>
      </c>
      <c r="L8971" s="210">
        <v>335.4</v>
      </c>
    </row>
    <row r="8972" spans="1:12" s="194" customFormat="1" ht="24.6" customHeight="1" x14ac:dyDescent="0.15">
      <c r="A8972" s="625"/>
      <c r="B8972" s="203" t="s">
        <v>6</v>
      </c>
      <c r="C8972" s="207" t="s">
        <v>5</v>
      </c>
      <c r="D8972" s="207" t="s">
        <v>288</v>
      </c>
      <c r="E8972" s="207" t="s">
        <v>289</v>
      </c>
      <c r="F8972" s="612"/>
      <c r="G8972" s="613"/>
      <c r="H8972" s="616" t="s">
        <v>290</v>
      </c>
      <c r="I8972" s="617"/>
      <c r="J8972" s="620" t="s">
        <v>287</v>
      </c>
      <c r="K8972" s="620" t="s">
        <v>287</v>
      </c>
      <c r="L8972" s="622">
        <v>0</v>
      </c>
    </row>
    <row r="8973" spans="1:12" s="194" customFormat="1" ht="35.1" customHeight="1" x14ac:dyDescent="0.15">
      <c r="A8973" s="626"/>
      <c r="B8973" s="209" t="s">
        <v>5047</v>
      </c>
      <c r="C8973" s="209" t="s">
        <v>5046</v>
      </c>
      <c r="D8973" s="211">
        <v>43395</v>
      </c>
      <c r="E8973" s="209" t="s">
        <v>5048</v>
      </c>
      <c r="F8973" s="614"/>
      <c r="G8973" s="615"/>
      <c r="H8973" s="618"/>
      <c r="I8973" s="619"/>
      <c r="J8973" s="621"/>
      <c r="K8973" s="621"/>
      <c r="L8973" s="623"/>
    </row>
    <row r="8974" spans="1:12" s="194" customFormat="1" ht="24.6" customHeight="1" x14ac:dyDescent="0.15">
      <c r="A8974" s="624">
        <v>1684</v>
      </c>
      <c r="B8974" s="203" t="s">
        <v>12</v>
      </c>
      <c r="C8974" s="207" t="s">
        <v>11</v>
      </c>
      <c r="D8974" s="207" t="s">
        <v>280</v>
      </c>
      <c r="E8974" s="207" t="s">
        <v>281</v>
      </c>
      <c r="F8974" s="627" t="s">
        <v>8</v>
      </c>
      <c r="G8974" s="628"/>
      <c r="H8974" s="629"/>
      <c r="I8974" s="630"/>
      <c r="J8974" s="630"/>
      <c r="K8974" s="630"/>
      <c r="L8974" s="631"/>
    </row>
    <row r="8975" spans="1:12" s="194" customFormat="1" ht="26.65" customHeight="1" x14ac:dyDescent="0.15">
      <c r="A8975" s="625"/>
      <c r="B8975" s="620" t="s">
        <v>5049</v>
      </c>
      <c r="C8975" s="632" t="s">
        <v>5050</v>
      </c>
      <c r="D8975" s="634">
        <v>43375</v>
      </c>
      <c r="E8975" s="620" t="s">
        <v>377</v>
      </c>
      <c r="F8975" s="636" t="s">
        <v>885</v>
      </c>
      <c r="G8975" s="637"/>
      <c r="H8975" s="610" t="s">
        <v>286</v>
      </c>
      <c r="I8975" s="611"/>
      <c r="J8975" s="209" t="s">
        <v>287</v>
      </c>
      <c r="K8975" s="209" t="s">
        <v>16</v>
      </c>
      <c r="L8975" s="210">
        <v>449.25</v>
      </c>
    </row>
    <row r="8976" spans="1:12" s="194" customFormat="1" ht="409.6" customHeight="1" x14ac:dyDescent="0.15">
      <c r="A8976" s="625"/>
      <c r="B8976" s="640"/>
      <c r="C8976" s="641"/>
      <c r="D8976" s="642"/>
      <c r="E8976" s="640"/>
      <c r="F8976" s="643"/>
      <c r="G8976" s="644"/>
      <c r="H8976" s="616" t="s">
        <v>242</v>
      </c>
      <c r="I8976" s="617"/>
      <c r="J8976" s="620" t="s">
        <v>287</v>
      </c>
      <c r="K8976" s="620" t="s">
        <v>16</v>
      </c>
      <c r="L8976" s="622">
        <v>154.4</v>
      </c>
    </row>
    <row r="8977" spans="1:12" s="194" customFormat="1" ht="41.1" customHeight="1" x14ac:dyDescent="0.15">
      <c r="A8977" s="625"/>
      <c r="B8977" s="621"/>
      <c r="C8977" s="633"/>
      <c r="D8977" s="635"/>
      <c r="E8977" s="621"/>
      <c r="F8977" s="638"/>
      <c r="G8977" s="639"/>
      <c r="H8977" s="618"/>
      <c r="I8977" s="619"/>
      <c r="J8977" s="621"/>
      <c r="K8977" s="621"/>
      <c r="L8977" s="623"/>
    </row>
    <row r="8978" spans="1:12" s="194" customFormat="1" ht="24.6" customHeight="1" x14ac:dyDescent="0.15">
      <c r="A8978" s="625"/>
      <c r="B8978" s="203" t="s">
        <v>6</v>
      </c>
      <c r="C8978" s="207" t="s">
        <v>5</v>
      </c>
      <c r="D8978" s="207" t="s">
        <v>288</v>
      </c>
      <c r="E8978" s="207" t="s">
        <v>289</v>
      </c>
      <c r="F8978" s="612"/>
      <c r="G8978" s="613"/>
      <c r="H8978" s="616" t="s">
        <v>290</v>
      </c>
      <c r="I8978" s="617"/>
      <c r="J8978" s="620" t="s">
        <v>287</v>
      </c>
      <c r="K8978" s="620" t="s">
        <v>287</v>
      </c>
      <c r="L8978" s="622">
        <v>0</v>
      </c>
    </row>
    <row r="8979" spans="1:12" s="194" customFormat="1" ht="24.6" customHeight="1" x14ac:dyDescent="0.15">
      <c r="A8979" s="626"/>
      <c r="B8979" s="209" t="s">
        <v>635</v>
      </c>
      <c r="C8979" s="209" t="s">
        <v>885</v>
      </c>
      <c r="D8979" s="211">
        <v>43376</v>
      </c>
      <c r="E8979" s="209" t="s">
        <v>2117</v>
      </c>
      <c r="F8979" s="614"/>
      <c r="G8979" s="615"/>
      <c r="H8979" s="618"/>
      <c r="I8979" s="619"/>
      <c r="J8979" s="621"/>
      <c r="K8979" s="621"/>
      <c r="L8979" s="623"/>
    </row>
    <row r="8980" spans="1:12" s="194" customFormat="1" ht="24.6" customHeight="1" x14ac:dyDescent="0.15">
      <c r="A8980" s="624">
        <v>1685</v>
      </c>
      <c r="B8980" s="203" t="s">
        <v>12</v>
      </c>
      <c r="C8980" s="207" t="s">
        <v>11</v>
      </c>
      <c r="D8980" s="207" t="s">
        <v>280</v>
      </c>
      <c r="E8980" s="207" t="s">
        <v>281</v>
      </c>
      <c r="F8980" s="627" t="s">
        <v>8</v>
      </c>
      <c r="G8980" s="628"/>
      <c r="H8980" s="629"/>
      <c r="I8980" s="630"/>
      <c r="J8980" s="630"/>
      <c r="K8980" s="630"/>
      <c r="L8980" s="631"/>
    </row>
    <row r="8981" spans="1:12" s="194" customFormat="1" ht="26.65" customHeight="1" x14ac:dyDescent="0.15">
      <c r="A8981" s="625"/>
      <c r="B8981" s="620" t="s">
        <v>5049</v>
      </c>
      <c r="C8981" s="632" t="s">
        <v>5051</v>
      </c>
      <c r="D8981" s="634">
        <v>43385</v>
      </c>
      <c r="E8981" s="620" t="s">
        <v>628</v>
      </c>
      <c r="F8981" s="636" t="s">
        <v>5052</v>
      </c>
      <c r="G8981" s="637"/>
      <c r="H8981" s="610" t="s">
        <v>286</v>
      </c>
      <c r="I8981" s="611"/>
      <c r="J8981" s="209" t="s">
        <v>287</v>
      </c>
      <c r="K8981" s="209" t="s">
        <v>287</v>
      </c>
      <c r="L8981" s="210">
        <v>0</v>
      </c>
    </row>
    <row r="8982" spans="1:12" s="194" customFormat="1" ht="266.64999999999998" customHeight="1" x14ac:dyDescent="0.15">
      <c r="A8982" s="625"/>
      <c r="B8982" s="621"/>
      <c r="C8982" s="633"/>
      <c r="D8982" s="635"/>
      <c r="E8982" s="621"/>
      <c r="F8982" s="638"/>
      <c r="G8982" s="639"/>
      <c r="H8982" s="610" t="s">
        <v>242</v>
      </c>
      <c r="I8982" s="611"/>
      <c r="J8982" s="209" t="s">
        <v>287</v>
      </c>
      <c r="K8982" s="209" t="s">
        <v>16</v>
      </c>
      <c r="L8982" s="210">
        <v>322.39</v>
      </c>
    </row>
    <row r="8983" spans="1:12" s="194" customFormat="1" ht="24.6" customHeight="1" x14ac:dyDescent="0.15">
      <c r="A8983" s="625"/>
      <c r="B8983" s="203" t="s">
        <v>6</v>
      </c>
      <c r="C8983" s="207" t="s">
        <v>5</v>
      </c>
      <c r="D8983" s="207" t="s">
        <v>288</v>
      </c>
      <c r="E8983" s="207" t="s">
        <v>289</v>
      </c>
      <c r="F8983" s="612"/>
      <c r="G8983" s="613"/>
      <c r="H8983" s="616" t="s">
        <v>290</v>
      </c>
      <c r="I8983" s="617"/>
      <c r="J8983" s="620" t="s">
        <v>287</v>
      </c>
      <c r="K8983" s="620" t="s">
        <v>16</v>
      </c>
      <c r="L8983" s="622">
        <v>350</v>
      </c>
    </row>
    <row r="8984" spans="1:12" s="194" customFormat="1" ht="24.6" customHeight="1" x14ac:dyDescent="0.15">
      <c r="A8984" s="626"/>
      <c r="B8984" s="209" t="s">
        <v>635</v>
      </c>
      <c r="C8984" s="209" t="s">
        <v>5052</v>
      </c>
      <c r="D8984" s="211">
        <v>43386</v>
      </c>
      <c r="E8984" s="209" t="s">
        <v>4255</v>
      </c>
      <c r="F8984" s="614"/>
      <c r="G8984" s="615"/>
      <c r="H8984" s="618"/>
      <c r="I8984" s="619"/>
      <c r="J8984" s="621"/>
      <c r="K8984" s="621"/>
      <c r="L8984" s="623"/>
    </row>
    <row r="8985" spans="1:12" s="194" customFormat="1" ht="24.6" customHeight="1" x14ac:dyDescent="0.15">
      <c r="A8985" s="624">
        <v>1686</v>
      </c>
      <c r="B8985" s="203" t="s">
        <v>12</v>
      </c>
      <c r="C8985" s="207" t="s">
        <v>11</v>
      </c>
      <c r="D8985" s="207" t="s">
        <v>280</v>
      </c>
      <c r="E8985" s="207" t="s">
        <v>281</v>
      </c>
      <c r="F8985" s="627" t="s">
        <v>8</v>
      </c>
      <c r="G8985" s="628"/>
      <c r="H8985" s="629"/>
      <c r="I8985" s="630"/>
      <c r="J8985" s="630"/>
      <c r="K8985" s="630"/>
      <c r="L8985" s="631"/>
    </row>
    <row r="8986" spans="1:12" s="194" customFormat="1" ht="26.65" customHeight="1" x14ac:dyDescent="0.15">
      <c r="A8986" s="625"/>
      <c r="B8986" s="620" t="s">
        <v>5049</v>
      </c>
      <c r="C8986" s="632" t="s">
        <v>5053</v>
      </c>
      <c r="D8986" s="634">
        <v>43391</v>
      </c>
      <c r="E8986" s="620" t="s">
        <v>5054</v>
      </c>
      <c r="F8986" s="636" t="s">
        <v>5055</v>
      </c>
      <c r="G8986" s="637"/>
      <c r="H8986" s="610" t="s">
        <v>286</v>
      </c>
      <c r="I8986" s="611"/>
      <c r="J8986" s="209" t="s">
        <v>287</v>
      </c>
      <c r="K8986" s="209" t="s">
        <v>16</v>
      </c>
      <c r="L8986" s="210">
        <v>280</v>
      </c>
    </row>
    <row r="8987" spans="1:12" s="194" customFormat="1" ht="245.25" customHeight="1" x14ac:dyDescent="0.15">
      <c r="A8987" s="625"/>
      <c r="B8987" s="621"/>
      <c r="C8987" s="633"/>
      <c r="D8987" s="635"/>
      <c r="E8987" s="621"/>
      <c r="F8987" s="638"/>
      <c r="G8987" s="639"/>
      <c r="H8987" s="610" t="s">
        <v>242</v>
      </c>
      <c r="I8987" s="611"/>
      <c r="J8987" s="209" t="s">
        <v>287</v>
      </c>
      <c r="K8987" s="209" t="s">
        <v>16</v>
      </c>
      <c r="L8987" s="210">
        <v>201.4</v>
      </c>
    </row>
    <row r="8988" spans="1:12" s="194" customFormat="1" ht="24.6" customHeight="1" x14ac:dyDescent="0.15">
      <c r="A8988" s="625"/>
      <c r="B8988" s="203" t="s">
        <v>6</v>
      </c>
      <c r="C8988" s="207" t="s">
        <v>5</v>
      </c>
      <c r="D8988" s="207" t="s">
        <v>288</v>
      </c>
      <c r="E8988" s="207" t="s">
        <v>289</v>
      </c>
      <c r="F8988" s="612"/>
      <c r="G8988" s="613"/>
      <c r="H8988" s="616" t="s">
        <v>290</v>
      </c>
      <c r="I8988" s="617"/>
      <c r="J8988" s="620" t="s">
        <v>287</v>
      </c>
      <c r="K8988" s="620" t="s">
        <v>16</v>
      </c>
      <c r="L8988" s="622">
        <v>266</v>
      </c>
    </row>
    <row r="8989" spans="1:12" s="194" customFormat="1" ht="24.6" customHeight="1" x14ac:dyDescent="0.15">
      <c r="A8989" s="626"/>
      <c r="B8989" s="209" t="s">
        <v>635</v>
      </c>
      <c r="C8989" s="209" t="s">
        <v>5055</v>
      </c>
      <c r="D8989" s="211">
        <v>43392</v>
      </c>
      <c r="E8989" s="209" t="s">
        <v>1915</v>
      </c>
      <c r="F8989" s="614"/>
      <c r="G8989" s="615"/>
      <c r="H8989" s="618"/>
      <c r="I8989" s="619"/>
      <c r="J8989" s="621"/>
      <c r="K8989" s="621"/>
      <c r="L8989" s="623"/>
    </row>
    <row r="8990" spans="1:12" s="194" customFormat="1" ht="24.6" customHeight="1" x14ac:dyDescent="0.15">
      <c r="A8990" s="624">
        <v>1687</v>
      </c>
      <c r="B8990" s="203" t="s">
        <v>12</v>
      </c>
      <c r="C8990" s="207" t="s">
        <v>11</v>
      </c>
      <c r="D8990" s="207" t="s">
        <v>280</v>
      </c>
      <c r="E8990" s="207" t="s">
        <v>281</v>
      </c>
      <c r="F8990" s="627" t="s">
        <v>8</v>
      </c>
      <c r="G8990" s="628"/>
      <c r="H8990" s="629"/>
      <c r="I8990" s="630"/>
      <c r="J8990" s="630"/>
      <c r="K8990" s="630"/>
      <c r="L8990" s="631"/>
    </row>
    <row r="8991" spans="1:12" s="194" customFormat="1" ht="26.65" customHeight="1" x14ac:dyDescent="0.15">
      <c r="A8991" s="625"/>
      <c r="B8991" s="620" t="s">
        <v>5049</v>
      </c>
      <c r="C8991" s="632" t="s">
        <v>5056</v>
      </c>
      <c r="D8991" s="634">
        <v>43433</v>
      </c>
      <c r="E8991" s="620" t="s">
        <v>321</v>
      </c>
      <c r="F8991" s="636" t="s">
        <v>2679</v>
      </c>
      <c r="G8991" s="637"/>
      <c r="H8991" s="610" t="s">
        <v>286</v>
      </c>
      <c r="I8991" s="611"/>
      <c r="J8991" s="209" t="s">
        <v>287</v>
      </c>
      <c r="K8991" s="209" t="s">
        <v>287</v>
      </c>
      <c r="L8991" s="210">
        <v>0</v>
      </c>
    </row>
    <row r="8992" spans="1:12" s="194" customFormat="1" ht="409.6" customHeight="1" x14ac:dyDescent="0.15">
      <c r="A8992" s="625"/>
      <c r="B8992" s="640"/>
      <c r="C8992" s="641"/>
      <c r="D8992" s="642"/>
      <c r="E8992" s="640"/>
      <c r="F8992" s="643"/>
      <c r="G8992" s="644"/>
      <c r="H8992" s="616" t="s">
        <v>242</v>
      </c>
      <c r="I8992" s="617"/>
      <c r="J8992" s="620" t="s">
        <v>287</v>
      </c>
      <c r="K8992" s="620" t="s">
        <v>16</v>
      </c>
      <c r="L8992" s="622">
        <v>530.1</v>
      </c>
    </row>
    <row r="8993" spans="1:12" s="194" customFormat="1" ht="41.1" customHeight="1" x14ac:dyDescent="0.15">
      <c r="A8993" s="625"/>
      <c r="B8993" s="621"/>
      <c r="C8993" s="633"/>
      <c r="D8993" s="635"/>
      <c r="E8993" s="621"/>
      <c r="F8993" s="638"/>
      <c r="G8993" s="639"/>
      <c r="H8993" s="618"/>
      <c r="I8993" s="619"/>
      <c r="J8993" s="621"/>
      <c r="K8993" s="621"/>
      <c r="L8993" s="623"/>
    </row>
    <row r="8994" spans="1:12" s="194" customFormat="1" ht="24.6" customHeight="1" x14ac:dyDescent="0.15">
      <c r="A8994" s="625"/>
      <c r="B8994" s="203" t="s">
        <v>6</v>
      </c>
      <c r="C8994" s="207" t="s">
        <v>5</v>
      </c>
      <c r="D8994" s="207" t="s">
        <v>288</v>
      </c>
      <c r="E8994" s="207" t="s">
        <v>289</v>
      </c>
      <c r="F8994" s="612"/>
      <c r="G8994" s="613"/>
      <c r="H8994" s="616" t="s">
        <v>290</v>
      </c>
      <c r="I8994" s="617"/>
      <c r="J8994" s="620" t="s">
        <v>287</v>
      </c>
      <c r="K8994" s="620" t="s">
        <v>16</v>
      </c>
      <c r="L8994" s="622">
        <v>750</v>
      </c>
    </row>
    <row r="8995" spans="1:12" s="194" customFormat="1" ht="24.6" customHeight="1" x14ac:dyDescent="0.15">
      <c r="A8995" s="626"/>
      <c r="B8995" s="209" t="s">
        <v>635</v>
      </c>
      <c r="C8995" s="209" t="s">
        <v>2679</v>
      </c>
      <c r="D8995" s="211">
        <v>43438</v>
      </c>
      <c r="E8995" s="209" t="s">
        <v>3648</v>
      </c>
      <c r="F8995" s="614"/>
      <c r="G8995" s="615"/>
      <c r="H8995" s="618"/>
      <c r="I8995" s="619"/>
      <c r="J8995" s="621"/>
      <c r="K8995" s="621"/>
      <c r="L8995" s="623"/>
    </row>
    <row r="8996" spans="1:12" s="194" customFormat="1" ht="24.6" customHeight="1" x14ac:dyDescent="0.15">
      <c r="A8996" s="624">
        <v>1688</v>
      </c>
      <c r="B8996" s="203" t="s">
        <v>12</v>
      </c>
      <c r="C8996" s="207" t="s">
        <v>11</v>
      </c>
      <c r="D8996" s="207" t="s">
        <v>280</v>
      </c>
      <c r="E8996" s="207" t="s">
        <v>281</v>
      </c>
      <c r="F8996" s="627" t="s">
        <v>8</v>
      </c>
      <c r="G8996" s="628"/>
      <c r="H8996" s="629"/>
      <c r="I8996" s="630"/>
      <c r="J8996" s="630"/>
      <c r="K8996" s="630"/>
      <c r="L8996" s="631"/>
    </row>
    <row r="8997" spans="1:12" s="194" customFormat="1" ht="26.65" customHeight="1" x14ac:dyDescent="0.15">
      <c r="A8997" s="625"/>
      <c r="B8997" s="620" t="s">
        <v>5049</v>
      </c>
      <c r="C8997" s="632" t="s">
        <v>5057</v>
      </c>
      <c r="D8997" s="634">
        <v>43537</v>
      </c>
      <c r="E8997" s="620" t="s">
        <v>628</v>
      </c>
      <c r="F8997" s="636" t="s">
        <v>5058</v>
      </c>
      <c r="G8997" s="637"/>
      <c r="H8997" s="610" t="s">
        <v>286</v>
      </c>
      <c r="I8997" s="611"/>
      <c r="J8997" s="209" t="s">
        <v>287</v>
      </c>
      <c r="K8997" s="209" t="s">
        <v>16</v>
      </c>
      <c r="L8997" s="210">
        <v>12</v>
      </c>
    </row>
    <row r="8998" spans="1:12" s="194" customFormat="1" ht="223.5" customHeight="1" x14ac:dyDescent="0.15">
      <c r="A8998" s="625"/>
      <c r="B8998" s="621"/>
      <c r="C8998" s="633"/>
      <c r="D8998" s="635"/>
      <c r="E8998" s="621"/>
      <c r="F8998" s="638"/>
      <c r="G8998" s="639"/>
      <c r="H8998" s="610" t="s">
        <v>242</v>
      </c>
      <c r="I8998" s="611"/>
      <c r="J8998" s="209" t="s">
        <v>287</v>
      </c>
      <c r="K8998" s="209" t="s">
        <v>16</v>
      </c>
      <c r="L8998" s="210">
        <v>260.61</v>
      </c>
    </row>
    <row r="8999" spans="1:12" s="194" customFormat="1" ht="24.6" customHeight="1" x14ac:dyDescent="0.15">
      <c r="A8999" s="625"/>
      <c r="B8999" s="203" t="s">
        <v>6</v>
      </c>
      <c r="C8999" s="207" t="s">
        <v>5</v>
      </c>
      <c r="D8999" s="207" t="s">
        <v>288</v>
      </c>
      <c r="E8999" s="207" t="s">
        <v>289</v>
      </c>
      <c r="F8999" s="612"/>
      <c r="G8999" s="613"/>
      <c r="H8999" s="616" t="s">
        <v>290</v>
      </c>
      <c r="I8999" s="617"/>
      <c r="J8999" s="620" t="s">
        <v>287</v>
      </c>
      <c r="K8999" s="620" t="s">
        <v>16</v>
      </c>
      <c r="L8999" s="622">
        <v>60</v>
      </c>
    </row>
    <row r="9000" spans="1:12" s="194" customFormat="1" ht="24.6" customHeight="1" x14ac:dyDescent="0.15">
      <c r="A9000" s="626"/>
      <c r="B9000" s="209" t="s">
        <v>635</v>
      </c>
      <c r="C9000" s="209" t="s">
        <v>5058</v>
      </c>
      <c r="D9000" s="211">
        <v>43537</v>
      </c>
      <c r="E9000" s="209" t="s">
        <v>5059</v>
      </c>
      <c r="F9000" s="614"/>
      <c r="G9000" s="615"/>
      <c r="H9000" s="618"/>
      <c r="I9000" s="619"/>
      <c r="J9000" s="621"/>
      <c r="K9000" s="621"/>
      <c r="L9000" s="623"/>
    </row>
    <row r="9001" spans="1:12" s="194" customFormat="1" ht="24.6" customHeight="1" x14ac:dyDescent="0.15">
      <c r="A9001" s="624">
        <v>1689</v>
      </c>
      <c r="B9001" s="203" t="s">
        <v>12</v>
      </c>
      <c r="C9001" s="207" t="s">
        <v>11</v>
      </c>
      <c r="D9001" s="207" t="s">
        <v>280</v>
      </c>
      <c r="E9001" s="207" t="s">
        <v>281</v>
      </c>
      <c r="F9001" s="627" t="s">
        <v>8</v>
      </c>
      <c r="G9001" s="628"/>
      <c r="H9001" s="629"/>
      <c r="I9001" s="630"/>
      <c r="J9001" s="630"/>
      <c r="K9001" s="630"/>
      <c r="L9001" s="631"/>
    </row>
    <row r="9002" spans="1:12" s="194" customFormat="1" ht="26.65" customHeight="1" x14ac:dyDescent="0.15">
      <c r="A9002" s="625"/>
      <c r="B9002" s="620" t="s">
        <v>5060</v>
      </c>
      <c r="C9002" s="632" t="s">
        <v>5061</v>
      </c>
      <c r="D9002" s="634">
        <v>43412</v>
      </c>
      <c r="E9002" s="620" t="s">
        <v>369</v>
      </c>
      <c r="F9002" s="636" t="s">
        <v>370</v>
      </c>
      <c r="G9002" s="637"/>
      <c r="H9002" s="610" t="s">
        <v>286</v>
      </c>
      <c r="I9002" s="611"/>
      <c r="J9002" s="209" t="s">
        <v>287</v>
      </c>
      <c r="K9002" s="209" t="s">
        <v>16</v>
      </c>
      <c r="L9002" s="210">
        <v>333</v>
      </c>
    </row>
    <row r="9003" spans="1:12" s="194" customFormat="1" ht="409.6" customHeight="1" x14ac:dyDescent="0.15">
      <c r="A9003" s="625"/>
      <c r="B9003" s="640"/>
      <c r="C9003" s="641"/>
      <c r="D9003" s="642"/>
      <c r="E9003" s="640"/>
      <c r="F9003" s="643"/>
      <c r="G9003" s="644"/>
      <c r="H9003" s="616" t="s">
        <v>242</v>
      </c>
      <c r="I9003" s="617"/>
      <c r="J9003" s="620" t="s">
        <v>287</v>
      </c>
      <c r="K9003" s="620" t="s">
        <v>16</v>
      </c>
      <c r="L9003" s="622">
        <v>363.34</v>
      </c>
    </row>
    <row r="9004" spans="1:12" s="194" customFormat="1" ht="73.5" customHeight="1" x14ac:dyDescent="0.15">
      <c r="A9004" s="625"/>
      <c r="B9004" s="621"/>
      <c r="C9004" s="633"/>
      <c r="D9004" s="635"/>
      <c r="E9004" s="621"/>
      <c r="F9004" s="638"/>
      <c r="G9004" s="639"/>
      <c r="H9004" s="618"/>
      <c r="I9004" s="619"/>
      <c r="J9004" s="621"/>
      <c r="K9004" s="621"/>
      <c r="L9004" s="623"/>
    </row>
    <row r="9005" spans="1:12" s="194" customFormat="1" ht="24.6" customHeight="1" x14ac:dyDescent="0.15">
      <c r="A9005" s="625"/>
      <c r="B9005" s="203" t="s">
        <v>6</v>
      </c>
      <c r="C9005" s="207" t="s">
        <v>5</v>
      </c>
      <c r="D9005" s="207" t="s">
        <v>288</v>
      </c>
      <c r="E9005" s="207" t="s">
        <v>289</v>
      </c>
      <c r="F9005" s="612"/>
      <c r="G9005" s="613"/>
      <c r="H9005" s="616" t="s">
        <v>290</v>
      </c>
      <c r="I9005" s="617"/>
      <c r="J9005" s="620" t="s">
        <v>287</v>
      </c>
      <c r="K9005" s="620" t="s">
        <v>16</v>
      </c>
      <c r="L9005" s="622">
        <v>160</v>
      </c>
    </row>
    <row r="9006" spans="1:12" s="194" customFormat="1" ht="24.6" customHeight="1" x14ac:dyDescent="0.15">
      <c r="A9006" s="626"/>
      <c r="B9006" s="209" t="s">
        <v>460</v>
      </c>
      <c r="C9006" s="209" t="s">
        <v>370</v>
      </c>
      <c r="D9006" s="211">
        <v>43414</v>
      </c>
      <c r="E9006" s="209" t="s">
        <v>411</v>
      </c>
      <c r="F9006" s="614"/>
      <c r="G9006" s="615"/>
      <c r="H9006" s="618"/>
      <c r="I9006" s="619"/>
      <c r="J9006" s="621"/>
      <c r="K9006" s="621"/>
      <c r="L9006" s="623"/>
    </row>
    <row r="9007" spans="1:12" s="194" customFormat="1" ht="24.6" customHeight="1" x14ac:dyDescent="0.15">
      <c r="A9007" s="624">
        <v>1690</v>
      </c>
      <c r="B9007" s="203" t="s">
        <v>12</v>
      </c>
      <c r="C9007" s="207" t="s">
        <v>11</v>
      </c>
      <c r="D9007" s="207" t="s">
        <v>280</v>
      </c>
      <c r="E9007" s="207" t="s">
        <v>281</v>
      </c>
      <c r="F9007" s="627" t="s">
        <v>8</v>
      </c>
      <c r="G9007" s="628"/>
      <c r="H9007" s="629"/>
      <c r="I9007" s="630"/>
      <c r="J9007" s="630"/>
      <c r="K9007" s="630"/>
      <c r="L9007" s="631"/>
    </row>
    <row r="9008" spans="1:12" s="194" customFormat="1" ht="26.65" customHeight="1" x14ac:dyDescent="0.15">
      <c r="A9008" s="625"/>
      <c r="B9008" s="620" t="s">
        <v>5062</v>
      </c>
      <c r="C9008" s="632" t="s">
        <v>5063</v>
      </c>
      <c r="D9008" s="634">
        <v>43413</v>
      </c>
      <c r="E9008" s="620" t="s">
        <v>469</v>
      </c>
      <c r="F9008" s="636" t="s">
        <v>2086</v>
      </c>
      <c r="G9008" s="637"/>
      <c r="H9008" s="610" t="s">
        <v>286</v>
      </c>
      <c r="I9008" s="611"/>
      <c r="J9008" s="209" t="s">
        <v>287</v>
      </c>
      <c r="K9008" s="209" t="s">
        <v>287</v>
      </c>
      <c r="L9008" s="210">
        <v>0</v>
      </c>
    </row>
    <row r="9009" spans="1:12" s="194" customFormat="1" ht="234.2" customHeight="1" x14ac:dyDescent="0.15">
      <c r="A9009" s="625"/>
      <c r="B9009" s="621"/>
      <c r="C9009" s="633"/>
      <c r="D9009" s="635"/>
      <c r="E9009" s="621"/>
      <c r="F9009" s="638"/>
      <c r="G9009" s="639"/>
      <c r="H9009" s="610" t="s">
        <v>242</v>
      </c>
      <c r="I9009" s="611"/>
      <c r="J9009" s="209" t="s">
        <v>287</v>
      </c>
      <c r="K9009" s="209" t="s">
        <v>287</v>
      </c>
      <c r="L9009" s="210">
        <v>0</v>
      </c>
    </row>
    <row r="9010" spans="1:12" s="194" customFormat="1" ht="24.6" customHeight="1" x14ac:dyDescent="0.15">
      <c r="A9010" s="625"/>
      <c r="B9010" s="203" t="s">
        <v>6</v>
      </c>
      <c r="C9010" s="207" t="s">
        <v>5</v>
      </c>
      <c r="D9010" s="207" t="s">
        <v>288</v>
      </c>
      <c r="E9010" s="207" t="s">
        <v>289</v>
      </c>
      <c r="F9010" s="612"/>
      <c r="G9010" s="613"/>
      <c r="H9010" s="616" t="s">
        <v>290</v>
      </c>
      <c r="I9010" s="617"/>
      <c r="J9010" s="620" t="s">
        <v>287</v>
      </c>
      <c r="K9010" s="620" t="s">
        <v>16</v>
      </c>
      <c r="L9010" s="622">
        <v>495</v>
      </c>
    </row>
    <row r="9011" spans="1:12" s="194" customFormat="1" ht="24.6" customHeight="1" x14ac:dyDescent="0.15">
      <c r="A9011" s="626"/>
      <c r="B9011" s="209" t="s">
        <v>5064</v>
      </c>
      <c r="C9011" s="209" t="s">
        <v>2086</v>
      </c>
      <c r="D9011" s="211">
        <v>43417</v>
      </c>
      <c r="E9011" s="209" t="s">
        <v>5065</v>
      </c>
      <c r="F9011" s="614"/>
      <c r="G9011" s="615"/>
      <c r="H9011" s="618"/>
      <c r="I9011" s="619"/>
      <c r="J9011" s="621"/>
      <c r="K9011" s="621"/>
      <c r="L9011" s="623"/>
    </row>
    <row r="9012" spans="1:12" s="194" customFormat="1" ht="24.6" customHeight="1" x14ac:dyDescent="0.15">
      <c r="A9012" s="624">
        <v>1691</v>
      </c>
      <c r="B9012" s="203" t="s">
        <v>12</v>
      </c>
      <c r="C9012" s="207" t="s">
        <v>11</v>
      </c>
      <c r="D9012" s="207" t="s">
        <v>280</v>
      </c>
      <c r="E9012" s="207" t="s">
        <v>281</v>
      </c>
      <c r="F9012" s="627" t="s">
        <v>8</v>
      </c>
      <c r="G9012" s="628"/>
      <c r="H9012" s="629"/>
      <c r="I9012" s="630"/>
      <c r="J9012" s="630"/>
      <c r="K9012" s="630"/>
      <c r="L9012" s="631"/>
    </row>
    <row r="9013" spans="1:12" s="194" customFormat="1" ht="26.65" customHeight="1" x14ac:dyDescent="0.15">
      <c r="A9013" s="625"/>
      <c r="B9013" s="620" t="s">
        <v>5066</v>
      </c>
      <c r="C9013" s="632" t="s">
        <v>5067</v>
      </c>
      <c r="D9013" s="634">
        <v>43434</v>
      </c>
      <c r="E9013" s="620" t="s">
        <v>582</v>
      </c>
      <c r="F9013" s="636" t="s">
        <v>5068</v>
      </c>
      <c r="G9013" s="637"/>
      <c r="H9013" s="610" t="s">
        <v>286</v>
      </c>
      <c r="I9013" s="611"/>
      <c r="J9013" s="209" t="s">
        <v>287</v>
      </c>
      <c r="K9013" s="209" t="s">
        <v>16</v>
      </c>
      <c r="L9013" s="210">
        <v>654</v>
      </c>
    </row>
    <row r="9014" spans="1:12" s="194" customFormat="1" ht="191.45" customHeight="1" x14ac:dyDescent="0.15">
      <c r="A9014" s="625"/>
      <c r="B9014" s="621"/>
      <c r="C9014" s="633"/>
      <c r="D9014" s="635"/>
      <c r="E9014" s="621"/>
      <c r="F9014" s="638"/>
      <c r="G9014" s="639"/>
      <c r="H9014" s="610" t="s">
        <v>242</v>
      </c>
      <c r="I9014" s="611"/>
      <c r="J9014" s="209" t="s">
        <v>287</v>
      </c>
      <c r="K9014" s="209" t="s">
        <v>16</v>
      </c>
      <c r="L9014" s="210">
        <v>1247.82</v>
      </c>
    </row>
    <row r="9015" spans="1:12" s="194" customFormat="1" ht="24.6" customHeight="1" x14ac:dyDescent="0.15">
      <c r="A9015" s="625"/>
      <c r="B9015" s="203" t="s">
        <v>6</v>
      </c>
      <c r="C9015" s="207" t="s">
        <v>5</v>
      </c>
      <c r="D9015" s="207" t="s">
        <v>288</v>
      </c>
      <c r="E9015" s="207" t="s">
        <v>289</v>
      </c>
      <c r="F9015" s="612"/>
      <c r="G9015" s="613"/>
      <c r="H9015" s="616" t="s">
        <v>290</v>
      </c>
      <c r="I9015" s="617"/>
      <c r="J9015" s="620" t="s">
        <v>287</v>
      </c>
      <c r="K9015" s="620" t="s">
        <v>16</v>
      </c>
      <c r="L9015" s="622">
        <v>126</v>
      </c>
    </row>
    <row r="9016" spans="1:12" s="194" customFormat="1" ht="24.6" customHeight="1" x14ac:dyDescent="0.15">
      <c r="A9016" s="626"/>
      <c r="B9016" s="209" t="s">
        <v>832</v>
      </c>
      <c r="C9016" s="209" t="s">
        <v>5068</v>
      </c>
      <c r="D9016" s="211">
        <v>43439</v>
      </c>
      <c r="E9016" s="209" t="s">
        <v>5069</v>
      </c>
      <c r="F9016" s="614"/>
      <c r="G9016" s="615"/>
      <c r="H9016" s="618"/>
      <c r="I9016" s="619"/>
      <c r="J9016" s="621"/>
      <c r="K9016" s="621"/>
      <c r="L9016" s="623"/>
    </row>
    <row r="9017" spans="1:12" s="194" customFormat="1" ht="24.6" customHeight="1" x14ac:dyDescent="0.15">
      <c r="A9017" s="624">
        <v>1692</v>
      </c>
      <c r="B9017" s="203" t="s">
        <v>12</v>
      </c>
      <c r="C9017" s="207" t="s">
        <v>11</v>
      </c>
      <c r="D9017" s="207" t="s">
        <v>280</v>
      </c>
      <c r="E9017" s="207" t="s">
        <v>281</v>
      </c>
      <c r="F9017" s="627" t="s">
        <v>8</v>
      </c>
      <c r="G9017" s="628"/>
      <c r="H9017" s="629"/>
      <c r="I9017" s="630"/>
      <c r="J9017" s="630"/>
      <c r="K9017" s="630"/>
      <c r="L9017" s="631"/>
    </row>
    <row r="9018" spans="1:12" s="194" customFormat="1" ht="26.65" customHeight="1" x14ac:dyDescent="0.15">
      <c r="A9018" s="625"/>
      <c r="B9018" s="620" t="s">
        <v>5070</v>
      </c>
      <c r="C9018" s="620" t="s">
        <v>5071</v>
      </c>
      <c r="D9018" s="634">
        <v>43500</v>
      </c>
      <c r="E9018" s="620" t="s">
        <v>3739</v>
      </c>
      <c r="F9018" s="636" t="s">
        <v>5072</v>
      </c>
      <c r="G9018" s="637"/>
      <c r="H9018" s="610" t="s">
        <v>286</v>
      </c>
      <c r="I9018" s="611"/>
      <c r="J9018" s="209" t="s">
        <v>287</v>
      </c>
      <c r="K9018" s="209" t="s">
        <v>16</v>
      </c>
      <c r="L9018" s="210">
        <v>278</v>
      </c>
    </row>
    <row r="9019" spans="1:12" s="194" customFormat="1" ht="19.149999999999999" customHeight="1" x14ac:dyDescent="0.15">
      <c r="A9019" s="625"/>
      <c r="B9019" s="621"/>
      <c r="C9019" s="621"/>
      <c r="D9019" s="635"/>
      <c r="E9019" s="621"/>
      <c r="F9019" s="638"/>
      <c r="G9019" s="639"/>
      <c r="H9019" s="610" t="s">
        <v>242</v>
      </c>
      <c r="I9019" s="611"/>
      <c r="J9019" s="209" t="s">
        <v>287</v>
      </c>
      <c r="K9019" s="209" t="s">
        <v>16</v>
      </c>
      <c r="L9019" s="210">
        <v>203.35</v>
      </c>
    </row>
    <row r="9020" spans="1:12" s="194" customFormat="1" ht="24.6" customHeight="1" x14ac:dyDescent="0.15">
      <c r="A9020" s="625"/>
      <c r="B9020" s="203" t="s">
        <v>6</v>
      </c>
      <c r="C9020" s="207" t="s">
        <v>5</v>
      </c>
      <c r="D9020" s="207" t="s">
        <v>288</v>
      </c>
      <c r="E9020" s="207" t="s">
        <v>289</v>
      </c>
      <c r="F9020" s="612"/>
      <c r="G9020" s="613"/>
      <c r="H9020" s="616" t="s">
        <v>290</v>
      </c>
      <c r="I9020" s="617"/>
      <c r="J9020" s="620" t="s">
        <v>287</v>
      </c>
      <c r="K9020" s="620" t="s">
        <v>16</v>
      </c>
      <c r="L9020" s="622">
        <v>96</v>
      </c>
    </row>
    <row r="9021" spans="1:12" s="194" customFormat="1" ht="24.6" customHeight="1" x14ac:dyDescent="0.15">
      <c r="A9021" s="626"/>
      <c r="B9021" s="209" t="s">
        <v>317</v>
      </c>
      <c r="C9021" s="209" t="s">
        <v>5072</v>
      </c>
      <c r="D9021" s="211">
        <v>43501</v>
      </c>
      <c r="E9021" s="209" t="s">
        <v>4550</v>
      </c>
      <c r="F9021" s="614"/>
      <c r="G9021" s="615"/>
      <c r="H9021" s="618"/>
      <c r="I9021" s="619"/>
      <c r="J9021" s="621"/>
      <c r="K9021" s="621"/>
      <c r="L9021" s="623"/>
    </row>
    <row r="9022" spans="1:12" s="194" customFormat="1" ht="24.6" customHeight="1" x14ac:dyDescent="0.15">
      <c r="A9022" s="624">
        <v>1693</v>
      </c>
      <c r="B9022" s="203" t="s">
        <v>12</v>
      </c>
      <c r="C9022" s="207" t="s">
        <v>11</v>
      </c>
      <c r="D9022" s="207" t="s">
        <v>280</v>
      </c>
      <c r="E9022" s="207" t="s">
        <v>281</v>
      </c>
      <c r="F9022" s="627" t="s">
        <v>8</v>
      </c>
      <c r="G9022" s="628"/>
      <c r="H9022" s="629"/>
      <c r="I9022" s="630"/>
      <c r="J9022" s="630"/>
      <c r="K9022" s="630"/>
      <c r="L9022" s="631"/>
    </row>
    <row r="9023" spans="1:12" s="194" customFormat="1" ht="26.65" customHeight="1" x14ac:dyDescent="0.15">
      <c r="A9023" s="625"/>
      <c r="B9023" s="620" t="s">
        <v>5073</v>
      </c>
      <c r="C9023" s="632" t="s">
        <v>5074</v>
      </c>
      <c r="D9023" s="634">
        <v>43400</v>
      </c>
      <c r="E9023" s="620" t="s">
        <v>628</v>
      </c>
      <c r="F9023" s="636" t="s">
        <v>1379</v>
      </c>
      <c r="G9023" s="637"/>
      <c r="H9023" s="610" t="s">
        <v>286</v>
      </c>
      <c r="I9023" s="611"/>
      <c r="J9023" s="209" t="s">
        <v>287</v>
      </c>
      <c r="K9023" s="209" t="s">
        <v>16</v>
      </c>
      <c r="L9023" s="210">
        <v>326.19</v>
      </c>
    </row>
    <row r="9024" spans="1:12" s="194" customFormat="1" ht="309.75" customHeight="1" x14ac:dyDescent="0.15">
      <c r="A9024" s="625"/>
      <c r="B9024" s="621"/>
      <c r="C9024" s="633"/>
      <c r="D9024" s="635"/>
      <c r="E9024" s="621"/>
      <c r="F9024" s="638"/>
      <c r="G9024" s="639"/>
      <c r="H9024" s="610" t="s">
        <v>242</v>
      </c>
      <c r="I9024" s="611"/>
      <c r="J9024" s="209" t="s">
        <v>287</v>
      </c>
      <c r="K9024" s="209" t="s">
        <v>16</v>
      </c>
      <c r="L9024" s="210">
        <v>101.2</v>
      </c>
    </row>
    <row r="9025" spans="1:12" s="194" customFormat="1" ht="24.6" customHeight="1" x14ac:dyDescent="0.15">
      <c r="A9025" s="625"/>
      <c r="B9025" s="203" t="s">
        <v>6</v>
      </c>
      <c r="C9025" s="207" t="s">
        <v>5</v>
      </c>
      <c r="D9025" s="207" t="s">
        <v>288</v>
      </c>
      <c r="E9025" s="207" t="s">
        <v>289</v>
      </c>
      <c r="F9025" s="612"/>
      <c r="G9025" s="613"/>
      <c r="H9025" s="616" t="s">
        <v>290</v>
      </c>
      <c r="I9025" s="617"/>
      <c r="J9025" s="620" t="s">
        <v>287</v>
      </c>
      <c r="K9025" s="620" t="s">
        <v>16</v>
      </c>
      <c r="L9025" s="622">
        <v>680</v>
      </c>
    </row>
    <row r="9026" spans="1:12" s="194" customFormat="1" ht="24.6" customHeight="1" x14ac:dyDescent="0.15">
      <c r="A9026" s="626"/>
      <c r="B9026" s="209" t="s">
        <v>460</v>
      </c>
      <c r="C9026" s="209" t="s">
        <v>1379</v>
      </c>
      <c r="D9026" s="211">
        <v>43404</v>
      </c>
      <c r="E9026" s="209" t="s">
        <v>2102</v>
      </c>
      <c r="F9026" s="614"/>
      <c r="G9026" s="615"/>
      <c r="H9026" s="618"/>
      <c r="I9026" s="619"/>
      <c r="J9026" s="621"/>
      <c r="K9026" s="621"/>
      <c r="L9026" s="623"/>
    </row>
    <row r="9027" spans="1:12" s="194" customFormat="1" ht="24.6" customHeight="1" x14ac:dyDescent="0.15">
      <c r="A9027" s="624">
        <v>1694</v>
      </c>
      <c r="B9027" s="203" t="s">
        <v>12</v>
      </c>
      <c r="C9027" s="207" t="s">
        <v>11</v>
      </c>
      <c r="D9027" s="207" t="s">
        <v>280</v>
      </c>
      <c r="E9027" s="207" t="s">
        <v>281</v>
      </c>
      <c r="F9027" s="627" t="s">
        <v>8</v>
      </c>
      <c r="G9027" s="628"/>
      <c r="H9027" s="629"/>
      <c r="I9027" s="630"/>
      <c r="J9027" s="630"/>
      <c r="K9027" s="630"/>
      <c r="L9027" s="631"/>
    </row>
    <row r="9028" spans="1:12" s="194" customFormat="1" ht="26.65" customHeight="1" x14ac:dyDescent="0.15">
      <c r="A9028" s="625"/>
      <c r="B9028" s="620" t="s">
        <v>5073</v>
      </c>
      <c r="C9028" s="632" t="s">
        <v>5074</v>
      </c>
      <c r="D9028" s="634">
        <v>43400</v>
      </c>
      <c r="E9028" s="620" t="s">
        <v>628</v>
      </c>
      <c r="F9028" s="636" t="s">
        <v>2751</v>
      </c>
      <c r="G9028" s="637"/>
      <c r="H9028" s="610" t="s">
        <v>286</v>
      </c>
      <c r="I9028" s="611"/>
      <c r="J9028" s="209" t="s">
        <v>287</v>
      </c>
      <c r="K9028" s="209" t="s">
        <v>16</v>
      </c>
      <c r="L9028" s="210">
        <v>954.61</v>
      </c>
    </row>
    <row r="9029" spans="1:12" s="194" customFormat="1" ht="309.75" customHeight="1" x14ac:dyDescent="0.15">
      <c r="A9029" s="625"/>
      <c r="B9029" s="621"/>
      <c r="C9029" s="633"/>
      <c r="D9029" s="635"/>
      <c r="E9029" s="621"/>
      <c r="F9029" s="638"/>
      <c r="G9029" s="639"/>
      <c r="H9029" s="610" t="s">
        <v>242</v>
      </c>
      <c r="I9029" s="611"/>
      <c r="J9029" s="209" t="s">
        <v>287</v>
      </c>
      <c r="K9029" s="209" t="s">
        <v>16</v>
      </c>
      <c r="L9029" s="210">
        <v>158.19999999999999</v>
      </c>
    </row>
    <row r="9030" spans="1:12" s="194" customFormat="1" ht="24.6" customHeight="1" x14ac:dyDescent="0.15">
      <c r="A9030" s="625"/>
      <c r="B9030" s="203" t="s">
        <v>6</v>
      </c>
      <c r="C9030" s="207" t="s">
        <v>5</v>
      </c>
      <c r="D9030" s="207" t="s">
        <v>288</v>
      </c>
      <c r="E9030" s="207" t="s">
        <v>289</v>
      </c>
      <c r="F9030" s="612"/>
      <c r="G9030" s="613"/>
      <c r="H9030" s="616" t="s">
        <v>290</v>
      </c>
      <c r="I9030" s="617"/>
      <c r="J9030" s="620" t="s">
        <v>287</v>
      </c>
      <c r="K9030" s="620" t="s">
        <v>16</v>
      </c>
      <c r="L9030" s="622">
        <v>550</v>
      </c>
    </row>
    <row r="9031" spans="1:12" s="194" customFormat="1" ht="24.6" customHeight="1" x14ac:dyDescent="0.15">
      <c r="A9031" s="626"/>
      <c r="B9031" s="209" t="s">
        <v>460</v>
      </c>
      <c r="C9031" s="209" t="s">
        <v>2751</v>
      </c>
      <c r="D9031" s="211">
        <v>43404</v>
      </c>
      <c r="E9031" s="209" t="s">
        <v>2102</v>
      </c>
      <c r="F9031" s="614"/>
      <c r="G9031" s="615"/>
      <c r="H9031" s="618"/>
      <c r="I9031" s="619"/>
      <c r="J9031" s="621"/>
      <c r="K9031" s="621"/>
      <c r="L9031" s="623"/>
    </row>
    <row r="9032" spans="1:12" s="194" customFormat="1" ht="24.6" customHeight="1" x14ac:dyDescent="0.15">
      <c r="A9032" s="624">
        <v>1695</v>
      </c>
      <c r="B9032" s="203" t="s">
        <v>12</v>
      </c>
      <c r="C9032" s="207" t="s">
        <v>11</v>
      </c>
      <c r="D9032" s="207" t="s">
        <v>280</v>
      </c>
      <c r="E9032" s="207" t="s">
        <v>281</v>
      </c>
      <c r="F9032" s="627" t="s">
        <v>8</v>
      </c>
      <c r="G9032" s="628"/>
      <c r="H9032" s="629"/>
      <c r="I9032" s="630"/>
      <c r="J9032" s="630"/>
      <c r="K9032" s="630"/>
      <c r="L9032" s="631"/>
    </row>
    <row r="9033" spans="1:12" s="194" customFormat="1" ht="26.65" customHeight="1" x14ac:dyDescent="0.15">
      <c r="A9033" s="625"/>
      <c r="B9033" s="620" t="s">
        <v>5073</v>
      </c>
      <c r="C9033" s="632" t="s">
        <v>5075</v>
      </c>
      <c r="D9033" s="634">
        <v>43407</v>
      </c>
      <c r="E9033" s="620" t="s">
        <v>1244</v>
      </c>
      <c r="F9033" s="636" t="s">
        <v>5076</v>
      </c>
      <c r="G9033" s="637"/>
      <c r="H9033" s="610" t="s">
        <v>286</v>
      </c>
      <c r="I9033" s="611"/>
      <c r="J9033" s="209" t="s">
        <v>287</v>
      </c>
      <c r="K9033" s="209" t="s">
        <v>16</v>
      </c>
      <c r="L9033" s="210">
        <v>473.32</v>
      </c>
    </row>
    <row r="9034" spans="1:12" s="194" customFormat="1" ht="212.85" customHeight="1" x14ac:dyDescent="0.15">
      <c r="A9034" s="625"/>
      <c r="B9034" s="621"/>
      <c r="C9034" s="633"/>
      <c r="D9034" s="635"/>
      <c r="E9034" s="621"/>
      <c r="F9034" s="638"/>
      <c r="G9034" s="639"/>
      <c r="H9034" s="610" t="s">
        <v>242</v>
      </c>
      <c r="I9034" s="611"/>
      <c r="J9034" s="209" t="s">
        <v>287</v>
      </c>
      <c r="K9034" s="209" t="s">
        <v>16</v>
      </c>
      <c r="L9034" s="210">
        <v>2708.62</v>
      </c>
    </row>
    <row r="9035" spans="1:12" s="194" customFormat="1" ht="24.6" customHeight="1" x14ac:dyDescent="0.15">
      <c r="A9035" s="625"/>
      <c r="B9035" s="203" t="s">
        <v>6</v>
      </c>
      <c r="C9035" s="207" t="s">
        <v>5</v>
      </c>
      <c r="D9035" s="207" t="s">
        <v>288</v>
      </c>
      <c r="E9035" s="207" t="s">
        <v>289</v>
      </c>
      <c r="F9035" s="612"/>
      <c r="G9035" s="613"/>
      <c r="H9035" s="616" t="s">
        <v>290</v>
      </c>
      <c r="I9035" s="617"/>
      <c r="J9035" s="620" t="s">
        <v>287</v>
      </c>
      <c r="K9035" s="620" t="s">
        <v>16</v>
      </c>
      <c r="L9035" s="622">
        <v>567.79</v>
      </c>
    </row>
    <row r="9036" spans="1:12" s="194" customFormat="1" ht="24.6" customHeight="1" x14ac:dyDescent="0.15">
      <c r="A9036" s="626"/>
      <c r="B9036" s="209" t="s">
        <v>460</v>
      </c>
      <c r="C9036" s="209" t="s">
        <v>5076</v>
      </c>
      <c r="D9036" s="211">
        <v>43411</v>
      </c>
      <c r="E9036" s="209" t="s">
        <v>537</v>
      </c>
      <c r="F9036" s="614"/>
      <c r="G9036" s="615"/>
      <c r="H9036" s="618"/>
      <c r="I9036" s="619"/>
      <c r="J9036" s="621"/>
      <c r="K9036" s="621"/>
      <c r="L9036" s="623"/>
    </row>
    <row r="9037" spans="1:12" s="194" customFormat="1" ht="24.6" customHeight="1" x14ac:dyDescent="0.15">
      <c r="A9037" s="624">
        <v>1696</v>
      </c>
      <c r="B9037" s="203" t="s">
        <v>12</v>
      </c>
      <c r="C9037" s="207" t="s">
        <v>11</v>
      </c>
      <c r="D9037" s="207" t="s">
        <v>280</v>
      </c>
      <c r="E9037" s="207" t="s">
        <v>281</v>
      </c>
      <c r="F9037" s="627" t="s">
        <v>8</v>
      </c>
      <c r="G9037" s="628"/>
      <c r="H9037" s="629"/>
      <c r="I9037" s="630"/>
      <c r="J9037" s="630"/>
      <c r="K9037" s="630"/>
      <c r="L9037" s="631"/>
    </row>
    <row r="9038" spans="1:12" s="194" customFormat="1" ht="26.65" customHeight="1" x14ac:dyDescent="0.15">
      <c r="A9038" s="625"/>
      <c r="B9038" s="620" t="s">
        <v>5073</v>
      </c>
      <c r="C9038" s="632" t="s">
        <v>5077</v>
      </c>
      <c r="D9038" s="634">
        <v>43439</v>
      </c>
      <c r="E9038" s="620" t="s">
        <v>377</v>
      </c>
      <c r="F9038" s="636" t="s">
        <v>709</v>
      </c>
      <c r="G9038" s="637"/>
      <c r="H9038" s="610" t="s">
        <v>286</v>
      </c>
      <c r="I9038" s="611"/>
      <c r="J9038" s="209" t="s">
        <v>287</v>
      </c>
      <c r="K9038" s="209" t="s">
        <v>16</v>
      </c>
      <c r="L9038" s="210">
        <v>326</v>
      </c>
    </row>
    <row r="9039" spans="1:12" s="194" customFormat="1" ht="320.45" customHeight="1" x14ac:dyDescent="0.15">
      <c r="A9039" s="625"/>
      <c r="B9039" s="621"/>
      <c r="C9039" s="633"/>
      <c r="D9039" s="635"/>
      <c r="E9039" s="621"/>
      <c r="F9039" s="638"/>
      <c r="G9039" s="639"/>
      <c r="H9039" s="610" t="s">
        <v>242</v>
      </c>
      <c r="I9039" s="611"/>
      <c r="J9039" s="209" t="s">
        <v>287</v>
      </c>
      <c r="K9039" s="209" t="s">
        <v>16</v>
      </c>
      <c r="L9039" s="210">
        <v>200</v>
      </c>
    </row>
    <row r="9040" spans="1:12" s="194" customFormat="1" ht="24.6" customHeight="1" x14ac:dyDescent="0.15">
      <c r="A9040" s="625"/>
      <c r="B9040" s="203" t="s">
        <v>6</v>
      </c>
      <c r="C9040" s="207" t="s">
        <v>5</v>
      </c>
      <c r="D9040" s="207" t="s">
        <v>288</v>
      </c>
      <c r="E9040" s="207" t="s">
        <v>289</v>
      </c>
      <c r="F9040" s="612"/>
      <c r="G9040" s="613"/>
      <c r="H9040" s="616" t="s">
        <v>290</v>
      </c>
      <c r="I9040" s="617"/>
      <c r="J9040" s="620" t="s">
        <v>287</v>
      </c>
      <c r="K9040" s="620" t="s">
        <v>287</v>
      </c>
      <c r="L9040" s="622">
        <v>0</v>
      </c>
    </row>
    <row r="9041" spans="1:12" s="194" customFormat="1" ht="24.6" customHeight="1" x14ac:dyDescent="0.15">
      <c r="A9041" s="626"/>
      <c r="B9041" s="209" t="s">
        <v>460</v>
      </c>
      <c r="C9041" s="209" t="s">
        <v>709</v>
      </c>
      <c r="D9041" s="211">
        <v>43440</v>
      </c>
      <c r="E9041" s="209" t="s">
        <v>757</v>
      </c>
      <c r="F9041" s="614"/>
      <c r="G9041" s="615"/>
      <c r="H9041" s="618"/>
      <c r="I9041" s="619"/>
      <c r="J9041" s="621"/>
      <c r="K9041" s="621"/>
      <c r="L9041" s="623"/>
    </row>
    <row r="9042" spans="1:12" s="194" customFormat="1" ht="24.6" customHeight="1" x14ac:dyDescent="0.15">
      <c r="A9042" s="624">
        <v>1697</v>
      </c>
      <c r="B9042" s="203" t="s">
        <v>12</v>
      </c>
      <c r="C9042" s="207" t="s">
        <v>11</v>
      </c>
      <c r="D9042" s="207" t="s">
        <v>280</v>
      </c>
      <c r="E9042" s="207" t="s">
        <v>281</v>
      </c>
      <c r="F9042" s="627" t="s">
        <v>8</v>
      </c>
      <c r="G9042" s="628"/>
      <c r="H9042" s="629"/>
      <c r="I9042" s="630"/>
      <c r="J9042" s="630"/>
      <c r="K9042" s="630"/>
      <c r="L9042" s="631"/>
    </row>
    <row r="9043" spans="1:12" s="194" customFormat="1" ht="26.65" customHeight="1" x14ac:dyDescent="0.15">
      <c r="A9043" s="625"/>
      <c r="B9043" s="620" t="s">
        <v>5073</v>
      </c>
      <c r="C9043" s="632" t="s">
        <v>5078</v>
      </c>
      <c r="D9043" s="634">
        <v>43449</v>
      </c>
      <c r="E9043" s="620" t="s">
        <v>582</v>
      </c>
      <c r="F9043" s="636" t="s">
        <v>5079</v>
      </c>
      <c r="G9043" s="637"/>
      <c r="H9043" s="610" t="s">
        <v>286</v>
      </c>
      <c r="I9043" s="611"/>
      <c r="J9043" s="209" t="s">
        <v>287</v>
      </c>
      <c r="K9043" s="209" t="s">
        <v>16</v>
      </c>
      <c r="L9043" s="210">
        <v>529.12</v>
      </c>
    </row>
    <row r="9044" spans="1:12" s="194" customFormat="1" ht="191.45" customHeight="1" x14ac:dyDescent="0.15">
      <c r="A9044" s="625"/>
      <c r="B9044" s="621"/>
      <c r="C9044" s="633"/>
      <c r="D9044" s="635"/>
      <c r="E9044" s="621"/>
      <c r="F9044" s="638"/>
      <c r="G9044" s="639"/>
      <c r="H9044" s="610" t="s">
        <v>242</v>
      </c>
      <c r="I9044" s="611"/>
      <c r="J9044" s="209" t="s">
        <v>287</v>
      </c>
      <c r="K9044" s="209" t="s">
        <v>16</v>
      </c>
      <c r="L9044" s="210">
        <v>3844</v>
      </c>
    </row>
    <row r="9045" spans="1:12" s="194" customFormat="1" ht="24.6" customHeight="1" x14ac:dyDescent="0.15">
      <c r="A9045" s="625"/>
      <c r="B9045" s="203" t="s">
        <v>6</v>
      </c>
      <c r="C9045" s="207" t="s">
        <v>5</v>
      </c>
      <c r="D9045" s="207" t="s">
        <v>288</v>
      </c>
      <c r="E9045" s="207" t="s">
        <v>289</v>
      </c>
      <c r="F9045" s="612"/>
      <c r="G9045" s="613"/>
      <c r="H9045" s="616" t="s">
        <v>290</v>
      </c>
      <c r="I9045" s="617"/>
      <c r="J9045" s="620" t="s">
        <v>287</v>
      </c>
      <c r="K9045" s="620" t="s">
        <v>287</v>
      </c>
      <c r="L9045" s="622">
        <v>0</v>
      </c>
    </row>
    <row r="9046" spans="1:12" s="194" customFormat="1" ht="24.6" customHeight="1" x14ac:dyDescent="0.15">
      <c r="A9046" s="626"/>
      <c r="B9046" s="209" t="s">
        <v>460</v>
      </c>
      <c r="C9046" s="209" t="s">
        <v>5079</v>
      </c>
      <c r="D9046" s="211">
        <v>43452</v>
      </c>
      <c r="E9046" s="209" t="s">
        <v>5080</v>
      </c>
      <c r="F9046" s="614"/>
      <c r="G9046" s="615"/>
      <c r="H9046" s="618"/>
      <c r="I9046" s="619"/>
      <c r="J9046" s="621"/>
      <c r="K9046" s="621"/>
      <c r="L9046" s="623"/>
    </row>
    <row r="9047" spans="1:12" s="194" customFormat="1" ht="24.6" customHeight="1" x14ac:dyDescent="0.15">
      <c r="A9047" s="624">
        <v>1698</v>
      </c>
      <c r="B9047" s="203" t="s">
        <v>12</v>
      </c>
      <c r="C9047" s="207" t="s">
        <v>11</v>
      </c>
      <c r="D9047" s="207" t="s">
        <v>280</v>
      </c>
      <c r="E9047" s="207" t="s">
        <v>281</v>
      </c>
      <c r="F9047" s="627" t="s">
        <v>8</v>
      </c>
      <c r="G9047" s="628"/>
      <c r="H9047" s="629"/>
      <c r="I9047" s="630"/>
      <c r="J9047" s="630"/>
      <c r="K9047" s="630"/>
      <c r="L9047" s="631"/>
    </row>
    <row r="9048" spans="1:12" s="194" customFormat="1" ht="26.65" customHeight="1" x14ac:dyDescent="0.15">
      <c r="A9048" s="625"/>
      <c r="B9048" s="620" t="s">
        <v>5073</v>
      </c>
      <c r="C9048" s="632" t="s">
        <v>5081</v>
      </c>
      <c r="D9048" s="634">
        <v>43510</v>
      </c>
      <c r="E9048" s="620" t="s">
        <v>1185</v>
      </c>
      <c r="F9048" s="636" t="s">
        <v>5082</v>
      </c>
      <c r="G9048" s="637"/>
      <c r="H9048" s="610" t="s">
        <v>286</v>
      </c>
      <c r="I9048" s="611"/>
      <c r="J9048" s="209" t="s">
        <v>287</v>
      </c>
      <c r="K9048" s="209" t="s">
        <v>16</v>
      </c>
      <c r="L9048" s="210">
        <v>372.81</v>
      </c>
    </row>
    <row r="9049" spans="1:12" s="194" customFormat="1" ht="341.85" customHeight="1" x14ac:dyDescent="0.15">
      <c r="A9049" s="625"/>
      <c r="B9049" s="621"/>
      <c r="C9049" s="633"/>
      <c r="D9049" s="635"/>
      <c r="E9049" s="621"/>
      <c r="F9049" s="638"/>
      <c r="G9049" s="639"/>
      <c r="H9049" s="610" t="s">
        <v>242</v>
      </c>
      <c r="I9049" s="611"/>
      <c r="J9049" s="209" t="s">
        <v>287</v>
      </c>
      <c r="K9049" s="209" t="s">
        <v>16</v>
      </c>
      <c r="L9049" s="210">
        <v>228.23</v>
      </c>
    </row>
    <row r="9050" spans="1:12" s="194" customFormat="1" ht="24.6" customHeight="1" x14ac:dyDescent="0.15">
      <c r="A9050" s="625"/>
      <c r="B9050" s="203" t="s">
        <v>6</v>
      </c>
      <c r="C9050" s="207" t="s">
        <v>5</v>
      </c>
      <c r="D9050" s="207" t="s">
        <v>288</v>
      </c>
      <c r="E9050" s="207" t="s">
        <v>289</v>
      </c>
      <c r="F9050" s="612"/>
      <c r="G9050" s="613"/>
      <c r="H9050" s="616" t="s">
        <v>290</v>
      </c>
      <c r="I9050" s="617"/>
      <c r="J9050" s="620" t="s">
        <v>287</v>
      </c>
      <c r="K9050" s="620" t="s">
        <v>16</v>
      </c>
      <c r="L9050" s="622">
        <v>285.97000000000003</v>
      </c>
    </row>
    <row r="9051" spans="1:12" s="194" customFormat="1" ht="24.6" customHeight="1" x14ac:dyDescent="0.15">
      <c r="A9051" s="626"/>
      <c r="B9051" s="209" t="s">
        <v>460</v>
      </c>
      <c r="C9051" s="209" t="s">
        <v>5082</v>
      </c>
      <c r="D9051" s="211">
        <v>43513</v>
      </c>
      <c r="E9051" s="209" t="s">
        <v>1994</v>
      </c>
      <c r="F9051" s="614"/>
      <c r="G9051" s="615"/>
      <c r="H9051" s="618"/>
      <c r="I9051" s="619"/>
      <c r="J9051" s="621"/>
      <c r="K9051" s="621"/>
      <c r="L9051" s="623"/>
    </row>
    <row r="9052" spans="1:12" s="194" customFormat="1" ht="24.6" customHeight="1" x14ac:dyDescent="0.15">
      <c r="A9052" s="624">
        <v>1699</v>
      </c>
      <c r="B9052" s="203" t="s">
        <v>12</v>
      </c>
      <c r="C9052" s="207" t="s">
        <v>11</v>
      </c>
      <c r="D9052" s="207" t="s">
        <v>280</v>
      </c>
      <c r="E9052" s="207" t="s">
        <v>281</v>
      </c>
      <c r="F9052" s="627" t="s">
        <v>8</v>
      </c>
      <c r="G9052" s="628"/>
      <c r="H9052" s="629"/>
      <c r="I9052" s="630"/>
      <c r="J9052" s="630"/>
      <c r="K9052" s="630"/>
      <c r="L9052" s="631"/>
    </row>
    <row r="9053" spans="1:12" s="194" customFormat="1" ht="26.65" customHeight="1" x14ac:dyDescent="0.15">
      <c r="A9053" s="625"/>
      <c r="B9053" s="620" t="s">
        <v>5073</v>
      </c>
      <c r="C9053" s="632" t="s">
        <v>5083</v>
      </c>
      <c r="D9053" s="634">
        <v>43540</v>
      </c>
      <c r="E9053" s="620" t="s">
        <v>5084</v>
      </c>
      <c r="F9053" s="636" t="s">
        <v>405</v>
      </c>
      <c r="G9053" s="637"/>
      <c r="H9053" s="610" t="s">
        <v>286</v>
      </c>
      <c r="I9053" s="611"/>
      <c r="J9053" s="209" t="s">
        <v>287</v>
      </c>
      <c r="K9053" s="209" t="s">
        <v>16</v>
      </c>
      <c r="L9053" s="210">
        <v>606</v>
      </c>
    </row>
    <row r="9054" spans="1:12" s="194" customFormat="1" ht="234.2" customHeight="1" x14ac:dyDescent="0.15">
      <c r="A9054" s="625"/>
      <c r="B9054" s="621"/>
      <c r="C9054" s="633"/>
      <c r="D9054" s="635"/>
      <c r="E9054" s="621"/>
      <c r="F9054" s="638"/>
      <c r="G9054" s="639"/>
      <c r="H9054" s="610" t="s">
        <v>242</v>
      </c>
      <c r="I9054" s="611"/>
      <c r="J9054" s="209" t="s">
        <v>287</v>
      </c>
      <c r="K9054" s="209" t="s">
        <v>16</v>
      </c>
      <c r="L9054" s="210">
        <v>216.6</v>
      </c>
    </row>
    <row r="9055" spans="1:12" s="194" customFormat="1" ht="24.6" customHeight="1" x14ac:dyDescent="0.15">
      <c r="A9055" s="625"/>
      <c r="B9055" s="203" t="s">
        <v>6</v>
      </c>
      <c r="C9055" s="207" t="s">
        <v>5</v>
      </c>
      <c r="D9055" s="207" t="s">
        <v>288</v>
      </c>
      <c r="E9055" s="207" t="s">
        <v>289</v>
      </c>
      <c r="F9055" s="612"/>
      <c r="G9055" s="613"/>
      <c r="H9055" s="616" t="s">
        <v>290</v>
      </c>
      <c r="I9055" s="617"/>
      <c r="J9055" s="620" t="s">
        <v>287</v>
      </c>
      <c r="K9055" s="620" t="s">
        <v>16</v>
      </c>
      <c r="L9055" s="622">
        <v>201.6</v>
      </c>
    </row>
    <row r="9056" spans="1:12" s="194" customFormat="1" ht="24.6" customHeight="1" x14ac:dyDescent="0.15">
      <c r="A9056" s="626"/>
      <c r="B9056" s="209" t="s">
        <v>460</v>
      </c>
      <c r="C9056" s="209" t="s">
        <v>405</v>
      </c>
      <c r="D9056" s="211">
        <v>43543</v>
      </c>
      <c r="E9056" s="209" t="s">
        <v>5085</v>
      </c>
      <c r="F9056" s="614"/>
      <c r="G9056" s="615"/>
      <c r="H9056" s="618"/>
      <c r="I9056" s="619"/>
      <c r="J9056" s="621"/>
      <c r="K9056" s="621"/>
      <c r="L9056" s="623"/>
    </row>
    <row r="9057" spans="1:12" s="194" customFormat="1" ht="24.6" customHeight="1" x14ac:dyDescent="0.15">
      <c r="A9057" s="624">
        <v>1700</v>
      </c>
      <c r="B9057" s="203" t="s">
        <v>12</v>
      </c>
      <c r="C9057" s="207" t="s">
        <v>11</v>
      </c>
      <c r="D9057" s="207" t="s">
        <v>280</v>
      </c>
      <c r="E9057" s="207" t="s">
        <v>281</v>
      </c>
      <c r="F9057" s="627" t="s">
        <v>8</v>
      </c>
      <c r="G9057" s="628"/>
      <c r="H9057" s="629"/>
      <c r="I9057" s="630"/>
      <c r="J9057" s="630"/>
      <c r="K9057" s="630"/>
      <c r="L9057" s="631"/>
    </row>
    <row r="9058" spans="1:12" s="194" customFormat="1" ht="26.65" customHeight="1" x14ac:dyDescent="0.15">
      <c r="A9058" s="625"/>
      <c r="B9058" s="620" t="s">
        <v>5073</v>
      </c>
      <c r="C9058" s="632" t="s">
        <v>5086</v>
      </c>
      <c r="D9058" s="634">
        <v>43555</v>
      </c>
      <c r="E9058" s="620" t="s">
        <v>770</v>
      </c>
      <c r="F9058" s="636" t="s">
        <v>1293</v>
      </c>
      <c r="G9058" s="637"/>
      <c r="H9058" s="610" t="s">
        <v>286</v>
      </c>
      <c r="I9058" s="611"/>
      <c r="J9058" s="209" t="s">
        <v>287</v>
      </c>
      <c r="K9058" s="209" t="s">
        <v>16</v>
      </c>
      <c r="L9058" s="210">
        <v>150.54</v>
      </c>
    </row>
    <row r="9059" spans="1:12" s="194" customFormat="1" ht="299.10000000000002" customHeight="1" x14ac:dyDescent="0.15">
      <c r="A9059" s="625"/>
      <c r="B9059" s="621"/>
      <c r="C9059" s="633"/>
      <c r="D9059" s="635"/>
      <c r="E9059" s="621"/>
      <c r="F9059" s="638"/>
      <c r="G9059" s="639"/>
      <c r="H9059" s="610" t="s">
        <v>242</v>
      </c>
      <c r="I9059" s="611"/>
      <c r="J9059" s="209" t="s">
        <v>287</v>
      </c>
      <c r="K9059" s="209" t="s">
        <v>16</v>
      </c>
      <c r="L9059" s="210">
        <v>385.61</v>
      </c>
    </row>
    <row r="9060" spans="1:12" s="194" customFormat="1" ht="24.6" customHeight="1" x14ac:dyDescent="0.15">
      <c r="A9060" s="625"/>
      <c r="B9060" s="203" t="s">
        <v>6</v>
      </c>
      <c r="C9060" s="207" t="s">
        <v>5</v>
      </c>
      <c r="D9060" s="207" t="s">
        <v>288</v>
      </c>
      <c r="E9060" s="207" t="s">
        <v>289</v>
      </c>
      <c r="F9060" s="612"/>
      <c r="G9060" s="613"/>
      <c r="H9060" s="616" t="s">
        <v>290</v>
      </c>
      <c r="I9060" s="617"/>
      <c r="J9060" s="620" t="s">
        <v>287</v>
      </c>
      <c r="K9060" s="620" t="s">
        <v>16</v>
      </c>
      <c r="L9060" s="622">
        <v>680</v>
      </c>
    </row>
    <row r="9061" spans="1:12" s="194" customFormat="1" ht="24.6" customHeight="1" x14ac:dyDescent="0.15">
      <c r="A9061" s="626"/>
      <c r="B9061" s="209" t="s">
        <v>460</v>
      </c>
      <c r="C9061" s="209" t="s">
        <v>1293</v>
      </c>
      <c r="D9061" s="211">
        <v>43556</v>
      </c>
      <c r="E9061" s="209" t="s">
        <v>4622</v>
      </c>
      <c r="F9061" s="614"/>
      <c r="G9061" s="615"/>
      <c r="H9061" s="618"/>
      <c r="I9061" s="619"/>
      <c r="J9061" s="621"/>
      <c r="K9061" s="621"/>
      <c r="L9061" s="623"/>
    </row>
    <row r="9062" spans="1:12" s="194" customFormat="1" ht="24.6" customHeight="1" x14ac:dyDescent="0.15">
      <c r="A9062" s="624">
        <v>1701</v>
      </c>
      <c r="B9062" s="203" t="s">
        <v>12</v>
      </c>
      <c r="C9062" s="207" t="s">
        <v>11</v>
      </c>
      <c r="D9062" s="207" t="s">
        <v>280</v>
      </c>
      <c r="E9062" s="207" t="s">
        <v>281</v>
      </c>
      <c r="F9062" s="627" t="s">
        <v>8</v>
      </c>
      <c r="G9062" s="628"/>
      <c r="H9062" s="629"/>
      <c r="I9062" s="630"/>
      <c r="J9062" s="630"/>
      <c r="K9062" s="630"/>
      <c r="L9062" s="631"/>
    </row>
    <row r="9063" spans="1:12" s="194" customFormat="1" ht="26.65" customHeight="1" x14ac:dyDescent="0.15">
      <c r="A9063" s="625"/>
      <c r="B9063" s="620" t="s">
        <v>5087</v>
      </c>
      <c r="C9063" s="632" t="s">
        <v>5088</v>
      </c>
      <c r="D9063" s="634">
        <v>43409</v>
      </c>
      <c r="E9063" s="620" t="s">
        <v>331</v>
      </c>
      <c r="F9063" s="636" t="s">
        <v>316</v>
      </c>
      <c r="G9063" s="637"/>
      <c r="H9063" s="610" t="s">
        <v>286</v>
      </c>
      <c r="I9063" s="611"/>
      <c r="J9063" s="209" t="s">
        <v>287</v>
      </c>
      <c r="K9063" s="209" t="s">
        <v>16</v>
      </c>
      <c r="L9063" s="210">
        <v>783.49</v>
      </c>
    </row>
    <row r="9064" spans="1:12" s="194" customFormat="1" ht="202.15" customHeight="1" x14ac:dyDescent="0.15">
      <c r="A9064" s="625"/>
      <c r="B9064" s="621"/>
      <c r="C9064" s="633"/>
      <c r="D9064" s="635"/>
      <c r="E9064" s="621"/>
      <c r="F9064" s="638"/>
      <c r="G9064" s="639"/>
      <c r="H9064" s="610" t="s">
        <v>242</v>
      </c>
      <c r="I9064" s="611"/>
      <c r="J9064" s="209" t="s">
        <v>287</v>
      </c>
      <c r="K9064" s="209" t="s">
        <v>16</v>
      </c>
      <c r="L9064" s="210">
        <v>6086</v>
      </c>
    </row>
    <row r="9065" spans="1:12" s="194" customFormat="1" ht="24.6" customHeight="1" x14ac:dyDescent="0.15">
      <c r="A9065" s="625"/>
      <c r="B9065" s="203" t="s">
        <v>6</v>
      </c>
      <c r="C9065" s="207" t="s">
        <v>5</v>
      </c>
      <c r="D9065" s="207" t="s">
        <v>288</v>
      </c>
      <c r="E9065" s="207" t="s">
        <v>289</v>
      </c>
      <c r="F9065" s="612"/>
      <c r="G9065" s="613"/>
      <c r="H9065" s="616" t="s">
        <v>290</v>
      </c>
      <c r="I9065" s="617"/>
      <c r="J9065" s="620" t="s">
        <v>287</v>
      </c>
      <c r="K9065" s="620" t="s">
        <v>287</v>
      </c>
      <c r="L9065" s="622">
        <v>0</v>
      </c>
    </row>
    <row r="9066" spans="1:12" s="194" customFormat="1" ht="24.6" customHeight="1" x14ac:dyDescent="0.15">
      <c r="A9066" s="626"/>
      <c r="B9066" s="209" t="s">
        <v>571</v>
      </c>
      <c r="C9066" s="209" t="s">
        <v>316</v>
      </c>
      <c r="D9066" s="211">
        <v>43421</v>
      </c>
      <c r="E9066" s="209" t="s">
        <v>5089</v>
      </c>
      <c r="F9066" s="614"/>
      <c r="G9066" s="615"/>
      <c r="H9066" s="618"/>
      <c r="I9066" s="619"/>
      <c r="J9066" s="621"/>
      <c r="K9066" s="621"/>
      <c r="L9066" s="623"/>
    </row>
    <row r="9067" spans="1:12" s="194" customFormat="1" ht="24.6" customHeight="1" x14ac:dyDescent="0.15">
      <c r="A9067" s="624">
        <v>1702</v>
      </c>
      <c r="B9067" s="203" t="s">
        <v>12</v>
      </c>
      <c r="C9067" s="207" t="s">
        <v>11</v>
      </c>
      <c r="D9067" s="207" t="s">
        <v>280</v>
      </c>
      <c r="E9067" s="207" t="s">
        <v>281</v>
      </c>
      <c r="F9067" s="627" t="s">
        <v>8</v>
      </c>
      <c r="G9067" s="628"/>
      <c r="H9067" s="629"/>
      <c r="I9067" s="630"/>
      <c r="J9067" s="630"/>
      <c r="K9067" s="630"/>
      <c r="L9067" s="631"/>
    </row>
    <row r="9068" spans="1:12" s="194" customFormat="1" ht="26.65" customHeight="1" x14ac:dyDescent="0.15">
      <c r="A9068" s="625"/>
      <c r="B9068" s="620" t="s">
        <v>5087</v>
      </c>
      <c r="C9068" s="632" t="s">
        <v>5090</v>
      </c>
      <c r="D9068" s="634">
        <v>43495</v>
      </c>
      <c r="E9068" s="620" t="s">
        <v>896</v>
      </c>
      <c r="F9068" s="636" t="s">
        <v>1961</v>
      </c>
      <c r="G9068" s="637"/>
      <c r="H9068" s="610" t="s">
        <v>286</v>
      </c>
      <c r="I9068" s="611"/>
      <c r="J9068" s="209" t="s">
        <v>287</v>
      </c>
      <c r="K9068" s="209" t="s">
        <v>16</v>
      </c>
      <c r="L9068" s="210">
        <v>255</v>
      </c>
    </row>
    <row r="9069" spans="1:12" s="194" customFormat="1" ht="409.6" customHeight="1" x14ac:dyDescent="0.15">
      <c r="A9069" s="625"/>
      <c r="B9069" s="640"/>
      <c r="C9069" s="641"/>
      <c r="D9069" s="642"/>
      <c r="E9069" s="640"/>
      <c r="F9069" s="643"/>
      <c r="G9069" s="644"/>
      <c r="H9069" s="616" t="s">
        <v>242</v>
      </c>
      <c r="I9069" s="617"/>
      <c r="J9069" s="620" t="s">
        <v>287</v>
      </c>
      <c r="K9069" s="620" t="s">
        <v>16</v>
      </c>
      <c r="L9069" s="622">
        <v>546.24</v>
      </c>
    </row>
    <row r="9070" spans="1:12" s="194" customFormat="1" ht="374.85" customHeight="1" x14ac:dyDescent="0.15">
      <c r="A9070" s="625"/>
      <c r="B9070" s="621"/>
      <c r="C9070" s="633"/>
      <c r="D9070" s="635"/>
      <c r="E9070" s="621"/>
      <c r="F9070" s="638"/>
      <c r="G9070" s="639"/>
      <c r="H9070" s="618"/>
      <c r="I9070" s="619"/>
      <c r="J9070" s="621"/>
      <c r="K9070" s="621"/>
      <c r="L9070" s="623"/>
    </row>
    <row r="9071" spans="1:12" s="194" customFormat="1" ht="24.6" customHeight="1" x14ac:dyDescent="0.15">
      <c r="A9071" s="625"/>
      <c r="B9071" s="203" t="s">
        <v>6</v>
      </c>
      <c r="C9071" s="207" t="s">
        <v>5</v>
      </c>
      <c r="D9071" s="207" t="s">
        <v>288</v>
      </c>
      <c r="E9071" s="207" t="s">
        <v>289</v>
      </c>
      <c r="F9071" s="612"/>
      <c r="G9071" s="613"/>
      <c r="H9071" s="616" t="s">
        <v>290</v>
      </c>
      <c r="I9071" s="617"/>
      <c r="J9071" s="620" t="s">
        <v>287</v>
      </c>
      <c r="K9071" s="620" t="s">
        <v>16</v>
      </c>
      <c r="L9071" s="622">
        <v>138</v>
      </c>
    </row>
    <row r="9072" spans="1:12" s="194" customFormat="1" ht="24.6" customHeight="1" x14ac:dyDescent="0.15">
      <c r="A9072" s="626"/>
      <c r="B9072" s="209" t="s">
        <v>571</v>
      </c>
      <c r="C9072" s="209" t="s">
        <v>1961</v>
      </c>
      <c r="D9072" s="211">
        <v>43497</v>
      </c>
      <c r="E9072" s="209" t="s">
        <v>4244</v>
      </c>
      <c r="F9072" s="614"/>
      <c r="G9072" s="615"/>
      <c r="H9072" s="618"/>
      <c r="I9072" s="619"/>
      <c r="J9072" s="621"/>
      <c r="K9072" s="621"/>
      <c r="L9072" s="623"/>
    </row>
    <row r="9073" spans="1:12" s="194" customFormat="1" ht="24.6" customHeight="1" x14ac:dyDescent="0.15">
      <c r="A9073" s="624">
        <v>1703</v>
      </c>
      <c r="B9073" s="203" t="s">
        <v>12</v>
      </c>
      <c r="C9073" s="207" t="s">
        <v>11</v>
      </c>
      <c r="D9073" s="207" t="s">
        <v>280</v>
      </c>
      <c r="E9073" s="207" t="s">
        <v>281</v>
      </c>
      <c r="F9073" s="627" t="s">
        <v>8</v>
      </c>
      <c r="G9073" s="628"/>
      <c r="H9073" s="629"/>
      <c r="I9073" s="630"/>
      <c r="J9073" s="630"/>
      <c r="K9073" s="630"/>
      <c r="L9073" s="631"/>
    </row>
    <row r="9074" spans="1:12" s="194" customFormat="1" ht="26.65" customHeight="1" x14ac:dyDescent="0.15">
      <c r="A9074" s="625"/>
      <c r="B9074" s="620" t="s">
        <v>5087</v>
      </c>
      <c r="C9074" s="632" t="s">
        <v>5091</v>
      </c>
      <c r="D9074" s="634">
        <v>43506</v>
      </c>
      <c r="E9074" s="620" t="s">
        <v>607</v>
      </c>
      <c r="F9074" s="636" t="s">
        <v>1557</v>
      </c>
      <c r="G9074" s="637"/>
      <c r="H9074" s="610" t="s">
        <v>286</v>
      </c>
      <c r="I9074" s="611"/>
      <c r="J9074" s="209" t="s">
        <v>287</v>
      </c>
      <c r="K9074" s="209" t="s">
        <v>16</v>
      </c>
      <c r="L9074" s="210">
        <v>540</v>
      </c>
    </row>
    <row r="9075" spans="1:12" s="194" customFormat="1" ht="409.6" customHeight="1" x14ac:dyDescent="0.15">
      <c r="A9075" s="625"/>
      <c r="B9075" s="640"/>
      <c r="C9075" s="641"/>
      <c r="D9075" s="642"/>
      <c r="E9075" s="640"/>
      <c r="F9075" s="643"/>
      <c r="G9075" s="644"/>
      <c r="H9075" s="616" t="s">
        <v>242</v>
      </c>
      <c r="I9075" s="617"/>
      <c r="J9075" s="620" t="s">
        <v>287</v>
      </c>
      <c r="K9075" s="620" t="s">
        <v>16</v>
      </c>
      <c r="L9075" s="622">
        <v>377.16</v>
      </c>
    </row>
    <row r="9076" spans="1:12" s="194" customFormat="1" ht="170.1" customHeight="1" x14ac:dyDescent="0.15">
      <c r="A9076" s="625"/>
      <c r="B9076" s="621"/>
      <c r="C9076" s="633"/>
      <c r="D9076" s="635"/>
      <c r="E9076" s="621"/>
      <c r="F9076" s="638"/>
      <c r="G9076" s="639"/>
      <c r="H9076" s="618"/>
      <c r="I9076" s="619"/>
      <c r="J9076" s="621"/>
      <c r="K9076" s="621"/>
      <c r="L9076" s="623"/>
    </row>
    <row r="9077" spans="1:12" s="194" customFormat="1" ht="24.6" customHeight="1" x14ac:dyDescent="0.15">
      <c r="A9077" s="625"/>
      <c r="B9077" s="203" t="s">
        <v>6</v>
      </c>
      <c r="C9077" s="207" t="s">
        <v>5</v>
      </c>
      <c r="D9077" s="207" t="s">
        <v>288</v>
      </c>
      <c r="E9077" s="207" t="s">
        <v>289</v>
      </c>
      <c r="F9077" s="612"/>
      <c r="G9077" s="613"/>
      <c r="H9077" s="616" t="s">
        <v>290</v>
      </c>
      <c r="I9077" s="617"/>
      <c r="J9077" s="620" t="s">
        <v>287</v>
      </c>
      <c r="K9077" s="620" t="s">
        <v>16</v>
      </c>
      <c r="L9077" s="622">
        <v>89</v>
      </c>
    </row>
    <row r="9078" spans="1:12" s="194" customFormat="1" ht="24.6" customHeight="1" x14ac:dyDescent="0.15">
      <c r="A9078" s="626"/>
      <c r="B9078" s="209" t="s">
        <v>571</v>
      </c>
      <c r="C9078" s="209" t="s">
        <v>1557</v>
      </c>
      <c r="D9078" s="211">
        <v>43508</v>
      </c>
      <c r="E9078" s="209" t="s">
        <v>1368</v>
      </c>
      <c r="F9078" s="614"/>
      <c r="G9078" s="615"/>
      <c r="H9078" s="618"/>
      <c r="I9078" s="619"/>
      <c r="J9078" s="621"/>
      <c r="K9078" s="621"/>
      <c r="L9078" s="623"/>
    </row>
    <row r="9079" spans="1:12" s="194" customFormat="1" ht="24.6" customHeight="1" x14ac:dyDescent="0.15">
      <c r="A9079" s="624">
        <v>1704</v>
      </c>
      <c r="B9079" s="203" t="s">
        <v>12</v>
      </c>
      <c r="C9079" s="207" t="s">
        <v>11</v>
      </c>
      <c r="D9079" s="207" t="s">
        <v>280</v>
      </c>
      <c r="E9079" s="207" t="s">
        <v>281</v>
      </c>
      <c r="F9079" s="627" t="s">
        <v>8</v>
      </c>
      <c r="G9079" s="628"/>
      <c r="H9079" s="629"/>
      <c r="I9079" s="630"/>
      <c r="J9079" s="630"/>
      <c r="K9079" s="630"/>
      <c r="L9079" s="631"/>
    </row>
    <row r="9080" spans="1:12" s="194" customFormat="1" ht="26.65" customHeight="1" x14ac:dyDescent="0.15">
      <c r="A9080" s="625"/>
      <c r="B9080" s="620" t="s">
        <v>5087</v>
      </c>
      <c r="C9080" s="632" t="s">
        <v>5092</v>
      </c>
      <c r="D9080" s="634">
        <v>43529</v>
      </c>
      <c r="E9080" s="620" t="s">
        <v>5093</v>
      </c>
      <c r="F9080" s="636" t="s">
        <v>4328</v>
      </c>
      <c r="G9080" s="637"/>
      <c r="H9080" s="610" t="s">
        <v>286</v>
      </c>
      <c r="I9080" s="611"/>
      <c r="J9080" s="209" t="s">
        <v>287</v>
      </c>
      <c r="K9080" s="209" t="s">
        <v>16</v>
      </c>
      <c r="L9080" s="210">
        <v>100</v>
      </c>
    </row>
    <row r="9081" spans="1:12" s="194" customFormat="1" ht="169.5" customHeight="1" x14ac:dyDescent="0.15">
      <c r="A9081" s="625"/>
      <c r="B9081" s="621"/>
      <c r="C9081" s="633"/>
      <c r="D9081" s="635"/>
      <c r="E9081" s="621"/>
      <c r="F9081" s="638"/>
      <c r="G9081" s="639"/>
      <c r="H9081" s="610" t="s">
        <v>242</v>
      </c>
      <c r="I9081" s="611"/>
      <c r="J9081" s="209" t="s">
        <v>287</v>
      </c>
      <c r="K9081" s="209" t="s">
        <v>16</v>
      </c>
      <c r="L9081" s="210">
        <v>1350</v>
      </c>
    </row>
    <row r="9082" spans="1:12" s="194" customFormat="1" ht="24.6" customHeight="1" x14ac:dyDescent="0.15">
      <c r="A9082" s="625"/>
      <c r="B9082" s="203" t="s">
        <v>6</v>
      </c>
      <c r="C9082" s="207" t="s">
        <v>5</v>
      </c>
      <c r="D9082" s="207" t="s">
        <v>288</v>
      </c>
      <c r="E9082" s="207" t="s">
        <v>289</v>
      </c>
      <c r="F9082" s="612"/>
      <c r="G9082" s="613"/>
      <c r="H9082" s="616" t="s">
        <v>290</v>
      </c>
      <c r="I9082" s="617"/>
      <c r="J9082" s="620" t="s">
        <v>287</v>
      </c>
      <c r="K9082" s="620" t="s">
        <v>16</v>
      </c>
      <c r="L9082" s="622">
        <v>70</v>
      </c>
    </row>
    <row r="9083" spans="1:12" s="194" customFormat="1" ht="24.6" customHeight="1" x14ac:dyDescent="0.15">
      <c r="A9083" s="626"/>
      <c r="B9083" s="209" t="s">
        <v>571</v>
      </c>
      <c r="C9083" s="209" t="s">
        <v>4328</v>
      </c>
      <c r="D9083" s="211">
        <v>43535</v>
      </c>
      <c r="E9083" s="209" t="s">
        <v>5094</v>
      </c>
      <c r="F9083" s="614"/>
      <c r="G9083" s="615"/>
      <c r="H9083" s="618"/>
      <c r="I9083" s="619"/>
      <c r="J9083" s="621"/>
      <c r="K9083" s="621"/>
      <c r="L9083" s="623"/>
    </row>
    <row r="9084" spans="1:12" s="194" customFormat="1" ht="24.6" customHeight="1" x14ac:dyDescent="0.15">
      <c r="A9084" s="624">
        <v>1705</v>
      </c>
      <c r="B9084" s="203" t="s">
        <v>12</v>
      </c>
      <c r="C9084" s="207" t="s">
        <v>11</v>
      </c>
      <c r="D9084" s="207" t="s">
        <v>280</v>
      </c>
      <c r="E9084" s="207" t="s">
        <v>281</v>
      </c>
      <c r="F9084" s="627" t="s">
        <v>8</v>
      </c>
      <c r="G9084" s="628"/>
      <c r="H9084" s="629"/>
      <c r="I9084" s="630"/>
      <c r="J9084" s="630"/>
      <c r="K9084" s="630"/>
      <c r="L9084" s="631"/>
    </row>
    <row r="9085" spans="1:12" s="194" customFormat="1" ht="26.65" customHeight="1" x14ac:dyDescent="0.15">
      <c r="A9085" s="625"/>
      <c r="B9085" s="620" t="s">
        <v>5087</v>
      </c>
      <c r="C9085" s="632" t="s">
        <v>5095</v>
      </c>
      <c r="D9085" s="634">
        <v>43537</v>
      </c>
      <c r="E9085" s="620" t="s">
        <v>404</v>
      </c>
      <c r="F9085" s="636" t="s">
        <v>405</v>
      </c>
      <c r="G9085" s="637"/>
      <c r="H9085" s="610" t="s">
        <v>286</v>
      </c>
      <c r="I9085" s="611"/>
      <c r="J9085" s="209" t="s">
        <v>287</v>
      </c>
      <c r="K9085" s="209" t="s">
        <v>16</v>
      </c>
      <c r="L9085" s="210">
        <v>404</v>
      </c>
    </row>
    <row r="9086" spans="1:12" s="194" customFormat="1" ht="191.45" customHeight="1" x14ac:dyDescent="0.15">
      <c r="A9086" s="625"/>
      <c r="B9086" s="621"/>
      <c r="C9086" s="633"/>
      <c r="D9086" s="635"/>
      <c r="E9086" s="621"/>
      <c r="F9086" s="638"/>
      <c r="G9086" s="639"/>
      <c r="H9086" s="610" t="s">
        <v>242</v>
      </c>
      <c r="I9086" s="611"/>
      <c r="J9086" s="209" t="s">
        <v>287</v>
      </c>
      <c r="K9086" s="209" t="s">
        <v>287</v>
      </c>
      <c r="L9086" s="210">
        <v>0</v>
      </c>
    </row>
    <row r="9087" spans="1:12" s="194" customFormat="1" ht="24.6" customHeight="1" x14ac:dyDescent="0.15">
      <c r="A9087" s="625"/>
      <c r="B9087" s="203" t="s">
        <v>6</v>
      </c>
      <c r="C9087" s="207" t="s">
        <v>5</v>
      </c>
      <c r="D9087" s="207" t="s">
        <v>288</v>
      </c>
      <c r="E9087" s="207" t="s">
        <v>289</v>
      </c>
      <c r="F9087" s="612"/>
      <c r="G9087" s="613"/>
      <c r="H9087" s="616" t="s">
        <v>290</v>
      </c>
      <c r="I9087" s="617"/>
      <c r="J9087" s="620" t="s">
        <v>287</v>
      </c>
      <c r="K9087" s="620" t="s">
        <v>287</v>
      </c>
      <c r="L9087" s="622">
        <v>0</v>
      </c>
    </row>
    <row r="9088" spans="1:12" s="194" customFormat="1" ht="24.6" customHeight="1" x14ac:dyDescent="0.15">
      <c r="A9088" s="626"/>
      <c r="B9088" s="209" t="s">
        <v>571</v>
      </c>
      <c r="C9088" s="209" t="s">
        <v>405</v>
      </c>
      <c r="D9088" s="211">
        <v>43540</v>
      </c>
      <c r="E9088" s="209" t="s">
        <v>406</v>
      </c>
      <c r="F9088" s="614"/>
      <c r="G9088" s="615"/>
      <c r="H9088" s="618"/>
      <c r="I9088" s="619"/>
      <c r="J9088" s="621"/>
      <c r="K9088" s="621"/>
      <c r="L9088" s="623"/>
    </row>
    <row r="9089" spans="1:12" s="194" customFormat="1" ht="24.6" customHeight="1" x14ac:dyDescent="0.15">
      <c r="A9089" s="624">
        <v>1706</v>
      </c>
      <c r="B9089" s="203" t="s">
        <v>12</v>
      </c>
      <c r="C9089" s="207" t="s">
        <v>11</v>
      </c>
      <c r="D9089" s="207" t="s">
        <v>280</v>
      </c>
      <c r="E9089" s="207" t="s">
        <v>281</v>
      </c>
      <c r="F9089" s="627" t="s">
        <v>8</v>
      </c>
      <c r="G9089" s="628"/>
      <c r="H9089" s="629"/>
      <c r="I9089" s="630"/>
      <c r="J9089" s="630"/>
      <c r="K9089" s="630"/>
      <c r="L9089" s="631"/>
    </row>
    <row r="9090" spans="1:12" s="194" customFormat="1" ht="26.65" customHeight="1" x14ac:dyDescent="0.15">
      <c r="A9090" s="625"/>
      <c r="B9090" s="620" t="s">
        <v>5087</v>
      </c>
      <c r="C9090" s="632" t="s">
        <v>5096</v>
      </c>
      <c r="D9090" s="634">
        <v>43552</v>
      </c>
      <c r="E9090" s="620" t="s">
        <v>432</v>
      </c>
      <c r="F9090" s="636" t="s">
        <v>1419</v>
      </c>
      <c r="G9090" s="637"/>
      <c r="H9090" s="610" t="s">
        <v>286</v>
      </c>
      <c r="I9090" s="611"/>
      <c r="J9090" s="209" t="s">
        <v>287</v>
      </c>
      <c r="K9090" s="209" t="s">
        <v>16</v>
      </c>
      <c r="L9090" s="210">
        <v>236.25</v>
      </c>
    </row>
    <row r="9091" spans="1:12" s="194" customFormat="1" ht="409.6" customHeight="1" x14ac:dyDescent="0.15">
      <c r="A9091" s="625"/>
      <c r="B9091" s="640"/>
      <c r="C9091" s="641"/>
      <c r="D9091" s="642"/>
      <c r="E9091" s="640"/>
      <c r="F9091" s="643"/>
      <c r="G9091" s="644"/>
      <c r="H9091" s="616" t="s">
        <v>242</v>
      </c>
      <c r="I9091" s="617"/>
      <c r="J9091" s="620" t="s">
        <v>287</v>
      </c>
      <c r="K9091" s="620" t="s">
        <v>16</v>
      </c>
      <c r="L9091" s="622">
        <v>446.14</v>
      </c>
    </row>
    <row r="9092" spans="1:12" s="194" customFormat="1" ht="148.69999999999999" customHeight="1" x14ac:dyDescent="0.15">
      <c r="A9092" s="625"/>
      <c r="B9092" s="621"/>
      <c r="C9092" s="633"/>
      <c r="D9092" s="635"/>
      <c r="E9092" s="621"/>
      <c r="F9092" s="638"/>
      <c r="G9092" s="639"/>
      <c r="H9092" s="618"/>
      <c r="I9092" s="619"/>
      <c r="J9092" s="621"/>
      <c r="K9092" s="621"/>
      <c r="L9092" s="623"/>
    </row>
    <row r="9093" spans="1:12" s="194" customFormat="1" ht="24.6" customHeight="1" x14ac:dyDescent="0.15">
      <c r="A9093" s="625"/>
      <c r="B9093" s="203" t="s">
        <v>6</v>
      </c>
      <c r="C9093" s="207" t="s">
        <v>5</v>
      </c>
      <c r="D9093" s="207" t="s">
        <v>288</v>
      </c>
      <c r="E9093" s="207" t="s">
        <v>289</v>
      </c>
      <c r="F9093" s="612"/>
      <c r="G9093" s="613"/>
      <c r="H9093" s="616" t="s">
        <v>290</v>
      </c>
      <c r="I9093" s="617"/>
      <c r="J9093" s="620" t="s">
        <v>287</v>
      </c>
      <c r="K9093" s="620" t="s">
        <v>16</v>
      </c>
      <c r="L9093" s="622">
        <v>140</v>
      </c>
    </row>
    <row r="9094" spans="1:12" s="194" customFormat="1" ht="24.6" customHeight="1" x14ac:dyDescent="0.15">
      <c r="A9094" s="626"/>
      <c r="B9094" s="209" t="s">
        <v>571</v>
      </c>
      <c r="C9094" s="209" t="s">
        <v>1419</v>
      </c>
      <c r="D9094" s="211">
        <v>43555</v>
      </c>
      <c r="E9094" s="209" t="s">
        <v>4086</v>
      </c>
      <c r="F9094" s="614"/>
      <c r="G9094" s="615"/>
      <c r="H9094" s="618"/>
      <c r="I9094" s="619"/>
      <c r="J9094" s="621"/>
      <c r="K9094" s="621"/>
      <c r="L9094" s="623"/>
    </row>
    <row r="9095" spans="1:12" s="194" customFormat="1" ht="24.6" customHeight="1" x14ac:dyDescent="0.15">
      <c r="A9095" s="624">
        <v>1707</v>
      </c>
      <c r="B9095" s="203" t="s">
        <v>12</v>
      </c>
      <c r="C9095" s="207" t="s">
        <v>11</v>
      </c>
      <c r="D9095" s="207" t="s">
        <v>280</v>
      </c>
      <c r="E9095" s="207" t="s">
        <v>281</v>
      </c>
      <c r="F9095" s="627" t="s">
        <v>8</v>
      </c>
      <c r="G9095" s="628"/>
      <c r="H9095" s="629"/>
      <c r="I9095" s="630"/>
      <c r="J9095" s="630"/>
      <c r="K9095" s="630"/>
      <c r="L9095" s="631"/>
    </row>
    <row r="9096" spans="1:12" s="194" customFormat="1" ht="26.65" customHeight="1" x14ac:dyDescent="0.15">
      <c r="A9096" s="625"/>
      <c r="B9096" s="620" t="s">
        <v>5097</v>
      </c>
      <c r="C9096" s="632" t="s">
        <v>5098</v>
      </c>
      <c r="D9096" s="634">
        <v>43406</v>
      </c>
      <c r="E9096" s="620" t="s">
        <v>896</v>
      </c>
      <c r="F9096" s="636" t="s">
        <v>1961</v>
      </c>
      <c r="G9096" s="637"/>
      <c r="H9096" s="610" t="s">
        <v>286</v>
      </c>
      <c r="I9096" s="611"/>
      <c r="J9096" s="209" t="s">
        <v>287</v>
      </c>
      <c r="K9096" s="209" t="s">
        <v>16</v>
      </c>
      <c r="L9096" s="210">
        <v>169.86</v>
      </c>
    </row>
    <row r="9097" spans="1:12" s="194" customFormat="1" ht="277.35000000000002" customHeight="1" x14ac:dyDescent="0.15">
      <c r="A9097" s="625"/>
      <c r="B9097" s="621"/>
      <c r="C9097" s="633"/>
      <c r="D9097" s="635"/>
      <c r="E9097" s="621"/>
      <c r="F9097" s="638"/>
      <c r="G9097" s="639"/>
      <c r="H9097" s="610" t="s">
        <v>242</v>
      </c>
      <c r="I9097" s="611"/>
      <c r="J9097" s="209" t="s">
        <v>287</v>
      </c>
      <c r="K9097" s="209" t="s">
        <v>16</v>
      </c>
      <c r="L9097" s="210">
        <v>264</v>
      </c>
    </row>
    <row r="9098" spans="1:12" s="194" customFormat="1" ht="24.6" customHeight="1" x14ac:dyDescent="0.15">
      <c r="A9098" s="625"/>
      <c r="B9098" s="203" t="s">
        <v>6</v>
      </c>
      <c r="C9098" s="207" t="s">
        <v>5</v>
      </c>
      <c r="D9098" s="207" t="s">
        <v>288</v>
      </c>
      <c r="E9098" s="207" t="s">
        <v>289</v>
      </c>
      <c r="F9098" s="612"/>
      <c r="G9098" s="613"/>
      <c r="H9098" s="616" t="s">
        <v>290</v>
      </c>
      <c r="I9098" s="617"/>
      <c r="J9098" s="620" t="s">
        <v>287</v>
      </c>
      <c r="K9098" s="620" t="s">
        <v>287</v>
      </c>
      <c r="L9098" s="622">
        <v>0</v>
      </c>
    </row>
    <row r="9099" spans="1:12" s="194" customFormat="1" ht="35.1" customHeight="1" x14ac:dyDescent="0.15">
      <c r="A9099" s="626"/>
      <c r="B9099" s="209" t="s">
        <v>5099</v>
      </c>
      <c r="C9099" s="209" t="s">
        <v>1961</v>
      </c>
      <c r="D9099" s="211">
        <v>43407</v>
      </c>
      <c r="E9099" s="209" t="s">
        <v>1847</v>
      </c>
      <c r="F9099" s="614"/>
      <c r="G9099" s="615"/>
      <c r="H9099" s="618"/>
      <c r="I9099" s="619"/>
      <c r="J9099" s="621"/>
      <c r="K9099" s="621"/>
      <c r="L9099" s="623"/>
    </row>
    <row r="9100" spans="1:12" s="194" customFormat="1" ht="24.6" customHeight="1" x14ac:dyDescent="0.15">
      <c r="A9100" s="624">
        <v>1708</v>
      </c>
      <c r="B9100" s="203" t="s">
        <v>12</v>
      </c>
      <c r="C9100" s="207" t="s">
        <v>11</v>
      </c>
      <c r="D9100" s="207" t="s">
        <v>280</v>
      </c>
      <c r="E9100" s="207" t="s">
        <v>281</v>
      </c>
      <c r="F9100" s="627" t="s">
        <v>8</v>
      </c>
      <c r="G9100" s="628"/>
      <c r="H9100" s="629"/>
      <c r="I9100" s="630"/>
      <c r="J9100" s="630"/>
      <c r="K9100" s="630"/>
      <c r="L9100" s="631"/>
    </row>
    <row r="9101" spans="1:12" s="194" customFormat="1" ht="26.65" customHeight="1" x14ac:dyDescent="0.15">
      <c r="A9101" s="625"/>
      <c r="B9101" s="620" t="s">
        <v>5097</v>
      </c>
      <c r="C9101" s="632" t="s">
        <v>5100</v>
      </c>
      <c r="D9101" s="634">
        <v>43412</v>
      </c>
      <c r="E9101" s="620" t="s">
        <v>423</v>
      </c>
      <c r="F9101" s="636" t="s">
        <v>855</v>
      </c>
      <c r="G9101" s="637"/>
      <c r="H9101" s="610" t="s">
        <v>286</v>
      </c>
      <c r="I9101" s="611"/>
      <c r="J9101" s="209" t="s">
        <v>287</v>
      </c>
      <c r="K9101" s="209" t="s">
        <v>16</v>
      </c>
      <c r="L9101" s="210">
        <v>230</v>
      </c>
    </row>
    <row r="9102" spans="1:12" s="194" customFormat="1" ht="234.2" customHeight="1" x14ac:dyDescent="0.15">
      <c r="A9102" s="625"/>
      <c r="B9102" s="621"/>
      <c r="C9102" s="633"/>
      <c r="D9102" s="635"/>
      <c r="E9102" s="621"/>
      <c r="F9102" s="638"/>
      <c r="G9102" s="639"/>
      <c r="H9102" s="610" t="s">
        <v>242</v>
      </c>
      <c r="I9102" s="611"/>
      <c r="J9102" s="209" t="s">
        <v>287</v>
      </c>
      <c r="K9102" s="209" t="s">
        <v>16</v>
      </c>
      <c r="L9102" s="210">
        <v>347.96</v>
      </c>
    </row>
    <row r="9103" spans="1:12" s="194" customFormat="1" ht="24.6" customHeight="1" x14ac:dyDescent="0.15">
      <c r="A9103" s="625"/>
      <c r="B9103" s="203" t="s">
        <v>6</v>
      </c>
      <c r="C9103" s="207" t="s">
        <v>5</v>
      </c>
      <c r="D9103" s="207" t="s">
        <v>288</v>
      </c>
      <c r="E9103" s="207" t="s">
        <v>289</v>
      </c>
      <c r="F9103" s="612"/>
      <c r="G9103" s="613"/>
      <c r="H9103" s="616" t="s">
        <v>290</v>
      </c>
      <c r="I9103" s="617"/>
      <c r="J9103" s="620" t="s">
        <v>287</v>
      </c>
      <c r="K9103" s="620" t="s">
        <v>287</v>
      </c>
      <c r="L9103" s="622">
        <v>0</v>
      </c>
    </row>
    <row r="9104" spans="1:12" s="194" customFormat="1" ht="35.1" customHeight="1" x14ac:dyDescent="0.15">
      <c r="A9104" s="626"/>
      <c r="B9104" s="209" t="s">
        <v>5099</v>
      </c>
      <c r="C9104" s="209" t="s">
        <v>855</v>
      </c>
      <c r="D9104" s="211">
        <v>43414</v>
      </c>
      <c r="E9104" s="209" t="s">
        <v>411</v>
      </c>
      <c r="F9104" s="614"/>
      <c r="G9104" s="615"/>
      <c r="H9104" s="618"/>
      <c r="I9104" s="619"/>
      <c r="J9104" s="621"/>
      <c r="K9104" s="621"/>
      <c r="L9104" s="623"/>
    </row>
    <row r="9105" spans="1:12" s="194" customFormat="1" ht="24.6" customHeight="1" x14ac:dyDescent="0.15">
      <c r="A9105" s="624">
        <v>1709</v>
      </c>
      <c r="B9105" s="203" t="s">
        <v>12</v>
      </c>
      <c r="C9105" s="207" t="s">
        <v>11</v>
      </c>
      <c r="D9105" s="207" t="s">
        <v>280</v>
      </c>
      <c r="E9105" s="207" t="s">
        <v>281</v>
      </c>
      <c r="F9105" s="627" t="s">
        <v>8</v>
      </c>
      <c r="G9105" s="628"/>
      <c r="H9105" s="629"/>
      <c r="I9105" s="630"/>
      <c r="J9105" s="630"/>
      <c r="K9105" s="630"/>
      <c r="L9105" s="631"/>
    </row>
    <row r="9106" spans="1:12" s="194" customFormat="1" ht="26.65" customHeight="1" x14ac:dyDescent="0.15">
      <c r="A9106" s="625"/>
      <c r="B9106" s="620" t="s">
        <v>5097</v>
      </c>
      <c r="C9106" s="632" t="s">
        <v>5101</v>
      </c>
      <c r="D9106" s="634">
        <v>43450</v>
      </c>
      <c r="E9106" s="620" t="s">
        <v>2829</v>
      </c>
      <c r="F9106" s="636" t="s">
        <v>405</v>
      </c>
      <c r="G9106" s="637"/>
      <c r="H9106" s="610" t="s">
        <v>286</v>
      </c>
      <c r="I9106" s="611"/>
      <c r="J9106" s="209" t="s">
        <v>287</v>
      </c>
      <c r="K9106" s="209" t="s">
        <v>16</v>
      </c>
      <c r="L9106" s="210">
        <v>606</v>
      </c>
    </row>
    <row r="9107" spans="1:12" s="194" customFormat="1" ht="374.45" customHeight="1" x14ac:dyDescent="0.15">
      <c r="A9107" s="625"/>
      <c r="B9107" s="621"/>
      <c r="C9107" s="633"/>
      <c r="D9107" s="635"/>
      <c r="E9107" s="621"/>
      <c r="F9107" s="638"/>
      <c r="G9107" s="639"/>
      <c r="H9107" s="610" t="s">
        <v>242</v>
      </c>
      <c r="I9107" s="611"/>
      <c r="J9107" s="209" t="s">
        <v>287</v>
      </c>
      <c r="K9107" s="209" t="s">
        <v>287</v>
      </c>
      <c r="L9107" s="210">
        <v>0</v>
      </c>
    </row>
    <row r="9108" spans="1:12" s="194" customFormat="1" ht="24.6" customHeight="1" x14ac:dyDescent="0.15">
      <c r="A9108" s="625"/>
      <c r="B9108" s="203" t="s">
        <v>6</v>
      </c>
      <c r="C9108" s="207" t="s">
        <v>5</v>
      </c>
      <c r="D9108" s="207" t="s">
        <v>288</v>
      </c>
      <c r="E9108" s="207" t="s">
        <v>289</v>
      </c>
      <c r="F9108" s="612"/>
      <c r="G9108" s="613"/>
      <c r="H9108" s="616" t="s">
        <v>290</v>
      </c>
      <c r="I9108" s="617"/>
      <c r="J9108" s="620" t="s">
        <v>287</v>
      </c>
      <c r="K9108" s="620" t="s">
        <v>287</v>
      </c>
      <c r="L9108" s="622">
        <v>0</v>
      </c>
    </row>
    <row r="9109" spans="1:12" s="194" customFormat="1" ht="35.1" customHeight="1" x14ac:dyDescent="0.15">
      <c r="A9109" s="626"/>
      <c r="B9109" s="209" t="s">
        <v>5099</v>
      </c>
      <c r="C9109" s="209" t="s">
        <v>405</v>
      </c>
      <c r="D9109" s="211">
        <v>43453</v>
      </c>
      <c r="E9109" s="209" t="s">
        <v>5102</v>
      </c>
      <c r="F9109" s="614"/>
      <c r="G9109" s="615"/>
      <c r="H9109" s="618"/>
      <c r="I9109" s="619"/>
      <c r="J9109" s="621"/>
      <c r="K9109" s="621"/>
      <c r="L9109" s="623"/>
    </row>
    <row r="9110" spans="1:12" s="194" customFormat="1" ht="24.6" customHeight="1" x14ac:dyDescent="0.15">
      <c r="A9110" s="624">
        <v>1710</v>
      </c>
      <c r="B9110" s="203" t="s">
        <v>12</v>
      </c>
      <c r="C9110" s="207" t="s">
        <v>11</v>
      </c>
      <c r="D9110" s="207" t="s">
        <v>280</v>
      </c>
      <c r="E9110" s="207" t="s">
        <v>281</v>
      </c>
      <c r="F9110" s="627" t="s">
        <v>8</v>
      </c>
      <c r="G9110" s="628"/>
      <c r="H9110" s="629"/>
      <c r="I9110" s="630"/>
      <c r="J9110" s="630"/>
      <c r="K9110" s="630"/>
      <c r="L9110" s="631"/>
    </row>
    <row r="9111" spans="1:12" s="194" customFormat="1" ht="26.65" customHeight="1" x14ac:dyDescent="0.15">
      <c r="A9111" s="625"/>
      <c r="B9111" s="620" t="s">
        <v>5103</v>
      </c>
      <c r="C9111" s="620" t="s">
        <v>5104</v>
      </c>
      <c r="D9111" s="634">
        <v>43436</v>
      </c>
      <c r="E9111" s="620" t="s">
        <v>5105</v>
      </c>
      <c r="F9111" s="636" t="s">
        <v>4449</v>
      </c>
      <c r="G9111" s="637"/>
      <c r="H9111" s="610" t="s">
        <v>286</v>
      </c>
      <c r="I9111" s="611"/>
      <c r="J9111" s="209" t="s">
        <v>287</v>
      </c>
      <c r="K9111" s="209" t="s">
        <v>16</v>
      </c>
      <c r="L9111" s="210">
        <v>546</v>
      </c>
    </row>
    <row r="9112" spans="1:12" s="194" customFormat="1" ht="61.9" customHeight="1" x14ac:dyDescent="0.15">
      <c r="A9112" s="625"/>
      <c r="B9112" s="621"/>
      <c r="C9112" s="621"/>
      <c r="D9112" s="635"/>
      <c r="E9112" s="621"/>
      <c r="F9112" s="638"/>
      <c r="G9112" s="639"/>
      <c r="H9112" s="610" t="s">
        <v>242</v>
      </c>
      <c r="I9112" s="611"/>
      <c r="J9112" s="209" t="s">
        <v>287</v>
      </c>
      <c r="K9112" s="209" t="s">
        <v>287</v>
      </c>
      <c r="L9112" s="210">
        <v>0</v>
      </c>
    </row>
    <row r="9113" spans="1:12" s="194" customFormat="1" ht="24.6" customHeight="1" x14ac:dyDescent="0.15">
      <c r="A9113" s="625"/>
      <c r="B9113" s="203" t="s">
        <v>6</v>
      </c>
      <c r="C9113" s="207" t="s">
        <v>5</v>
      </c>
      <c r="D9113" s="207" t="s">
        <v>288</v>
      </c>
      <c r="E9113" s="207" t="s">
        <v>289</v>
      </c>
      <c r="F9113" s="612"/>
      <c r="G9113" s="613"/>
      <c r="H9113" s="616" t="s">
        <v>290</v>
      </c>
      <c r="I9113" s="617"/>
      <c r="J9113" s="620" t="s">
        <v>287</v>
      </c>
      <c r="K9113" s="620" t="s">
        <v>16</v>
      </c>
      <c r="L9113" s="622">
        <v>1362.32</v>
      </c>
    </row>
    <row r="9114" spans="1:12" s="194" customFormat="1" ht="24.6" customHeight="1" x14ac:dyDescent="0.15">
      <c r="A9114" s="626"/>
      <c r="B9114" s="209" t="s">
        <v>5106</v>
      </c>
      <c r="C9114" s="209" t="s">
        <v>4449</v>
      </c>
      <c r="D9114" s="211">
        <v>43440</v>
      </c>
      <c r="E9114" s="209" t="s">
        <v>2573</v>
      </c>
      <c r="F9114" s="614"/>
      <c r="G9114" s="615"/>
      <c r="H9114" s="618"/>
      <c r="I9114" s="619"/>
      <c r="J9114" s="621"/>
      <c r="K9114" s="621"/>
      <c r="L9114" s="623"/>
    </row>
    <row r="9115" spans="1:12" s="194" customFormat="1" ht="24.6" customHeight="1" x14ac:dyDescent="0.15">
      <c r="A9115" s="624">
        <v>1711</v>
      </c>
      <c r="B9115" s="203" t="s">
        <v>12</v>
      </c>
      <c r="C9115" s="207" t="s">
        <v>11</v>
      </c>
      <c r="D9115" s="207" t="s">
        <v>280</v>
      </c>
      <c r="E9115" s="207" t="s">
        <v>281</v>
      </c>
      <c r="F9115" s="627" t="s">
        <v>8</v>
      </c>
      <c r="G9115" s="628"/>
      <c r="H9115" s="629"/>
      <c r="I9115" s="630"/>
      <c r="J9115" s="630"/>
      <c r="K9115" s="630"/>
      <c r="L9115" s="631"/>
    </row>
    <row r="9116" spans="1:12" s="194" customFormat="1" ht="26.65" customHeight="1" x14ac:dyDescent="0.15">
      <c r="A9116" s="625"/>
      <c r="B9116" s="620" t="s">
        <v>5103</v>
      </c>
      <c r="C9116" s="632" t="s">
        <v>5107</v>
      </c>
      <c r="D9116" s="634">
        <v>43519</v>
      </c>
      <c r="E9116" s="620" t="s">
        <v>306</v>
      </c>
      <c r="F9116" s="636" t="s">
        <v>5108</v>
      </c>
      <c r="G9116" s="637"/>
      <c r="H9116" s="610" t="s">
        <v>286</v>
      </c>
      <c r="I9116" s="611"/>
      <c r="J9116" s="209" t="s">
        <v>287</v>
      </c>
      <c r="K9116" s="209" t="s">
        <v>16</v>
      </c>
      <c r="L9116" s="210">
        <v>687</v>
      </c>
    </row>
    <row r="9117" spans="1:12" s="194" customFormat="1" ht="148.35" customHeight="1" x14ac:dyDescent="0.15">
      <c r="A9117" s="625"/>
      <c r="B9117" s="621"/>
      <c r="C9117" s="633"/>
      <c r="D9117" s="635"/>
      <c r="E9117" s="621"/>
      <c r="F9117" s="638"/>
      <c r="G9117" s="639"/>
      <c r="H9117" s="610" t="s">
        <v>242</v>
      </c>
      <c r="I9117" s="611"/>
      <c r="J9117" s="209" t="s">
        <v>287</v>
      </c>
      <c r="K9117" s="209" t="s">
        <v>287</v>
      </c>
      <c r="L9117" s="210">
        <v>0</v>
      </c>
    </row>
    <row r="9118" spans="1:12" s="194" customFormat="1" ht="24.6" customHeight="1" x14ac:dyDescent="0.15">
      <c r="A9118" s="625"/>
      <c r="B9118" s="203" t="s">
        <v>6</v>
      </c>
      <c r="C9118" s="207" t="s">
        <v>5</v>
      </c>
      <c r="D9118" s="207" t="s">
        <v>288</v>
      </c>
      <c r="E9118" s="207" t="s">
        <v>289</v>
      </c>
      <c r="F9118" s="612"/>
      <c r="G9118" s="613"/>
      <c r="H9118" s="616" t="s">
        <v>290</v>
      </c>
      <c r="I9118" s="617"/>
      <c r="J9118" s="620" t="s">
        <v>287</v>
      </c>
      <c r="K9118" s="620" t="s">
        <v>16</v>
      </c>
      <c r="L9118" s="622">
        <v>139</v>
      </c>
    </row>
    <row r="9119" spans="1:12" s="194" customFormat="1" ht="24.6" customHeight="1" x14ac:dyDescent="0.15">
      <c r="A9119" s="626"/>
      <c r="B9119" s="209" t="s">
        <v>5106</v>
      </c>
      <c r="C9119" s="209" t="s">
        <v>5108</v>
      </c>
      <c r="D9119" s="211">
        <v>43522</v>
      </c>
      <c r="E9119" s="209" t="s">
        <v>3909</v>
      </c>
      <c r="F9119" s="614"/>
      <c r="G9119" s="615"/>
      <c r="H9119" s="618"/>
      <c r="I9119" s="619"/>
      <c r="J9119" s="621"/>
      <c r="K9119" s="621"/>
      <c r="L9119" s="623"/>
    </row>
    <row r="9120" spans="1:12" s="194" customFormat="1" ht="24.6" customHeight="1" x14ac:dyDescent="0.15">
      <c r="A9120" s="624">
        <v>1712</v>
      </c>
      <c r="B9120" s="203" t="s">
        <v>12</v>
      </c>
      <c r="C9120" s="207" t="s">
        <v>11</v>
      </c>
      <c r="D9120" s="207" t="s">
        <v>280</v>
      </c>
      <c r="E9120" s="207" t="s">
        <v>281</v>
      </c>
      <c r="F9120" s="627" t="s">
        <v>8</v>
      </c>
      <c r="G9120" s="628"/>
      <c r="H9120" s="629"/>
      <c r="I9120" s="630"/>
      <c r="J9120" s="630"/>
      <c r="K9120" s="630"/>
      <c r="L9120" s="631"/>
    </row>
    <row r="9121" spans="1:12" s="194" customFormat="1" ht="26.65" customHeight="1" x14ac:dyDescent="0.15">
      <c r="A9121" s="625"/>
      <c r="B9121" s="620" t="s">
        <v>5109</v>
      </c>
      <c r="C9121" s="632" t="s">
        <v>5110</v>
      </c>
      <c r="D9121" s="634">
        <v>43540</v>
      </c>
      <c r="E9121" s="620" t="s">
        <v>5111</v>
      </c>
      <c r="F9121" s="636" t="s">
        <v>1527</v>
      </c>
      <c r="G9121" s="637"/>
      <c r="H9121" s="610" t="s">
        <v>286</v>
      </c>
      <c r="I9121" s="611"/>
      <c r="J9121" s="209" t="s">
        <v>287</v>
      </c>
      <c r="K9121" s="209" t="s">
        <v>16</v>
      </c>
      <c r="L9121" s="210">
        <v>843.83</v>
      </c>
    </row>
    <row r="9122" spans="1:12" s="194" customFormat="1" ht="409.6" customHeight="1" x14ac:dyDescent="0.15">
      <c r="A9122" s="625"/>
      <c r="B9122" s="640"/>
      <c r="C9122" s="641"/>
      <c r="D9122" s="642"/>
      <c r="E9122" s="640"/>
      <c r="F9122" s="643"/>
      <c r="G9122" s="644"/>
      <c r="H9122" s="616" t="s">
        <v>242</v>
      </c>
      <c r="I9122" s="617"/>
      <c r="J9122" s="620" t="s">
        <v>287</v>
      </c>
      <c r="K9122" s="620" t="s">
        <v>16</v>
      </c>
      <c r="L9122" s="622">
        <v>1983</v>
      </c>
    </row>
    <row r="9123" spans="1:12" s="194" customFormat="1" ht="342.4" customHeight="1" x14ac:dyDescent="0.15">
      <c r="A9123" s="625"/>
      <c r="B9123" s="621"/>
      <c r="C9123" s="633"/>
      <c r="D9123" s="635"/>
      <c r="E9123" s="621"/>
      <c r="F9123" s="638"/>
      <c r="G9123" s="639"/>
      <c r="H9123" s="618"/>
      <c r="I9123" s="619"/>
      <c r="J9123" s="621"/>
      <c r="K9123" s="621"/>
      <c r="L9123" s="623"/>
    </row>
    <row r="9124" spans="1:12" s="194" customFormat="1" ht="24.6" customHeight="1" x14ac:dyDescent="0.15">
      <c r="A9124" s="625"/>
      <c r="B9124" s="203" t="s">
        <v>6</v>
      </c>
      <c r="C9124" s="207" t="s">
        <v>5</v>
      </c>
      <c r="D9124" s="207" t="s">
        <v>288</v>
      </c>
      <c r="E9124" s="207" t="s">
        <v>289</v>
      </c>
      <c r="F9124" s="612"/>
      <c r="G9124" s="613"/>
      <c r="H9124" s="616" t="s">
        <v>290</v>
      </c>
      <c r="I9124" s="617"/>
      <c r="J9124" s="620" t="s">
        <v>287</v>
      </c>
      <c r="K9124" s="620" t="s">
        <v>16</v>
      </c>
      <c r="L9124" s="622">
        <v>235.88</v>
      </c>
    </row>
    <row r="9125" spans="1:12" s="194" customFormat="1" ht="24.6" customHeight="1" x14ac:dyDescent="0.15">
      <c r="A9125" s="626"/>
      <c r="B9125" s="209" t="s">
        <v>2836</v>
      </c>
      <c r="C9125" s="209" t="s">
        <v>1527</v>
      </c>
      <c r="D9125" s="211">
        <v>43548</v>
      </c>
      <c r="E9125" s="209" t="s">
        <v>5112</v>
      </c>
      <c r="F9125" s="614"/>
      <c r="G9125" s="615"/>
      <c r="H9125" s="618"/>
      <c r="I9125" s="619"/>
      <c r="J9125" s="621"/>
      <c r="K9125" s="621"/>
      <c r="L9125" s="623"/>
    </row>
    <row r="9126" spans="1:12" s="194" customFormat="1" ht="24.6" customHeight="1" x14ac:dyDescent="0.15">
      <c r="A9126" s="624">
        <v>1713</v>
      </c>
      <c r="B9126" s="203" t="s">
        <v>12</v>
      </c>
      <c r="C9126" s="207" t="s">
        <v>11</v>
      </c>
      <c r="D9126" s="207" t="s">
        <v>280</v>
      </c>
      <c r="E9126" s="207" t="s">
        <v>281</v>
      </c>
      <c r="F9126" s="627" t="s">
        <v>8</v>
      </c>
      <c r="G9126" s="628"/>
      <c r="H9126" s="629"/>
      <c r="I9126" s="630"/>
      <c r="J9126" s="630"/>
      <c r="K9126" s="630"/>
      <c r="L9126" s="631"/>
    </row>
    <row r="9127" spans="1:12" s="194" customFormat="1" ht="26.65" customHeight="1" x14ac:dyDescent="0.15">
      <c r="A9127" s="625"/>
      <c r="B9127" s="620" t="s">
        <v>5113</v>
      </c>
      <c r="C9127" s="632" t="s">
        <v>5114</v>
      </c>
      <c r="D9127" s="634">
        <v>43392</v>
      </c>
      <c r="E9127" s="620" t="s">
        <v>1244</v>
      </c>
      <c r="F9127" s="636" t="s">
        <v>2018</v>
      </c>
      <c r="G9127" s="637"/>
      <c r="H9127" s="610" t="s">
        <v>286</v>
      </c>
      <c r="I9127" s="611"/>
      <c r="J9127" s="209" t="s">
        <v>287</v>
      </c>
      <c r="K9127" s="209" t="s">
        <v>16</v>
      </c>
      <c r="L9127" s="210">
        <v>1363.44</v>
      </c>
    </row>
    <row r="9128" spans="1:12" s="194" customFormat="1" ht="202.15" customHeight="1" x14ac:dyDescent="0.15">
      <c r="A9128" s="625"/>
      <c r="B9128" s="621"/>
      <c r="C9128" s="633"/>
      <c r="D9128" s="635"/>
      <c r="E9128" s="621"/>
      <c r="F9128" s="638"/>
      <c r="G9128" s="639"/>
      <c r="H9128" s="610" t="s">
        <v>242</v>
      </c>
      <c r="I9128" s="611"/>
      <c r="J9128" s="209" t="s">
        <v>287</v>
      </c>
      <c r="K9128" s="209" t="s">
        <v>16</v>
      </c>
      <c r="L9128" s="210">
        <v>712.64</v>
      </c>
    </row>
    <row r="9129" spans="1:12" s="194" customFormat="1" ht="24.6" customHeight="1" x14ac:dyDescent="0.15">
      <c r="A9129" s="625"/>
      <c r="B9129" s="203" t="s">
        <v>6</v>
      </c>
      <c r="C9129" s="207" t="s">
        <v>5</v>
      </c>
      <c r="D9129" s="207" t="s">
        <v>288</v>
      </c>
      <c r="E9129" s="207" t="s">
        <v>289</v>
      </c>
      <c r="F9129" s="612"/>
      <c r="G9129" s="613"/>
      <c r="H9129" s="616" t="s">
        <v>290</v>
      </c>
      <c r="I9129" s="617"/>
      <c r="J9129" s="620" t="s">
        <v>287</v>
      </c>
      <c r="K9129" s="620" t="s">
        <v>16</v>
      </c>
      <c r="L9129" s="622">
        <v>675</v>
      </c>
    </row>
    <row r="9130" spans="1:12" s="194" customFormat="1" ht="24.6" customHeight="1" x14ac:dyDescent="0.15">
      <c r="A9130" s="626"/>
      <c r="B9130" s="209" t="s">
        <v>291</v>
      </c>
      <c r="C9130" s="209" t="s">
        <v>2018</v>
      </c>
      <c r="D9130" s="211">
        <v>43399</v>
      </c>
      <c r="E9130" s="209" t="s">
        <v>5115</v>
      </c>
      <c r="F9130" s="614"/>
      <c r="G9130" s="615"/>
      <c r="H9130" s="618"/>
      <c r="I9130" s="619"/>
      <c r="J9130" s="621"/>
      <c r="K9130" s="621"/>
      <c r="L9130" s="623"/>
    </row>
    <row r="9131" spans="1:12" s="194" customFormat="1" ht="24.6" customHeight="1" x14ac:dyDescent="0.15">
      <c r="A9131" s="624">
        <v>1714</v>
      </c>
      <c r="B9131" s="203" t="s">
        <v>12</v>
      </c>
      <c r="C9131" s="207" t="s">
        <v>11</v>
      </c>
      <c r="D9131" s="207" t="s">
        <v>280</v>
      </c>
      <c r="E9131" s="207" t="s">
        <v>281</v>
      </c>
      <c r="F9131" s="627" t="s">
        <v>8</v>
      </c>
      <c r="G9131" s="628"/>
      <c r="H9131" s="629"/>
      <c r="I9131" s="630"/>
      <c r="J9131" s="630"/>
      <c r="K9131" s="630"/>
      <c r="L9131" s="631"/>
    </row>
    <row r="9132" spans="1:12" s="194" customFormat="1" ht="26.65" customHeight="1" x14ac:dyDescent="0.15">
      <c r="A9132" s="625"/>
      <c r="B9132" s="620" t="s">
        <v>5116</v>
      </c>
      <c r="C9132" s="632" t="s">
        <v>5117</v>
      </c>
      <c r="D9132" s="634">
        <v>43400</v>
      </c>
      <c r="E9132" s="620" t="s">
        <v>628</v>
      </c>
      <c r="F9132" s="636" t="s">
        <v>2751</v>
      </c>
      <c r="G9132" s="637"/>
      <c r="H9132" s="610" t="s">
        <v>286</v>
      </c>
      <c r="I9132" s="611"/>
      <c r="J9132" s="209" t="s">
        <v>287</v>
      </c>
      <c r="K9132" s="209" t="s">
        <v>16</v>
      </c>
      <c r="L9132" s="210">
        <v>500</v>
      </c>
    </row>
    <row r="9133" spans="1:12" s="194" customFormat="1" ht="223.5" customHeight="1" x14ac:dyDescent="0.15">
      <c r="A9133" s="625"/>
      <c r="B9133" s="621"/>
      <c r="C9133" s="633"/>
      <c r="D9133" s="635"/>
      <c r="E9133" s="621"/>
      <c r="F9133" s="638"/>
      <c r="G9133" s="639"/>
      <c r="H9133" s="610" t="s">
        <v>242</v>
      </c>
      <c r="I9133" s="611"/>
      <c r="J9133" s="209" t="s">
        <v>287</v>
      </c>
      <c r="K9133" s="209" t="s">
        <v>287</v>
      </c>
      <c r="L9133" s="210">
        <v>0</v>
      </c>
    </row>
    <row r="9134" spans="1:12" s="194" customFormat="1" ht="24.6" customHeight="1" x14ac:dyDescent="0.15">
      <c r="A9134" s="625"/>
      <c r="B9134" s="203" t="s">
        <v>6</v>
      </c>
      <c r="C9134" s="207" t="s">
        <v>5</v>
      </c>
      <c r="D9134" s="207" t="s">
        <v>288</v>
      </c>
      <c r="E9134" s="207" t="s">
        <v>289</v>
      </c>
      <c r="F9134" s="612"/>
      <c r="G9134" s="613"/>
      <c r="H9134" s="616" t="s">
        <v>290</v>
      </c>
      <c r="I9134" s="617"/>
      <c r="J9134" s="620" t="s">
        <v>287</v>
      </c>
      <c r="K9134" s="620" t="s">
        <v>287</v>
      </c>
      <c r="L9134" s="622">
        <v>0</v>
      </c>
    </row>
    <row r="9135" spans="1:12" s="194" customFormat="1" ht="24.6" customHeight="1" x14ac:dyDescent="0.15">
      <c r="A9135" s="626"/>
      <c r="B9135" s="209" t="s">
        <v>401</v>
      </c>
      <c r="C9135" s="209" t="s">
        <v>2751</v>
      </c>
      <c r="D9135" s="211">
        <v>43403</v>
      </c>
      <c r="E9135" s="209" t="s">
        <v>2752</v>
      </c>
      <c r="F9135" s="614"/>
      <c r="G9135" s="615"/>
      <c r="H9135" s="618"/>
      <c r="I9135" s="619"/>
      <c r="J9135" s="621"/>
      <c r="K9135" s="621"/>
      <c r="L9135" s="623"/>
    </row>
    <row r="9136" spans="1:12" s="194" customFormat="1" ht="24.6" customHeight="1" x14ac:dyDescent="0.15">
      <c r="A9136" s="624">
        <v>1715</v>
      </c>
      <c r="B9136" s="203" t="s">
        <v>12</v>
      </c>
      <c r="C9136" s="207" t="s">
        <v>11</v>
      </c>
      <c r="D9136" s="207" t="s">
        <v>280</v>
      </c>
      <c r="E9136" s="207" t="s">
        <v>281</v>
      </c>
      <c r="F9136" s="627" t="s">
        <v>8</v>
      </c>
      <c r="G9136" s="628"/>
      <c r="H9136" s="629"/>
      <c r="I9136" s="630"/>
      <c r="J9136" s="630"/>
      <c r="K9136" s="630"/>
      <c r="L9136" s="631"/>
    </row>
    <row r="9137" spans="1:12" s="194" customFormat="1" ht="26.65" customHeight="1" x14ac:dyDescent="0.15">
      <c r="A9137" s="625"/>
      <c r="B9137" s="620" t="s">
        <v>5118</v>
      </c>
      <c r="C9137" s="632" t="s">
        <v>5119</v>
      </c>
      <c r="D9137" s="634">
        <v>43398</v>
      </c>
      <c r="E9137" s="620" t="s">
        <v>779</v>
      </c>
      <c r="F9137" s="636" t="s">
        <v>5120</v>
      </c>
      <c r="G9137" s="637"/>
      <c r="H9137" s="610" t="s">
        <v>286</v>
      </c>
      <c r="I9137" s="611"/>
      <c r="J9137" s="209" t="s">
        <v>287</v>
      </c>
      <c r="K9137" s="209" t="s">
        <v>16</v>
      </c>
      <c r="L9137" s="210">
        <v>1260.5999999999999</v>
      </c>
    </row>
    <row r="9138" spans="1:12" s="194" customFormat="1" ht="409.6" customHeight="1" x14ac:dyDescent="0.15">
      <c r="A9138" s="625"/>
      <c r="B9138" s="640"/>
      <c r="C9138" s="641"/>
      <c r="D9138" s="642"/>
      <c r="E9138" s="640"/>
      <c r="F9138" s="643"/>
      <c r="G9138" s="644"/>
      <c r="H9138" s="616" t="s">
        <v>242</v>
      </c>
      <c r="I9138" s="617"/>
      <c r="J9138" s="620" t="s">
        <v>287</v>
      </c>
      <c r="K9138" s="620" t="s">
        <v>16</v>
      </c>
      <c r="L9138" s="622">
        <v>2485.23</v>
      </c>
    </row>
    <row r="9139" spans="1:12" s="194" customFormat="1" ht="213.4" customHeight="1" x14ac:dyDescent="0.15">
      <c r="A9139" s="625"/>
      <c r="B9139" s="621"/>
      <c r="C9139" s="633"/>
      <c r="D9139" s="635"/>
      <c r="E9139" s="621"/>
      <c r="F9139" s="638"/>
      <c r="G9139" s="639"/>
      <c r="H9139" s="618"/>
      <c r="I9139" s="619"/>
      <c r="J9139" s="621"/>
      <c r="K9139" s="621"/>
      <c r="L9139" s="623"/>
    </row>
    <row r="9140" spans="1:12" s="194" customFormat="1" ht="24.6" customHeight="1" x14ac:dyDescent="0.15">
      <c r="A9140" s="625"/>
      <c r="B9140" s="203" t="s">
        <v>6</v>
      </c>
      <c r="C9140" s="207" t="s">
        <v>5</v>
      </c>
      <c r="D9140" s="207" t="s">
        <v>288</v>
      </c>
      <c r="E9140" s="207" t="s">
        <v>289</v>
      </c>
      <c r="F9140" s="612"/>
      <c r="G9140" s="613"/>
      <c r="H9140" s="616" t="s">
        <v>290</v>
      </c>
      <c r="I9140" s="617"/>
      <c r="J9140" s="620" t="s">
        <v>287</v>
      </c>
      <c r="K9140" s="620" t="s">
        <v>16</v>
      </c>
      <c r="L9140" s="622">
        <v>100</v>
      </c>
    </row>
    <row r="9141" spans="1:12" s="194" customFormat="1" ht="24.6" customHeight="1" x14ac:dyDescent="0.15">
      <c r="A9141" s="626"/>
      <c r="B9141" s="209" t="s">
        <v>291</v>
      </c>
      <c r="C9141" s="209" t="s">
        <v>5120</v>
      </c>
      <c r="D9141" s="211">
        <v>43408</v>
      </c>
      <c r="E9141" s="209" t="s">
        <v>5121</v>
      </c>
      <c r="F9141" s="614"/>
      <c r="G9141" s="615"/>
      <c r="H9141" s="618"/>
      <c r="I9141" s="619"/>
      <c r="J9141" s="621"/>
      <c r="K9141" s="621"/>
      <c r="L9141" s="623"/>
    </row>
    <row r="9142" spans="1:12" s="194" customFormat="1" ht="24.6" customHeight="1" x14ac:dyDescent="0.15">
      <c r="A9142" s="624">
        <v>1716</v>
      </c>
      <c r="B9142" s="203" t="s">
        <v>12</v>
      </c>
      <c r="C9142" s="207" t="s">
        <v>11</v>
      </c>
      <c r="D9142" s="207" t="s">
        <v>280</v>
      </c>
      <c r="E9142" s="207" t="s">
        <v>281</v>
      </c>
      <c r="F9142" s="627" t="s">
        <v>8</v>
      </c>
      <c r="G9142" s="628"/>
      <c r="H9142" s="629"/>
      <c r="I9142" s="630"/>
      <c r="J9142" s="630"/>
      <c r="K9142" s="630"/>
      <c r="L9142" s="631"/>
    </row>
    <row r="9143" spans="1:12" s="194" customFormat="1" ht="26.65" customHeight="1" x14ac:dyDescent="0.15">
      <c r="A9143" s="625"/>
      <c r="B9143" s="620" t="s">
        <v>5122</v>
      </c>
      <c r="C9143" s="632" t="s">
        <v>5123</v>
      </c>
      <c r="D9143" s="634">
        <v>43398</v>
      </c>
      <c r="E9143" s="620" t="s">
        <v>423</v>
      </c>
      <c r="F9143" s="636" t="s">
        <v>1967</v>
      </c>
      <c r="G9143" s="637"/>
      <c r="H9143" s="610" t="s">
        <v>286</v>
      </c>
      <c r="I9143" s="611"/>
      <c r="J9143" s="209" t="s">
        <v>287</v>
      </c>
      <c r="K9143" s="209" t="s">
        <v>16</v>
      </c>
      <c r="L9143" s="210">
        <v>271.44</v>
      </c>
    </row>
    <row r="9144" spans="1:12" s="194" customFormat="1" ht="409.6" customHeight="1" x14ac:dyDescent="0.15">
      <c r="A9144" s="625"/>
      <c r="B9144" s="640"/>
      <c r="C9144" s="641"/>
      <c r="D9144" s="642"/>
      <c r="E9144" s="640"/>
      <c r="F9144" s="643"/>
      <c r="G9144" s="644"/>
      <c r="H9144" s="616" t="s">
        <v>242</v>
      </c>
      <c r="I9144" s="617"/>
      <c r="J9144" s="620" t="s">
        <v>287</v>
      </c>
      <c r="K9144" s="620" t="s">
        <v>287</v>
      </c>
      <c r="L9144" s="622">
        <v>0</v>
      </c>
    </row>
    <row r="9145" spans="1:12" s="194" customFormat="1" ht="19.7" customHeight="1" x14ac:dyDescent="0.15">
      <c r="A9145" s="625"/>
      <c r="B9145" s="621"/>
      <c r="C9145" s="633"/>
      <c r="D9145" s="635"/>
      <c r="E9145" s="621"/>
      <c r="F9145" s="638"/>
      <c r="G9145" s="639"/>
      <c r="H9145" s="618"/>
      <c r="I9145" s="619"/>
      <c r="J9145" s="621"/>
      <c r="K9145" s="621"/>
      <c r="L9145" s="623"/>
    </row>
    <row r="9146" spans="1:12" s="194" customFormat="1" ht="24.6" customHeight="1" x14ac:dyDescent="0.15">
      <c r="A9146" s="625"/>
      <c r="B9146" s="203" t="s">
        <v>6</v>
      </c>
      <c r="C9146" s="207" t="s">
        <v>5</v>
      </c>
      <c r="D9146" s="207" t="s">
        <v>288</v>
      </c>
      <c r="E9146" s="207" t="s">
        <v>289</v>
      </c>
      <c r="F9146" s="612"/>
      <c r="G9146" s="613"/>
      <c r="H9146" s="616" t="s">
        <v>290</v>
      </c>
      <c r="I9146" s="617"/>
      <c r="J9146" s="620" t="s">
        <v>287</v>
      </c>
      <c r="K9146" s="620" t="s">
        <v>16</v>
      </c>
      <c r="L9146" s="622">
        <v>695</v>
      </c>
    </row>
    <row r="9147" spans="1:12" s="194" customFormat="1" ht="35.1" customHeight="1" x14ac:dyDescent="0.15">
      <c r="A9147" s="626"/>
      <c r="B9147" s="209" t="s">
        <v>5124</v>
      </c>
      <c r="C9147" s="209" t="s">
        <v>1967</v>
      </c>
      <c r="D9147" s="211">
        <v>43401</v>
      </c>
      <c r="E9147" s="209" t="s">
        <v>919</v>
      </c>
      <c r="F9147" s="614"/>
      <c r="G9147" s="615"/>
      <c r="H9147" s="618"/>
      <c r="I9147" s="619"/>
      <c r="J9147" s="621"/>
      <c r="K9147" s="621"/>
      <c r="L9147" s="623"/>
    </row>
    <row r="9148" spans="1:12" s="194" customFormat="1" ht="24.6" customHeight="1" x14ac:dyDescent="0.15">
      <c r="A9148" s="624">
        <v>1717</v>
      </c>
      <c r="B9148" s="203" t="s">
        <v>12</v>
      </c>
      <c r="C9148" s="207" t="s">
        <v>11</v>
      </c>
      <c r="D9148" s="207" t="s">
        <v>280</v>
      </c>
      <c r="E9148" s="207" t="s">
        <v>281</v>
      </c>
      <c r="F9148" s="627" t="s">
        <v>8</v>
      </c>
      <c r="G9148" s="628"/>
      <c r="H9148" s="629"/>
      <c r="I9148" s="630"/>
      <c r="J9148" s="630"/>
      <c r="K9148" s="630"/>
      <c r="L9148" s="631"/>
    </row>
    <row r="9149" spans="1:12" s="194" customFormat="1" ht="26.65" customHeight="1" x14ac:dyDescent="0.15">
      <c r="A9149" s="625"/>
      <c r="B9149" s="620" t="s">
        <v>5125</v>
      </c>
      <c r="C9149" s="632" t="s">
        <v>5126</v>
      </c>
      <c r="D9149" s="634">
        <v>43383</v>
      </c>
      <c r="E9149" s="620" t="s">
        <v>628</v>
      </c>
      <c r="F9149" s="636" t="s">
        <v>795</v>
      </c>
      <c r="G9149" s="637"/>
      <c r="H9149" s="610" t="s">
        <v>286</v>
      </c>
      <c r="I9149" s="611"/>
      <c r="J9149" s="209" t="s">
        <v>287</v>
      </c>
      <c r="K9149" s="209" t="s">
        <v>16</v>
      </c>
      <c r="L9149" s="210">
        <v>454.55</v>
      </c>
    </row>
    <row r="9150" spans="1:12" s="194" customFormat="1" ht="409.6" customHeight="1" x14ac:dyDescent="0.15">
      <c r="A9150" s="625"/>
      <c r="B9150" s="640"/>
      <c r="C9150" s="641"/>
      <c r="D9150" s="642"/>
      <c r="E9150" s="640"/>
      <c r="F9150" s="643"/>
      <c r="G9150" s="644"/>
      <c r="H9150" s="616" t="s">
        <v>242</v>
      </c>
      <c r="I9150" s="617"/>
      <c r="J9150" s="620" t="s">
        <v>287</v>
      </c>
      <c r="K9150" s="620" t="s">
        <v>16</v>
      </c>
      <c r="L9150" s="622">
        <v>329.4</v>
      </c>
    </row>
    <row r="9151" spans="1:12" s="194" customFormat="1" ht="406.9" customHeight="1" x14ac:dyDescent="0.15">
      <c r="A9151" s="625"/>
      <c r="B9151" s="621"/>
      <c r="C9151" s="633"/>
      <c r="D9151" s="635"/>
      <c r="E9151" s="621"/>
      <c r="F9151" s="638"/>
      <c r="G9151" s="639"/>
      <c r="H9151" s="618"/>
      <c r="I9151" s="619"/>
      <c r="J9151" s="621"/>
      <c r="K9151" s="621"/>
      <c r="L9151" s="623"/>
    </row>
    <row r="9152" spans="1:12" s="194" customFormat="1" ht="24.6" customHeight="1" x14ac:dyDescent="0.15">
      <c r="A9152" s="625"/>
      <c r="B9152" s="203" t="s">
        <v>6</v>
      </c>
      <c r="C9152" s="207" t="s">
        <v>5</v>
      </c>
      <c r="D9152" s="207" t="s">
        <v>288</v>
      </c>
      <c r="E9152" s="207" t="s">
        <v>289</v>
      </c>
      <c r="F9152" s="612"/>
      <c r="G9152" s="613"/>
      <c r="H9152" s="616" t="s">
        <v>290</v>
      </c>
      <c r="I9152" s="617"/>
      <c r="J9152" s="620" t="s">
        <v>287</v>
      </c>
      <c r="K9152" s="620" t="s">
        <v>16</v>
      </c>
      <c r="L9152" s="622">
        <v>308</v>
      </c>
    </row>
    <row r="9153" spans="1:12" s="194" customFormat="1" ht="24.6" customHeight="1" x14ac:dyDescent="0.15">
      <c r="A9153" s="626"/>
      <c r="B9153" s="209" t="s">
        <v>5127</v>
      </c>
      <c r="C9153" s="209" t="s">
        <v>795</v>
      </c>
      <c r="D9153" s="211">
        <v>43387</v>
      </c>
      <c r="E9153" s="209" t="s">
        <v>3570</v>
      </c>
      <c r="F9153" s="614"/>
      <c r="G9153" s="615"/>
      <c r="H9153" s="618"/>
      <c r="I9153" s="619"/>
      <c r="J9153" s="621"/>
      <c r="K9153" s="621"/>
      <c r="L9153" s="623"/>
    </row>
    <row r="9154" spans="1:12" s="194" customFormat="1" ht="24.6" customHeight="1" x14ac:dyDescent="0.15">
      <c r="A9154" s="624">
        <v>1718</v>
      </c>
      <c r="B9154" s="203" t="s">
        <v>12</v>
      </c>
      <c r="C9154" s="207" t="s">
        <v>11</v>
      </c>
      <c r="D9154" s="207" t="s">
        <v>280</v>
      </c>
      <c r="E9154" s="207" t="s">
        <v>281</v>
      </c>
      <c r="F9154" s="627" t="s">
        <v>8</v>
      </c>
      <c r="G9154" s="628"/>
      <c r="H9154" s="629"/>
      <c r="I9154" s="630"/>
      <c r="J9154" s="630"/>
      <c r="K9154" s="630"/>
      <c r="L9154" s="631"/>
    </row>
    <row r="9155" spans="1:12" s="194" customFormat="1" ht="26.65" customHeight="1" x14ac:dyDescent="0.15">
      <c r="A9155" s="625"/>
      <c r="B9155" s="620" t="s">
        <v>5125</v>
      </c>
      <c r="C9155" s="632" t="s">
        <v>5128</v>
      </c>
      <c r="D9155" s="634">
        <v>43390</v>
      </c>
      <c r="E9155" s="620" t="s">
        <v>1917</v>
      </c>
      <c r="F9155" s="636" t="s">
        <v>1918</v>
      </c>
      <c r="G9155" s="637"/>
      <c r="H9155" s="610" t="s">
        <v>286</v>
      </c>
      <c r="I9155" s="611"/>
      <c r="J9155" s="209" t="s">
        <v>287</v>
      </c>
      <c r="K9155" s="209" t="s">
        <v>16</v>
      </c>
      <c r="L9155" s="210">
        <v>582.69000000000005</v>
      </c>
    </row>
    <row r="9156" spans="1:12" s="194" customFormat="1" ht="395.65" customHeight="1" x14ac:dyDescent="0.15">
      <c r="A9156" s="625"/>
      <c r="B9156" s="621"/>
      <c r="C9156" s="633"/>
      <c r="D9156" s="635"/>
      <c r="E9156" s="621"/>
      <c r="F9156" s="638"/>
      <c r="G9156" s="639"/>
      <c r="H9156" s="610" t="s">
        <v>242</v>
      </c>
      <c r="I9156" s="611"/>
      <c r="J9156" s="209" t="s">
        <v>287</v>
      </c>
      <c r="K9156" s="209" t="s">
        <v>16</v>
      </c>
      <c r="L9156" s="210">
        <v>536.4</v>
      </c>
    </row>
    <row r="9157" spans="1:12" s="194" customFormat="1" ht="24.6" customHeight="1" x14ac:dyDescent="0.15">
      <c r="A9157" s="625"/>
      <c r="B9157" s="203" t="s">
        <v>6</v>
      </c>
      <c r="C9157" s="207" t="s">
        <v>5</v>
      </c>
      <c r="D9157" s="207" t="s">
        <v>288</v>
      </c>
      <c r="E9157" s="207" t="s">
        <v>289</v>
      </c>
      <c r="F9157" s="612"/>
      <c r="G9157" s="613"/>
      <c r="H9157" s="616" t="s">
        <v>290</v>
      </c>
      <c r="I9157" s="617"/>
      <c r="J9157" s="620" t="s">
        <v>287</v>
      </c>
      <c r="K9157" s="620" t="s">
        <v>287</v>
      </c>
      <c r="L9157" s="622">
        <v>0</v>
      </c>
    </row>
    <row r="9158" spans="1:12" s="194" customFormat="1" ht="24.6" customHeight="1" x14ac:dyDescent="0.15">
      <c r="A9158" s="626"/>
      <c r="B9158" s="209" t="s">
        <v>5127</v>
      </c>
      <c r="C9158" s="209" t="s">
        <v>1918</v>
      </c>
      <c r="D9158" s="211">
        <v>43392</v>
      </c>
      <c r="E9158" s="209" t="s">
        <v>622</v>
      </c>
      <c r="F9158" s="614"/>
      <c r="G9158" s="615"/>
      <c r="H9158" s="618"/>
      <c r="I9158" s="619"/>
      <c r="J9158" s="621"/>
      <c r="K9158" s="621"/>
      <c r="L9158" s="623"/>
    </row>
    <row r="9159" spans="1:12" s="194" customFormat="1" ht="24.6" customHeight="1" x14ac:dyDescent="0.15">
      <c r="A9159" s="624">
        <v>1719</v>
      </c>
      <c r="B9159" s="203" t="s">
        <v>12</v>
      </c>
      <c r="C9159" s="207" t="s">
        <v>11</v>
      </c>
      <c r="D9159" s="207" t="s">
        <v>280</v>
      </c>
      <c r="E9159" s="207" t="s">
        <v>281</v>
      </c>
      <c r="F9159" s="627" t="s">
        <v>8</v>
      </c>
      <c r="G9159" s="628"/>
      <c r="H9159" s="629"/>
      <c r="I9159" s="630"/>
      <c r="J9159" s="630"/>
      <c r="K9159" s="630"/>
      <c r="L9159" s="631"/>
    </row>
    <row r="9160" spans="1:12" s="194" customFormat="1" ht="26.65" customHeight="1" x14ac:dyDescent="0.15">
      <c r="A9160" s="625"/>
      <c r="B9160" s="620" t="s">
        <v>5125</v>
      </c>
      <c r="C9160" s="632" t="s">
        <v>5129</v>
      </c>
      <c r="D9160" s="634">
        <v>43536</v>
      </c>
      <c r="E9160" s="620" t="s">
        <v>1281</v>
      </c>
      <c r="F9160" s="636" t="s">
        <v>5130</v>
      </c>
      <c r="G9160" s="637"/>
      <c r="H9160" s="610" t="s">
        <v>286</v>
      </c>
      <c r="I9160" s="611"/>
      <c r="J9160" s="209" t="s">
        <v>287</v>
      </c>
      <c r="K9160" s="209" t="s">
        <v>16</v>
      </c>
      <c r="L9160" s="210">
        <v>190</v>
      </c>
    </row>
    <row r="9161" spans="1:12" s="194" customFormat="1" ht="409.6" customHeight="1" x14ac:dyDescent="0.15">
      <c r="A9161" s="625"/>
      <c r="B9161" s="640"/>
      <c r="C9161" s="641"/>
      <c r="D9161" s="642"/>
      <c r="E9161" s="640"/>
      <c r="F9161" s="643"/>
      <c r="G9161" s="644"/>
      <c r="H9161" s="616" t="s">
        <v>242</v>
      </c>
      <c r="I9161" s="617"/>
      <c r="J9161" s="620" t="s">
        <v>287</v>
      </c>
      <c r="K9161" s="620" t="s">
        <v>16</v>
      </c>
      <c r="L9161" s="622">
        <v>2829.65</v>
      </c>
    </row>
    <row r="9162" spans="1:12" s="194" customFormat="1" ht="30.4" customHeight="1" x14ac:dyDescent="0.15">
      <c r="A9162" s="625"/>
      <c r="B9162" s="621"/>
      <c r="C9162" s="633"/>
      <c r="D9162" s="635"/>
      <c r="E9162" s="621"/>
      <c r="F9162" s="638"/>
      <c r="G9162" s="639"/>
      <c r="H9162" s="618"/>
      <c r="I9162" s="619"/>
      <c r="J9162" s="621"/>
      <c r="K9162" s="621"/>
      <c r="L9162" s="623"/>
    </row>
    <row r="9163" spans="1:12" s="194" customFormat="1" ht="24.6" customHeight="1" x14ac:dyDescent="0.15">
      <c r="A9163" s="625"/>
      <c r="B9163" s="203" t="s">
        <v>6</v>
      </c>
      <c r="C9163" s="207" t="s">
        <v>5</v>
      </c>
      <c r="D9163" s="207" t="s">
        <v>288</v>
      </c>
      <c r="E9163" s="207" t="s">
        <v>289</v>
      </c>
      <c r="F9163" s="612"/>
      <c r="G9163" s="613"/>
      <c r="H9163" s="616" t="s">
        <v>290</v>
      </c>
      <c r="I9163" s="617"/>
      <c r="J9163" s="620" t="s">
        <v>287</v>
      </c>
      <c r="K9163" s="620" t="s">
        <v>16</v>
      </c>
      <c r="L9163" s="622">
        <v>141.41</v>
      </c>
    </row>
    <row r="9164" spans="1:12" s="194" customFormat="1" ht="24.6" customHeight="1" x14ac:dyDescent="0.15">
      <c r="A9164" s="626"/>
      <c r="B9164" s="209" t="s">
        <v>5127</v>
      </c>
      <c r="C9164" s="209" t="s">
        <v>5130</v>
      </c>
      <c r="D9164" s="211">
        <v>43539</v>
      </c>
      <c r="E9164" s="209" t="s">
        <v>1392</v>
      </c>
      <c r="F9164" s="614"/>
      <c r="G9164" s="615"/>
      <c r="H9164" s="618"/>
      <c r="I9164" s="619"/>
      <c r="J9164" s="621"/>
      <c r="K9164" s="621"/>
      <c r="L9164" s="623"/>
    </row>
    <row r="9165" spans="1:12" s="194" customFormat="1" ht="24.6" customHeight="1" x14ac:dyDescent="0.15">
      <c r="A9165" s="624">
        <v>1720</v>
      </c>
      <c r="B9165" s="203" t="s">
        <v>12</v>
      </c>
      <c r="C9165" s="207" t="s">
        <v>11</v>
      </c>
      <c r="D9165" s="207" t="s">
        <v>280</v>
      </c>
      <c r="E9165" s="207" t="s">
        <v>281</v>
      </c>
      <c r="F9165" s="627" t="s">
        <v>8</v>
      </c>
      <c r="G9165" s="628"/>
      <c r="H9165" s="629"/>
      <c r="I9165" s="630"/>
      <c r="J9165" s="630"/>
      <c r="K9165" s="630"/>
      <c r="L9165" s="631"/>
    </row>
    <row r="9166" spans="1:12" s="194" customFormat="1" ht="26.65" customHeight="1" x14ac:dyDescent="0.15">
      <c r="A9166" s="625"/>
      <c r="B9166" s="620" t="s">
        <v>5131</v>
      </c>
      <c r="C9166" s="632" t="s">
        <v>5132</v>
      </c>
      <c r="D9166" s="634">
        <v>43442</v>
      </c>
      <c r="E9166" s="620" t="s">
        <v>497</v>
      </c>
      <c r="F9166" s="636" t="s">
        <v>498</v>
      </c>
      <c r="G9166" s="637"/>
      <c r="H9166" s="610" t="s">
        <v>286</v>
      </c>
      <c r="I9166" s="611"/>
      <c r="J9166" s="209" t="s">
        <v>287</v>
      </c>
      <c r="K9166" s="209" t="s">
        <v>287</v>
      </c>
      <c r="L9166" s="210">
        <v>0</v>
      </c>
    </row>
    <row r="9167" spans="1:12" s="194" customFormat="1" ht="191.45" customHeight="1" x14ac:dyDescent="0.15">
      <c r="A9167" s="625"/>
      <c r="B9167" s="621"/>
      <c r="C9167" s="633"/>
      <c r="D9167" s="635"/>
      <c r="E9167" s="621"/>
      <c r="F9167" s="638"/>
      <c r="G9167" s="639"/>
      <c r="H9167" s="610" t="s">
        <v>242</v>
      </c>
      <c r="I9167" s="611"/>
      <c r="J9167" s="209" t="s">
        <v>287</v>
      </c>
      <c r="K9167" s="209" t="s">
        <v>16</v>
      </c>
      <c r="L9167" s="210">
        <v>298.95999999999998</v>
      </c>
    </row>
    <row r="9168" spans="1:12" s="194" customFormat="1" ht="24.6" customHeight="1" x14ac:dyDescent="0.15">
      <c r="A9168" s="625"/>
      <c r="B9168" s="203" t="s">
        <v>6</v>
      </c>
      <c r="C9168" s="207" t="s">
        <v>5</v>
      </c>
      <c r="D9168" s="207" t="s">
        <v>288</v>
      </c>
      <c r="E9168" s="207" t="s">
        <v>289</v>
      </c>
      <c r="F9168" s="612"/>
      <c r="G9168" s="613"/>
      <c r="H9168" s="616" t="s">
        <v>290</v>
      </c>
      <c r="I9168" s="617"/>
      <c r="J9168" s="620" t="s">
        <v>287</v>
      </c>
      <c r="K9168" s="620" t="s">
        <v>16</v>
      </c>
      <c r="L9168" s="622">
        <v>820</v>
      </c>
    </row>
    <row r="9169" spans="1:12" s="194" customFormat="1" ht="24.6" customHeight="1" x14ac:dyDescent="0.15">
      <c r="A9169" s="626"/>
      <c r="B9169" s="209" t="s">
        <v>291</v>
      </c>
      <c r="C9169" s="209" t="s">
        <v>498</v>
      </c>
      <c r="D9169" s="211">
        <v>43447</v>
      </c>
      <c r="E9169" s="209" t="s">
        <v>2967</v>
      </c>
      <c r="F9169" s="614"/>
      <c r="G9169" s="615"/>
      <c r="H9169" s="618"/>
      <c r="I9169" s="619"/>
      <c r="J9169" s="621"/>
      <c r="K9169" s="621"/>
      <c r="L9169" s="623"/>
    </row>
    <row r="9170" spans="1:12" s="194" customFormat="1" ht="24.6" customHeight="1" x14ac:dyDescent="0.15">
      <c r="A9170" s="624">
        <v>1721</v>
      </c>
      <c r="B9170" s="203" t="s">
        <v>12</v>
      </c>
      <c r="C9170" s="207" t="s">
        <v>11</v>
      </c>
      <c r="D9170" s="207" t="s">
        <v>280</v>
      </c>
      <c r="E9170" s="207" t="s">
        <v>281</v>
      </c>
      <c r="F9170" s="627" t="s">
        <v>8</v>
      </c>
      <c r="G9170" s="628"/>
      <c r="H9170" s="629"/>
      <c r="I9170" s="630"/>
      <c r="J9170" s="630"/>
      <c r="K9170" s="630"/>
      <c r="L9170" s="631"/>
    </row>
    <row r="9171" spans="1:12" s="194" customFormat="1" ht="26.65" customHeight="1" x14ac:dyDescent="0.15">
      <c r="A9171" s="625"/>
      <c r="B9171" s="620" t="s">
        <v>5133</v>
      </c>
      <c r="C9171" s="620" t="s">
        <v>5134</v>
      </c>
      <c r="D9171" s="634">
        <v>43415</v>
      </c>
      <c r="E9171" s="620" t="s">
        <v>582</v>
      </c>
      <c r="F9171" s="636" t="s">
        <v>5135</v>
      </c>
      <c r="G9171" s="637"/>
      <c r="H9171" s="610" t="s">
        <v>286</v>
      </c>
      <c r="I9171" s="611"/>
      <c r="J9171" s="209" t="s">
        <v>287</v>
      </c>
      <c r="K9171" s="209" t="s">
        <v>16</v>
      </c>
      <c r="L9171" s="210">
        <v>1275</v>
      </c>
    </row>
    <row r="9172" spans="1:12" s="194" customFormat="1" ht="83.65" customHeight="1" x14ac:dyDescent="0.15">
      <c r="A9172" s="625"/>
      <c r="B9172" s="621"/>
      <c r="C9172" s="621"/>
      <c r="D9172" s="635"/>
      <c r="E9172" s="621"/>
      <c r="F9172" s="638"/>
      <c r="G9172" s="639"/>
      <c r="H9172" s="610" t="s">
        <v>242</v>
      </c>
      <c r="I9172" s="611"/>
      <c r="J9172" s="209" t="s">
        <v>287</v>
      </c>
      <c r="K9172" s="209" t="s">
        <v>16</v>
      </c>
      <c r="L9172" s="210">
        <v>3458.71</v>
      </c>
    </row>
    <row r="9173" spans="1:12" s="194" customFormat="1" ht="24.6" customHeight="1" x14ac:dyDescent="0.15">
      <c r="A9173" s="625"/>
      <c r="B9173" s="203" t="s">
        <v>6</v>
      </c>
      <c r="C9173" s="207" t="s">
        <v>5</v>
      </c>
      <c r="D9173" s="207" t="s">
        <v>288</v>
      </c>
      <c r="E9173" s="207" t="s">
        <v>289</v>
      </c>
      <c r="F9173" s="612"/>
      <c r="G9173" s="613"/>
      <c r="H9173" s="616" t="s">
        <v>290</v>
      </c>
      <c r="I9173" s="617"/>
      <c r="J9173" s="620" t="s">
        <v>287</v>
      </c>
      <c r="K9173" s="620" t="s">
        <v>287</v>
      </c>
      <c r="L9173" s="622">
        <v>0</v>
      </c>
    </row>
    <row r="9174" spans="1:12" s="194" customFormat="1" ht="24.6" customHeight="1" x14ac:dyDescent="0.15">
      <c r="A9174" s="626"/>
      <c r="B9174" s="209" t="s">
        <v>291</v>
      </c>
      <c r="C9174" s="209" t="s">
        <v>5135</v>
      </c>
      <c r="D9174" s="211">
        <v>43418</v>
      </c>
      <c r="E9174" s="209" t="s">
        <v>3203</v>
      </c>
      <c r="F9174" s="614"/>
      <c r="G9174" s="615"/>
      <c r="H9174" s="618"/>
      <c r="I9174" s="619"/>
      <c r="J9174" s="621"/>
      <c r="K9174" s="621"/>
      <c r="L9174" s="623"/>
    </row>
    <row r="9175" spans="1:12" s="194" customFormat="1" ht="24.6" customHeight="1" x14ac:dyDescent="0.15">
      <c r="A9175" s="624">
        <v>1722</v>
      </c>
      <c r="B9175" s="203" t="s">
        <v>12</v>
      </c>
      <c r="C9175" s="207" t="s">
        <v>11</v>
      </c>
      <c r="D9175" s="207" t="s">
        <v>280</v>
      </c>
      <c r="E9175" s="207" t="s">
        <v>281</v>
      </c>
      <c r="F9175" s="627" t="s">
        <v>8</v>
      </c>
      <c r="G9175" s="628"/>
      <c r="H9175" s="629"/>
      <c r="I9175" s="630"/>
      <c r="J9175" s="630"/>
      <c r="K9175" s="630"/>
      <c r="L9175" s="631"/>
    </row>
    <row r="9176" spans="1:12" s="194" customFormat="1" ht="26.65" customHeight="1" x14ac:dyDescent="0.15">
      <c r="A9176" s="625"/>
      <c r="B9176" s="620" t="s">
        <v>5133</v>
      </c>
      <c r="C9176" s="620" t="s">
        <v>5136</v>
      </c>
      <c r="D9176" s="634">
        <v>43429</v>
      </c>
      <c r="E9176" s="620" t="s">
        <v>5137</v>
      </c>
      <c r="F9176" s="636" t="s">
        <v>549</v>
      </c>
      <c r="G9176" s="637"/>
      <c r="H9176" s="610" t="s">
        <v>286</v>
      </c>
      <c r="I9176" s="611"/>
      <c r="J9176" s="209" t="s">
        <v>287</v>
      </c>
      <c r="K9176" s="209" t="s">
        <v>287</v>
      </c>
      <c r="L9176" s="210">
        <v>0</v>
      </c>
    </row>
    <row r="9177" spans="1:12" s="194" customFormat="1" ht="115.7" customHeight="1" x14ac:dyDescent="0.15">
      <c r="A9177" s="625"/>
      <c r="B9177" s="621"/>
      <c r="C9177" s="621"/>
      <c r="D9177" s="635"/>
      <c r="E9177" s="621"/>
      <c r="F9177" s="638"/>
      <c r="G9177" s="639"/>
      <c r="H9177" s="610" t="s">
        <v>242</v>
      </c>
      <c r="I9177" s="611"/>
      <c r="J9177" s="209" t="s">
        <v>287</v>
      </c>
      <c r="K9177" s="209" t="s">
        <v>16</v>
      </c>
      <c r="L9177" s="210">
        <v>1798.84</v>
      </c>
    </row>
    <row r="9178" spans="1:12" s="194" customFormat="1" ht="24.6" customHeight="1" x14ac:dyDescent="0.15">
      <c r="A9178" s="625"/>
      <c r="B9178" s="203" t="s">
        <v>6</v>
      </c>
      <c r="C9178" s="207" t="s">
        <v>5</v>
      </c>
      <c r="D9178" s="207" t="s">
        <v>288</v>
      </c>
      <c r="E9178" s="207" t="s">
        <v>289</v>
      </c>
      <c r="F9178" s="612"/>
      <c r="G9178" s="613"/>
      <c r="H9178" s="616" t="s">
        <v>290</v>
      </c>
      <c r="I9178" s="617"/>
      <c r="J9178" s="620" t="s">
        <v>287</v>
      </c>
      <c r="K9178" s="620" t="s">
        <v>287</v>
      </c>
      <c r="L9178" s="622">
        <v>0</v>
      </c>
    </row>
    <row r="9179" spans="1:12" s="194" customFormat="1" ht="24.6" customHeight="1" x14ac:dyDescent="0.15">
      <c r="A9179" s="626"/>
      <c r="B9179" s="209" t="s">
        <v>291</v>
      </c>
      <c r="C9179" s="209" t="s">
        <v>549</v>
      </c>
      <c r="D9179" s="211">
        <v>43442</v>
      </c>
      <c r="E9179" s="209" t="s">
        <v>5138</v>
      </c>
      <c r="F9179" s="614"/>
      <c r="G9179" s="615"/>
      <c r="H9179" s="618"/>
      <c r="I9179" s="619"/>
      <c r="J9179" s="621"/>
      <c r="K9179" s="621"/>
      <c r="L9179" s="623"/>
    </row>
    <row r="9180" spans="1:12" s="194" customFormat="1" ht="24.6" customHeight="1" x14ac:dyDescent="0.15">
      <c r="A9180" s="624">
        <v>1723</v>
      </c>
      <c r="B9180" s="203" t="s">
        <v>12</v>
      </c>
      <c r="C9180" s="207" t="s">
        <v>11</v>
      </c>
      <c r="D9180" s="207" t="s">
        <v>280</v>
      </c>
      <c r="E9180" s="207" t="s">
        <v>281</v>
      </c>
      <c r="F9180" s="627" t="s">
        <v>8</v>
      </c>
      <c r="G9180" s="628"/>
      <c r="H9180" s="629"/>
      <c r="I9180" s="630"/>
      <c r="J9180" s="630"/>
      <c r="K9180" s="630"/>
      <c r="L9180" s="631"/>
    </row>
    <row r="9181" spans="1:12" s="194" customFormat="1" ht="26.65" customHeight="1" x14ac:dyDescent="0.15">
      <c r="A9181" s="625"/>
      <c r="B9181" s="620" t="s">
        <v>5133</v>
      </c>
      <c r="C9181" s="620" t="s">
        <v>5139</v>
      </c>
      <c r="D9181" s="634">
        <v>43479</v>
      </c>
      <c r="E9181" s="620" t="s">
        <v>5140</v>
      </c>
      <c r="F9181" s="636" t="s">
        <v>5135</v>
      </c>
      <c r="G9181" s="637"/>
      <c r="H9181" s="610" t="s">
        <v>286</v>
      </c>
      <c r="I9181" s="611"/>
      <c r="J9181" s="209" t="s">
        <v>287</v>
      </c>
      <c r="K9181" s="209" t="s">
        <v>16</v>
      </c>
      <c r="L9181" s="210">
        <v>558</v>
      </c>
    </row>
    <row r="9182" spans="1:12" s="194" customFormat="1" ht="73.150000000000006" customHeight="1" x14ac:dyDescent="0.15">
      <c r="A9182" s="625"/>
      <c r="B9182" s="621"/>
      <c r="C9182" s="621"/>
      <c r="D9182" s="635"/>
      <c r="E9182" s="621"/>
      <c r="F9182" s="638"/>
      <c r="G9182" s="639"/>
      <c r="H9182" s="610" t="s">
        <v>242</v>
      </c>
      <c r="I9182" s="611"/>
      <c r="J9182" s="209" t="s">
        <v>287</v>
      </c>
      <c r="K9182" s="209" t="s">
        <v>16</v>
      </c>
      <c r="L9182" s="210">
        <v>2989.08</v>
      </c>
    </row>
    <row r="9183" spans="1:12" s="194" customFormat="1" ht="24.6" customHeight="1" x14ac:dyDescent="0.15">
      <c r="A9183" s="625"/>
      <c r="B9183" s="203" t="s">
        <v>6</v>
      </c>
      <c r="C9183" s="207" t="s">
        <v>5</v>
      </c>
      <c r="D9183" s="207" t="s">
        <v>288</v>
      </c>
      <c r="E9183" s="207" t="s">
        <v>289</v>
      </c>
      <c r="F9183" s="612"/>
      <c r="G9183" s="613"/>
      <c r="H9183" s="616" t="s">
        <v>290</v>
      </c>
      <c r="I9183" s="617"/>
      <c r="J9183" s="620" t="s">
        <v>287</v>
      </c>
      <c r="K9183" s="620" t="s">
        <v>287</v>
      </c>
      <c r="L9183" s="622">
        <v>0</v>
      </c>
    </row>
    <row r="9184" spans="1:12" s="194" customFormat="1" ht="24.6" customHeight="1" x14ac:dyDescent="0.15">
      <c r="A9184" s="626"/>
      <c r="B9184" s="209" t="s">
        <v>291</v>
      </c>
      <c r="C9184" s="209" t="s">
        <v>5135</v>
      </c>
      <c r="D9184" s="211">
        <v>43483</v>
      </c>
      <c r="E9184" s="209" t="s">
        <v>5141</v>
      </c>
      <c r="F9184" s="614"/>
      <c r="G9184" s="615"/>
      <c r="H9184" s="618"/>
      <c r="I9184" s="619"/>
      <c r="J9184" s="621"/>
      <c r="K9184" s="621"/>
      <c r="L9184" s="623"/>
    </row>
    <row r="9185" spans="1:12" s="194" customFormat="1" ht="24.6" customHeight="1" x14ac:dyDescent="0.15">
      <c r="A9185" s="624">
        <v>1724</v>
      </c>
      <c r="B9185" s="203" t="s">
        <v>12</v>
      </c>
      <c r="C9185" s="207" t="s">
        <v>11</v>
      </c>
      <c r="D9185" s="207" t="s">
        <v>280</v>
      </c>
      <c r="E9185" s="207" t="s">
        <v>281</v>
      </c>
      <c r="F9185" s="627" t="s">
        <v>8</v>
      </c>
      <c r="G9185" s="628"/>
      <c r="H9185" s="629"/>
      <c r="I9185" s="630"/>
      <c r="J9185" s="630"/>
      <c r="K9185" s="630"/>
      <c r="L9185" s="631"/>
    </row>
    <row r="9186" spans="1:12" s="194" customFormat="1" ht="26.65" customHeight="1" x14ac:dyDescent="0.15">
      <c r="A9186" s="625"/>
      <c r="B9186" s="620" t="s">
        <v>5133</v>
      </c>
      <c r="C9186" s="632" t="s">
        <v>5142</v>
      </c>
      <c r="D9186" s="634">
        <v>43549</v>
      </c>
      <c r="E9186" s="620" t="s">
        <v>331</v>
      </c>
      <c r="F9186" s="636" t="s">
        <v>5143</v>
      </c>
      <c r="G9186" s="637"/>
      <c r="H9186" s="610" t="s">
        <v>286</v>
      </c>
      <c r="I9186" s="611"/>
      <c r="J9186" s="209" t="s">
        <v>287</v>
      </c>
      <c r="K9186" s="209" t="s">
        <v>16</v>
      </c>
      <c r="L9186" s="210">
        <v>378</v>
      </c>
    </row>
    <row r="9187" spans="1:12" s="194" customFormat="1" ht="158.85" customHeight="1" x14ac:dyDescent="0.15">
      <c r="A9187" s="625"/>
      <c r="B9187" s="621"/>
      <c r="C9187" s="633"/>
      <c r="D9187" s="635"/>
      <c r="E9187" s="621"/>
      <c r="F9187" s="638"/>
      <c r="G9187" s="639"/>
      <c r="H9187" s="610" t="s">
        <v>242</v>
      </c>
      <c r="I9187" s="611"/>
      <c r="J9187" s="209" t="s">
        <v>287</v>
      </c>
      <c r="K9187" s="209" t="s">
        <v>16</v>
      </c>
      <c r="L9187" s="210">
        <v>556.6</v>
      </c>
    </row>
    <row r="9188" spans="1:12" s="194" customFormat="1" ht="24.6" customHeight="1" x14ac:dyDescent="0.15">
      <c r="A9188" s="625"/>
      <c r="B9188" s="203" t="s">
        <v>6</v>
      </c>
      <c r="C9188" s="207" t="s">
        <v>5</v>
      </c>
      <c r="D9188" s="207" t="s">
        <v>288</v>
      </c>
      <c r="E9188" s="207" t="s">
        <v>289</v>
      </c>
      <c r="F9188" s="612"/>
      <c r="G9188" s="613"/>
      <c r="H9188" s="616" t="s">
        <v>290</v>
      </c>
      <c r="I9188" s="617"/>
      <c r="J9188" s="620" t="s">
        <v>287</v>
      </c>
      <c r="K9188" s="620" t="s">
        <v>287</v>
      </c>
      <c r="L9188" s="622">
        <v>0</v>
      </c>
    </row>
    <row r="9189" spans="1:12" s="194" customFormat="1" ht="24.6" customHeight="1" x14ac:dyDescent="0.15">
      <c r="A9189" s="626"/>
      <c r="B9189" s="209" t="s">
        <v>291</v>
      </c>
      <c r="C9189" s="209" t="s">
        <v>5143</v>
      </c>
      <c r="D9189" s="211">
        <v>43551</v>
      </c>
      <c r="E9189" s="209" t="s">
        <v>2135</v>
      </c>
      <c r="F9189" s="614"/>
      <c r="G9189" s="615"/>
      <c r="H9189" s="618"/>
      <c r="I9189" s="619"/>
      <c r="J9189" s="621"/>
      <c r="K9189" s="621"/>
      <c r="L9189" s="623"/>
    </row>
    <row r="9190" spans="1:12" s="194" customFormat="1" ht="24.6" customHeight="1" x14ac:dyDescent="0.15">
      <c r="A9190" s="624">
        <v>1725</v>
      </c>
      <c r="B9190" s="203" t="s">
        <v>12</v>
      </c>
      <c r="C9190" s="207" t="s">
        <v>11</v>
      </c>
      <c r="D9190" s="207" t="s">
        <v>280</v>
      </c>
      <c r="E9190" s="207" t="s">
        <v>281</v>
      </c>
      <c r="F9190" s="627" t="s">
        <v>8</v>
      </c>
      <c r="G9190" s="628"/>
      <c r="H9190" s="629"/>
      <c r="I9190" s="630"/>
      <c r="J9190" s="630"/>
      <c r="K9190" s="630"/>
      <c r="L9190" s="631"/>
    </row>
    <row r="9191" spans="1:12" s="194" customFormat="1" ht="26.65" customHeight="1" x14ac:dyDescent="0.15">
      <c r="A9191" s="625"/>
      <c r="B9191" s="620" t="s">
        <v>5144</v>
      </c>
      <c r="C9191" s="632" t="s">
        <v>5145</v>
      </c>
      <c r="D9191" s="634">
        <v>43428</v>
      </c>
      <c r="E9191" s="620" t="s">
        <v>5146</v>
      </c>
      <c r="F9191" s="636" t="s">
        <v>5147</v>
      </c>
      <c r="G9191" s="637"/>
      <c r="H9191" s="610" t="s">
        <v>286</v>
      </c>
      <c r="I9191" s="611"/>
      <c r="J9191" s="209" t="s">
        <v>287</v>
      </c>
      <c r="K9191" s="209" t="s">
        <v>16</v>
      </c>
      <c r="L9191" s="210">
        <v>751.24</v>
      </c>
    </row>
    <row r="9192" spans="1:12" s="194" customFormat="1" ht="105" customHeight="1" x14ac:dyDescent="0.15">
      <c r="A9192" s="625"/>
      <c r="B9192" s="621"/>
      <c r="C9192" s="633"/>
      <c r="D9192" s="635"/>
      <c r="E9192" s="621"/>
      <c r="F9192" s="638"/>
      <c r="G9192" s="639"/>
      <c r="H9192" s="610" t="s">
        <v>242</v>
      </c>
      <c r="I9192" s="611"/>
      <c r="J9192" s="209" t="s">
        <v>287</v>
      </c>
      <c r="K9192" s="209" t="s">
        <v>16</v>
      </c>
      <c r="L9192" s="210">
        <v>1095.44</v>
      </c>
    </row>
    <row r="9193" spans="1:12" s="194" customFormat="1" ht="24.6" customHeight="1" x14ac:dyDescent="0.15">
      <c r="A9193" s="625"/>
      <c r="B9193" s="203" t="s">
        <v>6</v>
      </c>
      <c r="C9193" s="207" t="s">
        <v>5</v>
      </c>
      <c r="D9193" s="207" t="s">
        <v>288</v>
      </c>
      <c r="E9193" s="207" t="s">
        <v>289</v>
      </c>
      <c r="F9193" s="612"/>
      <c r="G9193" s="613"/>
      <c r="H9193" s="616" t="s">
        <v>290</v>
      </c>
      <c r="I9193" s="617"/>
      <c r="J9193" s="620" t="s">
        <v>287</v>
      </c>
      <c r="K9193" s="620" t="s">
        <v>16</v>
      </c>
      <c r="L9193" s="622">
        <v>206.95</v>
      </c>
    </row>
    <row r="9194" spans="1:12" s="194" customFormat="1" ht="24.6" customHeight="1" x14ac:dyDescent="0.15">
      <c r="A9194" s="626"/>
      <c r="B9194" s="209" t="s">
        <v>5148</v>
      </c>
      <c r="C9194" s="209" t="s">
        <v>5147</v>
      </c>
      <c r="D9194" s="211">
        <v>43433</v>
      </c>
      <c r="E9194" s="209" t="s">
        <v>5149</v>
      </c>
      <c r="F9194" s="614"/>
      <c r="G9194" s="615"/>
      <c r="H9194" s="618"/>
      <c r="I9194" s="619"/>
      <c r="J9194" s="621"/>
      <c r="K9194" s="621"/>
      <c r="L9194" s="623"/>
    </row>
    <row r="9195" spans="1:12" s="194" customFormat="1" ht="24.6" customHeight="1" x14ac:dyDescent="0.15">
      <c r="A9195" s="624">
        <v>1726</v>
      </c>
      <c r="B9195" s="203" t="s">
        <v>12</v>
      </c>
      <c r="C9195" s="207" t="s">
        <v>11</v>
      </c>
      <c r="D9195" s="207" t="s">
        <v>280</v>
      </c>
      <c r="E9195" s="207" t="s">
        <v>281</v>
      </c>
      <c r="F9195" s="627" t="s">
        <v>8</v>
      </c>
      <c r="G9195" s="628"/>
      <c r="H9195" s="629"/>
      <c r="I9195" s="630"/>
      <c r="J9195" s="630"/>
      <c r="K9195" s="630"/>
      <c r="L9195" s="631"/>
    </row>
    <row r="9196" spans="1:12" s="194" customFormat="1" ht="26.65" customHeight="1" x14ac:dyDescent="0.15">
      <c r="A9196" s="625"/>
      <c r="B9196" s="620" t="s">
        <v>5150</v>
      </c>
      <c r="C9196" s="620" t="s">
        <v>5151</v>
      </c>
      <c r="D9196" s="634">
        <v>43439</v>
      </c>
      <c r="E9196" s="620" t="s">
        <v>364</v>
      </c>
      <c r="F9196" s="636" t="s">
        <v>365</v>
      </c>
      <c r="G9196" s="637"/>
      <c r="H9196" s="610" t="s">
        <v>286</v>
      </c>
      <c r="I9196" s="611"/>
      <c r="J9196" s="209" t="s">
        <v>287</v>
      </c>
      <c r="K9196" s="209" t="s">
        <v>16</v>
      </c>
      <c r="L9196" s="210">
        <v>381.55</v>
      </c>
    </row>
    <row r="9197" spans="1:12" s="194" customFormat="1" ht="94.35" customHeight="1" x14ac:dyDescent="0.15">
      <c r="A9197" s="625"/>
      <c r="B9197" s="621"/>
      <c r="C9197" s="621"/>
      <c r="D9197" s="635"/>
      <c r="E9197" s="621"/>
      <c r="F9197" s="638"/>
      <c r="G9197" s="639"/>
      <c r="H9197" s="610" t="s">
        <v>242</v>
      </c>
      <c r="I9197" s="611"/>
      <c r="J9197" s="209" t="s">
        <v>287</v>
      </c>
      <c r="K9197" s="209" t="s">
        <v>16</v>
      </c>
      <c r="L9197" s="210">
        <v>339.4</v>
      </c>
    </row>
    <row r="9198" spans="1:12" s="194" customFormat="1" ht="24.6" customHeight="1" x14ac:dyDescent="0.15">
      <c r="A9198" s="625"/>
      <c r="B9198" s="203" t="s">
        <v>6</v>
      </c>
      <c r="C9198" s="207" t="s">
        <v>5</v>
      </c>
      <c r="D9198" s="207" t="s">
        <v>288</v>
      </c>
      <c r="E9198" s="207" t="s">
        <v>289</v>
      </c>
      <c r="F9198" s="612"/>
      <c r="G9198" s="613"/>
      <c r="H9198" s="616" t="s">
        <v>290</v>
      </c>
      <c r="I9198" s="617"/>
      <c r="J9198" s="620" t="s">
        <v>287</v>
      </c>
      <c r="K9198" s="620" t="s">
        <v>16</v>
      </c>
      <c r="L9198" s="622">
        <v>100</v>
      </c>
    </row>
    <row r="9199" spans="1:12" s="194" customFormat="1" ht="24.6" customHeight="1" x14ac:dyDescent="0.15">
      <c r="A9199" s="626"/>
      <c r="B9199" s="209" t="s">
        <v>1170</v>
      </c>
      <c r="C9199" s="209" t="s">
        <v>365</v>
      </c>
      <c r="D9199" s="211">
        <v>43441</v>
      </c>
      <c r="E9199" s="209" t="s">
        <v>934</v>
      </c>
      <c r="F9199" s="614"/>
      <c r="G9199" s="615"/>
      <c r="H9199" s="618"/>
      <c r="I9199" s="619"/>
      <c r="J9199" s="621"/>
      <c r="K9199" s="621"/>
      <c r="L9199" s="623"/>
    </row>
    <row r="9200" spans="1:12" s="194" customFormat="1" ht="24.6" customHeight="1" x14ac:dyDescent="0.15">
      <c r="A9200" s="624">
        <v>1727</v>
      </c>
      <c r="B9200" s="203" t="s">
        <v>12</v>
      </c>
      <c r="C9200" s="207" t="s">
        <v>11</v>
      </c>
      <c r="D9200" s="207" t="s">
        <v>280</v>
      </c>
      <c r="E9200" s="207" t="s">
        <v>281</v>
      </c>
      <c r="F9200" s="627" t="s">
        <v>8</v>
      </c>
      <c r="G9200" s="628"/>
      <c r="H9200" s="629"/>
      <c r="I9200" s="630"/>
      <c r="J9200" s="630"/>
      <c r="K9200" s="630"/>
      <c r="L9200" s="631"/>
    </row>
    <row r="9201" spans="1:12" s="194" customFormat="1" ht="26.65" customHeight="1" x14ac:dyDescent="0.15">
      <c r="A9201" s="625"/>
      <c r="B9201" s="620" t="s">
        <v>5150</v>
      </c>
      <c r="C9201" s="632" t="s">
        <v>5152</v>
      </c>
      <c r="D9201" s="634">
        <v>43494</v>
      </c>
      <c r="E9201" s="620" t="s">
        <v>3297</v>
      </c>
      <c r="F9201" s="636" t="s">
        <v>204</v>
      </c>
      <c r="G9201" s="637"/>
      <c r="H9201" s="610" t="s">
        <v>286</v>
      </c>
      <c r="I9201" s="611"/>
      <c r="J9201" s="209" t="s">
        <v>287</v>
      </c>
      <c r="K9201" s="209" t="s">
        <v>287</v>
      </c>
      <c r="L9201" s="210">
        <v>0</v>
      </c>
    </row>
    <row r="9202" spans="1:12" s="194" customFormat="1" ht="169.5" customHeight="1" x14ac:dyDescent="0.15">
      <c r="A9202" s="625"/>
      <c r="B9202" s="621"/>
      <c r="C9202" s="633"/>
      <c r="D9202" s="635"/>
      <c r="E9202" s="621"/>
      <c r="F9202" s="638"/>
      <c r="G9202" s="639"/>
      <c r="H9202" s="610" t="s">
        <v>242</v>
      </c>
      <c r="I9202" s="611"/>
      <c r="J9202" s="209" t="s">
        <v>287</v>
      </c>
      <c r="K9202" s="209" t="s">
        <v>287</v>
      </c>
      <c r="L9202" s="210">
        <v>0</v>
      </c>
    </row>
    <row r="9203" spans="1:12" s="194" customFormat="1" ht="24.6" customHeight="1" x14ac:dyDescent="0.15">
      <c r="A9203" s="625"/>
      <c r="B9203" s="203" t="s">
        <v>6</v>
      </c>
      <c r="C9203" s="207" t="s">
        <v>5</v>
      </c>
      <c r="D9203" s="207" t="s">
        <v>288</v>
      </c>
      <c r="E9203" s="207" t="s">
        <v>289</v>
      </c>
      <c r="F9203" s="612"/>
      <c r="G9203" s="613"/>
      <c r="H9203" s="616" t="s">
        <v>290</v>
      </c>
      <c r="I9203" s="617"/>
      <c r="J9203" s="620" t="s">
        <v>287</v>
      </c>
      <c r="K9203" s="620" t="s">
        <v>16</v>
      </c>
      <c r="L9203" s="622">
        <v>700</v>
      </c>
    </row>
    <row r="9204" spans="1:12" s="194" customFormat="1" ht="24.6" customHeight="1" x14ac:dyDescent="0.15">
      <c r="A9204" s="626"/>
      <c r="B9204" s="209" t="s">
        <v>1170</v>
      </c>
      <c r="C9204" s="209" t="s">
        <v>204</v>
      </c>
      <c r="D9204" s="211">
        <v>43503</v>
      </c>
      <c r="E9204" s="209" t="s">
        <v>5153</v>
      </c>
      <c r="F9204" s="614"/>
      <c r="G9204" s="615"/>
      <c r="H9204" s="618"/>
      <c r="I9204" s="619"/>
      <c r="J9204" s="621"/>
      <c r="K9204" s="621"/>
      <c r="L9204" s="623"/>
    </row>
    <row r="9205" spans="1:12" s="194" customFormat="1" ht="24.6" customHeight="1" x14ac:dyDescent="0.15">
      <c r="A9205" s="624">
        <v>1728</v>
      </c>
      <c r="B9205" s="203" t="s">
        <v>12</v>
      </c>
      <c r="C9205" s="207" t="s">
        <v>11</v>
      </c>
      <c r="D9205" s="207" t="s">
        <v>280</v>
      </c>
      <c r="E9205" s="207" t="s">
        <v>281</v>
      </c>
      <c r="F9205" s="627" t="s">
        <v>8</v>
      </c>
      <c r="G9205" s="628"/>
      <c r="H9205" s="629"/>
      <c r="I9205" s="630"/>
      <c r="J9205" s="630"/>
      <c r="K9205" s="630"/>
      <c r="L9205" s="631"/>
    </row>
    <row r="9206" spans="1:12" s="194" customFormat="1" ht="26.65" customHeight="1" x14ac:dyDescent="0.15">
      <c r="A9206" s="625"/>
      <c r="B9206" s="620" t="s">
        <v>5150</v>
      </c>
      <c r="C9206" s="632" t="s">
        <v>5152</v>
      </c>
      <c r="D9206" s="634">
        <v>43494</v>
      </c>
      <c r="E9206" s="620" t="s">
        <v>3297</v>
      </c>
      <c r="F9206" s="636" t="s">
        <v>3298</v>
      </c>
      <c r="G9206" s="637"/>
      <c r="H9206" s="610" t="s">
        <v>286</v>
      </c>
      <c r="I9206" s="611"/>
      <c r="J9206" s="209" t="s">
        <v>287</v>
      </c>
      <c r="K9206" s="209" t="s">
        <v>16</v>
      </c>
      <c r="L9206" s="210">
        <v>718.78</v>
      </c>
    </row>
    <row r="9207" spans="1:12" s="194" customFormat="1" ht="169.5" customHeight="1" x14ac:dyDescent="0.15">
      <c r="A9207" s="625"/>
      <c r="B9207" s="621"/>
      <c r="C9207" s="633"/>
      <c r="D9207" s="635"/>
      <c r="E9207" s="621"/>
      <c r="F9207" s="638"/>
      <c r="G9207" s="639"/>
      <c r="H9207" s="610" t="s">
        <v>242</v>
      </c>
      <c r="I9207" s="611"/>
      <c r="J9207" s="209" t="s">
        <v>287</v>
      </c>
      <c r="K9207" s="209" t="s">
        <v>16</v>
      </c>
      <c r="L9207" s="210">
        <v>358.08</v>
      </c>
    </row>
    <row r="9208" spans="1:12" s="194" customFormat="1" ht="24.6" customHeight="1" x14ac:dyDescent="0.15">
      <c r="A9208" s="625"/>
      <c r="B9208" s="203" t="s">
        <v>6</v>
      </c>
      <c r="C9208" s="207" t="s">
        <v>5</v>
      </c>
      <c r="D9208" s="207" t="s">
        <v>288</v>
      </c>
      <c r="E9208" s="207" t="s">
        <v>289</v>
      </c>
      <c r="F9208" s="612"/>
      <c r="G9208" s="613"/>
      <c r="H9208" s="616" t="s">
        <v>290</v>
      </c>
      <c r="I9208" s="617"/>
      <c r="J9208" s="620" t="s">
        <v>287</v>
      </c>
      <c r="K9208" s="620" t="s">
        <v>16</v>
      </c>
      <c r="L9208" s="622">
        <v>320</v>
      </c>
    </row>
    <row r="9209" spans="1:12" s="194" customFormat="1" ht="24.6" customHeight="1" x14ac:dyDescent="0.15">
      <c r="A9209" s="626"/>
      <c r="B9209" s="209" t="s">
        <v>1170</v>
      </c>
      <c r="C9209" s="209" t="s">
        <v>3298</v>
      </c>
      <c r="D9209" s="211">
        <v>43503</v>
      </c>
      <c r="E9209" s="209" t="s">
        <v>5153</v>
      </c>
      <c r="F9209" s="614"/>
      <c r="G9209" s="615"/>
      <c r="H9209" s="618"/>
      <c r="I9209" s="619"/>
      <c r="J9209" s="621"/>
      <c r="K9209" s="621"/>
      <c r="L9209" s="623"/>
    </row>
    <row r="9210" spans="1:12" s="194" customFormat="1" ht="24.6" customHeight="1" x14ac:dyDescent="0.15">
      <c r="A9210" s="624">
        <v>1729</v>
      </c>
      <c r="B9210" s="203" t="s">
        <v>12</v>
      </c>
      <c r="C9210" s="207" t="s">
        <v>11</v>
      </c>
      <c r="D9210" s="207" t="s">
        <v>280</v>
      </c>
      <c r="E9210" s="207" t="s">
        <v>281</v>
      </c>
      <c r="F9210" s="627" t="s">
        <v>8</v>
      </c>
      <c r="G9210" s="628"/>
      <c r="H9210" s="629"/>
      <c r="I9210" s="630"/>
      <c r="J9210" s="630"/>
      <c r="K9210" s="630"/>
      <c r="L9210" s="631"/>
    </row>
    <row r="9211" spans="1:12" s="194" customFormat="1" ht="26.65" customHeight="1" x14ac:dyDescent="0.15">
      <c r="A9211" s="625"/>
      <c r="B9211" s="620" t="s">
        <v>5150</v>
      </c>
      <c r="C9211" s="632" t="s">
        <v>5154</v>
      </c>
      <c r="D9211" s="634">
        <v>43535</v>
      </c>
      <c r="E9211" s="620" t="s">
        <v>1628</v>
      </c>
      <c r="F9211" s="636" t="s">
        <v>1629</v>
      </c>
      <c r="G9211" s="637"/>
      <c r="H9211" s="610" t="s">
        <v>286</v>
      </c>
      <c r="I9211" s="611"/>
      <c r="J9211" s="209" t="s">
        <v>287</v>
      </c>
      <c r="K9211" s="209" t="s">
        <v>16</v>
      </c>
      <c r="L9211" s="210">
        <v>654</v>
      </c>
    </row>
    <row r="9212" spans="1:12" s="194" customFormat="1" ht="148.35" customHeight="1" x14ac:dyDescent="0.15">
      <c r="A9212" s="625"/>
      <c r="B9212" s="621"/>
      <c r="C9212" s="633"/>
      <c r="D9212" s="635"/>
      <c r="E9212" s="621"/>
      <c r="F9212" s="638"/>
      <c r="G9212" s="639"/>
      <c r="H9212" s="610" t="s">
        <v>242</v>
      </c>
      <c r="I9212" s="611"/>
      <c r="J9212" s="209" t="s">
        <v>287</v>
      </c>
      <c r="K9212" s="209" t="s">
        <v>287</v>
      </c>
      <c r="L9212" s="210">
        <v>0</v>
      </c>
    </row>
    <row r="9213" spans="1:12" s="194" customFormat="1" ht="24.6" customHeight="1" x14ac:dyDescent="0.15">
      <c r="A9213" s="625"/>
      <c r="B9213" s="203" t="s">
        <v>6</v>
      </c>
      <c r="C9213" s="207" t="s">
        <v>5</v>
      </c>
      <c r="D9213" s="207" t="s">
        <v>288</v>
      </c>
      <c r="E9213" s="207" t="s">
        <v>289</v>
      </c>
      <c r="F9213" s="612"/>
      <c r="G9213" s="613"/>
      <c r="H9213" s="616" t="s">
        <v>290</v>
      </c>
      <c r="I9213" s="617"/>
      <c r="J9213" s="620" t="s">
        <v>287</v>
      </c>
      <c r="K9213" s="620" t="s">
        <v>287</v>
      </c>
      <c r="L9213" s="622">
        <v>0</v>
      </c>
    </row>
    <row r="9214" spans="1:12" s="194" customFormat="1" ht="24.6" customHeight="1" x14ac:dyDescent="0.15">
      <c r="A9214" s="626"/>
      <c r="B9214" s="209" t="s">
        <v>1170</v>
      </c>
      <c r="C9214" s="209" t="s">
        <v>1629</v>
      </c>
      <c r="D9214" s="211">
        <v>43539</v>
      </c>
      <c r="E9214" s="209" t="s">
        <v>5155</v>
      </c>
      <c r="F9214" s="614"/>
      <c r="G9214" s="615"/>
      <c r="H9214" s="618"/>
      <c r="I9214" s="619"/>
      <c r="J9214" s="621"/>
      <c r="K9214" s="621"/>
      <c r="L9214" s="623"/>
    </row>
    <row r="9215" spans="1:12" s="194" customFormat="1" ht="24.6" customHeight="1" x14ac:dyDescent="0.15">
      <c r="A9215" s="624">
        <v>1730</v>
      </c>
      <c r="B9215" s="203" t="s">
        <v>12</v>
      </c>
      <c r="C9215" s="207" t="s">
        <v>11</v>
      </c>
      <c r="D9215" s="207" t="s">
        <v>280</v>
      </c>
      <c r="E9215" s="207" t="s">
        <v>281</v>
      </c>
      <c r="F9215" s="627" t="s">
        <v>8</v>
      </c>
      <c r="G9215" s="628"/>
      <c r="H9215" s="629"/>
      <c r="I9215" s="630"/>
      <c r="J9215" s="630"/>
      <c r="K9215" s="630"/>
      <c r="L9215" s="631"/>
    </row>
    <row r="9216" spans="1:12" s="194" customFormat="1" ht="26.65" customHeight="1" x14ac:dyDescent="0.15">
      <c r="A9216" s="625"/>
      <c r="B9216" s="620" t="s">
        <v>5156</v>
      </c>
      <c r="C9216" s="632" t="s">
        <v>5157</v>
      </c>
      <c r="D9216" s="634">
        <v>43419</v>
      </c>
      <c r="E9216" s="620" t="s">
        <v>2235</v>
      </c>
      <c r="F9216" s="636" t="s">
        <v>2236</v>
      </c>
      <c r="G9216" s="637"/>
      <c r="H9216" s="610" t="s">
        <v>286</v>
      </c>
      <c r="I9216" s="611"/>
      <c r="J9216" s="209" t="s">
        <v>287</v>
      </c>
      <c r="K9216" s="209" t="s">
        <v>16</v>
      </c>
      <c r="L9216" s="210">
        <v>742.41</v>
      </c>
    </row>
    <row r="9217" spans="1:12" s="194" customFormat="1" ht="395.65" customHeight="1" x14ac:dyDescent="0.15">
      <c r="A9217" s="625"/>
      <c r="B9217" s="621"/>
      <c r="C9217" s="633"/>
      <c r="D9217" s="635"/>
      <c r="E9217" s="621"/>
      <c r="F9217" s="638"/>
      <c r="G9217" s="639"/>
      <c r="H9217" s="610" t="s">
        <v>242</v>
      </c>
      <c r="I9217" s="611"/>
      <c r="J9217" s="209" t="s">
        <v>287</v>
      </c>
      <c r="K9217" s="209" t="s">
        <v>16</v>
      </c>
      <c r="L9217" s="210">
        <v>706.4</v>
      </c>
    </row>
    <row r="9218" spans="1:12" s="194" customFormat="1" ht="24.6" customHeight="1" x14ac:dyDescent="0.15">
      <c r="A9218" s="625"/>
      <c r="B9218" s="203" t="s">
        <v>6</v>
      </c>
      <c r="C9218" s="207" t="s">
        <v>5</v>
      </c>
      <c r="D9218" s="207" t="s">
        <v>288</v>
      </c>
      <c r="E9218" s="207" t="s">
        <v>289</v>
      </c>
      <c r="F9218" s="612"/>
      <c r="G9218" s="613"/>
      <c r="H9218" s="616" t="s">
        <v>290</v>
      </c>
      <c r="I9218" s="617"/>
      <c r="J9218" s="620" t="s">
        <v>287</v>
      </c>
      <c r="K9218" s="620" t="s">
        <v>16</v>
      </c>
      <c r="L9218" s="622">
        <v>314.2</v>
      </c>
    </row>
    <row r="9219" spans="1:12" s="194" customFormat="1" ht="24.6" customHeight="1" x14ac:dyDescent="0.15">
      <c r="A9219" s="626"/>
      <c r="B9219" s="209" t="s">
        <v>832</v>
      </c>
      <c r="C9219" s="209" t="s">
        <v>2236</v>
      </c>
      <c r="D9219" s="211">
        <v>43424</v>
      </c>
      <c r="E9219" s="209" t="s">
        <v>1626</v>
      </c>
      <c r="F9219" s="614"/>
      <c r="G9219" s="615"/>
      <c r="H9219" s="618"/>
      <c r="I9219" s="619"/>
      <c r="J9219" s="621"/>
      <c r="K9219" s="621"/>
      <c r="L9219" s="623"/>
    </row>
    <row r="9220" spans="1:12" s="194" customFormat="1" ht="24.6" customHeight="1" x14ac:dyDescent="0.15">
      <c r="A9220" s="624">
        <v>1731</v>
      </c>
      <c r="B9220" s="203" t="s">
        <v>12</v>
      </c>
      <c r="C9220" s="207" t="s">
        <v>11</v>
      </c>
      <c r="D9220" s="207" t="s">
        <v>280</v>
      </c>
      <c r="E9220" s="207" t="s">
        <v>281</v>
      </c>
      <c r="F9220" s="627" t="s">
        <v>8</v>
      </c>
      <c r="G9220" s="628"/>
      <c r="H9220" s="629"/>
      <c r="I9220" s="630"/>
      <c r="J9220" s="630"/>
      <c r="K9220" s="630"/>
      <c r="L9220" s="631"/>
    </row>
    <row r="9221" spans="1:12" s="194" customFormat="1" ht="26.65" customHeight="1" x14ac:dyDescent="0.15">
      <c r="A9221" s="625"/>
      <c r="B9221" s="620" t="s">
        <v>5158</v>
      </c>
      <c r="C9221" s="632" t="s">
        <v>5159</v>
      </c>
      <c r="D9221" s="634">
        <v>43533</v>
      </c>
      <c r="E9221" s="620" t="s">
        <v>862</v>
      </c>
      <c r="F9221" s="636" t="s">
        <v>863</v>
      </c>
      <c r="G9221" s="637"/>
      <c r="H9221" s="610" t="s">
        <v>286</v>
      </c>
      <c r="I9221" s="611"/>
      <c r="J9221" s="209" t="s">
        <v>287</v>
      </c>
      <c r="K9221" s="209" t="s">
        <v>16</v>
      </c>
      <c r="L9221" s="210">
        <v>100</v>
      </c>
    </row>
    <row r="9222" spans="1:12" s="194" customFormat="1" ht="409.6" customHeight="1" x14ac:dyDescent="0.15">
      <c r="A9222" s="625"/>
      <c r="B9222" s="640"/>
      <c r="C9222" s="641"/>
      <c r="D9222" s="642"/>
      <c r="E9222" s="640"/>
      <c r="F9222" s="643"/>
      <c r="G9222" s="644"/>
      <c r="H9222" s="616" t="s">
        <v>242</v>
      </c>
      <c r="I9222" s="617"/>
      <c r="J9222" s="620" t="s">
        <v>287</v>
      </c>
      <c r="K9222" s="620" t="s">
        <v>287</v>
      </c>
      <c r="L9222" s="622">
        <v>0</v>
      </c>
    </row>
    <row r="9223" spans="1:12" s="194" customFormat="1" ht="41.1" customHeight="1" x14ac:dyDescent="0.15">
      <c r="A9223" s="625"/>
      <c r="B9223" s="621"/>
      <c r="C9223" s="633"/>
      <c r="D9223" s="635"/>
      <c r="E9223" s="621"/>
      <c r="F9223" s="638"/>
      <c r="G9223" s="639"/>
      <c r="H9223" s="618"/>
      <c r="I9223" s="619"/>
      <c r="J9223" s="621"/>
      <c r="K9223" s="621"/>
      <c r="L9223" s="623"/>
    </row>
    <row r="9224" spans="1:12" s="194" customFormat="1" ht="24.6" customHeight="1" x14ac:dyDescent="0.15">
      <c r="A9224" s="625"/>
      <c r="B9224" s="203" t="s">
        <v>6</v>
      </c>
      <c r="C9224" s="207" t="s">
        <v>5</v>
      </c>
      <c r="D9224" s="207" t="s">
        <v>288</v>
      </c>
      <c r="E9224" s="207" t="s">
        <v>289</v>
      </c>
      <c r="F9224" s="612"/>
      <c r="G9224" s="613"/>
      <c r="H9224" s="616" t="s">
        <v>290</v>
      </c>
      <c r="I9224" s="617"/>
      <c r="J9224" s="620" t="s">
        <v>287</v>
      </c>
      <c r="K9224" s="620" t="s">
        <v>16</v>
      </c>
      <c r="L9224" s="622">
        <v>700</v>
      </c>
    </row>
    <row r="9225" spans="1:12" s="194" customFormat="1" ht="24.6" customHeight="1" x14ac:dyDescent="0.15">
      <c r="A9225" s="626"/>
      <c r="B9225" s="209" t="s">
        <v>822</v>
      </c>
      <c r="C9225" s="209" t="s">
        <v>863</v>
      </c>
      <c r="D9225" s="211">
        <v>43538</v>
      </c>
      <c r="E9225" s="209" t="s">
        <v>864</v>
      </c>
      <c r="F9225" s="614"/>
      <c r="G9225" s="615"/>
      <c r="H9225" s="618"/>
      <c r="I9225" s="619"/>
      <c r="J9225" s="621"/>
      <c r="K9225" s="621"/>
      <c r="L9225" s="623"/>
    </row>
    <row r="9226" spans="1:12" s="194" customFormat="1" ht="24.6" customHeight="1" x14ac:dyDescent="0.15">
      <c r="A9226" s="624">
        <v>1732</v>
      </c>
      <c r="B9226" s="203" t="s">
        <v>12</v>
      </c>
      <c r="C9226" s="207" t="s">
        <v>11</v>
      </c>
      <c r="D9226" s="207" t="s">
        <v>280</v>
      </c>
      <c r="E9226" s="207" t="s">
        <v>281</v>
      </c>
      <c r="F9226" s="627" t="s">
        <v>8</v>
      </c>
      <c r="G9226" s="628"/>
      <c r="H9226" s="629"/>
      <c r="I9226" s="630"/>
      <c r="J9226" s="630"/>
      <c r="K9226" s="630"/>
      <c r="L9226" s="631"/>
    </row>
    <row r="9227" spans="1:12" s="194" customFormat="1" ht="26.65" customHeight="1" x14ac:dyDescent="0.15">
      <c r="A9227" s="625"/>
      <c r="B9227" s="620" t="s">
        <v>5160</v>
      </c>
      <c r="C9227" s="632" t="s">
        <v>5161</v>
      </c>
      <c r="D9227" s="634">
        <v>43374</v>
      </c>
      <c r="E9227" s="620" t="s">
        <v>1917</v>
      </c>
      <c r="F9227" s="636" t="s">
        <v>4817</v>
      </c>
      <c r="G9227" s="637"/>
      <c r="H9227" s="610" t="s">
        <v>286</v>
      </c>
      <c r="I9227" s="611"/>
      <c r="J9227" s="209" t="s">
        <v>287</v>
      </c>
      <c r="K9227" s="209" t="s">
        <v>16</v>
      </c>
      <c r="L9227" s="210">
        <v>364</v>
      </c>
    </row>
    <row r="9228" spans="1:12" s="194" customFormat="1" ht="148.35" customHeight="1" x14ac:dyDescent="0.15">
      <c r="A9228" s="625"/>
      <c r="B9228" s="621"/>
      <c r="C9228" s="633"/>
      <c r="D9228" s="635"/>
      <c r="E9228" s="621"/>
      <c r="F9228" s="638"/>
      <c r="G9228" s="639"/>
      <c r="H9228" s="610" t="s">
        <v>242</v>
      </c>
      <c r="I9228" s="611"/>
      <c r="J9228" s="209" t="s">
        <v>287</v>
      </c>
      <c r="K9228" s="209" t="s">
        <v>287</v>
      </c>
      <c r="L9228" s="210">
        <v>0</v>
      </c>
    </row>
    <row r="9229" spans="1:12" s="194" customFormat="1" ht="24.6" customHeight="1" x14ac:dyDescent="0.15">
      <c r="A9229" s="625"/>
      <c r="B9229" s="203" t="s">
        <v>6</v>
      </c>
      <c r="C9229" s="207" t="s">
        <v>5</v>
      </c>
      <c r="D9229" s="207" t="s">
        <v>288</v>
      </c>
      <c r="E9229" s="207" t="s">
        <v>289</v>
      </c>
      <c r="F9229" s="612"/>
      <c r="G9229" s="613"/>
      <c r="H9229" s="616" t="s">
        <v>290</v>
      </c>
      <c r="I9229" s="617"/>
      <c r="J9229" s="620" t="s">
        <v>287</v>
      </c>
      <c r="K9229" s="620" t="s">
        <v>287</v>
      </c>
      <c r="L9229" s="622">
        <v>0</v>
      </c>
    </row>
    <row r="9230" spans="1:12" s="194" customFormat="1" ht="24.6" customHeight="1" x14ac:dyDescent="0.15">
      <c r="A9230" s="626"/>
      <c r="B9230" s="209" t="s">
        <v>291</v>
      </c>
      <c r="C9230" s="209" t="s">
        <v>4817</v>
      </c>
      <c r="D9230" s="211">
        <v>43376</v>
      </c>
      <c r="E9230" s="209" t="s">
        <v>711</v>
      </c>
      <c r="F9230" s="614"/>
      <c r="G9230" s="615"/>
      <c r="H9230" s="618"/>
      <c r="I9230" s="619"/>
      <c r="J9230" s="621"/>
      <c r="K9230" s="621"/>
      <c r="L9230" s="623"/>
    </row>
    <row r="9231" spans="1:12" s="194" customFormat="1" ht="24.6" customHeight="1" x14ac:dyDescent="0.15">
      <c r="A9231" s="624">
        <v>1733</v>
      </c>
      <c r="B9231" s="203" t="s">
        <v>12</v>
      </c>
      <c r="C9231" s="207" t="s">
        <v>11</v>
      </c>
      <c r="D9231" s="207" t="s">
        <v>280</v>
      </c>
      <c r="E9231" s="207" t="s">
        <v>281</v>
      </c>
      <c r="F9231" s="627" t="s">
        <v>8</v>
      </c>
      <c r="G9231" s="628"/>
      <c r="H9231" s="629"/>
      <c r="I9231" s="630"/>
      <c r="J9231" s="630"/>
      <c r="K9231" s="630"/>
      <c r="L9231" s="631"/>
    </row>
    <row r="9232" spans="1:12" s="194" customFormat="1" ht="26.65" customHeight="1" x14ac:dyDescent="0.15">
      <c r="A9232" s="625"/>
      <c r="B9232" s="620" t="s">
        <v>5162</v>
      </c>
      <c r="C9232" s="632" t="s">
        <v>5163</v>
      </c>
      <c r="D9232" s="634">
        <v>43501</v>
      </c>
      <c r="E9232" s="620" t="s">
        <v>1357</v>
      </c>
      <c r="F9232" s="636" t="s">
        <v>3298</v>
      </c>
      <c r="G9232" s="637"/>
      <c r="H9232" s="610" t="s">
        <v>286</v>
      </c>
      <c r="I9232" s="611"/>
      <c r="J9232" s="209" t="s">
        <v>287</v>
      </c>
      <c r="K9232" s="209" t="s">
        <v>16</v>
      </c>
      <c r="L9232" s="210">
        <v>489.84</v>
      </c>
    </row>
    <row r="9233" spans="1:12" s="194" customFormat="1" ht="409.6" customHeight="1" x14ac:dyDescent="0.15">
      <c r="A9233" s="625"/>
      <c r="B9233" s="640"/>
      <c r="C9233" s="641"/>
      <c r="D9233" s="642"/>
      <c r="E9233" s="640"/>
      <c r="F9233" s="643"/>
      <c r="G9233" s="644"/>
      <c r="H9233" s="616" t="s">
        <v>242</v>
      </c>
      <c r="I9233" s="617"/>
      <c r="J9233" s="620" t="s">
        <v>287</v>
      </c>
      <c r="K9233" s="620" t="s">
        <v>16</v>
      </c>
      <c r="L9233" s="622">
        <v>551</v>
      </c>
    </row>
    <row r="9234" spans="1:12" s="194" customFormat="1" ht="310.35000000000002" customHeight="1" x14ac:dyDescent="0.15">
      <c r="A9234" s="625"/>
      <c r="B9234" s="621"/>
      <c r="C9234" s="633"/>
      <c r="D9234" s="635"/>
      <c r="E9234" s="621"/>
      <c r="F9234" s="638"/>
      <c r="G9234" s="639"/>
      <c r="H9234" s="618"/>
      <c r="I9234" s="619"/>
      <c r="J9234" s="621"/>
      <c r="K9234" s="621"/>
      <c r="L9234" s="623"/>
    </row>
    <row r="9235" spans="1:12" s="194" customFormat="1" ht="24.6" customHeight="1" x14ac:dyDescent="0.15">
      <c r="A9235" s="625"/>
      <c r="B9235" s="203" t="s">
        <v>6</v>
      </c>
      <c r="C9235" s="207" t="s">
        <v>5</v>
      </c>
      <c r="D9235" s="207" t="s">
        <v>288</v>
      </c>
      <c r="E9235" s="207" t="s">
        <v>289</v>
      </c>
      <c r="F9235" s="612"/>
      <c r="G9235" s="613"/>
      <c r="H9235" s="616" t="s">
        <v>290</v>
      </c>
      <c r="I9235" s="617"/>
      <c r="J9235" s="620" t="s">
        <v>287</v>
      </c>
      <c r="K9235" s="620" t="s">
        <v>287</v>
      </c>
      <c r="L9235" s="622">
        <v>0</v>
      </c>
    </row>
    <row r="9236" spans="1:12" s="194" customFormat="1" ht="24.6" customHeight="1" x14ac:dyDescent="0.15">
      <c r="A9236" s="626"/>
      <c r="B9236" s="209" t="s">
        <v>291</v>
      </c>
      <c r="C9236" s="209" t="s">
        <v>3298</v>
      </c>
      <c r="D9236" s="211">
        <v>43505</v>
      </c>
      <c r="E9236" s="209" t="s">
        <v>947</v>
      </c>
      <c r="F9236" s="614"/>
      <c r="G9236" s="615"/>
      <c r="H9236" s="618"/>
      <c r="I9236" s="619"/>
      <c r="J9236" s="621"/>
      <c r="K9236" s="621"/>
      <c r="L9236" s="623"/>
    </row>
    <row r="9237" spans="1:12" s="194" customFormat="1" ht="24.6" customHeight="1" x14ac:dyDescent="0.15">
      <c r="A9237" s="624">
        <v>1734</v>
      </c>
      <c r="B9237" s="203" t="s">
        <v>12</v>
      </c>
      <c r="C9237" s="207" t="s">
        <v>11</v>
      </c>
      <c r="D9237" s="207" t="s">
        <v>280</v>
      </c>
      <c r="E9237" s="207" t="s">
        <v>281</v>
      </c>
      <c r="F9237" s="627" t="s">
        <v>8</v>
      </c>
      <c r="G9237" s="628"/>
      <c r="H9237" s="629"/>
      <c r="I9237" s="630"/>
      <c r="J9237" s="630"/>
      <c r="K9237" s="630"/>
      <c r="L9237" s="631"/>
    </row>
    <row r="9238" spans="1:12" s="194" customFormat="1" ht="26.65" customHeight="1" x14ac:dyDescent="0.15">
      <c r="A9238" s="625"/>
      <c r="B9238" s="620" t="s">
        <v>5164</v>
      </c>
      <c r="C9238" s="632" t="s">
        <v>5165</v>
      </c>
      <c r="D9238" s="634">
        <v>43435</v>
      </c>
      <c r="E9238" s="620" t="s">
        <v>354</v>
      </c>
      <c r="F9238" s="636" t="s">
        <v>5166</v>
      </c>
      <c r="G9238" s="637"/>
      <c r="H9238" s="610" t="s">
        <v>286</v>
      </c>
      <c r="I9238" s="611"/>
      <c r="J9238" s="209" t="s">
        <v>287</v>
      </c>
      <c r="K9238" s="209" t="s">
        <v>16</v>
      </c>
      <c r="L9238" s="210">
        <v>732</v>
      </c>
    </row>
    <row r="9239" spans="1:12" s="194" customFormat="1" ht="202.15" customHeight="1" x14ac:dyDescent="0.15">
      <c r="A9239" s="625"/>
      <c r="B9239" s="621"/>
      <c r="C9239" s="633"/>
      <c r="D9239" s="635"/>
      <c r="E9239" s="621"/>
      <c r="F9239" s="638"/>
      <c r="G9239" s="639"/>
      <c r="H9239" s="610" t="s">
        <v>242</v>
      </c>
      <c r="I9239" s="611"/>
      <c r="J9239" s="209" t="s">
        <v>287</v>
      </c>
      <c r="K9239" s="209" t="s">
        <v>16</v>
      </c>
      <c r="L9239" s="210">
        <v>1034.53</v>
      </c>
    </row>
    <row r="9240" spans="1:12" s="194" customFormat="1" ht="24.6" customHeight="1" x14ac:dyDescent="0.15">
      <c r="A9240" s="625"/>
      <c r="B9240" s="203" t="s">
        <v>6</v>
      </c>
      <c r="C9240" s="207" t="s">
        <v>5</v>
      </c>
      <c r="D9240" s="207" t="s">
        <v>288</v>
      </c>
      <c r="E9240" s="207" t="s">
        <v>289</v>
      </c>
      <c r="F9240" s="612"/>
      <c r="G9240" s="613"/>
      <c r="H9240" s="616" t="s">
        <v>290</v>
      </c>
      <c r="I9240" s="617"/>
      <c r="J9240" s="620" t="s">
        <v>287</v>
      </c>
      <c r="K9240" s="620" t="s">
        <v>16</v>
      </c>
      <c r="L9240" s="622">
        <v>20.72</v>
      </c>
    </row>
    <row r="9241" spans="1:12" s="194" customFormat="1" ht="24.6" customHeight="1" x14ac:dyDescent="0.15">
      <c r="A9241" s="626"/>
      <c r="B9241" s="209" t="s">
        <v>439</v>
      </c>
      <c r="C9241" s="209" t="s">
        <v>5166</v>
      </c>
      <c r="D9241" s="211">
        <v>43448</v>
      </c>
      <c r="E9241" s="209" t="s">
        <v>5167</v>
      </c>
      <c r="F9241" s="614"/>
      <c r="G9241" s="615"/>
      <c r="H9241" s="618"/>
      <c r="I9241" s="619"/>
      <c r="J9241" s="621"/>
      <c r="K9241" s="621"/>
      <c r="L9241" s="623"/>
    </row>
    <row r="9242" spans="1:12" s="194" customFormat="1" ht="24.6" customHeight="1" x14ac:dyDescent="0.15">
      <c r="A9242" s="624">
        <v>1735</v>
      </c>
      <c r="B9242" s="203" t="s">
        <v>12</v>
      </c>
      <c r="C9242" s="207" t="s">
        <v>11</v>
      </c>
      <c r="D9242" s="207" t="s">
        <v>280</v>
      </c>
      <c r="E9242" s="207" t="s">
        <v>281</v>
      </c>
      <c r="F9242" s="627" t="s">
        <v>8</v>
      </c>
      <c r="G9242" s="628"/>
      <c r="H9242" s="629"/>
      <c r="I9242" s="630"/>
      <c r="J9242" s="630"/>
      <c r="K9242" s="630"/>
      <c r="L9242" s="631"/>
    </row>
    <row r="9243" spans="1:12" s="194" customFormat="1" ht="26.65" customHeight="1" x14ac:dyDescent="0.15">
      <c r="A9243" s="625"/>
      <c r="B9243" s="620" t="s">
        <v>5168</v>
      </c>
      <c r="C9243" s="632" t="s">
        <v>5169</v>
      </c>
      <c r="D9243" s="634">
        <v>43400</v>
      </c>
      <c r="E9243" s="620" t="s">
        <v>315</v>
      </c>
      <c r="F9243" s="636" t="s">
        <v>1345</v>
      </c>
      <c r="G9243" s="637"/>
      <c r="H9243" s="610" t="s">
        <v>286</v>
      </c>
      <c r="I9243" s="611"/>
      <c r="J9243" s="209" t="s">
        <v>287</v>
      </c>
      <c r="K9243" s="209" t="s">
        <v>16</v>
      </c>
      <c r="L9243" s="210">
        <v>366.34</v>
      </c>
    </row>
    <row r="9244" spans="1:12" s="194" customFormat="1" ht="409.6" customHeight="1" x14ac:dyDescent="0.15">
      <c r="A9244" s="625"/>
      <c r="B9244" s="640"/>
      <c r="C9244" s="641"/>
      <c r="D9244" s="642"/>
      <c r="E9244" s="640"/>
      <c r="F9244" s="643"/>
      <c r="G9244" s="644"/>
      <c r="H9244" s="616" t="s">
        <v>242</v>
      </c>
      <c r="I9244" s="617"/>
      <c r="J9244" s="620" t="s">
        <v>287</v>
      </c>
      <c r="K9244" s="620" t="s">
        <v>287</v>
      </c>
      <c r="L9244" s="622">
        <v>0</v>
      </c>
    </row>
    <row r="9245" spans="1:12" s="194" customFormat="1" ht="406.9" customHeight="1" x14ac:dyDescent="0.15">
      <c r="A9245" s="625"/>
      <c r="B9245" s="621"/>
      <c r="C9245" s="633"/>
      <c r="D9245" s="635"/>
      <c r="E9245" s="621"/>
      <c r="F9245" s="638"/>
      <c r="G9245" s="639"/>
      <c r="H9245" s="618"/>
      <c r="I9245" s="619"/>
      <c r="J9245" s="621"/>
      <c r="K9245" s="621"/>
      <c r="L9245" s="623"/>
    </row>
    <row r="9246" spans="1:12" s="194" customFormat="1" ht="24.6" customHeight="1" x14ac:dyDescent="0.15">
      <c r="A9246" s="625"/>
      <c r="B9246" s="203" t="s">
        <v>6</v>
      </c>
      <c r="C9246" s="207" t="s">
        <v>5</v>
      </c>
      <c r="D9246" s="207" t="s">
        <v>288</v>
      </c>
      <c r="E9246" s="207" t="s">
        <v>289</v>
      </c>
      <c r="F9246" s="612"/>
      <c r="G9246" s="613"/>
      <c r="H9246" s="616" t="s">
        <v>290</v>
      </c>
      <c r="I9246" s="617"/>
      <c r="J9246" s="620" t="s">
        <v>287</v>
      </c>
      <c r="K9246" s="620" t="s">
        <v>287</v>
      </c>
      <c r="L9246" s="622">
        <v>0</v>
      </c>
    </row>
    <row r="9247" spans="1:12" s="194" customFormat="1" ht="24.6" customHeight="1" x14ac:dyDescent="0.15">
      <c r="A9247" s="626"/>
      <c r="B9247" s="209" t="s">
        <v>439</v>
      </c>
      <c r="C9247" s="209" t="s">
        <v>1345</v>
      </c>
      <c r="D9247" s="211">
        <v>43411</v>
      </c>
      <c r="E9247" s="209" t="s">
        <v>5170</v>
      </c>
      <c r="F9247" s="614"/>
      <c r="G9247" s="615"/>
      <c r="H9247" s="618"/>
      <c r="I9247" s="619"/>
      <c r="J9247" s="621"/>
      <c r="K9247" s="621"/>
      <c r="L9247" s="623"/>
    </row>
    <row r="9248" spans="1:12" s="194" customFormat="1" ht="24.6" customHeight="1" x14ac:dyDescent="0.15">
      <c r="A9248" s="624">
        <v>1736</v>
      </c>
      <c r="B9248" s="203" t="s">
        <v>12</v>
      </c>
      <c r="C9248" s="207" t="s">
        <v>11</v>
      </c>
      <c r="D9248" s="207" t="s">
        <v>280</v>
      </c>
      <c r="E9248" s="207" t="s">
        <v>281</v>
      </c>
      <c r="F9248" s="627" t="s">
        <v>8</v>
      </c>
      <c r="G9248" s="628"/>
      <c r="H9248" s="629"/>
      <c r="I9248" s="630"/>
      <c r="J9248" s="630"/>
      <c r="K9248" s="630"/>
      <c r="L9248" s="631"/>
    </row>
    <row r="9249" spans="1:12" s="194" customFormat="1" ht="26.65" customHeight="1" x14ac:dyDescent="0.15">
      <c r="A9249" s="625"/>
      <c r="B9249" s="620" t="s">
        <v>5168</v>
      </c>
      <c r="C9249" s="632" t="s">
        <v>5169</v>
      </c>
      <c r="D9249" s="634">
        <v>43400</v>
      </c>
      <c r="E9249" s="620" t="s">
        <v>315</v>
      </c>
      <c r="F9249" s="636" t="s">
        <v>5171</v>
      </c>
      <c r="G9249" s="637"/>
      <c r="H9249" s="610" t="s">
        <v>286</v>
      </c>
      <c r="I9249" s="611"/>
      <c r="J9249" s="209" t="s">
        <v>287</v>
      </c>
      <c r="K9249" s="209" t="s">
        <v>16</v>
      </c>
      <c r="L9249" s="210">
        <v>558.51</v>
      </c>
    </row>
    <row r="9250" spans="1:12" s="194" customFormat="1" ht="409.6" customHeight="1" x14ac:dyDescent="0.15">
      <c r="A9250" s="625"/>
      <c r="B9250" s="640"/>
      <c r="C9250" s="641"/>
      <c r="D9250" s="642"/>
      <c r="E9250" s="640"/>
      <c r="F9250" s="643"/>
      <c r="G9250" s="644"/>
      <c r="H9250" s="616" t="s">
        <v>242</v>
      </c>
      <c r="I9250" s="617"/>
      <c r="J9250" s="620" t="s">
        <v>287</v>
      </c>
      <c r="K9250" s="620" t="s">
        <v>287</v>
      </c>
      <c r="L9250" s="622">
        <v>0</v>
      </c>
    </row>
    <row r="9251" spans="1:12" s="194" customFormat="1" ht="406.9" customHeight="1" x14ac:dyDescent="0.15">
      <c r="A9251" s="625"/>
      <c r="B9251" s="621"/>
      <c r="C9251" s="633"/>
      <c r="D9251" s="635"/>
      <c r="E9251" s="621"/>
      <c r="F9251" s="638"/>
      <c r="G9251" s="639"/>
      <c r="H9251" s="618"/>
      <c r="I9251" s="619"/>
      <c r="J9251" s="621"/>
      <c r="K9251" s="621"/>
      <c r="L9251" s="623"/>
    </row>
    <row r="9252" spans="1:12" s="194" customFormat="1" ht="24.6" customHeight="1" x14ac:dyDescent="0.15">
      <c r="A9252" s="625"/>
      <c r="B9252" s="203" t="s">
        <v>6</v>
      </c>
      <c r="C9252" s="207" t="s">
        <v>5</v>
      </c>
      <c r="D9252" s="207" t="s">
        <v>288</v>
      </c>
      <c r="E9252" s="207" t="s">
        <v>289</v>
      </c>
      <c r="F9252" s="612"/>
      <c r="G9252" s="613"/>
      <c r="H9252" s="616" t="s">
        <v>290</v>
      </c>
      <c r="I9252" s="617"/>
      <c r="J9252" s="620" t="s">
        <v>287</v>
      </c>
      <c r="K9252" s="620" t="s">
        <v>287</v>
      </c>
      <c r="L9252" s="622">
        <v>0</v>
      </c>
    </row>
    <row r="9253" spans="1:12" s="194" customFormat="1" ht="24.6" customHeight="1" x14ac:dyDescent="0.15">
      <c r="A9253" s="626"/>
      <c r="B9253" s="209" t="s">
        <v>439</v>
      </c>
      <c r="C9253" s="209" t="s">
        <v>5171</v>
      </c>
      <c r="D9253" s="211">
        <v>43411</v>
      </c>
      <c r="E9253" s="209" t="s">
        <v>5170</v>
      </c>
      <c r="F9253" s="614"/>
      <c r="G9253" s="615"/>
      <c r="H9253" s="618"/>
      <c r="I9253" s="619"/>
      <c r="J9253" s="621"/>
      <c r="K9253" s="621"/>
      <c r="L9253" s="623"/>
    </row>
    <row r="9254" spans="1:12" s="194" customFormat="1" ht="24.6" customHeight="1" x14ac:dyDescent="0.15">
      <c r="A9254" s="624">
        <v>1737</v>
      </c>
      <c r="B9254" s="203" t="s">
        <v>12</v>
      </c>
      <c r="C9254" s="207" t="s">
        <v>11</v>
      </c>
      <c r="D9254" s="207" t="s">
        <v>280</v>
      </c>
      <c r="E9254" s="207" t="s">
        <v>281</v>
      </c>
      <c r="F9254" s="627" t="s">
        <v>8</v>
      </c>
      <c r="G9254" s="628"/>
      <c r="H9254" s="629"/>
      <c r="I9254" s="630"/>
      <c r="J9254" s="630"/>
      <c r="K9254" s="630"/>
      <c r="L9254" s="631"/>
    </row>
    <row r="9255" spans="1:12" s="194" customFormat="1" ht="26.65" customHeight="1" x14ac:dyDescent="0.15">
      <c r="A9255" s="625"/>
      <c r="B9255" s="620" t="s">
        <v>5168</v>
      </c>
      <c r="C9255" s="632" t="s">
        <v>5169</v>
      </c>
      <c r="D9255" s="634">
        <v>43400</v>
      </c>
      <c r="E9255" s="620" t="s">
        <v>315</v>
      </c>
      <c r="F9255" s="636" t="s">
        <v>5172</v>
      </c>
      <c r="G9255" s="637"/>
      <c r="H9255" s="610" t="s">
        <v>286</v>
      </c>
      <c r="I9255" s="611"/>
      <c r="J9255" s="209" t="s">
        <v>287</v>
      </c>
      <c r="K9255" s="209" t="s">
        <v>16</v>
      </c>
      <c r="L9255" s="210">
        <v>370.6</v>
      </c>
    </row>
    <row r="9256" spans="1:12" s="194" customFormat="1" ht="409.6" customHeight="1" x14ac:dyDescent="0.15">
      <c r="A9256" s="625"/>
      <c r="B9256" s="640"/>
      <c r="C9256" s="641"/>
      <c r="D9256" s="642"/>
      <c r="E9256" s="640"/>
      <c r="F9256" s="643"/>
      <c r="G9256" s="644"/>
      <c r="H9256" s="616" t="s">
        <v>242</v>
      </c>
      <c r="I9256" s="617"/>
      <c r="J9256" s="620" t="s">
        <v>287</v>
      </c>
      <c r="K9256" s="620" t="s">
        <v>287</v>
      </c>
      <c r="L9256" s="622">
        <v>0</v>
      </c>
    </row>
    <row r="9257" spans="1:12" s="194" customFormat="1" ht="406.9" customHeight="1" x14ac:dyDescent="0.15">
      <c r="A9257" s="625"/>
      <c r="B9257" s="621"/>
      <c r="C9257" s="633"/>
      <c r="D9257" s="635"/>
      <c r="E9257" s="621"/>
      <c r="F9257" s="638"/>
      <c r="G9257" s="639"/>
      <c r="H9257" s="618"/>
      <c r="I9257" s="619"/>
      <c r="J9257" s="621"/>
      <c r="K9257" s="621"/>
      <c r="L9257" s="623"/>
    </row>
    <row r="9258" spans="1:12" s="194" customFormat="1" ht="24.6" customHeight="1" x14ac:dyDescent="0.15">
      <c r="A9258" s="625"/>
      <c r="B9258" s="203" t="s">
        <v>6</v>
      </c>
      <c r="C9258" s="207" t="s">
        <v>5</v>
      </c>
      <c r="D9258" s="207" t="s">
        <v>288</v>
      </c>
      <c r="E9258" s="207" t="s">
        <v>289</v>
      </c>
      <c r="F9258" s="612"/>
      <c r="G9258" s="613"/>
      <c r="H9258" s="616" t="s">
        <v>290</v>
      </c>
      <c r="I9258" s="617"/>
      <c r="J9258" s="620" t="s">
        <v>287</v>
      </c>
      <c r="K9258" s="620" t="s">
        <v>16</v>
      </c>
      <c r="L9258" s="622">
        <v>330</v>
      </c>
    </row>
    <row r="9259" spans="1:12" s="194" customFormat="1" ht="24.6" customHeight="1" x14ac:dyDescent="0.15">
      <c r="A9259" s="626"/>
      <c r="B9259" s="209" t="s">
        <v>439</v>
      </c>
      <c r="C9259" s="209" t="s">
        <v>5172</v>
      </c>
      <c r="D9259" s="211">
        <v>43411</v>
      </c>
      <c r="E9259" s="209" t="s">
        <v>5170</v>
      </c>
      <c r="F9259" s="614"/>
      <c r="G9259" s="615"/>
      <c r="H9259" s="618"/>
      <c r="I9259" s="619"/>
      <c r="J9259" s="621"/>
      <c r="K9259" s="621"/>
      <c r="L9259" s="623"/>
    </row>
    <row r="9260" spans="1:12" s="194" customFormat="1" ht="24.6" customHeight="1" x14ac:dyDescent="0.15">
      <c r="A9260" s="624">
        <v>1738</v>
      </c>
      <c r="B9260" s="203" t="s">
        <v>12</v>
      </c>
      <c r="C9260" s="207" t="s">
        <v>11</v>
      </c>
      <c r="D9260" s="207" t="s">
        <v>280</v>
      </c>
      <c r="E9260" s="207" t="s">
        <v>281</v>
      </c>
      <c r="F9260" s="627" t="s">
        <v>8</v>
      </c>
      <c r="G9260" s="628"/>
      <c r="H9260" s="629"/>
      <c r="I9260" s="630"/>
      <c r="J9260" s="630"/>
      <c r="K9260" s="630"/>
      <c r="L9260" s="631"/>
    </row>
    <row r="9261" spans="1:12" s="194" customFormat="1" ht="26.65" customHeight="1" x14ac:dyDescent="0.15">
      <c r="A9261" s="625"/>
      <c r="B9261" s="620" t="s">
        <v>5173</v>
      </c>
      <c r="C9261" s="632" t="s">
        <v>5174</v>
      </c>
      <c r="D9261" s="634">
        <v>43390</v>
      </c>
      <c r="E9261" s="620" t="s">
        <v>354</v>
      </c>
      <c r="F9261" s="636" t="s">
        <v>5175</v>
      </c>
      <c r="G9261" s="637"/>
      <c r="H9261" s="610" t="s">
        <v>286</v>
      </c>
      <c r="I9261" s="611"/>
      <c r="J9261" s="209" t="s">
        <v>287</v>
      </c>
      <c r="K9261" s="209" t="s">
        <v>16</v>
      </c>
      <c r="L9261" s="210">
        <v>682.29</v>
      </c>
    </row>
    <row r="9262" spans="1:12" s="194" customFormat="1" ht="234.2" customHeight="1" x14ac:dyDescent="0.15">
      <c r="A9262" s="625"/>
      <c r="B9262" s="621"/>
      <c r="C9262" s="633"/>
      <c r="D9262" s="635"/>
      <c r="E9262" s="621"/>
      <c r="F9262" s="638"/>
      <c r="G9262" s="639"/>
      <c r="H9262" s="610" t="s">
        <v>242</v>
      </c>
      <c r="I9262" s="611"/>
      <c r="J9262" s="209" t="s">
        <v>287</v>
      </c>
      <c r="K9262" s="209" t="s">
        <v>16</v>
      </c>
      <c r="L9262" s="210">
        <v>4780</v>
      </c>
    </row>
    <row r="9263" spans="1:12" s="194" customFormat="1" ht="24.6" customHeight="1" x14ac:dyDescent="0.15">
      <c r="A9263" s="625"/>
      <c r="B9263" s="203" t="s">
        <v>6</v>
      </c>
      <c r="C9263" s="207" t="s">
        <v>5</v>
      </c>
      <c r="D9263" s="207" t="s">
        <v>288</v>
      </c>
      <c r="E9263" s="207" t="s">
        <v>289</v>
      </c>
      <c r="F9263" s="612"/>
      <c r="G9263" s="613"/>
      <c r="H9263" s="616" t="s">
        <v>290</v>
      </c>
      <c r="I9263" s="617"/>
      <c r="J9263" s="620" t="s">
        <v>287</v>
      </c>
      <c r="K9263" s="620" t="s">
        <v>287</v>
      </c>
      <c r="L9263" s="622">
        <v>0</v>
      </c>
    </row>
    <row r="9264" spans="1:12" s="194" customFormat="1" ht="24.6" customHeight="1" x14ac:dyDescent="0.15">
      <c r="A9264" s="626"/>
      <c r="B9264" s="209" t="s">
        <v>439</v>
      </c>
      <c r="C9264" s="209" t="s">
        <v>5175</v>
      </c>
      <c r="D9264" s="211">
        <v>43394</v>
      </c>
      <c r="E9264" s="209" t="s">
        <v>3065</v>
      </c>
      <c r="F9264" s="614"/>
      <c r="G9264" s="615"/>
      <c r="H9264" s="618"/>
      <c r="I9264" s="619"/>
      <c r="J9264" s="621"/>
      <c r="K9264" s="621"/>
      <c r="L9264" s="623"/>
    </row>
    <row r="9265" spans="1:12" s="194" customFormat="1" ht="24.6" customHeight="1" x14ac:dyDescent="0.15">
      <c r="A9265" s="624">
        <v>1739</v>
      </c>
      <c r="B9265" s="203" t="s">
        <v>12</v>
      </c>
      <c r="C9265" s="207" t="s">
        <v>11</v>
      </c>
      <c r="D9265" s="207" t="s">
        <v>280</v>
      </c>
      <c r="E9265" s="207" t="s">
        <v>281</v>
      </c>
      <c r="F9265" s="627" t="s">
        <v>8</v>
      </c>
      <c r="G9265" s="628"/>
      <c r="H9265" s="629"/>
      <c r="I9265" s="630"/>
      <c r="J9265" s="630"/>
      <c r="K9265" s="630"/>
      <c r="L9265" s="631"/>
    </row>
    <row r="9266" spans="1:12" s="194" customFormat="1" ht="26.65" customHeight="1" x14ac:dyDescent="0.15">
      <c r="A9266" s="625"/>
      <c r="B9266" s="620" t="s">
        <v>5173</v>
      </c>
      <c r="C9266" s="632" t="s">
        <v>5176</v>
      </c>
      <c r="D9266" s="634">
        <v>43445</v>
      </c>
      <c r="E9266" s="620" t="s">
        <v>409</v>
      </c>
      <c r="F9266" s="636" t="s">
        <v>4458</v>
      </c>
      <c r="G9266" s="637"/>
      <c r="H9266" s="610" t="s">
        <v>286</v>
      </c>
      <c r="I9266" s="611"/>
      <c r="J9266" s="209" t="s">
        <v>287</v>
      </c>
      <c r="K9266" s="209" t="s">
        <v>16</v>
      </c>
      <c r="L9266" s="210">
        <v>233.66</v>
      </c>
    </row>
    <row r="9267" spans="1:12" s="194" customFormat="1" ht="409.6" customHeight="1" x14ac:dyDescent="0.15">
      <c r="A9267" s="625"/>
      <c r="B9267" s="640"/>
      <c r="C9267" s="641"/>
      <c r="D9267" s="642"/>
      <c r="E9267" s="640"/>
      <c r="F9267" s="643"/>
      <c r="G9267" s="644"/>
      <c r="H9267" s="616" t="s">
        <v>242</v>
      </c>
      <c r="I9267" s="617"/>
      <c r="J9267" s="620" t="s">
        <v>287</v>
      </c>
      <c r="K9267" s="620" t="s">
        <v>16</v>
      </c>
      <c r="L9267" s="622">
        <v>217</v>
      </c>
    </row>
    <row r="9268" spans="1:12" s="194" customFormat="1" ht="8.4499999999999993" customHeight="1" x14ac:dyDescent="0.15">
      <c r="A9268" s="625"/>
      <c r="B9268" s="621"/>
      <c r="C9268" s="633"/>
      <c r="D9268" s="635"/>
      <c r="E9268" s="621"/>
      <c r="F9268" s="638"/>
      <c r="G9268" s="639"/>
      <c r="H9268" s="618"/>
      <c r="I9268" s="619"/>
      <c r="J9268" s="621"/>
      <c r="K9268" s="621"/>
      <c r="L9268" s="623"/>
    </row>
    <row r="9269" spans="1:12" s="194" customFormat="1" ht="24.6" customHeight="1" x14ac:dyDescent="0.15">
      <c r="A9269" s="625"/>
      <c r="B9269" s="203" t="s">
        <v>6</v>
      </c>
      <c r="C9269" s="207" t="s">
        <v>5</v>
      </c>
      <c r="D9269" s="207" t="s">
        <v>288</v>
      </c>
      <c r="E9269" s="207" t="s">
        <v>289</v>
      </c>
      <c r="F9269" s="612"/>
      <c r="G9269" s="613"/>
      <c r="H9269" s="616" t="s">
        <v>290</v>
      </c>
      <c r="I9269" s="617"/>
      <c r="J9269" s="620" t="s">
        <v>287</v>
      </c>
      <c r="K9269" s="620" t="s">
        <v>16</v>
      </c>
      <c r="L9269" s="622">
        <v>110</v>
      </c>
    </row>
    <row r="9270" spans="1:12" s="194" customFormat="1" ht="24.6" customHeight="1" x14ac:dyDescent="0.15">
      <c r="A9270" s="626"/>
      <c r="B9270" s="209" t="s">
        <v>439</v>
      </c>
      <c r="C9270" s="209" t="s">
        <v>4458</v>
      </c>
      <c r="D9270" s="211">
        <v>43446</v>
      </c>
      <c r="E9270" s="209" t="s">
        <v>673</v>
      </c>
      <c r="F9270" s="614"/>
      <c r="G9270" s="615"/>
      <c r="H9270" s="618"/>
      <c r="I9270" s="619"/>
      <c r="J9270" s="621"/>
      <c r="K9270" s="621"/>
      <c r="L9270" s="623"/>
    </row>
    <row r="9271" spans="1:12" s="194" customFormat="1" ht="24.6" customHeight="1" x14ac:dyDescent="0.15">
      <c r="A9271" s="624">
        <v>1740</v>
      </c>
      <c r="B9271" s="203" t="s">
        <v>12</v>
      </c>
      <c r="C9271" s="207" t="s">
        <v>11</v>
      </c>
      <c r="D9271" s="207" t="s">
        <v>280</v>
      </c>
      <c r="E9271" s="207" t="s">
        <v>281</v>
      </c>
      <c r="F9271" s="627" t="s">
        <v>8</v>
      </c>
      <c r="G9271" s="628"/>
      <c r="H9271" s="629"/>
      <c r="I9271" s="630"/>
      <c r="J9271" s="630"/>
      <c r="K9271" s="630"/>
      <c r="L9271" s="631"/>
    </row>
    <row r="9272" spans="1:12" s="194" customFormat="1" ht="26.65" customHeight="1" x14ac:dyDescent="0.15">
      <c r="A9272" s="625"/>
      <c r="B9272" s="620" t="s">
        <v>5173</v>
      </c>
      <c r="C9272" s="632" t="s">
        <v>5177</v>
      </c>
      <c r="D9272" s="634">
        <v>43471</v>
      </c>
      <c r="E9272" s="620" t="s">
        <v>1151</v>
      </c>
      <c r="F9272" s="636" t="s">
        <v>1152</v>
      </c>
      <c r="G9272" s="637"/>
      <c r="H9272" s="610" t="s">
        <v>286</v>
      </c>
      <c r="I9272" s="611"/>
      <c r="J9272" s="209" t="s">
        <v>287</v>
      </c>
      <c r="K9272" s="209" t="s">
        <v>16</v>
      </c>
      <c r="L9272" s="210">
        <v>565.45000000000005</v>
      </c>
    </row>
    <row r="9273" spans="1:12" s="194" customFormat="1" ht="384.95" customHeight="1" x14ac:dyDescent="0.15">
      <c r="A9273" s="625"/>
      <c r="B9273" s="621"/>
      <c r="C9273" s="633"/>
      <c r="D9273" s="635"/>
      <c r="E9273" s="621"/>
      <c r="F9273" s="638"/>
      <c r="G9273" s="639"/>
      <c r="H9273" s="610" t="s">
        <v>242</v>
      </c>
      <c r="I9273" s="611"/>
      <c r="J9273" s="209" t="s">
        <v>287</v>
      </c>
      <c r="K9273" s="209" t="s">
        <v>16</v>
      </c>
      <c r="L9273" s="210">
        <v>5900</v>
      </c>
    </row>
    <row r="9274" spans="1:12" s="194" customFormat="1" ht="24.6" customHeight="1" x14ac:dyDescent="0.15">
      <c r="A9274" s="625"/>
      <c r="B9274" s="203" t="s">
        <v>6</v>
      </c>
      <c r="C9274" s="207" t="s">
        <v>5</v>
      </c>
      <c r="D9274" s="207" t="s">
        <v>288</v>
      </c>
      <c r="E9274" s="207" t="s">
        <v>289</v>
      </c>
      <c r="F9274" s="612"/>
      <c r="G9274" s="613"/>
      <c r="H9274" s="616" t="s">
        <v>290</v>
      </c>
      <c r="I9274" s="617"/>
      <c r="J9274" s="620" t="s">
        <v>287</v>
      </c>
      <c r="K9274" s="620" t="s">
        <v>16</v>
      </c>
      <c r="L9274" s="622">
        <v>250</v>
      </c>
    </row>
    <row r="9275" spans="1:12" s="194" customFormat="1" ht="24.6" customHeight="1" x14ac:dyDescent="0.15">
      <c r="A9275" s="626"/>
      <c r="B9275" s="209" t="s">
        <v>439</v>
      </c>
      <c r="C9275" s="209" t="s">
        <v>1152</v>
      </c>
      <c r="D9275" s="211">
        <v>43480</v>
      </c>
      <c r="E9275" s="209" t="s">
        <v>5178</v>
      </c>
      <c r="F9275" s="614"/>
      <c r="G9275" s="615"/>
      <c r="H9275" s="618"/>
      <c r="I9275" s="619"/>
      <c r="J9275" s="621"/>
      <c r="K9275" s="621"/>
      <c r="L9275" s="623"/>
    </row>
    <row r="9276" spans="1:12" s="194" customFormat="1" ht="24.6" customHeight="1" x14ac:dyDescent="0.15">
      <c r="A9276" s="624">
        <v>1741</v>
      </c>
      <c r="B9276" s="203" t="s">
        <v>12</v>
      </c>
      <c r="C9276" s="207" t="s">
        <v>11</v>
      </c>
      <c r="D9276" s="207" t="s">
        <v>280</v>
      </c>
      <c r="E9276" s="207" t="s">
        <v>281</v>
      </c>
      <c r="F9276" s="627" t="s">
        <v>8</v>
      </c>
      <c r="G9276" s="628"/>
      <c r="H9276" s="629"/>
      <c r="I9276" s="630"/>
      <c r="J9276" s="630"/>
      <c r="K9276" s="630"/>
      <c r="L9276" s="631"/>
    </row>
    <row r="9277" spans="1:12" s="194" customFormat="1" ht="26.65" customHeight="1" x14ac:dyDescent="0.15">
      <c r="A9277" s="625"/>
      <c r="B9277" s="620" t="s">
        <v>5173</v>
      </c>
      <c r="C9277" s="632" t="s">
        <v>5179</v>
      </c>
      <c r="D9277" s="634">
        <v>43509</v>
      </c>
      <c r="E9277" s="620" t="s">
        <v>394</v>
      </c>
      <c r="F9277" s="636" t="s">
        <v>2189</v>
      </c>
      <c r="G9277" s="637"/>
      <c r="H9277" s="610" t="s">
        <v>286</v>
      </c>
      <c r="I9277" s="611"/>
      <c r="J9277" s="209" t="s">
        <v>287</v>
      </c>
      <c r="K9277" s="209" t="s">
        <v>16</v>
      </c>
      <c r="L9277" s="210">
        <v>295.68</v>
      </c>
    </row>
    <row r="9278" spans="1:12" s="194" customFormat="1" ht="191.45" customHeight="1" x14ac:dyDescent="0.15">
      <c r="A9278" s="625"/>
      <c r="B9278" s="621"/>
      <c r="C9278" s="633"/>
      <c r="D9278" s="635"/>
      <c r="E9278" s="621"/>
      <c r="F9278" s="638"/>
      <c r="G9278" s="639"/>
      <c r="H9278" s="610" t="s">
        <v>242</v>
      </c>
      <c r="I9278" s="611"/>
      <c r="J9278" s="209" t="s">
        <v>287</v>
      </c>
      <c r="K9278" s="209" t="s">
        <v>16</v>
      </c>
      <c r="L9278" s="210">
        <v>1558.06</v>
      </c>
    </row>
    <row r="9279" spans="1:12" s="194" customFormat="1" ht="24.6" customHeight="1" x14ac:dyDescent="0.15">
      <c r="A9279" s="625"/>
      <c r="B9279" s="203" t="s">
        <v>6</v>
      </c>
      <c r="C9279" s="207" t="s">
        <v>5</v>
      </c>
      <c r="D9279" s="207" t="s">
        <v>288</v>
      </c>
      <c r="E9279" s="207" t="s">
        <v>289</v>
      </c>
      <c r="F9279" s="612"/>
      <c r="G9279" s="613"/>
      <c r="H9279" s="616" t="s">
        <v>290</v>
      </c>
      <c r="I9279" s="617"/>
      <c r="J9279" s="620" t="s">
        <v>287</v>
      </c>
      <c r="K9279" s="620" t="s">
        <v>16</v>
      </c>
      <c r="L9279" s="622">
        <v>515.04999999999995</v>
      </c>
    </row>
    <row r="9280" spans="1:12" s="194" customFormat="1" ht="24.6" customHeight="1" x14ac:dyDescent="0.15">
      <c r="A9280" s="626"/>
      <c r="B9280" s="209" t="s">
        <v>439</v>
      </c>
      <c r="C9280" s="209" t="s">
        <v>2189</v>
      </c>
      <c r="D9280" s="211">
        <v>43512</v>
      </c>
      <c r="E9280" s="209" t="s">
        <v>905</v>
      </c>
      <c r="F9280" s="614"/>
      <c r="G9280" s="615"/>
      <c r="H9280" s="618"/>
      <c r="I9280" s="619"/>
      <c r="J9280" s="621"/>
      <c r="K9280" s="621"/>
      <c r="L9280" s="623"/>
    </row>
    <row r="9281" spans="1:12" s="194" customFormat="1" ht="24.6" customHeight="1" x14ac:dyDescent="0.15">
      <c r="A9281" s="624">
        <v>1742</v>
      </c>
      <c r="B9281" s="203" t="s">
        <v>12</v>
      </c>
      <c r="C9281" s="207" t="s">
        <v>11</v>
      </c>
      <c r="D9281" s="207" t="s">
        <v>280</v>
      </c>
      <c r="E9281" s="207" t="s">
        <v>281</v>
      </c>
      <c r="F9281" s="627" t="s">
        <v>8</v>
      </c>
      <c r="G9281" s="628"/>
      <c r="H9281" s="629"/>
      <c r="I9281" s="630"/>
      <c r="J9281" s="630"/>
      <c r="K9281" s="630"/>
      <c r="L9281" s="631"/>
    </row>
    <row r="9282" spans="1:12" s="194" customFormat="1" ht="26.65" customHeight="1" x14ac:dyDescent="0.15">
      <c r="A9282" s="625"/>
      <c r="B9282" s="620" t="s">
        <v>5180</v>
      </c>
      <c r="C9282" s="632" t="s">
        <v>5181</v>
      </c>
      <c r="D9282" s="634">
        <v>43404</v>
      </c>
      <c r="E9282" s="620" t="s">
        <v>3281</v>
      </c>
      <c r="F9282" s="636" t="s">
        <v>5182</v>
      </c>
      <c r="G9282" s="637"/>
      <c r="H9282" s="610" t="s">
        <v>286</v>
      </c>
      <c r="I9282" s="611"/>
      <c r="J9282" s="209" t="s">
        <v>287</v>
      </c>
      <c r="K9282" s="209" t="s">
        <v>16</v>
      </c>
      <c r="L9282" s="210">
        <v>1904</v>
      </c>
    </row>
    <row r="9283" spans="1:12" s="194" customFormat="1" ht="277.35000000000002" customHeight="1" x14ac:dyDescent="0.15">
      <c r="A9283" s="625"/>
      <c r="B9283" s="621"/>
      <c r="C9283" s="633"/>
      <c r="D9283" s="635"/>
      <c r="E9283" s="621"/>
      <c r="F9283" s="638"/>
      <c r="G9283" s="639"/>
      <c r="H9283" s="610" t="s">
        <v>242</v>
      </c>
      <c r="I9283" s="611"/>
      <c r="J9283" s="209" t="s">
        <v>287</v>
      </c>
      <c r="K9283" s="209" t="s">
        <v>16</v>
      </c>
      <c r="L9283" s="210">
        <v>1779</v>
      </c>
    </row>
    <row r="9284" spans="1:12" s="194" customFormat="1" ht="24.6" customHeight="1" x14ac:dyDescent="0.15">
      <c r="A9284" s="625"/>
      <c r="B9284" s="203" t="s">
        <v>6</v>
      </c>
      <c r="C9284" s="207" t="s">
        <v>5</v>
      </c>
      <c r="D9284" s="207" t="s">
        <v>288</v>
      </c>
      <c r="E9284" s="207" t="s">
        <v>289</v>
      </c>
      <c r="F9284" s="612"/>
      <c r="G9284" s="613"/>
      <c r="H9284" s="616" t="s">
        <v>290</v>
      </c>
      <c r="I9284" s="617"/>
      <c r="J9284" s="620" t="s">
        <v>287</v>
      </c>
      <c r="K9284" s="620" t="s">
        <v>16</v>
      </c>
      <c r="L9284" s="622">
        <v>336</v>
      </c>
    </row>
    <row r="9285" spans="1:12" s="194" customFormat="1" ht="24.6" customHeight="1" x14ac:dyDescent="0.15">
      <c r="A9285" s="626"/>
      <c r="B9285" s="209" t="s">
        <v>291</v>
      </c>
      <c r="C9285" s="209" t="s">
        <v>5182</v>
      </c>
      <c r="D9285" s="211">
        <v>43414</v>
      </c>
      <c r="E9285" s="209" t="s">
        <v>5183</v>
      </c>
      <c r="F9285" s="614"/>
      <c r="G9285" s="615"/>
      <c r="H9285" s="618"/>
      <c r="I9285" s="619"/>
      <c r="J9285" s="621"/>
      <c r="K9285" s="621"/>
      <c r="L9285" s="623"/>
    </row>
    <row r="9286" spans="1:12" s="194" customFormat="1" ht="24.6" customHeight="1" x14ac:dyDescent="0.15">
      <c r="A9286" s="624">
        <v>1743</v>
      </c>
      <c r="B9286" s="203" t="s">
        <v>12</v>
      </c>
      <c r="C9286" s="207" t="s">
        <v>11</v>
      </c>
      <c r="D9286" s="207" t="s">
        <v>280</v>
      </c>
      <c r="E9286" s="207" t="s">
        <v>281</v>
      </c>
      <c r="F9286" s="627" t="s">
        <v>8</v>
      </c>
      <c r="G9286" s="628"/>
      <c r="H9286" s="629"/>
      <c r="I9286" s="630"/>
      <c r="J9286" s="630"/>
      <c r="K9286" s="630"/>
      <c r="L9286" s="631"/>
    </row>
    <row r="9287" spans="1:12" s="194" customFormat="1" ht="26.65" customHeight="1" x14ac:dyDescent="0.15">
      <c r="A9287" s="625"/>
      <c r="B9287" s="620" t="s">
        <v>5184</v>
      </c>
      <c r="C9287" s="632" t="s">
        <v>5185</v>
      </c>
      <c r="D9287" s="634">
        <v>43496</v>
      </c>
      <c r="E9287" s="620" t="s">
        <v>607</v>
      </c>
      <c r="F9287" s="636" t="s">
        <v>720</v>
      </c>
      <c r="G9287" s="637"/>
      <c r="H9287" s="610" t="s">
        <v>286</v>
      </c>
      <c r="I9287" s="611"/>
      <c r="J9287" s="209" t="s">
        <v>287</v>
      </c>
      <c r="K9287" s="209" t="s">
        <v>16</v>
      </c>
      <c r="L9287" s="210">
        <v>495.83</v>
      </c>
    </row>
    <row r="9288" spans="1:12" s="194" customFormat="1" ht="406.9" customHeight="1" x14ac:dyDescent="0.15">
      <c r="A9288" s="625"/>
      <c r="B9288" s="621"/>
      <c r="C9288" s="633"/>
      <c r="D9288" s="635"/>
      <c r="E9288" s="621"/>
      <c r="F9288" s="638"/>
      <c r="G9288" s="639"/>
      <c r="H9288" s="610" t="s">
        <v>242</v>
      </c>
      <c r="I9288" s="611"/>
      <c r="J9288" s="209" t="s">
        <v>287</v>
      </c>
      <c r="K9288" s="209" t="s">
        <v>16</v>
      </c>
      <c r="L9288" s="210">
        <v>376.4</v>
      </c>
    </row>
    <row r="9289" spans="1:12" s="194" customFormat="1" ht="24.6" customHeight="1" x14ac:dyDescent="0.15">
      <c r="A9289" s="625"/>
      <c r="B9289" s="203" t="s">
        <v>6</v>
      </c>
      <c r="C9289" s="207" t="s">
        <v>5</v>
      </c>
      <c r="D9289" s="207" t="s">
        <v>288</v>
      </c>
      <c r="E9289" s="207" t="s">
        <v>289</v>
      </c>
      <c r="F9289" s="612"/>
      <c r="G9289" s="613"/>
      <c r="H9289" s="616" t="s">
        <v>290</v>
      </c>
      <c r="I9289" s="617"/>
      <c r="J9289" s="620" t="s">
        <v>287</v>
      </c>
      <c r="K9289" s="620" t="s">
        <v>16</v>
      </c>
      <c r="L9289" s="622">
        <v>230</v>
      </c>
    </row>
    <row r="9290" spans="1:12" s="194" customFormat="1" ht="24.6" customHeight="1" x14ac:dyDescent="0.15">
      <c r="A9290" s="626"/>
      <c r="B9290" s="209" t="s">
        <v>291</v>
      </c>
      <c r="C9290" s="209" t="s">
        <v>720</v>
      </c>
      <c r="D9290" s="211">
        <v>43498</v>
      </c>
      <c r="E9290" s="209" t="s">
        <v>5186</v>
      </c>
      <c r="F9290" s="614"/>
      <c r="G9290" s="615"/>
      <c r="H9290" s="618"/>
      <c r="I9290" s="619"/>
      <c r="J9290" s="621"/>
      <c r="K9290" s="621"/>
      <c r="L9290" s="623"/>
    </row>
    <row r="9291" spans="1:12" s="194" customFormat="1" ht="24.6" customHeight="1" x14ac:dyDescent="0.15">
      <c r="A9291" s="624">
        <v>1744</v>
      </c>
      <c r="B9291" s="203" t="s">
        <v>12</v>
      </c>
      <c r="C9291" s="207" t="s">
        <v>11</v>
      </c>
      <c r="D9291" s="207" t="s">
        <v>280</v>
      </c>
      <c r="E9291" s="207" t="s">
        <v>281</v>
      </c>
      <c r="F9291" s="627" t="s">
        <v>8</v>
      </c>
      <c r="G9291" s="628"/>
      <c r="H9291" s="629"/>
      <c r="I9291" s="630"/>
      <c r="J9291" s="630"/>
      <c r="K9291" s="630"/>
      <c r="L9291" s="631"/>
    </row>
    <row r="9292" spans="1:12" s="194" customFormat="1" ht="26.65" customHeight="1" x14ac:dyDescent="0.15">
      <c r="A9292" s="625"/>
      <c r="B9292" s="620" t="s">
        <v>5184</v>
      </c>
      <c r="C9292" s="632" t="s">
        <v>5187</v>
      </c>
      <c r="D9292" s="634">
        <v>43509</v>
      </c>
      <c r="E9292" s="620" t="s">
        <v>770</v>
      </c>
      <c r="F9292" s="636" t="s">
        <v>771</v>
      </c>
      <c r="G9292" s="637"/>
      <c r="H9292" s="610" t="s">
        <v>286</v>
      </c>
      <c r="I9292" s="611"/>
      <c r="J9292" s="209" t="s">
        <v>287</v>
      </c>
      <c r="K9292" s="209" t="s">
        <v>16</v>
      </c>
      <c r="L9292" s="210">
        <v>263.8</v>
      </c>
    </row>
    <row r="9293" spans="1:12" s="194" customFormat="1" ht="409.6" customHeight="1" x14ac:dyDescent="0.15">
      <c r="A9293" s="625"/>
      <c r="B9293" s="640"/>
      <c r="C9293" s="641"/>
      <c r="D9293" s="642"/>
      <c r="E9293" s="640"/>
      <c r="F9293" s="643"/>
      <c r="G9293" s="644"/>
      <c r="H9293" s="616" t="s">
        <v>242</v>
      </c>
      <c r="I9293" s="617"/>
      <c r="J9293" s="620" t="s">
        <v>287</v>
      </c>
      <c r="K9293" s="620" t="s">
        <v>16</v>
      </c>
      <c r="L9293" s="622">
        <v>455.1</v>
      </c>
    </row>
    <row r="9294" spans="1:12" s="194" customFormat="1" ht="170.1" customHeight="1" x14ac:dyDescent="0.15">
      <c r="A9294" s="625"/>
      <c r="B9294" s="621"/>
      <c r="C9294" s="633"/>
      <c r="D9294" s="635"/>
      <c r="E9294" s="621"/>
      <c r="F9294" s="638"/>
      <c r="G9294" s="639"/>
      <c r="H9294" s="618"/>
      <c r="I9294" s="619"/>
      <c r="J9294" s="621"/>
      <c r="K9294" s="621"/>
      <c r="L9294" s="623"/>
    </row>
    <row r="9295" spans="1:12" s="194" customFormat="1" ht="24.6" customHeight="1" x14ac:dyDescent="0.15">
      <c r="A9295" s="625"/>
      <c r="B9295" s="203" t="s">
        <v>6</v>
      </c>
      <c r="C9295" s="207" t="s">
        <v>5</v>
      </c>
      <c r="D9295" s="207" t="s">
        <v>288</v>
      </c>
      <c r="E9295" s="207" t="s">
        <v>289</v>
      </c>
      <c r="F9295" s="612"/>
      <c r="G9295" s="613"/>
      <c r="H9295" s="616" t="s">
        <v>290</v>
      </c>
      <c r="I9295" s="617"/>
      <c r="J9295" s="620" t="s">
        <v>287</v>
      </c>
      <c r="K9295" s="620" t="s">
        <v>16</v>
      </c>
      <c r="L9295" s="622">
        <v>130</v>
      </c>
    </row>
    <row r="9296" spans="1:12" s="194" customFormat="1" ht="24.6" customHeight="1" x14ac:dyDescent="0.15">
      <c r="A9296" s="626"/>
      <c r="B9296" s="209" t="s">
        <v>291</v>
      </c>
      <c r="C9296" s="209" t="s">
        <v>771</v>
      </c>
      <c r="D9296" s="211">
        <v>43510</v>
      </c>
      <c r="E9296" s="209" t="s">
        <v>2408</v>
      </c>
      <c r="F9296" s="614"/>
      <c r="G9296" s="615"/>
      <c r="H9296" s="618"/>
      <c r="I9296" s="619"/>
      <c r="J9296" s="621"/>
      <c r="K9296" s="621"/>
      <c r="L9296" s="623"/>
    </row>
    <row r="9297" spans="1:12" s="194" customFormat="1" ht="24.6" customHeight="1" x14ac:dyDescent="0.15">
      <c r="A9297" s="624">
        <v>1745</v>
      </c>
      <c r="B9297" s="203" t="s">
        <v>12</v>
      </c>
      <c r="C9297" s="207" t="s">
        <v>11</v>
      </c>
      <c r="D9297" s="207" t="s">
        <v>280</v>
      </c>
      <c r="E9297" s="207" t="s">
        <v>281</v>
      </c>
      <c r="F9297" s="627" t="s">
        <v>8</v>
      </c>
      <c r="G9297" s="628"/>
      <c r="H9297" s="629"/>
      <c r="I9297" s="630"/>
      <c r="J9297" s="630"/>
      <c r="K9297" s="630"/>
      <c r="L9297" s="631"/>
    </row>
    <row r="9298" spans="1:12" s="194" customFormat="1" ht="26.65" customHeight="1" x14ac:dyDescent="0.15">
      <c r="A9298" s="625"/>
      <c r="B9298" s="620" t="s">
        <v>5188</v>
      </c>
      <c r="C9298" s="632" t="s">
        <v>5189</v>
      </c>
      <c r="D9298" s="634">
        <v>43517</v>
      </c>
      <c r="E9298" s="620" t="s">
        <v>423</v>
      </c>
      <c r="F9298" s="636" t="s">
        <v>634</v>
      </c>
      <c r="G9298" s="637"/>
      <c r="H9298" s="610" t="s">
        <v>286</v>
      </c>
      <c r="I9298" s="611"/>
      <c r="J9298" s="209" t="s">
        <v>287</v>
      </c>
      <c r="K9298" s="209" t="s">
        <v>16</v>
      </c>
      <c r="L9298" s="210">
        <v>432</v>
      </c>
    </row>
    <row r="9299" spans="1:12" s="194" customFormat="1" ht="384.95" customHeight="1" x14ac:dyDescent="0.15">
      <c r="A9299" s="625"/>
      <c r="B9299" s="621"/>
      <c r="C9299" s="633"/>
      <c r="D9299" s="635"/>
      <c r="E9299" s="621"/>
      <c r="F9299" s="638"/>
      <c r="G9299" s="639"/>
      <c r="H9299" s="610" t="s">
        <v>242</v>
      </c>
      <c r="I9299" s="611"/>
      <c r="J9299" s="209" t="s">
        <v>287</v>
      </c>
      <c r="K9299" s="209" t="s">
        <v>16</v>
      </c>
      <c r="L9299" s="210">
        <v>415.4</v>
      </c>
    </row>
    <row r="9300" spans="1:12" s="194" customFormat="1" ht="24.6" customHeight="1" x14ac:dyDescent="0.15">
      <c r="A9300" s="625"/>
      <c r="B9300" s="203" t="s">
        <v>6</v>
      </c>
      <c r="C9300" s="207" t="s">
        <v>5</v>
      </c>
      <c r="D9300" s="207" t="s">
        <v>288</v>
      </c>
      <c r="E9300" s="207" t="s">
        <v>289</v>
      </c>
      <c r="F9300" s="612"/>
      <c r="G9300" s="613"/>
      <c r="H9300" s="616" t="s">
        <v>290</v>
      </c>
      <c r="I9300" s="617"/>
      <c r="J9300" s="620" t="s">
        <v>287</v>
      </c>
      <c r="K9300" s="620" t="s">
        <v>287</v>
      </c>
      <c r="L9300" s="622">
        <v>0</v>
      </c>
    </row>
    <row r="9301" spans="1:12" s="194" customFormat="1" ht="24.6" customHeight="1" x14ac:dyDescent="0.15">
      <c r="A9301" s="626"/>
      <c r="B9301" s="209" t="s">
        <v>5190</v>
      </c>
      <c r="C9301" s="209" t="s">
        <v>634</v>
      </c>
      <c r="D9301" s="211">
        <v>43520</v>
      </c>
      <c r="E9301" s="209" t="s">
        <v>689</v>
      </c>
      <c r="F9301" s="614"/>
      <c r="G9301" s="615"/>
      <c r="H9301" s="618"/>
      <c r="I9301" s="619"/>
      <c r="J9301" s="621"/>
      <c r="K9301" s="621"/>
      <c r="L9301" s="623"/>
    </row>
    <row r="9302" spans="1:12" s="194" customFormat="1" ht="24.6" customHeight="1" x14ac:dyDescent="0.15">
      <c r="A9302" s="624">
        <v>1746</v>
      </c>
      <c r="B9302" s="203" t="s">
        <v>12</v>
      </c>
      <c r="C9302" s="207" t="s">
        <v>11</v>
      </c>
      <c r="D9302" s="207" t="s">
        <v>280</v>
      </c>
      <c r="E9302" s="207" t="s">
        <v>281</v>
      </c>
      <c r="F9302" s="627" t="s">
        <v>8</v>
      </c>
      <c r="G9302" s="628"/>
      <c r="H9302" s="629"/>
      <c r="I9302" s="630"/>
      <c r="J9302" s="630"/>
      <c r="K9302" s="630"/>
      <c r="L9302" s="631"/>
    </row>
    <row r="9303" spans="1:12" s="194" customFormat="1" ht="26.65" customHeight="1" x14ac:dyDescent="0.15">
      <c r="A9303" s="625"/>
      <c r="B9303" s="620" t="s">
        <v>5188</v>
      </c>
      <c r="C9303" s="632" t="s">
        <v>5191</v>
      </c>
      <c r="D9303" s="634">
        <v>43552</v>
      </c>
      <c r="E9303" s="620" t="s">
        <v>5192</v>
      </c>
      <c r="F9303" s="636" t="s">
        <v>5193</v>
      </c>
      <c r="G9303" s="637"/>
      <c r="H9303" s="610" t="s">
        <v>286</v>
      </c>
      <c r="I9303" s="611"/>
      <c r="J9303" s="209" t="s">
        <v>287</v>
      </c>
      <c r="K9303" s="209" t="s">
        <v>16</v>
      </c>
      <c r="L9303" s="210">
        <v>245.1</v>
      </c>
    </row>
    <row r="9304" spans="1:12" s="194" customFormat="1" ht="309.75" customHeight="1" x14ac:dyDescent="0.15">
      <c r="A9304" s="625"/>
      <c r="B9304" s="621"/>
      <c r="C9304" s="633"/>
      <c r="D9304" s="635"/>
      <c r="E9304" s="621"/>
      <c r="F9304" s="638"/>
      <c r="G9304" s="639"/>
      <c r="H9304" s="610" t="s">
        <v>242</v>
      </c>
      <c r="I9304" s="611"/>
      <c r="J9304" s="209" t="s">
        <v>287</v>
      </c>
      <c r="K9304" s="209" t="s">
        <v>16</v>
      </c>
      <c r="L9304" s="210">
        <v>334</v>
      </c>
    </row>
    <row r="9305" spans="1:12" s="194" customFormat="1" ht="24.6" customHeight="1" x14ac:dyDescent="0.15">
      <c r="A9305" s="625"/>
      <c r="B9305" s="203" t="s">
        <v>6</v>
      </c>
      <c r="C9305" s="207" t="s">
        <v>5</v>
      </c>
      <c r="D9305" s="207" t="s">
        <v>288</v>
      </c>
      <c r="E9305" s="207" t="s">
        <v>289</v>
      </c>
      <c r="F9305" s="612"/>
      <c r="G9305" s="613"/>
      <c r="H9305" s="616" t="s">
        <v>290</v>
      </c>
      <c r="I9305" s="617"/>
      <c r="J9305" s="620" t="s">
        <v>287</v>
      </c>
      <c r="K9305" s="620" t="s">
        <v>16</v>
      </c>
      <c r="L9305" s="622">
        <v>75</v>
      </c>
    </row>
    <row r="9306" spans="1:12" s="194" customFormat="1" ht="24.6" customHeight="1" x14ac:dyDescent="0.15">
      <c r="A9306" s="626"/>
      <c r="B9306" s="209" t="s">
        <v>5190</v>
      </c>
      <c r="C9306" s="209" t="s">
        <v>5193</v>
      </c>
      <c r="D9306" s="211">
        <v>43553</v>
      </c>
      <c r="E9306" s="209" t="s">
        <v>1543</v>
      </c>
      <c r="F9306" s="614"/>
      <c r="G9306" s="615"/>
      <c r="H9306" s="618"/>
      <c r="I9306" s="619"/>
      <c r="J9306" s="621"/>
      <c r="K9306" s="621"/>
      <c r="L9306" s="623"/>
    </row>
    <row r="9307" spans="1:12" s="194" customFormat="1" ht="24.6" customHeight="1" x14ac:dyDescent="0.15">
      <c r="A9307" s="624">
        <v>1747</v>
      </c>
      <c r="B9307" s="203" t="s">
        <v>12</v>
      </c>
      <c r="C9307" s="207" t="s">
        <v>11</v>
      </c>
      <c r="D9307" s="207" t="s">
        <v>280</v>
      </c>
      <c r="E9307" s="207" t="s">
        <v>281</v>
      </c>
      <c r="F9307" s="627" t="s">
        <v>8</v>
      </c>
      <c r="G9307" s="628"/>
      <c r="H9307" s="629"/>
      <c r="I9307" s="630"/>
      <c r="J9307" s="630"/>
      <c r="K9307" s="630"/>
      <c r="L9307" s="631"/>
    </row>
    <row r="9308" spans="1:12" s="194" customFormat="1" ht="26.65" customHeight="1" x14ac:dyDescent="0.15">
      <c r="A9308" s="625"/>
      <c r="B9308" s="620" t="s">
        <v>5194</v>
      </c>
      <c r="C9308" s="632" t="s">
        <v>5195</v>
      </c>
      <c r="D9308" s="634">
        <v>43389</v>
      </c>
      <c r="E9308" s="620" t="s">
        <v>5039</v>
      </c>
      <c r="F9308" s="636" t="s">
        <v>5196</v>
      </c>
      <c r="G9308" s="637"/>
      <c r="H9308" s="610" t="s">
        <v>286</v>
      </c>
      <c r="I9308" s="611"/>
      <c r="J9308" s="209" t="s">
        <v>287</v>
      </c>
      <c r="K9308" s="209" t="s">
        <v>16</v>
      </c>
      <c r="L9308" s="210">
        <v>1483</v>
      </c>
    </row>
    <row r="9309" spans="1:12" s="194" customFormat="1" ht="148.35" customHeight="1" x14ac:dyDescent="0.15">
      <c r="A9309" s="625"/>
      <c r="B9309" s="621"/>
      <c r="C9309" s="633"/>
      <c r="D9309" s="635"/>
      <c r="E9309" s="621"/>
      <c r="F9309" s="638"/>
      <c r="G9309" s="639"/>
      <c r="H9309" s="610" t="s">
        <v>242</v>
      </c>
      <c r="I9309" s="611"/>
      <c r="J9309" s="209" t="s">
        <v>16</v>
      </c>
      <c r="K9309" s="209" t="s">
        <v>287</v>
      </c>
      <c r="L9309" s="210">
        <v>998.81</v>
      </c>
    </row>
    <row r="9310" spans="1:12" s="194" customFormat="1" ht="24.6" customHeight="1" x14ac:dyDescent="0.15">
      <c r="A9310" s="625"/>
      <c r="B9310" s="203" t="s">
        <v>6</v>
      </c>
      <c r="C9310" s="207" t="s">
        <v>5</v>
      </c>
      <c r="D9310" s="207" t="s">
        <v>288</v>
      </c>
      <c r="E9310" s="207" t="s">
        <v>289</v>
      </c>
      <c r="F9310" s="612"/>
      <c r="G9310" s="613"/>
      <c r="H9310" s="616" t="s">
        <v>290</v>
      </c>
      <c r="I9310" s="617"/>
      <c r="J9310" s="620" t="s">
        <v>287</v>
      </c>
      <c r="K9310" s="620" t="s">
        <v>287</v>
      </c>
      <c r="L9310" s="622">
        <v>0</v>
      </c>
    </row>
    <row r="9311" spans="1:12" s="194" customFormat="1" ht="24.6" customHeight="1" x14ac:dyDescent="0.15">
      <c r="A9311" s="626"/>
      <c r="B9311" s="209" t="s">
        <v>4259</v>
      </c>
      <c r="C9311" s="209" t="s">
        <v>5196</v>
      </c>
      <c r="D9311" s="211">
        <v>43393</v>
      </c>
      <c r="E9311" s="209" t="s">
        <v>2382</v>
      </c>
      <c r="F9311" s="614"/>
      <c r="G9311" s="615"/>
      <c r="H9311" s="618"/>
      <c r="I9311" s="619"/>
      <c r="J9311" s="621"/>
      <c r="K9311" s="621"/>
      <c r="L9311" s="623"/>
    </row>
    <row r="9312" spans="1:12" s="194" customFormat="1" ht="24.6" customHeight="1" x14ac:dyDescent="0.15">
      <c r="A9312" s="624">
        <v>1748</v>
      </c>
      <c r="B9312" s="203" t="s">
        <v>12</v>
      </c>
      <c r="C9312" s="207" t="s">
        <v>11</v>
      </c>
      <c r="D9312" s="207" t="s">
        <v>280</v>
      </c>
      <c r="E9312" s="207" t="s">
        <v>281</v>
      </c>
      <c r="F9312" s="627" t="s">
        <v>8</v>
      </c>
      <c r="G9312" s="628"/>
      <c r="H9312" s="629"/>
      <c r="I9312" s="630"/>
      <c r="J9312" s="630"/>
      <c r="K9312" s="630"/>
      <c r="L9312" s="631"/>
    </row>
    <row r="9313" spans="1:12" s="194" customFormat="1" ht="26.65" customHeight="1" x14ac:dyDescent="0.15">
      <c r="A9313" s="625"/>
      <c r="B9313" s="620" t="s">
        <v>5197</v>
      </c>
      <c r="C9313" s="632" t="s">
        <v>5198</v>
      </c>
      <c r="D9313" s="634">
        <v>43535</v>
      </c>
      <c r="E9313" s="620" t="s">
        <v>4836</v>
      </c>
      <c r="F9313" s="636" t="s">
        <v>4837</v>
      </c>
      <c r="G9313" s="637"/>
      <c r="H9313" s="610" t="s">
        <v>286</v>
      </c>
      <c r="I9313" s="611"/>
      <c r="J9313" s="209" t="s">
        <v>287</v>
      </c>
      <c r="K9313" s="209" t="s">
        <v>16</v>
      </c>
      <c r="L9313" s="210">
        <v>221</v>
      </c>
    </row>
    <row r="9314" spans="1:12" s="194" customFormat="1" ht="169.5" customHeight="1" x14ac:dyDescent="0.15">
      <c r="A9314" s="625"/>
      <c r="B9314" s="621"/>
      <c r="C9314" s="633"/>
      <c r="D9314" s="635"/>
      <c r="E9314" s="621"/>
      <c r="F9314" s="638"/>
      <c r="G9314" s="639"/>
      <c r="H9314" s="610" t="s">
        <v>242</v>
      </c>
      <c r="I9314" s="611"/>
      <c r="J9314" s="209" t="s">
        <v>287</v>
      </c>
      <c r="K9314" s="209" t="s">
        <v>16</v>
      </c>
      <c r="L9314" s="210">
        <v>349.37</v>
      </c>
    </row>
    <row r="9315" spans="1:12" s="194" customFormat="1" ht="24.6" customHeight="1" x14ac:dyDescent="0.15">
      <c r="A9315" s="625"/>
      <c r="B9315" s="203" t="s">
        <v>6</v>
      </c>
      <c r="C9315" s="207" t="s">
        <v>5</v>
      </c>
      <c r="D9315" s="207" t="s">
        <v>288</v>
      </c>
      <c r="E9315" s="207" t="s">
        <v>289</v>
      </c>
      <c r="F9315" s="612"/>
      <c r="G9315" s="613"/>
      <c r="H9315" s="616" t="s">
        <v>290</v>
      </c>
      <c r="I9315" s="617"/>
      <c r="J9315" s="620" t="s">
        <v>287</v>
      </c>
      <c r="K9315" s="620" t="s">
        <v>16</v>
      </c>
      <c r="L9315" s="622">
        <v>200</v>
      </c>
    </row>
    <row r="9316" spans="1:12" s="194" customFormat="1" ht="24.6" customHeight="1" x14ac:dyDescent="0.15">
      <c r="A9316" s="626"/>
      <c r="B9316" s="209" t="s">
        <v>460</v>
      </c>
      <c r="C9316" s="209" t="s">
        <v>4837</v>
      </c>
      <c r="D9316" s="211">
        <v>43536</v>
      </c>
      <c r="E9316" s="209" t="s">
        <v>2624</v>
      </c>
      <c r="F9316" s="614"/>
      <c r="G9316" s="615"/>
      <c r="H9316" s="618"/>
      <c r="I9316" s="619"/>
      <c r="J9316" s="621"/>
      <c r="K9316" s="621"/>
      <c r="L9316" s="623"/>
    </row>
    <row r="9317" spans="1:12" s="194" customFormat="1" ht="24.6" customHeight="1" x14ac:dyDescent="0.15">
      <c r="A9317" s="624">
        <v>1749</v>
      </c>
      <c r="B9317" s="203" t="s">
        <v>12</v>
      </c>
      <c r="C9317" s="207" t="s">
        <v>11</v>
      </c>
      <c r="D9317" s="207" t="s">
        <v>280</v>
      </c>
      <c r="E9317" s="207" t="s">
        <v>281</v>
      </c>
      <c r="F9317" s="627" t="s">
        <v>8</v>
      </c>
      <c r="G9317" s="628"/>
      <c r="H9317" s="629"/>
      <c r="I9317" s="630"/>
      <c r="J9317" s="630"/>
      <c r="K9317" s="630"/>
      <c r="L9317" s="631"/>
    </row>
    <row r="9318" spans="1:12" s="194" customFormat="1" ht="26.65" customHeight="1" x14ac:dyDescent="0.15">
      <c r="A9318" s="625"/>
      <c r="B9318" s="620" t="s">
        <v>5199</v>
      </c>
      <c r="C9318" s="632" t="s">
        <v>5200</v>
      </c>
      <c r="D9318" s="634">
        <v>43494</v>
      </c>
      <c r="E9318" s="620" t="s">
        <v>373</v>
      </c>
      <c r="F9318" s="636" t="s">
        <v>3554</v>
      </c>
      <c r="G9318" s="637"/>
      <c r="H9318" s="610" t="s">
        <v>286</v>
      </c>
      <c r="I9318" s="611"/>
      <c r="J9318" s="209" t="s">
        <v>287</v>
      </c>
      <c r="K9318" s="209" t="s">
        <v>16</v>
      </c>
      <c r="L9318" s="210">
        <v>449.6</v>
      </c>
    </row>
    <row r="9319" spans="1:12" s="194" customFormat="1" ht="202.15" customHeight="1" x14ac:dyDescent="0.15">
      <c r="A9319" s="625"/>
      <c r="B9319" s="621"/>
      <c r="C9319" s="633"/>
      <c r="D9319" s="635"/>
      <c r="E9319" s="621"/>
      <c r="F9319" s="638"/>
      <c r="G9319" s="639"/>
      <c r="H9319" s="610" t="s">
        <v>242</v>
      </c>
      <c r="I9319" s="611"/>
      <c r="J9319" s="209" t="s">
        <v>287</v>
      </c>
      <c r="K9319" s="209" t="s">
        <v>16</v>
      </c>
      <c r="L9319" s="210">
        <v>78</v>
      </c>
    </row>
    <row r="9320" spans="1:12" s="194" customFormat="1" ht="24.6" customHeight="1" x14ac:dyDescent="0.15">
      <c r="A9320" s="625"/>
      <c r="B9320" s="203" t="s">
        <v>6</v>
      </c>
      <c r="C9320" s="207" t="s">
        <v>5</v>
      </c>
      <c r="D9320" s="207" t="s">
        <v>288</v>
      </c>
      <c r="E9320" s="207" t="s">
        <v>289</v>
      </c>
      <c r="F9320" s="612"/>
      <c r="G9320" s="613"/>
      <c r="H9320" s="616" t="s">
        <v>290</v>
      </c>
      <c r="I9320" s="617"/>
      <c r="J9320" s="620" t="s">
        <v>287</v>
      </c>
      <c r="K9320" s="620" t="s">
        <v>287</v>
      </c>
      <c r="L9320" s="622">
        <v>0</v>
      </c>
    </row>
    <row r="9321" spans="1:12" s="194" customFormat="1" ht="24.6" customHeight="1" x14ac:dyDescent="0.15">
      <c r="A9321" s="626"/>
      <c r="B9321" s="209" t="s">
        <v>401</v>
      </c>
      <c r="C9321" s="209" t="s">
        <v>3554</v>
      </c>
      <c r="D9321" s="211">
        <v>43496</v>
      </c>
      <c r="E9321" s="209" t="s">
        <v>3991</v>
      </c>
      <c r="F9321" s="614"/>
      <c r="G9321" s="615"/>
      <c r="H9321" s="618"/>
      <c r="I9321" s="619"/>
      <c r="J9321" s="621"/>
      <c r="K9321" s="621"/>
      <c r="L9321" s="623"/>
    </row>
    <row r="9322" spans="1:12" s="194" customFormat="1" ht="24.6" customHeight="1" x14ac:dyDescent="0.15">
      <c r="A9322" s="624">
        <v>1750</v>
      </c>
      <c r="B9322" s="203" t="s">
        <v>12</v>
      </c>
      <c r="C9322" s="207" t="s">
        <v>11</v>
      </c>
      <c r="D9322" s="207" t="s">
        <v>280</v>
      </c>
      <c r="E9322" s="207" t="s">
        <v>281</v>
      </c>
      <c r="F9322" s="627" t="s">
        <v>8</v>
      </c>
      <c r="G9322" s="628"/>
      <c r="H9322" s="629"/>
      <c r="I9322" s="630"/>
      <c r="J9322" s="630"/>
      <c r="K9322" s="630"/>
      <c r="L9322" s="631"/>
    </row>
    <row r="9323" spans="1:12" s="194" customFormat="1" ht="26.65" customHeight="1" x14ac:dyDescent="0.15">
      <c r="A9323" s="625"/>
      <c r="B9323" s="620" t="s">
        <v>5199</v>
      </c>
      <c r="C9323" s="632" t="s">
        <v>5201</v>
      </c>
      <c r="D9323" s="634">
        <v>43543</v>
      </c>
      <c r="E9323" s="620" t="s">
        <v>369</v>
      </c>
      <c r="F9323" s="636" t="s">
        <v>370</v>
      </c>
      <c r="G9323" s="637"/>
      <c r="H9323" s="610" t="s">
        <v>286</v>
      </c>
      <c r="I9323" s="611"/>
      <c r="J9323" s="209" t="s">
        <v>287</v>
      </c>
      <c r="K9323" s="209" t="s">
        <v>16</v>
      </c>
      <c r="L9323" s="210">
        <v>200</v>
      </c>
    </row>
    <row r="9324" spans="1:12" s="194" customFormat="1" ht="395.65" customHeight="1" x14ac:dyDescent="0.15">
      <c r="A9324" s="625"/>
      <c r="B9324" s="621"/>
      <c r="C9324" s="633"/>
      <c r="D9324" s="635"/>
      <c r="E9324" s="621"/>
      <c r="F9324" s="638"/>
      <c r="G9324" s="639"/>
      <c r="H9324" s="610" t="s">
        <v>242</v>
      </c>
      <c r="I9324" s="611"/>
      <c r="J9324" s="209" t="s">
        <v>287</v>
      </c>
      <c r="K9324" s="209" t="s">
        <v>16</v>
      </c>
      <c r="L9324" s="210">
        <v>226.59</v>
      </c>
    </row>
    <row r="9325" spans="1:12" s="194" customFormat="1" ht="24.6" customHeight="1" x14ac:dyDescent="0.15">
      <c r="A9325" s="625"/>
      <c r="B9325" s="203" t="s">
        <v>6</v>
      </c>
      <c r="C9325" s="207" t="s">
        <v>5</v>
      </c>
      <c r="D9325" s="207" t="s">
        <v>288</v>
      </c>
      <c r="E9325" s="207" t="s">
        <v>289</v>
      </c>
      <c r="F9325" s="612"/>
      <c r="G9325" s="613"/>
      <c r="H9325" s="616" t="s">
        <v>290</v>
      </c>
      <c r="I9325" s="617"/>
      <c r="J9325" s="620" t="s">
        <v>287</v>
      </c>
      <c r="K9325" s="620" t="s">
        <v>16</v>
      </c>
      <c r="L9325" s="622">
        <v>144</v>
      </c>
    </row>
    <row r="9326" spans="1:12" s="194" customFormat="1" ht="24.6" customHeight="1" x14ac:dyDescent="0.15">
      <c r="A9326" s="626"/>
      <c r="B9326" s="209" t="s">
        <v>401</v>
      </c>
      <c r="C9326" s="209" t="s">
        <v>370</v>
      </c>
      <c r="D9326" s="211">
        <v>43545</v>
      </c>
      <c r="E9326" s="209" t="s">
        <v>1416</v>
      </c>
      <c r="F9326" s="614"/>
      <c r="G9326" s="615"/>
      <c r="H9326" s="618"/>
      <c r="I9326" s="619"/>
      <c r="J9326" s="621"/>
      <c r="K9326" s="621"/>
      <c r="L9326" s="623"/>
    </row>
    <row r="9327" spans="1:12" s="194" customFormat="1" ht="24.6" customHeight="1" x14ac:dyDescent="0.15">
      <c r="A9327" s="624">
        <v>1751</v>
      </c>
      <c r="B9327" s="203" t="s">
        <v>12</v>
      </c>
      <c r="C9327" s="207" t="s">
        <v>11</v>
      </c>
      <c r="D9327" s="207" t="s">
        <v>280</v>
      </c>
      <c r="E9327" s="207" t="s">
        <v>281</v>
      </c>
      <c r="F9327" s="627" t="s">
        <v>8</v>
      </c>
      <c r="G9327" s="628"/>
      <c r="H9327" s="629"/>
      <c r="I9327" s="630"/>
      <c r="J9327" s="630"/>
      <c r="K9327" s="630"/>
      <c r="L9327" s="631"/>
    </row>
    <row r="9328" spans="1:12" s="194" customFormat="1" ht="26.65" customHeight="1" x14ac:dyDescent="0.15">
      <c r="A9328" s="625"/>
      <c r="B9328" s="620" t="s">
        <v>5202</v>
      </c>
      <c r="C9328" s="632" t="s">
        <v>5203</v>
      </c>
      <c r="D9328" s="634">
        <v>43418</v>
      </c>
      <c r="E9328" s="620" t="s">
        <v>321</v>
      </c>
      <c r="F9328" s="636" t="s">
        <v>1727</v>
      </c>
      <c r="G9328" s="637"/>
      <c r="H9328" s="610" t="s">
        <v>286</v>
      </c>
      <c r="I9328" s="611"/>
      <c r="J9328" s="209" t="s">
        <v>287</v>
      </c>
      <c r="K9328" s="209" t="s">
        <v>16</v>
      </c>
      <c r="L9328" s="210">
        <v>366.04</v>
      </c>
    </row>
    <row r="9329" spans="1:12" s="194" customFormat="1" ht="158.85" customHeight="1" x14ac:dyDescent="0.15">
      <c r="A9329" s="625"/>
      <c r="B9329" s="621"/>
      <c r="C9329" s="633"/>
      <c r="D9329" s="635"/>
      <c r="E9329" s="621"/>
      <c r="F9329" s="638"/>
      <c r="G9329" s="639"/>
      <c r="H9329" s="610" t="s">
        <v>242</v>
      </c>
      <c r="I9329" s="611"/>
      <c r="J9329" s="209" t="s">
        <v>287</v>
      </c>
      <c r="K9329" s="209" t="s">
        <v>16</v>
      </c>
      <c r="L9329" s="210">
        <v>529.4</v>
      </c>
    </row>
    <row r="9330" spans="1:12" s="194" customFormat="1" ht="24.6" customHeight="1" x14ac:dyDescent="0.15">
      <c r="A9330" s="625"/>
      <c r="B9330" s="203" t="s">
        <v>6</v>
      </c>
      <c r="C9330" s="207" t="s">
        <v>5</v>
      </c>
      <c r="D9330" s="207" t="s">
        <v>288</v>
      </c>
      <c r="E9330" s="207" t="s">
        <v>289</v>
      </c>
      <c r="F9330" s="612"/>
      <c r="G9330" s="613"/>
      <c r="H9330" s="616" t="s">
        <v>290</v>
      </c>
      <c r="I9330" s="617"/>
      <c r="J9330" s="620" t="s">
        <v>287</v>
      </c>
      <c r="K9330" s="620" t="s">
        <v>16</v>
      </c>
      <c r="L9330" s="622">
        <v>760</v>
      </c>
    </row>
    <row r="9331" spans="1:12" s="194" customFormat="1" ht="35.1" customHeight="1" x14ac:dyDescent="0.15">
      <c r="A9331" s="626"/>
      <c r="B9331" s="209" t="s">
        <v>4876</v>
      </c>
      <c r="C9331" s="209" t="s">
        <v>1727</v>
      </c>
      <c r="D9331" s="211">
        <v>43421</v>
      </c>
      <c r="E9331" s="209" t="s">
        <v>4994</v>
      </c>
      <c r="F9331" s="614"/>
      <c r="G9331" s="615"/>
      <c r="H9331" s="618"/>
      <c r="I9331" s="619"/>
      <c r="J9331" s="621"/>
      <c r="K9331" s="621"/>
      <c r="L9331" s="623"/>
    </row>
    <row r="9332" spans="1:12" s="194" customFormat="1" ht="24.6" customHeight="1" x14ac:dyDescent="0.15">
      <c r="A9332" s="624">
        <v>1752</v>
      </c>
      <c r="B9332" s="203" t="s">
        <v>12</v>
      </c>
      <c r="C9332" s="207" t="s">
        <v>11</v>
      </c>
      <c r="D9332" s="207" t="s">
        <v>280</v>
      </c>
      <c r="E9332" s="207" t="s">
        <v>281</v>
      </c>
      <c r="F9332" s="627" t="s">
        <v>8</v>
      </c>
      <c r="G9332" s="628"/>
      <c r="H9332" s="629"/>
      <c r="I9332" s="630"/>
      <c r="J9332" s="630"/>
      <c r="K9332" s="630"/>
      <c r="L9332" s="631"/>
    </row>
    <row r="9333" spans="1:12" s="194" customFormat="1" ht="26.65" customHeight="1" x14ac:dyDescent="0.15">
      <c r="A9333" s="625"/>
      <c r="B9333" s="620" t="s">
        <v>5204</v>
      </c>
      <c r="C9333" s="632" t="s">
        <v>5205</v>
      </c>
      <c r="D9333" s="634">
        <v>43443</v>
      </c>
      <c r="E9333" s="620" t="s">
        <v>3704</v>
      </c>
      <c r="F9333" s="636" t="s">
        <v>5206</v>
      </c>
      <c r="G9333" s="637"/>
      <c r="H9333" s="610" t="s">
        <v>286</v>
      </c>
      <c r="I9333" s="611"/>
      <c r="J9333" s="209" t="s">
        <v>287</v>
      </c>
      <c r="K9333" s="209" t="s">
        <v>16</v>
      </c>
      <c r="L9333" s="210">
        <v>1882.5</v>
      </c>
    </row>
    <row r="9334" spans="1:12" s="194" customFormat="1" ht="245.25" customHeight="1" x14ac:dyDescent="0.15">
      <c r="A9334" s="625"/>
      <c r="B9334" s="621"/>
      <c r="C9334" s="633"/>
      <c r="D9334" s="635"/>
      <c r="E9334" s="621"/>
      <c r="F9334" s="638"/>
      <c r="G9334" s="639"/>
      <c r="H9334" s="610" t="s">
        <v>242</v>
      </c>
      <c r="I9334" s="611"/>
      <c r="J9334" s="209" t="s">
        <v>287</v>
      </c>
      <c r="K9334" s="209" t="s">
        <v>16</v>
      </c>
      <c r="L9334" s="210">
        <v>2290.4</v>
      </c>
    </row>
    <row r="9335" spans="1:12" s="194" customFormat="1" ht="24.6" customHeight="1" x14ac:dyDescent="0.15">
      <c r="A9335" s="625"/>
      <c r="B9335" s="203" t="s">
        <v>6</v>
      </c>
      <c r="C9335" s="207" t="s">
        <v>5</v>
      </c>
      <c r="D9335" s="207" t="s">
        <v>288</v>
      </c>
      <c r="E9335" s="207" t="s">
        <v>289</v>
      </c>
      <c r="F9335" s="612"/>
      <c r="G9335" s="613"/>
      <c r="H9335" s="616" t="s">
        <v>290</v>
      </c>
      <c r="I9335" s="617"/>
      <c r="J9335" s="620" t="s">
        <v>287</v>
      </c>
      <c r="K9335" s="620" t="s">
        <v>16</v>
      </c>
      <c r="L9335" s="622">
        <v>210</v>
      </c>
    </row>
    <row r="9336" spans="1:12" s="194" customFormat="1" ht="24.6" customHeight="1" x14ac:dyDescent="0.15">
      <c r="A9336" s="626"/>
      <c r="B9336" s="209" t="s">
        <v>1253</v>
      </c>
      <c r="C9336" s="209" t="s">
        <v>5206</v>
      </c>
      <c r="D9336" s="211">
        <v>43450</v>
      </c>
      <c r="E9336" s="209" t="s">
        <v>5207</v>
      </c>
      <c r="F9336" s="614"/>
      <c r="G9336" s="615"/>
      <c r="H9336" s="618"/>
      <c r="I9336" s="619"/>
      <c r="J9336" s="621"/>
      <c r="K9336" s="621"/>
      <c r="L9336" s="623"/>
    </row>
    <row r="9337" spans="1:12" s="194" customFormat="1" ht="24.6" customHeight="1" x14ac:dyDescent="0.15">
      <c r="A9337" s="624">
        <v>1753</v>
      </c>
      <c r="B9337" s="203" t="s">
        <v>12</v>
      </c>
      <c r="C9337" s="207" t="s">
        <v>11</v>
      </c>
      <c r="D9337" s="207" t="s">
        <v>280</v>
      </c>
      <c r="E9337" s="207" t="s">
        <v>281</v>
      </c>
      <c r="F9337" s="627" t="s">
        <v>8</v>
      </c>
      <c r="G9337" s="628"/>
      <c r="H9337" s="629"/>
      <c r="I9337" s="630"/>
      <c r="J9337" s="630"/>
      <c r="K9337" s="630"/>
      <c r="L9337" s="631"/>
    </row>
    <row r="9338" spans="1:12" s="194" customFormat="1" ht="26.65" customHeight="1" x14ac:dyDescent="0.15">
      <c r="A9338" s="625"/>
      <c r="B9338" s="620" t="s">
        <v>5208</v>
      </c>
      <c r="C9338" s="632" t="s">
        <v>5209</v>
      </c>
      <c r="D9338" s="634">
        <v>43403</v>
      </c>
      <c r="E9338" s="620" t="s">
        <v>1336</v>
      </c>
      <c r="F9338" s="636" t="s">
        <v>1337</v>
      </c>
      <c r="G9338" s="637"/>
      <c r="H9338" s="610" t="s">
        <v>286</v>
      </c>
      <c r="I9338" s="611"/>
      <c r="J9338" s="209" t="s">
        <v>287</v>
      </c>
      <c r="K9338" s="209" t="s">
        <v>16</v>
      </c>
      <c r="L9338" s="210">
        <v>174</v>
      </c>
    </row>
    <row r="9339" spans="1:12" s="194" customFormat="1" ht="255.95" customHeight="1" x14ac:dyDescent="0.15">
      <c r="A9339" s="625"/>
      <c r="B9339" s="621"/>
      <c r="C9339" s="633"/>
      <c r="D9339" s="635"/>
      <c r="E9339" s="621"/>
      <c r="F9339" s="638"/>
      <c r="G9339" s="639"/>
      <c r="H9339" s="610" t="s">
        <v>242</v>
      </c>
      <c r="I9339" s="611"/>
      <c r="J9339" s="209" t="s">
        <v>287</v>
      </c>
      <c r="K9339" s="209" t="s">
        <v>16</v>
      </c>
      <c r="L9339" s="210">
        <v>543.4</v>
      </c>
    </row>
    <row r="9340" spans="1:12" s="194" customFormat="1" ht="24.6" customHeight="1" x14ac:dyDescent="0.15">
      <c r="A9340" s="625"/>
      <c r="B9340" s="203" t="s">
        <v>6</v>
      </c>
      <c r="C9340" s="207" t="s">
        <v>5</v>
      </c>
      <c r="D9340" s="207" t="s">
        <v>288</v>
      </c>
      <c r="E9340" s="207" t="s">
        <v>289</v>
      </c>
      <c r="F9340" s="612"/>
      <c r="G9340" s="613"/>
      <c r="H9340" s="616" t="s">
        <v>290</v>
      </c>
      <c r="I9340" s="617"/>
      <c r="J9340" s="620" t="s">
        <v>287</v>
      </c>
      <c r="K9340" s="620" t="s">
        <v>287</v>
      </c>
      <c r="L9340" s="622">
        <v>0</v>
      </c>
    </row>
    <row r="9341" spans="1:12" s="194" customFormat="1" ht="24.6" customHeight="1" x14ac:dyDescent="0.15">
      <c r="A9341" s="626"/>
      <c r="B9341" s="209" t="s">
        <v>291</v>
      </c>
      <c r="C9341" s="209" t="s">
        <v>1337</v>
      </c>
      <c r="D9341" s="211">
        <v>43404</v>
      </c>
      <c r="E9341" s="209" t="s">
        <v>1190</v>
      </c>
      <c r="F9341" s="614"/>
      <c r="G9341" s="615"/>
      <c r="H9341" s="618"/>
      <c r="I9341" s="619"/>
      <c r="J9341" s="621"/>
      <c r="K9341" s="621"/>
      <c r="L9341" s="623"/>
    </row>
    <row r="9342" spans="1:12" s="194" customFormat="1" ht="24.6" customHeight="1" x14ac:dyDescent="0.15">
      <c r="A9342" s="624">
        <v>1754</v>
      </c>
      <c r="B9342" s="203" t="s">
        <v>12</v>
      </c>
      <c r="C9342" s="207" t="s">
        <v>11</v>
      </c>
      <c r="D9342" s="207" t="s">
        <v>280</v>
      </c>
      <c r="E9342" s="207" t="s">
        <v>281</v>
      </c>
      <c r="F9342" s="627" t="s">
        <v>8</v>
      </c>
      <c r="G9342" s="628"/>
      <c r="H9342" s="629"/>
      <c r="I9342" s="630"/>
      <c r="J9342" s="630"/>
      <c r="K9342" s="630"/>
      <c r="L9342" s="631"/>
    </row>
    <row r="9343" spans="1:12" s="194" customFormat="1" ht="26.65" customHeight="1" x14ac:dyDescent="0.15">
      <c r="A9343" s="625"/>
      <c r="B9343" s="620" t="s">
        <v>5210</v>
      </c>
      <c r="C9343" s="632" t="s">
        <v>5211</v>
      </c>
      <c r="D9343" s="634">
        <v>43534</v>
      </c>
      <c r="E9343" s="620" t="s">
        <v>377</v>
      </c>
      <c r="F9343" s="636" t="s">
        <v>5212</v>
      </c>
      <c r="G9343" s="637"/>
      <c r="H9343" s="610" t="s">
        <v>286</v>
      </c>
      <c r="I9343" s="611"/>
      <c r="J9343" s="209" t="s">
        <v>287</v>
      </c>
      <c r="K9343" s="209" t="s">
        <v>16</v>
      </c>
      <c r="L9343" s="210">
        <v>525</v>
      </c>
    </row>
    <row r="9344" spans="1:12" s="194" customFormat="1" ht="180.2" customHeight="1" x14ac:dyDescent="0.15">
      <c r="A9344" s="625"/>
      <c r="B9344" s="621"/>
      <c r="C9344" s="633"/>
      <c r="D9344" s="635"/>
      <c r="E9344" s="621"/>
      <c r="F9344" s="638"/>
      <c r="G9344" s="639"/>
      <c r="H9344" s="610" t="s">
        <v>242</v>
      </c>
      <c r="I9344" s="611"/>
      <c r="J9344" s="209" t="s">
        <v>287</v>
      </c>
      <c r="K9344" s="209" t="s">
        <v>16</v>
      </c>
      <c r="L9344" s="210">
        <v>135</v>
      </c>
    </row>
    <row r="9345" spans="1:12" s="194" customFormat="1" ht="24.6" customHeight="1" x14ac:dyDescent="0.15">
      <c r="A9345" s="625"/>
      <c r="B9345" s="203" t="s">
        <v>6</v>
      </c>
      <c r="C9345" s="207" t="s">
        <v>5</v>
      </c>
      <c r="D9345" s="207" t="s">
        <v>288</v>
      </c>
      <c r="E9345" s="207" t="s">
        <v>289</v>
      </c>
      <c r="F9345" s="612"/>
      <c r="G9345" s="613"/>
      <c r="H9345" s="616" t="s">
        <v>290</v>
      </c>
      <c r="I9345" s="617"/>
      <c r="J9345" s="620" t="s">
        <v>287</v>
      </c>
      <c r="K9345" s="620" t="s">
        <v>287</v>
      </c>
      <c r="L9345" s="622">
        <v>0</v>
      </c>
    </row>
    <row r="9346" spans="1:12" s="194" customFormat="1" ht="35.1" customHeight="1" x14ac:dyDescent="0.15">
      <c r="A9346" s="626"/>
      <c r="B9346" s="209" t="s">
        <v>1260</v>
      </c>
      <c r="C9346" s="209" t="s">
        <v>5212</v>
      </c>
      <c r="D9346" s="211">
        <v>43536</v>
      </c>
      <c r="E9346" s="209" t="s">
        <v>2658</v>
      </c>
      <c r="F9346" s="614"/>
      <c r="G9346" s="615"/>
      <c r="H9346" s="618"/>
      <c r="I9346" s="619"/>
      <c r="J9346" s="621"/>
      <c r="K9346" s="621"/>
      <c r="L9346" s="623"/>
    </row>
    <row r="9347" spans="1:12" s="194" customFormat="1" ht="24.6" customHeight="1" x14ac:dyDescent="0.15">
      <c r="A9347" s="624">
        <v>1755</v>
      </c>
      <c r="B9347" s="203" t="s">
        <v>12</v>
      </c>
      <c r="C9347" s="207" t="s">
        <v>11</v>
      </c>
      <c r="D9347" s="207" t="s">
        <v>280</v>
      </c>
      <c r="E9347" s="207" t="s">
        <v>281</v>
      </c>
      <c r="F9347" s="627" t="s">
        <v>8</v>
      </c>
      <c r="G9347" s="628"/>
      <c r="H9347" s="629"/>
      <c r="I9347" s="630"/>
      <c r="J9347" s="630"/>
      <c r="K9347" s="630"/>
      <c r="L9347" s="631"/>
    </row>
    <row r="9348" spans="1:12" s="194" customFormat="1" ht="26.65" customHeight="1" x14ac:dyDescent="0.15">
      <c r="A9348" s="625"/>
      <c r="B9348" s="620" t="s">
        <v>5213</v>
      </c>
      <c r="C9348" s="620" t="s">
        <v>5214</v>
      </c>
      <c r="D9348" s="634">
        <v>43402</v>
      </c>
      <c r="E9348" s="620" t="s">
        <v>3580</v>
      </c>
      <c r="F9348" s="636" t="s">
        <v>2557</v>
      </c>
      <c r="G9348" s="637"/>
      <c r="H9348" s="610" t="s">
        <v>286</v>
      </c>
      <c r="I9348" s="611"/>
      <c r="J9348" s="209" t="s">
        <v>287</v>
      </c>
      <c r="K9348" s="209" t="s">
        <v>16</v>
      </c>
      <c r="L9348" s="210">
        <v>208.32</v>
      </c>
    </row>
    <row r="9349" spans="1:12" s="194" customFormat="1" ht="94.35" customHeight="1" x14ac:dyDescent="0.15">
      <c r="A9349" s="625"/>
      <c r="B9349" s="621"/>
      <c r="C9349" s="621"/>
      <c r="D9349" s="635"/>
      <c r="E9349" s="621"/>
      <c r="F9349" s="638"/>
      <c r="G9349" s="639"/>
      <c r="H9349" s="610" t="s">
        <v>242</v>
      </c>
      <c r="I9349" s="611"/>
      <c r="J9349" s="209" t="s">
        <v>287</v>
      </c>
      <c r="K9349" s="209" t="s">
        <v>16</v>
      </c>
      <c r="L9349" s="210">
        <v>191.84</v>
      </c>
    </row>
    <row r="9350" spans="1:12" s="194" customFormat="1" ht="24.6" customHeight="1" x14ac:dyDescent="0.15">
      <c r="A9350" s="625"/>
      <c r="B9350" s="203" t="s">
        <v>6</v>
      </c>
      <c r="C9350" s="207" t="s">
        <v>5</v>
      </c>
      <c r="D9350" s="207" t="s">
        <v>288</v>
      </c>
      <c r="E9350" s="207" t="s">
        <v>289</v>
      </c>
      <c r="F9350" s="612"/>
      <c r="G9350" s="613"/>
      <c r="H9350" s="616" t="s">
        <v>290</v>
      </c>
      <c r="I9350" s="617"/>
      <c r="J9350" s="620" t="s">
        <v>287</v>
      </c>
      <c r="K9350" s="620" t="s">
        <v>16</v>
      </c>
      <c r="L9350" s="622">
        <v>135</v>
      </c>
    </row>
    <row r="9351" spans="1:12" s="194" customFormat="1" ht="24.6" customHeight="1" x14ac:dyDescent="0.15">
      <c r="A9351" s="626"/>
      <c r="B9351" s="209" t="s">
        <v>291</v>
      </c>
      <c r="C9351" s="209" t="s">
        <v>2557</v>
      </c>
      <c r="D9351" s="211">
        <v>43404</v>
      </c>
      <c r="E9351" s="209" t="s">
        <v>5215</v>
      </c>
      <c r="F9351" s="614"/>
      <c r="G9351" s="615"/>
      <c r="H9351" s="618"/>
      <c r="I9351" s="619"/>
      <c r="J9351" s="621"/>
      <c r="K9351" s="621"/>
      <c r="L9351" s="623"/>
    </row>
    <row r="9352" spans="1:12" s="194" customFormat="1" ht="24.6" customHeight="1" x14ac:dyDescent="0.15">
      <c r="A9352" s="624">
        <v>1756</v>
      </c>
      <c r="B9352" s="203" t="s">
        <v>12</v>
      </c>
      <c r="C9352" s="207" t="s">
        <v>11</v>
      </c>
      <c r="D9352" s="207" t="s">
        <v>280</v>
      </c>
      <c r="E9352" s="207" t="s">
        <v>281</v>
      </c>
      <c r="F9352" s="627" t="s">
        <v>8</v>
      </c>
      <c r="G9352" s="628"/>
      <c r="H9352" s="629"/>
      <c r="I9352" s="630"/>
      <c r="J9352" s="630"/>
      <c r="K9352" s="630"/>
      <c r="L9352" s="631"/>
    </row>
    <row r="9353" spans="1:12" s="194" customFormat="1" ht="26.65" customHeight="1" x14ac:dyDescent="0.15">
      <c r="A9353" s="625"/>
      <c r="B9353" s="620" t="s">
        <v>5216</v>
      </c>
      <c r="C9353" s="632" t="s">
        <v>5217</v>
      </c>
      <c r="D9353" s="634">
        <v>43440</v>
      </c>
      <c r="E9353" s="620" t="s">
        <v>373</v>
      </c>
      <c r="F9353" s="636" t="s">
        <v>5218</v>
      </c>
      <c r="G9353" s="637"/>
      <c r="H9353" s="610" t="s">
        <v>286</v>
      </c>
      <c r="I9353" s="611"/>
      <c r="J9353" s="209" t="s">
        <v>287</v>
      </c>
      <c r="K9353" s="209" t="s">
        <v>16</v>
      </c>
      <c r="L9353" s="210">
        <v>242.5</v>
      </c>
    </row>
    <row r="9354" spans="1:12" s="194" customFormat="1" ht="384.95" customHeight="1" x14ac:dyDescent="0.15">
      <c r="A9354" s="625"/>
      <c r="B9354" s="621"/>
      <c r="C9354" s="633"/>
      <c r="D9354" s="635"/>
      <c r="E9354" s="621"/>
      <c r="F9354" s="638"/>
      <c r="G9354" s="639"/>
      <c r="H9354" s="610" t="s">
        <v>242</v>
      </c>
      <c r="I9354" s="611"/>
      <c r="J9354" s="209" t="s">
        <v>287</v>
      </c>
      <c r="K9354" s="209" t="s">
        <v>287</v>
      </c>
      <c r="L9354" s="210">
        <v>0</v>
      </c>
    </row>
    <row r="9355" spans="1:12" s="194" customFormat="1" ht="24.6" customHeight="1" x14ac:dyDescent="0.15">
      <c r="A9355" s="625"/>
      <c r="B9355" s="203" t="s">
        <v>6</v>
      </c>
      <c r="C9355" s="207" t="s">
        <v>5</v>
      </c>
      <c r="D9355" s="207" t="s">
        <v>288</v>
      </c>
      <c r="E9355" s="207" t="s">
        <v>289</v>
      </c>
      <c r="F9355" s="612"/>
      <c r="G9355" s="613"/>
      <c r="H9355" s="616" t="s">
        <v>290</v>
      </c>
      <c r="I9355" s="617"/>
      <c r="J9355" s="620" t="s">
        <v>287</v>
      </c>
      <c r="K9355" s="620" t="s">
        <v>16</v>
      </c>
      <c r="L9355" s="622">
        <v>12</v>
      </c>
    </row>
    <row r="9356" spans="1:12" s="194" customFormat="1" ht="24.6" customHeight="1" x14ac:dyDescent="0.15">
      <c r="A9356" s="626"/>
      <c r="B9356" s="209" t="s">
        <v>832</v>
      </c>
      <c r="C9356" s="209" t="s">
        <v>5218</v>
      </c>
      <c r="D9356" s="211">
        <v>43441</v>
      </c>
      <c r="E9356" s="209" t="s">
        <v>2339</v>
      </c>
      <c r="F9356" s="614"/>
      <c r="G9356" s="615"/>
      <c r="H9356" s="618"/>
      <c r="I9356" s="619"/>
      <c r="J9356" s="621"/>
      <c r="K9356" s="621"/>
      <c r="L9356" s="623"/>
    </row>
    <row r="9357" spans="1:12" s="194" customFormat="1" ht="24.6" customHeight="1" x14ac:dyDescent="0.15">
      <c r="A9357" s="624">
        <v>1757</v>
      </c>
      <c r="B9357" s="203" t="s">
        <v>12</v>
      </c>
      <c r="C9357" s="207" t="s">
        <v>11</v>
      </c>
      <c r="D9357" s="207" t="s">
        <v>280</v>
      </c>
      <c r="E9357" s="207" t="s">
        <v>281</v>
      </c>
      <c r="F9357" s="627" t="s">
        <v>8</v>
      </c>
      <c r="G9357" s="628"/>
      <c r="H9357" s="629"/>
      <c r="I9357" s="630"/>
      <c r="J9357" s="630"/>
      <c r="K9357" s="630"/>
      <c r="L9357" s="631"/>
    </row>
    <row r="9358" spans="1:12" s="194" customFormat="1" ht="26.65" customHeight="1" x14ac:dyDescent="0.15">
      <c r="A9358" s="625"/>
      <c r="B9358" s="620" t="s">
        <v>5216</v>
      </c>
      <c r="C9358" s="632" t="s">
        <v>5219</v>
      </c>
      <c r="D9358" s="634">
        <v>43442</v>
      </c>
      <c r="E9358" s="620" t="s">
        <v>4902</v>
      </c>
      <c r="F9358" s="636" t="s">
        <v>5220</v>
      </c>
      <c r="G9358" s="637"/>
      <c r="H9358" s="610" t="s">
        <v>286</v>
      </c>
      <c r="I9358" s="611"/>
      <c r="J9358" s="209" t="s">
        <v>287</v>
      </c>
      <c r="K9358" s="209" t="s">
        <v>16</v>
      </c>
      <c r="L9358" s="210">
        <v>190</v>
      </c>
    </row>
    <row r="9359" spans="1:12" s="194" customFormat="1" ht="409.6" customHeight="1" x14ac:dyDescent="0.15">
      <c r="A9359" s="625"/>
      <c r="B9359" s="640"/>
      <c r="C9359" s="641"/>
      <c r="D9359" s="642"/>
      <c r="E9359" s="640"/>
      <c r="F9359" s="643"/>
      <c r="G9359" s="644"/>
      <c r="H9359" s="616" t="s">
        <v>242</v>
      </c>
      <c r="I9359" s="617"/>
      <c r="J9359" s="620" t="s">
        <v>287</v>
      </c>
      <c r="K9359" s="620" t="s">
        <v>287</v>
      </c>
      <c r="L9359" s="622">
        <v>0</v>
      </c>
    </row>
    <row r="9360" spans="1:12" s="194" customFormat="1" ht="409.6" customHeight="1" x14ac:dyDescent="0.15">
      <c r="A9360" s="625"/>
      <c r="B9360" s="640"/>
      <c r="C9360" s="641"/>
      <c r="D9360" s="642"/>
      <c r="E9360" s="640"/>
      <c r="F9360" s="643"/>
      <c r="G9360" s="644"/>
      <c r="H9360" s="646"/>
      <c r="I9360" s="647"/>
      <c r="J9360" s="640"/>
      <c r="K9360" s="640"/>
      <c r="L9360" s="645"/>
    </row>
    <row r="9361" spans="1:12" s="194" customFormat="1" ht="52.35" customHeight="1" x14ac:dyDescent="0.15">
      <c r="A9361" s="625"/>
      <c r="B9361" s="621"/>
      <c r="C9361" s="633"/>
      <c r="D9361" s="635"/>
      <c r="E9361" s="621"/>
      <c r="F9361" s="638"/>
      <c r="G9361" s="639"/>
      <c r="H9361" s="618"/>
      <c r="I9361" s="619"/>
      <c r="J9361" s="621"/>
      <c r="K9361" s="621"/>
      <c r="L9361" s="623"/>
    </row>
    <row r="9362" spans="1:12" s="194" customFormat="1" ht="24.6" customHeight="1" x14ac:dyDescent="0.15">
      <c r="A9362" s="625"/>
      <c r="B9362" s="203" t="s">
        <v>6</v>
      </c>
      <c r="C9362" s="207" t="s">
        <v>5</v>
      </c>
      <c r="D9362" s="207" t="s">
        <v>288</v>
      </c>
      <c r="E9362" s="207" t="s">
        <v>289</v>
      </c>
      <c r="F9362" s="612"/>
      <c r="G9362" s="613"/>
      <c r="H9362" s="616" t="s">
        <v>290</v>
      </c>
      <c r="I9362" s="617"/>
      <c r="J9362" s="620" t="s">
        <v>287</v>
      </c>
      <c r="K9362" s="620" t="s">
        <v>16</v>
      </c>
      <c r="L9362" s="622">
        <v>550</v>
      </c>
    </row>
    <row r="9363" spans="1:12" s="194" customFormat="1" ht="24.6" customHeight="1" x14ac:dyDescent="0.15">
      <c r="A9363" s="626"/>
      <c r="B9363" s="209" t="s">
        <v>832</v>
      </c>
      <c r="C9363" s="209" t="s">
        <v>5220</v>
      </c>
      <c r="D9363" s="211">
        <v>43455</v>
      </c>
      <c r="E9363" s="209" t="s">
        <v>5221</v>
      </c>
      <c r="F9363" s="614"/>
      <c r="G9363" s="615"/>
      <c r="H9363" s="618"/>
      <c r="I9363" s="619"/>
      <c r="J9363" s="621"/>
      <c r="K9363" s="621"/>
      <c r="L9363" s="623"/>
    </row>
    <row r="9364" spans="1:12" s="194" customFormat="1" ht="24.6" customHeight="1" x14ac:dyDescent="0.15">
      <c r="A9364" s="624">
        <v>1758</v>
      </c>
      <c r="B9364" s="203" t="s">
        <v>12</v>
      </c>
      <c r="C9364" s="207" t="s">
        <v>11</v>
      </c>
      <c r="D9364" s="207" t="s">
        <v>280</v>
      </c>
      <c r="E9364" s="207" t="s">
        <v>281</v>
      </c>
      <c r="F9364" s="627" t="s">
        <v>8</v>
      </c>
      <c r="G9364" s="628"/>
      <c r="H9364" s="629"/>
      <c r="I9364" s="630"/>
      <c r="J9364" s="630"/>
      <c r="K9364" s="630"/>
      <c r="L9364" s="631"/>
    </row>
    <row r="9365" spans="1:12" s="194" customFormat="1" ht="26.65" customHeight="1" x14ac:dyDescent="0.15">
      <c r="A9365" s="625"/>
      <c r="B9365" s="620" t="s">
        <v>5216</v>
      </c>
      <c r="C9365" s="632" t="s">
        <v>5219</v>
      </c>
      <c r="D9365" s="634">
        <v>43442</v>
      </c>
      <c r="E9365" s="620" t="s">
        <v>4902</v>
      </c>
      <c r="F9365" s="636" t="s">
        <v>3301</v>
      </c>
      <c r="G9365" s="637"/>
      <c r="H9365" s="610" t="s">
        <v>286</v>
      </c>
      <c r="I9365" s="611"/>
      <c r="J9365" s="209" t="s">
        <v>287</v>
      </c>
      <c r="K9365" s="209" t="s">
        <v>16</v>
      </c>
      <c r="L9365" s="210">
        <v>600</v>
      </c>
    </row>
    <row r="9366" spans="1:12" s="194" customFormat="1" ht="409.6" customHeight="1" x14ac:dyDescent="0.15">
      <c r="A9366" s="625"/>
      <c r="B9366" s="640"/>
      <c r="C9366" s="641"/>
      <c r="D9366" s="642"/>
      <c r="E9366" s="640"/>
      <c r="F9366" s="643"/>
      <c r="G9366" s="644"/>
      <c r="H9366" s="616" t="s">
        <v>242</v>
      </c>
      <c r="I9366" s="617"/>
      <c r="J9366" s="620" t="s">
        <v>287</v>
      </c>
      <c r="K9366" s="620" t="s">
        <v>16</v>
      </c>
      <c r="L9366" s="622">
        <v>3800</v>
      </c>
    </row>
    <row r="9367" spans="1:12" s="194" customFormat="1" ht="409.6" customHeight="1" x14ac:dyDescent="0.15">
      <c r="A9367" s="625"/>
      <c r="B9367" s="640"/>
      <c r="C9367" s="641"/>
      <c r="D9367" s="642"/>
      <c r="E9367" s="640"/>
      <c r="F9367" s="643"/>
      <c r="G9367" s="644"/>
      <c r="H9367" s="646"/>
      <c r="I9367" s="647"/>
      <c r="J9367" s="640"/>
      <c r="K9367" s="640"/>
      <c r="L9367" s="645"/>
    </row>
    <row r="9368" spans="1:12" s="194" customFormat="1" ht="52.35" customHeight="1" x14ac:dyDescent="0.15">
      <c r="A9368" s="625"/>
      <c r="B9368" s="621"/>
      <c r="C9368" s="633"/>
      <c r="D9368" s="635"/>
      <c r="E9368" s="621"/>
      <c r="F9368" s="638"/>
      <c r="G9368" s="639"/>
      <c r="H9368" s="618"/>
      <c r="I9368" s="619"/>
      <c r="J9368" s="621"/>
      <c r="K9368" s="621"/>
      <c r="L9368" s="623"/>
    </row>
    <row r="9369" spans="1:12" s="194" customFormat="1" ht="24.6" customHeight="1" x14ac:dyDescent="0.15">
      <c r="A9369" s="625"/>
      <c r="B9369" s="203" t="s">
        <v>6</v>
      </c>
      <c r="C9369" s="207" t="s">
        <v>5</v>
      </c>
      <c r="D9369" s="207" t="s">
        <v>288</v>
      </c>
      <c r="E9369" s="207" t="s">
        <v>289</v>
      </c>
      <c r="F9369" s="612"/>
      <c r="G9369" s="613"/>
      <c r="H9369" s="616" t="s">
        <v>290</v>
      </c>
      <c r="I9369" s="617"/>
      <c r="J9369" s="620" t="s">
        <v>287</v>
      </c>
      <c r="K9369" s="620" t="s">
        <v>16</v>
      </c>
      <c r="L9369" s="622">
        <v>100</v>
      </c>
    </row>
    <row r="9370" spans="1:12" s="194" customFormat="1" ht="24.6" customHeight="1" x14ac:dyDescent="0.15">
      <c r="A9370" s="626"/>
      <c r="B9370" s="209" t="s">
        <v>832</v>
      </c>
      <c r="C9370" s="209" t="s">
        <v>3301</v>
      </c>
      <c r="D9370" s="211">
        <v>43455</v>
      </c>
      <c r="E9370" s="209" t="s">
        <v>5221</v>
      </c>
      <c r="F9370" s="614"/>
      <c r="G9370" s="615"/>
      <c r="H9370" s="618"/>
      <c r="I9370" s="619"/>
      <c r="J9370" s="621"/>
      <c r="K9370" s="621"/>
      <c r="L9370" s="623"/>
    </row>
    <row r="9371" spans="1:12" s="194" customFormat="1" ht="24.6" customHeight="1" x14ac:dyDescent="0.15">
      <c r="A9371" s="624">
        <v>1759</v>
      </c>
      <c r="B9371" s="203" t="s">
        <v>12</v>
      </c>
      <c r="C9371" s="207" t="s">
        <v>11</v>
      </c>
      <c r="D9371" s="207" t="s">
        <v>280</v>
      </c>
      <c r="E9371" s="207" t="s">
        <v>281</v>
      </c>
      <c r="F9371" s="627" t="s">
        <v>8</v>
      </c>
      <c r="G9371" s="628"/>
      <c r="H9371" s="629"/>
      <c r="I9371" s="630"/>
      <c r="J9371" s="630"/>
      <c r="K9371" s="630"/>
      <c r="L9371" s="631"/>
    </row>
    <row r="9372" spans="1:12" s="194" customFormat="1" ht="26.65" customHeight="1" x14ac:dyDescent="0.15">
      <c r="A9372" s="625"/>
      <c r="B9372" s="620" t="s">
        <v>5222</v>
      </c>
      <c r="C9372" s="632" t="s">
        <v>5223</v>
      </c>
      <c r="D9372" s="634">
        <v>43374</v>
      </c>
      <c r="E9372" s="620" t="s">
        <v>3061</v>
      </c>
      <c r="F9372" s="636" t="s">
        <v>3062</v>
      </c>
      <c r="G9372" s="637"/>
      <c r="H9372" s="610" t="s">
        <v>286</v>
      </c>
      <c r="I9372" s="611"/>
      <c r="J9372" s="209" t="s">
        <v>287</v>
      </c>
      <c r="K9372" s="209" t="s">
        <v>16</v>
      </c>
      <c r="L9372" s="210">
        <v>488.72</v>
      </c>
    </row>
    <row r="9373" spans="1:12" s="194" customFormat="1" ht="409.6" customHeight="1" x14ac:dyDescent="0.15">
      <c r="A9373" s="625"/>
      <c r="B9373" s="640"/>
      <c r="C9373" s="641"/>
      <c r="D9373" s="642"/>
      <c r="E9373" s="640"/>
      <c r="F9373" s="643"/>
      <c r="G9373" s="644"/>
      <c r="H9373" s="616" t="s">
        <v>242</v>
      </c>
      <c r="I9373" s="617"/>
      <c r="J9373" s="620" t="s">
        <v>287</v>
      </c>
      <c r="K9373" s="620" t="s">
        <v>287</v>
      </c>
      <c r="L9373" s="622">
        <v>0</v>
      </c>
    </row>
    <row r="9374" spans="1:12" s="194" customFormat="1" ht="223.9" customHeight="1" x14ac:dyDescent="0.15">
      <c r="A9374" s="625"/>
      <c r="B9374" s="621"/>
      <c r="C9374" s="633"/>
      <c r="D9374" s="635"/>
      <c r="E9374" s="621"/>
      <c r="F9374" s="638"/>
      <c r="G9374" s="639"/>
      <c r="H9374" s="618"/>
      <c r="I9374" s="619"/>
      <c r="J9374" s="621"/>
      <c r="K9374" s="621"/>
      <c r="L9374" s="623"/>
    </row>
    <row r="9375" spans="1:12" s="194" customFormat="1" ht="24.6" customHeight="1" x14ac:dyDescent="0.15">
      <c r="A9375" s="625"/>
      <c r="B9375" s="203" t="s">
        <v>6</v>
      </c>
      <c r="C9375" s="207" t="s">
        <v>5</v>
      </c>
      <c r="D9375" s="207" t="s">
        <v>288</v>
      </c>
      <c r="E9375" s="207" t="s">
        <v>289</v>
      </c>
      <c r="F9375" s="612"/>
      <c r="G9375" s="613"/>
      <c r="H9375" s="616" t="s">
        <v>290</v>
      </c>
      <c r="I9375" s="617"/>
      <c r="J9375" s="620" t="s">
        <v>287</v>
      </c>
      <c r="K9375" s="620" t="s">
        <v>287</v>
      </c>
      <c r="L9375" s="622">
        <v>0</v>
      </c>
    </row>
    <row r="9376" spans="1:12" s="194" customFormat="1" ht="24.6" customHeight="1" x14ac:dyDescent="0.15">
      <c r="A9376" s="626"/>
      <c r="B9376" s="209" t="s">
        <v>291</v>
      </c>
      <c r="C9376" s="209" t="s">
        <v>3062</v>
      </c>
      <c r="D9376" s="211">
        <v>43380</v>
      </c>
      <c r="E9376" s="209" t="s">
        <v>1027</v>
      </c>
      <c r="F9376" s="614"/>
      <c r="G9376" s="615"/>
      <c r="H9376" s="618"/>
      <c r="I9376" s="619"/>
      <c r="J9376" s="621"/>
      <c r="K9376" s="621"/>
      <c r="L9376" s="623"/>
    </row>
    <row r="9377" spans="1:12" s="194" customFormat="1" ht="24.6" customHeight="1" x14ac:dyDescent="0.15">
      <c r="A9377" s="624">
        <v>1760</v>
      </c>
      <c r="B9377" s="203" t="s">
        <v>12</v>
      </c>
      <c r="C9377" s="207" t="s">
        <v>11</v>
      </c>
      <c r="D9377" s="207" t="s">
        <v>280</v>
      </c>
      <c r="E9377" s="207" t="s">
        <v>281</v>
      </c>
      <c r="F9377" s="627" t="s">
        <v>8</v>
      </c>
      <c r="G9377" s="628"/>
      <c r="H9377" s="629"/>
      <c r="I9377" s="630"/>
      <c r="J9377" s="630"/>
      <c r="K9377" s="630"/>
      <c r="L9377" s="631"/>
    </row>
    <row r="9378" spans="1:12" s="194" customFormat="1" ht="26.65" customHeight="1" x14ac:dyDescent="0.15">
      <c r="A9378" s="625"/>
      <c r="B9378" s="620" t="s">
        <v>5222</v>
      </c>
      <c r="C9378" s="632" t="s">
        <v>5224</v>
      </c>
      <c r="D9378" s="634">
        <v>43400</v>
      </c>
      <c r="E9378" s="620" t="s">
        <v>826</v>
      </c>
      <c r="F9378" s="636" t="s">
        <v>827</v>
      </c>
      <c r="G9378" s="637"/>
      <c r="H9378" s="610" t="s">
        <v>286</v>
      </c>
      <c r="I9378" s="611"/>
      <c r="J9378" s="209" t="s">
        <v>287</v>
      </c>
      <c r="K9378" s="209" t="s">
        <v>16</v>
      </c>
      <c r="L9378" s="210">
        <v>465.24</v>
      </c>
    </row>
    <row r="9379" spans="1:12" s="194" customFormat="1" ht="277.35000000000002" customHeight="1" x14ac:dyDescent="0.15">
      <c r="A9379" s="625"/>
      <c r="B9379" s="621"/>
      <c r="C9379" s="633"/>
      <c r="D9379" s="635"/>
      <c r="E9379" s="621"/>
      <c r="F9379" s="638"/>
      <c r="G9379" s="639"/>
      <c r="H9379" s="610" t="s">
        <v>242</v>
      </c>
      <c r="I9379" s="611"/>
      <c r="J9379" s="209" t="s">
        <v>287</v>
      </c>
      <c r="K9379" s="209" t="s">
        <v>16</v>
      </c>
      <c r="L9379" s="210">
        <v>1856.09</v>
      </c>
    </row>
    <row r="9380" spans="1:12" s="194" customFormat="1" ht="24.6" customHeight="1" x14ac:dyDescent="0.15">
      <c r="A9380" s="625"/>
      <c r="B9380" s="203" t="s">
        <v>6</v>
      </c>
      <c r="C9380" s="207" t="s">
        <v>5</v>
      </c>
      <c r="D9380" s="207" t="s">
        <v>288</v>
      </c>
      <c r="E9380" s="207" t="s">
        <v>289</v>
      </c>
      <c r="F9380" s="612"/>
      <c r="G9380" s="613"/>
      <c r="H9380" s="616" t="s">
        <v>290</v>
      </c>
      <c r="I9380" s="617"/>
      <c r="J9380" s="620" t="s">
        <v>287</v>
      </c>
      <c r="K9380" s="620" t="s">
        <v>287</v>
      </c>
      <c r="L9380" s="622">
        <v>0</v>
      </c>
    </row>
    <row r="9381" spans="1:12" s="194" customFormat="1" ht="24.6" customHeight="1" x14ac:dyDescent="0.15">
      <c r="A9381" s="626"/>
      <c r="B9381" s="209" t="s">
        <v>291</v>
      </c>
      <c r="C9381" s="209" t="s">
        <v>827</v>
      </c>
      <c r="D9381" s="211">
        <v>43404</v>
      </c>
      <c r="E9381" s="209" t="s">
        <v>2102</v>
      </c>
      <c r="F9381" s="614"/>
      <c r="G9381" s="615"/>
      <c r="H9381" s="618"/>
      <c r="I9381" s="619"/>
      <c r="J9381" s="621"/>
      <c r="K9381" s="621"/>
      <c r="L9381" s="623"/>
    </row>
    <row r="9382" spans="1:12" s="194" customFormat="1" ht="24.6" customHeight="1" x14ac:dyDescent="0.15">
      <c r="A9382" s="624">
        <v>1761</v>
      </c>
      <c r="B9382" s="203" t="s">
        <v>12</v>
      </c>
      <c r="C9382" s="207" t="s">
        <v>11</v>
      </c>
      <c r="D9382" s="207" t="s">
        <v>280</v>
      </c>
      <c r="E9382" s="207" t="s">
        <v>281</v>
      </c>
      <c r="F9382" s="627" t="s">
        <v>8</v>
      </c>
      <c r="G9382" s="628"/>
      <c r="H9382" s="629"/>
      <c r="I9382" s="630"/>
      <c r="J9382" s="630"/>
      <c r="K9382" s="630"/>
      <c r="L9382" s="631"/>
    </row>
    <row r="9383" spans="1:12" s="194" customFormat="1" ht="26.65" customHeight="1" x14ac:dyDescent="0.15">
      <c r="A9383" s="625"/>
      <c r="B9383" s="620" t="s">
        <v>5222</v>
      </c>
      <c r="C9383" s="632" t="s">
        <v>5225</v>
      </c>
      <c r="D9383" s="634">
        <v>43434</v>
      </c>
      <c r="E9383" s="620" t="s">
        <v>394</v>
      </c>
      <c r="F9383" s="636" t="s">
        <v>1666</v>
      </c>
      <c r="G9383" s="637"/>
      <c r="H9383" s="610" t="s">
        <v>286</v>
      </c>
      <c r="I9383" s="611"/>
      <c r="J9383" s="209" t="s">
        <v>287</v>
      </c>
      <c r="K9383" s="209" t="s">
        <v>16</v>
      </c>
      <c r="L9383" s="210">
        <v>759.96</v>
      </c>
    </row>
    <row r="9384" spans="1:12" s="194" customFormat="1" ht="409.6" customHeight="1" x14ac:dyDescent="0.15">
      <c r="A9384" s="625"/>
      <c r="B9384" s="640"/>
      <c r="C9384" s="641"/>
      <c r="D9384" s="642"/>
      <c r="E9384" s="640"/>
      <c r="F9384" s="643"/>
      <c r="G9384" s="644"/>
      <c r="H9384" s="616" t="s">
        <v>242</v>
      </c>
      <c r="I9384" s="617"/>
      <c r="J9384" s="620" t="s">
        <v>287</v>
      </c>
      <c r="K9384" s="620" t="s">
        <v>287</v>
      </c>
      <c r="L9384" s="622">
        <v>0</v>
      </c>
    </row>
    <row r="9385" spans="1:12" s="194" customFormat="1" ht="148.69999999999999" customHeight="1" x14ac:dyDescent="0.15">
      <c r="A9385" s="625"/>
      <c r="B9385" s="621"/>
      <c r="C9385" s="633"/>
      <c r="D9385" s="635"/>
      <c r="E9385" s="621"/>
      <c r="F9385" s="638"/>
      <c r="G9385" s="639"/>
      <c r="H9385" s="618"/>
      <c r="I9385" s="619"/>
      <c r="J9385" s="621"/>
      <c r="K9385" s="621"/>
      <c r="L9385" s="623"/>
    </row>
    <row r="9386" spans="1:12" s="194" customFormat="1" ht="24.6" customHeight="1" x14ac:dyDescent="0.15">
      <c r="A9386" s="625"/>
      <c r="B9386" s="203" t="s">
        <v>6</v>
      </c>
      <c r="C9386" s="207" t="s">
        <v>5</v>
      </c>
      <c r="D9386" s="207" t="s">
        <v>288</v>
      </c>
      <c r="E9386" s="207" t="s">
        <v>289</v>
      </c>
      <c r="F9386" s="612"/>
      <c r="G9386" s="613"/>
      <c r="H9386" s="616" t="s">
        <v>290</v>
      </c>
      <c r="I9386" s="617"/>
      <c r="J9386" s="620" t="s">
        <v>287</v>
      </c>
      <c r="K9386" s="620" t="s">
        <v>16</v>
      </c>
      <c r="L9386" s="622">
        <v>895</v>
      </c>
    </row>
    <row r="9387" spans="1:12" s="194" customFormat="1" ht="24.6" customHeight="1" x14ac:dyDescent="0.15">
      <c r="A9387" s="626"/>
      <c r="B9387" s="209" t="s">
        <v>291</v>
      </c>
      <c r="C9387" s="209" t="s">
        <v>1666</v>
      </c>
      <c r="D9387" s="211">
        <v>43439</v>
      </c>
      <c r="E9387" s="209" t="s">
        <v>5069</v>
      </c>
      <c r="F9387" s="614"/>
      <c r="G9387" s="615"/>
      <c r="H9387" s="618"/>
      <c r="I9387" s="619"/>
      <c r="J9387" s="621"/>
      <c r="K9387" s="621"/>
      <c r="L9387" s="623"/>
    </row>
    <row r="9388" spans="1:12" s="194" customFormat="1" ht="24.6" customHeight="1" x14ac:dyDescent="0.15">
      <c r="A9388" s="624">
        <v>1762</v>
      </c>
      <c r="B9388" s="203" t="s">
        <v>12</v>
      </c>
      <c r="C9388" s="207" t="s">
        <v>11</v>
      </c>
      <c r="D9388" s="207" t="s">
        <v>280</v>
      </c>
      <c r="E9388" s="207" t="s">
        <v>281</v>
      </c>
      <c r="F9388" s="627" t="s">
        <v>8</v>
      </c>
      <c r="G9388" s="628"/>
      <c r="H9388" s="629"/>
      <c r="I9388" s="630"/>
      <c r="J9388" s="630"/>
      <c r="K9388" s="630"/>
      <c r="L9388" s="631"/>
    </row>
    <row r="9389" spans="1:12" s="194" customFormat="1" ht="26.65" customHeight="1" x14ac:dyDescent="0.15">
      <c r="A9389" s="625"/>
      <c r="B9389" s="620" t="s">
        <v>5222</v>
      </c>
      <c r="C9389" s="632" t="s">
        <v>5226</v>
      </c>
      <c r="D9389" s="634">
        <v>43524</v>
      </c>
      <c r="E9389" s="620" t="s">
        <v>442</v>
      </c>
      <c r="F9389" s="636" t="s">
        <v>443</v>
      </c>
      <c r="G9389" s="637"/>
      <c r="H9389" s="610" t="s">
        <v>286</v>
      </c>
      <c r="I9389" s="611"/>
      <c r="J9389" s="209" t="s">
        <v>287</v>
      </c>
      <c r="K9389" s="209" t="s">
        <v>16</v>
      </c>
      <c r="L9389" s="210">
        <v>227.75</v>
      </c>
    </row>
    <row r="9390" spans="1:12" s="194" customFormat="1" ht="331.15" customHeight="1" x14ac:dyDescent="0.15">
      <c r="A9390" s="625"/>
      <c r="B9390" s="621"/>
      <c r="C9390" s="633"/>
      <c r="D9390" s="635"/>
      <c r="E9390" s="621"/>
      <c r="F9390" s="638"/>
      <c r="G9390" s="639"/>
      <c r="H9390" s="610" t="s">
        <v>242</v>
      </c>
      <c r="I9390" s="611"/>
      <c r="J9390" s="209" t="s">
        <v>287</v>
      </c>
      <c r="K9390" s="209" t="s">
        <v>16</v>
      </c>
      <c r="L9390" s="210">
        <v>360.42</v>
      </c>
    </row>
    <row r="9391" spans="1:12" s="194" customFormat="1" ht="24.6" customHeight="1" x14ac:dyDescent="0.15">
      <c r="A9391" s="625"/>
      <c r="B9391" s="203" t="s">
        <v>6</v>
      </c>
      <c r="C9391" s="207" t="s">
        <v>5</v>
      </c>
      <c r="D9391" s="207" t="s">
        <v>288</v>
      </c>
      <c r="E9391" s="207" t="s">
        <v>289</v>
      </c>
      <c r="F9391" s="612"/>
      <c r="G9391" s="613"/>
      <c r="H9391" s="616" t="s">
        <v>290</v>
      </c>
      <c r="I9391" s="617"/>
      <c r="J9391" s="620" t="s">
        <v>287</v>
      </c>
      <c r="K9391" s="620" t="s">
        <v>16</v>
      </c>
      <c r="L9391" s="622">
        <v>162</v>
      </c>
    </row>
    <row r="9392" spans="1:12" s="194" customFormat="1" ht="24.6" customHeight="1" x14ac:dyDescent="0.15">
      <c r="A9392" s="626"/>
      <c r="B9392" s="209" t="s">
        <v>291</v>
      </c>
      <c r="C9392" s="209" t="s">
        <v>443</v>
      </c>
      <c r="D9392" s="211">
        <v>43525</v>
      </c>
      <c r="E9392" s="209" t="s">
        <v>5227</v>
      </c>
      <c r="F9392" s="614"/>
      <c r="G9392" s="615"/>
      <c r="H9392" s="618"/>
      <c r="I9392" s="619"/>
      <c r="J9392" s="621"/>
      <c r="K9392" s="621"/>
      <c r="L9392" s="623"/>
    </row>
    <row r="9393" spans="1:12" s="194" customFormat="1" ht="24.6" customHeight="1" x14ac:dyDescent="0.15">
      <c r="A9393" s="624">
        <v>1763</v>
      </c>
      <c r="B9393" s="203" t="s">
        <v>12</v>
      </c>
      <c r="C9393" s="207" t="s">
        <v>11</v>
      </c>
      <c r="D9393" s="207" t="s">
        <v>280</v>
      </c>
      <c r="E9393" s="207" t="s">
        <v>281</v>
      </c>
      <c r="F9393" s="627" t="s">
        <v>8</v>
      </c>
      <c r="G9393" s="628"/>
      <c r="H9393" s="629"/>
      <c r="I9393" s="630"/>
      <c r="J9393" s="630"/>
      <c r="K9393" s="630"/>
      <c r="L9393" s="631"/>
    </row>
    <row r="9394" spans="1:12" s="194" customFormat="1" ht="26.65" customHeight="1" x14ac:dyDescent="0.15">
      <c r="A9394" s="625"/>
      <c r="B9394" s="620" t="s">
        <v>5228</v>
      </c>
      <c r="C9394" s="632" t="s">
        <v>5229</v>
      </c>
      <c r="D9394" s="634">
        <v>43493</v>
      </c>
      <c r="E9394" s="620" t="s">
        <v>321</v>
      </c>
      <c r="F9394" s="636" t="s">
        <v>446</v>
      </c>
      <c r="G9394" s="637"/>
      <c r="H9394" s="610" t="s">
        <v>286</v>
      </c>
      <c r="I9394" s="611"/>
      <c r="J9394" s="209" t="s">
        <v>287</v>
      </c>
      <c r="K9394" s="209" t="s">
        <v>16</v>
      </c>
      <c r="L9394" s="210">
        <v>476</v>
      </c>
    </row>
    <row r="9395" spans="1:12" s="194" customFormat="1" ht="331.15" customHeight="1" x14ac:dyDescent="0.15">
      <c r="A9395" s="625"/>
      <c r="B9395" s="621"/>
      <c r="C9395" s="633"/>
      <c r="D9395" s="635"/>
      <c r="E9395" s="621"/>
      <c r="F9395" s="638"/>
      <c r="G9395" s="639"/>
      <c r="H9395" s="610" t="s">
        <v>242</v>
      </c>
      <c r="I9395" s="611"/>
      <c r="J9395" s="209" t="s">
        <v>287</v>
      </c>
      <c r="K9395" s="209" t="s">
        <v>16</v>
      </c>
      <c r="L9395" s="210">
        <v>927.77</v>
      </c>
    </row>
    <row r="9396" spans="1:12" s="194" customFormat="1" ht="24.6" customHeight="1" x14ac:dyDescent="0.15">
      <c r="A9396" s="625"/>
      <c r="B9396" s="203" t="s">
        <v>6</v>
      </c>
      <c r="C9396" s="207" t="s">
        <v>5</v>
      </c>
      <c r="D9396" s="207" t="s">
        <v>288</v>
      </c>
      <c r="E9396" s="207" t="s">
        <v>289</v>
      </c>
      <c r="F9396" s="612"/>
      <c r="G9396" s="613"/>
      <c r="H9396" s="616" t="s">
        <v>290</v>
      </c>
      <c r="I9396" s="617"/>
      <c r="J9396" s="620" t="s">
        <v>287</v>
      </c>
      <c r="K9396" s="620" t="s">
        <v>287</v>
      </c>
      <c r="L9396" s="622">
        <v>0</v>
      </c>
    </row>
    <row r="9397" spans="1:12" s="194" customFormat="1" ht="24.6" customHeight="1" x14ac:dyDescent="0.15">
      <c r="A9397" s="626"/>
      <c r="B9397" s="209" t="s">
        <v>460</v>
      </c>
      <c r="C9397" s="209" t="s">
        <v>446</v>
      </c>
      <c r="D9397" s="211">
        <v>43495</v>
      </c>
      <c r="E9397" s="209" t="s">
        <v>1116</v>
      </c>
      <c r="F9397" s="614"/>
      <c r="G9397" s="615"/>
      <c r="H9397" s="618"/>
      <c r="I9397" s="619"/>
      <c r="J9397" s="621"/>
      <c r="K9397" s="621"/>
      <c r="L9397" s="623"/>
    </row>
    <row r="9398" spans="1:12" s="194" customFormat="1" ht="24.6" customHeight="1" x14ac:dyDescent="0.15">
      <c r="A9398" s="624">
        <v>1764</v>
      </c>
      <c r="B9398" s="203" t="s">
        <v>12</v>
      </c>
      <c r="C9398" s="207" t="s">
        <v>11</v>
      </c>
      <c r="D9398" s="207" t="s">
        <v>280</v>
      </c>
      <c r="E9398" s="207" t="s">
        <v>281</v>
      </c>
      <c r="F9398" s="627" t="s">
        <v>8</v>
      </c>
      <c r="G9398" s="628"/>
      <c r="H9398" s="629"/>
      <c r="I9398" s="630"/>
      <c r="J9398" s="630"/>
      <c r="K9398" s="630"/>
      <c r="L9398" s="631"/>
    </row>
    <row r="9399" spans="1:12" s="194" customFormat="1" ht="26.65" customHeight="1" x14ac:dyDescent="0.15">
      <c r="A9399" s="625"/>
      <c r="B9399" s="620" t="s">
        <v>5228</v>
      </c>
      <c r="C9399" s="632" t="s">
        <v>5230</v>
      </c>
      <c r="D9399" s="634">
        <v>43506</v>
      </c>
      <c r="E9399" s="620" t="s">
        <v>596</v>
      </c>
      <c r="F9399" s="636" t="s">
        <v>597</v>
      </c>
      <c r="G9399" s="637"/>
      <c r="H9399" s="610" t="s">
        <v>286</v>
      </c>
      <c r="I9399" s="611"/>
      <c r="J9399" s="209" t="s">
        <v>287</v>
      </c>
      <c r="K9399" s="209" t="s">
        <v>287</v>
      </c>
      <c r="L9399" s="210">
        <v>0</v>
      </c>
    </row>
    <row r="9400" spans="1:12" s="194" customFormat="1" ht="331.15" customHeight="1" x14ac:dyDescent="0.15">
      <c r="A9400" s="625"/>
      <c r="B9400" s="621"/>
      <c r="C9400" s="633"/>
      <c r="D9400" s="635"/>
      <c r="E9400" s="621"/>
      <c r="F9400" s="638"/>
      <c r="G9400" s="639"/>
      <c r="H9400" s="610" t="s">
        <v>242</v>
      </c>
      <c r="I9400" s="611"/>
      <c r="J9400" s="209" t="s">
        <v>287</v>
      </c>
      <c r="K9400" s="209" t="s">
        <v>287</v>
      </c>
      <c r="L9400" s="210">
        <v>0</v>
      </c>
    </row>
    <row r="9401" spans="1:12" s="194" customFormat="1" ht="24.6" customHeight="1" x14ac:dyDescent="0.15">
      <c r="A9401" s="625"/>
      <c r="B9401" s="203" t="s">
        <v>6</v>
      </c>
      <c r="C9401" s="207" t="s">
        <v>5</v>
      </c>
      <c r="D9401" s="207" t="s">
        <v>288</v>
      </c>
      <c r="E9401" s="207" t="s">
        <v>289</v>
      </c>
      <c r="F9401" s="612"/>
      <c r="G9401" s="613"/>
      <c r="H9401" s="616" t="s">
        <v>290</v>
      </c>
      <c r="I9401" s="617"/>
      <c r="J9401" s="620" t="s">
        <v>16</v>
      </c>
      <c r="K9401" s="620" t="s">
        <v>16</v>
      </c>
      <c r="L9401" s="622">
        <v>1360</v>
      </c>
    </row>
    <row r="9402" spans="1:12" s="194" customFormat="1" ht="24.6" customHeight="1" x14ac:dyDescent="0.15">
      <c r="A9402" s="626"/>
      <c r="B9402" s="209" t="s">
        <v>460</v>
      </c>
      <c r="C9402" s="209" t="s">
        <v>597</v>
      </c>
      <c r="D9402" s="211">
        <v>43511</v>
      </c>
      <c r="E9402" s="209" t="s">
        <v>466</v>
      </c>
      <c r="F9402" s="614"/>
      <c r="G9402" s="615"/>
      <c r="H9402" s="618"/>
      <c r="I9402" s="619"/>
      <c r="J9402" s="621"/>
      <c r="K9402" s="621"/>
      <c r="L9402" s="623"/>
    </row>
    <row r="9403" spans="1:12" s="194" customFormat="1" ht="24.6" customHeight="1" x14ac:dyDescent="0.15">
      <c r="A9403" s="624">
        <v>1765</v>
      </c>
      <c r="B9403" s="203" t="s">
        <v>12</v>
      </c>
      <c r="C9403" s="207" t="s">
        <v>11</v>
      </c>
      <c r="D9403" s="207" t="s">
        <v>280</v>
      </c>
      <c r="E9403" s="207" t="s">
        <v>281</v>
      </c>
      <c r="F9403" s="627" t="s">
        <v>8</v>
      </c>
      <c r="G9403" s="628"/>
      <c r="H9403" s="629"/>
      <c r="I9403" s="630"/>
      <c r="J9403" s="630"/>
      <c r="K9403" s="630"/>
      <c r="L9403" s="631"/>
    </row>
    <row r="9404" spans="1:12" s="194" customFormat="1" ht="26.65" customHeight="1" x14ac:dyDescent="0.15">
      <c r="A9404" s="625"/>
      <c r="B9404" s="620" t="s">
        <v>5231</v>
      </c>
      <c r="C9404" s="632" t="s">
        <v>5232</v>
      </c>
      <c r="D9404" s="634">
        <v>43434</v>
      </c>
      <c r="E9404" s="620" t="s">
        <v>1258</v>
      </c>
      <c r="F9404" s="636" t="s">
        <v>2903</v>
      </c>
      <c r="G9404" s="637"/>
      <c r="H9404" s="610" t="s">
        <v>286</v>
      </c>
      <c r="I9404" s="611"/>
      <c r="J9404" s="209" t="s">
        <v>287</v>
      </c>
      <c r="K9404" s="209" t="s">
        <v>16</v>
      </c>
      <c r="L9404" s="210">
        <v>210</v>
      </c>
    </row>
    <row r="9405" spans="1:12" s="194" customFormat="1" ht="320.45" customHeight="1" x14ac:dyDescent="0.15">
      <c r="A9405" s="625"/>
      <c r="B9405" s="621"/>
      <c r="C9405" s="633"/>
      <c r="D9405" s="635"/>
      <c r="E9405" s="621"/>
      <c r="F9405" s="638"/>
      <c r="G9405" s="639"/>
      <c r="H9405" s="610" t="s">
        <v>242</v>
      </c>
      <c r="I9405" s="611"/>
      <c r="J9405" s="209" t="s">
        <v>287</v>
      </c>
      <c r="K9405" s="209" t="s">
        <v>16</v>
      </c>
      <c r="L9405" s="210">
        <v>1044.01</v>
      </c>
    </row>
    <row r="9406" spans="1:12" s="194" customFormat="1" ht="24.6" customHeight="1" x14ac:dyDescent="0.15">
      <c r="A9406" s="625"/>
      <c r="B9406" s="203" t="s">
        <v>6</v>
      </c>
      <c r="C9406" s="207" t="s">
        <v>5</v>
      </c>
      <c r="D9406" s="207" t="s">
        <v>288</v>
      </c>
      <c r="E9406" s="207" t="s">
        <v>289</v>
      </c>
      <c r="F9406" s="612"/>
      <c r="G9406" s="613"/>
      <c r="H9406" s="616" t="s">
        <v>290</v>
      </c>
      <c r="I9406" s="617"/>
      <c r="J9406" s="620" t="s">
        <v>287</v>
      </c>
      <c r="K9406" s="620" t="s">
        <v>16</v>
      </c>
      <c r="L9406" s="622">
        <v>69.55</v>
      </c>
    </row>
    <row r="9407" spans="1:12" s="194" customFormat="1" ht="24.6" customHeight="1" x14ac:dyDescent="0.15">
      <c r="A9407" s="626"/>
      <c r="B9407" s="209" t="s">
        <v>291</v>
      </c>
      <c r="C9407" s="209" t="s">
        <v>2903</v>
      </c>
      <c r="D9407" s="211">
        <v>43441</v>
      </c>
      <c r="E9407" s="209" t="s">
        <v>2904</v>
      </c>
      <c r="F9407" s="614"/>
      <c r="G9407" s="615"/>
      <c r="H9407" s="618"/>
      <c r="I9407" s="619"/>
      <c r="J9407" s="621"/>
      <c r="K9407" s="621"/>
      <c r="L9407" s="623"/>
    </row>
    <row r="9408" spans="1:12" s="194" customFormat="1" ht="24.6" customHeight="1" x14ac:dyDescent="0.15">
      <c r="A9408" s="624">
        <v>1766</v>
      </c>
      <c r="B9408" s="203" t="s">
        <v>12</v>
      </c>
      <c r="C9408" s="207" t="s">
        <v>11</v>
      </c>
      <c r="D9408" s="207" t="s">
        <v>280</v>
      </c>
      <c r="E9408" s="207" t="s">
        <v>281</v>
      </c>
      <c r="F9408" s="627" t="s">
        <v>8</v>
      </c>
      <c r="G9408" s="628"/>
      <c r="H9408" s="629"/>
      <c r="I9408" s="630"/>
      <c r="J9408" s="630"/>
      <c r="K9408" s="630"/>
      <c r="L9408" s="631"/>
    </row>
    <row r="9409" spans="1:12" s="194" customFormat="1" ht="26.65" customHeight="1" x14ac:dyDescent="0.15">
      <c r="A9409" s="625"/>
      <c r="B9409" s="620" t="s">
        <v>5233</v>
      </c>
      <c r="C9409" s="632" t="s">
        <v>5234</v>
      </c>
      <c r="D9409" s="634">
        <v>43438</v>
      </c>
      <c r="E9409" s="620" t="s">
        <v>1058</v>
      </c>
      <c r="F9409" s="636" t="s">
        <v>1059</v>
      </c>
      <c r="G9409" s="637"/>
      <c r="H9409" s="610" t="s">
        <v>286</v>
      </c>
      <c r="I9409" s="611"/>
      <c r="J9409" s="209" t="s">
        <v>287</v>
      </c>
      <c r="K9409" s="209" t="s">
        <v>16</v>
      </c>
      <c r="L9409" s="210">
        <v>496</v>
      </c>
    </row>
    <row r="9410" spans="1:12" s="194" customFormat="1" ht="320.45" customHeight="1" x14ac:dyDescent="0.15">
      <c r="A9410" s="625"/>
      <c r="B9410" s="621"/>
      <c r="C9410" s="633"/>
      <c r="D9410" s="635"/>
      <c r="E9410" s="621"/>
      <c r="F9410" s="638"/>
      <c r="G9410" s="639"/>
      <c r="H9410" s="610" t="s">
        <v>242</v>
      </c>
      <c r="I9410" s="611"/>
      <c r="J9410" s="209" t="s">
        <v>287</v>
      </c>
      <c r="K9410" s="209" t="s">
        <v>16</v>
      </c>
      <c r="L9410" s="210">
        <v>259.95999999999998</v>
      </c>
    </row>
    <row r="9411" spans="1:12" s="194" customFormat="1" ht="24.6" customHeight="1" x14ac:dyDescent="0.15">
      <c r="A9411" s="625"/>
      <c r="B9411" s="203" t="s">
        <v>6</v>
      </c>
      <c r="C9411" s="207" t="s">
        <v>5</v>
      </c>
      <c r="D9411" s="207" t="s">
        <v>288</v>
      </c>
      <c r="E9411" s="207" t="s">
        <v>289</v>
      </c>
      <c r="F9411" s="612"/>
      <c r="G9411" s="613"/>
      <c r="H9411" s="616" t="s">
        <v>290</v>
      </c>
      <c r="I9411" s="617"/>
      <c r="J9411" s="620" t="s">
        <v>287</v>
      </c>
      <c r="K9411" s="620" t="s">
        <v>16</v>
      </c>
      <c r="L9411" s="622">
        <v>308.5</v>
      </c>
    </row>
    <row r="9412" spans="1:12" s="194" customFormat="1" ht="24.6" customHeight="1" x14ac:dyDescent="0.15">
      <c r="A9412" s="626"/>
      <c r="B9412" s="209" t="s">
        <v>571</v>
      </c>
      <c r="C9412" s="209" t="s">
        <v>1059</v>
      </c>
      <c r="D9412" s="211">
        <v>43440</v>
      </c>
      <c r="E9412" s="209" t="s">
        <v>2614</v>
      </c>
      <c r="F9412" s="614"/>
      <c r="G9412" s="615"/>
      <c r="H9412" s="618"/>
      <c r="I9412" s="619"/>
      <c r="J9412" s="621"/>
      <c r="K9412" s="621"/>
      <c r="L9412" s="623"/>
    </row>
    <row r="9413" spans="1:12" s="194" customFormat="1" ht="24.6" customHeight="1" x14ac:dyDescent="0.15">
      <c r="A9413" s="624">
        <v>1767</v>
      </c>
      <c r="B9413" s="203" t="s">
        <v>12</v>
      </c>
      <c r="C9413" s="207" t="s">
        <v>11</v>
      </c>
      <c r="D9413" s="207" t="s">
        <v>280</v>
      </c>
      <c r="E9413" s="207" t="s">
        <v>281</v>
      </c>
      <c r="F9413" s="627" t="s">
        <v>8</v>
      </c>
      <c r="G9413" s="628"/>
      <c r="H9413" s="629"/>
      <c r="I9413" s="630"/>
      <c r="J9413" s="630"/>
      <c r="K9413" s="630"/>
      <c r="L9413" s="631"/>
    </row>
    <row r="9414" spans="1:12" s="194" customFormat="1" ht="26.65" customHeight="1" x14ac:dyDescent="0.15">
      <c r="A9414" s="625"/>
      <c r="B9414" s="620" t="s">
        <v>5235</v>
      </c>
      <c r="C9414" s="632" t="s">
        <v>5236</v>
      </c>
      <c r="D9414" s="634">
        <v>43534</v>
      </c>
      <c r="E9414" s="620" t="s">
        <v>783</v>
      </c>
      <c r="F9414" s="636" t="s">
        <v>5237</v>
      </c>
      <c r="G9414" s="637"/>
      <c r="H9414" s="610" t="s">
        <v>286</v>
      </c>
      <c r="I9414" s="611"/>
      <c r="J9414" s="209" t="s">
        <v>287</v>
      </c>
      <c r="K9414" s="209" t="s">
        <v>287</v>
      </c>
      <c r="L9414" s="210">
        <v>0</v>
      </c>
    </row>
    <row r="9415" spans="1:12" s="194" customFormat="1" ht="341.85" customHeight="1" x14ac:dyDescent="0.15">
      <c r="A9415" s="625"/>
      <c r="B9415" s="621"/>
      <c r="C9415" s="633"/>
      <c r="D9415" s="635"/>
      <c r="E9415" s="621"/>
      <c r="F9415" s="638"/>
      <c r="G9415" s="639"/>
      <c r="H9415" s="610" t="s">
        <v>242</v>
      </c>
      <c r="I9415" s="611"/>
      <c r="J9415" s="209" t="s">
        <v>287</v>
      </c>
      <c r="K9415" s="209" t="s">
        <v>287</v>
      </c>
      <c r="L9415" s="210">
        <v>0</v>
      </c>
    </row>
    <row r="9416" spans="1:12" s="194" customFormat="1" ht="24.6" customHeight="1" x14ac:dyDescent="0.15">
      <c r="A9416" s="625"/>
      <c r="B9416" s="203" t="s">
        <v>6</v>
      </c>
      <c r="C9416" s="207" t="s">
        <v>5</v>
      </c>
      <c r="D9416" s="207" t="s">
        <v>288</v>
      </c>
      <c r="E9416" s="207" t="s">
        <v>289</v>
      </c>
      <c r="F9416" s="612"/>
      <c r="G9416" s="613"/>
      <c r="H9416" s="616" t="s">
        <v>290</v>
      </c>
      <c r="I9416" s="617"/>
      <c r="J9416" s="620" t="s">
        <v>287</v>
      </c>
      <c r="K9416" s="620" t="s">
        <v>16</v>
      </c>
      <c r="L9416" s="622">
        <v>575</v>
      </c>
    </row>
    <row r="9417" spans="1:12" s="194" customFormat="1" ht="24.6" customHeight="1" x14ac:dyDescent="0.15">
      <c r="A9417" s="626"/>
      <c r="B9417" s="209" t="s">
        <v>291</v>
      </c>
      <c r="C9417" s="209" t="s">
        <v>5237</v>
      </c>
      <c r="D9417" s="211">
        <v>43536</v>
      </c>
      <c r="E9417" s="209" t="s">
        <v>2658</v>
      </c>
      <c r="F9417" s="614"/>
      <c r="G9417" s="615"/>
      <c r="H9417" s="618"/>
      <c r="I9417" s="619"/>
      <c r="J9417" s="621"/>
      <c r="K9417" s="621"/>
      <c r="L9417" s="623"/>
    </row>
    <row r="9418" spans="1:12" s="194" customFormat="1" ht="24.6" customHeight="1" x14ac:dyDescent="0.15">
      <c r="A9418" s="624">
        <v>1768</v>
      </c>
      <c r="B9418" s="203" t="s">
        <v>12</v>
      </c>
      <c r="C9418" s="207" t="s">
        <v>11</v>
      </c>
      <c r="D9418" s="207" t="s">
        <v>280</v>
      </c>
      <c r="E9418" s="207" t="s">
        <v>281</v>
      </c>
      <c r="F9418" s="627" t="s">
        <v>8</v>
      </c>
      <c r="G9418" s="628"/>
      <c r="H9418" s="629"/>
      <c r="I9418" s="630"/>
      <c r="J9418" s="630"/>
      <c r="K9418" s="630"/>
      <c r="L9418" s="631"/>
    </row>
    <row r="9419" spans="1:12" s="194" customFormat="1" ht="26.65" customHeight="1" x14ac:dyDescent="0.15">
      <c r="A9419" s="625"/>
      <c r="B9419" s="620" t="s">
        <v>5238</v>
      </c>
      <c r="C9419" s="632" t="s">
        <v>5239</v>
      </c>
      <c r="D9419" s="634">
        <v>43386</v>
      </c>
      <c r="E9419" s="620" t="s">
        <v>315</v>
      </c>
      <c r="F9419" s="636" t="s">
        <v>465</v>
      </c>
      <c r="G9419" s="637"/>
      <c r="H9419" s="610" t="s">
        <v>286</v>
      </c>
      <c r="I9419" s="611"/>
      <c r="J9419" s="209" t="s">
        <v>16</v>
      </c>
      <c r="K9419" s="209" t="s">
        <v>287</v>
      </c>
      <c r="L9419" s="210">
        <v>1050</v>
      </c>
    </row>
    <row r="9420" spans="1:12" s="194" customFormat="1" ht="202.15" customHeight="1" x14ac:dyDescent="0.15">
      <c r="A9420" s="625"/>
      <c r="B9420" s="621"/>
      <c r="C9420" s="633"/>
      <c r="D9420" s="635"/>
      <c r="E9420" s="621"/>
      <c r="F9420" s="638"/>
      <c r="G9420" s="639"/>
      <c r="H9420" s="610" t="s">
        <v>242</v>
      </c>
      <c r="I9420" s="611"/>
      <c r="J9420" s="209" t="s">
        <v>16</v>
      </c>
      <c r="K9420" s="209" t="s">
        <v>287</v>
      </c>
      <c r="L9420" s="210">
        <v>1301.9000000000001</v>
      </c>
    </row>
    <row r="9421" spans="1:12" s="194" customFormat="1" ht="24.6" customHeight="1" x14ac:dyDescent="0.15">
      <c r="A9421" s="625"/>
      <c r="B9421" s="203" t="s">
        <v>6</v>
      </c>
      <c r="C9421" s="207" t="s">
        <v>5</v>
      </c>
      <c r="D9421" s="207" t="s">
        <v>288</v>
      </c>
      <c r="E9421" s="207" t="s">
        <v>289</v>
      </c>
      <c r="F9421" s="612"/>
      <c r="G9421" s="613"/>
      <c r="H9421" s="616" t="s">
        <v>290</v>
      </c>
      <c r="I9421" s="617"/>
      <c r="J9421" s="620" t="s">
        <v>16</v>
      </c>
      <c r="K9421" s="620" t="s">
        <v>16</v>
      </c>
      <c r="L9421" s="622">
        <v>1045</v>
      </c>
    </row>
    <row r="9422" spans="1:12" s="194" customFormat="1" ht="24.6" customHeight="1" x14ac:dyDescent="0.15">
      <c r="A9422" s="626"/>
      <c r="B9422" s="209" t="s">
        <v>333</v>
      </c>
      <c r="C9422" s="209" t="s">
        <v>465</v>
      </c>
      <c r="D9422" s="211">
        <v>43392</v>
      </c>
      <c r="E9422" s="209" t="s">
        <v>4065</v>
      </c>
      <c r="F9422" s="614"/>
      <c r="G9422" s="615"/>
      <c r="H9422" s="618"/>
      <c r="I9422" s="619"/>
      <c r="J9422" s="621"/>
      <c r="K9422" s="621"/>
      <c r="L9422" s="623"/>
    </row>
    <row r="9423" spans="1:12" s="194" customFormat="1" ht="24.6" customHeight="1" x14ac:dyDescent="0.15">
      <c r="A9423" s="624">
        <v>1769</v>
      </c>
      <c r="B9423" s="203" t="s">
        <v>12</v>
      </c>
      <c r="C9423" s="207" t="s">
        <v>11</v>
      </c>
      <c r="D9423" s="207" t="s">
        <v>280</v>
      </c>
      <c r="E9423" s="207" t="s">
        <v>281</v>
      </c>
      <c r="F9423" s="627" t="s">
        <v>8</v>
      </c>
      <c r="G9423" s="628"/>
      <c r="H9423" s="629"/>
      <c r="I9423" s="630"/>
      <c r="J9423" s="630"/>
      <c r="K9423" s="630"/>
      <c r="L9423" s="631"/>
    </row>
    <row r="9424" spans="1:12" s="194" customFormat="1" ht="26.65" customHeight="1" x14ac:dyDescent="0.15">
      <c r="A9424" s="625"/>
      <c r="B9424" s="620" t="s">
        <v>5238</v>
      </c>
      <c r="C9424" s="632" t="s">
        <v>5240</v>
      </c>
      <c r="D9424" s="634">
        <v>43524</v>
      </c>
      <c r="E9424" s="620" t="s">
        <v>377</v>
      </c>
      <c r="F9424" s="636" t="s">
        <v>713</v>
      </c>
      <c r="G9424" s="637"/>
      <c r="H9424" s="610" t="s">
        <v>286</v>
      </c>
      <c r="I9424" s="611"/>
      <c r="J9424" s="209" t="s">
        <v>287</v>
      </c>
      <c r="K9424" s="209" t="s">
        <v>16</v>
      </c>
      <c r="L9424" s="210">
        <v>490</v>
      </c>
    </row>
    <row r="9425" spans="1:12" s="194" customFormat="1" ht="374.45" customHeight="1" x14ac:dyDescent="0.15">
      <c r="A9425" s="625"/>
      <c r="B9425" s="621"/>
      <c r="C9425" s="633"/>
      <c r="D9425" s="635"/>
      <c r="E9425" s="621"/>
      <c r="F9425" s="638"/>
      <c r="G9425" s="639"/>
      <c r="H9425" s="610" t="s">
        <v>242</v>
      </c>
      <c r="I9425" s="611"/>
      <c r="J9425" s="209" t="s">
        <v>287</v>
      </c>
      <c r="K9425" s="209" t="s">
        <v>16</v>
      </c>
      <c r="L9425" s="210">
        <v>350</v>
      </c>
    </row>
    <row r="9426" spans="1:12" s="194" customFormat="1" ht="24.6" customHeight="1" x14ac:dyDescent="0.15">
      <c r="A9426" s="625"/>
      <c r="B9426" s="203" t="s">
        <v>6</v>
      </c>
      <c r="C9426" s="207" t="s">
        <v>5</v>
      </c>
      <c r="D9426" s="207" t="s">
        <v>288</v>
      </c>
      <c r="E9426" s="207" t="s">
        <v>289</v>
      </c>
      <c r="F9426" s="612"/>
      <c r="G9426" s="613"/>
      <c r="H9426" s="616" t="s">
        <v>290</v>
      </c>
      <c r="I9426" s="617"/>
      <c r="J9426" s="620" t="s">
        <v>287</v>
      </c>
      <c r="K9426" s="620" t="s">
        <v>16</v>
      </c>
      <c r="L9426" s="622">
        <v>150</v>
      </c>
    </row>
    <row r="9427" spans="1:12" s="194" customFormat="1" ht="24.6" customHeight="1" x14ac:dyDescent="0.15">
      <c r="A9427" s="626"/>
      <c r="B9427" s="209" t="s">
        <v>333</v>
      </c>
      <c r="C9427" s="209" t="s">
        <v>713</v>
      </c>
      <c r="D9427" s="211">
        <v>43526</v>
      </c>
      <c r="E9427" s="209" t="s">
        <v>914</v>
      </c>
      <c r="F9427" s="614"/>
      <c r="G9427" s="615"/>
      <c r="H9427" s="618"/>
      <c r="I9427" s="619"/>
      <c r="J9427" s="621"/>
      <c r="K9427" s="621"/>
      <c r="L9427" s="623"/>
    </row>
    <row r="9428" spans="1:12" s="194" customFormat="1" ht="24.6" customHeight="1" x14ac:dyDescent="0.15">
      <c r="A9428" s="624">
        <v>1770</v>
      </c>
      <c r="B9428" s="203" t="s">
        <v>12</v>
      </c>
      <c r="C9428" s="207" t="s">
        <v>11</v>
      </c>
      <c r="D9428" s="207" t="s">
        <v>280</v>
      </c>
      <c r="E9428" s="207" t="s">
        <v>281</v>
      </c>
      <c r="F9428" s="627" t="s">
        <v>8</v>
      </c>
      <c r="G9428" s="628"/>
      <c r="H9428" s="629"/>
      <c r="I9428" s="630"/>
      <c r="J9428" s="630"/>
      <c r="K9428" s="630"/>
      <c r="L9428" s="631"/>
    </row>
    <row r="9429" spans="1:12" s="194" customFormat="1" ht="26.65" customHeight="1" x14ac:dyDescent="0.15">
      <c r="A9429" s="625"/>
      <c r="B9429" s="620" t="s">
        <v>5238</v>
      </c>
      <c r="C9429" s="632" t="s">
        <v>5241</v>
      </c>
      <c r="D9429" s="634">
        <v>43535</v>
      </c>
      <c r="E9429" s="620" t="s">
        <v>4902</v>
      </c>
      <c r="F9429" s="636" t="s">
        <v>5242</v>
      </c>
      <c r="G9429" s="637"/>
      <c r="H9429" s="610" t="s">
        <v>286</v>
      </c>
      <c r="I9429" s="611"/>
      <c r="J9429" s="209" t="s">
        <v>287</v>
      </c>
      <c r="K9429" s="209" t="s">
        <v>16</v>
      </c>
      <c r="L9429" s="210">
        <v>1055</v>
      </c>
    </row>
    <row r="9430" spans="1:12" s="194" customFormat="1" ht="409.6" customHeight="1" x14ac:dyDescent="0.15">
      <c r="A9430" s="625"/>
      <c r="B9430" s="640"/>
      <c r="C9430" s="641"/>
      <c r="D9430" s="642"/>
      <c r="E9430" s="640"/>
      <c r="F9430" s="643"/>
      <c r="G9430" s="644"/>
      <c r="H9430" s="616" t="s">
        <v>242</v>
      </c>
      <c r="I9430" s="617"/>
      <c r="J9430" s="620" t="s">
        <v>287</v>
      </c>
      <c r="K9430" s="620" t="s">
        <v>16</v>
      </c>
      <c r="L9430" s="622">
        <v>2000</v>
      </c>
    </row>
    <row r="9431" spans="1:12" s="194" customFormat="1" ht="138.19999999999999" customHeight="1" x14ac:dyDescent="0.15">
      <c r="A9431" s="625"/>
      <c r="B9431" s="621"/>
      <c r="C9431" s="633"/>
      <c r="D9431" s="635"/>
      <c r="E9431" s="621"/>
      <c r="F9431" s="638"/>
      <c r="G9431" s="639"/>
      <c r="H9431" s="618"/>
      <c r="I9431" s="619"/>
      <c r="J9431" s="621"/>
      <c r="K9431" s="621"/>
      <c r="L9431" s="623"/>
    </row>
    <row r="9432" spans="1:12" s="194" customFormat="1" ht="24.6" customHeight="1" x14ac:dyDescent="0.15">
      <c r="A9432" s="625"/>
      <c r="B9432" s="203" t="s">
        <v>6</v>
      </c>
      <c r="C9432" s="207" t="s">
        <v>5</v>
      </c>
      <c r="D9432" s="207" t="s">
        <v>288</v>
      </c>
      <c r="E9432" s="207" t="s">
        <v>289</v>
      </c>
      <c r="F9432" s="612"/>
      <c r="G9432" s="613"/>
      <c r="H9432" s="616" t="s">
        <v>290</v>
      </c>
      <c r="I9432" s="617"/>
      <c r="J9432" s="620" t="s">
        <v>287</v>
      </c>
      <c r="K9432" s="620" t="s">
        <v>16</v>
      </c>
      <c r="L9432" s="622">
        <v>160</v>
      </c>
    </row>
    <row r="9433" spans="1:12" s="194" customFormat="1" ht="24.6" customHeight="1" x14ac:dyDescent="0.15">
      <c r="A9433" s="626"/>
      <c r="B9433" s="209" t="s">
        <v>333</v>
      </c>
      <c r="C9433" s="209" t="s">
        <v>5242</v>
      </c>
      <c r="D9433" s="211">
        <v>43553</v>
      </c>
      <c r="E9433" s="209" t="s">
        <v>5243</v>
      </c>
      <c r="F9433" s="614"/>
      <c r="G9433" s="615"/>
      <c r="H9433" s="618"/>
      <c r="I9433" s="619"/>
      <c r="J9433" s="621"/>
      <c r="K9433" s="621"/>
      <c r="L9433" s="623"/>
    </row>
    <row r="9434" spans="1:12" s="194" customFormat="1" ht="24.6" customHeight="1" x14ac:dyDescent="0.15">
      <c r="A9434" s="624">
        <v>1771</v>
      </c>
      <c r="B9434" s="203" t="s">
        <v>12</v>
      </c>
      <c r="C9434" s="207" t="s">
        <v>11</v>
      </c>
      <c r="D9434" s="207" t="s">
        <v>280</v>
      </c>
      <c r="E9434" s="207" t="s">
        <v>281</v>
      </c>
      <c r="F9434" s="627" t="s">
        <v>8</v>
      </c>
      <c r="G9434" s="628"/>
      <c r="H9434" s="629"/>
      <c r="I9434" s="630"/>
      <c r="J9434" s="630"/>
      <c r="K9434" s="630"/>
      <c r="L9434" s="631"/>
    </row>
    <row r="9435" spans="1:12" s="194" customFormat="1" ht="26.65" customHeight="1" x14ac:dyDescent="0.15">
      <c r="A9435" s="625"/>
      <c r="B9435" s="620" t="s">
        <v>5244</v>
      </c>
      <c r="C9435" s="632" t="s">
        <v>5245</v>
      </c>
      <c r="D9435" s="634">
        <v>43439</v>
      </c>
      <c r="E9435" s="620" t="s">
        <v>1628</v>
      </c>
      <c r="F9435" s="636" t="s">
        <v>1629</v>
      </c>
      <c r="G9435" s="637"/>
      <c r="H9435" s="610" t="s">
        <v>286</v>
      </c>
      <c r="I9435" s="611"/>
      <c r="J9435" s="209" t="s">
        <v>287</v>
      </c>
      <c r="K9435" s="209" t="s">
        <v>16</v>
      </c>
      <c r="L9435" s="210">
        <v>320</v>
      </c>
    </row>
    <row r="9436" spans="1:12" s="194" customFormat="1" ht="202.15" customHeight="1" x14ac:dyDescent="0.15">
      <c r="A9436" s="625"/>
      <c r="B9436" s="621"/>
      <c r="C9436" s="633"/>
      <c r="D9436" s="635"/>
      <c r="E9436" s="621"/>
      <c r="F9436" s="638"/>
      <c r="G9436" s="639"/>
      <c r="H9436" s="610" t="s">
        <v>242</v>
      </c>
      <c r="I9436" s="611"/>
      <c r="J9436" s="209" t="s">
        <v>287</v>
      </c>
      <c r="K9436" s="209" t="s">
        <v>287</v>
      </c>
      <c r="L9436" s="210">
        <v>0</v>
      </c>
    </row>
    <row r="9437" spans="1:12" s="194" customFormat="1" ht="24.6" customHeight="1" x14ac:dyDescent="0.15">
      <c r="A9437" s="625"/>
      <c r="B9437" s="203" t="s">
        <v>6</v>
      </c>
      <c r="C9437" s="207" t="s">
        <v>5</v>
      </c>
      <c r="D9437" s="207" t="s">
        <v>288</v>
      </c>
      <c r="E9437" s="207" t="s">
        <v>289</v>
      </c>
      <c r="F9437" s="612"/>
      <c r="G9437" s="613"/>
      <c r="H9437" s="616" t="s">
        <v>290</v>
      </c>
      <c r="I9437" s="617"/>
      <c r="J9437" s="620" t="s">
        <v>287</v>
      </c>
      <c r="K9437" s="620" t="s">
        <v>16</v>
      </c>
      <c r="L9437" s="622">
        <v>66</v>
      </c>
    </row>
    <row r="9438" spans="1:12" s="194" customFormat="1" ht="24.6" customHeight="1" x14ac:dyDescent="0.15">
      <c r="A9438" s="626"/>
      <c r="B9438" s="209" t="s">
        <v>291</v>
      </c>
      <c r="C9438" s="209" t="s">
        <v>1629</v>
      </c>
      <c r="D9438" s="211">
        <v>43441</v>
      </c>
      <c r="E9438" s="209" t="s">
        <v>934</v>
      </c>
      <c r="F9438" s="614"/>
      <c r="G9438" s="615"/>
      <c r="H9438" s="618"/>
      <c r="I9438" s="619"/>
      <c r="J9438" s="621"/>
      <c r="K9438" s="621"/>
      <c r="L9438" s="623"/>
    </row>
    <row r="9439" spans="1:12" s="194" customFormat="1" ht="24.6" customHeight="1" x14ac:dyDescent="0.15">
      <c r="A9439" s="624">
        <v>1772</v>
      </c>
      <c r="B9439" s="203" t="s">
        <v>12</v>
      </c>
      <c r="C9439" s="207" t="s">
        <v>11</v>
      </c>
      <c r="D9439" s="207" t="s">
        <v>280</v>
      </c>
      <c r="E9439" s="207" t="s">
        <v>281</v>
      </c>
      <c r="F9439" s="627" t="s">
        <v>8</v>
      </c>
      <c r="G9439" s="628"/>
      <c r="H9439" s="629"/>
      <c r="I9439" s="630"/>
      <c r="J9439" s="630"/>
      <c r="K9439" s="630"/>
      <c r="L9439" s="631"/>
    </row>
    <row r="9440" spans="1:12" s="194" customFormat="1" ht="26.65" customHeight="1" x14ac:dyDescent="0.15">
      <c r="A9440" s="625"/>
      <c r="B9440" s="620" t="s">
        <v>5246</v>
      </c>
      <c r="C9440" s="632" t="s">
        <v>5247</v>
      </c>
      <c r="D9440" s="634">
        <v>43378</v>
      </c>
      <c r="E9440" s="620" t="s">
        <v>1264</v>
      </c>
      <c r="F9440" s="636" t="s">
        <v>5248</v>
      </c>
      <c r="G9440" s="637"/>
      <c r="H9440" s="610" t="s">
        <v>286</v>
      </c>
      <c r="I9440" s="611"/>
      <c r="J9440" s="209" t="s">
        <v>287</v>
      </c>
      <c r="K9440" s="209" t="s">
        <v>16</v>
      </c>
      <c r="L9440" s="210">
        <v>945</v>
      </c>
    </row>
    <row r="9441" spans="1:12" s="194" customFormat="1" ht="158.85" customHeight="1" x14ac:dyDescent="0.15">
      <c r="A9441" s="625"/>
      <c r="B9441" s="621"/>
      <c r="C9441" s="633"/>
      <c r="D9441" s="635"/>
      <c r="E9441" s="621"/>
      <c r="F9441" s="638"/>
      <c r="G9441" s="639"/>
      <c r="H9441" s="610" t="s">
        <v>242</v>
      </c>
      <c r="I9441" s="611"/>
      <c r="J9441" s="209" t="s">
        <v>287</v>
      </c>
      <c r="K9441" s="209" t="s">
        <v>287</v>
      </c>
      <c r="L9441" s="210">
        <v>0</v>
      </c>
    </row>
    <row r="9442" spans="1:12" s="194" customFormat="1" ht="24.6" customHeight="1" x14ac:dyDescent="0.15">
      <c r="A9442" s="625"/>
      <c r="B9442" s="203" t="s">
        <v>6</v>
      </c>
      <c r="C9442" s="207" t="s">
        <v>5</v>
      </c>
      <c r="D9442" s="207" t="s">
        <v>288</v>
      </c>
      <c r="E9442" s="207" t="s">
        <v>289</v>
      </c>
      <c r="F9442" s="612"/>
      <c r="G9442" s="613"/>
      <c r="H9442" s="616" t="s">
        <v>290</v>
      </c>
      <c r="I9442" s="617"/>
      <c r="J9442" s="620" t="s">
        <v>287</v>
      </c>
      <c r="K9442" s="620" t="s">
        <v>16</v>
      </c>
      <c r="L9442" s="622">
        <v>850</v>
      </c>
    </row>
    <row r="9443" spans="1:12" s="194" customFormat="1" ht="24.6" customHeight="1" x14ac:dyDescent="0.15">
      <c r="A9443" s="626"/>
      <c r="B9443" s="209" t="s">
        <v>571</v>
      </c>
      <c r="C9443" s="209" t="s">
        <v>5248</v>
      </c>
      <c r="D9443" s="211">
        <v>43383</v>
      </c>
      <c r="E9443" s="209" t="s">
        <v>5249</v>
      </c>
      <c r="F9443" s="614"/>
      <c r="G9443" s="615"/>
      <c r="H9443" s="618"/>
      <c r="I9443" s="619"/>
      <c r="J9443" s="621"/>
      <c r="K9443" s="621"/>
      <c r="L9443" s="623"/>
    </row>
    <row r="9444" spans="1:12" s="194" customFormat="1" ht="24.6" customHeight="1" x14ac:dyDescent="0.15">
      <c r="A9444" s="624">
        <v>1773</v>
      </c>
      <c r="B9444" s="203" t="s">
        <v>12</v>
      </c>
      <c r="C9444" s="207" t="s">
        <v>11</v>
      </c>
      <c r="D9444" s="207" t="s">
        <v>280</v>
      </c>
      <c r="E9444" s="207" t="s">
        <v>281</v>
      </c>
      <c r="F9444" s="627" t="s">
        <v>8</v>
      </c>
      <c r="G9444" s="628"/>
      <c r="H9444" s="629"/>
      <c r="I9444" s="630"/>
      <c r="J9444" s="630"/>
      <c r="K9444" s="630"/>
      <c r="L9444" s="631"/>
    </row>
    <row r="9445" spans="1:12" s="194" customFormat="1" ht="26.65" customHeight="1" x14ac:dyDescent="0.15">
      <c r="A9445" s="625"/>
      <c r="B9445" s="620" t="s">
        <v>5246</v>
      </c>
      <c r="C9445" s="632" t="s">
        <v>5250</v>
      </c>
      <c r="D9445" s="634">
        <v>43418</v>
      </c>
      <c r="E9445" s="620" t="s">
        <v>3032</v>
      </c>
      <c r="F9445" s="636" t="s">
        <v>5251</v>
      </c>
      <c r="G9445" s="637"/>
      <c r="H9445" s="610" t="s">
        <v>286</v>
      </c>
      <c r="I9445" s="611"/>
      <c r="J9445" s="209" t="s">
        <v>287</v>
      </c>
      <c r="K9445" s="209" t="s">
        <v>16</v>
      </c>
      <c r="L9445" s="210">
        <v>2275</v>
      </c>
    </row>
    <row r="9446" spans="1:12" s="194" customFormat="1" ht="341.85" customHeight="1" x14ac:dyDescent="0.15">
      <c r="A9446" s="625"/>
      <c r="B9446" s="621"/>
      <c r="C9446" s="633"/>
      <c r="D9446" s="635"/>
      <c r="E9446" s="621"/>
      <c r="F9446" s="638"/>
      <c r="G9446" s="639"/>
      <c r="H9446" s="610" t="s">
        <v>242</v>
      </c>
      <c r="I9446" s="611"/>
      <c r="J9446" s="209" t="s">
        <v>287</v>
      </c>
      <c r="K9446" s="209" t="s">
        <v>287</v>
      </c>
      <c r="L9446" s="210">
        <v>0</v>
      </c>
    </row>
    <row r="9447" spans="1:12" s="194" customFormat="1" ht="24.6" customHeight="1" x14ac:dyDescent="0.15">
      <c r="A9447" s="625"/>
      <c r="B9447" s="203" t="s">
        <v>6</v>
      </c>
      <c r="C9447" s="207" t="s">
        <v>5</v>
      </c>
      <c r="D9447" s="207" t="s">
        <v>288</v>
      </c>
      <c r="E9447" s="207" t="s">
        <v>289</v>
      </c>
      <c r="F9447" s="612"/>
      <c r="G9447" s="613"/>
      <c r="H9447" s="616" t="s">
        <v>290</v>
      </c>
      <c r="I9447" s="617"/>
      <c r="J9447" s="620" t="s">
        <v>287</v>
      </c>
      <c r="K9447" s="620" t="s">
        <v>16</v>
      </c>
      <c r="L9447" s="622">
        <v>970</v>
      </c>
    </row>
    <row r="9448" spans="1:12" s="194" customFormat="1" ht="24.6" customHeight="1" x14ac:dyDescent="0.15">
      <c r="A9448" s="626"/>
      <c r="B9448" s="209" t="s">
        <v>571</v>
      </c>
      <c r="C9448" s="209" t="s">
        <v>5251</v>
      </c>
      <c r="D9448" s="211">
        <v>43424</v>
      </c>
      <c r="E9448" s="209" t="s">
        <v>5252</v>
      </c>
      <c r="F9448" s="614"/>
      <c r="G9448" s="615"/>
      <c r="H9448" s="618"/>
      <c r="I9448" s="619"/>
      <c r="J9448" s="621"/>
      <c r="K9448" s="621"/>
      <c r="L9448" s="623"/>
    </row>
    <row r="9449" spans="1:12" s="194" customFormat="1" ht="24.6" customHeight="1" x14ac:dyDescent="0.15">
      <c r="A9449" s="624">
        <v>1774</v>
      </c>
      <c r="B9449" s="203" t="s">
        <v>12</v>
      </c>
      <c r="C9449" s="207" t="s">
        <v>11</v>
      </c>
      <c r="D9449" s="207" t="s">
        <v>280</v>
      </c>
      <c r="E9449" s="207" t="s">
        <v>281</v>
      </c>
      <c r="F9449" s="627" t="s">
        <v>8</v>
      </c>
      <c r="G9449" s="628"/>
      <c r="H9449" s="629"/>
      <c r="I9449" s="630"/>
      <c r="J9449" s="630"/>
      <c r="K9449" s="630"/>
      <c r="L9449" s="631"/>
    </row>
    <row r="9450" spans="1:12" s="194" customFormat="1" ht="26.65" customHeight="1" x14ac:dyDescent="0.15">
      <c r="A9450" s="625"/>
      <c r="B9450" s="620" t="s">
        <v>5246</v>
      </c>
      <c r="C9450" s="632" t="s">
        <v>5253</v>
      </c>
      <c r="D9450" s="634">
        <v>43443</v>
      </c>
      <c r="E9450" s="620" t="s">
        <v>321</v>
      </c>
      <c r="F9450" s="636" t="s">
        <v>1293</v>
      </c>
      <c r="G9450" s="637"/>
      <c r="H9450" s="610" t="s">
        <v>286</v>
      </c>
      <c r="I9450" s="611"/>
      <c r="J9450" s="209" t="s">
        <v>287</v>
      </c>
      <c r="K9450" s="209" t="s">
        <v>16</v>
      </c>
      <c r="L9450" s="210">
        <v>459</v>
      </c>
    </row>
    <row r="9451" spans="1:12" s="194" customFormat="1" ht="148.35" customHeight="1" x14ac:dyDescent="0.15">
      <c r="A9451" s="625"/>
      <c r="B9451" s="621"/>
      <c r="C9451" s="633"/>
      <c r="D9451" s="635"/>
      <c r="E9451" s="621"/>
      <c r="F9451" s="638"/>
      <c r="G9451" s="639"/>
      <c r="H9451" s="610" t="s">
        <v>242</v>
      </c>
      <c r="I9451" s="611"/>
      <c r="J9451" s="209" t="s">
        <v>287</v>
      </c>
      <c r="K9451" s="209" t="s">
        <v>16</v>
      </c>
      <c r="L9451" s="210">
        <v>682.44</v>
      </c>
    </row>
    <row r="9452" spans="1:12" s="194" customFormat="1" ht="24.6" customHeight="1" x14ac:dyDescent="0.15">
      <c r="A9452" s="625"/>
      <c r="B9452" s="203" t="s">
        <v>6</v>
      </c>
      <c r="C9452" s="207" t="s">
        <v>5</v>
      </c>
      <c r="D9452" s="207" t="s">
        <v>288</v>
      </c>
      <c r="E9452" s="207" t="s">
        <v>289</v>
      </c>
      <c r="F9452" s="612"/>
      <c r="G9452" s="613"/>
      <c r="H9452" s="616" t="s">
        <v>290</v>
      </c>
      <c r="I9452" s="617"/>
      <c r="J9452" s="620" t="s">
        <v>287</v>
      </c>
      <c r="K9452" s="620" t="s">
        <v>16</v>
      </c>
      <c r="L9452" s="622">
        <v>1125</v>
      </c>
    </row>
    <row r="9453" spans="1:12" s="194" customFormat="1" ht="24.6" customHeight="1" x14ac:dyDescent="0.15">
      <c r="A9453" s="626"/>
      <c r="B9453" s="209" t="s">
        <v>571</v>
      </c>
      <c r="C9453" s="209" t="s">
        <v>1293</v>
      </c>
      <c r="D9453" s="211">
        <v>43447</v>
      </c>
      <c r="E9453" s="209" t="s">
        <v>3154</v>
      </c>
      <c r="F9453" s="614"/>
      <c r="G9453" s="615"/>
      <c r="H9453" s="618"/>
      <c r="I9453" s="619"/>
      <c r="J9453" s="621"/>
      <c r="K9453" s="621"/>
      <c r="L9453" s="623"/>
    </row>
    <row r="9454" spans="1:12" s="194" customFormat="1" ht="24.6" customHeight="1" x14ac:dyDescent="0.15">
      <c r="A9454" s="624">
        <v>1775</v>
      </c>
      <c r="B9454" s="203" t="s">
        <v>12</v>
      </c>
      <c r="C9454" s="207" t="s">
        <v>11</v>
      </c>
      <c r="D9454" s="207" t="s">
        <v>280</v>
      </c>
      <c r="E9454" s="207" t="s">
        <v>281</v>
      </c>
      <c r="F9454" s="627" t="s">
        <v>8</v>
      </c>
      <c r="G9454" s="628"/>
      <c r="H9454" s="629"/>
      <c r="I9454" s="630"/>
      <c r="J9454" s="630"/>
      <c r="K9454" s="630"/>
      <c r="L9454" s="631"/>
    </row>
    <row r="9455" spans="1:12" s="194" customFormat="1" ht="26.65" customHeight="1" x14ac:dyDescent="0.15">
      <c r="A9455" s="625"/>
      <c r="B9455" s="620" t="s">
        <v>5246</v>
      </c>
      <c r="C9455" s="632" t="s">
        <v>5254</v>
      </c>
      <c r="D9455" s="634">
        <v>43528</v>
      </c>
      <c r="E9455" s="620" t="s">
        <v>449</v>
      </c>
      <c r="F9455" s="636" t="s">
        <v>2940</v>
      </c>
      <c r="G9455" s="637"/>
      <c r="H9455" s="610" t="s">
        <v>286</v>
      </c>
      <c r="I9455" s="611"/>
      <c r="J9455" s="209" t="s">
        <v>287</v>
      </c>
      <c r="K9455" s="209" t="s">
        <v>16</v>
      </c>
      <c r="L9455" s="210">
        <v>587.64</v>
      </c>
    </row>
    <row r="9456" spans="1:12" s="194" customFormat="1" ht="374.45" customHeight="1" x14ac:dyDescent="0.15">
      <c r="A9456" s="625"/>
      <c r="B9456" s="621"/>
      <c r="C9456" s="633"/>
      <c r="D9456" s="635"/>
      <c r="E9456" s="621"/>
      <c r="F9456" s="638"/>
      <c r="G9456" s="639"/>
      <c r="H9456" s="610" t="s">
        <v>242</v>
      </c>
      <c r="I9456" s="611"/>
      <c r="J9456" s="209" t="s">
        <v>287</v>
      </c>
      <c r="K9456" s="209" t="s">
        <v>16</v>
      </c>
      <c r="L9456" s="210">
        <v>447.83</v>
      </c>
    </row>
    <row r="9457" spans="1:12" s="194" customFormat="1" ht="24.6" customHeight="1" x14ac:dyDescent="0.15">
      <c r="A9457" s="625"/>
      <c r="B9457" s="203" t="s">
        <v>6</v>
      </c>
      <c r="C9457" s="207" t="s">
        <v>5</v>
      </c>
      <c r="D9457" s="207" t="s">
        <v>288</v>
      </c>
      <c r="E9457" s="207" t="s">
        <v>289</v>
      </c>
      <c r="F9457" s="612"/>
      <c r="G9457" s="613"/>
      <c r="H9457" s="616" t="s">
        <v>290</v>
      </c>
      <c r="I9457" s="617"/>
      <c r="J9457" s="620" t="s">
        <v>287</v>
      </c>
      <c r="K9457" s="620" t="s">
        <v>16</v>
      </c>
      <c r="L9457" s="622">
        <v>416</v>
      </c>
    </row>
    <row r="9458" spans="1:12" s="194" customFormat="1" ht="24.6" customHeight="1" x14ac:dyDescent="0.15">
      <c r="A9458" s="626"/>
      <c r="B9458" s="209" t="s">
        <v>571</v>
      </c>
      <c r="C9458" s="209" t="s">
        <v>2940</v>
      </c>
      <c r="D9458" s="211">
        <v>43530</v>
      </c>
      <c r="E9458" s="209" t="s">
        <v>379</v>
      </c>
      <c r="F9458" s="614"/>
      <c r="G9458" s="615"/>
      <c r="H9458" s="618"/>
      <c r="I9458" s="619"/>
      <c r="J9458" s="621"/>
      <c r="K9458" s="621"/>
      <c r="L9458" s="623"/>
    </row>
    <row r="9459" spans="1:12" s="194" customFormat="1" ht="24.6" customHeight="1" x14ac:dyDescent="0.15">
      <c r="A9459" s="624">
        <v>1776</v>
      </c>
      <c r="B9459" s="203" t="s">
        <v>12</v>
      </c>
      <c r="C9459" s="207" t="s">
        <v>11</v>
      </c>
      <c r="D9459" s="207" t="s">
        <v>280</v>
      </c>
      <c r="E9459" s="207" t="s">
        <v>281</v>
      </c>
      <c r="F9459" s="627" t="s">
        <v>8</v>
      </c>
      <c r="G9459" s="628"/>
      <c r="H9459" s="629"/>
      <c r="I9459" s="630"/>
      <c r="J9459" s="630"/>
      <c r="K9459" s="630"/>
      <c r="L9459" s="631"/>
    </row>
    <row r="9460" spans="1:12" s="194" customFormat="1" ht="26.65" customHeight="1" x14ac:dyDescent="0.15">
      <c r="A9460" s="625"/>
      <c r="B9460" s="620" t="s">
        <v>5255</v>
      </c>
      <c r="C9460" s="632" t="s">
        <v>5256</v>
      </c>
      <c r="D9460" s="634">
        <v>43395</v>
      </c>
      <c r="E9460" s="620" t="s">
        <v>3426</v>
      </c>
      <c r="F9460" s="636" t="s">
        <v>5257</v>
      </c>
      <c r="G9460" s="637"/>
      <c r="H9460" s="610" t="s">
        <v>286</v>
      </c>
      <c r="I9460" s="611"/>
      <c r="J9460" s="209" t="s">
        <v>287</v>
      </c>
      <c r="K9460" s="209" t="s">
        <v>16</v>
      </c>
      <c r="L9460" s="210">
        <v>414</v>
      </c>
    </row>
    <row r="9461" spans="1:12" s="194" customFormat="1" ht="212.85" customHeight="1" x14ac:dyDescent="0.15">
      <c r="A9461" s="625"/>
      <c r="B9461" s="621"/>
      <c r="C9461" s="633"/>
      <c r="D9461" s="635"/>
      <c r="E9461" s="621"/>
      <c r="F9461" s="638"/>
      <c r="G9461" s="639"/>
      <c r="H9461" s="610" t="s">
        <v>242</v>
      </c>
      <c r="I9461" s="611"/>
      <c r="J9461" s="209" t="s">
        <v>287</v>
      </c>
      <c r="K9461" s="209" t="s">
        <v>16</v>
      </c>
      <c r="L9461" s="210">
        <v>720.45</v>
      </c>
    </row>
    <row r="9462" spans="1:12" s="194" customFormat="1" ht="24.6" customHeight="1" x14ac:dyDescent="0.15">
      <c r="A9462" s="625"/>
      <c r="B9462" s="203" t="s">
        <v>6</v>
      </c>
      <c r="C9462" s="207" t="s">
        <v>5</v>
      </c>
      <c r="D9462" s="207" t="s">
        <v>288</v>
      </c>
      <c r="E9462" s="207" t="s">
        <v>289</v>
      </c>
      <c r="F9462" s="612"/>
      <c r="G9462" s="613"/>
      <c r="H9462" s="616" t="s">
        <v>290</v>
      </c>
      <c r="I9462" s="617"/>
      <c r="J9462" s="620" t="s">
        <v>287</v>
      </c>
      <c r="K9462" s="620" t="s">
        <v>16</v>
      </c>
      <c r="L9462" s="622">
        <v>457</v>
      </c>
    </row>
    <row r="9463" spans="1:12" s="194" customFormat="1" ht="35.1" customHeight="1" x14ac:dyDescent="0.15">
      <c r="A9463" s="626"/>
      <c r="B9463" s="209" t="s">
        <v>5258</v>
      </c>
      <c r="C9463" s="209" t="s">
        <v>5257</v>
      </c>
      <c r="D9463" s="211">
        <v>43399</v>
      </c>
      <c r="E9463" s="209" t="s">
        <v>1934</v>
      </c>
      <c r="F9463" s="614"/>
      <c r="G9463" s="615"/>
      <c r="H9463" s="618"/>
      <c r="I9463" s="619"/>
      <c r="J9463" s="621"/>
      <c r="K9463" s="621"/>
      <c r="L9463" s="623"/>
    </row>
    <row r="9464" spans="1:12" s="194" customFormat="1" ht="24.6" customHeight="1" x14ac:dyDescent="0.15">
      <c r="A9464" s="624">
        <v>1777</v>
      </c>
      <c r="B9464" s="203" t="s">
        <v>12</v>
      </c>
      <c r="C9464" s="207" t="s">
        <v>11</v>
      </c>
      <c r="D9464" s="207" t="s">
        <v>280</v>
      </c>
      <c r="E9464" s="207" t="s">
        <v>281</v>
      </c>
      <c r="F9464" s="627" t="s">
        <v>8</v>
      </c>
      <c r="G9464" s="628"/>
      <c r="H9464" s="629"/>
      <c r="I9464" s="630"/>
      <c r="J9464" s="630"/>
      <c r="K9464" s="630"/>
      <c r="L9464" s="631"/>
    </row>
    <row r="9465" spans="1:12" s="194" customFormat="1" ht="26.65" customHeight="1" x14ac:dyDescent="0.15">
      <c r="A9465" s="625"/>
      <c r="B9465" s="620" t="s">
        <v>5259</v>
      </c>
      <c r="C9465" s="632" t="s">
        <v>5260</v>
      </c>
      <c r="D9465" s="634">
        <v>43442</v>
      </c>
      <c r="E9465" s="620" t="s">
        <v>497</v>
      </c>
      <c r="F9465" s="636" t="s">
        <v>498</v>
      </c>
      <c r="G9465" s="637"/>
      <c r="H9465" s="610" t="s">
        <v>286</v>
      </c>
      <c r="I9465" s="611"/>
      <c r="J9465" s="209" t="s">
        <v>287</v>
      </c>
      <c r="K9465" s="209" t="s">
        <v>16</v>
      </c>
      <c r="L9465" s="210">
        <v>1148</v>
      </c>
    </row>
    <row r="9466" spans="1:12" s="194" customFormat="1" ht="148.35" customHeight="1" x14ac:dyDescent="0.15">
      <c r="A9466" s="625"/>
      <c r="B9466" s="621"/>
      <c r="C9466" s="633"/>
      <c r="D9466" s="635"/>
      <c r="E9466" s="621"/>
      <c r="F9466" s="638"/>
      <c r="G9466" s="639"/>
      <c r="H9466" s="610" t="s">
        <v>242</v>
      </c>
      <c r="I9466" s="611"/>
      <c r="J9466" s="209" t="s">
        <v>287</v>
      </c>
      <c r="K9466" s="209" t="s">
        <v>287</v>
      </c>
      <c r="L9466" s="210">
        <v>0</v>
      </c>
    </row>
    <row r="9467" spans="1:12" s="194" customFormat="1" ht="24.6" customHeight="1" x14ac:dyDescent="0.15">
      <c r="A9467" s="625"/>
      <c r="B9467" s="203" t="s">
        <v>6</v>
      </c>
      <c r="C9467" s="207" t="s">
        <v>5</v>
      </c>
      <c r="D9467" s="207" t="s">
        <v>288</v>
      </c>
      <c r="E9467" s="207" t="s">
        <v>289</v>
      </c>
      <c r="F9467" s="612"/>
      <c r="G9467" s="613"/>
      <c r="H9467" s="616" t="s">
        <v>290</v>
      </c>
      <c r="I9467" s="617"/>
      <c r="J9467" s="620" t="s">
        <v>287</v>
      </c>
      <c r="K9467" s="620" t="s">
        <v>287</v>
      </c>
      <c r="L9467" s="622">
        <v>0</v>
      </c>
    </row>
    <row r="9468" spans="1:12" s="194" customFormat="1" ht="24.6" customHeight="1" x14ac:dyDescent="0.15">
      <c r="A9468" s="626"/>
      <c r="B9468" s="209" t="s">
        <v>291</v>
      </c>
      <c r="C9468" s="209" t="s">
        <v>498</v>
      </c>
      <c r="D9468" s="211">
        <v>43447</v>
      </c>
      <c r="E9468" s="209" t="s">
        <v>2967</v>
      </c>
      <c r="F9468" s="614"/>
      <c r="G9468" s="615"/>
      <c r="H9468" s="618"/>
      <c r="I9468" s="619"/>
      <c r="J9468" s="621"/>
      <c r="K9468" s="621"/>
      <c r="L9468" s="623"/>
    </row>
    <row r="9469" spans="1:12" s="194" customFormat="1" ht="24.6" customHeight="1" x14ac:dyDescent="0.15">
      <c r="A9469" s="624">
        <v>1778</v>
      </c>
      <c r="B9469" s="203" t="s">
        <v>12</v>
      </c>
      <c r="C9469" s="207" t="s">
        <v>11</v>
      </c>
      <c r="D9469" s="207" t="s">
        <v>280</v>
      </c>
      <c r="E9469" s="207" t="s">
        <v>281</v>
      </c>
      <c r="F9469" s="627" t="s">
        <v>8</v>
      </c>
      <c r="G9469" s="628"/>
      <c r="H9469" s="629"/>
      <c r="I9469" s="630"/>
      <c r="J9469" s="630"/>
      <c r="K9469" s="630"/>
      <c r="L9469" s="631"/>
    </row>
    <row r="9470" spans="1:12" s="194" customFormat="1" ht="26.65" customHeight="1" x14ac:dyDescent="0.15">
      <c r="A9470" s="625"/>
      <c r="B9470" s="620" t="s">
        <v>5261</v>
      </c>
      <c r="C9470" s="632" t="s">
        <v>5262</v>
      </c>
      <c r="D9470" s="634">
        <v>43383</v>
      </c>
      <c r="E9470" s="620" t="s">
        <v>399</v>
      </c>
      <c r="F9470" s="636" t="s">
        <v>3568</v>
      </c>
      <c r="G9470" s="637"/>
      <c r="H9470" s="610" t="s">
        <v>286</v>
      </c>
      <c r="I9470" s="611"/>
      <c r="J9470" s="209" t="s">
        <v>287</v>
      </c>
      <c r="K9470" s="209" t="s">
        <v>16</v>
      </c>
      <c r="L9470" s="210">
        <v>1197.43</v>
      </c>
    </row>
    <row r="9471" spans="1:12" s="194" customFormat="1" ht="409.6" customHeight="1" x14ac:dyDescent="0.15">
      <c r="A9471" s="625"/>
      <c r="B9471" s="621"/>
      <c r="C9471" s="633"/>
      <c r="D9471" s="635"/>
      <c r="E9471" s="621"/>
      <c r="F9471" s="638"/>
      <c r="G9471" s="639"/>
      <c r="H9471" s="610" t="s">
        <v>242</v>
      </c>
      <c r="I9471" s="611"/>
      <c r="J9471" s="209" t="s">
        <v>287</v>
      </c>
      <c r="K9471" s="209" t="s">
        <v>287</v>
      </c>
      <c r="L9471" s="210">
        <v>0</v>
      </c>
    </row>
    <row r="9472" spans="1:12" s="194" customFormat="1" ht="24.6" customHeight="1" x14ac:dyDescent="0.15">
      <c r="A9472" s="625"/>
      <c r="B9472" s="203" t="s">
        <v>6</v>
      </c>
      <c r="C9472" s="207" t="s">
        <v>5</v>
      </c>
      <c r="D9472" s="207" t="s">
        <v>288</v>
      </c>
      <c r="E9472" s="207" t="s">
        <v>289</v>
      </c>
      <c r="F9472" s="612"/>
      <c r="G9472" s="613"/>
      <c r="H9472" s="616" t="s">
        <v>290</v>
      </c>
      <c r="I9472" s="617"/>
      <c r="J9472" s="620" t="s">
        <v>287</v>
      </c>
      <c r="K9472" s="620" t="s">
        <v>16</v>
      </c>
      <c r="L9472" s="622">
        <v>120</v>
      </c>
    </row>
    <row r="9473" spans="1:12" s="194" customFormat="1" ht="24.6" customHeight="1" x14ac:dyDescent="0.15">
      <c r="A9473" s="626"/>
      <c r="B9473" s="209" t="s">
        <v>2836</v>
      </c>
      <c r="C9473" s="209" t="s">
        <v>3568</v>
      </c>
      <c r="D9473" s="211">
        <v>43388</v>
      </c>
      <c r="E9473" s="209" t="s">
        <v>938</v>
      </c>
      <c r="F9473" s="614"/>
      <c r="G9473" s="615"/>
      <c r="H9473" s="618"/>
      <c r="I9473" s="619"/>
      <c r="J9473" s="621"/>
      <c r="K9473" s="621"/>
      <c r="L9473" s="623"/>
    </row>
    <row r="9474" spans="1:12" s="194" customFormat="1" ht="24.6" customHeight="1" x14ac:dyDescent="0.15">
      <c r="A9474" s="624">
        <v>1779</v>
      </c>
      <c r="B9474" s="203" t="s">
        <v>12</v>
      </c>
      <c r="C9474" s="207" t="s">
        <v>11</v>
      </c>
      <c r="D9474" s="207" t="s">
        <v>280</v>
      </c>
      <c r="E9474" s="207" t="s">
        <v>281</v>
      </c>
      <c r="F9474" s="627" t="s">
        <v>8</v>
      </c>
      <c r="G9474" s="628"/>
      <c r="H9474" s="629"/>
      <c r="I9474" s="630"/>
      <c r="J9474" s="630"/>
      <c r="K9474" s="630"/>
      <c r="L9474" s="631"/>
    </row>
    <row r="9475" spans="1:12" s="194" customFormat="1" ht="26.65" customHeight="1" x14ac:dyDescent="0.15">
      <c r="A9475" s="625"/>
      <c r="B9475" s="620" t="s">
        <v>5261</v>
      </c>
      <c r="C9475" s="632" t="s">
        <v>5263</v>
      </c>
      <c r="D9475" s="634">
        <v>43397</v>
      </c>
      <c r="E9475" s="620" t="s">
        <v>1941</v>
      </c>
      <c r="F9475" s="636" t="s">
        <v>5264</v>
      </c>
      <c r="G9475" s="637"/>
      <c r="H9475" s="610" t="s">
        <v>286</v>
      </c>
      <c r="I9475" s="611"/>
      <c r="J9475" s="209" t="s">
        <v>287</v>
      </c>
      <c r="K9475" s="209" t="s">
        <v>16</v>
      </c>
      <c r="L9475" s="210">
        <v>1161</v>
      </c>
    </row>
    <row r="9476" spans="1:12" s="194" customFormat="1" ht="137.65" customHeight="1" x14ac:dyDescent="0.15">
      <c r="A9476" s="625"/>
      <c r="B9476" s="621"/>
      <c r="C9476" s="633"/>
      <c r="D9476" s="635"/>
      <c r="E9476" s="621"/>
      <c r="F9476" s="638"/>
      <c r="G9476" s="639"/>
      <c r="H9476" s="610" t="s">
        <v>242</v>
      </c>
      <c r="I9476" s="611"/>
      <c r="J9476" s="209" t="s">
        <v>287</v>
      </c>
      <c r="K9476" s="209" t="s">
        <v>16</v>
      </c>
      <c r="L9476" s="210">
        <v>5600</v>
      </c>
    </row>
    <row r="9477" spans="1:12" s="194" customFormat="1" ht="24.6" customHeight="1" x14ac:dyDescent="0.15">
      <c r="A9477" s="625"/>
      <c r="B9477" s="203" t="s">
        <v>6</v>
      </c>
      <c r="C9477" s="207" t="s">
        <v>5</v>
      </c>
      <c r="D9477" s="207" t="s">
        <v>288</v>
      </c>
      <c r="E9477" s="207" t="s">
        <v>289</v>
      </c>
      <c r="F9477" s="612"/>
      <c r="G9477" s="613"/>
      <c r="H9477" s="616" t="s">
        <v>290</v>
      </c>
      <c r="I9477" s="617"/>
      <c r="J9477" s="620" t="s">
        <v>287</v>
      </c>
      <c r="K9477" s="620" t="s">
        <v>287</v>
      </c>
      <c r="L9477" s="622">
        <v>0</v>
      </c>
    </row>
    <row r="9478" spans="1:12" s="194" customFormat="1" ht="24.6" customHeight="1" x14ac:dyDescent="0.15">
      <c r="A9478" s="626"/>
      <c r="B9478" s="209" t="s">
        <v>2836</v>
      </c>
      <c r="C9478" s="209" t="s">
        <v>5264</v>
      </c>
      <c r="D9478" s="211">
        <v>43401</v>
      </c>
      <c r="E9478" s="209" t="s">
        <v>3378</v>
      </c>
      <c r="F9478" s="614"/>
      <c r="G9478" s="615"/>
      <c r="H9478" s="618"/>
      <c r="I9478" s="619"/>
      <c r="J9478" s="621"/>
      <c r="K9478" s="621"/>
      <c r="L9478" s="623"/>
    </row>
    <row r="9479" spans="1:12" s="194" customFormat="1" ht="24.6" customHeight="1" x14ac:dyDescent="0.15">
      <c r="A9479" s="624">
        <v>1780</v>
      </c>
      <c r="B9479" s="203" t="s">
        <v>12</v>
      </c>
      <c r="C9479" s="207" t="s">
        <v>11</v>
      </c>
      <c r="D9479" s="207" t="s">
        <v>280</v>
      </c>
      <c r="E9479" s="207" t="s">
        <v>281</v>
      </c>
      <c r="F9479" s="627" t="s">
        <v>8</v>
      </c>
      <c r="G9479" s="628"/>
      <c r="H9479" s="629"/>
      <c r="I9479" s="630"/>
      <c r="J9479" s="630"/>
      <c r="K9479" s="630"/>
      <c r="L9479" s="631"/>
    </row>
    <row r="9480" spans="1:12" s="194" customFormat="1" ht="26.65" customHeight="1" x14ac:dyDescent="0.15">
      <c r="A9480" s="625"/>
      <c r="B9480" s="620" t="s">
        <v>5261</v>
      </c>
      <c r="C9480" s="632" t="s">
        <v>5265</v>
      </c>
      <c r="D9480" s="634">
        <v>43489</v>
      </c>
      <c r="E9480" s="620" t="s">
        <v>399</v>
      </c>
      <c r="F9480" s="636" t="s">
        <v>2679</v>
      </c>
      <c r="G9480" s="637"/>
      <c r="H9480" s="610" t="s">
        <v>286</v>
      </c>
      <c r="I9480" s="611"/>
      <c r="J9480" s="209" t="s">
        <v>287</v>
      </c>
      <c r="K9480" s="209" t="s">
        <v>16</v>
      </c>
      <c r="L9480" s="210">
        <v>882.36</v>
      </c>
    </row>
    <row r="9481" spans="1:12" s="194" customFormat="1" ht="309.75" customHeight="1" x14ac:dyDescent="0.15">
      <c r="A9481" s="625"/>
      <c r="B9481" s="621"/>
      <c r="C9481" s="633"/>
      <c r="D9481" s="635"/>
      <c r="E9481" s="621"/>
      <c r="F9481" s="638"/>
      <c r="G9481" s="639"/>
      <c r="H9481" s="610" t="s">
        <v>242</v>
      </c>
      <c r="I9481" s="611"/>
      <c r="J9481" s="209" t="s">
        <v>287</v>
      </c>
      <c r="K9481" s="209" t="s">
        <v>287</v>
      </c>
      <c r="L9481" s="210">
        <v>0</v>
      </c>
    </row>
    <row r="9482" spans="1:12" s="194" customFormat="1" ht="24.6" customHeight="1" x14ac:dyDescent="0.15">
      <c r="A9482" s="625"/>
      <c r="B9482" s="203" t="s">
        <v>6</v>
      </c>
      <c r="C9482" s="207" t="s">
        <v>5</v>
      </c>
      <c r="D9482" s="207" t="s">
        <v>288</v>
      </c>
      <c r="E9482" s="207" t="s">
        <v>289</v>
      </c>
      <c r="F9482" s="612"/>
      <c r="G9482" s="613"/>
      <c r="H9482" s="616" t="s">
        <v>290</v>
      </c>
      <c r="I9482" s="617"/>
      <c r="J9482" s="620" t="s">
        <v>287</v>
      </c>
      <c r="K9482" s="620" t="s">
        <v>16</v>
      </c>
      <c r="L9482" s="622">
        <v>450</v>
      </c>
    </row>
    <row r="9483" spans="1:12" s="194" customFormat="1" ht="24.6" customHeight="1" x14ac:dyDescent="0.15">
      <c r="A9483" s="626"/>
      <c r="B9483" s="209" t="s">
        <v>2836</v>
      </c>
      <c r="C9483" s="209" t="s">
        <v>2679</v>
      </c>
      <c r="D9483" s="211">
        <v>43491</v>
      </c>
      <c r="E9483" s="209" t="s">
        <v>1709</v>
      </c>
      <c r="F9483" s="614"/>
      <c r="G9483" s="615"/>
      <c r="H9483" s="618"/>
      <c r="I9483" s="619"/>
      <c r="J9483" s="621"/>
      <c r="K9483" s="621"/>
      <c r="L9483" s="623"/>
    </row>
    <row r="9484" spans="1:12" s="194" customFormat="1" ht="24.6" customHeight="1" x14ac:dyDescent="0.15">
      <c r="A9484" s="624">
        <v>1781</v>
      </c>
      <c r="B9484" s="203" t="s">
        <v>12</v>
      </c>
      <c r="C9484" s="207" t="s">
        <v>11</v>
      </c>
      <c r="D9484" s="207" t="s">
        <v>280</v>
      </c>
      <c r="E9484" s="207" t="s">
        <v>281</v>
      </c>
      <c r="F9484" s="627" t="s">
        <v>8</v>
      </c>
      <c r="G9484" s="628"/>
      <c r="H9484" s="629"/>
      <c r="I9484" s="630"/>
      <c r="J9484" s="630"/>
      <c r="K9484" s="630"/>
      <c r="L9484" s="631"/>
    </row>
    <row r="9485" spans="1:12" s="194" customFormat="1" ht="26.65" customHeight="1" x14ac:dyDescent="0.15">
      <c r="A9485" s="625"/>
      <c r="B9485" s="620" t="s">
        <v>5261</v>
      </c>
      <c r="C9485" s="632" t="s">
        <v>5266</v>
      </c>
      <c r="D9485" s="634">
        <v>43545</v>
      </c>
      <c r="E9485" s="620" t="s">
        <v>3356</v>
      </c>
      <c r="F9485" s="636" t="s">
        <v>5267</v>
      </c>
      <c r="G9485" s="637"/>
      <c r="H9485" s="610" t="s">
        <v>286</v>
      </c>
      <c r="I9485" s="611"/>
      <c r="J9485" s="209" t="s">
        <v>287</v>
      </c>
      <c r="K9485" s="209" t="s">
        <v>16</v>
      </c>
      <c r="L9485" s="210">
        <v>1141</v>
      </c>
    </row>
    <row r="9486" spans="1:12" s="194" customFormat="1" ht="384.95" customHeight="1" x14ac:dyDescent="0.15">
      <c r="A9486" s="625"/>
      <c r="B9486" s="621"/>
      <c r="C9486" s="633"/>
      <c r="D9486" s="635"/>
      <c r="E9486" s="621"/>
      <c r="F9486" s="638"/>
      <c r="G9486" s="639"/>
      <c r="H9486" s="610" t="s">
        <v>242</v>
      </c>
      <c r="I9486" s="611"/>
      <c r="J9486" s="209" t="s">
        <v>287</v>
      </c>
      <c r="K9486" s="209" t="s">
        <v>287</v>
      </c>
      <c r="L9486" s="210">
        <v>0</v>
      </c>
    </row>
    <row r="9487" spans="1:12" s="194" customFormat="1" ht="24.6" customHeight="1" x14ac:dyDescent="0.15">
      <c r="A9487" s="625"/>
      <c r="B9487" s="203" t="s">
        <v>6</v>
      </c>
      <c r="C9487" s="207" t="s">
        <v>5</v>
      </c>
      <c r="D9487" s="207" t="s">
        <v>288</v>
      </c>
      <c r="E9487" s="207" t="s">
        <v>289</v>
      </c>
      <c r="F9487" s="612"/>
      <c r="G9487" s="613"/>
      <c r="H9487" s="616" t="s">
        <v>290</v>
      </c>
      <c r="I9487" s="617"/>
      <c r="J9487" s="620" t="s">
        <v>287</v>
      </c>
      <c r="K9487" s="620" t="s">
        <v>16</v>
      </c>
      <c r="L9487" s="622">
        <v>775</v>
      </c>
    </row>
    <row r="9488" spans="1:12" s="194" customFormat="1" ht="24.6" customHeight="1" x14ac:dyDescent="0.15">
      <c r="A9488" s="626"/>
      <c r="B9488" s="209" t="s">
        <v>2836</v>
      </c>
      <c r="C9488" s="209" t="s">
        <v>5267</v>
      </c>
      <c r="D9488" s="211">
        <v>43549</v>
      </c>
      <c r="E9488" s="209" t="s">
        <v>1558</v>
      </c>
      <c r="F9488" s="614"/>
      <c r="G9488" s="615"/>
      <c r="H9488" s="618"/>
      <c r="I9488" s="619"/>
      <c r="J9488" s="621"/>
      <c r="K9488" s="621"/>
      <c r="L9488" s="623"/>
    </row>
    <row r="9489" spans="1:12" s="194" customFormat="1" ht="24.6" customHeight="1" x14ac:dyDescent="0.15">
      <c r="A9489" s="624">
        <v>1782</v>
      </c>
      <c r="B9489" s="203" t="s">
        <v>12</v>
      </c>
      <c r="C9489" s="207" t="s">
        <v>11</v>
      </c>
      <c r="D9489" s="207" t="s">
        <v>280</v>
      </c>
      <c r="E9489" s="207" t="s">
        <v>281</v>
      </c>
      <c r="F9489" s="627" t="s">
        <v>8</v>
      </c>
      <c r="G9489" s="628"/>
      <c r="H9489" s="629"/>
      <c r="I9489" s="630"/>
      <c r="J9489" s="630"/>
      <c r="K9489" s="630"/>
      <c r="L9489" s="631"/>
    </row>
    <row r="9490" spans="1:12" s="194" customFormat="1" ht="26.65" customHeight="1" x14ac:dyDescent="0.15">
      <c r="A9490" s="625"/>
      <c r="B9490" s="620" t="s">
        <v>5268</v>
      </c>
      <c r="C9490" s="632" t="s">
        <v>5269</v>
      </c>
      <c r="D9490" s="634">
        <v>43374</v>
      </c>
      <c r="E9490" s="620" t="s">
        <v>5270</v>
      </c>
      <c r="F9490" s="636" t="s">
        <v>5271</v>
      </c>
      <c r="G9490" s="637"/>
      <c r="H9490" s="610" t="s">
        <v>286</v>
      </c>
      <c r="I9490" s="611"/>
      <c r="J9490" s="209" t="s">
        <v>287</v>
      </c>
      <c r="K9490" s="209" t="s">
        <v>16</v>
      </c>
      <c r="L9490" s="210">
        <v>1735</v>
      </c>
    </row>
    <row r="9491" spans="1:12" s="194" customFormat="1" ht="409.6" customHeight="1" x14ac:dyDescent="0.15">
      <c r="A9491" s="625"/>
      <c r="B9491" s="640"/>
      <c r="C9491" s="641"/>
      <c r="D9491" s="642"/>
      <c r="E9491" s="640"/>
      <c r="F9491" s="643"/>
      <c r="G9491" s="644"/>
      <c r="H9491" s="616" t="s">
        <v>242</v>
      </c>
      <c r="I9491" s="617"/>
      <c r="J9491" s="620" t="s">
        <v>287</v>
      </c>
      <c r="K9491" s="620" t="s">
        <v>287</v>
      </c>
      <c r="L9491" s="622">
        <v>0</v>
      </c>
    </row>
    <row r="9492" spans="1:12" s="194" customFormat="1" ht="138.19999999999999" customHeight="1" x14ac:dyDescent="0.15">
      <c r="A9492" s="625"/>
      <c r="B9492" s="621"/>
      <c r="C9492" s="633"/>
      <c r="D9492" s="635"/>
      <c r="E9492" s="621"/>
      <c r="F9492" s="638"/>
      <c r="G9492" s="639"/>
      <c r="H9492" s="618"/>
      <c r="I9492" s="619"/>
      <c r="J9492" s="621"/>
      <c r="K9492" s="621"/>
      <c r="L9492" s="623"/>
    </row>
    <row r="9493" spans="1:12" s="194" customFormat="1" ht="24.6" customHeight="1" x14ac:dyDescent="0.15">
      <c r="A9493" s="625"/>
      <c r="B9493" s="203" t="s">
        <v>6</v>
      </c>
      <c r="C9493" s="207" t="s">
        <v>5</v>
      </c>
      <c r="D9493" s="207" t="s">
        <v>288</v>
      </c>
      <c r="E9493" s="207" t="s">
        <v>289</v>
      </c>
      <c r="F9493" s="612"/>
      <c r="G9493" s="613"/>
      <c r="H9493" s="616" t="s">
        <v>290</v>
      </c>
      <c r="I9493" s="617"/>
      <c r="J9493" s="620" t="s">
        <v>287</v>
      </c>
      <c r="K9493" s="620" t="s">
        <v>287</v>
      </c>
      <c r="L9493" s="622">
        <v>0</v>
      </c>
    </row>
    <row r="9494" spans="1:12" s="194" customFormat="1" ht="24.6" customHeight="1" x14ac:dyDescent="0.15">
      <c r="A9494" s="626"/>
      <c r="B9494" s="209" t="s">
        <v>460</v>
      </c>
      <c r="C9494" s="209" t="s">
        <v>5271</v>
      </c>
      <c r="D9494" s="211">
        <v>43379</v>
      </c>
      <c r="E9494" s="209" t="s">
        <v>5272</v>
      </c>
      <c r="F9494" s="614"/>
      <c r="G9494" s="615"/>
      <c r="H9494" s="618"/>
      <c r="I9494" s="619"/>
      <c r="J9494" s="621"/>
      <c r="K9494" s="621"/>
      <c r="L9494" s="623"/>
    </row>
    <row r="9495" spans="1:12" s="194" customFormat="1" ht="24.6" customHeight="1" x14ac:dyDescent="0.15">
      <c r="A9495" s="624">
        <v>1783</v>
      </c>
      <c r="B9495" s="203" t="s">
        <v>12</v>
      </c>
      <c r="C9495" s="207" t="s">
        <v>11</v>
      </c>
      <c r="D9495" s="207" t="s">
        <v>280</v>
      </c>
      <c r="E9495" s="207" t="s">
        <v>281</v>
      </c>
      <c r="F9495" s="627" t="s">
        <v>8</v>
      </c>
      <c r="G9495" s="628"/>
      <c r="H9495" s="629"/>
      <c r="I9495" s="630"/>
      <c r="J9495" s="630"/>
      <c r="K9495" s="630"/>
      <c r="L9495" s="631"/>
    </row>
    <row r="9496" spans="1:12" s="194" customFormat="1" ht="26.65" customHeight="1" x14ac:dyDescent="0.15">
      <c r="A9496" s="625"/>
      <c r="B9496" s="620" t="s">
        <v>5273</v>
      </c>
      <c r="C9496" s="632" t="s">
        <v>5274</v>
      </c>
      <c r="D9496" s="634">
        <v>43531</v>
      </c>
      <c r="E9496" s="620" t="s">
        <v>620</v>
      </c>
      <c r="F9496" s="636" t="s">
        <v>621</v>
      </c>
      <c r="G9496" s="637"/>
      <c r="H9496" s="610" t="s">
        <v>286</v>
      </c>
      <c r="I9496" s="611"/>
      <c r="J9496" s="209" t="s">
        <v>287</v>
      </c>
      <c r="K9496" s="209" t="s">
        <v>16</v>
      </c>
      <c r="L9496" s="210">
        <v>216.75</v>
      </c>
    </row>
    <row r="9497" spans="1:12" s="194" customFormat="1" ht="409.6" customHeight="1" x14ac:dyDescent="0.15">
      <c r="A9497" s="625"/>
      <c r="B9497" s="640"/>
      <c r="C9497" s="641"/>
      <c r="D9497" s="642"/>
      <c r="E9497" s="640"/>
      <c r="F9497" s="643"/>
      <c r="G9497" s="644"/>
      <c r="H9497" s="616" t="s">
        <v>242</v>
      </c>
      <c r="I9497" s="617"/>
      <c r="J9497" s="620" t="s">
        <v>287</v>
      </c>
      <c r="K9497" s="620" t="s">
        <v>16</v>
      </c>
      <c r="L9497" s="622">
        <v>512.1</v>
      </c>
    </row>
    <row r="9498" spans="1:12" s="194" customFormat="1" ht="116.25" customHeight="1" x14ac:dyDescent="0.15">
      <c r="A9498" s="625"/>
      <c r="B9498" s="621"/>
      <c r="C9498" s="633"/>
      <c r="D9498" s="635"/>
      <c r="E9498" s="621"/>
      <c r="F9498" s="638"/>
      <c r="G9498" s="639"/>
      <c r="H9498" s="618"/>
      <c r="I9498" s="619"/>
      <c r="J9498" s="621"/>
      <c r="K9498" s="621"/>
      <c r="L9498" s="623"/>
    </row>
    <row r="9499" spans="1:12" s="194" customFormat="1" ht="24.6" customHeight="1" x14ac:dyDescent="0.15">
      <c r="A9499" s="625"/>
      <c r="B9499" s="203" t="s">
        <v>6</v>
      </c>
      <c r="C9499" s="207" t="s">
        <v>5</v>
      </c>
      <c r="D9499" s="207" t="s">
        <v>288</v>
      </c>
      <c r="E9499" s="207" t="s">
        <v>289</v>
      </c>
      <c r="F9499" s="612"/>
      <c r="G9499" s="613"/>
      <c r="H9499" s="616" t="s">
        <v>290</v>
      </c>
      <c r="I9499" s="617"/>
      <c r="J9499" s="620" t="s">
        <v>287</v>
      </c>
      <c r="K9499" s="620" t="s">
        <v>16</v>
      </c>
      <c r="L9499" s="622">
        <v>100</v>
      </c>
    </row>
    <row r="9500" spans="1:12" s="194" customFormat="1" ht="24.6" customHeight="1" x14ac:dyDescent="0.15">
      <c r="A9500" s="626"/>
      <c r="B9500" s="209" t="s">
        <v>4197</v>
      </c>
      <c r="C9500" s="209" t="s">
        <v>621</v>
      </c>
      <c r="D9500" s="211">
        <v>43533</v>
      </c>
      <c r="E9500" s="209" t="s">
        <v>341</v>
      </c>
      <c r="F9500" s="614"/>
      <c r="G9500" s="615"/>
      <c r="H9500" s="618"/>
      <c r="I9500" s="619"/>
      <c r="J9500" s="621"/>
      <c r="K9500" s="621"/>
      <c r="L9500" s="623"/>
    </row>
    <row r="9501" spans="1:12" s="194" customFormat="1" ht="24.6" customHeight="1" x14ac:dyDescent="0.15">
      <c r="A9501" s="624">
        <v>1784</v>
      </c>
      <c r="B9501" s="203" t="s">
        <v>12</v>
      </c>
      <c r="C9501" s="207" t="s">
        <v>11</v>
      </c>
      <c r="D9501" s="207" t="s">
        <v>280</v>
      </c>
      <c r="E9501" s="207" t="s">
        <v>281</v>
      </c>
      <c r="F9501" s="627" t="s">
        <v>8</v>
      </c>
      <c r="G9501" s="628"/>
      <c r="H9501" s="629"/>
      <c r="I9501" s="630"/>
      <c r="J9501" s="630"/>
      <c r="K9501" s="630"/>
      <c r="L9501" s="631"/>
    </row>
    <row r="9502" spans="1:12" s="194" customFormat="1" ht="26.65" customHeight="1" x14ac:dyDescent="0.15">
      <c r="A9502" s="625"/>
      <c r="B9502" s="620" t="s">
        <v>5275</v>
      </c>
      <c r="C9502" s="632" t="s">
        <v>5276</v>
      </c>
      <c r="D9502" s="634">
        <v>43432</v>
      </c>
      <c r="E9502" s="620" t="s">
        <v>628</v>
      </c>
      <c r="F9502" s="636" t="s">
        <v>848</v>
      </c>
      <c r="G9502" s="637"/>
      <c r="H9502" s="610" t="s">
        <v>286</v>
      </c>
      <c r="I9502" s="611"/>
      <c r="J9502" s="209" t="s">
        <v>287</v>
      </c>
      <c r="K9502" s="209" t="s">
        <v>16</v>
      </c>
      <c r="L9502" s="210">
        <v>300.14</v>
      </c>
    </row>
    <row r="9503" spans="1:12" s="194" customFormat="1" ht="363.75" customHeight="1" x14ac:dyDescent="0.15">
      <c r="A9503" s="625"/>
      <c r="B9503" s="621"/>
      <c r="C9503" s="633"/>
      <c r="D9503" s="635"/>
      <c r="E9503" s="621"/>
      <c r="F9503" s="638"/>
      <c r="G9503" s="639"/>
      <c r="H9503" s="610" t="s">
        <v>242</v>
      </c>
      <c r="I9503" s="611"/>
      <c r="J9503" s="209" t="s">
        <v>287</v>
      </c>
      <c r="K9503" s="209" t="s">
        <v>16</v>
      </c>
      <c r="L9503" s="210">
        <v>221.41</v>
      </c>
    </row>
    <row r="9504" spans="1:12" s="194" customFormat="1" ht="24.6" customHeight="1" x14ac:dyDescent="0.15">
      <c r="A9504" s="625"/>
      <c r="B9504" s="203" t="s">
        <v>6</v>
      </c>
      <c r="C9504" s="207" t="s">
        <v>5</v>
      </c>
      <c r="D9504" s="207" t="s">
        <v>288</v>
      </c>
      <c r="E9504" s="207" t="s">
        <v>289</v>
      </c>
      <c r="F9504" s="612"/>
      <c r="G9504" s="613"/>
      <c r="H9504" s="616" t="s">
        <v>290</v>
      </c>
      <c r="I9504" s="617"/>
      <c r="J9504" s="620" t="s">
        <v>287</v>
      </c>
      <c r="K9504" s="620" t="s">
        <v>16</v>
      </c>
      <c r="L9504" s="622">
        <v>75</v>
      </c>
    </row>
    <row r="9505" spans="1:12" s="194" customFormat="1" ht="24.6" customHeight="1" x14ac:dyDescent="0.15">
      <c r="A9505" s="626"/>
      <c r="B9505" s="209" t="s">
        <v>1971</v>
      </c>
      <c r="C9505" s="209" t="s">
        <v>848</v>
      </c>
      <c r="D9505" s="211">
        <v>43433</v>
      </c>
      <c r="E9505" s="209" t="s">
        <v>1613</v>
      </c>
      <c r="F9505" s="614"/>
      <c r="G9505" s="615"/>
      <c r="H9505" s="618"/>
      <c r="I9505" s="619"/>
      <c r="J9505" s="621"/>
      <c r="K9505" s="621"/>
      <c r="L9505" s="623"/>
    </row>
    <row r="9506" spans="1:12" s="194" customFormat="1" ht="24.6" customHeight="1" x14ac:dyDescent="0.15">
      <c r="A9506" s="624">
        <v>1785</v>
      </c>
      <c r="B9506" s="203" t="s">
        <v>12</v>
      </c>
      <c r="C9506" s="207" t="s">
        <v>11</v>
      </c>
      <c r="D9506" s="207" t="s">
        <v>280</v>
      </c>
      <c r="E9506" s="207" t="s">
        <v>281</v>
      </c>
      <c r="F9506" s="627" t="s">
        <v>8</v>
      </c>
      <c r="G9506" s="628"/>
      <c r="H9506" s="629"/>
      <c r="I9506" s="630"/>
      <c r="J9506" s="630"/>
      <c r="K9506" s="630"/>
      <c r="L9506" s="631"/>
    </row>
    <row r="9507" spans="1:12" s="194" customFormat="1" ht="26.65" customHeight="1" x14ac:dyDescent="0.15">
      <c r="A9507" s="625"/>
      <c r="B9507" s="620" t="s">
        <v>5275</v>
      </c>
      <c r="C9507" s="632" t="s">
        <v>5277</v>
      </c>
      <c r="D9507" s="634">
        <v>43440</v>
      </c>
      <c r="E9507" s="620" t="s">
        <v>4457</v>
      </c>
      <c r="F9507" s="636" t="s">
        <v>4458</v>
      </c>
      <c r="G9507" s="637"/>
      <c r="H9507" s="610" t="s">
        <v>286</v>
      </c>
      <c r="I9507" s="611"/>
      <c r="J9507" s="209" t="s">
        <v>287</v>
      </c>
      <c r="K9507" s="209" t="s">
        <v>16</v>
      </c>
      <c r="L9507" s="210">
        <v>204.93</v>
      </c>
    </row>
    <row r="9508" spans="1:12" s="194" customFormat="1" ht="409.6" customHeight="1" x14ac:dyDescent="0.15">
      <c r="A9508" s="625"/>
      <c r="B9508" s="640"/>
      <c r="C9508" s="641"/>
      <c r="D9508" s="642"/>
      <c r="E9508" s="640"/>
      <c r="F9508" s="643"/>
      <c r="G9508" s="644"/>
      <c r="H9508" s="616" t="s">
        <v>242</v>
      </c>
      <c r="I9508" s="617"/>
      <c r="J9508" s="620" t="s">
        <v>287</v>
      </c>
      <c r="K9508" s="620" t="s">
        <v>16</v>
      </c>
      <c r="L9508" s="622">
        <v>146.4</v>
      </c>
    </row>
    <row r="9509" spans="1:12" s="194" customFormat="1" ht="267.2" customHeight="1" x14ac:dyDescent="0.15">
      <c r="A9509" s="625"/>
      <c r="B9509" s="621"/>
      <c r="C9509" s="633"/>
      <c r="D9509" s="635"/>
      <c r="E9509" s="621"/>
      <c r="F9509" s="638"/>
      <c r="G9509" s="639"/>
      <c r="H9509" s="618"/>
      <c r="I9509" s="619"/>
      <c r="J9509" s="621"/>
      <c r="K9509" s="621"/>
      <c r="L9509" s="623"/>
    </row>
    <row r="9510" spans="1:12" s="194" customFormat="1" ht="24.6" customHeight="1" x14ac:dyDescent="0.15">
      <c r="A9510" s="625"/>
      <c r="B9510" s="203" t="s">
        <v>6</v>
      </c>
      <c r="C9510" s="207" t="s">
        <v>5</v>
      </c>
      <c r="D9510" s="207" t="s">
        <v>288</v>
      </c>
      <c r="E9510" s="207" t="s">
        <v>289</v>
      </c>
      <c r="F9510" s="612"/>
      <c r="G9510" s="613"/>
      <c r="H9510" s="616" t="s">
        <v>290</v>
      </c>
      <c r="I9510" s="617"/>
      <c r="J9510" s="620" t="s">
        <v>287</v>
      </c>
      <c r="K9510" s="620" t="s">
        <v>16</v>
      </c>
      <c r="L9510" s="622">
        <v>192</v>
      </c>
    </row>
    <row r="9511" spans="1:12" s="194" customFormat="1" ht="24.6" customHeight="1" x14ac:dyDescent="0.15">
      <c r="A9511" s="626"/>
      <c r="B9511" s="209" t="s">
        <v>1971</v>
      </c>
      <c r="C9511" s="209" t="s">
        <v>4458</v>
      </c>
      <c r="D9511" s="211">
        <v>43441</v>
      </c>
      <c r="E9511" s="209" t="s">
        <v>2339</v>
      </c>
      <c r="F9511" s="614"/>
      <c r="G9511" s="615"/>
      <c r="H9511" s="618"/>
      <c r="I9511" s="619"/>
      <c r="J9511" s="621"/>
      <c r="K9511" s="621"/>
      <c r="L9511" s="623"/>
    </row>
    <row r="9512" spans="1:12" s="194" customFormat="1" ht="24.6" customHeight="1" x14ac:dyDescent="0.15">
      <c r="A9512" s="624">
        <v>1786</v>
      </c>
      <c r="B9512" s="203" t="s">
        <v>12</v>
      </c>
      <c r="C9512" s="207" t="s">
        <v>11</v>
      </c>
      <c r="D9512" s="207" t="s">
        <v>280</v>
      </c>
      <c r="E9512" s="207" t="s">
        <v>281</v>
      </c>
      <c r="F9512" s="627" t="s">
        <v>8</v>
      </c>
      <c r="G9512" s="628"/>
      <c r="H9512" s="629"/>
      <c r="I9512" s="630"/>
      <c r="J9512" s="630"/>
      <c r="K9512" s="630"/>
      <c r="L9512" s="631"/>
    </row>
    <row r="9513" spans="1:12" s="194" customFormat="1" ht="26.65" customHeight="1" x14ac:dyDescent="0.15">
      <c r="A9513" s="625"/>
      <c r="B9513" s="620" t="s">
        <v>5278</v>
      </c>
      <c r="C9513" s="632" t="s">
        <v>5279</v>
      </c>
      <c r="D9513" s="634">
        <v>43437</v>
      </c>
      <c r="E9513" s="620" t="s">
        <v>2337</v>
      </c>
      <c r="F9513" s="636" t="s">
        <v>5280</v>
      </c>
      <c r="G9513" s="637"/>
      <c r="H9513" s="610" t="s">
        <v>286</v>
      </c>
      <c r="I9513" s="611"/>
      <c r="J9513" s="209" t="s">
        <v>287</v>
      </c>
      <c r="K9513" s="209" t="s">
        <v>16</v>
      </c>
      <c r="L9513" s="210">
        <v>501</v>
      </c>
    </row>
    <row r="9514" spans="1:12" s="194" customFormat="1" ht="409.6" customHeight="1" x14ac:dyDescent="0.15">
      <c r="A9514" s="625"/>
      <c r="B9514" s="640"/>
      <c r="C9514" s="641"/>
      <c r="D9514" s="642"/>
      <c r="E9514" s="640"/>
      <c r="F9514" s="643"/>
      <c r="G9514" s="644"/>
      <c r="H9514" s="616" t="s">
        <v>242</v>
      </c>
      <c r="I9514" s="617"/>
      <c r="J9514" s="620" t="s">
        <v>287</v>
      </c>
      <c r="K9514" s="620" t="s">
        <v>16</v>
      </c>
      <c r="L9514" s="622">
        <v>286.73</v>
      </c>
    </row>
    <row r="9515" spans="1:12" s="194" customFormat="1" ht="73.5" customHeight="1" x14ac:dyDescent="0.15">
      <c r="A9515" s="625"/>
      <c r="B9515" s="621"/>
      <c r="C9515" s="633"/>
      <c r="D9515" s="635"/>
      <c r="E9515" s="621"/>
      <c r="F9515" s="638"/>
      <c r="G9515" s="639"/>
      <c r="H9515" s="618"/>
      <c r="I9515" s="619"/>
      <c r="J9515" s="621"/>
      <c r="K9515" s="621"/>
      <c r="L9515" s="623"/>
    </row>
    <row r="9516" spans="1:12" s="194" customFormat="1" ht="24.6" customHeight="1" x14ac:dyDescent="0.15">
      <c r="A9516" s="625"/>
      <c r="B9516" s="203" t="s">
        <v>6</v>
      </c>
      <c r="C9516" s="207" t="s">
        <v>5</v>
      </c>
      <c r="D9516" s="207" t="s">
        <v>288</v>
      </c>
      <c r="E9516" s="207" t="s">
        <v>289</v>
      </c>
      <c r="F9516" s="612"/>
      <c r="G9516" s="613"/>
      <c r="H9516" s="616" t="s">
        <v>290</v>
      </c>
      <c r="I9516" s="617"/>
      <c r="J9516" s="620" t="s">
        <v>287</v>
      </c>
      <c r="K9516" s="620" t="s">
        <v>287</v>
      </c>
      <c r="L9516" s="622">
        <v>0</v>
      </c>
    </row>
    <row r="9517" spans="1:12" s="194" customFormat="1" ht="24.6" customHeight="1" x14ac:dyDescent="0.15">
      <c r="A9517" s="626"/>
      <c r="B9517" s="209" t="s">
        <v>571</v>
      </c>
      <c r="C9517" s="209" t="s">
        <v>5280</v>
      </c>
      <c r="D9517" s="211">
        <v>43439</v>
      </c>
      <c r="E9517" s="209" t="s">
        <v>3098</v>
      </c>
      <c r="F9517" s="614"/>
      <c r="G9517" s="615"/>
      <c r="H9517" s="618"/>
      <c r="I9517" s="619"/>
      <c r="J9517" s="621"/>
      <c r="K9517" s="621"/>
      <c r="L9517" s="623"/>
    </row>
    <row r="9518" spans="1:12" s="194" customFormat="1" ht="24.6" customHeight="1" x14ac:dyDescent="0.15">
      <c r="A9518" s="624">
        <v>1787</v>
      </c>
      <c r="B9518" s="203" t="s">
        <v>12</v>
      </c>
      <c r="C9518" s="207" t="s">
        <v>11</v>
      </c>
      <c r="D9518" s="207" t="s">
        <v>280</v>
      </c>
      <c r="E9518" s="207" t="s">
        <v>281</v>
      </c>
      <c r="F9518" s="627" t="s">
        <v>8</v>
      </c>
      <c r="G9518" s="628"/>
      <c r="H9518" s="629"/>
      <c r="I9518" s="630"/>
      <c r="J9518" s="630"/>
      <c r="K9518" s="630"/>
      <c r="L9518" s="631"/>
    </row>
    <row r="9519" spans="1:12" s="194" customFormat="1" ht="26.65" customHeight="1" x14ac:dyDescent="0.15">
      <c r="A9519" s="625"/>
      <c r="B9519" s="620" t="s">
        <v>5278</v>
      </c>
      <c r="C9519" s="632" t="s">
        <v>5281</v>
      </c>
      <c r="D9519" s="634">
        <v>43503</v>
      </c>
      <c r="E9519" s="620" t="s">
        <v>449</v>
      </c>
      <c r="F9519" s="636" t="s">
        <v>597</v>
      </c>
      <c r="G9519" s="637"/>
      <c r="H9519" s="610" t="s">
        <v>286</v>
      </c>
      <c r="I9519" s="611"/>
      <c r="J9519" s="209" t="s">
        <v>287</v>
      </c>
      <c r="K9519" s="209" t="s">
        <v>287</v>
      </c>
      <c r="L9519" s="210">
        <v>0</v>
      </c>
    </row>
    <row r="9520" spans="1:12" s="194" customFormat="1" ht="409.6" customHeight="1" x14ac:dyDescent="0.15">
      <c r="A9520" s="625"/>
      <c r="B9520" s="640"/>
      <c r="C9520" s="641"/>
      <c r="D9520" s="642"/>
      <c r="E9520" s="640"/>
      <c r="F9520" s="643"/>
      <c r="G9520" s="644"/>
      <c r="H9520" s="616" t="s">
        <v>242</v>
      </c>
      <c r="I9520" s="617"/>
      <c r="J9520" s="620" t="s">
        <v>287</v>
      </c>
      <c r="K9520" s="620" t="s">
        <v>287</v>
      </c>
      <c r="L9520" s="622">
        <v>0</v>
      </c>
    </row>
    <row r="9521" spans="1:12" s="194" customFormat="1" ht="409.6" customHeight="1" x14ac:dyDescent="0.15">
      <c r="A9521" s="625"/>
      <c r="B9521" s="640"/>
      <c r="C9521" s="641"/>
      <c r="D9521" s="642"/>
      <c r="E9521" s="640"/>
      <c r="F9521" s="643"/>
      <c r="G9521" s="644"/>
      <c r="H9521" s="646"/>
      <c r="I9521" s="647"/>
      <c r="J9521" s="640"/>
      <c r="K9521" s="640"/>
      <c r="L9521" s="645"/>
    </row>
    <row r="9522" spans="1:12" s="194" customFormat="1" ht="116.85" customHeight="1" x14ac:dyDescent="0.15">
      <c r="A9522" s="625"/>
      <c r="B9522" s="621"/>
      <c r="C9522" s="633"/>
      <c r="D9522" s="635"/>
      <c r="E9522" s="621"/>
      <c r="F9522" s="638"/>
      <c r="G9522" s="639"/>
      <c r="H9522" s="618"/>
      <c r="I9522" s="619"/>
      <c r="J9522" s="621"/>
      <c r="K9522" s="621"/>
      <c r="L9522" s="623"/>
    </row>
    <row r="9523" spans="1:12" s="194" customFormat="1" ht="24.6" customHeight="1" x14ac:dyDescent="0.15">
      <c r="A9523" s="625"/>
      <c r="B9523" s="203" t="s">
        <v>6</v>
      </c>
      <c r="C9523" s="207" t="s">
        <v>5</v>
      </c>
      <c r="D9523" s="207" t="s">
        <v>288</v>
      </c>
      <c r="E9523" s="207" t="s">
        <v>289</v>
      </c>
      <c r="F9523" s="612"/>
      <c r="G9523" s="613"/>
      <c r="H9523" s="616" t="s">
        <v>290</v>
      </c>
      <c r="I9523" s="617"/>
      <c r="J9523" s="620" t="s">
        <v>287</v>
      </c>
      <c r="K9523" s="620" t="s">
        <v>16</v>
      </c>
      <c r="L9523" s="622">
        <v>1360</v>
      </c>
    </row>
    <row r="9524" spans="1:12" s="194" customFormat="1" ht="24.6" customHeight="1" x14ac:dyDescent="0.15">
      <c r="A9524" s="626"/>
      <c r="B9524" s="209" t="s">
        <v>571</v>
      </c>
      <c r="C9524" s="209" t="s">
        <v>597</v>
      </c>
      <c r="D9524" s="211">
        <v>43511</v>
      </c>
      <c r="E9524" s="209" t="s">
        <v>5282</v>
      </c>
      <c r="F9524" s="614"/>
      <c r="G9524" s="615"/>
      <c r="H9524" s="618"/>
      <c r="I9524" s="619"/>
      <c r="J9524" s="621"/>
      <c r="K9524" s="621"/>
      <c r="L9524" s="623"/>
    </row>
    <row r="9525" spans="1:12" s="194" customFormat="1" ht="24.6" customHeight="1" x14ac:dyDescent="0.15">
      <c r="A9525" s="624">
        <v>1788</v>
      </c>
      <c r="B9525" s="203" t="s">
        <v>12</v>
      </c>
      <c r="C9525" s="207" t="s">
        <v>11</v>
      </c>
      <c r="D9525" s="207" t="s">
        <v>280</v>
      </c>
      <c r="E9525" s="207" t="s">
        <v>281</v>
      </c>
      <c r="F9525" s="627" t="s">
        <v>8</v>
      </c>
      <c r="G9525" s="628"/>
      <c r="H9525" s="629"/>
      <c r="I9525" s="630"/>
      <c r="J9525" s="630"/>
      <c r="K9525" s="630"/>
      <c r="L9525" s="631"/>
    </row>
    <row r="9526" spans="1:12" s="194" customFormat="1" ht="26.65" customHeight="1" x14ac:dyDescent="0.15">
      <c r="A9526" s="625"/>
      <c r="B9526" s="620" t="s">
        <v>5278</v>
      </c>
      <c r="C9526" s="632" t="s">
        <v>5281</v>
      </c>
      <c r="D9526" s="634">
        <v>43503</v>
      </c>
      <c r="E9526" s="620" t="s">
        <v>449</v>
      </c>
      <c r="F9526" s="636" t="s">
        <v>1849</v>
      </c>
      <c r="G9526" s="637"/>
      <c r="H9526" s="610" t="s">
        <v>286</v>
      </c>
      <c r="I9526" s="611"/>
      <c r="J9526" s="209" t="s">
        <v>287</v>
      </c>
      <c r="K9526" s="209" t="s">
        <v>16</v>
      </c>
      <c r="L9526" s="210">
        <v>294</v>
      </c>
    </row>
    <row r="9527" spans="1:12" s="194" customFormat="1" ht="409.6" customHeight="1" x14ac:dyDescent="0.15">
      <c r="A9527" s="625"/>
      <c r="B9527" s="640"/>
      <c r="C9527" s="641"/>
      <c r="D9527" s="642"/>
      <c r="E9527" s="640"/>
      <c r="F9527" s="643"/>
      <c r="G9527" s="644"/>
      <c r="H9527" s="616" t="s">
        <v>242</v>
      </c>
      <c r="I9527" s="617"/>
      <c r="J9527" s="620" t="s">
        <v>287</v>
      </c>
      <c r="K9527" s="620" t="s">
        <v>16</v>
      </c>
      <c r="L9527" s="622">
        <v>188.54</v>
      </c>
    </row>
    <row r="9528" spans="1:12" s="194" customFormat="1" ht="409.6" customHeight="1" x14ac:dyDescent="0.15">
      <c r="A9528" s="625"/>
      <c r="B9528" s="640"/>
      <c r="C9528" s="641"/>
      <c r="D9528" s="642"/>
      <c r="E9528" s="640"/>
      <c r="F9528" s="643"/>
      <c r="G9528" s="644"/>
      <c r="H9528" s="646"/>
      <c r="I9528" s="647"/>
      <c r="J9528" s="640"/>
      <c r="K9528" s="640"/>
      <c r="L9528" s="645"/>
    </row>
    <row r="9529" spans="1:12" s="194" customFormat="1" ht="116.85" customHeight="1" x14ac:dyDescent="0.15">
      <c r="A9529" s="625"/>
      <c r="B9529" s="621"/>
      <c r="C9529" s="633"/>
      <c r="D9529" s="635"/>
      <c r="E9529" s="621"/>
      <c r="F9529" s="638"/>
      <c r="G9529" s="639"/>
      <c r="H9529" s="618"/>
      <c r="I9529" s="619"/>
      <c r="J9529" s="621"/>
      <c r="K9529" s="621"/>
      <c r="L9529" s="623"/>
    </row>
    <row r="9530" spans="1:12" s="194" customFormat="1" ht="24.6" customHeight="1" x14ac:dyDescent="0.15">
      <c r="A9530" s="625"/>
      <c r="B9530" s="203" t="s">
        <v>6</v>
      </c>
      <c r="C9530" s="207" t="s">
        <v>5</v>
      </c>
      <c r="D9530" s="207" t="s">
        <v>288</v>
      </c>
      <c r="E9530" s="207" t="s">
        <v>289</v>
      </c>
      <c r="F9530" s="612"/>
      <c r="G9530" s="613"/>
      <c r="H9530" s="616" t="s">
        <v>290</v>
      </c>
      <c r="I9530" s="617"/>
      <c r="J9530" s="620" t="s">
        <v>287</v>
      </c>
      <c r="K9530" s="620" t="s">
        <v>287</v>
      </c>
      <c r="L9530" s="622">
        <v>0</v>
      </c>
    </row>
    <row r="9531" spans="1:12" s="194" customFormat="1" ht="24.6" customHeight="1" x14ac:dyDescent="0.15">
      <c r="A9531" s="626"/>
      <c r="B9531" s="209" t="s">
        <v>571</v>
      </c>
      <c r="C9531" s="209" t="s">
        <v>1849</v>
      </c>
      <c r="D9531" s="211">
        <v>43511</v>
      </c>
      <c r="E9531" s="209" t="s">
        <v>5282</v>
      </c>
      <c r="F9531" s="614"/>
      <c r="G9531" s="615"/>
      <c r="H9531" s="618"/>
      <c r="I9531" s="619"/>
      <c r="J9531" s="621"/>
      <c r="K9531" s="621"/>
      <c r="L9531" s="623"/>
    </row>
    <row r="9532" spans="1:12" s="194" customFormat="1" ht="24.6" customHeight="1" x14ac:dyDescent="0.15">
      <c r="A9532" s="624">
        <v>1789</v>
      </c>
      <c r="B9532" s="203" t="s">
        <v>12</v>
      </c>
      <c r="C9532" s="207" t="s">
        <v>11</v>
      </c>
      <c r="D9532" s="207" t="s">
        <v>280</v>
      </c>
      <c r="E9532" s="207" t="s">
        <v>281</v>
      </c>
      <c r="F9532" s="627" t="s">
        <v>8</v>
      </c>
      <c r="G9532" s="628"/>
      <c r="H9532" s="629"/>
      <c r="I9532" s="630"/>
      <c r="J9532" s="630"/>
      <c r="K9532" s="630"/>
      <c r="L9532" s="631"/>
    </row>
    <row r="9533" spans="1:12" s="194" customFormat="1" ht="26.65" customHeight="1" x14ac:dyDescent="0.15">
      <c r="A9533" s="625"/>
      <c r="B9533" s="620" t="s">
        <v>5283</v>
      </c>
      <c r="C9533" s="620" t="s">
        <v>5284</v>
      </c>
      <c r="D9533" s="634">
        <v>43435</v>
      </c>
      <c r="E9533" s="620" t="s">
        <v>734</v>
      </c>
      <c r="F9533" s="636" t="s">
        <v>5285</v>
      </c>
      <c r="G9533" s="637"/>
      <c r="H9533" s="610" t="s">
        <v>286</v>
      </c>
      <c r="I9533" s="611"/>
      <c r="J9533" s="209" t="s">
        <v>287</v>
      </c>
      <c r="K9533" s="209" t="s">
        <v>16</v>
      </c>
      <c r="L9533" s="210">
        <v>1692</v>
      </c>
    </row>
    <row r="9534" spans="1:12" s="194" customFormat="1" ht="51.2" customHeight="1" x14ac:dyDescent="0.15">
      <c r="A9534" s="625"/>
      <c r="B9534" s="621"/>
      <c r="C9534" s="621"/>
      <c r="D9534" s="635"/>
      <c r="E9534" s="621"/>
      <c r="F9534" s="638"/>
      <c r="G9534" s="639"/>
      <c r="H9534" s="610" t="s">
        <v>242</v>
      </c>
      <c r="I9534" s="611"/>
      <c r="J9534" s="209" t="s">
        <v>287</v>
      </c>
      <c r="K9534" s="209" t="s">
        <v>16</v>
      </c>
      <c r="L9534" s="210">
        <v>1408.57</v>
      </c>
    </row>
    <row r="9535" spans="1:12" s="194" customFormat="1" ht="24.6" customHeight="1" x14ac:dyDescent="0.15">
      <c r="A9535" s="625"/>
      <c r="B9535" s="203" t="s">
        <v>6</v>
      </c>
      <c r="C9535" s="207" t="s">
        <v>5</v>
      </c>
      <c r="D9535" s="207" t="s">
        <v>288</v>
      </c>
      <c r="E9535" s="207" t="s">
        <v>289</v>
      </c>
      <c r="F9535" s="612"/>
      <c r="G9535" s="613"/>
      <c r="H9535" s="616" t="s">
        <v>290</v>
      </c>
      <c r="I9535" s="617"/>
      <c r="J9535" s="620" t="s">
        <v>287</v>
      </c>
      <c r="K9535" s="620" t="s">
        <v>287</v>
      </c>
      <c r="L9535" s="622">
        <v>0</v>
      </c>
    </row>
    <row r="9536" spans="1:12" s="194" customFormat="1" ht="24.6" customHeight="1" x14ac:dyDescent="0.15">
      <c r="A9536" s="626"/>
      <c r="B9536" s="209" t="s">
        <v>291</v>
      </c>
      <c r="C9536" s="209" t="s">
        <v>5285</v>
      </c>
      <c r="D9536" s="211">
        <v>43441</v>
      </c>
      <c r="E9536" s="209" t="s">
        <v>5286</v>
      </c>
      <c r="F9536" s="614"/>
      <c r="G9536" s="615"/>
      <c r="H9536" s="618"/>
      <c r="I9536" s="619"/>
      <c r="J9536" s="621"/>
      <c r="K9536" s="621"/>
      <c r="L9536" s="623"/>
    </row>
    <row r="9537" spans="1:12" s="194" customFormat="1" ht="24.6" customHeight="1" x14ac:dyDescent="0.15">
      <c r="A9537" s="624">
        <v>1790</v>
      </c>
      <c r="B9537" s="203" t="s">
        <v>12</v>
      </c>
      <c r="C9537" s="207" t="s">
        <v>11</v>
      </c>
      <c r="D9537" s="207" t="s">
        <v>280</v>
      </c>
      <c r="E9537" s="207" t="s">
        <v>281</v>
      </c>
      <c r="F9537" s="627" t="s">
        <v>8</v>
      </c>
      <c r="G9537" s="628"/>
      <c r="H9537" s="629"/>
      <c r="I9537" s="630"/>
      <c r="J9537" s="630"/>
      <c r="K9537" s="630"/>
      <c r="L9537" s="631"/>
    </row>
    <row r="9538" spans="1:12" s="194" customFormat="1" ht="26.65" customHeight="1" x14ac:dyDescent="0.15">
      <c r="A9538" s="625"/>
      <c r="B9538" s="620" t="s">
        <v>5287</v>
      </c>
      <c r="C9538" s="632" t="s">
        <v>5288</v>
      </c>
      <c r="D9538" s="634">
        <v>43397</v>
      </c>
      <c r="E9538" s="620" t="s">
        <v>5289</v>
      </c>
      <c r="F9538" s="636" t="s">
        <v>5290</v>
      </c>
      <c r="G9538" s="637"/>
      <c r="H9538" s="610" t="s">
        <v>286</v>
      </c>
      <c r="I9538" s="611"/>
      <c r="J9538" s="209" t="s">
        <v>287</v>
      </c>
      <c r="K9538" s="209" t="s">
        <v>16</v>
      </c>
      <c r="L9538" s="210">
        <v>708</v>
      </c>
    </row>
    <row r="9539" spans="1:12" s="194" customFormat="1" ht="341.85" customHeight="1" x14ac:dyDescent="0.15">
      <c r="A9539" s="625"/>
      <c r="B9539" s="621"/>
      <c r="C9539" s="633"/>
      <c r="D9539" s="635"/>
      <c r="E9539" s="621"/>
      <c r="F9539" s="638"/>
      <c r="G9539" s="639"/>
      <c r="H9539" s="610" t="s">
        <v>242</v>
      </c>
      <c r="I9539" s="611"/>
      <c r="J9539" s="209" t="s">
        <v>287</v>
      </c>
      <c r="K9539" s="209" t="s">
        <v>287</v>
      </c>
      <c r="L9539" s="210">
        <v>0</v>
      </c>
    </row>
    <row r="9540" spans="1:12" s="194" customFormat="1" ht="24.6" customHeight="1" x14ac:dyDescent="0.15">
      <c r="A9540" s="625"/>
      <c r="B9540" s="203" t="s">
        <v>6</v>
      </c>
      <c r="C9540" s="207" t="s">
        <v>5</v>
      </c>
      <c r="D9540" s="207" t="s">
        <v>288</v>
      </c>
      <c r="E9540" s="207" t="s">
        <v>289</v>
      </c>
      <c r="F9540" s="612"/>
      <c r="G9540" s="613"/>
      <c r="H9540" s="616" t="s">
        <v>290</v>
      </c>
      <c r="I9540" s="617"/>
      <c r="J9540" s="620" t="s">
        <v>287</v>
      </c>
      <c r="K9540" s="620" t="s">
        <v>287</v>
      </c>
      <c r="L9540" s="622">
        <v>0</v>
      </c>
    </row>
    <row r="9541" spans="1:12" s="194" customFormat="1" ht="35.1" customHeight="1" x14ac:dyDescent="0.15">
      <c r="A9541" s="626"/>
      <c r="B9541" s="209" t="s">
        <v>5291</v>
      </c>
      <c r="C9541" s="209" t="s">
        <v>5290</v>
      </c>
      <c r="D9541" s="211">
        <v>43400</v>
      </c>
      <c r="E9541" s="209" t="s">
        <v>3700</v>
      </c>
      <c r="F9541" s="614"/>
      <c r="G9541" s="615"/>
      <c r="H9541" s="618"/>
      <c r="I9541" s="619"/>
      <c r="J9541" s="621"/>
      <c r="K9541" s="621"/>
      <c r="L9541" s="623"/>
    </row>
    <row r="9542" spans="1:12" s="194" customFormat="1" ht="24.6" customHeight="1" x14ac:dyDescent="0.15">
      <c r="A9542" s="624">
        <v>1791</v>
      </c>
      <c r="B9542" s="203" t="s">
        <v>12</v>
      </c>
      <c r="C9542" s="207" t="s">
        <v>11</v>
      </c>
      <c r="D9542" s="207" t="s">
        <v>280</v>
      </c>
      <c r="E9542" s="207" t="s">
        <v>281</v>
      </c>
      <c r="F9542" s="627" t="s">
        <v>8</v>
      </c>
      <c r="G9542" s="628"/>
      <c r="H9542" s="629"/>
      <c r="I9542" s="630"/>
      <c r="J9542" s="630"/>
      <c r="K9542" s="630"/>
      <c r="L9542" s="631"/>
    </row>
    <row r="9543" spans="1:12" s="194" customFormat="1" ht="26.65" customHeight="1" x14ac:dyDescent="0.15">
      <c r="A9543" s="625"/>
      <c r="B9543" s="620" t="s">
        <v>5287</v>
      </c>
      <c r="C9543" s="632" t="s">
        <v>5292</v>
      </c>
      <c r="D9543" s="634">
        <v>43472</v>
      </c>
      <c r="E9543" s="620" t="s">
        <v>628</v>
      </c>
      <c r="F9543" s="636" t="s">
        <v>3699</v>
      </c>
      <c r="G9543" s="637"/>
      <c r="H9543" s="610" t="s">
        <v>286</v>
      </c>
      <c r="I9543" s="611"/>
      <c r="J9543" s="209" t="s">
        <v>287</v>
      </c>
      <c r="K9543" s="209" t="s">
        <v>16</v>
      </c>
      <c r="L9543" s="210">
        <v>466.91</v>
      </c>
    </row>
    <row r="9544" spans="1:12" s="194" customFormat="1" ht="409.6" customHeight="1" x14ac:dyDescent="0.15">
      <c r="A9544" s="625"/>
      <c r="B9544" s="640"/>
      <c r="C9544" s="641"/>
      <c r="D9544" s="642"/>
      <c r="E9544" s="640"/>
      <c r="F9544" s="643"/>
      <c r="G9544" s="644"/>
      <c r="H9544" s="616" t="s">
        <v>242</v>
      </c>
      <c r="I9544" s="617"/>
      <c r="J9544" s="620" t="s">
        <v>287</v>
      </c>
      <c r="K9544" s="620" t="s">
        <v>16</v>
      </c>
      <c r="L9544" s="622">
        <v>237.47</v>
      </c>
    </row>
    <row r="9545" spans="1:12" s="194" customFormat="1" ht="105.6" customHeight="1" x14ac:dyDescent="0.15">
      <c r="A9545" s="625"/>
      <c r="B9545" s="621"/>
      <c r="C9545" s="633"/>
      <c r="D9545" s="635"/>
      <c r="E9545" s="621"/>
      <c r="F9545" s="638"/>
      <c r="G9545" s="639"/>
      <c r="H9545" s="618"/>
      <c r="I9545" s="619"/>
      <c r="J9545" s="621"/>
      <c r="K9545" s="621"/>
      <c r="L9545" s="623"/>
    </row>
    <row r="9546" spans="1:12" s="194" customFormat="1" ht="24.6" customHeight="1" x14ac:dyDescent="0.15">
      <c r="A9546" s="625"/>
      <c r="B9546" s="203" t="s">
        <v>6</v>
      </c>
      <c r="C9546" s="207" t="s">
        <v>5</v>
      </c>
      <c r="D9546" s="207" t="s">
        <v>288</v>
      </c>
      <c r="E9546" s="207" t="s">
        <v>289</v>
      </c>
      <c r="F9546" s="612"/>
      <c r="G9546" s="613"/>
      <c r="H9546" s="616" t="s">
        <v>290</v>
      </c>
      <c r="I9546" s="617"/>
      <c r="J9546" s="620" t="s">
        <v>287</v>
      </c>
      <c r="K9546" s="620" t="s">
        <v>287</v>
      </c>
      <c r="L9546" s="622">
        <v>0</v>
      </c>
    </row>
    <row r="9547" spans="1:12" s="194" customFormat="1" ht="35.1" customHeight="1" x14ac:dyDescent="0.15">
      <c r="A9547" s="626"/>
      <c r="B9547" s="209" t="s">
        <v>5291</v>
      </c>
      <c r="C9547" s="209" t="s">
        <v>3699</v>
      </c>
      <c r="D9547" s="211">
        <v>43474</v>
      </c>
      <c r="E9547" s="209" t="s">
        <v>5293</v>
      </c>
      <c r="F9547" s="614"/>
      <c r="G9547" s="615"/>
      <c r="H9547" s="618"/>
      <c r="I9547" s="619"/>
      <c r="J9547" s="621"/>
      <c r="K9547" s="621"/>
      <c r="L9547" s="623"/>
    </row>
    <row r="9548" spans="1:12" s="194" customFormat="1" ht="24.6" customHeight="1" x14ac:dyDescent="0.15">
      <c r="A9548" s="624">
        <v>1792</v>
      </c>
      <c r="B9548" s="203" t="s">
        <v>12</v>
      </c>
      <c r="C9548" s="207" t="s">
        <v>11</v>
      </c>
      <c r="D9548" s="207" t="s">
        <v>280</v>
      </c>
      <c r="E9548" s="207" t="s">
        <v>281</v>
      </c>
      <c r="F9548" s="627" t="s">
        <v>8</v>
      </c>
      <c r="G9548" s="628"/>
      <c r="H9548" s="629"/>
      <c r="I9548" s="630"/>
      <c r="J9548" s="630"/>
      <c r="K9548" s="630"/>
      <c r="L9548" s="631"/>
    </row>
    <row r="9549" spans="1:12" s="194" customFormat="1" ht="26.65" customHeight="1" x14ac:dyDescent="0.15">
      <c r="A9549" s="625"/>
      <c r="B9549" s="620" t="s">
        <v>5287</v>
      </c>
      <c r="C9549" s="632" t="s">
        <v>5294</v>
      </c>
      <c r="D9549" s="634">
        <v>43506</v>
      </c>
      <c r="E9549" s="620" t="s">
        <v>596</v>
      </c>
      <c r="F9549" s="636" t="s">
        <v>597</v>
      </c>
      <c r="G9549" s="637"/>
      <c r="H9549" s="610" t="s">
        <v>286</v>
      </c>
      <c r="I9549" s="611"/>
      <c r="J9549" s="209" t="s">
        <v>287</v>
      </c>
      <c r="K9549" s="209" t="s">
        <v>287</v>
      </c>
      <c r="L9549" s="210">
        <v>0</v>
      </c>
    </row>
    <row r="9550" spans="1:12" s="194" customFormat="1" ht="409.6" customHeight="1" x14ac:dyDescent="0.15">
      <c r="A9550" s="625"/>
      <c r="B9550" s="640"/>
      <c r="C9550" s="641"/>
      <c r="D9550" s="642"/>
      <c r="E9550" s="640"/>
      <c r="F9550" s="643"/>
      <c r="G9550" s="644"/>
      <c r="H9550" s="616" t="s">
        <v>242</v>
      </c>
      <c r="I9550" s="617"/>
      <c r="J9550" s="620" t="s">
        <v>287</v>
      </c>
      <c r="K9550" s="620" t="s">
        <v>287</v>
      </c>
      <c r="L9550" s="622">
        <v>0</v>
      </c>
    </row>
    <row r="9551" spans="1:12" s="194" customFormat="1" ht="202.7" customHeight="1" x14ac:dyDescent="0.15">
      <c r="A9551" s="625"/>
      <c r="B9551" s="621"/>
      <c r="C9551" s="633"/>
      <c r="D9551" s="635"/>
      <c r="E9551" s="621"/>
      <c r="F9551" s="638"/>
      <c r="G9551" s="639"/>
      <c r="H9551" s="618"/>
      <c r="I9551" s="619"/>
      <c r="J9551" s="621"/>
      <c r="K9551" s="621"/>
      <c r="L9551" s="623"/>
    </row>
    <row r="9552" spans="1:12" s="194" customFormat="1" ht="24.6" customHeight="1" x14ac:dyDescent="0.15">
      <c r="A9552" s="625"/>
      <c r="B9552" s="203" t="s">
        <v>6</v>
      </c>
      <c r="C9552" s="207" t="s">
        <v>5</v>
      </c>
      <c r="D9552" s="207" t="s">
        <v>288</v>
      </c>
      <c r="E9552" s="207" t="s">
        <v>289</v>
      </c>
      <c r="F9552" s="612"/>
      <c r="G9552" s="613"/>
      <c r="H9552" s="616" t="s">
        <v>290</v>
      </c>
      <c r="I9552" s="617"/>
      <c r="J9552" s="620" t="s">
        <v>287</v>
      </c>
      <c r="K9552" s="620" t="s">
        <v>16</v>
      </c>
      <c r="L9552" s="622">
        <v>1360</v>
      </c>
    </row>
    <row r="9553" spans="1:12" s="194" customFormat="1" ht="35.1" customHeight="1" x14ac:dyDescent="0.15">
      <c r="A9553" s="626"/>
      <c r="B9553" s="209" t="s">
        <v>5291</v>
      </c>
      <c r="C9553" s="209" t="s">
        <v>597</v>
      </c>
      <c r="D9553" s="211">
        <v>43512</v>
      </c>
      <c r="E9553" s="209" t="s">
        <v>1722</v>
      </c>
      <c r="F9553" s="614"/>
      <c r="G9553" s="615"/>
      <c r="H9553" s="618"/>
      <c r="I9553" s="619"/>
      <c r="J9553" s="621"/>
      <c r="K9553" s="621"/>
      <c r="L9553" s="623"/>
    </row>
    <row r="9554" spans="1:12" s="194" customFormat="1" ht="24.6" customHeight="1" x14ac:dyDescent="0.15">
      <c r="A9554" s="624">
        <v>1793</v>
      </c>
      <c r="B9554" s="203" t="s">
        <v>12</v>
      </c>
      <c r="C9554" s="207" t="s">
        <v>11</v>
      </c>
      <c r="D9554" s="207" t="s">
        <v>280</v>
      </c>
      <c r="E9554" s="207" t="s">
        <v>281</v>
      </c>
      <c r="F9554" s="627" t="s">
        <v>8</v>
      </c>
      <c r="G9554" s="628"/>
      <c r="H9554" s="629"/>
      <c r="I9554" s="630"/>
      <c r="J9554" s="630"/>
      <c r="K9554" s="630"/>
      <c r="L9554" s="631"/>
    </row>
    <row r="9555" spans="1:12" s="194" customFormat="1" ht="26.65" customHeight="1" x14ac:dyDescent="0.15">
      <c r="A9555" s="625"/>
      <c r="B9555" s="620" t="s">
        <v>5295</v>
      </c>
      <c r="C9555" s="632" t="s">
        <v>5296</v>
      </c>
      <c r="D9555" s="634">
        <v>43530</v>
      </c>
      <c r="E9555" s="620" t="s">
        <v>3000</v>
      </c>
      <c r="F9555" s="636" t="s">
        <v>5297</v>
      </c>
      <c r="G9555" s="637"/>
      <c r="H9555" s="610" t="s">
        <v>286</v>
      </c>
      <c r="I9555" s="611"/>
      <c r="J9555" s="209" t="s">
        <v>287</v>
      </c>
      <c r="K9555" s="209" t="s">
        <v>16</v>
      </c>
      <c r="L9555" s="210">
        <v>894.52</v>
      </c>
    </row>
    <row r="9556" spans="1:12" s="194" customFormat="1" ht="299.10000000000002" customHeight="1" x14ac:dyDescent="0.15">
      <c r="A9556" s="625"/>
      <c r="B9556" s="621"/>
      <c r="C9556" s="633"/>
      <c r="D9556" s="635"/>
      <c r="E9556" s="621"/>
      <c r="F9556" s="638"/>
      <c r="G9556" s="639"/>
      <c r="H9556" s="610" t="s">
        <v>242</v>
      </c>
      <c r="I9556" s="611"/>
      <c r="J9556" s="209" t="s">
        <v>287</v>
      </c>
      <c r="K9556" s="209" t="s">
        <v>16</v>
      </c>
      <c r="L9556" s="210">
        <v>4390.5</v>
      </c>
    </row>
    <row r="9557" spans="1:12" s="194" customFormat="1" ht="24.6" customHeight="1" x14ac:dyDescent="0.15">
      <c r="A9557" s="625"/>
      <c r="B9557" s="203" t="s">
        <v>6</v>
      </c>
      <c r="C9557" s="207" t="s">
        <v>5</v>
      </c>
      <c r="D9557" s="207" t="s">
        <v>288</v>
      </c>
      <c r="E9557" s="207" t="s">
        <v>289</v>
      </c>
      <c r="F9557" s="612"/>
      <c r="G9557" s="613"/>
      <c r="H9557" s="616" t="s">
        <v>290</v>
      </c>
      <c r="I9557" s="617"/>
      <c r="J9557" s="620" t="s">
        <v>287</v>
      </c>
      <c r="K9557" s="620" t="s">
        <v>16</v>
      </c>
      <c r="L9557" s="622">
        <v>284.74</v>
      </c>
    </row>
    <row r="9558" spans="1:12" s="194" customFormat="1" ht="35.1" customHeight="1" x14ac:dyDescent="0.15">
      <c r="A9558" s="626"/>
      <c r="B9558" s="209" t="s">
        <v>1314</v>
      </c>
      <c r="C9558" s="209" t="s">
        <v>5297</v>
      </c>
      <c r="D9558" s="211">
        <v>43540</v>
      </c>
      <c r="E9558" s="209" t="s">
        <v>3734</v>
      </c>
      <c r="F9558" s="614"/>
      <c r="G9558" s="615"/>
      <c r="H9558" s="618"/>
      <c r="I9558" s="619"/>
      <c r="J9558" s="621"/>
      <c r="K9558" s="621"/>
      <c r="L9558" s="623"/>
    </row>
    <row r="9559" spans="1:12" s="194" customFormat="1" ht="24.6" customHeight="1" x14ac:dyDescent="0.15">
      <c r="A9559" s="624">
        <v>1794</v>
      </c>
      <c r="B9559" s="203" t="s">
        <v>12</v>
      </c>
      <c r="C9559" s="207" t="s">
        <v>11</v>
      </c>
      <c r="D9559" s="207" t="s">
        <v>280</v>
      </c>
      <c r="E9559" s="207" t="s">
        <v>281</v>
      </c>
      <c r="F9559" s="627" t="s">
        <v>8</v>
      </c>
      <c r="G9559" s="628"/>
      <c r="H9559" s="629"/>
      <c r="I9559" s="630"/>
      <c r="J9559" s="630"/>
      <c r="K9559" s="630"/>
      <c r="L9559" s="631"/>
    </row>
    <row r="9560" spans="1:12" s="194" customFormat="1" ht="26.65" customHeight="1" x14ac:dyDescent="0.15">
      <c r="A9560" s="625"/>
      <c r="B9560" s="620" t="s">
        <v>5298</v>
      </c>
      <c r="C9560" s="632" t="s">
        <v>5299</v>
      </c>
      <c r="D9560" s="634">
        <v>43534</v>
      </c>
      <c r="E9560" s="620" t="s">
        <v>300</v>
      </c>
      <c r="F9560" s="636" t="s">
        <v>5300</v>
      </c>
      <c r="G9560" s="637"/>
      <c r="H9560" s="610" t="s">
        <v>286</v>
      </c>
      <c r="I9560" s="611"/>
      <c r="J9560" s="209" t="s">
        <v>287</v>
      </c>
      <c r="K9560" s="209" t="s">
        <v>16</v>
      </c>
      <c r="L9560" s="210">
        <v>680</v>
      </c>
    </row>
    <row r="9561" spans="1:12" s="194" customFormat="1" ht="180.2" customHeight="1" x14ac:dyDescent="0.15">
      <c r="A9561" s="625"/>
      <c r="B9561" s="621"/>
      <c r="C9561" s="633"/>
      <c r="D9561" s="635"/>
      <c r="E9561" s="621"/>
      <c r="F9561" s="638"/>
      <c r="G9561" s="639"/>
      <c r="H9561" s="610" t="s">
        <v>242</v>
      </c>
      <c r="I9561" s="611"/>
      <c r="J9561" s="209" t="s">
        <v>287</v>
      </c>
      <c r="K9561" s="209" t="s">
        <v>287</v>
      </c>
      <c r="L9561" s="210">
        <v>0</v>
      </c>
    </row>
    <row r="9562" spans="1:12" s="194" customFormat="1" ht="24.6" customHeight="1" x14ac:dyDescent="0.15">
      <c r="A9562" s="625"/>
      <c r="B9562" s="203" t="s">
        <v>6</v>
      </c>
      <c r="C9562" s="207" t="s">
        <v>5</v>
      </c>
      <c r="D9562" s="207" t="s">
        <v>288</v>
      </c>
      <c r="E9562" s="207" t="s">
        <v>289</v>
      </c>
      <c r="F9562" s="612"/>
      <c r="G9562" s="613"/>
      <c r="H9562" s="616" t="s">
        <v>290</v>
      </c>
      <c r="I9562" s="617"/>
      <c r="J9562" s="620" t="s">
        <v>287</v>
      </c>
      <c r="K9562" s="620" t="s">
        <v>16</v>
      </c>
      <c r="L9562" s="622">
        <v>230</v>
      </c>
    </row>
    <row r="9563" spans="1:12" s="194" customFormat="1" ht="24.6" customHeight="1" x14ac:dyDescent="0.15">
      <c r="A9563" s="626"/>
      <c r="B9563" s="209" t="s">
        <v>5301</v>
      </c>
      <c r="C9563" s="209" t="s">
        <v>5300</v>
      </c>
      <c r="D9563" s="211">
        <v>43540</v>
      </c>
      <c r="E9563" s="209" t="s">
        <v>5302</v>
      </c>
      <c r="F9563" s="614"/>
      <c r="G9563" s="615"/>
      <c r="H9563" s="618"/>
      <c r="I9563" s="619"/>
      <c r="J9563" s="621"/>
      <c r="K9563" s="621"/>
      <c r="L9563" s="623"/>
    </row>
    <row r="9564" spans="1:12" s="194" customFormat="1" ht="24.6" customHeight="1" x14ac:dyDescent="0.15">
      <c r="A9564" s="624">
        <v>1795</v>
      </c>
      <c r="B9564" s="203" t="s">
        <v>12</v>
      </c>
      <c r="C9564" s="207" t="s">
        <v>11</v>
      </c>
      <c r="D9564" s="207" t="s">
        <v>280</v>
      </c>
      <c r="E9564" s="207" t="s">
        <v>281</v>
      </c>
      <c r="F9564" s="627" t="s">
        <v>8</v>
      </c>
      <c r="G9564" s="628"/>
      <c r="H9564" s="629"/>
      <c r="I9564" s="630"/>
      <c r="J9564" s="630"/>
      <c r="K9564" s="630"/>
      <c r="L9564" s="631"/>
    </row>
    <row r="9565" spans="1:12" s="194" customFormat="1" ht="26.65" customHeight="1" x14ac:dyDescent="0.15">
      <c r="A9565" s="625"/>
      <c r="B9565" s="620" t="s">
        <v>5303</v>
      </c>
      <c r="C9565" s="632" t="s">
        <v>5304</v>
      </c>
      <c r="D9565" s="634">
        <v>43381</v>
      </c>
      <c r="E9565" s="620" t="s">
        <v>5093</v>
      </c>
      <c r="F9565" s="636" t="s">
        <v>5305</v>
      </c>
      <c r="G9565" s="637"/>
      <c r="H9565" s="610" t="s">
        <v>286</v>
      </c>
      <c r="I9565" s="611"/>
      <c r="J9565" s="209" t="s">
        <v>287</v>
      </c>
      <c r="K9565" s="209" t="s">
        <v>16</v>
      </c>
      <c r="L9565" s="210">
        <v>529.32000000000005</v>
      </c>
    </row>
    <row r="9566" spans="1:12" s="194" customFormat="1" ht="384.95" customHeight="1" x14ac:dyDescent="0.15">
      <c r="A9566" s="625"/>
      <c r="B9566" s="621"/>
      <c r="C9566" s="633"/>
      <c r="D9566" s="635"/>
      <c r="E9566" s="621"/>
      <c r="F9566" s="638"/>
      <c r="G9566" s="639"/>
      <c r="H9566" s="610" t="s">
        <v>242</v>
      </c>
      <c r="I9566" s="611"/>
      <c r="J9566" s="209" t="s">
        <v>287</v>
      </c>
      <c r="K9566" s="209" t="s">
        <v>16</v>
      </c>
      <c r="L9566" s="210">
        <v>1606.84</v>
      </c>
    </row>
    <row r="9567" spans="1:12" s="194" customFormat="1" ht="24.6" customHeight="1" x14ac:dyDescent="0.15">
      <c r="A9567" s="625"/>
      <c r="B9567" s="203" t="s">
        <v>6</v>
      </c>
      <c r="C9567" s="207" t="s">
        <v>5</v>
      </c>
      <c r="D9567" s="207" t="s">
        <v>288</v>
      </c>
      <c r="E9567" s="207" t="s">
        <v>289</v>
      </c>
      <c r="F9567" s="612"/>
      <c r="G9567" s="613"/>
      <c r="H9567" s="616" t="s">
        <v>290</v>
      </c>
      <c r="I9567" s="617"/>
      <c r="J9567" s="620" t="s">
        <v>287</v>
      </c>
      <c r="K9567" s="620" t="s">
        <v>16</v>
      </c>
      <c r="L9567" s="622">
        <v>154.94</v>
      </c>
    </row>
    <row r="9568" spans="1:12" s="194" customFormat="1" ht="24.6" customHeight="1" x14ac:dyDescent="0.15">
      <c r="A9568" s="626"/>
      <c r="B9568" s="209" t="s">
        <v>291</v>
      </c>
      <c r="C9568" s="209" t="s">
        <v>5305</v>
      </c>
      <c r="D9568" s="211">
        <v>43391</v>
      </c>
      <c r="E9568" s="209" t="s">
        <v>5306</v>
      </c>
      <c r="F9568" s="614"/>
      <c r="G9568" s="615"/>
      <c r="H9568" s="618"/>
      <c r="I9568" s="619"/>
      <c r="J9568" s="621"/>
      <c r="K9568" s="621"/>
      <c r="L9568" s="623"/>
    </row>
    <row r="9569" spans="1:12" s="194" customFormat="1" ht="24.6" customHeight="1" x14ac:dyDescent="0.15">
      <c r="A9569" s="624">
        <v>1796</v>
      </c>
      <c r="B9569" s="203" t="s">
        <v>12</v>
      </c>
      <c r="C9569" s="207" t="s">
        <v>11</v>
      </c>
      <c r="D9569" s="207" t="s">
        <v>280</v>
      </c>
      <c r="E9569" s="207" t="s">
        <v>281</v>
      </c>
      <c r="F9569" s="627" t="s">
        <v>8</v>
      </c>
      <c r="G9569" s="628"/>
      <c r="H9569" s="629"/>
      <c r="I9569" s="630"/>
      <c r="J9569" s="630"/>
      <c r="K9569" s="630"/>
      <c r="L9569" s="631"/>
    </row>
    <row r="9570" spans="1:12" s="194" customFormat="1" ht="26.65" customHeight="1" x14ac:dyDescent="0.15">
      <c r="A9570" s="625"/>
      <c r="B9570" s="620" t="s">
        <v>5303</v>
      </c>
      <c r="C9570" s="632" t="s">
        <v>5304</v>
      </c>
      <c r="D9570" s="634">
        <v>43381</v>
      </c>
      <c r="E9570" s="620" t="s">
        <v>5093</v>
      </c>
      <c r="F9570" s="636" t="s">
        <v>5307</v>
      </c>
      <c r="G9570" s="637"/>
      <c r="H9570" s="610" t="s">
        <v>286</v>
      </c>
      <c r="I9570" s="611"/>
      <c r="J9570" s="209" t="s">
        <v>287</v>
      </c>
      <c r="K9570" s="209" t="s">
        <v>16</v>
      </c>
      <c r="L9570" s="210">
        <v>808.4</v>
      </c>
    </row>
    <row r="9571" spans="1:12" s="194" customFormat="1" ht="384.95" customHeight="1" x14ac:dyDescent="0.15">
      <c r="A9571" s="625"/>
      <c r="B9571" s="621"/>
      <c r="C9571" s="633"/>
      <c r="D9571" s="635"/>
      <c r="E9571" s="621"/>
      <c r="F9571" s="638"/>
      <c r="G9571" s="639"/>
      <c r="H9571" s="610" t="s">
        <v>242</v>
      </c>
      <c r="I9571" s="611"/>
      <c r="J9571" s="209" t="s">
        <v>287</v>
      </c>
      <c r="K9571" s="209" t="s">
        <v>287</v>
      </c>
      <c r="L9571" s="210">
        <v>0</v>
      </c>
    </row>
    <row r="9572" spans="1:12" s="194" customFormat="1" ht="24.6" customHeight="1" x14ac:dyDescent="0.15">
      <c r="A9572" s="625"/>
      <c r="B9572" s="203" t="s">
        <v>6</v>
      </c>
      <c r="C9572" s="207" t="s">
        <v>5</v>
      </c>
      <c r="D9572" s="207" t="s">
        <v>288</v>
      </c>
      <c r="E9572" s="207" t="s">
        <v>289</v>
      </c>
      <c r="F9572" s="612"/>
      <c r="G9572" s="613"/>
      <c r="H9572" s="616" t="s">
        <v>290</v>
      </c>
      <c r="I9572" s="617"/>
      <c r="J9572" s="620" t="s">
        <v>287</v>
      </c>
      <c r="K9572" s="620" t="s">
        <v>16</v>
      </c>
      <c r="L9572" s="622">
        <v>271.33</v>
      </c>
    </row>
    <row r="9573" spans="1:12" s="194" customFormat="1" ht="24.6" customHeight="1" x14ac:dyDescent="0.15">
      <c r="A9573" s="626"/>
      <c r="B9573" s="209" t="s">
        <v>291</v>
      </c>
      <c r="C9573" s="209" t="s">
        <v>5307</v>
      </c>
      <c r="D9573" s="211">
        <v>43391</v>
      </c>
      <c r="E9573" s="209" t="s">
        <v>5306</v>
      </c>
      <c r="F9573" s="614"/>
      <c r="G9573" s="615"/>
      <c r="H9573" s="618"/>
      <c r="I9573" s="619"/>
      <c r="J9573" s="621"/>
      <c r="K9573" s="621"/>
      <c r="L9573" s="623"/>
    </row>
    <row r="9574" spans="1:12" s="194" customFormat="1" ht="24.6" customHeight="1" x14ac:dyDescent="0.15">
      <c r="A9574" s="624">
        <v>1797</v>
      </c>
      <c r="B9574" s="203" t="s">
        <v>12</v>
      </c>
      <c r="C9574" s="207" t="s">
        <v>11</v>
      </c>
      <c r="D9574" s="207" t="s">
        <v>280</v>
      </c>
      <c r="E9574" s="207" t="s">
        <v>281</v>
      </c>
      <c r="F9574" s="627" t="s">
        <v>8</v>
      </c>
      <c r="G9574" s="628"/>
      <c r="H9574" s="629"/>
      <c r="I9574" s="630"/>
      <c r="J9574" s="630"/>
      <c r="K9574" s="630"/>
      <c r="L9574" s="631"/>
    </row>
    <row r="9575" spans="1:12" s="194" customFormat="1" ht="26.65" customHeight="1" x14ac:dyDescent="0.15">
      <c r="A9575" s="625"/>
      <c r="B9575" s="620" t="s">
        <v>5308</v>
      </c>
      <c r="C9575" s="632" t="s">
        <v>5309</v>
      </c>
      <c r="D9575" s="634">
        <v>43380</v>
      </c>
      <c r="E9575" s="620" t="s">
        <v>369</v>
      </c>
      <c r="F9575" s="636" t="s">
        <v>549</v>
      </c>
      <c r="G9575" s="637"/>
      <c r="H9575" s="610" t="s">
        <v>286</v>
      </c>
      <c r="I9575" s="611"/>
      <c r="J9575" s="209" t="s">
        <v>287</v>
      </c>
      <c r="K9575" s="209" t="s">
        <v>16</v>
      </c>
      <c r="L9575" s="210">
        <v>360</v>
      </c>
    </row>
    <row r="9576" spans="1:12" s="194" customFormat="1" ht="384.95" customHeight="1" x14ac:dyDescent="0.15">
      <c r="A9576" s="625"/>
      <c r="B9576" s="621"/>
      <c r="C9576" s="633"/>
      <c r="D9576" s="635"/>
      <c r="E9576" s="621"/>
      <c r="F9576" s="638"/>
      <c r="G9576" s="639"/>
      <c r="H9576" s="610" t="s">
        <v>242</v>
      </c>
      <c r="I9576" s="611"/>
      <c r="J9576" s="209" t="s">
        <v>287</v>
      </c>
      <c r="K9576" s="209" t="s">
        <v>16</v>
      </c>
      <c r="L9576" s="210">
        <v>502.9</v>
      </c>
    </row>
    <row r="9577" spans="1:12" s="194" customFormat="1" ht="24.6" customHeight="1" x14ac:dyDescent="0.15">
      <c r="A9577" s="625"/>
      <c r="B9577" s="203" t="s">
        <v>6</v>
      </c>
      <c r="C9577" s="207" t="s">
        <v>5</v>
      </c>
      <c r="D9577" s="207" t="s">
        <v>288</v>
      </c>
      <c r="E9577" s="207" t="s">
        <v>289</v>
      </c>
      <c r="F9577" s="612"/>
      <c r="G9577" s="613"/>
      <c r="H9577" s="616" t="s">
        <v>290</v>
      </c>
      <c r="I9577" s="617"/>
      <c r="J9577" s="620" t="s">
        <v>287</v>
      </c>
      <c r="K9577" s="620" t="s">
        <v>287</v>
      </c>
      <c r="L9577" s="622">
        <v>0</v>
      </c>
    </row>
    <row r="9578" spans="1:12" s="194" customFormat="1" ht="24.6" customHeight="1" x14ac:dyDescent="0.15">
      <c r="A9578" s="626"/>
      <c r="B9578" s="209" t="s">
        <v>1253</v>
      </c>
      <c r="C9578" s="209" t="s">
        <v>549</v>
      </c>
      <c r="D9578" s="211">
        <v>43384</v>
      </c>
      <c r="E9578" s="209" t="s">
        <v>5310</v>
      </c>
      <c r="F9578" s="614"/>
      <c r="G9578" s="615"/>
      <c r="H9578" s="618"/>
      <c r="I9578" s="619"/>
      <c r="J9578" s="621"/>
      <c r="K9578" s="621"/>
      <c r="L9578" s="623"/>
    </row>
    <row r="9579" spans="1:12" s="194" customFormat="1" ht="24.6" customHeight="1" x14ac:dyDescent="0.15">
      <c r="A9579" s="624">
        <v>1798</v>
      </c>
      <c r="B9579" s="203" t="s">
        <v>12</v>
      </c>
      <c r="C9579" s="207" t="s">
        <v>11</v>
      </c>
      <c r="D9579" s="207" t="s">
        <v>280</v>
      </c>
      <c r="E9579" s="207" t="s">
        <v>281</v>
      </c>
      <c r="F9579" s="627" t="s">
        <v>8</v>
      </c>
      <c r="G9579" s="628"/>
      <c r="H9579" s="629"/>
      <c r="I9579" s="630"/>
      <c r="J9579" s="630"/>
      <c r="K9579" s="630"/>
      <c r="L9579" s="631"/>
    </row>
    <row r="9580" spans="1:12" s="194" customFormat="1" ht="26.65" customHeight="1" x14ac:dyDescent="0.15">
      <c r="A9580" s="625"/>
      <c r="B9580" s="620" t="s">
        <v>5311</v>
      </c>
      <c r="C9580" s="632" t="s">
        <v>5312</v>
      </c>
      <c r="D9580" s="634">
        <v>43394</v>
      </c>
      <c r="E9580" s="620" t="s">
        <v>1842</v>
      </c>
      <c r="F9580" s="636" t="s">
        <v>4977</v>
      </c>
      <c r="G9580" s="637"/>
      <c r="H9580" s="610" t="s">
        <v>286</v>
      </c>
      <c r="I9580" s="611"/>
      <c r="J9580" s="209" t="s">
        <v>287</v>
      </c>
      <c r="K9580" s="209" t="s">
        <v>16</v>
      </c>
      <c r="L9580" s="210">
        <v>347.34</v>
      </c>
    </row>
    <row r="9581" spans="1:12" s="194" customFormat="1" ht="234.2" customHeight="1" x14ac:dyDescent="0.15">
      <c r="A9581" s="625"/>
      <c r="B9581" s="621"/>
      <c r="C9581" s="633"/>
      <c r="D9581" s="635"/>
      <c r="E9581" s="621"/>
      <c r="F9581" s="638"/>
      <c r="G9581" s="639"/>
      <c r="H9581" s="610" t="s">
        <v>242</v>
      </c>
      <c r="I9581" s="611"/>
      <c r="J9581" s="209" t="s">
        <v>287</v>
      </c>
      <c r="K9581" s="209" t="s">
        <v>16</v>
      </c>
      <c r="L9581" s="210">
        <v>443.78</v>
      </c>
    </row>
    <row r="9582" spans="1:12" s="194" customFormat="1" ht="24.6" customHeight="1" x14ac:dyDescent="0.15">
      <c r="A9582" s="625"/>
      <c r="B9582" s="203" t="s">
        <v>6</v>
      </c>
      <c r="C9582" s="207" t="s">
        <v>5</v>
      </c>
      <c r="D9582" s="207" t="s">
        <v>288</v>
      </c>
      <c r="E9582" s="207" t="s">
        <v>289</v>
      </c>
      <c r="F9582" s="612"/>
      <c r="G9582" s="613"/>
      <c r="H9582" s="616" t="s">
        <v>290</v>
      </c>
      <c r="I9582" s="617"/>
      <c r="J9582" s="620" t="s">
        <v>287</v>
      </c>
      <c r="K9582" s="620" t="s">
        <v>16</v>
      </c>
      <c r="L9582" s="622">
        <v>228</v>
      </c>
    </row>
    <row r="9583" spans="1:12" s="194" customFormat="1" ht="24.6" customHeight="1" x14ac:dyDescent="0.15">
      <c r="A9583" s="626"/>
      <c r="B9583" s="209" t="s">
        <v>291</v>
      </c>
      <c r="C9583" s="209" t="s">
        <v>4977</v>
      </c>
      <c r="D9583" s="211">
        <v>43396</v>
      </c>
      <c r="E9583" s="209" t="s">
        <v>810</v>
      </c>
      <c r="F9583" s="614"/>
      <c r="G9583" s="615"/>
      <c r="H9583" s="618"/>
      <c r="I9583" s="619"/>
      <c r="J9583" s="621"/>
      <c r="K9583" s="621"/>
      <c r="L9583" s="623"/>
    </row>
    <row r="9584" spans="1:12" s="194" customFormat="1" ht="24.6" customHeight="1" x14ac:dyDescent="0.15">
      <c r="A9584" s="624">
        <v>1799</v>
      </c>
      <c r="B9584" s="203" t="s">
        <v>12</v>
      </c>
      <c r="C9584" s="207" t="s">
        <v>11</v>
      </c>
      <c r="D9584" s="207" t="s">
        <v>280</v>
      </c>
      <c r="E9584" s="207" t="s">
        <v>281</v>
      </c>
      <c r="F9584" s="627" t="s">
        <v>8</v>
      </c>
      <c r="G9584" s="628"/>
      <c r="H9584" s="629"/>
      <c r="I9584" s="630"/>
      <c r="J9584" s="630"/>
      <c r="K9584" s="630"/>
      <c r="L9584" s="631"/>
    </row>
    <row r="9585" spans="1:12" s="194" customFormat="1" ht="26.65" customHeight="1" x14ac:dyDescent="0.15">
      <c r="A9585" s="625"/>
      <c r="B9585" s="620" t="s">
        <v>5311</v>
      </c>
      <c r="C9585" s="632" t="s">
        <v>5313</v>
      </c>
      <c r="D9585" s="634">
        <v>43400</v>
      </c>
      <c r="E9585" s="620" t="s">
        <v>2085</v>
      </c>
      <c r="F9585" s="636" t="s">
        <v>3143</v>
      </c>
      <c r="G9585" s="637"/>
      <c r="H9585" s="610" t="s">
        <v>286</v>
      </c>
      <c r="I9585" s="611"/>
      <c r="J9585" s="209" t="s">
        <v>287</v>
      </c>
      <c r="K9585" s="209" t="s">
        <v>16</v>
      </c>
      <c r="L9585" s="210">
        <v>320</v>
      </c>
    </row>
    <row r="9586" spans="1:12" s="194" customFormat="1" ht="169.5" customHeight="1" x14ac:dyDescent="0.15">
      <c r="A9586" s="625"/>
      <c r="B9586" s="621"/>
      <c r="C9586" s="633"/>
      <c r="D9586" s="635"/>
      <c r="E9586" s="621"/>
      <c r="F9586" s="638"/>
      <c r="G9586" s="639"/>
      <c r="H9586" s="610" t="s">
        <v>242</v>
      </c>
      <c r="I9586" s="611"/>
      <c r="J9586" s="209" t="s">
        <v>287</v>
      </c>
      <c r="K9586" s="209" t="s">
        <v>16</v>
      </c>
      <c r="L9586" s="210">
        <v>650.36</v>
      </c>
    </row>
    <row r="9587" spans="1:12" s="194" customFormat="1" ht="24.6" customHeight="1" x14ac:dyDescent="0.15">
      <c r="A9587" s="625"/>
      <c r="B9587" s="203" t="s">
        <v>6</v>
      </c>
      <c r="C9587" s="207" t="s">
        <v>5</v>
      </c>
      <c r="D9587" s="207" t="s">
        <v>288</v>
      </c>
      <c r="E9587" s="207" t="s">
        <v>289</v>
      </c>
      <c r="F9587" s="612"/>
      <c r="G9587" s="613"/>
      <c r="H9587" s="616" t="s">
        <v>290</v>
      </c>
      <c r="I9587" s="617"/>
      <c r="J9587" s="620" t="s">
        <v>287</v>
      </c>
      <c r="K9587" s="620" t="s">
        <v>16</v>
      </c>
      <c r="L9587" s="622">
        <v>1030</v>
      </c>
    </row>
    <row r="9588" spans="1:12" s="194" customFormat="1" ht="24.6" customHeight="1" x14ac:dyDescent="0.15">
      <c r="A9588" s="626"/>
      <c r="B9588" s="209" t="s">
        <v>291</v>
      </c>
      <c r="C9588" s="209" t="s">
        <v>3143</v>
      </c>
      <c r="D9588" s="211">
        <v>43406</v>
      </c>
      <c r="E9588" s="209" t="s">
        <v>2981</v>
      </c>
      <c r="F9588" s="614"/>
      <c r="G9588" s="615"/>
      <c r="H9588" s="618"/>
      <c r="I9588" s="619"/>
      <c r="J9588" s="621"/>
      <c r="K9588" s="621"/>
      <c r="L9588" s="623"/>
    </row>
    <row r="9589" spans="1:12" s="194" customFormat="1" ht="24.6" customHeight="1" x14ac:dyDescent="0.15">
      <c r="A9589" s="624">
        <v>1800</v>
      </c>
      <c r="B9589" s="203" t="s">
        <v>12</v>
      </c>
      <c r="C9589" s="207" t="s">
        <v>11</v>
      </c>
      <c r="D9589" s="207" t="s">
        <v>280</v>
      </c>
      <c r="E9589" s="207" t="s">
        <v>281</v>
      </c>
      <c r="F9589" s="627" t="s">
        <v>8</v>
      </c>
      <c r="G9589" s="628"/>
      <c r="H9589" s="629"/>
      <c r="I9589" s="630"/>
      <c r="J9589" s="630"/>
      <c r="K9589" s="630"/>
      <c r="L9589" s="631"/>
    </row>
    <row r="9590" spans="1:12" s="194" customFormat="1" ht="26.65" customHeight="1" x14ac:dyDescent="0.15">
      <c r="A9590" s="625"/>
      <c r="B9590" s="620" t="s">
        <v>5314</v>
      </c>
      <c r="C9590" s="632" t="s">
        <v>5315</v>
      </c>
      <c r="D9590" s="634">
        <v>43530</v>
      </c>
      <c r="E9590" s="620" t="s">
        <v>770</v>
      </c>
      <c r="F9590" s="636" t="s">
        <v>771</v>
      </c>
      <c r="G9590" s="637"/>
      <c r="H9590" s="610" t="s">
        <v>286</v>
      </c>
      <c r="I9590" s="611"/>
      <c r="J9590" s="209" t="s">
        <v>287</v>
      </c>
      <c r="K9590" s="209" t="s">
        <v>16</v>
      </c>
      <c r="L9590" s="210">
        <v>451.13</v>
      </c>
    </row>
    <row r="9591" spans="1:12" s="194" customFormat="1" ht="255.95" customHeight="1" x14ac:dyDescent="0.15">
      <c r="A9591" s="625"/>
      <c r="B9591" s="621"/>
      <c r="C9591" s="633"/>
      <c r="D9591" s="635"/>
      <c r="E9591" s="621"/>
      <c r="F9591" s="638"/>
      <c r="G9591" s="639"/>
      <c r="H9591" s="610" t="s">
        <v>242</v>
      </c>
      <c r="I9591" s="611"/>
      <c r="J9591" s="209" t="s">
        <v>287</v>
      </c>
      <c r="K9591" s="209" t="s">
        <v>16</v>
      </c>
      <c r="L9591" s="210">
        <v>357.95</v>
      </c>
    </row>
    <row r="9592" spans="1:12" s="194" customFormat="1" ht="24.6" customHeight="1" x14ac:dyDescent="0.15">
      <c r="A9592" s="625"/>
      <c r="B9592" s="203" t="s">
        <v>6</v>
      </c>
      <c r="C9592" s="207" t="s">
        <v>5</v>
      </c>
      <c r="D9592" s="207" t="s">
        <v>288</v>
      </c>
      <c r="E9592" s="207" t="s">
        <v>289</v>
      </c>
      <c r="F9592" s="612"/>
      <c r="G9592" s="613"/>
      <c r="H9592" s="616" t="s">
        <v>290</v>
      </c>
      <c r="I9592" s="617"/>
      <c r="J9592" s="620" t="s">
        <v>287</v>
      </c>
      <c r="K9592" s="620" t="s">
        <v>287</v>
      </c>
      <c r="L9592" s="622">
        <v>0</v>
      </c>
    </row>
    <row r="9593" spans="1:12" s="194" customFormat="1" ht="24.6" customHeight="1" x14ac:dyDescent="0.15">
      <c r="A9593" s="626"/>
      <c r="B9593" s="209" t="s">
        <v>317</v>
      </c>
      <c r="C9593" s="209" t="s">
        <v>771</v>
      </c>
      <c r="D9593" s="211">
        <v>43534</v>
      </c>
      <c r="E9593" s="209" t="s">
        <v>2190</v>
      </c>
      <c r="F9593" s="614"/>
      <c r="G9593" s="615"/>
      <c r="H9593" s="618"/>
      <c r="I9593" s="619"/>
      <c r="J9593" s="621"/>
      <c r="K9593" s="621"/>
      <c r="L9593" s="623"/>
    </row>
    <row r="9594" spans="1:12" s="194" customFormat="1" ht="24.6" customHeight="1" x14ac:dyDescent="0.15">
      <c r="A9594" s="624">
        <v>1801</v>
      </c>
      <c r="B9594" s="203" t="s">
        <v>12</v>
      </c>
      <c r="C9594" s="207" t="s">
        <v>11</v>
      </c>
      <c r="D9594" s="207" t="s">
        <v>280</v>
      </c>
      <c r="E9594" s="207" t="s">
        <v>281</v>
      </c>
      <c r="F9594" s="627" t="s">
        <v>8</v>
      </c>
      <c r="G9594" s="628"/>
      <c r="H9594" s="629"/>
      <c r="I9594" s="630"/>
      <c r="J9594" s="630"/>
      <c r="K9594" s="630"/>
      <c r="L9594" s="631"/>
    </row>
    <row r="9595" spans="1:12" s="194" customFormat="1" ht="26.65" customHeight="1" x14ac:dyDescent="0.15">
      <c r="A9595" s="625"/>
      <c r="B9595" s="620" t="s">
        <v>5314</v>
      </c>
      <c r="C9595" s="632" t="s">
        <v>5316</v>
      </c>
      <c r="D9595" s="634">
        <v>43536</v>
      </c>
      <c r="E9595" s="620" t="s">
        <v>644</v>
      </c>
      <c r="F9595" s="636" t="s">
        <v>889</v>
      </c>
      <c r="G9595" s="637"/>
      <c r="H9595" s="610" t="s">
        <v>286</v>
      </c>
      <c r="I9595" s="611"/>
      <c r="J9595" s="209" t="s">
        <v>287</v>
      </c>
      <c r="K9595" s="209" t="s">
        <v>16</v>
      </c>
      <c r="L9595" s="210">
        <v>592.79999999999995</v>
      </c>
    </row>
    <row r="9596" spans="1:12" s="194" customFormat="1" ht="180.2" customHeight="1" x14ac:dyDescent="0.15">
      <c r="A9596" s="625"/>
      <c r="B9596" s="621"/>
      <c r="C9596" s="633"/>
      <c r="D9596" s="635"/>
      <c r="E9596" s="621"/>
      <c r="F9596" s="638"/>
      <c r="G9596" s="639"/>
      <c r="H9596" s="610" t="s">
        <v>242</v>
      </c>
      <c r="I9596" s="611"/>
      <c r="J9596" s="209" t="s">
        <v>287</v>
      </c>
      <c r="K9596" s="209" t="s">
        <v>16</v>
      </c>
      <c r="L9596" s="210">
        <v>552.4</v>
      </c>
    </row>
    <row r="9597" spans="1:12" s="194" customFormat="1" ht="24.6" customHeight="1" x14ac:dyDescent="0.15">
      <c r="A9597" s="625"/>
      <c r="B9597" s="203" t="s">
        <v>6</v>
      </c>
      <c r="C9597" s="207" t="s">
        <v>5</v>
      </c>
      <c r="D9597" s="207" t="s">
        <v>288</v>
      </c>
      <c r="E9597" s="207" t="s">
        <v>289</v>
      </c>
      <c r="F9597" s="612"/>
      <c r="G9597" s="613"/>
      <c r="H9597" s="616" t="s">
        <v>290</v>
      </c>
      <c r="I9597" s="617"/>
      <c r="J9597" s="620" t="s">
        <v>287</v>
      </c>
      <c r="K9597" s="620" t="s">
        <v>287</v>
      </c>
      <c r="L9597" s="622">
        <v>0</v>
      </c>
    </row>
    <row r="9598" spans="1:12" s="194" customFormat="1" ht="24.6" customHeight="1" x14ac:dyDescent="0.15">
      <c r="A9598" s="626"/>
      <c r="B9598" s="209" t="s">
        <v>317</v>
      </c>
      <c r="C9598" s="209" t="s">
        <v>889</v>
      </c>
      <c r="D9598" s="211">
        <v>43540</v>
      </c>
      <c r="E9598" s="209" t="s">
        <v>890</v>
      </c>
      <c r="F9598" s="614"/>
      <c r="G9598" s="615"/>
      <c r="H9598" s="618"/>
      <c r="I9598" s="619"/>
      <c r="J9598" s="621"/>
      <c r="K9598" s="621"/>
      <c r="L9598" s="623"/>
    </row>
    <row r="9599" spans="1:12" s="194" customFormat="1" ht="24.6" customHeight="1" x14ac:dyDescent="0.15">
      <c r="A9599" s="624">
        <v>1802</v>
      </c>
      <c r="B9599" s="203" t="s">
        <v>12</v>
      </c>
      <c r="C9599" s="207" t="s">
        <v>11</v>
      </c>
      <c r="D9599" s="207" t="s">
        <v>280</v>
      </c>
      <c r="E9599" s="207" t="s">
        <v>281</v>
      </c>
      <c r="F9599" s="627" t="s">
        <v>8</v>
      </c>
      <c r="G9599" s="628"/>
      <c r="H9599" s="629"/>
      <c r="I9599" s="630"/>
      <c r="J9599" s="630"/>
      <c r="K9599" s="630"/>
      <c r="L9599" s="631"/>
    </row>
    <row r="9600" spans="1:12" s="194" customFormat="1" ht="26.65" customHeight="1" x14ac:dyDescent="0.15">
      <c r="A9600" s="625"/>
      <c r="B9600" s="620" t="s">
        <v>5317</v>
      </c>
      <c r="C9600" s="620" t="s">
        <v>5318</v>
      </c>
      <c r="D9600" s="634">
        <v>43406</v>
      </c>
      <c r="E9600" s="620" t="s">
        <v>1385</v>
      </c>
      <c r="F9600" s="636" t="s">
        <v>5319</v>
      </c>
      <c r="G9600" s="637"/>
      <c r="H9600" s="610" t="s">
        <v>286</v>
      </c>
      <c r="I9600" s="611"/>
      <c r="J9600" s="209" t="s">
        <v>287</v>
      </c>
      <c r="K9600" s="209" t="s">
        <v>16</v>
      </c>
      <c r="L9600" s="210">
        <v>280</v>
      </c>
    </row>
    <row r="9601" spans="1:12" s="194" customFormat="1" ht="29.85" customHeight="1" x14ac:dyDescent="0.15">
      <c r="A9601" s="625"/>
      <c r="B9601" s="621"/>
      <c r="C9601" s="621"/>
      <c r="D9601" s="635"/>
      <c r="E9601" s="621"/>
      <c r="F9601" s="638"/>
      <c r="G9601" s="639"/>
      <c r="H9601" s="610" t="s">
        <v>242</v>
      </c>
      <c r="I9601" s="611"/>
      <c r="J9601" s="209" t="s">
        <v>287</v>
      </c>
      <c r="K9601" s="209" t="s">
        <v>287</v>
      </c>
      <c r="L9601" s="210">
        <v>0</v>
      </c>
    </row>
    <row r="9602" spans="1:12" s="194" customFormat="1" ht="24.6" customHeight="1" x14ac:dyDescent="0.15">
      <c r="A9602" s="625"/>
      <c r="B9602" s="203" t="s">
        <v>6</v>
      </c>
      <c r="C9602" s="207" t="s">
        <v>5</v>
      </c>
      <c r="D9602" s="207" t="s">
        <v>288</v>
      </c>
      <c r="E9602" s="207" t="s">
        <v>289</v>
      </c>
      <c r="F9602" s="612"/>
      <c r="G9602" s="613"/>
      <c r="H9602" s="616" t="s">
        <v>290</v>
      </c>
      <c r="I9602" s="617"/>
      <c r="J9602" s="620" t="s">
        <v>287</v>
      </c>
      <c r="K9602" s="620" t="s">
        <v>287</v>
      </c>
      <c r="L9602" s="622">
        <v>0</v>
      </c>
    </row>
    <row r="9603" spans="1:12" s="194" customFormat="1" ht="24.6" customHeight="1" x14ac:dyDescent="0.15">
      <c r="A9603" s="626"/>
      <c r="B9603" s="209" t="s">
        <v>790</v>
      </c>
      <c r="C9603" s="209" t="s">
        <v>5319</v>
      </c>
      <c r="D9603" s="211">
        <v>43408</v>
      </c>
      <c r="E9603" s="209" t="s">
        <v>2763</v>
      </c>
      <c r="F9603" s="614"/>
      <c r="G9603" s="615"/>
      <c r="H9603" s="618"/>
      <c r="I9603" s="619"/>
      <c r="J9603" s="621"/>
      <c r="K9603" s="621"/>
      <c r="L9603" s="623"/>
    </row>
    <row r="9604" spans="1:12" s="194" customFormat="1" ht="24.6" customHeight="1" x14ac:dyDescent="0.15">
      <c r="A9604" s="624">
        <v>1803</v>
      </c>
      <c r="B9604" s="203" t="s">
        <v>12</v>
      </c>
      <c r="C9604" s="207" t="s">
        <v>11</v>
      </c>
      <c r="D9604" s="207" t="s">
        <v>280</v>
      </c>
      <c r="E9604" s="207" t="s">
        <v>281</v>
      </c>
      <c r="F9604" s="627" t="s">
        <v>8</v>
      </c>
      <c r="G9604" s="628"/>
      <c r="H9604" s="629"/>
      <c r="I9604" s="630"/>
      <c r="J9604" s="630"/>
      <c r="K9604" s="630"/>
      <c r="L9604" s="631"/>
    </row>
    <row r="9605" spans="1:12" s="194" customFormat="1" ht="26.65" customHeight="1" x14ac:dyDescent="0.15">
      <c r="A9605" s="625"/>
      <c r="B9605" s="620" t="s">
        <v>5317</v>
      </c>
      <c r="C9605" s="620" t="s">
        <v>5320</v>
      </c>
      <c r="D9605" s="634">
        <v>43503</v>
      </c>
      <c r="E9605" s="620" t="s">
        <v>3032</v>
      </c>
      <c r="F9605" s="636" t="s">
        <v>5321</v>
      </c>
      <c r="G9605" s="637"/>
      <c r="H9605" s="610" t="s">
        <v>286</v>
      </c>
      <c r="I9605" s="611"/>
      <c r="J9605" s="209" t="s">
        <v>287</v>
      </c>
      <c r="K9605" s="209" t="s">
        <v>16</v>
      </c>
      <c r="L9605" s="210">
        <v>74</v>
      </c>
    </row>
    <row r="9606" spans="1:12" s="194" customFormat="1" ht="19.149999999999999" customHeight="1" x14ac:dyDescent="0.15">
      <c r="A9606" s="625"/>
      <c r="B9606" s="621"/>
      <c r="C9606" s="621"/>
      <c r="D9606" s="635"/>
      <c r="E9606" s="621"/>
      <c r="F9606" s="638"/>
      <c r="G9606" s="639"/>
      <c r="H9606" s="610" t="s">
        <v>242</v>
      </c>
      <c r="I9606" s="611"/>
      <c r="J9606" s="209" t="s">
        <v>287</v>
      </c>
      <c r="K9606" s="209" t="s">
        <v>287</v>
      </c>
      <c r="L9606" s="210">
        <v>0</v>
      </c>
    </row>
    <row r="9607" spans="1:12" s="194" customFormat="1" ht="24.6" customHeight="1" x14ac:dyDescent="0.15">
      <c r="A9607" s="625"/>
      <c r="B9607" s="203" t="s">
        <v>6</v>
      </c>
      <c r="C9607" s="207" t="s">
        <v>5</v>
      </c>
      <c r="D9607" s="207" t="s">
        <v>288</v>
      </c>
      <c r="E9607" s="207" t="s">
        <v>289</v>
      </c>
      <c r="F9607" s="612"/>
      <c r="G9607" s="613"/>
      <c r="H9607" s="616" t="s">
        <v>290</v>
      </c>
      <c r="I9607" s="617"/>
      <c r="J9607" s="620" t="s">
        <v>287</v>
      </c>
      <c r="K9607" s="620" t="s">
        <v>16</v>
      </c>
      <c r="L9607" s="622">
        <v>742.25</v>
      </c>
    </row>
    <row r="9608" spans="1:12" s="194" customFormat="1" ht="24.6" customHeight="1" x14ac:dyDescent="0.15">
      <c r="A9608" s="626"/>
      <c r="B9608" s="209" t="s">
        <v>790</v>
      </c>
      <c r="C9608" s="209" t="s">
        <v>5321</v>
      </c>
      <c r="D9608" s="211">
        <v>43507</v>
      </c>
      <c r="E9608" s="209" t="s">
        <v>5322</v>
      </c>
      <c r="F9608" s="614"/>
      <c r="G9608" s="615"/>
      <c r="H9608" s="618"/>
      <c r="I9608" s="619"/>
      <c r="J9608" s="621"/>
      <c r="K9608" s="621"/>
      <c r="L9608" s="623"/>
    </row>
    <row r="9609" spans="1:12" s="194" customFormat="1" ht="24.6" customHeight="1" x14ac:dyDescent="0.15">
      <c r="A9609" s="624">
        <v>1804</v>
      </c>
      <c r="B9609" s="203" t="s">
        <v>12</v>
      </c>
      <c r="C9609" s="207" t="s">
        <v>11</v>
      </c>
      <c r="D9609" s="207" t="s">
        <v>280</v>
      </c>
      <c r="E9609" s="207" t="s">
        <v>281</v>
      </c>
      <c r="F9609" s="627" t="s">
        <v>8</v>
      </c>
      <c r="G9609" s="628"/>
      <c r="H9609" s="629"/>
      <c r="I9609" s="630"/>
      <c r="J9609" s="630"/>
      <c r="K9609" s="630"/>
      <c r="L9609" s="631"/>
    </row>
    <row r="9610" spans="1:12" s="194" customFormat="1" ht="26.65" customHeight="1" x14ac:dyDescent="0.15">
      <c r="A9610" s="625"/>
      <c r="B9610" s="620" t="s">
        <v>5317</v>
      </c>
      <c r="C9610" s="632" t="s">
        <v>5323</v>
      </c>
      <c r="D9610" s="634">
        <v>43547</v>
      </c>
      <c r="E9610" s="620" t="s">
        <v>2452</v>
      </c>
      <c r="F9610" s="636" t="s">
        <v>5324</v>
      </c>
      <c r="G9610" s="637"/>
      <c r="H9610" s="610" t="s">
        <v>286</v>
      </c>
      <c r="I9610" s="611"/>
      <c r="J9610" s="209" t="s">
        <v>287</v>
      </c>
      <c r="K9610" s="209" t="s">
        <v>16</v>
      </c>
      <c r="L9610" s="210">
        <v>404</v>
      </c>
    </row>
    <row r="9611" spans="1:12" s="194" customFormat="1" ht="105" customHeight="1" x14ac:dyDescent="0.15">
      <c r="A9611" s="625"/>
      <c r="B9611" s="621"/>
      <c r="C9611" s="633"/>
      <c r="D9611" s="635"/>
      <c r="E9611" s="621"/>
      <c r="F9611" s="638"/>
      <c r="G9611" s="639"/>
      <c r="H9611" s="610" t="s">
        <v>242</v>
      </c>
      <c r="I9611" s="611"/>
      <c r="J9611" s="209" t="s">
        <v>287</v>
      </c>
      <c r="K9611" s="209" t="s">
        <v>287</v>
      </c>
      <c r="L9611" s="210">
        <v>0</v>
      </c>
    </row>
    <row r="9612" spans="1:12" s="194" customFormat="1" ht="24.6" customHeight="1" x14ac:dyDescent="0.15">
      <c r="A9612" s="625"/>
      <c r="B9612" s="203" t="s">
        <v>6</v>
      </c>
      <c r="C9612" s="207" t="s">
        <v>5</v>
      </c>
      <c r="D9612" s="207" t="s">
        <v>288</v>
      </c>
      <c r="E9612" s="207" t="s">
        <v>289</v>
      </c>
      <c r="F9612" s="612"/>
      <c r="G9612" s="613"/>
      <c r="H9612" s="616" t="s">
        <v>290</v>
      </c>
      <c r="I9612" s="617"/>
      <c r="J9612" s="620" t="s">
        <v>287</v>
      </c>
      <c r="K9612" s="620" t="s">
        <v>16</v>
      </c>
      <c r="L9612" s="622">
        <v>210</v>
      </c>
    </row>
    <row r="9613" spans="1:12" s="194" customFormat="1" ht="24.6" customHeight="1" x14ac:dyDescent="0.15">
      <c r="A9613" s="626"/>
      <c r="B9613" s="209" t="s">
        <v>790</v>
      </c>
      <c r="C9613" s="209" t="s">
        <v>5324</v>
      </c>
      <c r="D9613" s="211">
        <v>43552</v>
      </c>
      <c r="E9613" s="209" t="s">
        <v>681</v>
      </c>
      <c r="F9613" s="614"/>
      <c r="G9613" s="615"/>
      <c r="H9613" s="618"/>
      <c r="I9613" s="619"/>
      <c r="J9613" s="621"/>
      <c r="K9613" s="621"/>
      <c r="L9613" s="623"/>
    </row>
    <row r="9614" spans="1:12" s="194" customFormat="1" ht="24.6" customHeight="1" x14ac:dyDescent="0.15">
      <c r="A9614" s="624">
        <v>1805</v>
      </c>
      <c r="B9614" s="203" t="s">
        <v>12</v>
      </c>
      <c r="C9614" s="207" t="s">
        <v>11</v>
      </c>
      <c r="D9614" s="207" t="s">
        <v>280</v>
      </c>
      <c r="E9614" s="207" t="s">
        <v>281</v>
      </c>
      <c r="F9614" s="627" t="s">
        <v>8</v>
      </c>
      <c r="G9614" s="628"/>
      <c r="H9614" s="629"/>
      <c r="I9614" s="630"/>
      <c r="J9614" s="630"/>
      <c r="K9614" s="630"/>
      <c r="L9614" s="631"/>
    </row>
    <row r="9615" spans="1:12" s="194" customFormat="1" ht="26.65" customHeight="1" x14ac:dyDescent="0.15">
      <c r="A9615" s="625"/>
      <c r="B9615" s="620" t="s">
        <v>5325</v>
      </c>
      <c r="C9615" s="632" t="s">
        <v>5326</v>
      </c>
      <c r="D9615" s="634">
        <v>43442</v>
      </c>
      <c r="E9615" s="620" t="s">
        <v>1168</v>
      </c>
      <c r="F9615" s="636" t="s">
        <v>1169</v>
      </c>
      <c r="G9615" s="637"/>
      <c r="H9615" s="610" t="s">
        <v>286</v>
      </c>
      <c r="I9615" s="611"/>
      <c r="J9615" s="209" t="s">
        <v>287</v>
      </c>
      <c r="K9615" s="209" t="s">
        <v>16</v>
      </c>
      <c r="L9615" s="210">
        <v>576</v>
      </c>
    </row>
    <row r="9616" spans="1:12" s="194" customFormat="1" ht="202.15" customHeight="1" x14ac:dyDescent="0.15">
      <c r="A9616" s="625"/>
      <c r="B9616" s="621"/>
      <c r="C9616" s="633"/>
      <c r="D9616" s="635"/>
      <c r="E9616" s="621"/>
      <c r="F9616" s="638"/>
      <c r="G9616" s="639"/>
      <c r="H9616" s="610" t="s">
        <v>242</v>
      </c>
      <c r="I9616" s="611"/>
      <c r="J9616" s="209" t="s">
        <v>287</v>
      </c>
      <c r="K9616" s="209" t="s">
        <v>16</v>
      </c>
      <c r="L9616" s="210">
        <v>3660</v>
      </c>
    </row>
    <row r="9617" spans="1:12" s="194" customFormat="1" ht="24.6" customHeight="1" x14ac:dyDescent="0.15">
      <c r="A9617" s="625"/>
      <c r="B9617" s="203" t="s">
        <v>6</v>
      </c>
      <c r="C9617" s="207" t="s">
        <v>5</v>
      </c>
      <c r="D9617" s="207" t="s">
        <v>288</v>
      </c>
      <c r="E9617" s="207" t="s">
        <v>289</v>
      </c>
      <c r="F9617" s="612"/>
      <c r="G9617" s="613"/>
      <c r="H9617" s="616" t="s">
        <v>290</v>
      </c>
      <c r="I9617" s="617"/>
      <c r="J9617" s="620" t="s">
        <v>287</v>
      </c>
      <c r="K9617" s="620" t="s">
        <v>287</v>
      </c>
      <c r="L9617" s="622">
        <v>0</v>
      </c>
    </row>
    <row r="9618" spans="1:12" s="194" customFormat="1" ht="24.6" customHeight="1" x14ac:dyDescent="0.15">
      <c r="A9618" s="626"/>
      <c r="B9618" s="209" t="s">
        <v>460</v>
      </c>
      <c r="C9618" s="209" t="s">
        <v>1169</v>
      </c>
      <c r="D9618" s="211">
        <v>43446</v>
      </c>
      <c r="E9618" s="209" t="s">
        <v>414</v>
      </c>
      <c r="F9618" s="614"/>
      <c r="G9618" s="615"/>
      <c r="H9618" s="618"/>
      <c r="I9618" s="619"/>
      <c r="J9618" s="621"/>
      <c r="K9618" s="621"/>
      <c r="L9618" s="623"/>
    </row>
    <row r="9619" spans="1:12" s="194" customFormat="1" ht="24.6" customHeight="1" x14ac:dyDescent="0.15">
      <c r="A9619" s="624">
        <v>1806</v>
      </c>
      <c r="B9619" s="203" t="s">
        <v>12</v>
      </c>
      <c r="C9619" s="207" t="s">
        <v>11</v>
      </c>
      <c r="D9619" s="207" t="s">
        <v>280</v>
      </c>
      <c r="E9619" s="207" t="s">
        <v>281</v>
      </c>
      <c r="F9619" s="627" t="s">
        <v>8</v>
      </c>
      <c r="G9619" s="628"/>
      <c r="H9619" s="629"/>
      <c r="I9619" s="630"/>
      <c r="J9619" s="630"/>
      <c r="K9619" s="630"/>
      <c r="L9619" s="631"/>
    </row>
    <row r="9620" spans="1:12" s="194" customFormat="1" ht="26.65" customHeight="1" x14ac:dyDescent="0.15">
      <c r="A9620" s="625"/>
      <c r="B9620" s="620" t="s">
        <v>5327</v>
      </c>
      <c r="C9620" s="632" t="s">
        <v>5328</v>
      </c>
      <c r="D9620" s="634">
        <v>43515</v>
      </c>
      <c r="E9620" s="620" t="s">
        <v>453</v>
      </c>
      <c r="F9620" s="636" t="s">
        <v>5329</v>
      </c>
      <c r="G9620" s="637"/>
      <c r="H9620" s="610" t="s">
        <v>286</v>
      </c>
      <c r="I9620" s="611"/>
      <c r="J9620" s="209" t="s">
        <v>287</v>
      </c>
      <c r="K9620" s="209" t="s">
        <v>16</v>
      </c>
      <c r="L9620" s="210">
        <v>449.26</v>
      </c>
    </row>
    <row r="9621" spans="1:12" s="194" customFormat="1" ht="409.6" customHeight="1" x14ac:dyDescent="0.15">
      <c r="A9621" s="625"/>
      <c r="B9621" s="640"/>
      <c r="C9621" s="641"/>
      <c r="D9621" s="642"/>
      <c r="E9621" s="640"/>
      <c r="F9621" s="643"/>
      <c r="G9621" s="644"/>
      <c r="H9621" s="616" t="s">
        <v>242</v>
      </c>
      <c r="I9621" s="617"/>
      <c r="J9621" s="620" t="s">
        <v>287</v>
      </c>
      <c r="K9621" s="620" t="s">
        <v>16</v>
      </c>
      <c r="L9621" s="622">
        <v>383.35</v>
      </c>
    </row>
    <row r="9622" spans="1:12" s="194" customFormat="1" ht="41.1" customHeight="1" x14ac:dyDescent="0.15">
      <c r="A9622" s="625"/>
      <c r="B9622" s="621"/>
      <c r="C9622" s="633"/>
      <c r="D9622" s="635"/>
      <c r="E9622" s="621"/>
      <c r="F9622" s="638"/>
      <c r="G9622" s="639"/>
      <c r="H9622" s="618"/>
      <c r="I9622" s="619"/>
      <c r="J9622" s="621"/>
      <c r="K9622" s="621"/>
      <c r="L9622" s="623"/>
    </row>
    <row r="9623" spans="1:12" s="194" customFormat="1" ht="24.6" customHeight="1" x14ac:dyDescent="0.15">
      <c r="A9623" s="625"/>
      <c r="B9623" s="203" t="s">
        <v>6</v>
      </c>
      <c r="C9623" s="207" t="s">
        <v>5</v>
      </c>
      <c r="D9623" s="207" t="s">
        <v>288</v>
      </c>
      <c r="E9623" s="207" t="s">
        <v>289</v>
      </c>
      <c r="F9623" s="612"/>
      <c r="G9623" s="613"/>
      <c r="H9623" s="616" t="s">
        <v>290</v>
      </c>
      <c r="I9623" s="617"/>
      <c r="J9623" s="620" t="s">
        <v>287</v>
      </c>
      <c r="K9623" s="620" t="s">
        <v>287</v>
      </c>
      <c r="L9623" s="622">
        <v>0</v>
      </c>
    </row>
    <row r="9624" spans="1:12" s="194" customFormat="1" ht="24.6" customHeight="1" x14ac:dyDescent="0.15">
      <c r="A9624" s="626"/>
      <c r="B9624" s="209" t="s">
        <v>291</v>
      </c>
      <c r="C9624" s="209" t="s">
        <v>5329</v>
      </c>
      <c r="D9624" s="211">
        <v>43517</v>
      </c>
      <c r="E9624" s="209" t="s">
        <v>1226</v>
      </c>
      <c r="F9624" s="614"/>
      <c r="G9624" s="615"/>
      <c r="H9624" s="618"/>
      <c r="I9624" s="619"/>
      <c r="J9624" s="621"/>
      <c r="K9624" s="621"/>
      <c r="L9624" s="623"/>
    </row>
    <row r="9625" spans="1:12" s="194" customFormat="1" ht="24.6" customHeight="1" x14ac:dyDescent="0.15">
      <c r="A9625" s="624">
        <v>1807</v>
      </c>
      <c r="B9625" s="203" t="s">
        <v>12</v>
      </c>
      <c r="C9625" s="207" t="s">
        <v>11</v>
      </c>
      <c r="D9625" s="207" t="s">
        <v>280</v>
      </c>
      <c r="E9625" s="207" t="s">
        <v>281</v>
      </c>
      <c r="F9625" s="627" t="s">
        <v>8</v>
      </c>
      <c r="G9625" s="628"/>
      <c r="H9625" s="629"/>
      <c r="I9625" s="630"/>
      <c r="J9625" s="630"/>
      <c r="K9625" s="630"/>
      <c r="L9625" s="631"/>
    </row>
    <row r="9626" spans="1:12" s="194" customFormat="1" ht="26.65" customHeight="1" x14ac:dyDescent="0.15">
      <c r="A9626" s="625"/>
      <c r="B9626" s="620" t="s">
        <v>5330</v>
      </c>
      <c r="C9626" s="632" t="s">
        <v>5331</v>
      </c>
      <c r="D9626" s="634">
        <v>43389</v>
      </c>
      <c r="E9626" s="620" t="s">
        <v>432</v>
      </c>
      <c r="F9626" s="636" t="s">
        <v>5332</v>
      </c>
      <c r="G9626" s="637"/>
      <c r="H9626" s="610" t="s">
        <v>286</v>
      </c>
      <c r="I9626" s="611"/>
      <c r="J9626" s="209" t="s">
        <v>287</v>
      </c>
      <c r="K9626" s="209" t="s">
        <v>16</v>
      </c>
      <c r="L9626" s="210">
        <v>444.22</v>
      </c>
    </row>
    <row r="9627" spans="1:12" s="194" customFormat="1" ht="223.5" customHeight="1" x14ac:dyDescent="0.15">
      <c r="A9627" s="625"/>
      <c r="B9627" s="621"/>
      <c r="C9627" s="633"/>
      <c r="D9627" s="635"/>
      <c r="E9627" s="621"/>
      <c r="F9627" s="638"/>
      <c r="G9627" s="639"/>
      <c r="H9627" s="610" t="s">
        <v>242</v>
      </c>
      <c r="I9627" s="611"/>
      <c r="J9627" s="209" t="s">
        <v>287</v>
      </c>
      <c r="K9627" s="209" t="s">
        <v>16</v>
      </c>
      <c r="L9627" s="210">
        <v>496.36</v>
      </c>
    </row>
    <row r="9628" spans="1:12" s="194" customFormat="1" ht="24.6" customHeight="1" x14ac:dyDescent="0.15">
      <c r="A9628" s="625"/>
      <c r="B9628" s="203" t="s">
        <v>6</v>
      </c>
      <c r="C9628" s="207" t="s">
        <v>5</v>
      </c>
      <c r="D9628" s="207" t="s">
        <v>288</v>
      </c>
      <c r="E9628" s="207" t="s">
        <v>289</v>
      </c>
      <c r="F9628" s="612"/>
      <c r="G9628" s="613"/>
      <c r="H9628" s="616" t="s">
        <v>290</v>
      </c>
      <c r="I9628" s="617"/>
      <c r="J9628" s="620" t="s">
        <v>287</v>
      </c>
      <c r="K9628" s="620" t="s">
        <v>287</v>
      </c>
      <c r="L9628" s="622">
        <v>0</v>
      </c>
    </row>
    <row r="9629" spans="1:12" s="194" customFormat="1" ht="35.1" customHeight="1" x14ac:dyDescent="0.15">
      <c r="A9629" s="626"/>
      <c r="B9629" s="209" t="s">
        <v>1105</v>
      </c>
      <c r="C9629" s="209" t="s">
        <v>5332</v>
      </c>
      <c r="D9629" s="211">
        <v>43391</v>
      </c>
      <c r="E9629" s="209" t="s">
        <v>3141</v>
      </c>
      <c r="F9629" s="614"/>
      <c r="G9629" s="615"/>
      <c r="H9629" s="618"/>
      <c r="I9629" s="619"/>
      <c r="J9629" s="621"/>
      <c r="K9629" s="621"/>
      <c r="L9629" s="623"/>
    </row>
    <row r="9630" spans="1:12" s="194" customFormat="1" ht="24.6" customHeight="1" x14ac:dyDescent="0.15">
      <c r="A9630" s="624">
        <v>1808</v>
      </c>
      <c r="B9630" s="203" t="s">
        <v>12</v>
      </c>
      <c r="C9630" s="207" t="s">
        <v>11</v>
      </c>
      <c r="D9630" s="207" t="s">
        <v>280</v>
      </c>
      <c r="E9630" s="207" t="s">
        <v>281</v>
      </c>
      <c r="F9630" s="627" t="s">
        <v>8</v>
      </c>
      <c r="G9630" s="628"/>
      <c r="H9630" s="629"/>
      <c r="I9630" s="630"/>
      <c r="J9630" s="630"/>
      <c r="K9630" s="630"/>
      <c r="L9630" s="631"/>
    </row>
    <row r="9631" spans="1:12" s="194" customFormat="1" ht="26.65" customHeight="1" x14ac:dyDescent="0.15">
      <c r="A9631" s="625"/>
      <c r="B9631" s="620" t="s">
        <v>5333</v>
      </c>
      <c r="C9631" s="632" t="s">
        <v>5334</v>
      </c>
      <c r="D9631" s="634">
        <v>43375</v>
      </c>
      <c r="E9631" s="620" t="s">
        <v>607</v>
      </c>
      <c r="F9631" s="636" t="s">
        <v>3148</v>
      </c>
      <c r="G9631" s="637"/>
      <c r="H9631" s="610" t="s">
        <v>286</v>
      </c>
      <c r="I9631" s="611"/>
      <c r="J9631" s="209" t="s">
        <v>16</v>
      </c>
      <c r="K9631" s="209" t="s">
        <v>287</v>
      </c>
      <c r="L9631" s="210">
        <v>1250</v>
      </c>
    </row>
    <row r="9632" spans="1:12" s="194" customFormat="1" ht="409.6" customHeight="1" x14ac:dyDescent="0.15">
      <c r="A9632" s="625"/>
      <c r="B9632" s="640"/>
      <c r="C9632" s="641"/>
      <c r="D9632" s="642"/>
      <c r="E9632" s="640"/>
      <c r="F9632" s="643"/>
      <c r="G9632" s="644"/>
      <c r="H9632" s="616" t="s">
        <v>242</v>
      </c>
      <c r="I9632" s="617"/>
      <c r="J9632" s="620" t="s">
        <v>287</v>
      </c>
      <c r="K9632" s="620" t="s">
        <v>287</v>
      </c>
      <c r="L9632" s="622">
        <v>0</v>
      </c>
    </row>
    <row r="9633" spans="1:12" s="194" customFormat="1" ht="41.1" customHeight="1" x14ac:dyDescent="0.15">
      <c r="A9633" s="625"/>
      <c r="B9633" s="621"/>
      <c r="C9633" s="633"/>
      <c r="D9633" s="635"/>
      <c r="E9633" s="621"/>
      <c r="F9633" s="638"/>
      <c r="G9633" s="639"/>
      <c r="H9633" s="618"/>
      <c r="I9633" s="619"/>
      <c r="J9633" s="621"/>
      <c r="K9633" s="621"/>
      <c r="L9633" s="623"/>
    </row>
    <row r="9634" spans="1:12" s="194" customFormat="1" ht="24.6" customHeight="1" x14ac:dyDescent="0.15">
      <c r="A9634" s="625"/>
      <c r="B9634" s="203" t="s">
        <v>6</v>
      </c>
      <c r="C9634" s="207" t="s">
        <v>5</v>
      </c>
      <c r="D9634" s="207" t="s">
        <v>288</v>
      </c>
      <c r="E9634" s="207" t="s">
        <v>289</v>
      </c>
      <c r="F9634" s="612"/>
      <c r="G9634" s="613"/>
      <c r="H9634" s="616" t="s">
        <v>290</v>
      </c>
      <c r="I9634" s="617"/>
      <c r="J9634" s="620" t="s">
        <v>287</v>
      </c>
      <c r="K9634" s="620" t="s">
        <v>287</v>
      </c>
      <c r="L9634" s="622">
        <v>0</v>
      </c>
    </row>
    <row r="9635" spans="1:12" s="194" customFormat="1" ht="24.6" customHeight="1" x14ac:dyDescent="0.15">
      <c r="A9635" s="626"/>
      <c r="B9635" s="209" t="s">
        <v>317</v>
      </c>
      <c r="C9635" s="209" t="s">
        <v>3148</v>
      </c>
      <c r="D9635" s="211">
        <v>43382</v>
      </c>
      <c r="E9635" s="209" t="s">
        <v>4118</v>
      </c>
      <c r="F9635" s="614"/>
      <c r="G9635" s="615"/>
      <c r="H9635" s="618"/>
      <c r="I9635" s="619"/>
      <c r="J9635" s="621"/>
      <c r="K9635" s="621"/>
      <c r="L9635" s="623"/>
    </row>
    <row r="9636" spans="1:12" s="194" customFormat="1" ht="24.6" customHeight="1" x14ac:dyDescent="0.15">
      <c r="A9636" s="624">
        <v>1809</v>
      </c>
      <c r="B9636" s="203" t="s">
        <v>12</v>
      </c>
      <c r="C9636" s="207" t="s">
        <v>11</v>
      </c>
      <c r="D9636" s="207" t="s">
        <v>280</v>
      </c>
      <c r="E9636" s="207" t="s">
        <v>281</v>
      </c>
      <c r="F9636" s="627" t="s">
        <v>8</v>
      </c>
      <c r="G9636" s="628"/>
      <c r="H9636" s="629"/>
      <c r="I9636" s="630"/>
      <c r="J9636" s="630"/>
      <c r="K9636" s="630"/>
      <c r="L9636" s="631"/>
    </row>
    <row r="9637" spans="1:12" s="194" customFormat="1" ht="26.65" customHeight="1" x14ac:dyDescent="0.15">
      <c r="A9637" s="625"/>
      <c r="B9637" s="620" t="s">
        <v>5333</v>
      </c>
      <c r="C9637" s="632" t="s">
        <v>5335</v>
      </c>
      <c r="D9637" s="634">
        <v>43387</v>
      </c>
      <c r="E9637" s="620" t="s">
        <v>1258</v>
      </c>
      <c r="F9637" s="636" t="s">
        <v>3112</v>
      </c>
      <c r="G9637" s="637"/>
      <c r="H9637" s="610" t="s">
        <v>286</v>
      </c>
      <c r="I9637" s="611"/>
      <c r="J9637" s="209" t="s">
        <v>287</v>
      </c>
      <c r="K9637" s="209" t="s">
        <v>16</v>
      </c>
      <c r="L9637" s="210">
        <v>879.99</v>
      </c>
    </row>
    <row r="9638" spans="1:12" s="194" customFormat="1" ht="409.6" customHeight="1" x14ac:dyDescent="0.15">
      <c r="A9638" s="625"/>
      <c r="B9638" s="640"/>
      <c r="C9638" s="641"/>
      <c r="D9638" s="642"/>
      <c r="E9638" s="640"/>
      <c r="F9638" s="643"/>
      <c r="G9638" s="644"/>
      <c r="H9638" s="616" t="s">
        <v>242</v>
      </c>
      <c r="I9638" s="617"/>
      <c r="J9638" s="620" t="s">
        <v>287</v>
      </c>
      <c r="K9638" s="620" t="s">
        <v>16</v>
      </c>
      <c r="L9638" s="622">
        <v>1367.01</v>
      </c>
    </row>
    <row r="9639" spans="1:12" s="194" customFormat="1" ht="396.2" customHeight="1" x14ac:dyDescent="0.15">
      <c r="A9639" s="625"/>
      <c r="B9639" s="621"/>
      <c r="C9639" s="633"/>
      <c r="D9639" s="635"/>
      <c r="E9639" s="621"/>
      <c r="F9639" s="638"/>
      <c r="G9639" s="639"/>
      <c r="H9639" s="618"/>
      <c r="I9639" s="619"/>
      <c r="J9639" s="621"/>
      <c r="K9639" s="621"/>
      <c r="L9639" s="623"/>
    </row>
    <row r="9640" spans="1:12" s="194" customFormat="1" ht="24.6" customHeight="1" x14ac:dyDescent="0.15">
      <c r="A9640" s="625"/>
      <c r="B9640" s="203" t="s">
        <v>6</v>
      </c>
      <c r="C9640" s="207" t="s">
        <v>5</v>
      </c>
      <c r="D9640" s="207" t="s">
        <v>288</v>
      </c>
      <c r="E9640" s="207" t="s">
        <v>289</v>
      </c>
      <c r="F9640" s="612"/>
      <c r="G9640" s="613"/>
      <c r="H9640" s="616" t="s">
        <v>290</v>
      </c>
      <c r="I9640" s="617"/>
      <c r="J9640" s="620" t="s">
        <v>287</v>
      </c>
      <c r="K9640" s="620" t="s">
        <v>16</v>
      </c>
      <c r="L9640" s="622">
        <v>1500</v>
      </c>
    </row>
    <row r="9641" spans="1:12" s="194" customFormat="1" ht="24.6" customHeight="1" x14ac:dyDescent="0.15">
      <c r="A9641" s="626"/>
      <c r="B9641" s="209" t="s">
        <v>317</v>
      </c>
      <c r="C9641" s="209" t="s">
        <v>3112</v>
      </c>
      <c r="D9641" s="211">
        <v>43394</v>
      </c>
      <c r="E9641" s="209" t="s">
        <v>5336</v>
      </c>
      <c r="F9641" s="614"/>
      <c r="G9641" s="615"/>
      <c r="H9641" s="618"/>
      <c r="I9641" s="619"/>
      <c r="J9641" s="621"/>
      <c r="K9641" s="621"/>
      <c r="L9641" s="623"/>
    </row>
    <row r="9642" spans="1:12" s="194" customFormat="1" ht="24.6" customHeight="1" x14ac:dyDescent="0.15">
      <c r="A9642" s="624">
        <v>1810</v>
      </c>
      <c r="B9642" s="203" t="s">
        <v>12</v>
      </c>
      <c r="C9642" s="207" t="s">
        <v>11</v>
      </c>
      <c r="D9642" s="207" t="s">
        <v>280</v>
      </c>
      <c r="E9642" s="207" t="s">
        <v>281</v>
      </c>
      <c r="F9642" s="627" t="s">
        <v>8</v>
      </c>
      <c r="G9642" s="628"/>
      <c r="H9642" s="629"/>
      <c r="I9642" s="630"/>
      <c r="J9642" s="630"/>
      <c r="K9642" s="630"/>
      <c r="L9642" s="631"/>
    </row>
    <row r="9643" spans="1:12" s="194" customFormat="1" ht="26.65" customHeight="1" x14ac:dyDescent="0.15">
      <c r="A9643" s="625"/>
      <c r="B9643" s="620" t="s">
        <v>5333</v>
      </c>
      <c r="C9643" s="632" t="s">
        <v>5335</v>
      </c>
      <c r="D9643" s="634">
        <v>43387</v>
      </c>
      <c r="E9643" s="620" t="s">
        <v>1258</v>
      </c>
      <c r="F9643" s="636" t="s">
        <v>465</v>
      </c>
      <c r="G9643" s="637"/>
      <c r="H9643" s="610" t="s">
        <v>286</v>
      </c>
      <c r="I9643" s="611"/>
      <c r="J9643" s="209" t="s">
        <v>16</v>
      </c>
      <c r="K9643" s="209" t="s">
        <v>287</v>
      </c>
      <c r="L9643" s="210">
        <v>714</v>
      </c>
    </row>
    <row r="9644" spans="1:12" s="194" customFormat="1" ht="409.6" customHeight="1" x14ac:dyDescent="0.15">
      <c r="A9644" s="625"/>
      <c r="B9644" s="640"/>
      <c r="C9644" s="641"/>
      <c r="D9644" s="642"/>
      <c r="E9644" s="640"/>
      <c r="F9644" s="643"/>
      <c r="G9644" s="644"/>
      <c r="H9644" s="616" t="s">
        <v>242</v>
      </c>
      <c r="I9644" s="617"/>
      <c r="J9644" s="620" t="s">
        <v>287</v>
      </c>
      <c r="K9644" s="620" t="s">
        <v>287</v>
      </c>
      <c r="L9644" s="622">
        <v>0</v>
      </c>
    </row>
    <row r="9645" spans="1:12" s="194" customFormat="1" ht="396.2" customHeight="1" x14ac:dyDescent="0.15">
      <c r="A9645" s="625"/>
      <c r="B9645" s="621"/>
      <c r="C9645" s="633"/>
      <c r="D9645" s="635"/>
      <c r="E9645" s="621"/>
      <c r="F9645" s="638"/>
      <c r="G9645" s="639"/>
      <c r="H9645" s="618"/>
      <c r="I9645" s="619"/>
      <c r="J9645" s="621"/>
      <c r="K9645" s="621"/>
      <c r="L9645" s="623"/>
    </row>
    <row r="9646" spans="1:12" s="194" customFormat="1" ht="24.6" customHeight="1" x14ac:dyDescent="0.15">
      <c r="A9646" s="625"/>
      <c r="B9646" s="203" t="s">
        <v>6</v>
      </c>
      <c r="C9646" s="207" t="s">
        <v>5</v>
      </c>
      <c r="D9646" s="207" t="s">
        <v>288</v>
      </c>
      <c r="E9646" s="207" t="s">
        <v>289</v>
      </c>
      <c r="F9646" s="612"/>
      <c r="G9646" s="613"/>
      <c r="H9646" s="616" t="s">
        <v>290</v>
      </c>
      <c r="I9646" s="617"/>
      <c r="J9646" s="620" t="s">
        <v>16</v>
      </c>
      <c r="K9646" s="620" t="s">
        <v>16</v>
      </c>
      <c r="L9646" s="622">
        <v>998</v>
      </c>
    </row>
    <row r="9647" spans="1:12" s="194" customFormat="1" ht="24.6" customHeight="1" x14ac:dyDescent="0.15">
      <c r="A9647" s="626"/>
      <c r="B9647" s="209" t="s">
        <v>317</v>
      </c>
      <c r="C9647" s="209" t="s">
        <v>465</v>
      </c>
      <c r="D9647" s="211">
        <v>43394</v>
      </c>
      <c r="E9647" s="209" t="s">
        <v>5336</v>
      </c>
      <c r="F9647" s="614"/>
      <c r="G9647" s="615"/>
      <c r="H9647" s="618"/>
      <c r="I9647" s="619"/>
      <c r="J9647" s="621"/>
      <c r="K9647" s="621"/>
      <c r="L9647" s="623"/>
    </row>
    <row r="9648" spans="1:12" s="194" customFormat="1" ht="24.6" customHeight="1" x14ac:dyDescent="0.15">
      <c r="A9648" s="624">
        <v>1811</v>
      </c>
      <c r="B9648" s="203" t="s">
        <v>12</v>
      </c>
      <c r="C9648" s="207" t="s">
        <v>11</v>
      </c>
      <c r="D9648" s="207" t="s">
        <v>280</v>
      </c>
      <c r="E9648" s="207" t="s">
        <v>281</v>
      </c>
      <c r="F9648" s="627" t="s">
        <v>8</v>
      </c>
      <c r="G9648" s="628"/>
      <c r="H9648" s="629"/>
      <c r="I9648" s="630"/>
      <c r="J9648" s="630"/>
      <c r="K9648" s="630"/>
      <c r="L9648" s="631"/>
    </row>
    <row r="9649" spans="1:12" s="194" customFormat="1" ht="26.65" customHeight="1" x14ac:dyDescent="0.15">
      <c r="A9649" s="625"/>
      <c r="B9649" s="620" t="s">
        <v>5337</v>
      </c>
      <c r="C9649" s="632" t="s">
        <v>5338</v>
      </c>
      <c r="D9649" s="634">
        <v>43450</v>
      </c>
      <c r="E9649" s="620" t="s">
        <v>442</v>
      </c>
      <c r="F9649" s="636" t="s">
        <v>443</v>
      </c>
      <c r="G9649" s="637"/>
      <c r="H9649" s="610" t="s">
        <v>286</v>
      </c>
      <c r="I9649" s="611"/>
      <c r="J9649" s="209" t="s">
        <v>287</v>
      </c>
      <c r="K9649" s="209" t="s">
        <v>16</v>
      </c>
      <c r="L9649" s="210">
        <v>346.14</v>
      </c>
    </row>
    <row r="9650" spans="1:12" s="194" customFormat="1" ht="115.7" customHeight="1" x14ac:dyDescent="0.15">
      <c r="A9650" s="625"/>
      <c r="B9650" s="621"/>
      <c r="C9650" s="633"/>
      <c r="D9650" s="635"/>
      <c r="E9650" s="621"/>
      <c r="F9650" s="638"/>
      <c r="G9650" s="639"/>
      <c r="H9650" s="610" t="s">
        <v>242</v>
      </c>
      <c r="I9650" s="611"/>
      <c r="J9650" s="209" t="s">
        <v>287</v>
      </c>
      <c r="K9650" s="209" t="s">
        <v>16</v>
      </c>
      <c r="L9650" s="210">
        <v>284.68</v>
      </c>
    </row>
    <row r="9651" spans="1:12" s="194" customFormat="1" ht="24.6" customHeight="1" x14ac:dyDescent="0.15">
      <c r="A9651" s="625"/>
      <c r="B9651" s="203" t="s">
        <v>6</v>
      </c>
      <c r="C9651" s="207" t="s">
        <v>5</v>
      </c>
      <c r="D9651" s="207" t="s">
        <v>288</v>
      </c>
      <c r="E9651" s="207" t="s">
        <v>289</v>
      </c>
      <c r="F9651" s="612"/>
      <c r="G9651" s="613"/>
      <c r="H9651" s="616" t="s">
        <v>290</v>
      </c>
      <c r="I9651" s="617"/>
      <c r="J9651" s="620" t="s">
        <v>287</v>
      </c>
      <c r="K9651" s="620" t="s">
        <v>287</v>
      </c>
      <c r="L9651" s="622">
        <v>0</v>
      </c>
    </row>
    <row r="9652" spans="1:12" s="194" customFormat="1" ht="24.6" customHeight="1" x14ac:dyDescent="0.15">
      <c r="A9652" s="626"/>
      <c r="B9652" s="209" t="s">
        <v>5339</v>
      </c>
      <c r="C9652" s="209" t="s">
        <v>443</v>
      </c>
      <c r="D9652" s="211">
        <v>43452</v>
      </c>
      <c r="E9652" s="209" t="s">
        <v>4367</v>
      </c>
      <c r="F9652" s="614"/>
      <c r="G9652" s="615"/>
      <c r="H9652" s="618"/>
      <c r="I9652" s="619"/>
      <c r="J9652" s="621"/>
      <c r="K9652" s="621"/>
      <c r="L9652" s="623"/>
    </row>
    <row r="9653" spans="1:12" s="194" customFormat="1" ht="24.6" customHeight="1" x14ac:dyDescent="0.15">
      <c r="A9653" s="624">
        <v>1812</v>
      </c>
      <c r="B9653" s="203" t="s">
        <v>12</v>
      </c>
      <c r="C9653" s="207" t="s">
        <v>11</v>
      </c>
      <c r="D9653" s="207" t="s">
        <v>280</v>
      </c>
      <c r="E9653" s="207" t="s">
        <v>281</v>
      </c>
      <c r="F9653" s="627" t="s">
        <v>8</v>
      </c>
      <c r="G9653" s="628"/>
      <c r="H9653" s="629"/>
      <c r="I9653" s="630"/>
      <c r="J9653" s="630"/>
      <c r="K9653" s="630"/>
      <c r="L9653" s="631"/>
    </row>
    <row r="9654" spans="1:12" s="194" customFormat="1" ht="26.65" customHeight="1" x14ac:dyDescent="0.15">
      <c r="A9654" s="625"/>
      <c r="B9654" s="620" t="s">
        <v>5340</v>
      </c>
      <c r="C9654" s="632" t="s">
        <v>5341</v>
      </c>
      <c r="D9654" s="634">
        <v>43443</v>
      </c>
      <c r="E9654" s="620" t="s">
        <v>321</v>
      </c>
      <c r="F9654" s="636" t="s">
        <v>1293</v>
      </c>
      <c r="G9654" s="637"/>
      <c r="H9654" s="610" t="s">
        <v>286</v>
      </c>
      <c r="I9654" s="611"/>
      <c r="J9654" s="209" t="s">
        <v>287</v>
      </c>
      <c r="K9654" s="209" t="s">
        <v>16</v>
      </c>
      <c r="L9654" s="210">
        <v>540</v>
      </c>
    </row>
    <row r="9655" spans="1:12" s="194" customFormat="1" ht="288" customHeight="1" x14ac:dyDescent="0.15">
      <c r="A9655" s="625"/>
      <c r="B9655" s="621"/>
      <c r="C9655" s="633"/>
      <c r="D9655" s="635"/>
      <c r="E9655" s="621"/>
      <c r="F9655" s="638"/>
      <c r="G9655" s="639"/>
      <c r="H9655" s="610" t="s">
        <v>242</v>
      </c>
      <c r="I9655" s="611"/>
      <c r="J9655" s="209" t="s">
        <v>287</v>
      </c>
      <c r="K9655" s="209" t="s">
        <v>16</v>
      </c>
      <c r="L9655" s="210">
        <v>484.95</v>
      </c>
    </row>
    <row r="9656" spans="1:12" s="194" customFormat="1" ht="24.6" customHeight="1" x14ac:dyDescent="0.15">
      <c r="A9656" s="625"/>
      <c r="B9656" s="203" t="s">
        <v>6</v>
      </c>
      <c r="C9656" s="207" t="s">
        <v>5</v>
      </c>
      <c r="D9656" s="207" t="s">
        <v>288</v>
      </c>
      <c r="E9656" s="207" t="s">
        <v>289</v>
      </c>
      <c r="F9656" s="612"/>
      <c r="G9656" s="613"/>
      <c r="H9656" s="616" t="s">
        <v>290</v>
      </c>
      <c r="I9656" s="617"/>
      <c r="J9656" s="620" t="s">
        <v>287</v>
      </c>
      <c r="K9656" s="620" t="s">
        <v>16</v>
      </c>
      <c r="L9656" s="622">
        <v>1125</v>
      </c>
    </row>
    <row r="9657" spans="1:12" s="194" customFormat="1" ht="35.1" customHeight="1" x14ac:dyDescent="0.15">
      <c r="A9657" s="626"/>
      <c r="B9657" s="209" t="s">
        <v>5342</v>
      </c>
      <c r="C9657" s="209" t="s">
        <v>1293</v>
      </c>
      <c r="D9657" s="211">
        <v>43447</v>
      </c>
      <c r="E9657" s="209" t="s">
        <v>3154</v>
      </c>
      <c r="F9657" s="614"/>
      <c r="G9657" s="615"/>
      <c r="H9657" s="618"/>
      <c r="I9657" s="619"/>
      <c r="J9657" s="621"/>
      <c r="K9657" s="621"/>
      <c r="L9657" s="623"/>
    </row>
    <row r="9658" spans="1:12" s="194" customFormat="1" ht="24.6" customHeight="1" x14ac:dyDescent="0.15">
      <c r="A9658" s="624">
        <v>1813</v>
      </c>
      <c r="B9658" s="203" t="s">
        <v>12</v>
      </c>
      <c r="C9658" s="207" t="s">
        <v>11</v>
      </c>
      <c r="D9658" s="207" t="s">
        <v>280</v>
      </c>
      <c r="E9658" s="207" t="s">
        <v>281</v>
      </c>
      <c r="F9658" s="627" t="s">
        <v>8</v>
      </c>
      <c r="G9658" s="628"/>
      <c r="H9658" s="629"/>
      <c r="I9658" s="630"/>
      <c r="J9658" s="630"/>
      <c r="K9658" s="630"/>
      <c r="L9658" s="631"/>
    </row>
    <row r="9659" spans="1:12" s="194" customFormat="1" ht="26.65" customHeight="1" x14ac:dyDescent="0.15">
      <c r="A9659" s="625"/>
      <c r="B9659" s="620" t="s">
        <v>5343</v>
      </c>
      <c r="C9659" s="632" t="s">
        <v>5344</v>
      </c>
      <c r="D9659" s="634">
        <v>43401</v>
      </c>
      <c r="E9659" s="620" t="s">
        <v>1058</v>
      </c>
      <c r="F9659" s="636" t="s">
        <v>1059</v>
      </c>
      <c r="G9659" s="637"/>
      <c r="H9659" s="610" t="s">
        <v>286</v>
      </c>
      <c r="I9659" s="611"/>
      <c r="J9659" s="209" t="s">
        <v>287</v>
      </c>
      <c r="K9659" s="209" t="s">
        <v>16</v>
      </c>
      <c r="L9659" s="210">
        <v>281</v>
      </c>
    </row>
    <row r="9660" spans="1:12" s="194" customFormat="1" ht="255.95" customHeight="1" x14ac:dyDescent="0.15">
      <c r="A9660" s="625"/>
      <c r="B9660" s="621"/>
      <c r="C9660" s="633"/>
      <c r="D9660" s="635"/>
      <c r="E9660" s="621"/>
      <c r="F9660" s="638"/>
      <c r="G9660" s="639"/>
      <c r="H9660" s="610" t="s">
        <v>242</v>
      </c>
      <c r="I9660" s="611"/>
      <c r="J9660" s="209" t="s">
        <v>287</v>
      </c>
      <c r="K9660" s="209" t="s">
        <v>16</v>
      </c>
      <c r="L9660" s="210">
        <v>176</v>
      </c>
    </row>
    <row r="9661" spans="1:12" s="194" customFormat="1" ht="24.6" customHeight="1" x14ac:dyDescent="0.15">
      <c r="A9661" s="625"/>
      <c r="B9661" s="203" t="s">
        <v>6</v>
      </c>
      <c r="C9661" s="207" t="s">
        <v>5</v>
      </c>
      <c r="D9661" s="207" t="s">
        <v>288</v>
      </c>
      <c r="E9661" s="207" t="s">
        <v>289</v>
      </c>
      <c r="F9661" s="612"/>
      <c r="G9661" s="613"/>
      <c r="H9661" s="616" t="s">
        <v>290</v>
      </c>
      <c r="I9661" s="617"/>
      <c r="J9661" s="620" t="s">
        <v>287</v>
      </c>
      <c r="K9661" s="620" t="s">
        <v>287</v>
      </c>
      <c r="L9661" s="622">
        <v>0</v>
      </c>
    </row>
    <row r="9662" spans="1:12" s="194" customFormat="1" ht="24.6" customHeight="1" x14ac:dyDescent="0.15">
      <c r="A9662" s="626"/>
      <c r="B9662" s="209" t="s">
        <v>460</v>
      </c>
      <c r="C9662" s="209" t="s">
        <v>1059</v>
      </c>
      <c r="D9662" s="211">
        <v>43403</v>
      </c>
      <c r="E9662" s="209" t="s">
        <v>717</v>
      </c>
      <c r="F9662" s="614"/>
      <c r="G9662" s="615"/>
      <c r="H9662" s="618"/>
      <c r="I9662" s="619"/>
      <c r="J9662" s="621"/>
      <c r="K9662" s="621"/>
      <c r="L9662" s="623"/>
    </row>
    <row r="9663" spans="1:12" s="194" customFormat="1" ht="24.6" customHeight="1" x14ac:dyDescent="0.15">
      <c r="A9663" s="624">
        <v>1814</v>
      </c>
      <c r="B9663" s="203" t="s">
        <v>12</v>
      </c>
      <c r="C9663" s="207" t="s">
        <v>11</v>
      </c>
      <c r="D9663" s="207" t="s">
        <v>280</v>
      </c>
      <c r="E9663" s="207" t="s">
        <v>281</v>
      </c>
      <c r="F9663" s="627" t="s">
        <v>8</v>
      </c>
      <c r="G9663" s="628"/>
      <c r="H9663" s="629"/>
      <c r="I9663" s="630"/>
      <c r="J9663" s="630"/>
      <c r="K9663" s="630"/>
      <c r="L9663" s="631"/>
    </row>
    <row r="9664" spans="1:12" s="194" customFormat="1" ht="26.65" customHeight="1" x14ac:dyDescent="0.15">
      <c r="A9664" s="625"/>
      <c r="B9664" s="620" t="s">
        <v>5343</v>
      </c>
      <c r="C9664" s="632" t="s">
        <v>5345</v>
      </c>
      <c r="D9664" s="634">
        <v>43404</v>
      </c>
      <c r="E9664" s="620" t="s">
        <v>3281</v>
      </c>
      <c r="F9664" s="636" t="s">
        <v>5172</v>
      </c>
      <c r="G9664" s="637"/>
      <c r="H9664" s="610" t="s">
        <v>286</v>
      </c>
      <c r="I9664" s="611"/>
      <c r="J9664" s="209" t="s">
        <v>287</v>
      </c>
      <c r="K9664" s="209" t="s">
        <v>16</v>
      </c>
      <c r="L9664" s="210">
        <v>1056</v>
      </c>
    </row>
    <row r="9665" spans="1:12" s="194" customFormat="1" ht="409.6" customHeight="1" x14ac:dyDescent="0.15">
      <c r="A9665" s="625"/>
      <c r="B9665" s="640"/>
      <c r="C9665" s="641"/>
      <c r="D9665" s="642"/>
      <c r="E9665" s="640"/>
      <c r="F9665" s="643"/>
      <c r="G9665" s="644"/>
      <c r="H9665" s="616" t="s">
        <v>242</v>
      </c>
      <c r="I9665" s="617"/>
      <c r="J9665" s="620" t="s">
        <v>287</v>
      </c>
      <c r="K9665" s="620" t="s">
        <v>287</v>
      </c>
      <c r="L9665" s="622">
        <v>0</v>
      </c>
    </row>
    <row r="9666" spans="1:12" s="194" customFormat="1" ht="396.2" customHeight="1" x14ac:dyDescent="0.15">
      <c r="A9666" s="625"/>
      <c r="B9666" s="621"/>
      <c r="C9666" s="633"/>
      <c r="D9666" s="635"/>
      <c r="E9666" s="621"/>
      <c r="F9666" s="638"/>
      <c r="G9666" s="639"/>
      <c r="H9666" s="618"/>
      <c r="I9666" s="619"/>
      <c r="J9666" s="621"/>
      <c r="K9666" s="621"/>
      <c r="L9666" s="623"/>
    </row>
    <row r="9667" spans="1:12" s="194" customFormat="1" ht="24.6" customHeight="1" x14ac:dyDescent="0.15">
      <c r="A9667" s="625"/>
      <c r="B9667" s="203" t="s">
        <v>6</v>
      </c>
      <c r="C9667" s="207" t="s">
        <v>5</v>
      </c>
      <c r="D9667" s="207" t="s">
        <v>288</v>
      </c>
      <c r="E9667" s="207" t="s">
        <v>289</v>
      </c>
      <c r="F9667" s="612"/>
      <c r="G9667" s="613"/>
      <c r="H9667" s="616" t="s">
        <v>290</v>
      </c>
      <c r="I9667" s="617"/>
      <c r="J9667" s="620" t="s">
        <v>287</v>
      </c>
      <c r="K9667" s="620" t="s">
        <v>16</v>
      </c>
      <c r="L9667" s="622">
        <v>350</v>
      </c>
    </row>
    <row r="9668" spans="1:12" s="194" customFormat="1" ht="24.6" customHeight="1" x14ac:dyDescent="0.15">
      <c r="A9668" s="626"/>
      <c r="B9668" s="209" t="s">
        <v>460</v>
      </c>
      <c r="C9668" s="209" t="s">
        <v>5172</v>
      </c>
      <c r="D9668" s="211">
        <v>43413</v>
      </c>
      <c r="E9668" s="209" t="s">
        <v>5346</v>
      </c>
      <c r="F9668" s="614"/>
      <c r="G9668" s="615"/>
      <c r="H9668" s="618"/>
      <c r="I9668" s="619"/>
      <c r="J9668" s="621"/>
      <c r="K9668" s="621"/>
      <c r="L9668" s="623"/>
    </row>
    <row r="9669" spans="1:12" s="194" customFormat="1" ht="24.6" customHeight="1" x14ac:dyDescent="0.15">
      <c r="A9669" s="624">
        <v>1815</v>
      </c>
      <c r="B9669" s="203" t="s">
        <v>12</v>
      </c>
      <c r="C9669" s="207" t="s">
        <v>11</v>
      </c>
      <c r="D9669" s="207" t="s">
        <v>280</v>
      </c>
      <c r="E9669" s="207" t="s">
        <v>281</v>
      </c>
      <c r="F9669" s="627" t="s">
        <v>8</v>
      </c>
      <c r="G9669" s="628"/>
      <c r="H9669" s="629"/>
      <c r="I9669" s="630"/>
      <c r="J9669" s="630"/>
      <c r="K9669" s="630"/>
      <c r="L9669" s="631"/>
    </row>
    <row r="9670" spans="1:12" s="194" customFormat="1" ht="26.65" customHeight="1" x14ac:dyDescent="0.15">
      <c r="A9670" s="625"/>
      <c r="B9670" s="620" t="s">
        <v>5343</v>
      </c>
      <c r="C9670" s="632" t="s">
        <v>5347</v>
      </c>
      <c r="D9670" s="634">
        <v>43505</v>
      </c>
      <c r="E9670" s="620" t="s">
        <v>596</v>
      </c>
      <c r="F9670" s="636" t="s">
        <v>1970</v>
      </c>
      <c r="G9670" s="637"/>
      <c r="H9670" s="610" t="s">
        <v>286</v>
      </c>
      <c r="I9670" s="611"/>
      <c r="J9670" s="209" t="s">
        <v>287</v>
      </c>
      <c r="K9670" s="209" t="s">
        <v>287</v>
      </c>
      <c r="L9670" s="210">
        <v>0</v>
      </c>
    </row>
    <row r="9671" spans="1:12" s="194" customFormat="1" ht="409.6" customHeight="1" x14ac:dyDescent="0.15">
      <c r="A9671" s="625"/>
      <c r="B9671" s="640"/>
      <c r="C9671" s="641"/>
      <c r="D9671" s="642"/>
      <c r="E9671" s="640"/>
      <c r="F9671" s="643"/>
      <c r="G9671" s="644"/>
      <c r="H9671" s="616" t="s">
        <v>242</v>
      </c>
      <c r="I9671" s="617"/>
      <c r="J9671" s="620" t="s">
        <v>287</v>
      </c>
      <c r="K9671" s="620" t="s">
        <v>287</v>
      </c>
      <c r="L9671" s="622">
        <v>0</v>
      </c>
    </row>
    <row r="9672" spans="1:12" s="194" customFormat="1" ht="409.6" customHeight="1" x14ac:dyDescent="0.15">
      <c r="A9672" s="625"/>
      <c r="B9672" s="640"/>
      <c r="C9672" s="641"/>
      <c r="D9672" s="642"/>
      <c r="E9672" s="640"/>
      <c r="F9672" s="643"/>
      <c r="G9672" s="644"/>
      <c r="H9672" s="646"/>
      <c r="I9672" s="647"/>
      <c r="J9672" s="640"/>
      <c r="K9672" s="640"/>
      <c r="L9672" s="645"/>
    </row>
    <row r="9673" spans="1:12" s="194" customFormat="1" ht="138.6" customHeight="1" x14ac:dyDescent="0.15">
      <c r="A9673" s="625"/>
      <c r="B9673" s="621"/>
      <c r="C9673" s="633"/>
      <c r="D9673" s="635"/>
      <c r="E9673" s="621"/>
      <c r="F9673" s="638"/>
      <c r="G9673" s="639"/>
      <c r="H9673" s="618"/>
      <c r="I9673" s="619"/>
      <c r="J9673" s="621"/>
      <c r="K9673" s="621"/>
      <c r="L9673" s="623"/>
    </row>
    <row r="9674" spans="1:12" s="194" customFormat="1" ht="24.6" customHeight="1" x14ac:dyDescent="0.15">
      <c r="A9674" s="625"/>
      <c r="B9674" s="203" t="s">
        <v>6</v>
      </c>
      <c r="C9674" s="207" t="s">
        <v>5</v>
      </c>
      <c r="D9674" s="207" t="s">
        <v>288</v>
      </c>
      <c r="E9674" s="207" t="s">
        <v>289</v>
      </c>
      <c r="F9674" s="612"/>
      <c r="G9674" s="613"/>
      <c r="H9674" s="616" t="s">
        <v>290</v>
      </c>
      <c r="I9674" s="617"/>
      <c r="J9674" s="620" t="s">
        <v>16</v>
      </c>
      <c r="K9674" s="620" t="s">
        <v>287</v>
      </c>
      <c r="L9674" s="622">
        <v>1645</v>
      </c>
    </row>
    <row r="9675" spans="1:12" s="194" customFormat="1" ht="24.6" customHeight="1" x14ac:dyDescent="0.15">
      <c r="A9675" s="626"/>
      <c r="B9675" s="209" t="s">
        <v>460</v>
      </c>
      <c r="C9675" s="209" t="s">
        <v>1970</v>
      </c>
      <c r="D9675" s="211">
        <v>43512</v>
      </c>
      <c r="E9675" s="209" t="s">
        <v>2736</v>
      </c>
      <c r="F9675" s="614"/>
      <c r="G9675" s="615"/>
      <c r="H9675" s="618"/>
      <c r="I9675" s="619"/>
      <c r="J9675" s="621"/>
      <c r="K9675" s="621"/>
      <c r="L9675" s="623"/>
    </row>
    <row r="9676" spans="1:12" s="194" customFormat="1" ht="24.6" customHeight="1" x14ac:dyDescent="0.15">
      <c r="A9676" s="624">
        <v>1816</v>
      </c>
      <c r="B9676" s="203" t="s">
        <v>12</v>
      </c>
      <c r="C9676" s="207" t="s">
        <v>11</v>
      </c>
      <c r="D9676" s="207" t="s">
        <v>280</v>
      </c>
      <c r="E9676" s="207" t="s">
        <v>281</v>
      </c>
      <c r="F9676" s="627" t="s">
        <v>8</v>
      </c>
      <c r="G9676" s="628"/>
      <c r="H9676" s="629"/>
      <c r="I9676" s="630"/>
      <c r="J9676" s="630"/>
      <c r="K9676" s="630"/>
      <c r="L9676" s="631"/>
    </row>
    <row r="9677" spans="1:12" s="194" customFormat="1" ht="26.65" customHeight="1" x14ac:dyDescent="0.15">
      <c r="A9677" s="625"/>
      <c r="B9677" s="620" t="s">
        <v>5348</v>
      </c>
      <c r="C9677" s="632" t="s">
        <v>5349</v>
      </c>
      <c r="D9677" s="634">
        <v>43448</v>
      </c>
      <c r="E9677" s="620" t="s">
        <v>1003</v>
      </c>
      <c r="F9677" s="636" t="s">
        <v>5350</v>
      </c>
      <c r="G9677" s="637"/>
      <c r="H9677" s="610" t="s">
        <v>286</v>
      </c>
      <c r="I9677" s="611"/>
      <c r="J9677" s="209" t="s">
        <v>287</v>
      </c>
      <c r="K9677" s="209" t="s">
        <v>16</v>
      </c>
      <c r="L9677" s="210">
        <v>513</v>
      </c>
    </row>
    <row r="9678" spans="1:12" s="194" customFormat="1" ht="288" customHeight="1" x14ac:dyDescent="0.15">
      <c r="A9678" s="625"/>
      <c r="B9678" s="621"/>
      <c r="C9678" s="633"/>
      <c r="D9678" s="635"/>
      <c r="E9678" s="621"/>
      <c r="F9678" s="638"/>
      <c r="G9678" s="639"/>
      <c r="H9678" s="610" t="s">
        <v>242</v>
      </c>
      <c r="I9678" s="611"/>
      <c r="J9678" s="209" t="s">
        <v>287</v>
      </c>
      <c r="K9678" s="209" t="s">
        <v>16</v>
      </c>
      <c r="L9678" s="210">
        <v>3320.18</v>
      </c>
    </row>
    <row r="9679" spans="1:12" s="194" customFormat="1" ht="24.6" customHeight="1" x14ac:dyDescent="0.15">
      <c r="A9679" s="625"/>
      <c r="B9679" s="203" t="s">
        <v>6</v>
      </c>
      <c r="C9679" s="207" t="s">
        <v>5</v>
      </c>
      <c r="D9679" s="207" t="s">
        <v>288</v>
      </c>
      <c r="E9679" s="207" t="s">
        <v>289</v>
      </c>
      <c r="F9679" s="612"/>
      <c r="G9679" s="613"/>
      <c r="H9679" s="616" t="s">
        <v>290</v>
      </c>
      <c r="I9679" s="617"/>
      <c r="J9679" s="620" t="s">
        <v>287</v>
      </c>
      <c r="K9679" s="620" t="s">
        <v>287</v>
      </c>
      <c r="L9679" s="622">
        <v>0</v>
      </c>
    </row>
    <row r="9680" spans="1:12" s="194" customFormat="1" ht="35.1" customHeight="1" x14ac:dyDescent="0.15">
      <c r="A9680" s="626"/>
      <c r="B9680" s="209" t="s">
        <v>1105</v>
      </c>
      <c r="C9680" s="209" t="s">
        <v>5350</v>
      </c>
      <c r="D9680" s="211">
        <v>43454</v>
      </c>
      <c r="E9680" s="209" t="s">
        <v>5351</v>
      </c>
      <c r="F9680" s="614"/>
      <c r="G9680" s="615"/>
      <c r="H9680" s="618"/>
      <c r="I9680" s="619"/>
      <c r="J9680" s="621"/>
      <c r="K9680" s="621"/>
      <c r="L9680" s="623"/>
    </row>
    <row r="9681" spans="1:12" s="194" customFormat="1" ht="24.6" customHeight="1" x14ac:dyDescent="0.15">
      <c r="A9681" s="624">
        <v>1817</v>
      </c>
      <c r="B9681" s="203" t="s">
        <v>12</v>
      </c>
      <c r="C9681" s="207" t="s">
        <v>11</v>
      </c>
      <c r="D9681" s="207" t="s">
        <v>280</v>
      </c>
      <c r="E9681" s="207" t="s">
        <v>281</v>
      </c>
      <c r="F9681" s="627" t="s">
        <v>8</v>
      </c>
      <c r="G9681" s="628"/>
      <c r="H9681" s="629"/>
      <c r="I9681" s="630"/>
      <c r="J9681" s="630"/>
      <c r="K9681" s="630"/>
      <c r="L9681" s="631"/>
    </row>
    <row r="9682" spans="1:12" s="194" customFormat="1" ht="26.65" customHeight="1" x14ac:dyDescent="0.15">
      <c r="A9682" s="625"/>
      <c r="B9682" s="620" t="s">
        <v>5348</v>
      </c>
      <c r="C9682" s="632" t="s">
        <v>5349</v>
      </c>
      <c r="D9682" s="634">
        <v>43448</v>
      </c>
      <c r="E9682" s="620" t="s">
        <v>1003</v>
      </c>
      <c r="F9682" s="636" t="s">
        <v>357</v>
      </c>
      <c r="G9682" s="637"/>
      <c r="H9682" s="610" t="s">
        <v>286</v>
      </c>
      <c r="I9682" s="611"/>
      <c r="J9682" s="209" t="s">
        <v>287</v>
      </c>
      <c r="K9682" s="209" t="s">
        <v>16</v>
      </c>
      <c r="L9682" s="210">
        <v>271.14</v>
      </c>
    </row>
    <row r="9683" spans="1:12" s="194" customFormat="1" ht="288" customHeight="1" x14ac:dyDescent="0.15">
      <c r="A9683" s="625"/>
      <c r="B9683" s="621"/>
      <c r="C9683" s="633"/>
      <c r="D9683" s="635"/>
      <c r="E9683" s="621"/>
      <c r="F9683" s="638"/>
      <c r="G9683" s="639"/>
      <c r="H9683" s="610" t="s">
        <v>242</v>
      </c>
      <c r="I9683" s="611"/>
      <c r="J9683" s="209" t="s">
        <v>287</v>
      </c>
      <c r="K9683" s="209" t="s">
        <v>16</v>
      </c>
      <c r="L9683" s="210">
        <v>93.63</v>
      </c>
    </row>
    <row r="9684" spans="1:12" s="194" customFormat="1" ht="24.6" customHeight="1" x14ac:dyDescent="0.15">
      <c r="A9684" s="625"/>
      <c r="B9684" s="203" t="s">
        <v>6</v>
      </c>
      <c r="C9684" s="207" t="s">
        <v>5</v>
      </c>
      <c r="D9684" s="207" t="s">
        <v>288</v>
      </c>
      <c r="E9684" s="207" t="s">
        <v>289</v>
      </c>
      <c r="F9684" s="612"/>
      <c r="G9684" s="613"/>
      <c r="H9684" s="616" t="s">
        <v>290</v>
      </c>
      <c r="I9684" s="617"/>
      <c r="J9684" s="620" t="s">
        <v>287</v>
      </c>
      <c r="K9684" s="620" t="s">
        <v>16</v>
      </c>
      <c r="L9684" s="622">
        <v>50</v>
      </c>
    </row>
    <row r="9685" spans="1:12" s="194" customFormat="1" ht="35.1" customHeight="1" x14ac:dyDescent="0.15">
      <c r="A9685" s="626"/>
      <c r="B9685" s="209" t="s">
        <v>1105</v>
      </c>
      <c r="C9685" s="209" t="s">
        <v>357</v>
      </c>
      <c r="D9685" s="211">
        <v>43454</v>
      </c>
      <c r="E9685" s="209" t="s">
        <v>5351</v>
      </c>
      <c r="F9685" s="614"/>
      <c r="G9685" s="615"/>
      <c r="H9685" s="618"/>
      <c r="I9685" s="619"/>
      <c r="J9685" s="621"/>
      <c r="K9685" s="621"/>
      <c r="L9685" s="623"/>
    </row>
    <row r="9686" spans="1:12" s="194" customFormat="1" ht="24.6" customHeight="1" x14ac:dyDescent="0.15">
      <c r="A9686" s="624">
        <v>1818</v>
      </c>
      <c r="B9686" s="203" t="s">
        <v>12</v>
      </c>
      <c r="C9686" s="207" t="s">
        <v>11</v>
      </c>
      <c r="D9686" s="207" t="s">
        <v>280</v>
      </c>
      <c r="E9686" s="207" t="s">
        <v>281</v>
      </c>
      <c r="F9686" s="627" t="s">
        <v>8</v>
      </c>
      <c r="G9686" s="628"/>
      <c r="H9686" s="629"/>
      <c r="I9686" s="630"/>
      <c r="J9686" s="630"/>
      <c r="K9686" s="630"/>
      <c r="L9686" s="631"/>
    </row>
    <row r="9687" spans="1:12" s="194" customFormat="1" ht="26.65" customHeight="1" x14ac:dyDescent="0.15">
      <c r="A9687" s="625"/>
      <c r="B9687" s="620" t="s">
        <v>5352</v>
      </c>
      <c r="C9687" s="632" t="s">
        <v>5353</v>
      </c>
      <c r="D9687" s="634">
        <v>43527</v>
      </c>
      <c r="E9687" s="620" t="s">
        <v>349</v>
      </c>
      <c r="F9687" s="636" t="s">
        <v>350</v>
      </c>
      <c r="G9687" s="637"/>
      <c r="H9687" s="610" t="s">
        <v>286</v>
      </c>
      <c r="I9687" s="611"/>
      <c r="J9687" s="209" t="s">
        <v>287</v>
      </c>
      <c r="K9687" s="209" t="s">
        <v>16</v>
      </c>
      <c r="L9687" s="210">
        <v>643.44000000000005</v>
      </c>
    </row>
    <row r="9688" spans="1:12" s="194" customFormat="1" ht="202.15" customHeight="1" x14ac:dyDescent="0.15">
      <c r="A9688" s="625"/>
      <c r="B9688" s="621"/>
      <c r="C9688" s="633"/>
      <c r="D9688" s="635"/>
      <c r="E9688" s="621"/>
      <c r="F9688" s="638"/>
      <c r="G9688" s="639"/>
      <c r="H9688" s="610" t="s">
        <v>242</v>
      </c>
      <c r="I9688" s="611"/>
      <c r="J9688" s="209" t="s">
        <v>287</v>
      </c>
      <c r="K9688" s="209" t="s">
        <v>16</v>
      </c>
      <c r="L9688" s="210">
        <v>2845.85</v>
      </c>
    </row>
    <row r="9689" spans="1:12" s="194" customFormat="1" ht="24.6" customHeight="1" x14ac:dyDescent="0.15">
      <c r="A9689" s="625"/>
      <c r="B9689" s="203" t="s">
        <v>6</v>
      </c>
      <c r="C9689" s="207" t="s">
        <v>5</v>
      </c>
      <c r="D9689" s="207" t="s">
        <v>288</v>
      </c>
      <c r="E9689" s="207" t="s">
        <v>289</v>
      </c>
      <c r="F9689" s="612"/>
      <c r="G9689" s="613"/>
      <c r="H9689" s="616" t="s">
        <v>290</v>
      </c>
      <c r="I9689" s="617"/>
      <c r="J9689" s="620" t="s">
        <v>287</v>
      </c>
      <c r="K9689" s="620" t="s">
        <v>287</v>
      </c>
      <c r="L9689" s="622">
        <v>0</v>
      </c>
    </row>
    <row r="9690" spans="1:12" s="194" customFormat="1" ht="24.6" customHeight="1" x14ac:dyDescent="0.15">
      <c r="A9690" s="626"/>
      <c r="B9690" s="209" t="s">
        <v>291</v>
      </c>
      <c r="C9690" s="209" t="s">
        <v>350</v>
      </c>
      <c r="D9690" s="211">
        <v>43533</v>
      </c>
      <c r="E9690" s="209" t="s">
        <v>930</v>
      </c>
      <c r="F9690" s="614"/>
      <c r="G9690" s="615"/>
      <c r="H9690" s="618"/>
      <c r="I9690" s="619"/>
      <c r="J9690" s="621"/>
      <c r="K9690" s="621"/>
      <c r="L9690" s="623"/>
    </row>
    <row r="9691" spans="1:12" s="194" customFormat="1" ht="24.6" customHeight="1" x14ac:dyDescent="0.15">
      <c r="A9691" s="624">
        <v>1819</v>
      </c>
      <c r="B9691" s="203" t="s">
        <v>12</v>
      </c>
      <c r="C9691" s="207" t="s">
        <v>11</v>
      </c>
      <c r="D9691" s="207" t="s">
        <v>280</v>
      </c>
      <c r="E9691" s="207" t="s">
        <v>281</v>
      </c>
      <c r="F9691" s="627" t="s">
        <v>8</v>
      </c>
      <c r="G9691" s="628"/>
      <c r="H9691" s="629"/>
      <c r="I9691" s="630"/>
      <c r="J9691" s="630"/>
      <c r="K9691" s="630"/>
      <c r="L9691" s="631"/>
    </row>
    <row r="9692" spans="1:12" s="194" customFormat="1" ht="26.65" customHeight="1" x14ac:dyDescent="0.15">
      <c r="A9692" s="625"/>
      <c r="B9692" s="620" t="s">
        <v>5354</v>
      </c>
      <c r="C9692" s="632" t="s">
        <v>5355</v>
      </c>
      <c r="D9692" s="634">
        <v>43416</v>
      </c>
      <c r="E9692" s="620" t="s">
        <v>442</v>
      </c>
      <c r="F9692" s="636" t="s">
        <v>1601</v>
      </c>
      <c r="G9692" s="637"/>
      <c r="H9692" s="610" t="s">
        <v>286</v>
      </c>
      <c r="I9692" s="611"/>
      <c r="J9692" s="209" t="s">
        <v>287</v>
      </c>
      <c r="K9692" s="209" t="s">
        <v>287</v>
      </c>
      <c r="L9692" s="210">
        <v>0</v>
      </c>
    </row>
    <row r="9693" spans="1:12" s="194" customFormat="1" ht="409.6" customHeight="1" x14ac:dyDescent="0.15">
      <c r="A9693" s="625"/>
      <c r="B9693" s="640"/>
      <c r="C9693" s="641"/>
      <c r="D9693" s="642"/>
      <c r="E9693" s="640"/>
      <c r="F9693" s="643"/>
      <c r="G9693" s="644"/>
      <c r="H9693" s="616" t="s">
        <v>242</v>
      </c>
      <c r="I9693" s="617"/>
      <c r="J9693" s="620" t="s">
        <v>287</v>
      </c>
      <c r="K9693" s="620" t="s">
        <v>287</v>
      </c>
      <c r="L9693" s="622">
        <v>0</v>
      </c>
    </row>
    <row r="9694" spans="1:12" s="194" customFormat="1" ht="84.2" customHeight="1" x14ac:dyDescent="0.15">
      <c r="A9694" s="625"/>
      <c r="B9694" s="621"/>
      <c r="C9694" s="633"/>
      <c r="D9694" s="635"/>
      <c r="E9694" s="621"/>
      <c r="F9694" s="638"/>
      <c r="G9694" s="639"/>
      <c r="H9694" s="618"/>
      <c r="I9694" s="619"/>
      <c r="J9694" s="621"/>
      <c r="K9694" s="621"/>
      <c r="L9694" s="623"/>
    </row>
    <row r="9695" spans="1:12" s="194" customFormat="1" ht="24.6" customHeight="1" x14ac:dyDescent="0.15">
      <c r="A9695" s="625"/>
      <c r="B9695" s="203" t="s">
        <v>6</v>
      </c>
      <c r="C9695" s="207" t="s">
        <v>5</v>
      </c>
      <c r="D9695" s="207" t="s">
        <v>288</v>
      </c>
      <c r="E9695" s="207" t="s">
        <v>289</v>
      </c>
      <c r="F9695" s="612"/>
      <c r="G9695" s="613"/>
      <c r="H9695" s="616" t="s">
        <v>290</v>
      </c>
      <c r="I9695" s="617"/>
      <c r="J9695" s="620" t="s">
        <v>287</v>
      </c>
      <c r="K9695" s="620" t="s">
        <v>16</v>
      </c>
      <c r="L9695" s="622">
        <v>620</v>
      </c>
    </row>
    <row r="9696" spans="1:12" s="194" customFormat="1" ht="24.6" customHeight="1" x14ac:dyDescent="0.15">
      <c r="A9696" s="626"/>
      <c r="B9696" s="209" t="s">
        <v>3647</v>
      </c>
      <c r="C9696" s="209" t="s">
        <v>1601</v>
      </c>
      <c r="D9696" s="211">
        <v>43419</v>
      </c>
      <c r="E9696" s="209" t="s">
        <v>1602</v>
      </c>
      <c r="F9696" s="614"/>
      <c r="G9696" s="615"/>
      <c r="H9696" s="618"/>
      <c r="I9696" s="619"/>
      <c r="J9696" s="621"/>
      <c r="K9696" s="621"/>
      <c r="L9696" s="623"/>
    </row>
    <row r="9697" spans="1:12" s="194" customFormat="1" ht="24.6" customHeight="1" x14ac:dyDescent="0.15">
      <c r="A9697" s="624">
        <v>1820</v>
      </c>
      <c r="B9697" s="203" t="s">
        <v>12</v>
      </c>
      <c r="C9697" s="207" t="s">
        <v>11</v>
      </c>
      <c r="D9697" s="207" t="s">
        <v>280</v>
      </c>
      <c r="E9697" s="207" t="s">
        <v>281</v>
      </c>
      <c r="F9697" s="627" t="s">
        <v>8</v>
      </c>
      <c r="G9697" s="628"/>
      <c r="H9697" s="629"/>
      <c r="I9697" s="630"/>
      <c r="J9697" s="630"/>
      <c r="K9697" s="630"/>
      <c r="L9697" s="631"/>
    </row>
    <row r="9698" spans="1:12" s="194" customFormat="1" ht="26.65" customHeight="1" x14ac:dyDescent="0.15">
      <c r="A9698" s="625"/>
      <c r="B9698" s="620" t="s">
        <v>5354</v>
      </c>
      <c r="C9698" s="632" t="s">
        <v>5356</v>
      </c>
      <c r="D9698" s="634">
        <v>43550</v>
      </c>
      <c r="E9698" s="620" t="s">
        <v>2385</v>
      </c>
      <c r="F9698" s="636" t="s">
        <v>5357</v>
      </c>
      <c r="G9698" s="637"/>
      <c r="H9698" s="610" t="s">
        <v>286</v>
      </c>
      <c r="I9698" s="611"/>
      <c r="J9698" s="209" t="s">
        <v>287</v>
      </c>
      <c r="K9698" s="209" t="s">
        <v>16</v>
      </c>
      <c r="L9698" s="210">
        <v>109.47</v>
      </c>
    </row>
    <row r="9699" spans="1:12" s="194" customFormat="1" ht="409.6" customHeight="1" x14ac:dyDescent="0.15">
      <c r="A9699" s="625"/>
      <c r="B9699" s="621"/>
      <c r="C9699" s="633"/>
      <c r="D9699" s="635"/>
      <c r="E9699" s="621"/>
      <c r="F9699" s="638"/>
      <c r="G9699" s="639"/>
      <c r="H9699" s="610" t="s">
        <v>242</v>
      </c>
      <c r="I9699" s="611"/>
      <c r="J9699" s="209" t="s">
        <v>287</v>
      </c>
      <c r="K9699" s="209" t="s">
        <v>16</v>
      </c>
      <c r="L9699" s="210">
        <v>240.4</v>
      </c>
    </row>
    <row r="9700" spans="1:12" s="194" customFormat="1" ht="24.6" customHeight="1" x14ac:dyDescent="0.15">
      <c r="A9700" s="625"/>
      <c r="B9700" s="203" t="s">
        <v>6</v>
      </c>
      <c r="C9700" s="207" t="s">
        <v>5</v>
      </c>
      <c r="D9700" s="207" t="s">
        <v>288</v>
      </c>
      <c r="E9700" s="207" t="s">
        <v>289</v>
      </c>
      <c r="F9700" s="612"/>
      <c r="G9700" s="613"/>
      <c r="H9700" s="616" t="s">
        <v>290</v>
      </c>
      <c r="I9700" s="617"/>
      <c r="J9700" s="620" t="s">
        <v>287</v>
      </c>
      <c r="K9700" s="620" t="s">
        <v>16</v>
      </c>
      <c r="L9700" s="622">
        <v>152.88</v>
      </c>
    </row>
    <row r="9701" spans="1:12" s="194" customFormat="1" ht="24.6" customHeight="1" x14ac:dyDescent="0.15">
      <c r="A9701" s="626"/>
      <c r="B9701" s="209" t="s">
        <v>3647</v>
      </c>
      <c r="C9701" s="209" t="s">
        <v>5357</v>
      </c>
      <c r="D9701" s="211">
        <v>43551</v>
      </c>
      <c r="E9701" s="209" t="s">
        <v>1516</v>
      </c>
      <c r="F9701" s="614"/>
      <c r="G9701" s="615"/>
      <c r="H9701" s="618"/>
      <c r="I9701" s="619"/>
      <c r="J9701" s="621"/>
      <c r="K9701" s="621"/>
      <c r="L9701" s="623"/>
    </row>
    <row r="9702" spans="1:12" s="194" customFormat="1" ht="24.6" customHeight="1" x14ac:dyDescent="0.15">
      <c r="A9702" s="624">
        <v>1821</v>
      </c>
      <c r="B9702" s="203" t="s">
        <v>12</v>
      </c>
      <c r="C9702" s="207" t="s">
        <v>11</v>
      </c>
      <c r="D9702" s="207" t="s">
        <v>280</v>
      </c>
      <c r="E9702" s="207" t="s">
        <v>281</v>
      </c>
      <c r="F9702" s="627" t="s">
        <v>8</v>
      </c>
      <c r="G9702" s="628"/>
      <c r="H9702" s="629"/>
      <c r="I9702" s="630"/>
      <c r="J9702" s="630"/>
      <c r="K9702" s="630"/>
      <c r="L9702" s="631"/>
    </row>
    <row r="9703" spans="1:12" s="194" customFormat="1" ht="26.65" customHeight="1" x14ac:dyDescent="0.15">
      <c r="A9703" s="625"/>
      <c r="B9703" s="620" t="s">
        <v>5358</v>
      </c>
      <c r="C9703" s="632" t="s">
        <v>5359</v>
      </c>
      <c r="D9703" s="634">
        <v>43409</v>
      </c>
      <c r="E9703" s="620" t="s">
        <v>4836</v>
      </c>
      <c r="F9703" s="636" t="s">
        <v>5360</v>
      </c>
      <c r="G9703" s="637"/>
      <c r="H9703" s="610" t="s">
        <v>286</v>
      </c>
      <c r="I9703" s="611"/>
      <c r="J9703" s="209" t="s">
        <v>287</v>
      </c>
      <c r="K9703" s="209" t="s">
        <v>16</v>
      </c>
      <c r="L9703" s="210">
        <v>563</v>
      </c>
    </row>
    <row r="9704" spans="1:12" s="194" customFormat="1" ht="409.6" customHeight="1" x14ac:dyDescent="0.15">
      <c r="A9704" s="625"/>
      <c r="B9704" s="640"/>
      <c r="C9704" s="641"/>
      <c r="D9704" s="642"/>
      <c r="E9704" s="640"/>
      <c r="F9704" s="643"/>
      <c r="G9704" s="644"/>
      <c r="H9704" s="616" t="s">
        <v>242</v>
      </c>
      <c r="I9704" s="617"/>
      <c r="J9704" s="620" t="s">
        <v>287</v>
      </c>
      <c r="K9704" s="620" t="s">
        <v>16</v>
      </c>
      <c r="L9704" s="622">
        <v>438.88</v>
      </c>
    </row>
    <row r="9705" spans="1:12" s="194" customFormat="1" ht="84.2" customHeight="1" x14ac:dyDescent="0.15">
      <c r="A9705" s="625"/>
      <c r="B9705" s="621"/>
      <c r="C9705" s="633"/>
      <c r="D9705" s="635"/>
      <c r="E9705" s="621"/>
      <c r="F9705" s="638"/>
      <c r="G9705" s="639"/>
      <c r="H9705" s="618"/>
      <c r="I9705" s="619"/>
      <c r="J9705" s="621"/>
      <c r="K9705" s="621"/>
      <c r="L9705" s="623"/>
    </row>
    <row r="9706" spans="1:12" s="194" customFormat="1" ht="24.6" customHeight="1" x14ac:dyDescent="0.15">
      <c r="A9706" s="625"/>
      <c r="B9706" s="203" t="s">
        <v>6</v>
      </c>
      <c r="C9706" s="207" t="s">
        <v>5</v>
      </c>
      <c r="D9706" s="207" t="s">
        <v>288</v>
      </c>
      <c r="E9706" s="207" t="s">
        <v>289</v>
      </c>
      <c r="F9706" s="612"/>
      <c r="G9706" s="613"/>
      <c r="H9706" s="616" t="s">
        <v>290</v>
      </c>
      <c r="I9706" s="617"/>
      <c r="J9706" s="620" t="s">
        <v>287</v>
      </c>
      <c r="K9706" s="620" t="s">
        <v>16</v>
      </c>
      <c r="L9706" s="622">
        <v>100</v>
      </c>
    </row>
    <row r="9707" spans="1:12" s="194" customFormat="1" ht="24.6" customHeight="1" x14ac:dyDescent="0.15">
      <c r="A9707" s="626"/>
      <c r="B9707" s="209" t="s">
        <v>439</v>
      </c>
      <c r="C9707" s="209" t="s">
        <v>5360</v>
      </c>
      <c r="D9707" s="211">
        <v>43411</v>
      </c>
      <c r="E9707" s="209" t="s">
        <v>721</v>
      </c>
      <c r="F9707" s="614"/>
      <c r="G9707" s="615"/>
      <c r="H9707" s="618"/>
      <c r="I9707" s="619"/>
      <c r="J9707" s="621"/>
      <c r="K9707" s="621"/>
      <c r="L9707" s="623"/>
    </row>
    <row r="9708" spans="1:12" s="194" customFormat="1" ht="24.6" customHeight="1" x14ac:dyDescent="0.15">
      <c r="A9708" s="624">
        <v>1822</v>
      </c>
      <c r="B9708" s="203" t="s">
        <v>12</v>
      </c>
      <c r="C9708" s="207" t="s">
        <v>11</v>
      </c>
      <c r="D9708" s="207" t="s">
        <v>280</v>
      </c>
      <c r="E9708" s="207" t="s">
        <v>281</v>
      </c>
      <c r="F9708" s="627" t="s">
        <v>8</v>
      </c>
      <c r="G9708" s="628"/>
      <c r="H9708" s="629"/>
      <c r="I9708" s="630"/>
      <c r="J9708" s="630"/>
      <c r="K9708" s="630"/>
      <c r="L9708" s="631"/>
    </row>
    <row r="9709" spans="1:12" s="194" customFormat="1" ht="26.65" customHeight="1" x14ac:dyDescent="0.15">
      <c r="A9709" s="625"/>
      <c r="B9709" s="620" t="s">
        <v>5361</v>
      </c>
      <c r="C9709" s="632" t="s">
        <v>5362</v>
      </c>
      <c r="D9709" s="634">
        <v>43528</v>
      </c>
      <c r="E9709" s="620" t="s">
        <v>331</v>
      </c>
      <c r="F9709" s="636" t="s">
        <v>1071</v>
      </c>
      <c r="G9709" s="637"/>
      <c r="H9709" s="610" t="s">
        <v>286</v>
      </c>
      <c r="I9709" s="611"/>
      <c r="J9709" s="209" t="s">
        <v>287</v>
      </c>
      <c r="K9709" s="209" t="s">
        <v>287</v>
      </c>
      <c r="L9709" s="210">
        <v>0</v>
      </c>
    </row>
    <row r="9710" spans="1:12" s="194" customFormat="1" ht="137.65" customHeight="1" x14ac:dyDescent="0.15">
      <c r="A9710" s="625"/>
      <c r="B9710" s="621"/>
      <c r="C9710" s="633"/>
      <c r="D9710" s="635"/>
      <c r="E9710" s="621"/>
      <c r="F9710" s="638"/>
      <c r="G9710" s="639"/>
      <c r="H9710" s="610" t="s">
        <v>242</v>
      </c>
      <c r="I9710" s="611"/>
      <c r="J9710" s="209" t="s">
        <v>287</v>
      </c>
      <c r="K9710" s="209" t="s">
        <v>287</v>
      </c>
      <c r="L9710" s="210">
        <v>0</v>
      </c>
    </row>
    <row r="9711" spans="1:12" s="194" customFormat="1" ht="24.6" customHeight="1" x14ac:dyDescent="0.15">
      <c r="A9711" s="625"/>
      <c r="B9711" s="203" t="s">
        <v>6</v>
      </c>
      <c r="C9711" s="207" t="s">
        <v>5</v>
      </c>
      <c r="D9711" s="207" t="s">
        <v>288</v>
      </c>
      <c r="E9711" s="207" t="s">
        <v>289</v>
      </c>
      <c r="F9711" s="612"/>
      <c r="G9711" s="613"/>
      <c r="H9711" s="616" t="s">
        <v>290</v>
      </c>
      <c r="I9711" s="617"/>
      <c r="J9711" s="620" t="s">
        <v>287</v>
      </c>
      <c r="K9711" s="620" t="s">
        <v>16</v>
      </c>
      <c r="L9711" s="622">
        <v>750</v>
      </c>
    </row>
    <row r="9712" spans="1:12" s="194" customFormat="1" ht="24.6" customHeight="1" x14ac:dyDescent="0.15">
      <c r="A9712" s="626"/>
      <c r="B9712" s="209" t="s">
        <v>2420</v>
      </c>
      <c r="C9712" s="209" t="s">
        <v>1071</v>
      </c>
      <c r="D9712" s="211">
        <v>43531</v>
      </c>
      <c r="E9712" s="209" t="s">
        <v>5363</v>
      </c>
      <c r="F9712" s="614"/>
      <c r="G9712" s="615"/>
      <c r="H9712" s="618"/>
      <c r="I9712" s="619"/>
      <c r="J9712" s="621"/>
      <c r="K9712" s="621"/>
      <c r="L9712" s="623"/>
    </row>
    <row r="9713" spans="1:12" s="194" customFormat="1" ht="24.6" customHeight="1" x14ac:dyDescent="0.15">
      <c r="A9713" s="624">
        <v>1823</v>
      </c>
      <c r="B9713" s="203" t="s">
        <v>12</v>
      </c>
      <c r="C9713" s="207" t="s">
        <v>11</v>
      </c>
      <c r="D9713" s="207" t="s">
        <v>280</v>
      </c>
      <c r="E9713" s="207" t="s">
        <v>281</v>
      </c>
      <c r="F9713" s="627" t="s">
        <v>8</v>
      </c>
      <c r="G9713" s="628"/>
      <c r="H9713" s="629"/>
      <c r="I9713" s="630"/>
      <c r="J9713" s="630"/>
      <c r="K9713" s="630"/>
      <c r="L9713" s="631"/>
    </row>
    <row r="9714" spans="1:12" s="194" customFormat="1" ht="26.65" customHeight="1" x14ac:dyDescent="0.15">
      <c r="A9714" s="625"/>
      <c r="B9714" s="620" t="s">
        <v>5364</v>
      </c>
      <c r="C9714" s="632" t="s">
        <v>5365</v>
      </c>
      <c r="D9714" s="634">
        <v>43431</v>
      </c>
      <c r="E9714" s="620" t="s">
        <v>1480</v>
      </c>
      <c r="F9714" s="636" t="s">
        <v>2485</v>
      </c>
      <c r="G9714" s="637"/>
      <c r="H9714" s="610" t="s">
        <v>286</v>
      </c>
      <c r="I9714" s="611"/>
      <c r="J9714" s="209" t="s">
        <v>287</v>
      </c>
      <c r="K9714" s="209" t="s">
        <v>16</v>
      </c>
      <c r="L9714" s="210">
        <v>519.75</v>
      </c>
    </row>
    <row r="9715" spans="1:12" s="194" customFormat="1" ht="169.5" customHeight="1" x14ac:dyDescent="0.15">
      <c r="A9715" s="625"/>
      <c r="B9715" s="621"/>
      <c r="C9715" s="633"/>
      <c r="D9715" s="635"/>
      <c r="E9715" s="621"/>
      <c r="F9715" s="638"/>
      <c r="G9715" s="639"/>
      <c r="H9715" s="610" t="s">
        <v>242</v>
      </c>
      <c r="I9715" s="611"/>
      <c r="J9715" s="209" t="s">
        <v>287</v>
      </c>
      <c r="K9715" s="209" t="s">
        <v>16</v>
      </c>
      <c r="L9715" s="210">
        <v>2508.0100000000002</v>
      </c>
    </row>
    <row r="9716" spans="1:12" s="194" customFormat="1" ht="24.6" customHeight="1" x14ac:dyDescent="0.15">
      <c r="A9716" s="625"/>
      <c r="B9716" s="203" t="s">
        <v>6</v>
      </c>
      <c r="C9716" s="207" t="s">
        <v>5</v>
      </c>
      <c r="D9716" s="207" t="s">
        <v>288</v>
      </c>
      <c r="E9716" s="207" t="s">
        <v>289</v>
      </c>
      <c r="F9716" s="612"/>
      <c r="G9716" s="613"/>
      <c r="H9716" s="616" t="s">
        <v>290</v>
      </c>
      <c r="I9716" s="617"/>
      <c r="J9716" s="620" t="s">
        <v>287</v>
      </c>
      <c r="K9716" s="620" t="s">
        <v>16</v>
      </c>
      <c r="L9716" s="622">
        <v>871.51</v>
      </c>
    </row>
    <row r="9717" spans="1:12" s="194" customFormat="1" ht="24.6" customHeight="1" x14ac:dyDescent="0.15">
      <c r="A9717" s="626"/>
      <c r="B9717" s="209" t="s">
        <v>291</v>
      </c>
      <c r="C9717" s="209" t="s">
        <v>2485</v>
      </c>
      <c r="D9717" s="211">
        <v>43435</v>
      </c>
      <c r="E9717" s="209" t="s">
        <v>944</v>
      </c>
      <c r="F9717" s="614"/>
      <c r="G9717" s="615"/>
      <c r="H9717" s="618"/>
      <c r="I9717" s="619"/>
      <c r="J9717" s="621"/>
      <c r="K9717" s="621"/>
      <c r="L9717" s="623"/>
    </row>
    <row r="9718" spans="1:12" s="194" customFormat="1" ht="24.6" customHeight="1" x14ac:dyDescent="0.15">
      <c r="A9718" s="624">
        <v>1824</v>
      </c>
      <c r="B9718" s="203" t="s">
        <v>12</v>
      </c>
      <c r="C9718" s="207" t="s">
        <v>11</v>
      </c>
      <c r="D9718" s="207" t="s">
        <v>280</v>
      </c>
      <c r="E9718" s="207" t="s">
        <v>281</v>
      </c>
      <c r="F9718" s="627" t="s">
        <v>8</v>
      </c>
      <c r="G9718" s="628"/>
      <c r="H9718" s="629"/>
      <c r="I9718" s="630"/>
      <c r="J9718" s="630"/>
      <c r="K9718" s="630"/>
      <c r="L9718" s="631"/>
    </row>
    <row r="9719" spans="1:12" s="194" customFormat="1" ht="26.65" customHeight="1" x14ac:dyDescent="0.15">
      <c r="A9719" s="625"/>
      <c r="B9719" s="620" t="s">
        <v>5366</v>
      </c>
      <c r="C9719" s="632" t="s">
        <v>5367</v>
      </c>
      <c r="D9719" s="634">
        <v>43480</v>
      </c>
      <c r="E9719" s="620" t="s">
        <v>321</v>
      </c>
      <c r="F9719" s="636" t="s">
        <v>1927</v>
      </c>
      <c r="G9719" s="637"/>
      <c r="H9719" s="610" t="s">
        <v>286</v>
      </c>
      <c r="I9719" s="611"/>
      <c r="J9719" s="209" t="s">
        <v>287</v>
      </c>
      <c r="K9719" s="209" t="s">
        <v>16</v>
      </c>
      <c r="L9719" s="210">
        <v>538</v>
      </c>
    </row>
    <row r="9720" spans="1:12" s="194" customFormat="1" ht="234.2" customHeight="1" x14ac:dyDescent="0.15">
      <c r="A9720" s="625"/>
      <c r="B9720" s="621"/>
      <c r="C9720" s="633"/>
      <c r="D9720" s="635"/>
      <c r="E9720" s="621"/>
      <c r="F9720" s="638"/>
      <c r="G9720" s="639"/>
      <c r="H9720" s="610" t="s">
        <v>242</v>
      </c>
      <c r="I9720" s="611"/>
      <c r="J9720" s="209" t="s">
        <v>287</v>
      </c>
      <c r="K9720" s="209" t="s">
        <v>16</v>
      </c>
      <c r="L9720" s="210">
        <v>381.59</v>
      </c>
    </row>
    <row r="9721" spans="1:12" s="194" customFormat="1" ht="24.6" customHeight="1" x14ac:dyDescent="0.15">
      <c r="A9721" s="625"/>
      <c r="B9721" s="203" t="s">
        <v>6</v>
      </c>
      <c r="C9721" s="207" t="s">
        <v>5</v>
      </c>
      <c r="D9721" s="207" t="s">
        <v>288</v>
      </c>
      <c r="E9721" s="207" t="s">
        <v>289</v>
      </c>
      <c r="F9721" s="612"/>
      <c r="G9721" s="613"/>
      <c r="H9721" s="616" t="s">
        <v>290</v>
      </c>
      <c r="I9721" s="617"/>
      <c r="J9721" s="620" t="s">
        <v>287</v>
      </c>
      <c r="K9721" s="620" t="s">
        <v>16</v>
      </c>
      <c r="L9721" s="622">
        <v>949</v>
      </c>
    </row>
    <row r="9722" spans="1:12" s="194" customFormat="1" ht="24.6" customHeight="1" x14ac:dyDescent="0.15">
      <c r="A9722" s="626"/>
      <c r="B9722" s="209" t="s">
        <v>333</v>
      </c>
      <c r="C9722" s="209" t="s">
        <v>1927</v>
      </c>
      <c r="D9722" s="211">
        <v>43482</v>
      </c>
      <c r="E9722" s="209" t="s">
        <v>3636</v>
      </c>
      <c r="F9722" s="614"/>
      <c r="G9722" s="615"/>
      <c r="H9722" s="618"/>
      <c r="I9722" s="619"/>
      <c r="J9722" s="621"/>
      <c r="K9722" s="621"/>
      <c r="L9722" s="623"/>
    </row>
    <row r="9723" spans="1:12" s="194" customFormat="1" ht="24.6" customHeight="1" x14ac:dyDescent="0.15">
      <c r="A9723" s="624">
        <v>1825</v>
      </c>
      <c r="B9723" s="203" t="s">
        <v>12</v>
      </c>
      <c r="C9723" s="207" t="s">
        <v>11</v>
      </c>
      <c r="D9723" s="207" t="s">
        <v>280</v>
      </c>
      <c r="E9723" s="207" t="s">
        <v>281</v>
      </c>
      <c r="F9723" s="627" t="s">
        <v>8</v>
      </c>
      <c r="G9723" s="628"/>
      <c r="H9723" s="629"/>
      <c r="I9723" s="630"/>
      <c r="J9723" s="630"/>
      <c r="K9723" s="630"/>
      <c r="L9723" s="631"/>
    </row>
    <row r="9724" spans="1:12" s="194" customFormat="1" ht="26.65" customHeight="1" x14ac:dyDescent="0.15">
      <c r="A9724" s="625"/>
      <c r="B9724" s="620" t="s">
        <v>5368</v>
      </c>
      <c r="C9724" s="632" t="s">
        <v>5369</v>
      </c>
      <c r="D9724" s="634">
        <v>43513</v>
      </c>
      <c r="E9724" s="620" t="s">
        <v>458</v>
      </c>
      <c r="F9724" s="636" t="s">
        <v>459</v>
      </c>
      <c r="G9724" s="637"/>
      <c r="H9724" s="610" t="s">
        <v>286</v>
      </c>
      <c r="I9724" s="611"/>
      <c r="J9724" s="209" t="s">
        <v>287</v>
      </c>
      <c r="K9724" s="209" t="s">
        <v>287</v>
      </c>
      <c r="L9724" s="210">
        <v>0</v>
      </c>
    </row>
    <row r="9725" spans="1:12" s="194" customFormat="1" ht="223.5" customHeight="1" x14ac:dyDescent="0.15">
      <c r="A9725" s="625"/>
      <c r="B9725" s="621"/>
      <c r="C9725" s="633"/>
      <c r="D9725" s="635"/>
      <c r="E9725" s="621"/>
      <c r="F9725" s="638"/>
      <c r="G9725" s="639"/>
      <c r="H9725" s="610" t="s">
        <v>242</v>
      </c>
      <c r="I9725" s="611"/>
      <c r="J9725" s="209" t="s">
        <v>287</v>
      </c>
      <c r="K9725" s="209" t="s">
        <v>287</v>
      </c>
      <c r="L9725" s="210">
        <v>0</v>
      </c>
    </row>
    <row r="9726" spans="1:12" s="194" customFormat="1" ht="24.6" customHeight="1" x14ac:dyDescent="0.15">
      <c r="A9726" s="625"/>
      <c r="B9726" s="203" t="s">
        <v>6</v>
      </c>
      <c r="C9726" s="207" t="s">
        <v>5</v>
      </c>
      <c r="D9726" s="207" t="s">
        <v>288</v>
      </c>
      <c r="E9726" s="207" t="s">
        <v>289</v>
      </c>
      <c r="F9726" s="612"/>
      <c r="G9726" s="613"/>
      <c r="H9726" s="616" t="s">
        <v>290</v>
      </c>
      <c r="I9726" s="617"/>
      <c r="J9726" s="620" t="s">
        <v>287</v>
      </c>
      <c r="K9726" s="620" t="s">
        <v>16</v>
      </c>
      <c r="L9726" s="622">
        <v>700</v>
      </c>
    </row>
    <row r="9727" spans="1:12" s="194" customFormat="1" ht="35.1" customHeight="1" x14ac:dyDescent="0.15">
      <c r="A9727" s="626"/>
      <c r="B9727" s="209" t="s">
        <v>1260</v>
      </c>
      <c r="C9727" s="209" t="s">
        <v>459</v>
      </c>
      <c r="D9727" s="211">
        <v>43518</v>
      </c>
      <c r="E9727" s="209" t="s">
        <v>1497</v>
      </c>
      <c r="F9727" s="614"/>
      <c r="G9727" s="615"/>
      <c r="H9727" s="618"/>
      <c r="I9727" s="619"/>
      <c r="J9727" s="621"/>
      <c r="K9727" s="621"/>
      <c r="L9727" s="623"/>
    </row>
    <row r="9728" spans="1:12" s="194" customFormat="1" ht="24.6" customHeight="1" x14ac:dyDescent="0.15">
      <c r="A9728" s="624">
        <v>1826</v>
      </c>
      <c r="B9728" s="203" t="s">
        <v>12</v>
      </c>
      <c r="C9728" s="207" t="s">
        <v>11</v>
      </c>
      <c r="D9728" s="207" t="s">
        <v>280</v>
      </c>
      <c r="E9728" s="207" t="s">
        <v>281</v>
      </c>
      <c r="F9728" s="627" t="s">
        <v>8</v>
      </c>
      <c r="G9728" s="628"/>
      <c r="H9728" s="629"/>
      <c r="I9728" s="630"/>
      <c r="J9728" s="630"/>
      <c r="K9728" s="630"/>
      <c r="L9728" s="631"/>
    </row>
    <row r="9729" spans="1:12" s="194" customFormat="1" ht="26.65" customHeight="1" x14ac:dyDescent="0.15">
      <c r="A9729" s="625"/>
      <c r="B9729" s="620" t="s">
        <v>5370</v>
      </c>
      <c r="C9729" s="632" t="s">
        <v>5371</v>
      </c>
      <c r="D9729" s="634">
        <v>43382</v>
      </c>
      <c r="E9729" s="620" t="s">
        <v>726</v>
      </c>
      <c r="F9729" s="636" t="s">
        <v>4157</v>
      </c>
      <c r="G9729" s="637"/>
      <c r="H9729" s="610" t="s">
        <v>286</v>
      </c>
      <c r="I9729" s="611"/>
      <c r="J9729" s="209" t="s">
        <v>287</v>
      </c>
      <c r="K9729" s="209" t="s">
        <v>16</v>
      </c>
      <c r="L9729" s="210">
        <v>242.6</v>
      </c>
    </row>
    <row r="9730" spans="1:12" s="194" customFormat="1" ht="409.6" customHeight="1" x14ac:dyDescent="0.15">
      <c r="A9730" s="625"/>
      <c r="B9730" s="621"/>
      <c r="C9730" s="633"/>
      <c r="D9730" s="635"/>
      <c r="E9730" s="621"/>
      <c r="F9730" s="638"/>
      <c r="G9730" s="639"/>
      <c r="H9730" s="610" t="s">
        <v>242</v>
      </c>
      <c r="I9730" s="611"/>
      <c r="J9730" s="209" t="s">
        <v>287</v>
      </c>
      <c r="K9730" s="209" t="s">
        <v>16</v>
      </c>
      <c r="L9730" s="210">
        <v>3439.51</v>
      </c>
    </row>
    <row r="9731" spans="1:12" s="194" customFormat="1" ht="24.6" customHeight="1" x14ac:dyDescent="0.15">
      <c r="A9731" s="625"/>
      <c r="B9731" s="203" t="s">
        <v>6</v>
      </c>
      <c r="C9731" s="207" t="s">
        <v>5</v>
      </c>
      <c r="D9731" s="207" t="s">
        <v>288</v>
      </c>
      <c r="E9731" s="207" t="s">
        <v>289</v>
      </c>
      <c r="F9731" s="612"/>
      <c r="G9731" s="613"/>
      <c r="H9731" s="616" t="s">
        <v>290</v>
      </c>
      <c r="I9731" s="617"/>
      <c r="J9731" s="620" t="s">
        <v>287</v>
      </c>
      <c r="K9731" s="620" t="s">
        <v>16</v>
      </c>
      <c r="L9731" s="622">
        <v>150</v>
      </c>
    </row>
    <row r="9732" spans="1:12" s="194" customFormat="1" ht="35.1" customHeight="1" x14ac:dyDescent="0.15">
      <c r="A9732" s="626"/>
      <c r="B9732" s="209" t="s">
        <v>5372</v>
      </c>
      <c r="C9732" s="209" t="s">
        <v>4157</v>
      </c>
      <c r="D9732" s="211">
        <v>43385</v>
      </c>
      <c r="E9732" s="209" t="s">
        <v>5373</v>
      </c>
      <c r="F9732" s="614"/>
      <c r="G9732" s="615"/>
      <c r="H9732" s="618"/>
      <c r="I9732" s="619"/>
      <c r="J9732" s="621"/>
      <c r="K9732" s="621"/>
      <c r="L9732" s="623"/>
    </row>
    <row r="9733" spans="1:12" s="194" customFormat="1" ht="24.6" customHeight="1" x14ac:dyDescent="0.15">
      <c r="A9733" s="624">
        <v>1827</v>
      </c>
      <c r="B9733" s="203" t="s">
        <v>12</v>
      </c>
      <c r="C9733" s="207" t="s">
        <v>11</v>
      </c>
      <c r="D9733" s="207" t="s">
        <v>280</v>
      </c>
      <c r="E9733" s="207" t="s">
        <v>281</v>
      </c>
      <c r="F9733" s="627" t="s">
        <v>8</v>
      </c>
      <c r="G9733" s="628"/>
      <c r="H9733" s="629"/>
      <c r="I9733" s="630"/>
      <c r="J9733" s="630"/>
      <c r="K9733" s="630"/>
      <c r="L9733" s="631"/>
    </row>
    <row r="9734" spans="1:12" s="194" customFormat="1" ht="26.65" customHeight="1" x14ac:dyDescent="0.15">
      <c r="A9734" s="625"/>
      <c r="B9734" s="620" t="s">
        <v>5370</v>
      </c>
      <c r="C9734" s="632" t="s">
        <v>5374</v>
      </c>
      <c r="D9734" s="634">
        <v>43391</v>
      </c>
      <c r="E9734" s="620" t="s">
        <v>404</v>
      </c>
      <c r="F9734" s="636" t="s">
        <v>405</v>
      </c>
      <c r="G9734" s="637"/>
      <c r="H9734" s="610" t="s">
        <v>286</v>
      </c>
      <c r="I9734" s="611"/>
      <c r="J9734" s="209" t="s">
        <v>287</v>
      </c>
      <c r="K9734" s="209" t="s">
        <v>16</v>
      </c>
      <c r="L9734" s="210">
        <v>213.5</v>
      </c>
    </row>
    <row r="9735" spans="1:12" s="194" customFormat="1" ht="395.65" customHeight="1" x14ac:dyDescent="0.15">
      <c r="A9735" s="625"/>
      <c r="B9735" s="621"/>
      <c r="C9735" s="633"/>
      <c r="D9735" s="635"/>
      <c r="E9735" s="621"/>
      <c r="F9735" s="638"/>
      <c r="G9735" s="639"/>
      <c r="H9735" s="610" t="s">
        <v>242</v>
      </c>
      <c r="I9735" s="611"/>
      <c r="J9735" s="209" t="s">
        <v>287</v>
      </c>
      <c r="K9735" s="209" t="s">
        <v>287</v>
      </c>
      <c r="L9735" s="210">
        <v>0</v>
      </c>
    </row>
    <row r="9736" spans="1:12" s="194" customFormat="1" ht="24.6" customHeight="1" x14ac:dyDescent="0.15">
      <c r="A9736" s="625"/>
      <c r="B9736" s="203" t="s">
        <v>6</v>
      </c>
      <c r="C9736" s="207" t="s">
        <v>5</v>
      </c>
      <c r="D9736" s="207" t="s">
        <v>288</v>
      </c>
      <c r="E9736" s="207" t="s">
        <v>289</v>
      </c>
      <c r="F9736" s="612"/>
      <c r="G9736" s="613"/>
      <c r="H9736" s="616" t="s">
        <v>290</v>
      </c>
      <c r="I9736" s="617"/>
      <c r="J9736" s="620" t="s">
        <v>287</v>
      </c>
      <c r="K9736" s="620" t="s">
        <v>16</v>
      </c>
      <c r="L9736" s="622">
        <v>1190</v>
      </c>
    </row>
    <row r="9737" spans="1:12" s="194" customFormat="1" ht="35.1" customHeight="1" x14ac:dyDescent="0.15">
      <c r="A9737" s="626"/>
      <c r="B9737" s="209" t="s">
        <v>5372</v>
      </c>
      <c r="C9737" s="209" t="s">
        <v>405</v>
      </c>
      <c r="D9737" s="211">
        <v>43394</v>
      </c>
      <c r="E9737" s="209" t="s">
        <v>4984</v>
      </c>
      <c r="F9737" s="614"/>
      <c r="G9737" s="615"/>
      <c r="H9737" s="618"/>
      <c r="I9737" s="619"/>
      <c r="J9737" s="621"/>
      <c r="K9737" s="621"/>
      <c r="L9737" s="623"/>
    </row>
    <row r="9738" spans="1:12" s="194" customFormat="1" ht="24.6" customHeight="1" x14ac:dyDescent="0.15">
      <c r="A9738" s="624">
        <v>1828</v>
      </c>
      <c r="B9738" s="203" t="s">
        <v>12</v>
      </c>
      <c r="C9738" s="207" t="s">
        <v>11</v>
      </c>
      <c r="D9738" s="207" t="s">
        <v>280</v>
      </c>
      <c r="E9738" s="207" t="s">
        <v>281</v>
      </c>
      <c r="F9738" s="627" t="s">
        <v>8</v>
      </c>
      <c r="G9738" s="628"/>
      <c r="H9738" s="629"/>
      <c r="I9738" s="630"/>
      <c r="J9738" s="630"/>
      <c r="K9738" s="630"/>
      <c r="L9738" s="631"/>
    </row>
    <row r="9739" spans="1:12" s="194" customFormat="1" ht="26.65" customHeight="1" x14ac:dyDescent="0.15">
      <c r="A9739" s="625"/>
      <c r="B9739" s="620" t="s">
        <v>5370</v>
      </c>
      <c r="C9739" s="632" t="s">
        <v>5375</v>
      </c>
      <c r="D9739" s="634">
        <v>43433</v>
      </c>
      <c r="E9739" s="620" t="s">
        <v>4457</v>
      </c>
      <c r="F9739" s="636" t="s">
        <v>410</v>
      </c>
      <c r="G9739" s="637"/>
      <c r="H9739" s="610" t="s">
        <v>286</v>
      </c>
      <c r="I9739" s="611"/>
      <c r="J9739" s="209" t="s">
        <v>287</v>
      </c>
      <c r="K9739" s="209" t="s">
        <v>16</v>
      </c>
      <c r="L9739" s="210">
        <v>455.12</v>
      </c>
    </row>
    <row r="9740" spans="1:12" s="194" customFormat="1" ht="409.6" customHeight="1" x14ac:dyDescent="0.15">
      <c r="A9740" s="625"/>
      <c r="B9740" s="640"/>
      <c r="C9740" s="641"/>
      <c r="D9740" s="642"/>
      <c r="E9740" s="640"/>
      <c r="F9740" s="643"/>
      <c r="G9740" s="644"/>
      <c r="H9740" s="616" t="s">
        <v>242</v>
      </c>
      <c r="I9740" s="617"/>
      <c r="J9740" s="620" t="s">
        <v>287</v>
      </c>
      <c r="K9740" s="620" t="s">
        <v>16</v>
      </c>
      <c r="L9740" s="622">
        <v>222</v>
      </c>
    </row>
    <row r="9741" spans="1:12" s="194" customFormat="1" ht="192" customHeight="1" x14ac:dyDescent="0.15">
      <c r="A9741" s="625"/>
      <c r="B9741" s="621"/>
      <c r="C9741" s="633"/>
      <c r="D9741" s="635"/>
      <c r="E9741" s="621"/>
      <c r="F9741" s="638"/>
      <c r="G9741" s="639"/>
      <c r="H9741" s="618"/>
      <c r="I9741" s="619"/>
      <c r="J9741" s="621"/>
      <c r="K9741" s="621"/>
      <c r="L9741" s="623"/>
    </row>
    <row r="9742" spans="1:12" s="194" customFormat="1" ht="24.6" customHeight="1" x14ac:dyDescent="0.15">
      <c r="A9742" s="625"/>
      <c r="B9742" s="203" t="s">
        <v>6</v>
      </c>
      <c r="C9742" s="207" t="s">
        <v>5</v>
      </c>
      <c r="D9742" s="207" t="s">
        <v>288</v>
      </c>
      <c r="E9742" s="207" t="s">
        <v>289</v>
      </c>
      <c r="F9742" s="612"/>
      <c r="G9742" s="613"/>
      <c r="H9742" s="616" t="s">
        <v>290</v>
      </c>
      <c r="I9742" s="617"/>
      <c r="J9742" s="620" t="s">
        <v>287</v>
      </c>
      <c r="K9742" s="620" t="s">
        <v>287</v>
      </c>
      <c r="L9742" s="622">
        <v>0</v>
      </c>
    </row>
    <row r="9743" spans="1:12" s="194" customFormat="1" ht="35.1" customHeight="1" x14ac:dyDescent="0.15">
      <c r="A9743" s="626"/>
      <c r="B9743" s="209" t="s">
        <v>5372</v>
      </c>
      <c r="C9743" s="209" t="s">
        <v>410</v>
      </c>
      <c r="D9743" s="211">
        <v>43435</v>
      </c>
      <c r="E9743" s="209" t="s">
        <v>1445</v>
      </c>
      <c r="F9743" s="614"/>
      <c r="G9743" s="615"/>
      <c r="H9743" s="618"/>
      <c r="I9743" s="619"/>
      <c r="J9743" s="621"/>
      <c r="K9743" s="621"/>
      <c r="L9743" s="623"/>
    </row>
    <row r="9744" spans="1:12" s="194" customFormat="1" ht="24.6" customHeight="1" x14ac:dyDescent="0.15">
      <c r="A9744" s="624">
        <v>1829</v>
      </c>
      <c r="B9744" s="203" t="s">
        <v>12</v>
      </c>
      <c r="C9744" s="207" t="s">
        <v>11</v>
      </c>
      <c r="D9744" s="207" t="s">
        <v>280</v>
      </c>
      <c r="E9744" s="207" t="s">
        <v>281</v>
      </c>
      <c r="F9744" s="627" t="s">
        <v>8</v>
      </c>
      <c r="G9744" s="628"/>
      <c r="H9744" s="629"/>
      <c r="I9744" s="630"/>
      <c r="J9744" s="630"/>
      <c r="K9744" s="630"/>
      <c r="L9744" s="631"/>
    </row>
    <row r="9745" spans="1:12" s="194" customFormat="1" ht="26.65" customHeight="1" x14ac:dyDescent="0.15">
      <c r="A9745" s="625"/>
      <c r="B9745" s="620" t="s">
        <v>5370</v>
      </c>
      <c r="C9745" s="632" t="s">
        <v>5376</v>
      </c>
      <c r="D9745" s="634">
        <v>43443</v>
      </c>
      <c r="E9745" s="620" t="s">
        <v>2806</v>
      </c>
      <c r="F9745" s="636" t="s">
        <v>5377</v>
      </c>
      <c r="G9745" s="637"/>
      <c r="H9745" s="610" t="s">
        <v>286</v>
      </c>
      <c r="I9745" s="611"/>
      <c r="J9745" s="209" t="s">
        <v>287</v>
      </c>
      <c r="K9745" s="209" t="s">
        <v>16</v>
      </c>
      <c r="L9745" s="210">
        <v>395.84</v>
      </c>
    </row>
    <row r="9746" spans="1:12" s="194" customFormat="1" ht="353.1" customHeight="1" x14ac:dyDescent="0.15">
      <c r="A9746" s="625"/>
      <c r="B9746" s="621"/>
      <c r="C9746" s="633"/>
      <c r="D9746" s="635"/>
      <c r="E9746" s="621"/>
      <c r="F9746" s="638"/>
      <c r="G9746" s="639"/>
      <c r="H9746" s="610" t="s">
        <v>242</v>
      </c>
      <c r="I9746" s="611"/>
      <c r="J9746" s="209" t="s">
        <v>287</v>
      </c>
      <c r="K9746" s="209" t="s">
        <v>16</v>
      </c>
      <c r="L9746" s="210">
        <v>3027.09</v>
      </c>
    </row>
    <row r="9747" spans="1:12" s="194" customFormat="1" ht="24.6" customHeight="1" x14ac:dyDescent="0.15">
      <c r="A9747" s="625"/>
      <c r="B9747" s="203" t="s">
        <v>6</v>
      </c>
      <c r="C9747" s="207" t="s">
        <v>5</v>
      </c>
      <c r="D9747" s="207" t="s">
        <v>288</v>
      </c>
      <c r="E9747" s="207" t="s">
        <v>289</v>
      </c>
      <c r="F9747" s="612"/>
      <c r="G9747" s="613"/>
      <c r="H9747" s="616" t="s">
        <v>290</v>
      </c>
      <c r="I9747" s="617"/>
      <c r="J9747" s="620" t="s">
        <v>287</v>
      </c>
      <c r="K9747" s="620" t="s">
        <v>287</v>
      </c>
      <c r="L9747" s="622">
        <v>0</v>
      </c>
    </row>
    <row r="9748" spans="1:12" s="194" customFormat="1" ht="35.1" customHeight="1" x14ac:dyDescent="0.15">
      <c r="A9748" s="626"/>
      <c r="B9748" s="209" t="s">
        <v>5372</v>
      </c>
      <c r="C9748" s="209" t="s">
        <v>5377</v>
      </c>
      <c r="D9748" s="211">
        <v>43446</v>
      </c>
      <c r="E9748" s="209" t="s">
        <v>2490</v>
      </c>
      <c r="F9748" s="614"/>
      <c r="G9748" s="615"/>
      <c r="H9748" s="618"/>
      <c r="I9748" s="619"/>
      <c r="J9748" s="621"/>
      <c r="K9748" s="621"/>
      <c r="L9748" s="623"/>
    </row>
    <row r="9749" spans="1:12" s="194" customFormat="1" ht="24.6" customHeight="1" x14ac:dyDescent="0.15">
      <c r="A9749" s="624">
        <v>1830</v>
      </c>
      <c r="B9749" s="203" t="s">
        <v>12</v>
      </c>
      <c r="C9749" s="207" t="s">
        <v>11</v>
      </c>
      <c r="D9749" s="207" t="s">
        <v>280</v>
      </c>
      <c r="E9749" s="207" t="s">
        <v>281</v>
      </c>
      <c r="F9749" s="627" t="s">
        <v>8</v>
      </c>
      <c r="G9749" s="628"/>
      <c r="H9749" s="629"/>
      <c r="I9749" s="630"/>
      <c r="J9749" s="630"/>
      <c r="K9749" s="630"/>
      <c r="L9749" s="631"/>
    </row>
    <row r="9750" spans="1:12" s="194" customFormat="1" ht="26.65" customHeight="1" x14ac:dyDescent="0.15">
      <c r="A9750" s="625"/>
      <c r="B9750" s="620" t="s">
        <v>5370</v>
      </c>
      <c r="C9750" s="632" t="s">
        <v>5378</v>
      </c>
      <c r="D9750" s="634">
        <v>43478</v>
      </c>
      <c r="E9750" s="620" t="s">
        <v>1731</v>
      </c>
      <c r="F9750" s="636" t="s">
        <v>465</v>
      </c>
      <c r="G9750" s="637"/>
      <c r="H9750" s="610" t="s">
        <v>286</v>
      </c>
      <c r="I9750" s="611"/>
      <c r="J9750" s="209" t="s">
        <v>16</v>
      </c>
      <c r="K9750" s="209" t="s">
        <v>287</v>
      </c>
      <c r="L9750" s="210">
        <v>843.2</v>
      </c>
    </row>
    <row r="9751" spans="1:12" s="194" customFormat="1" ht="409.6" customHeight="1" x14ac:dyDescent="0.15">
      <c r="A9751" s="625"/>
      <c r="B9751" s="640"/>
      <c r="C9751" s="641"/>
      <c r="D9751" s="642"/>
      <c r="E9751" s="640"/>
      <c r="F9751" s="643"/>
      <c r="G9751" s="644"/>
      <c r="H9751" s="616" t="s">
        <v>242</v>
      </c>
      <c r="I9751" s="617"/>
      <c r="J9751" s="620" t="s">
        <v>16</v>
      </c>
      <c r="K9751" s="620" t="s">
        <v>287</v>
      </c>
      <c r="L9751" s="622">
        <v>518.35</v>
      </c>
    </row>
    <row r="9752" spans="1:12" s="194" customFormat="1" ht="73.5" customHeight="1" x14ac:dyDescent="0.15">
      <c r="A9752" s="625"/>
      <c r="B9752" s="621"/>
      <c r="C9752" s="633"/>
      <c r="D9752" s="635"/>
      <c r="E9752" s="621"/>
      <c r="F9752" s="638"/>
      <c r="G9752" s="639"/>
      <c r="H9752" s="618"/>
      <c r="I9752" s="619"/>
      <c r="J9752" s="621"/>
      <c r="K9752" s="621"/>
      <c r="L9752" s="623"/>
    </row>
    <row r="9753" spans="1:12" s="194" customFormat="1" ht="24.6" customHeight="1" x14ac:dyDescent="0.15">
      <c r="A9753" s="625"/>
      <c r="B9753" s="203" t="s">
        <v>6</v>
      </c>
      <c r="C9753" s="207" t="s">
        <v>5</v>
      </c>
      <c r="D9753" s="207" t="s">
        <v>288</v>
      </c>
      <c r="E9753" s="207" t="s">
        <v>289</v>
      </c>
      <c r="F9753" s="612"/>
      <c r="G9753" s="613"/>
      <c r="H9753" s="616" t="s">
        <v>290</v>
      </c>
      <c r="I9753" s="617"/>
      <c r="J9753" s="620" t="s">
        <v>16</v>
      </c>
      <c r="K9753" s="620" t="s">
        <v>16</v>
      </c>
      <c r="L9753" s="622">
        <v>1242.8</v>
      </c>
    </row>
    <row r="9754" spans="1:12" s="194" customFormat="1" ht="35.1" customHeight="1" x14ac:dyDescent="0.15">
      <c r="A9754" s="626"/>
      <c r="B9754" s="209" t="s">
        <v>5372</v>
      </c>
      <c r="C9754" s="209" t="s">
        <v>465</v>
      </c>
      <c r="D9754" s="211">
        <v>43483</v>
      </c>
      <c r="E9754" s="209" t="s">
        <v>3261</v>
      </c>
      <c r="F9754" s="614"/>
      <c r="G9754" s="615"/>
      <c r="H9754" s="618"/>
      <c r="I9754" s="619"/>
      <c r="J9754" s="621"/>
      <c r="K9754" s="621"/>
      <c r="L9754" s="623"/>
    </row>
    <row r="9755" spans="1:12" s="194" customFormat="1" ht="24.6" customHeight="1" x14ac:dyDescent="0.15">
      <c r="A9755" s="624">
        <v>1831</v>
      </c>
      <c r="B9755" s="203" t="s">
        <v>12</v>
      </c>
      <c r="C9755" s="207" t="s">
        <v>11</v>
      </c>
      <c r="D9755" s="207" t="s">
        <v>280</v>
      </c>
      <c r="E9755" s="207" t="s">
        <v>281</v>
      </c>
      <c r="F9755" s="627" t="s">
        <v>8</v>
      </c>
      <c r="G9755" s="628"/>
      <c r="H9755" s="629"/>
      <c r="I9755" s="630"/>
      <c r="J9755" s="630"/>
      <c r="K9755" s="630"/>
      <c r="L9755" s="631"/>
    </row>
    <row r="9756" spans="1:12" s="194" customFormat="1" ht="26.65" customHeight="1" x14ac:dyDescent="0.15">
      <c r="A9756" s="625"/>
      <c r="B9756" s="620" t="s">
        <v>5370</v>
      </c>
      <c r="C9756" s="632" t="s">
        <v>5379</v>
      </c>
      <c r="D9756" s="634">
        <v>43486</v>
      </c>
      <c r="E9756" s="620" t="s">
        <v>306</v>
      </c>
      <c r="F9756" s="636" t="s">
        <v>5380</v>
      </c>
      <c r="G9756" s="637"/>
      <c r="H9756" s="610" t="s">
        <v>286</v>
      </c>
      <c r="I9756" s="611"/>
      <c r="J9756" s="209" t="s">
        <v>287</v>
      </c>
      <c r="K9756" s="209" t="s">
        <v>16</v>
      </c>
      <c r="L9756" s="210">
        <v>171</v>
      </c>
    </row>
    <row r="9757" spans="1:12" s="194" customFormat="1" ht="409.6" customHeight="1" x14ac:dyDescent="0.15">
      <c r="A9757" s="625"/>
      <c r="B9757" s="640"/>
      <c r="C9757" s="641"/>
      <c r="D9757" s="642"/>
      <c r="E9757" s="640"/>
      <c r="F9757" s="643"/>
      <c r="G9757" s="644"/>
      <c r="H9757" s="616" t="s">
        <v>242</v>
      </c>
      <c r="I9757" s="617"/>
      <c r="J9757" s="620" t="s">
        <v>287</v>
      </c>
      <c r="K9757" s="620" t="s">
        <v>16</v>
      </c>
      <c r="L9757" s="622">
        <v>279.63</v>
      </c>
    </row>
    <row r="9758" spans="1:12" s="194" customFormat="1" ht="331.7" customHeight="1" x14ac:dyDescent="0.15">
      <c r="A9758" s="625"/>
      <c r="B9758" s="621"/>
      <c r="C9758" s="633"/>
      <c r="D9758" s="635"/>
      <c r="E9758" s="621"/>
      <c r="F9758" s="638"/>
      <c r="G9758" s="639"/>
      <c r="H9758" s="618"/>
      <c r="I9758" s="619"/>
      <c r="J9758" s="621"/>
      <c r="K9758" s="621"/>
      <c r="L9758" s="623"/>
    </row>
    <row r="9759" spans="1:12" s="194" customFormat="1" ht="24.6" customHeight="1" x14ac:dyDescent="0.15">
      <c r="A9759" s="625"/>
      <c r="B9759" s="203" t="s">
        <v>6</v>
      </c>
      <c r="C9759" s="207" t="s">
        <v>5</v>
      </c>
      <c r="D9759" s="207" t="s">
        <v>288</v>
      </c>
      <c r="E9759" s="207" t="s">
        <v>289</v>
      </c>
      <c r="F9759" s="612"/>
      <c r="G9759" s="613"/>
      <c r="H9759" s="616" t="s">
        <v>290</v>
      </c>
      <c r="I9759" s="617"/>
      <c r="J9759" s="620" t="s">
        <v>287</v>
      </c>
      <c r="K9759" s="620" t="s">
        <v>287</v>
      </c>
      <c r="L9759" s="622">
        <v>0</v>
      </c>
    </row>
    <row r="9760" spans="1:12" s="194" customFormat="1" ht="35.1" customHeight="1" x14ac:dyDescent="0.15">
      <c r="A9760" s="626"/>
      <c r="B9760" s="209" t="s">
        <v>5372</v>
      </c>
      <c r="C9760" s="209" t="s">
        <v>5380</v>
      </c>
      <c r="D9760" s="211">
        <v>43489</v>
      </c>
      <c r="E9760" s="209" t="s">
        <v>5041</v>
      </c>
      <c r="F9760" s="614"/>
      <c r="G9760" s="615"/>
      <c r="H9760" s="618"/>
      <c r="I9760" s="619"/>
      <c r="J9760" s="621"/>
      <c r="K9760" s="621"/>
      <c r="L9760" s="623"/>
    </row>
    <row r="9761" spans="1:12" s="194" customFormat="1" ht="24.6" customHeight="1" x14ac:dyDescent="0.15">
      <c r="A9761" s="624">
        <v>1832</v>
      </c>
      <c r="B9761" s="203" t="s">
        <v>12</v>
      </c>
      <c r="C9761" s="207" t="s">
        <v>11</v>
      </c>
      <c r="D9761" s="207" t="s">
        <v>280</v>
      </c>
      <c r="E9761" s="207" t="s">
        <v>281</v>
      </c>
      <c r="F9761" s="627" t="s">
        <v>8</v>
      </c>
      <c r="G9761" s="628"/>
      <c r="H9761" s="629"/>
      <c r="I9761" s="630"/>
      <c r="J9761" s="630"/>
      <c r="K9761" s="630"/>
      <c r="L9761" s="631"/>
    </row>
    <row r="9762" spans="1:12" s="194" customFormat="1" ht="26.65" customHeight="1" x14ac:dyDescent="0.15">
      <c r="A9762" s="625"/>
      <c r="B9762" s="620" t="s">
        <v>5370</v>
      </c>
      <c r="C9762" s="632" t="s">
        <v>5379</v>
      </c>
      <c r="D9762" s="634">
        <v>43486</v>
      </c>
      <c r="E9762" s="620" t="s">
        <v>306</v>
      </c>
      <c r="F9762" s="636" t="s">
        <v>2411</v>
      </c>
      <c r="G9762" s="637"/>
      <c r="H9762" s="610" t="s">
        <v>286</v>
      </c>
      <c r="I9762" s="611"/>
      <c r="J9762" s="209" t="s">
        <v>287</v>
      </c>
      <c r="K9762" s="209" t="s">
        <v>16</v>
      </c>
      <c r="L9762" s="210">
        <v>517.09</v>
      </c>
    </row>
    <row r="9763" spans="1:12" s="194" customFormat="1" ht="409.6" customHeight="1" x14ac:dyDescent="0.15">
      <c r="A9763" s="625"/>
      <c r="B9763" s="640"/>
      <c r="C9763" s="641"/>
      <c r="D9763" s="642"/>
      <c r="E9763" s="640"/>
      <c r="F9763" s="643"/>
      <c r="G9763" s="644"/>
      <c r="H9763" s="616" t="s">
        <v>242</v>
      </c>
      <c r="I9763" s="617"/>
      <c r="J9763" s="620" t="s">
        <v>287</v>
      </c>
      <c r="K9763" s="620" t="s">
        <v>16</v>
      </c>
      <c r="L9763" s="622">
        <v>478.1</v>
      </c>
    </row>
    <row r="9764" spans="1:12" s="194" customFormat="1" ht="331.7" customHeight="1" x14ac:dyDescent="0.15">
      <c r="A9764" s="625"/>
      <c r="B9764" s="621"/>
      <c r="C9764" s="633"/>
      <c r="D9764" s="635"/>
      <c r="E9764" s="621"/>
      <c r="F9764" s="638"/>
      <c r="G9764" s="639"/>
      <c r="H9764" s="618"/>
      <c r="I9764" s="619"/>
      <c r="J9764" s="621"/>
      <c r="K9764" s="621"/>
      <c r="L9764" s="623"/>
    </row>
    <row r="9765" spans="1:12" s="194" customFormat="1" ht="24.6" customHeight="1" x14ac:dyDescent="0.15">
      <c r="A9765" s="625"/>
      <c r="B9765" s="203" t="s">
        <v>6</v>
      </c>
      <c r="C9765" s="207" t="s">
        <v>5</v>
      </c>
      <c r="D9765" s="207" t="s">
        <v>288</v>
      </c>
      <c r="E9765" s="207" t="s">
        <v>289</v>
      </c>
      <c r="F9765" s="612"/>
      <c r="G9765" s="613"/>
      <c r="H9765" s="616" t="s">
        <v>290</v>
      </c>
      <c r="I9765" s="617"/>
      <c r="J9765" s="620" t="s">
        <v>287</v>
      </c>
      <c r="K9765" s="620" t="s">
        <v>287</v>
      </c>
      <c r="L9765" s="622">
        <v>0</v>
      </c>
    </row>
    <row r="9766" spans="1:12" s="194" customFormat="1" ht="35.1" customHeight="1" x14ac:dyDescent="0.15">
      <c r="A9766" s="626"/>
      <c r="B9766" s="209" t="s">
        <v>5372</v>
      </c>
      <c r="C9766" s="209" t="s">
        <v>2411</v>
      </c>
      <c r="D9766" s="211">
        <v>43489</v>
      </c>
      <c r="E9766" s="209" t="s">
        <v>5041</v>
      </c>
      <c r="F9766" s="614"/>
      <c r="G9766" s="615"/>
      <c r="H9766" s="618"/>
      <c r="I9766" s="619"/>
      <c r="J9766" s="621"/>
      <c r="K9766" s="621"/>
      <c r="L9766" s="623"/>
    </row>
    <row r="9767" spans="1:12" s="194" customFormat="1" ht="24.6" customHeight="1" x14ac:dyDescent="0.15">
      <c r="A9767" s="624">
        <v>1833</v>
      </c>
      <c r="B9767" s="203" t="s">
        <v>12</v>
      </c>
      <c r="C9767" s="207" t="s">
        <v>11</v>
      </c>
      <c r="D9767" s="207" t="s">
        <v>280</v>
      </c>
      <c r="E9767" s="207" t="s">
        <v>281</v>
      </c>
      <c r="F9767" s="627" t="s">
        <v>8</v>
      </c>
      <c r="G9767" s="628"/>
      <c r="H9767" s="629"/>
      <c r="I9767" s="630"/>
      <c r="J9767" s="630"/>
      <c r="K9767" s="630"/>
      <c r="L9767" s="631"/>
    </row>
    <row r="9768" spans="1:12" s="194" customFormat="1" ht="26.65" customHeight="1" x14ac:dyDescent="0.15">
      <c r="A9768" s="625"/>
      <c r="B9768" s="620" t="s">
        <v>5370</v>
      </c>
      <c r="C9768" s="632" t="s">
        <v>5381</v>
      </c>
      <c r="D9768" s="634">
        <v>43503</v>
      </c>
      <c r="E9768" s="620" t="s">
        <v>295</v>
      </c>
      <c r="F9768" s="636" t="s">
        <v>5013</v>
      </c>
      <c r="G9768" s="637"/>
      <c r="H9768" s="610" t="s">
        <v>286</v>
      </c>
      <c r="I9768" s="611"/>
      <c r="J9768" s="209" t="s">
        <v>287</v>
      </c>
      <c r="K9768" s="209" t="s">
        <v>16</v>
      </c>
      <c r="L9768" s="210">
        <v>390.98</v>
      </c>
    </row>
    <row r="9769" spans="1:12" s="194" customFormat="1" ht="406.9" customHeight="1" x14ac:dyDescent="0.15">
      <c r="A9769" s="625"/>
      <c r="B9769" s="621"/>
      <c r="C9769" s="633"/>
      <c r="D9769" s="635"/>
      <c r="E9769" s="621"/>
      <c r="F9769" s="638"/>
      <c r="G9769" s="639"/>
      <c r="H9769" s="610" t="s">
        <v>242</v>
      </c>
      <c r="I9769" s="611"/>
      <c r="J9769" s="209" t="s">
        <v>287</v>
      </c>
      <c r="K9769" s="209" t="s">
        <v>16</v>
      </c>
      <c r="L9769" s="210">
        <v>412.71</v>
      </c>
    </row>
    <row r="9770" spans="1:12" s="194" customFormat="1" ht="24.6" customHeight="1" x14ac:dyDescent="0.15">
      <c r="A9770" s="625"/>
      <c r="B9770" s="203" t="s">
        <v>6</v>
      </c>
      <c r="C9770" s="207" t="s">
        <v>5</v>
      </c>
      <c r="D9770" s="207" t="s">
        <v>288</v>
      </c>
      <c r="E9770" s="207" t="s">
        <v>289</v>
      </c>
      <c r="F9770" s="612"/>
      <c r="G9770" s="613"/>
      <c r="H9770" s="616" t="s">
        <v>290</v>
      </c>
      <c r="I9770" s="617"/>
      <c r="J9770" s="620" t="s">
        <v>287</v>
      </c>
      <c r="K9770" s="620" t="s">
        <v>287</v>
      </c>
      <c r="L9770" s="622">
        <v>0</v>
      </c>
    </row>
    <row r="9771" spans="1:12" s="194" customFormat="1" ht="35.1" customHeight="1" x14ac:dyDescent="0.15">
      <c r="A9771" s="626"/>
      <c r="B9771" s="209" t="s">
        <v>5372</v>
      </c>
      <c r="C9771" s="209" t="s">
        <v>5013</v>
      </c>
      <c r="D9771" s="211">
        <v>43505</v>
      </c>
      <c r="E9771" s="209" t="s">
        <v>4444</v>
      </c>
      <c r="F9771" s="614"/>
      <c r="G9771" s="615"/>
      <c r="H9771" s="618"/>
      <c r="I9771" s="619"/>
      <c r="J9771" s="621"/>
      <c r="K9771" s="621"/>
      <c r="L9771" s="623"/>
    </row>
    <row r="9772" spans="1:12" s="194" customFormat="1" ht="24.6" customHeight="1" x14ac:dyDescent="0.15">
      <c r="A9772" s="624">
        <v>1834</v>
      </c>
      <c r="B9772" s="203" t="s">
        <v>12</v>
      </c>
      <c r="C9772" s="207" t="s">
        <v>11</v>
      </c>
      <c r="D9772" s="207" t="s">
        <v>280</v>
      </c>
      <c r="E9772" s="207" t="s">
        <v>281</v>
      </c>
      <c r="F9772" s="627" t="s">
        <v>8</v>
      </c>
      <c r="G9772" s="628"/>
      <c r="H9772" s="629"/>
      <c r="I9772" s="630"/>
      <c r="J9772" s="630"/>
      <c r="K9772" s="630"/>
      <c r="L9772" s="631"/>
    </row>
    <row r="9773" spans="1:12" s="194" customFormat="1" ht="26.65" customHeight="1" x14ac:dyDescent="0.15">
      <c r="A9773" s="625"/>
      <c r="B9773" s="620" t="s">
        <v>5370</v>
      </c>
      <c r="C9773" s="632" t="s">
        <v>5382</v>
      </c>
      <c r="D9773" s="634">
        <v>43528</v>
      </c>
      <c r="E9773" s="620" t="s">
        <v>628</v>
      </c>
      <c r="F9773" s="636" t="s">
        <v>5383</v>
      </c>
      <c r="G9773" s="637"/>
      <c r="H9773" s="610" t="s">
        <v>286</v>
      </c>
      <c r="I9773" s="611"/>
      <c r="J9773" s="209" t="s">
        <v>287</v>
      </c>
      <c r="K9773" s="209" t="s">
        <v>16</v>
      </c>
      <c r="L9773" s="210">
        <v>207</v>
      </c>
    </row>
    <row r="9774" spans="1:12" s="194" customFormat="1" ht="406.9" customHeight="1" x14ac:dyDescent="0.15">
      <c r="A9774" s="625"/>
      <c r="B9774" s="621"/>
      <c r="C9774" s="633"/>
      <c r="D9774" s="635"/>
      <c r="E9774" s="621"/>
      <c r="F9774" s="638"/>
      <c r="G9774" s="639"/>
      <c r="H9774" s="610" t="s">
        <v>242</v>
      </c>
      <c r="I9774" s="611"/>
      <c r="J9774" s="209" t="s">
        <v>287</v>
      </c>
      <c r="K9774" s="209" t="s">
        <v>16</v>
      </c>
      <c r="L9774" s="210">
        <v>306.60000000000002</v>
      </c>
    </row>
    <row r="9775" spans="1:12" s="194" customFormat="1" ht="24.6" customHeight="1" x14ac:dyDescent="0.15">
      <c r="A9775" s="625"/>
      <c r="B9775" s="203" t="s">
        <v>6</v>
      </c>
      <c r="C9775" s="207" t="s">
        <v>5</v>
      </c>
      <c r="D9775" s="207" t="s">
        <v>288</v>
      </c>
      <c r="E9775" s="207" t="s">
        <v>289</v>
      </c>
      <c r="F9775" s="612"/>
      <c r="G9775" s="613"/>
      <c r="H9775" s="616" t="s">
        <v>290</v>
      </c>
      <c r="I9775" s="617"/>
      <c r="J9775" s="620" t="s">
        <v>287</v>
      </c>
      <c r="K9775" s="620" t="s">
        <v>16</v>
      </c>
      <c r="L9775" s="622">
        <v>254.42</v>
      </c>
    </row>
    <row r="9776" spans="1:12" s="194" customFormat="1" ht="35.1" customHeight="1" x14ac:dyDescent="0.15">
      <c r="A9776" s="626"/>
      <c r="B9776" s="209" t="s">
        <v>5372</v>
      </c>
      <c r="C9776" s="209" t="s">
        <v>5383</v>
      </c>
      <c r="D9776" s="211">
        <v>43529</v>
      </c>
      <c r="E9776" s="209" t="s">
        <v>455</v>
      </c>
      <c r="F9776" s="614"/>
      <c r="G9776" s="615"/>
      <c r="H9776" s="618"/>
      <c r="I9776" s="619"/>
      <c r="J9776" s="621"/>
      <c r="K9776" s="621"/>
      <c r="L9776" s="623"/>
    </row>
    <row r="9777" spans="1:12" s="194" customFormat="1" ht="24.6" customHeight="1" x14ac:dyDescent="0.15">
      <c r="A9777" s="624">
        <v>1835</v>
      </c>
      <c r="B9777" s="203" t="s">
        <v>12</v>
      </c>
      <c r="C9777" s="207" t="s">
        <v>11</v>
      </c>
      <c r="D9777" s="207" t="s">
        <v>280</v>
      </c>
      <c r="E9777" s="207" t="s">
        <v>281</v>
      </c>
      <c r="F9777" s="627" t="s">
        <v>8</v>
      </c>
      <c r="G9777" s="628"/>
      <c r="H9777" s="629"/>
      <c r="I9777" s="630"/>
      <c r="J9777" s="630"/>
      <c r="K9777" s="630"/>
      <c r="L9777" s="631"/>
    </row>
    <row r="9778" spans="1:12" s="194" customFormat="1" ht="26.65" customHeight="1" x14ac:dyDescent="0.15">
      <c r="A9778" s="625"/>
      <c r="B9778" s="620" t="s">
        <v>5370</v>
      </c>
      <c r="C9778" s="632" t="s">
        <v>5384</v>
      </c>
      <c r="D9778" s="634">
        <v>43536</v>
      </c>
      <c r="E9778" s="620" t="s">
        <v>2452</v>
      </c>
      <c r="F9778" s="636" t="s">
        <v>2699</v>
      </c>
      <c r="G9778" s="637"/>
      <c r="H9778" s="610" t="s">
        <v>286</v>
      </c>
      <c r="I9778" s="611"/>
      <c r="J9778" s="209" t="s">
        <v>287</v>
      </c>
      <c r="K9778" s="209" t="s">
        <v>16</v>
      </c>
      <c r="L9778" s="210">
        <v>906.82</v>
      </c>
    </row>
    <row r="9779" spans="1:12" s="194" customFormat="1" ht="409.6" customHeight="1" x14ac:dyDescent="0.15">
      <c r="A9779" s="625"/>
      <c r="B9779" s="640"/>
      <c r="C9779" s="641"/>
      <c r="D9779" s="642"/>
      <c r="E9779" s="640"/>
      <c r="F9779" s="643"/>
      <c r="G9779" s="644"/>
      <c r="H9779" s="616" t="s">
        <v>242</v>
      </c>
      <c r="I9779" s="617"/>
      <c r="J9779" s="620" t="s">
        <v>287</v>
      </c>
      <c r="K9779" s="620" t="s">
        <v>16</v>
      </c>
      <c r="L9779" s="622">
        <v>785.64</v>
      </c>
    </row>
    <row r="9780" spans="1:12" s="194" customFormat="1" ht="159.4" customHeight="1" x14ac:dyDescent="0.15">
      <c r="A9780" s="625"/>
      <c r="B9780" s="621"/>
      <c r="C9780" s="633"/>
      <c r="D9780" s="635"/>
      <c r="E9780" s="621"/>
      <c r="F9780" s="638"/>
      <c r="G9780" s="639"/>
      <c r="H9780" s="618"/>
      <c r="I9780" s="619"/>
      <c r="J9780" s="621"/>
      <c r="K9780" s="621"/>
      <c r="L9780" s="623"/>
    </row>
    <row r="9781" spans="1:12" s="194" customFormat="1" ht="24.6" customHeight="1" x14ac:dyDescent="0.15">
      <c r="A9781" s="625"/>
      <c r="B9781" s="203" t="s">
        <v>6</v>
      </c>
      <c r="C9781" s="207" t="s">
        <v>5</v>
      </c>
      <c r="D9781" s="207" t="s">
        <v>288</v>
      </c>
      <c r="E9781" s="207" t="s">
        <v>289</v>
      </c>
      <c r="F9781" s="612"/>
      <c r="G9781" s="613"/>
      <c r="H9781" s="616" t="s">
        <v>290</v>
      </c>
      <c r="I9781" s="617"/>
      <c r="J9781" s="620" t="s">
        <v>287</v>
      </c>
      <c r="K9781" s="620" t="s">
        <v>287</v>
      </c>
      <c r="L9781" s="622">
        <v>0</v>
      </c>
    </row>
    <row r="9782" spans="1:12" s="194" customFormat="1" ht="35.1" customHeight="1" x14ac:dyDescent="0.15">
      <c r="A9782" s="626"/>
      <c r="B9782" s="209" t="s">
        <v>5372</v>
      </c>
      <c r="C9782" s="209" t="s">
        <v>2699</v>
      </c>
      <c r="D9782" s="211">
        <v>43538</v>
      </c>
      <c r="E9782" s="209" t="s">
        <v>647</v>
      </c>
      <c r="F9782" s="614"/>
      <c r="G9782" s="615"/>
      <c r="H9782" s="618"/>
      <c r="I9782" s="619"/>
      <c r="J9782" s="621"/>
      <c r="K9782" s="621"/>
      <c r="L9782" s="623"/>
    </row>
    <row r="9783" spans="1:12" s="194" customFormat="1" ht="24.6" customHeight="1" x14ac:dyDescent="0.15">
      <c r="A9783" s="624">
        <v>1836</v>
      </c>
      <c r="B9783" s="203" t="s">
        <v>12</v>
      </c>
      <c r="C9783" s="207" t="s">
        <v>11</v>
      </c>
      <c r="D9783" s="207" t="s">
        <v>280</v>
      </c>
      <c r="E9783" s="207" t="s">
        <v>281</v>
      </c>
      <c r="F9783" s="627" t="s">
        <v>8</v>
      </c>
      <c r="G9783" s="628"/>
      <c r="H9783" s="629"/>
      <c r="I9783" s="630"/>
      <c r="J9783" s="630"/>
      <c r="K9783" s="630"/>
      <c r="L9783" s="631"/>
    </row>
    <row r="9784" spans="1:12" s="194" customFormat="1" ht="26.65" customHeight="1" x14ac:dyDescent="0.15">
      <c r="A9784" s="625"/>
      <c r="B9784" s="620" t="s">
        <v>5385</v>
      </c>
      <c r="C9784" s="632" t="s">
        <v>5386</v>
      </c>
      <c r="D9784" s="634">
        <v>43486</v>
      </c>
      <c r="E9784" s="620" t="s">
        <v>1228</v>
      </c>
      <c r="F9784" s="636" t="s">
        <v>5387</v>
      </c>
      <c r="G9784" s="637"/>
      <c r="H9784" s="610" t="s">
        <v>286</v>
      </c>
      <c r="I9784" s="611"/>
      <c r="J9784" s="209" t="s">
        <v>287</v>
      </c>
      <c r="K9784" s="209" t="s">
        <v>16</v>
      </c>
      <c r="L9784" s="210">
        <v>1024.68</v>
      </c>
    </row>
    <row r="9785" spans="1:12" s="194" customFormat="1" ht="202.15" customHeight="1" x14ac:dyDescent="0.15">
      <c r="A9785" s="625"/>
      <c r="B9785" s="621"/>
      <c r="C9785" s="633"/>
      <c r="D9785" s="635"/>
      <c r="E9785" s="621"/>
      <c r="F9785" s="638"/>
      <c r="G9785" s="639"/>
      <c r="H9785" s="610" t="s">
        <v>242</v>
      </c>
      <c r="I9785" s="611"/>
      <c r="J9785" s="209" t="s">
        <v>287</v>
      </c>
      <c r="K9785" s="209" t="s">
        <v>16</v>
      </c>
      <c r="L9785" s="210">
        <v>5798.98</v>
      </c>
    </row>
    <row r="9786" spans="1:12" s="194" customFormat="1" ht="24.6" customHeight="1" x14ac:dyDescent="0.15">
      <c r="A9786" s="625"/>
      <c r="B9786" s="203" t="s">
        <v>6</v>
      </c>
      <c r="C9786" s="207" t="s">
        <v>5</v>
      </c>
      <c r="D9786" s="207" t="s">
        <v>288</v>
      </c>
      <c r="E9786" s="207" t="s">
        <v>289</v>
      </c>
      <c r="F9786" s="612"/>
      <c r="G9786" s="613"/>
      <c r="H9786" s="616" t="s">
        <v>290</v>
      </c>
      <c r="I9786" s="617"/>
      <c r="J9786" s="620" t="s">
        <v>287</v>
      </c>
      <c r="K9786" s="620" t="s">
        <v>287</v>
      </c>
      <c r="L9786" s="622">
        <v>0</v>
      </c>
    </row>
    <row r="9787" spans="1:12" s="194" customFormat="1" ht="24.6" customHeight="1" x14ac:dyDescent="0.15">
      <c r="A9787" s="626"/>
      <c r="B9787" s="209" t="s">
        <v>333</v>
      </c>
      <c r="C9787" s="209" t="s">
        <v>5387</v>
      </c>
      <c r="D9787" s="211">
        <v>43491</v>
      </c>
      <c r="E9787" s="209" t="s">
        <v>5388</v>
      </c>
      <c r="F9787" s="614"/>
      <c r="G9787" s="615"/>
      <c r="H9787" s="618"/>
      <c r="I9787" s="619"/>
      <c r="J9787" s="621"/>
      <c r="K9787" s="621"/>
      <c r="L9787" s="623"/>
    </row>
    <row r="9788" spans="1:12" s="194" customFormat="1" ht="24.6" customHeight="1" x14ac:dyDescent="0.15">
      <c r="A9788" s="624">
        <v>1837</v>
      </c>
      <c r="B9788" s="203" t="s">
        <v>12</v>
      </c>
      <c r="C9788" s="207" t="s">
        <v>11</v>
      </c>
      <c r="D9788" s="207" t="s">
        <v>280</v>
      </c>
      <c r="E9788" s="207" t="s">
        <v>281</v>
      </c>
      <c r="F9788" s="627" t="s">
        <v>8</v>
      </c>
      <c r="G9788" s="628"/>
      <c r="H9788" s="629"/>
      <c r="I9788" s="630"/>
      <c r="J9788" s="630"/>
      <c r="K9788" s="630"/>
      <c r="L9788" s="631"/>
    </row>
    <row r="9789" spans="1:12" s="194" customFormat="1" ht="26.65" customHeight="1" x14ac:dyDescent="0.15">
      <c r="A9789" s="625"/>
      <c r="B9789" s="620" t="s">
        <v>5389</v>
      </c>
      <c r="C9789" s="632" t="s">
        <v>5390</v>
      </c>
      <c r="D9789" s="634">
        <v>43389</v>
      </c>
      <c r="E9789" s="620" t="s">
        <v>5391</v>
      </c>
      <c r="F9789" s="636" t="s">
        <v>2094</v>
      </c>
      <c r="G9789" s="637"/>
      <c r="H9789" s="610" t="s">
        <v>286</v>
      </c>
      <c r="I9789" s="611"/>
      <c r="J9789" s="209" t="s">
        <v>287</v>
      </c>
      <c r="K9789" s="209" t="s">
        <v>16</v>
      </c>
      <c r="L9789" s="210">
        <v>472.53</v>
      </c>
    </row>
    <row r="9790" spans="1:12" s="194" customFormat="1" ht="409.6" customHeight="1" x14ac:dyDescent="0.15">
      <c r="A9790" s="625"/>
      <c r="B9790" s="640"/>
      <c r="C9790" s="641"/>
      <c r="D9790" s="642"/>
      <c r="E9790" s="640"/>
      <c r="F9790" s="643"/>
      <c r="G9790" s="644"/>
      <c r="H9790" s="616" t="s">
        <v>242</v>
      </c>
      <c r="I9790" s="617"/>
      <c r="J9790" s="620" t="s">
        <v>287</v>
      </c>
      <c r="K9790" s="620" t="s">
        <v>16</v>
      </c>
      <c r="L9790" s="622">
        <v>2600.06</v>
      </c>
    </row>
    <row r="9791" spans="1:12" s="194" customFormat="1" ht="374.85" customHeight="1" x14ac:dyDescent="0.15">
      <c r="A9791" s="625"/>
      <c r="B9791" s="621"/>
      <c r="C9791" s="633"/>
      <c r="D9791" s="635"/>
      <c r="E9791" s="621"/>
      <c r="F9791" s="638"/>
      <c r="G9791" s="639"/>
      <c r="H9791" s="618"/>
      <c r="I9791" s="619"/>
      <c r="J9791" s="621"/>
      <c r="K9791" s="621"/>
      <c r="L9791" s="623"/>
    </row>
    <row r="9792" spans="1:12" s="194" customFormat="1" ht="24.6" customHeight="1" x14ac:dyDescent="0.15">
      <c r="A9792" s="625"/>
      <c r="B9792" s="203" t="s">
        <v>6</v>
      </c>
      <c r="C9792" s="207" t="s">
        <v>5</v>
      </c>
      <c r="D9792" s="207" t="s">
        <v>288</v>
      </c>
      <c r="E9792" s="207" t="s">
        <v>289</v>
      </c>
      <c r="F9792" s="612"/>
      <c r="G9792" s="613"/>
      <c r="H9792" s="616" t="s">
        <v>290</v>
      </c>
      <c r="I9792" s="617"/>
      <c r="J9792" s="620" t="s">
        <v>287</v>
      </c>
      <c r="K9792" s="620" t="s">
        <v>16</v>
      </c>
      <c r="L9792" s="622">
        <v>100</v>
      </c>
    </row>
    <row r="9793" spans="1:12" s="194" customFormat="1" ht="24.6" customHeight="1" x14ac:dyDescent="0.15">
      <c r="A9793" s="626"/>
      <c r="B9793" s="209" t="s">
        <v>460</v>
      </c>
      <c r="C9793" s="209" t="s">
        <v>2094</v>
      </c>
      <c r="D9793" s="211">
        <v>43402</v>
      </c>
      <c r="E9793" s="209" t="s">
        <v>5392</v>
      </c>
      <c r="F9793" s="614"/>
      <c r="G9793" s="615"/>
      <c r="H9793" s="618"/>
      <c r="I9793" s="619"/>
      <c r="J9793" s="621"/>
      <c r="K9793" s="621"/>
      <c r="L9793" s="623"/>
    </row>
    <row r="9794" spans="1:12" s="194" customFormat="1" ht="24.6" customHeight="1" x14ac:dyDescent="0.15">
      <c r="A9794" s="624">
        <v>1838</v>
      </c>
      <c r="B9794" s="203" t="s">
        <v>12</v>
      </c>
      <c r="C9794" s="207" t="s">
        <v>11</v>
      </c>
      <c r="D9794" s="207" t="s">
        <v>280</v>
      </c>
      <c r="E9794" s="207" t="s">
        <v>281</v>
      </c>
      <c r="F9794" s="627" t="s">
        <v>8</v>
      </c>
      <c r="G9794" s="628"/>
      <c r="H9794" s="629"/>
      <c r="I9794" s="630"/>
      <c r="J9794" s="630"/>
      <c r="K9794" s="630"/>
      <c r="L9794" s="631"/>
    </row>
    <row r="9795" spans="1:12" s="194" customFormat="1" ht="26.65" customHeight="1" x14ac:dyDescent="0.15">
      <c r="A9795" s="625"/>
      <c r="B9795" s="620" t="s">
        <v>5389</v>
      </c>
      <c r="C9795" s="632" t="s">
        <v>5390</v>
      </c>
      <c r="D9795" s="634">
        <v>43389</v>
      </c>
      <c r="E9795" s="620" t="s">
        <v>5391</v>
      </c>
      <c r="F9795" s="636" t="s">
        <v>5350</v>
      </c>
      <c r="G9795" s="637"/>
      <c r="H9795" s="610" t="s">
        <v>286</v>
      </c>
      <c r="I9795" s="611"/>
      <c r="J9795" s="209" t="s">
        <v>287</v>
      </c>
      <c r="K9795" s="209" t="s">
        <v>16</v>
      </c>
      <c r="L9795" s="210">
        <v>900</v>
      </c>
    </row>
    <row r="9796" spans="1:12" s="194" customFormat="1" ht="409.6" customHeight="1" x14ac:dyDescent="0.15">
      <c r="A9796" s="625"/>
      <c r="B9796" s="640"/>
      <c r="C9796" s="641"/>
      <c r="D9796" s="642"/>
      <c r="E9796" s="640"/>
      <c r="F9796" s="643"/>
      <c r="G9796" s="644"/>
      <c r="H9796" s="616" t="s">
        <v>242</v>
      </c>
      <c r="I9796" s="617"/>
      <c r="J9796" s="620" t="s">
        <v>287</v>
      </c>
      <c r="K9796" s="620" t="s">
        <v>16</v>
      </c>
      <c r="L9796" s="622">
        <v>363.07</v>
      </c>
    </row>
    <row r="9797" spans="1:12" s="194" customFormat="1" ht="374.85" customHeight="1" x14ac:dyDescent="0.15">
      <c r="A9797" s="625"/>
      <c r="B9797" s="621"/>
      <c r="C9797" s="633"/>
      <c r="D9797" s="635"/>
      <c r="E9797" s="621"/>
      <c r="F9797" s="638"/>
      <c r="G9797" s="639"/>
      <c r="H9797" s="618"/>
      <c r="I9797" s="619"/>
      <c r="J9797" s="621"/>
      <c r="K9797" s="621"/>
      <c r="L9797" s="623"/>
    </row>
    <row r="9798" spans="1:12" s="194" customFormat="1" ht="24.6" customHeight="1" x14ac:dyDescent="0.15">
      <c r="A9798" s="625"/>
      <c r="B9798" s="203" t="s">
        <v>6</v>
      </c>
      <c r="C9798" s="207" t="s">
        <v>5</v>
      </c>
      <c r="D9798" s="207" t="s">
        <v>288</v>
      </c>
      <c r="E9798" s="207" t="s">
        <v>289</v>
      </c>
      <c r="F9798" s="612"/>
      <c r="G9798" s="613"/>
      <c r="H9798" s="616" t="s">
        <v>290</v>
      </c>
      <c r="I9798" s="617"/>
      <c r="J9798" s="620" t="s">
        <v>287</v>
      </c>
      <c r="K9798" s="620" t="s">
        <v>16</v>
      </c>
      <c r="L9798" s="622">
        <v>180</v>
      </c>
    </row>
    <row r="9799" spans="1:12" s="194" customFormat="1" ht="24.6" customHeight="1" x14ac:dyDescent="0.15">
      <c r="A9799" s="626"/>
      <c r="B9799" s="209" t="s">
        <v>460</v>
      </c>
      <c r="C9799" s="209" t="s">
        <v>5350</v>
      </c>
      <c r="D9799" s="211">
        <v>43402</v>
      </c>
      <c r="E9799" s="209" t="s">
        <v>5392</v>
      </c>
      <c r="F9799" s="614"/>
      <c r="G9799" s="615"/>
      <c r="H9799" s="618"/>
      <c r="I9799" s="619"/>
      <c r="J9799" s="621"/>
      <c r="K9799" s="621"/>
      <c r="L9799" s="623"/>
    </row>
    <row r="9800" spans="1:12" s="194" customFormat="1" ht="24.6" customHeight="1" x14ac:dyDescent="0.15">
      <c r="A9800" s="624">
        <v>1839</v>
      </c>
      <c r="B9800" s="203" t="s">
        <v>12</v>
      </c>
      <c r="C9800" s="207" t="s">
        <v>11</v>
      </c>
      <c r="D9800" s="207" t="s">
        <v>280</v>
      </c>
      <c r="E9800" s="207" t="s">
        <v>281</v>
      </c>
      <c r="F9800" s="627" t="s">
        <v>8</v>
      </c>
      <c r="G9800" s="628"/>
      <c r="H9800" s="629"/>
      <c r="I9800" s="630"/>
      <c r="J9800" s="630"/>
      <c r="K9800" s="630"/>
      <c r="L9800" s="631"/>
    </row>
    <row r="9801" spans="1:12" s="194" customFormat="1" ht="26.65" customHeight="1" x14ac:dyDescent="0.15">
      <c r="A9801" s="625"/>
      <c r="B9801" s="620" t="s">
        <v>5389</v>
      </c>
      <c r="C9801" s="632" t="s">
        <v>5390</v>
      </c>
      <c r="D9801" s="634">
        <v>43389</v>
      </c>
      <c r="E9801" s="620" t="s">
        <v>5391</v>
      </c>
      <c r="F9801" s="636" t="s">
        <v>5393</v>
      </c>
      <c r="G9801" s="637"/>
      <c r="H9801" s="610" t="s">
        <v>286</v>
      </c>
      <c r="I9801" s="611"/>
      <c r="J9801" s="209" t="s">
        <v>287</v>
      </c>
      <c r="K9801" s="209" t="s">
        <v>16</v>
      </c>
      <c r="L9801" s="210">
        <v>1565</v>
      </c>
    </row>
    <row r="9802" spans="1:12" s="194" customFormat="1" ht="409.6" customHeight="1" x14ac:dyDescent="0.15">
      <c r="A9802" s="625"/>
      <c r="B9802" s="640"/>
      <c r="C9802" s="641"/>
      <c r="D9802" s="642"/>
      <c r="E9802" s="640"/>
      <c r="F9802" s="643"/>
      <c r="G9802" s="644"/>
      <c r="H9802" s="616" t="s">
        <v>242</v>
      </c>
      <c r="I9802" s="617"/>
      <c r="J9802" s="620" t="s">
        <v>287</v>
      </c>
      <c r="K9802" s="620" t="s">
        <v>16</v>
      </c>
      <c r="L9802" s="622">
        <v>4020.35</v>
      </c>
    </row>
    <row r="9803" spans="1:12" s="194" customFormat="1" ht="374.85" customHeight="1" x14ac:dyDescent="0.15">
      <c r="A9803" s="625"/>
      <c r="B9803" s="621"/>
      <c r="C9803" s="633"/>
      <c r="D9803" s="635"/>
      <c r="E9803" s="621"/>
      <c r="F9803" s="638"/>
      <c r="G9803" s="639"/>
      <c r="H9803" s="618"/>
      <c r="I9803" s="619"/>
      <c r="J9803" s="621"/>
      <c r="K9803" s="621"/>
      <c r="L9803" s="623"/>
    </row>
    <row r="9804" spans="1:12" s="194" customFormat="1" ht="24.6" customHeight="1" x14ac:dyDescent="0.15">
      <c r="A9804" s="625"/>
      <c r="B9804" s="203" t="s">
        <v>6</v>
      </c>
      <c r="C9804" s="207" t="s">
        <v>5</v>
      </c>
      <c r="D9804" s="207" t="s">
        <v>288</v>
      </c>
      <c r="E9804" s="207" t="s">
        <v>289</v>
      </c>
      <c r="F9804" s="612"/>
      <c r="G9804" s="613"/>
      <c r="H9804" s="616" t="s">
        <v>290</v>
      </c>
      <c r="I9804" s="617"/>
      <c r="J9804" s="620" t="s">
        <v>287</v>
      </c>
      <c r="K9804" s="620" t="s">
        <v>16</v>
      </c>
      <c r="L9804" s="622">
        <v>125</v>
      </c>
    </row>
    <row r="9805" spans="1:12" s="194" customFormat="1" ht="24.6" customHeight="1" x14ac:dyDescent="0.15">
      <c r="A9805" s="626"/>
      <c r="B9805" s="209" t="s">
        <v>460</v>
      </c>
      <c r="C9805" s="209" t="s">
        <v>5393</v>
      </c>
      <c r="D9805" s="211">
        <v>43402</v>
      </c>
      <c r="E9805" s="209" t="s">
        <v>5392</v>
      </c>
      <c r="F9805" s="614"/>
      <c r="G9805" s="615"/>
      <c r="H9805" s="618"/>
      <c r="I9805" s="619"/>
      <c r="J9805" s="621"/>
      <c r="K9805" s="621"/>
      <c r="L9805" s="623"/>
    </row>
    <row r="9806" spans="1:12" s="194" customFormat="1" ht="24.6" customHeight="1" x14ac:dyDescent="0.15">
      <c r="A9806" s="624">
        <v>1840</v>
      </c>
      <c r="B9806" s="203" t="s">
        <v>12</v>
      </c>
      <c r="C9806" s="207" t="s">
        <v>11</v>
      </c>
      <c r="D9806" s="207" t="s">
        <v>280</v>
      </c>
      <c r="E9806" s="207" t="s">
        <v>281</v>
      </c>
      <c r="F9806" s="627" t="s">
        <v>8</v>
      </c>
      <c r="G9806" s="628"/>
      <c r="H9806" s="629"/>
      <c r="I9806" s="630"/>
      <c r="J9806" s="630"/>
      <c r="K9806" s="630"/>
      <c r="L9806" s="631"/>
    </row>
    <row r="9807" spans="1:12" s="194" customFormat="1" ht="26.65" customHeight="1" x14ac:dyDescent="0.15">
      <c r="A9807" s="625"/>
      <c r="B9807" s="620" t="s">
        <v>5389</v>
      </c>
      <c r="C9807" s="632" t="s">
        <v>5394</v>
      </c>
      <c r="D9807" s="634">
        <v>43408</v>
      </c>
      <c r="E9807" s="620" t="s">
        <v>3285</v>
      </c>
      <c r="F9807" s="636" t="s">
        <v>3286</v>
      </c>
      <c r="G9807" s="637"/>
      <c r="H9807" s="610" t="s">
        <v>286</v>
      </c>
      <c r="I9807" s="611"/>
      <c r="J9807" s="209" t="s">
        <v>287</v>
      </c>
      <c r="K9807" s="209" t="s">
        <v>16</v>
      </c>
      <c r="L9807" s="210">
        <v>172</v>
      </c>
    </row>
    <row r="9808" spans="1:12" s="194" customFormat="1" ht="180.2" customHeight="1" x14ac:dyDescent="0.15">
      <c r="A9808" s="625"/>
      <c r="B9808" s="621"/>
      <c r="C9808" s="633"/>
      <c r="D9808" s="635"/>
      <c r="E9808" s="621"/>
      <c r="F9808" s="638"/>
      <c r="G9808" s="639"/>
      <c r="H9808" s="610" t="s">
        <v>242</v>
      </c>
      <c r="I9808" s="611"/>
      <c r="J9808" s="209" t="s">
        <v>287</v>
      </c>
      <c r="K9808" s="209" t="s">
        <v>16</v>
      </c>
      <c r="L9808" s="210">
        <v>628.59</v>
      </c>
    </row>
    <row r="9809" spans="1:12" s="194" customFormat="1" ht="24.6" customHeight="1" x14ac:dyDescent="0.15">
      <c r="A9809" s="625"/>
      <c r="B9809" s="203" t="s">
        <v>6</v>
      </c>
      <c r="C9809" s="207" t="s">
        <v>5</v>
      </c>
      <c r="D9809" s="207" t="s">
        <v>288</v>
      </c>
      <c r="E9809" s="207" t="s">
        <v>289</v>
      </c>
      <c r="F9809" s="612"/>
      <c r="G9809" s="613"/>
      <c r="H9809" s="616" t="s">
        <v>290</v>
      </c>
      <c r="I9809" s="617"/>
      <c r="J9809" s="620" t="s">
        <v>287</v>
      </c>
      <c r="K9809" s="620" t="s">
        <v>16</v>
      </c>
      <c r="L9809" s="622">
        <v>50</v>
      </c>
    </row>
    <row r="9810" spans="1:12" s="194" customFormat="1" ht="24.6" customHeight="1" x14ac:dyDescent="0.15">
      <c r="A9810" s="626"/>
      <c r="B9810" s="209" t="s">
        <v>460</v>
      </c>
      <c r="C9810" s="209" t="s">
        <v>3286</v>
      </c>
      <c r="D9810" s="211">
        <v>43411</v>
      </c>
      <c r="E9810" s="209" t="s">
        <v>2272</v>
      </c>
      <c r="F9810" s="614"/>
      <c r="G9810" s="615"/>
      <c r="H9810" s="618"/>
      <c r="I9810" s="619"/>
      <c r="J9810" s="621"/>
      <c r="K9810" s="621"/>
      <c r="L9810" s="623"/>
    </row>
    <row r="9811" spans="1:12" s="194" customFormat="1" ht="24.6" customHeight="1" x14ac:dyDescent="0.15">
      <c r="A9811" s="624">
        <v>1841</v>
      </c>
      <c r="B9811" s="203" t="s">
        <v>12</v>
      </c>
      <c r="C9811" s="207" t="s">
        <v>11</v>
      </c>
      <c r="D9811" s="207" t="s">
        <v>280</v>
      </c>
      <c r="E9811" s="207" t="s">
        <v>281</v>
      </c>
      <c r="F9811" s="627" t="s">
        <v>8</v>
      </c>
      <c r="G9811" s="628"/>
      <c r="H9811" s="629"/>
      <c r="I9811" s="630"/>
      <c r="J9811" s="630"/>
      <c r="K9811" s="630"/>
      <c r="L9811" s="631"/>
    </row>
    <row r="9812" spans="1:12" s="194" customFormat="1" ht="26.65" customHeight="1" x14ac:dyDescent="0.15">
      <c r="A9812" s="625"/>
      <c r="B9812" s="620" t="s">
        <v>5389</v>
      </c>
      <c r="C9812" s="632" t="s">
        <v>5395</v>
      </c>
      <c r="D9812" s="634">
        <v>43434</v>
      </c>
      <c r="E9812" s="620" t="s">
        <v>321</v>
      </c>
      <c r="F9812" s="636" t="s">
        <v>2679</v>
      </c>
      <c r="G9812" s="637"/>
      <c r="H9812" s="610" t="s">
        <v>286</v>
      </c>
      <c r="I9812" s="611"/>
      <c r="J9812" s="209" t="s">
        <v>287</v>
      </c>
      <c r="K9812" s="209" t="s">
        <v>16</v>
      </c>
      <c r="L9812" s="210">
        <v>1721.9</v>
      </c>
    </row>
    <row r="9813" spans="1:12" s="194" customFormat="1" ht="212.85" customHeight="1" x14ac:dyDescent="0.15">
      <c r="A9813" s="625"/>
      <c r="B9813" s="621"/>
      <c r="C9813" s="633"/>
      <c r="D9813" s="635"/>
      <c r="E9813" s="621"/>
      <c r="F9813" s="638"/>
      <c r="G9813" s="639"/>
      <c r="H9813" s="610" t="s">
        <v>242</v>
      </c>
      <c r="I9813" s="611"/>
      <c r="J9813" s="209" t="s">
        <v>287</v>
      </c>
      <c r="K9813" s="209" t="s">
        <v>16</v>
      </c>
      <c r="L9813" s="210">
        <v>533.4</v>
      </c>
    </row>
    <row r="9814" spans="1:12" s="194" customFormat="1" ht="24.6" customHeight="1" x14ac:dyDescent="0.15">
      <c r="A9814" s="625"/>
      <c r="B9814" s="203" t="s">
        <v>6</v>
      </c>
      <c r="C9814" s="207" t="s">
        <v>5</v>
      </c>
      <c r="D9814" s="207" t="s">
        <v>288</v>
      </c>
      <c r="E9814" s="207" t="s">
        <v>289</v>
      </c>
      <c r="F9814" s="612"/>
      <c r="G9814" s="613"/>
      <c r="H9814" s="616" t="s">
        <v>290</v>
      </c>
      <c r="I9814" s="617"/>
      <c r="J9814" s="620" t="s">
        <v>287</v>
      </c>
      <c r="K9814" s="620" t="s">
        <v>16</v>
      </c>
      <c r="L9814" s="622">
        <v>780</v>
      </c>
    </row>
    <row r="9815" spans="1:12" s="194" customFormat="1" ht="24.6" customHeight="1" x14ac:dyDescent="0.15">
      <c r="A9815" s="626"/>
      <c r="B9815" s="209" t="s">
        <v>460</v>
      </c>
      <c r="C9815" s="209" t="s">
        <v>2679</v>
      </c>
      <c r="D9815" s="211">
        <v>43438</v>
      </c>
      <c r="E9815" s="209" t="s">
        <v>2444</v>
      </c>
      <c r="F9815" s="614"/>
      <c r="G9815" s="615"/>
      <c r="H9815" s="618"/>
      <c r="I9815" s="619"/>
      <c r="J9815" s="621"/>
      <c r="K9815" s="621"/>
      <c r="L9815" s="623"/>
    </row>
    <row r="9816" spans="1:12" s="194" customFormat="1" ht="24.6" customHeight="1" x14ac:dyDescent="0.15">
      <c r="A9816" s="624">
        <v>1842</v>
      </c>
      <c r="B9816" s="203" t="s">
        <v>12</v>
      </c>
      <c r="C9816" s="207" t="s">
        <v>11</v>
      </c>
      <c r="D9816" s="207" t="s">
        <v>280</v>
      </c>
      <c r="E9816" s="207" t="s">
        <v>281</v>
      </c>
      <c r="F9816" s="627" t="s">
        <v>8</v>
      </c>
      <c r="G9816" s="628"/>
      <c r="H9816" s="629"/>
      <c r="I9816" s="630"/>
      <c r="J9816" s="630"/>
      <c r="K9816" s="630"/>
      <c r="L9816" s="631"/>
    </row>
    <row r="9817" spans="1:12" s="194" customFormat="1" ht="26.65" customHeight="1" x14ac:dyDescent="0.15">
      <c r="A9817" s="625"/>
      <c r="B9817" s="620" t="s">
        <v>5389</v>
      </c>
      <c r="C9817" s="632" t="s">
        <v>5396</v>
      </c>
      <c r="D9817" s="634">
        <v>43521</v>
      </c>
      <c r="E9817" s="620" t="s">
        <v>377</v>
      </c>
      <c r="F9817" s="636" t="s">
        <v>1290</v>
      </c>
      <c r="G9817" s="637"/>
      <c r="H9817" s="610" t="s">
        <v>286</v>
      </c>
      <c r="I9817" s="611"/>
      <c r="J9817" s="209" t="s">
        <v>287</v>
      </c>
      <c r="K9817" s="209" t="s">
        <v>16</v>
      </c>
      <c r="L9817" s="210">
        <v>468.37</v>
      </c>
    </row>
    <row r="9818" spans="1:12" s="194" customFormat="1" ht="277.35000000000002" customHeight="1" x14ac:dyDescent="0.15">
      <c r="A9818" s="625"/>
      <c r="B9818" s="621"/>
      <c r="C9818" s="633"/>
      <c r="D9818" s="635"/>
      <c r="E9818" s="621"/>
      <c r="F9818" s="638"/>
      <c r="G9818" s="639"/>
      <c r="H9818" s="610" t="s">
        <v>242</v>
      </c>
      <c r="I9818" s="611"/>
      <c r="J9818" s="209" t="s">
        <v>287</v>
      </c>
      <c r="K9818" s="209" t="s">
        <v>16</v>
      </c>
      <c r="L9818" s="210">
        <v>346</v>
      </c>
    </row>
    <row r="9819" spans="1:12" s="194" customFormat="1" ht="24.6" customHeight="1" x14ac:dyDescent="0.15">
      <c r="A9819" s="625"/>
      <c r="B9819" s="203" t="s">
        <v>6</v>
      </c>
      <c r="C9819" s="207" t="s">
        <v>5</v>
      </c>
      <c r="D9819" s="207" t="s">
        <v>288</v>
      </c>
      <c r="E9819" s="207" t="s">
        <v>289</v>
      </c>
      <c r="F9819" s="612"/>
      <c r="G9819" s="613"/>
      <c r="H9819" s="616" t="s">
        <v>290</v>
      </c>
      <c r="I9819" s="617"/>
      <c r="J9819" s="620" t="s">
        <v>287</v>
      </c>
      <c r="K9819" s="620" t="s">
        <v>287</v>
      </c>
      <c r="L9819" s="622">
        <v>0</v>
      </c>
    </row>
    <row r="9820" spans="1:12" s="194" customFormat="1" ht="24.6" customHeight="1" x14ac:dyDescent="0.15">
      <c r="A9820" s="626"/>
      <c r="B9820" s="209" t="s">
        <v>460</v>
      </c>
      <c r="C9820" s="209" t="s">
        <v>1290</v>
      </c>
      <c r="D9820" s="211">
        <v>43523</v>
      </c>
      <c r="E9820" s="209" t="s">
        <v>590</v>
      </c>
      <c r="F9820" s="614"/>
      <c r="G9820" s="615"/>
      <c r="H9820" s="618"/>
      <c r="I9820" s="619"/>
      <c r="J9820" s="621"/>
      <c r="K9820" s="621"/>
      <c r="L9820" s="623"/>
    </row>
    <row r="9821" spans="1:12" s="194" customFormat="1" ht="24.6" customHeight="1" x14ac:dyDescent="0.15">
      <c r="A9821" s="624">
        <v>1843</v>
      </c>
      <c r="B9821" s="203" t="s">
        <v>12</v>
      </c>
      <c r="C9821" s="207" t="s">
        <v>11</v>
      </c>
      <c r="D9821" s="207" t="s">
        <v>280</v>
      </c>
      <c r="E9821" s="207" t="s">
        <v>281</v>
      </c>
      <c r="F9821" s="627" t="s">
        <v>8</v>
      </c>
      <c r="G9821" s="628"/>
      <c r="H9821" s="629"/>
      <c r="I9821" s="630"/>
      <c r="J9821" s="630"/>
      <c r="K9821" s="630"/>
      <c r="L9821" s="631"/>
    </row>
    <row r="9822" spans="1:12" s="194" customFormat="1" ht="26.65" customHeight="1" x14ac:dyDescent="0.15">
      <c r="A9822" s="625"/>
      <c r="B9822" s="620" t="s">
        <v>5389</v>
      </c>
      <c r="C9822" s="632" t="s">
        <v>5397</v>
      </c>
      <c r="D9822" s="634">
        <v>43529</v>
      </c>
      <c r="E9822" s="620" t="s">
        <v>5398</v>
      </c>
      <c r="F9822" s="636" t="s">
        <v>5399</v>
      </c>
      <c r="G9822" s="637"/>
      <c r="H9822" s="610" t="s">
        <v>286</v>
      </c>
      <c r="I9822" s="611"/>
      <c r="J9822" s="209" t="s">
        <v>287</v>
      </c>
      <c r="K9822" s="209" t="s">
        <v>16</v>
      </c>
      <c r="L9822" s="210">
        <v>1374</v>
      </c>
    </row>
    <row r="9823" spans="1:12" s="194" customFormat="1" ht="409.6" customHeight="1" x14ac:dyDescent="0.15">
      <c r="A9823" s="625"/>
      <c r="B9823" s="640"/>
      <c r="C9823" s="641"/>
      <c r="D9823" s="642"/>
      <c r="E9823" s="640"/>
      <c r="F9823" s="643"/>
      <c r="G9823" s="644"/>
      <c r="H9823" s="616" t="s">
        <v>242</v>
      </c>
      <c r="I9823" s="617"/>
      <c r="J9823" s="620" t="s">
        <v>287</v>
      </c>
      <c r="K9823" s="620" t="s">
        <v>16</v>
      </c>
      <c r="L9823" s="622">
        <v>4500</v>
      </c>
    </row>
    <row r="9824" spans="1:12" s="194" customFormat="1" ht="116.25" customHeight="1" x14ac:dyDescent="0.15">
      <c r="A9824" s="625"/>
      <c r="B9824" s="621"/>
      <c r="C9824" s="633"/>
      <c r="D9824" s="635"/>
      <c r="E9824" s="621"/>
      <c r="F9824" s="638"/>
      <c r="G9824" s="639"/>
      <c r="H9824" s="618"/>
      <c r="I9824" s="619"/>
      <c r="J9824" s="621"/>
      <c r="K9824" s="621"/>
      <c r="L9824" s="623"/>
    </row>
    <row r="9825" spans="1:12" s="194" customFormat="1" ht="24.6" customHeight="1" x14ac:dyDescent="0.15">
      <c r="A9825" s="625"/>
      <c r="B9825" s="203" t="s">
        <v>6</v>
      </c>
      <c r="C9825" s="207" t="s">
        <v>5</v>
      </c>
      <c r="D9825" s="207" t="s">
        <v>288</v>
      </c>
      <c r="E9825" s="207" t="s">
        <v>289</v>
      </c>
      <c r="F9825" s="612"/>
      <c r="G9825" s="613"/>
      <c r="H9825" s="616" t="s">
        <v>290</v>
      </c>
      <c r="I9825" s="617"/>
      <c r="J9825" s="620" t="s">
        <v>287</v>
      </c>
      <c r="K9825" s="620" t="s">
        <v>16</v>
      </c>
      <c r="L9825" s="622">
        <v>500</v>
      </c>
    </row>
    <row r="9826" spans="1:12" s="194" customFormat="1" ht="24.6" customHeight="1" x14ac:dyDescent="0.15">
      <c r="A9826" s="626"/>
      <c r="B9826" s="209" t="s">
        <v>460</v>
      </c>
      <c r="C9826" s="209" t="s">
        <v>5399</v>
      </c>
      <c r="D9826" s="211">
        <v>43541</v>
      </c>
      <c r="E9826" s="209" t="s">
        <v>5400</v>
      </c>
      <c r="F9826" s="614"/>
      <c r="G9826" s="615"/>
      <c r="H9826" s="618"/>
      <c r="I9826" s="619"/>
      <c r="J9826" s="621"/>
      <c r="K9826" s="621"/>
      <c r="L9826" s="623"/>
    </row>
    <row r="9827" spans="1:12" s="194" customFormat="1" ht="24.6" customHeight="1" x14ac:dyDescent="0.15">
      <c r="A9827" s="624">
        <v>1844</v>
      </c>
      <c r="B9827" s="203" t="s">
        <v>12</v>
      </c>
      <c r="C9827" s="207" t="s">
        <v>11</v>
      </c>
      <c r="D9827" s="207" t="s">
        <v>280</v>
      </c>
      <c r="E9827" s="207" t="s">
        <v>281</v>
      </c>
      <c r="F9827" s="627" t="s">
        <v>8</v>
      </c>
      <c r="G9827" s="628"/>
      <c r="H9827" s="629"/>
      <c r="I9827" s="630"/>
      <c r="J9827" s="630"/>
      <c r="K9827" s="630"/>
      <c r="L9827" s="631"/>
    </row>
    <row r="9828" spans="1:12" s="194" customFormat="1" ht="26.65" customHeight="1" x14ac:dyDescent="0.15">
      <c r="A9828" s="625"/>
      <c r="B9828" s="620" t="s">
        <v>5389</v>
      </c>
      <c r="C9828" s="632" t="s">
        <v>5397</v>
      </c>
      <c r="D9828" s="634">
        <v>43529</v>
      </c>
      <c r="E9828" s="620" t="s">
        <v>5398</v>
      </c>
      <c r="F9828" s="636" t="s">
        <v>5401</v>
      </c>
      <c r="G9828" s="637"/>
      <c r="H9828" s="610" t="s">
        <v>286</v>
      </c>
      <c r="I9828" s="611"/>
      <c r="J9828" s="209" t="s">
        <v>287</v>
      </c>
      <c r="K9828" s="209" t="s">
        <v>16</v>
      </c>
      <c r="L9828" s="210">
        <v>1441</v>
      </c>
    </row>
    <row r="9829" spans="1:12" s="194" customFormat="1" ht="409.6" customHeight="1" x14ac:dyDescent="0.15">
      <c r="A9829" s="625"/>
      <c r="B9829" s="640"/>
      <c r="C9829" s="641"/>
      <c r="D9829" s="642"/>
      <c r="E9829" s="640"/>
      <c r="F9829" s="643"/>
      <c r="G9829" s="644"/>
      <c r="H9829" s="616" t="s">
        <v>242</v>
      </c>
      <c r="I9829" s="617"/>
      <c r="J9829" s="620" t="s">
        <v>287</v>
      </c>
      <c r="K9829" s="620" t="s">
        <v>16</v>
      </c>
      <c r="L9829" s="622">
        <v>6227.96</v>
      </c>
    </row>
    <row r="9830" spans="1:12" s="194" customFormat="1" ht="116.25" customHeight="1" x14ac:dyDescent="0.15">
      <c r="A9830" s="625"/>
      <c r="B9830" s="621"/>
      <c r="C9830" s="633"/>
      <c r="D9830" s="635"/>
      <c r="E9830" s="621"/>
      <c r="F9830" s="638"/>
      <c r="G9830" s="639"/>
      <c r="H9830" s="618"/>
      <c r="I9830" s="619"/>
      <c r="J9830" s="621"/>
      <c r="K9830" s="621"/>
      <c r="L9830" s="623"/>
    </row>
    <row r="9831" spans="1:12" s="194" customFormat="1" ht="24.6" customHeight="1" x14ac:dyDescent="0.15">
      <c r="A9831" s="625"/>
      <c r="B9831" s="203" t="s">
        <v>6</v>
      </c>
      <c r="C9831" s="207" t="s">
        <v>5</v>
      </c>
      <c r="D9831" s="207" t="s">
        <v>288</v>
      </c>
      <c r="E9831" s="207" t="s">
        <v>289</v>
      </c>
      <c r="F9831" s="612"/>
      <c r="G9831" s="613"/>
      <c r="H9831" s="616" t="s">
        <v>290</v>
      </c>
      <c r="I9831" s="617"/>
      <c r="J9831" s="620" t="s">
        <v>287</v>
      </c>
      <c r="K9831" s="620" t="s">
        <v>16</v>
      </c>
      <c r="L9831" s="622">
        <v>280</v>
      </c>
    </row>
    <row r="9832" spans="1:12" s="194" customFormat="1" ht="24.6" customHeight="1" x14ac:dyDescent="0.15">
      <c r="A9832" s="626"/>
      <c r="B9832" s="209" t="s">
        <v>460</v>
      </c>
      <c r="C9832" s="209" t="s">
        <v>5401</v>
      </c>
      <c r="D9832" s="211">
        <v>43541</v>
      </c>
      <c r="E9832" s="209" t="s">
        <v>5400</v>
      </c>
      <c r="F9832" s="614"/>
      <c r="G9832" s="615"/>
      <c r="H9832" s="618"/>
      <c r="I9832" s="619"/>
      <c r="J9832" s="621"/>
      <c r="K9832" s="621"/>
      <c r="L9832" s="623"/>
    </row>
    <row r="9833" spans="1:12" s="194" customFormat="1" ht="24.6" customHeight="1" x14ac:dyDescent="0.15">
      <c r="A9833" s="624">
        <v>1845</v>
      </c>
      <c r="B9833" s="203" t="s">
        <v>12</v>
      </c>
      <c r="C9833" s="207" t="s">
        <v>11</v>
      </c>
      <c r="D9833" s="207" t="s">
        <v>280</v>
      </c>
      <c r="E9833" s="207" t="s">
        <v>281</v>
      </c>
      <c r="F9833" s="627" t="s">
        <v>8</v>
      </c>
      <c r="G9833" s="628"/>
      <c r="H9833" s="629"/>
      <c r="I9833" s="630"/>
      <c r="J9833" s="630"/>
      <c r="K9833" s="630"/>
      <c r="L9833" s="631"/>
    </row>
    <row r="9834" spans="1:12" s="194" customFormat="1" ht="26.65" customHeight="1" x14ac:dyDescent="0.15">
      <c r="A9834" s="625"/>
      <c r="B9834" s="620" t="s">
        <v>5402</v>
      </c>
      <c r="C9834" s="632" t="s">
        <v>5403</v>
      </c>
      <c r="D9834" s="634">
        <v>43401</v>
      </c>
      <c r="E9834" s="620" t="s">
        <v>2452</v>
      </c>
      <c r="F9834" s="636" t="s">
        <v>2453</v>
      </c>
      <c r="G9834" s="637"/>
      <c r="H9834" s="610" t="s">
        <v>286</v>
      </c>
      <c r="I9834" s="611"/>
      <c r="J9834" s="209" t="s">
        <v>287</v>
      </c>
      <c r="K9834" s="209" t="s">
        <v>16</v>
      </c>
      <c r="L9834" s="210">
        <v>518.70000000000005</v>
      </c>
    </row>
    <row r="9835" spans="1:12" s="194" customFormat="1" ht="409.6" customHeight="1" x14ac:dyDescent="0.15">
      <c r="A9835" s="625"/>
      <c r="B9835" s="640"/>
      <c r="C9835" s="641"/>
      <c r="D9835" s="642"/>
      <c r="E9835" s="640"/>
      <c r="F9835" s="643"/>
      <c r="G9835" s="644"/>
      <c r="H9835" s="616" t="s">
        <v>242</v>
      </c>
      <c r="I9835" s="617"/>
      <c r="J9835" s="620" t="s">
        <v>287</v>
      </c>
      <c r="K9835" s="620" t="s">
        <v>287</v>
      </c>
      <c r="L9835" s="622">
        <v>0</v>
      </c>
    </row>
    <row r="9836" spans="1:12" s="194" customFormat="1" ht="73.5" customHeight="1" x14ac:dyDescent="0.15">
      <c r="A9836" s="625"/>
      <c r="B9836" s="621"/>
      <c r="C9836" s="633"/>
      <c r="D9836" s="635"/>
      <c r="E9836" s="621"/>
      <c r="F9836" s="638"/>
      <c r="G9836" s="639"/>
      <c r="H9836" s="618"/>
      <c r="I9836" s="619"/>
      <c r="J9836" s="621"/>
      <c r="K9836" s="621"/>
      <c r="L9836" s="623"/>
    </row>
    <row r="9837" spans="1:12" s="194" customFormat="1" ht="24.6" customHeight="1" x14ac:dyDescent="0.15">
      <c r="A9837" s="625"/>
      <c r="B9837" s="203" t="s">
        <v>6</v>
      </c>
      <c r="C9837" s="207" t="s">
        <v>5</v>
      </c>
      <c r="D9837" s="207" t="s">
        <v>288</v>
      </c>
      <c r="E9837" s="207" t="s">
        <v>289</v>
      </c>
      <c r="F9837" s="612"/>
      <c r="G9837" s="613"/>
      <c r="H9837" s="616" t="s">
        <v>290</v>
      </c>
      <c r="I9837" s="617"/>
      <c r="J9837" s="620" t="s">
        <v>287</v>
      </c>
      <c r="K9837" s="620" t="s">
        <v>16</v>
      </c>
      <c r="L9837" s="622">
        <v>350</v>
      </c>
    </row>
    <row r="9838" spans="1:12" s="194" customFormat="1" ht="24.6" customHeight="1" x14ac:dyDescent="0.15">
      <c r="A9838" s="626"/>
      <c r="B9838" s="209" t="s">
        <v>460</v>
      </c>
      <c r="C9838" s="209" t="s">
        <v>2453</v>
      </c>
      <c r="D9838" s="211">
        <v>43404</v>
      </c>
      <c r="E9838" s="209" t="s">
        <v>4198</v>
      </c>
      <c r="F9838" s="614"/>
      <c r="G9838" s="615"/>
      <c r="H9838" s="618"/>
      <c r="I9838" s="619"/>
      <c r="J9838" s="621"/>
      <c r="K9838" s="621"/>
      <c r="L9838" s="623"/>
    </row>
    <row r="9839" spans="1:12" s="194" customFormat="1" ht="24.6" customHeight="1" x14ac:dyDescent="0.15">
      <c r="A9839" s="624">
        <v>1846</v>
      </c>
      <c r="B9839" s="203" t="s">
        <v>12</v>
      </c>
      <c r="C9839" s="207" t="s">
        <v>11</v>
      </c>
      <c r="D9839" s="207" t="s">
        <v>280</v>
      </c>
      <c r="E9839" s="207" t="s">
        <v>281</v>
      </c>
      <c r="F9839" s="627" t="s">
        <v>8</v>
      </c>
      <c r="G9839" s="628"/>
      <c r="H9839" s="629"/>
      <c r="I9839" s="630"/>
      <c r="J9839" s="630"/>
      <c r="K9839" s="630"/>
      <c r="L9839" s="631"/>
    </row>
    <row r="9840" spans="1:12" s="194" customFormat="1" ht="26.65" customHeight="1" x14ac:dyDescent="0.15">
      <c r="A9840" s="625"/>
      <c r="B9840" s="620" t="s">
        <v>5404</v>
      </c>
      <c r="C9840" s="632" t="s">
        <v>5405</v>
      </c>
      <c r="D9840" s="634">
        <v>43428</v>
      </c>
      <c r="E9840" s="620" t="s">
        <v>1312</v>
      </c>
      <c r="F9840" s="636" t="s">
        <v>2962</v>
      </c>
      <c r="G9840" s="637"/>
      <c r="H9840" s="610" t="s">
        <v>286</v>
      </c>
      <c r="I9840" s="611"/>
      <c r="J9840" s="209" t="s">
        <v>287</v>
      </c>
      <c r="K9840" s="209" t="s">
        <v>287</v>
      </c>
      <c r="L9840" s="210">
        <v>0</v>
      </c>
    </row>
    <row r="9841" spans="1:12" s="194" customFormat="1" ht="126.95" customHeight="1" x14ac:dyDescent="0.15">
      <c r="A9841" s="625"/>
      <c r="B9841" s="621"/>
      <c r="C9841" s="633"/>
      <c r="D9841" s="635"/>
      <c r="E9841" s="621"/>
      <c r="F9841" s="638"/>
      <c r="G9841" s="639"/>
      <c r="H9841" s="610" t="s">
        <v>242</v>
      </c>
      <c r="I9841" s="611"/>
      <c r="J9841" s="209" t="s">
        <v>287</v>
      </c>
      <c r="K9841" s="209" t="s">
        <v>16</v>
      </c>
      <c r="L9841" s="210">
        <v>1116</v>
      </c>
    </row>
    <row r="9842" spans="1:12" s="194" customFormat="1" ht="24.6" customHeight="1" x14ac:dyDescent="0.15">
      <c r="A9842" s="625"/>
      <c r="B9842" s="203" t="s">
        <v>6</v>
      </c>
      <c r="C9842" s="207" t="s">
        <v>5</v>
      </c>
      <c r="D9842" s="207" t="s">
        <v>288</v>
      </c>
      <c r="E9842" s="207" t="s">
        <v>289</v>
      </c>
      <c r="F9842" s="612"/>
      <c r="G9842" s="613"/>
      <c r="H9842" s="616" t="s">
        <v>290</v>
      </c>
      <c r="I9842" s="617"/>
      <c r="J9842" s="620" t="s">
        <v>287</v>
      </c>
      <c r="K9842" s="620" t="s">
        <v>287</v>
      </c>
      <c r="L9842" s="622">
        <v>0</v>
      </c>
    </row>
    <row r="9843" spans="1:12" s="194" customFormat="1" ht="24.6" customHeight="1" x14ac:dyDescent="0.15">
      <c r="A9843" s="626"/>
      <c r="B9843" s="209" t="s">
        <v>333</v>
      </c>
      <c r="C9843" s="209" t="s">
        <v>2962</v>
      </c>
      <c r="D9843" s="211">
        <v>43435</v>
      </c>
      <c r="E9843" s="209" t="s">
        <v>5406</v>
      </c>
      <c r="F9843" s="614"/>
      <c r="G9843" s="615"/>
      <c r="H9843" s="618"/>
      <c r="I9843" s="619"/>
      <c r="J9843" s="621"/>
      <c r="K9843" s="621"/>
      <c r="L9843" s="623"/>
    </row>
    <row r="9844" spans="1:12" s="194" customFormat="1" ht="24.6" customHeight="1" x14ac:dyDescent="0.15">
      <c r="A9844" s="624">
        <v>1847</v>
      </c>
      <c r="B9844" s="203" t="s">
        <v>12</v>
      </c>
      <c r="C9844" s="207" t="s">
        <v>11</v>
      </c>
      <c r="D9844" s="207" t="s">
        <v>280</v>
      </c>
      <c r="E9844" s="207" t="s">
        <v>281</v>
      </c>
      <c r="F9844" s="627" t="s">
        <v>8</v>
      </c>
      <c r="G9844" s="628"/>
      <c r="H9844" s="629"/>
      <c r="I9844" s="630"/>
      <c r="J9844" s="630"/>
      <c r="K9844" s="630"/>
      <c r="L9844" s="631"/>
    </row>
    <row r="9845" spans="1:12" s="194" customFormat="1" ht="26.65" customHeight="1" x14ac:dyDescent="0.15">
      <c r="A9845" s="625"/>
      <c r="B9845" s="620" t="s">
        <v>5404</v>
      </c>
      <c r="C9845" s="632" t="s">
        <v>5407</v>
      </c>
      <c r="D9845" s="634">
        <v>43514</v>
      </c>
      <c r="E9845" s="620" t="s">
        <v>582</v>
      </c>
      <c r="F9845" s="636" t="s">
        <v>5408</v>
      </c>
      <c r="G9845" s="637"/>
      <c r="H9845" s="610" t="s">
        <v>286</v>
      </c>
      <c r="I9845" s="611"/>
      <c r="J9845" s="209" t="s">
        <v>287</v>
      </c>
      <c r="K9845" s="209" t="s">
        <v>16</v>
      </c>
      <c r="L9845" s="210">
        <v>1620</v>
      </c>
    </row>
    <row r="9846" spans="1:12" s="194" customFormat="1" ht="137.65" customHeight="1" x14ac:dyDescent="0.15">
      <c r="A9846" s="625"/>
      <c r="B9846" s="621"/>
      <c r="C9846" s="633"/>
      <c r="D9846" s="635"/>
      <c r="E9846" s="621"/>
      <c r="F9846" s="638"/>
      <c r="G9846" s="639"/>
      <c r="H9846" s="610" t="s">
        <v>242</v>
      </c>
      <c r="I9846" s="611"/>
      <c r="J9846" s="209" t="s">
        <v>287</v>
      </c>
      <c r="K9846" s="209" t="s">
        <v>16</v>
      </c>
      <c r="L9846" s="210">
        <v>1053</v>
      </c>
    </row>
    <row r="9847" spans="1:12" s="194" customFormat="1" ht="24.6" customHeight="1" x14ac:dyDescent="0.15">
      <c r="A9847" s="625"/>
      <c r="B9847" s="203" t="s">
        <v>6</v>
      </c>
      <c r="C9847" s="207" t="s">
        <v>5</v>
      </c>
      <c r="D9847" s="207" t="s">
        <v>288</v>
      </c>
      <c r="E9847" s="207" t="s">
        <v>289</v>
      </c>
      <c r="F9847" s="612"/>
      <c r="G9847" s="613"/>
      <c r="H9847" s="616" t="s">
        <v>290</v>
      </c>
      <c r="I9847" s="617"/>
      <c r="J9847" s="620" t="s">
        <v>287</v>
      </c>
      <c r="K9847" s="620" t="s">
        <v>287</v>
      </c>
      <c r="L9847" s="622">
        <v>0</v>
      </c>
    </row>
    <row r="9848" spans="1:12" s="194" customFormat="1" ht="24.6" customHeight="1" x14ac:dyDescent="0.15">
      <c r="A9848" s="626"/>
      <c r="B9848" s="209" t="s">
        <v>333</v>
      </c>
      <c r="C9848" s="209" t="s">
        <v>5408</v>
      </c>
      <c r="D9848" s="211">
        <v>43518</v>
      </c>
      <c r="E9848" s="209" t="s">
        <v>2920</v>
      </c>
      <c r="F9848" s="614"/>
      <c r="G9848" s="615"/>
      <c r="H9848" s="618"/>
      <c r="I9848" s="619"/>
      <c r="J9848" s="621"/>
      <c r="K9848" s="621"/>
      <c r="L9848" s="623"/>
    </row>
    <row r="9849" spans="1:12" s="194" customFormat="1" ht="24.6" customHeight="1" x14ac:dyDescent="0.15">
      <c r="A9849" s="624">
        <v>1848</v>
      </c>
      <c r="B9849" s="203" t="s">
        <v>12</v>
      </c>
      <c r="C9849" s="207" t="s">
        <v>11</v>
      </c>
      <c r="D9849" s="207" t="s">
        <v>280</v>
      </c>
      <c r="E9849" s="207" t="s">
        <v>281</v>
      </c>
      <c r="F9849" s="627" t="s">
        <v>8</v>
      </c>
      <c r="G9849" s="628"/>
      <c r="H9849" s="629"/>
      <c r="I9849" s="630"/>
      <c r="J9849" s="630"/>
      <c r="K9849" s="630"/>
      <c r="L9849" s="631"/>
    </row>
    <row r="9850" spans="1:12" s="194" customFormat="1" ht="26.65" customHeight="1" x14ac:dyDescent="0.15">
      <c r="A9850" s="625"/>
      <c r="B9850" s="620" t="s">
        <v>5409</v>
      </c>
      <c r="C9850" s="632" t="s">
        <v>5410</v>
      </c>
      <c r="D9850" s="634">
        <v>43487</v>
      </c>
      <c r="E9850" s="620" t="s">
        <v>1526</v>
      </c>
      <c r="F9850" s="636" t="s">
        <v>5411</v>
      </c>
      <c r="G9850" s="637"/>
      <c r="H9850" s="610" t="s">
        <v>286</v>
      </c>
      <c r="I9850" s="611"/>
      <c r="J9850" s="209" t="s">
        <v>287</v>
      </c>
      <c r="K9850" s="209" t="s">
        <v>287</v>
      </c>
      <c r="L9850" s="210">
        <v>0</v>
      </c>
    </row>
    <row r="9851" spans="1:12" s="194" customFormat="1" ht="353.1" customHeight="1" x14ac:dyDescent="0.15">
      <c r="A9851" s="625"/>
      <c r="B9851" s="621"/>
      <c r="C9851" s="633"/>
      <c r="D9851" s="635"/>
      <c r="E9851" s="621"/>
      <c r="F9851" s="638"/>
      <c r="G9851" s="639"/>
      <c r="H9851" s="610" t="s">
        <v>242</v>
      </c>
      <c r="I9851" s="611"/>
      <c r="J9851" s="209" t="s">
        <v>287</v>
      </c>
      <c r="K9851" s="209" t="s">
        <v>287</v>
      </c>
      <c r="L9851" s="210">
        <v>0</v>
      </c>
    </row>
    <row r="9852" spans="1:12" s="194" customFormat="1" ht="24.6" customHeight="1" x14ac:dyDescent="0.15">
      <c r="A9852" s="625"/>
      <c r="B9852" s="203" t="s">
        <v>6</v>
      </c>
      <c r="C9852" s="207" t="s">
        <v>5</v>
      </c>
      <c r="D9852" s="207" t="s">
        <v>288</v>
      </c>
      <c r="E9852" s="207" t="s">
        <v>289</v>
      </c>
      <c r="F9852" s="612"/>
      <c r="G9852" s="613"/>
      <c r="H9852" s="616" t="s">
        <v>290</v>
      </c>
      <c r="I9852" s="617"/>
      <c r="J9852" s="620" t="s">
        <v>287</v>
      </c>
      <c r="K9852" s="620" t="s">
        <v>16</v>
      </c>
      <c r="L9852" s="622">
        <v>345</v>
      </c>
    </row>
    <row r="9853" spans="1:12" s="194" customFormat="1" ht="24.6" customHeight="1" x14ac:dyDescent="0.15">
      <c r="A9853" s="626"/>
      <c r="B9853" s="209" t="s">
        <v>291</v>
      </c>
      <c r="C9853" s="209" t="s">
        <v>5411</v>
      </c>
      <c r="D9853" s="211">
        <v>43488</v>
      </c>
      <c r="E9853" s="209" t="s">
        <v>2277</v>
      </c>
      <c r="F9853" s="614"/>
      <c r="G9853" s="615"/>
      <c r="H9853" s="618"/>
      <c r="I9853" s="619"/>
      <c r="J9853" s="621"/>
      <c r="K9853" s="621"/>
      <c r="L9853" s="623"/>
    </row>
    <row r="9854" spans="1:12" s="194" customFormat="1" ht="24.6" customHeight="1" x14ac:dyDescent="0.15">
      <c r="A9854" s="624">
        <v>1849</v>
      </c>
      <c r="B9854" s="203" t="s">
        <v>12</v>
      </c>
      <c r="C9854" s="207" t="s">
        <v>11</v>
      </c>
      <c r="D9854" s="207" t="s">
        <v>280</v>
      </c>
      <c r="E9854" s="207" t="s">
        <v>281</v>
      </c>
      <c r="F9854" s="627" t="s">
        <v>8</v>
      </c>
      <c r="G9854" s="628"/>
      <c r="H9854" s="629"/>
      <c r="I9854" s="630"/>
      <c r="J9854" s="630"/>
      <c r="K9854" s="630"/>
      <c r="L9854" s="631"/>
    </row>
    <row r="9855" spans="1:12" s="194" customFormat="1" ht="26.65" customHeight="1" x14ac:dyDescent="0.15">
      <c r="A9855" s="625"/>
      <c r="B9855" s="620" t="s">
        <v>5412</v>
      </c>
      <c r="C9855" s="632" t="s">
        <v>5413</v>
      </c>
      <c r="D9855" s="634">
        <v>43413</v>
      </c>
      <c r="E9855" s="620" t="s">
        <v>1526</v>
      </c>
      <c r="F9855" s="636" t="s">
        <v>5414</v>
      </c>
      <c r="G9855" s="637"/>
      <c r="H9855" s="610" t="s">
        <v>286</v>
      </c>
      <c r="I9855" s="611"/>
      <c r="J9855" s="209" t="s">
        <v>287</v>
      </c>
      <c r="K9855" s="209" t="s">
        <v>16</v>
      </c>
      <c r="L9855" s="210">
        <v>212</v>
      </c>
    </row>
    <row r="9856" spans="1:12" s="194" customFormat="1" ht="148.35" customHeight="1" x14ac:dyDescent="0.15">
      <c r="A9856" s="625"/>
      <c r="B9856" s="621"/>
      <c r="C9856" s="633"/>
      <c r="D9856" s="635"/>
      <c r="E9856" s="621"/>
      <c r="F9856" s="638"/>
      <c r="G9856" s="639"/>
      <c r="H9856" s="610" t="s">
        <v>242</v>
      </c>
      <c r="I9856" s="611"/>
      <c r="J9856" s="209" t="s">
        <v>287</v>
      </c>
      <c r="K9856" s="209" t="s">
        <v>16</v>
      </c>
      <c r="L9856" s="210">
        <v>492.96</v>
      </c>
    </row>
    <row r="9857" spans="1:12" s="194" customFormat="1" ht="24.6" customHeight="1" x14ac:dyDescent="0.15">
      <c r="A9857" s="625"/>
      <c r="B9857" s="203" t="s">
        <v>6</v>
      </c>
      <c r="C9857" s="207" t="s">
        <v>5</v>
      </c>
      <c r="D9857" s="207" t="s">
        <v>288</v>
      </c>
      <c r="E9857" s="207" t="s">
        <v>289</v>
      </c>
      <c r="F9857" s="612"/>
      <c r="G9857" s="613"/>
      <c r="H9857" s="616" t="s">
        <v>290</v>
      </c>
      <c r="I9857" s="617"/>
      <c r="J9857" s="620" t="s">
        <v>287</v>
      </c>
      <c r="K9857" s="620" t="s">
        <v>16</v>
      </c>
      <c r="L9857" s="622">
        <v>40</v>
      </c>
    </row>
    <row r="9858" spans="1:12" s="194" customFormat="1" ht="24.6" customHeight="1" x14ac:dyDescent="0.15">
      <c r="A9858" s="626"/>
      <c r="B9858" s="209" t="s">
        <v>1082</v>
      </c>
      <c r="C9858" s="209" t="s">
        <v>5414</v>
      </c>
      <c r="D9858" s="211">
        <v>43414</v>
      </c>
      <c r="E9858" s="209" t="s">
        <v>2709</v>
      </c>
      <c r="F9858" s="614"/>
      <c r="G9858" s="615"/>
      <c r="H9858" s="618"/>
      <c r="I9858" s="619"/>
      <c r="J9858" s="621"/>
      <c r="K9858" s="621"/>
      <c r="L9858" s="623"/>
    </row>
    <row r="9859" spans="1:12" s="194" customFormat="1" ht="24.6" customHeight="1" x14ac:dyDescent="0.15">
      <c r="A9859" s="624">
        <v>1850</v>
      </c>
      <c r="B9859" s="203" t="s">
        <v>12</v>
      </c>
      <c r="C9859" s="207" t="s">
        <v>11</v>
      </c>
      <c r="D9859" s="207" t="s">
        <v>280</v>
      </c>
      <c r="E9859" s="207" t="s">
        <v>281</v>
      </c>
      <c r="F9859" s="627" t="s">
        <v>8</v>
      </c>
      <c r="G9859" s="628"/>
      <c r="H9859" s="629"/>
      <c r="I9859" s="630"/>
      <c r="J9859" s="630"/>
      <c r="K9859" s="630"/>
      <c r="L9859" s="631"/>
    </row>
    <row r="9860" spans="1:12" s="194" customFormat="1" ht="26.65" customHeight="1" x14ac:dyDescent="0.15">
      <c r="A9860" s="625"/>
      <c r="B9860" s="620" t="s">
        <v>5415</v>
      </c>
      <c r="C9860" s="620" t="s">
        <v>5416</v>
      </c>
      <c r="D9860" s="634">
        <v>43432</v>
      </c>
      <c r="E9860" s="620" t="s">
        <v>607</v>
      </c>
      <c r="F9860" s="636" t="s">
        <v>5417</v>
      </c>
      <c r="G9860" s="637"/>
      <c r="H9860" s="610" t="s">
        <v>286</v>
      </c>
      <c r="I9860" s="611"/>
      <c r="J9860" s="209" t="s">
        <v>287</v>
      </c>
      <c r="K9860" s="209" t="s">
        <v>16</v>
      </c>
      <c r="L9860" s="210">
        <v>729.22</v>
      </c>
    </row>
    <row r="9861" spans="1:12" s="194" customFormat="1" ht="105" customHeight="1" x14ac:dyDescent="0.15">
      <c r="A9861" s="625"/>
      <c r="B9861" s="621"/>
      <c r="C9861" s="621"/>
      <c r="D9861" s="635"/>
      <c r="E9861" s="621"/>
      <c r="F9861" s="638"/>
      <c r="G9861" s="639"/>
      <c r="H9861" s="610" t="s">
        <v>242</v>
      </c>
      <c r="I9861" s="611"/>
      <c r="J9861" s="209" t="s">
        <v>287</v>
      </c>
      <c r="K9861" s="209" t="s">
        <v>287</v>
      </c>
      <c r="L9861" s="210">
        <v>0</v>
      </c>
    </row>
    <row r="9862" spans="1:12" s="194" customFormat="1" ht="24.6" customHeight="1" x14ac:dyDescent="0.15">
      <c r="A9862" s="625"/>
      <c r="B9862" s="203" t="s">
        <v>6</v>
      </c>
      <c r="C9862" s="207" t="s">
        <v>5</v>
      </c>
      <c r="D9862" s="207" t="s">
        <v>288</v>
      </c>
      <c r="E9862" s="207" t="s">
        <v>289</v>
      </c>
      <c r="F9862" s="612"/>
      <c r="G9862" s="613"/>
      <c r="H9862" s="616" t="s">
        <v>290</v>
      </c>
      <c r="I9862" s="617"/>
      <c r="J9862" s="620" t="s">
        <v>287</v>
      </c>
      <c r="K9862" s="620" t="s">
        <v>16</v>
      </c>
      <c r="L9862" s="622">
        <v>600</v>
      </c>
    </row>
    <row r="9863" spans="1:12" s="194" customFormat="1" ht="24.6" customHeight="1" x14ac:dyDescent="0.15">
      <c r="A9863" s="626"/>
      <c r="B9863" s="209" t="s">
        <v>291</v>
      </c>
      <c r="C9863" s="209" t="s">
        <v>5417</v>
      </c>
      <c r="D9863" s="211">
        <v>43435</v>
      </c>
      <c r="E9863" s="209" t="s">
        <v>5418</v>
      </c>
      <c r="F9863" s="614"/>
      <c r="G9863" s="615"/>
      <c r="H9863" s="618"/>
      <c r="I9863" s="619"/>
      <c r="J9863" s="621"/>
      <c r="K9863" s="621"/>
      <c r="L9863" s="623"/>
    </row>
    <row r="9864" spans="1:12" s="194" customFormat="1" ht="24.6" customHeight="1" x14ac:dyDescent="0.15">
      <c r="A9864" s="624">
        <v>1851</v>
      </c>
      <c r="B9864" s="203" t="s">
        <v>12</v>
      </c>
      <c r="C9864" s="207" t="s">
        <v>11</v>
      </c>
      <c r="D9864" s="207" t="s">
        <v>280</v>
      </c>
      <c r="E9864" s="207" t="s">
        <v>281</v>
      </c>
      <c r="F9864" s="627" t="s">
        <v>8</v>
      </c>
      <c r="G9864" s="628"/>
      <c r="H9864" s="629"/>
      <c r="I9864" s="630"/>
      <c r="J9864" s="630"/>
      <c r="K9864" s="630"/>
      <c r="L9864" s="631"/>
    </row>
    <row r="9865" spans="1:12" s="194" customFormat="1" ht="26.65" customHeight="1" x14ac:dyDescent="0.15">
      <c r="A9865" s="625"/>
      <c r="B9865" s="620" t="s">
        <v>5419</v>
      </c>
      <c r="C9865" s="632" t="s">
        <v>5420</v>
      </c>
      <c r="D9865" s="634">
        <v>43379</v>
      </c>
      <c r="E9865" s="620" t="s">
        <v>2055</v>
      </c>
      <c r="F9865" s="636" t="s">
        <v>2500</v>
      </c>
      <c r="G9865" s="637"/>
      <c r="H9865" s="610" t="s">
        <v>286</v>
      </c>
      <c r="I9865" s="611"/>
      <c r="J9865" s="209" t="s">
        <v>287</v>
      </c>
      <c r="K9865" s="209" t="s">
        <v>16</v>
      </c>
      <c r="L9865" s="210">
        <v>735.65</v>
      </c>
    </row>
    <row r="9866" spans="1:12" s="194" customFormat="1" ht="374.45" customHeight="1" x14ac:dyDescent="0.15">
      <c r="A9866" s="625"/>
      <c r="B9866" s="621"/>
      <c r="C9866" s="633"/>
      <c r="D9866" s="635"/>
      <c r="E9866" s="621"/>
      <c r="F9866" s="638"/>
      <c r="G9866" s="639"/>
      <c r="H9866" s="610" t="s">
        <v>242</v>
      </c>
      <c r="I9866" s="611"/>
      <c r="J9866" s="209" t="s">
        <v>287</v>
      </c>
      <c r="K9866" s="209" t="s">
        <v>16</v>
      </c>
      <c r="L9866" s="210">
        <v>1145.23</v>
      </c>
    </row>
    <row r="9867" spans="1:12" s="194" customFormat="1" ht="24.6" customHeight="1" x14ac:dyDescent="0.15">
      <c r="A9867" s="625"/>
      <c r="B9867" s="203" t="s">
        <v>6</v>
      </c>
      <c r="C9867" s="207" t="s">
        <v>5</v>
      </c>
      <c r="D9867" s="207" t="s">
        <v>288</v>
      </c>
      <c r="E9867" s="207" t="s">
        <v>289</v>
      </c>
      <c r="F9867" s="612"/>
      <c r="G9867" s="613"/>
      <c r="H9867" s="616" t="s">
        <v>290</v>
      </c>
      <c r="I9867" s="617"/>
      <c r="J9867" s="620" t="s">
        <v>287</v>
      </c>
      <c r="K9867" s="620" t="s">
        <v>287</v>
      </c>
      <c r="L9867" s="622">
        <v>0</v>
      </c>
    </row>
    <row r="9868" spans="1:12" s="194" customFormat="1" ht="24.6" customHeight="1" x14ac:dyDescent="0.15">
      <c r="A9868" s="626"/>
      <c r="B9868" s="209" t="s">
        <v>790</v>
      </c>
      <c r="C9868" s="209" t="s">
        <v>2500</v>
      </c>
      <c r="D9868" s="211">
        <v>43385</v>
      </c>
      <c r="E9868" s="209" t="s">
        <v>1246</v>
      </c>
      <c r="F9868" s="614"/>
      <c r="G9868" s="615"/>
      <c r="H9868" s="618"/>
      <c r="I9868" s="619"/>
      <c r="J9868" s="621"/>
      <c r="K9868" s="621"/>
      <c r="L9868" s="623"/>
    </row>
    <row r="9869" spans="1:12" s="194" customFormat="1" ht="24.6" customHeight="1" x14ac:dyDescent="0.15">
      <c r="A9869" s="624">
        <v>1852</v>
      </c>
      <c r="B9869" s="203" t="s">
        <v>12</v>
      </c>
      <c r="C9869" s="207" t="s">
        <v>11</v>
      </c>
      <c r="D9869" s="207" t="s">
        <v>280</v>
      </c>
      <c r="E9869" s="207" t="s">
        <v>281</v>
      </c>
      <c r="F9869" s="627" t="s">
        <v>8</v>
      </c>
      <c r="G9869" s="628"/>
      <c r="H9869" s="629"/>
      <c r="I9869" s="630"/>
      <c r="J9869" s="630"/>
      <c r="K9869" s="630"/>
      <c r="L9869" s="631"/>
    </row>
    <row r="9870" spans="1:12" s="194" customFormat="1" ht="26.65" customHeight="1" x14ac:dyDescent="0.15">
      <c r="A9870" s="625"/>
      <c r="B9870" s="620" t="s">
        <v>5419</v>
      </c>
      <c r="C9870" s="632" t="s">
        <v>5421</v>
      </c>
      <c r="D9870" s="634">
        <v>43409</v>
      </c>
      <c r="E9870" s="620" t="s">
        <v>1500</v>
      </c>
      <c r="F9870" s="636" t="s">
        <v>498</v>
      </c>
      <c r="G9870" s="637"/>
      <c r="H9870" s="610" t="s">
        <v>286</v>
      </c>
      <c r="I9870" s="611"/>
      <c r="J9870" s="209" t="s">
        <v>287</v>
      </c>
      <c r="K9870" s="209" t="s">
        <v>16</v>
      </c>
      <c r="L9870" s="210">
        <v>240</v>
      </c>
    </row>
    <row r="9871" spans="1:12" s="194" customFormat="1" ht="409.6" customHeight="1" x14ac:dyDescent="0.15">
      <c r="A9871" s="625"/>
      <c r="B9871" s="640"/>
      <c r="C9871" s="641"/>
      <c r="D9871" s="642"/>
      <c r="E9871" s="640"/>
      <c r="F9871" s="643"/>
      <c r="G9871" s="644"/>
      <c r="H9871" s="616" t="s">
        <v>242</v>
      </c>
      <c r="I9871" s="617"/>
      <c r="J9871" s="620" t="s">
        <v>287</v>
      </c>
      <c r="K9871" s="620" t="s">
        <v>16</v>
      </c>
      <c r="L9871" s="622">
        <v>1109.6300000000001</v>
      </c>
    </row>
    <row r="9872" spans="1:12" s="194" customFormat="1" ht="409.6" customHeight="1" x14ac:dyDescent="0.15">
      <c r="A9872" s="625"/>
      <c r="B9872" s="640"/>
      <c r="C9872" s="641"/>
      <c r="D9872" s="642"/>
      <c r="E9872" s="640"/>
      <c r="F9872" s="643"/>
      <c r="G9872" s="644"/>
      <c r="H9872" s="646"/>
      <c r="I9872" s="647"/>
      <c r="J9872" s="640"/>
      <c r="K9872" s="640"/>
      <c r="L9872" s="645"/>
    </row>
    <row r="9873" spans="1:12" s="194" customFormat="1" ht="9" customHeight="1" x14ac:dyDescent="0.15">
      <c r="A9873" s="625"/>
      <c r="B9873" s="621"/>
      <c r="C9873" s="633"/>
      <c r="D9873" s="635"/>
      <c r="E9873" s="621"/>
      <c r="F9873" s="638"/>
      <c r="G9873" s="639"/>
      <c r="H9873" s="618"/>
      <c r="I9873" s="619"/>
      <c r="J9873" s="621"/>
      <c r="K9873" s="621"/>
      <c r="L9873" s="623"/>
    </row>
    <row r="9874" spans="1:12" s="194" customFormat="1" ht="24.6" customHeight="1" x14ac:dyDescent="0.15">
      <c r="A9874" s="625"/>
      <c r="B9874" s="203" t="s">
        <v>6</v>
      </c>
      <c r="C9874" s="207" t="s">
        <v>5</v>
      </c>
      <c r="D9874" s="207" t="s">
        <v>288</v>
      </c>
      <c r="E9874" s="207" t="s">
        <v>289</v>
      </c>
      <c r="F9874" s="612"/>
      <c r="G9874" s="613"/>
      <c r="H9874" s="616" t="s">
        <v>290</v>
      </c>
      <c r="I9874" s="617"/>
      <c r="J9874" s="620" t="s">
        <v>287</v>
      </c>
      <c r="K9874" s="620" t="s">
        <v>287</v>
      </c>
      <c r="L9874" s="622">
        <v>0</v>
      </c>
    </row>
    <row r="9875" spans="1:12" s="194" customFormat="1" ht="24.6" customHeight="1" x14ac:dyDescent="0.15">
      <c r="A9875" s="626"/>
      <c r="B9875" s="209" t="s">
        <v>790</v>
      </c>
      <c r="C9875" s="209" t="s">
        <v>498</v>
      </c>
      <c r="D9875" s="211">
        <v>43415</v>
      </c>
      <c r="E9875" s="209" t="s">
        <v>5422</v>
      </c>
      <c r="F9875" s="614"/>
      <c r="G9875" s="615"/>
      <c r="H9875" s="618"/>
      <c r="I9875" s="619"/>
      <c r="J9875" s="621"/>
      <c r="K9875" s="621"/>
      <c r="L9875" s="623"/>
    </row>
    <row r="9876" spans="1:12" s="194" customFormat="1" ht="24.6" customHeight="1" x14ac:dyDescent="0.15">
      <c r="A9876" s="624">
        <v>1853</v>
      </c>
      <c r="B9876" s="203" t="s">
        <v>12</v>
      </c>
      <c r="C9876" s="207" t="s">
        <v>11</v>
      </c>
      <c r="D9876" s="207" t="s">
        <v>280</v>
      </c>
      <c r="E9876" s="207" t="s">
        <v>281</v>
      </c>
      <c r="F9876" s="627" t="s">
        <v>8</v>
      </c>
      <c r="G9876" s="628"/>
      <c r="H9876" s="629"/>
      <c r="I9876" s="630"/>
      <c r="J9876" s="630"/>
      <c r="K9876" s="630"/>
      <c r="L9876" s="631"/>
    </row>
    <row r="9877" spans="1:12" s="194" customFormat="1" ht="26.65" customHeight="1" x14ac:dyDescent="0.15">
      <c r="A9877" s="625"/>
      <c r="B9877" s="620" t="s">
        <v>5419</v>
      </c>
      <c r="C9877" s="632" t="s">
        <v>5421</v>
      </c>
      <c r="D9877" s="634">
        <v>43409</v>
      </c>
      <c r="E9877" s="620" t="s">
        <v>1500</v>
      </c>
      <c r="F9877" s="636" t="s">
        <v>5423</v>
      </c>
      <c r="G9877" s="637"/>
      <c r="H9877" s="610" t="s">
        <v>286</v>
      </c>
      <c r="I9877" s="611"/>
      <c r="J9877" s="209" t="s">
        <v>287</v>
      </c>
      <c r="K9877" s="209" t="s">
        <v>287</v>
      </c>
      <c r="L9877" s="210">
        <v>0</v>
      </c>
    </row>
    <row r="9878" spans="1:12" s="194" customFormat="1" ht="409.6" customHeight="1" x14ac:dyDescent="0.15">
      <c r="A9878" s="625"/>
      <c r="B9878" s="640"/>
      <c r="C9878" s="641"/>
      <c r="D9878" s="642"/>
      <c r="E9878" s="640"/>
      <c r="F9878" s="643"/>
      <c r="G9878" s="644"/>
      <c r="H9878" s="616" t="s">
        <v>242</v>
      </c>
      <c r="I9878" s="617"/>
      <c r="J9878" s="620" t="s">
        <v>287</v>
      </c>
      <c r="K9878" s="620" t="s">
        <v>287</v>
      </c>
      <c r="L9878" s="622">
        <v>0</v>
      </c>
    </row>
    <row r="9879" spans="1:12" s="194" customFormat="1" ht="409.6" customHeight="1" x14ac:dyDescent="0.15">
      <c r="A9879" s="625"/>
      <c r="B9879" s="640"/>
      <c r="C9879" s="641"/>
      <c r="D9879" s="642"/>
      <c r="E9879" s="640"/>
      <c r="F9879" s="643"/>
      <c r="G9879" s="644"/>
      <c r="H9879" s="646"/>
      <c r="I9879" s="647"/>
      <c r="J9879" s="640"/>
      <c r="K9879" s="640"/>
      <c r="L9879" s="645"/>
    </row>
    <row r="9880" spans="1:12" s="194" customFormat="1" ht="9" customHeight="1" x14ac:dyDescent="0.15">
      <c r="A9880" s="625"/>
      <c r="B9880" s="621"/>
      <c r="C9880" s="633"/>
      <c r="D9880" s="635"/>
      <c r="E9880" s="621"/>
      <c r="F9880" s="638"/>
      <c r="G9880" s="639"/>
      <c r="H9880" s="618"/>
      <c r="I9880" s="619"/>
      <c r="J9880" s="621"/>
      <c r="K9880" s="621"/>
      <c r="L9880" s="623"/>
    </row>
    <row r="9881" spans="1:12" s="194" customFormat="1" ht="24.6" customHeight="1" x14ac:dyDescent="0.15">
      <c r="A9881" s="625"/>
      <c r="B9881" s="203" t="s">
        <v>6</v>
      </c>
      <c r="C9881" s="207" t="s">
        <v>5</v>
      </c>
      <c r="D9881" s="207" t="s">
        <v>288</v>
      </c>
      <c r="E9881" s="207" t="s">
        <v>289</v>
      </c>
      <c r="F9881" s="612"/>
      <c r="G9881" s="613"/>
      <c r="H9881" s="616" t="s">
        <v>290</v>
      </c>
      <c r="I9881" s="617"/>
      <c r="J9881" s="620" t="s">
        <v>287</v>
      </c>
      <c r="K9881" s="620" t="s">
        <v>16</v>
      </c>
      <c r="L9881" s="622">
        <v>300</v>
      </c>
    </row>
    <row r="9882" spans="1:12" s="194" customFormat="1" ht="24.6" customHeight="1" x14ac:dyDescent="0.15">
      <c r="A9882" s="626"/>
      <c r="B9882" s="209" t="s">
        <v>790</v>
      </c>
      <c r="C9882" s="209" t="s">
        <v>5423</v>
      </c>
      <c r="D9882" s="211">
        <v>43415</v>
      </c>
      <c r="E9882" s="209" t="s">
        <v>5422</v>
      </c>
      <c r="F9882" s="614"/>
      <c r="G9882" s="615"/>
      <c r="H9882" s="618"/>
      <c r="I9882" s="619"/>
      <c r="J9882" s="621"/>
      <c r="K9882" s="621"/>
      <c r="L9882" s="623"/>
    </row>
    <row r="9883" spans="1:12" s="194" customFormat="1" ht="24.6" customHeight="1" x14ac:dyDescent="0.15">
      <c r="A9883" s="624">
        <v>1854</v>
      </c>
      <c r="B9883" s="203" t="s">
        <v>12</v>
      </c>
      <c r="C9883" s="207" t="s">
        <v>11</v>
      </c>
      <c r="D9883" s="207" t="s">
        <v>280</v>
      </c>
      <c r="E9883" s="207" t="s">
        <v>281</v>
      </c>
      <c r="F9883" s="627" t="s">
        <v>8</v>
      </c>
      <c r="G9883" s="628"/>
      <c r="H9883" s="629"/>
      <c r="I9883" s="630"/>
      <c r="J9883" s="630"/>
      <c r="K9883" s="630"/>
      <c r="L9883" s="631"/>
    </row>
    <row r="9884" spans="1:12" s="194" customFormat="1" ht="26.65" customHeight="1" x14ac:dyDescent="0.15">
      <c r="A9884" s="625"/>
      <c r="B9884" s="620" t="s">
        <v>5419</v>
      </c>
      <c r="C9884" s="632" t="s">
        <v>5424</v>
      </c>
      <c r="D9884" s="634">
        <v>43441</v>
      </c>
      <c r="E9884" s="620" t="s">
        <v>497</v>
      </c>
      <c r="F9884" s="636" t="s">
        <v>498</v>
      </c>
      <c r="G9884" s="637"/>
      <c r="H9884" s="610" t="s">
        <v>286</v>
      </c>
      <c r="I9884" s="611"/>
      <c r="J9884" s="209" t="s">
        <v>287</v>
      </c>
      <c r="K9884" s="209" t="s">
        <v>16</v>
      </c>
      <c r="L9884" s="210">
        <v>254</v>
      </c>
    </row>
    <row r="9885" spans="1:12" s="194" customFormat="1" ht="395.65" customHeight="1" x14ac:dyDescent="0.15">
      <c r="A9885" s="625"/>
      <c r="B9885" s="621"/>
      <c r="C9885" s="633"/>
      <c r="D9885" s="635"/>
      <c r="E9885" s="621"/>
      <c r="F9885" s="638"/>
      <c r="G9885" s="639"/>
      <c r="H9885" s="610" t="s">
        <v>242</v>
      </c>
      <c r="I9885" s="611"/>
      <c r="J9885" s="209" t="s">
        <v>287</v>
      </c>
      <c r="K9885" s="209" t="s">
        <v>287</v>
      </c>
      <c r="L9885" s="210">
        <v>0</v>
      </c>
    </row>
    <row r="9886" spans="1:12" s="194" customFormat="1" ht="24.6" customHeight="1" x14ac:dyDescent="0.15">
      <c r="A9886" s="625"/>
      <c r="B9886" s="203" t="s">
        <v>6</v>
      </c>
      <c r="C9886" s="207" t="s">
        <v>5</v>
      </c>
      <c r="D9886" s="207" t="s">
        <v>288</v>
      </c>
      <c r="E9886" s="207" t="s">
        <v>289</v>
      </c>
      <c r="F9886" s="612"/>
      <c r="G9886" s="613"/>
      <c r="H9886" s="616" t="s">
        <v>290</v>
      </c>
      <c r="I9886" s="617"/>
      <c r="J9886" s="620" t="s">
        <v>287</v>
      </c>
      <c r="K9886" s="620" t="s">
        <v>287</v>
      </c>
      <c r="L9886" s="622">
        <v>0</v>
      </c>
    </row>
    <row r="9887" spans="1:12" s="194" customFormat="1" ht="24.6" customHeight="1" x14ac:dyDescent="0.15">
      <c r="A9887" s="626"/>
      <c r="B9887" s="209" t="s">
        <v>790</v>
      </c>
      <c r="C9887" s="209" t="s">
        <v>498</v>
      </c>
      <c r="D9887" s="211">
        <v>43448</v>
      </c>
      <c r="E9887" s="209" t="s">
        <v>5425</v>
      </c>
      <c r="F9887" s="614"/>
      <c r="G9887" s="615"/>
      <c r="H9887" s="618"/>
      <c r="I9887" s="619"/>
      <c r="J9887" s="621"/>
      <c r="K9887" s="621"/>
      <c r="L9887" s="623"/>
    </row>
    <row r="9888" spans="1:12" s="194" customFormat="1" ht="24.6" customHeight="1" x14ac:dyDescent="0.15">
      <c r="A9888" s="624">
        <v>1855</v>
      </c>
      <c r="B9888" s="203" t="s">
        <v>12</v>
      </c>
      <c r="C9888" s="207" t="s">
        <v>11</v>
      </c>
      <c r="D9888" s="207" t="s">
        <v>280</v>
      </c>
      <c r="E9888" s="207" t="s">
        <v>281</v>
      </c>
      <c r="F9888" s="627" t="s">
        <v>8</v>
      </c>
      <c r="G9888" s="628"/>
      <c r="H9888" s="629"/>
      <c r="I9888" s="630"/>
      <c r="J9888" s="630"/>
      <c r="K9888" s="630"/>
      <c r="L9888" s="631"/>
    </row>
    <row r="9889" spans="1:12" s="194" customFormat="1" ht="26.65" customHeight="1" x14ac:dyDescent="0.15">
      <c r="A9889" s="625"/>
      <c r="B9889" s="620" t="s">
        <v>5426</v>
      </c>
      <c r="C9889" s="620" t="s">
        <v>5427</v>
      </c>
      <c r="D9889" s="634">
        <v>43490</v>
      </c>
      <c r="E9889" s="620" t="s">
        <v>5428</v>
      </c>
      <c r="F9889" s="636" t="s">
        <v>5429</v>
      </c>
      <c r="G9889" s="637"/>
      <c r="H9889" s="610" t="s">
        <v>286</v>
      </c>
      <c r="I9889" s="611"/>
      <c r="J9889" s="209" t="s">
        <v>287</v>
      </c>
      <c r="K9889" s="209" t="s">
        <v>16</v>
      </c>
      <c r="L9889" s="210">
        <v>291.25</v>
      </c>
    </row>
    <row r="9890" spans="1:12" s="194" customFormat="1" ht="73.150000000000006" customHeight="1" x14ac:dyDescent="0.15">
      <c r="A9890" s="625"/>
      <c r="B9890" s="621"/>
      <c r="C9890" s="621"/>
      <c r="D9890" s="635"/>
      <c r="E9890" s="621"/>
      <c r="F9890" s="638"/>
      <c r="G9890" s="639"/>
      <c r="H9890" s="610" t="s">
        <v>242</v>
      </c>
      <c r="I9890" s="611"/>
      <c r="J9890" s="209" t="s">
        <v>287</v>
      </c>
      <c r="K9890" s="209" t="s">
        <v>16</v>
      </c>
      <c r="L9890" s="210">
        <v>323.60000000000002</v>
      </c>
    </row>
    <row r="9891" spans="1:12" s="194" customFormat="1" ht="24.6" customHeight="1" x14ac:dyDescent="0.15">
      <c r="A9891" s="625"/>
      <c r="B9891" s="203" t="s">
        <v>6</v>
      </c>
      <c r="C9891" s="207" t="s">
        <v>5</v>
      </c>
      <c r="D9891" s="207" t="s">
        <v>288</v>
      </c>
      <c r="E9891" s="207" t="s">
        <v>289</v>
      </c>
      <c r="F9891" s="612"/>
      <c r="G9891" s="613"/>
      <c r="H9891" s="616" t="s">
        <v>290</v>
      </c>
      <c r="I9891" s="617"/>
      <c r="J9891" s="620" t="s">
        <v>287</v>
      </c>
      <c r="K9891" s="620" t="s">
        <v>287</v>
      </c>
      <c r="L9891" s="622">
        <v>0</v>
      </c>
    </row>
    <row r="9892" spans="1:12" s="194" customFormat="1" ht="24.6" customHeight="1" x14ac:dyDescent="0.15">
      <c r="A9892" s="626"/>
      <c r="B9892" s="209" t="s">
        <v>291</v>
      </c>
      <c r="C9892" s="209" t="s">
        <v>5429</v>
      </c>
      <c r="D9892" s="211">
        <v>43492</v>
      </c>
      <c r="E9892" s="209" t="s">
        <v>4930</v>
      </c>
      <c r="F9892" s="614"/>
      <c r="G9892" s="615"/>
      <c r="H9892" s="618"/>
      <c r="I9892" s="619"/>
      <c r="J9892" s="621"/>
      <c r="K9892" s="621"/>
      <c r="L9892" s="623"/>
    </row>
    <row r="9893" spans="1:12" s="194" customFormat="1" ht="24.6" customHeight="1" x14ac:dyDescent="0.15">
      <c r="A9893" s="624">
        <v>1856</v>
      </c>
      <c r="B9893" s="203" t="s">
        <v>12</v>
      </c>
      <c r="C9893" s="207" t="s">
        <v>11</v>
      </c>
      <c r="D9893" s="207" t="s">
        <v>280</v>
      </c>
      <c r="E9893" s="207" t="s">
        <v>281</v>
      </c>
      <c r="F9893" s="627" t="s">
        <v>8</v>
      </c>
      <c r="G9893" s="628"/>
      <c r="H9893" s="629"/>
      <c r="I9893" s="630"/>
      <c r="J9893" s="630"/>
      <c r="K9893" s="630"/>
      <c r="L9893" s="631"/>
    </row>
    <row r="9894" spans="1:12" s="194" customFormat="1" ht="26.65" customHeight="1" x14ac:dyDescent="0.15">
      <c r="A9894" s="625"/>
      <c r="B9894" s="620" t="s">
        <v>5430</v>
      </c>
      <c r="C9894" s="632" t="s">
        <v>5431</v>
      </c>
      <c r="D9894" s="634">
        <v>43431</v>
      </c>
      <c r="E9894" s="620" t="s">
        <v>1575</v>
      </c>
      <c r="F9894" s="636" t="s">
        <v>5432</v>
      </c>
      <c r="G9894" s="637"/>
      <c r="H9894" s="610" t="s">
        <v>286</v>
      </c>
      <c r="I9894" s="611"/>
      <c r="J9894" s="209" t="s">
        <v>287</v>
      </c>
      <c r="K9894" s="209" t="s">
        <v>16</v>
      </c>
      <c r="L9894" s="210">
        <v>524</v>
      </c>
    </row>
    <row r="9895" spans="1:12" s="194" customFormat="1" ht="409.6" customHeight="1" x14ac:dyDescent="0.15">
      <c r="A9895" s="625"/>
      <c r="B9895" s="640"/>
      <c r="C9895" s="641"/>
      <c r="D9895" s="642"/>
      <c r="E9895" s="640"/>
      <c r="F9895" s="643"/>
      <c r="G9895" s="644"/>
      <c r="H9895" s="616" t="s">
        <v>242</v>
      </c>
      <c r="I9895" s="617"/>
      <c r="J9895" s="620" t="s">
        <v>287</v>
      </c>
      <c r="K9895" s="620" t="s">
        <v>16</v>
      </c>
      <c r="L9895" s="622">
        <v>5632</v>
      </c>
    </row>
    <row r="9896" spans="1:12" s="194" customFormat="1" ht="84.2" customHeight="1" x14ac:dyDescent="0.15">
      <c r="A9896" s="625"/>
      <c r="B9896" s="621"/>
      <c r="C9896" s="633"/>
      <c r="D9896" s="635"/>
      <c r="E9896" s="621"/>
      <c r="F9896" s="638"/>
      <c r="G9896" s="639"/>
      <c r="H9896" s="618"/>
      <c r="I9896" s="619"/>
      <c r="J9896" s="621"/>
      <c r="K9896" s="621"/>
      <c r="L9896" s="623"/>
    </row>
    <row r="9897" spans="1:12" s="194" customFormat="1" ht="24.6" customHeight="1" x14ac:dyDescent="0.15">
      <c r="A9897" s="625"/>
      <c r="B9897" s="203" t="s">
        <v>6</v>
      </c>
      <c r="C9897" s="207" t="s">
        <v>5</v>
      </c>
      <c r="D9897" s="207" t="s">
        <v>288</v>
      </c>
      <c r="E9897" s="207" t="s">
        <v>289</v>
      </c>
      <c r="F9897" s="612"/>
      <c r="G9897" s="613"/>
      <c r="H9897" s="616" t="s">
        <v>290</v>
      </c>
      <c r="I9897" s="617"/>
      <c r="J9897" s="620" t="s">
        <v>287</v>
      </c>
      <c r="K9897" s="620" t="s">
        <v>16</v>
      </c>
      <c r="L9897" s="622">
        <v>320</v>
      </c>
    </row>
    <row r="9898" spans="1:12" s="194" customFormat="1" ht="24.6" customHeight="1" x14ac:dyDescent="0.15">
      <c r="A9898" s="626"/>
      <c r="B9898" s="209" t="s">
        <v>460</v>
      </c>
      <c r="C9898" s="209" t="s">
        <v>5432</v>
      </c>
      <c r="D9898" s="211">
        <v>43436</v>
      </c>
      <c r="E9898" s="209" t="s">
        <v>2069</v>
      </c>
      <c r="F9898" s="614"/>
      <c r="G9898" s="615"/>
      <c r="H9898" s="618"/>
      <c r="I9898" s="619"/>
      <c r="J9898" s="621"/>
      <c r="K9898" s="621"/>
      <c r="L9898" s="623"/>
    </row>
    <row r="9899" spans="1:12" s="194" customFormat="1" ht="24.6" customHeight="1" x14ac:dyDescent="0.15">
      <c r="A9899" s="624">
        <v>1857</v>
      </c>
      <c r="B9899" s="203" t="s">
        <v>12</v>
      </c>
      <c r="C9899" s="207" t="s">
        <v>11</v>
      </c>
      <c r="D9899" s="207" t="s">
        <v>280</v>
      </c>
      <c r="E9899" s="207" t="s">
        <v>281</v>
      </c>
      <c r="F9899" s="627" t="s">
        <v>8</v>
      </c>
      <c r="G9899" s="628"/>
      <c r="H9899" s="629"/>
      <c r="I9899" s="630"/>
      <c r="J9899" s="630"/>
      <c r="K9899" s="630"/>
      <c r="L9899" s="631"/>
    </row>
    <row r="9900" spans="1:12" s="194" customFormat="1" ht="26.65" customHeight="1" x14ac:dyDescent="0.15">
      <c r="A9900" s="625"/>
      <c r="B9900" s="620" t="s">
        <v>5433</v>
      </c>
      <c r="C9900" s="632" t="s">
        <v>5434</v>
      </c>
      <c r="D9900" s="634">
        <v>43431</v>
      </c>
      <c r="E9900" s="620" t="s">
        <v>5289</v>
      </c>
      <c r="F9900" s="636" t="s">
        <v>1471</v>
      </c>
      <c r="G9900" s="637"/>
      <c r="H9900" s="610" t="s">
        <v>286</v>
      </c>
      <c r="I9900" s="611"/>
      <c r="J9900" s="209" t="s">
        <v>287</v>
      </c>
      <c r="K9900" s="209" t="s">
        <v>16</v>
      </c>
      <c r="L9900" s="210">
        <v>481</v>
      </c>
    </row>
    <row r="9901" spans="1:12" s="194" customFormat="1" ht="288" customHeight="1" x14ac:dyDescent="0.15">
      <c r="A9901" s="625"/>
      <c r="B9901" s="621"/>
      <c r="C9901" s="633"/>
      <c r="D9901" s="635"/>
      <c r="E9901" s="621"/>
      <c r="F9901" s="638"/>
      <c r="G9901" s="639"/>
      <c r="H9901" s="610" t="s">
        <v>242</v>
      </c>
      <c r="I9901" s="611"/>
      <c r="J9901" s="209" t="s">
        <v>287</v>
      </c>
      <c r="K9901" s="209" t="s">
        <v>16</v>
      </c>
      <c r="L9901" s="210">
        <v>3255.96</v>
      </c>
    </row>
    <row r="9902" spans="1:12" s="194" customFormat="1" ht="24.6" customHeight="1" x14ac:dyDescent="0.15">
      <c r="A9902" s="625"/>
      <c r="B9902" s="203" t="s">
        <v>6</v>
      </c>
      <c r="C9902" s="207" t="s">
        <v>5</v>
      </c>
      <c r="D9902" s="207" t="s">
        <v>288</v>
      </c>
      <c r="E9902" s="207" t="s">
        <v>289</v>
      </c>
      <c r="F9902" s="612"/>
      <c r="G9902" s="613"/>
      <c r="H9902" s="616" t="s">
        <v>290</v>
      </c>
      <c r="I9902" s="617"/>
      <c r="J9902" s="620" t="s">
        <v>287</v>
      </c>
      <c r="K9902" s="620" t="s">
        <v>16</v>
      </c>
      <c r="L9902" s="622">
        <v>2442.61</v>
      </c>
    </row>
    <row r="9903" spans="1:12" s="194" customFormat="1" ht="24.6" customHeight="1" x14ac:dyDescent="0.15">
      <c r="A9903" s="626"/>
      <c r="B9903" s="209" t="s">
        <v>333</v>
      </c>
      <c r="C9903" s="209" t="s">
        <v>1471</v>
      </c>
      <c r="D9903" s="211">
        <v>43434</v>
      </c>
      <c r="E9903" s="209" t="s">
        <v>1319</v>
      </c>
      <c r="F9903" s="614"/>
      <c r="G9903" s="615"/>
      <c r="H9903" s="618"/>
      <c r="I9903" s="619"/>
      <c r="J9903" s="621"/>
      <c r="K9903" s="621"/>
      <c r="L9903" s="623"/>
    </row>
    <row r="9904" spans="1:12" s="194" customFormat="1" ht="24.6" customHeight="1" x14ac:dyDescent="0.15">
      <c r="A9904" s="624">
        <v>1858</v>
      </c>
      <c r="B9904" s="203" t="s">
        <v>12</v>
      </c>
      <c r="C9904" s="207" t="s">
        <v>11</v>
      </c>
      <c r="D9904" s="207" t="s">
        <v>280</v>
      </c>
      <c r="E9904" s="207" t="s">
        <v>281</v>
      </c>
      <c r="F9904" s="627" t="s">
        <v>8</v>
      </c>
      <c r="G9904" s="628"/>
      <c r="H9904" s="629"/>
      <c r="I9904" s="630"/>
      <c r="J9904" s="630"/>
      <c r="K9904" s="630"/>
      <c r="L9904" s="631"/>
    </row>
    <row r="9905" spans="1:12" s="194" customFormat="1" ht="26.65" customHeight="1" x14ac:dyDescent="0.15">
      <c r="A9905" s="625"/>
      <c r="B9905" s="620" t="s">
        <v>5433</v>
      </c>
      <c r="C9905" s="632" t="s">
        <v>5435</v>
      </c>
      <c r="D9905" s="634">
        <v>43528</v>
      </c>
      <c r="E9905" s="620" t="s">
        <v>321</v>
      </c>
      <c r="F9905" s="636" t="s">
        <v>1471</v>
      </c>
      <c r="G9905" s="637"/>
      <c r="H9905" s="610" t="s">
        <v>286</v>
      </c>
      <c r="I9905" s="611"/>
      <c r="J9905" s="209" t="s">
        <v>287</v>
      </c>
      <c r="K9905" s="209" t="s">
        <v>16</v>
      </c>
      <c r="L9905" s="210">
        <v>651.44000000000005</v>
      </c>
    </row>
    <row r="9906" spans="1:12" s="194" customFormat="1" ht="255.95" customHeight="1" x14ac:dyDescent="0.15">
      <c r="A9906" s="625"/>
      <c r="B9906" s="621"/>
      <c r="C9906" s="633"/>
      <c r="D9906" s="635"/>
      <c r="E9906" s="621"/>
      <c r="F9906" s="638"/>
      <c r="G9906" s="639"/>
      <c r="H9906" s="610" t="s">
        <v>242</v>
      </c>
      <c r="I9906" s="611"/>
      <c r="J9906" s="209" t="s">
        <v>287</v>
      </c>
      <c r="K9906" s="209" t="s">
        <v>16</v>
      </c>
      <c r="L9906" s="210">
        <v>561.24</v>
      </c>
    </row>
    <row r="9907" spans="1:12" s="194" customFormat="1" ht="24.6" customHeight="1" x14ac:dyDescent="0.15">
      <c r="A9907" s="625"/>
      <c r="B9907" s="203" t="s">
        <v>6</v>
      </c>
      <c r="C9907" s="207" t="s">
        <v>5</v>
      </c>
      <c r="D9907" s="207" t="s">
        <v>288</v>
      </c>
      <c r="E9907" s="207" t="s">
        <v>289</v>
      </c>
      <c r="F9907" s="612"/>
      <c r="G9907" s="613"/>
      <c r="H9907" s="616" t="s">
        <v>290</v>
      </c>
      <c r="I9907" s="617"/>
      <c r="J9907" s="620" t="s">
        <v>287</v>
      </c>
      <c r="K9907" s="620" t="s">
        <v>16</v>
      </c>
      <c r="L9907" s="622">
        <v>1745</v>
      </c>
    </row>
    <row r="9908" spans="1:12" s="194" customFormat="1" ht="24.6" customHeight="1" x14ac:dyDescent="0.15">
      <c r="A9908" s="626"/>
      <c r="B9908" s="209" t="s">
        <v>333</v>
      </c>
      <c r="C9908" s="209" t="s">
        <v>1471</v>
      </c>
      <c r="D9908" s="211">
        <v>43530</v>
      </c>
      <c r="E9908" s="209" t="s">
        <v>379</v>
      </c>
      <c r="F9908" s="614"/>
      <c r="G9908" s="615"/>
      <c r="H9908" s="618"/>
      <c r="I9908" s="619"/>
      <c r="J9908" s="621"/>
      <c r="K9908" s="621"/>
      <c r="L9908" s="623"/>
    </row>
    <row r="9909" spans="1:12" s="194" customFormat="1" ht="24.6" customHeight="1" x14ac:dyDescent="0.15">
      <c r="A9909" s="624">
        <v>1859</v>
      </c>
      <c r="B9909" s="203" t="s">
        <v>12</v>
      </c>
      <c r="C9909" s="207" t="s">
        <v>11</v>
      </c>
      <c r="D9909" s="207" t="s">
        <v>280</v>
      </c>
      <c r="E9909" s="207" t="s">
        <v>281</v>
      </c>
      <c r="F9909" s="627" t="s">
        <v>8</v>
      </c>
      <c r="G9909" s="628"/>
      <c r="H9909" s="629"/>
      <c r="I9909" s="630"/>
      <c r="J9909" s="630"/>
      <c r="K9909" s="630"/>
      <c r="L9909" s="631"/>
    </row>
    <row r="9910" spans="1:12" s="194" customFormat="1" ht="26.65" customHeight="1" x14ac:dyDescent="0.15">
      <c r="A9910" s="625"/>
      <c r="B9910" s="620" t="s">
        <v>5436</v>
      </c>
      <c r="C9910" s="632" t="s">
        <v>5437</v>
      </c>
      <c r="D9910" s="634">
        <v>43524</v>
      </c>
      <c r="E9910" s="620" t="s">
        <v>469</v>
      </c>
      <c r="F9910" s="636" t="s">
        <v>5438</v>
      </c>
      <c r="G9910" s="637"/>
      <c r="H9910" s="610" t="s">
        <v>286</v>
      </c>
      <c r="I9910" s="611"/>
      <c r="J9910" s="209" t="s">
        <v>287</v>
      </c>
      <c r="K9910" s="209" t="s">
        <v>16</v>
      </c>
      <c r="L9910" s="210">
        <v>153.44</v>
      </c>
    </row>
    <row r="9911" spans="1:12" s="194" customFormat="1" ht="409.6" customHeight="1" x14ac:dyDescent="0.15">
      <c r="A9911" s="625"/>
      <c r="B9911" s="640"/>
      <c r="C9911" s="641"/>
      <c r="D9911" s="642"/>
      <c r="E9911" s="640"/>
      <c r="F9911" s="643"/>
      <c r="G9911" s="644"/>
      <c r="H9911" s="616" t="s">
        <v>242</v>
      </c>
      <c r="I9911" s="617"/>
      <c r="J9911" s="620" t="s">
        <v>287</v>
      </c>
      <c r="K9911" s="620" t="s">
        <v>16</v>
      </c>
      <c r="L9911" s="622">
        <v>393.6</v>
      </c>
    </row>
    <row r="9912" spans="1:12" s="194" customFormat="1" ht="19.7" customHeight="1" x14ac:dyDescent="0.15">
      <c r="A9912" s="625"/>
      <c r="B9912" s="621"/>
      <c r="C9912" s="633"/>
      <c r="D9912" s="635"/>
      <c r="E9912" s="621"/>
      <c r="F9912" s="638"/>
      <c r="G9912" s="639"/>
      <c r="H9912" s="618"/>
      <c r="I9912" s="619"/>
      <c r="J9912" s="621"/>
      <c r="K9912" s="621"/>
      <c r="L9912" s="623"/>
    </row>
    <row r="9913" spans="1:12" s="194" customFormat="1" ht="24.6" customHeight="1" x14ac:dyDescent="0.15">
      <c r="A9913" s="625"/>
      <c r="B9913" s="203" t="s">
        <v>6</v>
      </c>
      <c r="C9913" s="207" t="s">
        <v>5</v>
      </c>
      <c r="D9913" s="207" t="s">
        <v>288</v>
      </c>
      <c r="E9913" s="207" t="s">
        <v>289</v>
      </c>
      <c r="F9913" s="612"/>
      <c r="G9913" s="613"/>
      <c r="H9913" s="616" t="s">
        <v>290</v>
      </c>
      <c r="I9913" s="617"/>
      <c r="J9913" s="620" t="s">
        <v>287</v>
      </c>
      <c r="K9913" s="620" t="s">
        <v>16</v>
      </c>
      <c r="L9913" s="622">
        <v>100</v>
      </c>
    </row>
    <row r="9914" spans="1:12" s="194" customFormat="1" ht="24.6" customHeight="1" x14ac:dyDescent="0.15">
      <c r="A9914" s="626"/>
      <c r="B9914" s="209" t="s">
        <v>291</v>
      </c>
      <c r="C9914" s="209" t="s">
        <v>5438</v>
      </c>
      <c r="D9914" s="211">
        <v>43525</v>
      </c>
      <c r="E9914" s="209" t="s">
        <v>5227</v>
      </c>
      <c r="F9914" s="614"/>
      <c r="G9914" s="615"/>
      <c r="H9914" s="618"/>
      <c r="I9914" s="619"/>
      <c r="J9914" s="621"/>
      <c r="K9914" s="621"/>
      <c r="L9914" s="623"/>
    </row>
    <row r="9915" spans="1:12" s="194" customFormat="1" ht="24.6" customHeight="1" x14ac:dyDescent="0.15">
      <c r="A9915" s="624">
        <v>1860</v>
      </c>
      <c r="B9915" s="203" t="s">
        <v>12</v>
      </c>
      <c r="C9915" s="207" t="s">
        <v>11</v>
      </c>
      <c r="D9915" s="207" t="s">
        <v>280</v>
      </c>
      <c r="E9915" s="207" t="s">
        <v>281</v>
      </c>
      <c r="F9915" s="627" t="s">
        <v>8</v>
      </c>
      <c r="G9915" s="628"/>
      <c r="H9915" s="629"/>
      <c r="I9915" s="630"/>
      <c r="J9915" s="630"/>
      <c r="K9915" s="630"/>
      <c r="L9915" s="631"/>
    </row>
    <row r="9916" spans="1:12" s="194" customFormat="1" ht="26.65" customHeight="1" x14ac:dyDescent="0.15">
      <c r="A9916" s="625"/>
      <c r="B9916" s="620" t="s">
        <v>5439</v>
      </c>
      <c r="C9916" s="632" t="s">
        <v>5440</v>
      </c>
      <c r="D9916" s="634">
        <v>43374</v>
      </c>
      <c r="E9916" s="620" t="s">
        <v>1258</v>
      </c>
      <c r="F9916" s="636" t="s">
        <v>2189</v>
      </c>
      <c r="G9916" s="637"/>
      <c r="H9916" s="610" t="s">
        <v>286</v>
      </c>
      <c r="I9916" s="611"/>
      <c r="J9916" s="209" t="s">
        <v>287</v>
      </c>
      <c r="K9916" s="209" t="s">
        <v>16</v>
      </c>
      <c r="L9916" s="210">
        <v>1373.3</v>
      </c>
    </row>
    <row r="9917" spans="1:12" s="194" customFormat="1" ht="158.85" customHeight="1" x14ac:dyDescent="0.15">
      <c r="A9917" s="625"/>
      <c r="B9917" s="621"/>
      <c r="C9917" s="633"/>
      <c r="D9917" s="635"/>
      <c r="E9917" s="621"/>
      <c r="F9917" s="638"/>
      <c r="G9917" s="639"/>
      <c r="H9917" s="610" t="s">
        <v>242</v>
      </c>
      <c r="I9917" s="611"/>
      <c r="J9917" s="209" t="s">
        <v>287</v>
      </c>
      <c r="K9917" s="209" t="s">
        <v>287</v>
      </c>
      <c r="L9917" s="210">
        <v>0</v>
      </c>
    </row>
    <row r="9918" spans="1:12" s="194" customFormat="1" ht="24.6" customHeight="1" x14ac:dyDescent="0.15">
      <c r="A9918" s="625"/>
      <c r="B9918" s="203" t="s">
        <v>6</v>
      </c>
      <c r="C9918" s="207" t="s">
        <v>5</v>
      </c>
      <c r="D9918" s="207" t="s">
        <v>288</v>
      </c>
      <c r="E9918" s="207" t="s">
        <v>289</v>
      </c>
      <c r="F9918" s="612"/>
      <c r="G9918" s="613"/>
      <c r="H9918" s="616" t="s">
        <v>290</v>
      </c>
      <c r="I9918" s="617"/>
      <c r="J9918" s="620" t="s">
        <v>287</v>
      </c>
      <c r="K9918" s="620" t="s">
        <v>16</v>
      </c>
      <c r="L9918" s="622">
        <v>11.69</v>
      </c>
    </row>
    <row r="9919" spans="1:12" s="194" customFormat="1" ht="24.6" customHeight="1" x14ac:dyDescent="0.15">
      <c r="A9919" s="626"/>
      <c r="B9919" s="209" t="s">
        <v>571</v>
      </c>
      <c r="C9919" s="209" t="s">
        <v>2189</v>
      </c>
      <c r="D9919" s="211">
        <v>43379</v>
      </c>
      <c r="E9919" s="209" t="s">
        <v>5272</v>
      </c>
      <c r="F9919" s="614"/>
      <c r="G9919" s="615"/>
      <c r="H9919" s="618"/>
      <c r="I9919" s="619"/>
      <c r="J9919" s="621"/>
      <c r="K9919" s="621"/>
      <c r="L9919" s="623"/>
    </row>
    <row r="9920" spans="1:12" s="194" customFormat="1" ht="24.6" customHeight="1" x14ac:dyDescent="0.15">
      <c r="A9920" s="624">
        <v>1861</v>
      </c>
      <c r="B9920" s="203" t="s">
        <v>12</v>
      </c>
      <c r="C9920" s="207" t="s">
        <v>11</v>
      </c>
      <c r="D9920" s="207" t="s">
        <v>280</v>
      </c>
      <c r="E9920" s="207" t="s">
        <v>281</v>
      </c>
      <c r="F9920" s="627" t="s">
        <v>8</v>
      </c>
      <c r="G9920" s="628"/>
      <c r="H9920" s="629"/>
      <c r="I9920" s="630"/>
      <c r="J9920" s="630"/>
      <c r="K9920" s="630"/>
      <c r="L9920" s="631"/>
    </row>
    <row r="9921" spans="1:12" s="194" customFormat="1" ht="26.65" customHeight="1" x14ac:dyDescent="0.15">
      <c r="A9921" s="625"/>
      <c r="B9921" s="620" t="s">
        <v>5441</v>
      </c>
      <c r="C9921" s="620" t="s">
        <v>5442</v>
      </c>
      <c r="D9921" s="634">
        <v>43409</v>
      </c>
      <c r="E9921" s="620" t="s">
        <v>295</v>
      </c>
      <c r="F9921" s="636" t="s">
        <v>5443</v>
      </c>
      <c r="G9921" s="637"/>
      <c r="H9921" s="610" t="s">
        <v>286</v>
      </c>
      <c r="I9921" s="611"/>
      <c r="J9921" s="209" t="s">
        <v>287</v>
      </c>
      <c r="K9921" s="209" t="s">
        <v>16</v>
      </c>
      <c r="L9921" s="210">
        <v>613.23</v>
      </c>
    </row>
    <row r="9922" spans="1:12" s="194" customFormat="1" ht="51.2" customHeight="1" x14ac:dyDescent="0.15">
      <c r="A9922" s="625"/>
      <c r="B9922" s="621"/>
      <c r="C9922" s="621"/>
      <c r="D9922" s="635"/>
      <c r="E9922" s="621"/>
      <c r="F9922" s="638"/>
      <c r="G9922" s="639"/>
      <c r="H9922" s="610" t="s">
        <v>242</v>
      </c>
      <c r="I9922" s="611"/>
      <c r="J9922" s="209" t="s">
        <v>287</v>
      </c>
      <c r="K9922" s="209" t="s">
        <v>287</v>
      </c>
      <c r="L9922" s="210">
        <v>0</v>
      </c>
    </row>
    <row r="9923" spans="1:12" s="194" customFormat="1" ht="24.6" customHeight="1" x14ac:dyDescent="0.15">
      <c r="A9923" s="625"/>
      <c r="B9923" s="203" t="s">
        <v>6</v>
      </c>
      <c r="C9923" s="207" t="s">
        <v>5</v>
      </c>
      <c r="D9923" s="207" t="s">
        <v>288</v>
      </c>
      <c r="E9923" s="207" t="s">
        <v>289</v>
      </c>
      <c r="F9923" s="612"/>
      <c r="G9923" s="613"/>
      <c r="H9923" s="616" t="s">
        <v>290</v>
      </c>
      <c r="I9923" s="617"/>
      <c r="J9923" s="620" t="s">
        <v>287</v>
      </c>
      <c r="K9923" s="620" t="s">
        <v>16</v>
      </c>
      <c r="L9923" s="622">
        <v>695</v>
      </c>
    </row>
    <row r="9924" spans="1:12" s="194" customFormat="1" ht="24.6" customHeight="1" x14ac:dyDescent="0.15">
      <c r="A9924" s="626"/>
      <c r="B9924" s="209" t="s">
        <v>291</v>
      </c>
      <c r="C9924" s="209" t="s">
        <v>5443</v>
      </c>
      <c r="D9924" s="211">
        <v>43412</v>
      </c>
      <c r="E9924" s="209" t="s">
        <v>5444</v>
      </c>
      <c r="F9924" s="614"/>
      <c r="G9924" s="615"/>
      <c r="H9924" s="618"/>
      <c r="I9924" s="619"/>
      <c r="J9924" s="621"/>
      <c r="K9924" s="621"/>
      <c r="L9924" s="623"/>
    </row>
    <row r="9925" spans="1:12" s="194" customFormat="1" ht="24.6" customHeight="1" x14ac:dyDescent="0.15">
      <c r="A9925" s="624">
        <v>1862</v>
      </c>
      <c r="B9925" s="203" t="s">
        <v>12</v>
      </c>
      <c r="C9925" s="207" t="s">
        <v>11</v>
      </c>
      <c r="D9925" s="207" t="s">
        <v>280</v>
      </c>
      <c r="E9925" s="207" t="s">
        <v>281</v>
      </c>
      <c r="F9925" s="627" t="s">
        <v>8</v>
      </c>
      <c r="G9925" s="628"/>
      <c r="H9925" s="629"/>
      <c r="I9925" s="630"/>
      <c r="J9925" s="630"/>
      <c r="K9925" s="630"/>
      <c r="L9925" s="631"/>
    </row>
    <row r="9926" spans="1:12" s="194" customFormat="1" ht="26.65" customHeight="1" x14ac:dyDescent="0.15">
      <c r="A9926" s="625"/>
      <c r="B9926" s="620" t="s">
        <v>5445</v>
      </c>
      <c r="C9926" s="632" t="s">
        <v>5446</v>
      </c>
      <c r="D9926" s="634">
        <v>43506</v>
      </c>
      <c r="E9926" s="620" t="s">
        <v>306</v>
      </c>
      <c r="F9926" s="636" t="s">
        <v>5447</v>
      </c>
      <c r="G9926" s="637"/>
      <c r="H9926" s="610" t="s">
        <v>286</v>
      </c>
      <c r="I9926" s="611"/>
      <c r="J9926" s="209" t="s">
        <v>287</v>
      </c>
      <c r="K9926" s="209" t="s">
        <v>16</v>
      </c>
      <c r="L9926" s="210">
        <v>172.89</v>
      </c>
    </row>
    <row r="9927" spans="1:12" s="194" customFormat="1" ht="245.25" customHeight="1" x14ac:dyDescent="0.15">
      <c r="A9927" s="625"/>
      <c r="B9927" s="621"/>
      <c r="C9927" s="633"/>
      <c r="D9927" s="635"/>
      <c r="E9927" s="621"/>
      <c r="F9927" s="638"/>
      <c r="G9927" s="639"/>
      <c r="H9927" s="610" t="s">
        <v>242</v>
      </c>
      <c r="I9927" s="611"/>
      <c r="J9927" s="209" t="s">
        <v>287</v>
      </c>
      <c r="K9927" s="209" t="s">
        <v>16</v>
      </c>
      <c r="L9927" s="210">
        <v>330.6</v>
      </c>
    </row>
    <row r="9928" spans="1:12" s="194" customFormat="1" ht="24.6" customHeight="1" x14ac:dyDescent="0.15">
      <c r="A9928" s="625"/>
      <c r="B9928" s="203" t="s">
        <v>6</v>
      </c>
      <c r="C9928" s="207" t="s">
        <v>5</v>
      </c>
      <c r="D9928" s="207" t="s">
        <v>288</v>
      </c>
      <c r="E9928" s="207" t="s">
        <v>289</v>
      </c>
      <c r="F9928" s="612"/>
      <c r="G9928" s="613"/>
      <c r="H9928" s="616" t="s">
        <v>290</v>
      </c>
      <c r="I9928" s="617"/>
      <c r="J9928" s="620" t="s">
        <v>287</v>
      </c>
      <c r="K9928" s="620" t="s">
        <v>16</v>
      </c>
      <c r="L9928" s="622">
        <v>15</v>
      </c>
    </row>
    <row r="9929" spans="1:12" s="194" customFormat="1" ht="35.1" customHeight="1" x14ac:dyDescent="0.15">
      <c r="A9929" s="626"/>
      <c r="B9929" s="209" t="s">
        <v>345</v>
      </c>
      <c r="C9929" s="209" t="s">
        <v>5447</v>
      </c>
      <c r="D9929" s="211">
        <v>43507</v>
      </c>
      <c r="E9929" s="209" t="s">
        <v>2862</v>
      </c>
      <c r="F9929" s="614"/>
      <c r="G9929" s="615"/>
      <c r="H9929" s="618"/>
      <c r="I9929" s="619"/>
      <c r="J9929" s="621"/>
      <c r="K9929" s="621"/>
      <c r="L9929" s="623"/>
    </row>
    <row r="9930" spans="1:12" s="194" customFormat="1" ht="24.6" customHeight="1" x14ac:dyDescent="0.15">
      <c r="A9930" s="624">
        <v>1863</v>
      </c>
      <c r="B9930" s="203" t="s">
        <v>12</v>
      </c>
      <c r="C9930" s="207" t="s">
        <v>11</v>
      </c>
      <c r="D9930" s="207" t="s">
        <v>280</v>
      </c>
      <c r="E9930" s="207" t="s">
        <v>281</v>
      </c>
      <c r="F9930" s="627" t="s">
        <v>8</v>
      </c>
      <c r="G9930" s="628"/>
      <c r="H9930" s="629"/>
      <c r="I9930" s="630"/>
      <c r="J9930" s="630"/>
      <c r="K9930" s="630"/>
      <c r="L9930" s="631"/>
    </row>
    <row r="9931" spans="1:12" s="194" customFormat="1" ht="26.65" customHeight="1" x14ac:dyDescent="0.15">
      <c r="A9931" s="625"/>
      <c r="B9931" s="620" t="s">
        <v>5448</v>
      </c>
      <c r="C9931" s="632" t="s">
        <v>5449</v>
      </c>
      <c r="D9931" s="634">
        <v>43507</v>
      </c>
      <c r="E9931" s="620" t="s">
        <v>1414</v>
      </c>
      <c r="F9931" s="636" t="s">
        <v>1415</v>
      </c>
      <c r="G9931" s="637"/>
      <c r="H9931" s="610" t="s">
        <v>286</v>
      </c>
      <c r="I9931" s="611"/>
      <c r="J9931" s="209" t="s">
        <v>287</v>
      </c>
      <c r="K9931" s="209" t="s">
        <v>16</v>
      </c>
      <c r="L9931" s="210">
        <v>353.6</v>
      </c>
    </row>
    <row r="9932" spans="1:12" s="194" customFormat="1" ht="331.15" customHeight="1" x14ac:dyDescent="0.15">
      <c r="A9932" s="625"/>
      <c r="B9932" s="621"/>
      <c r="C9932" s="633"/>
      <c r="D9932" s="635"/>
      <c r="E9932" s="621"/>
      <c r="F9932" s="638"/>
      <c r="G9932" s="639"/>
      <c r="H9932" s="610" t="s">
        <v>242</v>
      </c>
      <c r="I9932" s="611"/>
      <c r="J9932" s="209" t="s">
        <v>287</v>
      </c>
      <c r="K9932" s="209" t="s">
        <v>16</v>
      </c>
      <c r="L9932" s="210">
        <v>340.67</v>
      </c>
    </row>
    <row r="9933" spans="1:12" s="194" customFormat="1" ht="24.6" customHeight="1" x14ac:dyDescent="0.15">
      <c r="A9933" s="625"/>
      <c r="B9933" s="203" t="s">
        <v>6</v>
      </c>
      <c r="C9933" s="207" t="s">
        <v>5</v>
      </c>
      <c r="D9933" s="207" t="s">
        <v>288</v>
      </c>
      <c r="E9933" s="207" t="s">
        <v>289</v>
      </c>
      <c r="F9933" s="612"/>
      <c r="G9933" s="613"/>
      <c r="H9933" s="616" t="s">
        <v>290</v>
      </c>
      <c r="I9933" s="617"/>
      <c r="J9933" s="620" t="s">
        <v>287</v>
      </c>
      <c r="K9933" s="620" t="s">
        <v>287</v>
      </c>
      <c r="L9933" s="622">
        <v>0</v>
      </c>
    </row>
    <row r="9934" spans="1:12" s="194" customFormat="1" ht="24.6" customHeight="1" x14ac:dyDescent="0.15">
      <c r="A9934" s="626"/>
      <c r="B9934" s="209" t="s">
        <v>439</v>
      </c>
      <c r="C9934" s="209" t="s">
        <v>1415</v>
      </c>
      <c r="D9934" s="211">
        <v>43509</v>
      </c>
      <c r="E9934" s="209" t="s">
        <v>3305</v>
      </c>
      <c r="F9934" s="614"/>
      <c r="G9934" s="615"/>
      <c r="H9934" s="618"/>
      <c r="I9934" s="619"/>
      <c r="J9934" s="621"/>
      <c r="K9934" s="621"/>
      <c r="L9934" s="623"/>
    </row>
    <row r="9935" spans="1:12" s="194" customFormat="1" ht="24.6" customHeight="1" x14ac:dyDescent="0.15">
      <c r="A9935" s="624">
        <v>1864</v>
      </c>
      <c r="B9935" s="203" t="s">
        <v>12</v>
      </c>
      <c r="C9935" s="207" t="s">
        <v>11</v>
      </c>
      <c r="D9935" s="207" t="s">
        <v>280</v>
      </c>
      <c r="E9935" s="207" t="s">
        <v>281</v>
      </c>
      <c r="F9935" s="627" t="s">
        <v>8</v>
      </c>
      <c r="G9935" s="628"/>
      <c r="H9935" s="629"/>
      <c r="I9935" s="630"/>
      <c r="J9935" s="630"/>
      <c r="K9935" s="630"/>
      <c r="L9935" s="631"/>
    </row>
    <row r="9936" spans="1:12" s="194" customFormat="1" ht="26.65" customHeight="1" x14ac:dyDescent="0.15">
      <c r="A9936" s="625"/>
      <c r="B9936" s="620" t="s">
        <v>5450</v>
      </c>
      <c r="C9936" s="632" t="s">
        <v>5451</v>
      </c>
      <c r="D9936" s="634">
        <v>43374</v>
      </c>
      <c r="E9936" s="620" t="s">
        <v>1828</v>
      </c>
      <c r="F9936" s="636" t="s">
        <v>5452</v>
      </c>
      <c r="G9936" s="637"/>
      <c r="H9936" s="610" t="s">
        <v>286</v>
      </c>
      <c r="I9936" s="611"/>
      <c r="J9936" s="209" t="s">
        <v>287</v>
      </c>
      <c r="K9936" s="209" t="s">
        <v>287</v>
      </c>
      <c r="L9936" s="210">
        <v>0</v>
      </c>
    </row>
    <row r="9937" spans="1:12" s="194" customFormat="1" ht="288" customHeight="1" x14ac:dyDescent="0.15">
      <c r="A9937" s="625"/>
      <c r="B9937" s="621"/>
      <c r="C9937" s="633"/>
      <c r="D9937" s="635"/>
      <c r="E9937" s="621"/>
      <c r="F9937" s="638"/>
      <c r="G9937" s="639"/>
      <c r="H9937" s="610" t="s">
        <v>242</v>
      </c>
      <c r="I9937" s="611"/>
      <c r="J9937" s="209" t="s">
        <v>287</v>
      </c>
      <c r="K9937" s="209" t="s">
        <v>16</v>
      </c>
      <c r="L9937" s="210">
        <v>1362</v>
      </c>
    </row>
    <row r="9938" spans="1:12" s="194" customFormat="1" ht="24.6" customHeight="1" x14ac:dyDescent="0.15">
      <c r="A9938" s="625"/>
      <c r="B9938" s="203" t="s">
        <v>6</v>
      </c>
      <c r="C9938" s="207" t="s">
        <v>5</v>
      </c>
      <c r="D9938" s="207" t="s">
        <v>288</v>
      </c>
      <c r="E9938" s="207" t="s">
        <v>289</v>
      </c>
      <c r="F9938" s="612"/>
      <c r="G9938" s="613"/>
      <c r="H9938" s="616" t="s">
        <v>290</v>
      </c>
      <c r="I9938" s="617"/>
      <c r="J9938" s="620" t="s">
        <v>287</v>
      </c>
      <c r="K9938" s="620" t="s">
        <v>287</v>
      </c>
      <c r="L9938" s="622">
        <v>0</v>
      </c>
    </row>
    <row r="9939" spans="1:12" s="194" customFormat="1" ht="24.6" customHeight="1" x14ac:dyDescent="0.15">
      <c r="A9939" s="626"/>
      <c r="B9939" s="209" t="s">
        <v>401</v>
      </c>
      <c r="C9939" s="209" t="s">
        <v>5452</v>
      </c>
      <c r="D9939" s="211">
        <v>43374</v>
      </c>
      <c r="E9939" s="209" t="s">
        <v>5453</v>
      </c>
      <c r="F9939" s="614"/>
      <c r="G9939" s="615"/>
      <c r="H9939" s="618"/>
      <c r="I9939" s="619"/>
      <c r="J9939" s="621"/>
      <c r="K9939" s="621"/>
      <c r="L9939" s="623"/>
    </row>
    <row r="9940" spans="1:12" s="194" customFormat="1" ht="24.6" customHeight="1" x14ac:dyDescent="0.15">
      <c r="A9940" s="624">
        <v>1865</v>
      </c>
      <c r="B9940" s="203" t="s">
        <v>12</v>
      </c>
      <c r="C9940" s="207" t="s">
        <v>11</v>
      </c>
      <c r="D9940" s="207" t="s">
        <v>280</v>
      </c>
      <c r="E9940" s="207" t="s">
        <v>281</v>
      </c>
      <c r="F9940" s="627" t="s">
        <v>8</v>
      </c>
      <c r="G9940" s="628"/>
      <c r="H9940" s="629"/>
      <c r="I9940" s="630"/>
      <c r="J9940" s="630"/>
      <c r="K9940" s="630"/>
      <c r="L9940" s="631"/>
    </row>
    <row r="9941" spans="1:12" s="194" customFormat="1" ht="26.65" customHeight="1" x14ac:dyDescent="0.15">
      <c r="A9941" s="625"/>
      <c r="B9941" s="620" t="s">
        <v>5454</v>
      </c>
      <c r="C9941" s="632" t="s">
        <v>5455</v>
      </c>
      <c r="D9941" s="634">
        <v>43394</v>
      </c>
      <c r="E9941" s="620" t="s">
        <v>3281</v>
      </c>
      <c r="F9941" s="636" t="s">
        <v>3311</v>
      </c>
      <c r="G9941" s="637"/>
      <c r="H9941" s="610" t="s">
        <v>286</v>
      </c>
      <c r="I9941" s="611"/>
      <c r="J9941" s="209" t="s">
        <v>287</v>
      </c>
      <c r="K9941" s="209" t="s">
        <v>16</v>
      </c>
      <c r="L9941" s="210">
        <v>918</v>
      </c>
    </row>
    <row r="9942" spans="1:12" s="194" customFormat="1" ht="409.6" customHeight="1" x14ac:dyDescent="0.15">
      <c r="A9942" s="625"/>
      <c r="B9942" s="621"/>
      <c r="C9942" s="633"/>
      <c r="D9942" s="635"/>
      <c r="E9942" s="621"/>
      <c r="F9942" s="638"/>
      <c r="G9942" s="639"/>
      <c r="H9942" s="610" t="s">
        <v>242</v>
      </c>
      <c r="I9942" s="611"/>
      <c r="J9942" s="209" t="s">
        <v>287</v>
      </c>
      <c r="K9942" s="209" t="s">
        <v>16</v>
      </c>
      <c r="L9942" s="210">
        <v>1046.6199999999999</v>
      </c>
    </row>
    <row r="9943" spans="1:12" s="194" customFormat="1" ht="24.6" customHeight="1" x14ac:dyDescent="0.15">
      <c r="A9943" s="625"/>
      <c r="B9943" s="203" t="s">
        <v>6</v>
      </c>
      <c r="C9943" s="207" t="s">
        <v>5</v>
      </c>
      <c r="D9943" s="207" t="s">
        <v>288</v>
      </c>
      <c r="E9943" s="207" t="s">
        <v>289</v>
      </c>
      <c r="F9943" s="612"/>
      <c r="G9943" s="613"/>
      <c r="H9943" s="616" t="s">
        <v>290</v>
      </c>
      <c r="I9943" s="617"/>
      <c r="J9943" s="620" t="s">
        <v>287</v>
      </c>
      <c r="K9943" s="620" t="s">
        <v>16</v>
      </c>
      <c r="L9943" s="622">
        <v>60</v>
      </c>
    </row>
    <row r="9944" spans="1:12" s="194" customFormat="1" ht="24.6" customHeight="1" x14ac:dyDescent="0.15">
      <c r="A9944" s="626"/>
      <c r="B9944" s="209" t="s">
        <v>571</v>
      </c>
      <c r="C9944" s="209" t="s">
        <v>3311</v>
      </c>
      <c r="D9944" s="211">
        <v>43404</v>
      </c>
      <c r="E9944" s="209" t="s">
        <v>5456</v>
      </c>
      <c r="F9944" s="614"/>
      <c r="G9944" s="615"/>
      <c r="H9944" s="618"/>
      <c r="I9944" s="619"/>
      <c r="J9944" s="621"/>
      <c r="K9944" s="621"/>
      <c r="L9944" s="623"/>
    </row>
    <row r="9945" spans="1:12" s="194" customFormat="1" ht="24.6" customHeight="1" x14ac:dyDescent="0.15">
      <c r="A9945" s="624">
        <v>1866</v>
      </c>
      <c r="B9945" s="203" t="s">
        <v>12</v>
      </c>
      <c r="C9945" s="207" t="s">
        <v>11</v>
      </c>
      <c r="D9945" s="207" t="s">
        <v>280</v>
      </c>
      <c r="E9945" s="207" t="s">
        <v>281</v>
      </c>
      <c r="F9945" s="627" t="s">
        <v>8</v>
      </c>
      <c r="G9945" s="628"/>
      <c r="H9945" s="629"/>
      <c r="I9945" s="630"/>
      <c r="J9945" s="630"/>
      <c r="K9945" s="630"/>
      <c r="L9945" s="631"/>
    </row>
    <row r="9946" spans="1:12" s="194" customFormat="1" ht="26.65" customHeight="1" x14ac:dyDescent="0.15">
      <c r="A9946" s="625"/>
      <c r="B9946" s="620" t="s">
        <v>5454</v>
      </c>
      <c r="C9946" s="632" t="s">
        <v>5457</v>
      </c>
      <c r="D9946" s="634">
        <v>43422</v>
      </c>
      <c r="E9946" s="620" t="s">
        <v>684</v>
      </c>
      <c r="F9946" s="636" t="s">
        <v>685</v>
      </c>
      <c r="G9946" s="637"/>
      <c r="H9946" s="610" t="s">
        <v>286</v>
      </c>
      <c r="I9946" s="611"/>
      <c r="J9946" s="209" t="s">
        <v>287</v>
      </c>
      <c r="K9946" s="209" t="s">
        <v>16</v>
      </c>
      <c r="L9946" s="210">
        <v>428.61</v>
      </c>
    </row>
    <row r="9947" spans="1:12" s="194" customFormat="1" ht="299.10000000000002" customHeight="1" x14ac:dyDescent="0.15">
      <c r="A9947" s="625"/>
      <c r="B9947" s="621"/>
      <c r="C9947" s="633"/>
      <c r="D9947" s="635"/>
      <c r="E9947" s="621"/>
      <c r="F9947" s="638"/>
      <c r="G9947" s="639"/>
      <c r="H9947" s="610" t="s">
        <v>242</v>
      </c>
      <c r="I9947" s="611"/>
      <c r="J9947" s="209" t="s">
        <v>287</v>
      </c>
      <c r="K9947" s="209" t="s">
        <v>16</v>
      </c>
      <c r="L9947" s="210">
        <v>394.76</v>
      </c>
    </row>
    <row r="9948" spans="1:12" s="194" customFormat="1" ht="24.6" customHeight="1" x14ac:dyDescent="0.15">
      <c r="A9948" s="625"/>
      <c r="B9948" s="203" t="s">
        <v>6</v>
      </c>
      <c r="C9948" s="207" t="s">
        <v>5</v>
      </c>
      <c r="D9948" s="207" t="s">
        <v>288</v>
      </c>
      <c r="E9948" s="207" t="s">
        <v>289</v>
      </c>
      <c r="F9948" s="612"/>
      <c r="G9948" s="613"/>
      <c r="H9948" s="616" t="s">
        <v>290</v>
      </c>
      <c r="I9948" s="617"/>
      <c r="J9948" s="620" t="s">
        <v>287</v>
      </c>
      <c r="K9948" s="620" t="s">
        <v>16</v>
      </c>
      <c r="L9948" s="622">
        <v>100</v>
      </c>
    </row>
    <row r="9949" spans="1:12" s="194" customFormat="1" ht="24.6" customHeight="1" x14ac:dyDescent="0.15">
      <c r="A9949" s="626"/>
      <c r="B9949" s="209" t="s">
        <v>571</v>
      </c>
      <c r="C9949" s="209" t="s">
        <v>685</v>
      </c>
      <c r="D9949" s="211">
        <v>43424</v>
      </c>
      <c r="E9949" s="209" t="s">
        <v>813</v>
      </c>
      <c r="F9949" s="614"/>
      <c r="G9949" s="615"/>
      <c r="H9949" s="618"/>
      <c r="I9949" s="619"/>
      <c r="J9949" s="621"/>
      <c r="K9949" s="621"/>
      <c r="L9949" s="623"/>
    </row>
    <row r="9950" spans="1:12" s="194" customFormat="1" ht="24.6" customHeight="1" x14ac:dyDescent="0.15">
      <c r="A9950" s="624">
        <v>1867</v>
      </c>
      <c r="B9950" s="203" t="s">
        <v>12</v>
      </c>
      <c r="C9950" s="207" t="s">
        <v>11</v>
      </c>
      <c r="D9950" s="207" t="s">
        <v>280</v>
      </c>
      <c r="E9950" s="207" t="s">
        <v>281</v>
      </c>
      <c r="F9950" s="627" t="s">
        <v>8</v>
      </c>
      <c r="G9950" s="628"/>
      <c r="H9950" s="629"/>
      <c r="I9950" s="630"/>
      <c r="J9950" s="630"/>
      <c r="K9950" s="630"/>
      <c r="L9950" s="631"/>
    </row>
    <row r="9951" spans="1:12" s="194" customFormat="1" ht="26.65" customHeight="1" x14ac:dyDescent="0.15">
      <c r="A9951" s="625"/>
      <c r="B9951" s="620" t="s">
        <v>5458</v>
      </c>
      <c r="C9951" s="632" t="s">
        <v>5459</v>
      </c>
      <c r="D9951" s="634">
        <v>43413</v>
      </c>
      <c r="E9951" s="620" t="s">
        <v>530</v>
      </c>
      <c r="F9951" s="636" t="s">
        <v>1921</v>
      </c>
      <c r="G9951" s="637"/>
      <c r="H9951" s="610" t="s">
        <v>286</v>
      </c>
      <c r="I9951" s="611"/>
      <c r="J9951" s="209" t="s">
        <v>287</v>
      </c>
      <c r="K9951" s="209" t="s">
        <v>16</v>
      </c>
      <c r="L9951" s="210">
        <v>212</v>
      </c>
    </row>
    <row r="9952" spans="1:12" s="194" customFormat="1" ht="409.6" customHeight="1" x14ac:dyDescent="0.15">
      <c r="A9952" s="625"/>
      <c r="B9952" s="640"/>
      <c r="C9952" s="641"/>
      <c r="D9952" s="642"/>
      <c r="E9952" s="640"/>
      <c r="F9952" s="643"/>
      <c r="G9952" s="644"/>
      <c r="H9952" s="616" t="s">
        <v>242</v>
      </c>
      <c r="I9952" s="617"/>
      <c r="J9952" s="620" t="s">
        <v>287</v>
      </c>
      <c r="K9952" s="620" t="s">
        <v>16</v>
      </c>
      <c r="L9952" s="622">
        <v>329.38</v>
      </c>
    </row>
    <row r="9953" spans="1:12" s="194" customFormat="1" ht="126.95" customHeight="1" x14ac:dyDescent="0.15">
      <c r="A9953" s="625"/>
      <c r="B9953" s="621"/>
      <c r="C9953" s="633"/>
      <c r="D9953" s="635"/>
      <c r="E9953" s="621"/>
      <c r="F9953" s="638"/>
      <c r="G9953" s="639"/>
      <c r="H9953" s="618"/>
      <c r="I9953" s="619"/>
      <c r="J9953" s="621"/>
      <c r="K9953" s="621"/>
      <c r="L9953" s="623"/>
    </row>
    <row r="9954" spans="1:12" s="194" customFormat="1" ht="24.6" customHeight="1" x14ac:dyDescent="0.15">
      <c r="A9954" s="625"/>
      <c r="B9954" s="203" t="s">
        <v>6</v>
      </c>
      <c r="C9954" s="207" t="s">
        <v>5</v>
      </c>
      <c r="D9954" s="207" t="s">
        <v>288</v>
      </c>
      <c r="E9954" s="207" t="s">
        <v>289</v>
      </c>
      <c r="F9954" s="612"/>
      <c r="G9954" s="613"/>
      <c r="H9954" s="616" t="s">
        <v>290</v>
      </c>
      <c r="I9954" s="617"/>
      <c r="J9954" s="620" t="s">
        <v>287</v>
      </c>
      <c r="K9954" s="620" t="s">
        <v>16</v>
      </c>
      <c r="L9954" s="622">
        <v>130</v>
      </c>
    </row>
    <row r="9955" spans="1:12" s="194" customFormat="1" ht="35.1" customHeight="1" x14ac:dyDescent="0.15">
      <c r="A9955" s="626"/>
      <c r="B9955" s="209" t="s">
        <v>345</v>
      </c>
      <c r="C9955" s="209" t="s">
        <v>1921</v>
      </c>
      <c r="D9955" s="211">
        <v>43415</v>
      </c>
      <c r="E9955" s="209" t="s">
        <v>4778</v>
      </c>
      <c r="F9955" s="614"/>
      <c r="G9955" s="615"/>
      <c r="H9955" s="618"/>
      <c r="I9955" s="619"/>
      <c r="J9955" s="621"/>
      <c r="K9955" s="621"/>
      <c r="L9955" s="623"/>
    </row>
    <row r="9956" spans="1:12" s="194" customFormat="1" ht="24.6" customHeight="1" x14ac:dyDescent="0.15">
      <c r="A9956" s="624">
        <v>1868</v>
      </c>
      <c r="B9956" s="203" t="s">
        <v>12</v>
      </c>
      <c r="C9956" s="207" t="s">
        <v>11</v>
      </c>
      <c r="D9956" s="207" t="s">
        <v>280</v>
      </c>
      <c r="E9956" s="207" t="s">
        <v>281</v>
      </c>
      <c r="F9956" s="627" t="s">
        <v>8</v>
      </c>
      <c r="G9956" s="628"/>
      <c r="H9956" s="629"/>
      <c r="I9956" s="630"/>
      <c r="J9956" s="630"/>
      <c r="K9956" s="630"/>
      <c r="L9956" s="631"/>
    </row>
    <row r="9957" spans="1:12" s="194" customFormat="1" ht="26.65" customHeight="1" x14ac:dyDescent="0.15">
      <c r="A9957" s="625"/>
      <c r="B9957" s="620" t="s">
        <v>5460</v>
      </c>
      <c r="C9957" s="632" t="s">
        <v>5461</v>
      </c>
      <c r="D9957" s="634">
        <v>43513</v>
      </c>
      <c r="E9957" s="620" t="s">
        <v>659</v>
      </c>
      <c r="F9957" s="636" t="s">
        <v>1427</v>
      </c>
      <c r="G9957" s="637"/>
      <c r="H9957" s="610" t="s">
        <v>286</v>
      </c>
      <c r="I9957" s="611"/>
      <c r="J9957" s="209" t="s">
        <v>287</v>
      </c>
      <c r="K9957" s="209" t="s">
        <v>16</v>
      </c>
      <c r="L9957" s="210">
        <v>14</v>
      </c>
    </row>
    <row r="9958" spans="1:12" s="194" customFormat="1" ht="409.6" customHeight="1" x14ac:dyDescent="0.15">
      <c r="A9958" s="625"/>
      <c r="B9958" s="640"/>
      <c r="C9958" s="641"/>
      <c r="D9958" s="642"/>
      <c r="E9958" s="640"/>
      <c r="F9958" s="643"/>
      <c r="G9958" s="644"/>
      <c r="H9958" s="616" t="s">
        <v>242</v>
      </c>
      <c r="I9958" s="617"/>
      <c r="J9958" s="620" t="s">
        <v>287</v>
      </c>
      <c r="K9958" s="620" t="s">
        <v>16</v>
      </c>
      <c r="L9958" s="622">
        <v>383.91</v>
      </c>
    </row>
    <row r="9959" spans="1:12" s="194" customFormat="1" ht="170.1" customHeight="1" x14ac:dyDescent="0.15">
      <c r="A9959" s="625"/>
      <c r="B9959" s="621"/>
      <c r="C9959" s="633"/>
      <c r="D9959" s="635"/>
      <c r="E9959" s="621"/>
      <c r="F9959" s="638"/>
      <c r="G9959" s="639"/>
      <c r="H9959" s="618"/>
      <c r="I9959" s="619"/>
      <c r="J9959" s="621"/>
      <c r="K9959" s="621"/>
      <c r="L9959" s="623"/>
    </row>
    <row r="9960" spans="1:12" s="194" customFormat="1" ht="24.6" customHeight="1" x14ac:dyDescent="0.15">
      <c r="A9960" s="625"/>
      <c r="B9960" s="203" t="s">
        <v>6</v>
      </c>
      <c r="C9960" s="207" t="s">
        <v>5</v>
      </c>
      <c r="D9960" s="207" t="s">
        <v>288</v>
      </c>
      <c r="E9960" s="207" t="s">
        <v>289</v>
      </c>
      <c r="F9960" s="612"/>
      <c r="G9960" s="613"/>
      <c r="H9960" s="616" t="s">
        <v>290</v>
      </c>
      <c r="I9960" s="617"/>
      <c r="J9960" s="620" t="s">
        <v>287</v>
      </c>
      <c r="K9960" s="620" t="s">
        <v>287</v>
      </c>
      <c r="L9960" s="622">
        <v>0</v>
      </c>
    </row>
    <row r="9961" spans="1:12" s="194" customFormat="1" ht="24.6" customHeight="1" x14ac:dyDescent="0.15">
      <c r="A9961" s="626"/>
      <c r="B9961" s="209" t="s">
        <v>291</v>
      </c>
      <c r="C9961" s="209" t="s">
        <v>1427</v>
      </c>
      <c r="D9961" s="211">
        <v>43515</v>
      </c>
      <c r="E9961" s="209" t="s">
        <v>4180</v>
      </c>
      <c r="F9961" s="614"/>
      <c r="G9961" s="615"/>
      <c r="H9961" s="618"/>
      <c r="I9961" s="619"/>
      <c r="J9961" s="621"/>
      <c r="K9961" s="621"/>
      <c r="L9961" s="623"/>
    </row>
    <row r="9962" spans="1:12" s="194" customFormat="1" ht="24.6" customHeight="1" x14ac:dyDescent="0.15">
      <c r="A9962" s="624">
        <v>1869</v>
      </c>
      <c r="B9962" s="203" t="s">
        <v>12</v>
      </c>
      <c r="C9962" s="207" t="s">
        <v>11</v>
      </c>
      <c r="D9962" s="207" t="s">
        <v>280</v>
      </c>
      <c r="E9962" s="207" t="s">
        <v>281</v>
      </c>
      <c r="F9962" s="627" t="s">
        <v>8</v>
      </c>
      <c r="G9962" s="628"/>
      <c r="H9962" s="629"/>
      <c r="I9962" s="630"/>
      <c r="J9962" s="630"/>
      <c r="K9962" s="630"/>
      <c r="L9962" s="631"/>
    </row>
    <row r="9963" spans="1:12" s="194" customFormat="1" ht="26.65" customHeight="1" x14ac:dyDescent="0.15">
      <c r="A9963" s="625"/>
      <c r="B9963" s="620" t="s">
        <v>5460</v>
      </c>
      <c r="C9963" s="632" t="s">
        <v>5461</v>
      </c>
      <c r="D9963" s="634">
        <v>43513</v>
      </c>
      <c r="E9963" s="620" t="s">
        <v>659</v>
      </c>
      <c r="F9963" s="636" t="s">
        <v>4193</v>
      </c>
      <c r="G9963" s="637"/>
      <c r="H9963" s="610" t="s">
        <v>286</v>
      </c>
      <c r="I9963" s="611"/>
      <c r="J9963" s="209" t="s">
        <v>287</v>
      </c>
      <c r="K9963" s="209" t="s">
        <v>16</v>
      </c>
      <c r="L9963" s="210">
        <v>331.82</v>
      </c>
    </row>
    <row r="9964" spans="1:12" s="194" customFormat="1" ht="409.6" customHeight="1" x14ac:dyDescent="0.15">
      <c r="A9964" s="625"/>
      <c r="B9964" s="640"/>
      <c r="C9964" s="641"/>
      <c r="D9964" s="642"/>
      <c r="E9964" s="640"/>
      <c r="F9964" s="643"/>
      <c r="G9964" s="644"/>
      <c r="H9964" s="616" t="s">
        <v>242</v>
      </c>
      <c r="I9964" s="617"/>
      <c r="J9964" s="620" t="s">
        <v>287</v>
      </c>
      <c r="K9964" s="620" t="s">
        <v>16</v>
      </c>
      <c r="L9964" s="622">
        <v>396.11</v>
      </c>
    </row>
    <row r="9965" spans="1:12" s="194" customFormat="1" ht="170.1" customHeight="1" x14ac:dyDescent="0.15">
      <c r="A9965" s="625"/>
      <c r="B9965" s="621"/>
      <c r="C9965" s="633"/>
      <c r="D9965" s="635"/>
      <c r="E9965" s="621"/>
      <c r="F9965" s="638"/>
      <c r="G9965" s="639"/>
      <c r="H9965" s="618"/>
      <c r="I9965" s="619"/>
      <c r="J9965" s="621"/>
      <c r="K9965" s="621"/>
      <c r="L9965" s="623"/>
    </row>
    <row r="9966" spans="1:12" s="194" customFormat="1" ht="24.6" customHeight="1" x14ac:dyDescent="0.15">
      <c r="A9966" s="625"/>
      <c r="B9966" s="203" t="s">
        <v>6</v>
      </c>
      <c r="C9966" s="207" t="s">
        <v>5</v>
      </c>
      <c r="D9966" s="207" t="s">
        <v>288</v>
      </c>
      <c r="E9966" s="207" t="s">
        <v>289</v>
      </c>
      <c r="F9966" s="612"/>
      <c r="G9966" s="613"/>
      <c r="H9966" s="616" t="s">
        <v>290</v>
      </c>
      <c r="I9966" s="617"/>
      <c r="J9966" s="620" t="s">
        <v>287</v>
      </c>
      <c r="K9966" s="620" t="s">
        <v>16</v>
      </c>
      <c r="L9966" s="622">
        <v>157.93</v>
      </c>
    </row>
    <row r="9967" spans="1:12" s="194" customFormat="1" ht="24.6" customHeight="1" x14ac:dyDescent="0.15">
      <c r="A9967" s="626"/>
      <c r="B9967" s="209" t="s">
        <v>291</v>
      </c>
      <c r="C9967" s="209" t="s">
        <v>4193</v>
      </c>
      <c r="D9967" s="211">
        <v>43515</v>
      </c>
      <c r="E9967" s="209" t="s">
        <v>4180</v>
      </c>
      <c r="F9967" s="614"/>
      <c r="G9967" s="615"/>
      <c r="H9967" s="618"/>
      <c r="I9967" s="619"/>
      <c r="J9967" s="621"/>
      <c r="K9967" s="621"/>
      <c r="L9967" s="623"/>
    </row>
    <row r="9968" spans="1:12" s="194" customFormat="1" ht="24.6" customHeight="1" x14ac:dyDescent="0.15">
      <c r="A9968" s="624">
        <v>1870</v>
      </c>
      <c r="B9968" s="203" t="s">
        <v>12</v>
      </c>
      <c r="C9968" s="207" t="s">
        <v>11</v>
      </c>
      <c r="D9968" s="207" t="s">
        <v>280</v>
      </c>
      <c r="E9968" s="207" t="s">
        <v>281</v>
      </c>
      <c r="F9968" s="627" t="s">
        <v>8</v>
      </c>
      <c r="G9968" s="628"/>
      <c r="H9968" s="629"/>
      <c r="I9968" s="630"/>
      <c r="J9968" s="630"/>
      <c r="K9968" s="630"/>
      <c r="L9968" s="631"/>
    </row>
    <row r="9969" spans="1:12" s="194" customFormat="1" ht="26.65" customHeight="1" x14ac:dyDescent="0.15">
      <c r="A9969" s="625"/>
      <c r="B9969" s="620" t="s">
        <v>5462</v>
      </c>
      <c r="C9969" s="632" t="s">
        <v>5463</v>
      </c>
      <c r="D9969" s="634">
        <v>43374</v>
      </c>
      <c r="E9969" s="620" t="s">
        <v>3061</v>
      </c>
      <c r="F9969" s="636" t="s">
        <v>5350</v>
      </c>
      <c r="G9969" s="637"/>
      <c r="H9969" s="610" t="s">
        <v>286</v>
      </c>
      <c r="I9969" s="611"/>
      <c r="J9969" s="209" t="s">
        <v>287</v>
      </c>
      <c r="K9969" s="209" t="s">
        <v>16</v>
      </c>
      <c r="L9969" s="210">
        <v>452</v>
      </c>
    </row>
    <row r="9970" spans="1:12" s="194" customFormat="1" ht="409.6" customHeight="1" x14ac:dyDescent="0.15">
      <c r="A9970" s="625"/>
      <c r="B9970" s="640"/>
      <c r="C9970" s="641"/>
      <c r="D9970" s="642"/>
      <c r="E9970" s="640"/>
      <c r="F9970" s="643"/>
      <c r="G9970" s="644"/>
      <c r="H9970" s="616" t="s">
        <v>242</v>
      </c>
      <c r="I9970" s="617"/>
      <c r="J9970" s="620" t="s">
        <v>287</v>
      </c>
      <c r="K9970" s="620" t="s">
        <v>16</v>
      </c>
      <c r="L9970" s="622">
        <v>1159</v>
      </c>
    </row>
    <row r="9971" spans="1:12" s="194" customFormat="1" ht="385.5" customHeight="1" x14ac:dyDescent="0.15">
      <c r="A9971" s="625"/>
      <c r="B9971" s="621"/>
      <c r="C9971" s="633"/>
      <c r="D9971" s="635"/>
      <c r="E9971" s="621"/>
      <c r="F9971" s="638"/>
      <c r="G9971" s="639"/>
      <c r="H9971" s="618"/>
      <c r="I9971" s="619"/>
      <c r="J9971" s="621"/>
      <c r="K9971" s="621"/>
      <c r="L9971" s="623"/>
    </row>
    <row r="9972" spans="1:12" s="194" customFormat="1" ht="24.6" customHeight="1" x14ac:dyDescent="0.15">
      <c r="A9972" s="625"/>
      <c r="B9972" s="203" t="s">
        <v>6</v>
      </c>
      <c r="C9972" s="207" t="s">
        <v>5</v>
      </c>
      <c r="D9972" s="207" t="s">
        <v>288</v>
      </c>
      <c r="E9972" s="207" t="s">
        <v>289</v>
      </c>
      <c r="F9972" s="612"/>
      <c r="G9972" s="613"/>
      <c r="H9972" s="616" t="s">
        <v>290</v>
      </c>
      <c r="I9972" s="617"/>
      <c r="J9972" s="620" t="s">
        <v>287</v>
      </c>
      <c r="K9972" s="620" t="s">
        <v>16</v>
      </c>
      <c r="L9972" s="622">
        <v>10.9</v>
      </c>
    </row>
    <row r="9973" spans="1:12" s="194" customFormat="1" ht="24.6" customHeight="1" x14ac:dyDescent="0.15">
      <c r="A9973" s="626"/>
      <c r="B9973" s="209" t="s">
        <v>439</v>
      </c>
      <c r="C9973" s="209" t="s">
        <v>5350</v>
      </c>
      <c r="D9973" s="211">
        <v>43386</v>
      </c>
      <c r="E9973" s="209" t="s">
        <v>2421</v>
      </c>
      <c r="F9973" s="614"/>
      <c r="G9973" s="615"/>
      <c r="H9973" s="618"/>
      <c r="I9973" s="619"/>
      <c r="J9973" s="621"/>
      <c r="K9973" s="621"/>
      <c r="L9973" s="623"/>
    </row>
    <row r="9974" spans="1:12" s="194" customFormat="1" ht="24.6" customHeight="1" x14ac:dyDescent="0.15">
      <c r="A9974" s="624">
        <v>1871</v>
      </c>
      <c r="B9974" s="203" t="s">
        <v>12</v>
      </c>
      <c r="C9974" s="207" t="s">
        <v>11</v>
      </c>
      <c r="D9974" s="207" t="s">
        <v>280</v>
      </c>
      <c r="E9974" s="207" t="s">
        <v>281</v>
      </c>
      <c r="F9974" s="627" t="s">
        <v>8</v>
      </c>
      <c r="G9974" s="628"/>
      <c r="H9974" s="629"/>
      <c r="I9974" s="630"/>
      <c r="J9974" s="630"/>
      <c r="K9974" s="630"/>
      <c r="L9974" s="631"/>
    </row>
    <row r="9975" spans="1:12" s="194" customFormat="1" ht="26.65" customHeight="1" x14ac:dyDescent="0.15">
      <c r="A9975" s="625"/>
      <c r="B9975" s="620" t="s">
        <v>5462</v>
      </c>
      <c r="C9975" s="632" t="s">
        <v>5463</v>
      </c>
      <c r="D9975" s="634">
        <v>43374</v>
      </c>
      <c r="E9975" s="620" t="s">
        <v>3061</v>
      </c>
      <c r="F9975" s="636" t="s">
        <v>3062</v>
      </c>
      <c r="G9975" s="637"/>
      <c r="H9975" s="610" t="s">
        <v>286</v>
      </c>
      <c r="I9975" s="611"/>
      <c r="J9975" s="209" t="s">
        <v>287</v>
      </c>
      <c r="K9975" s="209" t="s">
        <v>16</v>
      </c>
      <c r="L9975" s="210">
        <v>465.66</v>
      </c>
    </row>
    <row r="9976" spans="1:12" s="194" customFormat="1" ht="409.6" customHeight="1" x14ac:dyDescent="0.15">
      <c r="A9976" s="625"/>
      <c r="B9976" s="640"/>
      <c r="C9976" s="641"/>
      <c r="D9976" s="642"/>
      <c r="E9976" s="640"/>
      <c r="F9976" s="643"/>
      <c r="G9976" s="644"/>
      <c r="H9976" s="616" t="s">
        <v>242</v>
      </c>
      <c r="I9976" s="617"/>
      <c r="J9976" s="620" t="s">
        <v>287</v>
      </c>
      <c r="K9976" s="620" t="s">
        <v>287</v>
      </c>
      <c r="L9976" s="622">
        <v>0</v>
      </c>
    </row>
    <row r="9977" spans="1:12" s="194" customFormat="1" ht="385.5" customHeight="1" x14ac:dyDescent="0.15">
      <c r="A9977" s="625"/>
      <c r="B9977" s="621"/>
      <c r="C9977" s="633"/>
      <c r="D9977" s="635"/>
      <c r="E9977" s="621"/>
      <c r="F9977" s="638"/>
      <c r="G9977" s="639"/>
      <c r="H9977" s="618"/>
      <c r="I9977" s="619"/>
      <c r="J9977" s="621"/>
      <c r="K9977" s="621"/>
      <c r="L9977" s="623"/>
    </row>
    <row r="9978" spans="1:12" s="194" customFormat="1" ht="24.6" customHeight="1" x14ac:dyDescent="0.15">
      <c r="A9978" s="625"/>
      <c r="B9978" s="203" t="s">
        <v>6</v>
      </c>
      <c r="C9978" s="207" t="s">
        <v>5</v>
      </c>
      <c r="D9978" s="207" t="s">
        <v>288</v>
      </c>
      <c r="E9978" s="207" t="s">
        <v>289</v>
      </c>
      <c r="F9978" s="612"/>
      <c r="G9978" s="613"/>
      <c r="H9978" s="616" t="s">
        <v>290</v>
      </c>
      <c r="I9978" s="617"/>
      <c r="J9978" s="620" t="s">
        <v>287</v>
      </c>
      <c r="K9978" s="620" t="s">
        <v>287</v>
      </c>
      <c r="L9978" s="622">
        <v>0</v>
      </c>
    </row>
    <row r="9979" spans="1:12" s="194" customFormat="1" ht="24.6" customHeight="1" x14ac:dyDescent="0.15">
      <c r="A9979" s="626"/>
      <c r="B9979" s="209" t="s">
        <v>439</v>
      </c>
      <c r="C9979" s="209" t="s">
        <v>3062</v>
      </c>
      <c r="D9979" s="211">
        <v>43386</v>
      </c>
      <c r="E9979" s="209" t="s">
        <v>2421</v>
      </c>
      <c r="F9979" s="614"/>
      <c r="G9979" s="615"/>
      <c r="H9979" s="618"/>
      <c r="I9979" s="619"/>
      <c r="J9979" s="621"/>
      <c r="K9979" s="621"/>
      <c r="L9979" s="623"/>
    </row>
    <row r="9980" spans="1:12" s="194" customFormat="1" ht="24.6" customHeight="1" x14ac:dyDescent="0.15">
      <c r="A9980" s="624">
        <v>1872</v>
      </c>
      <c r="B9980" s="203" t="s">
        <v>12</v>
      </c>
      <c r="C9980" s="207" t="s">
        <v>11</v>
      </c>
      <c r="D9980" s="207" t="s">
        <v>280</v>
      </c>
      <c r="E9980" s="207" t="s">
        <v>281</v>
      </c>
      <c r="F9980" s="627" t="s">
        <v>8</v>
      </c>
      <c r="G9980" s="628"/>
      <c r="H9980" s="629"/>
      <c r="I9980" s="630"/>
      <c r="J9980" s="630"/>
      <c r="K9980" s="630"/>
      <c r="L9980" s="631"/>
    </row>
    <row r="9981" spans="1:12" s="194" customFormat="1" ht="26.65" customHeight="1" x14ac:dyDescent="0.15">
      <c r="A9981" s="625"/>
      <c r="B9981" s="620" t="s">
        <v>5462</v>
      </c>
      <c r="C9981" s="632" t="s">
        <v>5463</v>
      </c>
      <c r="D9981" s="634">
        <v>43374</v>
      </c>
      <c r="E9981" s="620" t="s">
        <v>3061</v>
      </c>
      <c r="F9981" s="636" t="s">
        <v>5464</v>
      </c>
      <c r="G9981" s="637"/>
      <c r="H9981" s="610" t="s">
        <v>286</v>
      </c>
      <c r="I9981" s="611"/>
      <c r="J9981" s="209" t="s">
        <v>287</v>
      </c>
      <c r="K9981" s="209" t="s">
        <v>16</v>
      </c>
      <c r="L9981" s="210">
        <v>708</v>
      </c>
    </row>
    <row r="9982" spans="1:12" s="194" customFormat="1" ht="409.6" customHeight="1" x14ac:dyDescent="0.15">
      <c r="A9982" s="625"/>
      <c r="B9982" s="640"/>
      <c r="C9982" s="641"/>
      <c r="D9982" s="642"/>
      <c r="E9982" s="640"/>
      <c r="F9982" s="643"/>
      <c r="G9982" s="644"/>
      <c r="H9982" s="616" t="s">
        <v>242</v>
      </c>
      <c r="I9982" s="617"/>
      <c r="J9982" s="620" t="s">
        <v>287</v>
      </c>
      <c r="K9982" s="620" t="s">
        <v>16</v>
      </c>
      <c r="L9982" s="622">
        <v>39.909999999999997</v>
      </c>
    </row>
    <row r="9983" spans="1:12" s="194" customFormat="1" ht="385.5" customHeight="1" x14ac:dyDescent="0.15">
      <c r="A9983" s="625"/>
      <c r="B9983" s="621"/>
      <c r="C9983" s="633"/>
      <c r="D9983" s="635"/>
      <c r="E9983" s="621"/>
      <c r="F9983" s="638"/>
      <c r="G9983" s="639"/>
      <c r="H9983" s="618"/>
      <c r="I9983" s="619"/>
      <c r="J9983" s="621"/>
      <c r="K9983" s="621"/>
      <c r="L9983" s="623"/>
    </row>
    <row r="9984" spans="1:12" s="194" customFormat="1" ht="24.6" customHeight="1" x14ac:dyDescent="0.15">
      <c r="A9984" s="625"/>
      <c r="B9984" s="203" t="s">
        <v>6</v>
      </c>
      <c r="C9984" s="207" t="s">
        <v>5</v>
      </c>
      <c r="D9984" s="207" t="s">
        <v>288</v>
      </c>
      <c r="E9984" s="207" t="s">
        <v>289</v>
      </c>
      <c r="F9984" s="612"/>
      <c r="G9984" s="613"/>
      <c r="H9984" s="616" t="s">
        <v>290</v>
      </c>
      <c r="I9984" s="617"/>
      <c r="J9984" s="620" t="s">
        <v>287</v>
      </c>
      <c r="K9984" s="620" t="s">
        <v>16</v>
      </c>
      <c r="L9984" s="622">
        <v>16.350000000000001</v>
      </c>
    </row>
    <row r="9985" spans="1:12" s="194" customFormat="1" ht="24.6" customHeight="1" x14ac:dyDescent="0.15">
      <c r="A9985" s="626"/>
      <c r="B9985" s="209" t="s">
        <v>439</v>
      </c>
      <c r="C9985" s="209" t="s">
        <v>5464</v>
      </c>
      <c r="D9985" s="211">
        <v>43386</v>
      </c>
      <c r="E9985" s="209" t="s">
        <v>2421</v>
      </c>
      <c r="F9985" s="614"/>
      <c r="G9985" s="615"/>
      <c r="H9985" s="618"/>
      <c r="I9985" s="619"/>
      <c r="J9985" s="621"/>
      <c r="K9985" s="621"/>
      <c r="L9985" s="623"/>
    </row>
    <row r="9986" spans="1:12" s="194" customFormat="1" ht="24.6" customHeight="1" x14ac:dyDescent="0.15">
      <c r="A9986" s="624">
        <v>1873</v>
      </c>
      <c r="B9986" s="203" t="s">
        <v>12</v>
      </c>
      <c r="C9986" s="207" t="s">
        <v>11</v>
      </c>
      <c r="D9986" s="207" t="s">
        <v>280</v>
      </c>
      <c r="E9986" s="207" t="s">
        <v>281</v>
      </c>
      <c r="F9986" s="627" t="s">
        <v>8</v>
      </c>
      <c r="G9986" s="628"/>
      <c r="H9986" s="629"/>
      <c r="I9986" s="630"/>
      <c r="J9986" s="630"/>
      <c r="K9986" s="630"/>
      <c r="L9986" s="631"/>
    </row>
    <row r="9987" spans="1:12" s="194" customFormat="1" ht="26.65" customHeight="1" x14ac:dyDescent="0.15">
      <c r="A9987" s="625"/>
      <c r="B9987" s="620" t="s">
        <v>5462</v>
      </c>
      <c r="C9987" s="632" t="s">
        <v>5465</v>
      </c>
      <c r="D9987" s="634">
        <v>43400</v>
      </c>
      <c r="E9987" s="620" t="s">
        <v>2085</v>
      </c>
      <c r="F9987" s="636" t="s">
        <v>3143</v>
      </c>
      <c r="G9987" s="637"/>
      <c r="H9987" s="610" t="s">
        <v>286</v>
      </c>
      <c r="I9987" s="611"/>
      <c r="J9987" s="209" t="s">
        <v>287</v>
      </c>
      <c r="K9987" s="209" t="s">
        <v>16</v>
      </c>
      <c r="L9987" s="210">
        <v>400</v>
      </c>
    </row>
    <row r="9988" spans="1:12" s="194" customFormat="1" ht="409.6" customHeight="1" x14ac:dyDescent="0.15">
      <c r="A9988" s="625"/>
      <c r="B9988" s="640"/>
      <c r="C9988" s="641"/>
      <c r="D9988" s="642"/>
      <c r="E9988" s="640"/>
      <c r="F9988" s="643"/>
      <c r="G9988" s="644"/>
      <c r="H9988" s="616" t="s">
        <v>242</v>
      </c>
      <c r="I9988" s="617"/>
      <c r="J9988" s="620" t="s">
        <v>287</v>
      </c>
      <c r="K9988" s="620" t="s">
        <v>287</v>
      </c>
      <c r="L9988" s="622">
        <v>0</v>
      </c>
    </row>
    <row r="9989" spans="1:12" s="194" customFormat="1" ht="331.7" customHeight="1" x14ac:dyDescent="0.15">
      <c r="A9989" s="625"/>
      <c r="B9989" s="621"/>
      <c r="C9989" s="633"/>
      <c r="D9989" s="635"/>
      <c r="E9989" s="621"/>
      <c r="F9989" s="638"/>
      <c r="G9989" s="639"/>
      <c r="H9989" s="618"/>
      <c r="I9989" s="619"/>
      <c r="J9989" s="621"/>
      <c r="K9989" s="621"/>
      <c r="L9989" s="623"/>
    </row>
    <row r="9990" spans="1:12" s="194" customFormat="1" ht="24.6" customHeight="1" x14ac:dyDescent="0.15">
      <c r="A9990" s="625"/>
      <c r="B9990" s="203" t="s">
        <v>6</v>
      </c>
      <c r="C9990" s="207" t="s">
        <v>5</v>
      </c>
      <c r="D9990" s="207" t="s">
        <v>288</v>
      </c>
      <c r="E9990" s="207" t="s">
        <v>289</v>
      </c>
      <c r="F9990" s="612"/>
      <c r="G9990" s="613"/>
      <c r="H9990" s="616" t="s">
        <v>290</v>
      </c>
      <c r="I9990" s="617"/>
      <c r="J9990" s="620" t="s">
        <v>287</v>
      </c>
      <c r="K9990" s="620" t="s">
        <v>16</v>
      </c>
      <c r="L9990" s="622">
        <v>850</v>
      </c>
    </row>
    <row r="9991" spans="1:12" s="194" customFormat="1" ht="24.6" customHeight="1" x14ac:dyDescent="0.15">
      <c r="A9991" s="626"/>
      <c r="B9991" s="209" t="s">
        <v>439</v>
      </c>
      <c r="C9991" s="209" t="s">
        <v>3143</v>
      </c>
      <c r="D9991" s="211">
        <v>43412</v>
      </c>
      <c r="E9991" s="209" t="s">
        <v>5466</v>
      </c>
      <c r="F9991" s="614"/>
      <c r="G9991" s="615"/>
      <c r="H9991" s="618"/>
      <c r="I9991" s="619"/>
      <c r="J9991" s="621"/>
      <c r="K9991" s="621"/>
      <c r="L9991" s="623"/>
    </row>
    <row r="9992" spans="1:12" s="194" customFormat="1" ht="24.6" customHeight="1" x14ac:dyDescent="0.15">
      <c r="A9992" s="624">
        <v>1874</v>
      </c>
      <c r="B9992" s="203" t="s">
        <v>12</v>
      </c>
      <c r="C9992" s="207" t="s">
        <v>11</v>
      </c>
      <c r="D9992" s="207" t="s">
        <v>280</v>
      </c>
      <c r="E9992" s="207" t="s">
        <v>281</v>
      </c>
      <c r="F9992" s="627" t="s">
        <v>8</v>
      </c>
      <c r="G9992" s="628"/>
      <c r="H9992" s="629"/>
      <c r="I9992" s="630"/>
      <c r="J9992" s="630"/>
      <c r="K9992" s="630"/>
      <c r="L9992" s="631"/>
    </row>
    <row r="9993" spans="1:12" s="194" customFormat="1" ht="26.65" customHeight="1" x14ac:dyDescent="0.15">
      <c r="A9993" s="625"/>
      <c r="B9993" s="620" t="s">
        <v>5462</v>
      </c>
      <c r="C9993" s="632" t="s">
        <v>5465</v>
      </c>
      <c r="D9993" s="634">
        <v>43400</v>
      </c>
      <c r="E9993" s="620" t="s">
        <v>2085</v>
      </c>
      <c r="F9993" s="636" t="s">
        <v>5350</v>
      </c>
      <c r="G9993" s="637"/>
      <c r="H9993" s="610" t="s">
        <v>286</v>
      </c>
      <c r="I9993" s="611"/>
      <c r="J9993" s="209" t="s">
        <v>287</v>
      </c>
      <c r="K9993" s="209" t="s">
        <v>16</v>
      </c>
      <c r="L9993" s="210">
        <v>478</v>
      </c>
    </row>
    <row r="9994" spans="1:12" s="194" customFormat="1" ht="409.6" customHeight="1" x14ac:dyDescent="0.15">
      <c r="A9994" s="625"/>
      <c r="B9994" s="640"/>
      <c r="C9994" s="641"/>
      <c r="D9994" s="642"/>
      <c r="E9994" s="640"/>
      <c r="F9994" s="643"/>
      <c r="G9994" s="644"/>
      <c r="H9994" s="616" t="s">
        <v>242</v>
      </c>
      <c r="I9994" s="617"/>
      <c r="J9994" s="620" t="s">
        <v>287</v>
      </c>
      <c r="K9994" s="620" t="s">
        <v>16</v>
      </c>
      <c r="L9994" s="622">
        <v>758</v>
      </c>
    </row>
    <row r="9995" spans="1:12" s="194" customFormat="1" ht="331.7" customHeight="1" x14ac:dyDescent="0.15">
      <c r="A9995" s="625"/>
      <c r="B9995" s="621"/>
      <c r="C9995" s="633"/>
      <c r="D9995" s="635"/>
      <c r="E9995" s="621"/>
      <c r="F9995" s="638"/>
      <c r="G9995" s="639"/>
      <c r="H9995" s="618"/>
      <c r="I9995" s="619"/>
      <c r="J9995" s="621"/>
      <c r="K9995" s="621"/>
      <c r="L9995" s="623"/>
    </row>
    <row r="9996" spans="1:12" s="194" customFormat="1" ht="24.6" customHeight="1" x14ac:dyDescent="0.15">
      <c r="A9996" s="625"/>
      <c r="B9996" s="203" t="s">
        <v>6</v>
      </c>
      <c r="C9996" s="207" t="s">
        <v>5</v>
      </c>
      <c r="D9996" s="207" t="s">
        <v>288</v>
      </c>
      <c r="E9996" s="207" t="s">
        <v>289</v>
      </c>
      <c r="F9996" s="612"/>
      <c r="G9996" s="613"/>
      <c r="H9996" s="616" t="s">
        <v>290</v>
      </c>
      <c r="I9996" s="617"/>
      <c r="J9996" s="620" t="s">
        <v>287</v>
      </c>
      <c r="K9996" s="620" t="s">
        <v>16</v>
      </c>
      <c r="L9996" s="622">
        <v>10.9</v>
      </c>
    </row>
    <row r="9997" spans="1:12" s="194" customFormat="1" ht="24.6" customHeight="1" x14ac:dyDescent="0.15">
      <c r="A9997" s="626"/>
      <c r="B9997" s="209" t="s">
        <v>439</v>
      </c>
      <c r="C9997" s="209" t="s">
        <v>5350</v>
      </c>
      <c r="D9997" s="211">
        <v>43412</v>
      </c>
      <c r="E9997" s="209" t="s">
        <v>5466</v>
      </c>
      <c r="F9997" s="614"/>
      <c r="G9997" s="615"/>
      <c r="H9997" s="618"/>
      <c r="I9997" s="619"/>
      <c r="J9997" s="621"/>
      <c r="K9997" s="621"/>
      <c r="L9997" s="623"/>
    </row>
    <row r="9998" spans="1:12" s="194" customFormat="1" ht="24.6" customHeight="1" x14ac:dyDescent="0.15">
      <c r="A9998" s="624">
        <v>1875</v>
      </c>
      <c r="B9998" s="203" t="s">
        <v>12</v>
      </c>
      <c r="C9998" s="207" t="s">
        <v>11</v>
      </c>
      <c r="D9998" s="207" t="s">
        <v>280</v>
      </c>
      <c r="E9998" s="207" t="s">
        <v>281</v>
      </c>
      <c r="F9998" s="627" t="s">
        <v>8</v>
      </c>
      <c r="G9998" s="628"/>
      <c r="H9998" s="629"/>
      <c r="I9998" s="630"/>
      <c r="J9998" s="630"/>
      <c r="K9998" s="630"/>
      <c r="L9998" s="631"/>
    </row>
    <row r="9999" spans="1:12" s="194" customFormat="1" ht="26.65" customHeight="1" x14ac:dyDescent="0.15">
      <c r="A9999" s="625"/>
      <c r="B9999" s="620" t="s">
        <v>5462</v>
      </c>
      <c r="C9999" s="632" t="s">
        <v>5465</v>
      </c>
      <c r="D9999" s="634">
        <v>43400</v>
      </c>
      <c r="E9999" s="620" t="s">
        <v>2085</v>
      </c>
      <c r="F9999" s="636" t="s">
        <v>5467</v>
      </c>
      <c r="G9999" s="637"/>
      <c r="H9999" s="610" t="s">
        <v>286</v>
      </c>
      <c r="I9999" s="611"/>
      <c r="J9999" s="209" t="s">
        <v>287</v>
      </c>
      <c r="K9999" s="209" t="s">
        <v>16</v>
      </c>
      <c r="L9999" s="210">
        <v>717</v>
      </c>
    </row>
    <row r="10000" spans="1:12" s="194" customFormat="1" ht="409.6" customHeight="1" x14ac:dyDescent="0.15">
      <c r="A10000" s="625"/>
      <c r="B10000" s="640"/>
      <c r="C10000" s="641"/>
      <c r="D10000" s="642"/>
      <c r="E10000" s="640"/>
      <c r="F10000" s="643"/>
      <c r="G10000" s="644"/>
      <c r="H10000" s="616" t="s">
        <v>242</v>
      </c>
      <c r="I10000" s="617"/>
      <c r="J10000" s="620" t="s">
        <v>287</v>
      </c>
      <c r="K10000" s="620" t="s">
        <v>287</v>
      </c>
      <c r="L10000" s="622">
        <v>0</v>
      </c>
    </row>
    <row r="10001" spans="1:12" s="194" customFormat="1" ht="331.7" customHeight="1" x14ac:dyDescent="0.15">
      <c r="A10001" s="625"/>
      <c r="B10001" s="621"/>
      <c r="C10001" s="633"/>
      <c r="D10001" s="635"/>
      <c r="E10001" s="621"/>
      <c r="F10001" s="638"/>
      <c r="G10001" s="639"/>
      <c r="H10001" s="618"/>
      <c r="I10001" s="619"/>
      <c r="J10001" s="621"/>
      <c r="K10001" s="621"/>
      <c r="L10001" s="623"/>
    </row>
    <row r="10002" spans="1:12" s="194" customFormat="1" ht="24.6" customHeight="1" x14ac:dyDescent="0.15">
      <c r="A10002" s="625"/>
      <c r="B10002" s="203" t="s">
        <v>6</v>
      </c>
      <c r="C10002" s="207" t="s">
        <v>5</v>
      </c>
      <c r="D10002" s="207" t="s">
        <v>288</v>
      </c>
      <c r="E10002" s="207" t="s">
        <v>289</v>
      </c>
      <c r="F10002" s="612"/>
      <c r="G10002" s="613"/>
      <c r="H10002" s="616" t="s">
        <v>290</v>
      </c>
      <c r="I10002" s="617"/>
      <c r="J10002" s="620" t="s">
        <v>287</v>
      </c>
      <c r="K10002" s="620" t="s">
        <v>16</v>
      </c>
      <c r="L10002" s="622">
        <v>10.9</v>
      </c>
    </row>
    <row r="10003" spans="1:12" s="194" customFormat="1" ht="24.6" customHeight="1" x14ac:dyDescent="0.15">
      <c r="A10003" s="626"/>
      <c r="B10003" s="209" t="s">
        <v>439</v>
      </c>
      <c r="C10003" s="209" t="s">
        <v>5467</v>
      </c>
      <c r="D10003" s="211">
        <v>43412</v>
      </c>
      <c r="E10003" s="209" t="s">
        <v>5466</v>
      </c>
      <c r="F10003" s="614"/>
      <c r="G10003" s="615"/>
      <c r="H10003" s="618"/>
      <c r="I10003" s="619"/>
      <c r="J10003" s="621"/>
      <c r="K10003" s="621"/>
      <c r="L10003" s="623"/>
    </row>
    <row r="10004" spans="1:12" s="194" customFormat="1" ht="24.6" customHeight="1" x14ac:dyDescent="0.15">
      <c r="A10004" s="624">
        <v>1876</v>
      </c>
      <c r="B10004" s="203" t="s">
        <v>12</v>
      </c>
      <c r="C10004" s="207" t="s">
        <v>11</v>
      </c>
      <c r="D10004" s="207" t="s">
        <v>280</v>
      </c>
      <c r="E10004" s="207" t="s">
        <v>281</v>
      </c>
      <c r="F10004" s="627" t="s">
        <v>8</v>
      </c>
      <c r="G10004" s="628"/>
      <c r="H10004" s="629"/>
      <c r="I10004" s="630"/>
      <c r="J10004" s="630"/>
      <c r="K10004" s="630"/>
      <c r="L10004" s="631"/>
    </row>
    <row r="10005" spans="1:12" s="194" customFormat="1" ht="26.65" customHeight="1" x14ac:dyDescent="0.15">
      <c r="A10005" s="625"/>
      <c r="B10005" s="620" t="s">
        <v>5462</v>
      </c>
      <c r="C10005" s="632" t="s">
        <v>5468</v>
      </c>
      <c r="D10005" s="634">
        <v>43550</v>
      </c>
      <c r="E10005" s="620" t="s">
        <v>473</v>
      </c>
      <c r="F10005" s="636" t="s">
        <v>753</v>
      </c>
      <c r="G10005" s="637"/>
      <c r="H10005" s="610" t="s">
        <v>286</v>
      </c>
      <c r="I10005" s="611"/>
      <c r="J10005" s="209" t="s">
        <v>287</v>
      </c>
      <c r="K10005" s="209" t="s">
        <v>16</v>
      </c>
      <c r="L10005" s="210">
        <v>372</v>
      </c>
    </row>
    <row r="10006" spans="1:12" s="194" customFormat="1" ht="409.6" customHeight="1" x14ac:dyDescent="0.15">
      <c r="A10006" s="625"/>
      <c r="B10006" s="640"/>
      <c r="C10006" s="641"/>
      <c r="D10006" s="642"/>
      <c r="E10006" s="640"/>
      <c r="F10006" s="643"/>
      <c r="G10006" s="644"/>
      <c r="H10006" s="616" t="s">
        <v>242</v>
      </c>
      <c r="I10006" s="617"/>
      <c r="J10006" s="620" t="s">
        <v>287</v>
      </c>
      <c r="K10006" s="620" t="s">
        <v>16</v>
      </c>
      <c r="L10006" s="622">
        <v>287.95999999999998</v>
      </c>
    </row>
    <row r="10007" spans="1:12" s="194" customFormat="1" ht="202.7" customHeight="1" x14ac:dyDescent="0.15">
      <c r="A10007" s="625"/>
      <c r="B10007" s="621"/>
      <c r="C10007" s="633"/>
      <c r="D10007" s="635"/>
      <c r="E10007" s="621"/>
      <c r="F10007" s="638"/>
      <c r="G10007" s="639"/>
      <c r="H10007" s="618"/>
      <c r="I10007" s="619"/>
      <c r="J10007" s="621"/>
      <c r="K10007" s="621"/>
      <c r="L10007" s="623"/>
    </row>
    <row r="10008" spans="1:12" s="194" customFormat="1" ht="24.6" customHeight="1" x14ac:dyDescent="0.15">
      <c r="A10008" s="625"/>
      <c r="B10008" s="203" t="s">
        <v>6</v>
      </c>
      <c r="C10008" s="207" t="s">
        <v>5</v>
      </c>
      <c r="D10008" s="207" t="s">
        <v>288</v>
      </c>
      <c r="E10008" s="207" t="s">
        <v>289</v>
      </c>
      <c r="F10008" s="612"/>
      <c r="G10008" s="613"/>
      <c r="H10008" s="616" t="s">
        <v>290</v>
      </c>
      <c r="I10008" s="617"/>
      <c r="J10008" s="620" t="s">
        <v>287</v>
      </c>
      <c r="K10008" s="620" t="s">
        <v>287</v>
      </c>
      <c r="L10008" s="622">
        <v>0</v>
      </c>
    </row>
    <row r="10009" spans="1:12" s="194" customFormat="1" ht="24.6" customHeight="1" x14ac:dyDescent="0.15">
      <c r="A10009" s="626"/>
      <c r="B10009" s="209" t="s">
        <v>439</v>
      </c>
      <c r="C10009" s="209" t="s">
        <v>753</v>
      </c>
      <c r="D10009" s="211">
        <v>43552</v>
      </c>
      <c r="E10009" s="209" t="s">
        <v>1121</v>
      </c>
      <c r="F10009" s="614"/>
      <c r="G10009" s="615"/>
      <c r="H10009" s="618"/>
      <c r="I10009" s="619"/>
      <c r="J10009" s="621"/>
      <c r="K10009" s="621"/>
      <c r="L10009" s="623"/>
    </row>
    <row r="10010" spans="1:12" s="194" customFormat="1" ht="24.6" customHeight="1" x14ac:dyDescent="0.15">
      <c r="A10010" s="624">
        <v>1877</v>
      </c>
      <c r="B10010" s="203" t="s">
        <v>12</v>
      </c>
      <c r="C10010" s="207" t="s">
        <v>11</v>
      </c>
      <c r="D10010" s="207" t="s">
        <v>280</v>
      </c>
      <c r="E10010" s="207" t="s">
        <v>281</v>
      </c>
      <c r="F10010" s="627" t="s">
        <v>8</v>
      </c>
      <c r="G10010" s="628"/>
      <c r="H10010" s="629"/>
      <c r="I10010" s="630"/>
      <c r="J10010" s="630"/>
      <c r="K10010" s="630"/>
      <c r="L10010" s="631"/>
    </row>
    <row r="10011" spans="1:12" s="194" customFormat="1" ht="26.65" customHeight="1" x14ac:dyDescent="0.15">
      <c r="A10011" s="625"/>
      <c r="B10011" s="620" t="s">
        <v>5469</v>
      </c>
      <c r="C10011" s="632" t="s">
        <v>5470</v>
      </c>
      <c r="D10011" s="634">
        <v>43547</v>
      </c>
      <c r="E10011" s="620" t="s">
        <v>1522</v>
      </c>
      <c r="F10011" s="636" t="s">
        <v>465</v>
      </c>
      <c r="G10011" s="637"/>
      <c r="H10011" s="610" t="s">
        <v>286</v>
      </c>
      <c r="I10011" s="611"/>
      <c r="J10011" s="209" t="s">
        <v>16</v>
      </c>
      <c r="K10011" s="209" t="s">
        <v>287</v>
      </c>
      <c r="L10011" s="210">
        <v>1722</v>
      </c>
    </row>
    <row r="10012" spans="1:12" s="194" customFormat="1" ht="202.15" customHeight="1" x14ac:dyDescent="0.15">
      <c r="A10012" s="625"/>
      <c r="B10012" s="621"/>
      <c r="C10012" s="633"/>
      <c r="D10012" s="635"/>
      <c r="E10012" s="621"/>
      <c r="F10012" s="638"/>
      <c r="G10012" s="639"/>
      <c r="H10012" s="610" t="s">
        <v>242</v>
      </c>
      <c r="I10012" s="611"/>
      <c r="J10012" s="209" t="s">
        <v>287</v>
      </c>
      <c r="K10012" s="209" t="s">
        <v>287</v>
      </c>
      <c r="L10012" s="210">
        <v>0</v>
      </c>
    </row>
    <row r="10013" spans="1:12" s="194" customFormat="1" ht="24.6" customHeight="1" x14ac:dyDescent="0.15">
      <c r="A10013" s="625"/>
      <c r="B10013" s="203" t="s">
        <v>6</v>
      </c>
      <c r="C10013" s="207" t="s">
        <v>5</v>
      </c>
      <c r="D10013" s="207" t="s">
        <v>288</v>
      </c>
      <c r="E10013" s="207" t="s">
        <v>289</v>
      </c>
      <c r="F10013" s="612"/>
      <c r="G10013" s="613"/>
      <c r="H10013" s="616" t="s">
        <v>290</v>
      </c>
      <c r="I10013" s="617"/>
      <c r="J10013" s="620" t="s">
        <v>16</v>
      </c>
      <c r="K10013" s="620" t="s">
        <v>287</v>
      </c>
      <c r="L10013" s="622">
        <v>60</v>
      </c>
    </row>
    <row r="10014" spans="1:12" s="194" customFormat="1" ht="24.6" customHeight="1" x14ac:dyDescent="0.15">
      <c r="A10014" s="626"/>
      <c r="B10014" s="209" t="s">
        <v>333</v>
      </c>
      <c r="C10014" s="209" t="s">
        <v>465</v>
      </c>
      <c r="D10014" s="211">
        <v>43553</v>
      </c>
      <c r="E10014" s="209" t="s">
        <v>558</v>
      </c>
      <c r="F10014" s="614"/>
      <c r="G10014" s="615"/>
      <c r="H10014" s="618"/>
      <c r="I10014" s="619"/>
      <c r="J10014" s="621"/>
      <c r="K10014" s="621"/>
      <c r="L10014" s="623"/>
    </row>
    <row r="10015" spans="1:12" s="194" customFormat="1" ht="24.6" customHeight="1" x14ac:dyDescent="0.15">
      <c r="A10015" s="624">
        <v>1878</v>
      </c>
      <c r="B10015" s="203" t="s">
        <v>12</v>
      </c>
      <c r="C10015" s="207" t="s">
        <v>11</v>
      </c>
      <c r="D10015" s="207" t="s">
        <v>280</v>
      </c>
      <c r="E10015" s="207" t="s">
        <v>281</v>
      </c>
      <c r="F10015" s="627" t="s">
        <v>8</v>
      </c>
      <c r="G10015" s="628"/>
      <c r="H10015" s="629"/>
      <c r="I10015" s="630"/>
      <c r="J10015" s="630"/>
      <c r="K10015" s="630"/>
      <c r="L10015" s="631"/>
    </row>
    <row r="10016" spans="1:12" s="194" customFormat="1" ht="26.65" customHeight="1" x14ac:dyDescent="0.15">
      <c r="A10016" s="625"/>
      <c r="B10016" s="620" t="s">
        <v>5471</v>
      </c>
      <c r="C10016" s="632" t="s">
        <v>5472</v>
      </c>
      <c r="D10016" s="634">
        <v>43410</v>
      </c>
      <c r="E10016" s="620" t="s">
        <v>331</v>
      </c>
      <c r="F10016" s="636" t="s">
        <v>1984</v>
      </c>
      <c r="G10016" s="637"/>
      <c r="H10016" s="610" t="s">
        <v>286</v>
      </c>
      <c r="I10016" s="611"/>
      <c r="J10016" s="209" t="s">
        <v>287</v>
      </c>
      <c r="K10016" s="209" t="s">
        <v>16</v>
      </c>
      <c r="L10016" s="210">
        <v>659.9</v>
      </c>
    </row>
    <row r="10017" spans="1:12" s="194" customFormat="1" ht="374.45" customHeight="1" x14ac:dyDescent="0.15">
      <c r="A10017" s="625"/>
      <c r="B10017" s="621"/>
      <c r="C10017" s="633"/>
      <c r="D10017" s="635"/>
      <c r="E10017" s="621"/>
      <c r="F10017" s="638"/>
      <c r="G10017" s="639"/>
      <c r="H10017" s="610" t="s">
        <v>242</v>
      </c>
      <c r="I10017" s="611"/>
      <c r="J10017" s="209" t="s">
        <v>287</v>
      </c>
      <c r="K10017" s="209" t="s">
        <v>16</v>
      </c>
      <c r="L10017" s="210">
        <v>326.56</v>
      </c>
    </row>
    <row r="10018" spans="1:12" s="194" customFormat="1" ht="24.6" customHeight="1" x14ac:dyDescent="0.15">
      <c r="A10018" s="625"/>
      <c r="B10018" s="203" t="s">
        <v>6</v>
      </c>
      <c r="C10018" s="207" t="s">
        <v>5</v>
      </c>
      <c r="D10018" s="207" t="s">
        <v>288</v>
      </c>
      <c r="E10018" s="207" t="s">
        <v>289</v>
      </c>
      <c r="F10018" s="612"/>
      <c r="G10018" s="613"/>
      <c r="H10018" s="616" t="s">
        <v>290</v>
      </c>
      <c r="I10018" s="617"/>
      <c r="J10018" s="620" t="s">
        <v>287</v>
      </c>
      <c r="K10018" s="620" t="s">
        <v>16</v>
      </c>
      <c r="L10018" s="622">
        <v>100</v>
      </c>
    </row>
    <row r="10019" spans="1:12" s="194" customFormat="1" ht="24.6" customHeight="1" x14ac:dyDescent="0.15">
      <c r="A10019" s="626"/>
      <c r="B10019" s="209" t="s">
        <v>291</v>
      </c>
      <c r="C10019" s="209" t="s">
        <v>1984</v>
      </c>
      <c r="D10019" s="211">
        <v>43412</v>
      </c>
      <c r="E10019" s="209" t="s">
        <v>2770</v>
      </c>
      <c r="F10019" s="614"/>
      <c r="G10019" s="615"/>
      <c r="H10019" s="618"/>
      <c r="I10019" s="619"/>
      <c r="J10019" s="621"/>
      <c r="K10019" s="621"/>
      <c r="L10019" s="623"/>
    </row>
    <row r="10020" spans="1:12" s="194" customFormat="1" ht="24.6" customHeight="1" x14ac:dyDescent="0.15">
      <c r="A10020" s="624">
        <v>1879</v>
      </c>
      <c r="B10020" s="203" t="s">
        <v>12</v>
      </c>
      <c r="C10020" s="207" t="s">
        <v>11</v>
      </c>
      <c r="D10020" s="207" t="s">
        <v>280</v>
      </c>
      <c r="E10020" s="207" t="s">
        <v>281</v>
      </c>
      <c r="F10020" s="627" t="s">
        <v>8</v>
      </c>
      <c r="G10020" s="628"/>
      <c r="H10020" s="629"/>
      <c r="I10020" s="630"/>
      <c r="J10020" s="630"/>
      <c r="K10020" s="630"/>
      <c r="L10020" s="631"/>
    </row>
    <row r="10021" spans="1:12" s="194" customFormat="1" ht="26.65" customHeight="1" x14ac:dyDescent="0.15">
      <c r="A10021" s="625"/>
      <c r="B10021" s="620" t="s">
        <v>5471</v>
      </c>
      <c r="C10021" s="632" t="s">
        <v>5473</v>
      </c>
      <c r="D10021" s="634">
        <v>43495</v>
      </c>
      <c r="E10021" s="620" t="s">
        <v>373</v>
      </c>
      <c r="F10021" s="636" t="s">
        <v>374</v>
      </c>
      <c r="G10021" s="637"/>
      <c r="H10021" s="610" t="s">
        <v>286</v>
      </c>
      <c r="I10021" s="611"/>
      <c r="J10021" s="209" t="s">
        <v>287</v>
      </c>
      <c r="K10021" s="209" t="s">
        <v>16</v>
      </c>
      <c r="L10021" s="210">
        <v>378.01</v>
      </c>
    </row>
    <row r="10022" spans="1:12" s="194" customFormat="1" ht="309.75" customHeight="1" x14ac:dyDescent="0.15">
      <c r="A10022" s="625"/>
      <c r="B10022" s="621"/>
      <c r="C10022" s="633"/>
      <c r="D10022" s="635"/>
      <c r="E10022" s="621"/>
      <c r="F10022" s="638"/>
      <c r="G10022" s="639"/>
      <c r="H10022" s="610" t="s">
        <v>242</v>
      </c>
      <c r="I10022" s="611"/>
      <c r="J10022" s="209" t="s">
        <v>287</v>
      </c>
      <c r="K10022" s="209" t="s">
        <v>16</v>
      </c>
      <c r="L10022" s="210">
        <v>98</v>
      </c>
    </row>
    <row r="10023" spans="1:12" s="194" customFormat="1" ht="24.6" customHeight="1" x14ac:dyDescent="0.15">
      <c r="A10023" s="625"/>
      <c r="B10023" s="203" t="s">
        <v>6</v>
      </c>
      <c r="C10023" s="207" t="s">
        <v>5</v>
      </c>
      <c r="D10023" s="207" t="s">
        <v>288</v>
      </c>
      <c r="E10023" s="207" t="s">
        <v>289</v>
      </c>
      <c r="F10023" s="612"/>
      <c r="G10023" s="613"/>
      <c r="H10023" s="616" t="s">
        <v>290</v>
      </c>
      <c r="I10023" s="617"/>
      <c r="J10023" s="620" t="s">
        <v>287</v>
      </c>
      <c r="K10023" s="620" t="s">
        <v>16</v>
      </c>
      <c r="L10023" s="622">
        <v>30</v>
      </c>
    </row>
    <row r="10024" spans="1:12" s="194" customFormat="1" ht="24.6" customHeight="1" x14ac:dyDescent="0.15">
      <c r="A10024" s="626"/>
      <c r="B10024" s="209" t="s">
        <v>291</v>
      </c>
      <c r="C10024" s="209" t="s">
        <v>374</v>
      </c>
      <c r="D10024" s="211">
        <v>43496</v>
      </c>
      <c r="E10024" s="209" t="s">
        <v>5474</v>
      </c>
      <c r="F10024" s="614"/>
      <c r="G10024" s="615"/>
      <c r="H10024" s="618"/>
      <c r="I10024" s="619"/>
      <c r="J10024" s="621"/>
      <c r="K10024" s="621"/>
      <c r="L10024" s="623"/>
    </row>
    <row r="10025" spans="1:12" s="194" customFormat="1" ht="24.6" customHeight="1" x14ac:dyDescent="0.15">
      <c r="A10025" s="624">
        <v>1880</v>
      </c>
      <c r="B10025" s="203" t="s">
        <v>12</v>
      </c>
      <c r="C10025" s="207" t="s">
        <v>11</v>
      </c>
      <c r="D10025" s="207" t="s">
        <v>280</v>
      </c>
      <c r="E10025" s="207" t="s">
        <v>281</v>
      </c>
      <c r="F10025" s="627" t="s">
        <v>8</v>
      </c>
      <c r="G10025" s="628"/>
      <c r="H10025" s="629"/>
      <c r="I10025" s="630"/>
      <c r="J10025" s="630"/>
      <c r="K10025" s="630"/>
      <c r="L10025" s="631"/>
    </row>
    <row r="10026" spans="1:12" s="194" customFormat="1" ht="26.65" customHeight="1" x14ac:dyDescent="0.15">
      <c r="A10026" s="625"/>
      <c r="B10026" s="620" t="s">
        <v>5475</v>
      </c>
      <c r="C10026" s="632" t="s">
        <v>5476</v>
      </c>
      <c r="D10026" s="634">
        <v>43380</v>
      </c>
      <c r="E10026" s="620" t="s">
        <v>1003</v>
      </c>
      <c r="F10026" s="636" t="s">
        <v>5477</v>
      </c>
      <c r="G10026" s="637"/>
      <c r="H10026" s="610" t="s">
        <v>286</v>
      </c>
      <c r="I10026" s="611"/>
      <c r="J10026" s="209" t="s">
        <v>287</v>
      </c>
      <c r="K10026" s="209" t="s">
        <v>16</v>
      </c>
      <c r="L10026" s="210">
        <v>770</v>
      </c>
    </row>
    <row r="10027" spans="1:12" s="194" customFormat="1" ht="234.2" customHeight="1" x14ac:dyDescent="0.15">
      <c r="A10027" s="625"/>
      <c r="B10027" s="621"/>
      <c r="C10027" s="633"/>
      <c r="D10027" s="635"/>
      <c r="E10027" s="621"/>
      <c r="F10027" s="638"/>
      <c r="G10027" s="639"/>
      <c r="H10027" s="610" t="s">
        <v>242</v>
      </c>
      <c r="I10027" s="611"/>
      <c r="J10027" s="209" t="s">
        <v>287</v>
      </c>
      <c r="K10027" s="209" t="s">
        <v>16</v>
      </c>
      <c r="L10027" s="210">
        <v>1000</v>
      </c>
    </row>
    <row r="10028" spans="1:12" s="194" customFormat="1" ht="24.6" customHeight="1" x14ac:dyDescent="0.15">
      <c r="A10028" s="625"/>
      <c r="B10028" s="203" t="s">
        <v>6</v>
      </c>
      <c r="C10028" s="207" t="s">
        <v>5</v>
      </c>
      <c r="D10028" s="207" t="s">
        <v>288</v>
      </c>
      <c r="E10028" s="207" t="s">
        <v>289</v>
      </c>
      <c r="F10028" s="612"/>
      <c r="G10028" s="613"/>
      <c r="H10028" s="616" t="s">
        <v>290</v>
      </c>
      <c r="I10028" s="617"/>
      <c r="J10028" s="620" t="s">
        <v>287</v>
      </c>
      <c r="K10028" s="620" t="s">
        <v>16</v>
      </c>
      <c r="L10028" s="622">
        <v>50</v>
      </c>
    </row>
    <row r="10029" spans="1:12" s="194" customFormat="1" ht="24.6" customHeight="1" x14ac:dyDescent="0.15">
      <c r="A10029" s="626"/>
      <c r="B10029" s="209" t="s">
        <v>710</v>
      </c>
      <c r="C10029" s="209" t="s">
        <v>5477</v>
      </c>
      <c r="D10029" s="211">
        <v>43390</v>
      </c>
      <c r="E10029" s="209" t="s">
        <v>5478</v>
      </c>
      <c r="F10029" s="614"/>
      <c r="G10029" s="615"/>
      <c r="H10029" s="618"/>
      <c r="I10029" s="619"/>
      <c r="J10029" s="621"/>
      <c r="K10029" s="621"/>
      <c r="L10029" s="623"/>
    </row>
    <row r="10030" spans="1:12" s="194" customFormat="1" ht="24.6" customHeight="1" x14ac:dyDescent="0.15">
      <c r="A10030" s="624">
        <v>1881</v>
      </c>
      <c r="B10030" s="203" t="s">
        <v>12</v>
      </c>
      <c r="C10030" s="207" t="s">
        <v>11</v>
      </c>
      <c r="D10030" s="207" t="s">
        <v>280</v>
      </c>
      <c r="E10030" s="207" t="s">
        <v>281</v>
      </c>
      <c r="F10030" s="627" t="s">
        <v>8</v>
      </c>
      <c r="G10030" s="628"/>
      <c r="H10030" s="629"/>
      <c r="I10030" s="630"/>
      <c r="J10030" s="630"/>
      <c r="K10030" s="630"/>
      <c r="L10030" s="631"/>
    </row>
    <row r="10031" spans="1:12" s="194" customFormat="1" ht="26.65" customHeight="1" x14ac:dyDescent="0.15">
      <c r="A10031" s="625"/>
      <c r="B10031" s="620" t="s">
        <v>5479</v>
      </c>
      <c r="C10031" s="632" t="s">
        <v>5480</v>
      </c>
      <c r="D10031" s="634">
        <v>43411</v>
      </c>
      <c r="E10031" s="620" t="s">
        <v>306</v>
      </c>
      <c r="F10031" s="636" t="s">
        <v>2411</v>
      </c>
      <c r="G10031" s="637"/>
      <c r="H10031" s="610" t="s">
        <v>286</v>
      </c>
      <c r="I10031" s="611"/>
      <c r="J10031" s="209" t="s">
        <v>287</v>
      </c>
      <c r="K10031" s="209" t="s">
        <v>16</v>
      </c>
      <c r="L10031" s="210">
        <v>746.42</v>
      </c>
    </row>
    <row r="10032" spans="1:12" s="194" customFormat="1" ht="331.15" customHeight="1" x14ac:dyDescent="0.15">
      <c r="A10032" s="625"/>
      <c r="B10032" s="621"/>
      <c r="C10032" s="633"/>
      <c r="D10032" s="635"/>
      <c r="E10032" s="621"/>
      <c r="F10032" s="638"/>
      <c r="G10032" s="639"/>
      <c r="H10032" s="610" t="s">
        <v>242</v>
      </c>
      <c r="I10032" s="611"/>
      <c r="J10032" s="209" t="s">
        <v>287</v>
      </c>
      <c r="K10032" s="209" t="s">
        <v>16</v>
      </c>
      <c r="L10032" s="210">
        <v>402.39</v>
      </c>
    </row>
    <row r="10033" spans="1:12" s="194" customFormat="1" ht="24.6" customHeight="1" x14ac:dyDescent="0.15">
      <c r="A10033" s="625"/>
      <c r="B10033" s="203" t="s">
        <v>6</v>
      </c>
      <c r="C10033" s="207" t="s">
        <v>5</v>
      </c>
      <c r="D10033" s="207" t="s">
        <v>288</v>
      </c>
      <c r="E10033" s="207" t="s">
        <v>289</v>
      </c>
      <c r="F10033" s="612"/>
      <c r="G10033" s="613"/>
      <c r="H10033" s="616" t="s">
        <v>290</v>
      </c>
      <c r="I10033" s="617"/>
      <c r="J10033" s="620" t="s">
        <v>287</v>
      </c>
      <c r="K10033" s="620" t="s">
        <v>16</v>
      </c>
      <c r="L10033" s="622">
        <v>225.9</v>
      </c>
    </row>
    <row r="10034" spans="1:12" s="194" customFormat="1" ht="24.6" customHeight="1" x14ac:dyDescent="0.15">
      <c r="A10034" s="626"/>
      <c r="B10034" s="209" t="s">
        <v>5339</v>
      </c>
      <c r="C10034" s="209" t="s">
        <v>2411</v>
      </c>
      <c r="D10034" s="211">
        <v>43413</v>
      </c>
      <c r="E10034" s="209" t="s">
        <v>1459</v>
      </c>
      <c r="F10034" s="614"/>
      <c r="G10034" s="615"/>
      <c r="H10034" s="618"/>
      <c r="I10034" s="619"/>
      <c r="J10034" s="621"/>
      <c r="K10034" s="621"/>
      <c r="L10034" s="623"/>
    </row>
    <row r="10035" spans="1:12" s="194" customFormat="1" ht="28.7" customHeight="1" x14ac:dyDescent="0.15"/>
  </sheetData>
  <mergeCells count="29891">
    <mergeCell ref="L11:L12"/>
    <mergeCell ref="H13:I13"/>
    <mergeCell ref="F14:G15"/>
    <mergeCell ref="H14:I15"/>
    <mergeCell ref="J14:J15"/>
    <mergeCell ref="K14:K15"/>
    <mergeCell ref="L14:L15"/>
    <mergeCell ref="D11:D13"/>
    <mergeCell ref="E11:E13"/>
    <mergeCell ref="F11:G13"/>
    <mergeCell ref="H11:I12"/>
    <mergeCell ref="J11:J12"/>
    <mergeCell ref="K11:K12"/>
    <mergeCell ref="K6:L8"/>
    <mergeCell ref="C7:E7"/>
    <mergeCell ref="C8:E8"/>
    <mergeCell ref="F9:G9"/>
    <mergeCell ref="H9:I9"/>
    <mergeCell ref="A10:A15"/>
    <mergeCell ref="F10:G10"/>
    <mergeCell ref="H10:L10"/>
    <mergeCell ref="B11:B13"/>
    <mergeCell ref="C11:C13"/>
    <mergeCell ref="B2:L2"/>
    <mergeCell ref="A3:A5"/>
    <mergeCell ref="B3:I4"/>
    <mergeCell ref="B5:L5"/>
    <mergeCell ref="A6:A8"/>
    <mergeCell ref="C6:E6"/>
    <mergeCell ref="G6:G8"/>
    <mergeCell ref="I6:I8"/>
    <mergeCell ref="J6:J8"/>
    <mergeCell ref="F27:G28"/>
    <mergeCell ref="H27:I27"/>
    <mergeCell ref="H28:I28"/>
    <mergeCell ref="J24:J25"/>
    <mergeCell ref="K24:K25"/>
    <mergeCell ref="L24:L25"/>
    <mergeCell ref="A26:A30"/>
    <mergeCell ref="F26:G26"/>
    <mergeCell ref="H26:L26"/>
    <mergeCell ref="B27:B28"/>
    <mergeCell ref="C27:C28"/>
    <mergeCell ref="D27:D28"/>
    <mergeCell ref="E27:E28"/>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H38:I39"/>
    <mergeCell ref="J38:J39"/>
    <mergeCell ref="K38:K39"/>
    <mergeCell ref="L38:L39"/>
    <mergeCell ref="F40:G41"/>
    <mergeCell ref="H40:I41"/>
    <mergeCell ref="J40:J41"/>
    <mergeCell ref="K40:K41"/>
    <mergeCell ref="L40:L41"/>
    <mergeCell ref="L34:L35"/>
    <mergeCell ref="A36:A41"/>
    <mergeCell ref="F36:G36"/>
    <mergeCell ref="H36:L36"/>
    <mergeCell ref="B37:B39"/>
    <mergeCell ref="C37:C39"/>
    <mergeCell ref="D37:D39"/>
    <mergeCell ref="E37:E39"/>
    <mergeCell ref="F37:G39"/>
    <mergeCell ref="H37:I37"/>
    <mergeCell ref="H32:I32"/>
    <mergeCell ref="H33:I33"/>
    <mergeCell ref="F34:G35"/>
    <mergeCell ref="H34:I35"/>
    <mergeCell ref="J34:J35"/>
    <mergeCell ref="K34:K35"/>
    <mergeCell ref="K29:K30"/>
    <mergeCell ref="L29:L30"/>
    <mergeCell ref="A31:A35"/>
    <mergeCell ref="F31:G31"/>
    <mergeCell ref="H31:L31"/>
    <mergeCell ref="B32:B33"/>
    <mergeCell ref="C32:C33"/>
    <mergeCell ref="D32:D33"/>
    <mergeCell ref="E32:E33"/>
    <mergeCell ref="F32:G33"/>
    <mergeCell ref="F29:G30"/>
    <mergeCell ref="H29:I30"/>
    <mergeCell ref="J29:J30"/>
    <mergeCell ref="F53:G54"/>
    <mergeCell ref="H53:I53"/>
    <mergeCell ref="H54:I54"/>
    <mergeCell ref="F55:G56"/>
    <mergeCell ref="H55:I56"/>
    <mergeCell ref="J55:J56"/>
    <mergeCell ref="J50:J51"/>
    <mergeCell ref="K50:K51"/>
    <mergeCell ref="L50:L51"/>
    <mergeCell ref="A52:A56"/>
    <mergeCell ref="F52:G52"/>
    <mergeCell ref="H52:L52"/>
    <mergeCell ref="B53:B54"/>
    <mergeCell ref="C53:C54"/>
    <mergeCell ref="D53:D54"/>
    <mergeCell ref="E53:E54"/>
    <mergeCell ref="D48:D49"/>
    <mergeCell ref="E48:E49"/>
    <mergeCell ref="F48:G49"/>
    <mergeCell ref="H48:I48"/>
    <mergeCell ref="H49:I49"/>
    <mergeCell ref="F50:G51"/>
    <mergeCell ref="H50:I51"/>
    <mergeCell ref="F45:G46"/>
    <mergeCell ref="H45:I46"/>
    <mergeCell ref="J45:J46"/>
    <mergeCell ref="K45:K46"/>
    <mergeCell ref="L45:L46"/>
    <mergeCell ref="A47:A51"/>
    <mergeCell ref="F47:G47"/>
    <mergeCell ref="H47:L47"/>
    <mergeCell ref="B48:B49"/>
    <mergeCell ref="C48:C49"/>
    <mergeCell ref="A42:A46"/>
    <mergeCell ref="F42:G42"/>
    <mergeCell ref="H42:L42"/>
    <mergeCell ref="B43:B44"/>
    <mergeCell ref="C43:C44"/>
    <mergeCell ref="D43:D44"/>
    <mergeCell ref="E43:E44"/>
    <mergeCell ref="F43:G44"/>
    <mergeCell ref="H43:I43"/>
    <mergeCell ref="H44:I44"/>
    <mergeCell ref="H64:I65"/>
    <mergeCell ref="J64:J65"/>
    <mergeCell ref="K64:K65"/>
    <mergeCell ref="L64:L65"/>
    <mergeCell ref="F66:G67"/>
    <mergeCell ref="H66:I67"/>
    <mergeCell ref="J66:J67"/>
    <mergeCell ref="K66:K67"/>
    <mergeCell ref="L66:L67"/>
    <mergeCell ref="L60:L61"/>
    <mergeCell ref="A62:A67"/>
    <mergeCell ref="F62:G62"/>
    <mergeCell ref="H62:L62"/>
    <mergeCell ref="B63:B65"/>
    <mergeCell ref="C63:C65"/>
    <mergeCell ref="D63:D65"/>
    <mergeCell ref="E63:E65"/>
    <mergeCell ref="F63:G65"/>
    <mergeCell ref="H63:I63"/>
    <mergeCell ref="H58:I58"/>
    <mergeCell ref="H59:I59"/>
    <mergeCell ref="F60:G61"/>
    <mergeCell ref="H60:I61"/>
    <mergeCell ref="J60:J61"/>
    <mergeCell ref="K60:K61"/>
    <mergeCell ref="K55:K56"/>
    <mergeCell ref="L55:L56"/>
    <mergeCell ref="A57:A61"/>
    <mergeCell ref="F57:G57"/>
    <mergeCell ref="H57:L57"/>
    <mergeCell ref="B58:B59"/>
    <mergeCell ref="C58:C59"/>
    <mergeCell ref="D58:D59"/>
    <mergeCell ref="E58:E59"/>
    <mergeCell ref="F58:G59"/>
    <mergeCell ref="K75:K76"/>
    <mergeCell ref="L75:L76"/>
    <mergeCell ref="F77:G78"/>
    <mergeCell ref="H77:I78"/>
    <mergeCell ref="J77:J78"/>
    <mergeCell ref="K77:K78"/>
    <mergeCell ref="L77:L78"/>
    <mergeCell ref="D74:D76"/>
    <mergeCell ref="E74:E76"/>
    <mergeCell ref="F74:G76"/>
    <mergeCell ref="H74:I74"/>
    <mergeCell ref="H75:I76"/>
    <mergeCell ref="J75:J76"/>
    <mergeCell ref="F71:G72"/>
    <mergeCell ref="H71:I72"/>
    <mergeCell ref="J71:J72"/>
    <mergeCell ref="K71:K72"/>
    <mergeCell ref="L71:L72"/>
    <mergeCell ref="A73:A78"/>
    <mergeCell ref="F73:G73"/>
    <mergeCell ref="H73:L73"/>
    <mergeCell ref="B74:B76"/>
    <mergeCell ref="C74:C76"/>
    <mergeCell ref="A68:A72"/>
    <mergeCell ref="F68:G68"/>
    <mergeCell ref="H68:L68"/>
    <mergeCell ref="B69:B70"/>
    <mergeCell ref="C69:C70"/>
    <mergeCell ref="D69:D70"/>
    <mergeCell ref="E69:E70"/>
    <mergeCell ref="F69:G70"/>
    <mergeCell ref="H69:I69"/>
    <mergeCell ref="H70:I70"/>
    <mergeCell ref="J87:J88"/>
    <mergeCell ref="K87:K88"/>
    <mergeCell ref="L87:L88"/>
    <mergeCell ref="A89:A94"/>
    <mergeCell ref="F89:G89"/>
    <mergeCell ref="H89:L89"/>
    <mergeCell ref="B90:B92"/>
    <mergeCell ref="C90:C92"/>
    <mergeCell ref="D90:D92"/>
    <mergeCell ref="E90:E92"/>
    <mergeCell ref="D85:D86"/>
    <mergeCell ref="E85:E86"/>
    <mergeCell ref="F85:G86"/>
    <mergeCell ref="H85:I85"/>
    <mergeCell ref="H86:I86"/>
    <mergeCell ref="F87:G88"/>
    <mergeCell ref="H87:I88"/>
    <mergeCell ref="F82:G83"/>
    <mergeCell ref="H82:I83"/>
    <mergeCell ref="J82:J83"/>
    <mergeCell ref="K82:K83"/>
    <mergeCell ref="L82:L83"/>
    <mergeCell ref="A84:A88"/>
    <mergeCell ref="F84:G84"/>
    <mergeCell ref="H84:L84"/>
    <mergeCell ref="B85:B86"/>
    <mergeCell ref="C85:C86"/>
    <mergeCell ref="A79:A83"/>
    <mergeCell ref="F79:G79"/>
    <mergeCell ref="H79:L79"/>
    <mergeCell ref="B80:B81"/>
    <mergeCell ref="C80:C81"/>
    <mergeCell ref="D80:D81"/>
    <mergeCell ref="E80:E81"/>
    <mergeCell ref="F80:G81"/>
    <mergeCell ref="H80:I80"/>
    <mergeCell ref="H81:I81"/>
    <mergeCell ref="J98:J99"/>
    <mergeCell ref="K98:K99"/>
    <mergeCell ref="L98:L99"/>
    <mergeCell ref="A100:A104"/>
    <mergeCell ref="F100:G100"/>
    <mergeCell ref="H100:L100"/>
    <mergeCell ref="B101:B102"/>
    <mergeCell ref="C101:C102"/>
    <mergeCell ref="D101:D102"/>
    <mergeCell ref="E101:E102"/>
    <mergeCell ref="D96:D97"/>
    <mergeCell ref="E96:E97"/>
    <mergeCell ref="F96:G97"/>
    <mergeCell ref="H96:I96"/>
    <mergeCell ref="H97:I97"/>
    <mergeCell ref="F98:G99"/>
    <mergeCell ref="H98:I99"/>
    <mergeCell ref="F93:G94"/>
    <mergeCell ref="H93:I94"/>
    <mergeCell ref="J93:J94"/>
    <mergeCell ref="K93:K94"/>
    <mergeCell ref="L93:L94"/>
    <mergeCell ref="A95:A99"/>
    <mergeCell ref="F95:G95"/>
    <mergeCell ref="H95:L95"/>
    <mergeCell ref="B96:B97"/>
    <mergeCell ref="C96:C97"/>
    <mergeCell ref="F90:G92"/>
    <mergeCell ref="H90:I90"/>
    <mergeCell ref="H91:I92"/>
    <mergeCell ref="J91:J92"/>
    <mergeCell ref="K91:K92"/>
    <mergeCell ref="L91:L92"/>
    <mergeCell ref="H112:I112"/>
    <mergeCell ref="F113:G114"/>
    <mergeCell ref="H113:I114"/>
    <mergeCell ref="J113:J114"/>
    <mergeCell ref="K113:K114"/>
    <mergeCell ref="L113:L114"/>
    <mergeCell ref="L108:L109"/>
    <mergeCell ref="A110:A114"/>
    <mergeCell ref="F110:G110"/>
    <mergeCell ref="H110:L110"/>
    <mergeCell ref="B111:B112"/>
    <mergeCell ref="C111:C112"/>
    <mergeCell ref="D111:D112"/>
    <mergeCell ref="E111:E112"/>
    <mergeCell ref="F111:G112"/>
    <mergeCell ref="H111:I111"/>
    <mergeCell ref="H106:I106"/>
    <mergeCell ref="H107:I107"/>
    <mergeCell ref="F108:G109"/>
    <mergeCell ref="H108:I109"/>
    <mergeCell ref="J108:J109"/>
    <mergeCell ref="K108:K109"/>
    <mergeCell ref="K103:K104"/>
    <mergeCell ref="L103:L104"/>
    <mergeCell ref="A105:A109"/>
    <mergeCell ref="F105:G105"/>
    <mergeCell ref="H105:L105"/>
    <mergeCell ref="B106:B107"/>
    <mergeCell ref="C106:C107"/>
    <mergeCell ref="D106:D107"/>
    <mergeCell ref="E106:E107"/>
    <mergeCell ref="F106:G107"/>
    <mergeCell ref="F101:G102"/>
    <mergeCell ref="H101:I101"/>
    <mergeCell ref="H102:I102"/>
    <mergeCell ref="F103:G104"/>
    <mergeCell ref="H103:I104"/>
    <mergeCell ref="J103:J104"/>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D121:D122"/>
    <mergeCell ref="E121:E122"/>
    <mergeCell ref="F121:G122"/>
    <mergeCell ref="H121:I121"/>
    <mergeCell ref="H122:I122"/>
    <mergeCell ref="F123:G124"/>
    <mergeCell ref="H123:I124"/>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F140:G141"/>
    <mergeCell ref="H140:I141"/>
    <mergeCell ref="J140:J141"/>
    <mergeCell ref="K140:K141"/>
    <mergeCell ref="L140:L141"/>
    <mergeCell ref="A142:A146"/>
    <mergeCell ref="F142:G142"/>
    <mergeCell ref="H142:L142"/>
    <mergeCell ref="B143:B144"/>
    <mergeCell ref="C143:C144"/>
    <mergeCell ref="A137:A141"/>
    <mergeCell ref="F137:G137"/>
    <mergeCell ref="H137:L137"/>
    <mergeCell ref="B138:B139"/>
    <mergeCell ref="C138:C139"/>
    <mergeCell ref="D138:D139"/>
    <mergeCell ref="E138:E139"/>
    <mergeCell ref="F138:G139"/>
    <mergeCell ref="H138:I138"/>
    <mergeCell ref="H139:I139"/>
    <mergeCell ref="H131:I131"/>
    <mergeCell ref="H132:I134"/>
    <mergeCell ref="J132:J134"/>
    <mergeCell ref="K132:K134"/>
    <mergeCell ref="L132:L134"/>
    <mergeCell ref="F135:G136"/>
    <mergeCell ref="H135:I136"/>
    <mergeCell ref="J135:J136"/>
    <mergeCell ref="K135:K136"/>
    <mergeCell ref="L135:L136"/>
    <mergeCell ref="K128:K129"/>
    <mergeCell ref="L128:L129"/>
    <mergeCell ref="A130:A136"/>
    <mergeCell ref="F130:G130"/>
    <mergeCell ref="H130:L130"/>
    <mergeCell ref="B131:B134"/>
    <mergeCell ref="C131:C134"/>
    <mergeCell ref="D131:D134"/>
    <mergeCell ref="E131:E134"/>
    <mergeCell ref="F131:G134"/>
    <mergeCell ref="H153:I153"/>
    <mergeCell ref="H154:I154"/>
    <mergeCell ref="F155:G156"/>
    <mergeCell ref="H155:I156"/>
    <mergeCell ref="J155:J156"/>
    <mergeCell ref="K155:K156"/>
    <mergeCell ref="K150:K151"/>
    <mergeCell ref="L150:L151"/>
    <mergeCell ref="A152:A156"/>
    <mergeCell ref="F152:G152"/>
    <mergeCell ref="H152:L152"/>
    <mergeCell ref="B153:B154"/>
    <mergeCell ref="C153:C154"/>
    <mergeCell ref="D153:D154"/>
    <mergeCell ref="E153:E154"/>
    <mergeCell ref="F153:G154"/>
    <mergeCell ref="F148:G149"/>
    <mergeCell ref="H148:I148"/>
    <mergeCell ref="H149:I149"/>
    <mergeCell ref="F150:G151"/>
    <mergeCell ref="H150:I151"/>
    <mergeCell ref="J150:J151"/>
    <mergeCell ref="J145:J146"/>
    <mergeCell ref="K145:K146"/>
    <mergeCell ref="L145:L146"/>
    <mergeCell ref="A147:A151"/>
    <mergeCell ref="F147:G147"/>
    <mergeCell ref="H147:L147"/>
    <mergeCell ref="B148:B149"/>
    <mergeCell ref="C148:C149"/>
    <mergeCell ref="D148:D149"/>
    <mergeCell ref="E148:E149"/>
    <mergeCell ref="D143:D144"/>
    <mergeCell ref="E143:E144"/>
    <mergeCell ref="F143:G144"/>
    <mergeCell ref="H143:I143"/>
    <mergeCell ref="H144:I144"/>
    <mergeCell ref="F145:G146"/>
    <mergeCell ref="H145:I146"/>
    <mergeCell ref="J165:J166"/>
    <mergeCell ref="K165:K166"/>
    <mergeCell ref="L165:L166"/>
    <mergeCell ref="F167:G168"/>
    <mergeCell ref="H167:I168"/>
    <mergeCell ref="J167:J168"/>
    <mergeCell ref="K167:K168"/>
    <mergeCell ref="L167:L168"/>
    <mergeCell ref="A163:A168"/>
    <mergeCell ref="F163:G163"/>
    <mergeCell ref="H163:L163"/>
    <mergeCell ref="B164:B166"/>
    <mergeCell ref="C164:C166"/>
    <mergeCell ref="D164:D166"/>
    <mergeCell ref="E164:E166"/>
    <mergeCell ref="F164:G166"/>
    <mergeCell ref="H164:I164"/>
    <mergeCell ref="H165:I166"/>
    <mergeCell ref="H159:I160"/>
    <mergeCell ref="J159:J160"/>
    <mergeCell ref="K159:K160"/>
    <mergeCell ref="L159:L160"/>
    <mergeCell ref="F161:G162"/>
    <mergeCell ref="H161:I162"/>
    <mergeCell ref="J161:J162"/>
    <mergeCell ref="K161:K162"/>
    <mergeCell ref="L161:L162"/>
    <mergeCell ref="L155:L156"/>
    <mergeCell ref="A157:A162"/>
    <mergeCell ref="F157:G157"/>
    <mergeCell ref="H157:L157"/>
    <mergeCell ref="B158:B160"/>
    <mergeCell ref="C158:C160"/>
    <mergeCell ref="D158:D160"/>
    <mergeCell ref="E158:E160"/>
    <mergeCell ref="F158:G160"/>
    <mergeCell ref="H158:I158"/>
    <mergeCell ref="D181:D182"/>
    <mergeCell ref="E181:E182"/>
    <mergeCell ref="F181:G182"/>
    <mergeCell ref="H181:I181"/>
    <mergeCell ref="H182:I182"/>
    <mergeCell ref="F183:G184"/>
    <mergeCell ref="H183:I184"/>
    <mergeCell ref="F178:G179"/>
    <mergeCell ref="H178:I179"/>
    <mergeCell ref="J178:J179"/>
    <mergeCell ref="K178:K179"/>
    <mergeCell ref="L178:L179"/>
    <mergeCell ref="A180:A184"/>
    <mergeCell ref="F180:G180"/>
    <mergeCell ref="H180:L180"/>
    <mergeCell ref="B181:B182"/>
    <mergeCell ref="C181:C182"/>
    <mergeCell ref="A175:A179"/>
    <mergeCell ref="F175:G175"/>
    <mergeCell ref="H175:L175"/>
    <mergeCell ref="B176:B177"/>
    <mergeCell ref="C176:C177"/>
    <mergeCell ref="D176:D177"/>
    <mergeCell ref="E176:E177"/>
    <mergeCell ref="F176:G177"/>
    <mergeCell ref="H176:I176"/>
    <mergeCell ref="H177:I177"/>
    <mergeCell ref="J171:J172"/>
    <mergeCell ref="K171:K172"/>
    <mergeCell ref="L171:L172"/>
    <mergeCell ref="F173:G174"/>
    <mergeCell ref="H173:I174"/>
    <mergeCell ref="J173:J174"/>
    <mergeCell ref="K173:K174"/>
    <mergeCell ref="L173:L174"/>
    <mergeCell ref="A169:A174"/>
    <mergeCell ref="F169:G169"/>
    <mergeCell ref="H169:L169"/>
    <mergeCell ref="B170:B172"/>
    <mergeCell ref="C170:C172"/>
    <mergeCell ref="D170:D172"/>
    <mergeCell ref="E170:E172"/>
    <mergeCell ref="F170:G172"/>
    <mergeCell ref="H170:I170"/>
    <mergeCell ref="H171:I172"/>
    <mergeCell ref="L193:L194"/>
    <mergeCell ref="A195:A199"/>
    <mergeCell ref="F195:G195"/>
    <mergeCell ref="H195:L195"/>
    <mergeCell ref="B196:B197"/>
    <mergeCell ref="C196:C197"/>
    <mergeCell ref="D196:D197"/>
    <mergeCell ref="E196:E197"/>
    <mergeCell ref="F196:G197"/>
    <mergeCell ref="H196:I196"/>
    <mergeCell ref="H191:I191"/>
    <mergeCell ref="H192:I192"/>
    <mergeCell ref="F193:G194"/>
    <mergeCell ref="H193:I194"/>
    <mergeCell ref="J193:J194"/>
    <mergeCell ref="K193:K194"/>
    <mergeCell ref="K188:K189"/>
    <mergeCell ref="L188:L189"/>
    <mergeCell ref="A190:A194"/>
    <mergeCell ref="F190:G190"/>
    <mergeCell ref="H190:L190"/>
    <mergeCell ref="B191:B192"/>
    <mergeCell ref="C191:C192"/>
    <mergeCell ref="D191:D192"/>
    <mergeCell ref="E191:E192"/>
    <mergeCell ref="F191:G192"/>
    <mergeCell ref="F186:G187"/>
    <mergeCell ref="H186:I186"/>
    <mergeCell ref="H187:I187"/>
    <mergeCell ref="F188:G189"/>
    <mergeCell ref="H188:I189"/>
    <mergeCell ref="J188:J189"/>
    <mergeCell ref="J183:J184"/>
    <mergeCell ref="K183:K184"/>
    <mergeCell ref="L183:L184"/>
    <mergeCell ref="A185:A189"/>
    <mergeCell ref="F185:G185"/>
    <mergeCell ref="H185:L185"/>
    <mergeCell ref="B186:B187"/>
    <mergeCell ref="C186:C187"/>
    <mergeCell ref="D186:D187"/>
    <mergeCell ref="E186:E187"/>
    <mergeCell ref="D206:D207"/>
    <mergeCell ref="E206:E207"/>
    <mergeCell ref="F206:G207"/>
    <mergeCell ref="H206:I206"/>
    <mergeCell ref="H207:I207"/>
    <mergeCell ref="F208:G209"/>
    <mergeCell ref="H208:I209"/>
    <mergeCell ref="F203:G204"/>
    <mergeCell ref="H203:I204"/>
    <mergeCell ref="J203:J204"/>
    <mergeCell ref="K203:K204"/>
    <mergeCell ref="L203:L204"/>
    <mergeCell ref="A205:A209"/>
    <mergeCell ref="F205:G205"/>
    <mergeCell ref="H205:L205"/>
    <mergeCell ref="B206:B207"/>
    <mergeCell ref="C206:C207"/>
    <mergeCell ref="A200:A204"/>
    <mergeCell ref="F200:G200"/>
    <mergeCell ref="H200:L200"/>
    <mergeCell ref="B201:B202"/>
    <mergeCell ref="C201:C202"/>
    <mergeCell ref="D201:D202"/>
    <mergeCell ref="E201:E202"/>
    <mergeCell ref="F201:G202"/>
    <mergeCell ref="H201:I201"/>
    <mergeCell ref="H202:I202"/>
    <mergeCell ref="H197:I197"/>
    <mergeCell ref="F198:G199"/>
    <mergeCell ref="H198:I199"/>
    <mergeCell ref="J198:J199"/>
    <mergeCell ref="K198:K199"/>
    <mergeCell ref="L198:L199"/>
    <mergeCell ref="L218:L219"/>
    <mergeCell ref="A220:A224"/>
    <mergeCell ref="F220:G220"/>
    <mergeCell ref="H220:L220"/>
    <mergeCell ref="B221:B222"/>
    <mergeCell ref="C221:C222"/>
    <mergeCell ref="D221:D222"/>
    <mergeCell ref="E221:E222"/>
    <mergeCell ref="F221:G222"/>
    <mergeCell ref="H221:I221"/>
    <mergeCell ref="H216:I216"/>
    <mergeCell ref="H217:I217"/>
    <mergeCell ref="F218:G219"/>
    <mergeCell ref="H218:I219"/>
    <mergeCell ref="J218:J219"/>
    <mergeCell ref="K218:K219"/>
    <mergeCell ref="K213:K214"/>
    <mergeCell ref="L213:L214"/>
    <mergeCell ref="A215:A219"/>
    <mergeCell ref="F215:G215"/>
    <mergeCell ref="H215:L215"/>
    <mergeCell ref="B216:B217"/>
    <mergeCell ref="C216:C217"/>
    <mergeCell ref="D216:D217"/>
    <mergeCell ref="E216:E217"/>
    <mergeCell ref="F216:G217"/>
    <mergeCell ref="F211:G212"/>
    <mergeCell ref="H211:I211"/>
    <mergeCell ref="H212:I212"/>
    <mergeCell ref="F213:G214"/>
    <mergeCell ref="H213:I214"/>
    <mergeCell ref="J213:J214"/>
    <mergeCell ref="J208:J209"/>
    <mergeCell ref="K208:K209"/>
    <mergeCell ref="L208:L209"/>
    <mergeCell ref="A210:A214"/>
    <mergeCell ref="F210:G210"/>
    <mergeCell ref="H210:L210"/>
    <mergeCell ref="B211:B212"/>
    <mergeCell ref="C211:C212"/>
    <mergeCell ref="D211:D212"/>
    <mergeCell ref="E211:E212"/>
    <mergeCell ref="D231:D232"/>
    <mergeCell ref="E231:E232"/>
    <mergeCell ref="F231:G232"/>
    <mergeCell ref="H231:I231"/>
    <mergeCell ref="H232:I232"/>
    <mergeCell ref="F233:G234"/>
    <mergeCell ref="H233:I234"/>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H222:I222"/>
    <mergeCell ref="F223:G224"/>
    <mergeCell ref="H223:I224"/>
    <mergeCell ref="J223:J224"/>
    <mergeCell ref="K223:K224"/>
    <mergeCell ref="L223:L224"/>
    <mergeCell ref="L243:L244"/>
    <mergeCell ref="A245:A249"/>
    <mergeCell ref="F245:G245"/>
    <mergeCell ref="H245:L245"/>
    <mergeCell ref="B246:B247"/>
    <mergeCell ref="C246:C247"/>
    <mergeCell ref="D246:D247"/>
    <mergeCell ref="E246:E247"/>
    <mergeCell ref="F246:G247"/>
    <mergeCell ref="H246:I246"/>
    <mergeCell ref="H241:I241"/>
    <mergeCell ref="H242:I242"/>
    <mergeCell ref="F243:G244"/>
    <mergeCell ref="H243:I244"/>
    <mergeCell ref="J243:J244"/>
    <mergeCell ref="K243:K244"/>
    <mergeCell ref="K238:K239"/>
    <mergeCell ref="L238:L239"/>
    <mergeCell ref="A240:A244"/>
    <mergeCell ref="F240:G240"/>
    <mergeCell ref="H240:L240"/>
    <mergeCell ref="B241:B242"/>
    <mergeCell ref="C241:C242"/>
    <mergeCell ref="D241:D242"/>
    <mergeCell ref="E241:E242"/>
    <mergeCell ref="F241:G242"/>
    <mergeCell ref="F236:G237"/>
    <mergeCell ref="H236:I236"/>
    <mergeCell ref="H237:I237"/>
    <mergeCell ref="F238:G239"/>
    <mergeCell ref="H238:I239"/>
    <mergeCell ref="J238:J239"/>
    <mergeCell ref="J233:J234"/>
    <mergeCell ref="K233:K234"/>
    <mergeCell ref="L233:L234"/>
    <mergeCell ref="A235:A239"/>
    <mergeCell ref="F235:G235"/>
    <mergeCell ref="H235:L235"/>
    <mergeCell ref="B236:B237"/>
    <mergeCell ref="C236:C237"/>
    <mergeCell ref="D236:D237"/>
    <mergeCell ref="E236:E237"/>
    <mergeCell ref="D256:D257"/>
    <mergeCell ref="E256:E257"/>
    <mergeCell ref="F256:G257"/>
    <mergeCell ref="H256:I256"/>
    <mergeCell ref="H257:I257"/>
    <mergeCell ref="F258:G259"/>
    <mergeCell ref="H258:I259"/>
    <mergeCell ref="F253:G254"/>
    <mergeCell ref="H253:I254"/>
    <mergeCell ref="J253:J254"/>
    <mergeCell ref="K253:K254"/>
    <mergeCell ref="L253:L254"/>
    <mergeCell ref="A255:A259"/>
    <mergeCell ref="F255:G255"/>
    <mergeCell ref="H255:L255"/>
    <mergeCell ref="B256:B257"/>
    <mergeCell ref="C256:C257"/>
    <mergeCell ref="A250:A254"/>
    <mergeCell ref="F250:G250"/>
    <mergeCell ref="H250:L250"/>
    <mergeCell ref="B251:B252"/>
    <mergeCell ref="C251:C252"/>
    <mergeCell ref="D251:D252"/>
    <mergeCell ref="E251:E252"/>
    <mergeCell ref="F251:G252"/>
    <mergeCell ref="H251:I251"/>
    <mergeCell ref="H252:I252"/>
    <mergeCell ref="H247:I247"/>
    <mergeCell ref="F248:G249"/>
    <mergeCell ref="H248:I249"/>
    <mergeCell ref="J248:J249"/>
    <mergeCell ref="K248:K249"/>
    <mergeCell ref="L248:L249"/>
    <mergeCell ref="H266:I266"/>
    <mergeCell ref="H267:I268"/>
    <mergeCell ref="J267:J268"/>
    <mergeCell ref="K267:K268"/>
    <mergeCell ref="L267:L268"/>
    <mergeCell ref="F269:G270"/>
    <mergeCell ref="H269:I270"/>
    <mergeCell ref="J269:J270"/>
    <mergeCell ref="K269:K270"/>
    <mergeCell ref="L269:L270"/>
    <mergeCell ref="K263:K264"/>
    <mergeCell ref="L263:L264"/>
    <mergeCell ref="A265:A270"/>
    <mergeCell ref="F265:G265"/>
    <mergeCell ref="H265:L265"/>
    <mergeCell ref="B266:B268"/>
    <mergeCell ref="C266:C268"/>
    <mergeCell ref="D266:D268"/>
    <mergeCell ref="E266:E268"/>
    <mergeCell ref="F266:G268"/>
    <mergeCell ref="F261:G262"/>
    <mergeCell ref="H261:I261"/>
    <mergeCell ref="H262:I262"/>
    <mergeCell ref="F263:G264"/>
    <mergeCell ref="H263:I264"/>
    <mergeCell ref="J263:J264"/>
    <mergeCell ref="J258:J259"/>
    <mergeCell ref="K258:K259"/>
    <mergeCell ref="L258:L259"/>
    <mergeCell ref="A260:A264"/>
    <mergeCell ref="F260:G260"/>
    <mergeCell ref="H260:L260"/>
    <mergeCell ref="B261:B262"/>
    <mergeCell ref="C261:C262"/>
    <mergeCell ref="D261:D262"/>
    <mergeCell ref="E261:E262"/>
    <mergeCell ref="J279:J280"/>
    <mergeCell ref="K279:K280"/>
    <mergeCell ref="L279:L280"/>
    <mergeCell ref="F281:G282"/>
    <mergeCell ref="H281:I282"/>
    <mergeCell ref="J281:J282"/>
    <mergeCell ref="K281:K282"/>
    <mergeCell ref="L281:L282"/>
    <mergeCell ref="A277:A282"/>
    <mergeCell ref="F277:G277"/>
    <mergeCell ref="H277:L277"/>
    <mergeCell ref="B278:B280"/>
    <mergeCell ref="C278:C280"/>
    <mergeCell ref="D278:D280"/>
    <mergeCell ref="E278:E280"/>
    <mergeCell ref="F278:G280"/>
    <mergeCell ref="H278:I278"/>
    <mergeCell ref="H279:I280"/>
    <mergeCell ref="J273:J274"/>
    <mergeCell ref="K273:K274"/>
    <mergeCell ref="L273:L274"/>
    <mergeCell ref="F275:G276"/>
    <mergeCell ref="H275:I276"/>
    <mergeCell ref="J275:J276"/>
    <mergeCell ref="K275:K276"/>
    <mergeCell ref="L275:L276"/>
    <mergeCell ref="A271:A276"/>
    <mergeCell ref="F271:G271"/>
    <mergeCell ref="H271:L271"/>
    <mergeCell ref="B272:B274"/>
    <mergeCell ref="C272:C274"/>
    <mergeCell ref="D272:D274"/>
    <mergeCell ref="E272:E274"/>
    <mergeCell ref="F272:G274"/>
    <mergeCell ref="H272:I272"/>
    <mergeCell ref="H273:I274"/>
    <mergeCell ref="F292:G293"/>
    <mergeCell ref="H292:I293"/>
    <mergeCell ref="J292:J293"/>
    <mergeCell ref="K292:K293"/>
    <mergeCell ref="L292:L293"/>
    <mergeCell ref="A294:A298"/>
    <mergeCell ref="F294:G294"/>
    <mergeCell ref="H294:L294"/>
    <mergeCell ref="B295:B296"/>
    <mergeCell ref="C295:C296"/>
    <mergeCell ref="A289:A293"/>
    <mergeCell ref="F289:G289"/>
    <mergeCell ref="H289:L289"/>
    <mergeCell ref="B290:B291"/>
    <mergeCell ref="C290:C291"/>
    <mergeCell ref="D290:D291"/>
    <mergeCell ref="E290:E291"/>
    <mergeCell ref="F290:G291"/>
    <mergeCell ref="H290:I290"/>
    <mergeCell ref="H291:I291"/>
    <mergeCell ref="J285:J286"/>
    <mergeCell ref="K285:K286"/>
    <mergeCell ref="L285:L286"/>
    <mergeCell ref="F287:G288"/>
    <mergeCell ref="H287:I288"/>
    <mergeCell ref="J287:J288"/>
    <mergeCell ref="K287:K288"/>
    <mergeCell ref="L287:L288"/>
    <mergeCell ref="A283:A288"/>
    <mergeCell ref="F283:G283"/>
    <mergeCell ref="H283:L283"/>
    <mergeCell ref="B284:B286"/>
    <mergeCell ref="C284:C286"/>
    <mergeCell ref="D284:D286"/>
    <mergeCell ref="E284:E286"/>
    <mergeCell ref="F284:G286"/>
    <mergeCell ref="H284:I284"/>
    <mergeCell ref="H285:I286"/>
    <mergeCell ref="H305:I305"/>
    <mergeCell ref="H306:I306"/>
    <mergeCell ref="F307:G308"/>
    <mergeCell ref="H307:I308"/>
    <mergeCell ref="J307:J308"/>
    <mergeCell ref="K307:K308"/>
    <mergeCell ref="K302:K303"/>
    <mergeCell ref="L302:L303"/>
    <mergeCell ref="A304:A308"/>
    <mergeCell ref="F304:G304"/>
    <mergeCell ref="H304:L304"/>
    <mergeCell ref="B305:B306"/>
    <mergeCell ref="C305:C306"/>
    <mergeCell ref="D305:D306"/>
    <mergeCell ref="E305:E306"/>
    <mergeCell ref="F305:G306"/>
    <mergeCell ref="F300:G301"/>
    <mergeCell ref="H300:I300"/>
    <mergeCell ref="H301:I301"/>
    <mergeCell ref="F302:G303"/>
    <mergeCell ref="H302:I303"/>
    <mergeCell ref="J302:J303"/>
    <mergeCell ref="J297:J298"/>
    <mergeCell ref="K297:K298"/>
    <mergeCell ref="L297:L298"/>
    <mergeCell ref="A299:A303"/>
    <mergeCell ref="F299:G299"/>
    <mergeCell ref="H299:L299"/>
    <mergeCell ref="B300:B301"/>
    <mergeCell ref="C300:C301"/>
    <mergeCell ref="D300:D301"/>
    <mergeCell ref="E300:E301"/>
    <mergeCell ref="D295:D296"/>
    <mergeCell ref="E295:E296"/>
    <mergeCell ref="F295:G296"/>
    <mergeCell ref="H295:I295"/>
    <mergeCell ref="H296:I296"/>
    <mergeCell ref="F297:G298"/>
    <mergeCell ref="H297:I298"/>
    <mergeCell ref="J316:J317"/>
    <mergeCell ref="K316:K317"/>
    <mergeCell ref="L316:L317"/>
    <mergeCell ref="F318:G319"/>
    <mergeCell ref="H318:I319"/>
    <mergeCell ref="J318:J319"/>
    <mergeCell ref="K318:K319"/>
    <mergeCell ref="L318:L319"/>
    <mergeCell ref="A314:A319"/>
    <mergeCell ref="F314:G314"/>
    <mergeCell ref="H314:L314"/>
    <mergeCell ref="B315:B317"/>
    <mergeCell ref="C315:C317"/>
    <mergeCell ref="D315:D317"/>
    <mergeCell ref="E315:E317"/>
    <mergeCell ref="F315:G317"/>
    <mergeCell ref="H315:I315"/>
    <mergeCell ref="H316:I317"/>
    <mergeCell ref="H311:I311"/>
    <mergeCell ref="F312:G313"/>
    <mergeCell ref="H312:I313"/>
    <mergeCell ref="J312:J313"/>
    <mergeCell ref="K312:K313"/>
    <mergeCell ref="L312:L313"/>
    <mergeCell ref="L307:L308"/>
    <mergeCell ref="A309:A313"/>
    <mergeCell ref="F309:G309"/>
    <mergeCell ref="H309:L309"/>
    <mergeCell ref="B310:B311"/>
    <mergeCell ref="C310:C311"/>
    <mergeCell ref="D310:D311"/>
    <mergeCell ref="E310:E311"/>
    <mergeCell ref="F310:G311"/>
    <mergeCell ref="H310:I310"/>
    <mergeCell ref="F329:G330"/>
    <mergeCell ref="H329:I330"/>
    <mergeCell ref="J329:J330"/>
    <mergeCell ref="K329:K330"/>
    <mergeCell ref="L329:L330"/>
    <mergeCell ref="A331:A335"/>
    <mergeCell ref="F331:G331"/>
    <mergeCell ref="H331:L331"/>
    <mergeCell ref="B332:B333"/>
    <mergeCell ref="C332:C333"/>
    <mergeCell ref="A326:A330"/>
    <mergeCell ref="F326:G326"/>
    <mergeCell ref="H326:L326"/>
    <mergeCell ref="B327:B328"/>
    <mergeCell ref="C327:C328"/>
    <mergeCell ref="D327:D328"/>
    <mergeCell ref="E327:E328"/>
    <mergeCell ref="F327:G328"/>
    <mergeCell ref="H327:I327"/>
    <mergeCell ref="H328:I328"/>
    <mergeCell ref="J322:J323"/>
    <mergeCell ref="K322:K323"/>
    <mergeCell ref="L322:L323"/>
    <mergeCell ref="F324:G325"/>
    <mergeCell ref="H324:I325"/>
    <mergeCell ref="J324:J325"/>
    <mergeCell ref="K324:K325"/>
    <mergeCell ref="L324:L325"/>
    <mergeCell ref="A320:A325"/>
    <mergeCell ref="F320:G320"/>
    <mergeCell ref="H320:L320"/>
    <mergeCell ref="B321:B323"/>
    <mergeCell ref="C321:C323"/>
    <mergeCell ref="D321:D323"/>
    <mergeCell ref="E321:E323"/>
    <mergeCell ref="F321:G323"/>
    <mergeCell ref="H321:I321"/>
    <mergeCell ref="H322:I323"/>
    <mergeCell ref="H342:I342"/>
    <mergeCell ref="H343:I343"/>
    <mergeCell ref="F344:G345"/>
    <mergeCell ref="H344:I345"/>
    <mergeCell ref="J344:J345"/>
    <mergeCell ref="K344:K345"/>
    <mergeCell ref="K339:K340"/>
    <mergeCell ref="L339:L340"/>
    <mergeCell ref="A341:A345"/>
    <mergeCell ref="F341:G341"/>
    <mergeCell ref="H341:L341"/>
    <mergeCell ref="B342:B343"/>
    <mergeCell ref="C342:C343"/>
    <mergeCell ref="D342:D343"/>
    <mergeCell ref="E342:E343"/>
    <mergeCell ref="F342:G343"/>
    <mergeCell ref="F337:G338"/>
    <mergeCell ref="H337:I337"/>
    <mergeCell ref="H338:I338"/>
    <mergeCell ref="F339:G340"/>
    <mergeCell ref="H339:I340"/>
    <mergeCell ref="J339:J340"/>
    <mergeCell ref="J334:J335"/>
    <mergeCell ref="K334:K335"/>
    <mergeCell ref="L334:L335"/>
    <mergeCell ref="A336:A340"/>
    <mergeCell ref="F336:G336"/>
    <mergeCell ref="H336:L336"/>
    <mergeCell ref="B337:B338"/>
    <mergeCell ref="C337:C338"/>
    <mergeCell ref="D337:D338"/>
    <mergeCell ref="E337:E338"/>
    <mergeCell ref="D332:D333"/>
    <mergeCell ref="E332:E333"/>
    <mergeCell ref="F332:G333"/>
    <mergeCell ref="H332:I332"/>
    <mergeCell ref="H333:I333"/>
    <mergeCell ref="F334:G335"/>
    <mergeCell ref="H334:I335"/>
    <mergeCell ref="F355:G356"/>
    <mergeCell ref="H355:I356"/>
    <mergeCell ref="J355:J356"/>
    <mergeCell ref="K355:K356"/>
    <mergeCell ref="L355:L356"/>
    <mergeCell ref="A357:A362"/>
    <mergeCell ref="F357:G357"/>
    <mergeCell ref="H357:L357"/>
    <mergeCell ref="B358:B360"/>
    <mergeCell ref="C358:C360"/>
    <mergeCell ref="A352:A356"/>
    <mergeCell ref="F352:G352"/>
    <mergeCell ref="H352:L352"/>
    <mergeCell ref="B353:B354"/>
    <mergeCell ref="C353:C354"/>
    <mergeCell ref="D353:D354"/>
    <mergeCell ref="E353:E354"/>
    <mergeCell ref="F353:G354"/>
    <mergeCell ref="H353:I353"/>
    <mergeCell ref="H354:I354"/>
    <mergeCell ref="H348:I349"/>
    <mergeCell ref="J348:J349"/>
    <mergeCell ref="K348:K349"/>
    <mergeCell ref="L348:L349"/>
    <mergeCell ref="F350:G351"/>
    <mergeCell ref="H350:I351"/>
    <mergeCell ref="J350:J351"/>
    <mergeCell ref="K350:K351"/>
    <mergeCell ref="L350:L351"/>
    <mergeCell ref="L344:L345"/>
    <mergeCell ref="A346:A351"/>
    <mergeCell ref="F346:G346"/>
    <mergeCell ref="H346:L346"/>
    <mergeCell ref="B347:B349"/>
    <mergeCell ref="C347:C349"/>
    <mergeCell ref="D347:D349"/>
    <mergeCell ref="E347:E349"/>
    <mergeCell ref="F347:G349"/>
    <mergeCell ref="H347:I347"/>
    <mergeCell ref="F366:G367"/>
    <mergeCell ref="H366:I367"/>
    <mergeCell ref="J366:J367"/>
    <mergeCell ref="K366:K367"/>
    <mergeCell ref="L366:L367"/>
    <mergeCell ref="A368:A372"/>
    <mergeCell ref="F368:G368"/>
    <mergeCell ref="H368:L368"/>
    <mergeCell ref="B369:B370"/>
    <mergeCell ref="C369:C370"/>
    <mergeCell ref="A363:A367"/>
    <mergeCell ref="F363:G363"/>
    <mergeCell ref="H363:L363"/>
    <mergeCell ref="B364:B365"/>
    <mergeCell ref="C364:C365"/>
    <mergeCell ref="D364:D365"/>
    <mergeCell ref="E364:E365"/>
    <mergeCell ref="F364:G365"/>
    <mergeCell ref="H364:I364"/>
    <mergeCell ref="H365:I365"/>
    <mergeCell ref="K359:K360"/>
    <mergeCell ref="L359:L360"/>
    <mergeCell ref="F361:G362"/>
    <mergeCell ref="H361:I362"/>
    <mergeCell ref="J361:J362"/>
    <mergeCell ref="K361:K362"/>
    <mergeCell ref="L361:L362"/>
    <mergeCell ref="D358:D360"/>
    <mergeCell ref="E358:E360"/>
    <mergeCell ref="F358:G360"/>
    <mergeCell ref="H358:I358"/>
    <mergeCell ref="H359:I360"/>
    <mergeCell ref="J359:J360"/>
    <mergeCell ref="H379:I379"/>
    <mergeCell ref="H380:I380"/>
    <mergeCell ref="F381:G382"/>
    <mergeCell ref="H381:I382"/>
    <mergeCell ref="J381:J382"/>
    <mergeCell ref="K381:K382"/>
    <mergeCell ref="K376:K377"/>
    <mergeCell ref="L376:L377"/>
    <mergeCell ref="A378:A382"/>
    <mergeCell ref="F378:G378"/>
    <mergeCell ref="H378:L378"/>
    <mergeCell ref="B379:B380"/>
    <mergeCell ref="C379:C380"/>
    <mergeCell ref="D379:D380"/>
    <mergeCell ref="E379:E380"/>
    <mergeCell ref="F379:G380"/>
    <mergeCell ref="F374:G375"/>
    <mergeCell ref="H374:I374"/>
    <mergeCell ref="H375:I375"/>
    <mergeCell ref="F376:G377"/>
    <mergeCell ref="H376:I377"/>
    <mergeCell ref="J376:J377"/>
    <mergeCell ref="J371:J372"/>
    <mergeCell ref="K371:K372"/>
    <mergeCell ref="L371:L372"/>
    <mergeCell ref="A373:A377"/>
    <mergeCell ref="F373:G373"/>
    <mergeCell ref="H373:L373"/>
    <mergeCell ref="B374:B375"/>
    <mergeCell ref="C374:C375"/>
    <mergeCell ref="D374:D375"/>
    <mergeCell ref="E374:E375"/>
    <mergeCell ref="D369:D370"/>
    <mergeCell ref="E369:E370"/>
    <mergeCell ref="F369:G370"/>
    <mergeCell ref="H369:I369"/>
    <mergeCell ref="H370:I370"/>
    <mergeCell ref="F371:G372"/>
    <mergeCell ref="H371:I372"/>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H385:I386"/>
    <mergeCell ref="J385:J386"/>
    <mergeCell ref="K385:K386"/>
    <mergeCell ref="L385:L386"/>
    <mergeCell ref="F387:G388"/>
    <mergeCell ref="H387:I388"/>
    <mergeCell ref="J387:J388"/>
    <mergeCell ref="K387:K388"/>
    <mergeCell ref="L387:L388"/>
    <mergeCell ref="L381:L382"/>
    <mergeCell ref="A383:A388"/>
    <mergeCell ref="F383:G383"/>
    <mergeCell ref="H383:L383"/>
    <mergeCell ref="B384:B386"/>
    <mergeCell ref="C384:C386"/>
    <mergeCell ref="D384:D386"/>
    <mergeCell ref="E384:E386"/>
    <mergeCell ref="F384:G386"/>
    <mergeCell ref="H384:I384"/>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03:I404"/>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F418:G419"/>
    <mergeCell ref="H418:I418"/>
    <mergeCell ref="H419:I419"/>
    <mergeCell ref="F420:G421"/>
    <mergeCell ref="H420:I421"/>
    <mergeCell ref="J420:J421"/>
    <mergeCell ref="J415:J416"/>
    <mergeCell ref="K415:K416"/>
    <mergeCell ref="L415:L416"/>
    <mergeCell ref="A417:A421"/>
    <mergeCell ref="F417:G417"/>
    <mergeCell ref="H417:L417"/>
    <mergeCell ref="B418:B419"/>
    <mergeCell ref="C418:C419"/>
    <mergeCell ref="D418:D419"/>
    <mergeCell ref="E418:E419"/>
    <mergeCell ref="D413:D414"/>
    <mergeCell ref="E413:E414"/>
    <mergeCell ref="F413:G414"/>
    <mergeCell ref="H413:I413"/>
    <mergeCell ref="H414:I414"/>
    <mergeCell ref="F415:G416"/>
    <mergeCell ref="H415:I416"/>
    <mergeCell ref="F410:G411"/>
    <mergeCell ref="H410:I411"/>
    <mergeCell ref="J410:J411"/>
    <mergeCell ref="K410:K411"/>
    <mergeCell ref="L410:L411"/>
    <mergeCell ref="A412:A416"/>
    <mergeCell ref="F412:G412"/>
    <mergeCell ref="H412:L412"/>
    <mergeCell ref="B413:B414"/>
    <mergeCell ref="C413:C414"/>
    <mergeCell ref="A407:A411"/>
    <mergeCell ref="F407:G407"/>
    <mergeCell ref="H407:L407"/>
    <mergeCell ref="B408:B409"/>
    <mergeCell ref="C408:C409"/>
    <mergeCell ref="D408:D409"/>
    <mergeCell ref="E408:E409"/>
    <mergeCell ref="F408:G409"/>
    <mergeCell ref="H408:I408"/>
    <mergeCell ref="H409:I409"/>
    <mergeCell ref="H429:I431"/>
    <mergeCell ref="J429:J431"/>
    <mergeCell ref="K429:K431"/>
    <mergeCell ref="L429:L431"/>
    <mergeCell ref="F432:G433"/>
    <mergeCell ref="H432:I433"/>
    <mergeCell ref="J432:J433"/>
    <mergeCell ref="K432:K433"/>
    <mergeCell ref="L432:L433"/>
    <mergeCell ref="L425:L426"/>
    <mergeCell ref="A427:A433"/>
    <mergeCell ref="F427:G427"/>
    <mergeCell ref="H427:L427"/>
    <mergeCell ref="B428:B431"/>
    <mergeCell ref="C428:C431"/>
    <mergeCell ref="D428:D431"/>
    <mergeCell ref="E428:E431"/>
    <mergeCell ref="F428:G431"/>
    <mergeCell ref="H428:I428"/>
    <mergeCell ref="H423:I423"/>
    <mergeCell ref="H424:I424"/>
    <mergeCell ref="F425:G426"/>
    <mergeCell ref="H425:I426"/>
    <mergeCell ref="J425:J426"/>
    <mergeCell ref="K425:K426"/>
    <mergeCell ref="K420:K421"/>
    <mergeCell ref="L420:L421"/>
    <mergeCell ref="A422:A426"/>
    <mergeCell ref="F422:G422"/>
    <mergeCell ref="H422:L422"/>
    <mergeCell ref="B423:B424"/>
    <mergeCell ref="C423:C424"/>
    <mergeCell ref="D423:D424"/>
    <mergeCell ref="E423:E424"/>
    <mergeCell ref="F423:G424"/>
    <mergeCell ref="J442:J443"/>
    <mergeCell ref="K442:K443"/>
    <mergeCell ref="L442:L443"/>
    <mergeCell ref="A444:A448"/>
    <mergeCell ref="F444:G444"/>
    <mergeCell ref="H444:L444"/>
    <mergeCell ref="B445:B446"/>
    <mergeCell ref="C445:C446"/>
    <mergeCell ref="D445:D446"/>
    <mergeCell ref="E445:E446"/>
    <mergeCell ref="D440:D441"/>
    <mergeCell ref="E440:E441"/>
    <mergeCell ref="F440:G441"/>
    <mergeCell ref="H440:I440"/>
    <mergeCell ref="H441:I441"/>
    <mergeCell ref="F442:G443"/>
    <mergeCell ref="H442:I443"/>
    <mergeCell ref="F437:G438"/>
    <mergeCell ref="H437:I438"/>
    <mergeCell ref="J437:J438"/>
    <mergeCell ref="K437:K438"/>
    <mergeCell ref="L437:L438"/>
    <mergeCell ref="A439:A443"/>
    <mergeCell ref="F439:G439"/>
    <mergeCell ref="H439:L439"/>
    <mergeCell ref="B440:B441"/>
    <mergeCell ref="C440:C441"/>
    <mergeCell ref="A434:A438"/>
    <mergeCell ref="F434:G434"/>
    <mergeCell ref="H434:L434"/>
    <mergeCell ref="B435:B436"/>
    <mergeCell ref="C435:C436"/>
    <mergeCell ref="D435:D436"/>
    <mergeCell ref="E435:E436"/>
    <mergeCell ref="F435:G436"/>
    <mergeCell ref="H435:I435"/>
    <mergeCell ref="H436:I436"/>
    <mergeCell ref="H456:I456"/>
    <mergeCell ref="F457:G458"/>
    <mergeCell ref="H457:I458"/>
    <mergeCell ref="J457:J458"/>
    <mergeCell ref="K457:K458"/>
    <mergeCell ref="L457:L458"/>
    <mergeCell ref="L452:L453"/>
    <mergeCell ref="A454:A458"/>
    <mergeCell ref="F454:G454"/>
    <mergeCell ref="H454:L454"/>
    <mergeCell ref="B455:B456"/>
    <mergeCell ref="C455:C456"/>
    <mergeCell ref="D455:D456"/>
    <mergeCell ref="E455:E456"/>
    <mergeCell ref="F455:G456"/>
    <mergeCell ref="H455:I455"/>
    <mergeCell ref="H450:I450"/>
    <mergeCell ref="H451:I451"/>
    <mergeCell ref="F452:G453"/>
    <mergeCell ref="H452:I453"/>
    <mergeCell ref="J452:J453"/>
    <mergeCell ref="K452:K453"/>
    <mergeCell ref="K447:K448"/>
    <mergeCell ref="L447:L448"/>
    <mergeCell ref="A449:A453"/>
    <mergeCell ref="F449:G449"/>
    <mergeCell ref="H449:L449"/>
    <mergeCell ref="B450:B451"/>
    <mergeCell ref="C450:C451"/>
    <mergeCell ref="D450:D451"/>
    <mergeCell ref="E450:E451"/>
    <mergeCell ref="F450:G451"/>
    <mergeCell ref="F445:G446"/>
    <mergeCell ref="H445:I445"/>
    <mergeCell ref="H446:I446"/>
    <mergeCell ref="F447:G448"/>
    <mergeCell ref="H447:I448"/>
    <mergeCell ref="J447:J448"/>
    <mergeCell ref="J467:J468"/>
    <mergeCell ref="K467:K468"/>
    <mergeCell ref="L467:L468"/>
    <mergeCell ref="A469:A473"/>
    <mergeCell ref="F469:G469"/>
    <mergeCell ref="H469:L469"/>
    <mergeCell ref="B470:B471"/>
    <mergeCell ref="C470:C471"/>
    <mergeCell ref="D470:D471"/>
    <mergeCell ref="E470:E471"/>
    <mergeCell ref="D465:D466"/>
    <mergeCell ref="E465:E466"/>
    <mergeCell ref="F465:G466"/>
    <mergeCell ref="H465:I465"/>
    <mergeCell ref="H466:I466"/>
    <mergeCell ref="F467:G468"/>
    <mergeCell ref="H467:I468"/>
    <mergeCell ref="F462:G463"/>
    <mergeCell ref="H462:I463"/>
    <mergeCell ref="J462:J463"/>
    <mergeCell ref="K462:K463"/>
    <mergeCell ref="L462:L463"/>
    <mergeCell ref="A464:A468"/>
    <mergeCell ref="F464:G464"/>
    <mergeCell ref="H464:L464"/>
    <mergeCell ref="B465:B466"/>
    <mergeCell ref="C465:C466"/>
    <mergeCell ref="A459:A463"/>
    <mergeCell ref="F459:G459"/>
    <mergeCell ref="H459:L459"/>
    <mergeCell ref="B460:B461"/>
    <mergeCell ref="C460:C461"/>
    <mergeCell ref="D460:D461"/>
    <mergeCell ref="E460:E461"/>
    <mergeCell ref="F460:G461"/>
    <mergeCell ref="H460:I460"/>
    <mergeCell ref="H461:I461"/>
    <mergeCell ref="H481:I481"/>
    <mergeCell ref="F482:G483"/>
    <mergeCell ref="H482:I483"/>
    <mergeCell ref="J482:J483"/>
    <mergeCell ref="K482:K483"/>
    <mergeCell ref="L482:L483"/>
    <mergeCell ref="L477:L478"/>
    <mergeCell ref="A479:A483"/>
    <mergeCell ref="F479:G479"/>
    <mergeCell ref="H479:L479"/>
    <mergeCell ref="B480:B481"/>
    <mergeCell ref="C480:C481"/>
    <mergeCell ref="D480:D481"/>
    <mergeCell ref="E480:E481"/>
    <mergeCell ref="F480:G481"/>
    <mergeCell ref="H480:I480"/>
    <mergeCell ref="H475:I475"/>
    <mergeCell ref="H476:I476"/>
    <mergeCell ref="F477:G478"/>
    <mergeCell ref="H477:I478"/>
    <mergeCell ref="J477:J478"/>
    <mergeCell ref="K477:K478"/>
    <mergeCell ref="K472:K473"/>
    <mergeCell ref="L472:L473"/>
    <mergeCell ref="A474:A478"/>
    <mergeCell ref="F474:G474"/>
    <mergeCell ref="H474:L474"/>
    <mergeCell ref="B475:B476"/>
    <mergeCell ref="C475:C476"/>
    <mergeCell ref="D475:D476"/>
    <mergeCell ref="E475:E476"/>
    <mergeCell ref="F475:G476"/>
    <mergeCell ref="F470:G471"/>
    <mergeCell ref="H470:I470"/>
    <mergeCell ref="H471:I471"/>
    <mergeCell ref="F472:G473"/>
    <mergeCell ref="H472:I473"/>
    <mergeCell ref="J472:J473"/>
    <mergeCell ref="K491:K492"/>
    <mergeCell ref="L491:L492"/>
    <mergeCell ref="F493:G494"/>
    <mergeCell ref="H493:I494"/>
    <mergeCell ref="J493:J494"/>
    <mergeCell ref="K493:K494"/>
    <mergeCell ref="L493:L494"/>
    <mergeCell ref="D490:D492"/>
    <mergeCell ref="E490:E492"/>
    <mergeCell ref="F490:G492"/>
    <mergeCell ref="H490:I490"/>
    <mergeCell ref="H491:I492"/>
    <mergeCell ref="J491:J492"/>
    <mergeCell ref="F487:G488"/>
    <mergeCell ref="H487:I488"/>
    <mergeCell ref="J487:J488"/>
    <mergeCell ref="K487:K488"/>
    <mergeCell ref="L487:L488"/>
    <mergeCell ref="A489:A494"/>
    <mergeCell ref="F489:G489"/>
    <mergeCell ref="H489:L489"/>
    <mergeCell ref="B490:B492"/>
    <mergeCell ref="C490:C492"/>
    <mergeCell ref="A484:A488"/>
    <mergeCell ref="F484:G484"/>
    <mergeCell ref="H484:L484"/>
    <mergeCell ref="B485:B486"/>
    <mergeCell ref="C485:C486"/>
    <mergeCell ref="D485:D486"/>
    <mergeCell ref="E485:E486"/>
    <mergeCell ref="F485:G486"/>
    <mergeCell ref="H485:I485"/>
    <mergeCell ref="H486:I486"/>
    <mergeCell ref="K502:K503"/>
    <mergeCell ref="L502:L503"/>
    <mergeCell ref="F504:G505"/>
    <mergeCell ref="H504:I505"/>
    <mergeCell ref="J504:J505"/>
    <mergeCell ref="K504:K505"/>
    <mergeCell ref="L504:L505"/>
    <mergeCell ref="D501:D503"/>
    <mergeCell ref="E501:E503"/>
    <mergeCell ref="F501:G503"/>
    <mergeCell ref="H501:I501"/>
    <mergeCell ref="H502:I503"/>
    <mergeCell ref="J502:J503"/>
    <mergeCell ref="F498:G499"/>
    <mergeCell ref="H498:I499"/>
    <mergeCell ref="J498:J499"/>
    <mergeCell ref="K498:K499"/>
    <mergeCell ref="L498:L499"/>
    <mergeCell ref="A500:A505"/>
    <mergeCell ref="F500:G500"/>
    <mergeCell ref="H500:L500"/>
    <mergeCell ref="B501:B503"/>
    <mergeCell ref="C501:C503"/>
    <mergeCell ref="A495:A499"/>
    <mergeCell ref="F495:G495"/>
    <mergeCell ref="H495:L495"/>
    <mergeCell ref="B496:B497"/>
    <mergeCell ref="C496:C497"/>
    <mergeCell ref="D496:D497"/>
    <mergeCell ref="E496:E497"/>
    <mergeCell ref="F496:G497"/>
    <mergeCell ref="H496:I496"/>
    <mergeCell ref="H497:I497"/>
    <mergeCell ref="J514:J515"/>
    <mergeCell ref="K514:K515"/>
    <mergeCell ref="L514:L515"/>
    <mergeCell ref="F516:G517"/>
    <mergeCell ref="H516:I517"/>
    <mergeCell ref="J516:J517"/>
    <mergeCell ref="K516:K517"/>
    <mergeCell ref="L516:L517"/>
    <mergeCell ref="A512:A517"/>
    <mergeCell ref="F512:G512"/>
    <mergeCell ref="H512:L512"/>
    <mergeCell ref="B513:B515"/>
    <mergeCell ref="C513:C515"/>
    <mergeCell ref="D513:D515"/>
    <mergeCell ref="E513:E515"/>
    <mergeCell ref="F513:G515"/>
    <mergeCell ref="H513:I513"/>
    <mergeCell ref="H514:I515"/>
    <mergeCell ref="J508:J509"/>
    <mergeCell ref="K508:K509"/>
    <mergeCell ref="L508:L509"/>
    <mergeCell ref="F510:G511"/>
    <mergeCell ref="H510:I511"/>
    <mergeCell ref="J510:J511"/>
    <mergeCell ref="K510:K511"/>
    <mergeCell ref="L510:L511"/>
    <mergeCell ref="A506:A511"/>
    <mergeCell ref="F506:G506"/>
    <mergeCell ref="H506:L506"/>
    <mergeCell ref="B507:B509"/>
    <mergeCell ref="C507:C509"/>
    <mergeCell ref="D507:D509"/>
    <mergeCell ref="E507:E509"/>
    <mergeCell ref="F507:G509"/>
    <mergeCell ref="H507:I507"/>
    <mergeCell ref="H508:I509"/>
    <mergeCell ref="J526:J527"/>
    <mergeCell ref="K526:K527"/>
    <mergeCell ref="L526:L527"/>
    <mergeCell ref="A528:A532"/>
    <mergeCell ref="F528:G528"/>
    <mergeCell ref="H528:L528"/>
    <mergeCell ref="B529:B530"/>
    <mergeCell ref="C529:C530"/>
    <mergeCell ref="D529:D530"/>
    <mergeCell ref="E529:E530"/>
    <mergeCell ref="D524:D525"/>
    <mergeCell ref="E524:E525"/>
    <mergeCell ref="F524:G525"/>
    <mergeCell ref="H524:I524"/>
    <mergeCell ref="H525:I525"/>
    <mergeCell ref="F526:G527"/>
    <mergeCell ref="H526:I527"/>
    <mergeCell ref="F521:G522"/>
    <mergeCell ref="H521:I522"/>
    <mergeCell ref="J521:J522"/>
    <mergeCell ref="K521:K522"/>
    <mergeCell ref="L521:L522"/>
    <mergeCell ref="A523:A527"/>
    <mergeCell ref="F523:G523"/>
    <mergeCell ref="H523:L523"/>
    <mergeCell ref="B524:B525"/>
    <mergeCell ref="C524:C525"/>
    <mergeCell ref="A518:A522"/>
    <mergeCell ref="F518:G518"/>
    <mergeCell ref="H518:L518"/>
    <mergeCell ref="B519:B520"/>
    <mergeCell ref="C519:C520"/>
    <mergeCell ref="D519:D520"/>
    <mergeCell ref="E519:E520"/>
    <mergeCell ref="F519:G520"/>
    <mergeCell ref="H519:I519"/>
    <mergeCell ref="H520:I520"/>
    <mergeCell ref="H540:I540"/>
    <mergeCell ref="F541:G542"/>
    <mergeCell ref="H541:I542"/>
    <mergeCell ref="J541:J542"/>
    <mergeCell ref="K541:K542"/>
    <mergeCell ref="L541:L542"/>
    <mergeCell ref="L536:L537"/>
    <mergeCell ref="A538:A542"/>
    <mergeCell ref="F538:G538"/>
    <mergeCell ref="H538:L538"/>
    <mergeCell ref="B539:B540"/>
    <mergeCell ref="C539:C540"/>
    <mergeCell ref="D539:D540"/>
    <mergeCell ref="E539:E540"/>
    <mergeCell ref="F539:G540"/>
    <mergeCell ref="H539:I539"/>
    <mergeCell ref="H534:I534"/>
    <mergeCell ref="H535:I535"/>
    <mergeCell ref="F536:G537"/>
    <mergeCell ref="H536:I537"/>
    <mergeCell ref="J536:J537"/>
    <mergeCell ref="K536:K537"/>
    <mergeCell ref="K531:K532"/>
    <mergeCell ref="L531:L532"/>
    <mergeCell ref="A533:A537"/>
    <mergeCell ref="F533:G533"/>
    <mergeCell ref="H533:L533"/>
    <mergeCell ref="B534:B535"/>
    <mergeCell ref="C534:C535"/>
    <mergeCell ref="D534:D535"/>
    <mergeCell ref="E534:E535"/>
    <mergeCell ref="F534:G535"/>
    <mergeCell ref="F529:G530"/>
    <mergeCell ref="H529:I529"/>
    <mergeCell ref="H530:I530"/>
    <mergeCell ref="F531:G532"/>
    <mergeCell ref="H531:I532"/>
    <mergeCell ref="J531:J532"/>
    <mergeCell ref="F554:G555"/>
    <mergeCell ref="H554:I554"/>
    <mergeCell ref="H555:I555"/>
    <mergeCell ref="F556:G557"/>
    <mergeCell ref="H556:I557"/>
    <mergeCell ref="J556:J557"/>
    <mergeCell ref="J551:J552"/>
    <mergeCell ref="K551:K552"/>
    <mergeCell ref="L551:L552"/>
    <mergeCell ref="A553:A557"/>
    <mergeCell ref="F553:G553"/>
    <mergeCell ref="H553:L553"/>
    <mergeCell ref="B554:B555"/>
    <mergeCell ref="C554:C555"/>
    <mergeCell ref="D554:D555"/>
    <mergeCell ref="E554:E555"/>
    <mergeCell ref="D549:D550"/>
    <mergeCell ref="E549:E550"/>
    <mergeCell ref="F549:G550"/>
    <mergeCell ref="H549:I549"/>
    <mergeCell ref="H550:I550"/>
    <mergeCell ref="F551:G552"/>
    <mergeCell ref="H551:I552"/>
    <mergeCell ref="F546:G547"/>
    <mergeCell ref="H546:I547"/>
    <mergeCell ref="J546:J547"/>
    <mergeCell ref="K546:K547"/>
    <mergeCell ref="L546:L547"/>
    <mergeCell ref="A548:A552"/>
    <mergeCell ref="F548:G548"/>
    <mergeCell ref="H548:L548"/>
    <mergeCell ref="B549:B550"/>
    <mergeCell ref="C549:C550"/>
    <mergeCell ref="A543:A547"/>
    <mergeCell ref="F543:G543"/>
    <mergeCell ref="H543:L543"/>
    <mergeCell ref="B544:B545"/>
    <mergeCell ref="C544:C545"/>
    <mergeCell ref="D544:D545"/>
    <mergeCell ref="E544:E545"/>
    <mergeCell ref="F544:G545"/>
    <mergeCell ref="H544:I544"/>
    <mergeCell ref="H545:I545"/>
    <mergeCell ref="H565:I567"/>
    <mergeCell ref="J565:J567"/>
    <mergeCell ref="K565:K567"/>
    <mergeCell ref="L565:L567"/>
    <mergeCell ref="F568:G569"/>
    <mergeCell ref="H568:I569"/>
    <mergeCell ref="J568:J569"/>
    <mergeCell ref="K568:K569"/>
    <mergeCell ref="L568:L569"/>
    <mergeCell ref="L561:L562"/>
    <mergeCell ref="A563:A569"/>
    <mergeCell ref="F563:G563"/>
    <mergeCell ref="H563:L563"/>
    <mergeCell ref="B564:B567"/>
    <mergeCell ref="C564:C567"/>
    <mergeCell ref="D564:D567"/>
    <mergeCell ref="E564:E567"/>
    <mergeCell ref="F564:G567"/>
    <mergeCell ref="H564:I564"/>
    <mergeCell ref="H559:I559"/>
    <mergeCell ref="H560:I560"/>
    <mergeCell ref="F561:G562"/>
    <mergeCell ref="H561:I562"/>
    <mergeCell ref="J561:J562"/>
    <mergeCell ref="K561:K562"/>
    <mergeCell ref="K556:K557"/>
    <mergeCell ref="L556:L557"/>
    <mergeCell ref="A558:A562"/>
    <mergeCell ref="F558:G558"/>
    <mergeCell ref="H558:L558"/>
    <mergeCell ref="B559:B560"/>
    <mergeCell ref="C559:C560"/>
    <mergeCell ref="D559:D560"/>
    <mergeCell ref="E559:E560"/>
    <mergeCell ref="F559:G560"/>
    <mergeCell ref="F580:G581"/>
    <mergeCell ref="H580:I581"/>
    <mergeCell ref="J580:J581"/>
    <mergeCell ref="K580:K581"/>
    <mergeCell ref="L580:L581"/>
    <mergeCell ref="A582:A586"/>
    <mergeCell ref="F582:G582"/>
    <mergeCell ref="H582:L582"/>
    <mergeCell ref="B583:B584"/>
    <mergeCell ref="C583:C584"/>
    <mergeCell ref="A577:A581"/>
    <mergeCell ref="F577:G577"/>
    <mergeCell ref="H577:L577"/>
    <mergeCell ref="B578:B579"/>
    <mergeCell ref="C578:C579"/>
    <mergeCell ref="D578:D579"/>
    <mergeCell ref="E578:E579"/>
    <mergeCell ref="F578:G579"/>
    <mergeCell ref="H578:I578"/>
    <mergeCell ref="H579:I579"/>
    <mergeCell ref="J572:J574"/>
    <mergeCell ref="K572:K574"/>
    <mergeCell ref="L572:L574"/>
    <mergeCell ref="F575:G576"/>
    <mergeCell ref="H575:I576"/>
    <mergeCell ref="J575:J576"/>
    <mergeCell ref="K575:K576"/>
    <mergeCell ref="L575:L576"/>
    <mergeCell ref="A570:A576"/>
    <mergeCell ref="F570:G570"/>
    <mergeCell ref="H570:L570"/>
    <mergeCell ref="B571:B574"/>
    <mergeCell ref="C571:C574"/>
    <mergeCell ref="D571:D574"/>
    <mergeCell ref="E571:E574"/>
    <mergeCell ref="F571:G574"/>
    <mergeCell ref="H571:I571"/>
    <mergeCell ref="H572:I574"/>
    <mergeCell ref="H593:I593"/>
    <mergeCell ref="H594:I594"/>
    <mergeCell ref="F595:G596"/>
    <mergeCell ref="H595:I596"/>
    <mergeCell ref="J595:J596"/>
    <mergeCell ref="K595:K596"/>
    <mergeCell ref="K590:K591"/>
    <mergeCell ref="L590:L591"/>
    <mergeCell ref="A592:A596"/>
    <mergeCell ref="F592:G592"/>
    <mergeCell ref="H592:L592"/>
    <mergeCell ref="B593:B594"/>
    <mergeCell ref="C593:C594"/>
    <mergeCell ref="D593:D594"/>
    <mergeCell ref="E593:E594"/>
    <mergeCell ref="F593:G594"/>
    <mergeCell ref="F588:G589"/>
    <mergeCell ref="H588:I588"/>
    <mergeCell ref="H589:I589"/>
    <mergeCell ref="F590:G591"/>
    <mergeCell ref="H590:I591"/>
    <mergeCell ref="J590:J591"/>
    <mergeCell ref="J585:J586"/>
    <mergeCell ref="K585:K586"/>
    <mergeCell ref="L585:L586"/>
    <mergeCell ref="A587:A591"/>
    <mergeCell ref="F587:G587"/>
    <mergeCell ref="H587:L587"/>
    <mergeCell ref="B588:B589"/>
    <mergeCell ref="C588:C589"/>
    <mergeCell ref="D588:D589"/>
    <mergeCell ref="E588:E589"/>
    <mergeCell ref="D583:D584"/>
    <mergeCell ref="E583:E584"/>
    <mergeCell ref="F583:G584"/>
    <mergeCell ref="H583:I583"/>
    <mergeCell ref="H584:I584"/>
    <mergeCell ref="F585:G586"/>
    <mergeCell ref="H585:I586"/>
    <mergeCell ref="J605:J606"/>
    <mergeCell ref="K605:K606"/>
    <mergeCell ref="L605:L606"/>
    <mergeCell ref="F607:G608"/>
    <mergeCell ref="H607:I608"/>
    <mergeCell ref="J607:J608"/>
    <mergeCell ref="K607:K608"/>
    <mergeCell ref="L607:L608"/>
    <mergeCell ref="A603:A608"/>
    <mergeCell ref="F603:G603"/>
    <mergeCell ref="H603:L603"/>
    <mergeCell ref="B604:B606"/>
    <mergeCell ref="C604:C606"/>
    <mergeCell ref="D604:D606"/>
    <mergeCell ref="E604:E606"/>
    <mergeCell ref="F604:G606"/>
    <mergeCell ref="H604:I604"/>
    <mergeCell ref="H605:I606"/>
    <mergeCell ref="H599:I600"/>
    <mergeCell ref="J599:J600"/>
    <mergeCell ref="K599:K600"/>
    <mergeCell ref="L599:L600"/>
    <mergeCell ref="F601:G602"/>
    <mergeCell ref="H601:I602"/>
    <mergeCell ref="J601:J602"/>
    <mergeCell ref="K601:K602"/>
    <mergeCell ref="L601:L602"/>
    <mergeCell ref="L595:L596"/>
    <mergeCell ref="A597:A602"/>
    <mergeCell ref="F597:G597"/>
    <mergeCell ref="H597:L597"/>
    <mergeCell ref="B598:B600"/>
    <mergeCell ref="C598:C600"/>
    <mergeCell ref="D598:D600"/>
    <mergeCell ref="E598:E600"/>
    <mergeCell ref="F598:G600"/>
    <mergeCell ref="H598:I598"/>
    <mergeCell ref="F618:G619"/>
    <mergeCell ref="H618:I619"/>
    <mergeCell ref="J618:J619"/>
    <mergeCell ref="K618:K619"/>
    <mergeCell ref="L618:L619"/>
    <mergeCell ref="A620:A624"/>
    <mergeCell ref="F620:G620"/>
    <mergeCell ref="H620:L620"/>
    <mergeCell ref="B621:B622"/>
    <mergeCell ref="C621:C622"/>
    <mergeCell ref="A615:A619"/>
    <mergeCell ref="F615:G615"/>
    <mergeCell ref="H615:L615"/>
    <mergeCell ref="B616:B617"/>
    <mergeCell ref="C616:C617"/>
    <mergeCell ref="D616:D617"/>
    <mergeCell ref="E616:E617"/>
    <mergeCell ref="F616:G617"/>
    <mergeCell ref="H616:I616"/>
    <mergeCell ref="H617:I617"/>
    <mergeCell ref="J611:J612"/>
    <mergeCell ref="K611:K612"/>
    <mergeCell ref="L611:L612"/>
    <mergeCell ref="F613:G614"/>
    <mergeCell ref="H613:I614"/>
    <mergeCell ref="J613:J614"/>
    <mergeCell ref="K613:K614"/>
    <mergeCell ref="L613:L614"/>
    <mergeCell ref="A609:A614"/>
    <mergeCell ref="F609:G609"/>
    <mergeCell ref="H609:L609"/>
    <mergeCell ref="B610:B612"/>
    <mergeCell ref="C610:C612"/>
    <mergeCell ref="D610:D612"/>
    <mergeCell ref="E610:E612"/>
    <mergeCell ref="F610:G612"/>
    <mergeCell ref="H610:I610"/>
    <mergeCell ref="H611:I612"/>
    <mergeCell ref="H631:I631"/>
    <mergeCell ref="H632:I632"/>
    <mergeCell ref="F633:G634"/>
    <mergeCell ref="H633:I634"/>
    <mergeCell ref="J633:J634"/>
    <mergeCell ref="K633:K634"/>
    <mergeCell ref="K628:K629"/>
    <mergeCell ref="L628:L629"/>
    <mergeCell ref="A630:A634"/>
    <mergeCell ref="F630:G630"/>
    <mergeCell ref="H630:L630"/>
    <mergeCell ref="B631:B632"/>
    <mergeCell ref="C631:C632"/>
    <mergeCell ref="D631:D632"/>
    <mergeCell ref="E631:E632"/>
    <mergeCell ref="F631:G632"/>
    <mergeCell ref="F626:G627"/>
    <mergeCell ref="H626:I626"/>
    <mergeCell ref="H627:I627"/>
    <mergeCell ref="F628:G629"/>
    <mergeCell ref="H628:I629"/>
    <mergeCell ref="J628:J629"/>
    <mergeCell ref="J623:J624"/>
    <mergeCell ref="K623:K624"/>
    <mergeCell ref="L623:L624"/>
    <mergeCell ref="A625:A629"/>
    <mergeCell ref="F625:G625"/>
    <mergeCell ref="H625:L625"/>
    <mergeCell ref="B626:B627"/>
    <mergeCell ref="C626:C627"/>
    <mergeCell ref="D626:D627"/>
    <mergeCell ref="E626:E627"/>
    <mergeCell ref="D621:D622"/>
    <mergeCell ref="E621:E622"/>
    <mergeCell ref="F621:G622"/>
    <mergeCell ref="H621:I621"/>
    <mergeCell ref="H622:I622"/>
    <mergeCell ref="F623:G624"/>
    <mergeCell ref="H623:I624"/>
    <mergeCell ref="F643:G644"/>
    <mergeCell ref="H643:I644"/>
    <mergeCell ref="J643:J644"/>
    <mergeCell ref="K643:K644"/>
    <mergeCell ref="L643:L644"/>
    <mergeCell ref="A645:A650"/>
    <mergeCell ref="F645:G645"/>
    <mergeCell ref="H645:L645"/>
    <mergeCell ref="B646:B648"/>
    <mergeCell ref="C646:C648"/>
    <mergeCell ref="A640:A644"/>
    <mergeCell ref="F640:G640"/>
    <mergeCell ref="H640:L640"/>
    <mergeCell ref="B641:B642"/>
    <mergeCell ref="C641:C642"/>
    <mergeCell ref="D641:D642"/>
    <mergeCell ref="E641:E642"/>
    <mergeCell ref="F641:G642"/>
    <mergeCell ref="H641:I641"/>
    <mergeCell ref="H642:I642"/>
    <mergeCell ref="H637:I637"/>
    <mergeCell ref="F638:G639"/>
    <mergeCell ref="H638:I639"/>
    <mergeCell ref="J638:J639"/>
    <mergeCell ref="K638:K639"/>
    <mergeCell ref="L638:L639"/>
    <mergeCell ref="L633:L634"/>
    <mergeCell ref="A635:A639"/>
    <mergeCell ref="F635:G635"/>
    <mergeCell ref="H635:L635"/>
    <mergeCell ref="B636:B637"/>
    <mergeCell ref="C636:C637"/>
    <mergeCell ref="D636:D637"/>
    <mergeCell ref="E636:E637"/>
    <mergeCell ref="F636:G637"/>
    <mergeCell ref="H636:I636"/>
    <mergeCell ref="F654:G655"/>
    <mergeCell ref="H654:I655"/>
    <mergeCell ref="J654:J655"/>
    <mergeCell ref="K654:K655"/>
    <mergeCell ref="L654:L655"/>
    <mergeCell ref="A656:A661"/>
    <mergeCell ref="F656:G656"/>
    <mergeCell ref="H656:L656"/>
    <mergeCell ref="B657:B659"/>
    <mergeCell ref="C657:C659"/>
    <mergeCell ref="A651:A655"/>
    <mergeCell ref="F651:G651"/>
    <mergeCell ref="H651:L651"/>
    <mergeCell ref="B652:B653"/>
    <mergeCell ref="C652:C653"/>
    <mergeCell ref="D652:D653"/>
    <mergeCell ref="E652:E653"/>
    <mergeCell ref="F652:G653"/>
    <mergeCell ref="H652:I652"/>
    <mergeCell ref="H653:I653"/>
    <mergeCell ref="K647:K648"/>
    <mergeCell ref="L647:L648"/>
    <mergeCell ref="F649:G650"/>
    <mergeCell ref="H649:I650"/>
    <mergeCell ref="J649:J650"/>
    <mergeCell ref="K649:K650"/>
    <mergeCell ref="L649:L650"/>
    <mergeCell ref="D646:D648"/>
    <mergeCell ref="E646:E648"/>
    <mergeCell ref="F646:G648"/>
    <mergeCell ref="H646:I646"/>
    <mergeCell ref="H647:I648"/>
    <mergeCell ref="J647:J648"/>
    <mergeCell ref="F665:G666"/>
    <mergeCell ref="H665:I666"/>
    <mergeCell ref="J665:J666"/>
    <mergeCell ref="K665:K666"/>
    <mergeCell ref="L665:L666"/>
    <mergeCell ref="A667:A671"/>
    <mergeCell ref="F667:G667"/>
    <mergeCell ref="H667:L667"/>
    <mergeCell ref="B668:B669"/>
    <mergeCell ref="C668:C669"/>
    <mergeCell ref="A662:A666"/>
    <mergeCell ref="F662:G662"/>
    <mergeCell ref="H662:L662"/>
    <mergeCell ref="B663:B664"/>
    <mergeCell ref="C663:C664"/>
    <mergeCell ref="D663:D664"/>
    <mergeCell ref="E663:E664"/>
    <mergeCell ref="F663:G664"/>
    <mergeCell ref="H663:I663"/>
    <mergeCell ref="H664:I664"/>
    <mergeCell ref="K658:K659"/>
    <mergeCell ref="L658:L659"/>
    <mergeCell ref="F660:G661"/>
    <mergeCell ref="H660:I661"/>
    <mergeCell ref="J660:J661"/>
    <mergeCell ref="K660:K661"/>
    <mergeCell ref="L660:L661"/>
    <mergeCell ref="D657:D659"/>
    <mergeCell ref="E657:E659"/>
    <mergeCell ref="F657:G659"/>
    <mergeCell ref="H657:I657"/>
    <mergeCell ref="H658:I659"/>
    <mergeCell ref="J658:J659"/>
    <mergeCell ref="H678:I678"/>
    <mergeCell ref="H679:I679"/>
    <mergeCell ref="F680:G681"/>
    <mergeCell ref="H680:I681"/>
    <mergeCell ref="J680:J681"/>
    <mergeCell ref="K680:K681"/>
    <mergeCell ref="K675:K676"/>
    <mergeCell ref="L675:L676"/>
    <mergeCell ref="A677:A681"/>
    <mergeCell ref="F677:G677"/>
    <mergeCell ref="H677:L677"/>
    <mergeCell ref="B678:B679"/>
    <mergeCell ref="C678:C679"/>
    <mergeCell ref="D678:D679"/>
    <mergeCell ref="E678:E679"/>
    <mergeCell ref="F678:G679"/>
    <mergeCell ref="F673:G674"/>
    <mergeCell ref="H673:I673"/>
    <mergeCell ref="H674:I674"/>
    <mergeCell ref="F675:G676"/>
    <mergeCell ref="H675:I676"/>
    <mergeCell ref="J675:J676"/>
    <mergeCell ref="J670:J671"/>
    <mergeCell ref="K670:K671"/>
    <mergeCell ref="L670:L671"/>
    <mergeCell ref="A672:A676"/>
    <mergeCell ref="F672:G672"/>
    <mergeCell ref="H672:L672"/>
    <mergeCell ref="B673:B674"/>
    <mergeCell ref="C673:C674"/>
    <mergeCell ref="D673:D674"/>
    <mergeCell ref="E673:E674"/>
    <mergeCell ref="D668:D669"/>
    <mergeCell ref="E668:E669"/>
    <mergeCell ref="F668:G669"/>
    <mergeCell ref="H668:I668"/>
    <mergeCell ref="H669:I669"/>
    <mergeCell ref="F670:G671"/>
    <mergeCell ref="H670:I671"/>
    <mergeCell ref="F691:G692"/>
    <mergeCell ref="H691:I692"/>
    <mergeCell ref="J691:J692"/>
    <mergeCell ref="K691:K692"/>
    <mergeCell ref="L691:L692"/>
    <mergeCell ref="A693:A697"/>
    <mergeCell ref="F693:G693"/>
    <mergeCell ref="H693:L693"/>
    <mergeCell ref="B694:B695"/>
    <mergeCell ref="C694:C695"/>
    <mergeCell ref="A688:A692"/>
    <mergeCell ref="F688:G688"/>
    <mergeCell ref="H688:L688"/>
    <mergeCell ref="B689:B690"/>
    <mergeCell ref="C689:C690"/>
    <mergeCell ref="D689:D690"/>
    <mergeCell ref="E689:E690"/>
    <mergeCell ref="F689:G690"/>
    <mergeCell ref="H689:I689"/>
    <mergeCell ref="H690:I690"/>
    <mergeCell ref="H684:I685"/>
    <mergeCell ref="J684:J685"/>
    <mergeCell ref="K684:K685"/>
    <mergeCell ref="L684:L685"/>
    <mergeCell ref="F686:G687"/>
    <mergeCell ref="H686:I687"/>
    <mergeCell ref="J686:J687"/>
    <mergeCell ref="K686:K687"/>
    <mergeCell ref="L686:L687"/>
    <mergeCell ref="L680:L681"/>
    <mergeCell ref="A682:A687"/>
    <mergeCell ref="F682:G682"/>
    <mergeCell ref="H682:L682"/>
    <mergeCell ref="B683:B685"/>
    <mergeCell ref="C683:C685"/>
    <mergeCell ref="D683:D685"/>
    <mergeCell ref="E683:E685"/>
    <mergeCell ref="F683:G685"/>
    <mergeCell ref="H683:I683"/>
    <mergeCell ref="H704:I704"/>
    <mergeCell ref="H705:I705"/>
    <mergeCell ref="F706:G707"/>
    <mergeCell ref="H706:I707"/>
    <mergeCell ref="J706:J707"/>
    <mergeCell ref="K706:K707"/>
    <mergeCell ref="K701:K702"/>
    <mergeCell ref="L701:L702"/>
    <mergeCell ref="A703:A707"/>
    <mergeCell ref="F703:G703"/>
    <mergeCell ref="H703:L703"/>
    <mergeCell ref="B704:B705"/>
    <mergeCell ref="C704:C705"/>
    <mergeCell ref="D704:D705"/>
    <mergeCell ref="E704:E705"/>
    <mergeCell ref="F704:G705"/>
    <mergeCell ref="F699:G700"/>
    <mergeCell ref="H699:I699"/>
    <mergeCell ref="H700:I700"/>
    <mergeCell ref="F701:G702"/>
    <mergeCell ref="H701:I702"/>
    <mergeCell ref="J701:J702"/>
    <mergeCell ref="J696:J697"/>
    <mergeCell ref="K696:K697"/>
    <mergeCell ref="L696:L697"/>
    <mergeCell ref="A698:A702"/>
    <mergeCell ref="F698:G698"/>
    <mergeCell ref="H698:L698"/>
    <mergeCell ref="B699:B700"/>
    <mergeCell ref="C699:C700"/>
    <mergeCell ref="D699:D700"/>
    <mergeCell ref="E699:E700"/>
    <mergeCell ref="D694:D695"/>
    <mergeCell ref="E694:E695"/>
    <mergeCell ref="F694:G695"/>
    <mergeCell ref="H694:I694"/>
    <mergeCell ref="H695:I695"/>
    <mergeCell ref="F696:G697"/>
    <mergeCell ref="H696:I697"/>
    <mergeCell ref="F716:G717"/>
    <mergeCell ref="H716:I717"/>
    <mergeCell ref="J716:J717"/>
    <mergeCell ref="K716:K717"/>
    <mergeCell ref="L716:L717"/>
    <mergeCell ref="A718:A722"/>
    <mergeCell ref="F718:G718"/>
    <mergeCell ref="H718:L718"/>
    <mergeCell ref="B719:B720"/>
    <mergeCell ref="C719:C720"/>
    <mergeCell ref="A713:A717"/>
    <mergeCell ref="F713:G713"/>
    <mergeCell ref="H713:L713"/>
    <mergeCell ref="B714:B715"/>
    <mergeCell ref="C714:C715"/>
    <mergeCell ref="D714:D715"/>
    <mergeCell ref="E714:E715"/>
    <mergeCell ref="F714:G715"/>
    <mergeCell ref="H714:I714"/>
    <mergeCell ref="H715:I715"/>
    <mergeCell ref="H710:I710"/>
    <mergeCell ref="F711:G712"/>
    <mergeCell ref="H711:I712"/>
    <mergeCell ref="J711:J712"/>
    <mergeCell ref="K711:K712"/>
    <mergeCell ref="L711:L712"/>
    <mergeCell ref="L706:L707"/>
    <mergeCell ref="A708:A712"/>
    <mergeCell ref="F708:G708"/>
    <mergeCell ref="H708:L708"/>
    <mergeCell ref="B709:B710"/>
    <mergeCell ref="C709:C710"/>
    <mergeCell ref="D709:D710"/>
    <mergeCell ref="E709:E710"/>
    <mergeCell ref="F709:G710"/>
    <mergeCell ref="H709:I709"/>
    <mergeCell ref="F727:G728"/>
    <mergeCell ref="H727:I728"/>
    <mergeCell ref="J727:J728"/>
    <mergeCell ref="K727:K728"/>
    <mergeCell ref="L727:L728"/>
    <mergeCell ref="A729:A734"/>
    <mergeCell ref="F729:G729"/>
    <mergeCell ref="H729:L729"/>
    <mergeCell ref="B730:B732"/>
    <mergeCell ref="C730:C732"/>
    <mergeCell ref="F724:G726"/>
    <mergeCell ref="H724:I724"/>
    <mergeCell ref="H725:I726"/>
    <mergeCell ref="J725:J726"/>
    <mergeCell ref="K725:K726"/>
    <mergeCell ref="L725:L726"/>
    <mergeCell ref="J721:J722"/>
    <mergeCell ref="K721:K722"/>
    <mergeCell ref="L721:L722"/>
    <mergeCell ref="A723:A728"/>
    <mergeCell ref="F723:G723"/>
    <mergeCell ref="H723:L723"/>
    <mergeCell ref="B724:B726"/>
    <mergeCell ref="C724:C726"/>
    <mergeCell ref="D724:D726"/>
    <mergeCell ref="E724:E726"/>
    <mergeCell ref="D719:D720"/>
    <mergeCell ref="E719:E720"/>
    <mergeCell ref="F719:G720"/>
    <mergeCell ref="H719:I719"/>
    <mergeCell ref="H720:I720"/>
    <mergeCell ref="F721:G722"/>
    <mergeCell ref="H721:I722"/>
    <mergeCell ref="F738:G739"/>
    <mergeCell ref="H738:I739"/>
    <mergeCell ref="J738:J739"/>
    <mergeCell ref="K738:K739"/>
    <mergeCell ref="L738:L739"/>
    <mergeCell ref="A740:A744"/>
    <mergeCell ref="F740:G740"/>
    <mergeCell ref="H740:L740"/>
    <mergeCell ref="B741:B742"/>
    <mergeCell ref="C741:C742"/>
    <mergeCell ref="A735:A739"/>
    <mergeCell ref="F735:G735"/>
    <mergeCell ref="H735:L735"/>
    <mergeCell ref="B736:B737"/>
    <mergeCell ref="C736:C737"/>
    <mergeCell ref="D736:D737"/>
    <mergeCell ref="E736:E737"/>
    <mergeCell ref="F736:G737"/>
    <mergeCell ref="H736:I736"/>
    <mergeCell ref="H737:I737"/>
    <mergeCell ref="K731:K732"/>
    <mergeCell ref="L731:L732"/>
    <mergeCell ref="F733:G734"/>
    <mergeCell ref="H733:I734"/>
    <mergeCell ref="J733:J734"/>
    <mergeCell ref="K733:K734"/>
    <mergeCell ref="L733:L734"/>
    <mergeCell ref="D730:D732"/>
    <mergeCell ref="E730:E732"/>
    <mergeCell ref="F730:G732"/>
    <mergeCell ref="H730:I730"/>
    <mergeCell ref="H731:I732"/>
    <mergeCell ref="J731:J732"/>
    <mergeCell ref="F749:G750"/>
    <mergeCell ref="H749:I750"/>
    <mergeCell ref="J749:J750"/>
    <mergeCell ref="K749:K750"/>
    <mergeCell ref="L749:L750"/>
    <mergeCell ref="A751:A755"/>
    <mergeCell ref="F751:G751"/>
    <mergeCell ref="H751:L751"/>
    <mergeCell ref="B752:B753"/>
    <mergeCell ref="C752:C753"/>
    <mergeCell ref="F746:G748"/>
    <mergeCell ref="H746:I746"/>
    <mergeCell ref="H747:I748"/>
    <mergeCell ref="J747:J748"/>
    <mergeCell ref="K747:K748"/>
    <mergeCell ref="L747:L748"/>
    <mergeCell ref="J743:J744"/>
    <mergeCell ref="K743:K744"/>
    <mergeCell ref="L743:L744"/>
    <mergeCell ref="A745:A750"/>
    <mergeCell ref="F745:G745"/>
    <mergeCell ref="H745:L745"/>
    <mergeCell ref="B746:B748"/>
    <mergeCell ref="C746:C748"/>
    <mergeCell ref="D746:D748"/>
    <mergeCell ref="E746:E748"/>
    <mergeCell ref="D741:D742"/>
    <mergeCell ref="E741:E742"/>
    <mergeCell ref="F741:G742"/>
    <mergeCell ref="H741:I741"/>
    <mergeCell ref="H742:I742"/>
    <mergeCell ref="F743:G744"/>
    <mergeCell ref="H743:I744"/>
    <mergeCell ref="H762:I762"/>
    <mergeCell ref="H763:I763"/>
    <mergeCell ref="F764:G765"/>
    <mergeCell ref="H764:I765"/>
    <mergeCell ref="J764:J765"/>
    <mergeCell ref="K764:K765"/>
    <mergeCell ref="K759:K760"/>
    <mergeCell ref="L759:L760"/>
    <mergeCell ref="A761:A765"/>
    <mergeCell ref="F761:G761"/>
    <mergeCell ref="H761:L761"/>
    <mergeCell ref="B762:B763"/>
    <mergeCell ref="C762:C763"/>
    <mergeCell ref="D762:D763"/>
    <mergeCell ref="E762:E763"/>
    <mergeCell ref="F762:G763"/>
    <mergeCell ref="F757:G758"/>
    <mergeCell ref="H757:I757"/>
    <mergeCell ref="H758:I758"/>
    <mergeCell ref="F759:G760"/>
    <mergeCell ref="H759:I760"/>
    <mergeCell ref="J759:J760"/>
    <mergeCell ref="J754:J755"/>
    <mergeCell ref="K754:K755"/>
    <mergeCell ref="L754:L755"/>
    <mergeCell ref="A756:A760"/>
    <mergeCell ref="F756:G756"/>
    <mergeCell ref="H756:L756"/>
    <mergeCell ref="B757:B758"/>
    <mergeCell ref="C757:C758"/>
    <mergeCell ref="D757:D758"/>
    <mergeCell ref="E757:E758"/>
    <mergeCell ref="D752:D753"/>
    <mergeCell ref="E752:E753"/>
    <mergeCell ref="F752:G753"/>
    <mergeCell ref="H752:I752"/>
    <mergeCell ref="H753:I753"/>
    <mergeCell ref="F754:G755"/>
    <mergeCell ref="H754:I755"/>
    <mergeCell ref="J775:J777"/>
    <mergeCell ref="K775:K777"/>
    <mergeCell ref="L775:L777"/>
    <mergeCell ref="F778:G779"/>
    <mergeCell ref="H778:I779"/>
    <mergeCell ref="J778:J779"/>
    <mergeCell ref="K778:K779"/>
    <mergeCell ref="L778:L779"/>
    <mergeCell ref="A773:A779"/>
    <mergeCell ref="F773:G773"/>
    <mergeCell ref="H773:L773"/>
    <mergeCell ref="B774:B777"/>
    <mergeCell ref="C774:C777"/>
    <mergeCell ref="D774:D777"/>
    <mergeCell ref="E774:E777"/>
    <mergeCell ref="F774:G777"/>
    <mergeCell ref="H774:I774"/>
    <mergeCell ref="H775:I777"/>
    <mergeCell ref="H768:I770"/>
    <mergeCell ref="J768:J770"/>
    <mergeCell ref="K768:K770"/>
    <mergeCell ref="L768:L770"/>
    <mergeCell ref="F771:G772"/>
    <mergeCell ref="H771:I772"/>
    <mergeCell ref="J771:J772"/>
    <mergeCell ref="K771:K772"/>
    <mergeCell ref="L771:L772"/>
    <mergeCell ref="L764:L765"/>
    <mergeCell ref="A766:A772"/>
    <mergeCell ref="F766:G766"/>
    <mergeCell ref="H766:L766"/>
    <mergeCell ref="B767:B770"/>
    <mergeCell ref="C767:C770"/>
    <mergeCell ref="D767:D770"/>
    <mergeCell ref="E767:E770"/>
    <mergeCell ref="F767:G770"/>
    <mergeCell ref="H767:I767"/>
    <mergeCell ref="J788:J789"/>
    <mergeCell ref="K788:K789"/>
    <mergeCell ref="L788:L789"/>
    <mergeCell ref="A790:A794"/>
    <mergeCell ref="F790:G790"/>
    <mergeCell ref="H790:L790"/>
    <mergeCell ref="B791:B792"/>
    <mergeCell ref="C791:C792"/>
    <mergeCell ref="D791:D792"/>
    <mergeCell ref="E791:E792"/>
    <mergeCell ref="D786:D787"/>
    <mergeCell ref="E786:E787"/>
    <mergeCell ref="F786:G787"/>
    <mergeCell ref="H786:I786"/>
    <mergeCell ref="H787:I787"/>
    <mergeCell ref="F788:G789"/>
    <mergeCell ref="H788:I789"/>
    <mergeCell ref="F783:G784"/>
    <mergeCell ref="H783:I784"/>
    <mergeCell ref="J783:J784"/>
    <mergeCell ref="K783:K784"/>
    <mergeCell ref="L783:L784"/>
    <mergeCell ref="A785:A789"/>
    <mergeCell ref="F785:G785"/>
    <mergeCell ref="H785:L785"/>
    <mergeCell ref="B786:B787"/>
    <mergeCell ref="C786:C787"/>
    <mergeCell ref="A780:A784"/>
    <mergeCell ref="F780:G780"/>
    <mergeCell ref="H780:L780"/>
    <mergeCell ref="B781:B782"/>
    <mergeCell ref="C781:C782"/>
    <mergeCell ref="D781:D782"/>
    <mergeCell ref="E781:E782"/>
    <mergeCell ref="F781:G782"/>
    <mergeCell ref="H781:I781"/>
    <mergeCell ref="H782:I782"/>
    <mergeCell ref="H802:I802"/>
    <mergeCell ref="F803:G804"/>
    <mergeCell ref="H803:I804"/>
    <mergeCell ref="J803:J804"/>
    <mergeCell ref="K803:K804"/>
    <mergeCell ref="L803:L804"/>
    <mergeCell ref="L798:L799"/>
    <mergeCell ref="A800:A804"/>
    <mergeCell ref="F800:G800"/>
    <mergeCell ref="H800:L800"/>
    <mergeCell ref="B801:B802"/>
    <mergeCell ref="C801:C802"/>
    <mergeCell ref="D801:D802"/>
    <mergeCell ref="E801:E802"/>
    <mergeCell ref="F801:G802"/>
    <mergeCell ref="H801:I801"/>
    <mergeCell ref="H796:I796"/>
    <mergeCell ref="H797:I797"/>
    <mergeCell ref="F798:G799"/>
    <mergeCell ref="H798:I799"/>
    <mergeCell ref="J798:J799"/>
    <mergeCell ref="K798:K799"/>
    <mergeCell ref="K793:K794"/>
    <mergeCell ref="L793:L794"/>
    <mergeCell ref="A795:A799"/>
    <mergeCell ref="F795:G795"/>
    <mergeCell ref="H795:L795"/>
    <mergeCell ref="B796:B797"/>
    <mergeCell ref="C796:C797"/>
    <mergeCell ref="D796:D797"/>
    <mergeCell ref="E796:E797"/>
    <mergeCell ref="F796:G797"/>
    <mergeCell ref="F791:G792"/>
    <mergeCell ref="H791:I791"/>
    <mergeCell ref="H792:I792"/>
    <mergeCell ref="F793:G794"/>
    <mergeCell ref="H793:I794"/>
    <mergeCell ref="J793:J794"/>
    <mergeCell ref="J813:J814"/>
    <mergeCell ref="K813:K814"/>
    <mergeCell ref="L813:L814"/>
    <mergeCell ref="A815:A819"/>
    <mergeCell ref="F815:G815"/>
    <mergeCell ref="H815:L815"/>
    <mergeCell ref="B816:B817"/>
    <mergeCell ref="C816:C817"/>
    <mergeCell ref="D816:D817"/>
    <mergeCell ref="E816:E817"/>
    <mergeCell ref="D811:D812"/>
    <mergeCell ref="E811:E812"/>
    <mergeCell ref="F811:G812"/>
    <mergeCell ref="H811:I811"/>
    <mergeCell ref="H812:I812"/>
    <mergeCell ref="F813:G814"/>
    <mergeCell ref="H813:I814"/>
    <mergeCell ref="F808:G809"/>
    <mergeCell ref="H808:I809"/>
    <mergeCell ref="J808:J809"/>
    <mergeCell ref="K808:K809"/>
    <mergeCell ref="L808:L809"/>
    <mergeCell ref="A810:A814"/>
    <mergeCell ref="F810:G810"/>
    <mergeCell ref="H810:L810"/>
    <mergeCell ref="B811:B812"/>
    <mergeCell ref="C811:C812"/>
    <mergeCell ref="A805:A809"/>
    <mergeCell ref="F805:G805"/>
    <mergeCell ref="H805:L805"/>
    <mergeCell ref="B806:B807"/>
    <mergeCell ref="C806:C807"/>
    <mergeCell ref="D806:D807"/>
    <mergeCell ref="E806:E807"/>
    <mergeCell ref="F806:G807"/>
    <mergeCell ref="H806:I806"/>
    <mergeCell ref="H807:I807"/>
    <mergeCell ref="H827:I827"/>
    <mergeCell ref="F828:G829"/>
    <mergeCell ref="H828:I829"/>
    <mergeCell ref="J828:J829"/>
    <mergeCell ref="K828:K829"/>
    <mergeCell ref="L828:L829"/>
    <mergeCell ref="L823:L824"/>
    <mergeCell ref="A825:A829"/>
    <mergeCell ref="F825:G825"/>
    <mergeCell ref="H825:L825"/>
    <mergeCell ref="B826:B827"/>
    <mergeCell ref="C826:C827"/>
    <mergeCell ref="D826:D827"/>
    <mergeCell ref="E826:E827"/>
    <mergeCell ref="F826:G827"/>
    <mergeCell ref="H826:I826"/>
    <mergeCell ref="H821:I821"/>
    <mergeCell ref="H822:I822"/>
    <mergeCell ref="F823:G824"/>
    <mergeCell ref="H823:I824"/>
    <mergeCell ref="J823:J824"/>
    <mergeCell ref="K823:K824"/>
    <mergeCell ref="K818:K819"/>
    <mergeCell ref="L818:L819"/>
    <mergeCell ref="A820:A824"/>
    <mergeCell ref="F820:G820"/>
    <mergeCell ref="H820:L820"/>
    <mergeCell ref="B821:B822"/>
    <mergeCell ref="C821:C822"/>
    <mergeCell ref="D821:D822"/>
    <mergeCell ref="E821:E822"/>
    <mergeCell ref="F821:G822"/>
    <mergeCell ref="F816:G817"/>
    <mergeCell ref="H816:I816"/>
    <mergeCell ref="H817:I817"/>
    <mergeCell ref="F818:G819"/>
    <mergeCell ref="H818:I819"/>
    <mergeCell ref="J818:J819"/>
    <mergeCell ref="J843:J844"/>
    <mergeCell ref="K843:K844"/>
    <mergeCell ref="L843:L844"/>
    <mergeCell ref="F845:G846"/>
    <mergeCell ref="H845:I846"/>
    <mergeCell ref="J845:J846"/>
    <mergeCell ref="K845:K846"/>
    <mergeCell ref="L845:L846"/>
    <mergeCell ref="A841:A846"/>
    <mergeCell ref="F841:G841"/>
    <mergeCell ref="H841:L841"/>
    <mergeCell ref="B842:B844"/>
    <mergeCell ref="C842:C844"/>
    <mergeCell ref="D842:D844"/>
    <mergeCell ref="E842:E844"/>
    <mergeCell ref="F842:G844"/>
    <mergeCell ref="H842:I842"/>
    <mergeCell ref="H843:I844"/>
    <mergeCell ref="K837:K838"/>
    <mergeCell ref="L837:L838"/>
    <mergeCell ref="F839:G840"/>
    <mergeCell ref="H839:I840"/>
    <mergeCell ref="J839:J840"/>
    <mergeCell ref="K839:K840"/>
    <mergeCell ref="L839:L840"/>
    <mergeCell ref="D836:D838"/>
    <mergeCell ref="E836:E838"/>
    <mergeCell ref="F836:G838"/>
    <mergeCell ref="H836:I836"/>
    <mergeCell ref="H837:I838"/>
    <mergeCell ref="J837:J838"/>
    <mergeCell ref="F833:G834"/>
    <mergeCell ref="H833:I834"/>
    <mergeCell ref="J833:J834"/>
    <mergeCell ref="K833:K834"/>
    <mergeCell ref="L833:L834"/>
    <mergeCell ref="A835:A840"/>
    <mergeCell ref="F835:G835"/>
    <mergeCell ref="H835:L835"/>
    <mergeCell ref="B836:B838"/>
    <mergeCell ref="C836:C838"/>
    <mergeCell ref="A830:A834"/>
    <mergeCell ref="F830:G830"/>
    <mergeCell ref="H830:L830"/>
    <mergeCell ref="B831:B832"/>
    <mergeCell ref="C831:C832"/>
    <mergeCell ref="D831:D832"/>
    <mergeCell ref="E831:E832"/>
    <mergeCell ref="F831:G832"/>
    <mergeCell ref="H831:I831"/>
    <mergeCell ref="H832:I832"/>
    <mergeCell ref="J855:J856"/>
    <mergeCell ref="K855:K856"/>
    <mergeCell ref="L855:L856"/>
    <mergeCell ref="F857:G858"/>
    <mergeCell ref="H857:I858"/>
    <mergeCell ref="J857:J858"/>
    <mergeCell ref="K857:K858"/>
    <mergeCell ref="L857:L858"/>
    <mergeCell ref="A853:A858"/>
    <mergeCell ref="F853:G853"/>
    <mergeCell ref="H853:L853"/>
    <mergeCell ref="B854:B856"/>
    <mergeCell ref="C854:C856"/>
    <mergeCell ref="D854:D856"/>
    <mergeCell ref="E854:E856"/>
    <mergeCell ref="F854:G856"/>
    <mergeCell ref="H854:I854"/>
    <mergeCell ref="H855:I856"/>
    <mergeCell ref="J849:J850"/>
    <mergeCell ref="K849:K850"/>
    <mergeCell ref="L849:L850"/>
    <mergeCell ref="F851:G852"/>
    <mergeCell ref="H851:I852"/>
    <mergeCell ref="J851:J852"/>
    <mergeCell ref="K851:K852"/>
    <mergeCell ref="L851:L852"/>
    <mergeCell ref="A847:A852"/>
    <mergeCell ref="F847:G847"/>
    <mergeCell ref="H847:L847"/>
    <mergeCell ref="B848:B850"/>
    <mergeCell ref="C848:C850"/>
    <mergeCell ref="D848:D850"/>
    <mergeCell ref="E848:E850"/>
    <mergeCell ref="F848:G850"/>
    <mergeCell ref="H848:I848"/>
    <mergeCell ref="H849:I850"/>
    <mergeCell ref="J867:J869"/>
    <mergeCell ref="K867:K869"/>
    <mergeCell ref="L867:L869"/>
    <mergeCell ref="F870:G871"/>
    <mergeCell ref="H870:I871"/>
    <mergeCell ref="J870:J871"/>
    <mergeCell ref="K870:K871"/>
    <mergeCell ref="L870:L871"/>
    <mergeCell ref="A865:A871"/>
    <mergeCell ref="F865:G865"/>
    <mergeCell ref="H865:L865"/>
    <mergeCell ref="B866:B869"/>
    <mergeCell ref="C866:C869"/>
    <mergeCell ref="D866:D869"/>
    <mergeCell ref="E866:E869"/>
    <mergeCell ref="F866:G869"/>
    <mergeCell ref="H866:I866"/>
    <mergeCell ref="H867:I869"/>
    <mergeCell ref="J861:J862"/>
    <mergeCell ref="K861:K862"/>
    <mergeCell ref="L861:L862"/>
    <mergeCell ref="F863:G864"/>
    <mergeCell ref="H863:I864"/>
    <mergeCell ref="J863:J864"/>
    <mergeCell ref="K863:K864"/>
    <mergeCell ref="L863:L864"/>
    <mergeCell ref="A859:A864"/>
    <mergeCell ref="F859:G859"/>
    <mergeCell ref="H859:L859"/>
    <mergeCell ref="B860:B862"/>
    <mergeCell ref="C860:C862"/>
    <mergeCell ref="D860:D862"/>
    <mergeCell ref="E860:E862"/>
    <mergeCell ref="F860:G862"/>
    <mergeCell ref="H860:I860"/>
    <mergeCell ref="H861:I862"/>
    <mergeCell ref="J881:J882"/>
    <mergeCell ref="K881:K882"/>
    <mergeCell ref="L881:L882"/>
    <mergeCell ref="F883:G884"/>
    <mergeCell ref="H883:I884"/>
    <mergeCell ref="J883:J884"/>
    <mergeCell ref="K883:K884"/>
    <mergeCell ref="L883:L884"/>
    <mergeCell ref="A879:A884"/>
    <mergeCell ref="F879:G879"/>
    <mergeCell ref="H879:L879"/>
    <mergeCell ref="B880:B882"/>
    <mergeCell ref="C880:C882"/>
    <mergeCell ref="D880:D882"/>
    <mergeCell ref="E880:E882"/>
    <mergeCell ref="F880:G882"/>
    <mergeCell ref="H880:I880"/>
    <mergeCell ref="H881:I882"/>
    <mergeCell ref="J874:J876"/>
    <mergeCell ref="K874:K876"/>
    <mergeCell ref="L874:L876"/>
    <mergeCell ref="F877:G878"/>
    <mergeCell ref="H877:I878"/>
    <mergeCell ref="J877:J878"/>
    <mergeCell ref="K877:K878"/>
    <mergeCell ref="L877:L878"/>
    <mergeCell ref="A872:A878"/>
    <mergeCell ref="F872:G872"/>
    <mergeCell ref="H872:L872"/>
    <mergeCell ref="B873:B876"/>
    <mergeCell ref="C873:C876"/>
    <mergeCell ref="D873:D876"/>
    <mergeCell ref="E873:E876"/>
    <mergeCell ref="F873:G876"/>
    <mergeCell ref="H873:I873"/>
    <mergeCell ref="H874:I876"/>
    <mergeCell ref="D897:D898"/>
    <mergeCell ref="E897:E898"/>
    <mergeCell ref="F897:G898"/>
    <mergeCell ref="H897:I897"/>
    <mergeCell ref="H898:I898"/>
    <mergeCell ref="F899:G900"/>
    <mergeCell ref="H899:I900"/>
    <mergeCell ref="F894:G895"/>
    <mergeCell ref="H894:I895"/>
    <mergeCell ref="J894:J895"/>
    <mergeCell ref="K894:K895"/>
    <mergeCell ref="L894:L895"/>
    <mergeCell ref="A896:A900"/>
    <mergeCell ref="F896:G896"/>
    <mergeCell ref="H896:L896"/>
    <mergeCell ref="B897:B898"/>
    <mergeCell ref="C897:C898"/>
    <mergeCell ref="A891:A895"/>
    <mergeCell ref="F891:G891"/>
    <mergeCell ref="H891:L891"/>
    <mergeCell ref="B892:B893"/>
    <mergeCell ref="C892:C893"/>
    <mergeCell ref="D892:D893"/>
    <mergeCell ref="E892:E893"/>
    <mergeCell ref="F892:G893"/>
    <mergeCell ref="H892:I892"/>
    <mergeCell ref="H893:I893"/>
    <mergeCell ref="J887:J888"/>
    <mergeCell ref="K887:K888"/>
    <mergeCell ref="L887:L888"/>
    <mergeCell ref="F889:G890"/>
    <mergeCell ref="H889:I890"/>
    <mergeCell ref="J889:J890"/>
    <mergeCell ref="K889:K890"/>
    <mergeCell ref="L889:L890"/>
    <mergeCell ref="A885:A890"/>
    <mergeCell ref="F885:G885"/>
    <mergeCell ref="H885:L885"/>
    <mergeCell ref="B886:B888"/>
    <mergeCell ref="C886:C888"/>
    <mergeCell ref="D886:D888"/>
    <mergeCell ref="E886:E888"/>
    <mergeCell ref="F886:G888"/>
    <mergeCell ref="H886:I886"/>
    <mergeCell ref="H887:I888"/>
    <mergeCell ref="K909:K910"/>
    <mergeCell ref="L909:L910"/>
    <mergeCell ref="F911:G912"/>
    <mergeCell ref="H911:I912"/>
    <mergeCell ref="J911:J912"/>
    <mergeCell ref="K911:K912"/>
    <mergeCell ref="L911:L912"/>
    <mergeCell ref="D908:D910"/>
    <mergeCell ref="E908:E910"/>
    <mergeCell ref="F908:G910"/>
    <mergeCell ref="H908:I908"/>
    <mergeCell ref="H909:I910"/>
    <mergeCell ref="J909:J910"/>
    <mergeCell ref="F905:G906"/>
    <mergeCell ref="H905:I906"/>
    <mergeCell ref="J905:J906"/>
    <mergeCell ref="K905:K906"/>
    <mergeCell ref="L905:L906"/>
    <mergeCell ref="A907:A912"/>
    <mergeCell ref="F907:G907"/>
    <mergeCell ref="H907:L907"/>
    <mergeCell ref="B908:B910"/>
    <mergeCell ref="C908:C910"/>
    <mergeCell ref="F902:G904"/>
    <mergeCell ref="H902:I902"/>
    <mergeCell ref="H903:I904"/>
    <mergeCell ref="J903:J904"/>
    <mergeCell ref="K903:K904"/>
    <mergeCell ref="L903:L904"/>
    <mergeCell ref="J899:J900"/>
    <mergeCell ref="K899:K900"/>
    <mergeCell ref="L899:L900"/>
    <mergeCell ref="A901:A906"/>
    <mergeCell ref="F901:G901"/>
    <mergeCell ref="H901:L901"/>
    <mergeCell ref="B902:B904"/>
    <mergeCell ref="C902:C904"/>
    <mergeCell ref="D902:D904"/>
    <mergeCell ref="E902:E904"/>
    <mergeCell ref="K920:K921"/>
    <mergeCell ref="L920:L921"/>
    <mergeCell ref="F922:G923"/>
    <mergeCell ref="H922:I923"/>
    <mergeCell ref="J922:J923"/>
    <mergeCell ref="K922:K923"/>
    <mergeCell ref="L922:L923"/>
    <mergeCell ref="D919:D921"/>
    <mergeCell ref="E919:E921"/>
    <mergeCell ref="F919:G921"/>
    <mergeCell ref="H919:I919"/>
    <mergeCell ref="H920:I921"/>
    <mergeCell ref="J920:J921"/>
    <mergeCell ref="F916:G917"/>
    <mergeCell ref="H916:I917"/>
    <mergeCell ref="J916:J917"/>
    <mergeCell ref="K916:K917"/>
    <mergeCell ref="L916:L917"/>
    <mergeCell ref="A918:A923"/>
    <mergeCell ref="F918:G918"/>
    <mergeCell ref="H918:L918"/>
    <mergeCell ref="B919:B921"/>
    <mergeCell ref="C919:C921"/>
    <mergeCell ref="A913:A917"/>
    <mergeCell ref="F913:G913"/>
    <mergeCell ref="H913:L913"/>
    <mergeCell ref="B914:B915"/>
    <mergeCell ref="C914:C915"/>
    <mergeCell ref="D914:D915"/>
    <mergeCell ref="E914:E915"/>
    <mergeCell ref="F914:G915"/>
    <mergeCell ref="H914:I914"/>
    <mergeCell ref="H915:I915"/>
    <mergeCell ref="D936:D937"/>
    <mergeCell ref="E936:E937"/>
    <mergeCell ref="F936:G937"/>
    <mergeCell ref="H936:I936"/>
    <mergeCell ref="H937:I937"/>
    <mergeCell ref="F938:G939"/>
    <mergeCell ref="H938:I939"/>
    <mergeCell ref="F933:G934"/>
    <mergeCell ref="H933:I934"/>
    <mergeCell ref="J933:J934"/>
    <mergeCell ref="K933:K934"/>
    <mergeCell ref="L933:L934"/>
    <mergeCell ref="A935:A939"/>
    <mergeCell ref="F935:G935"/>
    <mergeCell ref="H935:L935"/>
    <mergeCell ref="B936:B937"/>
    <mergeCell ref="C936:C937"/>
    <mergeCell ref="A930:A934"/>
    <mergeCell ref="F930:G930"/>
    <mergeCell ref="H930:L930"/>
    <mergeCell ref="B931:B932"/>
    <mergeCell ref="C931:C932"/>
    <mergeCell ref="D931:D932"/>
    <mergeCell ref="E931:E932"/>
    <mergeCell ref="F931:G932"/>
    <mergeCell ref="H931:I931"/>
    <mergeCell ref="H932:I932"/>
    <mergeCell ref="J926:J927"/>
    <mergeCell ref="K926:K927"/>
    <mergeCell ref="L926:L927"/>
    <mergeCell ref="F928:G929"/>
    <mergeCell ref="H928:I929"/>
    <mergeCell ref="J928:J929"/>
    <mergeCell ref="K928:K929"/>
    <mergeCell ref="L928:L929"/>
    <mergeCell ref="A924:A929"/>
    <mergeCell ref="F924:G924"/>
    <mergeCell ref="H924:L924"/>
    <mergeCell ref="B925:B927"/>
    <mergeCell ref="C925:C927"/>
    <mergeCell ref="D925:D927"/>
    <mergeCell ref="E925:E927"/>
    <mergeCell ref="F925:G927"/>
    <mergeCell ref="H925:I925"/>
    <mergeCell ref="H926:I927"/>
    <mergeCell ref="H946:I946"/>
    <mergeCell ref="H947:I948"/>
    <mergeCell ref="J947:J948"/>
    <mergeCell ref="K947:K948"/>
    <mergeCell ref="L947:L948"/>
    <mergeCell ref="F949:G950"/>
    <mergeCell ref="H949:I950"/>
    <mergeCell ref="J949:J950"/>
    <mergeCell ref="K949:K950"/>
    <mergeCell ref="L949:L950"/>
    <mergeCell ref="K943:K944"/>
    <mergeCell ref="L943:L944"/>
    <mergeCell ref="A945:A950"/>
    <mergeCell ref="F945:G945"/>
    <mergeCell ref="H945:L945"/>
    <mergeCell ref="B946:B948"/>
    <mergeCell ref="C946:C948"/>
    <mergeCell ref="D946:D948"/>
    <mergeCell ref="E946:E948"/>
    <mergeCell ref="F946:G948"/>
    <mergeCell ref="F941:G942"/>
    <mergeCell ref="H941:I941"/>
    <mergeCell ref="H942:I942"/>
    <mergeCell ref="F943:G944"/>
    <mergeCell ref="H943:I944"/>
    <mergeCell ref="J943:J944"/>
    <mergeCell ref="J938:J939"/>
    <mergeCell ref="K938:K939"/>
    <mergeCell ref="L938:L939"/>
    <mergeCell ref="A940:A944"/>
    <mergeCell ref="F940:G940"/>
    <mergeCell ref="H940:L940"/>
    <mergeCell ref="B941:B942"/>
    <mergeCell ref="C941:C942"/>
    <mergeCell ref="D941:D942"/>
    <mergeCell ref="E941:E942"/>
    <mergeCell ref="D963:D964"/>
    <mergeCell ref="E963:E964"/>
    <mergeCell ref="F963:G964"/>
    <mergeCell ref="H963:I963"/>
    <mergeCell ref="H964:I964"/>
    <mergeCell ref="F965:G966"/>
    <mergeCell ref="H965:I966"/>
    <mergeCell ref="F960:G961"/>
    <mergeCell ref="H960:I961"/>
    <mergeCell ref="J960:J961"/>
    <mergeCell ref="K960:K961"/>
    <mergeCell ref="L960:L961"/>
    <mergeCell ref="A962:A966"/>
    <mergeCell ref="F962:G962"/>
    <mergeCell ref="H962:L962"/>
    <mergeCell ref="B963:B964"/>
    <mergeCell ref="C963:C964"/>
    <mergeCell ref="A957:A961"/>
    <mergeCell ref="F957:G957"/>
    <mergeCell ref="H957:L957"/>
    <mergeCell ref="B958:B959"/>
    <mergeCell ref="C958:C959"/>
    <mergeCell ref="D958:D959"/>
    <mergeCell ref="E958:E959"/>
    <mergeCell ref="F958:G959"/>
    <mergeCell ref="H958:I958"/>
    <mergeCell ref="H959:I959"/>
    <mergeCell ref="J953:J954"/>
    <mergeCell ref="K953:K954"/>
    <mergeCell ref="L953:L954"/>
    <mergeCell ref="F955:G956"/>
    <mergeCell ref="H955:I956"/>
    <mergeCell ref="J955:J956"/>
    <mergeCell ref="K955:K956"/>
    <mergeCell ref="L955:L956"/>
    <mergeCell ref="A951:A956"/>
    <mergeCell ref="F951:G951"/>
    <mergeCell ref="H951:L951"/>
    <mergeCell ref="B952:B954"/>
    <mergeCell ref="C952:C954"/>
    <mergeCell ref="D952:D954"/>
    <mergeCell ref="E952:E954"/>
    <mergeCell ref="F952:G954"/>
    <mergeCell ref="H952:I952"/>
    <mergeCell ref="H953:I954"/>
    <mergeCell ref="K975:K976"/>
    <mergeCell ref="L975:L976"/>
    <mergeCell ref="F977:G978"/>
    <mergeCell ref="H977:I978"/>
    <mergeCell ref="J977:J978"/>
    <mergeCell ref="K977:K978"/>
    <mergeCell ref="L977:L978"/>
    <mergeCell ref="D974:D976"/>
    <mergeCell ref="E974:E976"/>
    <mergeCell ref="F974:G976"/>
    <mergeCell ref="H974:I974"/>
    <mergeCell ref="H975:I976"/>
    <mergeCell ref="J975:J976"/>
    <mergeCell ref="F971:G972"/>
    <mergeCell ref="H971:I972"/>
    <mergeCell ref="J971:J972"/>
    <mergeCell ref="K971:K972"/>
    <mergeCell ref="L971:L972"/>
    <mergeCell ref="A973:A978"/>
    <mergeCell ref="F973:G973"/>
    <mergeCell ref="H973:L973"/>
    <mergeCell ref="B974:B976"/>
    <mergeCell ref="C974:C976"/>
    <mergeCell ref="F968:G970"/>
    <mergeCell ref="H968:I968"/>
    <mergeCell ref="H969:I970"/>
    <mergeCell ref="J969:J970"/>
    <mergeCell ref="K969:K970"/>
    <mergeCell ref="L969:L970"/>
    <mergeCell ref="J965:J966"/>
    <mergeCell ref="K965:K966"/>
    <mergeCell ref="L965:L966"/>
    <mergeCell ref="A967:A972"/>
    <mergeCell ref="F967:G967"/>
    <mergeCell ref="H967:L967"/>
    <mergeCell ref="B968:B970"/>
    <mergeCell ref="C968:C970"/>
    <mergeCell ref="D968:D970"/>
    <mergeCell ref="E968:E970"/>
    <mergeCell ref="D991:D992"/>
    <mergeCell ref="E991:E992"/>
    <mergeCell ref="F991:G992"/>
    <mergeCell ref="H991:I991"/>
    <mergeCell ref="H992:I992"/>
    <mergeCell ref="F993:G994"/>
    <mergeCell ref="H993:I994"/>
    <mergeCell ref="F988:G989"/>
    <mergeCell ref="H988:I989"/>
    <mergeCell ref="J988:J989"/>
    <mergeCell ref="K988:K989"/>
    <mergeCell ref="L988:L989"/>
    <mergeCell ref="A990:A994"/>
    <mergeCell ref="F990:G990"/>
    <mergeCell ref="H990:L990"/>
    <mergeCell ref="B991:B992"/>
    <mergeCell ref="C991:C992"/>
    <mergeCell ref="A985:A989"/>
    <mergeCell ref="F985:G985"/>
    <mergeCell ref="H985:L985"/>
    <mergeCell ref="B986:B987"/>
    <mergeCell ref="C986:C987"/>
    <mergeCell ref="D986:D987"/>
    <mergeCell ref="E986:E987"/>
    <mergeCell ref="F986:G987"/>
    <mergeCell ref="H986:I986"/>
    <mergeCell ref="H987:I987"/>
    <mergeCell ref="J981:J982"/>
    <mergeCell ref="K981:K982"/>
    <mergeCell ref="L981:L982"/>
    <mergeCell ref="F983:G984"/>
    <mergeCell ref="H983:I984"/>
    <mergeCell ref="J983:J984"/>
    <mergeCell ref="K983:K984"/>
    <mergeCell ref="L983:L984"/>
    <mergeCell ref="A979:A984"/>
    <mergeCell ref="F979:G979"/>
    <mergeCell ref="H979:L979"/>
    <mergeCell ref="B980:B982"/>
    <mergeCell ref="C980:C982"/>
    <mergeCell ref="D980:D982"/>
    <mergeCell ref="E980:E982"/>
    <mergeCell ref="F980:G982"/>
    <mergeCell ref="H980:I980"/>
    <mergeCell ref="H981:I982"/>
    <mergeCell ref="D1002:D1003"/>
    <mergeCell ref="E1002:E1003"/>
    <mergeCell ref="F1002:G1003"/>
    <mergeCell ref="H1002:I1002"/>
    <mergeCell ref="H1003:I1003"/>
    <mergeCell ref="F1004:G1005"/>
    <mergeCell ref="H1004:I1005"/>
    <mergeCell ref="F999:G1000"/>
    <mergeCell ref="H999:I1000"/>
    <mergeCell ref="J999:J1000"/>
    <mergeCell ref="K999:K1000"/>
    <mergeCell ref="L999:L1000"/>
    <mergeCell ref="A1001:A1005"/>
    <mergeCell ref="F1001:G1001"/>
    <mergeCell ref="H1001:L1001"/>
    <mergeCell ref="B1002:B1003"/>
    <mergeCell ref="C1002:C1003"/>
    <mergeCell ref="F996:G998"/>
    <mergeCell ref="H996:I996"/>
    <mergeCell ref="H997:I998"/>
    <mergeCell ref="J997:J998"/>
    <mergeCell ref="K997:K998"/>
    <mergeCell ref="L997:L998"/>
    <mergeCell ref="J993:J994"/>
    <mergeCell ref="K993:K994"/>
    <mergeCell ref="L993:L994"/>
    <mergeCell ref="A995:A1000"/>
    <mergeCell ref="F995:G995"/>
    <mergeCell ref="H995:L995"/>
    <mergeCell ref="B996:B998"/>
    <mergeCell ref="C996:C998"/>
    <mergeCell ref="D996:D998"/>
    <mergeCell ref="E996:E998"/>
    <mergeCell ref="H1012:I1012"/>
    <mergeCell ref="H1013:I1014"/>
    <mergeCell ref="J1013:J1014"/>
    <mergeCell ref="K1013:K1014"/>
    <mergeCell ref="L1013:L1014"/>
    <mergeCell ref="F1015:G1016"/>
    <mergeCell ref="H1015:I1016"/>
    <mergeCell ref="J1015:J1016"/>
    <mergeCell ref="K1015:K1016"/>
    <mergeCell ref="L1015:L1016"/>
    <mergeCell ref="K1009:K1010"/>
    <mergeCell ref="L1009:L1010"/>
    <mergeCell ref="A1011:A1016"/>
    <mergeCell ref="F1011:G1011"/>
    <mergeCell ref="H1011:L1011"/>
    <mergeCell ref="B1012:B1014"/>
    <mergeCell ref="C1012:C1014"/>
    <mergeCell ref="D1012:D1014"/>
    <mergeCell ref="E1012:E1014"/>
    <mergeCell ref="F1012:G1014"/>
    <mergeCell ref="F1007:G1008"/>
    <mergeCell ref="H1007:I1007"/>
    <mergeCell ref="H1008:I1008"/>
    <mergeCell ref="F1009:G1010"/>
    <mergeCell ref="H1009:I1010"/>
    <mergeCell ref="J1009:J1010"/>
    <mergeCell ref="J1004:J1005"/>
    <mergeCell ref="K1004:K1005"/>
    <mergeCell ref="L1004:L1005"/>
    <mergeCell ref="A1006:A1010"/>
    <mergeCell ref="F1006:G1006"/>
    <mergeCell ref="H1006:L1006"/>
    <mergeCell ref="B1007:B1008"/>
    <mergeCell ref="C1007:C1008"/>
    <mergeCell ref="D1007:D1008"/>
    <mergeCell ref="E1007:E1008"/>
    <mergeCell ref="J1030:J1031"/>
    <mergeCell ref="K1030:K1031"/>
    <mergeCell ref="L1030:L1031"/>
    <mergeCell ref="F1032:G1033"/>
    <mergeCell ref="H1032:I1033"/>
    <mergeCell ref="J1032:J1033"/>
    <mergeCell ref="K1032:K1033"/>
    <mergeCell ref="L1032:L1033"/>
    <mergeCell ref="A1028:A1033"/>
    <mergeCell ref="F1028:G1028"/>
    <mergeCell ref="H1028:L1028"/>
    <mergeCell ref="B1029:B1031"/>
    <mergeCell ref="C1029:C1031"/>
    <mergeCell ref="D1029:D1031"/>
    <mergeCell ref="E1029:E1031"/>
    <mergeCell ref="F1029:G1031"/>
    <mergeCell ref="H1029:I1029"/>
    <mergeCell ref="H1030:I1031"/>
    <mergeCell ref="K1024:K1025"/>
    <mergeCell ref="L1024:L1025"/>
    <mergeCell ref="F1026:G1027"/>
    <mergeCell ref="H1026:I1027"/>
    <mergeCell ref="J1026:J1027"/>
    <mergeCell ref="K1026:K1027"/>
    <mergeCell ref="L1026:L1027"/>
    <mergeCell ref="D1023:D1025"/>
    <mergeCell ref="E1023:E1025"/>
    <mergeCell ref="F1023:G1025"/>
    <mergeCell ref="H1023:I1023"/>
    <mergeCell ref="H1024:I1025"/>
    <mergeCell ref="J1024:J1025"/>
    <mergeCell ref="F1020:G1021"/>
    <mergeCell ref="H1020:I1021"/>
    <mergeCell ref="J1020:J1021"/>
    <mergeCell ref="K1020:K1021"/>
    <mergeCell ref="L1020:L1021"/>
    <mergeCell ref="A1022:A1027"/>
    <mergeCell ref="F1022:G1022"/>
    <mergeCell ref="H1022:L1022"/>
    <mergeCell ref="B1023:B1025"/>
    <mergeCell ref="C1023:C1025"/>
    <mergeCell ref="A1017:A1021"/>
    <mergeCell ref="F1017:G1017"/>
    <mergeCell ref="H1017:L1017"/>
    <mergeCell ref="B1018:B1019"/>
    <mergeCell ref="C1018:C1019"/>
    <mergeCell ref="D1018:D1019"/>
    <mergeCell ref="E1018:E1019"/>
    <mergeCell ref="F1018:G1019"/>
    <mergeCell ref="H1018:I1018"/>
    <mergeCell ref="H1019:I1019"/>
    <mergeCell ref="J1043:J1045"/>
    <mergeCell ref="K1043:K1045"/>
    <mergeCell ref="L1043:L1045"/>
    <mergeCell ref="F1046:G1047"/>
    <mergeCell ref="H1046:I1047"/>
    <mergeCell ref="J1046:J1047"/>
    <mergeCell ref="K1046:K1047"/>
    <mergeCell ref="L1046:L1047"/>
    <mergeCell ref="A1041:A1047"/>
    <mergeCell ref="F1041:G1041"/>
    <mergeCell ref="H1041:L1041"/>
    <mergeCell ref="B1042:B1045"/>
    <mergeCell ref="C1042:C1045"/>
    <mergeCell ref="D1042:D1045"/>
    <mergeCell ref="E1042:E1045"/>
    <mergeCell ref="F1042:G1045"/>
    <mergeCell ref="H1042:I1042"/>
    <mergeCell ref="H1043:I1045"/>
    <mergeCell ref="J1036:J1038"/>
    <mergeCell ref="K1036:K1038"/>
    <mergeCell ref="L1036:L1038"/>
    <mergeCell ref="F1039:G1040"/>
    <mergeCell ref="H1039:I1040"/>
    <mergeCell ref="J1039:J1040"/>
    <mergeCell ref="K1039:K1040"/>
    <mergeCell ref="L1039:L1040"/>
    <mergeCell ref="A1034:A1040"/>
    <mergeCell ref="F1034:G1034"/>
    <mergeCell ref="H1034:L1034"/>
    <mergeCell ref="B1035:B1038"/>
    <mergeCell ref="C1035:C1038"/>
    <mergeCell ref="D1035:D1038"/>
    <mergeCell ref="E1035:E1038"/>
    <mergeCell ref="F1035:G1038"/>
    <mergeCell ref="H1035:I1035"/>
    <mergeCell ref="H1036:I1038"/>
    <mergeCell ref="J1056:J1057"/>
    <mergeCell ref="K1056:K1057"/>
    <mergeCell ref="L1056:L1057"/>
    <mergeCell ref="F1058:G1059"/>
    <mergeCell ref="H1058:I1059"/>
    <mergeCell ref="J1058:J1059"/>
    <mergeCell ref="K1058:K1059"/>
    <mergeCell ref="L1058:L1059"/>
    <mergeCell ref="A1054:A1059"/>
    <mergeCell ref="F1054:G1054"/>
    <mergeCell ref="H1054:L1054"/>
    <mergeCell ref="B1055:B1057"/>
    <mergeCell ref="C1055:C1057"/>
    <mergeCell ref="D1055:D1057"/>
    <mergeCell ref="E1055:E1057"/>
    <mergeCell ref="F1055:G1057"/>
    <mergeCell ref="H1055:I1055"/>
    <mergeCell ref="H1056:I1057"/>
    <mergeCell ref="J1050:J1051"/>
    <mergeCell ref="K1050:K1051"/>
    <mergeCell ref="L1050:L1051"/>
    <mergeCell ref="F1052:G1053"/>
    <mergeCell ref="H1052:I1053"/>
    <mergeCell ref="J1052:J1053"/>
    <mergeCell ref="K1052:K1053"/>
    <mergeCell ref="L1052:L1053"/>
    <mergeCell ref="A1048:A1053"/>
    <mergeCell ref="F1048:G1048"/>
    <mergeCell ref="H1048:L1048"/>
    <mergeCell ref="B1049:B1051"/>
    <mergeCell ref="C1049:C1051"/>
    <mergeCell ref="D1049:D1051"/>
    <mergeCell ref="E1049:E1051"/>
    <mergeCell ref="F1049:G1051"/>
    <mergeCell ref="H1049:I1049"/>
    <mergeCell ref="H1050:I1051"/>
    <mergeCell ref="J1068:J1070"/>
    <mergeCell ref="K1068:K1070"/>
    <mergeCell ref="L1068:L1070"/>
    <mergeCell ref="F1071:G1072"/>
    <mergeCell ref="H1071:I1072"/>
    <mergeCell ref="J1071:J1072"/>
    <mergeCell ref="K1071:K1072"/>
    <mergeCell ref="L1071:L1072"/>
    <mergeCell ref="A1066:A1072"/>
    <mergeCell ref="F1066:G1066"/>
    <mergeCell ref="H1066:L1066"/>
    <mergeCell ref="B1067:B1070"/>
    <mergeCell ref="C1067:C1070"/>
    <mergeCell ref="D1067:D1070"/>
    <mergeCell ref="E1067:E1070"/>
    <mergeCell ref="F1067:G1070"/>
    <mergeCell ref="H1067:I1067"/>
    <mergeCell ref="H1068:I1070"/>
    <mergeCell ref="J1062:J1063"/>
    <mergeCell ref="K1062:K1063"/>
    <mergeCell ref="L1062:L1063"/>
    <mergeCell ref="F1064:G1065"/>
    <mergeCell ref="H1064:I1065"/>
    <mergeCell ref="J1064:J1065"/>
    <mergeCell ref="K1064:K1065"/>
    <mergeCell ref="L1064:L1065"/>
    <mergeCell ref="A1060:A1065"/>
    <mergeCell ref="F1060:G1060"/>
    <mergeCell ref="H1060:L1060"/>
    <mergeCell ref="B1061:B1063"/>
    <mergeCell ref="C1061:C1063"/>
    <mergeCell ref="D1061:D1063"/>
    <mergeCell ref="E1061:E1063"/>
    <mergeCell ref="F1061:G1063"/>
    <mergeCell ref="H1061:I1061"/>
    <mergeCell ref="H1062:I1063"/>
    <mergeCell ref="J1082:J1084"/>
    <mergeCell ref="K1082:K1084"/>
    <mergeCell ref="L1082:L1084"/>
    <mergeCell ref="F1085:G1086"/>
    <mergeCell ref="H1085:I1086"/>
    <mergeCell ref="J1085:J1086"/>
    <mergeCell ref="K1085:K1086"/>
    <mergeCell ref="L1085:L1086"/>
    <mergeCell ref="A1080:A1086"/>
    <mergeCell ref="F1080:G1080"/>
    <mergeCell ref="H1080:L1080"/>
    <mergeCell ref="B1081:B1084"/>
    <mergeCell ref="C1081:C1084"/>
    <mergeCell ref="D1081:D1084"/>
    <mergeCell ref="E1081:E1084"/>
    <mergeCell ref="F1081:G1084"/>
    <mergeCell ref="H1081:I1081"/>
    <mergeCell ref="H1082:I1084"/>
    <mergeCell ref="J1075:J1077"/>
    <mergeCell ref="K1075:K1077"/>
    <mergeCell ref="L1075:L1077"/>
    <mergeCell ref="F1078:G1079"/>
    <mergeCell ref="H1078:I1079"/>
    <mergeCell ref="J1078:J1079"/>
    <mergeCell ref="K1078:K1079"/>
    <mergeCell ref="L1078:L1079"/>
    <mergeCell ref="A1073:A1079"/>
    <mergeCell ref="F1073:G1073"/>
    <mergeCell ref="H1073:L1073"/>
    <mergeCell ref="B1074:B1077"/>
    <mergeCell ref="C1074:C1077"/>
    <mergeCell ref="D1074:D1077"/>
    <mergeCell ref="E1074:E1077"/>
    <mergeCell ref="F1074:G1077"/>
    <mergeCell ref="H1074:I1074"/>
    <mergeCell ref="H1075:I1077"/>
    <mergeCell ref="J1096:J1097"/>
    <mergeCell ref="K1096:K1097"/>
    <mergeCell ref="L1096:L1097"/>
    <mergeCell ref="F1098:G1099"/>
    <mergeCell ref="H1098:I1099"/>
    <mergeCell ref="J1098:J1099"/>
    <mergeCell ref="K1098:K1099"/>
    <mergeCell ref="L1098:L1099"/>
    <mergeCell ref="A1094:A1099"/>
    <mergeCell ref="F1094:G1094"/>
    <mergeCell ref="H1094:L1094"/>
    <mergeCell ref="B1095:B1097"/>
    <mergeCell ref="C1095:C1097"/>
    <mergeCell ref="D1095:D1097"/>
    <mergeCell ref="E1095:E1097"/>
    <mergeCell ref="F1095:G1097"/>
    <mergeCell ref="H1095:I1095"/>
    <mergeCell ref="H1096:I1097"/>
    <mergeCell ref="J1089:J1091"/>
    <mergeCell ref="K1089:K1091"/>
    <mergeCell ref="L1089:L1091"/>
    <mergeCell ref="F1092:G1093"/>
    <mergeCell ref="H1092:I1093"/>
    <mergeCell ref="J1092:J1093"/>
    <mergeCell ref="K1092:K1093"/>
    <mergeCell ref="L1092:L1093"/>
    <mergeCell ref="A1087:A1093"/>
    <mergeCell ref="F1087:G1087"/>
    <mergeCell ref="H1087:L1087"/>
    <mergeCell ref="B1088:B1091"/>
    <mergeCell ref="C1088:C1091"/>
    <mergeCell ref="D1088:D1091"/>
    <mergeCell ref="E1088:E1091"/>
    <mergeCell ref="F1088:G1091"/>
    <mergeCell ref="H1088:I1088"/>
    <mergeCell ref="H1089:I1091"/>
    <mergeCell ref="F1111:G1112"/>
    <mergeCell ref="H1111:I1111"/>
    <mergeCell ref="H1112:I1112"/>
    <mergeCell ref="F1113:G1114"/>
    <mergeCell ref="H1113:I1114"/>
    <mergeCell ref="J1113:J1114"/>
    <mergeCell ref="J1108:J1109"/>
    <mergeCell ref="K1108:K1109"/>
    <mergeCell ref="L1108:L1109"/>
    <mergeCell ref="A1110:A1114"/>
    <mergeCell ref="F1110:G1110"/>
    <mergeCell ref="H1110:L1110"/>
    <mergeCell ref="B1111:B1112"/>
    <mergeCell ref="C1111:C1112"/>
    <mergeCell ref="D1111:D1112"/>
    <mergeCell ref="E1111:E1112"/>
    <mergeCell ref="D1106:D1107"/>
    <mergeCell ref="E1106:E1107"/>
    <mergeCell ref="F1106:G1107"/>
    <mergeCell ref="H1106:I1106"/>
    <mergeCell ref="H1107:I1107"/>
    <mergeCell ref="F1108:G1109"/>
    <mergeCell ref="H1108:I1109"/>
    <mergeCell ref="F1103:G1104"/>
    <mergeCell ref="H1103:I1104"/>
    <mergeCell ref="J1103:J1104"/>
    <mergeCell ref="K1103:K1104"/>
    <mergeCell ref="L1103:L1104"/>
    <mergeCell ref="A1105:A1109"/>
    <mergeCell ref="F1105:G1105"/>
    <mergeCell ref="H1105:L1105"/>
    <mergeCell ref="B1106:B1107"/>
    <mergeCell ref="C1106:C1107"/>
    <mergeCell ref="A1100:A1104"/>
    <mergeCell ref="F1100:G1100"/>
    <mergeCell ref="H1100:L1100"/>
    <mergeCell ref="B1101:B1102"/>
    <mergeCell ref="C1101:C1102"/>
    <mergeCell ref="D1101:D1102"/>
    <mergeCell ref="E1101:E1102"/>
    <mergeCell ref="F1101:G1102"/>
    <mergeCell ref="H1101:I1101"/>
    <mergeCell ref="H1102:I1102"/>
    <mergeCell ref="F1124:G1125"/>
    <mergeCell ref="H1124:I1125"/>
    <mergeCell ref="J1124:J1125"/>
    <mergeCell ref="K1124:K1125"/>
    <mergeCell ref="L1124:L1125"/>
    <mergeCell ref="A1126:A1130"/>
    <mergeCell ref="F1126:G1126"/>
    <mergeCell ref="H1126:L1126"/>
    <mergeCell ref="B1127:B1128"/>
    <mergeCell ref="C1127:C1128"/>
    <mergeCell ref="A1121:A1125"/>
    <mergeCell ref="F1121:G1121"/>
    <mergeCell ref="H1121:L1121"/>
    <mergeCell ref="B1122:B1123"/>
    <mergeCell ref="C1122:C1123"/>
    <mergeCell ref="D1122:D1123"/>
    <mergeCell ref="E1122:E1123"/>
    <mergeCell ref="F1122:G1123"/>
    <mergeCell ref="H1122:I1122"/>
    <mergeCell ref="H1123:I1123"/>
    <mergeCell ref="H1116:I1116"/>
    <mergeCell ref="H1117:I1118"/>
    <mergeCell ref="J1117:J1118"/>
    <mergeCell ref="K1117:K1118"/>
    <mergeCell ref="L1117:L1118"/>
    <mergeCell ref="F1119:G1120"/>
    <mergeCell ref="H1119:I1120"/>
    <mergeCell ref="J1119:J1120"/>
    <mergeCell ref="K1119:K1120"/>
    <mergeCell ref="L1119:L1120"/>
    <mergeCell ref="K1113:K1114"/>
    <mergeCell ref="L1113:L1114"/>
    <mergeCell ref="A1115:A1120"/>
    <mergeCell ref="F1115:G1115"/>
    <mergeCell ref="H1115:L1115"/>
    <mergeCell ref="B1116:B1118"/>
    <mergeCell ref="C1116:C1118"/>
    <mergeCell ref="D1116:D1118"/>
    <mergeCell ref="E1116:E1118"/>
    <mergeCell ref="F1116:G1118"/>
    <mergeCell ref="H1137:I1137"/>
    <mergeCell ref="H1138:I1138"/>
    <mergeCell ref="F1139:G1140"/>
    <mergeCell ref="H1139:I1140"/>
    <mergeCell ref="J1139:J1140"/>
    <mergeCell ref="K1139:K1140"/>
    <mergeCell ref="K1134:K1135"/>
    <mergeCell ref="L1134:L1135"/>
    <mergeCell ref="A1136:A1140"/>
    <mergeCell ref="F1136:G1136"/>
    <mergeCell ref="H1136:L1136"/>
    <mergeCell ref="B1137:B1138"/>
    <mergeCell ref="C1137:C1138"/>
    <mergeCell ref="D1137:D1138"/>
    <mergeCell ref="E1137:E1138"/>
    <mergeCell ref="F1137:G1138"/>
    <mergeCell ref="F1132:G1133"/>
    <mergeCell ref="H1132:I1132"/>
    <mergeCell ref="H1133:I1133"/>
    <mergeCell ref="F1134:G1135"/>
    <mergeCell ref="H1134:I1135"/>
    <mergeCell ref="J1134:J1135"/>
    <mergeCell ref="J1129:J1130"/>
    <mergeCell ref="K1129:K1130"/>
    <mergeCell ref="L1129:L1130"/>
    <mergeCell ref="A1131:A1135"/>
    <mergeCell ref="F1131:G1131"/>
    <mergeCell ref="H1131:L1131"/>
    <mergeCell ref="B1132:B1133"/>
    <mergeCell ref="C1132:C1133"/>
    <mergeCell ref="D1132:D1133"/>
    <mergeCell ref="E1132:E1133"/>
    <mergeCell ref="D1127:D1128"/>
    <mergeCell ref="E1127:E1128"/>
    <mergeCell ref="F1127:G1128"/>
    <mergeCell ref="H1127:I1127"/>
    <mergeCell ref="H1128:I1128"/>
    <mergeCell ref="F1129:G1130"/>
    <mergeCell ref="H1129:I1130"/>
    <mergeCell ref="J1148:J1150"/>
    <mergeCell ref="K1148:K1150"/>
    <mergeCell ref="L1148:L1150"/>
    <mergeCell ref="F1151:G1152"/>
    <mergeCell ref="H1151:I1152"/>
    <mergeCell ref="J1151:J1152"/>
    <mergeCell ref="K1151:K1152"/>
    <mergeCell ref="L1151:L1152"/>
    <mergeCell ref="A1146:A1152"/>
    <mergeCell ref="F1146:G1146"/>
    <mergeCell ref="H1146:L1146"/>
    <mergeCell ref="B1147:B1150"/>
    <mergeCell ref="C1147:C1150"/>
    <mergeCell ref="D1147:D1150"/>
    <mergeCell ref="E1147:E1150"/>
    <mergeCell ref="F1147:G1150"/>
    <mergeCell ref="H1147:I1147"/>
    <mergeCell ref="H1148:I1150"/>
    <mergeCell ref="H1143:I1143"/>
    <mergeCell ref="F1144:G1145"/>
    <mergeCell ref="H1144:I1145"/>
    <mergeCell ref="J1144:J1145"/>
    <mergeCell ref="K1144:K1145"/>
    <mergeCell ref="L1144:L1145"/>
    <mergeCell ref="L1139:L1140"/>
    <mergeCell ref="A1141:A1145"/>
    <mergeCell ref="F1141:G1141"/>
    <mergeCell ref="H1141:L1141"/>
    <mergeCell ref="B1142:B1143"/>
    <mergeCell ref="C1142:C1143"/>
    <mergeCell ref="D1142:D1143"/>
    <mergeCell ref="E1142:E1143"/>
    <mergeCell ref="F1142:G1143"/>
    <mergeCell ref="H1142:I1142"/>
    <mergeCell ref="J1161:J1162"/>
    <mergeCell ref="K1161:K1162"/>
    <mergeCell ref="L1161:L1162"/>
    <mergeCell ref="A1163:A1167"/>
    <mergeCell ref="F1163:G1163"/>
    <mergeCell ref="H1163:L1163"/>
    <mergeCell ref="B1164:B1165"/>
    <mergeCell ref="C1164:C1165"/>
    <mergeCell ref="D1164:D1165"/>
    <mergeCell ref="E1164:E1165"/>
    <mergeCell ref="D1159:D1160"/>
    <mergeCell ref="E1159:E1160"/>
    <mergeCell ref="F1159:G1160"/>
    <mergeCell ref="H1159:I1159"/>
    <mergeCell ref="H1160:I1160"/>
    <mergeCell ref="F1161:G1162"/>
    <mergeCell ref="H1161:I1162"/>
    <mergeCell ref="F1156:G1157"/>
    <mergeCell ref="H1156:I1157"/>
    <mergeCell ref="J1156:J1157"/>
    <mergeCell ref="K1156:K1157"/>
    <mergeCell ref="L1156:L1157"/>
    <mergeCell ref="A1158:A1162"/>
    <mergeCell ref="F1158:G1158"/>
    <mergeCell ref="H1158:L1158"/>
    <mergeCell ref="B1159:B1160"/>
    <mergeCell ref="C1159:C1160"/>
    <mergeCell ref="A1153:A1157"/>
    <mergeCell ref="F1153:G1153"/>
    <mergeCell ref="H1153:L1153"/>
    <mergeCell ref="B1154:B1155"/>
    <mergeCell ref="C1154:C1155"/>
    <mergeCell ref="D1154:D1155"/>
    <mergeCell ref="E1154:E1155"/>
    <mergeCell ref="F1154:G1155"/>
    <mergeCell ref="H1154:I1154"/>
    <mergeCell ref="H1155:I1155"/>
    <mergeCell ref="H1175:I1175"/>
    <mergeCell ref="F1176:G1177"/>
    <mergeCell ref="H1176:I1177"/>
    <mergeCell ref="J1176:J1177"/>
    <mergeCell ref="K1176:K1177"/>
    <mergeCell ref="L1176:L1177"/>
    <mergeCell ref="L1171:L1172"/>
    <mergeCell ref="A1173:A1177"/>
    <mergeCell ref="F1173:G1173"/>
    <mergeCell ref="H1173:L1173"/>
    <mergeCell ref="B1174:B1175"/>
    <mergeCell ref="C1174:C1175"/>
    <mergeCell ref="D1174:D1175"/>
    <mergeCell ref="E1174:E1175"/>
    <mergeCell ref="F1174:G1175"/>
    <mergeCell ref="H1174:I1174"/>
    <mergeCell ref="H1169:I1169"/>
    <mergeCell ref="H1170:I1170"/>
    <mergeCell ref="F1171:G1172"/>
    <mergeCell ref="H1171:I1172"/>
    <mergeCell ref="J1171:J1172"/>
    <mergeCell ref="K1171:K1172"/>
    <mergeCell ref="K1166:K1167"/>
    <mergeCell ref="L1166:L1167"/>
    <mergeCell ref="A1168:A1172"/>
    <mergeCell ref="F1168:G1168"/>
    <mergeCell ref="H1168:L1168"/>
    <mergeCell ref="B1169:B1170"/>
    <mergeCell ref="C1169:C1170"/>
    <mergeCell ref="D1169:D1170"/>
    <mergeCell ref="E1169:E1170"/>
    <mergeCell ref="F1169:G1170"/>
    <mergeCell ref="F1164:G1165"/>
    <mergeCell ref="H1164:I1164"/>
    <mergeCell ref="H1165:I1165"/>
    <mergeCell ref="F1166:G1167"/>
    <mergeCell ref="H1166:I1167"/>
    <mergeCell ref="J1166:J1167"/>
    <mergeCell ref="F1189:G1190"/>
    <mergeCell ref="H1189:I1189"/>
    <mergeCell ref="H1190:I1190"/>
    <mergeCell ref="F1191:G1192"/>
    <mergeCell ref="H1191:I1192"/>
    <mergeCell ref="J1191:J1192"/>
    <mergeCell ref="J1186:J1187"/>
    <mergeCell ref="K1186:K1187"/>
    <mergeCell ref="L1186:L1187"/>
    <mergeCell ref="A1188:A1192"/>
    <mergeCell ref="F1188:G1188"/>
    <mergeCell ref="H1188:L1188"/>
    <mergeCell ref="B1189:B1190"/>
    <mergeCell ref="C1189:C1190"/>
    <mergeCell ref="D1189:D1190"/>
    <mergeCell ref="E1189:E1190"/>
    <mergeCell ref="D1184:D1185"/>
    <mergeCell ref="E1184:E1185"/>
    <mergeCell ref="F1184:G1185"/>
    <mergeCell ref="H1184:I1184"/>
    <mergeCell ref="H1185:I1185"/>
    <mergeCell ref="F1186:G1187"/>
    <mergeCell ref="H1186:I1187"/>
    <mergeCell ref="F1181:G1182"/>
    <mergeCell ref="H1181:I1182"/>
    <mergeCell ref="J1181:J1182"/>
    <mergeCell ref="K1181:K1182"/>
    <mergeCell ref="L1181:L1182"/>
    <mergeCell ref="A1183:A1187"/>
    <mergeCell ref="F1183:G1183"/>
    <mergeCell ref="H1183:L1183"/>
    <mergeCell ref="B1184:B1185"/>
    <mergeCell ref="C1184:C1185"/>
    <mergeCell ref="A1178:A1182"/>
    <mergeCell ref="F1178:G1178"/>
    <mergeCell ref="H1178:L1178"/>
    <mergeCell ref="B1179:B1180"/>
    <mergeCell ref="C1179:C1180"/>
    <mergeCell ref="D1179:D1180"/>
    <mergeCell ref="E1179:E1180"/>
    <mergeCell ref="F1179:G1180"/>
    <mergeCell ref="H1179:I1179"/>
    <mergeCell ref="H1180:I1180"/>
    <mergeCell ref="F1202:G1203"/>
    <mergeCell ref="H1202:I1203"/>
    <mergeCell ref="J1202:J1203"/>
    <mergeCell ref="K1202:K1203"/>
    <mergeCell ref="L1202:L1203"/>
    <mergeCell ref="A1204:A1208"/>
    <mergeCell ref="F1204:G1204"/>
    <mergeCell ref="H1204:L1204"/>
    <mergeCell ref="B1205:B1206"/>
    <mergeCell ref="C1205:C1206"/>
    <mergeCell ref="A1199:A1203"/>
    <mergeCell ref="F1199:G1199"/>
    <mergeCell ref="H1199:L1199"/>
    <mergeCell ref="B1200:B1201"/>
    <mergeCell ref="C1200:C1201"/>
    <mergeCell ref="D1200:D1201"/>
    <mergeCell ref="E1200:E1201"/>
    <mergeCell ref="F1200:G1201"/>
    <mergeCell ref="H1200:I1200"/>
    <mergeCell ref="H1201:I1201"/>
    <mergeCell ref="H1194:I1194"/>
    <mergeCell ref="H1195:I1196"/>
    <mergeCell ref="J1195:J1196"/>
    <mergeCell ref="K1195:K1196"/>
    <mergeCell ref="L1195:L1196"/>
    <mergeCell ref="F1197:G1198"/>
    <mergeCell ref="H1197:I1198"/>
    <mergeCell ref="J1197:J1198"/>
    <mergeCell ref="K1197:K1198"/>
    <mergeCell ref="L1197:L1198"/>
    <mergeCell ref="K1191:K1192"/>
    <mergeCell ref="L1191:L1192"/>
    <mergeCell ref="A1193:A1198"/>
    <mergeCell ref="F1193:G1193"/>
    <mergeCell ref="H1193:L1193"/>
    <mergeCell ref="B1194:B1196"/>
    <mergeCell ref="C1194:C1196"/>
    <mergeCell ref="D1194:D1196"/>
    <mergeCell ref="E1194:E1196"/>
    <mergeCell ref="F1194:G1196"/>
    <mergeCell ref="H1215:I1215"/>
    <mergeCell ref="H1216:I1216"/>
    <mergeCell ref="F1217:G1218"/>
    <mergeCell ref="H1217:I1218"/>
    <mergeCell ref="J1217:J1218"/>
    <mergeCell ref="K1217:K1218"/>
    <mergeCell ref="K1212:K1213"/>
    <mergeCell ref="L1212:L1213"/>
    <mergeCell ref="A1214:A1218"/>
    <mergeCell ref="F1214:G1214"/>
    <mergeCell ref="H1214:L1214"/>
    <mergeCell ref="B1215:B1216"/>
    <mergeCell ref="C1215:C1216"/>
    <mergeCell ref="D1215:D1216"/>
    <mergeCell ref="E1215:E1216"/>
    <mergeCell ref="F1215:G1216"/>
    <mergeCell ref="F1210:G1211"/>
    <mergeCell ref="H1210:I1210"/>
    <mergeCell ref="H1211:I1211"/>
    <mergeCell ref="F1212:G1213"/>
    <mergeCell ref="H1212:I1213"/>
    <mergeCell ref="J1212:J1213"/>
    <mergeCell ref="J1207:J1208"/>
    <mergeCell ref="K1207:K1208"/>
    <mergeCell ref="L1207:L1208"/>
    <mergeCell ref="A1209:A1213"/>
    <mergeCell ref="F1209:G1209"/>
    <mergeCell ref="H1209:L1209"/>
    <mergeCell ref="B1210:B1211"/>
    <mergeCell ref="C1210:C1211"/>
    <mergeCell ref="D1210:D1211"/>
    <mergeCell ref="E1210:E1211"/>
    <mergeCell ref="D1205:D1206"/>
    <mergeCell ref="E1205:E1206"/>
    <mergeCell ref="F1205:G1206"/>
    <mergeCell ref="H1205:I1205"/>
    <mergeCell ref="H1206:I1206"/>
    <mergeCell ref="F1207:G1208"/>
    <mergeCell ref="H1207:I1208"/>
    <mergeCell ref="J1226:J1227"/>
    <mergeCell ref="K1226:K1227"/>
    <mergeCell ref="L1226:L1227"/>
    <mergeCell ref="F1228:G1229"/>
    <mergeCell ref="H1228:I1229"/>
    <mergeCell ref="J1228:J1229"/>
    <mergeCell ref="K1228:K1229"/>
    <mergeCell ref="L1228:L1229"/>
    <mergeCell ref="A1224:A1229"/>
    <mergeCell ref="F1224:G1224"/>
    <mergeCell ref="H1224:L1224"/>
    <mergeCell ref="B1225:B1227"/>
    <mergeCell ref="C1225:C1227"/>
    <mergeCell ref="D1225:D1227"/>
    <mergeCell ref="E1225:E1227"/>
    <mergeCell ref="F1225:G1227"/>
    <mergeCell ref="H1225:I1225"/>
    <mergeCell ref="H1226:I1227"/>
    <mergeCell ref="H1221:I1221"/>
    <mergeCell ref="F1222:G1223"/>
    <mergeCell ref="H1222:I1223"/>
    <mergeCell ref="J1222:J1223"/>
    <mergeCell ref="K1222:K1223"/>
    <mergeCell ref="L1222:L1223"/>
    <mergeCell ref="L1217:L1218"/>
    <mergeCell ref="A1219:A1223"/>
    <mergeCell ref="F1219:G1219"/>
    <mergeCell ref="H1219:L1219"/>
    <mergeCell ref="B1220:B1221"/>
    <mergeCell ref="C1220:C1221"/>
    <mergeCell ref="D1220:D1221"/>
    <mergeCell ref="E1220:E1221"/>
    <mergeCell ref="F1220:G1221"/>
    <mergeCell ref="H1220:I1220"/>
    <mergeCell ref="F1241:G1242"/>
    <mergeCell ref="H1241:I1241"/>
    <mergeCell ref="H1242:I1242"/>
    <mergeCell ref="F1243:G1244"/>
    <mergeCell ref="H1243:I1244"/>
    <mergeCell ref="J1243:J1244"/>
    <mergeCell ref="J1238:J1239"/>
    <mergeCell ref="K1238:K1239"/>
    <mergeCell ref="L1238:L1239"/>
    <mergeCell ref="A1240:A1244"/>
    <mergeCell ref="F1240:G1240"/>
    <mergeCell ref="H1240:L1240"/>
    <mergeCell ref="B1241:B1242"/>
    <mergeCell ref="C1241:C1242"/>
    <mergeCell ref="D1241:D1242"/>
    <mergeCell ref="E1241:E1242"/>
    <mergeCell ref="D1236:D1237"/>
    <mergeCell ref="E1236:E1237"/>
    <mergeCell ref="F1236:G1237"/>
    <mergeCell ref="H1236:I1236"/>
    <mergeCell ref="H1237:I1237"/>
    <mergeCell ref="F1238:G1239"/>
    <mergeCell ref="H1238:I1239"/>
    <mergeCell ref="F1233:G1234"/>
    <mergeCell ref="H1233:I1234"/>
    <mergeCell ref="J1233:J1234"/>
    <mergeCell ref="K1233:K1234"/>
    <mergeCell ref="L1233:L1234"/>
    <mergeCell ref="A1235:A1239"/>
    <mergeCell ref="F1235:G1235"/>
    <mergeCell ref="H1235:L1235"/>
    <mergeCell ref="B1236:B1237"/>
    <mergeCell ref="C1236:C1237"/>
    <mergeCell ref="A1230:A1234"/>
    <mergeCell ref="F1230:G1230"/>
    <mergeCell ref="H1230:L1230"/>
    <mergeCell ref="B1231:B1232"/>
    <mergeCell ref="C1231:C1232"/>
    <mergeCell ref="D1231:D1232"/>
    <mergeCell ref="E1231:E1232"/>
    <mergeCell ref="F1231:G1232"/>
    <mergeCell ref="H1231:I1231"/>
    <mergeCell ref="H1232:I1232"/>
    <mergeCell ref="J1253:J1254"/>
    <mergeCell ref="K1253:K1254"/>
    <mergeCell ref="L1253:L1254"/>
    <mergeCell ref="F1255:G1256"/>
    <mergeCell ref="H1255:I1256"/>
    <mergeCell ref="J1255:J1256"/>
    <mergeCell ref="K1255:K1256"/>
    <mergeCell ref="L1255:L1256"/>
    <mergeCell ref="A1251:A1256"/>
    <mergeCell ref="F1251:G1251"/>
    <mergeCell ref="H1251:L1251"/>
    <mergeCell ref="B1252:B1254"/>
    <mergeCell ref="C1252:C1254"/>
    <mergeCell ref="D1252:D1254"/>
    <mergeCell ref="E1252:E1254"/>
    <mergeCell ref="F1252:G1254"/>
    <mergeCell ref="H1252:I1252"/>
    <mergeCell ref="H1253:I1254"/>
    <mergeCell ref="H1246:I1246"/>
    <mergeCell ref="H1247:I1248"/>
    <mergeCell ref="J1247:J1248"/>
    <mergeCell ref="K1247:K1248"/>
    <mergeCell ref="L1247:L1248"/>
    <mergeCell ref="F1249:G1250"/>
    <mergeCell ref="H1249:I1250"/>
    <mergeCell ref="J1249:J1250"/>
    <mergeCell ref="K1249:K1250"/>
    <mergeCell ref="L1249:L1250"/>
    <mergeCell ref="K1243:K1244"/>
    <mergeCell ref="L1243:L1244"/>
    <mergeCell ref="A1245:A1250"/>
    <mergeCell ref="F1245:G1245"/>
    <mergeCell ref="H1245:L1245"/>
    <mergeCell ref="B1246:B1248"/>
    <mergeCell ref="C1246:C1248"/>
    <mergeCell ref="D1246:D1248"/>
    <mergeCell ref="E1246:E1248"/>
    <mergeCell ref="F1246:G1248"/>
    <mergeCell ref="J1265:J1266"/>
    <mergeCell ref="K1265:K1266"/>
    <mergeCell ref="L1265:L1266"/>
    <mergeCell ref="A1267:A1271"/>
    <mergeCell ref="F1267:G1267"/>
    <mergeCell ref="H1267:L1267"/>
    <mergeCell ref="B1268:B1269"/>
    <mergeCell ref="C1268:C1269"/>
    <mergeCell ref="D1268:D1269"/>
    <mergeCell ref="E1268:E1269"/>
    <mergeCell ref="D1263:D1264"/>
    <mergeCell ref="E1263:E1264"/>
    <mergeCell ref="F1263:G1264"/>
    <mergeCell ref="H1263:I1263"/>
    <mergeCell ref="H1264:I1264"/>
    <mergeCell ref="F1265:G1266"/>
    <mergeCell ref="H1265:I1266"/>
    <mergeCell ref="F1260:G1261"/>
    <mergeCell ref="H1260:I1261"/>
    <mergeCell ref="J1260:J1261"/>
    <mergeCell ref="K1260:K1261"/>
    <mergeCell ref="L1260:L1261"/>
    <mergeCell ref="A1262:A1266"/>
    <mergeCell ref="F1262:G1262"/>
    <mergeCell ref="H1262:L1262"/>
    <mergeCell ref="B1263:B1264"/>
    <mergeCell ref="C1263:C1264"/>
    <mergeCell ref="A1257:A1261"/>
    <mergeCell ref="F1257:G1257"/>
    <mergeCell ref="H1257:L1257"/>
    <mergeCell ref="B1258:B1259"/>
    <mergeCell ref="C1258:C1259"/>
    <mergeCell ref="D1258:D1259"/>
    <mergeCell ref="E1258:E1259"/>
    <mergeCell ref="F1258:G1259"/>
    <mergeCell ref="H1258:I1258"/>
    <mergeCell ref="H1259:I1259"/>
    <mergeCell ref="H1279:I1279"/>
    <mergeCell ref="F1280:G1281"/>
    <mergeCell ref="H1280:I1281"/>
    <mergeCell ref="J1280:J1281"/>
    <mergeCell ref="K1280:K1281"/>
    <mergeCell ref="L1280:L1281"/>
    <mergeCell ref="L1275:L1276"/>
    <mergeCell ref="A1277:A1281"/>
    <mergeCell ref="F1277:G1277"/>
    <mergeCell ref="H1277:L1277"/>
    <mergeCell ref="B1278:B1279"/>
    <mergeCell ref="C1278:C1279"/>
    <mergeCell ref="D1278:D1279"/>
    <mergeCell ref="E1278:E1279"/>
    <mergeCell ref="F1278:G1279"/>
    <mergeCell ref="H1278:I1278"/>
    <mergeCell ref="H1273:I1273"/>
    <mergeCell ref="H1274:I1274"/>
    <mergeCell ref="F1275:G1276"/>
    <mergeCell ref="H1275:I1276"/>
    <mergeCell ref="J1275:J1276"/>
    <mergeCell ref="K1275:K1276"/>
    <mergeCell ref="K1270:K1271"/>
    <mergeCell ref="L1270:L1271"/>
    <mergeCell ref="A1272:A1276"/>
    <mergeCell ref="F1272:G1272"/>
    <mergeCell ref="H1272:L1272"/>
    <mergeCell ref="B1273:B1274"/>
    <mergeCell ref="C1273:C1274"/>
    <mergeCell ref="D1273:D1274"/>
    <mergeCell ref="E1273:E1274"/>
    <mergeCell ref="F1273:G1274"/>
    <mergeCell ref="F1268:G1269"/>
    <mergeCell ref="H1268:I1268"/>
    <mergeCell ref="H1269:I1269"/>
    <mergeCell ref="F1270:G1271"/>
    <mergeCell ref="H1270:I1271"/>
    <mergeCell ref="J1270:J1271"/>
    <mergeCell ref="F1293:G1294"/>
    <mergeCell ref="H1293:I1293"/>
    <mergeCell ref="H1294:I1294"/>
    <mergeCell ref="F1295:G1296"/>
    <mergeCell ref="H1295:I1296"/>
    <mergeCell ref="J1295:J1296"/>
    <mergeCell ref="J1290:J1291"/>
    <mergeCell ref="K1290:K1291"/>
    <mergeCell ref="L1290:L1291"/>
    <mergeCell ref="A1292:A1296"/>
    <mergeCell ref="F1292:G1292"/>
    <mergeCell ref="H1292:L1292"/>
    <mergeCell ref="B1293:B1294"/>
    <mergeCell ref="C1293:C1294"/>
    <mergeCell ref="D1293:D1294"/>
    <mergeCell ref="E1293:E1294"/>
    <mergeCell ref="D1288:D1289"/>
    <mergeCell ref="E1288:E1289"/>
    <mergeCell ref="F1288:G1289"/>
    <mergeCell ref="H1288:I1288"/>
    <mergeCell ref="H1289:I1289"/>
    <mergeCell ref="F1290:G1291"/>
    <mergeCell ref="H1290:I1291"/>
    <mergeCell ref="F1285:G1286"/>
    <mergeCell ref="H1285:I1286"/>
    <mergeCell ref="J1285:J1286"/>
    <mergeCell ref="K1285:K1286"/>
    <mergeCell ref="L1285:L1286"/>
    <mergeCell ref="A1287:A1291"/>
    <mergeCell ref="F1287:G1287"/>
    <mergeCell ref="H1287:L1287"/>
    <mergeCell ref="B1288:B1289"/>
    <mergeCell ref="C1288:C1289"/>
    <mergeCell ref="A1282:A1286"/>
    <mergeCell ref="F1282:G1282"/>
    <mergeCell ref="H1282:L1282"/>
    <mergeCell ref="B1283:B1284"/>
    <mergeCell ref="C1283:C1284"/>
    <mergeCell ref="D1283:D1284"/>
    <mergeCell ref="E1283:E1284"/>
    <mergeCell ref="F1283:G1284"/>
    <mergeCell ref="H1283:I1283"/>
    <mergeCell ref="H1284:I1284"/>
    <mergeCell ref="J1305:J1306"/>
    <mergeCell ref="K1305:K1306"/>
    <mergeCell ref="L1305:L1306"/>
    <mergeCell ref="F1307:G1308"/>
    <mergeCell ref="H1307:I1308"/>
    <mergeCell ref="J1307:J1308"/>
    <mergeCell ref="K1307:K1308"/>
    <mergeCell ref="L1307:L1308"/>
    <mergeCell ref="A1303:A1308"/>
    <mergeCell ref="F1303:G1303"/>
    <mergeCell ref="H1303:L1303"/>
    <mergeCell ref="B1304:B1306"/>
    <mergeCell ref="C1304:C1306"/>
    <mergeCell ref="D1304:D1306"/>
    <mergeCell ref="E1304:E1306"/>
    <mergeCell ref="F1304:G1306"/>
    <mergeCell ref="H1304:I1304"/>
    <mergeCell ref="H1305:I1306"/>
    <mergeCell ref="H1298:I1298"/>
    <mergeCell ref="H1299:I1300"/>
    <mergeCell ref="J1299:J1300"/>
    <mergeCell ref="K1299:K1300"/>
    <mergeCell ref="L1299:L1300"/>
    <mergeCell ref="F1301:G1302"/>
    <mergeCell ref="H1301:I1302"/>
    <mergeCell ref="J1301:J1302"/>
    <mergeCell ref="K1301:K1302"/>
    <mergeCell ref="L1301:L1302"/>
    <mergeCell ref="K1295:K1296"/>
    <mergeCell ref="L1295:L1296"/>
    <mergeCell ref="A1297:A1302"/>
    <mergeCell ref="F1297:G1297"/>
    <mergeCell ref="H1297:L1297"/>
    <mergeCell ref="B1298:B1300"/>
    <mergeCell ref="C1298:C1300"/>
    <mergeCell ref="D1298:D1300"/>
    <mergeCell ref="E1298:E1300"/>
    <mergeCell ref="F1298:G1300"/>
    <mergeCell ref="J1317:J1318"/>
    <mergeCell ref="K1317:K1318"/>
    <mergeCell ref="L1317:L1318"/>
    <mergeCell ref="A1319:A1323"/>
    <mergeCell ref="F1319:G1319"/>
    <mergeCell ref="H1319:L1319"/>
    <mergeCell ref="B1320:B1321"/>
    <mergeCell ref="C1320:C1321"/>
    <mergeCell ref="D1320:D1321"/>
    <mergeCell ref="E1320:E1321"/>
    <mergeCell ref="D1315:D1316"/>
    <mergeCell ref="E1315:E1316"/>
    <mergeCell ref="F1315:G1316"/>
    <mergeCell ref="H1315:I1315"/>
    <mergeCell ref="H1316:I1316"/>
    <mergeCell ref="F1317:G1318"/>
    <mergeCell ref="H1317:I1318"/>
    <mergeCell ref="F1312:G1313"/>
    <mergeCell ref="H1312:I1313"/>
    <mergeCell ref="J1312:J1313"/>
    <mergeCell ref="K1312:K1313"/>
    <mergeCell ref="L1312:L1313"/>
    <mergeCell ref="A1314:A1318"/>
    <mergeCell ref="F1314:G1314"/>
    <mergeCell ref="H1314:L1314"/>
    <mergeCell ref="B1315:B1316"/>
    <mergeCell ref="C1315:C1316"/>
    <mergeCell ref="A1309:A1313"/>
    <mergeCell ref="F1309:G1309"/>
    <mergeCell ref="H1309:L1309"/>
    <mergeCell ref="B1310:B1311"/>
    <mergeCell ref="C1310:C1311"/>
    <mergeCell ref="D1310:D1311"/>
    <mergeCell ref="E1310:E1311"/>
    <mergeCell ref="F1310:G1311"/>
    <mergeCell ref="H1310:I1310"/>
    <mergeCell ref="H1311:I1311"/>
    <mergeCell ref="H1331:I1331"/>
    <mergeCell ref="F1332:G1333"/>
    <mergeCell ref="H1332:I1333"/>
    <mergeCell ref="J1332:J1333"/>
    <mergeCell ref="K1332:K1333"/>
    <mergeCell ref="L1332:L1333"/>
    <mergeCell ref="L1327:L1328"/>
    <mergeCell ref="A1329:A1333"/>
    <mergeCell ref="F1329:G1329"/>
    <mergeCell ref="H1329:L1329"/>
    <mergeCell ref="B1330:B1331"/>
    <mergeCell ref="C1330:C1331"/>
    <mergeCell ref="D1330:D1331"/>
    <mergeCell ref="E1330:E1331"/>
    <mergeCell ref="F1330:G1331"/>
    <mergeCell ref="H1330:I1330"/>
    <mergeCell ref="H1325:I1325"/>
    <mergeCell ref="H1326:I1326"/>
    <mergeCell ref="F1327:G1328"/>
    <mergeCell ref="H1327:I1328"/>
    <mergeCell ref="J1327:J1328"/>
    <mergeCell ref="K1327:K1328"/>
    <mergeCell ref="K1322:K1323"/>
    <mergeCell ref="L1322:L1323"/>
    <mergeCell ref="A1324:A1328"/>
    <mergeCell ref="F1324:G1324"/>
    <mergeCell ref="H1324:L1324"/>
    <mergeCell ref="B1325:B1326"/>
    <mergeCell ref="C1325:C1326"/>
    <mergeCell ref="D1325:D1326"/>
    <mergeCell ref="E1325:E1326"/>
    <mergeCell ref="F1325:G1326"/>
    <mergeCell ref="F1320:G1321"/>
    <mergeCell ref="H1320:I1320"/>
    <mergeCell ref="H1321:I1321"/>
    <mergeCell ref="F1322:G1323"/>
    <mergeCell ref="H1322:I1323"/>
    <mergeCell ref="J1322:J1323"/>
    <mergeCell ref="J1342:J1343"/>
    <mergeCell ref="K1342:K1343"/>
    <mergeCell ref="L1342:L1343"/>
    <mergeCell ref="A1344:A1348"/>
    <mergeCell ref="F1344:G1344"/>
    <mergeCell ref="H1344:L1344"/>
    <mergeCell ref="B1345:B1346"/>
    <mergeCell ref="C1345:C1346"/>
    <mergeCell ref="D1345:D1346"/>
    <mergeCell ref="E1345:E1346"/>
    <mergeCell ref="D1340:D1341"/>
    <mergeCell ref="E1340:E1341"/>
    <mergeCell ref="F1340:G1341"/>
    <mergeCell ref="H1340:I1340"/>
    <mergeCell ref="H1341:I1341"/>
    <mergeCell ref="F1342:G1343"/>
    <mergeCell ref="H1342:I1343"/>
    <mergeCell ref="F1337:G1338"/>
    <mergeCell ref="H1337:I1338"/>
    <mergeCell ref="J1337:J1338"/>
    <mergeCell ref="K1337:K1338"/>
    <mergeCell ref="L1337:L1338"/>
    <mergeCell ref="A1339:A1343"/>
    <mergeCell ref="F1339:G1339"/>
    <mergeCell ref="H1339:L1339"/>
    <mergeCell ref="B1340:B1341"/>
    <mergeCell ref="C1340:C1341"/>
    <mergeCell ref="A1334:A1338"/>
    <mergeCell ref="F1334:G1334"/>
    <mergeCell ref="H1334:L1334"/>
    <mergeCell ref="B1335:B1336"/>
    <mergeCell ref="C1335:C1336"/>
    <mergeCell ref="D1335:D1336"/>
    <mergeCell ref="E1335:E1336"/>
    <mergeCell ref="F1335:G1336"/>
    <mergeCell ref="H1335:I1335"/>
    <mergeCell ref="H1336:I1336"/>
    <mergeCell ref="H1356:I1356"/>
    <mergeCell ref="F1357:G1358"/>
    <mergeCell ref="H1357:I1358"/>
    <mergeCell ref="J1357:J1358"/>
    <mergeCell ref="K1357:K1358"/>
    <mergeCell ref="L1357:L1358"/>
    <mergeCell ref="L1352:L1353"/>
    <mergeCell ref="A1354:A1358"/>
    <mergeCell ref="F1354:G1354"/>
    <mergeCell ref="H1354:L1354"/>
    <mergeCell ref="B1355:B1356"/>
    <mergeCell ref="C1355:C1356"/>
    <mergeCell ref="D1355:D1356"/>
    <mergeCell ref="E1355:E1356"/>
    <mergeCell ref="F1355:G1356"/>
    <mergeCell ref="H1355:I1355"/>
    <mergeCell ref="H1350:I1350"/>
    <mergeCell ref="H1351:I1351"/>
    <mergeCell ref="F1352:G1353"/>
    <mergeCell ref="H1352:I1353"/>
    <mergeCell ref="J1352:J1353"/>
    <mergeCell ref="K1352:K1353"/>
    <mergeCell ref="K1347:K1348"/>
    <mergeCell ref="L1347:L1348"/>
    <mergeCell ref="A1349:A1353"/>
    <mergeCell ref="F1349:G1349"/>
    <mergeCell ref="H1349:L1349"/>
    <mergeCell ref="B1350:B1351"/>
    <mergeCell ref="C1350:C1351"/>
    <mergeCell ref="D1350:D1351"/>
    <mergeCell ref="E1350:E1351"/>
    <mergeCell ref="F1350:G1351"/>
    <mergeCell ref="F1345:G1346"/>
    <mergeCell ref="H1345:I1345"/>
    <mergeCell ref="H1346:I1346"/>
    <mergeCell ref="F1347:G1348"/>
    <mergeCell ref="H1347:I1348"/>
    <mergeCell ref="J1347:J1348"/>
    <mergeCell ref="J1367:J1368"/>
    <mergeCell ref="K1367:K1368"/>
    <mergeCell ref="L1367:L1368"/>
    <mergeCell ref="A1369:A1373"/>
    <mergeCell ref="F1369:G1369"/>
    <mergeCell ref="H1369:L1369"/>
    <mergeCell ref="B1370:B1371"/>
    <mergeCell ref="C1370:C1371"/>
    <mergeCell ref="D1370:D1371"/>
    <mergeCell ref="E1370:E1371"/>
    <mergeCell ref="D1365:D1366"/>
    <mergeCell ref="E1365:E1366"/>
    <mergeCell ref="F1365:G1366"/>
    <mergeCell ref="H1365:I1365"/>
    <mergeCell ref="H1366:I1366"/>
    <mergeCell ref="F1367:G1368"/>
    <mergeCell ref="H1367:I1368"/>
    <mergeCell ref="F1362:G1363"/>
    <mergeCell ref="H1362:I1363"/>
    <mergeCell ref="J1362:J1363"/>
    <mergeCell ref="K1362:K1363"/>
    <mergeCell ref="L1362:L1363"/>
    <mergeCell ref="A1364:A1368"/>
    <mergeCell ref="F1364:G1364"/>
    <mergeCell ref="H1364:L1364"/>
    <mergeCell ref="B1365:B1366"/>
    <mergeCell ref="C1365:C1366"/>
    <mergeCell ref="A1359:A1363"/>
    <mergeCell ref="F1359:G1359"/>
    <mergeCell ref="H1359:L1359"/>
    <mergeCell ref="B1360:B1361"/>
    <mergeCell ref="C1360:C1361"/>
    <mergeCell ref="D1360:D1361"/>
    <mergeCell ref="E1360:E1361"/>
    <mergeCell ref="F1360:G1361"/>
    <mergeCell ref="H1360:I1360"/>
    <mergeCell ref="H1361:I1361"/>
    <mergeCell ref="H1381:I1381"/>
    <mergeCell ref="F1382:G1383"/>
    <mergeCell ref="H1382:I1383"/>
    <mergeCell ref="J1382:J1383"/>
    <mergeCell ref="K1382:K1383"/>
    <mergeCell ref="L1382:L1383"/>
    <mergeCell ref="L1377:L1378"/>
    <mergeCell ref="A1379:A1383"/>
    <mergeCell ref="F1379:G1379"/>
    <mergeCell ref="H1379:L1379"/>
    <mergeCell ref="B1380:B1381"/>
    <mergeCell ref="C1380:C1381"/>
    <mergeCell ref="D1380:D1381"/>
    <mergeCell ref="E1380:E1381"/>
    <mergeCell ref="F1380:G1381"/>
    <mergeCell ref="H1380:I1380"/>
    <mergeCell ref="H1375:I1375"/>
    <mergeCell ref="H1376:I1376"/>
    <mergeCell ref="F1377:G1378"/>
    <mergeCell ref="H1377:I1378"/>
    <mergeCell ref="J1377:J1378"/>
    <mergeCell ref="K1377:K1378"/>
    <mergeCell ref="K1372:K1373"/>
    <mergeCell ref="L1372:L1373"/>
    <mergeCell ref="A1374:A1378"/>
    <mergeCell ref="F1374:G1374"/>
    <mergeCell ref="H1374:L1374"/>
    <mergeCell ref="B1375:B1376"/>
    <mergeCell ref="C1375:C1376"/>
    <mergeCell ref="D1375:D1376"/>
    <mergeCell ref="E1375:E1376"/>
    <mergeCell ref="F1375:G1376"/>
    <mergeCell ref="F1370:G1371"/>
    <mergeCell ref="H1370:I1370"/>
    <mergeCell ref="H1371:I1371"/>
    <mergeCell ref="F1372:G1373"/>
    <mergeCell ref="H1372:I1373"/>
    <mergeCell ref="J1372:J1373"/>
    <mergeCell ref="F1393:G1394"/>
    <mergeCell ref="H1393:I1394"/>
    <mergeCell ref="J1393:J1394"/>
    <mergeCell ref="K1393:K1394"/>
    <mergeCell ref="L1393:L1394"/>
    <mergeCell ref="A1395:A1399"/>
    <mergeCell ref="F1395:G1395"/>
    <mergeCell ref="H1395:L1395"/>
    <mergeCell ref="B1396:B1397"/>
    <mergeCell ref="C1396:C1397"/>
    <mergeCell ref="A1390:A1394"/>
    <mergeCell ref="F1390:G1390"/>
    <mergeCell ref="H1390:L1390"/>
    <mergeCell ref="B1391:B1392"/>
    <mergeCell ref="C1391:C1392"/>
    <mergeCell ref="D1391:D1392"/>
    <mergeCell ref="E1391:E1392"/>
    <mergeCell ref="F1391:G1392"/>
    <mergeCell ref="H1391:I1391"/>
    <mergeCell ref="H1392:I1392"/>
    <mergeCell ref="J1386:J1387"/>
    <mergeCell ref="K1386:K1387"/>
    <mergeCell ref="L1386:L1387"/>
    <mergeCell ref="F1388:G1389"/>
    <mergeCell ref="H1388:I1389"/>
    <mergeCell ref="J1388:J1389"/>
    <mergeCell ref="K1388:K1389"/>
    <mergeCell ref="L1388:L1389"/>
    <mergeCell ref="A1384:A1389"/>
    <mergeCell ref="F1384:G1384"/>
    <mergeCell ref="H1384:L1384"/>
    <mergeCell ref="B1385:B1387"/>
    <mergeCell ref="C1385:C1387"/>
    <mergeCell ref="D1385:D1387"/>
    <mergeCell ref="E1385:E1387"/>
    <mergeCell ref="F1385:G1387"/>
    <mergeCell ref="H1385:I1385"/>
    <mergeCell ref="H1386:I1387"/>
    <mergeCell ref="H1406:I1406"/>
    <mergeCell ref="H1407:I1407"/>
    <mergeCell ref="F1408:G1409"/>
    <mergeCell ref="H1408:I1409"/>
    <mergeCell ref="J1408:J1409"/>
    <mergeCell ref="K1408:K1409"/>
    <mergeCell ref="K1403:K1404"/>
    <mergeCell ref="L1403:L1404"/>
    <mergeCell ref="A1405:A1409"/>
    <mergeCell ref="F1405:G1405"/>
    <mergeCell ref="H1405:L1405"/>
    <mergeCell ref="B1406:B1407"/>
    <mergeCell ref="C1406:C1407"/>
    <mergeCell ref="D1406:D1407"/>
    <mergeCell ref="E1406:E1407"/>
    <mergeCell ref="F1406:G1407"/>
    <mergeCell ref="F1401:G1402"/>
    <mergeCell ref="H1401:I1401"/>
    <mergeCell ref="H1402:I1402"/>
    <mergeCell ref="F1403:G1404"/>
    <mergeCell ref="H1403:I1404"/>
    <mergeCell ref="J1403:J1404"/>
    <mergeCell ref="J1398:J1399"/>
    <mergeCell ref="K1398:K1399"/>
    <mergeCell ref="L1398:L1399"/>
    <mergeCell ref="A1400:A1404"/>
    <mergeCell ref="F1400:G1400"/>
    <mergeCell ref="H1400:L1400"/>
    <mergeCell ref="B1401:B1402"/>
    <mergeCell ref="C1401:C1402"/>
    <mergeCell ref="D1401:D1402"/>
    <mergeCell ref="E1401:E1402"/>
    <mergeCell ref="D1396:D1397"/>
    <mergeCell ref="E1396:E1397"/>
    <mergeCell ref="F1396:G1397"/>
    <mergeCell ref="H1396:I1396"/>
    <mergeCell ref="H1397:I1397"/>
    <mergeCell ref="F1398:G1399"/>
    <mergeCell ref="H1398:I1399"/>
    <mergeCell ref="J1417:J1418"/>
    <mergeCell ref="K1417:K1418"/>
    <mergeCell ref="L1417:L1418"/>
    <mergeCell ref="F1419:G1420"/>
    <mergeCell ref="H1419:I1420"/>
    <mergeCell ref="J1419:J1420"/>
    <mergeCell ref="K1419:K1420"/>
    <mergeCell ref="L1419:L1420"/>
    <mergeCell ref="A1415:A1420"/>
    <mergeCell ref="F1415:G1415"/>
    <mergeCell ref="H1415:L1415"/>
    <mergeCell ref="B1416:B1418"/>
    <mergeCell ref="C1416:C1418"/>
    <mergeCell ref="D1416:D1418"/>
    <mergeCell ref="E1416:E1418"/>
    <mergeCell ref="F1416:G1418"/>
    <mergeCell ref="H1416:I1416"/>
    <mergeCell ref="H1417:I1418"/>
    <mergeCell ref="H1412:I1412"/>
    <mergeCell ref="F1413:G1414"/>
    <mergeCell ref="H1413:I1414"/>
    <mergeCell ref="J1413:J1414"/>
    <mergeCell ref="K1413:K1414"/>
    <mergeCell ref="L1413:L1414"/>
    <mergeCell ref="L1408:L1409"/>
    <mergeCell ref="A1410:A1414"/>
    <mergeCell ref="F1410:G1410"/>
    <mergeCell ref="H1410:L1410"/>
    <mergeCell ref="B1411:B1412"/>
    <mergeCell ref="C1411:C1412"/>
    <mergeCell ref="D1411:D1412"/>
    <mergeCell ref="E1411:E1412"/>
    <mergeCell ref="F1411:G1412"/>
    <mergeCell ref="H1411:I1411"/>
    <mergeCell ref="J1434:J1435"/>
    <mergeCell ref="K1434:K1435"/>
    <mergeCell ref="L1434:L1435"/>
    <mergeCell ref="F1436:G1437"/>
    <mergeCell ref="H1436:I1437"/>
    <mergeCell ref="J1436:J1437"/>
    <mergeCell ref="K1436:K1437"/>
    <mergeCell ref="L1436:L1437"/>
    <mergeCell ref="A1432:A1437"/>
    <mergeCell ref="F1432:G1432"/>
    <mergeCell ref="H1432:L1432"/>
    <mergeCell ref="B1433:B1435"/>
    <mergeCell ref="C1433:C1435"/>
    <mergeCell ref="D1433:D1435"/>
    <mergeCell ref="E1433:E1435"/>
    <mergeCell ref="F1433:G1435"/>
    <mergeCell ref="H1433:I1433"/>
    <mergeCell ref="H1434:I1435"/>
    <mergeCell ref="K1428:K1429"/>
    <mergeCell ref="L1428:L1429"/>
    <mergeCell ref="F1430:G1431"/>
    <mergeCell ref="H1430:I1431"/>
    <mergeCell ref="J1430:J1431"/>
    <mergeCell ref="K1430:K1431"/>
    <mergeCell ref="L1430:L1431"/>
    <mergeCell ref="D1427:D1429"/>
    <mergeCell ref="E1427:E1429"/>
    <mergeCell ref="F1427:G1429"/>
    <mergeCell ref="H1427:I1427"/>
    <mergeCell ref="H1428:I1429"/>
    <mergeCell ref="J1428:J1429"/>
    <mergeCell ref="F1424:G1425"/>
    <mergeCell ref="H1424:I1425"/>
    <mergeCell ref="J1424:J1425"/>
    <mergeCell ref="K1424:K1425"/>
    <mergeCell ref="L1424:L1425"/>
    <mergeCell ref="A1426:A1431"/>
    <mergeCell ref="F1426:G1426"/>
    <mergeCell ref="H1426:L1426"/>
    <mergeCell ref="B1427:B1429"/>
    <mergeCell ref="C1427:C1429"/>
    <mergeCell ref="A1421:A1425"/>
    <mergeCell ref="F1421:G1421"/>
    <mergeCell ref="H1421:L1421"/>
    <mergeCell ref="B1422:B1423"/>
    <mergeCell ref="C1422:C1423"/>
    <mergeCell ref="D1422:D1423"/>
    <mergeCell ref="E1422:E1423"/>
    <mergeCell ref="F1422:G1423"/>
    <mergeCell ref="H1422:I1422"/>
    <mergeCell ref="H1423:I1423"/>
    <mergeCell ref="D1450:D1451"/>
    <mergeCell ref="E1450:E1451"/>
    <mergeCell ref="F1450:G1451"/>
    <mergeCell ref="H1450:I1450"/>
    <mergeCell ref="H1451:I1451"/>
    <mergeCell ref="F1452:G1453"/>
    <mergeCell ref="H1452:I1453"/>
    <mergeCell ref="F1447:G1448"/>
    <mergeCell ref="H1447:I1448"/>
    <mergeCell ref="J1447:J1448"/>
    <mergeCell ref="K1447:K1448"/>
    <mergeCell ref="L1447:L1448"/>
    <mergeCell ref="A1449:A1453"/>
    <mergeCell ref="F1449:G1449"/>
    <mergeCell ref="H1449:L1449"/>
    <mergeCell ref="B1450:B1451"/>
    <mergeCell ref="C1450:C1451"/>
    <mergeCell ref="A1444:A1448"/>
    <mergeCell ref="F1444:G1444"/>
    <mergeCell ref="H1444:L1444"/>
    <mergeCell ref="B1445:B1446"/>
    <mergeCell ref="C1445:C1446"/>
    <mergeCell ref="D1445:D1446"/>
    <mergeCell ref="E1445:E1446"/>
    <mergeCell ref="F1445:G1446"/>
    <mergeCell ref="H1445:I1445"/>
    <mergeCell ref="H1446:I1446"/>
    <mergeCell ref="J1440:J1441"/>
    <mergeCell ref="K1440:K1441"/>
    <mergeCell ref="L1440:L1441"/>
    <mergeCell ref="F1442:G1443"/>
    <mergeCell ref="H1442:I1443"/>
    <mergeCell ref="J1442:J1443"/>
    <mergeCell ref="K1442:K1443"/>
    <mergeCell ref="L1442:L1443"/>
    <mergeCell ref="A1438:A1443"/>
    <mergeCell ref="F1438:G1438"/>
    <mergeCell ref="H1438:L1438"/>
    <mergeCell ref="B1439:B1441"/>
    <mergeCell ref="C1439:C1441"/>
    <mergeCell ref="D1439:D1441"/>
    <mergeCell ref="E1439:E1441"/>
    <mergeCell ref="F1439:G1441"/>
    <mergeCell ref="H1439:I1439"/>
    <mergeCell ref="H1440:I1441"/>
    <mergeCell ref="L1462:L1463"/>
    <mergeCell ref="A1464:A1468"/>
    <mergeCell ref="F1464:G1464"/>
    <mergeCell ref="H1464:L1464"/>
    <mergeCell ref="B1465:B1466"/>
    <mergeCell ref="C1465:C1466"/>
    <mergeCell ref="D1465:D1466"/>
    <mergeCell ref="E1465:E1466"/>
    <mergeCell ref="F1465:G1466"/>
    <mergeCell ref="H1465:I1465"/>
    <mergeCell ref="H1460:I1460"/>
    <mergeCell ref="H1461:I1461"/>
    <mergeCell ref="F1462:G1463"/>
    <mergeCell ref="H1462:I1463"/>
    <mergeCell ref="J1462:J1463"/>
    <mergeCell ref="K1462:K1463"/>
    <mergeCell ref="K1457:K1458"/>
    <mergeCell ref="L1457:L1458"/>
    <mergeCell ref="A1459:A1463"/>
    <mergeCell ref="F1459:G1459"/>
    <mergeCell ref="H1459:L1459"/>
    <mergeCell ref="B1460:B1461"/>
    <mergeCell ref="C1460:C1461"/>
    <mergeCell ref="D1460:D1461"/>
    <mergeCell ref="E1460:E1461"/>
    <mergeCell ref="F1460:G1461"/>
    <mergeCell ref="F1455:G1456"/>
    <mergeCell ref="H1455:I1455"/>
    <mergeCell ref="H1456:I1456"/>
    <mergeCell ref="F1457:G1458"/>
    <mergeCell ref="H1457:I1458"/>
    <mergeCell ref="J1457:J1458"/>
    <mergeCell ref="J1452:J1453"/>
    <mergeCell ref="K1452:K1453"/>
    <mergeCell ref="L1452:L1453"/>
    <mergeCell ref="A1454:A1458"/>
    <mergeCell ref="F1454:G1454"/>
    <mergeCell ref="H1454:L1454"/>
    <mergeCell ref="B1455:B1456"/>
    <mergeCell ref="C1455:C1456"/>
    <mergeCell ref="D1455:D1456"/>
    <mergeCell ref="E1455:E1456"/>
    <mergeCell ref="D1475:D1476"/>
    <mergeCell ref="E1475:E1476"/>
    <mergeCell ref="F1475:G1476"/>
    <mergeCell ref="H1475:I1475"/>
    <mergeCell ref="H1476:I1476"/>
    <mergeCell ref="F1477:G1478"/>
    <mergeCell ref="H1477:I1478"/>
    <mergeCell ref="F1472:G1473"/>
    <mergeCell ref="H1472:I1473"/>
    <mergeCell ref="J1472:J1473"/>
    <mergeCell ref="K1472:K1473"/>
    <mergeCell ref="L1472:L1473"/>
    <mergeCell ref="A1474:A1478"/>
    <mergeCell ref="F1474:G1474"/>
    <mergeCell ref="H1474:L1474"/>
    <mergeCell ref="B1475:B1476"/>
    <mergeCell ref="C1475:C1476"/>
    <mergeCell ref="A1469:A1473"/>
    <mergeCell ref="F1469:G1469"/>
    <mergeCell ref="H1469:L1469"/>
    <mergeCell ref="B1470:B1471"/>
    <mergeCell ref="C1470:C1471"/>
    <mergeCell ref="D1470:D1471"/>
    <mergeCell ref="E1470:E1471"/>
    <mergeCell ref="F1470:G1471"/>
    <mergeCell ref="H1470:I1470"/>
    <mergeCell ref="H1471:I1471"/>
    <mergeCell ref="H1466:I1466"/>
    <mergeCell ref="F1467:G1468"/>
    <mergeCell ref="H1467:I1468"/>
    <mergeCell ref="J1467:J1468"/>
    <mergeCell ref="K1467:K1468"/>
    <mergeCell ref="L1467:L1468"/>
    <mergeCell ref="H1485:I1485"/>
    <mergeCell ref="H1486:I1488"/>
    <mergeCell ref="J1486:J1488"/>
    <mergeCell ref="K1486:K1488"/>
    <mergeCell ref="L1486:L1488"/>
    <mergeCell ref="F1489:G1490"/>
    <mergeCell ref="H1489:I1490"/>
    <mergeCell ref="J1489:J1490"/>
    <mergeCell ref="K1489:K1490"/>
    <mergeCell ref="L1489:L1490"/>
    <mergeCell ref="K1482:K1483"/>
    <mergeCell ref="L1482:L1483"/>
    <mergeCell ref="A1484:A1490"/>
    <mergeCell ref="F1484:G1484"/>
    <mergeCell ref="H1484:L1484"/>
    <mergeCell ref="B1485:B1488"/>
    <mergeCell ref="C1485:C1488"/>
    <mergeCell ref="D1485:D1488"/>
    <mergeCell ref="E1485:E1488"/>
    <mergeCell ref="F1485:G1488"/>
    <mergeCell ref="F1480:G1481"/>
    <mergeCell ref="H1480:I1480"/>
    <mergeCell ref="H1481:I1481"/>
    <mergeCell ref="F1482:G1483"/>
    <mergeCell ref="H1482:I1483"/>
    <mergeCell ref="J1482:J1483"/>
    <mergeCell ref="J1477:J1478"/>
    <mergeCell ref="K1477:K1478"/>
    <mergeCell ref="L1477:L1478"/>
    <mergeCell ref="A1479:A1483"/>
    <mergeCell ref="F1479:G1479"/>
    <mergeCell ref="H1479:L1479"/>
    <mergeCell ref="B1480:B1481"/>
    <mergeCell ref="C1480:C1481"/>
    <mergeCell ref="D1480:D1481"/>
    <mergeCell ref="E1480:E1481"/>
    <mergeCell ref="J1499:J1501"/>
    <mergeCell ref="K1499:K1501"/>
    <mergeCell ref="L1499:L1501"/>
    <mergeCell ref="F1502:G1503"/>
    <mergeCell ref="H1502:I1503"/>
    <mergeCell ref="J1502:J1503"/>
    <mergeCell ref="K1502:K1503"/>
    <mergeCell ref="L1502:L1503"/>
    <mergeCell ref="A1497:A1503"/>
    <mergeCell ref="F1497:G1497"/>
    <mergeCell ref="H1497:L1497"/>
    <mergeCell ref="B1498:B1501"/>
    <mergeCell ref="C1498:C1501"/>
    <mergeCell ref="D1498:D1501"/>
    <mergeCell ref="E1498:E1501"/>
    <mergeCell ref="F1498:G1501"/>
    <mergeCell ref="H1498:I1498"/>
    <mergeCell ref="H1499:I1501"/>
    <mergeCell ref="J1493:J1494"/>
    <mergeCell ref="K1493:K1494"/>
    <mergeCell ref="L1493:L1494"/>
    <mergeCell ref="F1495:G1496"/>
    <mergeCell ref="H1495:I1496"/>
    <mergeCell ref="J1495:J1496"/>
    <mergeCell ref="K1495:K1496"/>
    <mergeCell ref="L1495:L1496"/>
    <mergeCell ref="A1491:A1496"/>
    <mergeCell ref="F1491:G1491"/>
    <mergeCell ref="H1491:L1491"/>
    <mergeCell ref="B1492:B1494"/>
    <mergeCell ref="C1492:C1494"/>
    <mergeCell ref="D1492:D1494"/>
    <mergeCell ref="E1492:E1494"/>
    <mergeCell ref="F1492:G1494"/>
    <mergeCell ref="H1492:I1492"/>
    <mergeCell ref="H1493:I1494"/>
    <mergeCell ref="J1512:J1513"/>
    <mergeCell ref="K1512:K1513"/>
    <mergeCell ref="L1512:L1513"/>
    <mergeCell ref="A1514:A1518"/>
    <mergeCell ref="F1514:G1514"/>
    <mergeCell ref="H1514:L1514"/>
    <mergeCell ref="B1515:B1516"/>
    <mergeCell ref="C1515:C1516"/>
    <mergeCell ref="D1515:D1516"/>
    <mergeCell ref="E1515:E1516"/>
    <mergeCell ref="D1510:D1511"/>
    <mergeCell ref="E1510:E1511"/>
    <mergeCell ref="F1510:G1511"/>
    <mergeCell ref="H1510:I1510"/>
    <mergeCell ref="H1511:I1511"/>
    <mergeCell ref="F1512:G1513"/>
    <mergeCell ref="H1512:I1513"/>
    <mergeCell ref="F1507:G1508"/>
    <mergeCell ref="H1507:I1508"/>
    <mergeCell ref="J1507:J1508"/>
    <mergeCell ref="K1507:K1508"/>
    <mergeCell ref="L1507:L1508"/>
    <mergeCell ref="A1509:A1513"/>
    <mergeCell ref="F1509:G1509"/>
    <mergeCell ref="H1509:L1509"/>
    <mergeCell ref="B1510:B1511"/>
    <mergeCell ref="C1510:C1511"/>
    <mergeCell ref="A1504:A1508"/>
    <mergeCell ref="F1504:G1504"/>
    <mergeCell ref="H1504:L1504"/>
    <mergeCell ref="B1505:B1506"/>
    <mergeCell ref="C1505:C1506"/>
    <mergeCell ref="D1505:D1506"/>
    <mergeCell ref="E1505:E1506"/>
    <mergeCell ref="F1505:G1506"/>
    <mergeCell ref="H1505:I1505"/>
    <mergeCell ref="H1506:I1506"/>
    <mergeCell ref="H1526:I1526"/>
    <mergeCell ref="F1527:G1528"/>
    <mergeCell ref="H1527:I1528"/>
    <mergeCell ref="J1527:J1528"/>
    <mergeCell ref="K1527:K1528"/>
    <mergeCell ref="L1527:L1528"/>
    <mergeCell ref="L1522:L1523"/>
    <mergeCell ref="A1524:A1528"/>
    <mergeCell ref="F1524:G1524"/>
    <mergeCell ref="H1524:L1524"/>
    <mergeCell ref="B1525:B1526"/>
    <mergeCell ref="C1525:C1526"/>
    <mergeCell ref="D1525:D1526"/>
    <mergeCell ref="E1525:E1526"/>
    <mergeCell ref="F1525:G1526"/>
    <mergeCell ref="H1525:I1525"/>
    <mergeCell ref="H1520:I1520"/>
    <mergeCell ref="H1521:I1521"/>
    <mergeCell ref="F1522:G1523"/>
    <mergeCell ref="H1522:I1523"/>
    <mergeCell ref="J1522:J1523"/>
    <mergeCell ref="K1522:K1523"/>
    <mergeCell ref="K1517:K1518"/>
    <mergeCell ref="L1517:L1518"/>
    <mergeCell ref="A1519:A1523"/>
    <mergeCell ref="F1519:G1519"/>
    <mergeCell ref="H1519:L1519"/>
    <mergeCell ref="B1520:B1521"/>
    <mergeCell ref="C1520:C1521"/>
    <mergeCell ref="D1520:D1521"/>
    <mergeCell ref="E1520:E1521"/>
    <mergeCell ref="F1520:G1521"/>
    <mergeCell ref="F1515:G1516"/>
    <mergeCell ref="H1515:I1515"/>
    <mergeCell ref="H1516:I1516"/>
    <mergeCell ref="F1517:G1518"/>
    <mergeCell ref="H1517:I1518"/>
    <mergeCell ref="J1517:J1518"/>
    <mergeCell ref="J1537:J1538"/>
    <mergeCell ref="K1537:K1538"/>
    <mergeCell ref="L1537:L1538"/>
    <mergeCell ref="A1539:A1543"/>
    <mergeCell ref="F1539:G1539"/>
    <mergeCell ref="H1539:L1539"/>
    <mergeCell ref="B1540:B1541"/>
    <mergeCell ref="C1540:C1541"/>
    <mergeCell ref="D1540:D1541"/>
    <mergeCell ref="E1540:E1541"/>
    <mergeCell ref="D1535:D1536"/>
    <mergeCell ref="E1535:E1536"/>
    <mergeCell ref="F1535:G1536"/>
    <mergeCell ref="H1535:I1535"/>
    <mergeCell ref="H1536:I1536"/>
    <mergeCell ref="F1537:G1538"/>
    <mergeCell ref="H1537:I1538"/>
    <mergeCell ref="F1532:G1533"/>
    <mergeCell ref="H1532:I1533"/>
    <mergeCell ref="J1532:J1533"/>
    <mergeCell ref="K1532:K1533"/>
    <mergeCell ref="L1532:L1533"/>
    <mergeCell ref="A1534:A1538"/>
    <mergeCell ref="F1534:G1534"/>
    <mergeCell ref="H1534:L1534"/>
    <mergeCell ref="B1535:B1536"/>
    <mergeCell ref="C1535:C1536"/>
    <mergeCell ref="A1529:A1533"/>
    <mergeCell ref="F1529:G1529"/>
    <mergeCell ref="H1529:L1529"/>
    <mergeCell ref="B1530:B1531"/>
    <mergeCell ref="C1530:C1531"/>
    <mergeCell ref="D1530:D1531"/>
    <mergeCell ref="E1530:E1531"/>
    <mergeCell ref="F1530:G1531"/>
    <mergeCell ref="H1530:I1530"/>
    <mergeCell ref="H1531:I1531"/>
    <mergeCell ref="H1551:I1551"/>
    <mergeCell ref="F1552:G1553"/>
    <mergeCell ref="H1552:I1553"/>
    <mergeCell ref="J1552:J1553"/>
    <mergeCell ref="K1552:K1553"/>
    <mergeCell ref="L1552:L1553"/>
    <mergeCell ref="L1547:L1548"/>
    <mergeCell ref="A1549:A1553"/>
    <mergeCell ref="F1549:G1549"/>
    <mergeCell ref="H1549:L1549"/>
    <mergeCell ref="B1550:B1551"/>
    <mergeCell ref="C1550:C1551"/>
    <mergeCell ref="D1550:D1551"/>
    <mergeCell ref="E1550:E1551"/>
    <mergeCell ref="F1550:G1551"/>
    <mergeCell ref="H1550:I1550"/>
    <mergeCell ref="H1545:I1545"/>
    <mergeCell ref="H1546:I1546"/>
    <mergeCell ref="F1547:G1548"/>
    <mergeCell ref="H1547:I1548"/>
    <mergeCell ref="J1547:J1548"/>
    <mergeCell ref="K1547:K1548"/>
    <mergeCell ref="K1542:K1543"/>
    <mergeCell ref="L1542:L1543"/>
    <mergeCell ref="A1544:A1548"/>
    <mergeCell ref="F1544:G1544"/>
    <mergeCell ref="H1544:L1544"/>
    <mergeCell ref="B1545:B1546"/>
    <mergeCell ref="C1545:C1546"/>
    <mergeCell ref="D1545:D1546"/>
    <mergeCell ref="E1545:E1546"/>
    <mergeCell ref="F1545:G1546"/>
    <mergeCell ref="F1540:G1541"/>
    <mergeCell ref="H1540:I1540"/>
    <mergeCell ref="H1541:I1541"/>
    <mergeCell ref="F1542:G1543"/>
    <mergeCell ref="H1542:I1543"/>
    <mergeCell ref="J1542:J1543"/>
    <mergeCell ref="J1562:J1563"/>
    <mergeCell ref="K1562:K1563"/>
    <mergeCell ref="L1562:L1563"/>
    <mergeCell ref="A1564:A1568"/>
    <mergeCell ref="F1564:G1564"/>
    <mergeCell ref="H1564:L1564"/>
    <mergeCell ref="B1565:B1566"/>
    <mergeCell ref="C1565:C1566"/>
    <mergeCell ref="D1565:D1566"/>
    <mergeCell ref="E1565:E1566"/>
    <mergeCell ref="D1560:D1561"/>
    <mergeCell ref="E1560:E1561"/>
    <mergeCell ref="F1560:G1561"/>
    <mergeCell ref="H1560:I1560"/>
    <mergeCell ref="H1561:I1561"/>
    <mergeCell ref="F1562:G1563"/>
    <mergeCell ref="H1562:I1563"/>
    <mergeCell ref="F1557:G1558"/>
    <mergeCell ref="H1557:I1558"/>
    <mergeCell ref="J1557:J1558"/>
    <mergeCell ref="K1557:K1558"/>
    <mergeCell ref="L1557:L1558"/>
    <mergeCell ref="A1559:A1563"/>
    <mergeCell ref="F1559:G1559"/>
    <mergeCell ref="H1559:L1559"/>
    <mergeCell ref="B1560:B1561"/>
    <mergeCell ref="C1560:C1561"/>
    <mergeCell ref="A1554:A1558"/>
    <mergeCell ref="F1554:G1554"/>
    <mergeCell ref="H1554:L1554"/>
    <mergeCell ref="B1555:B1556"/>
    <mergeCell ref="C1555:C1556"/>
    <mergeCell ref="D1555:D1556"/>
    <mergeCell ref="E1555:E1556"/>
    <mergeCell ref="F1555:G1556"/>
    <mergeCell ref="H1555:I1555"/>
    <mergeCell ref="H1556:I1556"/>
    <mergeCell ref="H1576:I1576"/>
    <mergeCell ref="F1577:G1578"/>
    <mergeCell ref="H1577:I1578"/>
    <mergeCell ref="J1577:J1578"/>
    <mergeCell ref="K1577:K1578"/>
    <mergeCell ref="L1577:L1578"/>
    <mergeCell ref="L1572:L1573"/>
    <mergeCell ref="A1574:A1578"/>
    <mergeCell ref="F1574:G1574"/>
    <mergeCell ref="H1574:L1574"/>
    <mergeCell ref="B1575:B1576"/>
    <mergeCell ref="C1575:C1576"/>
    <mergeCell ref="D1575:D1576"/>
    <mergeCell ref="E1575:E1576"/>
    <mergeCell ref="F1575:G1576"/>
    <mergeCell ref="H1575:I1575"/>
    <mergeCell ref="H1570:I1570"/>
    <mergeCell ref="H1571:I1571"/>
    <mergeCell ref="F1572:G1573"/>
    <mergeCell ref="H1572:I1573"/>
    <mergeCell ref="J1572:J1573"/>
    <mergeCell ref="K1572:K1573"/>
    <mergeCell ref="K1567:K1568"/>
    <mergeCell ref="L1567:L1568"/>
    <mergeCell ref="A1569:A1573"/>
    <mergeCell ref="F1569:G1569"/>
    <mergeCell ref="H1569:L1569"/>
    <mergeCell ref="B1570:B1571"/>
    <mergeCell ref="C1570:C1571"/>
    <mergeCell ref="D1570:D1571"/>
    <mergeCell ref="E1570:E1571"/>
    <mergeCell ref="F1570:G1571"/>
    <mergeCell ref="F1565:G1566"/>
    <mergeCell ref="H1565:I1565"/>
    <mergeCell ref="H1566:I1566"/>
    <mergeCell ref="F1567:G1568"/>
    <mergeCell ref="H1567:I1568"/>
    <mergeCell ref="J1567:J1568"/>
    <mergeCell ref="F1590:G1591"/>
    <mergeCell ref="H1590:I1590"/>
    <mergeCell ref="H1591:I1591"/>
    <mergeCell ref="F1592:G1593"/>
    <mergeCell ref="H1592:I1593"/>
    <mergeCell ref="J1592:J1593"/>
    <mergeCell ref="J1587:J1588"/>
    <mergeCell ref="K1587:K1588"/>
    <mergeCell ref="L1587:L1588"/>
    <mergeCell ref="A1589:A1593"/>
    <mergeCell ref="F1589:G1589"/>
    <mergeCell ref="H1589:L1589"/>
    <mergeCell ref="B1590:B1591"/>
    <mergeCell ref="C1590:C1591"/>
    <mergeCell ref="D1590:D1591"/>
    <mergeCell ref="E1590:E1591"/>
    <mergeCell ref="D1585:D1586"/>
    <mergeCell ref="E1585:E1586"/>
    <mergeCell ref="F1585:G1586"/>
    <mergeCell ref="H1585:I1585"/>
    <mergeCell ref="H1586:I1586"/>
    <mergeCell ref="F1587:G1588"/>
    <mergeCell ref="H1587:I1588"/>
    <mergeCell ref="F1582:G1583"/>
    <mergeCell ref="H1582:I1583"/>
    <mergeCell ref="J1582:J1583"/>
    <mergeCell ref="K1582:K1583"/>
    <mergeCell ref="L1582:L1583"/>
    <mergeCell ref="A1584:A1588"/>
    <mergeCell ref="F1584:G1584"/>
    <mergeCell ref="H1584:L1584"/>
    <mergeCell ref="B1585:B1586"/>
    <mergeCell ref="C1585:C1586"/>
    <mergeCell ref="A1579:A1583"/>
    <mergeCell ref="F1579:G1579"/>
    <mergeCell ref="H1579:L1579"/>
    <mergeCell ref="B1580:B1581"/>
    <mergeCell ref="C1580:C1581"/>
    <mergeCell ref="D1580:D1581"/>
    <mergeCell ref="E1580:E1581"/>
    <mergeCell ref="F1580:G1581"/>
    <mergeCell ref="H1580:I1580"/>
    <mergeCell ref="H1581:I1581"/>
    <mergeCell ref="F1603:G1604"/>
    <mergeCell ref="H1603:I1604"/>
    <mergeCell ref="J1603:J1604"/>
    <mergeCell ref="K1603:K1604"/>
    <mergeCell ref="L1603:L1604"/>
    <mergeCell ref="A1605:A1609"/>
    <mergeCell ref="F1605:G1605"/>
    <mergeCell ref="H1605:L1605"/>
    <mergeCell ref="B1606:B1607"/>
    <mergeCell ref="C1606:C1607"/>
    <mergeCell ref="A1600:A1604"/>
    <mergeCell ref="F1600:G1600"/>
    <mergeCell ref="H1600:L1600"/>
    <mergeCell ref="B1601:B1602"/>
    <mergeCell ref="C1601:C1602"/>
    <mergeCell ref="D1601:D1602"/>
    <mergeCell ref="E1601:E1602"/>
    <mergeCell ref="F1601:G1602"/>
    <mergeCell ref="H1601:I1601"/>
    <mergeCell ref="H1602:I1602"/>
    <mergeCell ref="H1595:I1595"/>
    <mergeCell ref="H1596:I1597"/>
    <mergeCell ref="J1596:J1597"/>
    <mergeCell ref="K1596:K1597"/>
    <mergeCell ref="L1596:L1597"/>
    <mergeCell ref="F1598:G1599"/>
    <mergeCell ref="H1598:I1599"/>
    <mergeCell ref="J1598:J1599"/>
    <mergeCell ref="K1598:K1599"/>
    <mergeCell ref="L1598:L1599"/>
    <mergeCell ref="K1592:K1593"/>
    <mergeCell ref="L1592:L1593"/>
    <mergeCell ref="A1594:A1599"/>
    <mergeCell ref="F1594:G1594"/>
    <mergeCell ref="H1594:L1594"/>
    <mergeCell ref="B1595:B1597"/>
    <mergeCell ref="C1595:C1597"/>
    <mergeCell ref="D1595:D1597"/>
    <mergeCell ref="E1595:E1597"/>
    <mergeCell ref="F1595:G1597"/>
    <mergeCell ref="H1616:I1616"/>
    <mergeCell ref="H1617:I1617"/>
    <mergeCell ref="F1618:G1619"/>
    <mergeCell ref="H1618:I1619"/>
    <mergeCell ref="J1618:J1619"/>
    <mergeCell ref="K1618:K1619"/>
    <mergeCell ref="K1613:K1614"/>
    <mergeCell ref="L1613:L1614"/>
    <mergeCell ref="A1615:A1619"/>
    <mergeCell ref="F1615:G1615"/>
    <mergeCell ref="H1615:L1615"/>
    <mergeCell ref="B1616:B1617"/>
    <mergeCell ref="C1616:C1617"/>
    <mergeCell ref="D1616:D1617"/>
    <mergeCell ref="E1616:E1617"/>
    <mergeCell ref="F1616:G1617"/>
    <mergeCell ref="F1611:G1612"/>
    <mergeCell ref="H1611:I1611"/>
    <mergeCell ref="H1612:I1612"/>
    <mergeCell ref="F1613:G1614"/>
    <mergeCell ref="H1613:I1614"/>
    <mergeCell ref="J1613:J1614"/>
    <mergeCell ref="J1608:J1609"/>
    <mergeCell ref="K1608:K1609"/>
    <mergeCell ref="L1608:L1609"/>
    <mergeCell ref="A1610:A1614"/>
    <mergeCell ref="F1610:G1610"/>
    <mergeCell ref="H1610:L1610"/>
    <mergeCell ref="B1611:B1612"/>
    <mergeCell ref="C1611:C1612"/>
    <mergeCell ref="D1611:D1612"/>
    <mergeCell ref="E1611:E1612"/>
    <mergeCell ref="D1606:D1607"/>
    <mergeCell ref="E1606:E1607"/>
    <mergeCell ref="F1606:G1607"/>
    <mergeCell ref="H1606:I1606"/>
    <mergeCell ref="H1607:I1607"/>
    <mergeCell ref="F1608:G1609"/>
    <mergeCell ref="H1608:I1609"/>
    <mergeCell ref="F1628:G1629"/>
    <mergeCell ref="H1628:I1629"/>
    <mergeCell ref="J1628:J1629"/>
    <mergeCell ref="K1628:K1629"/>
    <mergeCell ref="L1628:L1629"/>
    <mergeCell ref="A1630:A1634"/>
    <mergeCell ref="F1630:G1630"/>
    <mergeCell ref="H1630:L1630"/>
    <mergeCell ref="B1631:B1632"/>
    <mergeCell ref="C1631:C1632"/>
    <mergeCell ref="A1625:A1629"/>
    <mergeCell ref="F1625:G1625"/>
    <mergeCell ref="H1625:L1625"/>
    <mergeCell ref="B1626:B1627"/>
    <mergeCell ref="C1626:C1627"/>
    <mergeCell ref="D1626:D1627"/>
    <mergeCell ref="E1626:E1627"/>
    <mergeCell ref="F1626:G1627"/>
    <mergeCell ref="H1626:I1626"/>
    <mergeCell ref="H1627:I1627"/>
    <mergeCell ref="H1622:I1622"/>
    <mergeCell ref="F1623:G1624"/>
    <mergeCell ref="H1623:I1624"/>
    <mergeCell ref="J1623:J1624"/>
    <mergeCell ref="K1623:K1624"/>
    <mergeCell ref="L1623:L1624"/>
    <mergeCell ref="L1618:L1619"/>
    <mergeCell ref="A1620:A1624"/>
    <mergeCell ref="F1620:G1620"/>
    <mergeCell ref="H1620:L1620"/>
    <mergeCell ref="B1621:B1622"/>
    <mergeCell ref="C1621:C1622"/>
    <mergeCell ref="D1621:D1622"/>
    <mergeCell ref="E1621:E1622"/>
    <mergeCell ref="F1621:G1622"/>
    <mergeCell ref="H1621:I1621"/>
    <mergeCell ref="H1641:I1641"/>
    <mergeCell ref="H1642:I1642"/>
    <mergeCell ref="F1643:G1644"/>
    <mergeCell ref="H1643:I1644"/>
    <mergeCell ref="J1643:J1644"/>
    <mergeCell ref="K1643:K1644"/>
    <mergeCell ref="K1638:K1639"/>
    <mergeCell ref="L1638:L1639"/>
    <mergeCell ref="A1640:A1644"/>
    <mergeCell ref="F1640:G1640"/>
    <mergeCell ref="H1640:L1640"/>
    <mergeCell ref="B1641:B1642"/>
    <mergeCell ref="C1641:C1642"/>
    <mergeCell ref="D1641:D1642"/>
    <mergeCell ref="E1641:E1642"/>
    <mergeCell ref="F1641:G1642"/>
    <mergeCell ref="F1636:G1637"/>
    <mergeCell ref="H1636:I1636"/>
    <mergeCell ref="H1637:I1637"/>
    <mergeCell ref="F1638:G1639"/>
    <mergeCell ref="H1638:I1639"/>
    <mergeCell ref="J1638:J1639"/>
    <mergeCell ref="J1633:J1634"/>
    <mergeCell ref="K1633:K1634"/>
    <mergeCell ref="L1633:L1634"/>
    <mergeCell ref="A1635:A1639"/>
    <mergeCell ref="F1635:G1635"/>
    <mergeCell ref="H1635:L1635"/>
    <mergeCell ref="B1636:B1637"/>
    <mergeCell ref="C1636:C1637"/>
    <mergeCell ref="D1636:D1637"/>
    <mergeCell ref="E1636:E1637"/>
    <mergeCell ref="D1631:D1632"/>
    <mergeCell ref="E1631:E1632"/>
    <mergeCell ref="F1631:G1632"/>
    <mergeCell ref="H1631:I1631"/>
    <mergeCell ref="H1632:I1632"/>
    <mergeCell ref="F1633:G1634"/>
    <mergeCell ref="H1633:I1634"/>
    <mergeCell ref="J1654:J1655"/>
    <mergeCell ref="K1654:K1655"/>
    <mergeCell ref="L1654:L1655"/>
    <mergeCell ref="F1656:G1657"/>
    <mergeCell ref="H1656:I1657"/>
    <mergeCell ref="J1656:J1657"/>
    <mergeCell ref="K1656:K1657"/>
    <mergeCell ref="L1656:L1657"/>
    <mergeCell ref="A1652:A1657"/>
    <mergeCell ref="F1652:G1652"/>
    <mergeCell ref="H1652:L1652"/>
    <mergeCell ref="B1653:B1655"/>
    <mergeCell ref="C1653:C1655"/>
    <mergeCell ref="D1653:D1655"/>
    <mergeCell ref="E1653:E1655"/>
    <mergeCell ref="F1653:G1655"/>
    <mergeCell ref="H1653:I1653"/>
    <mergeCell ref="H1654:I1655"/>
    <mergeCell ref="H1647:I1649"/>
    <mergeCell ref="J1647:J1649"/>
    <mergeCell ref="K1647:K1649"/>
    <mergeCell ref="L1647:L1649"/>
    <mergeCell ref="F1650:G1651"/>
    <mergeCell ref="H1650:I1651"/>
    <mergeCell ref="J1650:J1651"/>
    <mergeCell ref="K1650:K1651"/>
    <mergeCell ref="L1650:L1651"/>
    <mergeCell ref="L1643:L1644"/>
    <mergeCell ref="A1645:A1651"/>
    <mergeCell ref="F1645:G1645"/>
    <mergeCell ref="H1645:L1645"/>
    <mergeCell ref="B1646:B1649"/>
    <mergeCell ref="C1646:C1649"/>
    <mergeCell ref="D1646:D1649"/>
    <mergeCell ref="E1646:E1649"/>
    <mergeCell ref="F1646:G1649"/>
    <mergeCell ref="H1646:I1646"/>
    <mergeCell ref="J1666:J1667"/>
    <mergeCell ref="K1666:K1667"/>
    <mergeCell ref="L1666:L1667"/>
    <mergeCell ref="A1668:A1673"/>
    <mergeCell ref="F1668:G1668"/>
    <mergeCell ref="H1668:L1668"/>
    <mergeCell ref="B1669:B1671"/>
    <mergeCell ref="C1669:C1671"/>
    <mergeCell ref="D1669:D1671"/>
    <mergeCell ref="E1669:E1671"/>
    <mergeCell ref="D1664:D1665"/>
    <mergeCell ref="E1664:E1665"/>
    <mergeCell ref="F1664:G1665"/>
    <mergeCell ref="H1664:I1664"/>
    <mergeCell ref="H1665:I1665"/>
    <mergeCell ref="F1666:G1667"/>
    <mergeCell ref="H1666:I1667"/>
    <mergeCell ref="F1661:G1662"/>
    <mergeCell ref="H1661:I1662"/>
    <mergeCell ref="J1661:J1662"/>
    <mergeCell ref="K1661:K1662"/>
    <mergeCell ref="L1661:L1662"/>
    <mergeCell ref="A1663:A1667"/>
    <mergeCell ref="F1663:G1663"/>
    <mergeCell ref="H1663:L1663"/>
    <mergeCell ref="B1664:B1665"/>
    <mergeCell ref="C1664:C1665"/>
    <mergeCell ref="A1658:A1662"/>
    <mergeCell ref="F1658:G1658"/>
    <mergeCell ref="H1658:L1658"/>
    <mergeCell ref="B1659:B1660"/>
    <mergeCell ref="C1659:C1660"/>
    <mergeCell ref="D1659:D1660"/>
    <mergeCell ref="E1659:E1660"/>
    <mergeCell ref="F1659:G1660"/>
    <mergeCell ref="H1659:I1659"/>
    <mergeCell ref="H1660:I1660"/>
    <mergeCell ref="J1677:J1678"/>
    <mergeCell ref="K1677:K1678"/>
    <mergeCell ref="L1677:L1678"/>
    <mergeCell ref="A1679:A1684"/>
    <mergeCell ref="F1679:G1679"/>
    <mergeCell ref="H1679:L1679"/>
    <mergeCell ref="B1680:B1682"/>
    <mergeCell ref="C1680:C1682"/>
    <mergeCell ref="D1680:D1682"/>
    <mergeCell ref="E1680:E1682"/>
    <mergeCell ref="D1675:D1676"/>
    <mergeCell ref="E1675:E1676"/>
    <mergeCell ref="F1675:G1676"/>
    <mergeCell ref="H1675:I1675"/>
    <mergeCell ref="H1676:I1676"/>
    <mergeCell ref="F1677:G1678"/>
    <mergeCell ref="H1677:I1678"/>
    <mergeCell ref="F1672:G1673"/>
    <mergeCell ref="H1672:I1673"/>
    <mergeCell ref="J1672:J1673"/>
    <mergeCell ref="K1672:K1673"/>
    <mergeCell ref="L1672:L1673"/>
    <mergeCell ref="A1674:A1678"/>
    <mergeCell ref="F1674:G1674"/>
    <mergeCell ref="H1674:L1674"/>
    <mergeCell ref="B1675:B1676"/>
    <mergeCell ref="C1675:C1676"/>
    <mergeCell ref="F1669:G1671"/>
    <mergeCell ref="H1669:I1669"/>
    <mergeCell ref="H1670:I1671"/>
    <mergeCell ref="J1670:J1671"/>
    <mergeCell ref="K1670:K1671"/>
    <mergeCell ref="L1670:L1671"/>
    <mergeCell ref="J1688:J1689"/>
    <mergeCell ref="K1688:K1689"/>
    <mergeCell ref="L1688:L1689"/>
    <mergeCell ref="A1690:A1694"/>
    <mergeCell ref="F1690:G1690"/>
    <mergeCell ref="H1690:L1690"/>
    <mergeCell ref="B1691:B1692"/>
    <mergeCell ref="C1691:C1692"/>
    <mergeCell ref="D1691:D1692"/>
    <mergeCell ref="E1691:E1692"/>
    <mergeCell ref="D1686:D1687"/>
    <mergeCell ref="E1686:E1687"/>
    <mergeCell ref="F1686:G1687"/>
    <mergeCell ref="H1686:I1686"/>
    <mergeCell ref="H1687:I1687"/>
    <mergeCell ref="F1688:G1689"/>
    <mergeCell ref="H1688:I1689"/>
    <mergeCell ref="F1683:G1684"/>
    <mergeCell ref="H1683:I1684"/>
    <mergeCell ref="J1683:J1684"/>
    <mergeCell ref="K1683:K1684"/>
    <mergeCell ref="L1683:L1684"/>
    <mergeCell ref="A1685:A1689"/>
    <mergeCell ref="F1685:G1685"/>
    <mergeCell ref="H1685:L1685"/>
    <mergeCell ref="B1686:B1687"/>
    <mergeCell ref="C1686:C1687"/>
    <mergeCell ref="F1680:G1682"/>
    <mergeCell ref="H1680:I1680"/>
    <mergeCell ref="H1681:I1682"/>
    <mergeCell ref="J1681:J1682"/>
    <mergeCell ref="K1681:K1682"/>
    <mergeCell ref="L1681:L1682"/>
    <mergeCell ref="H1702:I1702"/>
    <mergeCell ref="F1703:G1704"/>
    <mergeCell ref="H1703:I1704"/>
    <mergeCell ref="J1703:J1704"/>
    <mergeCell ref="K1703:K1704"/>
    <mergeCell ref="L1703:L1704"/>
    <mergeCell ref="L1698:L1699"/>
    <mergeCell ref="A1700:A1704"/>
    <mergeCell ref="F1700:G1700"/>
    <mergeCell ref="H1700:L1700"/>
    <mergeCell ref="B1701:B1702"/>
    <mergeCell ref="C1701:C1702"/>
    <mergeCell ref="D1701:D1702"/>
    <mergeCell ref="E1701:E1702"/>
    <mergeCell ref="F1701:G1702"/>
    <mergeCell ref="H1701:I1701"/>
    <mergeCell ref="H1696:I1696"/>
    <mergeCell ref="H1697:I1697"/>
    <mergeCell ref="F1698:G1699"/>
    <mergeCell ref="H1698:I1699"/>
    <mergeCell ref="J1698:J1699"/>
    <mergeCell ref="K1698:K1699"/>
    <mergeCell ref="K1693:K1694"/>
    <mergeCell ref="L1693:L1694"/>
    <mergeCell ref="A1695:A1699"/>
    <mergeCell ref="F1695:G1695"/>
    <mergeCell ref="H1695:L1695"/>
    <mergeCell ref="B1696:B1697"/>
    <mergeCell ref="C1696:C1697"/>
    <mergeCell ref="D1696:D1697"/>
    <mergeCell ref="E1696:E1697"/>
    <mergeCell ref="F1696:G1697"/>
    <mergeCell ref="F1691:G1692"/>
    <mergeCell ref="H1691:I1691"/>
    <mergeCell ref="H1692:I1692"/>
    <mergeCell ref="F1693:G1694"/>
    <mergeCell ref="H1693:I1694"/>
    <mergeCell ref="J1693:J1694"/>
    <mergeCell ref="J1713:J1714"/>
    <mergeCell ref="K1713:K1714"/>
    <mergeCell ref="L1713:L1714"/>
    <mergeCell ref="A1715:A1719"/>
    <mergeCell ref="F1715:G1715"/>
    <mergeCell ref="H1715:L1715"/>
    <mergeCell ref="B1716:B1717"/>
    <mergeCell ref="C1716:C1717"/>
    <mergeCell ref="D1716:D1717"/>
    <mergeCell ref="E1716:E1717"/>
    <mergeCell ref="D1711:D1712"/>
    <mergeCell ref="E1711:E1712"/>
    <mergeCell ref="F1711:G1712"/>
    <mergeCell ref="H1711:I1711"/>
    <mergeCell ref="H1712:I1712"/>
    <mergeCell ref="F1713:G1714"/>
    <mergeCell ref="H1713:I1714"/>
    <mergeCell ref="F1708:G1709"/>
    <mergeCell ref="H1708:I1709"/>
    <mergeCell ref="J1708:J1709"/>
    <mergeCell ref="K1708:K1709"/>
    <mergeCell ref="L1708:L1709"/>
    <mergeCell ref="A1710:A1714"/>
    <mergeCell ref="F1710:G1710"/>
    <mergeCell ref="H1710:L1710"/>
    <mergeCell ref="B1711:B1712"/>
    <mergeCell ref="C1711:C1712"/>
    <mergeCell ref="A1705:A1709"/>
    <mergeCell ref="F1705:G1705"/>
    <mergeCell ref="H1705:L1705"/>
    <mergeCell ref="B1706:B1707"/>
    <mergeCell ref="C1706:C1707"/>
    <mergeCell ref="D1706:D1707"/>
    <mergeCell ref="E1706:E1707"/>
    <mergeCell ref="F1706:G1707"/>
    <mergeCell ref="H1706:I1706"/>
    <mergeCell ref="H1707:I1707"/>
    <mergeCell ref="H1727:I1727"/>
    <mergeCell ref="F1728:G1729"/>
    <mergeCell ref="H1728:I1729"/>
    <mergeCell ref="J1728:J1729"/>
    <mergeCell ref="K1728:K1729"/>
    <mergeCell ref="L1728:L1729"/>
    <mergeCell ref="L1723:L1724"/>
    <mergeCell ref="A1725:A1729"/>
    <mergeCell ref="F1725:G1725"/>
    <mergeCell ref="H1725:L1725"/>
    <mergeCell ref="B1726:B1727"/>
    <mergeCell ref="C1726:C1727"/>
    <mergeCell ref="D1726:D1727"/>
    <mergeCell ref="E1726:E1727"/>
    <mergeCell ref="F1726:G1727"/>
    <mergeCell ref="H1726:I1726"/>
    <mergeCell ref="H1721:I1721"/>
    <mergeCell ref="H1722:I1722"/>
    <mergeCell ref="F1723:G1724"/>
    <mergeCell ref="H1723:I1724"/>
    <mergeCell ref="J1723:J1724"/>
    <mergeCell ref="K1723:K1724"/>
    <mergeCell ref="K1718:K1719"/>
    <mergeCell ref="L1718:L1719"/>
    <mergeCell ref="A1720:A1724"/>
    <mergeCell ref="F1720:G1720"/>
    <mergeCell ref="H1720:L1720"/>
    <mergeCell ref="B1721:B1722"/>
    <mergeCell ref="C1721:C1722"/>
    <mergeCell ref="D1721:D1722"/>
    <mergeCell ref="E1721:E1722"/>
    <mergeCell ref="F1721:G1722"/>
    <mergeCell ref="F1716:G1717"/>
    <mergeCell ref="H1716:I1716"/>
    <mergeCell ref="H1717:I1717"/>
    <mergeCell ref="F1718:G1719"/>
    <mergeCell ref="H1718:I1719"/>
    <mergeCell ref="J1718:J1719"/>
    <mergeCell ref="J1738:J1739"/>
    <mergeCell ref="K1738:K1739"/>
    <mergeCell ref="L1738:L1739"/>
    <mergeCell ref="A1740:A1744"/>
    <mergeCell ref="F1740:G1740"/>
    <mergeCell ref="H1740:L1740"/>
    <mergeCell ref="B1741:B1742"/>
    <mergeCell ref="C1741:C1742"/>
    <mergeCell ref="D1741:D1742"/>
    <mergeCell ref="E1741:E1742"/>
    <mergeCell ref="D1736:D1737"/>
    <mergeCell ref="E1736:E1737"/>
    <mergeCell ref="F1736:G1737"/>
    <mergeCell ref="H1736:I1736"/>
    <mergeCell ref="H1737:I1737"/>
    <mergeCell ref="F1738:G1739"/>
    <mergeCell ref="H1738:I1739"/>
    <mergeCell ref="F1733:G1734"/>
    <mergeCell ref="H1733:I1734"/>
    <mergeCell ref="J1733:J1734"/>
    <mergeCell ref="K1733:K1734"/>
    <mergeCell ref="L1733:L1734"/>
    <mergeCell ref="A1735:A1739"/>
    <mergeCell ref="F1735:G1735"/>
    <mergeCell ref="H1735:L1735"/>
    <mergeCell ref="B1736:B1737"/>
    <mergeCell ref="C1736:C1737"/>
    <mergeCell ref="A1730:A1734"/>
    <mergeCell ref="F1730:G1730"/>
    <mergeCell ref="H1730:L1730"/>
    <mergeCell ref="B1731:B1732"/>
    <mergeCell ref="C1731:C1732"/>
    <mergeCell ref="D1731:D1732"/>
    <mergeCell ref="E1731:E1732"/>
    <mergeCell ref="F1731:G1732"/>
    <mergeCell ref="H1731:I1731"/>
    <mergeCell ref="H1732:I1732"/>
    <mergeCell ref="H1752:I1752"/>
    <mergeCell ref="F1753:G1754"/>
    <mergeCell ref="H1753:I1754"/>
    <mergeCell ref="J1753:J1754"/>
    <mergeCell ref="K1753:K1754"/>
    <mergeCell ref="L1753:L1754"/>
    <mergeCell ref="L1748:L1749"/>
    <mergeCell ref="A1750:A1754"/>
    <mergeCell ref="F1750:G1750"/>
    <mergeCell ref="H1750:L1750"/>
    <mergeCell ref="B1751:B1752"/>
    <mergeCell ref="C1751:C1752"/>
    <mergeCell ref="D1751:D1752"/>
    <mergeCell ref="E1751:E1752"/>
    <mergeCell ref="F1751:G1752"/>
    <mergeCell ref="H1751:I1751"/>
    <mergeCell ref="H1746:I1746"/>
    <mergeCell ref="H1747:I1747"/>
    <mergeCell ref="F1748:G1749"/>
    <mergeCell ref="H1748:I1749"/>
    <mergeCell ref="J1748:J1749"/>
    <mergeCell ref="K1748:K1749"/>
    <mergeCell ref="K1743:K1744"/>
    <mergeCell ref="L1743:L1744"/>
    <mergeCell ref="A1745:A1749"/>
    <mergeCell ref="F1745:G1745"/>
    <mergeCell ref="H1745:L1745"/>
    <mergeCell ref="B1746:B1747"/>
    <mergeCell ref="C1746:C1747"/>
    <mergeCell ref="D1746:D1747"/>
    <mergeCell ref="E1746:E1747"/>
    <mergeCell ref="F1746:G1747"/>
    <mergeCell ref="F1741:G1742"/>
    <mergeCell ref="H1741:I1741"/>
    <mergeCell ref="H1742:I1742"/>
    <mergeCell ref="F1743:G1744"/>
    <mergeCell ref="H1743:I1744"/>
    <mergeCell ref="J1743:J1744"/>
    <mergeCell ref="J1763:J1764"/>
    <mergeCell ref="K1763:K1764"/>
    <mergeCell ref="L1763:L1764"/>
    <mergeCell ref="A1765:A1769"/>
    <mergeCell ref="F1765:G1765"/>
    <mergeCell ref="H1765:L1765"/>
    <mergeCell ref="B1766:B1767"/>
    <mergeCell ref="C1766:C1767"/>
    <mergeCell ref="D1766:D1767"/>
    <mergeCell ref="E1766:E1767"/>
    <mergeCell ref="D1761:D1762"/>
    <mergeCell ref="E1761:E1762"/>
    <mergeCell ref="F1761:G1762"/>
    <mergeCell ref="H1761:I1761"/>
    <mergeCell ref="H1762:I1762"/>
    <mergeCell ref="F1763:G1764"/>
    <mergeCell ref="H1763:I1764"/>
    <mergeCell ref="F1758:G1759"/>
    <mergeCell ref="H1758:I1759"/>
    <mergeCell ref="J1758:J1759"/>
    <mergeCell ref="K1758:K1759"/>
    <mergeCell ref="L1758:L1759"/>
    <mergeCell ref="A1760:A1764"/>
    <mergeCell ref="F1760:G1760"/>
    <mergeCell ref="H1760:L1760"/>
    <mergeCell ref="B1761:B1762"/>
    <mergeCell ref="C1761:C1762"/>
    <mergeCell ref="A1755:A1759"/>
    <mergeCell ref="F1755:G1755"/>
    <mergeCell ref="H1755:L1755"/>
    <mergeCell ref="B1756:B1757"/>
    <mergeCell ref="C1756:C1757"/>
    <mergeCell ref="D1756:D1757"/>
    <mergeCell ref="E1756:E1757"/>
    <mergeCell ref="F1756:G1757"/>
    <mergeCell ref="H1756:I1756"/>
    <mergeCell ref="H1757:I1757"/>
    <mergeCell ref="H1777:I1777"/>
    <mergeCell ref="F1778:G1779"/>
    <mergeCell ref="H1778:I1779"/>
    <mergeCell ref="J1778:J1779"/>
    <mergeCell ref="K1778:K1779"/>
    <mergeCell ref="L1778:L1779"/>
    <mergeCell ref="L1773:L1774"/>
    <mergeCell ref="A1775:A1779"/>
    <mergeCell ref="F1775:G1775"/>
    <mergeCell ref="H1775:L1775"/>
    <mergeCell ref="B1776:B1777"/>
    <mergeCell ref="C1776:C1777"/>
    <mergeCell ref="D1776:D1777"/>
    <mergeCell ref="E1776:E1777"/>
    <mergeCell ref="F1776:G1777"/>
    <mergeCell ref="H1776:I1776"/>
    <mergeCell ref="H1771:I1771"/>
    <mergeCell ref="H1772:I1772"/>
    <mergeCell ref="F1773:G1774"/>
    <mergeCell ref="H1773:I1774"/>
    <mergeCell ref="J1773:J1774"/>
    <mergeCell ref="K1773:K1774"/>
    <mergeCell ref="K1768:K1769"/>
    <mergeCell ref="L1768:L1769"/>
    <mergeCell ref="A1770:A1774"/>
    <mergeCell ref="F1770:G1770"/>
    <mergeCell ref="H1770:L1770"/>
    <mergeCell ref="B1771:B1772"/>
    <mergeCell ref="C1771:C1772"/>
    <mergeCell ref="D1771:D1772"/>
    <mergeCell ref="E1771:E1772"/>
    <mergeCell ref="F1771:G1772"/>
    <mergeCell ref="F1766:G1767"/>
    <mergeCell ref="H1766:I1766"/>
    <mergeCell ref="H1767:I1767"/>
    <mergeCell ref="F1768:G1769"/>
    <mergeCell ref="H1768:I1769"/>
    <mergeCell ref="J1768:J1769"/>
    <mergeCell ref="J1788:J1789"/>
    <mergeCell ref="K1788:K1789"/>
    <mergeCell ref="L1788:L1789"/>
    <mergeCell ref="A1790:A1794"/>
    <mergeCell ref="F1790:G1790"/>
    <mergeCell ref="H1790:L1790"/>
    <mergeCell ref="B1791:B1792"/>
    <mergeCell ref="C1791:C1792"/>
    <mergeCell ref="D1791:D1792"/>
    <mergeCell ref="E1791:E1792"/>
    <mergeCell ref="D1786:D1787"/>
    <mergeCell ref="E1786:E1787"/>
    <mergeCell ref="F1786:G1787"/>
    <mergeCell ref="H1786:I1786"/>
    <mergeCell ref="H1787:I1787"/>
    <mergeCell ref="F1788:G1789"/>
    <mergeCell ref="H1788:I1789"/>
    <mergeCell ref="F1783:G1784"/>
    <mergeCell ref="H1783:I1784"/>
    <mergeCell ref="J1783:J1784"/>
    <mergeCell ref="K1783:K1784"/>
    <mergeCell ref="L1783:L1784"/>
    <mergeCell ref="A1785:A1789"/>
    <mergeCell ref="F1785:G1785"/>
    <mergeCell ref="H1785:L1785"/>
    <mergeCell ref="B1786:B1787"/>
    <mergeCell ref="C1786:C1787"/>
    <mergeCell ref="A1780:A1784"/>
    <mergeCell ref="F1780:G1780"/>
    <mergeCell ref="H1780:L1780"/>
    <mergeCell ref="B1781:B1782"/>
    <mergeCell ref="C1781:C1782"/>
    <mergeCell ref="D1781:D1782"/>
    <mergeCell ref="E1781:E1782"/>
    <mergeCell ref="F1781:G1782"/>
    <mergeCell ref="H1781:I1781"/>
    <mergeCell ref="H1782:I1782"/>
    <mergeCell ref="H1802:I1802"/>
    <mergeCell ref="F1803:G1804"/>
    <mergeCell ref="H1803:I1804"/>
    <mergeCell ref="J1803:J1804"/>
    <mergeCell ref="K1803:K1804"/>
    <mergeCell ref="L1803:L1804"/>
    <mergeCell ref="L1798:L1799"/>
    <mergeCell ref="A1800:A1804"/>
    <mergeCell ref="F1800:G1800"/>
    <mergeCell ref="H1800:L1800"/>
    <mergeCell ref="B1801:B1802"/>
    <mergeCell ref="C1801:C1802"/>
    <mergeCell ref="D1801:D1802"/>
    <mergeCell ref="E1801:E1802"/>
    <mergeCell ref="F1801:G1802"/>
    <mergeCell ref="H1801:I1801"/>
    <mergeCell ref="H1796:I1796"/>
    <mergeCell ref="H1797:I1797"/>
    <mergeCell ref="F1798:G1799"/>
    <mergeCell ref="H1798:I1799"/>
    <mergeCell ref="J1798:J1799"/>
    <mergeCell ref="K1798:K1799"/>
    <mergeCell ref="K1793:K1794"/>
    <mergeCell ref="L1793:L1794"/>
    <mergeCell ref="A1795:A1799"/>
    <mergeCell ref="F1795:G1795"/>
    <mergeCell ref="H1795:L1795"/>
    <mergeCell ref="B1796:B1797"/>
    <mergeCell ref="C1796:C1797"/>
    <mergeCell ref="D1796:D1797"/>
    <mergeCell ref="E1796:E1797"/>
    <mergeCell ref="F1796:G1797"/>
    <mergeCell ref="F1791:G1792"/>
    <mergeCell ref="H1791:I1791"/>
    <mergeCell ref="H1792:I1792"/>
    <mergeCell ref="F1793:G1794"/>
    <mergeCell ref="H1793:I1794"/>
    <mergeCell ref="J1793:J1794"/>
    <mergeCell ref="J1818:J1819"/>
    <mergeCell ref="K1818:K1819"/>
    <mergeCell ref="L1818:L1819"/>
    <mergeCell ref="F1820:G1821"/>
    <mergeCell ref="H1820:I1821"/>
    <mergeCell ref="J1820:J1821"/>
    <mergeCell ref="K1820:K1821"/>
    <mergeCell ref="L1820:L1821"/>
    <mergeCell ref="A1816:A1821"/>
    <mergeCell ref="F1816:G1816"/>
    <mergeCell ref="H1816:L1816"/>
    <mergeCell ref="B1817:B1819"/>
    <mergeCell ref="C1817:C1819"/>
    <mergeCell ref="D1817:D1819"/>
    <mergeCell ref="E1817:E1819"/>
    <mergeCell ref="F1817:G1819"/>
    <mergeCell ref="H1817:I1817"/>
    <mergeCell ref="H1818:I1819"/>
    <mergeCell ref="K1812:K1813"/>
    <mergeCell ref="L1812:L1813"/>
    <mergeCell ref="F1814:G1815"/>
    <mergeCell ref="H1814:I1815"/>
    <mergeCell ref="J1814:J1815"/>
    <mergeCell ref="K1814:K1815"/>
    <mergeCell ref="L1814:L1815"/>
    <mergeCell ref="D1811:D1813"/>
    <mergeCell ref="E1811:E1813"/>
    <mergeCell ref="F1811:G1813"/>
    <mergeCell ref="H1811:I1811"/>
    <mergeCell ref="H1812:I1813"/>
    <mergeCell ref="J1812:J1813"/>
    <mergeCell ref="F1808:G1809"/>
    <mergeCell ref="H1808:I1809"/>
    <mergeCell ref="J1808:J1809"/>
    <mergeCell ref="K1808:K1809"/>
    <mergeCell ref="L1808:L1809"/>
    <mergeCell ref="A1810:A1815"/>
    <mergeCell ref="F1810:G1810"/>
    <mergeCell ref="H1810:L1810"/>
    <mergeCell ref="B1811:B1813"/>
    <mergeCell ref="C1811:C1813"/>
    <mergeCell ref="A1805:A1809"/>
    <mergeCell ref="F1805:G1805"/>
    <mergeCell ref="H1805:L1805"/>
    <mergeCell ref="B1806:B1807"/>
    <mergeCell ref="C1806:C1807"/>
    <mergeCell ref="D1806:D1807"/>
    <mergeCell ref="E1806:E1807"/>
    <mergeCell ref="F1806:G1807"/>
    <mergeCell ref="H1806:I1806"/>
    <mergeCell ref="H1807:I1807"/>
    <mergeCell ref="F1833:G1834"/>
    <mergeCell ref="H1833:I1833"/>
    <mergeCell ref="H1834:I1834"/>
    <mergeCell ref="F1835:G1836"/>
    <mergeCell ref="H1835:I1836"/>
    <mergeCell ref="J1835:J1836"/>
    <mergeCell ref="J1830:J1831"/>
    <mergeCell ref="K1830:K1831"/>
    <mergeCell ref="L1830:L1831"/>
    <mergeCell ref="A1832:A1836"/>
    <mergeCell ref="F1832:G1832"/>
    <mergeCell ref="H1832:L1832"/>
    <mergeCell ref="B1833:B1834"/>
    <mergeCell ref="C1833:C1834"/>
    <mergeCell ref="D1833:D1834"/>
    <mergeCell ref="E1833:E1834"/>
    <mergeCell ref="D1828:D1829"/>
    <mergeCell ref="E1828:E1829"/>
    <mergeCell ref="F1828:G1829"/>
    <mergeCell ref="H1828:I1828"/>
    <mergeCell ref="H1829:I1829"/>
    <mergeCell ref="F1830:G1831"/>
    <mergeCell ref="H1830:I1831"/>
    <mergeCell ref="F1825:G1826"/>
    <mergeCell ref="H1825:I1826"/>
    <mergeCell ref="J1825:J1826"/>
    <mergeCell ref="K1825:K1826"/>
    <mergeCell ref="L1825:L1826"/>
    <mergeCell ref="A1827:A1831"/>
    <mergeCell ref="F1827:G1827"/>
    <mergeCell ref="H1827:L1827"/>
    <mergeCell ref="B1828:B1829"/>
    <mergeCell ref="C1828:C1829"/>
    <mergeCell ref="A1822:A1826"/>
    <mergeCell ref="F1822:G1822"/>
    <mergeCell ref="H1822:L1822"/>
    <mergeCell ref="B1823:B1824"/>
    <mergeCell ref="C1823:C1824"/>
    <mergeCell ref="D1823:D1824"/>
    <mergeCell ref="E1823:E1824"/>
    <mergeCell ref="F1823:G1824"/>
    <mergeCell ref="H1823:I1823"/>
    <mergeCell ref="H1824:I1824"/>
    <mergeCell ref="H1844:I1845"/>
    <mergeCell ref="J1844:J1845"/>
    <mergeCell ref="K1844:K1845"/>
    <mergeCell ref="L1844:L1845"/>
    <mergeCell ref="F1846:G1847"/>
    <mergeCell ref="H1846:I1847"/>
    <mergeCell ref="J1846:J1847"/>
    <mergeCell ref="K1846:K1847"/>
    <mergeCell ref="L1846:L1847"/>
    <mergeCell ref="L1840:L1841"/>
    <mergeCell ref="A1842:A1847"/>
    <mergeCell ref="F1842:G1842"/>
    <mergeCell ref="H1842:L1842"/>
    <mergeCell ref="B1843:B1845"/>
    <mergeCell ref="C1843:C1845"/>
    <mergeCell ref="D1843:D1845"/>
    <mergeCell ref="E1843:E1845"/>
    <mergeCell ref="F1843:G1845"/>
    <mergeCell ref="H1843:I1843"/>
    <mergeCell ref="H1838:I1838"/>
    <mergeCell ref="H1839:I1839"/>
    <mergeCell ref="F1840:G1841"/>
    <mergeCell ref="H1840:I1841"/>
    <mergeCell ref="J1840:J1841"/>
    <mergeCell ref="K1840:K1841"/>
    <mergeCell ref="K1835:K1836"/>
    <mergeCell ref="L1835:L1836"/>
    <mergeCell ref="A1837:A1841"/>
    <mergeCell ref="F1837:G1837"/>
    <mergeCell ref="H1837:L1837"/>
    <mergeCell ref="B1838:B1839"/>
    <mergeCell ref="C1838:C1839"/>
    <mergeCell ref="D1838:D1839"/>
    <mergeCell ref="E1838:E1839"/>
    <mergeCell ref="F1838:G1839"/>
    <mergeCell ref="F1857:G1858"/>
    <mergeCell ref="H1857:I1858"/>
    <mergeCell ref="J1857:J1858"/>
    <mergeCell ref="K1857:K1858"/>
    <mergeCell ref="L1857:L1858"/>
    <mergeCell ref="A1859:A1863"/>
    <mergeCell ref="F1859:G1859"/>
    <mergeCell ref="H1859:L1859"/>
    <mergeCell ref="B1860:B1861"/>
    <mergeCell ref="C1860:C1861"/>
    <mergeCell ref="A1854:A1858"/>
    <mergeCell ref="F1854:G1854"/>
    <mergeCell ref="H1854:L1854"/>
    <mergeCell ref="B1855:B1856"/>
    <mergeCell ref="C1855:C1856"/>
    <mergeCell ref="D1855:D1856"/>
    <mergeCell ref="E1855:E1856"/>
    <mergeCell ref="F1855:G1856"/>
    <mergeCell ref="H1855:I1855"/>
    <mergeCell ref="H1856:I1856"/>
    <mergeCell ref="J1850:J1851"/>
    <mergeCell ref="K1850:K1851"/>
    <mergeCell ref="L1850:L1851"/>
    <mergeCell ref="F1852:G1853"/>
    <mergeCell ref="H1852:I1853"/>
    <mergeCell ref="J1852:J1853"/>
    <mergeCell ref="K1852:K1853"/>
    <mergeCell ref="L1852:L1853"/>
    <mergeCell ref="A1848:A1853"/>
    <mergeCell ref="F1848:G1848"/>
    <mergeCell ref="H1848:L1848"/>
    <mergeCell ref="B1849:B1851"/>
    <mergeCell ref="C1849:C1851"/>
    <mergeCell ref="D1849:D1851"/>
    <mergeCell ref="E1849:E1851"/>
    <mergeCell ref="F1849:G1851"/>
    <mergeCell ref="H1849:I1849"/>
    <mergeCell ref="H1850:I1851"/>
    <mergeCell ref="H1870:I1870"/>
    <mergeCell ref="H1871:I1871"/>
    <mergeCell ref="F1872:G1873"/>
    <mergeCell ref="H1872:I1873"/>
    <mergeCell ref="J1872:J1873"/>
    <mergeCell ref="K1872:K1873"/>
    <mergeCell ref="K1867:K1868"/>
    <mergeCell ref="L1867:L1868"/>
    <mergeCell ref="A1869:A1873"/>
    <mergeCell ref="F1869:G1869"/>
    <mergeCell ref="H1869:L1869"/>
    <mergeCell ref="B1870:B1871"/>
    <mergeCell ref="C1870:C1871"/>
    <mergeCell ref="D1870:D1871"/>
    <mergeCell ref="E1870:E1871"/>
    <mergeCell ref="F1870:G1871"/>
    <mergeCell ref="F1865:G1866"/>
    <mergeCell ref="H1865:I1865"/>
    <mergeCell ref="H1866:I1866"/>
    <mergeCell ref="F1867:G1868"/>
    <mergeCell ref="H1867:I1868"/>
    <mergeCell ref="J1867:J1868"/>
    <mergeCell ref="J1862:J1863"/>
    <mergeCell ref="K1862:K1863"/>
    <mergeCell ref="L1862:L1863"/>
    <mergeCell ref="A1864:A1868"/>
    <mergeCell ref="F1864:G1864"/>
    <mergeCell ref="H1864:L1864"/>
    <mergeCell ref="B1865:B1866"/>
    <mergeCell ref="C1865:C1866"/>
    <mergeCell ref="D1865:D1866"/>
    <mergeCell ref="E1865:E1866"/>
    <mergeCell ref="D1860:D1861"/>
    <mergeCell ref="E1860:E1861"/>
    <mergeCell ref="F1860:G1861"/>
    <mergeCell ref="H1860:I1860"/>
    <mergeCell ref="H1861:I1861"/>
    <mergeCell ref="F1862:G1863"/>
    <mergeCell ref="H1862:I1863"/>
    <mergeCell ref="F1882:G1883"/>
    <mergeCell ref="H1882:I1883"/>
    <mergeCell ref="J1882:J1883"/>
    <mergeCell ref="K1882:K1883"/>
    <mergeCell ref="L1882:L1883"/>
    <mergeCell ref="A1884:A1888"/>
    <mergeCell ref="F1884:G1884"/>
    <mergeCell ref="H1884:L1884"/>
    <mergeCell ref="B1885:B1886"/>
    <mergeCell ref="C1885:C1886"/>
    <mergeCell ref="A1879:A1883"/>
    <mergeCell ref="F1879:G1879"/>
    <mergeCell ref="H1879:L1879"/>
    <mergeCell ref="B1880:B1881"/>
    <mergeCell ref="C1880:C1881"/>
    <mergeCell ref="D1880:D1881"/>
    <mergeCell ref="E1880:E1881"/>
    <mergeCell ref="F1880:G1881"/>
    <mergeCell ref="H1880:I1880"/>
    <mergeCell ref="H1881:I1881"/>
    <mergeCell ref="H1876:I1876"/>
    <mergeCell ref="F1877:G1878"/>
    <mergeCell ref="H1877:I1878"/>
    <mergeCell ref="J1877:J1878"/>
    <mergeCell ref="K1877:K1878"/>
    <mergeCell ref="L1877:L1878"/>
    <mergeCell ref="L1872:L1873"/>
    <mergeCell ref="A1874:A1878"/>
    <mergeCell ref="F1874:G1874"/>
    <mergeCell ref="H1874:L1874"/>
    <mergeCell ref="B1875:B1876"/>
    <mergeCell ref="C1875:C1876"/>
    <mergeCell ref="D1875:D1876"/>
    <mergeCell ref="E1875:E1876"/>
    <mergeCell ref="F1875:G1876"/>
    <mergeCell ref="H1875:I1875"/>
    <mergeCell ref="H1895:I1895"/>
    <mergeCell ref="H1896:I1896"/>
    <mergeCell ref="F1897:G1898"/>
    <mergeCell ref="H1897:I1898"/>
    <mergeCell ref="J1897:J1898"/>
    <mergeCell ref="K1897:K1898"/>
    <mergeCell ref="K1892:K1893"/>
    <mergeCell ref="L1892:L1893"/>
    <mergeCell ref="A1894:A1898"/>
    <mergeCell ref="F1894:G1894"/>
    <mergeCell ref="H1894:L1894"/>
    <mergeCell ref="B1895:B1896"/>
    <mergeCell ref="C1895:C1896"/>
    <mergeCell ref="D1895:D1896"/>
    <mergeCell ref="E1895:E1896"/>
    <mergeCell ref="F1895:G1896"/>
    <mergeCell ref="F1890:G1891"/>
    <mergeCell ref="H1890:I1890"/>
    <mergeCell ref="H1891:I1891"/>
    <mergeCell ref="F1892:G1893"/>
    <mergeCell ref="H1892:I1893"/>
    <mergeCell ref="J1892:J1893"/>
    <mergeCell ref="J1887:J1888"/>
    <mergeCell ref="K1887:K1888"/>
    <mergeCell ref="L1887:L1888"/>
    <mergeCell ref="A1889:A1893"/>
    <mergeCell ref="F1889:G1889"/>
    <mergeCell ref="H1889:L1889"/>
    <mergeCell ref="B1890:B1891"/>
    <mergeCell ref="C1890:C1891"/>
    <mergeCell ref="D1890:D1891"/>
    <mergeCell ref="E1890:E1891"/>
    <mergeCell ref="D1885:D1886"/>
    <mergeCell ref="E1885:E1886"/>
    <mergeCell ref="F1885:G1886"/>
    <mergeCell ref="H1885:I1885"/>
    <mergeCell ref="H1886:I1886"/>
    <mergeCell ref="F1887:G1888"/>
    <mergeCell ref="H1887:I1888"/>
    <mergeCell ref="F1907:G1908"/>
    <mergeCell ref="H1907:I1908"/>
    <mergeCell ref="J1907:J1908"/>
    <mergeCell ref="K1907:K1908"/>
    <mergeCell ref="L1907:L1908"/>
    <mergeCell ref="A1909:A1914"/>
    <mergeCell ref="F1909:G1909"/>
    <mergeCell ref="H1909:L1909"/>
    <mergeCell ref="B1910:B1912"/>
    <mergeCell ref="C1910:C1912"/>
    <mergeCell ref="A1904:A1908"/>
    <mergeCell ref="F1904:G1904"/>
    <mergeCell ref="H1904:L1904"/>
    <mergeCell ref="B1905:B1906"/>
    <mergeCell ref="C1905:C1906"/>
    <mergeCell ref="D1905:D1906"/>
    <mergeCell ref="E1905:E1906"/>
    <mergeCell ref="F1905:G1906"/>
    <mergeCell ref="H1905:I1905"/>
    <mergeCell ref="H1906:I1906"/>
    <mergeCell ref="H1901:I1901"/>
    <mergeCell ref="F1902:G1903"/>
    <mergeCell ref="H1902:I1903"/>
    <mergeCell ref="J1902:J1903"/>
    <mergeCell ref="K1902:K1903"/>
    <mergeCell ref="L1902:L1903"/>
    <mergeCell ref="L1897:L1898"/>
    <mergeCell ref="A1899:A1903"/>
    <mergeCell ref="F1899:G1899"/>
    <mergeCell ref="H1899:L1899"/>
    <mergeCell ref="B1900:B1901"/>
    <mergeCell ref="C1900:C1901"/>
    <mergeCell ref="D1900:D1901"/>
    <mergeCell ref="E1900:E1901"/>
    <mergeCell ref="F1900:G1901"/>
    <mergeCell ref="H1900:I1900"/>
    <mergeCell ref="D1921:D1922"/>
    <mergeCell ref="E1921:E1922"/>
    <mergeCell ref="F1921:G1922"/>
    <mergeCell ref="H1921:I1921"/>
    <mergeCell ref="H1922:I1922"/>
    <mergeCell ref="F1923:G1924"/>
    <mergeCell ref="H1923:I1924"/>
    <mergeCell ref="F1918:G1919"/>
    <mergeCell ref="H1918:I1919"/>
    <mergeCell ref="J1918:J1919"/>
    <mergeCell ref="K1918:K1919"/>
    <mergeCell ref="L1918:L1919"/>
    <mergeCell ref="A1920:A1924"/>
    <mergeCell ref="F1920:G1920"/>
    <mergeCell ref="H1920:L1920"/>
    <mergeCell ref="B1921:B1922"/>
    <mergeCell ref="C1921:C1922"/>
    <mergeCell ref="A1915:A1919"/>
    <mergeCell ref="F1915:G1915"/>
    <mergeCell ref="H1915:L1915"/>
    <mergeCell ref="B1916:B1917"/>
    <mergeCell ref="C1916:C1917"/>
    <mergeCell ref="D1916:D1917"/>
    <mergeCell ref="E1916:E1917"/>
    <mergeCell ref="F1916:G1917"/>
    <mergeCell ref="H1916:I1916"/>
    <mergeCell ref="H1917:I1917"/>
    <mergeCell ref="K1911:K1912"/>
    <mergeCell ref="L1911:L1912"/>
    <mergeCell ref="F1913:G1914"/>
    <mergeCell ref="H1913:I1914"/>
    <mergeCell ref="J1913:J1914"/>
    <mergeCell ref="K1913:K1914"/>
    <mergeCell ref="L1913:L1914"/>
    <mergeCell ref="D1910:D1912"/>
    <mergeCell ref="E1910:E1912"/>
    <mergeCell ref="F1910:G1912"/>
    <mergeCell ref="H1910:I1910"/>
    <mergeCell ref="H1911:I1912"/>
    <mergeCell ref="J1911:J1912"/>
    <mergeCell ref="L1933:L1934"/>
    <mergeCell ref="A1935:A1939"/>
    <mergeCell ref="F1935:G1935"/>
    <mergeCell ref="H1935:L1935"/>
    <mergeCell ref="B1936:B1937"/>
    <mergeCell ref="C1936:C1937"/>
    <mergeCell ref="D1936:D1937"/>
    <mergeCell ref="E1936:E1937"/>
    <mergeCell ref="F1936:G1937"/>
    <mergeCell ref="H1936:I1936"/>
    <mergeCell ref="H1931:I1931"/>
    <mergeCell ref="H1932:I1932"/>
    <mergeCell ref="F1933:G1934"/>
    <mergeCell ref="H1933:I1934"/>
    <mergeCell ref="J1933:J1934"/>
    <mergeCell ref="K1933:K1934"/>
    <mergeCell ref="K1928:K1929"/>
    <mergeCell ref="L1928:L1929"/>
    <mergeCell ref="A1930:A1934"/>
    <mergeCell ref="F1930:G1930"/>
    <mergeCell ref="H1930:L1930"/>
    <mergeCell ref="B1931:B1932"/>
    <mergeCell ref="C1931:C1932"/>
    <mergeCell ref="D1931:D1932"/>
    <mergeCell ref="E1931:E1932"/>
    <mergeCell ref="F1931:G1932"/>
    <mergeCell ref="F1926:G1927"/>
    <mergeCell ref="H1926:I1926"/>
    <mergeCell ref="H1927:I1927"/>
    <mergeCell ref="F1928:G1929"/>
    <mergeCell ref="H1928:I1929"/>
    <mergeCell ref="J1928:J1929"/>
    <mergeCell ref="J1923:J1924"/>
    <mergeCell ref="K1923:K1924"/>
    <mergeCell ref="L1923:L1924"/>
    <mergeCell ref="A1925:A1929"/>
    <mergeCell ref="F1925:G1925"/>
    <mergeCell ref="H1925:L1925"/>
    <mergeCell ref="B1926:B1927"/>
    <mergeCell ref="C1926:C1927"/>
    <mergeCell ref="D1926:D1927"/>
    <mergeCell ref="E1926:E1927"/>
    <mergeCell ref="D1946:D1947"/>
    <mergeCell ref="E1946:E1947"/>
    <mergeCell ref="F1946:G1947"/>
    <mergeCell ref="H1946:I1946"/>
    <mergeCell ref="H1947:I1947"/>
    <mergeCell ref="F1948:G1949"/>
    <mergeCell ref="H1948:I1949"/>
    <mergeCell ref="F1943:G1944"/>
    <mergeCell ref="H1943:I1944"/>
    <mergeCell ref="J1943:J1944"/>
    <mergeCell ref="K1943:K1944"/>
    <mergeCell ref="L1943:L1944"/>
    <mergeCell ref="A1945:A1949"/>
    <mergeCell ref="F1945:G1945"/>
    <mergeCell ref="H1945:L1945"/>
    <mergeCell ref="B1946:B1947"/>
    <mergeCell ref="C1946:C1947"/>
    <mergeCell ref="A1940:A1944"/>
    <mergeCell ref="F1940:G1940"/>
    <mergeCell ref="H1940:L1940"/>
    <mergeCell ref="B1941:B1942"/>
    <mergeCell ref="C1941:C1942"/>
    <mergeCell ref="D1941:D1942"/>
    <mergeCell ref="E1941:E1942"/>
    <mergeCell ref="F1941:G1942"/>
    <mergeCell ref="H1941:I1941"/>
    <mergeCell ref="H1942:I1942"/>
    <mergeCell ref="H1937:I1937"/>
    <mergeCell ref="F1938:G1939"/>
    <mergeCell ref="H1938:I1939"/>
    <mergeCell ref="J1938:J1939"/>
    <mergeCell ref="K1938:K1939"/>
    <mergeCell ref="L1938:L1939"/>
    <mergeCell ref="L1958:L1959"/>
    <mergeCell ref="A1960:A1964"/>
    <mergeCell ref="F1960:G1960"/>
    <mergeCell ref="H1960:L1960"/>
    <mergeCell ref="B1961:B1962"/>
    <mergeCell ref="C1961:C1962"/>
    <mergeCell ref="D1961:D1962"/>
    <mergeCell ref="E1961:E1962"/>
    <mergeCell ref="F1961:G1962"/>
    <mergeCell ref="H1961:I1961"/>
    <mergeCell ref="H1956:I1956"/>
    <mergeCell ref="H1957:I1957"/>
    <mergeCell ref="F1958:G1959"/>
    <mergeCell ref="H1958:I1959"/>
    <mergeCell ref="J1958:J1959"/>
    <mergeCell ref="K1958:K1959"/>
    <mergeCell ref="K1953:K1954"/>
    <mergeCell ref="L1953:L1954"/>
    <mergeCell ref="A1955:A1959"/>
    <mergeCell ref="F1955:G1955"/>
    <mergeCell ref="H1955:L1955"/>
    <mergeCell ref="B1956:B1957"/>
    <mergeCell ref="C1956:C1957"/>
    <mergeCell ref="D1956:D1957"/>
    <mergeCell ref="E1956:E1957"/>
    <mergeCell ref="F1956:G1957"/>
    <mergeCell ref="F1951:G1952"/>
    <mergeCell ref="H1951:I1951"/>
    <mergeCell ref="H1952:I1952"/>
    <mergeCell ref="F1953:G1954"/>
    <mergeCell ref="H1953:I1954"/>
    <mergeCell ref="J1953:J1954"/>
    <mergeCell ref="J1948:J1949"/>
    <mergeCell ref="K1948:K1949"/>
    <mergeCell ref="L1948:L1949"/>
    <mergeCell ref="A1950:A1954"/>
    <mergeCell ref="F1950:G1950"/>
    <mergeCell ref="H1950:L1950"/>
    <mergeCell ref="B1951:B1952"/>
    <mergeCell ref="C1951:C1952"/>
    <mergeCell ref="D1951:D1952"/>
    <mergeCell ref="E1951:E1952"/>
    <mergeCell ref="D1971:D1972"/>
    <mergeCell ref="E1971:E1972"/>
    <mergeCell ref="F1971:G1972"/>
    <mergeCell ref="H1971:I1971"/>
    <mergeCell ref="H1972:I1972"/>
    <mergeCell ref="F1973:G1974"/>
    <mergeCell ref="H1973:I1974"/>
    <mergeCell ref="F1968:G1969"/>
    <mergeCell ref="H1968:I1969"/>
    <mergeCell ref="J1968:J1969"/>
    <mergeCell ref="K1968:K1969"/>
    <mergeCell ref="L1968:L1969"/>
    <mergeCell ref="A1970:A1974"/>
    <mergeCell ref="F1970:G1970"/>
    <mergeCell ref="H1970:L1970"/>
    <mergeCell ref="B1971:B1972"/>
    <mergeCell ref="C1971:C1972"/>
    <mergeCell ref="A1965:A1969"/>
    <mergeCell ref="F1965:G1965"/>
    <mergeCell ref="H1965:L1965"/>
    <mergeCell ref="B1966:B1967"/>
    <mergeCell ref="C1966:C1967"/>
    <mergeCell ref="D1966:D1967"/>
    <mergeCell ref="E1966:E1967"/>
    <mergeCell ref="F1966:G1967"/>
    <mergeCell ref="H1966:I1966"/>
    <mergeCell ref="H1967:I1967"/>
    <mergeCell ref="H1962:I1962"/>
    <mergeCell ref="F1963:G1964"/>
    <mergeCell ref="H1963:I1964"/>
    <mergeCell ref="J1963:J1964"/>
    <mergeCell ref="K1963:K1964"/>
    <mergeCell ref="L1963:L1964"/>
    <mergeCell ref="L1983:L1984"/>
    <mergeCell ref="A1985:A1989"/>
    <mergeCell ref="F1985:G1985"/>
    <mergeCell ref="H1985:L1985"/>
    <mergeCell ref="B1986:B1987"/>
    <mergeCell ref="C1986:C1987"/>
    <mergeCell ref="D1986:D1987"/>
    <mergeCell ref="E1986:E1987"/>
    <mergeCell ref="F1986:G1987"/>
    <mergeCell ref="H1986:I1986"/>
    <mergeCell ref="H1981:I1981"/>
    <mergeCell ref="H1982:I1982"/>
    <mergeCell ref="F1983:G1984"/>
    <mergeCell ref="H1983:I1984"/>
    <mergeCell ref="J1983:J1984"/>
    <mergeCell ref="K1983:K1984"/>
    <mergeCell ref="K1978:K1979"/>
    <mergeCell ref="L1978:L1979"/>
    <mergeCell ref="A1980:A1984"/>
    <mergeCell ref="F1980:G1980"/>
    <mergeCell ref="H1980:L1980"/>
    <mergeCell ref="B1981:B1982"/>
    <mergeCell ref="C1981:C1982"/>
    <mergeCell ref="D1981:D1982"/>
    <mergeCell ref="E1981:E1982"/>
    <mergeCell ref="F1981:G1982"/>
    <mergeCell ref="F1976:G1977"/>
    <mergeCell ref="H1976:I1976"/>
    <mergeCell ref="H1977:I1977"/>
    <mergeCell ref="F1978:G1979"/>
    <mergeCell ref="H1978:I1979"/>
    <mergeCell ref="J1978:J1979"/>
    <mergeCell ref="J1973:J1974"/>
    <mergeCell ref="K1973:K1974"/>
    <mergeCell ref="L1973:L1974"/>
    <mergeCell ref="A1975:A1979"/>
    <mergeCell ref="F1975:G1975"/>
    <mergeCell ref="H1975:L1975"/>
    <mergeCell ref="B1976:B1977"/>
    <mergeCell ref="C1976:C1977"/>
    <mergeCell ref="D1976:D1977"/>
    <mergeCell ref="E1976:E1977"/>
    <mergeCell ref="D1996:D1997"/>
    <mergeCell ref="E1996:E1997"/>
    <mergeCell ref="F1996:G1997"/>
    <mergeCell ref="H1996:I1996"/>
    <mergeCell ref="H1997:I1997"/>
    <mergeCell ref="F1998:G1999"/>
    <mergeCell ref="H1998:I1999"/>
    <mergeCell ref="F1993:G1994"/>
    <mergeCell ref="H1993:I1994"/>
    <mergeCell ref="J1993:J1994"/>
    <mergeCell ref="K1993:K1994"/>
    <mergeCell ref="L1993:L1994"/>
    <mergeCell ref="A1995:A1999"/>
    <mergeCell ref="F1995:G1995"/>
    <mergeCell ref="H1995:L1995"/>
    <mergeCell ref="B1996:B1997"/>
    <mergeCell ref="C1996:C1997"/>
    <mergeCell ref="A1990:A1994"/>
    <mergeCell ref="F1990:G1990"/>
    <mergeCell ref="H1990:L1990"/>
    <mergeCell ref="B1991:B1992"/>
    <mergeCell ref="C1991:C1992"/>
    <mergeCell ref="D1991:D1992"/>
    <mergeCell ref="E1991:E1992"/>
    <mergeCell ref="F1991:G1992"/>
    <mergeCell ref="H1991:I1991"/>
    <mergeCell ref="H1992:I1992"/>
    <mergeCell ref="H1987:I1987"/>
    <mergeCell ref="F1988:G1989"/>
    <mergeCell ref="H1988:I1989"/>
    <mergeCell ref="J1988:J1989"/>
    <mergeCell ref="K1988:K1989"/>
    <mergeCell ref="L1988:L1989"/>
    <mergeCell ref="L2008:L2009"/>
    <mergeCell ref="A2010:A2014"/>
    <mergeCell ref="F2010:G2010"/>
    <mergeCell ref="H2010:L2010"/>
    <mergeCell ref="B2011:B2012"/>
    <mergeCell ref="C2011:C2012"/>
    <mergeCell ref="D2011:D2012"/>
    <mergeCell ref="E2011:E2012"/>
    <mergeCell ref="F2011:G2012"/>
    <mergeCell ref="H2011:I2011"/>
    <mergeCell ref="H2006:I2006"/>
    <mergeCell ref="H2007:I2007"/>
    <mergeCell ref="F2008:G2009"/>
    <mergeCell ref="H2008:I2009"/>
    <mergeCell ref="J2008:J2009"/>
    <mergeCell ref="K2008:K2009"/>
    <mergeCell ref="K2003:K2004"/>
    <mergeCell ref="L2003:L2004"/>
    <mergeCell ref="A2005:A2009"/>
    <mergeCell ref="F2005:G2005"/>
    <mergeCell ref="H2005:L2005"/>
    <mergeCell ref="B2006:B2007"/>
    <mergeCell ref="C2006:C2007"/>
    <mergeCell ref="D2006:D2007"/>
    <mergeCell ref="E2006:E2007"/>
    <mergeCell ref="F2006:G2007"/>
    <mergeCell ref="F2001:G2002"/>
    <mergeCell ref="H2001:I2001"/>
    <mergeCell ref="H2002:I2002"/>
    <mergeCell ref="F2003:G2004"/>
    <mergeCell ref="H2003:I2004"/>
    <mergeCell ref="J2003:J2004"/>
    <mergeCell ref="J1998:J1999"/>
    <mergeCell ref="K1998:K1999"/>
    <mergeCell ref="L1998:L1999"/>
    <mergeCell ref="A2000:A2004"/>
    <mergeCell ref="F2000:G2000"/>
    <mergeCell ref="H2000:L2000"/>
    <mergeCell ref="B2001:B2002"/>
    <mergeCell ref="C2001:C2002"/>
    <mergeCell ref="D2001:D2002"/>
    <mergeCell ref="E2001:E2002"/>
    <mergeCell ref="D2021:D2022"/>
    <mergeCell ref="E2021:E2022"/>
    <mergeCell ref="F2021:G2022"/>
    <mergeCell ref="H2021:I2021"/>
    <mergeCell ref="H2022:I2022"/>
    <mergeCell ref="F2023:G2024"/>
    <mergeCell ref="H2023:I2024"/>
    <mergeCell ref="F2018:G2019"/>
    <mergeCell ref="H2018:I2019"/>
    <mergeCell ref="J2018:J2019"/>
    <mergeCell ref="K2018:K2019"/>
    <mergeCell ref="L2018:L2019"/>
    <mergeCell ref="A2020:A2024"/>
    <mergeCell ref="F2020:G2020"/>
    <mergeCell ref="H2020:L2020"/>
    <mergeCell ref="B2021:B2022"/>
    <mergeCell ref="C2021:C2022"/>
    <mergeCell ref="A2015:A2019"/>
    <mergeCell ref="F2015:G2015"/>
    <mergeCell ref="H2015:L2015"/>
    <mergeCell ref="B2016:B2017"/>
    <mergeCell ref="C2016:C2017"/>
    <mergeCell ref="D2016:D2017"/>
    <mergeCell ref="E2016:E2017"/>
    <mergeCell ref="F2016:G2017"/>
    <mergeCell ref="H2016:I2016"/>
    <mergeCell ref="H2017:I2017"/>
    <mergeCell ref="H2012:I2012"/>
    <mergeCell ref="F2013:G2014"/>
    <mergeCell ref="H2013:I2014"/>
    <mergeCell ref="J2013:J2014"/>
    <mergeCell ref="K2013:K2014"/>
    <mergeCell ref="L2013:L2014"/>
    <mergeCell ref="L2033:L2034"/>
    <mergeCell ref="A2035:A2040"/>
    <mergeCell ref="F2035:G2035"/>
    <mergeCell ref="H2035:L2035"/>
    <mergeCell ref="B2036:B2038"/>
    <mergeCell ref="C2036:C2038"/>
    <mergeCell ref="D2036:D2038"/>
    <mergeCell ref="E2036:E2038"/>
    <mergeCell ref="F2036:G2038"/>
    <mergeCell ref="H2036:I2036"/>
    <mergeCell ref="H2031:I2031"/>
    <mergeCell ref="H2032:I2032"/>
    <mergeCell ref="F2033:G2034"/>
    <mergeCell ref="H2033:I2034"/>
    <mergeCell ref="J2033:J2034"/>
    <mergeCell ref="K2033:K2034"/>
    <mergeCell ref="K2028:K2029"/>
    <mergeCell ref="L2028:L2029"/>
    <mergeCell ref="A2030:A2034"/>
    <mergeCell ref="F2030:G2030"/>
    <mergeCell ref="H2030:L2030"/>
    <mergeCell ref="B2031:B2032"/>
    <mergeCell ref="C2031:C2032"/>
    <mergeCell ref="D2031:D2032"/>
    <mergeCell ref="E2031:E2032"/>
    <mergeCell ref="F2031:G2032"/>
    <mergeCell ref="F2026:G2027"/>
    <mergeCell ref="H2026:I2026"/>
    <mergeCell ref="H2027:I2027"/>
    <mergeCell ref="F2028:G2029"/>
    <mergeCell ref="H2028:I2029"/>
    <mergeCell ref="J2028:J2029"/>
    <mergeCell ref="J2023:J2024"/>
    <mergeCell ref="K2023:K2024"/>
    <mergeCell ref="L2023:L2024"/>
    <mergeCell ref="A2025:A2029"/>
    <mergeCell ref="F2025:G2025"/>
    <mergeCell ref="H2025:L2025"/>
    <mergeCell ref="B2026:B2027"/>
    <mergeCell ref="C2026:C2027"/>
    <mergeCell ref="D2026:D2027"/>
    <mergeCell ref="E2026:E2027"/>
    <mergeCell ref="D2047:D2048"/>
    <mergeCell ref="E2047:E2048"/>
    <mergeCell ref="F2047:G2048"/>
    <mergeCell ref="H2047:I2047"/>
    <mergeCell ref="H2048:I2048"/>
    <mergeCell ref="F2049:G2050"/>
    <mergeCell ref="H2049:I2050"/>
    <mergeCell ref="F2044:G2045"/>
    <mergeCell ref="H2044:I2045"/>
    <mergeCell ref="J2044:J2045"/>
    <mergeCell ref="K2044:K2045"/>
    <mergeCell ref="L2044:L2045"/>
    <mergeCell ref="A2046:A2050"/>
    <mergeCell ref="F2046:G2046"/>
    <mergeCell ref="H2046:L2046"/>
    <mergeCell ref="B2047:B2048"/>
    <mergeCell ref="C2047:C2048"/>
    <mergeCell ref="A2041:A2045"/>
    <mergeCell ref="F2041:G2041"/>
    <mergeCell ref="H2041:L2041"/>
    <mergeCell ref="B2042:B2043"/>
    <mergeCell ref="C2042:C2043"/>
    <mergeCell ref="D2042:D2043"/>
    <mergeCell ref="E2042:E2043"/>
    <mergeCell ref="F2042:G2043"/>
    <mergeCell ref="H2042:I2042"/>
    <mergeCell ref="H2043:I2043"/>
    <mergeCell ref="H2037:I2038"/>
    <mergeCell ref="J2037:J2038"/>
    <mergeCell ref="K2037:K2038"/>
    <mergeCell ref="L2037:L2038"/>
    <mergeCell ref="F2039:G2040"/>
    <mergeCell ref="H2039:I2040"/>
    <mergeCell ref="J2039:J2040"/>
    <mergeCell ref="K2039:K2040"/>
    <mergeCell ref="L2039:L2040"/>
    <mergeCell ref="H2057:I2057"/>
    <mergeCell ref="H2058:I2059"/>
    <mergeCell ref="J2058:J2059"/>
    <mergeCell ref="K2058:K2059"/>
    <mergeCell ref="L2058:L2059"/>
    <mergeCell ref="F2060:G2061"/>
    <mergeCell ref="H2060:I2061"/>
    <mergeCell ref="J2060:J2061"/>
    <mergeCell ref="K2060:K2061"/>
    <mergeCell ref="L2060:L2061"/>
    <mergeCell ref="K2054:K2055"/>
    <mergeCell ref="L2054:L2055"/>
    <mergeCell ref="A2056:A2061"/>
    <mergeCell ref="F2056:G2056"/>
    <mergeCell ref="H2056:L2056"/>
    <mergeCell ref="B2057:B2059"/>
    <mergeCell ref="C2057:C2059"/>
    <mergeCell ref="D2057:D2059"/>
    <mergeCell ref="E2057:E2059"/>
    <mergeCell ref="F2057:G2059"/>
    <mergeCell ref="F2052:G2053"/>
    <mergeCell ref="H2052:I2052"/>
    <mergeCell ref="H2053:I2053"/>
    <mergeCell ref="F2054:G2055"/>
    <mergeCell ref="H2054:I2055"/>
    <mergeCell ref="J2054:J2055"/>
    <mergeCell ref="J2049:J2050"/>
    <mergeCell ref="K2049:K2050"/>
    <mergeCell ref="L2049:L2050"/>
    <mergeCell ref="A2051:A2055"/>
    <mergeCell ref="F2051:G2051"/>
    <mergeCell ref="H2051:L2051"/>
    <mergeCell ref="B2052:B2053"/>
    <mergeCell ref="C2052:C2053"/>
    <mergeCell ref="D2052:D2053"/>
    <mergeCell ref="E2052:E2053"/>
    <mergeCell ref="D2074:D2075"/>
    <mergeCell ref="E2074:E2075"/>
    <mergeCell ref="F2074:G2075"/>
    <mergeCell ref="H2074:I2074"/>
    <mergeCell ref="H2075:I2075"/>
    <mergeCell ref="F2076:G2077"/>
    <mergeCell ref="H2076:I2077"/>
    <mergeCell ref="F2071:G2072"/>
    <mergeCell ref="H2071:I2072"/>
    <mergeCell ref="J2071:J2072"/>
    <mergeCell ref="K2071:K2072"/>
    <mergeCell ref="L2071:L2072"/>
    <mergeCell ref="A2073:A2077"/>
    <mergeCell ref="F2073:G2073"/>
    <mergeCell ref="H2073:L2073"/>
    <mergeCell ref="B2074:B2075"/>
    <mergeCell ref="C2074:C2075"/>
    <mergeCell ref="A2068:A2072"/>
    <mergeCell ref="F2068:G2068"/>
    <mergeCell ref="H2068:L2068"/>
    <mergeCell ref="B2069:B2070"/>
    <mergeCell ref="C2069:C2070"/>
    <mergeCell ref="D2069:D2070"/>
    <mergeCell ref="E2069:E2070"/>
    <mergeCell ref="F2069:G2070"/>
    <mergeCell ref="H2069:I2069"/>
    <mergeCell ref="H2070:I2070"/>
    <mergeCell ref="J2064:J2065"/>
    <mergeCell ref="K2064:K2065"/>
    <mergeCell ref="L2064:L2065"/>
    <mergeCell ref="F2066:G2067"/>
    <mergeCell ref="H2066:I2067"/>
    <mergeCell ref="J2066:J2067"/>
    <mergeCell ref="K2066:K2067"/>
    <mergeCell ref="L2066:L2067"/>
    <mergeCell ref="A2062:A2067"/>
    <mergeCell ref="F2062:G2062"/>
    <mergeCell ref="H2062:L2062"/>
    <mergeCell ref="B2063:B2065"/>
    <mergeCell ref="C2063:C2065"/>
    <mergeCell ref="D2063:D2065"/>
    <mergeCell ref="E2063:E2065"/>
    <mergeCell ref="F2063:G2065"/>
    <mergeCell ref="H2063:I2063"/>
    <mergeCell ref="H2064:I2065"/>
    <mergeCell ref="H2084:I2084"/>
    <mergeCell ref="H2085:I2086"/>
    <mergeCell ref="J2085:J2086"/>
    <mergeCell ref="K2085:K2086"/>
    <mergeCell ref="L2085:L2086"/>
    <mergeCell ref="F2087:G2088"/>
    <mergeCell ref="H2087:I2088"/>
    <mergeCell ref="J2087:J2088"/>
    <mergeCell ref="K2087:K2088"/>
    <mergeCell ref="L2087:L2088"/>
    <mergeCell ref="K2081:K2082"/>
    <mergeCell ref="L2081:L2082"/>
    <mergeCell ref="A2083:A2088"/>
    <mergeCell ref="F2083:G2083"/>
    <mergeCell ref="H2083:L2083"/>
    <mergeCell ref="B2084:B2086"/>
    <mergeCell ref="C2084:C2086"/>
    <mergeCell ref="D2084:D2086"/>
    <mergeCell ref="E2084:E2086"/>
    <mergeCell ref="F2084:G2086"/>
    <mergeCell ref="F2079:G2080"/>
    <mergeCell ref="H2079:I2079"/>
    <mergeCell ref="H2080:I2080"/>
    <mergeCell ref="F2081:G2082"/>
    <mergeCell ref="H2081:I2082"/>
    <mergeCell ref="J2081:J2082"/>
    <mergeCell ref="J2076:J2077"/>
    <mergeCell ref="K2076:K2077"/>
    <mergeCell ref="L2076:L2077"/>
    <mergeCell ref="A2078:A2082"/>
    <mergeCell ref="F2078:G2078"/>
    <mergeCell ref="H2078:L2078"/>
    <mergeCell ref="B2079:B2080"/>
    <mergeCell ref="C2079:C2080"/>
    <mergeCell ref="D2079:D2080"/>
    <mergeCell ref="E2079:E2080"/>
    <mergeCell ref="F2100:G2101"/>
    <mergeCell ref="H2100:I2100"/>
    <mergeCell ref="H2101:I2101"/>
    <mergeCell ref="F2102:G2103"/>
    <mergeCell ref="H2102:I2103"/>
    <mergeCell ref="J2102:J2103"/>
    <mergeCell ref="J2097:J2098"/>
    <mergeCell ref="K2097:K2098"/>
    <mergeCell ref="L2097:L2098"/>
    <mergeCell ref="A2099:A2103"/>
    <mergeCell ref="F2099:G2099"/>
    <mergeCell ref="H2099:L2099"/>
    <mergeCell ref="B2100:B2101"/>
    <mergeCell ref="C2100:C2101"/>
    <mergeCell ref="D2100:D2101"/>
    <mergeCell ref="E2100:E2101"/>
    <mergeCell ref="D2095:D2096"/>
    <mergeCell ref="E2095:E2096"/>
    <mergeCell ref="F2095:G2096"/>
    <mergeCell ref="H2095:I2095"/>
    <mergeCell ref="H2096:I2096"/>
    <mergeCell ref="F2097:G2098"/>
    <mergeCell ref="H2097:I2098"/>
    <mergeCell ref="F2092:G2093"/>
    <mergeCell ref="H2092:I2093"/>
    <mergeCell ref="J2092:J2093"/>
    <mergeCell ref="K2092:K2093"/>
    <mergeCell ref="L2092:L2093"/>
    <mergeCell ref="A2094:A2098"/>
    <mergeCell ref="F2094:G2094"/>
    <mergeCell ref="H2094:L2094"/>
    <mergeCell ref="B2095:B2096"/>
    <mergeCell ref="C2095:C2096"/>
    <mergeCell ref="A2089:A2093"/>
    <mergeCell ref="F2089:G2089"/>
    <mergeCell ref="H2089:L2089"/>
    <mergeCell ref="B2090:B2091"/>
    <mergeCell ref="C2090:C2091"/>
    <mergeCell ref="D2090:D2091"/>
    <mergeCell ref="E2090:E2091"/>
    <mergeCell ref="F2090:G2091"/>
    <mergeCell ref="H2090:I2090"/>
    <mergeCell ref="H2091:I2091"/>
    <mergeCell ref="H2111:I2112"/>
    <mergeCell ref="J2111:J2112"/>
    <mergeCell ref="K2111:K2112"/>
    <mergeCell ref="L2111:L2112"/>
    <mergeCell ref="F2113:G2114"/>
    <mergeCell ref="H2113:I2114"/>
    <mergeCell ref="J2113:J2114"/>
    <mergeCell ref="K2113:K2114"/>
    <mergeCell ref="L2113:L2114"/>
    <mergeCell ref="L2107:L2108"/>
    <mergeCell ref="A2109:A2114"/>
    <mergeCell ref="F2109:G2109"/>
    <mergeCell ref="H2109:L2109"/>
    <mergeCell ref="B2110:B2112"/>
    <mergeCell ref="C2110:C2112"/>
    <mergeCell ref="D2110:D2112"/>
    <mergeCell ref="E2110:E2112"/>
    <mergeCell ref="F2110:G2112"/>
    <mergeCell ref="H2110:I2110"/>
    <mergeCell ref="H2105:I2105"/>
    <mergeCell ref="H2106:I2106"/>
    <mergeCell ref="F2107:G2108"/>
    <mergeCell ref="H2107:I2108"/>
    <mergeCell ref="J2107:J2108"/>
    <mergeCell ref="K2107:K2108"/>
    <mergeCell ref="K2102:K2103"/>
    <mergeCell ref="L2102:L2103"/>
    <mergeCell ref="A2104:A2108"/>
    <mergeCell ref="F2104:G2104"/>
    <mergeCell ref="H2104:L2104"/>
    <mergeCell ref="B2105:B2106"/>
    <mergeCell ref="C2105:C2106"/>
    <mergeCell ref="D2105:D2106"/>
    <mergeCell ref="E2105:E2106"/>
    <mergeCell ref="F2105:G2106"/>
    <mergeCell ref="K2122:K2123"/>
    <mergeCell ref="L2122:L2123"/>
    <mergeCell ref="F2124:G2125"/>
    <mergeCell ref="H2124:I2125"/>
    <mergeCell ref="J2124:J2125"/>
    <mergeCell ref="K2124:K2125"/>
    <mergeCell ref="L2124:L2125"/>
    <mergeCell ref="D2121:D2123"/>
    <mergeCell ref="E2121:E2123"/>
    <mergeCell ref="F2121:G2123"/>
    <mergeCell ref="H2121:I2121"/>
    <mergeCell ref="H2122:I2123"/>
    <mergeCell ref="J2122:J2123"/>
    <mergeCell ref="F2118:G2119"/>
    <mergeCell ref="H2118:I2119"/>
    <mergeCell ref="J2118:J2119"/>
    <mergeCell ref="K2118:K2119"/>
    <mergeCell ref="L2118:L2119"/>
    <mergeCell ref="A2120:A2125"/>
    <mergeCell ref="F2120:G2120"/>
    <mergeCell ref="H2120:L2120"/>
    <mergeCell ref="B2121:B2123"/>
    <mergeCell ref="C2121:C2123"/>
    <mergeCell ref="A2115:A2119"/>
    <mergeCell ref="F2115:G2115"/>
    <mergeCell ref="H2115:L2115"/>
    <mergeCell ref="B2116:B2117"/>
    <mergeCell ref="C2116:C2117"/>
    <mergeCell ref="D2116:D2117"/>
    <mergeCell ref="E2116:E2117"/>
    <mergeCell ref="F2116:G2117"/>
    <mergeCell ref="H2116:I2116"/>
    <mergeCell ref="H2117:I2117"/>
    <mergeCell ref="F2135:G2136"/>
    <mergeCell ref="H2135:I2136"/>
    <mergeCell ref="J2135:J2136"/>
    <mergeCell ref="K2135:K2136"/>
    <mergeCell ref="L2135:L2136"/>
    <mergeCell ref="A2137:A2141"/>
    <mergeCell ref="F2137:G2137"/>
    <mergeCell ref="H2137:L2137"/>
    <mergeCell ref="B2138:B2139"/>
    <mergeCell ref="C2138:C2139"/>
    <mergeCell ref="A2132:A2136"/>
    <mergeCell ref="F2132:G2132"/>
    <mergeCell ref="H2132:L2132"/>
    <mergeCell ref="B2133:B2134"/>
    <mergeCell ref="C2133:C2134"/>
    <mergeCell ref="D2133:D2134"/>
    <mergeCell ref="E2133:E2134"/>
    <mergeCell ref="F2133:G2134"/>
    <mergeCell ref="H2133:I2133"/>
    <mergeCell ref="H2134:I2134"/>
    <mergeCell ref="J2128:J2129"/>
    <mergeCell ref="K2128:K2129"/>
    <mergeCell ref="L2128:L2129"/>
    <mergeCell ref="F2130:G2131"/>
    <mergeCell ref="H2130:I2131"/>
    <mergeCell ref="J2130:J2131"/>
    <mergeCell ref="K2130:K2131"/>
    <mergeCell ref="L2130:L2131"/>
    <mergeCell ref="A2126:A2131"/>
    <mergeCell ref="F2126:G2126"/>
    <mergeCell ref="H2126:L2126"/>
    <mergeCell ref="B2127:B2129"/>
    <mergeCell ref="C2127:C2129"/>
    <mergeCell ref="D2127:D2129"/>
    <mergeCell ref="E2127:E2129"/>
    <mergeCell ref="F2127:G2129"/>
    <mergeCell ref="H2127:I2127"/>
    <mergeCell ref="H2128:I2129"/>
    <mergeCell ref="F2146:G2147"/>
    <mergeCell ref="H2146:I2147"/>
    <mergeCell ref="J2146:J2147"/>
    <mergeCell ref="K2146:K2147"/>
    <mergeCell ref="L2146:L2147"/>
    <mergeCell ref="A2148:A2152"/>
    <mergeCell ref="F2148:G2148"/>
    <mergeCell ref="H2148:L2148"/>
    <mergeCell ref="B2149:B2150"/>
    <mergeCell ref="C2149:C2150"/>
    <mergeCell ref="F2143:G2145"/>
    <mergeCell ref="H2143:I2143"/>
    <mergeCell ref="H2144:I2145"/>
    <mergeCell ref="J2144:J2145"/>
    <mergeCell ref="K2144:K2145"/>
    <mergeCell ref="L2144:L2145"/>
    <mergeCell ref="J2140:J2141"/>
    <mergeCell ref="K2140:K2141"/>
    <mergeCell ref="L2140:L2141"/>
    <mergeCell ref="A2142:A2147"/>
    <mergeCell ref="F2142:G2142"/>
    <mergeCell ref="H2142:L2142"/>
    <mergeCell ref="B2143:B2145"/>
    <mergeCell ref="C2143:C2145"/>
    <mergeCell ref="D2143:D2145"/>
    <mergeCell ref="E2143:E2145"/>
    <mergeCell ref="D2138:D2139"/>
    <mergeCell ref="E2138:E2139"/>
    <mergeCell ref="F2138:G2139"/>
    <mergeCell ref="H2138:I2138"/>
    <mergeCell ref="H2139:I2139"/>
    <mergeCell ref="F2140:G2141"/>
    <mergeCell ref="H2140:I2141"/>
    <mergeCell ref="H2159:I2159"/>
    <mergeCell ref="H2160:I2160"/>
    <mergeCell ref="F2161:G2162"/>
    <mergeCell ref="H2161:I2162"/>
    <mergeCell ref="J2161:J2162"/>
    <mergeCell ref="K2161:K2162"/>
    <mergeCell ref="K2156:K2157"/>
    <mergeCell ref="L2156:L2157"/>
    <mergeCell ref="A2158:A2162"/>
    <mergeCell ref="F2158:G2158"/>
    <mergeCell ref="H2158:L2158"/>
    <mergeCell ref="B2159:B2160"/>
    <mergeCell ref="C2159:C2160"/>
    <mergeCell ref="D2159:D2160"/>
    <mergeCell ref="E2159:E2160"/>
    <mergeCell ref="F2159:G2160"/>
    <mergeCell ref="F2154:G2155"/>
    <mergeCell ref="H2154:I2154"/>
    <mergeCell ref="H2155:I2155"/>
    <mergeCell ref="F2156:G2157"/>
    <mergeCell ref="H2156:I2157"/>
    <mergeCell ref="J2156:J2157"/>
    <mergeCell ref="J2151:J2152"/>
    <mergeCell ref="K2151:K2152"/>
    <mergeCell ref="L2151:L2152"/>
    <mergeCell ref="A2153:A2157"/>
    <mergeCell ref="F2153:G2153"/>
    <mergeCell ref="H2153:L2153"/>
    <mergeCell ref="B2154:B2155"/>
    <mergeCell ref="C2154:C2155"/>
    <mergeCell ref="D2154:D2155"/>
    <mergeCell ref="E2154:E2155"/>
    <mergeCell ref="D2149:D2150"/>
    <mergeCell ref="E2149:E2150"/>
    <mergeCell ref="F2149:G2150"/>
    <mergeCell ref="H2149:I2149"/>
    <mergeCell ref="H2150:I2150"/>
    <mergeCell ref="F2151:G2152"/>
    <mergeCell ref="H2151:I2152"/>
    <mergeCell ref="F2171:G2172"/>
    <mergeCell ref="H2171:I2172"/>
    <mergeCell ref="J2171:J2172"/>
    <mergeCell ref="K2171:K2172"/>
    <mergeCell ref="L2171:L2172"/>
    <mergeCell ref="A2173:A2178"/>
    <mergeCell ref="F2173:G2173"/>
    <mergeCell ref="H2173:L2173"/>
    <mergeCell ref="B2174:B2176"/>
    <mergeCell ref="C2174:C2176"/>
    <mergeCell ref="A2168:A2172"/>
    <mergeCell ref="F2168:G2168"/>
    <mergeCell ref="H2168:L2168"/>
    <mergeCell ref="B2169:B2170"/>
    <mergeCell ref="C2169:C2170"/>
    <mergeCell ref="D2169:D2170"/>
    <mergeCell ref="E2169:E2170"/>
    <mergeCell ref="F2169:G2170"/>
    <mergeCell ref="H2169:I2169"/>
    <mergeCell ref="H2170:I2170"/>
    <mergeCell ref="H2165:I2165"/>
    <mergeCell ref="F2166:G2167"/>
    <mergeCell ref="H2166:I2167"/>
    <mergeCell ref="J2166:J2167"/>
    <mergeCell ref="K2166:K2167"/>
    <mergeCell ref="L2166:L2167"/>
    <mergeCell ref="L2161:L2162"/>
    <mergeCell ref="A2163:A2167"/>
    <mergeCell ref="F2163:G2163"/>
    <mergeCell ref="H2163:L2163"/>
    <mergeCell ref="B2164:B2165"/>
    <mergeCell ref="C2164:C2165"/>
    <mergeCell ref="D2164:D2165"/>
    <mergeCell ref="E2164:E2165"/>
    <mergeCell ref="F2164:G2165"/>
    <mergeCell ref="H2164:I2164"/>
    <mergeCell ref="F2182:G2183"/>
    <mergeCell ref="H2182:I2183"/>
    <mergeCell ref="J2182:J2183"/>
    <mergeCell ref="K2182:K2183"/>
    <mergeCell ref="L2182:L2183"/>
    <mergeCell ref="A2184:A2188"/>
    <mergeCell ref="F2184:G2184"/>
    <mergeCell ref="H2184:L2184"/>
    <mergeCell ref="B2185:B2186"/>
    <mergeCell ref="C2185:C2186"/>
    <mergeCell ref="A2179:A2183"/>
    <mergeCell ref="F2179:G2179"/>
    <mergeCell ref="H2179:L2179"/>
    <mergeCell ref="B2180:B2181"/>
    <mergeCell ref="C2180:C2181"/>
    <mergeCell ref="D2180:D2181"/>
    <mergeCell ref="E2180:E2181"/>
    <mergeCell ref="F2180:G2181"/>
    <mergeCell ref="H2180:I2180"/>
    <mergeCell ref="H2181:I2181"/>
    <mergeCell ref="K2175:K2176"/>
    <mergeCell ref="L2175:L2176"/>
    <mergeCell ref="F2177:G2178"/>
    <mergeCell ref="H2177:I2178"/>
    <mergeCell ref="J2177:J2178"/>
    <mergeCell ref="K2177:K2178"/>
    <mergeCell ref="L2177:L2178"/>
    <mergeCell ref="D2174:D2176"/>
    <mergeCell ref="E2174:E2176"/>
    <mergeCell ref="F2174:G2176"/>
    <mergeCell ref="H2174:I2174"/>
    <mergeCell ref="H2175:I2176"/>
    <mergeCell ref="J2175:J2176"/>
    <mergeCell ref="F2193:G2194"/>
    <mergeCell ref="H2193:I2194"/>
    <mergeCell ref="J2193:J2194"/>
    <mergeCell ref="K2193:K2194"/>
    <mergeCell ref="L2193:L2194"/>
    <mergeCell ref="A2195:A2200"/>
    <mergeCell ref="F2195:G2195"/>
    <mergeCell ref="H2195:L2195"/>
    <mergeCell ref="B2196:B2198"/>
    <mergeCell ref="C2196:C2198"/>
    <mergeCell ref="F2190:G2192"/>
    <mergeCell ref="H2190:I2190"/>
    <mergeCell ref="H2191:I2192"/>
    <mergeCell ref="J2191:J2192"/>
    <mergeCell ref="K2191:K2192"/>
    <mergeCell ref="L2191:L2192"/>
    <mergeCell ref="J2187:J2188"/>
    <mergeCell ref="K2187:K2188"/>
    <mergeCell ref="L2187:L2188"/>
    <mergeCell ref="A2189:A2194"/>
    <mergeCell ref="F2189:G2189"/>
    <mergeCell ref="H2189:L2189"/>
    <mergeCell ref="B2190:B2192"/>
    <mergeCell ref="C2190:C2192"/>
    <mergeCell ref="D2190:D2192"/>
    <mergeCell ref="E2190:E2192"/>
    <mergeCell ref="D2185:D2186"/>
    <mergeCell ref="E2185:E2186"/>
    <mergeCell ref="F2185:G2186"/>
    <mergeCell ref="H2185:I2185"/>
    <mergeCell ref="H2186:I2186"/>
    <mergeCell ref="F2187:G2188"/>
    <mergeCell ref="H2187:I2188"/>
    <mergeCell ref="F2204:G2205"/>
    <mergeCell ref="H2204:I2205"/>
    <mergeCell ref="J2204:J2205"/>
    <mergeCell ref="K2204:K2205"/>
    <mergeCell ref="L2204:L2205"/>
    <mergeCell ref="A2206:A2210"/>
    <mergeCell ref="F2206:G2206"/>
    <mergeCell ref="H2206:L2206"/>
    <mergeCell ref="B2207:B2208"/>
    <mergeCell ref="C2207:C2208"/>
    <mergeCell ref="A2201:A2205"/>
    <mergeCell ref="F2201:G2201"/>
    <mergeCell ref="H2201:L2201"/>
    <mergeCell ref="B2202:B2203"/>
    <mergeCell ref="C2202:C2203"/>
    <mergeCell ref="D2202:D2203"/>
    <mergeCell ref="E2202:E2203"/>
    <mergeCell ref="F2202:G2203"/>
    <mergeCell ref="H2202:I2202"/>
    <mergeCell ref="H2203:I2203"/>
    <mergeCell ref="K2197:K2198"/>
    <mergeCell ref="L2197:L2198"/>
    <mergeCell ref="F2199:G2200"/>
    <mergeCell ref="H2199:I2200"/>
    <mergeCell ref="J2199:J2200"/>
    <mergeCell ref="K2199:K2200"/>
    <mergeCell ref="L2199:L2200"/>
    <mergeCell ref="D2196:D2198"/>
    <mergeCell ref="E2196:E2198"/>
    <mergeCell ref="F2196:G2198"/>
    <mergeCell ref="H2196:I2196"/>
    <mergeCell ref="H2197:I2198"/>
    <mergeCell ref="J2197:J2198"/>
    <mergeCell ref="F2215:G2216"/>
    <mergeCell ref="H2215:I2216"/>
    <mergeCell ref="J2215:J2216"/>
    <mergeCell ref="K2215:K2216"/>
    <mergeCell ref="L2215:L2216"/>
    <mergeCell ref="A2217:A2222"/>
    <mergeCell ref="F2217:G2217"/>
    <mergeCell ref="H2217:L2217"/>
    <mergeCell ref="B2218:B2220"/>
    <mergeCell ref="C2218:C2220"/>
    <mergeCell ref="F2212:G2214"/>
    <mergeCell ref="H2212:I2212"/>
    <mergeCell ref="H2213:I2214"/>
    <mergeCell ref="J2213:J2214"/>
    <mergeCell ref="K2213:K2214"/>
    <mergeCell ref="L2213:L2214"/>
    <mergeCell ref="J2209:J2210"/>
    <mergeCell ref="K2209:K2210"/>
    <mergeCell ref="L2209:L2210"/>
    <mergeCell ref="A2211:A2216"/>
    <mergeCell ref="F2211:G2211"/>
    <mergeCell ref="H2211:L2211"/>
    <mergeCell ref="B2212:B2214"/>
    <mergeCell ref="C2212:C2214"/>
    <mergeCell ref="D2212:D2214"/>
    <mergeCell ref="E2212:E2214"/>
    <mergeCell ref="D2207:D2208"/>
    <mergeCell ref="E2207:E2208"/>
    <mergeCell ref="F2207:G2208"/>
    <mergeCell ref="H2207:I2207"/>
    <mergeCell ref="H2208:I2208"/>
    <mergeCell ref="F2209:G2210"/>
    <mergeCell ref="H2209:I2210"/>
    <mergeCell ref="D2229:D2230"/>
    <mergeCell ref="E2229:E2230"/>
    <mergeCell ref="F2229:G2230"/>
    <mergeCell ref="H2229:I2229"/>
    <mergeCell ref="H2230:I2230"/>
    <mergeCell ref="F2231:G2232"/>
    <mergeCell ref="H2231:I2232"/>
    <mergeCell ref="F2226:G2227"/>
    <mergeCell ref="H2226:I2227"/>
    <mergeCell ref="J2226:J2227"/>
    <mergeCell ref="K2226:K2227"/>
    <mergeCell ref="L2226:L2227"/>
    <mergeCell ref="A2228:A2232"/>
    <mergeCell ref="F2228:G2228"/>
    <mergeCell ref="H2228:L2228"/>
    <mergeCell ref="B2229:B2230"/>
    <mergeCell ref="C2229:C2230"/>
    <mergeCell ref="A2223:A2227"/>
    <mergeCell ref="F2223:G2223"/>
    <mergeCell ref="H2223:L2223"/>
    <mergeCell ref="B2224:B2225"/>
    <mergeCell ref="C2224:C2225"/>
    <mergeCell ref="D2224:D2225"/>
    <mergeCell ref="E2224:E2225"/>
    <mergeCell ref="F2224:G2225"/>
    <mergeCell ref="H2224:I2224"/>
    <mergeCell ref="H2225:I2225"/>
    <mergeCell ref="K2219:K2220"/>
    <mergeCell ref="L2219:L2220"/>
    <mergeCell ref="F2221:G2222"/>
    <mergeCell ref="H2221:I2222"/>
    <mergeCell ref="J2221:J2222"/>
    <mergeCell ref="K2221:K2222"/>
    <mergeCell ref="L2221:L2222"/>
    <mergeCell ref="D2218:D2220"/>
    <mergeCell ref="E2218:E2220"/>
    <mergeCell ref="F2218:G2220"/>
    <mergeCell ref="H2218:I2218"/>
    <mergeCell ref="H2219:I2220"/>
    <mergeCell ref="J2219:J2220"/>
    <mergeCell ref="H2239:I2239"/>
    <mergeCell ref="H2240:I2241"/>
    <mergeCell ref="J2240:J2241"/>
    <mergeCell ref="K2240:K2241"/>
    <mergeCell ref="L2240:L2241"/>
    <mergeCell ref="F2242:G2243"/>
    <mergeCell ref="H2242:I2243"/>
    <mergeCell ref="J2242:J2243"/>
    <mergeCell ref="K2242:K2243"/>
    <mergeCell ref="L2242:L2243"/>
    <mergeCell ref="K2236:K2237"/>
    <mergeCell ref="L2236:L2237"/>
    <mergeCell ref="A2238:A2243"/>
    <mergeCell ref="F2238:G2238"/>
    <mergeCell ref="H2238:L2238"/>
    <mergeCell ref="B2239:B2241"/>
    <mergeCell ref="C2239:C2241"/>
    <mergeCell ref="D2239:D2241"/>
    <mergeCell ref="E2239:E2241"/>
    <mergeCell ref="F2239:G2241"/>
    <mergeCell ref="F2234:G2235"/>
    <mergeCell ref="H2234:I2234"/>
    <mergeCell ref="H2235:I2235"/>
    <mergeCell ref="F2236:G2237"/>
    <mergeCell ref="H2236:I2237"/>
    <mergeCell ref="J2236:J2237"/>
    <mergeCell ref="J2231:J2232"/>
    <mergeCell ref="K2231:K2232"/>
    <mergeCell ref="L2231:L2232"/>
    <mergeCell ref="A2233:A2237"/>
    <mergeCell ref="F2233:G2233"/>
    <mergeCell ref="H2233:L2233"/>
    <mergeCell ref="B2234:B2235"/>
    <mergeCell ref="C2234:C2235"/>
    <mergeCell ref="D2234:D2235"/>
    <mergeCell ref="E2234:E2235"/>
    <mergeCell ref="J2252:J2253"/>
    <mergeCell ref="K2252:K2253"/>
    <mergeCell ref="L2252:L2253"/>
    <mergeCell ref="A2254:A2258"/>
    <mergeCell ref="F2254:G2254"/>
    <mergeCell ref="H2254:L2254"/>
    <mergeCell ref="B2255:B2256"/>
    <mergeCell ref="C2255:C2256"/>
    <mergeCell ref="D2255:D2256"/>
    <mergeCell ref="E2255:E2256"/>
    <mergeCell ref="D2250:D2251"/>
    <mergeCell ref="E2250:E2251"/>
    <mergeCell ref="F2250:G2251"/>
    <mergeCell ref="H2250:I2250"/>
    <mergeCell ref="H2251:I2251"/>
    <mergeCell ref="F2252:G2253"/>
    <mergeCell ref="H2252:I2253"/>
    <mergeCell ref="F2247:G2248"/>
    <mergeCell ref="H2247:I2248"/>
    <mergeCell ref="J2247:J2248"/>
    <mergeCell ref="K2247:K2248"/>
    <mergeCell ref="L2247:L2248"/>
    <mergeCell ref="A2249:A2253"/>
    <mergeCell ref="F2249:G2249"/>
    <mergeCell ref="H2249:L2249"/>
    <mergeCell ref="B2250:B2251"/>
    <mergeCell ref="C2250:C2251"/>
    <mergeCell ref="A2244:A2248"/>
    <mergeCell ref="F2244:G2244"/>
    <mergeCell ref="H2244:L2244"/>
    <mergeCell ref="B2245:B2246"/>
    <mergeCell ref="C2245:C2246"/>
    <mergeCell ref="D2245:D2246"/>
    <mergeCell ref="E2245:E2246"/>
    <mergeCell ref="F2245:G2246"/>
    <mergeCell ref="H2245:I2245"/>
    <mergeCell ref="H2246:I2246"/>
    <mergeCell ref="H2266:I2266"/>
    <mergeCell ref="F2267:G2268"/>
    <mergeCell ref="H2267:I2268"/>
    <mergeCell ref="J2267:J2268"/>
    <mergeCell ref="K2267:K2268"/>
    <mergeCell ref="L2267:L2268"/>
    <mergeCell ref="L2262:L2263"/>
    <mergeCell ref="A2264:A2268"/>
    <mergeCell ref="F2264:G2264"/>
    <mergeCell ref="H2264:L2264"/>
    <mergeCell ref="B2265:B2266"/>
    <mergeCell ref="C2265:C2266"/>
    <mergeCell ref="D2265:D2266"/>
    <mergeCell ref="E2265:E2266"/>
    <mergeCell ref="F2265:G2266"/>
    <mergeCell ref="H2265:I2265"/>
    <mergeCell ref="H2260:I2260"/>
    <mergeCell ref="H2261:I2261"/>
    <mergeCell ref="F2262:G2263"/>
    <mergeCell ref="H2262:I2263"/>
    <mergeCell ref="J2262:J2263"/>
    <mergeCell ref="K2262:K2263"/>
    <mergeCell ref="K2257:K2258"/>
    <mergeCell ref="L2257:L2258"/>
    <mergeCell ref="A2259:A2263"/>
    <mergeCell ref="F2259:G2259"/>
    <mergeCell ref="H2259:L2259"/>
    <mergeCell ref="B2260:B2261"/>
    <mergeCell ref="C2260:C2261"/>
    <mergeCell ref="D2260:D2261"/>
    <mergeCell ref="E2260:E2261"/>
    <mergeCell ref="F2260:G2261"/>
    <mergeCell ref="F2255:G2256"/>
    <mergeCell ref="H2255:I2255"/>
    <mergeCell ref="H2256:I2256"/>
    <mergeCell ref="F2257:G2258"/>
    <mergeCell ref="H2257:I2258"/>
    <mergeCell ref="J2257:J2258"/>
    <mergeCell ref="J2277:J2278"/>
    <mergeCell ref="K2277:K2278"/>
    <mergeCell ref="L2277:L2278"/>
    <mergeCell ref="A2279:A2283"/>
    <mergeCell ref="F2279:G2279"/>
    <mergeCell ref="H2279:L2279"/>
    <mergeCell ref="B2280:B2281"/>
    <mergeCell ref="C2280:C2281"/>
    <mergeCell ref="D2280:D2281"/>
    <mergeCell ref="E2280:E2281"/>
    <mergeCell ref="D2275:D2276"/>
    <mergeCell ref="E2275:E2276"/>
    <mergeCell ref="F2275:G2276"/>
    <mergeCell ref="H2275:I2275"/>
    <mergeCell ref="H2276:I2276"/>
    <mergeCell ref="F2277:G2278"/>
    <mergeCell ref="H2277:I2278"/>
    <mergeCell ref="F2272:G2273"/>
    <mergeCell ref="H2272:I2273"/>
    <mergeCell ref="J2272:J2273"/>
    <mergeCell ref="K2272:K2273"/>
    <mergeCell ref="L2272:L2273"/>
    <mergeCell ref="A2274:A2278"/>
    <mergeCell ref="F2274:G2274"/>
    <mergeCell ref="H2274:L2274"/>
    <mergeCell ref="B2275:B2276"/>
    <mergeCell ref="C2275:C2276"/>
    <mergeCell ref="A2269:A2273"/>
    <mergeCell ref="F2269:G2269"/>
    <mergeCell ref="H2269:L2269"/>
    <mergeCell ref="B2270:B2271"/>
    <mergeCell ref="C2270:C2271"/>
    <mergeCell ref="D2270:D2271"/>
    <mergeCell ref="E2270:E2271"/>
    <mergeCell ref="F2270:G2271"/>
    <mergeCell ref="H2270:I2270"/>
    <mergeCell ref="H2271:I2271"/>
    <mergeCell ref="H2291:I2291"/>
    <mergeCell ref="F2292:G2293"/>
    <mergeCell ref="H2292:I2293"/>
    <mergeCell ref="J2292:J2293"/>
    <mergeCell ref="K2292:K2293"/>
    <mergeCell ref="L2292:L2293"/>
    <mergeCell ref="L2287:L2288"/>
    <mergeCell ref="A2289:A2293"/>
    <mergeCell ref="F2289:G2289"/>
    <mergeCell ref="H2289:L2289"/>
    <mergeCell ref="B2290:B2291"/>
    <mergeCell ref="C2290:C2291"/>
    <mergeCell ref="D2290:D2291"/>
    <mergeCell ref="E2290:E2291"/>
    <mergeCell ref="F2290:G2291"/>
    <mergeCell ref="H2290:I2290"/>
    <mergeCell ref="H2285:I2285"/>
    <mergeCell ref="H2286:I2286"/>
    <mergeCell ref="F2287:G2288"/>
    <mergeCell ref="H2287:I2288"/>
    <mergeCell ref="J2287:J2288"/>
    <mergeCell ref="K2287:K2288"/>
    <mergeCell ref="K2282:K2283"/>
    <mergeCell ref="L2282:L2283"/>
    <mergeCell ref="A2284:A2288"/>
    <mergeCell ref="F2284:G2284"/>
    <mergeCell ref="H2284:L2284"/>
    <mergeCell ref="B2285:B2286"/>
    <mergeCell ref="C2285:C2286"/>
    <mergeCell ref="D2285:D2286"/>
    <mergeCell ref="E2285:E2286"/>
    <mergeCell ref="F2285:G2286"/>
    <mergeCell ref="F2280:G2281"/>
    <mergeCell ref="H2280:I2280"/>
    <mergeCell ref="H2281:I2281"/>
    <mergeCell ref="F2282:G2283"/>
    <mergeCell ref="H2282:I2283"/>
    <mergeCell ref="J2282:J2283"/>
    <mergeCell ref="K2301:K2302"/>
    <mergeCell ref="L2301:L2302"/>
    <mergeCell ref="F2303:G2304"/>
    <mergeCell ref="H2303:I2304"/>
    <mergeCell ref="J2303:J2304"/>
    <mergeCell ref="K2303:K2304"/>
    <mergeCell ref="L2303:L2304"/>
    <mergeCell ref="D2300:D2302"/>
    <mergeCell ref="E2300:E2302"/>
    <mergeCell ref="F2300:G2302"/>
    <mergeCell ref="H2300:I2300"/>
    <mergeCell ref="H2301:I2302"/>
    <mergeCell ref="J2301:J2302"/>
    <mergeCell ref="F2297:G2298"/>
    <mergeCell ref="H2297:I2298"/>
    <mergeCell ref="J2297:J2298"/>
    <mergeCell ref="K2297:K2298"/>
    <mergeCell ref="L2297:L2298"/>
    <mergeCell ref="A2299:A2304"/>
    <mergeCell ref="F2299:G2299"/>
    <mergeCell ref="H2299:L2299"/>
    <mergeCell ref="B2300:B2302"/>
    <mergeCell ref="C2300:C2302"/>
    <mergeCell ref="A2294:A2298"/>
    <mergeCell ref="F2294:G2294"/>
    <mergeCell ref="H2294:L2294"/>
    <mergeCell ref="B2295:B2296"/>
    <mergeCell ref="C2295:C2296"/>
    <mergeCell ref="D2295:D2296"/>
    <mergeCell ref="E2295:E2296"/>
    <mergeCell ref="F2295:G2296"/>
    <mergeCell ref="H2295:I2295"/>
    <mergeCell ref="H2296:I2296"/>
    <mergeCell ref="J2313:J2314"/>
    <mergeCell ref="K2313:K2314"/>
    <mergeCell ref="L2313:L2314"/>
    <mergeCell ref="A2315:A2319"/>
    <mergeCell ref="F2315:G2315"/>
    <mergeCell ref="H2315:L2315"/>
    <mergeCell ref="B2316:B2317"/>
    <mergeCell ref="C2316:C2317"/>
    <mergeCell ref="D2316:D2317"/>
    <mergeCell ref="E2316:E2317"/>
    <mergeCell ref="D2311:D2312"/>
    <mergeCell ref="E2311:E2312"/>
    <mergeCell ref="F2311:G2312"/>
    <mergeCell ref="H2311:I2311"/>
    <mergeCell ref="H2312:I2312"/>
    <mergeCell ref="F2313:G2314"/>
    <mergeCell ref="H2313:I2314"/>
    <mergeCell ref="F2308:G2309"/>
    <mergeCell ref="H2308:I2309"/>
    <mergeCell ref="J2308:J2309"/>
    <mergeCell ref="K2308:K2309"/>
    <mergeCell ref="L2308:L2309"/>
    <mergeCell ref="A2310:A2314"/>
    <mergeCell ref="F2310:G2310"/>
    <mergeCell ref="H2310:L2310"/>
    <mergeCell ref="B2311:B2312"/>
    <mergeCell ref="C2311:C2312"/>
    <mergeCell ref="A2305:A2309"/>
    <mergeCell ref="F2305:G2305"/>
    <mergeCell ref="H2305:L2305"/>
    <mergeCell ref="B2306:B2307"/>
    <mergeCell ref="C2306:C2307"/>
    <mergeCell ref="D2306:D2307"/>
    <mergeCell ref="E2306:E2307"/>
    <mergeCell ref="F2306:G2307"/>
    <mergeCell ref="H2306:I2306"/>
    <mergeCell ref="H2307:I2307"/>
    <mergeCell ref="H2327:I2327"/>
    <mergeCell ref="F2328:G2329"/>
    <mergeCell ref="H2328:I2329"/>
    <mergeCell ref="J2328:J2329"/>
    <mergeCell ref="K2328:K2329"/>
    <mergeCell ref="L2328:L2329"/>
    <mergeCell ref="L2323:L2324"/>
    <mergeCell ref="A2325:A2329"/>
    <mergeCell ref="F2325:G2325"/>
    <mergeCell ref="H2325:L2325"/>
    <mergeCell ref="B2326:B2327"/>
    <mergeCell ref="C2326:C2327"/>
    <mergeCell ref="D2326:D2327"/>
    <mergeCell ref="E2326:E2327"/>
    <mergeCell ref="F2326:G2327"/>
    <mergeCell ref="H2326:I2326"/>
    <mergeCell ref="H2321:I2321"/>
    <mergeCell ref="H2322:I2322"/>
    <mergeCell ref="F2323:G2324"/>
    <mergeCell ref="H2323:I2324"/>
    <mergeCell ref="J2323:J2324"/>
    <mergeCell ref="K2323:K2324"/>
    <mergeCell ref="K2318:K2319"/>
    <mergeCell ref="L2318:L2319"/>
    <mergeCell ref="A2320:A2324"/>
    <mergeCell ref="F2320:G2320"/>
    <mergeCell ref="H2320:L2320"/>
    <mergeCell ref="B2321:B2322"/>
    <mergeCell ref="C2321:C2322"/>
    <mergeCell ref="D2321:D2322"/>
    <mergeCell ref="E2321:E2322"/>
    <mergeCell ref="F2321:G2322"/>
    <mergeCell ref="F2316:G2317"/>
    <mergeCell ref="H2316:I2316"/>
    <mergeCell ref="H2317:I2317"/>
    <mergeCell ref="F2318:G2319"/>
    <mergeCell ref="H2318:I2319"/>
    <mergeCell ref="J2318:J2319"/>
    <mergeCell ref="F2341:G2342"/>
    <mergeCell ref="H2341:I2341"/>
    <mergeCell ref="H2342:I2342"/>
    <mergeCell ref="F2343:G2344"/>
    <mergeCell ref="H2343:I2344"/>
    <mergeCell ref="J2343:J2344"/>
    <mergeCell ref="J2338:J2339"/>
    <mergeCell ref="K2338:K2339"/>
    <mergeCell ref="L2338:L2339"/>
    <mergeCell ref="A2340:A2344"/>
    <mergeCell ref="F2340:G2340"/>
    <mergeCell ref="H2340:L2340"/>
    <mergeCell ref="B2341:B2342"/>
    <mergeCell ref="C2341:C2342"/>
    <mergeCell ref="D2341:D2342"/>
    <mergeCell ref="E2341:E2342"/>
    <mergeCell ref="D2336:D2337"/>
    <mergeCell ref="E2336:E2337"/>
    <mergeCell ref="F2336:G2337"/>
    <mergeCell ref="H2336:I2336"/>
    <mergeCell ref="H2337:I2337"/>
    <mergeCell ref="F2338:G2339"/>
    <mergeCell ref="H2338:I2339"/>
    <mergeCell ref="F2333:G2334"/>
    <mergeCell ref="H2333:I2334"/>
    <mergeCell ref="J2333:J2334"/>
    <mergeCell ref="K2333:K2334"/>
    <mergeCell ref="L2333:L2334"/>
    <mergeCell ref="A2335:A2339"/>
    <mergeCell ref="F2335:G2335"/>
    <mergeCell ref="H2335:L2335"/>
    <mergeCell ref="B2336:B2337"/>
    <mergeCell ref="C2336:C2337"/>
    <mergeCell ref="A2330:A2334"/>
    <mergeCell ref="F2330:G2330"/>
    <mergeCell ref="H2330:L2330"/>
    <mergeCell ref="B2331:B2332"/>
    <mergeCell ref="C2331:C2332"/>
    <mergeCell ref="D2331:D2332"/>
    <mergeCell ref="E2331:E2332"/>
    <mergeCell ref="F2331:G2332"/>
    <mergeCell ref="H2331:I2331"/>
    <mergeCell ref="H2332:I2332"/>
    <mergeCell ref="H2352:I2353"/>
    <mergeCell ref="J2352:J2353"/>
    <mergeCell ref="K2352:K2353"/>
    <mergeCell ref="L2352:L2353"/>
    <mergeCell ref="F2354:G2355"/>
    <mergeCell ref="H2354:I2355"/>
    <mergeCell ref="J2354:J2355"/>
    <mergeCell ref="K2354:K2355"/>
    <mergeCell ref="L2354:L2355"/>
    <mergeCell ref="L2348:L2349"/>
    <mergeCell ref="A2350:A2355"/>
    <mergeCell ref="F2350:G2350"/>
    <mergeCell ref="H2350:L2350"/>
    <mergeCell ref="B2351:B2353"/>
    <mergeCell ref="C2351:C2353"/>
    <mergeCell ref="D2351:D2353"/>
    <mergeCell ref="E2351:E2353"/>
    <mergeCell ref="F2351:G2353"/>
    <mergeCell ref="H2351:I2351"/>
    <mergeCell ref="H2346:I2346"/>
    <mergeCell ref="H2347:I2347"/>
    <mergeCell ref="F2348:G2349"/>
    <mergeCell ref="H2348:I2349"/>
    <mergeCell ref="J2348:J2349"/>
    <mergeCell ref="K2348:K2349"/>
    <mergeCell ref="K2343:K2344"/>
    <mergeCell ref="L2343:L2344"/>
    <mergeCell ref="A2345:A2349"/>
    <mergeCell ref="F2345:G2345"/>
    <mergeCell ref="H2345:L2345"/>
    <mergeCell ref="B2346:B2347"/>
    <mergeCell ref="C2346:C2347"/>
    <mergeCell ref="D2346:D2347"/>
    <mergeCell ref="E2346:E2347"/>
    <mergeCell ref="F2346:G2347"/>
    <mergeCell ref="J2364:J2365"/>
    <mergeCell ref="K2364:K2365"/>
    <mergeCell ref="L2364:L2365"/>
    <mergeCell ref="F2366:G2367"/>
    <mergeCell ref="H2366:I2367"/>
    <mergeCell ref="J2366:J2367"/>
    <mergeCell ref="K2366:K2367"/>
    <mergeCell ref="L2366:L2367"/>
    <mergeCell ref="A2362:A2367"/>
    <mergeCell ref="F2362:G2362"/>
    <mergeCell ref="H2362:L2362"/>
    <mergeCell ref="B2363:B2365"/>
    <mergeCell ref="C2363:C2365"/>
    <mergeCell ref="D2363:D2365"/>
    <mergeCell ref="E2363:E2365"/>
    <mergeCell ref="F2363:G2365"/>
    <mergeCell ref="H2363:I2363"/>
    <mergeCell ref="H2364:I2365"/>
    <mergeCell ref="J2358:J2359"/>
    <mergeCell ref="K2358:K2359"/>
    <mergeCell ref="L2358:L2359"/>
    <mergeCell ref="F2360:G2361"/>
    <mergeCell ref="H2360:I2361"/>
    <mergeCell ref="J2360:J2361"/>
    <mergeCell ref="K2360:K2361"/>
    <mergeCell ref="L2360:L2361"/>
    <mergeCell ref="A2356:A2361"/>
    <mergeCell ref="F2356:G2356"/>
    <mergeCell ref="H2356:L2356"/>
    <mergeCell ref="B2357:B2359"/>
    <mergeCell ref="C2357:C2359"/>
    <mergeCell ref="D2357:D2359"/>
    <mergeCell ref="E2357:E2359"/>
    <mergeCell ref="F2357:G2359"/>
    <mergeCell ref="H2357:I2357"/>
    <mergeCell ref="H2358:I2359"/>
    <mergeCell ref="J2376:J2377"/>
    <mergeCell ref="K2376:K2377"/>
    <mergeCell ref="L2376:L2377"/>
    <mergeCell ref="A2378:A2382"/>
    <mergeCell ref="F2378:G2378"/>
    <mergeCell ref="H2378:L2378"/>
    <mergeCell ref="B2379:B2380"/>
    <mergeCell ref="C2379:C2380"/>
    <mergeCell ref="D2379:D2380"/>
    <mergeCell ref="E2379:E2380"/>
    <mergeCell ref="D2374:D2375"/>
    <mergeCell ref="E2374:E2375"/>
    <mergeCell ref="F2374:G2375"/>
    <mergeCell ref="H2374:I2374"/>
    <mergeCell ref="H2375:I2375"/>
    <mergeCell ref="F2376:G2377"/>
    <mergeCell ref="H2376:I2377"/>
    <mergeCell ref="F2371:G2372"/>
    <mergeCell ref="H2371:I2372"/>
    <mergeCell ref="J2371:J2372"/>
    <mergeCell ref="K2371:K2372"/>
    <mergeCell ref="L2371:L2372"/>
    <mergeCell ref="A2373:A2377"/>
    <mergeCell ref="F2373:G2373"/>
    <mergeCell ref="H2373:L2373"/>
    <mergeCell ref="B2374:B2375"/>
    <mergeCell ref="C2374:C2375"/>
    <mergeCell ref="A2368:A2372"/>
    <mergeCell ref="F2368:G2368"/>
    <mergeCell ref="H2368:L2368"/>
    <mergeCell ref="B2369:B2370"/>
    <mergeCell ref="C2369:C2370"/>
    <mergeCell ref="D2369:D2370"/>
    <mergeCell ref="E2369:E2370"/>
    <mergeCell ref="F2369:G2370"/>
    <mergeCell ref="H2369:I2369"/>
    <mergeCell ref="H2370:I2370"/>
    <mergeCell ref="H2390:I2390"/>
    <mergeCell ref="F2391:G2392"/>
    <mergeCell ref="H2391:I2392"/>
    <mergeCell ref="J2391:J2392"/>
    <mergeCell ref="K2391:K2392"/>
    <mergeCell ref="L2391:L2392"/>
    <mergeCell ref="L2386:L2387"/>
    <mergeCell ref="A2388:A2392"/>
    <mergeCell ref="F2388:G2388"/>
    <mergeCell ref="H2388:L2388"/>
    <mergeCell ref="B2389:B2390"/>
    <mergeCell ref="C2389:C2390"/>
    <mergeCell ref="D2389:D2390"/>
    <mergeCell ref="E2389:E2390"/>
    <mergeCell ref="F2389:G2390"/>
    <mergeCell ref="H2389:I2389"/>
    <mergeCell ref="H2384:I2384"/>
    <mergeCell ref="H2385:I2385"/>
    <mergeCell ref="F2386:G2387"/>
    <mergeCell ref="H2386:I2387"/>
    <mergeCell ref="J2386:J2387"/>
    <mergeCell ref="K2386:K2387"/>
    <mergeCell ref="K2381:K2382"/>
    <mergeCell ref="L2381:L2382"/>
    <mergeCell ref="A2383:A2387"/>
    <mergeCell ref="F2383:G2383"/>
    <mergeCell ref="H2383:L2383"/>
    <mergeCell ref="B2384:B2385"/>
    <mergeCell ref="C2384:C2385"/>
    <mergeCell ref="D2384:D2385"/>
    <mergeCell ref="E2384:E2385"/>
    <mergeCell ref="F2384:G2385"/>
    <mergeCell ref="F2379:G2380"/>
    <mergeCell ref="H2379:I2379"/>
    <mergeCell ref="H2380:I2380"/>
    <mergeCell ref="F2381:G2382"/>
    <mergeCell ref="H2381:I2382"/>
    <mergeCell ref="J2381:J2382"/>
    <mergeCell ref="D2405:D2406"/>
    <mergeCell ref="E2405:E2406"/>
    <mergeCell ref="F2405:G2406"/>
    <mergeCell ref="H2405:I2405"/>
    <mergeCell ref="H2406:I2406"/>
    <mergeCell ref="F2407:G2408"/>
    <mergeCell ref="H2407:I2408"/>
    <mergeCell ref="F2402:G2403"/>
    <mergeCell ref="H2402:I2403"/>
    <mergeCell ref="J2402:J2403"/>
    <mergeCell ref="K2402:K2403"/>
    <mergeCell ref="L2402:L2403"/>
    <mergeCell ref="A2404:A2408"/>
    <mergeCell ref="F2404:G2404"/>
    <mergeCell ref="H2404:L2404"/>
    <mergeCell ref="B2405:B2406"/>
    <mergeCell ref="C2405:C2406"/>
    <mergeCell ref="A2399:A2403"/>
    <mergeCell ref="F2399:G2399"/>
    <mergeCell ref="H2399:L2399"/>
    <mergeCell ref="B2400:B2401"/>
    <mergeCell ref="C2400:C2401"/>
    <mergeCell ref="D2400:D2401"/>
    <mergeCell ref="E2400:E2401"/>
    <mergeCell ref="F2400:G2401"/>
    <mergeCell ref="H2400:I2400"/>
    <mergeCell ref="H2401:I2401"/>
    <mergeCell ref="J2395:J2396"/>
    <mergeCell ref="K2395:K2396"/>
    <mergeCell ref="L2395:L2396"/>
    <mergeCell ref="F2397:G2398"/>
    <mergeCell ref="H2397:I2398"/>
    <mergeCell ref="J2397:J2398"/>
    <mergeCell ref="K2397:K2398"/>
    <mergeCell ref="L2397:L2398"/>
    <mergeCell ref="A2393:A2398"/>
    <mergeCell ref="F2393:G2393"/>
    <mergeCell ref="H2393:L2393"/>
    <mergeCell ref="B2394:B2396"/>
    <mergeCell ref="C2394:C2396"/>
    <mergeCell ref="D2394:D2396"/>
    <mergeCell ref="E2394:E2396"/>
    <mergeCell ref="F2394:G2396"/>
    <mergeCell ref="H2394:I2394"/>
    <mergeCell ref="H2395:I2396"/>
    <mergeCell ref="H2415:I2415"/>
    <mergeCell ref="H2416:I2417"/>
    <mergeCell ref="J2416:J2417"/>
    <mergeCell ref="K2416:K2417"/>
    <mergeCell ref="L2416:L2417"/>
    <mergeCell ref="F2418:G2419"/>
    <mergeCell ref="H2418:I2419"/>
    <mergeCell ref="J2418:J2419"/>
    <mergeCell ref="K2418:K2419"/>
    <mergeCell ref="L2418:L2419"/>
    <mergeCell ref="K2412:K2413"/>
    <mergeCell ref="L2412:L2413"/>
    <mergeCell ref="A2414:A2419"/>
    <mergeCell ref="F2414:G2414"/>
    <mergeCell ref="H2414:L2414"/>
    <mergeCell ref="B2415:B2417"/>
    <mergeCell ref="C2415:C2417"/>
    <mergeCell ref="D2415:D2417"/>
    <mergeCell ref="E2415:E2417"/>
    <mergeCell ref="F2415:G2417"/>
    <mergeCell ref="F2410:G2411"/>
    <mergeCell ref="H2410:I2410"/>
    <mergeCell ref="H2411:I2411"/>
    <mergeCell ref="F2412:G2413"/>
    <mergeCell ref="H2412:I2413"/>
    <mergeCell ref="J2412:J2413"/>
    <mergeCell ref="J2407:J2408"/>
    <mergeCell ref="K2407:K2408"/>
    <mergeCell ref="L2407:L2408"/>
    <mergeCell ref="A2409:A2413"/>
    <mergeCell ref="F2409:G2409"/>
    <mergeCell ref="H2409:L2409"/>
    <mergeCell ref="B2410:B2411"/>
    <mergeCell ref="C2410:C2411"/>
    <mergeCell ref="D2410:D2411"/>
    <mergeCell ref="E2410:E2411"/>
    <mergeCell ref="F2431:G2433"/>
    <mergeCell ref="H2431:I2431"/>
    <mergeCell ref="H2432:I2433"/>
    <mergeCell ref="J2432:J2433"/>
    <mergeCell ref="K2432:K2433"/>
    <mergeCell ref="L2432:L2433"/>
    <mergeCell ref="J2428:J2429"/>
    <mergeCell ref="K2428:K2429"/>
    <mergeCell ref="L2428:L2429"/>
    <mergeCell ref="A2430:A2435"/>
    <mergeCell ref="F2430:G2430"/>
    <mergeCell ref="H2430:L2430"/>
    <mergeCell ref="B2431:B2433"/>
    <mergeCell ref="C2431:C2433"/>
    <mergeCell ref="D2431:D2433"/>
    <mergeCell ref="E2431:E2433"/>
    <mergeCell ref="D2426:D2427"/>
    <mergeCell ref="E2426:E2427"/>
    <mergeCell ref="F2426:G2427"/>
    <mergeCell ref="H2426:I2426"/>
    <mergeCell ref="H2427:I2427"/>
    <mergeCell ref="F2428:G2429"/>
    <mergeCell ref="H2428:I2429"/>
    <mergeCell ref="F2423:G2424"/>
    <mergeCell ref="H2423:I2424"/>
    <mergeCell ref="J2423:J2424"/>
    <mergeCell ref="K2423:K2424"/>
    <mergeCell ref="L2423:L2424"/>
    <mergeCell ref="A2425:A2429"/>
    <mergeCell ref="F2425:G2425"/>
    <mergeCell ref="H2425:L2425"/>
    <mergeCell ref="B2426:B2427"/>
    <mergeCell ref="C2426:C2427"/>
    <mergeCell ref="A2420:A2424"/>
    <mergeCell ref="F2420:G2420"/>
    <mergeCell ref="H2420:L2420"/>
    <mergeCell ref="B2421:B2422"/>
    <mergeCell ref="C2421:C2422"/>
    <mergeCell ref="D2421:D2422"/>
    <mergeCell ref="E2421:E2422"/>
    <mergeCell ref="F2421:G2422"/>
    <mergeCell ref="H2421:I2421"/>
    <mergeCell ref="H2422:I2422"/>
    <mergeCell ref="J2444:J2445"/>
    <mergeCell ref="K2444:K2445"/>
    <mergeCell ref="L2444:L2445"/>
    <mergeCell ref="F2446:G2447"/>
    <mergeCell ref="H2446:I2447"/>
    <mergeCell ref="J2446:J2447"/>
    <mergeCell ref="K2446:K2447"/>
    <mergeCell ref="L2446:L2447"/>
    <mergeCell ref="A2442:A2447"/>
    <mergeCell ref="F2442:G2442"/>
    <mergeCell ref="H2442:L2442"/>
    <mergeCell ref="B2443:B2445"/>
    <mergeCell ref="C2443:C2445"/>
    <mergeCell ref="D2443:D2445"/>
    <mergeCell ref="E2443:E2445"/>
    <mergeCell ref="F2443:G2445"/>
    <mergeCell ref="H2443:I2443"/>
    <mergeCell ref="H2444:I2445"/>
    <mergeCell ref="K2438:K2439"/>
    <mergeCell ref="L2438:L2439"/>
    <mergeCell ref="F2440:G2441"/>
    <mergeCell ref="H2440:I2441"/>
    <mergeCell ref="J2440:J2441"/>
    <mergeCell ref="K2440:K2441"/>
    <mergeCell ref="L2440:L2441"/>
    <mergeCell ref="D2437:D2439"/>
    <mergeCell ref="E2437:E2439"/>
    <mergeCell ref="F2437:G2439"/>
    <mergeCell ref="H2437:I2437"/>
    <mergeCell ref="H2438:I2439"/>
    <mergeCell ref="J2438:J2439"/>
    <mergeCell ref="F2434:G2435"/>
    <mergeCell ref="H2434:I2435"/>
    <mergeCell ref="J2434:J2435"/>
    <mergeCell ref="K2434:K2435"/>
    <mergeCell ref="L2434:L2435"/>
    <mergeCell ref="A2436:A2441"/>
    <mergeCell ref="F2436:G2436"/>
    <mergeCell ref="H2436:L2436"/>
    <mergeCell ref="B2437:B2439"/>
    <mergeCell ref="C2437:C2439"/>
    <mergeCell ref="J2456:J2457"/>
    <mergeCell ref="K2456:K2457"/>
    <mergeCell ref="L2456:L2457"/>
    <mergeCell ref="F2458:G2459"/>
    <mergeCell ref="H2458:I2459"/>
    <mergeCell ref="J2458:J2459"/>
    <mergeCell ref="K2458:K2459"/>
    <mergeCell ref="L2458:L2459"/>
    <mergeCell ref="A2454:A2459"/>
    <mergeCell ref="F2454:G2454"/>
    <mergeCell ref="H2454:L2454"/>
    <mergeCell ref="B2455:B2457"/>
    <mergeCell ref="C2455:C2457"/>
    <mergeCell ref="D2455:D2457"/>
    <mergeCell ref="E2455:E2457"/>
    <mergeCell ref="F2455:G2457"/>
    <mergeCell ref="H2455:I2455"/>
    <mergeCell ref="H2456:I2457"/>
    <mergeCell ref="J2450:J2451"/>
    <mergeCell ref="K2450:K2451"/>
    <mergeCell ref="L2450:L2451"/>
    <mergeCell ref="F2452:G2453"/>
    <mergeCell ref="H2452:I2453"/>
    <mergeCell ref="J2452:J2453"/>
    <mergeCell ref="K2452:K2453"/>
    <mergeCell ref="L2452:L2453"/>
    <mergeCell ref="A2448:A2453"/>
    <mergeCell ref="F2448:G2448"/>
    <mergeCell ref="H2448:L2448"/>
    <mergeCell ref="B2449:B2451"/>
    <mergeCell ref="C2449:C2451"/>
    <mergeCell ref="D2449:D2451"/>
    <mergeCell ref="E2449:E2451"/>
    <mergeCell ref="F2449:G2451"/>
    <mergeCell ref="H2449:I2449"/>
    <mergeCell ref="H2450:I2451"/>
    <mergeCell ref="F2469:G2470"/>
    <mergeCell ref="H2469:I2470"/>
    <mergeCell ref="J2469:J2470"/>
    <mergeCell ref="K2469:K2470"/>
    <mergeCell ref="L2469:L2470"/>
    <mergeCell ref="A2471:A2475"/>
    <mergeCell ref="F2471:G2471"/>
    <mergeCell ref="H2471:L2471"/>
    <mergeCell ref="B2472:B2473"/>
    <mergeCell ref="C2472:C2473"/>
    <mergeCell ref="A2466:A2470"/>
    <mergeCell ref="F2466:G2466"/>
    <mergeCell ref="H2466:L2466"/>
    <mergeCell ref="B2467:B2468"/>
    <mergeCell ref="C2467:C2468"/>
    <mergeCell ref="D2467:D2468"/>
    <mergeCell ref="E2467:E2468"/>
    <mergeCell ref="F2467:G2468"/>
    <mergeCell ref="H2467:I2467"/>
    <mergeCell ref="H2468:I2468"/>
    <mergeCell ref="J2462:J2463"/>
    <mergeCell ref="K2462:K2463"/>
    <mergeCell ref="L2462:L2463"/>
    <mergeCell ref="F2464:G2465"/>
    <mergeCell ref="H2464:I2465"/>
    <mergeCell ref="J2464:J2465"/>
    <mergeCell ref="K2464:K2465"/>
    <mergeCell ref="L2464:L2465"/>
    <mergeCell ref="A2460:A2465"/>
    <mergeCell ref="F2460:G2460"/>
    <mergeCell ref="H2460:L2460"/>
    <mergeCell ref="B2461:B2463"/>
    <mergeCell ref="C2461:C2463"/>
    <mergeCell ref="D2461:D2463"/>
    <mergeCell ref="E2461:E2463"/>
    <mergeCell ref="F2461:G2463"/>
    <mergeCell ref="H2461:I2461"/>
    <mergeCell ref="H2462:I2463"/>
    <mergeCell ref="H2482:I2482"/>
    <mergeCell ref="H2483:I2483"/>
    <mergeCell ref="F2484:G2485"/>
    <mergeCell ref="H2484:I2485"/>
    <mergeCell ref="J2484:J2485"/>
    <mergeCell ref="K2484:K2485"/>
    <mergeCell ref="K2479:K2480"/>
    <mergeCell ref="L2479:L2480"/>
    <mergeCell ref="A2481:A2485"/>
    <mergeCell ref="F2481:G2481"/>
    <mergeCell ref="H2481:L2481"/>
    <mergeCell ref="B2482:B2483"/>
    <mergeCell ref="C2482:C2483"/>
    <mergeCell ref="D2482:D2483"/>
    <mergeCell ref="E2482:E2483"/>
    <mergeCell ref="F2482:G2483"/>
    <mergeCell ref="F2477:G2478"/>
    <mergeCell ref="H2477:I2477"/>
    <mergeCell ref="H2478:I2478"/>
    <mergeCell ref="F2479:G2480"/>
    <mergeCell ref="H2479:I2480"/>
    <mergeCell ref="J2479:J2480"/>
    <mergeCell ref="J2474:J2475"/>
    <mergeCell ref="K2474:K2475"/>
    <mergeCell ref="L2474:L2475"/>
    <mergeCell ref="A2476:A2480"/>
    <mergeCell ref="F2476:G2476"/>
    <mergeCell ref="H2476:L2476"/>
    <mergeCell ref="B2477:B2478"/>
    <mergeCell ref="C2477:C2478"/>
    <mergeCell ref="D2477:D2478"/>
    <mergeCell ref="E2477:E2478"/>
    <mergeCell ref="D2472:D2473"/>
    <mergeCell ref="E2472:E2473"/>
    <mergeCell ref="F2472:G2473"/>
    <mergeCell ref="H2472:I2472"/>
    <mergeCell ref="H2473:I2473"/>
    <mergeCell ref="F2474:G2475"/>
    <mergeCell ref="H2474:I2475"/>
    <mergeCell ref="F2494:G2495"/>
    <mergeCell ref="H2494:I2495"/>
    <mergeCell ref="J2494:J2495"/>
    <mergeCell ref="K2494:K2495"/>
    <mergeCell ref="L2494:L2495"/>
    <mergeCell ref="A2496:A2500"/>
    <mergeCell ref="F2496:G2496"/>
    <mergeCell ref="H2496:L2496"/>
    <mergeCell ref="B2497:B2498"/>
    <mergeCell ref="C2497:C2498"/>
    <mergeCell ref="A2491:A2495"/>
    <mergeCell ref="F2491:G2491"/>
    <mergeCell ref="H2491:L2491"/>
    <mergeCell ref="B2492:B2493"/>
    <mergeCell ref="C2492:C2493"/>
    <mergeCell ref="D2492:D2493"/>
    <mergeCell ref="E2492:E2493"/>
    <mergeCell ref="F2492:G2493"/>
    <mergeCell ref="H2492:I2492"/>
    <mergeCell ref="H2493:I2493"/>
    <mergeCell ref="H2488:I2488"/>
    <mergeCell ref="F2489:G2490"/>
    <mergeCell ref="H2489:I2490"/>
    <mergeCell ref="J2489:J2490"/>
    <mergeCell ref="K2489:K2490"/>
    <mergeCell ref="L2489:L2490"/>
    <mergeCell ref="L2484:L2485"/>
    <mergeCell ref="A2486:A2490"/>
    <mergeCell ref="F2486:G2486"/>
    <mergeCell ref="H2486:L2486"/>
    <mergeCell ref="B2487:B2488"/>
    <mergeCell ref="C2487:C2488"/>
    <mergeCell ref="D2487:D2488"/>
    <mergeCell ref="E2487:E2488"/>
    <mergeCell ref="F2487:G2488"/>
    <mergeCell ref="H2487:I2487"/>
    <mergeCell ref="F2505:G2506"/>
    <mergeCell ref="H2505:I2506"/>
    <mergeCell ref="J2505:J2506"/>
    <mergeCell ref="K2505:K2506"/>
    <mergeCell ref="L2505:L2506"/>
    <mergeCell ref="A2507:A2511"/>
    <mergeCell ref="F2507:G2507"/>
    <mergeCell ref="H2507:L2507"/>
    <mergeCell ref="B2508:B2509"/>
    <mergeCell ref="C2508:C2509"/>
    <mergeCell ref="F2502:G2504"/>
    <mergeCell ref="H2502:I2502"/>
    <mergeCell ref="H2503:I2504"/>
    <mergeCell ref="J2503:J2504"/>
    <mergeCell ref="K2503:K2504"/>
    <mergeCell ref="L2503:L2504"/>
    <mergeCell ref="J2499:J2500"/>
    <mergeCell ref="K2499:K2500"/>
    <mergeCell ref="L2499:L2500"/>
    <mergeCell ref="A2501:A2506"/>
    <mergeCell ref="F2501:G2501"/>
    <mergeCell ref="H2501:L2501"/>
    <mergeCell ref="B2502:B2504"/>
    <mergeCell ref="C2502:C2504"/>
    <mergeCell ref="D2502:D2504"/>
    <mergeCell ref="E2502:E2504"/>
    <mergeCell ref="D2497:D2498"/>
    <mergeCell ref="E2497:E2498"/>
    <mergeCell ref="F2497:G2498"/>
    <mergeCell ref="H2497:I2497"/>
    <mergeCell ref="H2498:I2498"/>
    <mergeCell ref="F2499:G2500"/>
    <mergeCell ref="H2499:I2500"/>
    <mergeCell ref="H2518:I2518"/>
    <mergeCell ref="H2519:I2519"/>
    <mergeCell ref="F2520:G2521"/>
    <mergeCell ref="H2520:I2521"/>
    <mergeCell ref="J2520:J2521"/>
    <mergeCell ref="K2520:K2521"/>
    <mergeCell ref="K2515:K2516"/>
    <mergeCell ref="L2515:L2516"/>
    <mergeCell ref="A2517:A2521"/>
    <mergeCell ref="F2517:G2517"/>
    <mergeCell ref="H2517:L2517"/>
    <mergeCell ref="B2518:B2519"/>
    <mergeCell ref="C2518:C2519"/>
    <mergeCell ref="D2518:D2519"/>
    <mergeCell ref="E2518:E2519"/>
    <mergeCell ref="F2518:G2519"/>
    <mergeCell ref="F2513:G2514"/>
    <mergeCell ref="H2513:I2513"/>
    <mergeCell ref="H2514:I2514"/>
    <mergeCell ref="F2515:G2516"/>
    <mergeCell ref="H2515:I2516"/>
    <mergeCell ref="J2515:J2516"/>
    <mergeCell ref="J2510:J2511"/>
    <mergeCell ref="K2510:K2511"/>
    <mergeCell ref="L2510:L2511"/>
    <mergeCell ref="A2512:A2516"/>
    <mergeCell ref="F2512:G2512"/>
    <mergeCell ref="H2512:L2512"/>
    <mergeCell ref="B2513:B2514"/>
    <mergeCell ref="C2513:C2514"/>
    <mergeCell ref="D2513:D2514"/>
    <mergeCell ref="E2513:E2514"/>
    <mergeCell ref="D2508:D2509"/>
    <mergeCell ref="E2508:E2509"/>
    <mergeCell ref="F2508:G2509"/>
    <mergeCell ref="H2508:I2508"/>
    <mergeCell ref="H2509:I2509"/>
    <mergeCell ref="F2510:G2511"/>
    <mergeCell ref="H2510:I2511"/>
    <mergeCell ref="F2530:G2531"/>
    <mergeCell ref="H2530:I2531"/>
    <mergeCell ref="J2530:J2531"/>
    <mergeCell ref="K2530:K2531"/>
    <mergeCell ref="L2530:L2531"/>
    <mergeCell ref="A2532:A2537"/>
    <mergeCell ref="F2532:G2532"/>
    <mergeCell ref="H2532:L2532"/>
    <mergeCell ref="B2533:B2535"/>
    <mergeCell ref="C2533:C2535"/>
    <mergeCell ref="A2527:A2531"/>
    <mergeCell ref="F2527:G2527"/>
    <mergeCell ref="H2527:L2527"/>
    <mergeCell ref="B2528:B2529"/>
    <mergeCell ref="C2528:C2529"/>
    <mergeCell ref="D2528:D2529"/>
    <mergeCell ref="E2528:E2529"/>
    <mergeCell ref="F2528:G2529"/>
    <mergeCell ref="H2528:I2528"/>
    <mergeCell ref="H2529:I2529"/>
    <mergeCell ref="H2524:I2524"/>
    <mergeCell ref="F2525:G2526"/>
    <mergeCell ref="H2525:I2526"/>
    <mergeCell ref="J2525:J2526"/>
    <mergeCell ref="K2525:K2526"/>
    <mergeCell ref="L2525:L2526"/>
    <mergeCell ref="L2520:L2521"/>
    <mergeCell ref="A2522:A2526"/>
    <mergeCell ref="F2522:G2522"/>
    <mergeCell ref="H2522:L2522"/>
    <mergeCell ref="B2523:B2524"/>
    <mergeCell ref="C2523:C2524"/>
    <mergeCell ref="D2523:D2524"/>
    <mergeCell ref="E2523:E2524"/>
    <mergeCell ref="F2523:G2524"/>
    <mergeCell ref="H2523:I2523"/>
    <mergeCell ref="D2544:D2545"/>
    <mergeCell ref="E2544:E2545"/>
    <mergeCell ref="F2544:G2545"/>
    <mergeCell ref="H2544:I2544"/>
    <mergeCell ref="H2545:I2545"/>
    <mergeCell ref="F2546:G2547"/>
    <mergeCell ref="H2546:I2547"/>
    <mergeCell ref="F2541:G2542"/>
    <mergeCell ref="H2541:I2542"/>
    <mergeCell ref="J2541:J2542"/>
    <mergeCell ref="K2541:K2542"/>
    <mergeCell ref="L2541:L2542"/>
    <mergeCell ref="A2543:A2547"/>
    <mergeCell ref="F2543:G2543"/>
    <mergeCell ref="H2543:L2543"/>
    <mergeCell ref="B2544:B2545"/>
    <mergeCell ref="C2544:C2545"/>
    <mergeCell ref="A2538:A2542"/>
    <mergeCell ref="F2538:G2538"/>
    <mergeCell ref="H2538:L2538"/>
    <mergeCell ref="B2539:B2540"/>
    <mergeCell ref="C2539:C2540"/>
    <mergeCell ref="D2539:D2540"/>
    <mergeCell ref="E2539:E2540"/>
    <mergeCell ref="F2539:G2540"/>
    <mergeCell ref="H2539:I2539"/>
    <mergeCell ref="H2540:I2540"/>
    <mergeCell ref="K2534:K2535"/>
    <mergeCell ref="L2534:L2535"/>
    <mergeCell ref="F2536:G2537"/>
    <mergeCell ref="H2536:I2537"/>
    <mergeCell ref="J2536:J2537"/>
    <mergeCell ref="K2536:K2537"/>
    <mergeCell ref="L2536:L2537"/>
    <mergeCell ref="D2533:D2535"/>
    <mergeCell ref="E2533:E2535"/>
    <mergeCell ref="F2533:G2535"/>
    <mergeCell ref="H2533:I2533"/>
    <mergeCell ref="H2534:I2535"/>
    <mergeCell ref="J2534:J2535"/>
    <mergeCell ref="L2556:L2557"/>
    <mergeCell ref="A2558:A2562"/>
    <mergeCell ref="F2558:G2558"/>
    <mergeCell ref="H2558:L2558"/>
    <mergeCell ref="B2559:B2560"/>
    <mergeCell ref="C2559:C2560"/>
    <mergeCell ref="D2559:D2560"/>
    <mergeCell ref="E2559:E2560"/>
    <mergeCell ref="F2559:G2560"/>
    <mergeCell ref="H2559:I2559"/>
    <mergeCell ref="H2554:I2554"/>
    <mergeCell ref="H2555:I2555"/>
    <mergeCell ref="F2556:G2557"/>
    <mergeCell ref="H2556:I2557"/>
    <mergeCell ref="J2556:J2557"/>
    <mergeCell ref="K2556:K2557"/>
    <mergeCell ref="K2551:K2552"/>
    <mergeCell ref="L2551:L2552"/>
    <mergeCell ref="A2553:A2557"/>
    <mergeCell ref="F2553:G2553"/>
    <mergeCell ref="H2553:L2553"/>
    <mergeCell ref="B2554:B2555"/>
    <mergeCell ref="C2554:C2555"/>
    <mergeCell ref="D2554:D2555"/>
    <mergeCell ref="E2554:E2555"/>
    <mergeCell ref="F2554:G2555"/>
    <mergeCell ref="F2549:G2550"/>
    <mergeCell ref="H2549:I2549"/>
    <mergeCell ref="H2550:I2550"/>
    <mergeCell ref="F2551:G2552"/>
    <mergeCell ref="H2551:I2552"/>
    <mergeCell ref="J2551:J2552"/>
    <mergeCell ref="J2546:J2547"/>
    <mergeCell ref="K2546:K2547"/>
    <mergeCell ref="L2546:L2547"/>
    <mergeCell ref="A2548:A2552"/>
    <mergeCell ref="F2548:G2548"/>
    <mergeCell ref="H2548:L2548"/>
    <mergeCell ref="B2549:B2550"/>
    <mergeCell ref="C2549:C2550"/>
    <mergeCell ref="D2549:D2550"/>
    <mergeCell ref="E2549:E2550"/>
    <mergeCell ref="D2569:D2570"/>
    <mergeCell ref="E2569:E2570"/>
    <mergeCell ref="F2569:G2570"/>
    <mergeCell ref="H2569:I2569"/>
    <mergeCell ref="H2570:I2570"/>
    <mergeCell ref="F2571:G2572"/>
    <mergeCell ref="H2571:I2572"/>
    <mergeCell ref="F2566:G2567"/>
    <mergeCell ref="H2566:I2567"/>
    <mergeCell ref="J2566:J2567"/>
    <mergeCell ref="K2566:K2567"/>
    <mergeCell ref="L2566:L2567"/>
    <mergeCell ref="A2568:A2572"/>
    <mergeCell ref="F2568:G2568"/>
    <mergeCell ref="H2568:L2568"/>
    <mergeCell ref="B2569:B2570"/>
    <mergeCell ref="C2569:C2570"/>
    <mergeCell ref="A2563:A2567"/>
    <mergeCell ref="F2563:G2563"/>
    <mergeCell ref="H2563:L2563"/>
    <mergeCell ref="B2564:B2565"/>
    <mergeCell ref="C2564:C2565"/>
    <mergeCell ref="D2564:D2565"/>
    <mergeCell ref="E2564:E2565"/>
    <mergeCell ref="F2564:G2565"/>
    <mergeCell ref="H2564:I2564"/>
    <mergeCell ref="H2565:I2565"/>
    <mergeCell ref="H2560:I2560"/>
    <mergeCell ref="F2561:G2562"/>
    <mergeCell ref="H2561:I2562"/>
    <mergeCell ref="J2561:J2562"/>
    <mergeCell ref="K2561:K2562"/>
    <mergeCell ref="L2561:L2562"/>
    <mergeCell ref="L2581:L2582"/>
    <mergeCell ref="A2583:A2587"/>
    <mergeCell ref="F2583:G2583"/>
    <mergeCell ref="H2583:L2583"/>
    <mergeCell ref="B2584:B2585"/>
    <mergeCell ref="C2584:C2585"/>
    <mergeCell ref="D2584:D2585"/>
    <mergeCell ref="E2584:E2585"/>
    <mergeCell ref="F2584:G2585"/>
    <mergeCell ref="H2584:I2584"/>
    <mergeCell ref="H2579:I2579"/>
    <mergeCell ref="H2580:I2580"/>
    <mergeCell ref="F2581:G2582"/>
    <mergeCell ref="H2581:I2582"/>
    <mergeCell ref="J2581:J2582"/>
    <mergeCell ref="K2581:K2582"/>
    <mergeCell ref="K2576:K2577"/>
    <mergeCell ref="L2576:L2577"/>
    <mergeCell ref="A2578:A2582"/>
    <mergeCell ref="F2578:G2578"/>
    <mergeCell ref="H2578:L2578"/>
    <mergeCell ref="B2579:B2580"/>
    <mergeCell ref="C2579:C2580"/>
    <mergeCell ref="D2579:D2580"/>
    <mergeCell ref="E2579:E2580"/>
    <mergeCell ref="F2579:G2580"/>
    <mergeCell ref="F2574:G2575"/>
    <mergeCell ref="H2574:I2574"/>
    <mergeCell ref="H2575:I2575"/>
    <mergeCell ref="F2576:G2577"/>
    <mergeCell ref="H2576:I2577"/>
    <mergeCell ref="J2576:J2577"/>
    <mergeCell ref="J2571:J2572"/>
    <mergeCell ref="K2571:K2572"/>
    <mergeCell ref="L2571:L2572"/>
    <mergeCell ref="A2573:A2577"/>
    <mergeCell ref="F2573:G2573"/>
    <mergeCell ref="H2573:L2573"/>
    <mergeCell ref="B2574:B2575"/>
    <mergeCell ref="C2574:C2575"/>
    <mergeCell ref="D2574:D2575"/>
    <mergeCell ref="E2574:E2575"/>
    <mergeCell ref="D2594:D2595"/>
    <mergeCell ref="E2594:E2595"/>
    <mergeCell ref="F2594:G2595"/>
    <mergeCell ref="H2594:I2594"/>
    <mergeCell ref="H2595:I2595"/>
    <mergeCell ref="F2596:G2597"/>
    <mergeCell ref="H2596:I2597"/>
    <mergeCell ref="F2591:G2592"/>
    <mergeCell ref="H2591:I2592"/>
    <mergeCell ref="J2591:J2592"/>
    <mergeCell ref="K2591:K2592"/>
    <mergeCell ref="L2591:L2592"/>
    <mergeCell ref="A2593:A2597"/>
    <mergeCell ref="F2593:G2593"/>
    <mergeCell ref="H2593:L2593"/>
    <mergeCell ref="B2594:B2595"/>
    <mergeCell ref="C2594:C2595"/>
    <mergeCell ref="A2588:A2592"/>
    <mergeCell ref="F2588:G2588"/>
    <mergeCell ref="H2588:L2588"/>
    <mergeCell ref="B2589:B2590"/>
    <mergeCell ref="C2589:C2590"/>
    <mergeCell ref="D2589:D2590"/>
    <mergeCell ref="E2589:E2590"/>
    <mergeCell ref="F2589:G2590"/>
    <mergeCell ref="H2589:I2589"/>
    <mergeCell ref="H2590:I2590"/>
    <mergeCell ref="H2585:I2585"/>
    <mergeCell ref="F2586:G2587"/>
    <mergeCell ref="H2586:I2587"/>
    <mergeCell ref="J2586:J2587"/>
    <mergeCell ref="K2586:K2587"/>
    <mergeCell ref="L2586:L2587"/>
    <mergeCell ref="L2606:L2607"/>
    <mergeCell ref="A2608:A2612"/>
    <mergeCell ref="F2608:G2608"/>
    <mergeCell ref="H2608:L2608"/>
    <mergeCell ref="B2609:B2610"/>
    <mergeCell ref="C2609:C2610"/>
    <mergeCell ref="D2609:D2610"/>
    <mergeCell ref="E2609:E2610"/>
    <mergeCell ref="F2609:G2610"/>
    <mergeCell ref="H2609:I2609"/>
    <mergeCell ref="H2604:I2604"/>
    <mergeCell ref="H2605:I2605"/>
    <mergeCell ref="F2606:G2607"/>
    <mergeCell ref="H2606:I2607"/>
    <mergeCell ref="J2606:J2607"/>
    <mergeCell ref="K2606:K2607"/>
    <mergeCell ref="K2601:K2602"/>
    <mergeCell ref="L2601:L2602"/>
    <mergeCell ref="A2603:A2607"/>
    <mergeCell ref="F2603:G2603"/>
    <mergeCell ref="H2603:L2603"/>
    <mergeCell ref="B2604:B2605"/>
    <mergeCell ref="C2604:C2605"/>
    <mergeCell ref="D2604:D2605"/>
    <mergeCell ref="E2604:E2605"/>
    <mergeCell ref="F2604:G2605"/>
    <mergeCell ref="F2599:G2600"/>
    <mergeCell ref="H2599:I2599"/>
    <mergeCell ref="H2600:I2600"/>
    <mergeCell ref="F2601:G2602"/>
    <mergeCell ref="H2601:I2602"/>
    <mergeCell ref="J2601:J2602"/>
    <mergeCell ref="J2596:J2597"/>
    <mergeCell ref="K2596:K2597"/>
    <mergeCell ref="L2596:L2597"/>
    <mergeCell ref="A2598:A2602"/>
    <mergeCell ref="F2598:G2598"/>
    <mergeCell ref="H2598:L2598"/>
    <mergeCell ref="B2599:B2600"/>
    <mergeCell ref="C2599:C2600"/>
    <mergeCell ref="D2599:D2600"/>
    <mergeCell ref="E2599:E2600"/>
    <mergeCell ref="D2619:D2620"/>
    <mergeCell ref="E2619:E2620"/>
    <mergeCell ref="F2619:G2620"/>
    <mergeCell ref="H2619:I2619"/>
    <mergeCell ref="H2620:I2620"/>
    <mergeCell ref="F2621:G2622"/>
    <mergeCell ref="H2621:I2622"/>
    <mergeCell ref="F2616:G2617"/>
    <mergeCell ref="H2616:I2617"/>
    <mergeCell ref="J2616:J2617"/>
    <mergeCell ref="K2616:K2617"/>
    <mergeCell ref="L2616:L2617"/>
    <mergeCell ref="A2618:A2622"/>
    <mergeCell ref="F2618:G2618"/>
    <mergeCell ref="H2618:L2618"/>
    <mergeCell ref="B2619:B2620"/>
    <mergeCell ref="C2619:C2620"/>
    <mergeCell ref="A2613:A2617"/>
    <mergeCell ref="F2613:G2613"/>
    <mergeCell ref="H2613:L2613"/>
    <mergeCell ref="B2614:B2615"/>
    <mergeCell ref="C2614:C2615"/>
    <mergeCell ref="D2614:D2615"/>
    <mergeCell ref="E2614:E2615"/>
    <mergeCell ref="F2614:G2615"/>
    <mergeCell ref="H2614:I2614"/>
    <mergeCell ref="H2615:I2615"/>
    <mergeCell ref="H2610:I2610"/>
    <mergeCell ref="F2611:G2612"/>
    <mergeCell ref="H2611:I2612"/>
    <mergeCell ref="J2611:J2612"/>
    <mergeCell ref="K2611:K2612"/>
    <mergeCell ref="L2611:L2612"/>
    <mergeCell ref="H2629:I2629"/>
    <mergeCell ref="H2630:I2631"/>
    <mergeCell ref="J2630:J2631"/>
    <mergeCell ref="K2630:K2631"/>
    <mergeCell ref="L2630:L2631"/>
    <mergeCell ref="F2632:G2633"/>
    <mergeCell ref="H2632:I2633"/>
    <mergeCell ref="J2632:J2633"/>
    <mergeCell ref="K2632:K2633"/>
    <mergeCell ref="L2632:L2633"/>
    <mergeCell ref="K2626:K2627"/>
    <mergeCell ref="L2626:L2627"/>
    <mergeCell ref="A2628:A2633"/>
    <mergeCell ref="F2628:G2628"/>
    <mergeCell ref="H2628:L2628"/>
    <mergeCell ref="B2629:B2631"/>
    <mergeCell ref="C2629:C2631"/>
    <mergeCell ref="D2629:D2631"/>
    <mergeCell ref="E2629:E2631"/>
    <mergeCell ref="F2629:G2631"/>
    <mergeCell ref="F2624:G2625"/>
    <mergeCell ref="H2624:I2624"/>
    <mergeCell ref="H2625:I2625"/>
    <mergeCell ref="F2626:G2627"/>
    <mergeCell ref="H2626:I2627"/>
    <mergeCell ref="J2626:J2627"/>
    <mergeCell ref="J2621:J2622"/>
    <mergeCell ref="K2621:K2622"/>
    <mergeCell ref="L2621:L2622"/>
    <mergeCell ref="A2623:A2627"/>
    <mergeCell ref="F2623:G2623"/>
    <mergeCell ref="H2623:L2623"/>
    <mergeCell ref="B2624:B2625"/>
    <mergeCell ref="C2624:C2625"/>
    <mergeCell ref="D2624:D2625"/>
    <mergeCell ref="E2624:E2625"/>
    <mergeCell ref="J2648:J2649"/>
    <mergeCell ref="K2648:K2649"/>
    <mergeCell ref="L2648:L2649"/>
    <mergeCell ref="F2650:G2651"/>
    <mergeCell ref="H2650:I2651"/>
    <mergeCell ref="J2650:J2651"/>
    <mergeCell ref="K2650:K2651"/>
    <mergeCell ref="L2650:L2651"/>
    <mergeCell ref="A2646:A2651"/>
    <mergeCell ref="F2646:G2646"/>
    <mergeCell ref="H2646:L2646"/>
    <mergeCell ref="B2647:B2649"/>
    <mergeCell ref="C2647:C2649"/>
    <mergeCell ref="D2647:D2649"/>
    <mergeCell ref="E2647:E2649"/>
    <mergeCell ref="F2647:G2649"/>
    <mergeCell ref="H2647:I2647"/>
    <mergeCell ref="H2648:I2649"/>
    <mergeCell ref="K2641:K2643"/>
    <mergeCell ref="L2641:L2643"/>
    <mergeCell ref="F2644:G2645"/>
    <mergeCell ref="H2644:I2645"/>
    <mergeCell ref="J2644:J2645"/>
    <mergeCell ref="K2644:K2645"/>
    <mergeCell ref="L2644:L2645"/>
    <mergeCell ref="D2640:D2643"/>
    <mergeCell ref="E2640:E2643"/>
    <mergeCell ref="F2640:G2643"/>
    <mergeCell ref="H2640:I2640"/>
    <mergeCell ref="H2641:I2643"/>
    <mergeCell ref="J2641:J2643"/>
    <mergeCell ref="F2637:G2638"/>
    <mergeCell ref="H2637:I2638"/>
    <mergeCell ref="J2637:J2638"/>
    <mergeCell ref="K2637:K2638"/>
    <mergeCell ref="L2637:L2638"/>
    <mergeCell ref="A2639:A2645"/>
    <mergeCell ref="F2639:G2639"/>
    <mergeCell ref="H2639:L2639"/>
    <mergeCell ref="B2640:B2643"/>
    <mergeCell ref="C2640:C2643"/>
    <mergeCell ref="A2634:A2638"/>
    <mergeCell ref="F2634:G2634"/>
    <mergeCell ref="H2634:L2634"/>
    <mergeCell ref="B2635:B2636"/>
    <mergeCell ref="C2635:C2636"/>
    <mergeCell ref="D2635:D2636"/>
    <mergeCell ref="E2635:E2636"/>
    <mergeCell ref="F2635:G2636"/>
    <mergeCell ref="H2635:I2635"/>
    <mergeCell ref="H2636:I2636"/>
    <mergeCell ref="F2661:G2662"/>
    <mergeCell ref="H2661:I2662"/>
    <mergeCell ref="J2661:J2662"/>
    <mergeCell ref="K2661:K2662"/>
    <mergeCell ref="L2661:L2662"/>
    <mergeCell ref="A2663:A2667"/>
    <mergeCell ref="F2663:G2663"/>
    <mergeCell ref="H2663:L2663"/>
    <mergeCell ref="B2664:B2665"/>
    <mergeCell ref="C2664:C2665"/>
    <mergeCell ref="A2658:A2662"/>
    <mergeCell ref="F2658:G2658"/>
    <mergeCell ref="H2658:L2658"/>
    <mergeCell ref="B2659:B2660"/>
    <mergeCell ref="C2659:C2660"/>
    <mergeCell ref="D2659:D2660"/>
    <mergeCell ref="E2659:E2660"/>
    <mergeCell ref="F2659:G2660"/>
    <mergeCell ref="H2659:I2659"/>
    <mergeCell ref="H2660:I2660"/>
    <mergeCell ref="J2654:J2655"/>
    <mergeCell ref="K2654:K2655"/>
    <mergeCell ref="L2654:L2655"/>
    <mergeCell ref="F2656:G2657"/>
    <mergeCell ref="H2656:I2657"/>
    <mergeCell ref="J2656:J2657"/>
    <mergeCell ref="K2656:K2657"/>
    <mergeCell ref="L2656:L2657"/>
    <mergeCell ref="A2652:A2657"/>
    <mergeCell ref="F2652:G2652"/>
    <mergeCell ref="H2652:L2652"/>
    <mergeCell ref="B2653:B2655"/>
    <mergeCell ref="C2653:C2655"/>
    <mergeCell ref="D2653:D2655"/>
    <mergeCell ref="E2653:E2655"/>
    <mergeCell ref="F2653:G2655"/>
    <mergeCell ref="H2653:I2653"/>
    <mergeCell ref="H2654:I2655"/>
    <mergeCell ref="H2674:I2674"/>
    <mergeCell ref="H2675:I2675"/>
    <mergeCell ref="F2676:G2677"/>
    <mergeCell ref="H2676:I2677"/>
    <mergeCell ref="J2676:J2677"/>
    <mergeCell ref="K2676:K2677"/>
    <mergeCell ref="K2671:K2672"/>
    <mergeCell ref="L2671:L2672"/>
    <mergeCell ref="A2673:A2677"/>
    <mergeCell ref="F2673:G2673"/>
    <mergeCell ref="H2673:L2673"/>
    <mergeCell ref="B2674:B2675"/>
    <mergeCell ref="C2674:C2675"/>
    <mergeCell ref="D2674:D2675"/>
    <mergeCell ref="E2674:E2675"/>
    <mergeCell ref="F2674:G2675"/>
    <mergeCell ref="F2669:G2670"/>
    <mergeCell ref="H2669:I2669"/>
    <mergeCell ref="H2670:I2670"/>
    <mergeCell ref="F2671:G2672"/>
    <mergeCell ref="H2671:I2672"/>
    <mergeCell ref="J2671:J2672"/>
    <mergeCell ref="J2666:J2667"/>
    <mergeCell ref="K2666:K2667"/>
    <mergeCell ref="L2666:L2667"/>
    <mergeCell ref="A2668:A2672"/>
    <mergeCell ref="F2668:G2668"/>
    <mergeCell ref="H2668:L2668"/>
    <mergeCell ref="B2669:B2670"/>
    <mergeCell ref="C2669:C2670"/>
    <mergeCell ref="D2669:D2670"/>
    <mergeCell ref="E2669:E2670"/>
    <mergeCell ref="D2664:D2665"/>
    <mergeCell ref="E2664:E2665"/>
    <mergeCell ref="F2664:G2665"/>
    <mergeCell ref="H2664:I2664"/>
    <mergeCell ref="H2665:I2665"/>
    <mergeCell ref="F2666:G2667"/>
    <mergeCell ref="H2666:I2667"/>
    <mergeCell ref="J2685:J2687"/>
    <mergeCell ref="K2685:K2687"/>
    <mergeCell ref="L2685:L2687"/>
    <mergeCell ref="F2688:G2689"/>
    <mergeCell ref="H2688:I2689"/>
    <mergeCell ref="J2688:J2689"/>
    <mergeCell ref="K2688:K2689"/>
    <mergeCell ref="L2688:L2689"/>
    <mergeCell ref="A2683:A2689"/>
    <mergeCell ref="F2683:G2683"/>
    <mergeCell ref="H2683:L2683"/>
    <mergeCell ref="B2684:B2687"/>
    <mergeCell ref="C2684:C2687"/>
    <mergeCell ref="D2684:D2687"/>
    <mergeCell ref="E2684:E2687"/>
    <mergeCell ref="F2684:G2687"/>
    <mergeCell ref="H2684:I2684"/>
    <mergeCell ref="H2685:I2687"/>
    <mergeCell ref="H2680:I2680"/>
    <mergeCell ref="F2681:G2682"/>
    <mergeCell ref="H2681:I2682"/>
    <mergeCell ref="J2681:J2682"/>
    <mergeCell ref="K2681:K2682"/>
    <mergeCell ref="L2681:L2682"/>
    <mergeCell ref="L2676:L2677"/>
    <mergeCell ref="A2678:A2682"/>
    <mergeCell ref="F2678:G2678"/>
    <mergeCell ref="H2678:L2678"/>
    <mergeCell ref="B2679:B2680"/>
    <mergeCell ref="C2679:C2680"/>
    <mergeCell ref="D2679:D2680"/>
    <mergeCell ref="E2679:E2680"/>
    <mergeCell ref="F2679:G2680"/>
    <mergeCell ref="H2679:I2679"/>
    <mergeCell ref="J2698:J2699"/>
    <mergeCell ref="K2698:K2699"/>
    <mergeCell ref="L2698:L2699"/>
    <mergeCell ref="F2700:G2701"/>
    <mergeCell ref="H2700:I2701"/>
    <mergeCell ref="J2700:J2701"/>
    <mergeCell ref="K2700:K2701"/>
    <mergeCell ref="L2700:L2701"/>
    <mergeCell ref="A2696:A2701"/>
    <mergeCell ref="F2696:G2696"/>
    <mergeCell ref="H2696:L2696"/>
    <mergeCell ref="B2697:B2699"/>
    <mergeCell ref="C2697:C2699"/>
    <mergeCell ref="D2697:D2699"/>
    <mergeCell ref="E2697:E2699"/>
    <mergeCell ref="F2697:G2699"/>
    <mergeCell ref="H2697:I2697"/>
    <mergeCell ref="H2698:I2699"/>
    <mergeCell ref="J2692:J2693"/>
    <mergeCell ref="K2692:K2693"/>
    <mergeCell ref="L2692:L2693"/>
    <mergeCell ref="F2694:G2695"/>
    <mergeCell ref="H2694:I2695"/>
    <mergeCell ref="J2694:J2695"/>
    <mergeCell ref="K2694:K2695"/>
    <mergeCell ref="L2694:L2695"/>
    <mergeCell ref="A2690:A2695"/>
    <mergeCell ref="F2690:G2690"/>
    <mergeCell ref="H2690:L2690"/>
    <mergeCell ref="B2691:B2693"/>
    <mergeCell ref="C2691:C2693"/>
    <mergeCell ref="D2691:D2693"/>
    <mergeCell ref="E2691:E2693"/>
    <mergeCell ref="F2691:G2693"/>
    <mergeCell ref="H2691:I2691"/>
    <mergeCell ref="H2692:I2693"/>
    <mergeCell ref="J2710:J2711"/>
    <mergeCell ref="K2710:K2711"/>
    <mergeCell ref="L2710:L2711"/>
    <mergeCell ref="F2712:G2713"/>
    <mergeCell ref="H2712:I2713"/>
    <mergeCell ref="J2712:J2713"/>
    <mergeCell ref="K2712:K2713"/>
    <mergeCell ref="L2712:L2713"/>
    <mergeCell ref="A2708:A2713"/>
    <mergeCell ref="F2708:G2708"/>
    <mergeCell ref="H2708:L2708"/>
    <mergeCell ref="B2709:B2711"/>
    <mergeCell ref="C2709:C2711"/>
    <mergeCell ref="D2709:D2711"/>
    <mergeCell ref="E2709:E2711"/>
    <mergeCell ref="F2709:G2711"/>
    <mergeCell ref="H2709:I2709"/>
    <mergeCell ref="H2710:I2711"/>
    <mergeCell ref="J2704:J2705"/>
    <mergeCell ref="K2704:K2705"/>
    <mergeCell ref="L2704:L2705"/>
    <mergeCell ref="F2706:G2707"/>
    <mergeCell ref="H2706:I2707"/>
    <mergeCell ref="J2706:J2707"/>
    <mergeCell ref="K2706:K2707"/>
    <mergeCell ref="L2706:L2707"/>
    <mergeCell ref="A2702:A2707"/>
    <mergeCell ref="F2702:G2702"/>
    <mergeCell ref="H2702:L2702"/>
    <mergeCell ref="B2703:B2705"/>
    <mergeCell ref="C2703:C2705"/>
    <mergeCell ref="D2703:D2705"/>
    <mergeCell ref="E2703:E2705"/>
    <mergeCell ref="F2703:G2705"/>
    <mergeCell ref="H2703:I2703"/>
    <mergeCell ref="H2704:I2705"/>
    <mergeCell ref="J2722:J2723"/>
    <mergeCell ref="K2722:K2723"/>
    <mergeCell ref="L2722:L2723"/>
    <mergeCell ref="A2724:A2728"/>
    <mergeCell ref="F2724:G2724"/>
    <mergeCell ref="H2724:L2724"/>
    <mergeCell ref="B2725:B2726"/>
    <mergeCell ref="C2725:C2726"/>
    <mergeCell ref="D2725:D2726"/>
    <mergeCell ref="E2725:E2726"/>
    <mergeCell ref="D2720:D2721"/>
    <mergeCell ref="E2720:E2721"/>
    <mergeCell ref="F2720:G2721"/>
    <mergeCell ref="H2720:I2720"/>
    <mergeCell ref="H2721:I2721"/>
    <mergeCell ref="F2722:G2723"/>
    <mergeCell ref="H2722:I2723"/>
    <mergeCell ref="F2717:G2718"/>
    <mergeCell ref="H2717:I2718"/>
    <mergeCell ref="J2717:J2718"/>
    <mergeCell ref="K2717:K2718"/>
    <mergeCell ref="L2717:L2718"/>
    <mergeCell ref="A2719:A2723"/>
    <mergeCell ref="F2719:G2719"/>
    <mergeCell ref="H2719:L2719"/>
    <mergeCell ref="B2720:B2721"/>
    <mergeCell ref="C2720:C2721"/>
    <mergeCell ref="A2714:A2718"/>
    <mergeCell ref="F2714:G2714"/>
    <mergeCell ref="H2714:L2714"/>
    <mergeCell ref="B2715:B2716"/>
    <mergeCell ref="C2715:C2716"/>
    <mergeCell ref="D2715:D2716"/>
    <mergeCell ref="E2715:E2716"/>
    <mergeCell ref="F2715:G2716"/>
    <mergeCell ref="H2715:I2715"/>
    <mergeCell ref="H2716:I2716"/>
    <mergeCell ref="H2736:I2736"/>
    <mergeCell ref="F2737:G2738"/>
    <mergeCell ref="H2737:I2738"/>
    <mergeCell ref="J2737:J2738"/>
    <mergeCell ref="K2737:K2738"/>
    <mergeCell ref="L2737:L2738"/>
    <mergeCell ref="L2732:L2733"/>
    <mergeCell ref="A2734:A2738"/>
    <mergeCell ref="F2734:G2734"/>
    <mergeCell ref="H2734:L2734"/>
    <mergeCell ref="B2735:B2736"/>
    <mergeCell ref="C2735:C2736"/>
    <mergeCell ref="D2735:D2736"/>
    <mergeCell ref="E2735:E2736"/>
    <mergeCell ref="F2735:G2736"/>
    <mergeCell ref="H2735:I2735"/>
    <mergeCell ref="H2730:I2730"/>
    <mergeCell ref="H2731:I2731"/>
    <mergeCell ref="F2732:G2733"/>
    <mergeCell ref="H2732:I2733"/>
    <mergeCell ref="J2732:J2733"/>
    <mergeCell ref="K2732:K2733"/>
    <mergeCell ref="K2727:K2728"/>
    <mergeCell ref="L2727:L2728"/>
    <mergeCell ref="A2729:A2733"/>
    <mergeCell ref="F2729:G2729"/>
    <mergeCell ref="H2729:L2729"/>
    <mergeCell ref="B2730:B2731"/>
    <mergeCell ref="C2730:C2731"/>
    <mergeCell ref="D2730:D2731"/>
    <mergeCell ref="E2730:E2731"/>
    <mergeCell ref="F2730:G2731"/>
    <mergeCell ref="F2725:G2726"/>
    <mergeCell ref="H2725:I2725"/>
    <mergeCell ref="H2726:I2726"/>
    <mergeCell ref="F2727:G2728"/>
    <mergeCell ref="H2727:I2728"/>
    <mergeCell ref="J2727:J2728"/>
    <mergeCell ref="F2750:G2751"/>
    <mergeCell ref="H2750:I2750"/>
    <mergeCell ref="H2751:I2751"/>
    <mergeCell ref="F2752:G2753"/>
    <mergeCell ref="H2752:I2753"/>
    <mergeCell ref="J2752:J2753"/>
    <mergeCell ref="J2747:J2748"/>
    <mergeCell ref="K2747:K2748"/>
    <mergeCell ref="L2747:L2748"/>
    <mergeCell ref="A2749:A2753"/>
    <mergeCell ref="F2749:G2749"/>
    <mergeCell ref="H2749:L2749"/>
    <mergeCell ref="B2750:B2751"/>
    <mergeCell ref="C2750:C2751"/>
    <mergeCell ref="D2750:D2751"/>
    <mergeCell ref="E2750:E2751"/>
    <mergeCell ref="D2745:D2746"/>
    <mergeCell ref="E2745:E2746"/>
    <mergeCell ref="F2745:G2746"/>
    <mergeCell ref="H2745:I2745"/>
    <mergeCell ref="H2746:I2746"/>
    <mergeCell ref="F2747:G2748"/>
    <mergeCell ref="H2747:I2748"/>
    <mergeCell ref="F2742:G2743"/>
    <mergeCell ref="H2742:I2743"/>
    <mergeCell ref="J2742:J2743"/>
    <mergeCell ref="K2742:K2743"/>
    <mergeCell ref="L2742:L2743"/>
    <mergeCell ref="A2744:A2748"/>
    <mergeCell ref="F2744:G2744"/>
    <mergeCell ref="H2744:L2744"/>
    <mergeCell ref="B2745:B2746"/>
    <mergeCell ref="C2745:C2746"/>
    <mergeCell ref="A2739:A2743"/>
    <mergeCell ref="F2739:G2739"/>
    <mergeCell ref="H2739:L2739"/>
    <mergeCell ref="B2740:B2741"/>
    <mergeCell ref="C2740:C2741"/>
    <mergeCell ref="D2740:D2741"/>
    <mergeCell ref="E2740:E2741"/>
    <mergeCell ref="F2740:G2741"/>
    <mergeCell ref="H2740:I2740"/>
    <mergeCell ref="H2741:I2741"/>
    <mergeCell ref="H2761:I2762"/>
    <mergeCell ref="J2761:J2762"/>
    <mergeCell ref="K2761:K2762"/>
    <mergeCell ref="L2761:L2762"/>
    <mergeCell ref="F2763:G2764"/>
    <mergeCell ref="H2763:I2764"/>
    <mergeCell ref="J2763:J2764"/>
    <mergeCell ref="K2763:K2764"/>
    <mergeCell ref="L2763:L2764"/>
    <mergeCell ref="L2757:L2758"/>
    <mergeCell ref="A2759:A2764"/>
    <mergeCell ref="F2759:G2759"/>
    <mergeCell ref="H2759:L2759"/>
    <mergeCell ref="B2760:B2762"/>
    <mergeCell ref="C2760:C2762"/>
    <mergeCell ref="D2760:D2762"/>
    <mergeCell ref="E2760:E2762"/>
    <mergeCell ref="F2760:G2762"/>
    <mergeCell ref="H2760:I2760"/>
    <mergeCell ref="H2755:I2755"/>
    <mergeCell ref="H2756:I2756"/>
    <mergeCell ref="F2757:G2758"/>
    <mergeCell ref="H2757:I2758"/>
    <mergeCell ref="J2757:J2758"/>
    <mergeCell ref="K2757:K2758"/>
    <mergeCell ref="K2752:K2753"/>
    <mergeCell ref="L2752:L2753"/>
    <mergeCell ref="A2754:A2758"/>
    <mergeCell ref="F2754:G2754"/>
    <mergeCell ref="H2754:L2754"/>
    <mergeCell ref="B2755:B2756"/>
    <mergeCell ref="C2755:C2756"/>
    <mergeCell ref="D2755:D2756"/>
    <mergeCell ref="E2755:E2756"/>
    <mergeCell ref="F2755:G2756"/>
    <mergeCell ref="J2778:J2779"/>
    <mergeCell ref="K2778:K2779"/>
    <mergeCell ref="L2778:L2779"/>
    <mergeCell ref="F2780:G2781"/>
    <mergeCell ref="H2780:I2781"/>
    <mergeCell ref="J2780:J2781"/>
    <mergeCell ref="K2780:K2781"/>
    <mergeCell ref="L2780:L2781"/>
    <mergeCell ref="A2776:A2781"/>
    <mergeCell ref="F2776:G2776"/>
    <mergeCell ref="H2776:L2776"/>
    <mergeCell ref="B2777:B2779"/>
    <mergeCell ref="C2777:C2779"/>
    <mergeCell ref="D2777:D2779"/>
    <mergeCell ref="E2777:E2779"/>
    <mergeCell ref="F2777:G2779"/>
    <mergeCell ref="H2777:I2777"/>
    <mergeCell ref="H2778:I2779"/>
    <mergeCell ref="K2772:K2773"/>
    <mergeCell ref="L2772:L2773"/>
    <mergeCell ref="F2774:G2775"/>
    <mergeCell ref="H2774:I2775"/>
    <mergeCell ref="J2774:J2775"/>
    <mergeCell ref="K2774:K2775"/>
    <mergeCell ref="L2774:L2775"/>
    <mergeCell ref="D2771:D2773"/>
    <mergeCell ref="E2771:E2773"/>
    <mergeCell ref="F2771:G2773"/>
    <mergeCell ref="H2771:I2771"/>
    <mergeCell ref="H2772:I2773"/>
    <mergeCell ref="J2772:J2773"/>
    <mergeCell ref="F2768:G2769"/>
    <mergeCell ref="H2768:I2769"/>
    <mergeCell ref="J2768:J2769"/>
    <mergeCell ref="K2768:K2769"/>
    <mergeCell ref="L2768:L2769"/>
    <mergeCell ref="A2770:A2775"/>
    <mergeCell ref="F2770:G2770"/>
    <mergeCell ref="H2770:L2770"/>
    <mergeCell ref="B2771:B2773"/>
    <mergeCell ref="C2771:C2773"/>
    <mergeCell ref="A2765:A2769"/>
    <mergeCell ref="F2765:G2765"/>
    <mergeCell ref="H2765:L2765"/>
    <mergeCell ref="B2766:B2767"/>
    <mergeCell ref="C2766:C2767"/>
    <mergeCell ref="D2766:D2767"/>
    <mergeCell ref="E2766:E2767"/>
    <mergeCell ref="F2766:G2767"/>
    <mergeCell ref="H2766:I2766"/>
    <mergeCell ref="H2767:I2767"/>
    <mergeCell ref="F2793:G2794"/>
    <mergeCell ref="H2793:I2793"/>
    <mergeCell ref="H2794:I2794"/>
    <mergeCell ref="F2795:G2796"/>
    <mergeCell ref="H2795:I2796"/>
    <mergeCell ref="J2795:J2796"/>
    <mergeCell ref="J2790:J2791"/>
    <mergeCell ref="K2790:K2791"/>
    <mergeCell ref="L2790:L2791"/>
    <mergeCell ref="A2792:A2796"/>
    <mergeCell ref="F2792:G2792"/>
    <mergeCell ref="H2792:L2792"/>
    <mergeCell ref="B2793:B2794"/>
    <mergeCell ref="C2793:C2794"/>
    <mergeCell ref="D2793:D2794"/>
    <mergeCell ref="E2793:E2794"/>
    <mergeCell ref="D2788:D2789"/>
    <mergeCell ref="E2788:E2789"/>
    <mergeCell ref="F2788:G2789"/>
    <mergeCell ref="H2788:I2788"/>
    <mergeCell ref="H2789:I2789"/>
    <mergeCell ref="F2790:G2791"/>
    <mergeCell ref="H2790:I2791"/>
    <mergeCell ref="F2785:G2786"/>
    <mergeCell ref="H2785:I2786"/>
    <mergeCell ref="J2785:J2786"/>
    <mergeCell ref="K2785:K2786"/>
    <mergeCell ref="L2785:L2786"/>
    <mergeCell ref="A2787:A2791"/>
    <mergeCell ref="F2787:G2787"/>
    <mergeCell ref="H2787:L2787"/>
    <mergeCell ref="B2788:B2789"/>
    <mergeCell ref="C2788:C2789"/>
    <mergeCell ref="A2782:A2786"/>
    <mergeCell ref="F2782:G2782"/>
    <mergeCell ref="H2782:L2782"/>
    <mergeCell ref="B2783:B2784"/>
    <mergeCell ref="C2783:C2784"/>
    <mergeCell ref="D2783:D2784"/>
    <mergeCell ref="E2783:E2784"/>
    <mergeCell ref="F2783:G2784"/>
    <mergeCell ref="H2783:I2783"/>
    <mergeCell ref="H2784:I2784"/>
    <mergeCell ref="H2804:I2805"/>
    <mergeCell ref="J2804:J2805"/>
    <mergeCell ref="K2804:K2805"/>
    <mergeCell ref="L2804:L2805"/>
    <mergeCell ref="F2806:G2807"/>
    <mergeCell ref="H2806:I2807"/>
    <mergeCell ref="J2806:J2807"/>
    <mergeCell ref="K2806:K2807"/>
    <mergeCell ref="L2806:L2807"/>
    <mergeCell ref="L2800:L2801"/>
    <mergeCell ref="A2802:A2807"/>
    <mergeCell ref="F2802:G2802"/>
    <mergeCell ref="H2802:L2802"/>
    <mergeCell ref="B2803:B2805"/>
    <mergeCell ref="C2803:C2805"/>
    <mergeCell ref="D2803:D2805"/>
    <mergeCell ref="E2803:E2805"/>
    <mergeCell ref="F2803:G2805"/>
    <mergeCell ref="H2803:I2803"/>
    <mergeCell ref="H2798:I2798"/>
    <mergeCell ref="H2799:I2799"/>
    <mergeCell ref="F2800:G2801"/>
    <mergeCell ref="H2800:I2801"/>
    <mergeCell ref="J2800:J2801"/>
    <mergeCell ref="K2800:K2801"/>
    <mergeCell ref="K2795:K2796"/>
    <mergeCell ref="L2795:L2796"/>
    <mergeCell ref="A2797:A2801"/>
    <mergeCell ref="F2797:G2797"/>
    <mergeCell ref="H2797:L2797"/>
    <mergeCell ref="B2798:B2799"/>
    <mergeCell ref="C2798:C2799"/>
    <mergeCell ref="D2798:D2799"/>
    <mergeCell ref="E2798:E2799"/>
    <mergeCell ref="F2798:G2799"/>
    <mergeCell ref="F2817:G2818"/>
    <mergeCell ref="H2817:I2818"/>
    <mergeCell ref="J2817:J2818"/>
    <mergeCell ref="K2817:K2818"/>
    <mergeCell ref="L2817:L2818"/>
    <mergeCell ref="A2819:A2823"/>
    <mergeCell ref="F2819:G2819"/>
    <mergeCell ref="H2819:L2819"/>
    <mergeCell ref="B2820:B2821"/>
    <mergeCell ref="C2820:C2821"/>
    <mergeCell ref="A2814:A2818"/>
    <mergeCell ref="F2814:G2814"/>
    <mergeCell ref="H2814:L2814"/>
    <mergeCell ref="B2815:B2816"/>
    <mergeCell ref="C2815:C2816"/>
    <mergeCell ref="D2815:D2816"/>
    <mergeCell ref="E2815:E2816"/>
    <mergeCell ref="F2815:G2816"/>
    <mergeCell ref="H2815:I2815"/>
    <mergeCell ref="H2816:I2816"/>
    <mergeCell ref="J2810:J2811"/>
    <mergeCell ref="K2810:K2811"/>
    <mergeCell ref="L2810:L2811"/>
    <mergeCell ref="F2812:G2813"/>
    <mergeCell ref="H2812:I2813"/>
    <mergeCell ref="J2812:J2813"/>
    <mergeCell ref="K2812:K2813"/>
    <mergeCell ref="L2812:L2813"/>
    <mergeCell ref="A2808:A2813"/>
    <mergeCell ref="F2808:G2808"/>
    <mergeCell ref="H2808:L2808"/>
    <mergeCell ref="B2809:B2811"/>
    <mergeCell ref="C2809:C2811"/>
    <mergeCell ref="D2809:D2811"/>
    <mergeCell ref="E2809:E2811"/>
    <mergeCell ref="F2809:G2811"/>
    <mergeCell ref="H2809:I2809"/>
    <mergeCell ref="H2810:I2811"/>
    <mergeCell ref="H2830:I2830"/>
    <mergeCell ref="H2831:I2831"/>
    <mergeCell ref="F2832:G2833"/>
    <mergeCell ref="H2832:I2833"/>
    <mergeCell ref="J2832:J2833"/>
    <mergeCell ref="K2832:K2833"/>
    <mergeCell ref="K2827:K2828"/>
    <mergeCell ref="L2827:L2828"/>
    <mergeCell ref="A2829:A2833"/>
    <mergeCell ref="F2829:G2829"/>
    <mergeCell ref="H2829:L2829"/>
    <mergeCell ref="B2830:B2831"/>
    <mergeCell ref="C2830:C2831"/>
    <mergeCell ref="D2830:D2831"/>
    <mergeCell ref="E2830:E2831"/>
    <mergeCell ref="F2830:G2831"/>
    <mergeCell ref="F2825:G2826"/>
    <mergeCell ref="H2825:I2825"/>
    <mergeCell ref="H2826:I2826"/>
    <mergeCell ref="F2827:G2828"/>
    <mergeCell ref="H2827:I2828"/>
    <mergeCell ref="J2827:J2828"/>
    <mergeCell ref="J2822:J2823"/>
    <mergeCell ref="K2822:K2823"/>
    <mergeCell ref="L2822:L2823"/>
    <mergeCell ref="A2824:A2828"/>
    <mergeCell ref="F2824:G2824"/>
    <mergeCell ref="H2824:L2824"/>
    <mergeCell ref="B2825:B2826"/>
    <mergeCell ref="C2825:C2826"/>
    <mergeCell ref="D2825:D2826"/>
    <mergeCell ref="E2825:E2826"/>
    <mergeCell ref="D2820:D2821"/>
    <mergeCell ref="E2820:E2821"/>
    <mergeCell ref="F2820:G2821"/>
    <mergeCell ref="H2820:I2820"/>
    <mergeCell ref="H2821:I2821"/>
    <mergeCell ref="F2822:G2823"/>
    <mergeCell ref="H2822:I2823"/>
    <mergeCell ref="F2842:G2843"/>
    <mergeCell ref="H2842:I2843"/>
    <mergeCell ref="J2842:J2843"/>
    <mergeCell ref="K2842:K2843"/>
    <mergeCell ref="L2842:L2843"/>
    <mergeCell ref="A2844:A2848"/>
    <mergeCell ref="F2844:G2844"/>
    <mergeCell ref="H2844:L2844"/>
    <mergeCell ref="B2845:B2846"/>
    <mergeCell ref="C2845:C2846"/>
    <mergeCell ref="A2839:A2843"/>
    <mergeCell ref="F2839:G2839"/>
    <mergeCell ref="H2839:L2839"/>
    <mergeCell ref="B2840:B2841"/>
    <mergeCell ref="C2840:C2841"/>
    <mergeCell ref="D2840:D2841"/>
    <mergeCell ref="E2840:E2841"/>
    <mergeCell ref="F2840:G2841"/>
    <mergeCell ref="H2840:I2840"/>
    <mergeCell ref="H2841:I2841"/>
    <mergeCell ref="H2836:I2836"/>
    <mergeCell ref="F2837:G2838"/>
    <mergeCell ref="H2837:I2838"/>
    <mergeCell ref="J2837:J2838"/>
    <mergeCell ref="K2837:K2838"/>
    <mergeCell ref="L2837:L2838"/>
    <mergeCell ref="L2832:L2833"/>
    <mergeCell ref="A2834:A2838"/>
    <mergeCell ref="F2834:G2834"/>
    <mergeCell ref="H2834:L2834"/>
    <mergeCell ref="B2835:B2836"/>
    <mergeCell ref="C2835:C2836"/>
    <mergeCell ref="D2835:D2836"/>
    <mergeCell ref="E2835:E2836"/>
    <mergeCell ref="F2835:G2836"/>
    <mergeCell ref="H2835:I2835"/>
    <mergeCell ref="H2855:I2855"/>
    <mergeCell ref="H2856:I2856"/>
    <mergeCell ref="F2857:G2858"/>
    <mergeCell ref="H2857:I2858"/>
    <mergeCell ref="J2857:J2858"/>
    <mergeCell ref="K2857:K2858"/>
    <mergeCell ref="K2852:K2853"/>
    <mergeCell ref="L2852:L2853"/>
    <mergeCell ref="A2854:A2858"/>
    <mergeCell ref="F2854:G2854"/>
    <mergeCell ref="H2854:L2854"/>
    <mergeCell ref="B2855:B2856"/>
    <mergeCell ref="C2855:C2856"/>
    <mergeCell ref="D2855:D2856"/>
    <mergeCell ref="E2855:E2856"/>
    <mergeCell ref="F2855:G2856"/>
    <mergeCell ref="F2850:G2851"/>
    <mergeCell ref="H2850:I2850"/>
    <mergeCell ref="H2851:I2851"/>
    <mergeCell ref="F2852:G2853"/>
    <mergeCell ref="H2852:I2853"/>
    <mergeCell ref="J2852:J2853"/>
    <mergeCell ref="J2847:J2848"/>
    <mergeCell ref="K2847:K2848"/>
    <mergeCell ref="L2847:L2848"/>
    <mergeCell ref="A2849:A2853"/>
    <mergeCell ref="F2849:G2849"/>
    <mergeCell ref="H2849:L2849"/>
    <mergeCell ref="B2850:B2851"/>
    <mergeCell ref="C2850:C2851"/>
    <mergeCell ref="D2850:D2851"/>
    <mergeCell ref="E2850:E2851"/>
    <mergeCell ref="D2845:D2846"/>
    <mergeCell ref="E2845:E2846"/>
    <mergeCell ref="F2845:G2846"/>
    <mergeCell ref="H2845:I2845"/>
    <mergeCell ref="H2846:I2846"/>
    <mergeCell ref="F2847:G2848"/>
    <mergeCell ref="H2847:I2848"/>
    <mergeCell ref="F2867:G2868"/>
    <mergeCell ref="H2867:I2868"/>
    <mergeCell ref="J2867:J2868"/>
    <mergeCell ref="K2867:K2868"/>
    <mergeCell ref="L2867:L2868"/>
    <mergeCell ref="A2869:A2873"/>
    <mergeCell ref="F2869:G2869"/>
    <mergeCell ref="H2869:L2869"/>
    <mergeCell ref="B2870:B2871"/>
    <mergeCell ref="C2870:C2871"/>
    <mergeCell ref="A2864:A2868"/>
    <mergeCell ref="F2864:G2864"/>
    <mergeCell ref="H2864:L2864"/>
    <mergeCell ref="B2865:B2866"/>
    <mergeCell ref="C2865:C2866"/>
    <mergeCell ref="D2865:D2866"/>
    <mergeCell ref="E2865:E2866"/>
    <mergeCell ref="F2865:G2866"/>
    <mergeCell ref="H2865:I2865"/>
    <mergeCell ref="H2866:I2866"/>
    <mergeCell ref="H2861:I2861"/>
    <mergeCell ref="F2862:G2863"/>
    <mergeCell ref="H2862:I2863"/>
    <mergeCell ref="J2862:J2863"/>
    <mergeCell ref="K2862:K2863"/>
    <mergeCell ref="L2862:L2863"/>
    <mergeCell ref="L2857:L2858"/>
    <mergeCell ref="A2859:A2863"/>
    <mergeCell ref="F2859:G2859"/>
    <mergeCell ref="H2859:L2859"/>
    <mergeCell ref="B2860:B2861"/>
    <mergeCell ref="C2860:C2861"/>
    <mergeCell ref="D2860:D2861"/>
    <mergeCell ref="E2860:E2861"/>
    <mergeCell ref="F2860:G2861"/>
    <mergeCell ref="H2860:I2860"/>
    <mergeCell ref="H2880:I2880"/>
    <mergeCell ref="H2881:I2881"/>
    <mergeCell ref="F2882:G2883"/>
    <mergeCell ref="H2882:I2883"/>
    <mergeCell ref="J2882:J2883"/>
    <mergeCell ref="K2882:K2883"/>
    <mergeCell ref="K2877:K2878"/>
    <mergeCell ref="L2877:L2878"/>
    <mergeCell ref="A2879:A2883"/>
    <mergeCell ref="F2879:G2879"/>
    <mergeCell ref="H2879:L2879"/>
    <mergeCell ref="B2880:B2881"/>
    <mergeCell ref="C2880:C2881"/>
    <mergeCell ref="D2880:D2881"/>
    <mergeCell ref="E2880:E2881"/>
    <mergeCell ref="F2880:G2881"/>
    <mergeCell ref="F2875:G2876"/>
    <mergeCell ref="H2875:I2875"/>
    <mergeCell ref="H2876:I2876"/>
    <mergeCell ref="F2877:G2878"/>
    <mergeCell ref="H2877:I2878"/>
    <mergeCell ref="J2877:J2878"/>
    <mergeCell ref="J2872:J2873"/>
    <mergeCell ref="K2872:K2873"/>
    <mergeCell ref="L2872:L2873"/>
    <mergeCell ref="A2874:A2878"/>
    <mergeCell ref="F2874:G2874"/>
    <mergeCell ref="H2874:L2874"/>
    <mergeCell ref="B2875:B2876"/>
    <mergeCell ref="C2875:C2876"/>
    <mergeCell ref="D2875:D2876"/>
    <mergeCell ref="E2875:E2876"/>
    <mergeCell ref="D2870:D2871"/>
    <mergeCell ref="E2870:E2871"/>
    <mergeCell ref="F2870:G2871"/>
    <mergeCell ref="H2870:I2870"/>
    <mergeCell ref="H2871:I2871"/>
    <mergeCell ref="F2872:G2873"/>
    <mergeCell ref="H2872:I2873"/>
    <mergeCell ref="F2892:G2893"/>
    <mergeCell ref="H2892:I2893"/>
    <mergeCell ref="J2892:J2893"/>
    <mergeCell ref="K2892:K2893"/>
    <mergeCell ref="L2892:L2893"/>
    <mergeCell ref="A2894:A2898"/>
    <mergeCell ref="F2894:G2894"/>
    <mergeCell ref="H2894:L2894"/>
    <mergeCell ref="B2895:B2896"/>
    <mergeCell ref="C2895:C2896"/>
    <mergeCell ref="A2889:A2893"/>
    <mergeCell ref="F2889:G2889"/>
    <mergeCell ref="H2889:L2889"/>
    <mergeCell ref="B2890:B2891"/>
    <mergeCell ref="C2890:C2891"/>
    <mergeCell ref="D2890:D2891"/>
    <mergeCell ref="E2890:E2891"/>
    <mergeCell ref="F2890:G2891"/>
    <mergeCell ref="H2890:I2890"/>
    <mergeCell ref="H2891:I2891"/>
    <mergeCell ref="H2886:I2886"/>
    <mergeCell ref="F2887:G2888"/>
    <mergeCell ref="H2887:I2888"/>
    <mergeCell ref="J2887:J2888"/>
    <mergeCell ref="K2887:K2888"/>
    <mergeCell ref="L2887:L2888"/>
    <mergeCell ref="L2882:L2883"/>
    <mergeCell ref="A2884:A2888"/>
    <mergeCell ref="F2884:G2884"/>
    <mergeCell ref="H2884:L2884"/>
    <mergeCell ref="B2885:B2886"/>
    <mergeCell ref="C2885:C2886"/>
    <mergeCell ref="D2885:D2886"/>
    <mergeCell ref="E2885:E2886"/>
    <mergeCell ref="F2885:G2886"/>
    <mergeCell ref="H2885:I2885"/>
    <mergeCell ref="H2905:I2905"/>
    <mergeCell ref="H2906:I2906"/>
    <mergeCell ref="F2907:G2908"/>
    <mergeCell ref="H2907:I2908"/>
    <mergeCell ref="J2907:J2908"/>
    <mergeCell ref="K2907:K2908"/>
    <mergeCell ref="K2902:K2903"/>
    <mergeCell ref="L2902:L2903"/>
    <mergeCell ref="A2904:A2908"/>
    <mergeCell ref="F2904:G2904"/>
    <mergeCell ref="H2904:L2904"/>
    <mergeCell ref="B2905:B2906"/>
    <mergeCell ref="C2905:C2906"/>
    <mergeCell ref="D2905:D2906"/>
    <mergeCell ref="E2905:E2906"/>
    <mergeCell ref="F2905:G2906"/>
    <mergeCell ref="F2900:G2901"/>
    <mergeCell ref="H2900:I2900"/>
    <mergeCell ref="H2901:I2901"/>
    <mergeCell ref="F2902:G2903"/>
    <mergeCell ref="H2902:I2903"/>
    <mergeCell ref="J2902:J2903"/>
    <mergeCell ref="J2897:J2898"/>
    <mergeCell ref="K2897:K2898"/>
    <mergeCell ref="L2897:L2898"/>
    <mergeCell ref="A2899:A2903"/>
    <mergeCell ref="F2899:G2899"/>
    <mergeCell ref="H2899:L2899"/>
    <mergeCell ref="B2900:B2901"/>
    <mergeCell ref="C2900:C2901"/>
    <mergeCell ref="D2900:D2901"/>
    <mergeCell ref="E2900:E2901"/>
    <mergeCell ref="D2895:D2896"/>
    <mergeCell ref="E2895:E2896"/>
    <mergeCell ref="F2895:G2896"/>
    <mergeCell ref="H2895:I2895"/>
    <mergeCell ref="H2896:I2896"/>
    <mergeCell ref="F2897:G2898"/>
    <mergeCell ref="H2897:I2898"/>
    <mergeCell ref="F2917:G2918"/>
    <mergeCell ref="H2917:I2918"/>
    <mergeCell ref="J2917:J2918"/>
    <mergeCell ref="K2917:K2918"/>
    <mergeCell ref="L2917:L2918"/>
    <mergeCell ref="A2919:A2924"/>
    <mergeCell ref="F2919:G2919"/>
    <mergeCell ref="H2919:L2919"/>
    <mergeCell ref="B2920:B2922"/>
    <mergeCell ref="C2920:C2922"/>
    <mergeCell ref="A2914:A2918"/>
    <mergeCell ref="F2914:G2914"/>
    <mergeCell ref="H2914:L2914"/>
    <mergeCell ref="B2915:B2916"/>
    <mergeCell ref="C2915:C2916"/>
    <mergeCell ref="D2915:D2916"/>
    <mergeCell ref="E2915:E2916"/>
    <mergeCell ref="F2915:G2916"/>
    <mergeCell ref="H2915:I2915"/>
    <mergeCell ref="H2916:I2916"/>
    <mergeCell ref="H2911:I2911"/>
    <mergeCell ref="F2912:G2913"/>
    <mergeCell ref="H2912:I2913"/>
    <mergeCell ref="J2912:J2913"/>
    <mergeCell ref="K2912:K2913"/>
    <mergeCell ref="L2912:L2913"/>
    <mergeCell ref="L2907:L2908"/>
    <mergeCell ref="A2909:A2913"/>
    <mergeCell ref="F2909:G2909"/>
    <mergeCell ref="H2909:L2909"/>
    <mergeCell ref="B2910:B2911"/>
    <mergeCell ref="C2910:C2911"/>
    <mergeCell ref="D2910:D2911"/>
    <mergeCell ref="E2910:E2911"/>
    <mergeCell ref="F2910:G2911"/>
    <mergeCell ref="H2910:I2910"/>
    <mergeCell ref="F2928:G2929"/>
    <mergeCell ref="H2928:I2929"/>
    <mergeCell ref="J2928:J2929"/>
    <mergeCell ref="K2928:K2929"/>
    <mergeCell ref="L2928:L2929"/>
    <mergeCell ref="A2930:A2935"/>
    <mergeCell ref="F2930:G2930"/>
    <mergeCell ref="H2930:L2930"/>
    <mergeCell ref="B2931:B2933"/>
    <mergeCell ref="C2931:C2933"/>
    <mergeCell ref="A2925:A2929"/>
    <mergeCell ref="F2925:G2925"/>
    <mergeCell ref="H2925:L2925"/>
    <mergeCell ref="B2926:B2927"/>
    <mergeCell ref="C2926:C2927"/>
    <mergeCell ref="D2926:D2927"/>
    <mergeCell ref="E2926:E2927"/>
    <mergeCell ref="F2926:G2927"/>
    <mergeCell ref="H2926:I2926"/>
    <mergeCell ref="H2927:I2927"/>
    <mergeCell ref="K2921:K2922"/>
    <mergeCell ref="L2921:L2922"/>
    <mergeCell ref="F2923:G2924"/>
    <mergeCell ref="H2923:I2924"/>
    <mergeCell ref="J2923:J2924"/>
    <mergeCell ref="K2923:K2924"/>
    <mergeCell ref="L2923:L2924"/>
    <mergeCell ref="D2920:D2922"/>
    <mergeCell ref="E2920:E2922"/>
    <mergeCell ref="F2920:G2922"/>
    <mergeCell ref="H2920:I2920"/>
    <mergeCell ref="H2921:I2922"/>
    <mergeCell ref="J2921:J2922"/>
    <mergeCell ref="F2939:G2940"/>
    <mergeCell ref="H2939:I2940"/>
    <mergeCell ref="J2939:J2940"/>
    <mergeCell ref="K2939:K2940"/>
    <mergeCell ref="L2939:L2940"/>
    <mergeCell ref="A2941:A2946"/>
    <mergeCell ref="F2941:G2941"/>
    <mergeCell ref="H2941:L2941"/>
    <mergeCell ref="B2942:B2944"/>
    <mergeCell ref="C2942:C2944"/>
    <mergeCell ref="A2936:A2940"/>
    <mergeCell ref="F2936:G2936"/>
    <mergeCell ref="H2936:L2936"/>
    <mergeCell ref="B2937:B2938"/>
    <mergeCell ref="C2937:C2938"/>
    <mergeCell ref="D2937:D2938"/>
    <mergeCell ref="E2937:E2938"/>
    <mergeCell ref="F2937:G2938"/>
    <mergeCell ref="H2937:I2937"/>
    <mergeCell ref="H2938:I2938"/>
    <mergeCell ref="K2932:K2933"/>
    <mergeCell ref="L2932:L2933"/>
    <mergeCell ref="F2934:G2935"/>
    <mergeCell ref="H2934:I2935"/>
    <mergeCell ref="J2934:J2935"/>
    <mergeCell ref="K2934:K2935"/>
    <mergeCell ref="L2934:L2935"/>
    <mergeCell ref="D2931:D2933"/>
    <mergeCell ref="E2931:E2933"/>
    <mergeCell ref="F2931:G2933"/>
    <mergeCell ref="H2931:I2931"/>
    <mergeCell ref="H2932:I2933"/>
    <mergeCell ref="J2932:J2933"/>
    <mergeCell ref="F2950:G2951"/>
    <mergeCell ref="H2950:I2951"/>
    <mergeCell ref="J2950:J2951"/>
    <mergeCell ref="K2950:K2951"/>
    <mergeCell ref="L2950:L2951"/>
    <mergeCell ref="A2952:A2956"/>
    <mergeCell ref="F2952:G2952"/>
    <mergeCell ref="H2952:L2952"/>
    <mergeCell ref="B2953:B2954"/>
    <mergeCell ref="C2953:C2954"/>
    <mergeCell ref="A2947:A2951"/>
    <mergeCell ref="F2947:G2947"/>
    <mergeCell ref="H2947:L2947"/>
    <mergeCell ref="B2948:B2949"/>
    <mergeCell ref="C2948:C2949"/>
    <mergeCell ref="D2948:D2949"/>
    <mergeCell ref="E2948:E2949"/>
    <mergeCell ref="F2948:G2949"/>
    <mergeCell ref="H2948:I2948"/>
    <mergeCell ref="H2949:I2949"/>
    <mergeCell ref="K2943:K2944"/>
    <mergeCell ref="L2943:L2944"/>
    <mergeCell ref="F2945:G2946"/>
    <mergeCell ref="H2945:I2946"/>
    <mergeCell ref="J2945:J2946"/>
    <mergeCell ref="K2945:K2946"/>
    <mergeCell ref="L2945:L2946"/>
    <mergeCell ref="D2942:D2944"/>
    <mergeCell ref="E2942:E2944"/>
    <mergeCell ref="F2942:G2944"/>
    <mergeCell ref="H2942:I2942"/>
    <mergeCell ref="H2943:I2944"/>
    <mergeCell ref="J2943:J2944"/>
    <mergeCell ref="H2963:I2963"/>
    <mergeCell ref="H2964:I2964"/>
    <mergeCell ref="F2965:G2966"/>
    <mergeCell ref="H2965:I2966"/>
    <mergeCell ref="J2965:J2966"/>
    <mergeCell ref="K2965:K2966"/>
    <mergeCell ref="K2960:K2961"/>
    <mergeCell ref="L2960:L2961"/>
    <mergeCell ref="A2962:A2966"/>
    <mergeCell ref="F2962:G2962"/>
    <mergeCell ref="H2962:L2962"/>
    <mergeCell ref="B2963:B2964"/>
    <mergeCell ref="C2963:C2964"/>
    <mergeCell ref="D2963:D2964"/>
    <mergeCell ref="E2963:E2964"/>
    <mergeCell ref="F2963:G2964"/>
    <mergeCell ref="F2958:G2959"/>
    <mergeCell ref="H2958:I2958"/>
    <mergeCell ref="H2959:I2959"/>
    <mergeCell ref="F2960:G2961"/>
    <mergeCell ref="H2960:I2961"/>
    <mergeCell ref="J2960:J2961"/>
    <mergeCell ref="J2955:J2956"/>
    <mergeCell ref="K2955:K2956"/>
    <mergeCell ref="L2955:L2956"/>
    <mergeCell ref="A2957:A2961"/>
    <mergeCell ref="F2957:G2957"/>
    <mergeCell ref="H2957:L2957"/>
    <mergeCell ref="B2958:B2959"/>
    <mergeCell ref="C2958:C2959"/>
    <mergeCell ref="D2958:D2959"/>
    <mergeCell ref="E2958:E2959"/>
    <mergeCell ref="D2953:D2954"/>
    <mergeCell ref="E2953:E2954"/>
    <mergeCell ref="F2953:G2954"/>
    <mergeCell ref="H2953:I2953"/>
    <mergeCell ref="H2954:I2954"/>
    <mergeCell ref="F2955:G2956"/>
    <mergeCell ref="H2955:I2956"/>
    <mergeCell ref="F2975:G2976"/>
    <mergeCell ref="H2975:I2976"/>
    <mergeCell ref="J2975:J2976"/>
    <mergeCell ref="K2975:K2976"/>
    <mergeCell ref="L2975:L2976"/>
    <mergeCell ref="A2977:A2981"/>
    <mergeCell ref="F2977:G2977"/>
    <mergeCell ref="H2977:L2977"/>
    <mergeCell ref="B2978:B2979"/>
    <mergeCell ref="C2978:C2979"/>
    <mergeCell ref="A2972:A2976"/>
    <mergeCell ref="F2972:G2972"/>
    <mergeCell ref="H2972:L2972"/>
    <mergeCell ref="B2973:B2974"/>
    <mergeCell ref="C2973:C2974"/>
    <mergeCell ref="D2973:D2974"/>
    <mergeCell ref="E2973:E2974"/>
    <mergeCell ref="F2973:G2974"/>
    <mergeCell ref="H2973:I2973"/>
    <mergeCell ref="H2974:I2974"/>
    <mergeCell ref="H2969:I2969"/>
    <mergeCell ref="F2970:G2971"/>
    <mergeCell ref="H2970:I2971"/>
    <mergeCell ref="J2970:J2971"/>
    <mergeCell ref="K2970:K2971"/>
    <mergeCell ref="L2970:L2971"/>
    <mergeCell ref="L2965:L2966"/>
    <mergeCell ref="A2967:A2971"/>
    <mergeCell ref="F2967:G2967"/>
    <mergeCell ref="H2967:L2967"/>
    <mergeCell ref="B2968:B2969"/>
    <mergeCell ref="C2968:C2969"/>
    <mergeCell ref="D2968:D2969"/>
    <mergeCell ref="E2968:E2969"/>
    <mergeCell ref="F2968:G2969"/>
    <mergeCell ref="H2968:I2968"/>
    <mergeCell ref="K2985:K2986"/>
    <mergeCell ref="L2985:L2986"/>
    <mergeCell ref="A2987:A2992"/>
    <mergeCell ref="F2987:G2987"/>
    <mergeCell ref="H2987:L2987"/>
    <mergeCell ref="B2988:B2990"/>
    <mergeCell ref="C2988:C2990"/>
    <mergeCell ref="D2988:D2990"/>
    <mergeCell ref="E2988:E2990"/>
    <mergeCell ref="F2988:G2990"/>
    <mergeCell ref="F2983:G2984"/>
    <mergeCell ref="H2983:I2983"/>
    <mergeCell ref="H2984:I2984"/>
    <mergeCell ref="F2985:G2986"/>
    <mergeCell ref="H2985:I2986"/>
    <mergeCell ref="J2985:J2986"/>
    <mergeCell ref="J2980:J2981"/>
    <mergeCell ref="K2980:K2981"/>
    <mergeCell ref="L2980:L2981"/>
    <mergeCell ref="A2982:A2986"/>
    <mergeCell ref="F2982:G2982"/>
    <mergeCell ref="H2982:L2982"/>
    <mergeCell ref="B2983:B2984"/>
    <mergeCell ref="C2983:C2984"/>
    <mergeCell ref="D2983:D2984"/>
    <mergeCell ref="E2983:E2984"/>
    <mergeCell ref="D2978:D2979"/>
    <mergeCell ref="E2978:E2979"/>
    <mergeCell ref="F2978:G2979"/>
    <mergeCell ref="H2978:I2978"/>
    <mergeCell ref="H2979:I2979"/>
    <mergeCell ref="F2980:G2981"/>
    <mergeCell ref="H2980:I2981"/>
    <mergeCell ref="D2999:D3000"/>
    <mergeCell ref="E2999:E3000"/>
    <mergeCell ref="F2999:G3000"/>
    <mergeCell ref="H2999:I2999"/>
    <mergeCell ref="H3000:I3000"/>
    <mergeCell ref="F3001:G3002"/>
    <mergeCell ref="H3001:I3002"/>
    <mergeCell ref="F2996:G2997"/>
    <mergeCell ref="H2996:I2997"/>
    <mergeCell ref="J2996:J2997"/>
    <mergeCell ref="K2996:K2997"/>
    <mergeCell ref="L2996:L2997"/>
    <mergeCell ref="A2998:A3002"/>
    <mergeCell ref="F2998:G2998"/>
    <mergeCell ref="H2998:L2998"/>
    <mergeCell ref="B2999:B3000"/>
    <mergeCell ref="C2999:C3000"/>
    <mergeCell ref="A2993:A2997"/>
    <mergeCell ref="F2993:G2993"/>
    <mergeCell ref="H2993:L2993"/>
    <mergeCell ref="B2994:B2995"/>
    <mergeCell ref="C2994:C2995"/>
    <mergeCell ref="D2994:D2995"/>
    <mergeCell ref="E2994:E2995"/>
    <mergeCell ref="F2994:G2995"/>
    <mergeCell ref="H2994:I2994"/>
    <mergeCell ref="H2995:I2995"/>
    <mergeCell ref="H2988:I2988"/>
    <mergeCell ref="H2989:I2990"/>
    <mergeCell ref="J2989:J2990"/>
    <mergeCell ref="K2989:K2990"/>
    <mergeCell ref="L2989:L2990"/>
    <mergeCell ref="F2991:G2992"/>
    <mergeCell ref="H2991:I2992"/>
    <mergeCell ref="J2991:J2992"/>
    <mergeCell ref="K2991:K2992"/>
    <mergeCell ref="L2991:L2992"/>
    <mergeCell ref="D3010:D3011"/>
    <mergeCell ref="E3010:E3011"/>
    <mergeCell ref="F3010:G3011"/>
    <mergeCell ref="H3010:I3010"/>
    <mergeCell ref="H3011:I3011"/>
    <mergeCell ref="F3012:G3013"/>
    <mergeCell ref="H3012:I3013"/>
    <mergeCell ref="F3007:G3008"/>
    <mergeCell ref="H3007:I3008"/>
    <mergeCell ref="J3007:J3008"/>
    <mergeCell ref="K3007:K3008"/>
    <mergeCell ref="L3007:L3008"/>
    <mergeCell ref="A3009:A3013"/>
    <mergeCell ref="F3009:G3009"/>
    <mergeCell ref="H3009:L3009"/>
    <mergeCell ref="B3010:B3011"/>
    <mergeCell ref="C3010:C3011"/>
    <mergeCell ref="F3004:G3006"/>
    <mergeCell ref="H3004:I3004"/>
    <mergeCell ref="H3005:I3006"/>
    <mergeCell ref="J3005:J3006"/>
    <mergeCell ref="K3005:K3006"/>
    <mergeCell ref="L3005:L3006"/>
    <mergeCell ref="J3001:J3002"/>
    <mergeCell ref="K3001:K3002"/>
    <mergeCell ref="L3001:L3002"/>
    <mergeCell ref="A3003:A3008"/>
    <mergeCell ref="F3003:G3003"/>
    <mergeCell ref="H3003:L3003"/>
    <mergeCell ref="B3004:B3006"/>
    <mergeCell ref="C3004:C3006"/>
    <mergeCell ref="D3004:D3006"/>
    <mergeCell ref="E3004:E3006"/>
    <mergeCell ref="K3022:K3023"/>
    <mergeCell ref="L3022:L3023"/>
    <mergeCell ref="F3024:G3025"/>
    <mergeCell ref="H3024:I3025"/>
    <mergeCell ref="J3024:J3025"/>
    <mergeCell ref="K3024:K3025"/>
    <mergeCell ref="L3024:L3025"/>
    <mergeCell ref="D3021:D3023"/>
    <mergeCell ref="E3021:E3023"/>
    <mergeCell ref="F3021:G3023"/>
    <mergeCell ref="H3021:I3021"/>
    <mergeCell ref="H3022:I3023"/>
    <mergeCell ref="J3022:J3023"/>
    <mergeCell ref="F3018:G3019"/>
    <mergeCell ref="H3018:I3019"/>
    <mergeCell ref="J3018:J3019"/>
    <mergeCell ref="K3018:K3019"/>
    <mergeCell ref="L3018:L3019"/>
    <mergeCell ref="A3020:A3025"/>
    <mergeCell ref="F3020:G3020"/>
    <mergeCell ref="H3020:L3020"/>
    <mergeCell ref="B3021:B3023"/>
    <mergeCell ref="C3021:C3023"/>
    <mergeCell ref="F3015:G3017"/>
    <mergeCell ref="H3015:I3015"/>
    <mergeCell ref="H3016:I3017"/>
    <mergeCell ref="J3016:J3017"/>
    <mergeCell ref="K3016:K3017"/>
    <mergeCell ref="L3016:L3017"/>
    <mergeCell ref="J3012:J3013"/>
    <mergeCell ref="K3012:K3013"/>
    <mergeCell ref="L3012:L3013"/>
    <mergeCell ref="A3014:A3019"/>
    <mergeCell ref="F3014:G3014"/>
    <mergeCell ref="H3014:L3014"/>
    <mergeCell ref="B3015:B3017"/>
    <mergeCell ref="C3015:C3017"/>
    <mergeCell ref="D3015:D3017"/>
    <mergeCell ref="E3015:E3017"/>
    <mergeCell ref="J3034:J3036"/>
    <mergeCell ref="K3034:K3036"/>
    <mergeCell ref="L3034:L3036"/>
    <mergeCell ref="F3037:G3038"/>
    <mergeCell ref="H3037:I3038"/>
    <mergeCell ref="J3037:J3038"/>
    <mergeCell ref="K3037:K3038"/>
    <mergeCell ref="L3037:L3038"/>
    <mergeCell ref="A3032:A3038"/>
    <mergeCell ref="F3032:G3032"/>
    <mergeCell ref="H3032:L3032"/>
    <mergeCell ref="B3033:B3036"/>
    <mergeCell ref="C3033:C3036"/>
    <mergeCell ref="D3033:D3036"/>
    <mergeCell ref="E3033:E3036"/>
    <mergeCell ref="F3033:G3036"/>
    <mergeCell ref="H3033:I3033"/>
    <mergeCell ref="H3034:I3036"/>
    <mergeCell ref="J3028:J3029"/>
    <mergeCell ref="K3028:K3029"/>
    <mergeCell ref="L3028:L3029"/>
    <mergeCell ref="F3030:G3031"/>
    <mergeCell ref="H3030:I3031"/>
    <mergeCell ref="J3030:J3031"/>
    <mergeCell ref="K3030:K3031"/>
    <mergeCell ref="L3030:L3031"/>
    <mergeCell ref="A3026:A3031"/>
    <mergeCell ref="F3026:G3026"/>
    <mergeCell ref="H3026:L3026"/>
    <mergeCell ref="B3027:B3029"/>
    <mergeCell ref="C3027:C3029"/>
    <mergeCell ref="D3027:D3029"/>
    <mergeCell ref="E3027:E3029"/>
    <mergeCell ref="F3027:G3029"/>
    <mergeCell ref="H3027:I3027"/>
    <mergeCell ref="H3028:I3029"/>
    <mergeCell ref="J3048:J3050"/>
    <mergeCell ref="K3048:K3050"/>
    <mergeCell ref="L3048:L3050"/>
    <mergeCell ref="F3051:G3052"/>
    <mergeCell ref="H3051:I3052"/>
    <mergeCell ref="J3051:J3052"/>
    <mergeCell ref="K3051:K3052"/>
    <mergeCell ref="L3051:L3052"/>
    <mergeCell ref="A3046:A3052"/>
    <mergeCell ref="F3046:G3046"/>
    <mergeCell ref="H3046:L3046"/>
    <mergeCell ref="B3047:B3050"/>
    <mergeCell ref="C3047:C3050"/>
    <mergeCell ref="D3047:D3050"/>
    <mergeCell ref="E3047:E3050"/>
    <mergeCell ref="F3047:G3050"/>
    <mergeCell ref="H3047:I3047"/>
    <mergeCell ref="H3048:I3050"/>
    <mergeCell ref="J3041:J3043"/>
    <mergeCell ref="K3041:K3043"/>
    <mergeCell ref="L3041:L3043"/>
    <mergeCell ref="F3044:G3045"/>
    <mergeCell ref="H3044:I3045"/>
    <mergeCell ref="J3044:J3045"/>
    <mergeCell ref="K3044:K3045"/>
    <mergeCell ref="L3044:L3045"/>
    <mergeCell ref="A3039:A3045"/>
    <mergeCell ref="F3039:G3039"/>
    <mergeCell ref="H3039:L3039"/>
    <mergeCell ref="B3040:B3043"/>
    <mergeCell ref="C3040:C3043"/>
    <mergeCell ref="D3040:D3043"/>
    <mergeCell ref="E3040:E3043"/>
    <mergeCell ref="F3040:G3043"/>
    <mergeCell ref="H3040:I3040"/>
    <mergeCell ref="H3041:I3043"/>
    <mergeCell ref="F3064:G3065"/>
    <mergeCell ref="H3064:I3064"/>
    <mergeCell ref="H3065:I3065"/>
    <mergeCell ref="F3066:G3067"/>
    <mergeCell ref="H3066:I3067"/>
    <mergeCell ref="J3066:J3067"/>
    <mergeCell ref="J3061:J3062"/>
    <mergeCell ref="K3061:K3062"/>
    <mergeCell ref="L3061:L3062"/>
    <mergeCell ref="A3063:A3067"/>
    <mergeCell ref="F3063:G3063"/>
    <mergeCell ref="H3063:L3063"/>
    <mergeCell ref="B3064:B3065"/>
    <mergeCell ref="C3064:C3065"/>
    <mergeCell ref="D3064:D3065"/>
    <mergeCell ref="E3064:E3065"/>
    <mergeCell ref="D3059:D3060"/>
    <mergeCell ref="E3059:E3060"/>
    <mergeCell ref="F3059:G3060"/>
    <mergeCell ref="H3059:I3059"/>
    <mergeCell ref="H3060:I3060"/>
    <mergeCell ref="F3061:G3062"/>
    <mergeCell ref="H3061:I3062"/>
    <mergeCell ref="F3056:G3057"/>
    <mergeCell ref="H3056:I3057"/>
    <mergeCell ref="J3056:J3057"/>
    <mergeCell ref="K3056:K3057"/>
    <mergeCell ref="L3056:L3057"/>
    <mergeCell ref="A3058:A3062"/>
    <mergeCell ref="F3058:G3058"/>
    <mergeCell ref="H3058:L3058"/>
    <mergeCell ref="B3059:B3060"/>
    <mergeCell ref="C3059:C3060"/>
    <mergeCell ref="A3053:A3057"/>
    <mergeCell ref="F3053:G3053"/>
    <mergeCell ref="H3053:L3053"/>
    <mergeCell ref="B3054:B3055"/>
    <mergeCell ref="C3054:C3055"/>
    <mergeCell ref="D3054:D3055"/>
    <mergeCell ref="E3054:E3055"/>
    <mergeCell ref="F3054:G3055"/>
    <mergeCell ref="H3054:I3054"/>
    <mergeCell ref="H3055:I3055"/>
    <mergeCell ref="F3077:G3078"/>
    <mergeCell ref="H3077:I3078"/>
    <mergeCell ref="J3077:J3078"/>
    <mergeCell ref="K3077:K3078"/>
    <mergeCell ref="L3077:L3078"/>
    <mergeCell ref="A3079:A3083"/>
    <mergeCell ref="F3079:G3079"/>
    <mergeCell ref="H3079:L3079"/>
    <mergeCell ref="B3080:B3081"/>
    <mergeCell ref="C3080:C3081"/>
    <mergeCell ref="A3074:A3078"/>
    <mergeCell ref="F3074:G3074"/>
    <mergeCell ref="H3074:L3074"/>
    <mergeCell ref="B3075:B3076"/>
    <mergeCell ref="C3075:C3076"/>
    <mergeCell ref="D3075:D3076"/>
    <mergeCell ref="E3075:E3076"/>
    <mergeCell ref="F3075:G3076"/>
    <mergeCell ref="H3075:I3075"/>
    <mergeCell ref="H3076:I3076"/>
    <mergeCell ref="H3069:I3069"/>
    <mergeCell ref="H3070:I3071"/>
    <mergeCell ref="J3070:J3071"/>
    <mergeCell ref="K3070:K3071"/>
    <mergeCell ref="L3070:L3071"/>
    <mergeCell ref="F3072:G3073"/>
    <mergeCell ref="H3072:I3073"/>
    <mergeCell ref="J3072:J3073"/>
    <mergeCell ref="K3072:K3073"/>
    <mergeCell ref="L3072:L3073"/>
    <mergeCell ref="K3066:K3067"/>
    <mergeCell ref="L3066:L3067"/>
    <mergeCell ref="A3068:A3073"/>
    <mergeCell ref="F3068:G3068"/>
    <mergeCell ref="H3068:L3068"/>
    <mergeCell ref="B3069:B3071"/>
    <mergeCell ref="C3069:C3071"/>
    <mergeCell ref="D3069:D3071"/>
    <mergeCell ref="E3069:E3071"/>
    <mergeCell ref="F3069:G3071"/>
    <mergeCell ref="H3090:I3090"/>
    <mergeCell ref="H3091:I3091"/>
    <mergeCell ref="F3092:G3093"/>
    <mergeCell ref="H3092:I3093"/>
    <mergeCell ref="J3092:J3093"/>
    <mergeCell ref="K3092:K3093"/>
    <mergeCell ref="K3087:K3088"/>
    <mergeCell ref="L3087:L3088"/>
    <mergeCell ref="A3089:A3093"/>
    <mergeCell ref="F3089:G3089"/>
    <mergeCell ref="H3089:L3089"/>
    <mergeCell ref="B3090:B3091"/>
    <mergeCell ref="C3090:C3091"/>
    <mergeCell ref="D3090:D3091"/>
    <mergeCell ref="E3090:E3091"/>
    <mergeCell ref="F3090:G3091"/>
    <mergeCell ref="F3085:G3086"/>
    <mergeCell ref="H3085:I3085"/>
    <mergeCell ref="H3086:I3086"/>
    <mergeCell ref="F3087:G3088"/>
    <mergeCell ref="H3087:I3088"/>
    <mergeCell ref="J3087:J3088"/>
    <mergeCell ref="J3082:J3083"/>
    <mergeCell ref="K3082:K3083"/>
    <mergeCell ref="L3082:L3083"/>
    <mergeCell ref="A3084:A3088"/>
    <mergeCell ref="F3084:G3084"/>
    <mergeCell ref="H3084:L3084"/>
    <mergeCell ref="B3085:B3086"/>
    <mergeCell ref="C3085:C3086"/>
    <mergeCell ref="D3085:D3086"/>
    <mergeCell ref="E3085:E3086"/>
    <mergeCell ref="D3080:D3081"/>
    <mergeCell ref="E3080:E3081"/>
    <mergeCell ref="F3080:G3081"/>
    <mergeCell ref="H3080:I3080"/>
    <mergeCell ref="H3081:I3081"/>
    <mergeCell ref="F3082:G3083"/>
    <mergeCell ref="H3082:I3083"/>
    <mergeCell ref="J3101:J3102"/>
    <mergeCell ref="K3101:K3102"/>
    <mergeCell ref="L3101:L3102"/>
    <mergeCell ref="F3103:G3104"/>
    <mergeCell ref="H3103:I3104"/>
    <mergeCell ref="J3103:J3104"/>
    <mergeCell ref="K3103:K3104"/>
    <mergeCell ref="L3103:L3104"/>
    <mergeCell ref="A3099:A3104"/>
    <mergeCell ref="F3099:G3099"/>
    <mergeCell ref="H3099:L3099"/>
    <mergeCell ref="B3100:B3102"/>
    <mergeCell ref="C3100:C3102"/>
    <mergeCell ref="D3100:D3102"/>
    <mergeCell ref="E3100:E3102"/>
    <mergeCell ref="F3100:G3102"/>
    <mergeCell ref="H3100:I3100"/>
    <mergeCell ref="H3101:I3102"/>
    <mergeCell ref="H3096:I3096"/>
    <mergeCell ref="F3097:G3098"/>
    <mergeCell ref="H3097:I3098"/>
    <mergeCell ref="J3097:J3098"/>
    <mergeCell ref="K3097:K3098"/>
    <mergeCell ref="L3097:L3098"/>
    <mergeCell ref="L3092:L3093"/>
    <mergeCell ref="A3094:A3098"/>
    <mergeCell ref="F3094:G3094"/>
    <mergeCell ref="H3094:L3094"/>
    <mergeCell ref="B3095:B3096"/>
    <mergeCell ref="C3095:C3096"/>
    <mergeCell ref="D3095:D3096"/>
    <mergeCell ref="E3095:E3096"/>
    <mergeCell ref="F3095:G3096"/>
    <mergeCell ref="H3095:I3095"/>
    <mergeCell ref="F3116:G3117"/>
    <mergeCell ref="H3116:I3116"/>
    <mergeCell ref="H3117:I3117"/>
    <mergeCell ref="F3118:G3119"/>
    <mergeCell ref="H3118:I3119"/>
    <mergeCell ref="J3118:J3119"/>
    <mergeCell ref="J3113:J3114"/>
    <mergeCell ref="K3113:K3114"/>
    <mergeCell ref="L3113:L3114"/>
    <mergeCell ref="A3115:A3119"/>
    <mergeCell ref="F3115:G3115"/>
    <mergeCell ref="H3115:L3115"/>
    <mergeCell ref="B3116:B3117"/>
    <mergeCell ref="C3116:C3117"/>
    <mergeCell ref="D3116:D3117"/>
    <mergeCell ref="E3116:E3117"/>
    <mergeCell ref="D3111:D3112"/>
    <mergeCell ref="E3111:E3112"/>
    <mergeCell ref="F3111:G3112"/>
    <mergeCell ref="H3111:I3111"/>
    <mergeCell ref="H3112:I3112"/>
    <mergeCell ref="F3113:G3114"/>
    <mergeCell ref="H3113:I3114"/>
    <mergeCell ref="F3108:G3109"/>
    <mergeCell ref="H3108:I3109"/>
    <mergeCell ref="J3108:J3109"/>
    <mergeCell ref="K3108:K3109"/>
    <mergeCell ref="L3108:L3109"/>
    <mergeCell ref="A3110:A3114"/>
    <mergeCell ref="F3110:G3110"/>
    <mergeCell ref="H3110:L3110"/>
    <mergeCell ref="B3111:B3112"/>
    <mergeCell ref="C3111:C3112"/>
    <mergeCell ref="A3105:A3109"/>
    <mergeCell ref="F3105:G3105"/>
    <mergeCell ref="H3105:L3105"/>
    <mergeCell ref="B3106:B3107"/>
    <mergeCell ref="C3106:C3107"/>
    <mergeCell ref="D3106:D3107"/>
    <mergeCell ref="E3106:E3107"/>
    <mergeCell ref="F3106:G3107"/>
    <mergeCell ref="H3106:I3106"/>
    <mergeCell ref="H3107:I3107"/>
    <mergeCell ref="H3127:I3128"/>
    <mergeCell ref="J3127:J3128"/>
    <mergeCell ref="K3127:K3128"/>
    <mergeCell ref="L3127:L3128"/>
    <mergeCell ref="F3129:G3130"/>
    <mergeCell ref="H3129:I3130"/>
    <mergeCell ref="J3129:J3130"/>
    <mergeCell ref="K3129:K3130"/>
    <mergeCell ref="L3129:L3130"/>
    <mergeCell ref="L3123:L3124"/>
    <mergeCell ref="A3125:A3130"/>
    <mergeCell ref="F3125:G3125"/>
    <mergeCell ref="H3125:L3125"/>
    <mergeCell ref="B3126:B3128"/>
    <mergeCell ref="C3126:C3128"/>
    <mergeCell ref="D3126:D3128"/>
    <mergeCell ref="E3126:E3128"/>
    <mergeCell ref="F3126:G3128"/>
    <mergeCell ref="H3126:I3126"/>
    <mergeCell ref="H3121:I3121"/>
    <mergeCell ref="H3122:I3122"/>
    <mergeCell ref="F3123:G3124"/>
    <mergeCell ref="H3123:I3124"/>
    <mergeCell ref="J3123:J3124"/>
    <mergeCell ref="K3123:K3124"/>
    <mergeCell ref="K3118:K3119"/>
    <mergeCell ref="L3118:L3119"/>
    <mergeCell ref="A3120:A3124"/>
    <mergeCell ref="F3120:G3120"/>
    <mergeCell ref="H3120:L3120"/>
    <mergeCell ref="B3121:B3122"/>
    <mergeCell ref="C3121:C3122"/>
    <mergeCell ref="D3121:D3122"/>
    <mergeCell ref="E3121:E3122"/>
    <mergeCell ref="F3121:G3122"/>
    <mergeCell ref="J3139:J3140"/>
    <mergeCell ref="K3139:K3140"/>
    <mergeCell ref="L3139:L3140"/>
    <mergeCell ref="F3141:G3142"/>
    <mergeCell ref="H3141:I3142"/>
    <mergeCell ref="J3141:J3142"/>
    <mergeCell ref="K3141:K3142"/>
    <mergeCell ref="L3141:L3142"/>
    <mergeCell ref="A3137:A3142"/>
    <mergeCell ref="F3137:G3137"/>
    <mergeCell ref="H3137:L3137"/>
    <mergeCell ref="B3138:B3140"/>
    <mergeCell ref="C3138:C3140"/>
    <mergeCell ref="D3138:D3140"/>
    <mergeCell ref="E3138:E3140"/>
    <mergeCell ref="F3138:G3140"/>
    <mergeCell ref="H3138:I3138"/>
    <mergeCell ref="H3139:I3140"/>
    <mergeCell ref="J3133:J3134"/>
    <mergeCell ref="K3133:K3134"/>
    <mergeCell ref="L3133:L3134"/>
    <mergeCell ref="F3135:G3136"/>
    <mergeCell ref="H3135:I3136"/>
    <mergeCell ref="J3135:J3136"/>
    <mergeCell ref="K3135:K3136"/>
    <mergeCell ref="L3135:L3136"/>
    <mergeCell ref="A3131:A3136"/>
    <mergeCell ref="F3131:G3131"/>
    <mergeCell ref="H3131:L3131"/>
    <mergeCell ref="B3132:B3134"/>
    <mergeCell ref="C3132:C3134"/>
    <mergeCell ref="D3132:D3134"/>
    <mergeCell ref="E3132:E3134"/>
    <mergeCell ref="F3132:G3134"/>
    <mergeCell ref="H3132:I3132"/>
    <mergeCell ref="H3133:I3134"/>
    <mergeCell ref="J3151:J3152"/>
    <mergeCell ref="K3151:K3152"/>
    <mergeCell ref="L3151:L3152"/>
    <mergeCell ref="F3153:G3154"/>
    <mergeCell ref="H3153:I3154"/>
    <mergeCell ref="J3153:J3154"/>
    <mergeCell ref="K3153:K3154"/>
    <mergeCell ref="L3153:L3154"/>
    <mergeCell ref="A3149:A3154"/>
    <mergeCell ref="F3149:G3149"/>
    <mergeCell ref="H3149:L3149"/>
    <mergeCell ref="B3150:B3152"/>
    <mergeCell ref="C3150:C3152"/>
    <mergeCell ref="D3150:D3152"/>
    <mergeCell ref="E3150:E3152"/>
    <mergeCell ref="F3150:G3152"/>
    <mergeCell ref="H3150:I3150"/>
    <mergeCell ref="H3151:I3152"/>
    <mergeCell ref="J3145:J3146"/>
    <mergeCell ref="K3145:K3146"/>
    <mergeCell ref="L3145:L3146"/>
    <mergeCell ref="F3147:G3148"/>
    <mergeCell ref="H3147:I3148"/>
    <mergeCell ref="J3147:J3148"/>
    <mergeCell ref="K3147:K3148"/>
    <mergeCell ref="L3147:L3148"/>
    <mergeCell ref="A3143:A3148"/>
    <mergeCell ref="F3143:G3143"/>
    <mergeCell ref="H3143:L3143"/>
    <mergeCell ref="B3144:B3146"/>
    <mergeCell ref="C3144:C3146"/>
    <mergeCell ref="D3144:D3146"/>
    <mergeCell ref="E3144:E3146"/>
    <mergeCell ref="F3144:G3146"/>
    <mergeCell ref="H3144:I3144"/>
    <mergeCell ref="H3145:I3146"/>
    <mergeCell ref="J3163:J3164"/>
    <mergeCell ref="K3163:K3164"/>
    <mergeCell ref="L3163:L3164"/>
    <mergeCell ref="A3165:A3169"/>
    <mergeCell ref="F3165:G3165"/>
    <mergeCell ref="H3165:L3165"/>
    <mergeCell ref="B3166:B3167"/>
    <mergeCell ref="C3166:C3167"/>
    <mergeCell ref="D3166:D3167"/>
    <mergeCell ref="E3166:E3167"/>
    <mergeCell ref="D3161:D3162"/>
    <mergeCell ref="E3161:E3162"/>
    <mergeCell ref="F3161:G3162"/>
    <mergeCell ref="H3161:I3161"/>
    <mergeCell ref="H3162:I3162"/>
    <mergeCell ref="F3163:G3164"/>
    <mergeCell ref="H3163:I3164"/>
    <mergeCell ref="F3158:G3159"/>
    <mergeCell ref="H3158:I3159"/>
    <mergeCell ref="J3158:J3159"/>
    <mergeCell ref="K3158:K3159"/>
    <mergeCell ref="L3158:L3159"/>
    <mergeCell ref="A3160:A3164"/>
    <mergeCell ref="F3160:G3160"/>
    <mergeCell ref="H3160:L3160"/>
    <mergeCell ref="B3161:B3162"/>
    <mergeCell ref="C3161:C3162"/>
    <mergeCell ref="A3155:A3159"/>
    <mergeCell ref="F3155:G3155"/>
    <mergeCell ref="H3155:L3155"/>
    <mergeCell ref="B3156:B3157"/>
    <mergeCell ref="C3156:C3157"/>
    <mergeCell ref="D3156:D3157"/>
    <mergeCell ref="E3156:E3157"/>
    <mergeCell ref="F3156:G3157"/>
    <mergeCell ref="H3156:I3156"/>
    <mergeCell ref="H3157:I3157"/>
    <mergeCell ref="H3177:I3177"/>
    <mergeCell ref="F3178:G3179"/>
    <mergeCell ref="H3178:I3179"/>
    <mergeCell ref="J3178:J3179"/>
    <mergeCell ref="K3178:K3179"/>
    <mergeCell ref="L3178:L3179"/>
    <mergeCell ref="L3173:L3174"/>
    <mergeCell ref="A3175:A3179"/>
    <mergeCell ref="F3175:G3175"/>
    <mergeCell ref="H3175:L3175"/>
    <mergeCell ref="B3176:B3177"/>
    <mergeCell ref="C3176:C3177"/>
    <mergeCell ref="D3176:D3177"/>
    <mergeCell ref="E3176:E3177"/>
    <mergeCell ref="F3176:G3177"/>
    <mergeCell ref="H3176:I3176"/>
    <mergeCell ref="H3171:I3171"/>
    <mergeCell ref="H3172:I3172"/>
    <mergeCell ref="F3173:G3174"/>
    <mergeCell ref="H3173:I3174"/>
    <mergeCell ref="J3173:J3174"/>
    <mergeCell ref="K3173:K3174"/>
    <mergeCell ref="K3168:K3169"/>
    <mergeCell ref="L3168:L3169"/>
    <mergeCell ref="A3170:A3174"/>
    <mergeCell ref="F3170:G3170"/>
    <mergeCell ref="H3170:L3170"/>
    <mergeCell ref="B3171:B3172"/>
    <mergeCell ref="C3171:C3172"/>
    <mergeCell ref="D3171:D3172"/>
    <mergeCell ref="E3171:E3172"/>
    <mergeCell ref="F3171:G3172"/>
    <mergeCell ref="F3166:G3167"/>
    <mergeCell ref="H3166:I3166"/>
    <mergeCell ref="H3167:I3167"/>
    <mergeCell ref="F3168:G3169"/>
    <mergeCell ref="H3168:I3169"/>
    <mergeCell ref="J3168:J3169"/>
    <mergeCell ref="J3188:J3189"/>
    <mergeCell ref="K3188:K3189"/>
    <mergeCell ref="L3188:L3189"/>
    <mergeCell ref="A3190:A3194"/>
    <mergeCell ref="F3190:G3190"/>
    <mergeCell ref="H3190:L3190"/>
    <mergeCell ref="B3191:B3192"/>
    <mergeCell ref="C3191:C3192"/>
    <mergeCell ref="D3191:D3192"/>
    <mergeCell ref="E3191:E3192"/>
    <mergeCell ref="D3186:D3187"/>
    <mergeCell ref="E3186:E3187"/>
    <mergeCell ref="F3186:G3187"/>
    <mergeCell ref="H3186:I3186"/>
    <mergeCell ref="H3187:I3187"/>
    <mergeCell ref="F3188:G3189"/>
    <mergeCell ref="H3188:I3189"/>
    <mergeCell ref="F3183:G3184"/>
    <mergeCell ref="H3183:I3184"/>
    <mergeCell ref="J3183:J3184"/>
    <mergeCell ref="K3183:K3184"/>
    <mergeCell ref="L3183:L3184"/>
    <mergeCell ref="A3185:A3189"/>
    <mergeCell ref="F3185:G3185"/>
    <mergeCell ref="H3185:L3185"/>
    <mergeCell ref="B3186:B3187"/>
    <mergeCell ref="C3186:C3187"/>
    <mergeCell ref="A3180:A3184"/>
    <mergeCell ref="F3180:G3180"/>
    <mergeCell ref="H3180:L3180"/>
    <mergeCell ref="B3181:B3182"/>
    <mergeCell ref="C3181:C3182"/>
    <mergeCell ref="D3181:D3182"/>
    <mergeCell ref="E3181:E3182"/>
    <mergeCell ref="F3181:G3182"/>
    <mergeCell ref="H3181:I3181"/>
    <mergeCell ref="H3182:I3182"/>
    <mergeCell ref="H3202:I3202"/>
    <mergeCell ref="F3203:G3204"/>
    <mergeCell ref="H3203:I3204"/>
    <mergeCell ref="J3203:J3204"/>
    <mergeCell ref="K3203:K3204"/>
    <mergeCell ref="L3203:L3204"/>
    <mergeCell ref="L3198:L3199"/>
    <mergeCell ref="A3200:A3204"/>
    <mergeCell ref="F3200:G3200"/>
    <mergeCell ref="H3200:L3200"/>
    <mergeCell ref="B3201:B3202"/>
    <mergeCell ref="C3201:C3202"/>
    <mergeCell ref="D3201:D3202"/>
    <mergeCell ref="E3201:E3202"/>
    <mergeCell ref="F3201:G3202"/>
    <mergeCell ref="H3201:I3201"/>
    <mergeCell ref="H3196:I3196"/>
    <mergeCell ref="H3197:I3197"/>
    <mergeCell ref="F3198:G3199"/>
    <mergeCell ref="H3198:I3199"/>
    <mergeCell ref="J3198:J3199"/>
    <mergeCell ref="K3198:K3199"/>
    <mergeCell ref="K3193:K3194"/>
    <mergeCell ref="L3193:L3194"/>
    <mergeCell ref="A3195:A3199"/>
    <mergeCell ref="F3195:G3195"/>
    <mergeCell ref="H3195:L3195"/>
    <mergeCell ref="B3196:B3197"/>
    <mergeCell ref="C3196:C3197"/>
    <mergeCell ref="D3196:D3197"/>
    <mergeCell ref="E3196:E3197"/>
    <mergeCell ref="F3196:G3197"/>
    <mergeCell ref="F3191:G3192"/>
    <mergeCell ref="H3191:I3191"/>
    <mergeCell ref="H3192:I3192"/>
    <mergeCell ref="F3193:G3194"/>
    <mergeCell ref="H3193:I3194"/>
    <mergeCell ref="J3193:J3194"/>
    <mergeCell ref="J3213:J3214"/>
    <mergeCell ref="K3213:K3214"/>
    <mergeCell ref="L3213:L3214"/>
    <mergeCell ref="A3215:A3220"/>
    <mergeCell ref="F3215:G3215"/>
    <mergeCell ref="H3215:L3215"/>
    <mergeCell ref="B3216:B3218"/>
    <mergeCell ref="C3216:C3218"/>
    <mergeCell ref="D3216:D3218"/>
    <mergeCell ref="E3216:E3218"/>
    <mergeCell ref="D3211:D3212"/>
    <mergeCell ref="E3211:E3212"/>
    <mergeCell ref="F3211:G3212"/>
    <mergeCell ref="H3211:I3211"/>
    <mergeCell ref="H3212:I3212"/>
    <mergeCell ref="F3213:G3214"/>
    <mergeCell ref="H3213:I3214"/>
    <mergeCell ref="F3208:G3209"/>
    <mergeCell ref="H3208:I3209"/>
    <mergeCell ref="J3208:J3209"/>
    <mergeCell ref="K3208:K3209"/>
    <mergeCell ref="L3208:L3209"/>
    <mergeCell ref="A3210:A3214"/>
    <mergeCell ref="F3210:G3210"/>
    <mergeCell ref="H3210:L3210"/>
    <mergeCell ref="B3211:B3212"/>
    <mergeCell ref="C3211:C3212"/>
    <mergeCell ref="A3205:A3209"/>
    <mergeCell ref="F3205:G3205"/>
    <mergeCell ref="H3205:L3205"/>
    <mergeCell ref="B3206:B3207"/>
    <mergeCell ref="C3206:C3207"/>
    <mergeCell ref="D3206:D3207"/>
    <mergeCell ref="E3206:E3207"/>
    <mergeCell ref="F3206:G3207"/>
    <mergeCell ref="H3206:I3206"/>
    <mergeCell ref="H3207:I3207"/>
    <mergeCell ref="J3224:J3225"/>
    <mergeCell ref="K3224:K3225"/>
    <mergeCell ref="L3224:L3225"/>
    <mergeCell ref="A3226:A3230"/>
    <mergeCell ref="F3226:G3226"/>
    <mergeCell ref="H3226:L3226"/>
    <mergeCell ref="B3227:B3228"/>
    <mergeCell ref="C3227:C3228"/>
    <mergeCell ref="D3227:D3228"/>
    <mergeCell ref="E3227:E3228"/>
    <mergeCell ref="D3222:D3223"/>
    <mergeCell ref="E3222:E3223"/>
    <mergeCell ref="F3222:G3223"/>
    <mergeCell ref="H3222:I3222"/>
    <mergeCell ref="H3223:I3223"/>
    <mergeCell ref="F3224:G3225"/>
    <mergeCell ref="H3224:I3225"/>
    <mergeCell ref="F3219:G3220"/>
    <mergeCell ref="H3219:I3220"/>
    <mergeCell ref="J3219:J3220"/>
    <mergeCell ref="K3219:K3220"/>
    <mergeCell ref="L3219:L3220"/>
    <mergeCell ref="A3221:A3225"/>
    <mergeCell ref="F3221:G3221"/>
    <mergeCell ref="H3221:L3221"/>
    <mergeCell ref="B3222:B3223"/>
    <mergeCell ref="C3222:C3223"/>
    <mergeCell ref="F3216:G3218"/>
    <mergeCell ref="H3216:I3216"/>
    <mergeCell ref="H3217:I3218"/>
    <mergeCell ref="J3217:J3218"/>
    <mergeCell ref="K3217:K3218"/>
    <mergeCell ref="L3217:L3218"/>
    <mergeCell ref="H3238:I3238"/>
    <mergeCell ref="F3239:G3240"/>
    <mergeCell ref="H3239:I3240"/>
    <mergeCell ref="J3239:J3240"/>
    <mergeCell ref="K3239:K3240"/>
    <mergeCell ref="L3239:L3240"/>
    <mergeCell ref="L3234:L3235"/>
    <mergeCell ref="A3236:A3240"/>
    <mergeCell ref="F3236:G3236"/>
    <mergeCell ref="H3236:L3236"/>
    <mergeCell ref="B3237:B3238"/>
    <mergeCell ref="C3237:C3238"/>
    <mergeCell ref="D3237:D3238"/>
    <mergeCell ref="E3237:E3238"/>
    <mergeCell ref="F3237:G3238"/>
    <mergeCell ref="H3237:I3237"/>
    <mergeCell ref="H3232:I3232"/>
    <mergeCell ref="H3233:I3233"/>
    <mergeCell ref="F3234:G3235"/>
    <mergeCell ref="H3234:I3235"/>
    <mergeCell ref="J3234:J3235"/>
    <mergeCell ref="K3234:K3235"/>
    <mergeCell ref="K3229:K3230"/>
    <mergeCell ref="L3229:L3230"/>
    <mergeCell ref="A3231:A3235"/>
    <mergeCell ref="F3231:G3231"/>
    <mergeCell ref="H3231:L3231"/>
    <mergeCell ref="B3232:B3233"/>
    <mergeCell ref="C3232:C3233"/>
    <mergeCell ref="D3232:D3233"/>
    <mergeCell ref="E3232:E3233"/>
    <mergeCell ref="F3232:G3233"/>
    <mergeCell ref="F3227:G3228"/>
    <mergeCell ref="H3227:I3227"/>
    <mergeCell ref="H3228:I3228"/>
    <mergeCell ref="F3229:G3230"/>
    <mergeCell ref="H3229:I3230"/>
    <mergeCell ref="J3229:J3230"/>
    <mergeCell ref="J3249:J3250"/>
    <mergeCell ref="K3249:K3250"/>
    <mergeCell ref="L3249:L3250"/>
    <mergeCell ref="A3251:A3255"/>
    <mergeCell ref="F3251:G3251"/>
    <mergeCell ref="H3251:L3251"/>
    <mergeCell ref="B3252:B3253"/>
    <mergeCell ref="C3252:C3253"/>
    <mergeCell ref="D3252:D3253"/>
    <mergeCell ref="E3252:E3253"/>
    <mergeCell ref="D3247:D3248"/>
    <mergeCell ref="E3247:E3248"/>
    <mergeCell ref="F3247:G3248"/>
    <mergeCell ref="H3247:I3247"/>
    <mergeCell ref="H3248:I3248"/>
    <mergeCell ref="F3249:G3250"/>
    <mergeCell ref="H3249:I3250"/>
    <mergeCell ref="F3244:G3245"/>
    <mergeCell ref="H3244:I3245"/>
    <mergeCell ref="J3244:J3245"/>
    <mergeCell ref="K3244:K3245"/>
    <mergeCell ref="L3244:L3245"/>
    <mergeCell ref="A3246:A3250"/>
    <mergeCell ref="F3246:G3246"/>
    <mergeCell ref="H3246:L3246"/>
    <mergeCell ref="B3247:B3248"/>
    <mergeCell ref="C3247:C3248"/>
    <mergeCell ref="A3241:A3245"/>
    <mergeCell ref="F3241:G3241"/>
    <mergeCell ref="H3241:L3241"/>
    <mergeCell ref="B3242:B3243"/>
    <mergeCell ref="C3242:C3243"/>
    <mergeCell ref="D3242:D3243"/>
    <mergeCell ref="E3242:E3243"/>
    <mergeCell ref="F3242:G3243"/>
    <mergeCell ref="H3242:I3242"/>
    <mergeCell ref="H3243:I3243"/>
    <mergeCell ref="H3263:I3263"/>
    <mergeCell ref="F3264:G3265"/>
    <mergeCell ref="H3264:I3265"/>
    <mergeCell ref="J3264:J3265"/>
    <mergeCell ref="K3264:K3265"/>
    <mergeCell ref="L3264:L3265"/>
    <mergeCell ref="L3259:L3260"/>
    <mergeCell ref="A3261:A3265"/>
    <mergeCell ref="F3261:G3261"/>
    <mergeCell ref="H3261:L3261"/>
    <mergeCell ref="B3262:B3263"/>
    <mergeCell ref="C3262:C3263"/>
    <mergeCell ref="D3262:D3263"/>
    <mergeCell ref="E3262:E3263"/>
    <mergeCell ref="F3262:G3263"/>
    <mergeCell ref="H3262:I3262"/>
    <mergeCell ref="H3257:I3257"/>
    <mergeCell ref="H3258:I3258"/>
    <mergeCell ref="F3259:G3260"/>
    <mergeCell ref="H3259:I3260"/>
    <mergeCell ref="J3259:J3260"/>
    <mergeCell ref="K3259:K3260"/>
    <mergeCell ref="K3254:K3255"/>
    <mergeCell ref="L3254:L3255"/>
    <mergeCell ref="A3256:A3260"/>
    <mergeCell ref="F3256:G3256"/>
    <mergeCell ref="H3256:L3256"/>
    <mergeCell ref="B3257:B3258"/>
    <mergeCell ref="C3257:C3258"/>
    <mergeCell ref="D3257:D3258"/>
    <mergeCell ref="E3257:E3258"/>
    <mergeCell ref="F3257:G3258"/>
    <mergeCell ref="F3252:G3253"/>
    <mergeCell ref="H3252:I3252"/>
    <mergeCell ref="H3253:I3253"/>
    <mergeCell ref="F3254:G3255"/>
    <mergeCell ref="H3254:I3255"/>
    <mergeCell ref="J3254:J3255"/>
    <mergeCell ref="J3274:J3275"/>
    <mergeCell ref="K3274:K3275"/>
    <mergeCell ref="L3274:L3275"/>
    <mergeCell ref="A3276:A3280"/>
    <mergeCell ref="F3276:G3276"/>
    <mergeCell ref="H3276:L3276"/>
    <mergeCell ref="B3277:B3278"/>
    <mergeCell ref="C3277:C3278"/>
    <mergeCell ref="D3277:D3278"/>
    <mergeCell ref="E3277:E3278"/>
    <mergeCell ref="D3272:D3273"/>
    <mergeCell ref="E3272:E3273"/>
    <mergeCell ref="F3272:G3273"/>
    <mergeCell ref="H3272:I3272"/>
    <mergeCell ref="H3273:I3273"/>
    <mergeCell ref="F3274:G3275"/>
    <mergeCell ref="H3274:I3275"/>
    <mergeCell ref="F3269:G3270"/>
    <mergeCell ref="H3269:I3270"/>
    <mergeCell ref="J3269:J3270"/>
    <mergeCell ref="K3269:K3270"/>
    <mergeCell ref="L3269:L3270"/>
    <mergeCell ref="A3271:A3275"/>
    <mergeCell ref="F3271:G3271"/>
    <mergeCell ref="H3271:L3271"/>
    <mergeCell ref="B3272:B3273"/>
    <mergeCell ref="C3272:C3273"/>
    <mergeCell ref="A3266:A3270"/>
    <mergeCell ref="F3266:G3266"/>
    <mergeCell ref="H3266:L3266"/>
    <mergeCell ref="B3267:B3268"/>
    <mergeCell ref="C3267:C3268"/>
    <mergeCell ref="D3267:D3268"/>
    <mergeCell ref="E3267:E3268"/>
    <mergeCell ref="F3267:G3268"/>
    <mergeCell ref="H3267:I3267"/>
    <mergeCell ref="H3268:I3268"/>
    <mergeCell ref="H3288:I3288"/>
    <mergeCell ref="F3289:G3290"/>
    <mergeCell ref="H3289:I3290"/>
    <mergeCell ref="J3289:J3290"/>
    <mergeCell ref="K3289:K3290"/>
    <mergeCell ref="L3289:L3290"/>
    <mergeCell ref="L3284:L3285"/>
    <mergeCell ref="A3286:A3290"/>
    <mergeCell ref="F3286:G3286"/>
    <mergeCell ref="H3286:L3286"/>
    <mergeCell ref="B3287:B3288"/>
    <mergeCell ref="C3287:C3288"/>
    <mergeCell ref="D3287:D3288"/>
    <mergeCell ref="E3287:E3288"/>
    <mergeCell ref="F3287:G3288"/>
    <mergeCell ref="H3287:I3287"/>
    <mergeCell ref="H3282:I3282"/>
    <mergeCell ref="H3283:I3283"/>
    <mergeCell ref="F3284:G3285"/>
    <mergeCell ref="H3284:I3285"/>
    <mergeCell ref="J3284:J3285"/>
    <mergeCell ref="K3284:K3285"/>
    <mergeCell ref="K3279:K3280"/>
    <mergeCell ref="L3279:L3280"/>
    <mergeCell ref="A3281:A3285"/>
    <mergeCell ref="F3281:G3281"/>
    <mergeCell ref="H3281:L3281"/>
    <mergeCell ref="B3282:B3283"/>
    <mergeCell ref="C3282:C3283"/>
    <mergeCell ref="D3282:D3283"/>
    <mergeCell ref="E3282:E3283"/>
    <mergeCell ref="F3282:G3283"/>
    <mergeCell ref="F3277:G3278"/>
    <mergeCell ref="H3277:I3277"/>
    <mergeCell ref="H3278:I3278"/>
    <mergeCell ref="F3279:G3280"/>
    <mergeCell ref="H3279:I3280"/>
    <mergeCell ref="J3279:J3280"/>
    <mergeCell ref="K3298:K3299"/>
    <mergeCell ref="L3298:L3299"/>
    <mergeCell ref="F3300:G3301"/>
    <mergeCell ref="H3300:I3301"/>
    <mergeCell ref="J3300:J3301"/>
    <mergeCell ref="K3300:K3301"/>
    <mergeCell ref="L3300:L3301"/>
    <mergeCell ref="D3297:D3299"/>
    <mergeCell ref="E3297:E3299"/>
    <mergeCell ref="F3297:G3299"/>
    <mergeCell ref="H3297:I3297"/>
    <mergeCell ref="H3298:I3299"/>
    <mergeCell ref="J3298:J3299"/>
    <mergeCell ref="F3294:G3295"/>
    <mergeCell ref="H3294:I3295"/>
    <mergeCell ref="J3294:J3295"/>
    <mergeCell ref="K3294:K3295"/>
    <mergeCell ref="L3294:L3295"/>
    <mergeCell ref="A3296:A3301"/>
    <mergeCell ref="F3296:G3296"/>
    <mergeCell ref="H3296:L3296"/>
    <mergeCell ref="B3297:B3299"/>
    <mergeCell ref="C3297:C3299"/>
    <mergeCell ref="A3291:A3295"/>
    <mergeCell ref="F3291:G3291"/>
    <mergeCell ref="H3291:L3291"/>
    <mergeCell ref="B3292:B3293"/>
    <mergeCell ref="C3292:C3293"/>
    <mergeCell ref="D3292:D3293"/>
    <mergeCell ref="E3292:E3293"/>
    <mergeCell ref="F3292:G3293"/>
    <mergeCell ref="H3292:I3292"/>
    <mergeCell ref="H3293:I3293"/>
    <mergeCell ref="F3313:G3314"/>
    <mergeCell ref="H3313:I3313"/>
    <mergeCell ref="H3314:I3314"/>
    <mergeCell ref="F3315:G3316"/>
    <mergeCell ref="H3315:I3316"/>
    <mergeCell ref="J3315:J3316"/>
    <mergeCell ref="J3310:J3311"/>
    <mergeCell ref="K3310:K3311"/>
    <mergeCell ref="L3310:L3311"/>
    <mergeCell ref="A3312:A3316"/>
    <mergeCell ref="F3312:G3312"/>
    <mergeCell ref="H3312:L3312"/>
    <mergeCell ref="B3313:B3314"/>
    <mergeCell ref="C3313:C3314"/>
    <mergeCell ref="D3313:D3314"/>
    <mergeCell ref="E3313:E3314"/>
    <mergeCell ref="D3308:D3309"/>
    <mergeCell ref="E3308:E3309"/>
    <mergeCell ref="F3308:G3309"/>
    <mergeCell ref="H3308:I3308"/>
    <mergeCell ref="H3309:I3309"/>
    <mergeCell ref="F3310:G3311"/>
    <mergeCell ref="H3310:I3311"/>
    <mergeCell ref="F3305:G3306"/>
    <mergeCell ref="H3305:I3306"/>
    <mergeCell ref="J3305:J3306"/>
    <mergeCell ref="K3305:K3306"/>
    <mergeCell ref="L3305:L3306"/>
    <mergeCell ref="A3307:A3311"/>
    <mergeCell ref="F3307:G3307"/>
    <mergeCell ref="H3307:L3307"/>
    <mergeCell ref="B3308:B3309"/>
    <mergeCell ref="C3308:C3309"/>
    <mergeCell ref="A3302:A3306"/>
    <mergeCell ref="F3302:G3302"/>
    <mergeCell ref="H3302:L3302"/>
    <mergeCell ref="B3303:B3304"/>
    <mergeCell ref="C3303:C3304"/>
    <mergeCell ref="D3303:D3304"/>
    <mergeCell ref="E3303:E3304"/>
    <mergeCell ref="F3303:G3304"/>
    <mergeCell ref="H3303:I3303"/>
    <mergeCell ref="H3304:I3304"/>
    <mergeCell ref="H3324:I3325"/>
    <mergeCell ref="J3324:J3325"/>
    <mergeCell ref="K3324:K3325"/>
    <mergeCell ref="L3324:L3325"/>
    <mergeCell ref="F3326:G3327"/>
    <mergeCell ref="H3326:I3327"/>
    <mergeCell ref="J3326:J3327"/>
    <mergeCell ref="K3326:K3327"/>
    <mergeCell ref="L3326:L3327"/>
    <mergeCell ref="L3320:L3321"/>
    <mergeCell ref="A3322:A3327"/>
    <mergeCell ref="F3322:G3322"/>
    <mergeCell ref="H3322:L3322"/>
    <mergeCell ref="B3323:B3325"/>
    <mergeCell ref="C3323:C3325"/>
    <mergeCell ref="D3323:D3325"/>
    <mergeCell ref="E3323:E3325"/>
    <mergeCell ref="F3323:G3325"/>
    <mergeCell ref="H3323:I3323"/>
    <mergeCell ref="H3318:I3318"/>
    <mergeCell ref="H3319:I3319"/>
    <mergeCell ref="F3320:G3321"/>
    <mergeCell ref="H3320:I3321"/>
    <mergeCell ref="J3320:J3321"/>
    <mergeCell ref="K3320:K3321"/>
    <mergeCell ref="K3315:K3316"/>
    <mergeCell ref="L3315:L3316"/>
    <mergeCell ref="A3317:A3321"/>
    <mergeCell ref="F3317:G3317"/>
    <mergeCell ref="H3317:L3317"/>
    <mergeCell ref="B3318:B3319"/>
    <mergeCell ref="C3318:C3319"/>
    <mergeCell ref="D3318:D3319"/>
    <mergeCell ref="E3318:E3319"/>
    <mergeCell ref="F3318:G3319"/>
    <mergeCell ref="J3336:J3337"/>
    <mergeCell ref="K3336:K3337"/>
    <mergeCell ref="L3336:L3337"/>
    <mergeCell ref="A3338:A3342"/>
    <mergeCell ref="F3338:G3338"/>
    <mergeCell ref="H3338:L3338"/>
    <mergeCell ref="B3339:B3340"/>
    <mergeCell ref="C3339:C3340"/>
    <mergeCell ref="D3339:D3340"/>
    <mergeCell ref="E3339:E3340"/>
    <mergeCell ref="D3334:D3335"/>
    <mergeCell ref="E3334:E3335"/>
    <mergeCell ref="F3334:G3335"/>
    <mergeCell ref="H3334:I3334"/>
    <mergeCell ref="H3335:I3335"/>
    <mergeCell ref="F3336:G3337"/>
    <mergeCell ref="H3336:I3337"/>
    <mergeCell ref="F3331:G3332"/>
    <mergeCell ref="H3331:I3332"/>
    <mergeCell ref="J3331:J3332"/>
    <mergeCell ref="K3331:K3332"/>
    <mergeCell ref="L3331:L3332"/>
    <mergeCell ref="A3333:A3337"/>
    <mergeCell ref="F3333:G3333"/>
    <mergeCell ref="H3333:L3333"/>
    <mergeCell ref="B3334:B3335"/>
    <mergeCell ref="C3334:C3335"/>
    <mergeCell ref="A3328:A3332"/>
    <mergeCell ref="F3328:G3328"/>
    <mergeCell ref="H3328:L3328"/>
    <mergeCell ref="B3329:B3330"/>
    <mergeCell ref="C3329:C3330"/>
    <mergeCell ref="D3329:D3330"/>
    <mergeCell ref="E3329:E3330"/>
    <mergeCell ref="F3329:G3330"/>
    <mergeCell ref="H3329:I3329"/>
    <mergeCell ref="H3330:I3330"/>
    <mergeCell ref="H3350:I3350"/>
    <mergeCell ref="F3351:G3352"/>
    <mergeCell ref="H3351:I3352"/>
    <mergeCell ref="J3351:J3352"/>
    <mergeCell ref="K3351:K3352"/>
    <mergeCell ref="L3351:L3352"/>
    <mergeCell ref="L3346:L3347"/>
    <mergeCell ref="A3348:A3352"/>
    <mergeCell ref="F3348:G3348"/>
    <mergeCell ref="H3348:L3348"/>
    <mergeCell ref="B3349:B3350"/>
    <mergeCell ref="C3349:C3350"/>
    <mergeCell ref="D3349:D3350"/>
    <mergeCell ref="E3349:E3350"/>
    <mergeCell ref="F3349:G3350"/>
    <mergeCell ref="H3349:I3349"/>
    <mergeCell ref="H3344:I3344"/>
    <mergeCell ref="H3345:I3345"/>
    <mergeCell ref="F3346:G3347"/>
    <mergeCell ref="H3346:I3347"/>
    <mergeCell ref="J3346:J3347"/>
    <mergeCell ref="K3346:K3347"/>
    <mergeCell ref="K3341:K3342"/>
    <mergeCell ref="L3341:L3342"/>
    <mergeCell ref="A3343:A3347"/>
    <mergeCell ref="F3343:G3343"/>
    <mergeCell ref="H3343:L3343"/>
    <mergeCell ref="B3344:B3345"/>
    <mergeCell ref="C3344:C3345"/>
    <mergeCell ref="D3344:D3345"/>
    <mergeCell ref="E3344:E3345"/>
    <mergeCell ref="F3344:G3345"/>
    <mergeCell ref="F3339:G3340"/>
    <mergeCell ref="H3339:I3339"/>
    <mergeCell ref="H3340:I3340"/>
    <mergeCell ref="F3341:G3342"/>
    <mergeCell ref="H3341:I3342"/>
    <mergeCell ref="J3341:J3342"/>
    <mergeCell ref="K3360:K3361"/>
    <mergeCell ref="L3360:L3361"/>
    <mergeCell ref="F3362:G3363"/>
    <mergeCell ref="H3362:I3363"/>
    <mergeCell ref="J3362:J3363"/>
    <mergeCell ref="K3362:K3363"/>
    <mergeCell ref="L3362:L3363"/>
    <mergeCell ref="D3359:D3361"/>
    <mergeCell ref="E3359:E3361"/>
    <mergeCell ref="F3359:G3361"/>
    <mergeCell ref="H3359:I3359"/>
    <mergeCell ref="H3360:I3361"/>
    <mergeCell ref="J3360:J3361"/>
    <mergeCell ref="F3356:G3357"/>
    <mergeCell ref="H3356:I3357"/>
    <mergeCell ref="J3356:J3357"/>
    <mergeCell ref="K3356:K3357"/>
    <mergeCell ref="L3356:L3357"/>
    <mergeCell ref="A3358:A3363"/>
    <mergeCell ref="F3358:G3358"/>
    <mergeCell ref="H3358:L3358"/>
    <mergeCell ref="B3359:B3361"/>
    <mergeCell ref="C3359:C3361"/>
    <mergeCell ref="A3353:A3357"/>
    <mergeCell ref="F3353:G3353"/>
    <mergeCell ref="H3353:L3353"/>
    <mergeCell ref="B3354:B3355"/>
    <mergeCell ref="C3354:C3355"/>
    <mergeCell ref="D3354:D3355"/>
    <mergeCell ref="E3354:E3355"/>
    <mergeCell ref="F3354:G3355"/>
    <mergeCell ref="H3354:I3354"/>
    <mergeCell ref="H3355:I3355"/>
    <mergeCell ref="F3373:G3374"/>
    <mergeCell ref="H3373:I3374"/>
    <mergeCell ref="J3373:J3374"/>
    <mergeCell ref="K3373:K3374"/>
    <mergeCell ref="L3373:L3374"/>
    <mergeCell ref="A3375:A3379"/>
    <mergeCell ref="F3375:G3375"/>
    <mergeCell ref="H3375:L3375"/>
    <mergeCell ref="B3376:B3377"/>
    <mergeCell ref="C3376:C3377"/>
    <mergeCell ref="A3370:A3374"/>
    <mergeCell ref="F3370:G3370"/>
    <mergeCell ref="H3370:L3370"/>
    <mergeCell ref="B3371:B3372"/>
    <mergeCell ref="C3371:C3372"/>
    <mergeCell ref="D3371:D3372"/>
    <mergeCell ref="E3371:E3372"/>
    <mergeCell ref="F3371:G3372"/>
    <mergeCell ref="H3371:I3371"/>
    <mergeCell ref="H3372:I3372"/>
    <mergeCell ref="J3366:J3367"/>
    <mergeCell ref="K3366:K3367"/>
    <mergeCell ref="L3366:L3367"/>
    <mergeCell ref="F3368:G3369"/>
    <mergeCell ref="H3368:I3369"/>
    <mergeCell ref="J3368:J3369"/>
    <mergeCell ref="K3368:K3369"/>
    <mergeCell ref="L3368:L3369"/>
    <mergeCell ref="A3364:A3369"/>
    <mergeCell ref="F3364:G3364"/>
    <mergeCell ref="H3364:L3364"/>
    <mergeCell ref="B3365:B3367"/>
    <mergeCell ref="C3365:C3367"/>
    <mergeCell ref="D3365:D3367"/>
    <mergeCell ref="E3365:E3367"/>
    <mergeCell ref="F3365:G3367"/>
    <mergeCell ref="H3365:I3365"/>
    <mergeCell ref="H3366:I3367"/>
    <mergeCell ref="H3386:I3386"/>
    <mergeCell ref="H3387:I3387"/>
    <mergeCell ref="F3388:G3389"/>
    <mergeCell ref="H3388:I3389"/>
    <mergeCell ref="J3388:J3389"/>
    <mergeCell ref="K3388:K3389"/>
    <mergeCell ref="K3383:K3384"/>
    <mergeCell ref="L3383:L3384"/>
    <mergeCell ref="A3385:A3389"/>
    <mergeCell ref="F3385:G3385"/>
    <mergeCell ref="H3385:L3385"/>
    <mergeCell ref="B3386:B3387"/>
    <mergeCell ref="C3386:C3387"/>
    <mergeCell ref="D3386:D3387"/>
    <mergeCell ref="E3386:E3387"/>
    <mergeCell ref="F3386:G3387"/>
    <mergeCell ref="F3381:G3382"/>
    <mergeCell ref="H3381:I3381"/>
    <mergeCell ref="H3382:I3382"/>
    <mergeCell ref="F3383:G3384"/>
    <mergeCell ref="H3383:I3384"/>
    <mergeCell ref="J3383:J3384"/>
    <mergeCell ref="J3378:J3379"/>
    <mergeCell ref="K3378:K3379"/>
    <mergeCell ref="L3378:L3379"/>
    <mergeCell ref="A3380:A3384"/>
    <mergeCell ref="F3380:G3380"/>
    <mergeCell ref="H3380:L3380"/>
    <mergeCell ref="B3381:B3382"/>
    <mergeCell ref="C3381:C3382"/>
    <mergeCell ref="D3381:D3382"/>
    <mergeCell ref="E3381:E3382"/>
    <mergeCell ref="D3376:D3377"/>
    <mergeCell ref="E3376:E3377"/>
    <mergeCell ref="F3376:G3377"/>
    <mergeCell ref="H3376:I3376"/>
    <mergeCell ref="H3377:I3377"/>
    <mergeCell ref="F3378:G3379"/>
    <mergeCell ref="H3378:I3379"/>
    <mergeCell ref="J3397:J3398"/>
    <mergeCell ref="K3397:K3398"/>
    <mergeCell ref="L3397:L3398"/>
    <mergeCell ref="F3399:G3400"/>
    <mergeCell ref="H3399:I3400"/>
    <mergeCell ref="J3399:J3400"/>
    <mergeCell ref="K3399:K3400"/>
    <mergeCell ref="L3399:L3400"/>
    <mergeCell ref="A3395:A3400"/>
    <mergeCell ref="F3395:G3395"/>
    <mergeCell ref="H3395:L3395"/>
    <mergeCell ref="B3396:B3398"/>
    <mergeCell ref="C3396:C3398"/>
    <mergeCell ref="D3396:D3398"/>
    <mergeCell ref="E3396:E3398"/>
    <mergeCell ref="F3396:G3398"/>
    <mergeCell ref="H3396:I3396"/>
    <mergeCell ref="H3397:I3398"/>
    <mergeCell ref="H3392:I3392"/>
    <mergeCell ref="F3393:G3394"/>
    <mergeCell ref="H3393:I3394"/>
    <mergeCell ref="J3393:J3394"/>
    <mergeCell ref="K3393:K3394"/>
    <mergeCell ref="L3393:L3394"/>
    <mergeCell ref="L3388:L3389"/>
    <mergeCell ref="A3390:A3394"/>
    <mergeCell ref="F3390:G3390"/>
    <mergeCell ref="H3390:L3390"/>
    <mergeCell ref="B3391:B3392"/>
    <mergeCell ref="C3391:C3392"/>
    <mergeCell ref="D3391:D3392"/>
    <mergeCell ref="E3391:E3392"/>
    <mergeCell ref="F3391:G3392"/>
    <mergeCell ref="H3391:I3391"/>
    <mergeCell ref="J3409:J3410"/>
    <mergeCell ref="K3409:K3410"/>
    <mergeCell ref="L3409:L3410"/>
    <mergeCell ref="F3411:G3412"/>
    <mergeCell ref="H3411:I3412"/>
    <mergeCell ref="J3411:J3412"/>
    <mergeCell ref="K3411:K3412"/>
    <mergeCell ref="L3411:L3412"/>
    <mergeCell ref="A3407:A3412"/>
    <mergeCell ref="F3407:G3407"/>
    <mergeCell ref="H3407:L3407"/>
    <mergeCell ref="B3408:B3410"/>
    <mergeCell ref="C3408:C3410"/>
    <mergeCell ref="D3408:D3410"/>
    <mergeCell ref="E3408:E3410"/>
    <mergeCell ref="F3408:G3410"/>
    <mergeCell ref="H3408:I3408"/>
    <mergeCell ref="H3409:I3410"/>
    <mergeCell ref="J3403:J3404"/>
    <mergeCell ref="K3403:K3404"/>
    <mergeCell ref="L3403:L3404"/>
    <mergeCell ref="F3405:G3406"/>
    <mergeCell ref="H3405:I3406"/>
    <mergeCell ref="J3405:J3406"/>
    <mergeCell ref="K3405:K3406"/>
    <mergeCell ref="L3405:L3406"/>
    <mergeCell ref="A3401:A3406"/>
    <mergeCell ref="F3401:G3401"/>
    <mergeCell ref="H3401:L3401"/>
    <mergeCell ref="B3402:B3404"/>
    <mergeCell ref="C3402:C3404"/>
    <mergeCell ref="D3402:D3404"/>
    <mergeCell ref="E3402:E3404"/>
    <mergeCell ref="F3402:G3404"/>
    <mergeCell ref="H3402:I3402"/>
    <mergeCell ref="H3403:I3404"/>
    <mergeCell ref="K3420:K3421"/>
    <mergeCell ref="L3420:L3421"/>
    <mergeCell ref="F3422:G3423"/>
    <mergeCell ref="H3422:I3423"/>
    <mergeCell ref="J3422:J3423"/>
    <mergeCell ref="K3422:K3423"/>
    <mergeCell ref="L3422:L3423"/>
    <mergeCell ref="D3419:D3421"/>
    <mergeCell ref="E3419:E3421"/>
    <mergeCell ref="F3419:G3421"/>
    <mergeCell ref="H3419:I3419"/>
    <mergeCell ref="H3420:I3421"/>
    <mergeCell ref="J3420:J3421"/>
    <mergeCell ref="F3416:G3417"/>
    <mergeCell ref="H3416:I3417"/>
    <mergeCell ref="J3416:J3417"/>
    <mergeCell ref="K3416:K3417"/>
    <mergeCell ref="L3416:L3417"/>
    <mergeCell ref="A3418:A3423"/>
    <mergeCell ref="F3418:G3418"/>
    <mergeCell ref="H3418:L3418"/>
    <mergeCell ref="B3419:B3421"/>
    <mergeCell ref="C3419:C3421"/>
    <mergeCell ref="A3413:A3417"/>
    <mergeCell ref="F3413:G3413"/>
    <mergeCell ref="H3413:L3413"/>
    <mergeCell ref="B3414:B3415"/>
    <mergeCell ref="C3414:C3415"/>
    <mergeCell ref="D3414:D3415"/>
    <mergeCell ref="E3414:E3415"/>
    <mergeCell ref="F3414:G3415"/>
    <mergeCell ref="H3414:I3414"/>
    <mergeCell ref="H3415:I3415"/>
    <mergeCell ref="J3432:J3433"/>
    <mergeCell ref="K3432:K3433"/>
    <mergeCell ref="L3432:L3433"/>
    <mergeCell ref="F3434:G3435"/>
    <mergeCell ref="H3434:I3435"/>
    <mergeCell ref="J3434:J3435"/>
    <mergeCell ref="K3434:K3435"/>
    <mergeCell ref="L3434:L3435"/>
    <mergeCell ref="A3430:A3435"/>
    <mergeCell ref="F3430:G3430"/>
    <mergeCell ref="H3430:L3430"/>
    <mergeCell ref="B3431:B3433"/>
    <mergeCell ref="C3431:C3433"/>
    <mergeCell ref="D3431:D3433"/>
    <mergeCell ref="E3431:E3433"/>
    <mergeCell ref="F3431:G3433"/>
    <mergeCell ref="H3431:I3431"/>
    <mergeCell ref="H3432:I3433"/>
    <mergeCell ref="J3426:J3427"/>
    <mergeCell ref="K3426:K3427"/>
    <mergeCell ref="L3426:L3427"/>
    <mergeCell ref="F3428:G3429"/>
    <mergeCell ref="H3428:I3429"/>
    <mergeCell ref="J3428:J3429"/>
    <mergeCell ref="K3428:K3429"/>
    <mergeCell ref="L3428:L3429"/>
    <mergeCell ref="A3424:A3429"/>
    <mergeCell ref="F3424:G3424"/>
    <mergeCell ref="H3424:L3424"/>
    <mergeCell ref="B3425:B3427"/>
    <mergeCell ref="C3425:C3427"/>
    <mergeCell ref="D3425:D3427"/>
    <mergeCell ref="E3425:E3427"/>
    <mergeCell ref="F3425:G3427"/>
    <mergeCell ref="H3425:I3425"/>
    <mergeCell ref="H3426:I3427"/>
    <mergeCell ref="K3443:K3444"/>
    <mergeCell ref="L3443:L3444"/>
    <mergeCell ref="F3445:G3446"/>
    <mergeCell ref="H3445:I3446"/>
    <mergeCell ref="J3445:J3446"/>
    <mergeCell ref="K3445:K3446"/>
    <mergeCell ref="L3445:L3446"/>
    <mergeCell ref="D3442:D3444"/>
    <mergeCell ref="E3442:E3444"/>
    <mergeCell ref="F3442:G3444"/>
    <mergeCell ref="H3442:I3442"/>
    <mergeCell ref="H3443:I3444"/>
    <mergeCell ref="J3443:J3444"/>
    <mergeCell ref="F3439:G3440"/>
    <mergeCell ref="H3439:I3440"/>
    <mergeCell ref="J3439:J3440"/>
    <mergeCell ref="K3439:K3440"/>
    <mergeCell ref="L3439:L3440"/>
    <mergeCell ref="A3441:A3446"/>
    <mergeCell ref="F3441:G3441"/>
    <mergeCell ref="H3441:L3441"/>
    <mergeCell ref="B3442:B3444"/>
    <mergeCell ref="C3442:C3444"/>
    <mergeCell ref="A3436:A3440"/>
    <mergeCell ref="F3436:G3436"/>
    <mergeCell ref="H3436:L3436"/>
    <mergeCell ref="B3437:B3438"/>
    <mergeCell ref="C3437:C3438"/>
    <mergeCell ref="D3437:D3438"/>
    <mergeCell ref="E3437:E3438"/>
    <mergeCell ref="F3437:G3438"/>
    <mergeCell ref="H3437:I3437"/>
    <mergeCell ref="H3438:I3438"/>
    <mergeCell ref="F3456:G3457"/>
    <mergeCell ref="H3456:I3457"/>
    <mergeCell ref="J3456:J3457"/>
    <mergeCell ref="K3456:K3457"/>
    <mergeCell ref="L3456:L3457"/>
    <mergeCell ref="A3458:A3463"/>
    <mergeCell ref="F3458:G3458"/>
    <mergeCell ref="H3458:L3458"/>
    <mergeCell ref="B3459:B3461"/>
    <mergeCell ref="C3459:C3461"/>
    <mergeCell ref="A3453:A3457"/>
    <mergeCell ref="F3453:G3453"/>
    <mergeCell ref="H3453:L3453"/>
    <mergeCell ref="B3454:B3455"/>
    <mergeCell ref="C3454:C3455"/>
    <mergeCell ref="D3454:D3455"/>
    <mergeCell ref="E3454:E3455"/>
    <mergeCell ref="F3454:G3455"/>
    <mergeCell ref="H3454:I3454"/>
    <mergeCell ref="H3455:I3455"/>
    <mergeCell ref="J3449:J3450"/>
    <mergeCell ref="K3449:K3450"/>
    <mergeCell ref="L3449:L3450"/>
    <mergeCell ref="F3451:G3452"/>
    <mergeCell ref="H3451:I3452"/>
    <mergeCell ref="J3451:J3452"/>
    <mergeCell ref="K3451:K3452"/>
    <mergeCell ref="L3451:L3452"/>
    <mergeCell ref="A3447:A3452"/>
    <mergeCell ref="F3447:G3447"/>
    <mergeCell ref="H3447:L3447"/>
    <mergeCell ref="B3448:B3450"/>
    <mergeCell ref="C3448:C3450"/>
    <mergeCell ref="D3448:D3450"/>
    <mergeCell ref="E3448:E3450"/>
    <mergeCell ref="F3448:G3450"/>
    <mergeCell ref="H3448:I3448"/>
    <mergeCell ref="H3449:I3450"/>
    <mergeCell ref="F3467:G3468"/>
    <mergeCell ref="H3467:I3468"/>
    <mergeCell ref="J3467:J3468"/>
    <mergeCell ref="K3467:K3468"/>
    <mergeCell ref="L3467:L3468"/>
    <mergeCell ref="A3469:A3473"/>
    <mergeCell ref="F3469:G3469"/>
    <mergeCell ref="H3469:L3469"/>
    <mergeCell ref="B3470:B3471"/>
    <mergeCell ref="C3470:C3471"/>
    <mergeCell ref="A3464:A3468"/>
    <mergeCell ref="F3464:G3464"/>
    <mergeCell ref="H3464:L3464"/>
    <mergeCell ref="B3465:B3466"/>
    <mergeCell ref="C3465:C3466"/>
    <mergeCell ref="D3465:D3466"/>
    <mergeCell ref="E3465:E3466"/>
    <mergeCell ref="F3465:G3466"/>
    <mergeCell ref="H3465:I3465"/>
    <mergeCell ref="H3466:I3466"/>
    <mergeCell ref="K3460:K3461"/>
    <mergeCell ref="L3460:L3461"/>
    <mergeCell ref="F3462:G3463"/>
    <mergeCell ref="H3462:I3463"/>
    <mergeCell ref="J3462:J3463"/>
    <mergeCell ref="K3462:K3463"/>
    <mergeCell ref="L3462:L3463"/>
    <mergeCell ref="D3459:D3461"/>
    <mergeCell ref="E3459:E3461"/>
    <mergeCell ref="F3459:G3461"/>
    <mergeCell ref="H3459:I3459"/>
    <mergeCell ref="H3460:I3461"/>
    <mergeCell ref="J3460:J3461"/>
    <mergeCell ref="H3480:I3480"/>
    <mergeCell ref="H3481:I3481"/>
    <mergeCell ref="F3482:G3483"/>
    <mergeCell ref="H3482:I3483"/>
    <mergeCell ref="J3482:J3483"/>
    <mergeCell ref="K3482:K3483"/>
    <mergeCell ref="K3477:K3478"/>
    <mergeCell ref="L3477:L3478"/>
    <mergeCell ref="A3479:A3483"/>
    <mergeCell ref="F3479:G3479"/>
    <mergeCell ref="H3479:L3479"/>
    <mergeCell ref="B3480:B3481"/>
    <mergeCell ref="C3480:C3481"/>
    <mergeCell ref="D3480:D3481"/>
    <mergeCell ref="E3480:E3481"/>
    <mergeCell ref="F3480:G3481"/>
    <mergeCell ref="F3475:G3476"/>
    <mergeCell ref="H3475:I3475"/>
    <mergeCell ref="H3476:I3476"/>
    <mergeCell ref="F3477:G3478"/>
    <mergeCell ref="H3477:I3478"/>
    <mergeCell ref="J3477:J3478"/>
    <mergeCell ref="J3472:J3473"/>
    <mergeCell ref="K3472:K3473"/>
    <mergeCell ref="L3472:L3473"/>
    <mergeCell ref="A3474:A3478"/>
    <mergeCell ref="F3474:G3474"/>
    <mergeCell ref="H3474:L3474"/>
    <mergeCell ref="B3475:B3476"/>
    <mergeCell ref="C3475:C3476"/>
    <mergeCell ref="D3475:D3476"/>
    <mergeCell ref="E3475:E3476"/>
    <mergeCell ref="D3470:D3471"/>
    <mergeCell ref="E3470:E3471"/>
    <mergeCell ref="F3470:G3471"/>
    <mergeCell ref="H3470:I3470"/>
    <mergeCell ref="H3471:I3471"/>
    <mergeCell ref="F3472:G3473"/>
    <mergeCell ref="H3472:I3473"/>
    <mergeCell ref="F3493:G3494"/>
    <mergeCell ref="H3493:I3494"/>
    <mergeCell ref="J3493:J3494"/>
    <mergeCell ref="K3493:K3494"/>
    <mergeCell ref="L3493:L3494"/>
    <mergeCell ref="A3495:A3499"/>
    <mergeCell ref="F3495:G3495"/>
    <mergeCell ref="H3495:L3495"/>
    <mergeCell ref="B3496:B3497"/>
    <mergeCell ref="C3496:C3497"/>
    <mergeCell ref="A3490:A3494"/>
    <mergeCell ref="F3490:G3490"/>
    <mergeCell ref="H3490:L3490"/>
    <mergeCell ref="B3491:B3492"/>
    <mergeCell ref="C3491:C3492"/>
    <mergeCell ref="D3491:D3492"/>
    <mergeCell ref="E3491:E3492"/>
    <mergeCell ref="F3491:G3492"/>
    <mergeCell ref="H3491:I3491"/>
    <mergeCell ref="H3492:I3492"/>
    <mergeCell ref="H3486:I3487"/>
    <mergeCell ref="J3486:J3487"/>
    <mergeCell ref="K3486:K3487"/>
    <mergeCell ref="L3486:L3487"/>
    <mergeCell ref="F3488:G3489"/>
    <mergeCell ref="H3488:I3489"/>
    <mergeCell ref="J3488:J3489"/>
    <mergeCell ref="K3488:K3489"/>
    <mergeCell ref="L3488:L3489"/>
    <mergeCell ref="L3482:L3483"/>
    <mergeCell ref="A3484:A3489"/>
    <mergeCell ref="F3484:G3484"/>
    <mergeCell ref="H3484:L3484"/>
    <mergeCell ref="B3485:B3487"/>
    <mergeCell ref="C3485:C3487"/>
    <mergeCell ref="D3485:D3487"/>
    <mergeCell ref="E3485:E3487"/>
    <mergeCell ref="F3485:G3487"/>
    <mergeCell ref="H3485:I3485"/>
    <mergeCell ref="H3506:I3506"/>
    <mergeCell ref="H3507:I3507"/>
    <mergeCell ref="F3508:G3509"/>
    <mergeCell ref="H3508:I3509"/>
    <mergeCell ref="J3508:J3509"/>
    <mergeCell ref="K3508:K3509"/>
    <mergeCell ref="K3503:K3504"/>
    <mergeCell ref="L3503:L3504"/>
    <mergeCell ref="A3505:A3509"/>
    <mergeCell ref="F3505:G3505"/>
    <mergeCell ref="H3505:L3505"/>
    <mergeCell ref="B3506:B3507"/>
    <mergeCell ref="C3506:C3507"/>
    <mergeCell ref="D3506:D3507"/>
    <mergeCell ref="E3506:E3507"/>
    <mergeCell ref="F3506:G3507"/>
    <mergeCell ref="F3501:G3502"/>
    <mergeCell ref="H3501:I3501"/>
    <mergeCell ref="H3502:I3502"/>
    <mergeCell ref="F3503:G3504"/>
    <mergeCell ref="H3503:I3504"/>
    <mergeCell ref="J3503:J3504"/>
    <mergeCell ref="J3498:J3499"/>
    <mergeCell ref="K3498:K3499"/>
    <mergeCell ref="L3498:L3499"/>
    <mergeCell ref="A3500:A3504"/>
    <mergeCell ref="F3500:G3500"/>
    <mergeCell ref="H3500:L3500"/>
    <mergeCell ref="B3501:B3502"/>
    <mergeCell ref="C3501:C3502"/>
    <mergeCell ref="D3501:D3502"/>
    <mergeCell ref="E3501:E3502"/>
    <mergeCell ref="D3496:D3497"/>
    <mergeCell ref="E3496:E3497"/>
    <mergeCell ref="F3496:G3497"/>
    <mergeCell ref="H3496:I3496"/>
    <mergeCell ref="H3497:I3497"/>
    <mergeCell ref="F3498:G3499"/>
    <mergeCell ref="H3498:I3499"/>
    <mergeCell ref="F3518:G3519"/>
    <mergeCell ref="H3518:I3519"/>
    <mergeCell ref="J3518:J3519"/>
    <mergeCell ref="K3518:K3519"/>
    <mergeCell ref="L3518:L3519"/>
    <mergeCell ref="A3520:A3525"/>
    <mergeCell ref="F3520:G3520"/>
    <mergeCell ref="H3520:L3520"/>
    <mergeCell ref="B3521:B3523"/>
    <mergeCell ref="C3521:C3523"/>
    <mergeCell ref="A3515:A3519"/>
    <mergeCell ref="F3515:G3515"/>
    <mergeCell ref="H3515:L3515"/>
    <mergeCell ref="B3516:B3517"/>
    <mergeCell ref="C3516:C3517"/>
    <mergeCell ref="D3516:D3517"/>
    <mergeCell ref="E3516:E3517"/>
    <mergeCell ref="F3516:G3517"/>
    <mergeCell ref="H3516:I3516"/>
    <mergeCell ref="H3517:I3517"/>
    <mergeCell ref="H3512:I3512"/>
    <mergeCell ref="F3513:G3514"/>
    <mergeCell ref="H3513:I3514"/>
    <mergeCell ref="J3513:J3514"/>
    <mergeCell ref="K3513:K3514"/>
    <mergeCell ref="L3513:L3514"/>
    <mergeCell ref="L3508:L3509"/>
    <mergeCell ref="A3510:A3514"/>
    <mergeCell ref="F3510:G3510"/>
    <mergeCell ref="H3510:L3510"/>
    <mergeCell ref="B3511:B3512"/>
    <mergeCell ref="C3511:C3512"/>
    <mergeCell ref="D3511:D3512"/>
    <mergeCell ref="E3511:E3512"/>
    <mergeCell ref="F3511:G3512"/>
    <mergeCell ref="H3511:I3511"/>
    <mergeCell ref="F3529:G3530"/>
    <mergeCell ref="H3529:I3530"/>
    <mergeCell ref="J3529:J3530"/>
    <mergeCell ref="K3529:K3530"/>
    <mergeCell ref="L3529:L3530"/>
    <mergeCell ref="A3531:A3537"/>
    <mergeCell ref="F3531:G3531"/>
    <mergeCell ref="H3531:L3531"/>
    <mergeCell ref="B3532:B3535"/>
    <mergeCell ref="C3532:C3535"/>
    <mergeCell ref="A3526:A3530"/>
    <mergeCell ref="F3526:G3526"/>
    <mergeCell ref="H3526:L3526"/>
    <mergeCell ref="B3527:B3528"/>
    <mergeCell ref="C3527:C3528"/>
    <mergeCell ref="D3527:D3528"/>
    <mergeCell ref="E3527:E3528"/>
    <mergeCell ref="F3527:G3528"/>
    <mergeCell ref="H3527:I3527"/>
    <mergeCell ref="H3528:I3528"/>
    <mergeCell ref="K3522:K3523"/>
    <mergeCell ref="L3522:L3523"/>
    <mergeCell ref="F3524:G3525"/>
    <mergeCell ref="H3524:I3525"/>
    <mergeCell ref="J3524:J3525"/>
    <mergeCell ref="K3524:K3525"/>
    <mergeCell ref="L3524:L3525"/>
    <mergeCell ref="D3521:D3523"/>
    <mergeCell ref="E3521:E3523"/>
    <mergeCell ref="F3521:G3523"/>
    <mergeCell ref="H3521:I3521"/>
    <mergeCell ref="H3522:I3523"/>
    <mergeCell ref="J3522:J3523"/>
    <mergeCell ref="F3541:G3542"/>
    <mergeCell ref="H3541:I3542"/>
    <mergeCell ref="J3541:J3542"/>
    <mergeCell ref="K3541:K3542"/>
    <mergeCell ref="L3541:L3542"/>
    <mergeCell ref="A3543:A3547"/>
    <mergeCell ref="F3543:G3543"/>
    <mergeCell ref="H3543:L3543"/>
    <mergeCell ref="B3544:B3545"/>
    <mergeCell ref="C3544:C3545"/>
    <mergeCell ref="A3538:A3542"/>
    <mergeCell ref="F3538:G3538"/>
    <mergeCell ref="H3538:L3538"/>
    <mergeCell ref="B3539:B3540"/>
    <mergeCell ref="C3539:C3540"/>
    <mergeCell ref="D3539:D3540"/>
    <mergeCell ref="E3539:E3540"/>
    <mergeCell ref="F3539:G3540"/>
    <mergeCell ref="H3539:I3539"/>
    <mergeCell ref="H3540:I3540"/>
    <mergeCell ref="K3533:K3535"/>
    <mergeCell ref="L3533:L3535"/>
    <mergeCell ref="F3536:G3537"/>
    <mergeCell ref="H3536:I3537"/>
    <mergeCell ref="J3536:J3537"/>
    <mergeCell ref="K3536:K3537"/>
    <mergeCell ref="L3536:L3537"/>
    <mergeCell ref="D3532:D3535"/>
    <mergeCell ref="E3532:E3535"/>
    <mergeCell ref="F3532:G3535"/>
    <mergeCell ref="H3532:I3532"/>
    <mergeCell ref="H3533:I3535"/>
    <mergeCell ref="J3533:J3535"/>
    <mergeCell ref="H3554:I3554"/>
    <mergeCell ref="H3555:I3555"/>
    <mergeCell ref="F3556:G3557"/>
    <mergeCell ref="H3556:I3557"/>
    <mergeCell ref="J3556:J3557"/>
    <mergeCell ref="K3556:K3557"/>
    <mergeCell ref="K3551:K3552"/>
    <mergeCell ref="L3551:L3552"/>
    <mergeCell ref="A3553:A3557"/>
    <mergeCell ref="F3553:G3553"/>
    <mergeCell ref="H3553:L3553"/>
    <mergeCell ref="B3554:B3555"/>
    <mergeCell ref="C3554:C3555"/>
    <mergeCell ref="D3554:D3555"/>
    <mergeCell ref="E3554:E3555"/>
    <mergeCell ref="F3554:G3555"/>
    <mergeCell ref="F3549:G3550"/>
    <mergeCell ref="H3549:I3549"/>
    <mergeCell ref="H3550:I3550"/>
    <mergeCell ref="F3551:G3552"/>
    <mergeCell ref="H3551:I3552"/>
    <mergeCell ref="J3551:J3552"/>
    <mergeCell ref="J3546:J3547"/>
    <mergeCell ref="K3546:K3547"/>
    <mergeCell ref="L3546:L3547"/>
    <mergeCell ref="A3548:A3552"/>
    <mergeCell ref="F3548:G3548"/>
    <mergeCell ref="H3548:L3548"/>
    <mergeCell ref="B3549:B3550"/>
    <mergeCell ref="C3549:C3550"/>
    <mergeCell ref="D3549:D3550"/>
    <mergeCell ref="E3549:E3550"/>
    <mergeCell ref="D3544:D3545"/>
    <mergeCell ref="E3544:E3545"/>
    <mergeCell ref="F3544:G3545"/>
    <mergeCell ref="H3544:I3544"/>
    <mergeCell ref="H3545:I3545"/>
    <mergeCell ref="F3546:G3547"/>
    <mergeCell ref="H3546:I3547"/>
    <mergeCell ref="J3565:J3566"/>
    <mergeCell ref="K3565:K3566"/>
    <mergeCell ref="L3565:L3566"/>
    <mergeCell ref="F3567:G3568"/>
    <mergeCell ref="H3567:I3568"/>
    <mergeCell ref="J3567:J3568"/>
    <mergeCell ref="K3567:K3568"/>
    <mergeCell ref="L3567:L3568"/>
    <mergeCell ref="A3563:A3568"/>
    <mergeCell ref="F3563:G3563"/>
    <mergeCell ref="H3563:L3563"/>
    <mergeCell ref="B3564:B3566"/>
    <mergeCell ref="C3564:C3566"/>
    <mergeCell ref="D3564:D3566"/>
    <mergeCell ref="E3564:E3566"/>
    <mergeCell ref="F3564:G3566"/>
    <mergeCell ref="H3564:I3564"/>
    <mergeCell ref="H3565:I3566"/>
    <mergeCell ref="H3560:I3560"/>
    <mergeCell ref="F3561:G3562"/>
    <mergeCell ref="H3561:I3562"/>
    <mergeCell ref="J3561:J3562"/>
    <mergeCell ref="K3561:K3562"/>
    <mergeCell ref="L3561:L3562"/>
    <mergeCell ref="L3556:L3557"/>
    <mergeCell ref="A3558:A3562"/>
    <mergeCell ref="F3558:G3558"/>
    <mergeCell ref="H3558:L3558"/>
    <mergeCell ref="B3559:B3560"/>
    <mergeCell ref="C3559:C3560"/>
    <mergeCell ref="D3559:D3560"/>
    <mergeCell ref="E3559:E3560"/>
    <mergeCell ref="F3559:G3560"/>
    <mergeCell ref="H3559:I3559"/>
    <mergeCell ref="F3580:G3581"/>
    <mergeCell ref="H3580:I3580"/>
    <mergeCell ref="H3581:I3581"/>
    <mergeCell ref="F3582:G3583"/>
    <mergeCell ref="H3582:I3583"/>
    <mergeCell ref="J3582:J3583"/>
    <mergeCell ref="J3577:J3578"/>
    <mergeCell ref="K3577:K3578"/>
    <mergeCell ref="L3577:L3578"/>
    <mergeCell ref="A3579:A3583"/>
    <mergeCell ref="F3579:G3579"/>
    <mergeCell ref="H3579:L3579"/>
    <mergeCell ref="B3580:B3581"/>
    <mergeCell ref="C3580:C3581"/>
    <mergeCell ref="D3580:D3581"/>
    <mergeCell ref="E3580:E3581"/>
    <mergeCell ref="D3575:D3576"/>
    <mergeCell ref="E3575:E3576"/>
    <mergeCell ref="F3575:G3576"/>
    <mergeCell ref="H3575:I3575"/>
    <mergeCell ref="H3576:I3576"/>
    <mergeCell ref="F3577:G3578"/>
    <mergeCell ref="H3577:I3578"/>
    <mergeCell ref="F3572:G3573"/>
    <mergeCell ref="H3572:I3573"/>
    <mergeCell ref="J3572:J3573"/>
    <mergeCell ref="K3572:K3573"/>
    <mergeCell ref="L3572:L3573"/>
    <mergeCell ref="A3574:A3578"/>
    <mergeCell ref="F3574:G3574"/>
    <mergeCell ref="H3574:L3574"/>
    <mergeCell ref="B3575:B3576"/>
    <mergeCell ref="C3575:C3576"/>
    <mergeCell ref="A3569:A3573"/>
    <mergeCell ref="F3569:G3569"/>
    <mergeCell ref="H3569:L3569"/>
    <mergeCell ref="B3570:B3571"/>
    <mergeCell ref="C3570:C3571"/>
    <mergeCell ref="D3570:D3571"/>
    <mergeCell ref="E3570:E3571"/>
    <mergeCell ref="F3570:G3571"/>
    <mergeCell ref="H3570:I3570"/>
    <mergeCell ref="H3571:I3571"/>
    <mergeCell ref="H3591:I3592"/>
    <mergeCell ref="J3591:J3592"/>
    <mergeCell ref="K3591:K3592"/>
    <mergeCell ref="L3591:L3592"/>
    <mergeCell ref="F3593:G3594"/>
    <mergeCell ref="H3593:I3594"/>
    <mergeCell ref="J3593:J3594"/>
    <mergeCell ref="K3593:K3594"/>
    <mergeCell ref="L3593:L3594"/>
    <mergeCell ref="L3587:L3588"/>
    <mergeCell ref="A3589:A3594"/>
    <mergeCell ref="F3589:G3589"/>
    <mergeCell ref="H3589:L3589"/>
    <mergeCell ref="B3590:B3592"/>
    <mergeCell ref="C3590:C3592"/>
    <mergeCell ref="D3590:D3592"/>
    <mergeCell ref="E3590:E3592"/>
    <mergeCell ref="F3590:G3592"/>
    <mergeCell ref="H3590:I3590"/>
    <mergeCell ref="H3585:I3585"/>
    <mergeCell ref="H3586:I3586"/>
    <mergeCell ref="F3587:G3588"/>
    <mergeCell ref="H3587:I3588"/>
    <mergeCell ref="J3587:J3588"/>
    <mergeCell ref="K3587:K3588"/>
    <mergeCell ref="K3582:K3583"/>
    <mergeCell ref="L3582:L3583"/>
    <mergeCell ref="A3584:A3588"/>
    <mergeCell ref="F3584:G3584"/>
    <mergeCell ref="H3584:L3584"/>
    <mergeCell ref="B3585:B3586"/>
    <mergeCell ref="C3585:C3586"/>
    <mergeCell ref="D3585:D3586"/>
    <mergeCell ref="E3585:E3586"/>
    <mergeCell ref="F3585:G3586"/>
    <mergeCell ref="J3603:J3604"/>
    <mergeCell ref="K3603:K3604"/>
    <mergeCell ref="L3603:L3604"/>
    <mergeCell ref="F3605:G3606"/>
    <mergeCell ref="H3605:I3606"/>
    <mergeCell ref="J3605:J3606"/>
    <mergeCell ref="K3605:K3606"/>
    <mergeCell ref="L3605:L3606"/>
    <mergeCell ref="A3601:A3606"/>
    <mergeCell ref="F3601:G3601"/>
    <mergeCell ref="H3601:L3601"/>
    <mergeCell ref="B3602:B3604"/>
    <mergeCell ref="C3602:C3604"/>
    <mergeCell ref="D3602:D3604"/>
    <mergeCell ref="E3602:E3604"/>
    <mergeCell ref="F3602:G3604"/>
    <mergeCell ref="H3602:I3602"/>
    <mergeCell ref="H3603:I3604"/>
    <mergeCell ref="J3597:J3598"/>
    <mergeCell ref="K3597:K3598"/>
    <mergeCell ref="L3597:L3598"/>
    <mergeCell ref="F3599:G3600"/>
    <mergeCell ref="H3599:I3600"/>
    <mergeCell ref="J3599:J3600"/>
    <mergeCell ref="K3599:K3600"/>
    <mergeCell ref="L3599:L3600"/>
    <mergeCell ref="A3595:A3600"/>
    <mergeCell ref="F3595:G3595"/>
    <mergeCell ref="H3595:L3595"/>
    <mergeCell ref="B3596:B3598"/>
    <mergeCell ref="C3596:C3598"/>
    <mergeCell ref="D3596:D3598"/>
    <mergeCell ref="E3596:E3598"/>
    <mergeCell ref="F3596:G3598"/>
    <mergeCell ref="H3596:I3596"/>
    <mergeCell ref="H3597:I3598"/>
    <mergeCell ref="J3615:J3616"/>
    <mergeCell ref="K3615:K3616"/>
    <mergeCell ref="L3615:L3616"/>
    <mergeCell ref="A3617:A3622"/>
    <mergeCell ref="F3617:G3617"/>
    <mergeCell ref="H3617:L3617"/>
    <mergeCell ref="B3618:B3620"/>
    <mergeCell ref="C3618:C3620"/>
    <mergeCell ref="D3618:D3620"/>
    <mergeCell ref="E3618:E3620"/>
    <mergeCell ref="D3613:D3614"/>
    <mergeCell ref="E3613:E3614"/>
    <mergeCell ref="F3613:G3614"/>
    <mergeCell ref="H3613:I3613"/>
    <mergeCell ref="H3614:I3614"/>
    <mergeCell ref="F3615:G3616"/>
    <mergeCell ref="H3615:I3616"/>
    <mergeCell ref="F3610:G3611"/>
    <mergeCell ref="H3610:I3611"/>
    <mergeCell ref="J3610:J3611"/>
    <mergeCell ref="K3610:K3611"/>
    <mergeCell ref="L3610:L3611"/>
    <mergeCell ref="A3612:A3616"/>
    <mergeCell ref="F3612:G3612"/>
    <mergeCell ref="H3612:L3612"/>
    <mergeCell ref="B3613:B3614"/>
    <mergeCell ref="C3613:C3614"/>
    <mergeCell ref="A3607:A3611"/>
    <mergeCell ref="F3607:G3607"/>
    <mergeCell ref="H3607:L3607"/>
    <mergeCell ref="B3608:B3609"/>
    <mergeCell ref="C3608:C3609"/>
    <mergeCell ref="D3608:D3609"/>
    <mergeCell ref="E3608:E3609"/>
    <mergeCell ref="F3608:G3609"/>
    <mergeCell ref="H3608:I3608"/>
    <mergeCell ref="H3609:I3609"/>
    <mergeCell ref="J3626:J3627"/>
    <mergeCell ref="K3626:K3627"/>
    <mergeCell ref="L3626:L3627"/>
    <mergeCell ref="A3628:A3632"/>
    <mergeCell ref="F3628:G3628"/>
    <mergeCell ref="H3628:L3628"/>
    <mergeCell ref="B3629:B3630"/>
    <mergeCell ref="C3629:C3630"/>
    <mergeCell ref="D3629:D3630"/>
    <mergeCell ref="E3629:E3630"/>
    <mergeCell ref="D3624:D3625"/>
    <mergeCell ref="E3624:E3625"/>
    <mergeCell ref="F3624:G3625"/>
    <mergeCell ref="H3624:I3624"/>
    <mergeCell ref="H3625:I3625"/>
    <mergeCell ref="F3626:G3627"/>
    <mergeCell ref="H3626:I3627"/>
    <mergeCell ref="F3621:G3622"/>
    <mergeCell ref="H3621:I3622"/>
    <mergeCell ref="J3621:J3622"/>
    <mergeCell ref="K3621:K3622"/>
    <mergeCell ref="L3621:L3622"/>
    <mergeCell ref="A3623:A3627"/>
    <mergeCell ref="F3623:G3623"/>
    <mergeCell ref="H3623:L3623"/>
    <mergeCell ref="B3624:B3625"/>
    <mergeCell ref="C3624:C3625"/>
    <mergeCell ref="F3618:G3620"/>
    <mergeCell ref="H3618:I3618"/>
    <mergeCell ref="H3619:I3620"/>
    <mergeCell ref="J3619:J3620"/>
    <mergeCell ref="K3619:K3620"/>
    <mergeCell ref="L3619:L3620"/>
    <mergeCell ref="H3640:I3640"/>
    <mergeCell ref="F3641:G3642"/>
    <mergeCell ref="H3641:I3642"/>
    <mergeCell ref="J3641:J3642"/>
    <mergeCell ref="K3641:K3642"/>
    <mergeCell ref="L3641:L3642"/>
    <mergeCell ref="L3636:L3637"/>
    <mergeCell ref="A3638:A3642"/>
    <mergeCell ref="F3638:G3638"/>
    <mergeCell ref="H3638:L3638"/>
    <mergeCell ref="B3639:B3640"/>
    <mergeCell ref="C3639:C3640"/>
    <mergeCell ref="D3639:D3640"/>
    <mergeCell ref="E3639:E3640"/>
    <mergeCell ref="F3639:G3640"/>
    <mergeCell ref="H3639:I3639"/>
    <mergeCell ref="H3634:I3634"/>
    <mergeCell ref="H3635:I3635"/>
    <mergeCell ref="F3636:G3637"/>
    <mergeCell ref="H3636:I3637"/>
    <mergeCell ref="J3636:J3637"/>
    <mergeCell ref="K3636:K3637"/>
    <mergeCell ref="K3631:K3632"/>
    <mergeCell ref="L3631:L3632"/>
    <mergeCell ref="A3633:A3637"/>
    <mergeCell ref="F3633:G3633"/>
    <mergeCell ref="H3633:L3633"/>
    <mergeCell ref="B3634:B3635"/>
    <mergeCell ref="C3634:C3635"/>
    <mergeCell ref="D3634:D3635"/>
    <mergeCell ref="E3634:E3635"/>
    <mergeCell ref="F3634:G3635"/>
    <mergeCell ref="F3629:G3630"/>
    <mergeCell ref="H3629:I3629"/>
    <mergeCell ref="H3630:I3630"/>
    <mergeCell ref="F3631:G3632"/>
    <mergeCell ref="H3631:I3632"/>
    <mergeCell ref="J3631:J3632"/>
    <mergeCell ref="J3651:J3652"/>
    <mergeCell ref="K3651:K3652"/>
    <mergeCell ref="L3651:L3652"/>
    <mergeCell ref="A3653:A3657"/>
    <mergeCell ref="F3653:G3653"/>
    <mergeCell ref="H3653:L3653"/>
    <mergeCell ref="B3654:B3655"/>
    <mergeCell ref="C3654:C3655"/>
    <mergeCell ref="D3654:D3655"/>
    <mergeCell ref="E3654:E3655"/>
    <mergeCell ref="D3649:D3650"/>
    <mergeCell ref="E3649:E3650"/>
    <mergeCell ref="F3649:G3650"/>
    <mergeCell ref="H3649:I3649"/>
    <mergeCell ref="H3650:I3650"/>
    <mergeCell ref="F3651:G3652"/>
    <mergeCell ref="H3651:I3652"/>
    <mergeCell ref="F3646:G3647"/>
    <mergeCell ref="H3646:I3647"/>
    <mergeCell ref="J3646:J3647"/>
    <mergeCell ref="K3646:K3647"/>
    <mergeCell ref="L3646:L3647"/>
    <mergeCell ref="A3648:A3652"/>
    <mergeCell ref="F3648:G3648"/>
    <mergeCell ref="H3648:L3648"/>
    <mergeCell ref="B3649:B3650"/>
    <mergeCell ref="C3649:C3650"/>
    <mergeCell ref="A3643:A3647"/>
    <mergeCell ref="F3643:G3643"/>
    <mergeCell ref="H3643:L3643"/>
    <mergeCell ref="B3644:B3645"/>
    <mergeCell ref="C3644:C3645"/>
    <mergeCell ref="D3644:D3645"/>
    <mergeCell ref="E3644:E3645"/>
    <mergeCell ref="F3644:G3645"/>
    <mergeCell ref="H3644:I3644"/>
    <mergeCell ref="H3645:I3645"/>
    <mergeCell ref="H3665:I3665"/>
    <mergeCell ref="F3666:G3667"/>
    <mergeCell ref="H3666:I3667"/>
    <mergeCell ref="J3666:J3667"/>
    <mergeCell ref="K3666:K3667"/>
    <mergeCell ref="L3666:L3667"/>
    <mergeCell ref="L3661:L3662"/>
    <mergeCell ref="A3663:A3667"/>
    <mergeCell ref="F3663:G3663"/>
    <mergeCell ref="H3663:L3663"/>
    <mergeCell ref="B3664:B3665"/>
    <mergeCell ref="C3664:C3665"/>
    <mergeCell ref="D3664:D3665"/>
    <mergeCell ref="E3664:E3665"/>
    <mergeCell ref="F3664:G3665"/>
    <mergeCell ref="H3664:I3664"/>
    <mergeCell ref="H3659:I3659"/>
    <mergeCell ref="H3660:I3660"/>
    <mergeCell ref="F3661:G3662"/>
    <mergeCell ref="H3661:I3662"/>
    <mergeCell ref="J3661:J3662"/>
    <mergeCell ref="K3661:K3662"/>
    <mergeCell ref="K3656:K3657"/>
    <mergeCell ref="L3656:L3657"/>
    <mergeCell ref="A3658:A3662"/>
    <mergeCell ref="F3658:G3658"/>
    <mergeCell ref="H3658:L3658"/>
    <mergeCell ref="B3659:B3660"/>
    <mergeCell ref="C3659:C3660"/>
    <mergeCell ref="D3659:D3660"/>
    <mergeCell ref="E3659:E3660"/>
    <mergeCell ref="F3659:G3660"/>
    <mergeCell ref="F3654:G3655"/>
    <mergeCell ref="H3654:I3654"/>
    <mergeCell ref="H3655:I3655"/>
    <mergeCell ref="F3656:G3657"/>
    <mergeCell ref="H3656:I3657"/>
    <mergeCell ref="J3656:J3657"/>
    <mergeCell ref="J3676:J3677"/>
    <mergeCell ref="K3676:K3677"/>
    <mergeCell ref="L3676:L3677"/>
    <mergeCell ref="A3678:A3684"/>
    <mergeCell ref="F3678:G3678"/>
    <mergeCell ref="H3678:L3678"/>
    <mergeCell ref="B3679:B3682"/>
    <mergeCell ref="C3679:C3682"/>
    <mergeCell ref="D3679:D3682"/>
    <mergeCell ref="E3679:E3682"/>
    <mergeCell ref="D3674:D3675"/>
    <mergeCell ref="E3674:E3675"/>
    <mergeCell ref="F3674:G3675"/>
    <mergeCell ref="H3674:I3674"/>
    <mergeCell ref="H3675:I3675"/>
    <mergeCell ref="F3676:G3677"/>
    <mergeCell ref="H3676:I3677"/>
    <mergeCell ref="F3671:G3672"/>
    <mergeCell ref="H3671:I3672"/>
    <mergeCell ref="J3671:J3672"/>
    <mergeCell ref="K3671:K3672"/>
    <mergeCell ref="L3671:L3672"/>
    <mergeCell ref="A3673:A3677"/>
    <mergeCell ref="F3673:G3673"/>
    <mergeCell ref="H3673:L3673"/>
    <mergeCell ref="B3674:B3675"/>
    <mergeCell ref="C3674:C3675"/>
    <mergeCell ref="A3668:A3672"/>
    <mergeCell ref="F3668:G3668"/>
    <mergeCell ref="H3668:L3668"/>
    <mergeCell ref="B3669:B3670"/>
    <mergeCell ref="C3669:C3670"/>
    <mergeCell ref="D3669:D3670"/>
    <mergeCell ref="E3669:E3670"/>
    <mergeCell ref="F3669:G3670"/>
    <mergeCell ref="H3669:I3669"/>
    <mergeCell ref="H3670:I3670"/>
    <mergeCell ref="J3688:J3689"/>
    <mergeCell ref="K3688:K3689"/>
    <mergeCell ref="L3688:L3689"/>
    <mergeCell ref="A3690:A3694"/>
    <mergeCell ref="F3690:G3690"/>
    <mergeCell ref="H3690:L3690"/>
    <mergeCell ref="B3691:B3692"/>
    <mergeCell ref="C3691:C3692"/>
    <mergeCell ref="D3691:D3692"/>
    <mergeCell ref="E3691:E3692"/>
    <mergeCell ref="D3686:D3687"/>
    <mergeCell ref="E3686:E3687"/>
    <mergeCell ref="F3686:G3687"/>
    <mergeCell ref="H3686:I3686"/>
    <mergeCell ref="H3687:I3687"/>
    <mergeCell ref="F3688:G3689"/>
    <mergeCell ref="H3688:I3689"/>
    <mergeCell ref="F3683:G3684"/>
    <mergeCell ref="H3683:I3684"/>
    <mergeCell ref="J3683:J3684"/>
    <mergeCell ref="K3683:K3684"/>
    <mergeCell ref="L3683:L3684"/>
    <mergeCell ref="A3685:A3689"/>
    <mergeCell ref="F3685:G3685"/>
    <mergeCell ref="H3685:L3685"/>
    <mergeCell ref="B3686:B3687"/>
    <mergeCell ref="C3686:C3687"/>
    <mergeCell ref="F3679:G3682"/>
    <mergeCell ref="H3679:I3679"/>
    <mergeCell ref="H3680:I3682"/>
    <mergeCell ref="J3680:J3682"/>
    <mergeCell ref="K3680:K3682"/>
    <mergeCell ref="L3680:L3682"/>
    <mergeCell ref="H3702:I3702"/>
    <mergeCell ref="F3703:G3704"/>
    <mergeCell ref="H3703:I3704"/>
    <mergeCell ref="J3703:J3704"/>
    <mergeCell ref="K3703:K3704"/>
    <mergeCell ref="L3703:L3704"/>
    <mergeCell ref="L3698:L3699"/>
    <mergeCell ref="A3700:A3704"/>
    <mergeCell ref="F3700:G3700"/>
    <mergeCell ref="H3700:L3700"/>
    <mergeCell ref="B3701:B3702"/>
    <mergeCell ref="C3701:C3702"/>
    <mergeCell ref="D3701:D3702"/>
    <mergeCell ref="E3701:E3702"/>
    <mergeCell ref="F3701:G3702"/>
    <mergeCell ref="H3701:I3701"/>
    <mergeCell ref="H3696:I3696"/>
    <mergeCell ref="H3697:I3697"/>
    <mergeCell ref="F3698:G3699"/>
    <mergeCell ref="H3698:I3699"/>
    <mergeCell ref="J3698:J3699"/>
    <mergeCell ref="K3698:K3699"/>
    <mergeCell ref="K3693:K3694"/>
    <mergeCell ref="L3693:L3694"/>
    <mergeCell ref="A3695:A3699"/>
    <mergeCell ref="F3695:G3695"/>
    <mergeCell ref="H3695:L3695"/>
    <mergeCell ref="B3696:B3697"/>
    <mergeCell ref="C3696:C3697"/>
    <mergeCell ref="D3696:D3697"/>
    <mergeCell ref="E3696:E3697"/>
    <mergeCell ref="F3696:G3697"/>
    <mergeCell ref="F3691:G3692"/>
    <mergeCell ref="H3691:I3691"/>
    <mergeCell ref="H3692:I3692"/>
    <mergeCell ref="F3693:G3694"/>
    <mergeCell ref="H3693:I3694"/>
    <mergeCell ref="J3693:J3694"/>
    <mergeCell ref="J3713:J3714"/>
    <mergeCell ref="K3713:K3714"/>
    <mergeCell ref="L3713:L3714"/>
    <mergeCell ref="A3715:A3719"/>
    <mergeCell ref="F3715:G3715"/>
    <mergeCell ref="H3715:L3715"/>
    <mergeCell ref="B3716:B3717"/>
    <mergeCell ref="C3716:C3717"/>
    <mergeCell ref="D3716:D3717"/>
    <mergeCell ref="E3716:E3717"/>
    <mergeCell ref="D3711:D3712"/>
    <mergeCell ref="E3711:E3712"/>
    <mergeCell ref="F3711:G3712"/>
    <mergeCell ref="H3711:I3711"/>
    <mergeCell ref="H3712:I3712"/>
    <mergeCell ref="F3713:G3714"/>
    <mergeCell ref="H3713:I3714"/>
    <mergeCell ref="F3708:G3709"/>
    <mergeCell ref="H3708:I3709"/>
    <mergeCell ref="J3708:J3709"/>
    <mergeCell ref="K3708:K3709"/>
    <mergeCell ref="L3708:L3709"/>
    <mergeCell ref="A3710:A3714"/>
    <mergeCell ref="F3710:G3710"/>
    <mergeCell ref="H3710:L3710"/>
    <mergeCell ref="B3711:B3712"/>
    <mergeCell ref="C3711:C3712"/>
    <mergeCell ref="A3705:A3709"/>
    <mergeCell ref="F3705:G3705"/>
    <mergeCell ref="H3705:L3705"/>
    <mergeCell ref="B3706:B3707"/>
    <mergeCell ref="C3706:C3707"/>
    <mergeCell ref="D3706:D3707"/>
    <mergeCell ref="E3706:E3707"/>
    <mergeCell ref="F3706:G3707"/>
    <mergeCell ref="H3706:I3706"/>
    <mergeCell ref="H3707:I3707"/>
    <mergeCell ref="H3727:I3727"/>
    <mergeCell ref="F3728:G3729"/>
    <mergeCell ref="H3728:I3729"/>
    <mergeCell ref="J3728:J3729"/>
    <mergeCell ref="K3728:K3729"/>
    <mergeCell ref="L3728:L3729"/>
    <mergeCell ref="L3723:L3724"/>
    <mergeCell ref="A3725:A3729"/>
    <mergeCell ref="F3725:G3725"/>
    <mergeCell ref="H3725:L3725"/>
    <mergeCell ref="B3726:B3727"/>
    <mergeCell ref="C3726:C3727"/>
    <mergeCell ref="D3726:D3727"/>
    <mergeCell ref="E3726:E3727"/>
    <mergeCell ref="F3726:G3727"/>
    <mergeCell ref="H3726:I3726"/>
    <mergeCell ref="H3721:I3721"/>
    <mergeCell ref="H3722:I3722"/>
    <mergeCell ref="F3723:G3724"/>
    <mergeCell ref="H3723:I3724"/>
    <mergeCell ref="J3723:J3724"/>
    <mergeCell ref="K3723:K3724"/>
    <mergeCell ref="K3718:K3719"/>
    <mergeCell ref="L3718:L3719"/>
    <mergeCell ref="A3720:A3724"/>
    <mergeCell ref="F3720:G3720"/>
    <mergeCell ref="H3720:L3720"/>
    <mergeCell ref="B3721:B3722"/>
    <mergeCell ref="C3721:C3722"/>
    <mergeCell ref="D3721:D3722"/>
    <mergeCell ref="E3721:E3722"/>
    <mergeCell ref="F3721:G3722"/>
    <mergeCell ref="F3716:G3717"/>
    <mergeCell ref="H3716:I3716"/>
    <mergeCell ref="H3717:I3717"/>
    <mergeCell ref="F3718:G3719"/>
    <mergeCell ref="H3718:I3719"/>
    <mergeCell ref="J3718:J3719"/>
    <mergeCell ref="K3737:K3738"/>
    <mergeCell ref="L3737:L3738"/>
    <mergeCell ref="F3739:G3740"/>
    <mergeCell ref="H3739:I3740"/>
    <mergeCell ref="J3739:J3740"/>
    <mergeCell ref="K3739:K3740"/>
    <mergeCell ref="L3739:L3740"/>
    <mergeCell ref="D3736:D3738"/>
    <mergeCell ref="E3736:E3738"/>
    <mergeCell ref="F3736:G3738"/>
    <mergeCell ref="H3736:I3736"/>
    <mergeCell ref="H3737:I3738"/>
    <mergeCell ref="J3737:J3738"/>
    <mergeCell ref="F3733:G3734"/>
    <mergeCell ref="H3733:I3734"/>
    <mergeCell ref="J3733:J3734"/>
    <mergeCell ref="K3733:K3734"/>
    <mergeCell ref="L3733:L3734"/>
    <mergeCell ref="A3735:A3740"/>
    <mergeCell ref="F3735:G3735"/>
    <mergeCell ref="H3735:L3735"/>
    <mergeCell ref="B3736:B3738"/>
    <mergeCell ref="C3736:C3738"/>
    <mergeCell ref="A3730:A3734"/>
    <mergeCell ref="F3730:G3730"/>
    <mergeCell ref="H3730:L3730"/>
    <mergeCell ref="B3731:B3732"/>
    <mergeCell ref="C3731:C3732"/>
    <mergeCell ref="D3731:D3732"/>
    <mergeCell ref="E3731:E3732"/>
    <mergeCell ref="F3731:G3732"/>
    <mergeCell ref="H3731:I3731"/>
    <mergeCell ref="H3732:I3732"/>
    <mergeCell ref="J3749:J3750"/>
    <mergeCell ref="K3749:K3750"/>
    <mergeCell ref="L3749:L3750"/>
    <mergeCell ref="A3751:A3755"/>
    <mergeCell ref="F3751:G3751"/>
    <mergeCell ref="H3751:L3751"/>
    <mergeCell ref="B3752:B3753"/>
    <mergeCell ref="C3752:C3753"/>
    <mergeCell ref="D3752:D3753"/>
    <mergeCell ref="E3752:E3753"/>
    <mergeCell ref="D3747:D3748"/>
    <mergeCell ref="E3747:E3748"/>
    <mergeCell ref="F3747:G3748"/>
    <mergeCell ref="H3747:I3747"/>
    <mergeCell ref="H3748:I3748"/>
    <mergeCell ref="F3749:G3750"/>
    <mergeCell ref="H3749:I3750"/>
    <mergeCell ref="F3744:G3745"/>
    <mergeCell ref="H3744:I3745"/>
    <mergeCell ref="J3744:J3745"/>
    <mergeCell ref="K3744:K3745"/>
    <mergeCell ref="L3744:L3745"/>
    <mergeCell ref="A3746:A3750"/>
    <mergeCell ref="F3746:G3746"/>
    <mergeCell ref="H3746:L3746"/>
    <mergeCell ref="B3747:B3748"/>
    <mergeCell ref="C3747:C3748"/>
    <mergeCell ref="A3741:A3745"/>
    <mergeCell ref="F3741:G3741"/>
    <mergeCell ref="H3741:L3741"/>
    <mergeCell ref="B3742:B3743"/>
    <mergeCell ref="C3742:C3743"/>
    <mergeCell ref="D3742:D3743"/>
    <mergeCell ref="E3742:E3743"/>
    <mergeCell ref="F3742:G3743"/>
    <mergeCell ref="H3742:I3742"/>
    <mergeCell ref="H3743:I3743"/>
    <mergeCell ref="H3763:I3763"/>
    <mergeCell ref="F3764:G3765"/>
    <mergeCell ref="H3764:I3765"/>
    <mergeCell ref="J3764:J3765"/>
    <mergeCell ref="K3764:K3765"/>
    <mergeCell ref="L3764:L3765"/>
    <mergeCell ref="L3759:L3760"/>
    <mergeCell ref="A3761:A3765"/>
    <mergeCell ref="F3761:G3761"/>
    <mergeCell ref="H3761:L3761"/>
    <mergeCell ref="B3762:B3763"/>
    <mergeCell ref="C3762:C3763"/>
    <mergeCell ref="D3762:D3763"/>
    <mergeCell ref="E3762:E3763"/>
    <mergeCell ref="F3762:G3763"/>
    <mergeCell ref="H3762:I3762"/>
    <mergeCell ref="H3757:I3757"/>
    <mergeCell ref="H3758:I3758"/>
    <mergeCell ref="F3759:G3760"/>
    <mergeCell ref="H3759:I3760"/>
    <mergeCell ref="J3759:J3760"/>
    <mergeCell ref="K3759:K3760"/>
    <mergeCell ref="K3754:K3755"/>
    <mergeCell ref="L3754:L3755"/>
    <mergeCell ref="A3756:A3760"/>
    <mergeCell ref="F3756:G3756"/>
    <mergeCell ref="H3756:L3756"/>
    <mergeCell ref="B3757:B3758"/>
    <mergeCell ref="C3757:C3758"/>
    <mergeCell ref="D3757:D3758"/>
    <mergeCell ref="E3757:E3758"/>
    <mergeCell ref="F3757:G3758"/>
    <mergeCell ref="F3752:G3753"/>
    <mergeCell ref="H3752:I3752"/>
    <mergeCell ref="H3753:I3753"/>
    <mergeCell ref="F3754:G3755"/>
    <mergeCell ref="H3754:I3755"/>
    <mergeCell ref="J3754:J3755"/>
    <mergeCell ref="J3774:J3775"/>
    <mergeCell ref="K3774:K3775"/>
    <mergeCell ref="L3774:L3775"/>
    <mergeCell ref="A3776:A3780"/>
    <mergeCell ref="F3776:G3776"/>
    <mergeCell ref="H3776:L3776"/>
    <mergeCell ref="B3777:B3778"/>
    <mergeCell ref="C3777:C3778"/>
    <mergeCell ref="D3777:D3778"/>
    <mergeCell ref="E3777:E3778"/>
    <mergeCell ref="D3772:D3773"/>
    <mergeCell ref="E3772:E3773"/>
    <mergeCell ref="F3772:G3773"/>
    <mergeCell ref="H3772:I3772"/>
    <mergeCell ref="H3773:I3773"/>
    <mergeCell ref="F3774:G3775"/>
    <mergeCell ref="H3774:I3775"/>
    <mergeCell ref="F3769:G3770"/>
    <mergeCell ref="H3769:I3770"/>
    <mergeCell ref="J3769:J3770"/>
    <mergeCell ref="K3769:K3770"/>
    <mergeCell ref="L3769:L3770"/>
    <mergeCell ref="A3771:A3775"/>
    <mergeCell ref="F3771:G3771"/>
    <mergeCell ref="H3771:L3771"/>
    <mergeCell ref="B3772:B3773"/>
    <mergeCell ref="C3772:C3773"/>
    <mergeCell ref="A3766:A3770"/>
    <mergeCell ref="F3766:G3766"/>
    <mergeCell ref="H3766:L3766"/>
    <mergeCell ref="B3767:B3768"/>
    <mergeCell ref="C3767:C3768"/>
    <mergeCell ref="D3767:D3768"/>
    <mergeCell ref="E3767:E3768"/>
    <mergeCell ref="F3767:G3768"/>
    <mergeCell ref="H3767:I3767"/>
    <mergeCell ref="H3768:I3768"/>
    <mergeCell ref="H3788:I3788"/>
    <mergeCell ref="F3789:G3790"/>
    <mergeCell ref="H3789:I3790"/>
    <mergeCell ref="J3789:J3790"/>
    <mergeCell ref="K3789:K3790"/>
    <mergeCell ref="L3789:L3790"/>
    <mergeCell ref="L3784:L3785"/>
    <mergeCell ref="A3786:A3790"/>
    <mergeCell ref="F3786:G3786"/>
    <mergeCell ref="H3786:L3786"/>
    <mergeCell ref="B3787:B3788"/>
    <mergeCell ref="C3787:C3788"/>
    <mergeCell ref="D3787:D3788"/>
    <mergeCell ref="E3787:E3788"/>
    <mergeCell ref="F3787:G3788"/>
    <mergeCell ref="H3787:I3787"/>
    <mergeCell ref="H3782:I3782"/>
    <mergeCell ref="H3783:I3783"/>
    <mergeCell ref="F3784:G3785"/>
    <mergeCell ref="H3784:I3785"/>
    <mergeCell ref="J3784:J3785"/>
    <mergeCell ref="K3784:K3785"/>
    <mergeCell ref="K3779:K3780"/>
    <mergeCell ref="L3779:L3780"/>
    <mergeCell ref="A3781:A3785"/>
    <mergeCell ref="F3781:G3781"/>
    <mergeCell ref="H3781:L3781"/>
    <mergeCell ref="B3782:B3783"/>
    <mergeCell ref="C3782:C3783"/>
    <mergeCell ref="D3782:D3783"/>
    <mergeCell ref="E3782:E3783"/>
    <mergeCell ref="F3782:G3783"/>
    <mergeCell ref="F3777:G3778"/>
    <mergeCell ref="H3777:I3777"/>
    <mergeCell ref="H3778:I3778"/>
    <mergeCell ref="F3779:G3780"/>
    <mergeCell ref="H3779:I3780"/>
    <mergeCell ref="J3779:J3780"/>
    <mergeCell ref="K3798:K3799"/>
    <mergeCell ref="L3798:L3799"/>
    <mergeCell ref="F3800:G3801"/>
    <mergeCell ref="H3800:I3801"/>
    <mergeCell ref="J3800:J3801"/>
    <mergeCell ref="K3800:K3801"/>
    <mergeCell ref="L3800:L3801"/>
    <mergeCell ref="D3797:D3799"/>
    <mergeCell ref="E3797:E3799"/>
    <mergeCell ref="F3797:G3799"/>
    <mergeCell ref="H3797:I3797"/>
    <mergeCell ref="H3798:I3799"/>
    <mergeCell ref="J3798:J3799"/>
    <mergeCell ref="F3794:G3795"/>
    <mergeCell ref="H3794:I3795"/>
    <mergeCell ref="J3794:J3795"/>
    <mergeCell ref="K3794:K3795"/>
    <mergeCell ref="L3794:L3795"/>
    <mergeCell ref="A3796:A3801"/>
    <mergeCell ref="F3796:G3796"/>
    <mergeCell ref="H3796:L3796"/>
    <mergeCell ref="B3797:B3799"/>
    <mergeCell ref="C3797:C3799"/>
    <mergeCell ref="A3791:A3795"/>
    <mergeCell ref="F3791:G3791"/>
    <mergeCell ref="H3791:L3791"/>
    <mergeCell ref="B3792:B3793"/>
    <mergeCell ref="C3792:C3793"/>
    <mergeCell ref="D3792:D3793"/>
    <mergeCell ref="E3792:E3793"/>
    <mergeCell ref="F3792:G3793"/>
    <mergeCell ref="H3792:I3792"/>
    <mergeCell ref="H3793:I3793"/>
    <mergeCell ref="D3814:D3815"/>
    <mergeCell ref="E3814:E3815"/>
    <mergeCell ref="F3814:G3815"/>
    <mergeCell ref="H3814:I3814"/>
    <mergeCell ref="H3815:I3815"/>
    <mergeCell ref="F3816:G3817"/>
    <mergeCell ref="H3816:I3817"/>
    <mergeCell ref="F3811:G3812"/>
    <mergeCell ref="H3811:I3812"/>
    <mergeCell ref="J3811:J3812"/>
    <mergeCell ref="K3811:K3812"/>
    <mergeCell ref="L3811:L3812"/>
    <mergeCell ref="A3813:A3817"/>
    <mergeCell ref="F3813:G3813"/>
    <mergeCell ref="H3813:L3813"/>
    <mergeCell ref="B3814:B3815"/>
    <mergeCell ref="C3814:C3815"/>
    <mergeCell ref="A3808:A3812"/>
    <mergeCell ref="F3808:G3808"/>
    <mergeCell ref="H3808:L3808"/>
    <mergeCell ref="B3809:B3810"/>
    <mergeCell ref="C3809:C3810"/>
    <mergeCell ref="D3809:D3810"/>
    <mergeCell ref="E3809:E3810"/>
    <mergeCell ref="F3809:G3810"/>
    <mergeCell ref="H3809:I3809"/>
    <mergeCell ref="H3810:I3810"/>
    <mergeCell ref="J3804:J3805"/>
    <mergeCell ref="K3804:K3805"/>
    <mergeCell ref="L3804:L3805"/>
    <mergeCell ref="F3806:G3807"/>
    <mergeCell ref="H3806:I3807"/>
    <mergeCell ref="J3806:J3807"/>
    <mergeCell ref="K3806:K3807"/>
    <mergeCell ref="L3806:L3807"/>
    <mergeCell ref="A3802:A3807"/>
    <mergeCell ref="F3802:G3802"/>
    <mergeCell ref="H3802:L3802"/>
    <mergeCell ref="B3803:B3805"/>
    <mergeCell ref="C3803:C3805"/>
    <mergeCell ref="D3803:D3805"/>
    <mergeCell ref="E3803:E3805"/>
    <mergeCell ref="F3803:G3805"/>
    <mergeCell ref="H3803:I3803"/>
    <mergeCell ref="H3804:I3805"/>
    <mergeCell ref="H3824:I3824"/>
    <mergeCell ref="H3825:I3826"/>
    <mergeCell ref="J3825:J3826"/>
    <mergeCell ref="K3825:K3826"/>
    <mergeCell ref="L3825:L3826"/>
    <mergeCell ref="F3827:G3828"/>
    <mergeCell ref="H3827:I3828"/>
    <mergeCell ref="J3827:J3828"/>
    <mergeCell ref="K3827:K3828"/>
    <mergeCell ref="L3827:L3828"/>
    <mergeCell ref="K3821:K3822"/>
    <mergeCell ref="L3821:L3822"/>
    <mergeCell ref="A3823:A3828"/>
    <mergeCell ref="F3823:G3823"/>
    <mergeCell ref="H3823:L3823"/>
    <mergeCell ref="B3824:B3826"/>
    <mergeCell ref="C3824:C3826"/>
    <mergeCell ref="D3824:D3826"/>
    <mergeCell ref="E3824:E3826"/>
    <mergeCell ref="F3824:G3826"/>
    <mergeCell ref="F3819:G3820"/>
    <mergeCell ref="H3819:I3819"/>
    <mergeCell ref="H3820:I3820"/>
    <mergeCell ref="F3821:G3822"/>
    <mergeCell ref="H3821:I3822"/>
    <mergeCell ref="J3821:J3822"/>
    <mergeCell ref="J3816:J3817"/>
    <mergeCell ref="K3816:K3817"/>
    <mergeCell ref="L3816:L3817"/>
    <mergeCell ref="A3818:A3822"/>
    <mergeCell ref="F3818:G3818"/>
    <mergeCell ref="H3818:L3818"/>
    <mergeCell ref="B3819:B3820"/>
    <mergeCell ref="C3819:C3820"/>
    <mergeCell ref="D3819:D3820"/>
    <mergeCell ref="E3819:E3820"/>
    <mergeCell ref="F3840:G3841"/>
    <mergeCell ref="H3840:I3840"/>
    <mergeCell ref="H3841:I3841"/>
    <mergeCell ref="F3842:G3843"/>
    <mergeCell ref="H3842:I3843"/>
    <mergeCell ref="J3842:J3843"/>
    <mergeCell ref="J3837:J3838"/>
    <mergeCell ref="K3837:K3838"/>
    <mergeCell ref="L3837:L3838"/>
    <mergeCell ref="A3839:A3843"/>
    <mergeCell ref="F3839:G3839"/>
    <mergeCell ref="H3839:L3839"/>
    <mergeCell ref="B3840:B3841"/>
    <mergeCell ref="C3840:C3841"/>
    <mergeCell ref="D3840:D3841"/>
    <mergeCell ref="E3840:E3841"/>
    <mergeCell ref="D3835:D3836"/>
    <mergeCell ref="E3835:E3836"/>
    <mergeCell ref="F3835:G3836"/>
    <mergeCell ref="H3835:I3835"/>
    <mergeCell ref="H3836:I3836"/>
    <mergeCell ref="F3837:G3838"/>
    <mergeCell ref="H3837:I3838"/>
    <mergeCell ref="F3832:G3833"/>
    <mergeCell ref="H3832:I3833"/>
    <mergeCell ref="J3832:J3833"/>
    <mergeCell ref="K3832:K3833"/>
    <mergeCell ref="L3832:L3833"/>
    <mergeCell ref="A3834:A3838"/>
    <mergeCell ref="F3834:G3834"/>
    <mergeCell ref="H3834:L3834"/>
    <mergeCell ref="B3835:B3836"/>
    <mergeCell ref="C3835:C3836"/>
    <mergeCell ref="A3829:A3833"/>
    <mergeCell ref="F3829:G3829"/>
    <mergeCell ref="H3829:L3829"/>
    <mergeCell ref="B3830:B3831"/>
    <mergeCell ref="C3830:C3831"/>
    <mergeCell ref="D3830:D3831"/>
    <mergeCell ref="E3830:E3831"/>
    <mergeCell ref="F3830:G3831"/>
    <mergeCell ref="H3830:I3830"/>
    <mergeCell ref="H3831:I3831"/>
    <mergeCell ref="J3852:J3853"/>
    <mergeCell ref="K3852:K3853"/>
    <mergeCell ref="L3852:L3853"/>
    <mergeCell ref="F3854:G3855"/>
    <mergeCell ref="H3854:I3855"/>
    <mergeCell ref="J3854:J3855"/>
    <mergeCell ref="K3854:K3855"/>
    <mergeCell ref="L3854:L3855"/>
    <mergeCell ref="A3850:A3855"/>
    <mergeCell ref="F3850:G3850"/>
    <mergeCell ref="H3850:L3850"/>
    <mergeCell ref="B3851:B3853"/>
    <mergeCell ref="C3851:C3853"/>
    <mergeCell ref="D3851:D3853"/>
    <mergeCell ref="E3851:E3853"/>
    <mergeCell ref="F3851:G3853"/>
    <mergeCell ref="H3851:I3851"/>
    <mergeCell ref="H3852:I3853"/>
    <mergeCell ref="H3845:I3845"/>
    <mergeCell ref="H3846:I3847"/>
    <mergeCell ref="J3846:J3847"/>
    <mergeCell ref="K3846:K3847"/>
    <mergeCell ref="L3846:L3847"/>
    <mergeCell ref="F3848:G3849"/>
    <mergeCell ref="H3848:I3849"/>
    <mergeCell ref="J3848:J3849"/>
    <mergeCell ref="K3848:K3849"/>
    <mergeCell ref="L3848:L3849"/>
    <mergeCell ref="K3842:K3843"/>
    <mergeCell ref="L3842:L3843"/>
    <mergeCell ref="A3844:A3849"/>
    <mergeCell ref="F3844:G3844"/>
    <mergeCell ref="H3844:L3844"/>
    <mergeCell ref="B3845:B3847"/>
    <mergeCell ref="C3845:C3847"/>
    <mergeCell ref="D3845:D3847"/>
    <mergeCell ref="E3845:E3847"/>
    <mergeCell ref="F3845:G3847"/>
    <mergeCell ref="F3865:G3866"/>
    <mergeCell ref="H3865:I3866"/>
    <mergeCell ref="J3865:J3866"/>
    <mergeCell ref="K3865:K3866"/>
    <mergeCell ref="L3865:L3866"/>
    <mergeCell ref="A3867:A3872"/>
    <mergeCell ref="F3867:G3867"/>
    <mergeCell ref="H3867:L3867"/>
    <mergeCell ref="B3868:B3870"/>
    <mergeCell ref="C3868:C3870"/>
    <mergeCell ref="A3862:A3866"/>
    <mergeCell ref="F3862:G3862"/>
    <mergeCell ref="H3862:L3862"/>
    <mergeCell ref="B3863:B3864"/>
    <mergeCell ref="C3863:C3864"/>
    <mergeCell ref="D3863:D3864"/>
    <mergeCell ref="E3863:E3864"/>
    <mergeCell ref="F3863:G3864"/>
    <mergeCell ref="H3863:I3863"/>
    <mergeCell ref="H3864:I3864"/>
    <mergeCell ref="J3858:J3859"/>
    <mergeCell ref="K3858:K3859"/>
    <mergeCell ref="L3858:L3859"/>
    <mergeCell ref="F3860:G3861"/>
    <mergeCell ref="H3860:I3861"/>
    <mergeCell ref="J3860:J3861"/>
    <mergeCell ref="K3860:K3861"/>
    <mergeCell ref="L3860:L3861"/>
    <mergeCell ref="A3856:A3861"/>
    <mergeCell ref="F3856:G3856"/>
    <mergeCell ref="H3856:L3856"/>
    <mergeCell ref="B3857:B3859"/>
    <mergeCell ref="C3857:C3859"/>
    <mergeCell ref="D3857:D3859"/>
    <mergeCell ref="E3857:E3859"/>
    <mergeCell ref="F3857:G3859"/>
    <mergeCell ref="H3857:I3857"/>
    <mergeCell ref="H3858:I3859"/>
    <mergeCell ref="F3876:G3877"/>
    <mergeCell ref="H3876:I3877"/>
    <mergeCell ref="J3876:J3877"/>
    <mergeCell ref="K3876:K3877"/>
    <mergeCell ref="L3876:L3877"/>
    <mergeCell ref="A3878:A3882"/>
    <mergeCell ref="F3878:G3878"/>
    <mergeCell ref="H3878:L3878"/>
    <mergeCell ref="B3879:B3880"/>
    <mergeCell ref="C3879:C3880"/>
    <mergeCell ref="A3873:A3877"/>
    <mergeCell ref="F3873:G3873"/>
    <mergeCell ref="H3873:L3873"/>
    <mergeCell ref="B3874:B3875"/>
    <mergeCell ref="C3874:C3875"/>
    <mergeCell ref="D3874:D3875"/>
    <mergeCell ref="E3874:E3875"/>
    <mergeCell ref="F3874:G3875"/>
    <mergeCell ref="H3874:I3874"/>
    <mergeCell ref="H3875:I3875"/>
    <mergeCell ref="K3869:K3870"/>
    <mergeCell ref="L3869:L3870"/>
    <mergeCell ref="F3871:G3872"/>
    <mergeCell ref="H3871:I3872"/>
    <mergeCell ref="J3871:J3872"/>
    <mergeCell ref="K3871:K3872"/>
    <mergeCell ref="L3871:L3872"/>
    <mergeCell ref="D3868:D3870"/>
    <mergeCell ref="E3868:E3870"/>
    <mergeCell ref="F3868:G3870"/>
    <mergeCell ref="H3868:I3868"/>
    <mergeCell ref="H3869:I3870"/>
    <mergeCell ref="J3869:J3870"/>
    <mergeCell ref="H3889:I3889"/>
    <mergeCell ref="H3890:I3890"/>
    <mergeCell ref="F3891:G3892"/>
    <mergeCell ref="H3891:I3892"/>
    <mergeCell ref="J3891:J3892"/>
    <mergeCell ref="K3891:K3892"/>
    <mergeCell ref="K3886:K3887"/>
    <mergeCell ref="L3886:L3887"/>
    <mergeCell ref="A3888:A3892"/>
    <mergeCell ref="F3888:G3888"/>
    <mergeCell ref="H3888:L3888"/>
    <mergeCell ref="B3889:B3890"/>
    <mergeCell ref="C3889:C3890"/>
    <mergeCell ref="D3889:D3890"/>
    <mergeCell ref="E3889:E3890"/>
    <mergeCell ref="F3889:G3890"/>
    <mergeCell ref="F3884:G3885"/>
    <mergeCell ref="H3884:I3884"/>
    <mergeCell ref="H3885:I3885"/>
    <mergeCell ref="F3886:G3887"/>
    <mergeCell ref="H3886:I3887"/>
    <mergeCell ref="J3886:J3887"/>
    <mergeCell ref="J3881:J3882"/>
    <mergeCell ref="K3881:K3882"/>
    <mergeCell ref="L3881:L3882"/>
    <mergeCell ref="A3883:A3887"/>
    <mergeCell ref="F3883:G3883"/>
    <mergeCell ref="H3883:L3883"/>
    <mergeCell ref="B3884:B3885"/>
    <mergeCell ref="C3884:C3885"/>
    <mergeCell ref="D3884:D3885"/>
    <mergeCell ref="E3884:E3885"/>
    <mergeCell ref="D3879:D3880"/>
    <mergeCell ref="E3879:E3880"/>
    <mergeCell ref="F3879:G3880"/>
    <mergeCell ref="H3879:I3879"/>
    <mergeCell ref="H3880:I3880"/>
    <mergeCell ref="F3881:G3882"/>
    <mergeCell ref="H3881:I3882"/>
    <mergeCell ref="F3901:G3902"/>
    <mergeCell ref="H3901:I3902"/>
    <mergeCell ref="J3901:J3902"/>
    <mergeCell ref="K3901:K3902"/>
    <mergeCell ref="L3901:L3902"/>
    <mergeCell ref="A3903:A3907"/>
    <mergeCell ref="F3903:G3903"/>
    <mergeCell ref="H3903:L3903"/>
    <mergeCell ref="B3904:B3905"/>
    <mergeCell ref="C3904:C3905"/>
    <mergeCell ref="A3898:A3902"/>
    <mergeCell ref="F3898:G3898"/>
    <mergeCell ref="H3898:L3898"/>
    <mergeCell ref="B3899:B3900"/>
    <mergeCell ref="C3899:C3900"/>
    <mergeCell ref="D3899:D3900"/>
    <mergeCell ref="E3899:E3900"/>
    <mergeCell ref="F3899:G3900"/>
    <mergeCell ref="H3899:I3899"/>
    <mergeCell ref="H3900:I3900"/>
    <mergeCell ref="H3895:I3895"/>
    <mergeCell ref="F3896:G3897"/>
    <mergeCell ref="H3896:I3897"/>
    <mergeCell ref="J3896:J3897"/>
    <mergeCell ref="K3896:K3897"/>
    <mergeCell ref="L3896:L3897"/>
    <mergeCell ref="L3891:L3892"/>
    <mergeCell ref="A3893:A3897"/>
    <mergeCell ref="F3893:G3893"/>
    <mergeCell ref="H3893:L3893"/>
    <mergeCell ref="B3894:B3895"/>
    <mergeCell ref="C3894:C3895"/>
    <mergeCell ref="D3894:D3895"/>
    <mergeCell ref="E3894:E3895"/>
    <mergeCell ref="F3894:G3895"/>
    <mergeCell ref="H3894:I3894"/>
    <mergeCell ref="H3914:I3914"/>
    <mergeCell ref="H3915:I3915"/>
    <mergeCell ref="F3916:G3917"/>
    <mergeCell ref="H3916:I3917"/>
    <mergeCell ref="J3916:J3917"/>
    <mergeCell ref="K3916:K3917"/>
    <mergeCell ref="K3911:K3912"/>
    <mergeCell ref="L3911:L3912"/>
    <mergeCell ref="A3913:A3917"/>
    <mergeCell ref="F3913:G3913"/>
    <mergeCell ref="H3913:L3913"/>
    <mergeCell ref="B3914:B3915"/>
    <mergeCell ref="C3914:C3915"/>
    <mergeCell ref="D3914:D3915"/>
    <mergeCell ref="E3914:E3915"/>
    <mergeCell ref="F3914:G3915"/>
    <mergeCell ref="F3909:G3910"/>
    <mergeCell ref="H3909:I3909"/>
    <mergeCell ref="H3910:I3910"/>
    <mergeCell ref="F3911:G3912"/>
    <mergeCell ref="H3911:I3912"/>
    <mergeCell ref="J3911:J3912"/>
    <mergeCell ref="J3906:J3907"/>
    <mergeCell ref="K3906:K3907"/>
    <mergeCell ref="L3906:L3907"/>
    <mergeCell ref="A3908:A3912"/>
    <mergeCell ref="F3908:G3908"/>
    <mergeCell ref="H3908:L3908"/>
    <mergeCell ref="B3909:B3910"/>
    <mergeCell ref="C3909:C3910"/>
    <mergeCell ref="D3909:D3910"/>
    <mergeCell ref="E3909:E3910"/>
    <mergeCell ref="D3904:D3905"/>
    <mergeCell ref="E3904:E3905"/>
    <mergeCell ref="F3904:G3905"/>
    <mergeCell ref="H3904:I3904"/>
    <mergeCell ref="H3905:I3905"/>
    <mergeCell ref="F3906:G3907"/>
    <mergeCell ref="H3906:I3907"/>
    <mergeCell ref="J3925:J3926"/>
    <mergeCell ref="K3925:K3926"/>
    <mergeCell ref="L3925:L3926"/>
    <mergeCell ref="F3927:G3928"/>
    <mergeCell ref="H3927:I3928"/>
    <mergeCell ref="J3927:J3928"/>
    <mergeCell ref="K3927:K3928"/>
    <mergeCell ref="L3927:L3928"/>
    <mergeCell ref="A3923:A3928"/>
    <mergeCell ref="F3923:G3923"/>
    <mergeCell ref="H3923:L3923"/>
    <mergeCell ref="B3924:B3926"/>
    <mergeCell ref="C3924:C3926"/>
    <mergeCell ref="D3924:D3926"/>
    <mergeCell ref="E3924:E3926"/>
    <mergeCell ref="F3924:G3926"/>
    <mergeCell ref="H3924:I3924"/>
    <mergeCell ref="H3925:I3926"/>
    <mergeCell ref="H3920:I3920"/>
    <mergeCell ref="F3921:G3922"/>
    <mergeCell ref="H3921:I3922"/>
    <mergeCell ref="J3921:J3922"/>
    <mergeCell ref="K3921:K3922"/>
    <mergeCell ref="L3921:L3922"/>
    <mergeCell ref="L3916:L3917"/>
    <mergeCell ref="A3918:A3922"/>
    <mergeCell ref="F3918:G3918"/>
    <mergeCell ref="H3918:L3918"/>
    <mergeCell ref="B3919:B3920"/>
    <mergeCell ref="C3919:C3920"/>
    <mergeCell ref="D3919:D3920"/>
    <mergeCell ref="E3919:E3920"/>
    <mergeCell ref="F3919:G3920"/>
    <mergeCell ref="H3919:I3919"/>
    <mergeCell ref="J3942:J3943"/>
    <mergeCell ref="K3942:K3943"/>
    <mergeCell ref="L3942:L3943"/>
    <mergeCell ref="F3944:G3945"/>
    <mergeCell ref="H3944:I3945"/>
    <mergeCell ref="J3944:J3945"/>
    <mergeCell ref="K3944:K3945"/>
    <mergeCell ref="L3944:L3945"/>
    <mergeCell ref="A3940:A3945"/>
    <mergeCell ref="F3940:G3940"/>
    <mergeCell ref="H3940:L3940"/>
    <mergeCell ref="B3941:B3943"/>
    <mergeCell ref="C3941:C3943"/>
    <mergeCell ref="D3941:D3943"/>
    <mergeCell ref="E3941:E3943"/>
    <mergeCell ref="F3941:G3943"/>
    <mergeCell ref="H3941:I3941"/>
    <mergeCell ref="H3942:I3943"/>
    <mergeCell ref="K3936:K3937"/>
    <mergeCell ref="L3936:L3937"/>
    <mergeCell ref="F3938:G3939"/>
    <mergeCell ref="H3938:I3939"/>
    <mergeCell ref="J3938:J3939"/>
    <mergeCell ref="K3938:K3939"/>
    <mergeCell ref="L3938:L3939"/>
    <mergeCell ref="D3935:D3937"/>
    <mergeCell ref="E3935:E3937"/>
    <mergeCell ref="F3935:G3937"/>
    <mergeCell ref="H3935:I3935"/>
    <mergeCell ref="H3936:I3937"/>
    <mergeCell ref="J3936:J3937"/>
    <mergeCell ref="F3932:G3933"/>
    <mergeCell ref="H3932:I3933"/>
    <mergeCell ref="J3932:J3933"/>
    <mergeCell ref="K3932:K3933"/>
    <mergeCell ref="L3932:L3933"/>
    <mergeCell ref="A3934:A3939"/>
    <mergeCell ref="F3934:G3934"/>
    <mergeCell ref="H3934:L3934"/>
    <mergeCell ref="B3935:B3937"/>
    <mergeCell ref="C3935:C3937"/>
    <mergeCell ref="A3929:A3933"/>
    <mergeCell ref="F3929:G3929"/>
    <mergeCell ref="H3929:L3929"/>
    <mergeCell ref="B3930:B3931"/>
    <mergeCell ref="C3930:C3931"/>
    <mergeCell ref="D3930:D3931"/>
    <mergeCell ref="E3930:E3931"/>
    <mergeCell ref="F3930:G3931"/>
    <mergeCell ref="H3930:I3930"/>
    <mergeCell ref="H3931:I3931"/>
    <mergeCell ref="F3957:G3958"/>
    <mergeCell ref="H3957:I3957"/>
    <mergeCell ref="H3958:I3958"/>
    <mergeCell ref="F3959:G3960"/>
    <mergeCell ref="H3959:I3960"/>
    <mergeCell ref="J3959:J3960"/>
    <mergeCell ref="J3954:J3955"/>
    <mergeCell ref="K3954:K3955"/>
    <mergeCell ref="L3954:L3955"/>
    <mergeCell ref="A3956:A3960"/>
    <mergeCell ref="F3956:G3956"/>
    <mergeCell ref="H3956:L3956"/>
    <mergeCell ref="B3957:B3958"/>
    <mergeCell ref="C3957:C3958"/>
    <mergeCell ref="D3957:D3958"/>
    <mergeCell ref="E3957:E3958"/>
    <mergeCell ref="D3952:D3953"/>
    <mergeCell ref="E3952:E3953"/>
    <mergeCell ref="F3952:G3953"/>
    <mergeCell ref="H3952:I3952"/>
    <mergeCell ref="H3953:I3953"/>
    <mergeCell ref="F3954:G3955"/>
    <mergeCell ref="H3954:I3955"/>
    <mergeCell ref="F3949:G3950"/>
    <mergeCell ref="H3949:I3950"/>
    <mergeCell ref="J3949:J3950"/>
    <mergeCell ref="K3949:K3950"/>
    <mergeCell ref="L3949:L3950"/>
    <mergeCell ref="A3951:A3955"/>
    <mergeCell ref="F3951:G3951"/>
    <mergeCell ref="H3951:L3951"/>
    <mergeCell ref="B3952:B3953"/>
    <mergeCell ref="C3952:C3953"/>
    <mergeCell ref="A3946:A3950"/>
    <mergeCell ref="F3946:G3946"/>
    <mergeCell ref="H3946:L3946"/>
    <mergeCell ref="B3947:B3948"/>
    <mergeCell ref="C3947:C3948"/>
    <mergeCell ref="D3947:D3948"/>
    <mergeCell ref="E3947:E3948"/>
    <mergeCell ref="F3947:G3948"/>
    <mergeCell ref="H3947:I3947"/>
    <mergeCell ref="H3948:I3948"/>
    <mergeCell ref="H3968:I3969"/>
    <mergeCell ref="J3968:J3969"/>
    <mergeCell ref="K3968:K3969"/>
    <mergeCell ref="L3968:L3969"/>
    <mergeCell ref="F3970:G3971"/>
    <mergeCell ref="H3970:I3971"/>
    <mergeCell ref="J3970:J3971"/>
    <mergeCell ref="K3970:K3971"/>
    <mergeCell ref="L3970:L3971"/>
    <mergeCell ref="L3964:L3965"/>
    <mergeCell ref="A3966:A3971"/>
    <mergeCell ref="F3966:G3966"/>
    <mergeCell ref="H3966:L3966"/>
    <mergeCell ref="B3967:B3969"/>
    <mergeCell ref="C3967:C3969"/>
    <mergeCell ref="D3967:D3969"/>
    <mergeCell ref="E3967:E3969"/>
    <mergeCell ref="F3967:G3969"/>
    <mergeCell ref="H3967:I3967"/>
    <mergeCell ref="H3962:I3962"/>
    <mergeCell ref="H3963:I3963"/>
    <mergeCell ref="F3964:G3965"/>
    <mergeCell ref="H3964:I3965"/>
    <mergeCell ref="J3964:J3965"/>
    <mergeCell ref="K3964:K3965"/>
    <mergeCell ref="K3959:K3960"/>
    <mergeCell ref="L3959:L3960"/>
    <mergeCell ref="A3961:A3965"/>
    <mergeCell ref="F3961:G3961"/>
    <mergeCell ref="H3961:L3961"/>
    <mergeCell ref="B3962:B3963"/>
    <mergeCell ref="C3962:C3963"/>
    <mergeCell ref="D3962:D3963"/>
    <mergeCell ref="E3962:E3963"/>
    <mergeCell ref="F3962:G3963"/>
    <mergeCell ref="F3983:G3984"/>
    <mergeCell ref="H3983:I3983"/>
    <mergeCell ref="H3984:I3984"/>
    <mergeCell ref="F3985:G3986"/>
    <mergeCell ref="H3985:I3986"/>
    <mergeCell ref="J3985:J3986"/>
    <mergeCell ref="J3980:J3981"/>
    <mergeCell ref="K3980:K3981"/>
    <mergeCell ref="L3980:L3981"/>
    <mergeCell ref="A3982:A3986"/>
    <mergeCell ref="F3982:G3982"/>
    <mergeCell ref="H3982:L3982"/>
    <mergeCell ref="B3983:B3984"/>
    <mergeCell ref="C3983:C3984"/>
    <mergeCell ref="D3983:D3984"/>
    <mergeCell ref="E3983:E3984"/>
    <mergeCell ref="D3978:D3979"/>
    <mergeCell ref="E3978:E3979"/>
    <mergeCell ref="F3978:G3979"/>
    <mergeCell ref="H3978:I3978"/>
    <mergeCell ref="H3979:I3979"/>
    <mergeCell ref="F3980:G3981"/>
    <mergeCell ref="H3980:I3981"/>
    <mergeCell ref="F3975:G3976"/>
    <mergeCell ref="H3975:I3976"/>
    <mergeCell ref="J3975:J3976"/>
    <mergeCell ref="K3975:K3976"/>
    <mergeCell ref="L3975:L3976"/>
    <mergeCell ref="A3977:A3981"/>
    <mergeCell ref="F3977:G3977"/>
    <mergeCell ref="H3977:L3977"/>
    <mergeCell ref="B3978:B3979"/>
    <mergeCell ref="C3978:C3979"/>
    <mergeCell ref="A3972:A3976"/>
    <mergeCell ref="F3972:G3972"/>
    <mergeCell ref="H3972:L3972"/>
    <mergeCell ref="B3973:B3974"/>
    <mergeCell ref="C3973:C3974"/>
    <mergeCell ref="D3973:D3974"/>
    <mergeCell ref="E3973:E3974"/>
    <mergeCell ref="F3973:G3974"/>
    <mergeCell ref="H3973:I3973"/>
    <mergeCell ref="H3974:I3974"/>
    <mergeCell ref="J3995:J3996"/>
    <mergeCell ref="K3995:K3996"/>
    <mergeCell ref="L3995:L3996"/>
    <mergeCell ref="F3997:G3998"/>
    <mergeCell ref="H3997:I3998"/>
    <mergeCell ref="J3997:J3998"/>
    <mergeCell ref="K3997:K3998"/>
    <mergeCell ref="L3997:L3998"/>
    <mergeCell ref="A3993:A3998"/>
    <mergeCell ref="F3993:G3993"/>
    <mergeCell ref="H3993:L3993"/>
    <mergeCell ref="B3994:B3996"/>
    <mergeCell ref="C3994:C3996"/>
    <mergeCell ref="D3994:D3996"/>
    <mergeCell ref="E3994:E3996"/>
    <mergeCell ref="F3994:G3996"/>
    <mergeCell ref="H3994:I3994"/>
    <mergeCell ref="H3995:I3996"/>
    <mergeCell ref="H3988:I3988"/>
    <mergeCell ref="H3989:I3990"/>
    <mergeCell ref="J3989:J3990"/>
    <mergeCell ref="K3989:K3990"/>
    <mergeCell ref="L3989:L3990"/>
    <mergeCell ref="F3991:G3992"/>
    <mergeCell ref="H3991:I3992"/>
    <mergeCell ref="J3991:J3992"/>
    <mergeCell ref="K3991:K3992"/>
    <mergeCell ref="L3991:L3992"/>
    <mergeCell ref="K3985:K3986"/>
    <mergeCell ref="L3985:L3986"/>
    <mergeCell ref="A3987:A3992"/>
    <mergeCell ref="F3987:G3987"/>
    <mergeCell ref="H3987:L3987"/>
    <mergeCell ref="B3988:B3990"/>
    <mergeCell ref="C3988:C3990"/>
    <mergeCell ref="D3988:D3990"/>
    <mergeCell ref="E3988:E3990"/>
    <mergeCell ref="F3988:G3990"/>
    <mergeCell ref="K4006:K4007"/>
    <mergeCell ref="L4006:L4007"/>
    <mergeCell ref="F4008:G4009"/>
    <mergeCell ref="H4008:I4009"/>
    <mergeCell ref="J4008:J4009"/>
    <mergeCell ref="K4008:K4009"/>
    <mergeCell ref="L4008:L4009"/>
    <mergeCell ref="D4005:D4007"/>
    <mergeCell ref="E4005:E4007"/>
    <mergeCell ref="F4005:G4007"/>
    <mergeCell ref="H4005:I4005"/>
    <mergeCell ref="H4006:I4007"/>
    <mergeCell ref="J4006:J4007"/>
    <mergeCell ref="F4002:G4003"/>
    <mergeCell ref="H4002:I4003"/>
    <mergeCell ref="J4002:J4003"/>
    <mergeCell ref="K4002:K4003"/>
    <mergeCell ref="L4002:L4003"/>
    <mergeCell ref="A4004:A4009"/>
    <mergeCell ref="F4004:G4004"/>
    <mergeCell ref="H4004:L4004"/>
    <mergeCell ref="B4005:B4007"/>
    <mergeCell ref="C4005:C4007"/>
    <mergeCell ref="A3999:A4003"/>
    <mergeCell ref="F3999:G3999"/>
    <mergeCell ref="H3999:L3999"/>
    <mergeCell ref="B4000:B4001"/>
    <mergeCell ref="C4000:C4001"/>
    <mergeCell ref="D4000:D4001"/>
    <mergeCell ref="E4000:E4001"/>
    <mergeCell ref="F4000:G4001"/>
    <mergeCell ref="H4000:I4000"/>
    <mergeCell ref="H4001:I4001"/>
    <mergeCell ref="J4018:J4019"/>
    <mergeCell ref="K4018:K4019"/>
    <mergeCell ref="L4018:L4019"/>
    <mergeCell ref="A4020:A4024"/>
    <mergeCell ref="F4020:G4020"/>
    <mergeCell ref="H4020:L4020"/>
    <mergeCell ref="B4021:B4022"/>
    <mergeCell ref="C4021:C4022"/>
    <mergeCell ref="D4021:D4022"/>
    <mergeCell ref="E4021:E4022"/>
    <mergeCell ref="D4016:D4017"/>
    <mergeCell ref="E4016:E4017"/>
    <mergeCell ref="F4016:G4017"/>
    <mergeCell ref="H4016:I4016"/>
    <mergeCell ref="H4017:I4017"/>
    <mergeCell ref="F4018:G4019"/>
    <mergeCell ref="H4018:I4019"/>
    <mergeCell ref="F4013:G4014"/>
    <mergeCell ref="H4013:I4014"/>
    <mergeCell ref="J4013:J4014"/>
    <mergeCell ref="K4013:K4014"/>
    <mergeCell ref="L4013:L4014"/>
    <mergeCell ref="A4015:A4019"/>
    <mergeCell ref="F4015:G4015"/>
    <mergeCell ref="H4015:L4015"/>
    <mergeCell ref="B4016:B4017"/>
    <mergeCell ref="C4016:C4017"/>
    <mergeCell ref="A4010:A4014"/>
    <mergeCell ref="F4010:G4010"/>
    <mergeCell ref="H4010:L4010"/>
    <mergeCell ref="B4011:B4012"/>
    <mergeCell ref="C4011:C4012"/>
    <mergeCell ref="D4011:D4012"/>
    <mergeCell ref="E4011:E4012"/>
    <mergeCell ref="F4011:G4012"/>
    <mergeCell ref="H4011:I4011"/>
    <mergeCell ref="H4012:I4012"/>
    <mergeCell ref="H4032:I4032"/>
    <mergeCell ref="F4033:G4034"/>
    <mergeCell ref="H4033:I4034"/>
    <mergeCell ref="J4033:J4034"/>
    <mergeCell ref="K4033:K4034"/>
    <mergeCell ref="L4033:L4034"/>
    <mergeCell ref="L4028:L4029"/>
    <mergeCell ref="A4030:A4034"/>
    <mergeCell ref="F4030:G4030"/>
    <mergeCell ref="H4030:L4030"/>
    <mergeCell ref="B4031:B4032"/>
    <mergeCell ref="C4031:C4032"/>
    <mergeCell ref="D4031:D4032"/>
    <mergeCell ref="E4031:E4032"/>
    <mergeCell ref="F4031:G4032"/>
    <mergeCell ref="H4031:I4031"/>
    <mergeCell ref="H4026:I4026"/>
    <mergeCell ref="H4027:I4027"/>
    <mergeCell ref="F4028:G4029"/>
    <mergeCell ref="H4028:I4029"/>
    <mergeCell ref="J4028:J4029"/>
    <mergeCell ref="K4028:K4029"/>
    <mergeCell ref="K4023:K4024"/>
    <mergeCell ref="L4023:L4024"/>
    <mergeCell ref="A4025:A4029"/>
    <mergeCell ref="F4025:G4025"/>
    <mergeCell ref="H4025:L4025"/>
    <mergeCell ref="B4026:B4027"/>
    <mergeCell ref="C4026:C4027"/>
    <mergeCell ref="D4026:D4027"/>
    <mergeCell ref="E4026:E4027"/>
    <mergeCell ref="F4026:G4027"/>
    <mergeCell ref="F4021:G4022"/>
    <mergeCell ref="H4021:I4021"/>
    <mergeCell ref="H4022:I4022"/>
    <mergeCell ref="F4023:G4024"/>
    <mergeCell ref="H4023:I4024"/>
    <mergeCell ref="J4023:J4024"/>
    <mergeCell ref="K4042:K4043"/>
    <mergeCell ref="L4042:L4043"/>
    <mergeCell ref="F4044:G4045"/>
    <mergeCell ref="H4044:I4045"/>
    <mergeCell ref="J4044:J4045"/>
    <mergeCell ref="K4044:K4045"/>
    <mergeCell ref="L4044:L4045"/>
    <mergeCell ref="D4041:D4043"/>
    <mergeCell ref="E4041:E4043"/>
    <mergeCell ref="F4041:G4043"/>
    <mergeCell ref="H4041:I4041"/>
    <mergeCell ref="H4042:I4043"/>
    <mergeCell ref="J4042:J4043"/>
    <mergeCell ref="F4038:G4039"/>
    <mergeCell ref="H4038:I4039"/>
    <mergeCell ref="J4038:J4039"/>
    <mergeCell ref="K4038:K4039"/>
    <mergeCell ref="L4038:L4039"/>
    <mergeCell ref="A4040:A4045"/>
    <mergeCell ref="F4040:G4040"/>
    <mergeCell ref="H4040:L4040"/>
    <mergeCell ref="B4041:B4043"/>
    <mergeCell ref="C4041:C4043"/>
    <mergeCell ref="A4035:A4039"/>
    <mergeCell ref="F4035:G4035"/>
    <mergeCell ref="H4035:L4035"/>
    <mergeCell ref="B4036:B4037"/>
    <mergeCell ref="C4036:C4037"/>
    <mergeCell ref="D4036:D4037"/>
    <mergeCell ref="E4036:E4037"/>
    <mergeCell ref="F4036:G4037"/>
    <mergeCell ref="H4036:I4036"/>
    <mergeCell ref="H4037:I4037"/>
    <mergeCell ref="J4054:J4055"/>
    <mergeCell ref="K4054:K4055"/>
    <mergeCell ref="L4054:L4055"/>
    <mergeCell ref="A4056:A4060"/>
    <mergeCell ref="F4056:G4056"/>
    <mergeCell ref="H4056:L4056"/>
    <mergeCell ref="B4057:B4058"/>
    <mergeCell ref="C4057:C4058"/>
    <mergeCell ref="D4057:D4058"/>
    <mergeCell ref="E4057:E4058"/>
    <mergeCell ref="D4052:D4053"/>
    <mergeCell ref="E4052:E4053"/>
    <mergeCell ref="F4052:G4053"/>
    <mergeCell ref="H4052:I4052"/>
    <mergeCell ref="H4053:I4053"/>
    <mergeCell ref="F4054:G4055"/>
    <mergeCell ref="H4054:I4055"/>
    <mergeCell ref="F4049:G4050"/>
    <mergeCell ref="H4049:I4050"/>
    <mergeCell ref="J4049:J4050"/>
    <mergeCell ref="K4049:K4050"/>
    <mergeCell ref="L4049:L4050"/>
    <mergeCell ref="A4051:A4055"/>
    <mergeCell ref="F4051:G4051"/>
    <mergeCell ref="H4051:L4051"/>
    <mergeCell ref="B4052:B4053"/>
    <mergeCell ref="C4052:C4053"/>
    <mergeCell ref="A4046:A4050"/>
    <mergeCell ref="F4046:G4046"/>
    <mergeCell ref="H4046:L4046"/>
    <mergeCell ref="B4047:B4048"/>
    <mergeCell ref="C4047:C4048"/>
    <mergeCell ref="D4047:D4048"/>
    <mergeCell ref="E4047:E4048"/>
    <mergeCell ref="F4047:G4048"/>
    <mergeCell ref="H4047:I4047"/>
    <mergeCell ref="H4048:I4048"/>
    <mergeCell ref="H4068:I4068"/>
    <mergeCell ref="F4069:G4070"/>
    <mergeCell ref="H4069:I4070"/>
    <mergeCell ref="J4069:J4070"/>
    <mergeCell ref="K4069:K4070"/>
    <mergeCell ref="L4069:L4070"/>
    <mergeCell ref="L4064:L4065"/>
    <mergeCell ref="A4066:A4070"/>
    <mergeCell ref="F4066:G4066"/>
    <mergeCell ref="H4066:L4066"/>
    <mergeCell ref="B4067:B4068"/>
    <mergeCell ref="C4067:C4068"/>
    <mergeCell ref="D4067:D4068"/>
    <mergeCell ref="E4067:E4068"/>
    <mergeCell ref="F4067:G4068"/>
    <mergeCell ref="H4067:I4067"/>
    <mergeCell ref="H4062:I4062"/>
    <mergeCell ref="H4063:I4063"/>
    <mergeCell ref="F4064:G4065"/>
    <mergeCell ref="H4064:I4065"/>
    <mergeCell ref="J4064:J4065"/>
    <mergeCell ref="K4064:K4065"/>
    <mergeCell ref="K4059:K4060"/>
    <mergeCell ref="L4059:L4060"/>
    <mergeCell ref="A4061:A4065"/>
    <mergeCell ref="F4061:G4061"/>
    <mergeCell ref="H4061:L4061"/>
    <mergeCell ref="B4062:B4063"/>
    <mergeCell ref="C4062:C4063"/>
    <mergeCell ref="D4062:D4063"/>
    <mergeCell ref="E4062:E4063"/>
    <mergeCell ref="F4062:G4063"/>
    <mergeCell ref="F4057:G4058"/>
    <mergeCell ref="H4057:I4057"/>
    <mergeCell ref="H4058:I4058"/>
    <mergeCell ref="F4059:G4060"/>
    <mergeCell ref="H4059:I4060"/>
    <mergeCell ref="J4059:J4060"/>
    <mergeCell ref="F4080:G4081"/>
    <mergeCell ref="H4080:I4081"/>
    <mergeCell ref="J4080:J4081"/>
    <mergeCell ref="K4080:K4081"/>
    <mergeCell ref="L4080:L4081"/>
    <mergeCell ref="A4082:A4086"/>
    <mergeCell ref="F4082:G4082"/>
    <mergeCell ref="H4082:L4082"/>
    <mergeCell ref="B4083:B4084"/>
    <mergeCell ref="C4083:C4084"/>
    <mergeCell ref="A4077:A4081"/>
    <mergeCell ref="F4077:G4077"/>
    <mergeCell ref="H4077:L4077"/>
    <mergeCell ref="B4078:B4079"/>
    <mergeCell ref="C4078:C4079"/>
    <mergeCell ref="D4078:D4079"/>
    <mergeCell ref="E4078:E4079"/>
    <mergeCell ref="F4078:G4079"/>
    <mergeCell ref="H4078:I4078"/>
    <mergeCell ref="H4079:I4079"/>
    <mergeCell ref="J4073:J4074"/>
    <mergeCell ref="K4073:K4074"/>
    <mergeCell ref="L4073:L4074"/>
    <mergeCell ref="F4075:G4076"/>
    <mergeCell ref="H4075:I4076"/>
    <mergeCell ref="J4075:J4076"/>
    <mergeCell ref="K4075:K4076"/>
    <mergeCell ref="L4075:L4076"/>
    <mergeCell ref="A4071:A4076"/>
    <mergeCell ref="F4071:G4071"/>
    <mergeCell ref="H4071:L4071"/>
    <mergeCell ref="B4072:B4074"/>
    <mergeCell ref="C4072:C4074"/>
    <mergeCell ref="D4072:D4074"/>
    <mergeCell ref="E4072:E4074"/>
    <mergeCell ref="F4072:G4074"/>
    <mergeCell ref="H4072:I4072"/>
    <mergeCell ref="H4073:I4074"/>
    <mergeCell ref="K4090:K4091"/>
    <mergeCell ref="L4090:L4091"/>
    <mergeCell ref="A4092:A4097"/>
    <mergeCell ref="F4092:G4092"/>
    <mergeCell ref="H4092:L4092"/>
    <mergeCell ref="B4093:B4095"/>
    <mergeCell ref="C4093:C4095"/>
    <mergeCell ref="D4093:D4095"/>
    <mergeCell ref="E4093:E4095"/>
    <mergeCell ref="F4093:G4095"/>
    <mergeCell ref="F4088:G4089"/>
    <mergeCell ref="H4088:I4088"/>
    <mergeCell ref="H4089:I4089"/>
    <mergeCell ref="F4090:G4091"/>
    <mergeCell ref="H4090:I4091"/>
    <mergeCell ref="J4090:J4091"/>
    <mergeCell ref="J4085:J4086"/>
    <mergeCell ref="K4085:K4086"/>
    <mergeCell ref="L4085:L4086"/>
    <mergeCell ref="A4087:A4091"/>
    <mergeCell ref="F4087:G4087"/>
    <mergeCell ref="H4087:L4087"/>
    <mergeCell ref="B4088:B4089"/>
    <mergeCell ref="C4088:C4089"/>
    <mergeCell ref="D4088:D4089"/>
    <mergeCell ref="E4088:E4089"/>
    <mergeCell ref="D4083:D4084"/>
    <mergeCell ref="E4083:E4084"/>
    <mergeCell ref="F4083:G4084"/>
    <mergeCell ref="H4083:I4083"/>
    <mergeCell ref="H4084:I4084"/>
    <mergeCell ref="F4085:G4086"/>
    <mergeCell ref="H4085:I4086"/>
    <mergeCell ref="D4104:D4105"/>
    <mergeCell ref="E4104:E4105"/>
    <mergeCell ref="F4104:G4105"/>
    <mergeCell ref="H4104:I4104"/>
    <mergeCell ref="H4105:I4105"/>
    <mergeCell ref="F4106:G4107"/>
    <mergeCell ref="H4106:I4107"/>
    <mergeCell ref="F4101:G4102"/>
    <mergeCell ref="H4101:I4102"/>
    <mergeCell ref="J4101:J4102"/>
    <mergeCell ref="K4101:K4102"/>
    <mergeCell ref="L4101:L4102"/>
    <mergeCell ref="A4103:A4107"/>
    <mergeCell ref="F4103:G4103"/>
    <mergeCell ref="H4103:L4103"/>
    <mergeCell ref="B4104:B4105"/>
    <mergeCell ref="C4104:C4105"/>
    <mergeCell ref="A4098:A4102"/>
    <mergeCell ref="F4098:G4098"/>
    <mergeCell ref="H4098:L4098"/>
    <mergeCell ref="B4099:B4100"/>
    <mergeCell ref="C4099:C4100"/>
    <mergeCell ref="D4099:D4100"/>
    <mergeCell ref="E4099:E4100"/>
    <mergeCell ref="F4099:G4100"/>
    <mergeCell ref="H4099:I4099"/>
    <mergeCell ref="H4100:I4100"/>
    <mergeCell ref="H4093:I4093"/>
    <mergeCell ref="H4094:I4095"/>
    <mergeCell ref="J4094:J4095"/>
    <mergeCell ref="K4094:K4095"/>
    <mergeCell ref="L4094:L4095"/>
    <mergeCell ref="F4096:G4097"/>
    <mergeCell ref="H4096:I4097"/>
    <mergeCell ref="J4096:J4097"/>
    <mergeCell ref="K4096:K4097"/>
    <mergeCell ref="L4096:L4097"/>
    <mergeCell ref="H4114:I4114"/>
    <mergeCell ref="H4115:I4116"/>
    <mergeCell ref="J4115:J4116"/>
    <mergeCell ref="K4115:K4116"/>
    <mergeCell ref="L4115:L4116"/>
    <mergeCell ref="F4117:G4118"/>
    <mergeCell ref="H4117:I4118"/>
    <mergeCell ref="J4117:J4118"/>
    <mergeCell ref="K4117:K4118"/>
    <mergeCell ref="L4117:L4118"/>
    <mergeCell ref="K4111:K4112"/>
    <mergeCell ref="L4111:L4112"/>
    <mergeCell ref="A4113:A4118"/>
    <mergeCell ref="F4113:G4113"/>
    <mergeCell ref="H4113:L4113"/>
    <mergeCell ref="B4114:B4116"/>
    <mergeCell ref="C4114:C4116"/>
    <mergeCell ref="D4114:D4116"/>
    <mergeCell ref="E4114:E4116"/>
    <mergeCell ref="F4114:G4116"/>
    <mergeCell ref="F4109:G4110"/>
    <mergeCell ref="H4109:I4109"/>
    <mergeCell ref="H4110:I4110"/>
    <mergeCell ref="F4111:G4112"/>
    <mergeCell ref="H4111:I4112"/>
    <mergeCell ref="J4111:J4112"/>
    <mergeCell ref="J4106:J4107"/>
    <mergeCell ref="K4106:K4107"/>
    <mergeCell ref="L4106:L4107"/>
    <mergeCell ref="A4108:A4112"/>
    <mergeCell ref="F4108:G4108"/>
    <mergeCell ref="H4108:L4108"/>
    <mergeCell ref="B4109:B4110"/>
    <mergeCell ref="C4109:C4110"/>
    <mergeCell ref="D4109:D4110"/>
    <mergeCell ref="E4109:E4110"/>
    <mergeCell ref="J4127:J4128"/>
    <mergeCell ref="K4127:K4128"/>
    <mergeCell ref="L4127:L4128"/>
    <mergeCell ref="A4129:A4133"/>
    <mergeCell ref="F4129:G4129"/>
    <mergeCell ref="H4129:L4129"/>
    <mergeCell ref="B4130:B4131"/>
    <mergeCell ref="C4130:C4131"/>
    <mergeCell ref="D4130:D4131"/>
    <mergeCell ref="E4130:E4131"/>
    <mergeCell ref="D4125:D4126"/>
    <mergeCell ref="E4125:E4126"/>
    <mergeCell ref="F4125:G4126"/>
    <mergeCell ref="H4125:I4125"/>
    <mergeCell ref="H4126:I4126"/>
    <mergeCell ref="F4127:G4128"/>
    <mergeCell ref="H4127:I4128"/>
    <mergeCell ref="F4122:G4123"/>
    <mergeCell ref="H4122:I4123"/>
    <mergeCell ref="J4122:J4123"/>
    <mergeCell ref="K4122:K4123"/>
    <mergeCell ref="L4122:L4123"/>
    <mergeCell ref="A4124:A4128"/>
    <mergeCell ref="F4124:G4124"/>
    <mergeCell ref="H4124:L4124"/>
    <mergeCell ref="B4125:B4126"/>
    <mergeCell ref="C4125:C4126"/>
    <mergeCell ref="A4119:A4123"/>
    <mergeCell ref="F4119:G4119"/>
    <mergeCell ref="H4119:L4119"/>
    <mergeCell ref="B4120:B4121"/>
    <mergeCell ref="C4120:C4121"/>
    <mergeCell ref="D4120:D4121"/>
    <mergeCell ref="E4120:E4121"/>
    <mergeCell ref="F4120:G4121"/>
    <mergeCell ref="H4120:I4120"/>
    <mergeCell ref="H4121:I4121"/>
    <mergeCell ref="H4141:I4141"/>
    <mergeCell ref="F4142:G4143"/>
    <mergeCell ref="H4142:I4143"/>
    <mergeCell ref="J4142:J4143"/>
    <mergeCell ref="K4142:K4143"/>
    <mergeCell ref="L4142:L4143"/>
    <mergeCell ref="L4137:L4138"/>
    <mergeCell ref="A4139:A4143"/>
    <mergeCell ref="F4139:G4139"/>
    <mergeCell ref="H4139:L4139"/>
    <mergeCell ref="B4140:B4141"/>
    <mergeCell ref="C4140:C4141"/>
    <mergeCell ref="D4140:D4141"/>
    <mergeCell ref="E4140:E4141"/>
    <mergeCell ref="F4140:G4141"/>
    <mergeCell ref="H4140:I4140"/>
    <mergeCell ref="H4135:I4135"/>
    <mergeCell ref="H4136:I4136"/>
    <mergeCell ref="F4137:G4138"/>
    <mergeCell ref="H4137:I4138"/>
    <mergeCell ref="J4137:J4138"/>
    <mergeCell ref="K4137:K4138"/>
    <mergeCell ref="K4132:K4133"/>
    <mergeCell ref="L4132:L4133"/>
    <mergeCell ref="A4134:A4138"/>
    <mergeCell ref="F4134:G4134"/>
    <mergeCell ref="H4134:L4134"/>
    <mergeCell ref="B4135:B4136"/>
    <mergeCell ref="C4135:C4136"/>
    <mergeCell ref="D4135:D4136"/>
    <mergeCell ref="E4135:E4136"/>
    <mergeCell ref="F4135:G4136"/>
    <mergeCell ref="F4130:G4131"/>
    <mergeCell ref="H4130:I4130"/>
    <mergeCell ref="H4131:I4131"/>
    <mergeCell ref="F4132:G4133"/>
    <mergeCell ref="H4132:I4133"/>
    <mergeCell ref="J4132:J4133"/>
    <mergeCell ref="F4155:G4157"/>
    <mergeCell ref="H4155:I4155"/>
    <mergeCell ref="H4156:I4157"/>
    <mergeCell ref="J4156:J4157"/>
    <mergeCell ref="K4156:K4157"/>
    <mergeCell ref="L4156:L4157"/>
    <mergeCell ref="J4152:J4153"/>
    <mergeCell ref="K4152:K4153"/>
    <mergeCell ref="L4152:L4153"/>
    <mergeCell ref="A4154:A4159"/>
    <mergeCell ref="F4154:G4154"/>
    <mergeCell ref="H4154:L4154"/>
    <mergeCell ref="B4155:B4157"/>
    <mergeCell ref="C4155:C4157"/>
    <mergeCell ref="D4155:D4157"/>
    <mergeCell ref="E4155:E4157"/>
    <mergeCell ref="D4150:D4151"/>
    <mergeCell ref="E4150:E4151"/>
    <mergeCell ref="F4150:G4151"/>
    <mergeCell ref="H4150:I4150"/>
    <mergeCell ref="H4151:I4151"/>
    <mergeCell ref="F4152:G4153"/>
    <mergeCell ref="H4152:I4153"/>
    <mergeCell ref="F4147:G4148"/>
    <mergeCell ref="H4147:I4148"/>
    <mergeCell ref="J4147:J4148"/>
    <mergeCell ref="K4147:K4148"/>
    <mergeCell ref="L4147:L4148"/>
    <mergeCell ref="A4149:A4153"/>
    <mergeCell ref="F4149:G4149"/>
    <mergeCell ref="H4149:L4149"/>
    <mergeCell ref="B4150:B4151"/>
    <mergeCell ref="C4150:C4151"/>
    <mergeCell ref="A4144:A4148"/>
    <mergeCell ref="F4144:G4144"/>
    <mergeCell ref="H4144:L4144"/>
    <mergeCell ref="B4145:B4146"/>
    <mergeCell ref="C4145:C4146"/>
    <mergeCell ref="D4145:D4146"/>
    <mergeCell ref="E4145:E4146"/>
    <mergeCell ref="F4145:G4146"/>
    <mergeCell ref="H4145:I4145"/>
    <mergeCell ref="H4146:I4146"/>
    <mergeCell ref="J4168:J4169"/>
    <mergeCell ref="K4168:K4169"/>
    <mergeCell ref="L4168:L4169"/>
    <mergeCell ref="F4170:G4171"/>
    <mergeCell ref="H4170:I4171"/>
    <mergeCell ref="J4170:J4171"/>
    <mergeCell ref="K4170:K4171"/>
    <mergeCell ref="L4170:L4171"/>
    <mergeCell ref="A4166:A4171"/>
    <mergeCell ref="F4166:G4166"/>
    <mergeCell ref="H4166:L4166"/>
    <mergeCell ref="B4167:B4169"/>
    <mergeCell ref="C4167:C4169"/>
    <mergeCell ref="D4167:D4169"/>
    <mergeCell ref="E4167:E4169"/>
    <mergeCell ref="F4167:G4169"/>
    <mergeCell ref="H4167:I4167"/>
    <mergeCell ref="H4168:I4169"/>
    <mergeCell ref="K4162:K4163"/>
    <mergeCell ref="L4162:L4163"/>
    <mergeCell ref="F4164:G4165"/>
    <mergeCell ref="H4164:I4165"/>
    <mergeCell ref="J4164:J4165"/>
    <mergeCell ref="K4164:K4165"/>
    <mergeCell ref="L4164:L4165"/>
    <mergeCell ref="D4161:D4163"/>
    <mergeCell ref="E4161:E4163"/>
    <mergeCell ref="F4161:G4163"/>
    <mergeCell ref="H4161:I4161"/>
    <mergeCell ref="H4162:I4163"/>
    <mergeCell ref="J4162:J4163"/>
    <mergeCell ref="F4158:G4159"/>
    <mergeCell ref="H4158:I4159"/>
    <mergeCell ref="J4158:J4159"/>
    <mergeCell ref="K4158:K4159"/>
    <mergeCell ref="L4158:L4159"/>
    <mergeCell ref="A4160:A4165"/>
    <mergeCell ref="F4160:G4160"/>
    <mergeCell ref="H4160:L4160"/>
    <mergeCell ref="B4161:B4163"/>
    <mergeCell ref="C4161:C4163"/>
    <mergeCell ref="J4185:J4186"/>
    <mergeCell ref="K4185:K4186"/>
    <mergeCell ref="L4185:L4186"/>
    <mergeCell ref="F4187:G4188"/>
    <mergeCell ref="H4187:I4188"/>
    <mergeCell ref="J4187:J4188"/>
    <mergeCell ref="K4187:K4188"/>
    <mergeCell ref="L4187:L4188"/>
    <mergeCell ref="A4183:A4188"/>
    <mergeCell ref="F4183:G4183"/>
    <mergeCell ref="H4183:L4183"/>
    <mergeCell ref="B4184:B4186"/>
    <mergeCell ref="C4184:C4186"/>
    <mergeCell ref="D4184:D4186"/>
    <mergeCell ref="E4184:E4186"/>
    <mergeCell ref="F4184:G4186"/>
    <mergeCell ref="H4184:I4184"/>
    <mergeCell ref="H4185:I4186"/>
    <mergeCell ref="K4179:K4180"/>
    <mergeCell ref="L4179:L4180"/>
    <mergeCell ref="F4181:G4182"/>
    <mergeCell ref="H4181:I4182"/>
    <mergeCell ref="J4181:J4182"/>
    <mergeCell ref="K4181:K4182"/>
    <mergeCell ref="L4181:L4182"/>
    <mergeCell ref="D4178:D4180"/>
    <mergeCell ref="E4178:E4180"/>
    <mergeCell ref="F4178:G4180"/>
    <mergeCell ref="H4178:I4178"/>
    <mergeCell ref="H4179:I4180"/>
    <mergeCell ref="J4179:J4180"/>
    <mergeCell ref="F4175:G4176"/>
    <mergeCell ref="H4175:I4176"/>
    <mergeCell ref="J4175:J4176"/>
    <mergeCell ref="K4175:K4176"/>
    <mergeCell ref="L4175:L4176"/>
    <mergeCell ref="A4177:A4182"/>
    <mergeCell ref="F4177:G4177"/>
    <mergeCell ref="H4177:L4177"/>
    <mergeCell ref="B4178:B4180"/>
    <mergeCell ref="C4178:C4180"/>
    <mergeCell ref="A4172:A4176"/>
    <mergeCell ref="F4172:G4172"/>
    <mergeCell ref="H4172:L4172"/>
    <mergeCell ref="B4173:B4174"/>
    <mergeCell ref="C4173:C4174"/>
    <mergeCell ref="D4173:D4174"/>
    <mergeCell ref="E4173:E4174"/>
    <mergeCell ref="F4173:G4174"/>
    <mergeCell ref="H4173:I4173"/>
    <mergeCell ref="H4174:I4174"/>
    <mergeCell ref="J4198:J4199"/>
    <mergeCell ref="K4198:K4199"/>
    <mergeCell ref="L4198:L4199"/>
    <mergeCell ref="F4200:G4201"/>
    <mergeCell ref="H4200:I4201"/>
    <mergeCell ref="J4200:J4201"/>
    <mergeCell ref="K4200:K4201"/>
    <mergeCell ref="L4200:L4201"/>
    <mergeCell ref="A4196:A4201"/>
    <mergeCell ref="F4196:G4196"/>
    <mergeCell ref="H4196:L4196"/>
    <mergeCell ref="B4197:B4199"/>
    <mergeCell ref="C4197:C4199"/>
    <mergeCell ref="D4197:D4199"/>
    <mergeCell ref="E4197:E4199"/>
    <mergeCell ref="F4197:G4199"/>
    <mergeCell ref="H4197:I4197"/>
    <mergeCell ref="H4198:I4199"/>
    <mergeCell ref="J4191:J4193"/>
    <mergeCell ref="K4191:K4193"/>
    <mergeCell ref="L4191:L4193"/>
    <mergeCell ref="F4194:G4195"/>
    <mergeCell ref="H4194:I4195"/>
    <mergeCell ref="J4194:J4195"/>
    <mergeCell ref="K4194:K4195"/>
    <mergeCell ref="L4194:L4195"/>
    <mergeCell ref="A4189:A4195"/>
    <mergeCell ref="F4189:G4189"/>
    <mergeCell ref="H4189:L4189"/>
    <mergeCell ref="B4190:B4193"/>
    <mergeCell ref="C4190:C4193"/>
    <mergeCell ref="D4190:D4193"/>
    <mergeCell ref="E4190:E4193"/>
    <mergeCell ref="F4190:G4193"/>
    <mergeCell ref="H4190:I4190"/>
    <mergeCell ref="H4191:I4193"/>
    <mergeCell ref="J4211:J4212"/>
    <mergeCell ref="K4211:K4212"/>
    <mergeCell ref="L4211:L4212"/>
    <mergeCell ref="F4213:G4214"/>
    <mergeCell ref="H4213:I4214"/>
    <mergeCell ref="J4213:J4214"/>
    <mergeCell ref="K4213:K4214"/>
    <mergeCell ref="L4213:L4214"/>
    <mergeCell ref="A4209:A4214"/>
    <mergeCell ref="F4209:G4209"/>
    <mergeCell ref="H4209:L4209"/>
    <mergeCell ref="B4210:B4212"/>
    <mergeCell ref="C4210:C4212"/>
    <mergeCell ref="D4210:D4212"/>
    <mergeCell ref="E4210:E4212"/>
    <mergeCell ref="F4210:G4212"/>
    <mergeCell ref="H4210:I4210"/>
    <mergeCell ref="H4211:I4212"/>
    <mergeCell ref="J4204:J4206"/>
    <mergeCell ref="K4204:K4206"/>
    <mergeCell ref="L4204:L4206"/>
    <mergeCell ref="F4207:G4208"/>
    <mergeCell ref="H4207:I4208"/>
    <mergeCell ref="J4207:J4208"/>
    <mergeCell ref="K4207:K4208"/>
    <mergeCell ref="L4207:L4208"/>
    <mergeCell ref="A4202:A4208"/>
    <mergeCell ref="F4202:G4202"/>
    <mergeCell ref="H4202:L4202"/>
    <mergeCell ref="B4203:B4206"/>
    <mergeCell ref="C4203:C4206"/>
    <mergeCell ref="D4203:D4206"/>
    <mergeCell ref="E4203:E4206"/>
    <mergeCell ref="F4203:G4206"/>
    <mergeCell ref="H4203:I4203"/>
    <mergeCell ref="H4204:I4206"/>
    <mergeCell ref="J4223:J4225"/>
    <mergeCell ref="K4223:K4225"/>
    <mergeCell ref="L4223:L4225"/>
    <mergeCell ref="F4226:G4227"/>
    <mergeCell ref="H4226:I4227"/>
    <mergeCell ref="J4226:J4227"/>
    <mergeCell ref="K4226:K4227"/>
    <mergeCell ref="L4226:L4227"/>
    <mergeCell ref="A4221:A4227"/>
    <mergeCell ref="F4221:G4221"/>
    <mergeCell ref="H4221:L4221"/>
    <mergeCell ref="B4222:B4225"/>
    <mergeCell ref="C4222:C4225"/>
    <mergeCell ref="D4222:D4225"/>
    <mergeCell ref="E4222:E4225"/>
    <mergeCell ref="F4222:G4225"/>
    <mergeCell ref="H4222:I4222"/>
    <mergeCell ref="H4223:I4225"/>
    <mergeCell ref="J4217:J4218"/>
    <mergeCell ref="K4217:K4218"/>
    <mergeCell ref="L4217:L4218"/>
    <mergeCell ref="F4219:G4220"/>
    <mergeCell ref="H4219:I4220"/>
    <mergeCell ref="J4219:J4220"/>
    <mergeCell ref="K4219:K4220"/>
    <mergeCell ref="L4219:L4220"/>
    <mergeCell ref="A4215:A4220"/>
    <mergeCell ref="F4215:G4215"/>
    <mergeCell ref="H4215:L4215"/>
    <mergeCell ref="B4216:B4218"/>
    <mergeCell ref="C4216:C4218"/>
    <mergeCell ref="D4216:D4218"/>
    <mergeCell ref="E4216:E4218"/>
    <mergeCell ref="F4216:G4218"/>
    <mergeCell ref="H4216:I4216"/>
    <mergeCell ref="H4217:I4218"/>
    <mergeCell ref="J4237:J4238"/>
    <mergeCell ref="K4237:K4238"/>
    <mergeCell ref="L4237:L4238"/>
    <mergeCell ref="F4239:G4240"/>
    <mergeCell ref="H4239:I4240"/>
    <mergeCell ref="J4239:J4240"/>
    <mergeCell ref="K4239:K4240"/>
    <mergeCell ref="L4239:L4240"/>
    <mergeCell ref="A4235:A4240"/>
    <mergeCell ref="F4235:G4235"/>
    <mergeCell ref="H4235:L4235"/>
    <mergeCell ref="B4236:B4238"/>
    <mergeCell ref="C4236:C4238"/>
    <mergeCell ref="D4236:D4238"/>
    <mergeCell ref="E4236:E4238"/>
    <mergeCell ref="F4236:G4238"/>
    <mergeCell ref="H4236:I4236"/>
    <mergeCell ref="H4237:I4238"/>
    <mergeCell ref="J4230:J4232"/>
    <mergeCell ref="K4230:K4232"/>
    <mergeCell ref="L4230:L4232"/>
    <mergeCell ref="F4233:G4234"/>
    <mergeCell ref="H4233:I4234"/>
    <mergeCell ref="J4233:J4234"/>
    <mergeCell ref="K4233:K4234"/>
    <mergeCell ref="L4233:L4234"/>
    <mergeCell ref="A4228:A4234"/>
    <mergeCell ref="F4228:G4228"/>
    <mergeCell ref="H4228:L4228"/>
    <mergeCell ref="B4229:B4232"/>
    <mergeCell ref="C4229:C4232"/>
    <mergeCell ref="D4229:D4232"/>
    <mergeCell ref="E4229:E4232"/>
    <mergeCell ref="F4229:G4232"/>
    <mergeCell ref="H4229:I4229"/>
    <mergeCell ref="H4230:I4232"/>
    <mergeCell ref="K4248:K4249"/>
    <mergeCell ref="L4248:L4249"/>
    <mergeCell ref="F4250:G4251"/>
    <mergeCell ref="H4250:I4251"/>
    <mergeCell ref="J4250:J4251"/>
    <mergeCell ref="K4250:K4251"/>
    <mergeCell ref="L4250:L4251"/>
    <mergeCell ref="D4247:D4249"/>
    <mergeCell ref="E4247:E4249"/>
    <mergeCell ref="F4247:G4249"/>
    <mergeCell ref="H4247:I4247"/>
    <mergeCell ref="H4248:I4249"/>
    <mergeCell ref="J4248:J4249"/>
    <mergeCell ref="F4244:G4245"/>
    <mergeCell ref="H4244:I4245"/>
    <mergeCell ref="J4244:J4245"/>
    <mergeCell ref="K4244:K4245"/>
    <mergeCell ref="L4244:L4245"/>
    <mergeCell ref="A4246:A4251"/>
    <mergeCell ref="F4246:G4246"/>
    <mergeCell ref="H4246:L4246"/>
    <mergeCell ref="B4247:B4249"/>
    <mergeCell ref="C4247:C4249"/>
    <mergeCell ref="A4241:A4245"/>
    <mergeCell ref="F4241:G4241"/>
    <mergeCell ref="H4241:L4241"/>
    <mergeCell ref="B4242:B4243"/>
    <mergeCell ref="C4242:C4243"/>
    <mergeCell ref="D4242:D4243"/>
    <mergeCell ref="E4242:E4243"/>
    <mergeCell ref="F4242:G4243"/>
    <mergeCell ref="H4242:I4242"/>
    <mergeCell ref="H4243:I4243"/>
    <mergeCell ref="F4261:G4262"/>
    <mergeCell ref="H4261:I4262"/>
    <mergeCell ref="J4261:J4262"/>
    <mergeCell ref="K4261:K4262"/>
    <mergeCell ref="L4261:L4262"/>
    <mergeCell ref="A4263:A4267"/>
    <mergeCell ref="F4263:G4263"/>
    <mergeCell ref="H4263:L4263"/>
    <mergeCell ref="B4264:B4265"/>
    <mergeCell ref="C4264:C4265"/>
    <mergeCell ref="A4258:A4262"/>
    <mergeCell ref="F4258:G4258"/>
    <mergeCell ref="H4258:L4258"/>
    <mergeCell ref="B4259:B4260"/>
    <mergeCell ref="C4259:C4260"/>
    <mergeCell ref="D4259:D4260"/>
    <mergeCell ref="E4259:E4260"/>
    <mergeCell ref="F4259:G4260"/>
    <mergeCell ref="H4259:I4259"/>
    <mergeCell ref="H4260:I4260"/>
    <mergeCell ref="J4254:J4255"/>
    <mergeCell ref="K4254:K4255"/>
    <mergeCell ref="L4254:L4255"/>
    <mergeCell ref="F4256:G4257"/>
    <mergeCell ref="H4256:I4257"/>
    <mergeCell ref="J4256:J4257"/>
    <mergeCell ref="K4256:K4257"/>
    <mergeCell ref="L4256:L4257"/>
    <mergeCell ref="A4252:A4257"/>
    <mergeCell ref="F4252:G4252"/>
    <mergeCell ref="H4252:L4252"/>
    <mergeCell ref="B4253:B4255"/>
    <mergeCell ref="C4253:C4255"/>
    <mergeCell ref="D4253:D4255"/>
    <mergeCell ref="E4253:E4255"/>
    <mergeCell ref="F4253:G4255"/>
    <mergeCell ref="H4253:I4253"/>
    <mergeCell ref="H4254:I4255"/>
    <mergeCell ref="H4274:I4274"/>
    <mergeCell ref="H4275:I4275"/>
    <mergeCell ref="F4276:G4277"/>
    <mergeCell ref="H4276:I4277"/>
    <mergeCell ref="J4276:J4277"/>
    <mergeCell ref="K4276:K4277"/>
    <mergeCell ref="K4271:K4272"/>
    <mergeCell ref="L4271:L4272"/>
    <mergeCell ref="A4273:A4277"/>
    <mergeCell ref="F4273:G4273"/>
    <mergeCell ref="H4273:L4273"/>
    <mergeCell ref="B4274:B4275"/>
    <mergeCell ref="C4274:C4275"/>
    <mergeCell ref="D4274:D4275"/>
    <mergeCell ref="E4274:E4275"/>
    <mergeCell ref="F4274:G4275"/>
    <mergeCell ref="F4269:G4270"/>
    <mergeCell ref="H4269:I4269"/>
    <mergeCell ref="H4270:I4270"/>
    <mergeCell ref="F4271:G4272"/>
    <mergeCell ref="H4271:I4272"/>
    <mergeCell ref="J4271:J4272"/>
    <mergeCell ref="J4266:J4267"/>
    <mergeCell ref="K4266:K4267"/>
    <mergeCell ref="L4266:L4267"/>
    <mergeCell ref="A4268:A4272"/>
    <mergeCell ref="F4268:G4268"/>
    <mergeCell ref="H4268:L4268"/>
    <mergeCell ref="B4269:B4270"/>
    <mergeCell ref="C4269:C4270"/>
    <mergeCell ref="D4269:D4270"/>
    <mergeCell ref="E4269:E4270"/>
    <mergeCell ref="D4264:D4265"/>
    <mergeCell ref="E4264:E4265"/>
    <mergeCell ref="F4264:G4265"/>
    <mergeCell ref="H4264:I4264"/>
    <mergeCell ref="H4265:I4265"/>
    <mergeCell ref="F4266:G4267"/>
    <mergeCell ref="H4266:I4267"/>
    <mergeCell ref="F4286:G4287"/>
    <mergeCell ref="H4286:I4287"/>
    <mergeCell ref="J4286:J4287"/>
    <mergeCell ref="K4286:K4287"/>
    <mergeCell ref="L4286:L4287"/>
    <mergeCell ref="A4288:A4293"/>
    <mergeCell ref="F4288:G4288"/>
    <mergeCell ref="H4288:L4288"/>
    <mergeCell ref="B4289:B4291"/>
    <mergeCell ref="C4289:C4291"/>
    <mergeCell ref="A4283:A4287"/>
    <mergeCell ref="F4283:G4283"/>
    <mergeCell ref="H4283:L4283"/>
    <mergeCell ref="B4284:B4285"/>
    <mergeCell ref="C4284:C4285"/>
    <mergeCell ref="D4284:D4285"/>
    <mergeCell ref="E4284:E4285"/>
    <mergeCell ref="F4284:G4285"/>
    <mergeCell ref="H4284:I4284"/>
    <mergeCell ref="H4285:I4285"/>
    <mergeCell ref="H4280:I4280"/>
    <mergeCell ref="F4281:G4282"/>
    <mergeCell ref="H4281:I4282"/>
    <mergeCell ref="J4281:J4282"/>
    <mergeCell ref="K4281:K4282"/>
    <mergeCell ref="L4281:L4282"/>
    <mergeCell ref="L4276:L4277"/>
    <mergeCell ref="A4278:A4282"/>
    <mergeCell ref="F4278:G4278"/>
    <mergeCell ref="H4278:L4278"/>
    <mergeCell ref="B4279:B4280"/>
    <mergeCell ref="C4279:C4280"/>
    <mergeCell ref="D4279:D4280"/>
    <mergeCell ref="E4279:E4280"/>
    <mergeCell ref="F4279:G4280"/>
    <mergeCell ref="H4279:I4279"/>
    <mergeCell ref="D4300:D4301"/>
    <mergeCell ref="E4300:E4301"/>
    <mergeCell ref="F4300:G4301"/>
    <mergeCell ref="H4300:I4300"/>
    <mergeCell ref="H4301:I4301"/>
    <mergeCell ref="F4302:G4303"/>
    <mergeCell ref="H4302:I4303"/>
    <mergeCell ref="F4297:G4298"/>
    <mergeCell ref="H4297:I4298"/>
    <mergeCell ref="J4297:J4298"/>
    <mergeCell ref="K4297:K4298"/>
    <mergeCell ref="L4297:L4298"/>
    <mergeCell ref="A4299:A4303"/>
    <mergeCell ref="F4299:G4299"/>
    <mergeCell ref="H4299:L4299"/>
    <mergeCell ref="B4300:B4301"/>
    <mergeCell ref="C4300:C4301"/>
    <mergeCell ref="A4294:A4298"/>
    <mergeCell ref="F4294:G4294"/>
    <mergeCell ref="H4294:L4294"/>
    <mergeCell ref="B4295:B4296"/>
    <mergeCell ref="C4295:C4296"/>
    <mergeCell ref="D4295:D4296"/>
    <mergeCell ref="E4295:E4296"/>
    <mergeCell ref="F4295:G4296"/>
    <mergeCell ref="H4295:I4295"/>
    <mergeCell ref="H4296:I4296"/>
    <mergeCell ref="K4290:K4291"/>
    <mergeCell ref="L4290:L4291"/>
    <mergeCell ref="F4292:G4293"/>
    <mergeCell ref="H4292:I4293"/>
    <mergeCell ref="J4292:J4293"/>
    <mergeCell ref="K4292:K4293"/>
    <mergeCell ref="L4292:L4293"/>
    <mergeCell ref="D4289:D4291"/>
    <mergeCell ref="E4289:E4291"/>
    <mergeCell ref="F4289:G4291"/>
    <mergeCell ref="H4289:I4289"/>
    <mergeCell ref="H4290:I4291"/>
    <mergeCell ref="J4290:J4291"/>
    <mergeCell ref="L4312:L4313"/>
    <mergeCell ref="A4314:A4319"/>
    <mergeCell ref="F4314:G4314"/>
    <mergeCell ref="H4314:L4314"/>
    <mergeCell ref="B4315:B4317"/>
    <mergeCell ref="C4315:C4317"/>
    <mergeCell ref="D4315:D4317"/>
    <mergeCell ref="E4315:E4317"/>
    <mergeCell ref="F4315:G4317"/>
    <mergeCell ref="H4315:I4315"/>
    <mergeCell ref="H4310:I4310"/>
    <mergeCell ref="H4311:I4311"/>
    <mergeCell ref="F4312:G4313"/>
    <mergeCell ref="H4312:I4313"/>
    <mergeCell ref="J4312:J4313"/>
    <mergeCell ref="K4312:K4313"/>
    <mergeCell ref="K4307:K4308"/>
    <mergeCell ref="L4307:L4308"/>
    <mergeCell ref="A4309:A4313"/>
    <mergeCell ref="F4309:G4309"/>
    <mergeCell ref="H4309:L4309"/>
    <mergeCell ref="B4310:B4311"/>
    <mergeCell ref="C4310:C4311"/>
    <mergeCell ref="D4310:D4311"/>
    <mergeCell ref="E4310:E4311"/>
    <mergeCell ref="F4310:G4311"/>
    <mergeCell ref="F4305:G4306"/>
    <mergeCell ref="H4305:I4305"/>
    <mergeCell ref="H4306:I4306"/>
    <mergeCell ref="F4307:G4308"/>
    <mergeCell ref="H4307:I4308"/>
    <mergeCell ref="J4307:J4308"/>
    <mergeCell ref="J4302:J4303"/>
    <mergeCell ref="K4302:K4303"/>
    <mergeCell ref="L4302:L4303"/>
    <mergeCell ref="A4304:A4308"/>
    <mergeCell ref="F4304:G4304"/>
    <mergeCell ref="H4304:L4304"/>
    <mergeCell ref="B4305:B4306"/>
    <mergeCell ref="C4305:C4306"/>
    <mergeCell ref="D4305:D4306"/>
    <mergeCell ref="E4305:E4306"/>
    <mergeCell ref="D4326:D4327"/>
    <mergeCell ref="E4326:E4327"/>
    <mergeCell ref="F4326:G4327"/>
    <mergeCell ref="H4326:I4326"/>
    <mergeCell ref="H4327:I4327"/>
    <mergeCell ref="F4328:G4329"/>
    <mergeCell ref="H4328:I4329"/>
    <mergeCell ref="F4323:G4324"/>
    <mergeCell ref="H4323:I4324"/>
    <mergeCell ref="J4323:J4324"/>
    <mergeCell ref="K4323:K4324"/>
    <mergeCell ref="L4323:L4324"/>
    <mergeCell ref="A4325:A4329"/>
    <mergeCell ref="F4325:G4325"/>
    <mergeCell ref="H4325:L4325"/>
    <mergeCell ref="B4326:B4327"/>
    <mergeCell ref="C4326:C4327"/>
    <mergeCell ref="A4320:A4324"/>
    <mergeCell ref="F4320:G4320"/>
    <mergeCell ref="H4320:L4320"/>
    <mergeCell ref="B4321:B4322"/>
    <mergeCell ref="C4321:C4322"/>
    <mergeCell ref="D4321:D4322"/>
    <mergeCell ref="E4321:E4322"/>
    <mergeCell ref="F4321:G4322"/>
    <mergeCell ref="H4321:I4321"/>
    <mergeCell ref="H4322:I4322"/>
    <mergeCell ref="H4316:I4317"/>
    <mergeCell ref="J4316:J4317"/>
    <mergeCell ref="K4316:K4317"/>
    <mergeCell ref="L4316:L4317"/>
    <mergeCell ref="F4318:G4319"/>
    <mergeCell ref="H4318:I4319"/>
    <mergeCell ref="J4318:J4319"/>
    <mergeCell ref="K4318:K4319"/>
    <mergeCell ref="L4318:L4319"/>
    <mergeCell ref="K4338:K4339"/>
    <mergeCell ref="L4338:L4339"/>
    <mergeCell ref="F4340:G4341"/>
    <mergeCell ref="H4340:I4341"/>
    <mergeCell ref="J4340:J4341"/>
    <mergeCell ref="K4340:K4341"/>
    <mergeCell ref="L4340:L4341"/>
    <mergeCell ref="D4337:D4339"/>
    <mergeCell ref="E4337:E4339"/>
    <mergeCell ref="F4337:G4339"/>
    <mergeCell ref="H4337:I4337"/>
    <mergeCell ref="H4338:I4339"/>
    <mergeCell ref="J4338:J4339"/>
    <mergeCell ref="F4334:G4335"/>
    <mergeCell ref="H4334:I4335"/>
    <mergeCell ref="J4334:J4335"/>
    <mergeCell ref="K4334:K4335"/>
    <mergeCell ref="L4334:L4335"/>
    <mergeCell ref="A4336:A4341"/>
    <mergeCell ref="F4336:G4336"/>
    <mergeCell ref="H4336:L4336"/>
    <mergeCell ref="B4337:B4339"/>
    <mergeCell ref="C4337:C4339"/>
    <mergeCell ref="F4331:G4333"/>
    <mergeCell ref="H4331:I4331"/>
    <mergeCell ref="H4332:I4333"/>
    <mergeCell ref="J4332:J4333"/>
    <mergeCell ref="K4332:K4333"/>
    <mergeCell ref="L4332:L4333"/>
    <mergeCell ref="J4328:J4329"/>
    <mergeCell ref="K4328:K4329"/>
    <mergeCell ref="L4328:L4329"/>
    <mergeCell ref="A4330:A4335"/>
    <mergeCell ref="F4330:G4330"/>
    <mergeCell ref="H4330:L4330"/>
    <mergeCell ref="B4331:B4333"/>
    <mergeCell ref="C4331:C4333"/>
    <mergeCell ref="D4331:D4333"/>
    <mergeCell ref="E4331:E4333"/>
    <mergeCell ref="J4350:J4351"/>
    <mergeCell ref="K4350:K4351"/>
    <mergeCell ref="L4350:L4351"/>
    <mergeCell ref="A4352:A4356"/>
    <mergeCell ref="F4352:G4352"/>
    <mergeCell ref="H4352:L4352"/>
    <mergeCell ref="B4353:B4354"/>
    <mergeCell ref="C4353:C4354"/>
    <mergeCell ref="D4353:D4354"/>
    <mergeCell ref="E4353:E4354"/>
    <mergeCell ref="D4348:D4349"/>
    <mergeCell ref="E4348:E4349"/>
    <mergeCell ref="F4348:G4349"/>
    <mergeCell ref="H4348:I4348"/>
    <mergeCell ref="H4349:I4349"/>
    <mergeCell ref="F4350:G4351"/>
    <mergeCell ref="H4350:I4351"/>
    <mergeCell ref="F4345:G4346"/>
    <mergeCell ref="H4345:I4346"/>
    <mergeCell ref="J4345:J4346"/>
    <mergeCell ref="K4345:K4346"/>
    <mergeCell ref="L4345:L4346"/>
    <mergeCell ref="A4347:A4351"/>
    <mergeCell ref="F4347:G4347"/>
    <mergeCell ref="H4347:L4347"/>
    <mergeCell ref="B4348:B4349"/>
    <mergeCell ref="C4348:C4349"/>
    <mergeCell ref="A4342:A4346"/>
    <mergeCell ref="F4342:G4342"/>
    <mergeCell ref="H4342:L4342"/>
    <mergeCell ref="B4343:B4344"/>
    <mergeCell ref="C4343:C4344"/>
    <mergeCell ref="D4343:D4344"/>
    <mergeCell ref="E4343:E4344"/>
    <mergeCell ref="F4343:G4344"/>
    <mergeCell ref="H4343:I4343"/>
    <mergeCell ref="H4344:I4344"/>
    <mergeCell ref="H4364:I4364"/>
    <mergeCell ref="F4365:G4366"/>
    <mergeCell ref="H4365:I4366"/>
    <mergeCell ref="J4365:J4366"/>
    <mergeCell ref="K4365:K4366"/>
    <mergeCell ref="L4365:L4366"/>
    <mergeCell ref="L4360:L4361"/>
    <mergeCell ref="A4362:A4366"/>
    <mergeCell ref="F4362:G4362"/>
    <mergeCell ref="H4362:L4362"/>
    <mergeCell ref="B4363:B4364"/>
    <mergeCell ref="C4363:C4364"/>
    <mergeCell ref="D4363:D4364"/>
    <mergeCell ref="E4363:E4364"/>
    <mergeCell ref="F4363:G4364"/>
    <mergeCell ref="H4363:I4363"/>
    <mergeCell ref="H4358:I4358"/>
    <mergeCell ref="H4359:I4359"/>
    <mergeCell ref="F4360:G4361"/>
    <mergeCell ref="H4360:I4361"/>
    <mergeCell ref="J4360:J4361"/>
    <mergeCell ref="K4360:K4361"/>
    <mergeCell ref="K4355:K4356"/>
    <mergeCell ref="L4355:L4356"/>
    <mergeCell ref="A4357:A4361"/>
    <mergeCell ref="F4357:G4357"/>
    <mergeCell ref="H4357:L4357"/>
    <mergeCell ref="B4358:B4359"/>
    <mergeCell ref="C4358:C4359"/>
    <mergeCell ref="D4358:D4359"/>
    <mergeCell ref="E4358:E4359"/>
    <mergeCell ref="F4358:G4359"/>
    <mergeCell ref="F4353:G4354"/>
    <mergeCell ref="H4353:I4353"/>
    <mergeCell ref="H4354:I4354"/>
    <mergeCell ref="F4355:G4356"/>
    <mergeCell ref="H4355:I4356"/>
    <mergeCell ref="J4355:J4356"/>
    <mergeCell ref="J4375:J4376"/>
    <mergeCell ref="K4375:K4376"/>
    <mergeCell ref="L4375:L4376"/>
    <mergeCell ref="A4377:A4381"/>
    <mergeCell ref="F4377:G4377"/>
    <mergeCell ref="H4377:L4377"/>
    <mergeCell ref="B4378:B4379"/>
    <mergeCell ref="C4378:C4379"/>
    <mergeCell ref="D4378:D4379"/>
    <mergeCell ref="E4378:E4379"/>
    <mergeCell ref="D4373:D4374"/>
    <mergeCell ref="E4373:E4374"/>
    <mergeCell ref="F4373:G4374"/>
    <mergeCell ref="H4373:I4373"/>
    <mergeCell ref="H4374:I4374"/>
    <mergeCell ref="F4375:G4376"/>
    <mergeCell ref="H4375:I4376"/>
    <mergeCell ref="F4370:G4371"/>
    <mergeCell ref="H4370:I4371"/>
    <mergeCell ref="J4370:J4371"/>
    <mergeCell ref="K4370:K4371"/>
    <mergeCell ref="L4370:L4371"/>
    <mergeCell ref="A4372:A4376"/>
    <mergeCell ref="F4372:G4372"/>
    <mergeCell ref="H4372:L4372"/>
    <mergeCell ref="B4373:B4374"/>
    <mergeCell ref="C4373:C4374"/>
    <mergeCell ref="A4367:A4371"/>
    <mergeCell ref="F4367:G4367"/>
    <mergeCell ref="H4367:L4367"/>
    <mergeCell ref="B4368:B4369"/>
    <mergeCell ref="C4368:C4369"/>
    <mergeCell ref="D4368:D4369"/>
    <mergeCell ref="E4368:E4369"/>
    <mergeCell ref="F4368:G4369"/>
    <mergeCell ref="H4368:I4368"/>
    <mergeCell ref="H4369:I4369"/>
    <mergeCell ref="H4389:I4389"/>
    <mergeCell ref="F4390:G4391"/>
    <mergeCell ref="H4390:I4391"/>
    <mergeCell ref="J4390:J4391"/>
    <mergeCell ref="K4390:K4391"/>
    <mergeCell ref="L4390:L4391"/>
    <mergeCell ref="L4385:L4386"/>
    <mergeCell ref="A4387:A4391"/>
    <mergeCell ref="F4387:G4387"/>
    <mergeCell ref="H4387:L4387"/>
    <mergeCell ref="B4388:B4389"/>
    <mergeCell ref="C4388:C4389"/>
    <mergeCell ref="D4388:D4389"/>
    <mergeCell ref="E4388:E4389"/>
    <mergeCell ref="F4388:G4389"/>
    <mergeCell ref="H4388:I4388"/>
    <mergeCell ref="H4383:I4383"/>
    <mergeCell ref="H4384:I4384"/>
    <mergeCell ref="F4385:G4386"/>
    <mergeCell ref="H4385:I4386"/>
    <mergeCell ref="J4385:J4386"/>
    <mergeCell ref="K4385:K4386"/>
    <mergeCell ref="K4380:K4381"/>
    <mergeCell ref="L4380:L4381"/>
    <mergeCell ref="A4382:A4386"/>
    <mergeCell ref="F4382:G4382"/>
    <mergeCell ref="H4382:L4382"/>
    <mergeCell ref="B4383:B4384"/>
    <mergeCell ref="C4383:C4384"/>
    <mergeCell ref="D4383:D4384"/>
    <mergeCell ref="E4383:E4384"/>
    <mergeCell ref="F4383:G4384"/>
    <mergeCell ref="F4378:G4379"/>
    <mergeCell ref="H4378:I4378"/>
    <mergeCell ref="H4379:I4379"/>
    <mergeCell ref="F4380:G4381"/>
    <mergeCell ref="H4380:I4381"/>
    <mergeCell ref="J4380:J4381"/>
    <mergeCell ref="J4400:J4401"/>
    <mergeCell ref="K4400:K4401"/>
    <mergeCell ref="L4400:L4401"/>
    <mergeCell ref="A4402:A4406"/>
    <mergeCell ref="F4402:G4402"/>
    <mergeCell ref="H4402:L4402"/>
    <mergeCell ref="B4403:B4404"/>
    <mergeCell ref="C4403:C4404"/>
    <mergeCell ref="D4403:D4404"/>
    <mergeCell ref="E4403:E4404"/>
    <mergeCell ref="D4398:D4399"/>
    <mergeCell ref="E4398:E4399"/>
    <mergeCell ref="F4398:G4399"/>
    <mergeCell ref="H4398:I4398"/>
    <mergeCell ref="H4399:I4399"/>
    <mergeCell ref="F4400:G4401"/>
    <mergeCell ref="H4400:I4401"/>
    <mergeCell ref="F4395:G4396"/>
    <mergeCell ref="H4395:I4396"/>
    <mergeCell ref="J4395:J4396"/>
    <mergeCell ref="K4395:K4396"/>
    <mergeCell ref="L4395:L4396"/>
    <mergeCell ref="A4397:A4401"/>
    <mergeCell ref="F4397:G4397"/>
    <mergeCell ref="H4397:L4397"/>
    <mergeCell ref="B4398:B4399"/>
    <mergeCell ref="C4398:C4399"/>
    <mergeCell ref="A4392:A4396"/>
    <mergeCell ref="F4392:G4392"/>
    <mergeCell ref="H4392:L4392"/>
    <mergeCell ref="B4393:B4394"/>
    <mergeCell ref="C4393:C4394"/>
    <mergeCell ref="D4393:D4394"/>
    <mergeCell ref="E4393:E4394"/>
    <mergeCell ref="F4393:G4394"/>
    <mergeCell ref="H4393:I4393"/>
    <mergeCell ref="H4394:I4394"/>
    <mergeCell ref="H4414:I4414"/>
    <mergeCell ref="F4415:G4416"/>
    <mergeCell ref="H4415:I4416"/>
    <mergeCell ref="J4415:J4416"/>
    <mergeCell ref="K4415:K4416"/>
    <mergeCell ref="L4415:L4416"/>
    <mergeCell ref="L4410:L4411"/>
    <mergeCell ref="A4412:A4416"/>
    <mergeCell ref="F4412:G4412"/>
    <mergeCell ref="H4412:L4412"/>
    <mergeCell ref="B4413:B4414"/>
    <mergeCell ref="C4413:C4414"/>
    <mergeCell ref="D4413:D4414"/>
    <mergeCell ref="E4413:E4414"/>
    <mergeCell ref="F4413:G4414"/>
    <mergeCell ref="H4413:I4413"/>
    <mergeCell ref="H4408:I4408"/>
    <mergeCell ref="H4409:I4409"/>
    <mergeCell ref="F4410:G4411"/>
    <mergeCell ref="H4410:I4411"/>
    <mergeCell ref="J4410:J4411"/>
    <mergeCell ref="K4410:K4411"/>
    <mergeCell ref="K4405:K4406"/>
    <mergeCell ref="L4405:L4406"/>
    <mergeCell ref="A4407:A4411"/>
    <mergeCell ref="F4407:G4407"/>
    <mergeCell ref="H4407:L4407"/>
    <mergeCell ref="B4408:B4409"/>
    <mergeCell ref="C4408:C4409"/>
    <mergeCell ref="D4408:D4409"/>
    <mergeCell ref="E4408:E4409"/>
    <mergeCell ref="F4408:G4409"/>
    <mergeCell ref="F4403:G4404"/>
    <mergeCell ref="H4403:I4403"/>
    <mergeCell ref="H4404:I4404"/>
    <mergeCell ref="F4405:G4406"/>
    <mergeCell ref="H4405:I4406"/>
    <mergeCell ref="J4405:J4406"/>
    <mergeCell ref="F4428:G4429"/>
    <mergeCell ref="H4428:I4428"/>
    <mergeCell ref="H4429:I4429"/>
    <mergeCell ref="F4430:G4431"/>
    <mergeCell ref="H4430:I4431"/>
    <mergeCell ref="J4430:J4431"/>
    <mergeCell ref="J4425:J4426"/>
    <mergeCell ref="K4425:K4426"/>
    <mergeCell ref="L4425:L4426"/>
    <mergeCell ref="A4427:A4431"/>
    <mergeCell ref="F4427:G4427"/>
    <mergeCell ref="H4427:L4427"/>
    <mergeCell ref="B4428:B4429"/>
    <mergeCell ref="C4428:C4429"/>
    <mergeCell ref="D4428:D4429"/>
    <mergeCell ref="E4428:E4429"/>
    <mergeCell ref="D4423:D4424"/>
    <mergeCell ref="E4423:E4424"/>
    <mergeCell ref="F4423:G4424"/>
    <mergeCell ref="H4423:I4423"/>
    <mergeCell ref="H4424:I4424"/>
    <mergeCell ref="F4425:G4426"/>
    <mergeCell ref="H4425:I4426"/>
    <mergeCell ref="F4420:G4421"/>
    <mergeCell ref="H4420:I4421"/>
    <mergeCell ref="J4420:J4421"/>
    <mergeCell ref="K4420:K4421"/>
    <mergeCell ref="L4420:L4421"/>
    <mergeCell ref="A4422:A4426"/>
    <mergeCell ref="F4422:G4422"/>
    <mergeCell ref="H4422:L4422"/>
    <mergeCell ref="B4423:B4424"/>
    <mergeCell ref="C4423:C4424"/>
    <mergeCell ref="A4417:A4421"/>
    <mergeCell ref="F4417:G4417"/>
    <mergeCell ref="H4417:L4417"/>
    <mergeCell ref="B4418:B4419"/>
    <mergeCell ref="C4418:C4419"/>
    <mergeCell ref="D4418:D4419"/>
    <mergeCell ref="E4418:E4419"/>
    <mergeCell ref="F4418:G4419"/>
    <mergeCell ref="H4418:I4418"/>
    <mergeCell ref="H4419:I4419"/>
    <mergeCell ref="F4441:G4442"/>
    <mergeCell ref="H4441:I4442"/>
    <mergeCell ref="J4441:J4442"/>
    <mergeCell ref="K4441:K4442"/>
    <mergeCell ref="L4441:L4442"/>
    <mergeCell ref="A4443:A4447"/>
    <mergeCell ref="F4443:G4443"/>
    <mergeCell ref="H4443:L4443"/>
    <mergeCell ref="B4444:B4445"/>
    <mergeCell ref="C4444:C4445"/>
    <mergeCell ref="A4438:A4442"/>
    <mergeCell ref="F4438:G4438"/>
    <mergeCell ref="H4438:L4438"/>
    <mergeCell ref="B4439:B4440"/>
    <mergeCell ref="C4439:C4440"/>
    <mergeCell ref="D4439:D4440"/>
    <mergeCell ref="E4439:E4440"/>
    <mergeCell ref="F4439:G4440"/>
    <mergeCell ref="H4439:I4439"/>
    <mergeCell ref="H4440:I4440"/>
    <mergeCell ref="H4433:I4433"/>
    <mergeCell ref="H4434:I4435"/>
    <mergeCell ref="J4434:J4435"/>
    <mergeCell ref="K4434:K4435"/>
    <mergeCell ref="L4434:L4435"/>
    <mergeCell ref="F4436:G4437"/>
    <mergeCell ref="H4436:I4437"/>
    <mergeCell ref="J4436:J4437"/>
    <mergeCell ref="K4436:K4437"/>
    <mergeCell ref="L4436:L4437"/>
    <mergeCell ref="K4430:K4431"/>
    <mergeCell ref="L4430:L4431"/>
    <mergeCell ref="A4432:A4437"/>
    <mergeCell ref="F4432:G4432"/>
    <mergeCell ref="H4432:L4432"/>
    <mergeCell ref="B4433:B4435"/>
    <mergeCell ref="C4433:C4435"/>
    <mergeCell ref="D4433:D4435"/>
    <mergeCell ref="E4433:E4435"/>
    <mergeCell ref="F4433:G4435"/>
    <mergeCell ref="H4454:I4454"/>
    <mergeCell ref="H4455:I4455"/>
    <mergeCell ref="F4456:G4457"/>
    <mergeCell ref="H4456:I4457"/>
    <mergeCell ref="J4456:J4457"/>
    <mergeCell ref="K4456:K4457"/>
    <mergeCell ref="K4451:K4452"/>
    <mergeCell ref="L4451:L4452"/>
    <mergeCell ref="A4453:A4457"/>
    <mergeCell ref="F4453:G4453"/>
    <mergeCell ref="H4453:L4453"/>
    <mergeCell ref="B4454:B4455"/>
    <mergeCell ref="C4454:C4455"/>
    <mergeCell ref="D4454:D4455"/>
    <mergeCell ref="E4454:E4455"/>
    <mergeCell ref="F4454:G4455"/>
    <mergeCell ref="F4449:G4450"/>
    <mergeCell ref="H4449:I4449"/>
    <mergeCell ref="H4450:I4450"/>
    <mergeCell ref="F4451:G4452"/>
    <mergeCell ref="H4451:I4452"/>
    <mergeCell ref="J4451:J4452"/>
    <mergeCell ref="J4446:J4447"/>
    <mergeCell ref="K4446:K4447"/>
    <mergeCell ref="L4446:L4447"/>
    <mergeCell ref="A4448:A4452"/>
    <mergeCell ref="F4448:G4448"/>
    <mergeCell ref="H4448:L4448"/>
    <mergeCell ref="B4449:B4450"/>
    <mergeCell ref="C4449:C4450"/>
    <mergeCell ref="D4449:D4450"/>
    <mergeCell ref="E4449:E4450"/>
    <mergeCell ref="D4444:D4445"/>
    <mergeCell ref="E4444:E4445"/>
    <mergeCell ref="F4444:G4445"/>
    <mergeCell ref="H4444:I4444"/>
    <mergeCell ref="H4445:I4445"/>
    <mergeCell ref="F4446:G4447"/>
    <mergeCell ref="H4446:I4447"/>
    <mergeCell ref="F4467:G4468"/>
    <mergeCell ref="H4467:I4468"/>
    <mergeCell ref="J4467:J4468"/>
    <mergeCell ref="K4467:K4468"/>
    <mergeCell ref="L4467:L4468"/>
    <mergeCell ref="A4469:A4473"/>
    <mergeCell ref="F4469:G4469"/>
    <mergeCell ref="H4469:L4469"/>
    <mergeCell ref="B4470:B4471"/>
    <mergeCell ref="C4470:C4471"/>
    <mergeCell ref="A4464:A4468"/>
    <mergeCell ref="F4464:G4464"/>
    <mergeCell ref="H4464:L4464"/>
    <mergeCell ref="B4465:B4466"/>
    <mergeCell ref="C4465:C4466"/>
    <mergeCell ref="D4465:D4466"/>
    <mergeCell ref="E4465:E4466"/>
    <mergeCell ref="F4465:G4466"/>
    <mergeCell ref="H4465:I4465"/>
    <mergeCell ref="H4466:I4466"/>
    <mergeCell ref="H4460:I4461"/>
    <mergeCell ref="J4460:J4461"/>
    <mergeCell ref="K4460:K4461"/>
    <mergeCell ref="L4460:L4461"/>
    <mergeCell ref="F4462:G4463"/>
    <mergeCell ref="H4462:I4463"/>
    <mergeCell ref="J4462:J4463"/>
    <mergeCell ref="K4462:K4463"/>
    <mergeCell ref="L4462:L4463"/>
    <mergeCell ref="L4456:L4457"/>
    <mergeCell ref="A4458:A4463"/>
    <mergeCell ref="F4458:G4458"/>
    <mergeCell ref="H4458:L4458"/>
    <mergeCell ref="B4459:B4461"/>
    <mergeCell ref="C4459:C4461"/>
    <mergeCell ref="D4459:D4461"/>
    <mergeCell ref="E4459:E4461"/>
    <mergeCell ref="F4459:G4461"/>
    <mergeCell ref="H4459:I4459"/>
    <mergeCell ref="H4480:I4480"/>
    <mergeCell ref="H4481:I4481"/>
    <mergeCell ref="F4482:G4483"/>
    <mergeCell ref="H4482:I4483"/>
    <mergeCell ref="J4482:J4483"/>
    <mergeCell ref="K4482:K4483"/>
    <mergeCell ref="K4477:K4478"/>
    <mergeCell ref="L4477:L4478"/>
    <mergeCell ref="A4479:A4483"/>
    <mergeCell ref="F4479:G4479"/>
    <mergeCell ref="H4479:L4479"/>
    <mergeCell ref="B4480:B4481"/>
    <mergeCell ref="C4480:C4481"/>
    <mergeCell ref="D4480:D4481"/>
    <mergeCell ref="E4480:E4481"/>
    <mergeCell ref="F4480:G4481"/>
    <mergeCell ref="F4475:G4476"/>
    <mergeCell ref="H4475:I4475"/>
    <mergeCell ref="H4476:I4476"/>
    <mergeCell ref="F4477:G4478"/>
    <mergeCell ref="H4477:I4478"/>
    <mergeCell ref="J4477:J4478"/>
    <mergeCell ref="J4472:J4473"/>
    <mergeCell ref="K4472:K4473"/>
    <mergeCell ref="L4472:L4473"/>
    <mergeCell ref="A4474:A4478"/>
    <mergeCell ref="F4474:G4474"/>
    <mergeCell ref="H4474:L4474"/>
    <mergeCell ref="B4475:B4476"/>
    <mergeCell ref="C4475:C4476"/>
    <mergeCell ref="D4475:D4476"/>
    <mergeCell ref="E4475:E4476"/>
    <mergeCell ref="D4470:D4471"/>
    <mergeCell ref="E4470:E4471"/>
    <mergeCell ref="F4470:G4471"/>
    <mergeCell ref="H4470:I4470"/>
    <mergeCell ref="H4471:I4471"/>
    <mergeCell ref="F4472:G4473"/>
    <mergeCell ref="H4472:I4473"/>
    <mergeCell ref="F4492:G4493"/>
    <mergeCell ref="H4492:I4493"/>
    <mergeCell ref="J4492:J4493"/>
    <mergeCell ref="K4492:K4493"/>
    <mergeCell ref="L4492:L4493"/>
    <mergeCell ref="A4494:A4499"/>
    <mergeCell ref="F4494:G4494"/>
    <mergeCell ref="H4494:L4494"/>
    <mergeCell ref="B4495:B4497"/>
    <mergeCell ref="C4495:C4497"/>
    <mergeCell ref="A4489:A4493"/>
    <mergeCell ref="F4489:G4489"/>
    <mergeCell ref="H4489:L4489"/>
    <mergeCell ref="B4490:B4491"/>
    <mergeCell ref="C4490:C4491"/>
    <mergeCell ref="D4490:D4491"/>
    <mergeCell ref="E4490:E4491"/>
    <mergeCell ref="F4490:G4491"/>
    <mergeCell ref="H4490:I4490"/>
    <mergeCell ref="H4491:I4491"/>
    <mergeCell ref="H4486:I4486"/>
    <mergeCell ref="F4487:G4488"/>
    <mergeCell ref="H4487:I4488"/>
    <mergeCell ref="J4487:J4488"/>
    <mergeCell ref="K4487:K4488"/>
    <mergeCell ref="L4487:L4488"/>
    <mergeCell ref="L4482:L4483"/>
    <mergeCell ref="A4484:A4488"/>
    <mergeCell ref="F4484:G4484"/>
    <mergeCell ref="H4484:L4484"/>
    <mergeCell ref="B4485:B4486"/>
    <mergeCell ref="C4485:C4486"/>
    <mergeCell ref="D4485:D4486"/>
    <mergeCell ref="E4485:E4486"/>
    <mergeCell ref="F4485:G4486"/>
    <mergeCell ref="H4485:I4485"/>
    <mergeCell ref="F4503:G4504"/>
    <mergeCell ref="H4503:I4504"/>
    <mergeCell ref="J4503:J4504"/>
    <mergeCell ref="K4503:K4504"/>
    <mergeCell ref="L4503:L4504"/>
    <mergeCell ref="A4505:A4509"/>
    <mergeCell ref="F4505:G4505"/>
    <mergeCell ref="H4505:L4505"/>
    <mergeCell ref="B4506:B4507"/>
    <mergeCell ref="C4506:C4507"/>
    <mergeCell ref="A4500:A4504"/>
    <mergeCell ref="F4500:G4500"/>
    <mergeCell ref="H4500:L4500"/>
    <mergeCell ref="B4501:B4502"/>
    <mergeCell ref="C4501:C4502"/>
    <mergeCell ref="D4501:D4502"/>
    <mergeCell ref="E4501:E4502"/>
    <mergeCell ref="F4501:G4502"/>
    <mergeCell ref="H4501:I4501"/>
    <mergeCell ref="H4502:I4502"/>
    <mergeCell ref="K4496:K4497"/>
    <mergeCell ref="L4496:L4497"/>
    <mergeCell ref="F4498:G4499"/>
    <mergeCell ref="H4498:I4499"/>
    <mergeCell ref="J4498:J4499"/>
    <mergeCell ref="K4498:K4499"/>
    <mergeCell ref="L4498:L4499"/>
    <mergeCell ref="D4495:D4497"/>
    <mergeCell ref="E4495:E4497"/>
    <mergeCell ref="F4495:G4497"/>
    <mergeCell ref="H4495:I4495"/>
    <mergeCell ref="H4496:I4497"/>
    <mergeCell ref="J4496:J4497"/>
    <mergeCell ref="H4516:I4516"/>
    <mergeCell ref="H4517:I4517"/>
    <mergeCell ref="F4518:G4519"/>
    <mergeCell ref="H4518:I4519"/>
    <mergeCell ref="J4518:J4519"/>
    <mergeCell ref="K4518:K4519"/>
    <mergeCell ref="K4513:K4514"/>
    <mergeCell ref="L4513:L4514"/>
    <mergeCell ref="A4515:A4519"/>
    <mergeCell ref="F4515:G4515"/>
    <mergeCell ref="H4515:L4515"/>
    <mergeCell ref="B4516:B4517"/>
    <mergeCell ref="C4516:C4517"/>
    <mergeCell ref="D4516:D4517"/>
    <mergeCell ref="E4516:E4517"/>
    <mergeCell ref="F4516:G4517"/>
    <mergeCell ref="F4511:G4512"/>
    <mergeCell ref="H4511:I4511"/>
    <mergeCell ref="H4512:I4512"/>
    <mergeCell ref="F4513:G4514"/>
    <mergeCell ref="H4513:I4514"/>
    <mergeCell ref="J4513:J4514"/>
    <mergeCell ref="J4508:J4509"/>
    <mergeCell ref="K4508:K4509"/>
    <mergeCell ref="L4508:L4509"/>
    <mergeCell ref="A4510:A4514"/>
    <mergeCell ref="F4510:G4510"/>
    <mergeCell ref="H4510:L4510"/>
    <mergeCell ref="B4511:B4512"/>
    <mergeCell ref="C4511:C4512"/>
    <mergeCell ref="D4511:D4512"/>
    <mergeCell ref="E4511:E4512"/>
    <mergeCell ref="D4506:D4507"/>
    <mergeCell ref="E4506:E4507"/>
    <mergeCell ref="F4506:G4507"/>
    <mergeCell ref="H4506:I4506"/>
    <mergeCell ref="H4507:I4507"/>
    <mergeCell ref="F4508:G4509"/>
    <mergeCell ref="H4508:I4509"/>
    <mergeCell ref="J4527:J4528"/>
    <mergeCell ref="K4527:K4528"/>
    <mergeCell ref="L4527:L4528"/>
    <mergeCell ref="F4529:G4530"/>
    <mergeCell ref="H4529:I4530"/>
    <mergeCell ref="J4529:J4530"/>
    <mergeCell ref="K4529:K4530"/>
    <mergeCell ref="L4529:L4530"/>
    <mergeCell ref="A4525:A4530"/>
    <mergeCell ref="F4525:G4525"/>
    <mergeCell ref="H4525:L4525"/>
    <mergeCell ref="B4526:B4528"/>
    <mergeCell ref="C4526:C4528"/>
    <mergeCell ref="D4526:D4528"/>
    <mergeCell ref="E4526:E4528"/>
    <mergeCell ref="F4526:G4528"/>
    <mergeCell ref="H4526:I4526"/>
    <mergeCell ref="H4527:I4528"/>
    <mergeCell ref="H4522:I4522"/>
    <mergeCell ref="F4523:G4524"/>
    <mergeCell ref="H4523:I4524"/>
    <mergeCell ref="J4523:J4524"/>
    <mergeCell ref="K4523:K4524"/>
    <mergeCell ref="L4523:L4524"/>
    <mergeCell ref="L4518:L4519"/>
    <mergeCell ref="A4520:A4524"/>
    <mergeCell ref="F4520:G4520"/>
    <mergeCell ref="H4520:L4520"/>
    <mergeCell ref="B4521:B4522"/>
    <mergeCell ref="C4521:C4522"/>
    <mergeCell ref="D4521:D4522"/>
    <mergeCell ref="E4521:E4522"/>
    <mergeCell ref="F4521:G4522"/>
    <mergeCell ref="H4521:I4521"/>
    <mergeCell ref="K4538:K4539"/>
    <mergeCell ref="L4538:L4539"/>
    <mergeCell ref="F4540:G4541"/>
    <mergeCell ref="H4540:I4541"/>
    <mergeCell ref="J4540:J4541"/>
    <mergeCell ref="K4540:K4541"/>
    <mergeCell ref="L4540:L4541"/>
    <mergeCell ref="D4537:D4539"/>
    <mergeCell ref="E4537:E4539"/>
    <mergeCell ref="F4537:G4539"/>
    <mergeCell ref="H4537:I4537"/>
    <mergeCell ref="H4538:I4539"/>
    <mergeCell ref="J4538:J4539"/>
    <mergeCell ref="F4534:G4535"/>
    <mergeCell ref="H4534:I4535"/>
    <mergeCell ref="J4534:J4535"/>
    <mergeCell ref="K4534:K4535"/>
    <mergeCell ref="L4534:L4535"/>
    <mergeCell ref="A4536:A4541"/>
    <mergeCell ref="F4536:G4536"/>
    <mergeCell ref="H4536:L4536"/>
    <mergeCell ref="B4537:B4539"/>
    <mergeCell ref="C4537:C4539"/>
    <mergeCell ref="A4531:A4535"/>
    <mergeCell ref="F4531:G4531"/>
    <mergeCell ref="H4531:L4531"/>
    <mergeCell ref="B4532:B4533"/>
    <mergeCell ref="C4532:C4533"/>
    <mergeCell ref="D4532:D4533"/>
    <mergeCell ref="E4532:E4533"/>
    <mergeCell ref="F4532:G4533"/>
    <mergeCell ref="H4532:I4532"/>
    <mergeCell ref="H4533:I4533"/>
    <mergeCell ref="J4550:J4551"/>
    <mergeCell ref="K4550:K4551"/>
    <mergeCell ref="L4550:L4551"/>
    <mergeCell ref="F4552:G4553"/>
    <mergeCell ref="H4552:I4553"/>
    <mergeCell ref="J4552:J4553"/>
    <mergeCell ref="K4552:K4553"/>
    <mergeCell ref="L4552:L4553"/>
    <mergeCell ref="A4548:A4553"/>
    <mergeCell ref="F4548:G4548"/>
    <mergeCell ref="H4548:L4548"/>
    <mergeCell ref="B4549:B4551"/>
    <mergeCell ref="C4549:C4551"/>
    <mergeCell ref="D4549:D4551"/>
    <mergeCell ref="E4549:E4551"/>
    <mergeCell ref="F4549:G4551"/>
    <mergeCell ref="H4549:I4549"/>
    <mergeCell ref="H4550:I4551"/>
    <mergeCell ref="J4544:J4545"/>
    <mergeCell ref="K4544:K4545"/>
    <mergeCell ref="L4544:L4545"/>
    <mergeCell ref="F4546:G4547"/>
    <mergeCell ref="H4546:I4547"/>
    <mergeCell ref="J4546:J4547"/>
    <mergeCell ref="K4546:K4547"/>
    <mergeCell ref="L4546:L4547"/>
    <mergeCell ref="A4542:A4547"/>
    <mergeCell ref="F4542:G4542"/>
    <mergeCell ref="H4542:L4542"/>
    <mergeCell ref="B4543:B4545"/>
    <mergeCell ref="C4543:C4545"/>
    <mergeCell ref="D4543:D4545"/>
    <mergeCell ref="E4543:E4545"/>
    <mergeCell ref="F4543:G4545"/>
    <mergeCell ref="H4543:I4543"/>
    <mergeCell ref="H4544:I4545"/>
    <mergeCell ref="J4562:J4563"/>
    <mergeCell ref="K4562:K4563"/>
    <mergeCell ref="L4562:L4563"/>
    <mergeCell ref="A4564:A4568"/>
    <mergeCell ref="F4564:G4564"/>
    <mergeCell ref="H4564:L4564"/>
    <mergeCell ref="B4565:B4566"/>
    <mergeCell ref="C4565:C4566"/>
    <mergeCell ref="D4565:D4566"/>
    <mergeCell ref="E4565:E4566"/>
    <mergeCell ref="D4560:D4561"/>
    <mergeCell ref="E4560:E4561"/>
    <mergeCell ref="F4560:G4561"/>
    <mergeCell ref="H4560:I4560"/>
    <mergeCell ref="H4561:I4561"/>
    <mergeCell ref="F4562:G4563"/>
    <mergeCell ref="H4562:I4563"/>
    <mergeCell ref="F4557:G4558"/>
    <mergeCell ref="H4557:I4558"/>
    <mergeCell ref="J4557:J4558"/>
    <mergeCell ref="K4557:K4558"/>
    <mergeCell ref="L4557:L4558"/>
    <mergeCell ref="A4559:A4563"/>
    <mergeCell ref="F4559:G4559"/>
    <mergeCell ref="H4559:L4559"/>
    <mergeCell ref="B4560:B4561"/>
    <mergeCell ref="C4560:C4561"/>
    <mergeCell ref="A4554:A4558"/>
    <mergeCell ref="F4554:G4554"/>
    <mergeCell ref="H4554:L4554"/>
    <mergeCell ref="B4555:B4556"/>
    <mergeCell ref="C4555:C4556"/>
    <mergeCell ref="D4555:D4556"/>
    <mergeCell ref="E4555:E4556"/>
    <mergeCell ref="F4555:G4556"/>
    <mergeCell ref="H4555:I4555"/>
    <mergeCell ref="H4556:I4556"/>
    <mergeCell ref="H4576:I4576"/>
    <mergeCell ref="F4577:G4578"/>
    <mergeCell ref="H4577:I4578"/>
    <mergeCell ref="J4577:J4578"/>
    <mergeCell ref="K4577:K4578"/>
    <mergeCell ref="L4577:L4578"/>
    <mergeCell ref="L4572:L4573"/>
    <mergeCell ref="A4574:A4578"/>
    <mergeCell ref="F4574:G4574"/>
    <mergeCell ref="H4574:L4574"/>
    <mergeCell ref="B4575:B4576"/>
    <mergeCell ref="C4575:C4576"/>
    <mergeCell ref="D4575:D4576"/>
    <mergeCell ref="E4575:E4576"/>
    <mergeCell ref="F4575:G4576"/>
    <mergeCell ref="H4575:I4575"/>
    <mergeCell ref="H4570:I4570"/>
    <mergeCell ref="H4571:I4571"/>
    <mergeCell ref="F4572:G4573"/>
    <mergeCell ref="H4572:I4573"/>
    <mergeCell ref="J4572:J4573"/>
    <mergeCell ref="K4572:K4573"/>
    <mergeCell ref="K4567:K4568"/>
    <mergeCell ref="L4567:L4568"/>
    <mergeCell ref="A4569:A4573"/>
    <mergeCell ref="F4569:G4569"/>
    <mergeCell ref="H4569:L4569"/>
    <mergeCell ref="B4570:B4571"/>
    <mergeCell ref="C4570:C4571"/>
    <mergeCell ref="D4570:D4571"/>
    <mergeCell ref="E4570:E4571"/>
    <mergeCell ref="F4570:G4571"/>
    <mergeCell ref="F4565:G4566"/>
    <mergeCell ref="H4565:I4565"/>
    <mergeCell ref="H4566:I4566"/>
    <mergeCell ref="F4567:G4568"/>
    <mergeCell ref="H4567:I4568"/>
    <mergeCell ref="J4567:J4568"/>
    <mergeCell ref="J4592:J4593"/>
    <mergeCell ref="K4592:K4593"/>
    <mergeCell ref="L4592:L4593"/>
    <mergeCell ref="F4594:G4595"/>
    <mergeCell ref="H4594:I4595"/>
    <mergeCell ref="J4594:J4595"/>
    <mergeCell ref="K4594:K4595"/>
    <mergeCell ref="L4594:L4595"/>
    <mergeCell ref="A4590:A4595"/>
    <mergeCell ref="F4590:G4590"/>
    <mergeCell ref="H4590:L4590"/>
    <mergeCell ref="B4591:B4593"/>
    <mergeCell ref="C4591:C4593"/>
    <mergeCell ref="D4591:D4593"/>
    <mergeCell ref="E4591:E4593"/>
    <mergeCell ref="F4591:G4593"/>
    <mergeCell ref="H4591:I4591"/>
    <mergeCell ref="H4592:I4593"/>
    <mergeCell ref="K4586:K4587"/>
    <mergeCell ref="L4586:L4587"/>
    <mergeCell ref="F4588:G4589"/>
    <mergeCell ref="H4588:I4589"/>
    <mergeCell ref="J4588:J4589"/>
    <mergeCell ref="K4588:K4589"/>
    <mergeCell ref="L4588:L4589"/>
    <mergeCell ref="D4585:D4587"/>
    <mergeCell ref="E4585:E4587"/>
    <mergeCell ref="F4585:G4587"/>
    <mergeCell ref="H4585:I4585"/>
    <mergeCell ref="H4586:I4587"/>
    <mergeCell ref="J4586:J4587"/>
    <mergeCell ref="F4582:G4583"/>
    <mergeCell ref="H4582:I4583"/>
    <mergeCell ref="J4582:J4583"/>
    <mergeCell ref="K4582:K4583"/>
    <mergeCell ref="L4582:L4583"/>
    <mergeCell ref="A4584:A4589"/>
    <mergeCell ref="F4584:G4584"/>
    <mergeCell ref="H4584:L4584"/>
    <mergeCell ref="B4585:B4587"/>
    <mergeCell ref="C4585:C4587"/>
    <mergeCell ref="A4579:A4583"/>
    <mergeCell ref="F4579:G4579"/>
    <mergeCell ref="H4579:L4579"/>
    <mergeCell ref="B4580:B4581"/>
    <mergeCell ref="C4580:C4581"/>
    <mergeCell ref="D4580:D4581"/>
    <mergeCell ref="E4580:E4581"/>
    <mergeCell ref="F4580:G4581"/>
    <mergeCell ref="H4580:I4580"/>
    <mergeCell ref="H4581:I4581"/>
    <mergeCell ref="J4604:J4605"/>
    <mergeCell ref="K4604:K4605"/>
    <mergeCell ref="L4604:L4605"/>
    <mergeCell ref="A4606:A4611"/>
    <mergeCell ref="F4606:G4606"/>
    <mergeCell ref="H4606:L4606"/>
    <mergeCell ref="B4607:B4609"/>
    <mergeCell ref="C4607:C4609"/>
    <mergeCell ref="D4607:D4609"/>
    <mergeCell ref="E4607:E4609"/>
    <mergeCell ref="D4602:D4603"/>
    <mergeCell ref="E4602:E4603"/>
    <mergeCell ref="F4602:G4603"/>
    <mergeCell ref="H4602:I4602"/>
    <mergeCell ref="H4603:I4603"/>
    <mergeCell ref="F4604:G4605"/>
    <mergeCell ref="H4604:I4605"/>
    <mergeCell ref="F4599:G4600"/>
    <mergeCell ref="H4599:I4600"/>
    <mergeCell ref="J4599:J4600"/>
    <mergeCell ref="K4599:K4600"/>
    <mergeCell ref="L4599:L4600"/>
    <mergeCell ref="A4601:A4605"/>
    <mergeCell ref="F4601:G4601"/>
    <mergeCell ref="H4601:L4601"/>
    <mergeCell ref="B4602:B4603"/>
    <mergeCell ref="C4602:C4603"/>
    <mergeCell ref="A4596:A4600"/>
    <mergeCell ref="F4596:G4596"/>
    <mergeCell ref="H4596:L4596"/>
    <mergeCell ref="B4597:B4598"/>
    <mergeCell ref="C4597:C4598"/>
    <mergeCell ref="D4597:D4598"/>
    <mergeCell ref="E4597:E4598"/>
    <mergeCell ref="F4597:G4598"/>
    <mergeCell ref="H4597:I4597"/>
    <mergeCell ref="H4598:I4598"/>
    <mergeCell ref="J4615:J4616"/>
    <mergeCell ref="K4615:K4616"/>
    <mergeCell ref="L4615:L4616"/>
    <mergeCell ref="A4617:A4621"/>
    <mergeCell ref="F4617:G4617"/>
    <mergeCell ref="H4617:L4617"/>
    <mergeCell ref="B4618:B4619"/>
    <mergeCell ref="C4618:C4619"/>
    <mergeCell ref="D4618:D4619"/>
    <mergeCell ref="E4618:E4619"/>
    <mergeCell ref="D4613:D4614"/>
    <mergeCell ref="E4613:E4614"/>
    <mergeCell ref="F4613:G4614"/>
    <mergeCell ref="H4613:I4613"/>
    <mergeCell ref="H4614:I4614"/>
    <mergeCell ref="F4615:G4616"/>
    <mergeCell ref="H4615:I4616"/>
    <mergeCell ref="F4610:G4611"/>
    <mergeCell ref="H4610:I4611"/>
    <mergeCell ref="J4610:J4611"/>
    <mergeCell ref="K4610:K4611"/>
    <mergeCell ref="L4610:L4611"/>
    <mergeCell ref="A4612:A4616"/>
    <mergeCell ref="F4612:G4612"/>
    <mergeCell ref="H4612:L4612"/>
    <mergeCell ref="B4613:B4614"/>
    <mergeCell ref="C4613:C4614"/>
    <mergeCell ref="F4607:G4609"/>
    <mergeCell ref="H4607:I4607"/>
    <mergeCell ref="H4608:I4609"/>
    <mergeCell ref="J4608:J4609"/>
    <mergeCell ref="K4608:K4609"/>
    <mergeCell ref="L4608:L4609"/>
    <mergeCell ref="H4629:I4629"/>
    <mergeCell ref="F4630:G4631"/>
    <mergeCell ref="H4630:I4631"/>
    <mergeCell ref="J4630:J4631"/>
    <mergeCell ref="K4630:K4631"/>
    <mergeCell ref="L4630:L4631"/>
    <mergeCell ref="L4625:L4626"/>
    <mergeCell ref="A4627:A4631"/>
    <mergeCell ref="F4627:G4627"/>
    <mergeCell ref="H4627:L4627"/>
    <mergeCell ref="B4628:B4629"/>
    <mergeCell ref="C4628:C4629"/>
    <mergeCell ref="D4628:D4629"/>
    <mergeCell ref="E4628:E4629"/>
    <mergeCell ref="F4628:G4629"/>
    <mergeCell ref="H4628:I4628"/>
    <mergeCell ref="H4623:I4623"/>
    <mergeCell ref="H4624:I4624"/>
    <mergeCell ref="F4625:G4626"/>
    <mergeCell ref="H4625:I4626"/>
    <mergeCell ref="J4625:J4626"/>
    <mergeCell ref="K4625:K4626"/>
    <mergeCell ref="K4620:K4621"/>
    <mergeCell ref="L4620:L4621"/>
    <mergeCell ref="A4622:A4626"/>
    <mergeCell ref="F4622:G4622"/>
    <mergeCell ref="H4622:L4622"/>
    <mergeCell ref="B4623:B4624"/>
    <mergeCell ref="C4623:C4624"/>
    <mergeCell ref="D4623:D4624"/>
    <mergeCell ref="E4623:E4624"/>
    <mergeCell ref="F4623:G4624"/>
    <mergeCell ref="F4618:G4619"/>
    <mergeCell ref="H4618:I4618"/>
    <mergeCell ref="H4619:I4619"/>
    <mergeCell ref="F4620:G4621"/>
    <mergeCell ref="H4620:I4621"/>
    <mergeCell ref="J4620:J4621"/>
    <mergeCell ref="J4640:J4641"/>
    <mergeCell ref="K4640:K4641"/>
    <mergeCell ref="L4640:L4641"/>
    <mergeCell ref="A4642:A4646"/>
    <mergeCell ref="F4642:G4642"/>
    <mergeCell ref="H4642:L4642"/>
    <mergeCell ref="B4643:B4644"/>
    <mergeCell ref="C4643:C4644"/>
    <mergeCell ref="D4643:D4644"/>
    <mergeCell ref="E4643:E4644"/>
    <mergeCell ref="D4638:D4639"/>
    <mergeCell ref="E4638:E4639"/>
    <mergeCell ref="F4638:G4639"/>
    <mergeCell ref="H4638:I4638"/>
    <mergeCell ref="H4639:I4639"/>
    <mergeCell ref="F4640:G4641"/>
    <mergeCell ref="H4640:I4641"/>
    <mergeCell ref="F4635:G4636"/>
    <mergeCell ref="H4635:I4636"/>
    <mergeCell ref="J4635:J4636"/>
    <mergeCell ref="K4635:K4636"/>
    <mergeCell ref="L4635:L4636"/>
    <mergeCell ref="A4637:A4641"/>
    <mergeCell ref="F4637:G4637"/>
    <mergeCell ref="H4637:L4637"/>
    <mergeCell ref="B4638:B4639"/>
    <mergeCell ref="C4638:C4639"/>
    <mergeCell ref="A4632:A4636"/>
    <mergeCell ref="F4632:G4632"/>
    <mergeCell ref="H4632:L4632"/>
    <mergeCell ref="B4633:B4634"/>
    <mergeCell ref="C4633:C4634"/>
    <mergeCell ref="D4633:D4634"/>
    <mergeCell ref="E4633:E4634"/>
    <mergeCell ref="F4633:G4634"/>
    <mergeCell ref="H4633:I4633"/>
    <mergeCell ref="H4634:I4634"/>
    <mergeCell ref="H4654:I4654"/>
    <mergeCell ref="F4655:G4656"/>
    <mergeCell ref="H4655:I4656"/>
    <mergeCell ref="J4655:J4656"/>
    <mergeCell ref="K4655:K4656"/>
    <mergeCell ref="L4655:L4656"/>
    <mergeCell ref="L4650:L4651"/>
    <mergeCell ref="A4652:A4656"/>
    <mergeCell ref="F4652:G4652"/>
    <mergeCell ref="H4652:L4652"/>
    <mergeCell ref="B4653:B4654"/>
    <mergeCell ref="C4653:C4654"/>
    <mergeCell ref="D4653:D4654"/>
    <mergeCell ref="E4653:E4654"/>
    <mergeCell ref="F4653:G4654"/>
    <mergeCell ref="H4653:I4653"/>
    <mergeCell ref="H4648:I4648"/>
    <mergeCell ref="H4649:I4649"/>
    <mergeCell ref="F4650:G4651"/>
    <mergeCell ref="H4650:I4651"/>
    <mergeCell ref="J4650:J4651"/>
    <mergeCell ref="K4650:K4651"/>
    <mergeCell ref="K4645:K4646"/>
    <mergeCell ref="L4645:L4646"/>
    <mergeCell ref="A4647:A4651"/>
    <mergeCell ref="F4647:G4647"/>
    <mergeCell ref="H4647:L4647"/>
    <mergeCell ref="B4648:B4649"/>
    <mergeCell ref="C4648:C4649"/>
    <mergeCell ref="D4648:D4649"/>
    <mergeCell ref="E4648:E4649"/>
    <mergeCell ref="F4648:G4649"/>
    <mergeCell ref="F4643:G4644"/>
    <mergeCell ref="H4643:I4643"/>
    <mergeCell ref="H4644:I4644"/>
    <mergeCell ref="F4645:G4646"/>
    <mergeCell ref="H4645:I4646"/>
    <mergeCell ref="J4645:J4646"/>
    <mergeCell ref="J4665:J4666"/>
    <mergeCell ref="K4665:K4666"/>
    <mergeCell ref="L4665:L4666"/>
    <mergeCell ref="A4667:A4671"/>
    <mergeCell ref="F4667:G4667"/>
    <mergeCell ref="H4667:L4667"/>
    <mergeCell ref="B4668:B4669"/>
    <mergeCell ref="C4668:C4669"/>
    <mergeCell ref="D4668:D4669"/>
    <mergeCell ref="E4668:E4669"/>
    <mergeCell ref="D4663:D4664"/>
    <mergeCell ref="E4663:E4664"/>
    <mergeCell ref="F4663:G4664"/>
    <mergeCell ref="H4663:I4663"/>
    <mergeCell ref="H4664:I4664"/>
    <mergeCell ref="F4665:G4666"/>
    <mergeCell ref="H4665:I4666"/>
    <mergeCell ref="F4660:G4661"/>
    <mergeCell ref="H4660:I4661"/>
    <mergeCell ref="J4660:J4661"/>
    <mergeCell ref="K4660:K4661"/>
    <mergeCell ref="L4660:L4661"/>
    <mergeCell ref="A4662:A4666"/>
    <mergeCell ref="F4662:G4662"/>
    <mergeCell ref="H4662:L4662"/>
    <mergeCell ref="B4663:B4664"/>
    <mergeCell ref="C4663:C4664"/>
    <mergeCell ref="A4657:A4661"/>
    <mergeCell ref="F4657:G4657"/>
    <mergeCell ref="H4657:L4657"/>
    <mergeCell ref="B4658:B4659"/>
    <mergeCell ref="C4658:C4659"/>
    <mergeCell ref="D4658:D4659"/>
    <mergeCell ref="E4658:E4659"/>
    <mergeCell ref="F4658:G4659"/>
    <mergeCell ref="H4658:I4658"/>
    <mergeCell ref="H4659:I4659"/>
    <mergeCell ref="H4679:I4679"/>
    <mergeCell ref="F4680:G4681"/>
    <mergeCell ref="H4680:I4681"/>
    <mergeCell ref="J4680:J4681"/>
    <mergeCell ref="K4680:K4681"/>
    <mergeCell ref="L4680:L4681"/>
    <mergeCell ref="L4675:L4676"/>
    <mergeCell ref="A4677:A4681"/>
    <mergeCell ref="F4677:G4677"/>
    <mergeCell ref="H4677:L4677"/>
    <mergeCell ref="B4678:B4679"/>
    <mergeCell ref="C4678:C4679"/>
    <mergeCell ref="D4678:D4679"/>
    <mergeCell ref="E4678:E4679"/>
    <mergeCell ref="F4678:G4679"/>
    <mergeCell ref="H4678:I4678"/>
    <mergeCell ref="H4673:I4673"/>
    <mergeCell ref="H4674:I4674"/>
    <mergeCell ref="F4675:G4676"/>
    <mergeCell ref="H4675:I4676"/>
    <mergeCell ref="J4675:J4676"/>
    <mergeCell ref="K4675:K4676"/>
    <mergeCell ref="K4670:K4671"/>
    <mergeCell ref="L4670:L4671"/>
    <mergeCell ref="A4672:A4676"/>
    <mergeCell ref="F4672:G4672"/>
    <mergeCell ref="H4672:L4672"/>
    <mergeCell ref="B4673:B4674"/>
    <mergeCell ref="C4673:C4674"/>
    <mergeCell ref="D4673:D4674"/>
    <mergeCell ref="E4673:E4674"/>
    <mergeCell ref="F4673:G4674"/>
    <mergeCell ref="F4668:G4669"/>
    <mergeCell ref="H4668:I4668"/>
    <mergeCell ref="H4669:I4669"/>
    <mergeCell ref="F4670:G4671"/>
    <mergeCell ref="H4670:I4671"/>
    <mergeCell ref="J4670:J4671"/>
    <mergeCell ref="K4689:K4690"/>
    <mergeCell ref="L4689:L4690"/>
    <mergeCell ref="F4691:G4692"/>
    <mergeCell ref="H4691:I4692"/>
    <mergeCell ref="J4691:J4692"/>
    <mergeCell ref="K4691:K4692"/>
    <mergeCell ref="L4691:L4692"/>
    <mergeCell ref="D4688:D4690"/>
    <mergeCell ref="E4688:E4690"/>
    <mergeCell ref="F4688:G4690"/>
    <mergeCell ref="H4688:I4688"/>
    <mergeCell ref="H4689:I4690"/>
    <mergeCell ref="J4689:J4690"/>
    <mergeCell ref="F4685:G4686"/>
    <mergeCell ref="H4685:I4686"/>
    <mergeCell ref="J4685:J4686"/>
    <mergeCell ref="K4685:K4686"/>
    <mergeCell ref="L4685:L4686"/>
    <mergeCell ref="A4687:A4692"/>
    <mergeCell ref="F4687:G4687"/>
    <mergeCell ref="H4687:L4687"/>
    <mergeCell ref="B4688:B4690"/>
    <mergeCell ref="C4688:C4690"/>
    <mergeCell ref="A4682:A4686"/>
    <mergeCell ref="F4682:G4682"/>
    <mergeCell ref="H4682:L4682"/>
    <mergeCell ref="B4683:B4684"/>
    <mergeCell ref="C4683:C4684"/>
    <mergeCell ref="D4683:D4684"/>
    <mergeCell ref="E4683:E4684"/>
    <mergeCell ref="F4683:G4684"/>
    <mergeCell ref="H4683:I4683"/>
    <mergeCell ref="H4684:I4684"/>
    <mergeCell ref="F4704:G4706"/>
    <mergeCell ref="H4704:I4704"/>
    <mergeCell ref="H4705:I4706"/>
    <mergeCell ref="J4705:J4706"/>
    <mergeCell ref="K4705:K4706"/>
    <mergeCell ref="L4705:L4706"/>
    <mergeCell ref="J4701:J4702"/>
    <mergeCell ref="K4701:K4702"/>
    <mergeCell ref="L4701:L4702"/>
    <mergeCell ref="A4703:A4708"/>
    <mergeCell ref="F4703:G4703"/>
    <mergeCell ref="H4703:L4703"/>
    <mergeCell ref="B4704:B4706"/>
    <mergeCell ref="C4704:C4706"/>
    <mergeCell ref="D4704:D4706"/>
    <mergeCell ref="E4704:E4706"/>
    <mergeCell ref="D4699:D4700"/>
    <mergeCell ref="E4699:E4700"/>
    <mergeCell ref="F4699:G4700"/>
    <mergeCell ref="H4699:I4699"/>
    <mergeCell ref="H4700:I4700"/>
    <mergeCell ref="F4701:G4702"/>
    <mergeCell ref="H4701:I4702"/>
    <mergeCell ref="F4696:G4697"/>
    <mergeCell ref="H4696:I4697"/>
    <mergeCell ref="J4696:J4697"/>
    <mergeCell ref="K4696:K4697"/>
    <mergeCell ref="L4696:L4697"/>
    <mergeCell ref="A4698:A4702"/>
    <mergeCell ref="F4698:G4698"/>
    <mergeCell ref="H4698:L4698"/>
    <mergeCell ref="B4699:B4700"/>
    <mergeCell ref="C4699:C4700"/>
    <mergeCell ref="A4693:A4697"/>
    <mergeCell ref="F4693:G4693"/>
    <mergeCell ref="H4693:L4693"/>
    <mergeCell ref="B4694:B4695"/>
    <mergeCell ref="C4694:C4695"/>
    <mergeCell ref="D4694:D4695"/>
    <mergeCell ref="E4694:E4695"/>
    <mergeCell ref="F4694:G4695"/>
    <mergeCell ref="H4694:I4694"/>
    <mergeCell ref="H4695:I4695"/>
    <mergeCell ref="J4717:J4718"/>
    <mergeCell ref="K4717:K4718"/>
    <mergeCell ref="L4717:L4718"/>
    <mergeCell ref="F4719:G4720"/>
    <mergeCell ref="H4719:I4720"/>
    <mergeCell ref="J4719:J4720"/>
    <mergeCell ref="K4719:K4720"/>
    <mergeCell ref="L4719:L4720"/>
    <mergeCell ref="A4715:A4720"/>
    <mergeCell ref="F4715:G4715"/>
    <mergeCell ref="H4715:L4715"/>
    <mergeCell ref="B4716:B4718"/>
    <mergeCell ref="C4716:C4718"/>
    <mergeCell ref="D4716:D4718"/>
    <mergeCell ref="E4716:E4718"/>
    <mergeCell ref="F4716:G4718"/>
    <mergeCell ref="H4716:I4716"/>
    <mergeCell ref="H4717:I4718"/>
    <mergeCell ref="K4711:K4712"/>
    <mergeCell ref="L4711:L4712"/>
    <mergeCell ref="F4713:G4714"/>
    <mergeCell ref="H4713:I4714"/>
    <mergeCell ref="J4713:J4714"/>
    <mergeCell ref="K4713:K4714"/>
    <mergeCell ref="L4713:L4714"/>
    <mergeCell ref="D4710:D4712"/>
    <mergeCell ref="E4710:E4712"/>
    <mergeCell ref="F4710:G4712"/>
    <mergeCell ref="H4710:I4710"/>
    <mergeCell ref="H4711:I4712"/>
    <mergeCell ref="J4711:J4712"/>
    <mergeCell ref="F4707:G4708"/>
    <mergeCell ref="H4707:I4708"/>
    <mergeCell ref="J4707:J4708"/>
    <mergeCell ref="K4707:K4708"/>
    <mergeCell ref="L4707:L4708"/>
    <mergeCell ref="A4709:A4714"/>
    <mergeCell ref="F4709:G4709"/>
    <mergeCell ref="H4709:L4709"/>
    <mergeCell ref="B4710:B4712"/>
    <mergeCell ref="C4710:C4712"/>
    <mergeCell ref="D4733:D4734"/>
    <mergeCell ref="E4733:E4734"/>
    <mergeCell ref="F4733:G4734"/>
    <mergeCell ref="H4733:I4733"/>
    <mergeCell ref="H4734:I4734"/>
    <mergeCell ref="F4735:G4736"/>
    <mergeCell ref="H4735:I4736"/>
    <mergeCell ref="F4730:G4731"/>
    <mergeCell ref="H4730:I4731"/>
    <mergeCell ref="J4730:J4731"/>
    <mergeCell ref="K4730:K4731"/>
    <mergeCell ref="L4730:L4731"/>
    <mergeCell ref="A4732:A4736"/>
    <mergeCell ref="F4732:G4732"/>
    <mergeCell ref="H4732:L4732"/>
    <mergeCell ref="B4733:B4734"/>
    <mergeCell ref="C4733:C4734"/>
    <mergeCell ref="A4727:A4731"/>
    <mergeCell ref="F4727:G4727"/>
    <mergeCell ref="H4727:L4727"/>
    <mergeCell ref="B4728:B4729"/>
    <mergeCell ref="C4728:C4729"/>
    <mergeCell ref="D4728:D4729"/>
    <mergeCell ref="E4728:E4729"/>
    <mergeCell ref="F4728:G4729"/>
    <mergeCell ref="H4728:I4728"/>
    <mergeCell ref="H4729:I4729"/>
    <mergeCell ref="J4723:J4724"/>
    <mergeCell ref="K4723:K4724"/>
    <mergeCell ref="L4723:L4724"/>
    <mergeCell ref="F4725:G4726"/>
    <mergeCell ref="H4725:I4726"/>
    <mergeCell ref="J4725:J4726"/>
    <mergeCell ref="K4725:K4726"/>
    <mergeCell ref="L4725:L4726"/>
    <mergeCell ref="A4721:A4726"/>
    <mergeCell ref="F4721:G4721"/>
    <mergeCell ref="H4721:L4721"/>
    <mergeCell ref="B4722:B4724"/>
    <mergeCell ref="C4722:C4724"/>
    <mergeCell ref="D4722:D4724"/>
    <mergeCell ref="E4722:E4724"/>
    <mergeCell ref="F4722:G4724"/>
    <mergeCell ref="H4722:I4722"/>
    <mergeCell ref="H4723:I4724"/>
    <mergeCell ref="L4745:L4746"/>
    <mergeCell ref="A4747:A4751"/>
    <mergeCell ref="F4747:G4747"/>
    <mergeCell ref="H4747:L4747"/>
    <mergeCell ref="B4748:B4749"/>
    <mergeCell ref="C4748:C4749"/>
    <mergeCell ref="D4748:D4749"/>
    <mergeCell ref="E4748:E4749"/>
    <mergeCell ref="F4748:G4749"/>
    <mergeCell ref="H4748:I4748"/>
    <mergeCell ref="H4743:I4743"/>
    <mergeCell ref="H4744:I4744"/>
    <mergeCell ref="F4745:G4746"/>
    <mergeCell ref="H4745:I4746"/>
    <mergeCell ref="J4745:J4746"/>
    <mergeCell ref="K4745:K4746"/>
    <mergeCell ref="K4740:K4741"/>
    <mergeCell ref="L4740:L4741"/>
    <mergeCell ref="A4742:A4746"/>
    <mergeCell ref="F4742:G4742"/>
    <mergeCell ref="H4742:L4742"/>
    <mergeCell ref="B4743:B4744"/>
    <mergeCell ref="C4743:C4744"/>
    <mergeCell ref="D4743:D4744"/>
    <mergeCell ref="E4743:E4744"/>
    <mergeCell ref="F4743:G4744"/>
    <mergeCell ref="F4738:G4739"/>
    <mergeCell ref="H4738:I4738"/>
    <mergeCell ref="H4739:I4739"/>
    <mergeCell ref="F4740:G4741"/>
    <mergeCell ref="H4740:I4741"/>
    <mergeCell ref="J4740:J4741"/>
    <mergeCell ref="J4735:J4736"/>
    <mergeCell ref="K4735:K4736"/>
    <mergeCell ref="L4735:L4736"/>
    <mergeCell ref="A4737:A4741"/>
    <mergeCell ref="F4737:G4737"/>
    <mergeCell ref="H4737:L4737"/>
    <mergeCell ref="B4738:B4739"/>
    <mergeCell ref="C4738:C4739"/>
    <mergeCell ref="D4738:D4739"/>
    <mergeCell ref="E4738:E4739"/>
    <mergeCell ref="D4758:D4759"/>
    <mergeCell ref="E4758:E4759"/>
    <mergeCell ref="F4758:G4759"/>
    <mergeCell ref="H4758:I4758"/>
    <mergeCell ref="H4759:I4759"/>
    <mergeCell ref="F4760:G4761"/>
    <mergeCell ref="H4760:I4761"/>
    <mergeCell ref="F4755:G4756"/>
    <mergeCell ref="H4755:I4756"/>
    <mergeCell ref="J4755:J4756"/>
    <mergeCell ref="K4755:K4756"/>
    <mergeCell ref="L4755:L4756"/>
    <mergeCell ref="A4757:A4761"/>
    <mergeCell ref="F4757:G4757"/>
    <mergeCell ref="H4757:L4757"/>
    <mergeCell ref="B4758:B4759"/>
    <mergeCell ref="C4758:C4759"/>
    <mergeCell ref="A4752:A4756"/>
    <mergeCell ref="F4752:G4752"/>
    <mergeCell ref="H4752:L4752"/>
    <mergeCell ref="B4753:B4754"/>
    <mergeCell ref="C4753:C4754"/>
    <mergeCell ref="D4753:D4754"/>
    <mergeCell ref="E4753:E4754"/>
    <mergeCell ref="F4753:G4754"/>
    <mergeCell ref="H4753:I4753"/>
    <mergeCell ref="H4754:I4754"/>
    <mergeCell ref="H4749:I4749"/>
    <mergeCell ref="F4750:G4751"/>
    <mergeCell ref="H4750:I4751"/>
    <mergeCell ref="J4750:J4751"/>
    <mergeCell ref="K4750:K4751"/>
    <mergeCell ref="L4750:L4751"/>
    <mergeCell ref="K4770:K4771"/>
    <mergeCell ref="L4770:L4771"/>
    <mergeCell ref="F4772:G4773"/>
    <mergeCell ref="H4772:I4773"/>
    <mergeCell ref="J4772:J4773"/>
    <mergeCell ref="K4772:K4773"/>
    <mergeCell ref="L4772:L4773"/>
    <mergeCell ref="D4769:D4771"/>
    <mergeCell ref="E4769:E4771"/>
    <mergeCell ref="F4769:G4771"/>
    <mergeCell ref="H4769:I4769"/>
    <mergeCell ref="H4770:I4771"/>
    <mergeCell ref="J4770:J4771"/>
    <mergeCell ref="F4766:G4767"/>
    <mergeCell ref="H4766:I4767"/>
    <mergeCell ref="J4766:J4767"/>
    <mergeCell ref="K4766:K4767"/>
    <mergeCell ref="L4766:L4767"/>
    <mergeCell ref="A4768:A4773"/>
    <mergeCell ref="F4768:G4768"/>
    <mergeCell ref="H4768:L4768"/>
    <mergeCell ref="B4769:B4771"/>
    <mergeCell ref="C4769:C4771"/>
    <mergeCell ref="F4763:G4765"/>
    <mergeCell ref="H4763:I4763"/>
    <mergeCell ref="H4764:I4765"/>
    <mergeCell ref="J4764:J4765"/>
    <mergeCell ref="K4764:K4765"/>
    <mergeCell ref="L4764:L4765"/>
    <mergeCell ref="J4760:J4761"/>
    <mergeCell ref="K4760:K4761"/>
    <mergeCell ref="L4760:L4761"/>
    <mergeCell ref="A4762:A4767"/>
    <mergeCell ref="F4762:G4762"/>
    <mergeCell ref="H4762:L4762"/>
    <mergeCell ref="B4763:B4765"/>
    <mergeCell ref="C4763:C4765"/>
    <mergeCell ref="D4763:D4765"/>
    <mergeCell ref="E4763:E4765"/>
    <mergeCell ref="J4782:J4783"/>
    <mergeCell ref="K4782:K4783"/>
    <mergeCell ref="L4782:L4783"/>
    <mergeCell ref="F4784:G4785"/>
    <mergeCell ref="H4784:I4785"/>
    <mergeCell ref="J4784:J4785"/>
    <mergeCell ref="K4784:K4785"/>
    <mergeCell ref="L4784:L4785"/>
    <mergeCell ref="A4780:A4785"/>
    <mergeCell ref="F4780:G4780"/>
    <mergeCell ref="H4780:L4780"/>
    <mergeCell ref="B4781:B4783"/>
    <mergeCell ref="C4781:C4783"/>
    <mergeCell ref="D4781:D4783"/>
    <mergeCell ref="E4781:E4783"/>
    <mergeCell ref="F4781:G4783"/>
    <mergeCell ref="H4781:I4781"/>
    <mergeCell ref="H4782:I4783"/>
    <mergeCell ref="J4776:J4777"/>
    <mergeCell ref="K4776:K4777"/>
    <mergeCell ref="L4776:L4777"/>
    <mergeCell ref="F4778:G4779"/>
    <mergeCell ref="H4778:I4779"/>
    <mergeCell ref="J4778:J4779"/>
    <mergeCell ref="K4778:K4779"/>
    <mergeCell ref="L4778:L4779"/>
    <mergeCell ref="A4774:A4779"/>
    <mergeCell ref="F4774:G4774"/>
    <mergeCell ref="H4774:L4774"/>
    <mergeCell ref="B4775:B4777"/>
    <mergeCell ref="C4775:C4777"/>
    <mergeCell ref="D4775:D4777"/>
    <mergeCell ref="E4775:E4777"/>
    <mergeCell ref="F4775:G4777"/>
    <mergeCell ref="H4775:I4775"/>
    <mergeCell ref="H4776:I4777"/>
    <mergeCell ref="J4794:J4795"/>
    <mergeCell ref="K4794:K4795"/>
    <mergeCell ref="L4794:L4795"/>
    <mergeCell ref="A4796:A4800"/>
    <mergeCell ref="F4796:G4796"/>
    <mergeCell ref="H4796:L4796"/>
    <mergeCell ref="B4797:B4798"/>
    <mergeCell ref="C4797:C4798"/>
    <mergeCell ref="D4797:D4798"/>
    <mergeCell ref="E4797:E4798"/>
    <mergeCell ref="D4792:D4793"/>
    <mergeCell ref="E4792:E4793"/>
    <mergeCell ref="F4792:G4793"/>
    <mergeCell ref="H4792:I4792"/>
    <mergeCell ref="H4793:I4793"/>
    <mergeCell ref="F4794:G4795"/>
    <mergeCell ref="H4794:I4795"/>
    <mergeCell ref="F4789:G4790"/>
    <mergeCell ref="H4789:I4790"/>
    <mergeCell ref="J4789:J4790"/>
    <mergeCell ref="K4789:K4790"/>
    <mergeCell ref="L4789:L4790"/>
    <mergeCell ref="A4791:A4795"/>
    <mergeCell ref="F4791:G4791"/>
    <mergeCell ref="H4791:L4791"/>
    <mergeCell ref="B4792:B4793"/>
    <mergeCell ref="C4792:C4793"/>
    <mergeCell ref="A4786:A4790"/>
    <mergeCell ref="F4786:G4786"/>
    <mergeCell ref="H4786:L4786"/>
    <mergeCell ref="B4787:B4788"/>
    <mergeCell ref="C4787:C4788"/>
    <mergeCell ref="D4787:D4788"/>
    <mergeCell ref="E4787:E4788"/>
    <mergeCell ref="F4787:G4788"/>
    <mergeCell ref="H4787:I4787"/>
    <mergeCell ref="H4788:I4788"/>
    <mergeCell ref="H4808:I4808"/>
    <mergeCell ref="F4809:G4810"/>
    <mergeCell ref="H4809:I4810"/>
    <mergeCell ref="J4809:J4810"/>
    <mergeCell ref="K4809:K4810"/>
    <mergeCell ref="L4809:L4810"/>
    <mergeCell ref="L4804:L4805"/>
    <mergeCell ref="A4806:A4810"/>
    <mergeCell ref="F4806:G4806"/>
    <mergeCell ref="H4806:L4806"/>
    <mergeCell ref="B4807:B4808"/>
    <mergeCell ref="C4807:C4808"/>
    <mergeCell ref="D4807:D4808"/>
    <mergeCell ref="E4807:E4808"/>
    <mergeCell ref="F4807:G4808"/>
    <mergeCell ref="H4807:I4807"/>
    <mergeCell ref="H4802:I4802"/>
    <mergeCell ref="H4803:I4803"/>
    <mergeCell ref="F4804:G4805"/>
    <mergeCell ref="H4804:I4805"/>
    <mergeCell ref="J4804:J4805"/>
    <mergeCell ref="K4804:K4805"/>
    <mergeCell ref="K4799:K4800"/>
    <mergeCell ref="L4799:L4800"/>
    <mergeCell ref="A4801:A4805"/>
    <mergeCell ref="F4801:G4801"/>
    <mergeCell ref="H4801:L4801"/>
    <mergeCell ref="B4802:B4803"/>
    <mergeCell ref="C4802:C4803"/>
    <mergeCell ref="D4802:D4803"/>
    <mergeCell ref="E4802:E4803"/>
    <mergeCell ref="F4802:G4803"/>
    <mergeCell ref="F4797:G4798"/>
    <mergeCell ref="H4797:I4797"/>
    <mergeCell ref="H4798:I4798"/>
    <mergeCell ref="F4799:G4800"/>
    <mergeCell ref="H4799:I4800"/>
    <mergeCell ref="J4799:J4800"/>
    <mergeCell ref="J4819:J4820"/>
    <mergeCell ref="K4819:K4820"/>
    <mergeCell ref="L4819:L4820"/>
    <mergeCell ref="A4821:A4825"/>
    <mergeCell ref="F4821:G4821"/>
    <mergeCell ref="H4821:L4821"/>
    <mergeCell ref="B4822:B4823"/>
    <mergeCell ref="C4822:C4823"/>
    <mergeCell ref="D4822:D4823"/>
    <mergeCell ref="E4822:E4823"/>
    <mergeCell ref="D4817:D4818"/>
    <mergeCell ref="E4817:E4818"/>
    <mergeCell ref="F4817:G4818"/>
    <mergeCell ref="H4817:I4817"/>
    <mergeCell ref="H4818:I4818"/>
    <mergeCell ref="F4819:G4820"/>
    <mergeCell ref="H4819:I4820"/>
    <mergeCell ref="F4814:G4815"/>
    <mergeCell ref="H4814:I4815"/>
    <mergeCell ref="J4814:J4815"/>
    <mergeCell ref="K4814:K4815"/>
    <mergeCell ref="L4814:L4815"/>
    <mergeCell ref="A4816:A4820"/>
    <mergeCell ref="F4816:G4816"/>
    <mergeCell ref="H4816:L4816"/>
    <mergeCell ref="B4817:B4818"/>
    <mergeCell ref="C4817:C4818"/>
    <mergeCell ref="A4811:A4815"/>
    <mergeCell ref="F4811:G4811"/>
    <mergeCell ref="H4811:L4811"/>
    <mergeCell ref="B4812:B4813"/>
    <mergeCell ref="C4812:C4813"/>
    <mergeCell ref="D4812:D4813"/>
    <mergeCell ref="E4812:E4813"/>
    <mergeCell ref="F4812:G4813"/>
    <mergeCell ref="H4812:I4812"/>
    <mergeCell ref="H4813:I4813"/>
    <mergeCell ref="H4833:I4833"/>
    <mergeCell ref="F4834:G4835"/>
    <mergeCell ref="H4834:I4835"/>
    <mergeCell ref="J4834:J4835"/>
    <mergeCell ref="K4834:K4835"/>
    <mergeCell ref="L4834:L4835"/>
    <mergeCell ref="L4829:L4830"/>
    <mergeCell ref="A4831:A4835"/>
    <mergeCell ref="F4831:G4831"/>
    <mergeCell ref="H4831:L4831"/>
    <mergeCell ref="B4832:B4833"/>
    <mergeCell ref="C4832:C4833"/>
    <mergeCell ref="D4832:D4833"/>
    <mergeCell ref="E4832:E4833"/>
    <mergeCell ref="F4832:G4833"/>
    <mergeCell ref="H4832:I4832"/>
    <mergeCell ref="H4827:I4827"/>
    <mergeCell ref="H4828:I4828"/>
    <mergeCell ref="F4829:G4830"/>
    <mergeCell ref="H4829:I4830"/>
    <mergeCell ref="J4829:J4830"/>
    <mergeCell ref="K4829:K4830"/>
    <mergeCell ref="K4824:K4825"/>
    <mergeCell ref="L4824:L4825"/>
    <mergeCell ref="A4826:A4830"/>
    <mergeCell ref="F4826:G4826"/>
    <mergeCell ref="H4826:L4826"/>
    <mergeCell ref="B4827:B4828"/>
    <mergeCell ref="C4827:C4828"/>
    <mergeCell ref="D4827:D4828"/>
    <mergeCell ref="E4827:E4828"/>
    <mergeCell ref="F4827:G4828"/>
    <mergeCell ref="F4822:G4823"/>
    <mergeCell ref="H4822:I4822"/>
    <mergeCell ref="H4823:I4823"/>
    <mergeCell ref="F4824:G4825"/>
    <mergeCell ref="H4824:I4825"/>
    <mergeCell ref="J4824:J4825"/>
    <mergeCell ref="J4844:J4845"/>
    <mergeCell ref="K4844:K4845"/>
    <mergeCell ref="L4844:L4845"/>
    <mergeCell ref="A4846:A4850"/>
    <mergeCell ref="F4846:G4846"/>
    <mergeCell ref="H4846:L4846"/>
    <mergeCell ref="B4847:B4848"/>
    <mergeCell ref="C4847:C4848"/>
    <mergeCell ref="D4847:D4848"/>
    <mergeCell ref="E4847:E4848"/>
    <mergeCell ref="D4842:D4843"/>
    <mergeCell ref="E4842:E4843"/>
    <mergeCell ref="F4842:G4843"/>
    <mergeCell ref="H4842:I4842"/>
    <mergeCell ref="H4843:I4843"/>
    <mergeCell ref="F4844:G4845"/>
    <mergeCell ref="H4844:I4845"/>
    <mergeCell ref="F4839:G4840"/>
    <mergeCell ref="H4839:I4840"/>
    <mergeCell ref="J4839:J4840"/>
    <mergeCell ref="K4839:K4840"/>
    <mergeCell ref="L4839:L4840"/>
    <mergeCell ref="A4841:A4845"/>
    <mergeCell ref="F4841:G4841"/>
    <mergeCell ref="H4841:L4841"/>
    <mergeCell ref="B4842:B4843"/>
    <mergeCell ref="C4842:C4843"/>
    <mergeCell ref="A4836:A4840"/>
    <mergeCell ref="F4836:G4836"/>
    <mergeCell ref="H4836:L4836"/>
    <mergeCell ref="B4837:B4838"/>
    <mergeCell ref="C4837:C4838"/>
    <mergeCell ref="D4837:D4838"/>
    <mergeCell ref="E4837:E4838"/>
    <mergeCell ref="F4837:G4838"/>
    <mergeCell ref="H4837:I4837"/>
    <mergeCell ref="H4838:I4838"/>
    <mergeCell ref="H4858:I4858"/>
    <mergeCell ref="F4859:G4860"/>
    <mergeCell ref="H4859:I4860"/>
    <mergeCell ref="J4859:J4860"/>
    <mergeCell ref="K4859:K4860"/>
    <mergeCell ref="L4859:L4860"/>
    <mergeCell ref="L4854:L4855"/>
    <mergeCell ref="A4856:A4860"/>
    <mergeCell ref="F4856:G4856"/>
    <mergeCell ref="H4856:L4856"/>
    <mergeCell ref="B4857:B4858"/>
    <mergeCell ref="C4857:C4858"/>
    <mergeCell ref="D4857:D4858"/>
    <mergeCell ref="E4857:E4858"/>
    <mergeCell ref="F4857:G4858"/>
    <mergeCell ref="H4857:I4857"/>
    <mergeCell ref="H4852:I4852"/>
    <mergeCell ref="H4853:I4853"/>
    <mergeCell ref="F4854:G4855"/>
    <mergeCell ref="H4854:I4855"/>
    <mergeCell ref="J4854:J4855"/>
    <mergeCell ref="K4854:K4855"/>
    <mergeCell ref="K4849:K4850"/>
    <mergeCell ref="L4849:L4850"/>
    <mergeCell ref="A4851:A4855"/>
    <mergeCell ref="F4851:G4851"/>
    <mergeCell ref="H4851:L4851"/>
    <mergeCell ref="B4852:B4853"/>
    <mergeCell ref="C4852:C4853"/>
    <mergeCell ref="D4852:D4853"/>
    <mergeCell ref="E4852:E4853"/>
    <mergeCell ref="F4852:G4853"/>
    <mergeCell ref="F4847:G4848"/>
    <mergeCell ref="H4847:I4847"/>
    <mergeCell ref="H4848:I4848"/>
    <mergeCell ref="F4849:G4850"/>
    <mergeCell ref="H4849:I4850"/>
    <mergeCell ref="J4849:J4850"/>
    <mergeCell ref="K4868:K4869"/>
    <mergeCell ref="L4868:L4869"/>
    <mergeCell ref="F4870:G4871"/>
    <mergeCell ref="H4870:I4871"/>
    <mergeCell ref="J4870:J4871"/>
    <mergeCell ref="K4870:K4871"/>
    <mergeCell ref="L4870:L4871"/>
    <mergeCell ref="D4867:D4869"/>
    <mergeCell ref="E4867:E4869"/>
    <mergeCell ref="F4867:G4869"/>
    <mergeCell ref="H4867:I4867"/>
    <mergeCell ref="H4868:I4869"/>
    <mergeCell ref="J4868:J4869"/>
    <mergeCell ref="F4864:G4865"/>
    <mergeCell ref="H4864:I4865"/>
    <mergeCell ref="J4864:J4865"/>
    <mergeCell ref="K4864:K4865"/>
    <mergeCell ref="L4864:L4865"/>
    <mergeCell ref="A4866:A4871"/>
    <mergeCell ref="F4866:G4866"/>
    <mergeCell ref="H4866:L4866"/>
    <mergeCell ref="B4867:B4869"/>
    <mergeCell ref="C4867:C4869"/>
    <mergeCell ref="A4861:A4865"/>
    <mergeCell ref="F4861:G4861"/>
    <mergeCell ref="H4861:L4861"/>
    <mergeCell ref="B4862:B4863"/>
    <mergeCell ref="C4862:C4863"/>
    <mergeCell ref="D4862:D4863"/>
    <mergeCell ref="E4862:E4863"/>
    <mergeCell ref="F4862:G4863"/>
    <mergeCell ref="H4862:I4862"/>
    <mergeCell ref="H4863:I4863"/>
    <mergeCell ref="F4881:G4882"/>
    <mergeCell ref="H4881:I4882"/>
    <mergeCell ref="J4881:J4882"/>
    <mergeCell ref="K4881:K4882"/>
    <mergeCell ref="L4881:L4882"/>
    <mergeCell ref="A4883:A4887"/>
    <mergeCell ref="F4883:G4883"/>
    <mergeCell ref="H4883:L4883"/>
    <mergeCell ref="B4884:B4885"/>
    <mergeCell ref="C4884:C4885"/>
    <mergeCell ref="A4878:A4882"/>
    <mergeCell ref="F4878:G4878"/>
    <mergeCell ref="H4878:L4878"/>
    <mergeCell ref="B4879:B4880"/>
    <mergeCell ref="C4879:C4880"/>
    <mergeCell ref="D4879:D4880"/>
    <mergeCell ref="E4879:E4880"/>
    <mergeCell ref="F4879:G4880"/>
    <mergeCell ref="H4879:I4879"/>
    <mergeCell ref="H4880:I4880"/>
    <mergeCell ref="J4874:J4875"/>
    <mergeCell ref="K4874:K4875"/>
    <mergeCell ref="L4874:L4875"/>
    <mergeCell ref="F4876:G4877"/>
    <mergeCell ref="H4876:I4877"/>
    <mergeCell ref="J4876:J4877"/>
    <mergeCell ref="K4876:K4877"/>
    <mergeCell ref="L4876:L4877"/>
    <mergeCell ref="A4872:A4877"/>
    <mergeCell ref="F4872:G4872"/>
    <mergeCell ref="H4872:L4872"/>
    <mergeCell ref="B4873:B4875"/>
    <mergeCell ref="C4873:C4875"/>
    <mergeCell ref="D4873:D4875"/>
    <mergeCell ref="E4873:E4875"/>
    <mergeCell ref="F4873:G4875"/>
    <mergeCell ref="H4873:I4873"/>
    <mergeCell ref="H4874:I4875"/>
    <mergeCell ref="H4894:I4894"/>
    <mergeCell ref="H4895:I4895"/>
    <mergeCell ref="F4896:G4897"/>
    <mergeCell ref="H4896:I4897"/>
    <mergeCell ref="J4896:J4897"/>
    <mergeCell ref="K4896:K4897"/>
    <mergeCell ref="K4891:K4892"/>
    <mergeCell ref="L4891:L4892"/>
    <mergeCell ref="A4893:A4897"/>
    <mergeCell ref="F4893:G4893"/>
    <mergeCell ref="H4893:L4893"/>
    <mergeCell ref="B4894:B4895"/>
    <mergeCell ref="C4894:C4895"/>
    <mergeCell ref="D4894:D4895"/>
    <mergeCell ref="E4894:E4895"/>
    <mergeCell ref="F4894:G4895"/>
    <mergeCell ref="F4889:G4890"/>
    <mergeCell ref="H4889:I4889"/>
    <mergeCell ref="H4890:I4890"/>
    <mergeCell ref="F4891:G4892"/>
    <mergeCell ref="H4891:I4892"/>
    <mergeCell ref="J4891:J4892"/>
    <mergeCell ref="J4886:J4887"/>
    <mergeCell ref="K4886:K4887"/>
    <mergeCell ref="L4886:L4887"/>
    <mergeCell ref="A4888:A4892"/>
    <mergeCell ref="F4888:G4888"/>
    <mergeCell ref="H4888:L4888"/>
    <mergeCell ref="B4889:B4890"/>
    <mergeCell ref="C4889:C4890"/>
    <mergeCell ref="D4889:D4890"/>
    <mergeCell ref="E4889:E4890"/>
    <mergeCell ref="D4884:D4885"/>
    <mergeCell ref="E4884:E4885"/>
    <mergeCell ref="F4884:G4885"/>
    <mergeCell ref="H4884:I4884"/>
    <mergeCell ref="H4885:I4885"/>
    <mergeCell ref="F4886:G4887"/>
    <mergeCell ref="H4886:I4887"/>
    <mergeCell ref="F4906:G4907"/>
    <mergeCell ref="H4906:I4907"/>
    <mergeCell ref="J4906:J4907"/>
    <mergeCell ref="K4906:K4907"/>
    <mergeCell ref="L4906:L4907"/>
    <mergeCell ref="A4908:A4912"/>
    <mergeCell ref="F4908:G4908"/>
    <mergeCell ref="H4908:L4908"/>
    <mergeCell ref="B4909:B4910"/>
    <mergeCell ref="C4909:C4910"/>
    <mergeCell ref="A4903:A4907"/>
    <mergeCell ref="F4903:G4903"/>
    <mergeCell ref="H4903:L4903"/>
    <mergeCell ref="B4904:B4905"/>
    <mergeCell ref="C4904:C4905"/>
    <mergeCell ref="D4904:D4905"/>
    <mergeCell ref="E4904:E4905"/>
    <mergeCell ref="F4904:G4905"/>
    <mergeCell ref="H4904:I4904"/>
    <mergeCell ref="H4905:I4905"/>
    <mergeCell ref="H4900:I4900"/>
    <mergeCell ref="F4901:G4902"/>
    <mergeCell ref="H4901:I4902"/>
    <mergeCell ref="J4901:J4902"/>
    <mergeCell ref="K4901:K4902"/>
    <mergeCell ref="L4901:L4902"/>
    <mergeCell ref="L4896:L4897"/>
    <mergeCell ref="A4898:A4902"/>
    <mergeCell ref="F4898:G4898"/>
    <mergeCell ref="H4898:L4898"/>
    <mergeCell ref="B4899:B4900"/>
    <mergeCell ref="C4899:C4900"/>
    <mergeCell ref="D4899:D4900"/>
    <mergeCell ref="E4899:E4900"/>
    <mergeCell ref="F4899:G4900"/>
    <mergeCell ref="H4899:I4899"/>
    <mergeCell ref="H4919:I4919"/>
    <mergeCell ref="H4920:I4920"/>
    <mergeCell ref="F4921:G4922"/>
    <mergeCell ref="H4921:I4922"/>
    <mergeCell ref="J4921:J4922"/>
    <mergeCell ref="K4921:K4922"/>
    <mergeCell ref="K4916:K4917"/>
    <mergeCell ref="L4916:L4917"/>
    <mergeCell ref="A4918:A4922"/>
    <mergeCell ref="F4918:G4918"/>
    <mergeCell ref="H4918:L4918"/>
    <mergeCell ref="B4919:B4920"/>
    <mergeCell ref="C4919:C4920"/>
    <mergeCell ref="D4919:D4920"/>
    <mergeCell ref="E4919:E4920"/>
    <mergeCell ref="F4919:G4920"/>
    <mergeCell ref="F4914:G4915"/>
    <mergeCell ref="H4914:I4914"/>
    <mergeCell ref="H4915:I4915"/>
    <mergeCell ref="F4916:G4917"/>
    <mergeCell ref="H4916:I4917"/>
    <mergeCell ref="J4916:J4917"/>
    <mergeCell ref="J4911:J4912"/>
    <mergeCell ref="K4911:K4912"/>
    <mergeCell ref="L4911:L4912"/>
    <mergeCell ref="A4913:A4917"/>
    <mergeCell ref="F4913:G4913"/>
    <mergeCell ref="H4913:L4913"/>
    <mergeCell ref="B4914:B4915"/>
    <mergeCell ref="C4914:C4915"/>
    <mergeCell ref="D4914:D4915"/>
    <mergeCell ref="E4914:E4915"/>
    <mergeCell ref="D4909:D4910"/>
    <mergeCell ref="E4909:E4910"/>
    <mergeCell ref="F4909:G4910"/>
    <mergeCell ref="H4909:I4909"/>
    <mergeCell ref="H4910:I4910"/>
    <mergeCell ref="F4911:G4912"/>
    <mergeCell ref="H4911:I4912"/>
    <mergeCell ref="J4930:J4931"/>
    <mergeCell ref="K4930:K4931"/>
    <mergeCell ref="L4930:L4931"/>
    <mergeCell ref="F4932:G4933"/>
    <mergeCell ref="H4932:I4933"/>
    <mergeCell ref="J4932:J4933"/>
    <mergeCell ref="K4932:K4933"/>
    <mergeCell ref="L4932:L4933"/>
    <mergeCell ref="A4928:A4933"/>
    <mergeCell ref="F4928:G4928"/>
    <mergeCell ref="H4928:L4928"/>
    <mergeCell ref="B4929:B4931"/>
    <mergeCell ref="C4929:C4931"/>
    <mergeCell ref="D4929:D4931"/>
    <mergeCell ref="E4929:E4931"/>
    <mergeCell ref="F4929:G4931"/>
    <mergeCell ref="H4929:I4929"/>
    <mergeCell ref="H4930:I4931"/>
    <mergeCell ref="H4925:I4925"/>
    <mergeCell ref="F4926:G4927"/>
    <mergeCell ref="H4926:I4927"/>
    <mergeCell ref="J4926:J4927"/>
    <mergeCell ref="K4926:K4927"/>
    <mergeCell ref="L4926:L4927"/>
    <mergeCell ref="L4921:L4922"/>
    <mergeCell ref="A4923:A4927"/>
    <mergeCell ref="F4923:G4923"/>
    <mergeCell ref="H4923:L4923"/>
    <mergeCell ref="B4924:B4925"/>
    <mergeCell ref="C4924:C4925"/>
    <mergeCell ref="D4924:D4925"/>
    <mergeCell ref="E4924:E4925"/>
    <mergeCell ref="F4924:G4925"/>
    <mergeCell ref="H4924:I4924"/>
    <mergeCell ref="J4942:J4943"/>
    <mergeCell ref="K4942:K4943"/>
    <mergeCell ref="L4942:L4943"/>
    <mergeCell ref="A4944:A4948"/>
    <mergeCell ref="F4944:G4944"/>
    <mergeCell ref="H4944:L4944"/>
    <mergeCell ref="B4945:B4946"/>
    <mergeCell ref="C4945:C4946"/>
    <mergeCell ref="D4945:D4946"/>
    <mergeCell ref="E4945:E4946"/>
    <mergeCell ref="D4940:D4941"/>
    <mergeCell ref="E4940:E4941"/>
    <mergeCell ref="F4940:G4941"/>
    <mergeCell ref="H4940:I4940"/>
    <mergeCell ref="H4941:I4941"/>
    <mergeCell ref="F4942:G4943"/>
    <mergeCell ref="H4942:I4943"/>
    <mergeCell ref="F4937:G4938"/>
    <mergeCell ref="H4937:I4938"/>
    <mergeCell ref="J4937:J4938"/>
    <mergeCell ref="K4937:K4938"/>
    <mergeCell ref="L4937:L4938"/>
    <mergeCell ref="A4939:A4943"/>
    <mergeCell ref="F4939:G4939"/>
    <mergeCell ref="H4939:L4939"/>
    <mergeCell ref="B4940:B4941"/>
    <mergeCell ref="C4940:C4941"/>
    <mergeCell ref="A4934:A4938"/>
    <mergeCell ref="F4934:G4934"/>
    <mergeCell ref="H4934:L4934"/>
    <mergeCell ref="B4935:B4936"/>
    <mergeCell ref="C4935:C4936"/>
    <mergeCell ref="D4935:D4936"/>
    <mergeCell ref="E4935:E4936"/>
    <mergeCell ref="F4935:G4936"/>
    <mergeCell ref="H4935:I4935"/>
    <mergeCell ref="H4936:I4936"/>
    <mergeCell ref="H4956:I4956"/>
    <mergeCell ref="F4957:G4958"/>
    <mergeCell ref="H4957:I4958"/>
    <mergeCell ref="J4957:J4958"/>
    <mergeCell ref="K4957:K4958"/>
    <mergeCell ref="L4957:L4958"/>
    <mergeCell ref="L4952:L4953"/>
    <mergeCell ref="A4954:A4958"/>
    <mergeCell ref="F4954:G4954"/>
    <mergeCell ref="H4954:L4954"/>
    <mergeCell ref="B4955:B4956"/>
    <mergeCell ref="C4955:C4956"/>
    <mergeCell ref="D4955:D4956"/>
    <mergeCell ref="E4955:E4956"/>
    <mergeCell ref="F4955:G4956"/>
    <mergeCell ref="H4955:I4955"/>
    <mergeCell ref="H4950:I4950"/>
    <mergeCell ref="H4951:I4951"/>
    <mergeCell ref="F4952:G4953"/>
    <mergeCell ref="H4952:I4953"/>
    <mergeCell ref="J4952:J4953"/>
    <mergeCell ref="K4952:K4953"/>
    <mergeCell ref="K4947:K4948"/>
    <mergeCell ref="L4947:L4948"/>
    <mergeCell ref="A4949:A4953"/>
    <mergeCell ref="F4949:G4949"/>
    <mergeCell ref="H4949:L4949"/>
    <mergeCell ref="B4950:B4951"/>
    <mergeCell ref="C4950:C4951"/>
    <mergeCell ref="D4950:D4951"/>
    <mergeCell ref="E4950:E4951"/>
    <mergeCell ref="F4950:G4951"/>
    <mergeCell ref="F4945:G4946"/>
    <mergeCell ref="H4945:I4945"/>
    <mergeCell ref="H4946:I4946"/>
    <mergeCell ref="F4947:G4948"/>
    <mergeCell ref="H4947:I4948"/>
    <mergeCell ref="J4947:J4948"/>
    <mergeCell ref="J4967:J4968"/>
    <mergeCell ref="K4967:K4968"/>
    <mergeCell ref="L4967:L4968"/>
    <mergeCell ref="A4969:A4973"/>
    <mergeCell ref="F4969:G4969"/>
    <mergeCell ref="H4969:L4969"/>
    <mergeCell ref="B4970:B4971"/>
    <mergeCell ref="C4970:C4971"/>
    <mergeCell ref="D4970:D4971"/>
    <mergeCell ref="E4970:E4971"/>
    <mergeCell ref="D4965:D4966"/>
    <mergeCell ref="E4965:E4966"/>
    <mergeCell ref="F4965:G4966"/>
    <mergeCell ref="H4965:I4965"/>
    <mergeCell ref="H4966:I4966"/>
    <mergeCell ref="F4967:G4968"/>
    <mergeCell ref="H4967:I4968"/>
    <mergeCell ref="F4962:G4963"/>
    <mergeCell ref="H4962:I4963"/>
    <mergeCell ref="J4962:J4963"/>
    <mergeCell ref="K4962:K4963"/>
    <mergeCell ref="L4962:L4963"/>
    <mergeCell ref="A4964:A4968"/>
    <mergeCell ref="F4964:G4964"/>
    <mergeCell ref="H4964:L4964"/>
    <mergeCell ref="B4965:B4966"/>
    <mergeCell ref="C4965:C4966"/>
    <mergeCell ref="A4959:A4963"/>
    <mergeCell ref="F4959:G4959"/>
    <mergeCell ref="H4959:L4959"/>
    <mergeCell ref="B4960:B4961"/>
    <mergeCell ref="C4960:C4961"/>
    <mergeCell ref="D4960:D4961"/>
    <mergeCell ref="E4960:E4961"/>
    <mergeCell ref="F4960:G4961"/>
    <mergeCell ref="H4960:I4960"/>
    <mergeCell ref="H4961:I4961"/>
    <mergeCell ref="H4981:I4981"/>
    <mergeCell ref="F4982:G4983"/>
    <mergeCell ref="H4982:I4983"/>
    <mergeCell ref="J4982:J4983"/>
    <mergeCell ref="K4982:K4983"/>
    <mergeCell ref="L4982:L4983"/>
    <mergeCell ref="L4977:L4978"/>
    <mergeCell ref="A4979:A4983"/>
    <mergeCell ref="F4979:G4979"/>
    <mergeCell ref="H4979:L4979"/>
    <mergeCell ref="B4980:B4981"/>
    <mergeCell ref="C4980:C4981"/>
    <mergeCell ref="D4980:D4981"/>
    <mergeCell ref="E4980:E4981"/>
    <mergeCell ref="F4980:G4981"/>
    <mergeCell ref="H4980:I4980"/>
    <mergeCell ref="H4975:I4975"/>
    <mergeCell ref="H4976:I4976"/>
    <mergeCell ref="F4977:G4978"/>
    <mergeCell ref="H4977:I4978"/>
    <mergeCell ref="J4977:J4978"/>
    <mergeCell ref="K4977:K4978"/>
    <mergeCell ref="K4972:K4973"/>
    <mergeCell ref="L4972:L4973"/>
    <mergeCell ref="A4974:A4978"/>
    <mergeCell ref="F4974:G4974"/>
    <mergeCell ref="H4974:L4974"/>
    <mergeCell ref="B4975:B4976"/>
    <mergeCell ref="C4975:C4976"/>
    <mergeCell ref="D4975:D4976"/>
    <mergeCell ref="E4975:E4976"/>
    <mergeCell ref="F4975:G4976"/>
    <mergeCell ref="F4970:G4971"/>
    <mergeCell ref="H4970:I4970"/>
    <mergeCell ref="H4971:I4971"/>
    <mergeCell ref="F4972:G4973"/>
    <mergeCell ref="H4972:I4973"/>
    <mergeCell ref="J4972:J4973"/>
    <mergeCell ref="K4991:K4992"/>
    <mergeCell ref="L4991:L4992"/>
    <mergeCell ref="F4993:G4994"/>
    <mergeCell ref="H4993:I4994"/>
    <mergeCell ref="J4993:J4994"/>
    <mergeCell ref="K4993:K4994"/>
    <mergeCell ref="L4993:L4994"/>
    <mergeCell ref="D4990:D4992"/>
    <mergeCell ref="E4990:E4992"/>
    <mergeCell ref="F4990:G4992"/>
    <mergeCell ref="H4990:I4990"/>
    <mergeCell ref="H4991:I4992"/>
    <mergeCell ref="J4991:J4992"/>
    <mergeCell ref="F4987:G4988"/>
    <mergeCell ref="H4987:I4988"/>
    <mergeCell ref="J4987:J4988"/>
    <mergeCell ref="K4987:K4988"/>
    <mergeCell ref="L4987:L4988"/>
    <mergeCell ref="A4989:A4994"/>
    <mergeCell ref="F4989:G4989"/>
    <mergeCell ref="H4989:L4989"/>
    <mergeCell ref="B4990:B4992"/>
    <mergeCell ref="C4990:C4992"/>
    <mergeCell ref="A4984:A4988"/>
    <mergeCell ref="F4984:G4984"/>
    <mergeCell ref="H4984:L4984"/>
    <mergeCell ref="B4985:B4986"/>
    <mergeCell ref="C4985:C4986"/>
    <mergeCell ref="D4985:D4986"/>
    <mergeCell ref="E4985:E4986"/>
    <mergeCell ref="F4985:G4986"/>
    <mergeCell ref="H4985:I4985"/>
    <mergeCell ref="H4986:I4986"/>
    <mergeCell ref="J5003:J5004"/>
    <mergeCell ref="K5003:K5004"/>
    <mergeCell ref="L5003:L5004"/>
    <mergeCell ref="F5005:G5006"/>
    <mergeCell ref="H5005:I5006"/>
    <mergeCell ref="J5005:J5006"/>
    <mergeCell ref="K5005:K5006"/>
    <mergeCell ref="L5005:L5006"/>
    <mergeCell ref="A5001:A5006"/>
    <mergeCell ref="F5001:G5001"/>
    <mergeCell ref="H5001:L5001"/>
    <mergeCell ref="B5002:B5004"/>
    <mergeCell ref="C5002:C5004"/>
    <mergeCell ref="D5002:D5004"/>
    <mergeCell ref="E5002:E5004"/>
    <mergeCell ref="F5002:G5004"/>
    <mergeCell ref="H5002:I5002"/>
    <mergeCell ref="H5003:I5004"/>
    <mergeCell ref="J4997:J4998"/>
    <mergeCell ref="K4997:K4998"/>
    <mergeCell ref="L4997:L4998"/>
    <mergeCell ref="F4999:G5000"/>
    <mergeCell ref="H4999:I5000"/>
    <mergeCell ref="J4999:J5000"/>
    <mergeCell ref="K4999:K5000"/>
    <mergeCell ref="L4999:L5000"/>
    <mergeCell ref="A4995:A5000"/>
    <mergeCell ref="F4995:G4995"/>
    <mergeCell ref="H4995:L4995"/>
    <mergeCell ref="B4996:B4998"/>
    <mergeCell ref="C4996:C4998"/>
    <mergeCell ref="D4996:D4998"/>
    <mergeCell ref="E4996:E4998"/>
    <mergeCell ref="F4996:G4998"/>
    <mergeCell ref="H4996:I4996"/>
    <mergeCell ref="H4997:I4998"/>
    <mergeCell ref="J5015:J5016"/>
    <mergeCell ref="K5015:K5016"/>
    <mergeCell ref="L5015:L5016"/>
    <mergeCell ref="A5017:A5022"/>
    <mergeCell ref="F5017:G5017"/>
    <mergeCell ref="H5017:L5017"/>
    <mergeCell ref="B5018:B5020"/>
    <mergeCell ref="C5018:C5020"/>
    <mergeCell ref="D5018:D5020"/>
    <mergeCell ref="E5018:E5020"/>
    <mergeCell ref="D5013:D5014"/>
    <mergeCell ref="E5013:E5014"/>
    <mergeCell ref="F5013:G5014"/>
    <mergeCell ref="H5013:I5013"/>
    <mergeCell ref="H5014:I5014"/>
    <mergeCell ref="F5015:G5016"/>
    <mergeCell ref="H5015:I5016"/>
    <mergeCell ref="F5010:G5011"/>
    <mergeCell ref="H5010:I5011"/>
    <mergeCell ref="J5010:J5011"/>
    <mergeCell ref="K5010:K5011"/>
    <mergeCell ref="L5010:L5011"/>
    <mergeCell ref="A5012:A5016"/>
    <mergeCell ref="F5012:G5012"/>
    <mergeCell ref="H5012:L5012"/>
    <mergeCell ref="B5013:B5014"/>
    <mergeCell ref="C5013:C5014"/>
    <mergeCell ref="A5007:A5011"/>
    <mergeCell ref="F5007:G5007"/>
    <mergeCell ref="H5007:L5007"/>
    <mergeCell ref="B5008:B5009"/>
    <mergeCell ref="C5008:C5009"/>
    <mergeCell ref="D5008:D5009"/>
    <mergeCell ref="E5008:E5009"/>
    <mergeCell ref="F5008:G5009"/>
    <mergeCell ref="H5008:I5008"/>
    <mergeCell ref="H5009:I5009"/>
    <mergeCell ref="J5026:J5027"/>
    <mergeCell ref="K5026:K5027"/>
    <mergeCell ref="L5026:L5027"/>
    <mergeCell ref="A5028:A5032"/>
    <mergeCell ref="F5028:G5028"/>
    <mergeCell ref="H5028:L5028"/>
    <mergeCell ref="B5029:B5030"/>
    <mergeCell ref="C5029:C5030"/>
    <mergeCell ref="D5029:D5030"/>
    <mergeCell ref="E5029:E5030"/>
    <mergeCell ref="D5024:D5025"/>
    <mergeCell ref="E5024:E5025"/>
    <mergeCell ref="F5024:G5025"/>
    <mergeCell ref="H5024:I5024"/>
    <mergeCell ref="H5025:I5025"/>
    <mergeCell ref="F5026:G5027"/>
    <mergeCell ref="H5026:I5027"/>
    <mergeCell ref="F5021:G5022"/>
    <mergeCell ref="H5021:I5022"/>
    <mergeCell ref="J5021:J5022"/>
    <mergeCell ref="K5021:K5022"/>
    <mergeCell ref="L5021:L5022"/>
    <mergeCell ref="A5023:A5027"/>
    <mergeCell ref="F5023:G5023"/>
    <mergeCell ref="H5023:L5023"/>
    <mergeCell ref="B5024:B5025"/>
    <mergeCell ref="C5024:C5025"/>
    <mergeCell ref="F5018:G5020"/>
    <mergeCell ref="H5018:I5018"/>
    <mergeCell ref="H5019:I5020"/>
    <mergeCell ref="J5019:J5020"/>
    <mergeCell ref="K5019:K5020"/>
    <mergeCell ref="L5019:L5020"/>
    <mergeCell ref="H5040:I5040"/>
    <mergeCell ref="F5041:G5042"/>
    <mergeCell ref="H5041:I5042"/>
    <mergeCell ref="J5041:J5042"/>
    <mergeCell ref="K5041:K5042"/>
    <mergeCell ref="L5041:L5042"/>
    <mergeCell ref="L5036:L5037"/>
    <mergeCell ref="A5038:A5042"/>
    <mergeCell ref="F5038:G5038"/>
    <mergeCell ref="H5038:L5038"/>
    <mergeCell ref="B5039:B5040"/>
    <mergeCell ref="C5039:C5040"/>
    <mergeCell ref="D5039:D5040"/>
    <mergeCell ref="E5039:E5040"/>
    <mergeCell ref="F5039:G5040"/>
    <mergeCell ref="H5039:I5039"/>
    <mergeCell ref="H5034:I5034"/>
    <mergeCell ref="H5035:I5035"/>
    <mergeCell ref="F5036:G5037"/>
    <mergeCell ref="H5036:I5037"/>
    <mergeCell ref="J5036:J5037"/>
    <mergeCell ref="K5036:K5037"/>
    <mergeCell ref="K5031:K5032"/>
    <mergeCell ref="L5031:L5032"/>
    <mergeCell ref="A5033:A5037"/>
    <mergeCell ref="F5033:G5033"/>
    <mergeCell ref="H5033:L5033"/>
    <mergeCell ref="B5034:B5035"/>
    <mergeCell ref="C5034:C5035"/>
    <mergeCell ref="D5034:D5035"/>
    <mergeCell ref="E5034:E5035"/>
    <mergeCell ref="F5034:G5035"/>
    <mergeCell ref="F5029:G5030"/>
    <mergeCell ref="H5029:I5029"/>
    <mergeCell ref="H5030:I5030"/>
    <mergeCell ref="F5031:G5032"/>
    <mergeCell ref="H5031:I5032"/>
    <mergeCell ref="J5031:J5032"/>
    <mergeCell ref="J5051:J5052"/>
    <mergeCell ref="K5051:K5052"/>
    <mergeCell ref="L5051:L5052"/>
    <mergeCell ref="A5053:A5059"/>
    <mergeCell ref="F5053:G5053"/>
    <mergeCell ref="H5053:L5053"/>
    <mergeCell ref="B5054:B5057"/>
    <mergeCell ref="C5054:C5057"/>
    <mergeCell ref="D5054:D5057"/>
    <mergeCell ref="E5054:E5057"/>
    <mergeCell ref="D5049:D5050"/>
    <mergeCell ref="E5049:E5050"/>
    <mergeCell ref="F5049:G5050"/>
    <mergeCell ref="H5049:I5049"/>
    <mergeCell ref="H5050:I5050"/>
    <mergeCell ref="F5051:G5052"/>
    <mergeCell ref="H5051:I5052"/>
    <mergeCell ref="F5046:G5047"/>
    <mergeCell ref="H5046:I5047"/>
    <mergeCell ref="J5046:J5047"/>
    <mergeCell ref="K5046:K5047"/>
    <mergeCell ref="L5046:L5047"/>
    <mergeCell ref="A5048:A5052"/>
    <mergeCell ref="F5048:G5048"/>
    <mergeCell ref="H5048:L5048"/>
    <mergeCell ref="B5049:B5050"/>
    <mergeCell ref="C5049:C5050"/>
    <mergeCell ref="A5043:A5047"/>
    <mergeCell ref="F5043:G5043"/>
    <mergeCell ref="H5043:L5043"/>
    <mergeCell ref="B5044:B5045"/>
    <mergeCell ref="C5044:C5045"/>
    <mergeCell ref="D5044:D5045"/>
    <mergeCell ref="E5044:E5045"/>
    <mergeCell ref="F5044:G5045"/>
    <mergeCell ref="H5044:I5044"/>
    <mergeCell ref="H5045:I5045"/>
    <mergeCell ref="J5063:J5064"/>
    <mergeCell ref="K5063:K5064"/>
    <mergeCell ref="L5063:L5064"/>
    <mergeCell ref="A5065:A5070"/>
    <mergeCell ref="F5065:G5065"/>
    <mergeCell ref="H5065:L5065"/>
    <mergeCell ref="B5066:B5068"/>
    <mergeCell ref="C5066:C5068"/>
    <mergeCell ref="D5066:D5068"/>
    <mergeCell ref="E5066:E5068"/>
    <mergeCell ref="D5061:D5062"/>
    <mergeCell ref="E5061:E5062"/>
    <mergeCell ref="F5061:G5062"/>
    <mergeCell ref="H5061:I5061"/>
    <mergeCell ref="H5062:I5062"/>
    <mergeCell ref="F5063:G5064"/>
    <mergeCell ref="H5063:I5064"/>
    <mergeCell ref="F5058:G5059"/>
    <mergeCell ref="H5058:I5059"/>
    <mergeCell ref="J5058:J5059"/>
    <mergeCell ref="K5058:K5059"/>
    <mergeCell ref="L5058:L5059"/>
    <mergeCell ref="A5060:A5064"/>
    <mergeCell ref="F5060:G5060"/>
    <mergeCell ref="H5060:L5060"/>
    <mergeCell ref="B5061:B5062"/>
    <mergeCell ref="C5061:C5062"/>
    <mergeCell ref="F5054:G5057"/>
    <mergeCell ref="H5054:I5054"/>
    <mergeCell ref="H5055:I5057"/>
    <mergeCell ref="J5055:J5057"/>
    <mergeCell ref="K5055:K5057"/>
    <mergeCell ref="L5055:L5057"/>
    <mergeCell ref="J5074:J5075"/>
    <mergeCell ref="K5074:K5075"/>
    <mergeCell ref="L5074:L5075"/>
    <mergeCell ref="A5076:A5081"/>
    <mergeCell ref="F5076:G5076"/>
    <mergeCell ref="H5076:L5076"/>
    <mergeCell ref="B5077:B5079"/>
    <mergeCell ref="C5077:C5079"/>
    <mergeCell ref="D5077:D5079"/>
    <mergeCell ref="E5077:E5079"/>
    <mergeCell ref="D5072:D5073"/>
    <mergeCell ref="E5072:E5073"/>
    <mergeCell ref="F5072:G5073"/>
    <mergeCell ref="H5072:I5072"/>
    <mergeCell ref="H5073:I5073"/>
    <mergeCell ref="F5074:G5075"/>
    <mergeCell ref="H5074:I5075"/>
    <mergeCell ref="F5069:G5070"/>
    <mergeCell ref="H5069:I5070"/>
    <mergeCell ref="J5069:J5070"/>
    <mergeCell ref="K5069:K5070"/>
    <mergeCell ref="L5069:L5070"/>
    <mergeCell ref="A5071:A5075"/>
    <mergeCell ref="F5071:G5071"/>
    <mergeCell ref="H5071:L5071"/>
    <mergeCell ref="B5072:B5073"/>
    <mergeCell ref="C5072:C5073"/>
    <mergeCell ref="F5066:G5068"/>
    <mergeCell ref="H5066:I5066"/>
    <mergeCell ref="H5067:I5068"/>
    <mergeCell ref="J5067:J5068"/>
    <mergeCell ref="K5067:K5068"/>
    <mergeCell ref="L5067:L5068"/>
    <mergeCell ref="J5085:J5086"/>
    <mergeCell ref="K5085:K5086"/>
    <mergeCell ref="L5085:L5086"/>
    <mergeCell ref="A5087:A5091"/>
    <mergeCell ref="F5087:G5087"/>
    <mergeCell ref="H5087:L5087"/>
    <mergeCell ref="B5088:B5089"/>
    <mergeCell ref="C5088:C5089"/>
    <mergeCell ref="D5088:D5089"/>
    <mergeCell ref="E5088:E5089"/>
    <mergeCell ref="D5083:D5084"/>
    <mergeCell ref="E5083:E5084"/>
    <mergeCell ref="F5083:G5084"/>
    <mergeCell ref="H5083:I5083"/>
    <mergeCell ref="H5084:I5084"/>
    <mergeCell ref="F5085:G5086"/>
    <mergeCell ref="H5085:I5086"/>
    <mergeCell ref="F5080:G5081"/>
    <mergeCell ref="H5080:I5081"/>
    <mergeCell ref="J5080:J5081"/>
    <mergeCell ref="K5080:K5081"/>
    <mergeCell ref="L5080:L5081"/>
    <mergeCell ref="A5082:A5086"/>
    <mergeCell ref="F5082:G5082"/>
    <mergeCell ref="H5082:L5082"/>
    <mergeCell ref="B5083:B5084"/>
    <mergeCell ref="C5083:C5084"/>
    <mergeCell ref="F5077:G5079"/>
    <mergeCell ref="H5077:I5077"/>
    <mergeCell ref="H5078:I5079"/>
    <mergeCell ref="J5078:J5079"/>
    <mergeCell ref="K5078:K5079"/>
    <mergeCell ref="L5078:L5079"/>
    <mergeCell ref="H5099:I5099"/>
    <mergeCell ref="F5100:G5101"/>
    <mergeCell ref="H5100:I5101"/>
    <mergeCell ref="J5100:J5101"/>
    <mergeCell ref="K5100:K5101"/>
    <mergeCell ref="L5100:L5101"/>
    <mergeCell ref="L5095:L5096"/>
    <mergeCell ref="A5097:A5101"/>
    <mergeCell ref="F5097:G5097"/>
    <mergeCell ref="H5097:L5097"/>
    <mergeCell ref="B5098:B5099"/>
    <mergeCell ref="C5098:C5099"/>
    <mergeCell ref="D5098:D5099"/>
    <mergeCell ref="E5098:E5099"/>
    <mergeCell ref="F5098:G5099"/>
    <mergeCell ref="H5098:I5098"/>
    <mergeCell ref="H5093:I5093"/>
    <mergeCell ref="H5094:I5094"/>
    <mergeCell ref="F5095:G5096"/>
    <mergeCell ref="H5095:I5096"/>
    <mergeCell ref="J5095:J5096"/>
    <mergeCell ref="K5095:K5096"/>
    <mergeCell ref="K5090:K5091"/>
    <mergeCell ref="L5090:L5091"/>
    <mergeCell ref="A5092:A5096"/>
    <mergeCell ref="F5092:G5092"/>
    <mergeCell ref="H5092:L5092"/>
    <mergeCell ref="B5093:B5094"/>
    <mergeCell ref="C5093:C5094"/>
    <mergeCell ref="D5093:D5094"/>
    <mergeCell ref="E5093:E5094"/>
    <mergeCell ref="F5093:G5094"/>
    <mergeCell ref="F5088:G5089"/>
    <mergeCell ref="H5088:I5088"/>
    <mergeCell ref="H5089:I5089"/>
    <mergeCell ref="F5090:G5091"/>
    <mergeCell ref="H5090:I5091"/>
    <mergeCell ref="J5090:J5091"/>
    <mergeCell ref="J5110:J5111"/>
    <mergeCell ref="K5110:K5111"/>
    <mergeCell ref="L5110:L5111"/>
    <mergeCell ref="A5112:A5116"/>
    <mergeCell ref="F5112:G5112"/>
    <mergeCell ref="H5112:L5112"/>
    <mergeCell ref="B5113:B5114"/>
    <mergeCell ref="C5113:C5114"/>
    <mergeCell ref="D5113:D5114"/>
    <mergeCell ref="E5113:E5114"/>
    <mergeCell ref="D5108:D5109"/>
    <mergeCell ref="E5108:E5109"/>
    <mergeCell ref="F5108:G5109"/>
    <mergeCell ref="H5108:I5108"/>
    <mergeCell ref="H5109:I5109"/>
    <mergeCell ref="F5110:G5111"/>
    <mergeCell ref="H5110:I5111"/>
    <mergeCell ref="F5105:G5106"/>
    <mergeCell ref="H5105:I5106"/>
    <mergeCell ref="J5105:J5106"/>
    <mergeCell ref="K5105:K5106"/>
    <mergeCell ref="L5105:L5106"/>
    <mergeCell ref="A5107:A5111"/>
    <mergeCell ref="F5107:G5107"/>
    <mergeCell ref="H5107:L5107"/>
    <mergeCell ref="B5108:B5109"/>
    <mergeCell ref="C5108:C5109"/>
    <mergeCell ref="A5102:A5106"/>
    <mergeCell ref="F5102:G5102"/>
    <mergeCell ref="H5102:L5102"/>
    <mergeCell ref="B5103:B5104"/>
    <mergeCell ref="C5103:C5104"/>
    <mergeCell ref="D5103:D5104"/>
    <mergeCell ref="E5103:E5104"/>
    <mergeCell ref="F5103:G5104"/>
    <mergeCell ref="H5103:I5103"/>
    <mergeCell ref="H5104:I5104"/>
    <mergeCell ref="H5124:I5124"/>
    <mergeCell ref="F5125:G5126"/>
    <mergeCell ref="H5125:I5126"/>
    <mergeCell ref="J5125:J5126"/>
    <mergeCell ref="K5125:K5126"/>
    <mergeCell ref="L5125:L5126"/>
    <mergeCell ref="L5120:L5121"/>
    <mergeCell ref="A5122:A5126"/>
    <mergeCell ref="F5122:G5122"/>
    <mergeCell ref="H5122:L5122"/>
    <mergeCell ref="B5123:B5124"/>
    <mergeCell ref="C5123:C5124"/>
    <mergeCell ref="D5123:D5124"/>
    <mergeCell ref="E5123:E5124"/>
    <mergeCell ref="F5123:G5124"/>
    <mergeCell ref="H5123:I5123"/>
    <mergeCell ref="H5118:I5118"/>
    <mergeCell ref="H5119:I5119"/>
    <mergeCell ref="F5120:G5121"/>
    <mergeCell ref="H5120:I5121"/>
    <mergeCell ref="J5120:J5121"/>
    <mergeCell ref="K5120:K5121"/>
    <mergeCell ref="K5115:K5116"/>
    <mergeCell ref="L5115:L5116"/>
    <mergeCell ref="A5117:A5121"/>
    <mergeCell ref="F5117:G5117"/>
    <mergeCell ref="H5117:L5117"/>
    <mergeCell ref="B5118:B5119"/>
    <mergeCell ref="C5118:C5119"/>
    <mergeCell ref="D5118:D5119"/>
    <mergeCell ref="E5118:E5119"/>
    <mergeCell ref="F5118:G5119"/>
    <mergeCell ref="F5113:G5114"/>
    <mergeCell ref="H5113:I5113"/>
    <mergeCell ref="H5114:I5114"/>
    <mergeCell ref="F5115:G5116"/>
    <mergeCell ref="H5115:I5116"/>
    <mergeCell ref="J5115:J5116"/>
    <mergeCell ref="J5135:J5136"/>
    <mergeCell ref="K5135:K5136"/>
    <mergeCell ref="L5135:L5136"/>
    <mergeCell ref="F5137:G5138"/>
    <mergeCell ref="H5137:I5138"/>
    <mergeCell ref="J5137:J5138"/>
    <mergeCell ref="K5137:K5138"/>
    <mergeCell ref="L5137:L5138"/>
    <mergeCell ref="A5133:A5138"/>
    <mergeCell ref="F5133:G5133"/>
    <mergeCell ref="H5133:L5133"/>
    <mergeCell ref="B5134:B5136"/>
    <mergeCell ref="C5134:C5136"/>
    <mergeCell ref="D5134:D5136"/>
    <mergeCell ref="E5134:E5136"/>
    <mergeCell ref="F5134:G5136"/>
    <mergeCell ref="H5134:I5134"/>
    <mergeCell ref="H5135:I5136"/>
    <mergeCell ref="J5129:J5130"/>
    <mergeCell ref="K5129:K5130"/>
    <mergeCell ref="L5129:L5130"/>
    <mergeCell ref="F5131:G5132"/>
    <mergeCell ref="H5131:I5132"/>
    <mergeCell ref="J5131:J5132"/>
    <mergeCell ref="K5131:K5132"/>
    <mergeCell ref="L5131:L5132"/>
    <mergeCell ref="A5127:A5132"/>
    <mergeCell ref="F5127:G5127"/>
    <mergeCell ref="H5127:L5127"/>
    <mergeCell ref="B5128:B5130"/>
    <mergeCell ref="C5128:C5130"/>
    <mergeCell ref="D5128:D5130"/>
    <mergeCell ref="E5128:E5130"/>
    <mergeCell ref="F5128:G5130"/>
    <mergeCell ref="H5128:I5128"/>
    <mergeCell ref="H5129:I5130"/>
    <mergeCell ref="J5147:J5148"/>
    <mergeCell ref="K5147:K5148"/>
    <mergeCell ref="L5147:L5148"/>
    <mergeCell ref="F5149:G5150"/>
    <mergeCell ref="H5149:I5150"/>
    <mergeCell ref="J5149:J5150"/>
    <mergeCell ref="K5149:K5150"/>
    <mergeCell ref="L5149:L5150"/>
    <mergeCell ref="A5145:A5150"/>
    <mergeCell ref="F5145:G5145"/>
    <mergeCell ref="H5145:L5145"/>
    <mergeCell ref="B5146:B5148"/>
    <mergeCell ref="C5146:C5148"/>
    <mergeCell ref="D5146:D5148"/>
    <mergeCell ref="E5146:E5148"/>
    <mergeCell ref="F5146:G5148"/>
    <mergeCell ref="H5146:I5146"/>
    <mergeCell ref="H5147:I5148"/>
    <mergeCell ref="J5141:J5142"/>
    <mergeCell ref="K5141:K5142"/>
    <mergeCell ref="L5141:L5142"/>
    <mergeCell ref="F5143:G5144"/>
    <mergeCell ref="H5143:I5144"/>
    <mergeCell ref="J5143:J5144"/>
    <mergeCell ref="K5143:K5144"/>
    <mergeCell ref="L5143:L5144"/>
    <mergeCell ref="A5139:A5144"/>
    <mergeCell ref="F5139:G5139"/>
    <mergeCell ref="H5139:L5139"/>
    <mergeCell ref="B5140:B5142"/>
    <mergeCell ref="C5140:C5142"/>
    <mergeCell ref="D5140:D5142"/>
    <mergeCell ref="E5140:E5142"/>
    <mergeCell ref="F5140:G5142"/>
    <mergeCell ref="H5140:I5140"/>
    <mergeCell ref="H5141:I5142"/>
    <mergeCell ref="F5160:G5161"/>
    <mergeCell ref="H5160:I5161"/>
    <mergeCell ref="J5160:J5161"/>
    <mergeCell ref="K5160:K5161"/>
    <mergeCell ref="L5160:L5161"/>
    <mergeCell ref="A5162:A5166"/>
    <mergeCell ref="F5162:G5162"/>
    <mergeCell ref="H5162:L5162"/>
    <mergeCell ref="B5163:B5164"/>
    <mergeCell ref="C5163:C5164"/>
    <mergeCell ref="A5157:A5161"/>
    <mergeCell ref="F5157:G5157"/>
    <mergeCell ref="H5157:L5157"/>
    <mergeCell ref="B5158:B5159"/>
    <mergeCell ref="C5158:C5159"/>
    <mergeCell ref="D5158:D5159"/>
    <mergeCell ref="E5158:E5159"/>
    <mergeCell ref="F5158:G5159"/>
    <mergeCell ref="H5158:I5158"/>
    <mergeCell ref="H5159:I5159"/>
    <mergeCell ref="J5153:J5154"/>
    <mergeCell ref="K5153:K5154"/>
    <mergeCell ref="L5153:L5154"/>
    <mergeCell ref="F5155:G5156"/>
    <mergeCell ref="H5155:I5156"/>
    <mergeCell ref="J5155:J5156"/>
    <mergeCell ref="K5155:K5156"/>
    <mergeCell ref="L5155:L5156"/>
    <mergeCell ref="A5151:A5156"/>
    <mergeCell ref="F5151:G5151"/>
    <mergeCell ref="H5151:L5151"/>
    <mergeCell ref="B5152:B5154"/>
    <mergeCell ref="C5152:C5154"/>
    <mergeCell ref="D5152:D5154"/>
    <mergeCell ref="E5152:E5154"/>
    <mergeCell ref="F5152:G5154"/>
    <mergeCell ref="H5152:I5152"/>
    <mergeCell ref="H5153:I5154"/>
    <mergeCell ref="H5173:I5173"/>
    <mergeCell ref="H5174:I5174"/>
    <mergeCell ref="F5175:G5176"/>
    <mergeCell ref="H5175:I5176"/>
    <mergeCell ref="J5175:J5176"/>
    <mergeCell ref="K5175:K5176"/>
    <mergeCell ref="K5170:K5171"/>
    <mergeCell ref="L5170:L5171"/>
    <mergeCell ref="A5172:A5176"/>
    <mergeCell ref="F5172:G5172"/>
    <mergeCell ref="H5172:L5172"/>
    <mergeCell ref="B5173:B5174"/>
    <mergeCell ref="C5173:C5174"/>
    <mergeCell ref="D5173:D5174"/>
    <mergeCell ref="E5173:E5174"/>
    <mergeCell ref="F5173:G5174"/>
    <mergeCell ref="F5168:G5169"/>
    <mergeCell ref="H5168:I5168"/>
    <mergeCell ref="H5169:I5169"/>
    <mergeCell ref="F5170:G5171"/>
    <mergeCell ref="H5170:I5171"/>
    <mergeCell ref="J5170:J5171"/>
    <mergeCell ref="J5165:J5166"/>
    <mergeCell ref="K5165:K5166"/>
    <mergeCell ref="L5165:L5166"/>
    <mergeCell ref="A5167:A5171"/>
    <mergeCell ref="F5167:G5167"/>
    <mergeCell ref="H5167:L5167"/>
    <mergeCell ref="B5168:B5169"/>
    <mergeCell ref="C5168:C5169"/>
    <mergeCell ref="D5168:D5169"/>
    <mergeCell ref="E5168:E5169"/>
    <mergeCell ref="D5163:D5164"/>
    <mergeCell ref="E5163:E5164"/>
    <mergeCell ref="F5163:G5164"/>
    <mergeCell ref="H5163:I5163"/>
    <mergeCell ref="H5164:I5164"/>
    <mergeCell ref="F5165:G5166"/>
    <mergeCell ref="H5165:I5166"/>
    <mergeCell ref="J5185:J5186"/>
    <mergeCell ref="K5185:K5186"/>
    <mergeCell ref="L5185:L5186"/>
    <mergeCell ref="F5187:G5188"/>
    <mergeCell ref="H5187:I5188"/>
    <mergeCell ref="J5187:J5188"/>
    <mergeCell ref="K5187:K5188"/>
    <mergeCell ref="L5187:L5188"/>
    <mergeCell ref="A5183:A5188"/>
    <mergeCell ref="F5183:G5183"/>
    <mergeCell ref="H5183:L5183"/>
    <mergeCell ref="B5184:B5186"/>
    <mergeCell ref="C5184:C5186"/>
    <mergeCell ref="D5184:D5186"/>
    <mergeCell ref="E5184:E5186"/>
    <mergeCell ref="F5184:G5186"/>
    <mergeCell ref="H5184:I5184"/>
    <mergeCell ref="H5185:I5186"/>
    <mergeCell ref="H5179:I5180"/>
    <mergeCell ref="J5179:J5180"/>
    <mergeCell ref="K5179:K5180"/>
    <mergeCell ref="L5179:L5180"/>
    <mergeCell ref="F5181:G5182"/>
    <mergeCell ref="H5181:I5182"/>
    <mergeCell ref="J5181:J5182"/>
    <mergeCell ref="K5181:K5182"/>
    <mergeCell ref="L5181:L5182"/>
    <mergeCell ref="L5175:L5176"/>
    <mergeCell ref="A5177:A5182"/>
    <mergeCell ref="F5177:G5177"/>
    <mergeCell ref="H5177:L5177"/>
    <mergeCell ref="B5178:B5180"/>
    <mergeCell ref="C5178:C5180"/>
    <mergeCell ref="D5178:D5180"/>
    <mergeCell ref="E5178:E5180"/>
    <mergeCell ref="F5178:G5180"/>
    <mergeCell ref="H5178:I5178"/>
    <mergeCell ref="F5200:G5201"/>
    <mergeCell ref="H5200:I5200"/>
    <mergeCell ref="H5201:I5201"/>
    <mergeCell ref="F5202:G5203"/>
    <mergeCell ref="H5202:I5203"/>
    <mergeCell ref="J5202:J5203"/>
    <mergeCell ref="J5197:J5198"/>
    <mergeCell ref="K5197:K5198"/>
    <mergeCell ref="L5197:L5198"/>
    <mergeCell ref="A5199:A5203"/>
    <mergeCell ref="F5199:G5199"/>
    <mergeCell ref="H5199:L5199"/>
    <mergeCell ref="B5200:B5201"/>
    <mergeCell ref="C5200:C5201"/>
    <mergeCell ref="D5200:D5201"/>
    <mergeCell ref="E5200:E5201"/>
    <mergeCell ref="D5195:D5196"/>
    <mergeCell ref="E5195:E5196"/>
    <mergeCell ref="F5195:G5196"/>
    <mergeCell ref="H5195:I5195"/>
    <mergeCell ref="H5196:I5196"/>
    <mergeCell ref="F5197:G5198"/>
    <mergeCell ref="H5197:I5198"/>
    <mergeCell ref="F5192:G5193"/>
    <mergeCell ref="H5192:I5193"/>
    <mergeCell ref="J5192:J5193"/>
    <mergeCell ref="K5192:K5193"/>
    <mergeCell ref="L5192:L5193"/>
    <mergeCell ref="A5194:A5198"/>
    <mergeCell ref="F5194:G5194"/>
    <mergeCell ref="H5194:L5194"/>
    <mergeCell ref="B5195:B5196"/>
    <mergeCell ref="C5195:C5196"/>
    <mergeCell ref="A5189:A5193"/>
    <mergeCell ref="F5189:G5189"/>
    <mergeCell ref="H5189:L5189"/>
    <mergeCell ref="B5190:B5191"/>
    <mergeCell ref="C5190:C5191"/>
    <mergeCell ref="D5190:D5191"/>
    <mergeCell ref="E5190:E5191"/>
    <mergeCell ref="F5190:G5191"/>
    <mergeCell ref="H5190:I5190"/>
    <mergeCell ref="H5191:I5191"/>
    <mergeCell ref="J5212:J5213"/>
    <mergeCell ref="K5212:K5213"/>
    <mergeCell ref="L5212:L5213"/>
    <mergeCell ref="F5214:G5215"/>
    <mergeCell ref="H5214:I5215"/>
    <mergeCell ref="J5214:J5215"/>
    <mergeCell ref="K5214:K5215"/>
    <mergeCell ref="L5214:L5215"/>
    <mergeCell ref="A5210:A5215"/>
    <mergeCell ref="F5210:G5210"/>
    <mergeCell ref="H5210:L5210"/>
    <mergeCell ref="B5211:B5213"/>
    <mergeCell ref="C5211:C5213"/>
    <mergeCell ref="D5211:D5213"/>
    <mergeCell ref="E5211:E5213"/>
    <mergeCell ref="F5211:G5213"/>
    <mergeCell ref="H5211:I5211"/>
    <mergeCell ref="H5212:I5213"/>
    <mergeCell ref="H5205:I5205"/>
    <mergeCell ref="H5206:I5207"/>
    <mergeCell ref="J5206:J5207"/>
    <mergeCell ref="K5206:K5207"/>
    <mergeCell ref="L5206:L5207"/>
    <mergeCell ref="F5208:G5209"/>
    <mergeCell ref="H5208:I5209"/>
    <mergeCell ref="J5208:J5209"/>
    <mergeCell ref="K5208:K5209"/>
    <mergeCell ref="L5208:L5209"/>
    <mergeCell ref="K5202:K5203"/>
    <mergeCell ref="L5202:L5203"/>
    <mergeCell ref="A5204:A5209"/>
    <mergeCell ref="F5204:G5204"/>
    <mergeCell ref="H5204:L5204"/>
    <mergeCell ref="B5205:B5207"/>
    <mergeCell ref="C5205:C5207"/>
    <mergeCell ref="D5205:D5207"/>
    <mergeCell ref="E5205:E5207"/>
    <mergeCell ref="F5205:G5207"/>
    <mergeCell ref="F5225:G5226"/>
    <mergeCell ref="H5225:I5226"/>
    <mergeCell ref="J5225:J5226"/>
    <mergeCell ref="K5225:K5226"/>
    <mergeCell ref="L5225:L5226"/>
    <mergeCell ref="A5227:A5231"/>
    <mergeCell ref="F5227:G5227"/>
    <mergeCell ref="H5227:L5227"/>
    <mergeCell ref="B5228:B5229"/>
    <mergeCell ref="C5228:C5229"/>
    <mergeCell ref="A5222:A5226"/>
    <mergeCell ref="F5222:G5222"/>
    <mergeCell ref="H5222:L5222"/>
    <mergeCell ref="B5223:B5224"/>
    <mergeCell ref="C5223:C5224"/>
    <mergeCell ref="D5223:D5224"/>
    <mergeCell ref="E5223:E5224"/>
    <mergeCell ref="F5223:G5224"/>
    <mergeCell ref="H5223:I5223"/>
    <mergeCell ref="H5224:I5224"/>
    <mergeCell ref="J5218:J5219"/>
    <mergeCell ref="K5218:K5219"/>
    <mergeCell ref="L5218:L5219"/>
    <mergeCell ref="F5220:G5221"/>
    <mergeCell ref="H5220:I5221"/>
    <mergeCell ref="J5220:J5221"/>
    <mergeCell ref="K5220:K5221"/>
    <mergeCell ref="L5220:L5221"/>
    <mergeCell ref="A5216:A5221"/>
    <mergeCell ref="F5216:G5216"/>
    <mergeCell ref="H5216:L5216"/>
    <mergeCell ref="B5217:B5219"/>
    <mergeCell ref="C5217:C5219"/>
    <mergeCell ref="D5217:D5219"/>
    <mergeCell ref="E5217:E5219"/>
    <mergeCell ref="F5217:G5219"/>
    <mergeCell ref="H5217:I5217"/>
    <mergeCell ref="H5218:I5219"/>
    <mergeCell ref="F5236:G5237"/>
    <mergeCell ref="H5236:I5237"/>
    <mergeCell ref="J5236:J5237"/>
    <mergeCell ref="K5236:K5237"/>
    <mergeCell ref="L5236:L5237"/>
    <mergeCell ref="A5238:A5243"/>
    <mergeCell ref="F5238:G5238"/>
    <mergeCell ref="H5238:L5238"/>
    <mergeCell ref="B5239:B5241"/>
    <mergeCell ref="C5239:C5241"/>
    <mergeCell ref="F5233:G5235"/>
    <mergeCell ref="H5233:I5233"/>
    <mergeCell ref="H5234:I5235"/>
    <mergeCell ref="J5234:J5235"/>
    <mergeCell ref="K5234:K5235"/>
    <mergeCell ref="L5234:L5235"/>
    <mergeCell ref="J5230:J5231"/>
    <mergeCell ref="K5230:K5231"/>
    <mergeCell ref="L5230:L5231"/>
    <mergeCell ref="A5232:A5237"/>
    <mergeCell ref="F5232:G5232"/>
    <mergeCell ref="H5232:L5232"/>
    <mergeCell ref="B5233:B5235"/>
    <mergeCell ref="C5233:C5235"/>
    <mergeCell ref="D5233:D5235"/>
    <mergeCell ref="E5233:E5235"/>
    <mergeCell ref="D5228:D5229"/>
    <mergeCell ref="E5228:E5229"/>
    <mergeCell ref="F5228:G5229"/>
    <mergeCell ref="H5228:I5228"/>
    <mergeCell ref="H5229:I5229"/>
    <mergeCell ref="F5230:G5231"/>
    <mergeCell ref="H5230:I5231"/>
    <mergeCell ref="D5250:D5251"/>
    <mergeCell ref="E5250:E5251"/>
    <mergeCell ref="F5250:G5251"/>
    <mergeCell ref="H5250:I5250"/>
    <mergeCell ref="H5251:I5251"/>
    <mergeCell ref="F5252:G5253"/>
    <mergeCell ref="H5252:I5253"/>
    <mergeCell ref="F5247:G5248"/>
    <mergeCell ref="H5247:I5248"/>
    <mergeCell ref="J5247:J5248"/>
    <mergeCell ref="K5247:K5248"/>
    <mergeCell ref="L5247:L5248"/>
    <mergeCell ref="A5249:A5253"/>
    <mergeCell ref="F5249:G5249"/>
    <mergeCell ref="H5249:L5249"/>
    <mergeCell ref="B5250:B5251"/>
    <mergeCell ref="C5250:C5251"/>
    <mergeCell ref="A5244:A5248"/>
    <mergeCell ref="F5244:G5244"/>
    <mergeCell ref="H5244:L5244"/>
    <mergeCell ref="B5245:B5246"/>
    <mergeCell ref="C5245:C5246"/>
    <mergeCell ref="D5245:D5246"/>
    <mergeCell ref="E5245:E5246"/>
    <mergeCell ref="F5245:G5246"/>
    <mergeCell ref="H5245:I5245"/>
    <mergeCell ref="H5246:I5246"/>
    <mergeCell ref="K5240:K5241"/>
    <mergeCell ref="L5240:L5241"/>
    <mergeCell ref="F5242:G5243"/>
    <mergeCell ref="H5242:I5243"/>
    <mergeCell ref="J5242:J5243"/>
    <mergeCell ref="K5242:K5243"/>
    <mergeCell ref="L5242:L5243"/>
    <mergeCell ref="D5239:D5241"/>
    <mergeCell ref="E5239:E5241"/>
    <mergeCell ref="F5239:G5241"/>
    <mergeCell ref="H5239:I5239"/>
    <mergeCell ref="H5240:I5241"/>
    <mergeCell ref="J5240:J5241"/>
    <mergeCell ref="L5262:L5263"/>
    <mergeCell ref="A5264:A5268"/>
    <mergeCell ref="F5264:G5264"/>
    <mergeCell ref="H5264:L5264"/>
    <mergeCell ref="B5265:B5266"/>
    <mergeCell ref="C5265:C5266"/>
    <mergeCell ref="D5265:D5266"/>
    <mergeCell ref="E5265:E5266"/>
    <mergeCell ref="F5265:G5266"/>
    <mergeCell ref="H5265:I5265"/>
    <mergeCell ref="H5260:I5260"/>
    <mergeCell ref="H5261:I5261"/>
    <mergeCell ref="F5262:G5263"/>
    <mergeCell ref="H5262:I5263"/>
    <mergeCell ref="J5262:J5263"/>
    <mergeCell ref="K5262:K5263"/>
    <mergeCell ref="K5257:K5258"/>
    <mergeCell ref="L5257:L5258"/>
    <mergeCell ref="A5259:A5263"/>
    <mergeCell ref="F5259:G5259"/>
    <mergeCell ref="H5259:L5259"/>
    <mergeCell ref="B5260:B5261"/>
    <mergeCell ref="C5260:C5261"/>
    <mergeCell ref="D5260:D5261"/>
    <mergeCell ref="E5260:E5261"/>
    <mergeCell ref="F5260:G5261"/>
    <mergeCell ref="F5255:G5256"/>
    <mergeCell ref="H5255:I5255"/>
    <mergeCell ref="H5256:I5256"/>
    <mergeCell ref="F5257:G5258"/>
    <mergeCell ref="H5257:I5258"/>
    <mergeCell ref="J5257:J5258"/>
    <mergeCell ref="J5252:J5253"/>
    <mergeCell ref="K5252:K5253"/>
    <mergeCell ref="L5252:L5253"/>
    <mergeCell ref="A5254:A5258"/>
    <mergeCell ref="F5254:G5254"/>
    <mergeCell ref="H5254:L5254"/>
    <mergeCell ref="B5255:B5256"/>
    <mergeCell ref="C5255:C5256"/>
    <mergeCell ref="D5255:D5256"/>
    <mergeCell ref="E5255:E5256"/>
    <mergeCell ref="D5275:D5276"/>
    <mergeCell ref="E5275:E5276"/>
    <mergeCell ref="F5275:G5276"/>
    <mergeCell ref="H5275:I5275"/>
    <mergeCell ref="H5276:I5276"/>
    <mergeCell ref="F5277:G5278"/>
    <mergeCell ref="H5277:I5278"/>
    <mergeCell ref="F5272:G5273"/>
    <mergeCell ref="H5272:I5273"/>
    <mergeCell ref="J5272:J5273"/>
    <mergeCell ref="K5272:K5273"/>
    <mergeCell ref="L5272:L5273"/>
    <mergeCell ref="A5274:A5278"/>
    <mergeCell ref="F5274:G5274"/>
    <mergeCell ref="H5274:L5274"/>
    <mergeCell ref="B5275:B5276"/>
    <mergeCell ref="C5275:C5276"/>
    <mergeCell ref="A5269:A5273"/>
    <mergeCell ref="F5269:G5269"/>
    <mergeCell ref="H5269:L5269"/>
    <mergeCell ref="B5270:B5271"/>
    <mergeCell ref="C5270:C5271"/>
    <mergeCell ref="D5270:D5271"/>
    <mergeCell ref="E5270:E5271"/>
    <mergeCell ref="F5270:G5271"/>
    <mergeCell ref="H5270:I5270"/>
    <mergeCell ref="H5271:I5271"/>
    <mergeCell ref="H5266:I5266"/>
    <mergeCell ref="F5267:G5268"/>
    <mergeCell ref="H5267:I5268"/>
    <mergeCell ref="J5267:J5268"/>
    <mergeCell ref="K5267:K5268"/>
    <mergeCell ref="L5267:L5268"/>
    <mergeCell ref="H5285:I5285"/>
    <mergeCell ref="H5286:I5287"/>
    <mergeCell ref="J5286:J5287"/>
    <mergeCell ref="K5286:K5287"/>
    <mergeCell ref="L5286:L5287"/>
    <mergeCell ref="F5288:G5289"/>
    <mergeCell ref="H5288:I5289"/>
    <mergeCell ref="J5288:J5289"/>
    <mergeCell ref="K5288:K5289"/>
    <mergeCell ref="L5288:L5289"/>
    <mergeCell ref="K5282:K5283"/>
    <mergeCell ref="L5282:L5283"/>
    <mergeCell ref="A5284:A5289"/>
    <mergeCell ref="F5284:G5284"/>
    <mergeCell ref="H5284:L5284"/>
    <mergeCell ref="B5285:B5287"/>
    <mergeCell ref="C5285:C5287"/>
    <mergeCell ref="D5285:D5287"/>
    <mergeCell ref="E5285:E5287"/>
    <mergeCell ref="F5285:G5287"/>
    <mergeCell ref="F5280:G5281"/>
    <mergeCell ref="H5280:I5280"/>
    <mergeCell ref="H5281:I5281"/>
    <mergeCell ref="F5282:G5283"/>
    <mergeCell ref="H5282:I5283"/>
    <mergeCell ref="J5282:J5283"/>
    <mergeCell ref="J5277:J5278"/>
    <mergeCell ref="K5277:K5278"/>
    <mergeCell ref="L5277:L5278"/>
    <mergeCell ref="A5279:A5283"/>
    <mergeCell ref="F5279:G5279"/>
    <mergeCell ref="H5279:L5279"/>
    <mergeCell ref="B5280:B5281"/>
    <mergeCell ref="C5280:C5281"/>
    <mergeCell ref="D5280:D5281"/>
    <mergeCell ref="E5280:E5281"/>
    <mergeCell ref="J5298:J5299"/>
    <mergeCell ref="K5298:K5299"/>
    <mergeCell ref="L5298:L5299"/>
    <mergeCell ref="A5300:A5304"/>
    <mergeCell ref="F5300:G5300"/>
    <mergeCell ref="H5300:L5300"/>
    <mergeCell ref="B5301:B5302"/>
    <mergeCell ref="C5301:C5302"/>
    <mergeCell ref="D5301:D5302"/>
    <mergeCell ref="E5301:E5302"/>
    <mergeCell ref="D5296:D5297"/>
    <mergeCell ref="E5296:E5297"/>
    <mergeCell ref="F5296:G5297"/>
    <mergeCell ref="H5296:I5296"/>
    <mergeCell ref="H5297:I5297"/>
    <mergeCell ref="F5298:G5299"/>
    <mergeCell ref="H5298:I5299"/>
    <mergeCell ref="F5293:G5294"/>
    <mergeCell ref="H5293:I5294"/>
    <mergeCell ref="J5293:J5294"/>
    <mergeCell ref="K5293:K5294"/>
    <mergeCell ref="L5293:L5294"/>
    <mergeCell ref="A5295:A5299"/>
    <mergeCell ref="F5295:G5295"/>
    <mergeCell ref="H5295:L5295"/>
    <mergeCell ref="B5296:B5297"/>
    <mergeCell ref="C5296:C5297"/>
    <mergeCell ref="A5290:A5294"/>
    <mergeCell ref="F5290:G5290"/>
    <mergeCell ref="H5290:L5290"/>
    <mergeCell ref="B5291:B5292"/>
    <mergeCell ref="C5291:C5292"/>
    <mergeCell ref="D5291:D5292"/>
    <mergeCell ref="E5291:E5292"/>
    <mergeCell ref="F5291:G5292"/>
    <mergeCell ref="H5291:I5291"/>
    <mergeCell ref="H5292:I5292"/>
    <mergeCell ref="H5312:I5312"/>
    <mergeCell ref="F5313:G5314"/>
    <mergeCell ref="H5313:I5314"/>
    <mergeCell ref="J5313:J5314"/>
    <mergeCell ref="K5313:K5314"/>
    <mergeCell ref="L5313:L5314"/>
    <mergeCell ref="L5308:L5309"/>
    <mergeCell ref="A5310:A5314"/>
    <mergeCell ref="F5310:G5310"/>
    <mergeCell ref="H5310:L5310"/>
    <mergeCell ref="B5311:B5312"/>
    <mergeCell ref="C5311:C5312"/>
    <mergeCell ref="D5311:D5312"/>
    <mergeCell ref="E5311:E5312"/>
    <mergeCell ref="F5311:G5312"/>
    <mergeCell ref="H5311:I5311"/>
    <mergeCell ref="H5306:I5306"/>
    <mergeCell ref="H5307:I5307"/>
    <mergeCell ref="F5308:G5309"/>
    <mergeCell ref="H5308:I5309"/>
    <mergeCell ref="J5308:J5309"/>
    <mergeCell ref="K5308:K5309"/>
    <mergeCell ref="K5303:K5304"/>
    <mergeCell ref="L5303:L5304"/>
    <mergeCell ref="A5305:A5309"/>
    <mergeCell ref="F5305:G5305"/>
    <mergeCell ref="H5305:L5305"/>
    <mergeCell ref="B5306:B5307"/>
    <mergeCell ref="C5306:C5307"/>
    <mergeCell ref="D5306:D5307"/>
    <mergeCell ref="E5306:E5307"/>
    <mergeCell ref="F5306:G5307"/>
    <mergeCell ref="F5301:G5302"/>
    <mergeCell ref="H5301:I5301"/>
    <mergeCell ref="H5302:I5302"/>
    <mergeCell ref="F5303:G5304"/>
    <mergeCell ref="H5303:I5304"/>
    <mergeCell ref="J5303:J5304"/>
    <mergeCell ref="J5323:J5324"/>
    <mergeCell ref="K5323:K5324"/>
    <mergeCell ref="L5323:L5324"/>
    <mergeCell ref="A5325:A5329"/>
    <mergeCell ref="F5325:G5325"/>
    <mergeCell ref="H5325:L5325"/>
    <mergeCell ref="B5326:B5327"/>
    <mergeCell ref="C5326:C5327"/>
    <mergeCell ref="D5326:D5327"/>
    <mergeCell ref="E5326:E5327"/>
    <mergeCell ref="D5321:D5322"/>
    <mergeCell ref="E5321:E5322"/>
    <mergeCell ref="F5321:G5322"/>
    <mergeCell ref="H5321:I5321"/>
    <mergeCell ref="H5322:I5322"/>
    <mergeCell ref="F5323:G5324"/>
    <mergeCell ref="H5323:I5324"/>
    <mergeCell ref="F5318:G5319"/>
    <mergeCell ref="H5318:I5319"/>
    <mergeCell ref="J5318:J5319"/>
    <mergeCell ref="K5318:K5319"/>
    <mergeCell ref="L5318:L5319"/>
    <mergeCell ref="A5320:A5324"/>
    <mergeCell ref="F5320:G5320"/>
    <mergeCell ref="H5320:L5320"/>
    <mergeCell ref="B5321:B5322"/>
    <mergeCell ref="C5321:C5322"/>
    <mergeCell ref="A5315:A5319"/>
    <mergeCell ref="F5315:G5315"/>
    <mergeCell ref="H5315:L5315"/>
    <mergeCell ref="B5316:B5317"/>
    <mergeCell ref="C5316:C5317"/>
    <mergeCell ref="D5316:D5317"/>
    <mergeCell ref="E5316:E5317"/>
    <mergeCell ref="F5316:G5317"/>
    <mergeCell ref="H5316:I5316"/>
    <mergeCell ref="H5317:I5317"/>
    <mergeCell ref="H5337:I5337"/>
    <mergeCell ref="F5338:G5339"/>
    <mergeCell ref="H5338:I5339"/>
    <mergeCell ref="J5338:J5339"/>
    <mergeCell ref="K5338:K5339"/>
    <mergeCell ref="L5338:L5339"/>
    <mergeCell ref="L5333:L5334"/>
    <mergeCell ref="A5335:A5339"/>
    <mergeCell ref="F5335:G5335"/>
    <mergeCell ref="H5335:L5335"/>
    <mergeCell ref="B5336:B5337"/>
    <mergeCell ref="C5336:C5337"/>
    <mergeCell ref="D5336:D5337"/>
    <mergeCell ref="E5336:E5337"/>
    <mergeCell ref="F5336:G5337"/>
    <mergeCell ref="H5336:I5336"/>
    <mergeCell ref="H5331:I5331"/>
    <mergeCell ref="H5332:I5332"/>
    <mergeCell ref="F5333:G5334"/>
    <mergeCell ref="H5333:I5334"/>
    <mergeCell ref="J5333:J5334"/>
    <mergeCell ref="K5333:K5334"/>
    <mergeCell ref="K5328:K5329"/>
    <mergeCell ref="L5328:L5329"/>
    <mergeCell ref="A5330:A5334"/>
    <mergeCell ref="F5330:G5330"/>
    <mergeCell ref="H5330:L5330"/>
    <mergeCell ref="B5331:B5332"/>
    <mergeCell ref="C5331:C5332"/>
    <mergeCell ref="D5331:D5332"/>
    <mergeCell ref="E5331:E5332"/>
    <mergeCell ref="F5331:G5332"/>
    <mergeCell ref="F5326:G5327"/>
    <mergeCell ref="H5326:I5326"/>
    <mergeCell ref="H5327:I5327"/>
    <mergeCell ref="F5328:G5329"/>
    <mergeCell ref="H5328:I5329"/>
    <mergeCell ref="J5328:J5329"/>
    <mergeCell ref="J5348:J5349"/>
    <mergeCell ref="K5348:K5349"/>
    <mergeCell ref="L5348:L5349"/>
    <mergeCell ref="A5350:A5354"/>
    <mergeCell ref="F5350:G5350"/>
    <mergeCell ref="H5350:L5350"/>
    <mergeCell ref="B5351:B5352"/>
    <mergeCell ref="C5351:C5352"/>
    <mergeCell ref="D5351:D5352"/>
    <mergeCell ref="E5351:E5352"/>
    <mergeCell ref="D5346:D5347"/>
    <mergeCell ref="E5346:E5347"/>
    <mergeCell ref="F5346:G5347"/>
    <mergeCell ref="H5346:I5346"/>
    <mergeCell ref="H5347:I5347"/>
    <mergeCell ref="F5348:G5349"/>
    <mergeCell ref="H5348:I5349"/>
    <mergeCell ref="F5343:G5344"/>
    <mergeCell ref="H5343:I5344"/>
    <mergeCell ref="J5343:J5344"/>
    <mergeCell ref="K5343:K5344"/>
    <mergeCell ref="L5343:L5344"/>
    <mergeCell ref="A5345:A5349"/>
    <mergeCell ref="F5345:G5345"/>
    <mergeCell ref="H5345:L5345"/>
    <mergeCell ref="B5346:B5347"/>
    <mergeCell ref="C5346:C5347"/>
    <mergeCell ref="A5340:A5344"/>
    <mergeCell ref="F5340:G5340"/>
    <mergeCell ref="H5340:L5340"/>
    <mergeCell ref="B5341:B5342"/>
    <mergeCell ref="C5341:C5342"/>
    <mergeCell ref="D5341:D5342"/>
    <mergeCell ref="E5341:E5342"/>
    <mergeCell ref="F5341:G5342"/>
    <mergeCell ref="H5341:I5341"/>
    <mergeCell ref="H5342:I5342"/>
    <mergeCell ref="H5362:I5362"/>
    <mergeCell ref="F5363:G5364"/>
    <mergeCell ref="H5363:I5364"/>
    <mergeCell ref="J5363:J5364"/>
    <mergeCell ref="K5363:K5364"/>
    <mergeCell ref="L5363:L5364"/>
    <mergeCell ref="L5358:L5359"/>
    <mergeCell ref="A5360:A5364"/>
    <mergeCell ref="F5360:G5360"/>
    <mergeCell ref="H5360:L5360"/>
    <mergeCell ref="B5361:B5362"/>
    <mergeCell ref="C5361:C5362"/>
    <mergeCell ref="D5361:D5362"/>
    <mergeCell ref="E5361:E5362"/>
    <mergeCell ref="F5361:G5362"/>
    <mergeCell ref="H5361:I5361"/>
    <mergeCell ref="H5356:I5356"/>
    <mergeCell ref="H5357:I5357"/>
    <mergeCell ref="F5358:G5359"/>
    <mergeCell ref="H5358:I5359"/>
    <mergeCell ref="J5358:J5359"/>
    <mergeCell ref="K5358:K5359"/>
    <mergeCell ref="K5353:K5354"/>
    <mergeCell ref="L5353:L5354"/>
    <mergeCell ref="A5355:A5359"/>
    <mergeCell ref="F5355:G5355"/>
    <mergeCell ref="H5355:L5355"/>
    <mergeCell ref="B5356:B5357"/>
    <mergeCell ref="C5356:C5357"/>
    <mergeCell ref="D5356:D5357"/>
    <mergeCell ref="E5356:E5357"/>
    <mergeCell ref="F5356:G5357"/>
    <mergeCell ref="F5351:G5352"/>
    <mergeCell ref="H5351:I5351"/>
    <mergeCell ref="H5352:I5352"/>
    <mergeCell ref="F5353:G5354"/>
    <mergeCell ref="H5353:I5354"/>
    <mergeCell ref="J5353:J5354"/>
    <mergeCell ref="K5372:K5374"/>
    <mergeCell ref="L5372:L5374"/>
    <mergeCell ref="F5375:G5376"/>
    <mergeCell ref="H5375:I5376"/>
    <mergeCell ref="J5375:J5376"/>
    <mergeCell ref="K5375:K5376"/>
    <mergeCell ref="L5375:L5376"/>
    <mergeCell ref="D5371:D5374"/>
    <mergeCell ref="E5371:E5374"/>
    <mergeCell ref="F5371:G5374"/>
    <mergeCell ref="H5371:I5371"/>
    <mergeCell ref="H5372:I5374"/>
    <mergeCell ref="J5372:J5374"/>
    <mergeCell ref="F5368:G5369"/>
    <mergeCell ref="H5368:I5369"/>
    <mergeCell ref="J5368:J5369"/>
    <mergeCell ref="K5368:K5369"/>
    <mergeCell ref="L5368:L5369"/>
    <mergeCell ref="A5370:A5376"/>
    <mergeCell ref="F5370:G5370"/>
    <mergeCell ref="H5370:L5370"/>
    <mergeCell ref="B5371:B5374"/>
    <mergeCell ref="C5371:C5374"/>
    <mergeCell ref="A5365:A5369"/>
    <mergeCell ref="F5365:G5365"/>
    <mergeCell ref="H5365:L5365"/>
    <mergeCell ref="B5366:B5367"/>
    <mergeCell ref="C5366:C5367"/>
    <mergeCell ref="D5366:D5367"/>
    <mergeCell ref="E5366:E5367"/>
    <mergeCell ref="F5366:G5367"/>
    <mergeCell ref="H5366:I5366"/>
    <mergeCell ref="H5367:I5367"/>
    <mergeCell ref="F5387:G5388"/>
    <mergeCell ref="H5387:I5388"/>
    <mergeCell ref="J5387:J5388"/>
    <mergeCell ref="K5387:K5388"/>
    <mergeCell ref="L5387:L5388"/>
    <mergeCell ref="A5389:A5393"/>
    <mergeCell ref="F5389:G5389"/>
    <mergeCell ref="H5389:L5389"/>
    <mergeCell ref="B5390:B5391"/>
    <mergeCell ref="C5390:C5391"/>
    <mergeCell ref="A5384:A5388"/>
    <mergeCell ref="F5384:G5384"/>
    <mergeCell ref="H5384:L5384"/>
    <mergeCell ref="B5385:B5386"/>
    <mergeCell ref="C5385:C5386"/>
    <mergeCell ref="D5385:D5386"/>
    <mergeCell ref="E5385:E5386"/>
    <mergeCell ref="F5385:G5386"/>
    <mergeCell ref="H5385:I5385"/>
    <mergeCell ref="H5386:I5386"/>
    <mergeCell ref="J5379:J5381"/>
    <mergeCell ref="K5379:K5381"/>
    <mergeCell ref="L5379:L5381"/>
    <mergeCell ref="F5382:G5383"/>
    <mergeCell ref="H5382:I5383"/>
    <mergeCell ref="J5382:J5383"/>
    <mergeCell ref="K5382:K5383"/>
    <mergeCell ref="L5382:L5383"/>
    <mergeCell ref="A5377:A5383"/>
    <mergeCell ref="F5377:G5377"/>
    <mergeCell ref="H5377:L5377"/>
    <mergeCell ref="B5378:B5381"/>
    <mergeCell ref="C5378:C5381"/>
    <mergeCell ref="D5378:D5381"/>
    <mergeCell ref="E5378:E5381"/>
    <mergeCell ref="F5378:G5381"/>
    <mergeCell ref="H5378:I5378"/>
    <mergeCell ref="H5379:I5381"/>
    <mergeCell ref="F5398:G5399"/>
    <mergeCell ref="H5398:I5399"/>
    <mergeCell ref="J5398:J5399"/>
    <mergeCell ref="K5398:K5399"/>
    <mergeCell ref="L5398:L5399"/>
    <mergeCell ref="A5400:A5405"/>
    <mergeCell ref="F5400:G5400"/>
    <mergeCell ref="H5400:L5400"/>
    <mergeCell ref="B5401:B5403"/>
    <mergeCell ref="C5401:C5403"/>
    <mergeCell ref="F5395:G5397"/>
    <mergeCell ref="H5395:I5395"/>
    <mergeCell ref="H5396:I5397"/>
    <mergeCell ref="J5396:J5397"/>
    <mergeCell ref="K5396:K5397"/>
    <mergeCell ref="L5396:L5397"/>
    <mergeCell ref="J5392:J5393"/>
    <mergeCell ref="K5392:K5393"/>
    <mergeCell ref="L5392:L5393"/>
    <mergeCell ref="A5394:A5399"/>
    <mergeCell ref="F5394:G5394"/>
    <mergeCell ref="H5394:L5394"/>
    <mergeCell ref="B5395:B5397"/>
    <mergeCell ref="C5395:C5397"/>
    <mergeCell ref="D5395:D5397"/>
    <mergeCell ref="E5395:E5397"/>
    <mergeCell ref="D5390:D5391"/>
    <mergeCell ref="E5390:E5391"/>
    <mergeCell ref="F5390:G5391"/>
    <mergeCell ref="H5390:I5390"/>
    <mergeCell ref="H5391:I5391"/>
    <mergeCell ref="F5392:G5393"/>
    <mergeCell ref="H5392:I5393"/>
    <mergeCell ref="F5409:G5410"/>
    <mergeCell ref="H5409:I5410"/>
    <mergeCell ref="J5409:J5410"/>
    <mergeCell ref="K5409:K5410"/>
    <mergeCell ref="L5409:L5410"/>
    <mergeCell ref="A5411:A5415"/>
    <mergeCell ref="F5411:G5411"/>
    <mergeCell ref="H5411:L5411"/>
    <mergeCell ref="B5412:B5413"/>
    <mergeCell ref="C5412:C5413"/>
    <mergeCell ref="A5406:A5410"/>
    <mergeCell ref="F5406:G5406"/>
    <mergeCell ref="H5406:L5406"/>
    <mergeCell ref="B5407:B5408"/>
    <mergeCell ref="C5407:C5408"/>
    <mergeCell ref="D5407:D5408"/>
    <mergeCell ref="E5407:E5408"/>
    <mergeCell ref="F5407:G5408"/>
    <mergeCell ref="H5407:I5407"/>
    <mergeCell ref="H5408:I5408"/>
    <mergeCell ref="K5402:K5403"/>
    <mergeCell ref="L5402:L5403"/>
    <mergeCell ref="F5404:G5405"/>
    <mergeCell ref="H5404:I5405"/>
    <mergeCell ref="J5404:J5405"/>
    <mergeCell ref="K5404:K5405"/>
    <mergeCell ref="L5404:L5405"/>
    <mergeCell ref="D5401:D5403"/>
    <mergeCell ref="E5401:E5403"/>
    <mergeCell ref="F5401:G5403"/>
    <mergeCell ref="H5401:I5401"/>
    <mergeCell ref="H5402:I5403"/>
    <mergeCell ref="J5402:J5403"/>
    <mergeCell ref="H5422:I5422"/>
    <mergeCell ref="H5423:I5423"/>
    <mergeCell ref="F5424:G5425"/>
    <mergeCell ref="H5424:I5425"/>
    <mergeCell ref="J5424:J5425"/>
    <mergeCell ref="K5424:K5425"/>
    <mergeCell ref="K5419:K5420"/>
    <mergeCell ref="L5419:L5420"/>
    <mergeCell ref="A5421:A5425"/>
    <mergeCell ref="F5421:G5421"/>
    <mergeCell ref="H5421:L5421"/>
    <mergeCell ref="B5422:B5423"/>
    <mergeCell ref="C5422:C5423"/>
    <mergeCell ref="D5422:D5423"/>
    <mergeCell ref="E5422:E5423"/>
    <mergeCell ref="F5422:G5423"/>
    <mergeCell ref="F5417:G5418"/>
    <mergeCell ref="H5417:I5417"/>
    <mergeCell ref="H5418:I5418"/>
    <mergeCell ref="F5419:G5420"/>
    <mergeCell ref="H5419:I5420"/>
    <mergeCell ref="J5419:J5420"/>
    <mergeCell ref="J5414:J5415"/>
    <mergeCell ref="K5414:K5415"/>
    <mergeCell ref="L5414:L5415"/>
    <mergeCell ref="A5416:A5420"/>
    <mergeCell ref="F5416:G5416"/>
    <mergeCell ref="H5416:L5416"/>
    <mergeCell ref="B5417:B5418"/>
    <mergeCell ref="C5417:C5418"/>
    <mergeCell ref="D5417:D5418"/>
    <mergeCell ref="E5417:E5418"/>
    <mergeCell ref="D5412:D5413"/>
    <mergeCell ref="E5412:E5413"/>
    <mergeCell ref="F5412:G5413"/>
    <mergeCell ref="H5412:I5412"/>
    <mergeCell ref="H5413:I5413"/>
    <mergeCell ref="F5414:G5415"/>
    <mergeCell ref="H5414:I5415"/>
    <mergeCell ref="F5434:G5435"/>
    <mergeCell ref="H5434:I5435"/>
    <mergeCell ref="J5434:J5435"/>
    <mergeCell ref="K5434:K5435"/>
    <mergeCell ref="L5434:L5435"/>
    <mergeCell ref="A5436:A5440"/>
    <mergeCell ref="F5436:G5436"/>
    <mergeCell ref="H5436:L5436"/>
    <mergeCell ref="B5437:B5438"/>
    <mergeCell ref="C5437:C5438"/>
    <mergeCell ref="A5431:A5435"/>
    <mergeCell ref="F5431:G5431"/>
    <mergeCell ref="H5431:L5431"/>
    <mergeCell ref="B5432:B5433"/>
    <mergeCell ref="C5432:C5433"/>
    <mergeCell ref="D5432:D5433"/>
    <mergeCell ref="E5432:E5433"/>
    <mergeCell ref="F5432:G5433"/>
    <mergeCell ref="H5432:I5432"/>
    <mergeCell ref="H5433:I5433"/>
    <mergeCell ref="H5428:I5428"/>
    <mergeCell ref="F5429:G5430"/>
    <mergeCell ref="H5429:I5430"/>
    <mergeCell ref="J5429:J5430"/>
    <mergeCell ref="K5429:K5430"/>
    <mergeCell ref="L5429:L5430"/>
    <mergeCell ref="L5424:L5425"/>
    <mergeCell ref="A5426:A5430"/>
    <mergeCell ref="F5426:G5426"/>
    <mergeCell ref="H5426:L5426"/>
    <mergeCell ref="B5427:B5428"/>
    <mergeCell ref="C5427:C5428"/>
    <mergeCell ref="D5427:D5428"/>
    <mergeCell ref="E5427:E5428"/>
    <mergeCell ref="F5427:G5428"/>
    <mergeCell ref="H5427:I5427"/>
    <mergeCell ref="F5445:G5446"/>
    <mergeCell ref="H5445:I5446"/>
    <mergeCell ref="J5445:J5446"/>
    <mergeCell ref="K5445:K5446"/>
    <mergeCell ref="L5445:L5446"/>
    <mergeCell ref="A5447:A5451"/>
    <mergeCell ref="F5447:G5447"/>
    <mergeCell ref="H5447:L5447"/>
    <mergeCell ref="B5448:B5449"/>
    <mergeCell ref="C5448:C5449"/>
    <mergeCell ref="F5442:G5444"/>
    <mergeCell ref="H5442:I5442"/>
    <mergeCell ref="H5443:I5444"/>
    <mergeCell ref="J5443:J5444"/>
    <mergeCell ref="K5443:K5444"/>
    <mergeCell ref="L5443:L5444"/>
    <mergeCell ref="J5439:J5440"/>
    <mergeCell ref="K5439:K5440"/>
    <mergeCell ref="L5439:L5440"/>
    <mergeCell ref="A5441:A5446"/>
    <mergeCell ref="F5441:G5441"/>
    <mergeCell ref="H5441:L5441"/>
    <mergeCell ref="B5442:B5444"/>
    <mergeCell ref="C5442:C5444"/>
    <mergeCell ref="D5442:D5444"/>
    <mergeCell ref="E5442:E5444"/>
    <mergeCell ref="D5437:D5438"/>
    <mergeCell ref="E5437:E5438"/>
    <mergeCell ref="F5437:G5438"/>
    <mergeCell ref="H5437:I5437"/>
    <mergeCell ref="H5438:I5438"/>
    <mergeCell ref="F5439:G5440"/>
    <mergeCell ref="H5439:I5440"/>
    <mergeCell ref="H5458:I5458"/>
    <mergeCell ref="H5459:I5459"/>
    <mergeCell ref="F5460:G5461"/>
    <mergeCell ref="H5460:I5461"/>
    <mergeCell ref="J5460:J5461"/>
    <mergeCell ref="K5460:K5461"/>
    <mergeCell ref="K5455:K5456"/>
    <mergeCell ref="L5455:L5456"/>
    <mergeCell ref="A5457:A5461"/>
    <mergeCell ref="F5457:G5457"/>
    <mergeCell ref="H5457:L5457"/>
    <mergeCell ref="B5458:B5459"/>
    <mergeCell ref="C5458:C5459"/>
    <mergeCell ref="D5458:D5459"/>
    <mergeCell ref="E5458:E5459"/>
    <mergeCell ref="F5458:G5459"/>
    <mergeCell ref="F5453:G5454"/>
    <mergeCell ref="H5453:I5453"/>
    <mergeCell ref="H5454:I5454"/>
    <mergeCell ref="F5455:G5456"/>
    <mergeCell ref="H5455:I5456"/>
    <mergeCell ref="J5455:J5456"/>
    <mergeCell ref="J5450:J5451"/>
    <mergeCell ref="K5450:K5451"/>
    <mergeCell ref="L5450:L5451"/>
    <mergeCell ref="A5452:A5456"/>
    <mergeCell ref="F5452:G5452"/>
    <mergeCell ref="H5452:L5452"/>
    <mergeCell ref="B5453:B5454"/>
    <mergeCell ref="C5453:C5454"/>
    <mergeCell ref="D5453:D5454"/>
    <mergeCell ref="E5453:E5454"/>
    <mergeCell ref="D5448:D5449"/>
    <mergeCell ref="E5448:E5449"/>
    <mergeCell ref="F5448:G5449"/>
    <mergeCell ref="H5448:I5448"/>
    <mergeCell ref="H5449:I5449"/>
    <mergeCell ref="F5450:G5451"/>
    <mergeCell ref="H5450:I5451"/>
    <mergeCell ref="J5469:J5470"/>
    <mergeCell ref="K5469:K5470"/>
    <mergeCell ref="L5469:L5470"/>
    <mergeCell ref="F5471:G5472"/>
    <mergeCell ref="H5471:I5472"/>
    <mergeCell ref="J5471:J5472"/>
    <mergeCell ref="K5471:K5472"/>
    <mergeCell ref="L5471:L5472"/>
    <mergeCell ref="A5467:A5472"/>
    <mergeCell ref="F5467:G5467"/>
    <mergeCell ref="H5467:L5467"/>
    <mergeCell ref="B5468:B5470"/>
    <mergeCell ref="C5468:C5470"/>
    <mergeCell ref="D5468:D5470"/>
    <mergeCell ref="E5468:E5470"/>
    <mergeCell ref="F5468:G5470"/>
    <mergeCell ref="H5468:I5468"/>
    <mergeCell ref="H5469:I5470"/>
    <mergeCell ref="H5464:I5464"/>
    <mergeCell ref="F5465:G5466"/>
    <mergeCell ref="H5465:I5466"/>
    <mergeCell ref="J5465:J5466"/>
    <mergeCell ref="K5465:K5466"/>
    <mergeCell ref="L5465:L5466"/>
    <mergeCell ref="L5460:L5461"/>
    <mergeCell ref="A5462:A5466"/>
    <mergeCell ref="F5462:G5462"/>
    <mergeCell ref="H5462:L5462"/>
    <mergeCell ref="B5463:B5464"/>
    <mergeCell ref="C5463:C5464"/>
    <mergeCell ref="D5463:D5464"/>
    <mergeCell ref="E5463:E5464"/>
    <mergeCell ref="F5463:G5464"/>
    <mergeCell ref="H5463:I5463"/>
    <mergeCell ref="J5481:J5482"/>
    <mergeCell ref="K5481:K5482"/>
    <mergeCell ref="L5481:L5482"/>
    <mergeCell ref="F5483:G5484"/>
    <mergeCell ref="H5483:I5484"/>
    <mergeCell ref="J5483:J5484"/>
    <mergeCell ref="K5483:K5484"/>
    <mergeCell ref="L5483:L5484"/>
    <mergeCell ref="A5479:A5484"/>
    <mergeCell ref="F5479:G5479"/>
    <mergeCell ref="H5479:L5479"/>
    <mergeCell ref="B5480:B5482"/>
    <mergeCell ref="C5480:C5482"/>
    <mergeCell ref="D5480:D5482"/>
    <mergeCell ref="E5480:E5482"/>
    <mergeCell ref="F5480:G5482"/>
    <mergeCell ref="H5480:I5480"/>
    <mergeCell ref="H5481:I5482"/>
    <mergeCell ref="J5475:J5476"/>
    <mergeCell ref="K5475:K5476"/>
    <mergeCell ref="L5475:L5476"/>
    <mergeCell ref="F5477:G5478"/>
    <mergeCell ref="H5477:I5478"/>
    <mergeCell ref="J5477:J5478"/>
    <mergeCell ref="K5477:K5478"/>
    <mergeCell ref="L5477:L5478"/>
    <mergeCell ref="A5473:A5478"/>
    <mergeCell ref="F5473:G5473"/>
    <mergeCell ref="H5473:L5473"/>
    <mergeCell ref="B5474:B5476"/>
    <mergeCell ref="C5474:C5476"/>
    <mergeCell ref="D5474:D5476"/>
    <mergeCell ref="E5474:E5476"/>
    <mergeCell ref="F5474:G5476"/>
    <mergeCell ref="H5474:I5474"/>
    <mergeCell ref="H5475:I5476"/>
    <mergeCell ref="J5498:J5499"/>
    <mergeCell ref="K5498:K5499"/>
    <mergeCell ref="L5498:L5499"/>
    <mergeCell ref="F5500:G5501"/>
    <mergeCell ref="H5500:I5501"/>
    <mergeCell ref="J5500:J5501"/>
    <mergeCell ref="K5500:K5501"/>
    <mergeCell ref="L5500:L5501"/>
    <mergeCell ref="A5496:A5501"/>
    <mergeCell ref="F5496:G5496"/>
    <mergeCell ref="H5496:L5496"/>
    <mergeCell ref="B5497:B5499"/>
    <mergeCell ref="C5497:C5499"/>
    <mergeCell ref="D5497:D5499"/>
    <mergeCell ref="E5497:E5499"/>
    <mergeCell ref="F5497:G5499"/>
    <mergeCell ref="H5497:I5497"/>
    <mergeCell ref="H5498:I5499"/>
    <mergeCell ref="K5492:K5493"/>
    <mergeCell ref="L5492:L5493"/>
    <mergeCell ref="F5494:G5495"/>
    <mergeCell ref="H5494:I5495"/>
    <mergeCell ref="J5494:J5495"/>
    <mergeCell ref="K5494:K5495"/>
    <mergeCell ref="L5494:L5495"/>
    <mergeCell ref="D5491:D5493"/>
    <mergeCell ref="E5491:E5493"/>
    <mergeCell ref="F5491:G5493"/>
    <mergeCell ref="H5491:I5491"/>
    <mergeCell ref="H5492:I5493"/>
    <mergeCell ref="J5492:J5493"/>
    <mergeCell ref="F5488:G5489"/>
    <mergeCell ref="H5488:I5489"/>
    <mergeCell ref="J5488:J5489"/>
    <mergeCell ref="K5488:K5489"/>
    <mergeCell ref="L5488:L5489"/>
    <mergeCell ref="A5490:A5495"/>
    <mergeCell ref="F5490:G5490"/>
    <mergeCell ref="H5490:L5490"/>
    <mergeCell ref="B5491:B5493"/>
    <mergeCell ref="C5491:C5493"/>
    <mergeCell ref="A5485:A5489"/>
    <mergeCell ref="F5485:G5485"/>
    <mergeCell ref="H5485:L5485"/>
    <mergeCell ref="B5486:B5487"/>
    <mergeCell ref="C5486:C5487"/>
    <mergeCell ref="D5486:D5487"/>
    <mergeCell ref="E5486:E5487"/>
    <mergeCell ref="F5486:G5487"/>
    <mergeCell ref="H5486:I5486"/>
    <mergeCell ref="H5487:I5487"/>
    <mergeCell ref="F5513:G5514"/>
    <mergeCell ref="H5513:I5513"/>
    <mergeCell ref="H5514:I5514"/>
    <mergeCell ref="F5515:G5516"/>
    <mergeCell ref="H5515:I5516"/>
    <mergeCell ref="J5515:J5516"/>
    <mergeCell ref="J5510:J5511"/>
    <mergeCell ref="K5510:K5511"/>
    <mergeCell ref="L5510:L5511"/>
    <mergeCell ref="A5512:A5516"/>
    <mergeCell ref="F5512:G5512"/>
    <mergeCell ref="H5512:L5512"/>
    <mergeCell ref="B5513:B5514"/>
    <mergeCell ref="C5513:C5514"/>
    <mergeCell ref="D5513:D5514"/>
    <mergeCell ref="E5513:E5514"/>
    <mergeCell ref="D5508:D5509"/>
    <mergeCell ref="E5508:E5509"/>
    <mergeCell ref="F5508:G5509"/>
    <mergeCell ref="H5508:I5508"/>
    <mergeCell ref="H5509:I5509"/>
    <mergeCell ref="F5510:G5511"/>
    <mergeCell ref="H5510:I5511"/>
    <mergeCell ref="F5505:G5506"/>
    <mergeCell ref="H5505:I5506"/>
    <mergeCell ref="J5505:J5506"/>
    <mergeCell ref="K5505:K5506"/>
    <mergeCell ref="L5505:L5506"/>
    <mergeCell ref="A5507:A5511"/>
    <mergeCell ref="F5507:G5507"/>
    <mergeCell ref="H5507:L5507"/>
    <mergeCell ref="B5508:B5509"/>
    <mergeCell ref="C5508:C5509"/>
    <mergeCell ref="A5502:A5506"/>
    <mergeCell ref="F5502:G5502"/>
    <mergeCell ref="H5502:L5502"/>
    <mergeCell ref="B5503:B5504"/>
    <mergeCell ref="C5503:C5504"/>
    <mergeCell ref="D5503:D5504"/>
    <mergeCell ref="E5503:E5504"/>
    <mergeCell ref="F5503:G5504"/>
    <mergeCell ref="H5503:I5503"/>
    <mergeCell ref="H5504:I5504"/>
    <mergeCell ref="J5525:J5527"/>
    <mergeCell ref="K5525:K5527"/>
    <mergeCell ref="L5525:L5527"/>
    <mergeCell ref="F5528:G5529"/>
    <mergeCell ref="H5528:I5529"/>
    <mergeCell ref="J5528:J5529"/>
    <mergeCell ref="K5528:K5529"/>
    <mergeCell ref="L5528:L5529"/>
    <mergeCell ref="A5523:A5529"/>
    <mergeCell ref="F5523:G5523"/>
    <mergeCell ref="H5523:L5523"/>
    <mergeCell ref="B5524:B5527"/>
    <mergeCell ref="C5524:C5527"/>
    <mergeCell ref="D5524:D5527"/>
    <mergeCell ref="E5524:E5527"/>
    <mergeCell ref="F5524:G5527"/>
    <mergeCell ref="H5524:I5524"/>
    <mergeCell ref="H5525:I5527"/>
    <mergeCell ref="H5518:I5518"/>
    <mergeCell ref="H5519:I5520"/>
    <mergeCell ref="J5519:J5520"/>
    <mergeCell ref="K5519:K5520"/>
    <mergeCell ref="L5519:L5520"/>
    <mergeCell ref="F5521:G5522"/>
    <mergeCell ref="H5521:I5522"/>
    <mergeCell ref="J5521:J5522"/>
    <mergeCell ref="K5521:K5522"/>
    <mergeCell ref="L5521:L5522"/>
    <mergeCell ref="K5515:K5516"/>
    <mergeCell ref="L5515:L5516"/>
    <mergeCell ref="A5517:A5522"/>
    <mergeCell ref="F5517:G5517"/>
    <mergeCell ref="H5517:L5517"/>
    <mergeCell ref="B5518:B5520"/>
    <mergeCell ref="C5518:C5520"/>
    <mergeCell ref="D5518:D5520"/>
    <mergeCell ref="E5518:E5520"/>
    <mergeCell ref="F5518:G5520"/>
    <mergeCell ref="D5542:D5543"/>
    <mergeCell ref="E5542:E5543"/>
    <mergeCell ref="F5542:G5543"/>
    <mergeCell ref="H5542:I5542"/>
    <mergeCell ref="H5543:I5543"/>
    <mergeCell ref="F5544:G5545"/>
    <mergeCell ref="H5544:I5545"/>
    <mergeCell ref="F5539:G5540"/>
    <mergeCell ref="H5539:I5540"/>
    <mergeCell ref="J5539:J5540"/>
    <mergeCell ref="K5539:K5540"/>
    <mergeCell ref="L5539:L5540"/>
    <mergeCell ref="A5541:A5545"/>
    <mergeCell ref="F5541:G5541"/>
    <mergeCell ref="H5541:L5541"/>
    <mergeCell ref="B5542:B5543"/>
    <mergeCell ref="C5542:C5543"/>
    <mergeCell ref="A5536:A5540"/>
    <mergeCell ref="F5536:G5536"/>
    <mergeCell ref="H5536:L5536"/>
    <mergeCell ref="B5537:B5538"/>
    <mergeCell ref="C5537:C5538"/>
    <mergeCell ref="D5537:D5538"/>
    <mergeCell ref="E5537:E5538"/>
    <mergeCell ref="F5537:G5538"/>
    <mergeCell ref="H5537:I5537"/>
    <mergeCell ref="H5538:I5538"/>
    <mergeCell ref="J5532:J5533"/>
    <mergeCell ref="K5532:K5533"/>
    <mergeCell ref="L5532:L5533"/>
    <mergeCell ref="F5534:G5535"/>
    <mergeCell ref="H5534:I5535"/>
    <mergeCell ref="J5534:J5535"/>
    <mergeCell ref="K5534:K5535"/>
    <mergeCell ref="L5534:L5535"/>
    <mergeCell ref="A5530:A5535"/>
    <mergeCell ref="F5530:G5530"/>
    <mergeCell ref="H5530:L5530"/>
    <mergeCell ref="B5531:B5533"/>
    <mergeCell ref="C5531:C5533"/>
    <mergeCell ref="D5531:D5533"/>
    <mergeCell ref="E5531:E5533"/>
    <mergeCell ref="F5531:G5533"/>
    <mergeCell ref="H5531:I5531"/>
    <mergeCell ref="H5532:I5533"/>
    <mergeCell ref="H5552:I5552"/>
    <mergeCell ref="H5553:I5554"/>
    <mergeCell ref="J5553:J5554"/>
    <mergeCell ref="K5553:K5554"/>
    <mergeCell ref="L5553:L5554"/>
    <mergeCell ref="F5555:G5556"/>
    <mergeCell ref="H5555:I5556"/>
    <mergeCell ref="J5555:J5556"/>
    <mergeCell ref="K5555:K5556"/>
    <mergeCell ref="L5555:L5556"/>
    <mergeCell ref="K5549:K5550"/>
    <mergeCell ref="L5549:L5550"/>
    <mergeCell ref="A5551:A5556"/>
    <mergeCell ref="F5551:G5551"/>
    <mergeCell ref="H5551:L5551"/>
    <mergeCell ref="B5552:B5554"/>
    <mergeCell ref="C5552:C5554"/>
    <mergeCell ref="D5552:D5554"/>
    <mergeCell ref="E5552:E5554"/>
    <mergeCell ref="F5552:G5554"/>
    <mergeCell ref="F5547:G5548"/>
    <mergeCell ref="H5547:I5547"/>
    <mergeCell ref="H5548:I5548"/>
    <mergeCell ref="F5549:G5550"/>
    <mergeCell ref="H5549:I5550"/>
    <mergeCell ref="J5549:J5550"/>
    <mergeCell ref="J5544:J5545"/>
    <mergeCell ref="K5544:K5545"/>
    <mergeCell ref="L5544:L5545"/>
    <mergeCell ref="A5546:A5550"/>
    <mergeCell ref="F5546:G5546"/>
    <mergeCell ref="H5546:L5546"/>
    <mergeCell ref="B5547:B5548"/>
    <mergeCell ref="C5547:C5548"/>
    <mergeCell ref="D5547:D5548"/>
    <mergeCell ref="E5547:E5548"/>
    <mergeCell ref="J5565:J5566"/>
    <mergeCell ref="K5565:K5566"/>
    <mergeCell ref="L5565:L5566"/>
    <mergeCell ref="A5567:A5572"/>
    <mergeCell ref="F5567:G5567"/>
    <mergeCell ref="H5567:L5567"/>
    <mergeCell ref="B5568:B5570"/>
    <mergeCell ref="C5568:C5570"/>
    <mergeCell ref="D5568:D5570"/>
    <mergeCell ref="E5568:E5570"/>
    <mergeCell ref="D5563:D5564"/>
    <mergeCell ref="E5563:E5564"/>
    <mergeCell ref="F5563:G5564"/>
    <mergeCell ref="H5563:I5563"/>
    <mergeCell ref="H5564:I5564"/>
    <mergeCell ref="F5565:G5566"/>
    <mergeCell ref="H5565:I5566"/>
    <mergeCell ref="F5560:G5561"/>
    <mergeCell ref="H5560:I5561"/>
    <mergeCell ref="J5560:J5561"/>
    <mergeCell ref="K5560:K5561"/>
    <mergeCell ref="L5560:L5561"/>
    <mergeCell ref="A5562:A5566"/>
    <mergeCell ref="F5562:G5562"/>
    <mergeCell ref="H5562:L5562"/>
    <mergeCell ref="B5563:B5564"/>
    <mergeCell ref="C5563:C5564"/>
    <mergeCell ref="A5557:A5561"/>
    <mergeCell ref="F5557:G5557"/>
    <mergeCell ref="H5557:L5557"/>
    <mergeCell ref="B5558:B5559"/>
    <mergeCell ref="C5558:C5559"/>
    <mergeCell ref="D5558:D5559"/>
    <mergeCell ref="E5558:E5559"/>
    <mergeCell ref="F5558:G5559"/>
    <mergeCell ref="H5558:I5558"/>
    <mergeCell ref="H5559:I5559"/>
    <mergeCell ref="J5576:J5577"/>
    <mergeCell ref="K5576:K5577"/>
    <mergeCell ref="L5576:L5577"/>
    <mergeCell ref="A5578:A5582"/>
    <mergeCell ref="F5578:G5578"/>
    <mergeCell ref="H5578:L5578"/>
    <mergeCell ref="B5579:B5580"/>
    <mergeCell ref="C5579:C5580"/>
    <mergeCell ref="D5579:D5580"/>
    <mergeCell ref="E5579:E5580"/>
    <mergeCell ref="D5574:D5575"/>
    <mergeCell ref="E5574:E5575"/>
    <mergeCell ref="F5574:G5575"/>
    <mergeCell ref="H5574:I5574"/>
    <mergeCell ref="H5575:I5575"/>
    <mergeCell ref="F5576:G5577"/>
    <mergeCell ref="H5576:I5577"/>
    <mergeCell ref="F5571:G5572"/>
    <mergeCell ref="H5571:I5572"/>
    <mergeCell ref="J5571:J5572"/>
    <mergeCell ref="K5571:K5572"/>
    <mergeCell ref="L5571:L5572"/>
    <mergeCell ref="A5573:A5577"/>
    <mergeCell ref="F5573:G5573"/>
    <mergeCell ref="H5573:L5573"/>
    <mergeCell ref="B5574:B5575"/>
    <mergeCell ref="C5574:C5575"/>
    <mergeCell ref="F5568:G5570"/>
    <mergeCell ref="H5568:I5568"/>
    <mergeCell ref="H5569:I5570"/>
    <mergeCell ref="J5569:J5570"/>
    <mergeCell ref="K5569:K5570"/>
    <mergeCell ref="L5569:L5570"/>
    <mergeCell ref="H5590:I5590"/>
    <mergeCell ref="F5591:G5592"/>
    <mergeCell ref="H5591:I5592"/>
    <mergeCell ref="J5591:J5592"/>
    <mergeCell ref="K5591:K5592"/>
    <mergeCell ref="L5591:L5592"/>
    <mergeCell ref="L5586:L5587"/>
    <mergeCell ref="A5588:A5592"/>
    <mergeCell ref="F5588:G5588"/>
    <mergeCell ref="H5588:L5588"/>
    <mergeCell ref="B5589:B5590"/>
    <mergeCell ref="C5589:C5590"/>
    <mergeCell ref="D5589:D5590"/>
    <mergeCell ref="E5589:E5590"/>
    <mergeCell ref="F5589:G5590"/>
    <mergeCell ref="H5589:I5589"/>
    <mergeCell ref="H5584:I5584"/>
    <mergeCell ref="H5585:I5585"/>
    <mergeCell ref="F5586:G5587"/>
    <mergeCell ref="H5586:I5587"/>
    <mergeCell ref="J5586:J5587"/>
    <mergeCell ref="K5586:K5587"/>
    <mergeCell ref="K5581:K5582"/>
    <mergeCell ref="L5581:L5582"/>
    <mergeCell ref="A5583:A5587"/>
    <mergeCell ref="F5583:G5583"/>
    <mergeCell ref="H5583:L5583"/>
    <mergeCell ref="B5584:B5585"/>
    <mergeCell ref="C5584:C5585"/>
    <mergeCell ref="D5584:D5585"/>
    <mergeCell ref="E5584:E5585"/>
    <mergeCell ref="F5584:G5585"/>
    <mergeCell ref="F5579:G5580"/>
    <mergeCell ref="H5579:I5579"/>
    <mergeCell ref="H5580:I5580"/>
    <mergeCell ref="F5581:G5582"/>
    <mergeCell ref="H5581:I5582"/>
    <mergeCell ref="J5581:J5582"/>
    <mergeCell ref="F5604:G5605"/>
    <mergeCell ref="H5604:I5604"/>
    <mergeCell ref="H5605:I5605"/>
    <mergeCell ref="F5606:G5607"/>
    <mergeCell ref="H5606:I5607"/>
    <mergeCell ref="J5606:J5607"/>
    <mergeCell ref="J5601:J5602"/>
    <mergeCell ref="K5601:K5602"/>
    <mergeCell ref="L5601:L5602"/>
    <mergeCell ref="A5603:A5607"/>
    <mergeCell ref="F5603:G5603"/>
    <mergeCell ref="H5603:L5603"/>
    <mergeCell ref="B5604:B5605"/>
    <mergeCell ref="C5604:C5605"/>
    <mergeCell ref="D5604:D5605"/>
    <mergeCell ref="E5604:E5605"/>
    <mergeCell ref="D5599:D5600"/>
    <mergeCell ref="E5599:E5600"/>
    <mergeCell ref="F5599:G5600"/>
    <mergeCell ref="H5599:I5599"/>
    <mergeCell ref="H5600:I5600"/>
    <mergeCell ref="F5601:G5602"/>
    <mergeCell ref="H5601:I5602"/>
    <mergeCell ref="F5596:G5597"/>
    <mergeCell ref="H5596:I5597"/>
    <mergeCell ref="J5596:J5597"/>
    <mergeCell ref="K5596:K5597"/>
    <mergeCell ref="L5596:L5597"/>
    <mergeCell ref="A5598:A5602"/>
    <mergeCell ref="F5598:G5598"/>
    <mergeCell ref="H5598:L5598"/>
    <mergeCell ref="B5599:B5600"/>
    <mergeCell ref="C5599:C5600"/>
    <mergeCell ref="A5593:A5597"/>
    <mergeCell ref="F5593:G5593"/>
    <mergeCell ref="H5593:L5593"/>
    <mergeCell ref="B5594:B5595"/>
    <mergeCell ref="C5594:C5595"/>
    <mergeCell ref="D5594:D5595"/>
    <mergeCell ref="E5594:E5595"/>
    <mergeCell ref="F5594:G5595"/>
    <mergeCell ref="H5594:I5594"/>
    <mergeCell ref="H5595:I5595"/>
    <mergeCell ref="J5616:J5617"/>
    <mergeCell ref="K5616:K5617"/>
    <mergeCell ref="L5616:L5617"/>
    <mergeCell ref="F5618:G5619"/>
    <mergeCell ref="H5618:I5619"/>
    <mergeCell ref="J5618:J5619"/>
    <mergeCell ref="K5618:K5619"/>
    <mergeCell ref="L5618:L5619"/>
    <mergeCell ref="A5614:A5619"/>
    <mergeCell ref="F5614:G5614"/>
    <mergeCell ref="H5614:L5614"/>
    <mergeCell ref="B5615:B5617"/>
    <mergeCell ref="C5615:C5617"/>
    <mergeCell ref="D5615:D5617"/>
    <mergeCell ref="E5615:E5617"/>
    <mergeCell ref="F5615:G5617"/>
    <mergeCell ref="H5615:I5615"/>
    <mergeCell ref="H5616:I5617"/>
    <mergeCell ref="H5609:I5609"/>
    <mergeCell ref="H5610:I5611"/>
    <mergeCell ref="J5610:J5611"/>
    <mergeCell ref="K5610:K5611"/>
    <mergeCell ref="L5610:L5611"/>
    <mergeCell ref="F5612:G5613"/>
    <mergeCell ref="H5612:I5613"/>
    <mergeCell ref="J5612:J5613"/>
    <mergeCell ref="K5612:K5613"/>
    <mergeCell ref="L5612:L5613"/>
    <mergeCell ref="K5606:K5607"/>
    <mergeCell ref="L5606:L5607"/>
    <mergeCell ref="A5608:A5613"/>
    <mergeCell ref="F5608:G5608"/>
    <mergeCell ref="H5608:L5608"/>
    <mergeCell ref="B5609:B5611"/>
    <mergeCell ref="C5609:C5611"/>
    <mergeCell ref="D5609:D5611"/>
    <mergeCell ref="E5609:E5611"/>
    <mergeCell ref="F5609:G5611"/>
    <mergeCell ref="F5631:G5632"/>
    <mergeCell ref="H5631:I5631"/>
    <mergeCell ref="H5632:I5632"/>
    <mergeCell ref="F5633:G5634"/>
    <mergeCell ref="H5633:I5634"/>
    <mergeCell ref="J5633:J5634"/>
    <mergeCell ref="J5628:J5629"/>
    <mergeCell ref="K5628:K5629"/>
    <mergeCell ref="L5628:L5629"/>
    <mergeCell ref="A5630:A5634"/>
    <mergeCell ref="F5630:G5630"/>
    <mergeCell ref="H5630:L5630"/>
    <mergeCell ref="B5631:B5632"/>
    <mergeCell ref="C5631:C5632"/>
    <mergeCell ref="D5631:D5632"/>
    <mergeCell ref="E5631:E5632"/>
    <mergeCell ref="D5626:D5627"/>
    <mergeCell ref="E5626:E5627"/>
    <mergeCell ref="F5626:G5627"/>
    <mergeCell ref="H5626:I5626"/>
    <mergeCell ref="H5627:I5627"/>
    <mergeCell ref="F5628:G5629"/>
    <mergeCell ref="H5628:I5629"/>
    <mergeCell ref="F5623:G5624"/>
    <mergeCell ref="H5623:I5624"/>
    <mergeCell ref="J5623:J5624"/>
    <mergeCell ref="K5623:K5624"/>
    <mergeCell ref="L5623:L5624"/>
    <mergeCell ref="A5625:A5629"/>
    <mergeCell ref="F5625:G5625"/>
    <mergeCell ref="H5625:L5625"/>
    <mergeCell ref="B5626:B5627"/>
    <mergeCell ref="C5626:C5627"/>
    <mergeCell ref="A5620:A5624"/>
    <mergeCell ref="F5620:G5620"/>
    <mergeCell ref="H5620:L5620"/>
    <mergeCell ref="B5621:B5622"/>
    <mergeCell ref="C5621:C5622"/>
    <mergeCell ref="D5621:D5622"/>
    <mergeCell ref="E5621:E5622"/>
    <mergeCell ref="F5621:G5622"/>
    <mergeCell ref="H5621:I5621"/>
    <mergeCell ref="H5622:I5622"/>
    <mergeCell ref="J5644:J5646"/>
    <mergeCell ref="K5644:K5646"/>
    <mergeCell ref="L5644:L5646"/>
    <mergeCell ref="F5647:G5648"/>
    <mergeCell ref="H5647:I5648"/>
    <mergeCell ref="J5647:J5648"/>
    <mergeCell ref="K5647:K5648"/>
    <mergeCell ref="L5647:L5648"/>
    <mergeCell ref="A5642:A5648"/>
    <mergeCell ref="F5642:G5642"/>
    <mergeCell ref="H5642:L5642"/>
    <mergeCell ref="B5643:B5646"/>
    <mergeCell ref="C5643:C5646"/>
    <mergeCell ref="D5643:D5646"/>
    <mergeCell ref="E5643:E5646"/>
    <mergeCell ref="F5643:G5646"/>
    <mergeCell ref="H5643:I5643"/>
    <mergeCell ref="H5644:I5646"/>
    <mergeCell ref="H5636:I5636"/>
    <mergeCell ref="H5637:I5639"/>
    <mergeCell ref="J5637:J5639"/>
    <mergeCell ref="K5637:K5639"/>
    <mergeCell ref="L5637:L5639"/>
    <mergeCell ref="F5640:G5641"/>
    <mergeCell ref="H5640:I5641"/>
    <mergeCell ref="J5640:J5641"/>
    <mergeCell ref="K5640:K5641"/>
    <mergeCell ref="L5640:L5641"/>
    <mergeCell ref="K5633:K5634"/>
    <mergeCell ref="L5633:L5634"/>
    <mergeCell ref="A5635:A5641"/>
    <mergeCell ref="F5635:G5635"/>
    <mergeCell ref="H5635:L5635"/>
    <mergeCell ref="B5636:B5639"/>
    <mergeCell ref="C5636:C5639"/>
    <mergeCell ref="D5636:D5639"/>
    <mergeCell ref="E5636:E5639"/>
    <mergeCell ref="F5636:G5639"/>
    <mergeCell ref="J5657:J5658"/>
    <mergeCell ref="K5657:K5658"/>
    <mergeCell ref="L5657:L5658"/>
    <mergeCell ref="A5659:A5663"/>
    <mergeCell ref="F5659:G5659"/>
    <mergeCell ref="H5659:L5659"/>
    <mergeCell ref="B5660:B5661"/>
    <mergeCell ref="C5660:C5661"/>
    <mergeCell ref="D5660:D5661"/>
    <mergeCell ref="E5660:E5661"/>
    <mergeCell ref="D5655:D5656"/>
    <mergeCell ref="E5655:E5656"/>
    <mergeCell ref="F5655:G5656"/>
    <mergeCell ref="H5655:I5655"/>
    <mergeCell ref="H5656:I5656"/>
    <mergeCell ref="F5657:G5658"/>
    <mergeCell ref="H5657:I5658"/>
    <mergeCell ref="F5652:G5653"/>
    <mergeCell ref="H5652:I5653"/>
    <mergeCell ref="J5652:J5653"/>
    <mergeCell ref="K5652:K5653"/>
    <mergeCell ref="L5652:L5653"/>
    <mergeCell ref="A5654:A5658"/>
    <mergeCell ref="F5654:G5654"/>
    <mergeCell ref="H5654:L5654"/>
    <mergeCell ref="B5655:B5656"/>
    <mergeCell ref="C5655:C5656"/>
    <mergeCell ref="A5649:A5653"/>
    <mergeCell ref="F5649:G5649"/>
    <mergeCell ref="H5649:L5649"/>
    <mergeCell ref="B5650:B5651"/>
    <mergeCell ref="C5650:C5651"/>
    <mergeCell ref="D5650:D5651"/>
    <mergeCell ref="E5650:E5651"/>
    <mergeCell ref="F5650:G5651"/>
    <mergeCell ref="H5650:I5650"/>
    <mergeCell ref="H5651:I5651"/>
    <mergeCell ref="H5671:I5671"/>
    <mergeCell ref="F5672:G5673"/>
    <mergeCell ref="H5672:I5673"/>
    <mergeCell ref="J5672:J5673"/>
    <mergeCell ref="K5672:K5673"/>
    <mergeCell ref="L5672:L5673"/>
    <mergeCell ref="L5667:L5668"/>
    <mergeCell ref="A5669:A5673"/>
    <mergeCell ref="F5669:G5669"/>
    <mergeCell ref="H5669:L5669"/>
    <mergeCell ref="B5670:B5671"/>
    <mergeCell ref="C5670:C5671"/>
    <mergeCell ref="D5670:D5671"/>
    <mergeCell ref="E5670:E5671"/>
    <mergeCell ref="F5670:G5671"/>
    <mergeCell ref="H5670:I5670"/>
    <mergeCell ref="H5665:I5665"/>
    <mergeCell ref="H5666:I5666"/>
    <mergeCell ref="F5667:G5668"/>
    <mergeCell ref="H5667:I5668"/>
    <mergeCell ref="J5667:J5668"/>
    <mergeCell ref="K5667:K5668"/>
    <mergeCell ref="K5662:K5663"/>
    <mergeCell ref="L5662:L5663"/>
    <mergeCell ref="A5664:A5668"/>
    <mergeCell ref="F5664:G5664"/>
    <mergeCell ref="H5664:L5664"/>
    <mergeCell ref="B5665:B5666"/>
    <mergeCell ref="C5665:C5666"/>
    <mergeCell ref="D5665:D5666"/>
    <mergeCell ref="E5665:E5666"/>
    <mergeCell ref="F5665:G5666"/>
    <mergeCell ref="F5660:G5661"/>
    <mergeCell ref="H5660:I5660"/>
    <mergeCell ref="H5661:I5661"/>
    <mergeCell ref="F5662:G5663"/>
    <mergeCell ref="H5662:I5663"/>
    <mergeCell ref="J5662:J5663"/>
    <mergeCell ref="F5685:G5687"/>
    <mergeCell ref="H5685:I5685"/>
    <mergeCell ref="H5686:I5687"/>
    <mergeCell ref="J5686:J5687"/>
    <mergeCell ref="K5686:K5687"/>
    <mergeCell ref="L5686:L5687"/>
    <mergeCell ref="J5682:J5683"/>
    <mergeCell ref="K5682:K5683"/>
    <mergeCell ref="L5682:L5683"/>
    <mergeCell ref="A5684:A5689"/>
    <mergeCell ref="F5684:G5684"/>
    <mergeCell ref="H5684:L5684"/>
    <mergeCell ref="B5685:B5687"/>
    <mergeCell ref="C5685:C5687"/>
    <mergeCell ref="D5685:D5687"/>
    <mergeCell ref="E5685:E5687"/>
    <mergeCell ref="D5680:D5681"/>
    <mergeCell ref="E5680:E5681"/>
    <mergeCell ref="F5680:G5681"/>
    <mergeCell ref="H5680:I5680"/>
    <mergeCell ref="H5681:I5681"/>
    <mergeCell ref="F5682:G5683"/>
    <mergeCell ref="H5682:I5683"/>
    <mergeCell ref="F5677:G5678"/>
    <mergeCell ref="H5677:I5678"/>
    <mergeCell ref="J5677:J5678"/>
    <mergeCell ref="K5677:K5678"/>
    <mergeCell ref="L5677:L5678"/>
    <mergeCell ref="A5679:A5683"/>
    <mergeCell ref="F5679:G5679"/>
    <mergeCell ref="H5679:L5679"/>
    <mergeCell ref="B5680:B5681"/>
    <mergeCell ref="C5680:C5681"/>
    <mergeCell ref="A5674:A5678"/>
    <mergeCell ref="F5674:G5674"/>
    <mergeCell ref="H5674:L5674"/>
    <mergeCell ref="B5675:B5676"/>
    <mergeCell ref="C5675:C5676"/>
    <mergeCell ref="D5675:D5676"/>
    <mergeCell ref="E5675:E5676"/>
    <mergeCell ref="F5675:G5676"/>
    <mergeCell ref="H5675:I5675"/>
    <mergeCell ref="H5676:I5676"/>
    <mergeCell ref="J5698:J5699"/>
    <mergeCell ref="K5698:K5699"/>
    <mergeCell ref="L5698:L5699"/>
    <mergeCell ref="F5700:G5701"/>
    <mergeCell ref="H5700:I5701"/>
    <mergeCell ref="J5700:J5701"/>
    <mergeCell ref="K5700:K5701"/>
    <mergeCell ref="L5700:L5701"/>
    <mergeCell ref="A5696:A5701"/>
    <mergeCell ref="F5696:G5696"/>
    <mergeCell ref="H5696:L5696"/>
    <mergeCell ref="B5697:B5699"/>
    <mergeCell ref="C5697:C5699"/>
    <mergeCell ref="D5697:D5699"/>
    <mergeCell ref="E5697:E5699"/>
    <mergeCell ref="F5697:G5699"/>
    <mergeCell ref="H5697:I5697"/>
    <mergeCell ref="H5698:I5699"/>
    <mergeCell ref="K5692:K5693"/>
    <mergeCell ref="L5692:L5693"/>
    <mergeCell ref="F5694:G5695"/>
    <mergeCell ref="H5694:I5695"/>
    <mergeCell ref="J5694:J5695"/>
    <mergeCell ref="K5694:K5695"/>
    <mergeCell ref="L5694:L5695"/>
    <mergeCell ref="D5691:D5693"/>
    <mergeCell ref="E5691:E5693"/>
    <mergeCell ref="F5691:G5693"/>
    <mergeCell ref="H5691:I5691"/>
    <mergeCell ref="H5692:I5693"/>
    <mergeCell ref="J5692:J5693"/>
    <mergeCell ref="F5688:G5689"/>
    <mergeCell ref="H5688:I5689"/>
    <mergeCell ref="J5688:J5689"/>
    <mergeCell ref="K5688:K5689"/>
    <mergeCell ref="L5688:L5689"/>
    <mergeCell ref="A5690:A5695"/>
    <mergeCell ref="F5690:G5690"/>
    <mergeCell ref="H5690:L5690"/>
    <mergeCell ref="B5691:B5693"/>
    <mergeCell ref="C5691:C5693"/>
    <mergeCell ref="J5715:J5716"/>
    <mergeCell ref="K5715:K5716"/>
    <mergeCell ref="L5715:L5716"/>
    <mergeCell ref="F5717:G5718"/>
    <mergeCell ref="H5717:I5718"/>
    <mergeCell ref="J5717:J5718"/>
    <mergeCell ref="K5717:K5718"/>
    <mergeCell ref="L5717:L5718"/>
    <mergeCell ref="A5713:A5718"/>
    <mergeCell ref="F5713:G5713"/>
    <mergeCell ref="H5713:L5713"/>
    <mergeCell ref="B5714:B5716"/>
    <mergeCell ref="C5714:C5716"/>
    <mergeCell ref="D5714:D5716"/>
    <mergeCell ref="E5714:E5716"/>
    <mergeCell ref="F5714:G5716"/>
    <mergeCell ref="H5714:I5714"/>
    <mergeCell ref="H5715:I5716"/>
    <mergeCell ref="K5709:K5710"/>
    <mergeCell ref="L5709:L5710"/>
    <mergeCell ref="F5711:G5712"/>
    <mergeCell ref="H5711:I5712"/>
    <mergeCell ref="J5711:J5712"/>
    <mergeCell ref="K5711:K5712"/>
    <mergeCell ref="L5711:L5712"/>
    <mergeCell ref="D5708:D5710"/>
    <mergeCell ref="E5708:E5710"/>
    <mergeCell ref="F5708:G5710"/>
    <mergeCell ref="H5708:I5708"/>
    <mergeCell ref="H5709:I5710"/>
    <mergeCell ref="J5709:J5710"/>
    <mergeCell ref="F5705:G5706"/>
    <mergeCell ref="H5705:I5706"/>
    <mergeCell ref="J5705:J5706"/>
    <mergeCell ref="K5705:K5706"/>
    <mergeCell ref="L5705:L5706"/>
    <mergeCell ref="A5707:A5712"/>
    <mergeCell ref="F5707:G5707"/>
    <mergeCell ref="H5707:L5707"/>
    <mergeCell ref="B5708:B5710"/>
    <mergeCell ref="C5708:C5710"/>
    <mergeCell ref="A5702:A5706"/>
    <mergeCell ref="F5702:G5702"/>
    <mergeCell ref="H5702:L5702"/>
    <mergeCell ref="B5703:B5704"/>
    <mergeCell ref="C5703:C5704"/>
    <mergeCell ref="D5703:D5704"/>
    <mergeCell ref="E5703:E5704"/>
    <mergeCell ref="F5703:G5704"/>
    <mergeCell ref="H5703:I5703"/>
    <mergeCell ref="H5704:I5704"/>
    <mergeCell ref="F5730:G5731"/>
    <mergeCell ref="H5730:I5730"/>
    <mergeCell ref="H5731:I5731"/>
    <mergeCell ref="F5732:G5733"/>
    <mergeCell ref="H5732:I5733"/>
    <mergeCell ref="J5732:J5733"/>
    <mergeCell ref="J5727:J5728"/>
    <mergeCell ref="K5727:K5728"/>
    <mergeCell ref="L5727:L5728"/>
    <mergeCell ref="A5729:A5733"/>
    <mergeCell ref="F5729:G5729"/>
    <mergeCell ref="H5729:L5729"/>
    <mergeCell ref="B5730:B5731"/>
    <mergeCell ref="C5730:C5731"/>
    <mergeCell ref="D5730:D5731"/>
    <mergeCell ref="E5730:E5731"/>
    <mergeCell ref="D5725:D5726"/>
    <mergeCell ref="E5725:E5726"/>
    <mergeCell ref="F5725:G5726"/>
    <mergeCell ref="H5725:I5725"/>
    <mergeCell ref="H5726:I5726"/>
    <mergeCell ref="F5727:G5728"/>
    <mergeCell ref="H5727:I5728"/>
    <mergeCell ref="F5722:G5723"/>
    <mergeCell ref="H5722:I5723"/>
    <mergeCell ref="J5722:J5723"/>
    <mergeCell ref="K5722:K5723"/>
    <mergeCell ref="L5722:L5723"/>
    <mergeCell ref="A5724:A5728"/>
    <mergeCell ref="F5724:G5724"/>
    <mergeCell ref="H5724:L5724"/>
    <mergeCell ref="B5725:B5726"/>
    <mergeCell ref="C5725:C5726"/>
    <mergeCell ref="A5719:A5723"/>
    <mergeCell ref="F5719:G5719"/>
    <mergeCell ref="H5719:L5719"/>
    <mergeCell ref="B5720:B5721"/>
    <mergeCell ref="C5720:C5721"/>
    <mergeCell ref="D5720:D5721"/>
    <mergeCell ref="E5720:E5721"/>
    <mergeCell ref="F5720:G5721"/>
    <mergeCell ref="H5720:I5720"/>
    <mergeCell ref="H5721:I5721"/>
    <mergeCell ref="F5743:G5744"/>
    <mergeCell ref="H5743:I5744"/>
    <mergeCell ref="J5743:J5744"/>
    <mergeCell ref="K5743:K5744"/>
    <mergeCell ref="L5743:L5744"/>
    <mergeCell ref="A5745:A5749"/>
    <mergeCell ref="F5745:G5745"/>
    <mergeCell ref="H5745:L5745"/>
    <mergeCell ref="B5746:B5747"/>
    <mergeCell ref="C5746:C5747"/>
    <mergeCell ref="A5740:A5744"/>
    <mergeCell ref="F5740:G5740"/>
    <mergeCell ref="H5740:L5740"/>
    <mergeCell ref="B5741:B5742"/>
    <mergeCell ref="C5741:C5742"/>
    <mergeCell ref="D5741:D5742"/>
    <mergeCell ref="E5741:E5742"/>
    <mergeCell ref="F5741:G5742"/>
    <mergeCell ref="H5741:I5741"/>
    <mergeCell ref="H5742:I5742"/>
    <mergeCell ref="H5735:I5735"/>
    <mergeCell ref="H5736:I5737"/>
    <mergeCell ref="J5736:J5737"/>
    <mergeCell ref="K5736:K5737"/>
    <mergeCell ref="L5736:L5737"/>
    <mergeCell ref="F5738:G5739"/>
    <mergeCell ref="H5738:I5739"/>
    <mergeCell ref="J5738:J5739"/>
    <mergeCell ref="K5738:K5739"/>
    <mergeCell ref="L5738:L5739"/>
    <mergeCell ref="K5732:K5733"/>
    <mergeCell ref="L5732:L5733"/>
    <mergeCell ref="A5734:A5739"/>
    <mergeCell ref="F5734:G5734"/>
    <mergeCell ref="H5734:L5734"/>
    <mergeCell ref="B5735:B5737"/>
    <mergeCell ref="C5735:C5737"/>
    <mergeCell ref="D5735:D5737"/>
    <mergeCell ref="E5735:E5737"/>
    <mergeCell ref="F5735:G5737"/>
    <mergeCell ref="K5753:K5754"/>
    <mergeCell ref="L5753:L5754"/>
    <mergeCell ref="A5755:A5760"/>
    <mergeCell ref="F5755:G5755"/>
    <mergeCell ref="H5755:L5755"/>
    <mergeCell ref="B5756:B5758"/>
    <mergeCell ref="C5756:C5758"/>
    <mergeCell ref="D5756:D5758"/>
    <mergeCell ref="E5756:E5758"/>
    <mergeCell ref="F5756:G5758"/>
    <mergeCell ref="F5751:G5752"/>
    <mergeCell ref="H5751:I5751"/>
    <mergeCell ref="H5752:I5752"/>
    <mergeCell ref="F5753:G5754"/>
    <mergeCell ref="H5753:I5754"/>
    <mergeCell ref="J5753:J5754"/>
    <mergeCell ref="J5748:J5749"/>
    <mergeCell ref="K5748:K5749"/>
    <mergeCell ref="L5748:L5749"/>
    <mergeCell ref="A5750:A5754"/>
    <mergeCell ref="F5750:G5750"/>
    <mergeCell ref="H5750:L5750"/>
    <mergeCell ref="B5751:B5752"/>
    <mergeCell ref="C5751:C5752"/>
    <mergeCell ref="D5751:D5752"/>
    <mergeCell ref="E5751:E5752"/>
    <mergeCell ref="D5746:D5747"/>
    <mergeCell ref="E5746:E5747"/>
    <mergeCell ref="F5746:G5747"/>
    <mergeCell ref="H5746:I5746"/>
    <mergeCell ref="H5747:I5747"/>
    <mergeCell ref="F5748:G5749"/>
    <mergeCell ref="H5748:I5749"/>
    <mergeCell ref="D5767:D5768"/>
    <mergeCell ref="E5767:E5768"/>
    <mergeCell ref="F5767:G5768"/>
    <mergeCell ref="H5767:I5767"/>
    <mergeCell ref="H5768:I5768"/>
    <mergeCell ref="F5769:G5770"/>
    <mergeCell ref="H5769:I5770"/>
    <mergeCell ref="F5764:G5765"/>
    <mergeCell ref="H5764:I5765"/>
    <mergeCell ref="J5764:J5765"/>
    <mergeCell ref="K5764:K5765"/>
    <mergeCell ref="L5764:L5765"/>
    <mergeCell ref="A5766:A5770"/>
    <mergeCell ref="F5766:G5766"/>
    <mergeCell ref="H5766:L5766"/>
    <mergeCell ref="B5767:B5768"/>
    <mergeCell ref="C5767:C5768"/>
    <mergeCell ref="A5761:A5765"/>
    <mergeCell ref="F5761:G5761"/>
    <mergeCell ref="H5761:L5761"/>
    <mergeCell ref="B5762:B5763"/>
    <mergeCell ref="C5762:C5763"/>
    <mergeCell ref="D5762:D5763"/>
    <mergeCell ref="E5762:E5763"/>
    <mergeCell ref="F5762:G5763"/>
    <mergeCell ref="H5762:I5762"/>
    <mergeCell ref="H5763:I5763"/>
    <mergeCell ref="H5756:I5756"/>
    <mergeCell ref="H5757:I5758"/>
    <mergeCell ref="J5757:J5758"/>
    <mergeCell ref="K5757:K5758"/>
    <mergeCell ref="L5757:L5758"/>
    <mergeCell ref="F5759:G5760"/>
    <mergeCell ref="H5759:I5760"/>
    <mergeCell ref="J5759:J5760"/>
    <mergeCell ref="K5759:K5760"/>
    <mergeCell ref="L5759:L5760"/>
    <mergeCell ref="H5777:I5777"/>
    <mergeCell ref="H5778:I5779"/>
    <mergeCell ref="J5778:J5779"/>
    <mergeCell ref="K5778:K5779"/>
    <mergeCell ref="L5778:L5779"/>
    <mergeCell ref="F5780:G5781"/>
    <mergeCell ref="H5780:I5781"/>
    <mergeCell ref="J5780:J5781"/>
    <mergeCell ref="K5780:K5781"/>
    <mergeCell ref="L5780:L5781"/>
    <mergeCell ref="K5774:K5775"/>
    <mergeCell ref="L5774:L5775"/>
    <mergeCell ref="A5776:A5781"/>
    <mergeCell ref="F5776:G5776"/>
    <mergeCell ref="H5776:L5776"/>
    <mergeCell ref="B5777:B5779"/>
    <mergeCell ref="C5777:C5779"/>
    <mergeCell ref="D5777:D5779"/>
    <mergeCell ref="E5777:E5779"/>
    <mergeCell ref="F5777:G5779"/>
    <mergeCell ref="F5772:G5773"/>
    <mergeCell ref="H5772:I5772"/>
    <mergeCell ref="H5773:I5773"/>
    <mergeCell ref="F5774:G5775"/>
    <mergeCell ref="H5774:I5775"/>
    <mergeCell ref="J5774:J5775"/>
    <mergeCell ref="J5769:J5770"/>
    <mergeCell ref="K5769:K5770"/>
    <mergeCell ref="L5769:L5770"/>
    <mergeCell ref="A5771:A5775"/>
    <mergeCell ref="F5771:G5771"/>
    <mergeCell ref="H5771:L5771"/>
    <mergeCell ref="B5772:B5773"/>
    <mergeCell ref="C5772:C5773"/>
    <mergeCell ref="D5772:D5773"/>
    <mergeCell ref="E5772:E5773"/>
    <mergeCell ref="J5790:J5791"/>
    <mergeCell ref="K5790:K5791"/>
    <mergeCell ref="L5790:L5791"/>
    <mergeCell ref="F5792:G5793"/>
    <mergeCell ref="H5792:I5793"/>
    <mergeCell ref="J5792:J5793"/>
    <mergeCell ref="K5792:K5793"/>
    <mergeCell ref="L5792:L5793"/>
    <mergeCell ref="A5788:A5793"/>
    <mergeCell ref="F5788:G5788"/>
    <mergeCell ref="H5788:L5788"/>
    <mergeCell ref="B5789:B5791"/>
    <mergeCell ref="C5789:C5791"/>
    <mergeCell ref="D5789:D5791"/>
    <mergeCell ref="E5789:E5791"/>
    <mergeCell ref="F5789:G5791"/>
    <mergeCell ref="H5789:I5789"/>
    <mergeCell ref="H5790:I5791"/>
    <mergeCell ref="J5784:J5785"/>
    <mergeCell ref="K5784:K5785"/>
    <mergeCell ref="L5784:L5785"/>
    <mergeCell ref="F5786:G5787"/>
    <mergeCell ref="H5786:I5787"/>
    <mergeCell ref="J5786:J5787"/>
    <mergeCell ref="K5786:K5787"/>
    <mergeCell ref="L5786:L5787"/>
    <mergeCell ref="A5782:A5787"/>
    <mergeCell ref="F5782:G5782"/>
    <mergeCell ref="H5782:L5782"/>
    <mergeCell ref="B5783:B5785"/>
    <mergeCell ref="C5783:C5785"/>
    <mergeCell ref="D5783:D5785"/>
    <mergeCell ref="E5783:E5785"/>
    <mergeCell ref="F5783:G5785"/>
    <mergeCell ref="H5783:I5783"/>
    <mergeCell ref="H5784:I5785"/>
    <mergeCell ref="J5802:J5803"/>
    <mergeCell ref="K5802:K5803"/>
    <mergeCell ref="L5802:L5803"/>
    <mergeCell ref="A5804:A5809"/>
    <mergeCell ref="F5804:G5804"/>
    <mergeCell ref="H5804:L5804"/>
    <mergeCell ref="B5805:B5807"/>
    <mergeCell ref="C5805:C5807"/>
    <mergeCell ref="D5805:D5807"/>
    <mergeCell ref="E5805:E5807"/>
    <mergeCell ref="D5800:D5801"/>
    <mergeCell ref="E5800:E5801"/>
    <mergeCell ref="F5800:G5801"/>
    <mergeCell ref="H5800:I5800"/>
    <mergeCell ref="H5801:I5801"/>
    <mergeCell ref="F5802:G5803"/>
    <mergeCell ref="H5802:I5803"/>
    <mergeCell ref="F5797:G5798"/>
    <mergeCell ref="H5797:I5798"/>
    <mergeCell ref="J5797:J5798"/>
    <mergeCell ref="K5797:K5798"/>
    <mergeCell ref="L5797:L5798"/>
    <mergeCell ref="A5799:A5803"/>
    <mergeCell ref="F5799:G5799"/>
    <mergeCell ref="H5799:L5799"/>
    <mergeCell ref="B5800:B5801"/>
    <mergeCell ref="C5800:C5801"/>
    <mergeCell ref="A5794:A5798"/>
    <mergeCell ref="F5794:G5794"/>
    <mergeCell ref="H5794:L5794"/>
    <mergeCell ref="B5795:B5796"/>
    <mergeCell ref="C5795:C5796"/>
    <mergeCell ref="D5795:D5796"/>
    <mergeCell ref="E5795:E5796"/>
    <mergeCell ref="F5795:G5796"/>
    <mergeCell ref="H5795:I5795"/>
    <mergeCell ref="H5796:I5796"/>
    <mergeCell ref="J5813:J5814"/>
    <mergeCell ref="K5813:K5814"/>
    <mergeCell ref="L5813:L5814"/>
    <mergeCell ref="A5815:A5819"/>
    <mergeCell ref="F5815:G5815"/>
    <mergeCell ref="H5815:L5815"/>
    <mergeCell ref="B5816:B5817"/>
    <mergeCell ref="C5816:C5817"/>
    <mergeCell ref="D5816:D5817"/>
    <mergeCell ref="E5816:E5817"/>
    <mergeCell ref="D5811:D5812"/>
    <mergeCell ref="E5811:E5812"/>
    <mergeCell ref="F5811:G5812"/>
    <mergeCell ref="H5811:I5811"/>
    <mergeCell ref="H5812:I5812"/>
    <mergeCell ref="F5813:G5814"/>
    <mergeCell ref="H5813:I5814"/>
    <mergeCell ref="F5808:G5809"/>
    <mergeCell ref="H5808:I5809"/>
    <mergeCell ref="J5808:J5809"/>
    <mergeCell ref="K5808:K5809"/>
    <mergeCell ref="L5808:L5809"/>
    <mergeCell ref="A5810:A5814"/>
    <mergeCell ref="F5810:G5810"/>
    <mergeCell ref="H5810:L5810"/>
    <mergeCell ref="B5811:B5812"/>
    <mergeCell ref="C5811:C5812"/>
    <mergeCell ref="F5805:G5807"/>
    <mergeCell ref="H5805:I5805"/>
    <mergeCell ref="H5806:I5807"/>
    <mergeCell ref="J5806:J5807"/>
    <mergeCell ref="K5806:K5807"/>
    <mergeCell ref="L5806:L5807"/>
    <mergeCell ref="H5827:I5827"/>
    <mergeCell ref="F5828:G5829"/>
    <mergeCell ref="H5828:I5829"/>
    <mergeCell ref="J5828:J5829"/>
    <mergeCell ref="K5828:K5829"/>
    <mergeCell ref="L5828:L5829"/>
    <mergeCell ref="L5823:L5824"/>
    <mergeCell ref="A5825:A5829"/>
    <mergeCell ref="F5825:G5825"/>
    <mergeCell ref="H5825:L5825"/>
    <mergeCell ref="B5826:B5827"/>
    <mergeCell ref="C5826:C5827"/>
    <mergeCell ref="D5826:D5827"/>
    <mergeCell ref="E5826:E5827"/>
    <mergeCell ref="F5826:G5827"/>
    <mergeCell ref="H5826:I5826"/>
    <mergeCell ref="H5821:I5821"/>
    <mergeCell ref="H5822:I5822"/>
    <mergeCell ref="F5823:G5824"/>
    <mergeCell ref="H5823:I5824"/>
    <mergeCell ref="J5823:J5824"/>
    <mergeCell ref="K5823:K5824"/>
    <mergeCell ref="K5818:K5819"/>
    <mergeCell ref="L5818:L5819"/>
    <mergeCell ref="A5820:A5824"/>
    <mergeCell ref="F5820:G5820"/>
    <mergeCell ref="H5820:L5820"/>
    <mergeCell ref="B5821:B5822"/>
    <mergeCell ref="C5821:C5822"/>
    <mergeCell ref="D5821:D5822"/>
    <mergeCell ref="E5821:E5822"/>
    <mergeCell ref="F5821:G5822"/>
    <mergeCell ref="F5816:G5817"/>
    <mergeCell ref="H5816:I5816"/>
    <mergeCell ref="H5817:I5817"/>
    <mergeCell ref="F5818:G5819"/>
    <mergeCell ref="H5818:I5819"/>
    <mergeCell ref="J5818:J5819"/>
    <mergeCell ref="F5841:G5842"/>
    <mergeCell ref="H5841:I5841"/>
    <mergeCell ref="H5842:I5842"/>
    <mergeCell ref="F5843:G5844"/>
    <mergeCell ref="H5843:I5844"/>
    <mergeCell ref="J5843:J5844"/>
    <mergeCell ref="J5838:J5839"/>
    <mergeCell ref="K5838:K5839"/>
    <mergeCell ref="L5838:L5839"/>
    <mergeCell ref="A5840:A5844"/>
    <mergeCell ref="F5840:G5840"/>
    <mergeCell ref="H5840:L5840"/>
    <mergeCell ref="B5841:B5842"/>
    <mergeCell ref="C5841:C5842"/>
    <mergeCell ref="D5841:D5842"/>
    <mergeCell ref="E5841:E5842"/>
    <mergeCell ref="D5836:D5837"/>
    <mergeCell ref="E5836:E5837"/>
    <mergeCell ref="F5836:G5837"/>
    <mergeCell ref="H5836:I5836"/>
    <mergeCell ref="H5837:I5837"/>
    <mergeCell ref="F5838:G5839"/>
    <mergeCell ref="H5838:I5839"/>
    <mergeCell ref="F5833:G5834"/>
    <mergeCell ref="H5833:I5834"/>
    <mergeCell ref="J5833:J5834"/>
    <mergeCell ref="K5833:K5834"/>
    <mergeCell ref="L5833:L5834"/>
    <mergeCell ref="A5835:A5839"/>
    <mergeCell ref="F5835:G5835"/>
    <mergeCell ref="H5835:L5835"/>
    <mergeCell ref="B5836:B5837"/>
    <mergeCell ref="C5836:C5837"/>
    <mergeCell ref="A5830:A5834"/>
    <mergeCell ref="F5830:G5830"/>
    <mergeCell ref="H5830:L5830"/>
    <mergeCell ref="B5831:B5832"/>
    <mergeCell ref="C5831:C5832"/>
    <mergeCell ref="D5831:D5832"/>
    <mergeCell ref="E5831:E5832"/>
    <mergeCell ref="F5831:G5832"/>
    <mergeCell ref="H5831:I5831"/>
    <mergeCell ref="H5832:I5832"/>
    <mergeCell ref="J5853:J5854"/>
    <mergeCell ref="K5853:K5854"/>
    <mergeCell ref="L5853:L5854"/>
    <mergeCell ref="F5855:G5856"/>
    <mergeCell ref="H5855:I5856"/>
    <mergeCell ref="J5855:J5856"/>
    <mergeCell ref="K5855:K5856"/>
    <mergeCell ref="L5855:L5856"/>
    <mergeCell ref="A5851:A5856"/>
    <mergeCell ref="F5851:G5851"/>
    <mergeCell ref="H5851:L5851"/>
    <mergeCell ref="B5852:B5854"/>
    <mergeCell ref="C5852:C5854"/>
    <mergeCell ref="D5852:D5854"/>
    <mergeCell ref="E5852:E5854"/>
    <mergeCell ref="F5852:G5854"/>
    <mergeCell ref="H5852:I5852"/>
    <mergeCell ref="H5853:I5854"/>
    <mergeCell ref="H5846:I5846"/>
    <mergeCell ref="H5847:I5848"/>
    <mergeCell ref="J5847:J5848"/>
    <mergeCell ref="K5847:K5848"/>
    <mergeCell ref="L5847:L5848"/>
    <mergeCell ref="F5849:G5850"/>
    <mergeCell ref="H5849:I5850"/>
    <mergeCell ref="J5849:J5850"/>
    <mergeCell ref="K5849:K5850"/>
    <mergeCell ref="L5849:L5850"/>
    <mergeCell ref="K5843:K5844"/>
    <mergeCell ref="L5843:L5844"/>
    <mergeCell ref="A5845:A5850"/>
    <mergeCell ref="F5845:G5845"/>
    <mergeCell ref="H5845:L5845"/>
    <mergeCell ref="B5846:B5848"/>
    <mergeCell ref="C5846:C5848"/>
    <mergeCell ref="D5846:D5848"/>
    <mergeCell ref="E5846:E5848"/>
    <mergeCell ref="F5846:G5848"/>
    <mergeCell ref="D5870:D5871"/>
    <mergeCell ref="E5870:E5871"/>
    <mergeCell ref="F5870:G5871"/>
    <mergeCell ref="H5870:I5870"/>
    <mergeCell ref="H5871:I5871"/>
    <mergeCell ref="F5872:G5873"/>
    <mergeCell ref="H5872:I5873"/>
    <mergeCell ref="F5867:G5868"/>
    <mergeCell ref="H5867:I5868"/>
    <mergeCell ref="J5867:J5868"/>
    <mergeCell ref="K5867:K5868"/>
    <mergeCell ref="L5867:L5868"/>
    <mergeCell ref="A5869:A5873"/>
    <mergeCell ref="F5869:G5869"/>
    <mergeCell ref="H5869:L5869"/>
    <mergeCell ref="B5870:B5871"/>
    <mergeCell ref="C5870:C5871"/>
    <mergeCell ref="A5864:A5868"/>
    <mergeCell ref="F5864:G5864"/>
    <mergeCell ref="H5864:L5864"/>
    <mergeCell ref="B5865:B5866"/>
    <mergeCell ref="C5865:C5866"/>
    <mergeCell ref="D5865:D5866"/>
    <mergeCell ref="E5865:E5866"/>
    <mergeCell ref="F5865:G5866"/>
    <mergeCell ref="H5865:I5865"/>
    <mergeCell ref="H5866:I5866"/>
    <mergeCell ref="J5859:J5861"/>
    <mergeCell ref="K5859:K5861"/>
    <mergeCell ref="L5859:L5861"/>
    <mergeCell ref="F5862:G5863"/>
    <mergeCell ref="H5862:I5863"/>
    <mergeCell ref="J5862:J5863"/>
    <mergeCell ref="K5862:K5863"/>
    <mergeCell ref="L5862:L5863"/>
    <mergeCell ref="A5857:A5863"/>
    <mergeCell ref="F5857:G5857"/>
    <mergeCell ref="H5857:L5857"/>
    <mergeCell ref="B5858:B5861"/>
    <mergeCell ref="C5858:C5861"/>
    <mergeCell ref="D5858:D5861"/>
    <mergeCell ref="E5858:E5861"/>
    <mergeCell ref="F5858:G5861"/>
    <mergeCell ref="H5858:I5858"/>
    <mergeCell ref="H5859:I5861"/>
    <mergeCell ref="K5882:K5883"/>
    <mergeCell ref="L5882:L5883"/>
    <mergeCell ref="F5884:G5885"/>
    <mergeCell ref="H5884:I5885"/>
    <mergeCell ref="J5884:J5885"/>
    <mergeCell ref="K5884:K5885"/>
    <mergeCell ref="L5884:L5885"/>
    <mergeCell ref="D5881:D5883"/>
    <mergeCell ref="E5881:E5883"/>
    <mergeCell ref="F5881:G5883"/>
    <mergeCell ref="H5881:I5881"/>
    <mergeCell ref="H5882:I5883"/>
    <mergeCell ref="J5882:J5883"/>
    <mergeCell ref="F5878:G5879"/>
    <mergeCell ref="H5878:I5879"/>
    <mergeCell ref="J5878:J5879"/>
    <mergeCell ref="K5878:K5879"/>
    <mergeCell ref="L5878:L5879"/>
    <mergeCell ref="A5880:A5885"/>
    <mergeCell ref="F5880:G5880"/>
    <mergeCell ref="H5880:L5880"/>
    <mergeCell ref="B5881:B5883"/>
    <mergeCell ref="C5881:C5883"/>
    <mergeCell ref="F5875:G5877"/>
    <mergeCell ref="H5875:I5875"/>
    <mergeCell ref="H5876:I5877"/>
    <mergeCell ref="J5876:J5877"/>
    <mergeCell ref="K5876:K5877"/>
    <mergeCell ref="L5876:L5877"/>
    <mergeCell ref="J5872:J5873"/>
    <mergeCell ref="K5872:K5873"/>
    <mergeCell ref="L5872:L5873"/>
    <mergeCell ref="A5874:A5879"/>
    <mergeCell ref="F5874:G5874"/>
    <mergeCell ref="H5874:L5874"/>
    <mergeCell ref="B5875:B5877"/>
    <mergeCell ref="C5875:C5877"/>
    <mergeCell ref="D5875:D5877"/>
    <mergeCell ref="E5875:E5877"/>
    <mergeCell ref="F5897:G5898"/>
    <mergeCell ref="H5897:I5897"/>
    <mergeCell ref="H5898:I5898"/>
    <mergeCell ref="F5899:G5900"/>
    <mergeCell ref="H5899:I5900"/>
    <mergeCell ref="J5899:J5900"/>
    <mergeCell ref="J5894:J5895"/>
    <mergeCell ref="K5894:K5895"/>
    <mergeCell ref="L5894:L5895"/>
    <mergeCell ref="A5896:A5900"/>
    <mergeCell ref="F5896:G5896"/>
    <mergeCell ref="H5896:L5896"/>
    <mergeCell ref="B5897:B5898"/>
    <mergeCell ref="C5897:C5898"/>
    <mergeCell ref="D5897:D5898"/>
    <mergeCell ref="E5897:E5898"/>
    <mergeCell ref="D5892:D5893"/>
    <mergeCell ref="E5892:E5893"/>
    <mergeCell ref="F5892:G5893"/>
    <mergeCell ref="H5892:I5892"/>
    <mergeCell ref="H5893:I5893"/>
    <mergeCell ref="F5894:G5895"/>
    <mergeCell ref="H5894:I5895"/>
    <mergeCell ref="F5889:G5890"/>
    <mergeCell ref="H5889:I5890"/>
    <mergeCell ref="J5889:J5890"/>
    <mergeCell ref="K5889:K5890"/>
    <mergeCell ref="L5889:L5890"/>
    <mergeCell ref="A5891:A5895"/>
    <mergeCell ref="F5891:G5891"/>
    <mergeCell ref="H5891:L5891"/>
    <mergeCell ref="B5892:B5893"/>
    <mergeCell ref="C5892:C5893"/>
    <mergeCell ref="A5886:A5890"/>
    <mergeCell ref="F5886:G5886"/>
    <mergeCell ref="H5886:L5886"/>
    <mergeCell ref="B5887:B5888"/>
    <mergeCell ref="C5887:C5888"/>
    <mergeCell ref="D5887:D5888"/>
    <mergeCell ref="E5887:E5888"/>
    <mergeCell ref="F5887:G5888"/>
    <mergeCell ref="H5887:I5887"/>
    <mergeCell ref="H5888:I5888"/>
    <mergeCell ref="F5910:G5911"/>
    <mergeCell ref="H5910:I5911"/>
    <mergeCell ref="J5910:J5911"/>
    <mergeCell ref="K5910:K5911"/>
    <mergeCell ref="L5910:L5911"/>
    <mergeCell ref="A5912:A5916"/>
    <mergeCell ref="F5912:G5912"/>
    <mergeCell ref="H5912:L5912"/>
    <mergeCell ref="B5913:B5914"/>
    <mergeCell ref="C5913:C5914"/>
    <mergeCell ref="A5907:A5911"/>
    <mergeCell ref="F5907:G5907"/>
    <mergeCell ref="H5907:L5907"/>
    <mergeCell ref="B5908:B5909"/>
    <mergeCell ref="C5908:C5909"/>
    <mergeCell ref="D5908:D5909"/>
    <mergeCell ref="E5908:E5909"/>
    <mergeCell ref="F5908:G5909"/>
    <mergeCell ref="H5908:I5908"/>
    <mergeCell ref="H5909:I5909"/>
    <mergeCell ref="H5902:I5902"/>
    <mergeCell ref="H5903:I5904"/>
    <mergeCell ref="J5903:J5904"/>
    <mergeCell ref="K5903:K5904"/>
    <mergeCell ref="L5903:L5904"/>
    <mergeCell ref="F5905:G5906"/>
    <mergeCell ref="H5905:I5906"/>
    <mergeCell ref="J5905:J5906"/>
    <mergeCell ref="K5905:K5906"/>
    <mergeCell ref="L5905:L5906"/>
    <mergeCell ref="K5899:K5900"/>
    <mergeCell ref="L5899:L5900"/>
    <mergeCell ref="A5901:A5906"/>
    <mergeCell ref="F5901:G5901"/>
    <mergeCell ref="H5901:L5901"/>
    <mergeCell ref="B5902:B5904"/>
    <mergeCell ref="C5902:C5904"/>
    <mergeCell ref="D5902:D5904"/>
    <mergeCell ref="E5902:E5904"/>
    <mergeCell ref="F5902:G5904"/>
    <mergeCell ref="F5922:G5923"/>
    <mergeCell ref="H5922:I5923"/>
    <mergeCell ref="J5922:J5923"/>
    <mergeCell ref="K5922:K5923"/>
    <mergeCell ref="L5922:L5923"/>
    <mergeCell ref="A5924:A5929"/>
    <mergeCell ref="F5924:G5924"/>
    <mergeCell ref="H5924:L5924"/>
    <mergeCell ref="B5925:B5927"/>
    <mergeCell ref="C5925:C5927"/>
    <mergeCell ref="F5918:G5921"/>
    <mergeCell ref="H5918:I5918"/>
    <mergeCell ref="H5919:I5921"/>
    <mergeCell ref="J5919:J5921"/>
    <mergeCell ref="K5919:K5921"/>
    <mergeCell ref="L5919:L5921"/>
    <mergeCell ref="J5915:J5916"/>
    <mergeCell ref="K5915:K5916"/>
    <mergeCell ref="L5915:L5916"/>
    <mergeCell ref="A5917:A5923"/>
    <mergeCell ref="F5917:G5917"/>
    <mergeCell ref="H5917:L5917"/>
    <mergeCell ref="B5918:B5921"/>
    <mergeCell ref="C5918:C5921"/>
    <mergeCell ref="D5918:D5921"/>
    <mergeCell ref="E5918:E5921"/>
    <mergeCell ref="D5913:D5914"/>
    <mergeCell ref="E5913:E5914"/>
    <mergeCell ref="F5913:G5914"/>
    <mergeCell ref="H5913:I5913"/>
    <mergeCell ref="H5914:I5914"/>
    <mergeCell ref="F5915:G5916"/>
    <mergeCell ref="H5915:I5916"/>
    <mergeCell ref="D5936:D5937"/>
    <mergeCell ref="E5936:E5937"/>
    <mergeCell ref="F5936:G5937"/>
    <mergeCell ref="H5936:I5936"/>
    <mergeCell ref="H5937:I5937"/>
    <mergeCell ref="F5938:G5939"/>
    <mergeCell ref="H5938:I5939"/>
    <mergeCell ref="F5933:G5934"/>
    <mergeCell ref="H5933:I5934"/>
    <mergeCell ref="J5933:J5934"/>
    <mergeCell ref="K5933:K5934"/>
    <mergeCell ref="L5933:L5934"/>
    <mergeCell ref="A5935:A5939"/>
    <mergeCell ref="F5935:G5935"/>
    <mergeCell ref="H5935:L5935"/>
    <mergeCell ref="B5936:B5937"/>
    <mergeCell ref="C5936:C5937"/>
    <mergeCell ref="A5930:A5934"/>
    <mergeCell ref="F5930:G5930"/>
    <mergeCell ref="H5930:L5930"/>
    <mergeCell ref="B5931:B5932"/>
    <mergeCell ref="C5931:C5932"/>
    <mergeCell ref="D5931:D5932"/>
    <mergeCell ref="E5931:E5932"/>
    <mergeCell ref="F5931:G5932"/>
    <mergeCell ref="H5931:I5931"/>
    <mergeCell ref="H5932:I5932"/>
    <mergeCell ref="K5926:K5927"/>
    <mergeCell ref="L5926:L5927"/>
    <mergeCell ref="F5928:G5929"/>
    <mergeCell ref="H5928:I5929"/>
    <mergeCell ref="J5928:J5929"/>
    <mergeCell ref="K5928:K5929"/>
    <mergeCell ref="L5928:L5929"/>
    <mergeCell ref="D5925:D5927"/>
    <mergeCell ref="E5925:E5927"/>
    <mergeCell ref="F5925:G5927"/>
    <mergeCell ref="H5925:I5925"/>
    <mergeCell ref="H5926:I5927"/>
    <mergeCell ref="J5926:J5927"/>
    <mergeCell ref="D5947:D5948"/>
    <mergeCell ref="E5947:E5948"/>
    <mergeCell ref="F5947:G5948"/>
    <mergeCell ref="H5947:I5947"/>
    <mergeCell ref="H5948:I5948"/>
    <mergeCell ref="F5949:G5950"/>
    <mergeCell ref="H5949:I5950"/>
    <mergeCell ref="F5944:G5945"/>
    <mergeCell ref="H5944:I5945"/>
    <mergeCell ref="J5944:J5945"/>
    <mergeCell ref="K5944:K5945"/>
    <mergeCell ref="L5944:L5945"/>
    <mergeCell ref="A5946:A5950"/>
    <mergeCell ref="F5946:G5946"/>
    <mergeCell ref="H5946:L5946"/>
    <mergeCell ref="B5947:B5948"/>
    <mergeCell ref="C5947:C5948"/>
    <mergeCell ref="F5941:G5943"/>
    <mergeCell ref="H5941:I5941"/>
    <mergeCell ref="H5942:I5943"/>
    <mergeCell ref="J5942:J5943"/>
    <mergeCell ref="K5942:K5943"/>
    <mergeCell ref="L5942:L5943"/>
    <mergeCell ref="J5938:J5939"/>
    <mergeCell ref="K5938:K5939"/>
    <mergeCell ref="L5938:L5939"/>
    <mergeCell ref="A5940:A5945"/>
    <mergeCell ref="F5940:G5940"/>
    <mergeCell ref="H5940:L5940"/>
    <mergeCell ref="B5941:B5943"/>
    <mergeCell ref="C5941:C5943"/>
    <mergeCell ref="D5941:D5943"/>
    <mergeCell ref="E5941:E5943"/>
    <mergeCell ref="H5957:I5957"/>
    <mergeCell ref="H5958:I5960"/>
    <mergeCell ref="J5958:J5960"/>
    <mergeCell ref="K5958:K5960"/>
    <mergeCell ref="L5958:L5960"/>
    <mergeCell ref="F5961:G5962"/>
    <mergeCell ref="H5961:I5962"/>
    <mergeCell ref="J5961:J5962"/>
    <mergeCell ref="K5961:K5962"/>
    <mergeCell ref="L5961:L5962"/>
    <mergeCell ref="K5954:K5955"/>
    <mergeCell ref="L5954:L5955"/>
    <mergeCell ref="A5956:A5962"/>
    <mergeCell ref="F5956:G5956"/>
    <mergeCell ref="H5956:L5956"/>
    <mergeCell ref="B5957:B5960"/>
    <mergeCell ref="C5957:C5960"/>
    <mergeCell ref="D5957:D5960"/>
    <mergeCell ref="E5957:E5960"/>
    <mergeCell ref="F5957:G5960"/>
    <mergeCell ref="F5952:G5953"/>
    <mergeCell ref="H5952:I5952"/>
    <mergeCell ref="H5953:I5953"/>
    <mergeCell ref="F5954:G5955"/>
    <mergeCell ref="H5954:I5955"/>
    <mergeCell ref="J5954:J5955"/>
    <mergeCell ref="J5949:J5950"/>
    <mergeCell ref="K5949:K5950"/>
    <mergeCell ref="L5949:L5950"/>
    <mergeCell ref="A5951:A5955"/>
    <mergeCell ref="F5951:G5951"/>
    <mergeCell ref="H5951:L5951"/>
    <mergeCell ref="B5952:B5953"/>
    <mergeCell ref="C5952:C5953"/>
    <mergeCell ref="D5952:D5953"/>
    <mergeCell ref="E5952:E5953"/>
    <mergeCell ref="D5975:D5976"/>
    <mergeCell ref="E5975:E5976"/>
    <mergeCell ref="F5975:G5976"/>
    <mergeCell ref="H5975:I5975"/>
    <mergeCell ref="H5976:I5976"/>
    <mergeCell ref="F5977:G5978"/>
    <mergeCell ref="H5977:I5978"/>
    <mergeCell ref="F5972:G5973"/>
    <mergeCell ref="H5972:I5973"/>
    <mergeCell ref="J5972:J5973"/>
    <mergeCell ref="K5972:K5973"/>
    <mergeCell ref="L5972:L5973"/>
    <mergeCell ref="A5974:A5978"/>
    <mergeCell ref="F5974:G5974"/>
    <mergeCell ref="H5974:L5974"/>
    <mergeCell ref="B5975:B5976"/>
    <mergeCell ref="C5975:C5976"/>
    <mergeCell ref="A5969:A5973"/>
    <mergeCell ref="F5969:G5969"/>
    <mergeCell ref="H5969:L5969"/>
    <mergeCell ref="B5970:B5971"/>
    <mergeCell ref="C5970:C5971"/>
    <mergeCell ref="D5970:D5971"/>
    <mergeCell ref="E5970:E5971"/>
    <mergeCell ref="F5970:G5971"/>
    <mergeCell ref="H5970:I5970"/>
    <mergeCell ref="H5971:I5971"/>
    <mergeCell ref="J5965:J5966"/>
    <mergeCell ref="K5965:K5966"/>
    <mergeCell ref="L5965:L5966"/>
    <mergeCell ref="F5967:G5968"/>
    <mergeCell ref="H5967:I5968"/>
    <mergeCell ref="J5967:J5968"/>
    <mergeCell ref="K5967:K5968"/>
    <mergeCell ref="L5967:L5968"/>
    <mergeCell ref="A5963:A5968"/>
    <mergeCell ref="F5963:G5963"/>
    <mergeCell ref="H5963:L5963"/>
    <mergeCell ref="B5964:B5966"/>
    <mergeCell ref="C5964:C5966"/>
    <mergeCell ref="D5964:D5966"/>
    <mergeCell ref="E5964:E5966"/>
    <mergeCell ref="F5964:G5966"/>
    <mergeCell ref="H5964:I5964"/>
    <mergeCell ref="H5965:I5966"/>
    <mergeCell ref="H5985:I5985"/>
    <mergeCell ref="H5986:I5987"/>
    <mergeCell ref="J5986:J5987"/>
    <mergeCell ref="K5986:K5987"/>
    <mergeCell ref="L5986:L5987"/>
    <mergeCell ref="F5988:G5989"/>
    <mergeCell ref="H5988:I5989"/>
    <mergeCell ref="J5988:J5989"/>
    <mergeCell ref="K5988:K5989"/>
    <mergeCell ref="L5988:L5989"/>
    <mergeCell ref="K5982:K5983"/>
    <mergeCell ref="L5982:L5983"/>
    <mergeCell ref="A5984:A5989"/>
    <mergeCell ref="F5984:G5984"/>
    <mergeCell ref="H5984:L5984"/>
    <mergeCell ref="B5985:B5987"/>
    <mergeCell ref="C5985:C5987"/>
    <mergeCell ref="D5985:D5987"/>
    <mergeCell ref="E5985:E5987"/>
    <mergeCell ref="F5985:G5987"/>
    <mergeCell ref="F5980:G5981"/>
    <mergeCell ref="H5980:I5980"/>
    <mergeCell ref="H5981:I5981"/>
    <mergeCell ref="F5982:G5983"/>
    <mergeCell ref="H5982:I5983"/>
    <mergeCell ref="J5982:J5983"/>
    <mergeCell ref="J5977:J5978"/>
    <mergeCell ref="K5977:K5978"/>
    <mergeCell ref="L5977:L5978"/>
    <mergeCell ref="A5979:A5983"/>
    <mergeCell ref="F5979:G5979"/>
    <mergeCell ref="H5979:L5979"/>
    <mergeCell ref="B5980:B5981"/>
    <mergeCell ref="C5980:C5981"/>
    <mergeCell ref="D5980:D5981"/>
    <mergeCell ref="E5980:E5981"/>
    <mergeCell ref="J5998:J5999"/>
    <mergeCell ref="K5998:K5999"/>
    <mergeCell ref="L5998:L5999"/>
    <mergeCell ref="F6000:G6001"/>
    <mergeCell ref="H6000:I6001"/>
    <mergeCell ref="J6000:J6001"/>
    <mergeCell ref="K6000:K6001"/>
    <mergeCell ref="L6000:L6001"/>
    <mergeCell ref="A5996:A6001"/>
    <mergeCell ref="F5996:G5996"/>
    <mergeCell ref="H5996:L5996"/>
    <mergeCell ref="B5997:B5999"/>
    <mergeCell ref="C5997:C5999"/>
    <mergeCell ref="D5997:D5999"/>
    <mergeCell ref="E5997:E5999"/>
    <mergeCell ref="F5997:G5999"/>
    <mergeCell ref="H5997:I5997"/>
    <mergeCell ref="H5998:I5999"/>
    <mergeCell ref="J5992:J5993"/>
    <mergeCell ref="K5992:K5993"/>
    <mergeCell ref="L5992:L5993"/>
    <mergeCell ref="F5994:G5995"/>
    <mergeCell ref="H5994:I5995"/>
    <mergeCell ref="J5994:J5995"/>
    <mergeCell ref="K5994:K5995"/>
    <mergeCell ref="L5994:L5995"/>
    <mergeCell ref="A5990:A5995"/>
    <mergeCell ref="F5990:G5990"/>
    <mergeCell ref="H5990:L5990"/>
    <mergeCell ref="B5991:B5993"/>
    <mergeCell ref="C5991:C5993"/>
    <mergeCell ref="D5991:D5993"/>
    <mergeCell ref="E5991:E5993"/>
    <mergeCell ref="F5991:G5993"/>
    <mergeCell ref="H5991:I5991"/>
    <mergeCell ref="H5992:I5993"/>
    <mergeCell ref="J6010:J6011"/>
    <mergeCell ref="K6010:K6011"/>
    <mergeCell ref="L6010:L6011"/>
    <mergeCell ref="F6012:G6013"/>
    <mergeCell ref="H6012:I6013"/>
    <mergeCell ref="J6012:J6013"/>
    <mergeCell ref="K6012:K6013"/>
    <mergeCell ref="L6012:L6013"/>
    <mergeCell ref="A6008:A6013"/>
    <mergeCell ref="F6008:G6008"/>
    <mergeCell ref="H6008:L6008"/>
    <mergeCell ref="B6009:B6011"/>
    <mergeCell ref="C6009:C6011"/>
    <mergeCell ref="D6009:D6011"/>
    <mergeCell ref="E6009:E6011"/>
    <mergeCell ref="F6009:G6011"/>
    <mergeCell ref="H6009:I6009"/>
    <mergeCell ref="H6010:I6011"/>
    <mergeCell ref="J6004:J6005"/>
    <mergeCell ref="K6004:K6005"/>
    <mergeCell ref="L6004:L6005"/>
    <mergeCell ref="F6006:G6007"/>
    <mergeCell ref="H6006:I6007"/>
    <mergeCell ref="J6006:J6007"/>
    <mergeCell ref="K6006:K6007"/>
    <mergeCell ref="L6006:L6007"/>
    <mergeCell ref="A6002:A6007"/>
    <mergeCell ref="F6002:G6002"/>
    <mergeCell ref="H6002:L6002"/>
    <mergeCell ref="B6003:B6005"/>
    <mergeCell ref="C6003:C6005"/>
    <mergeCell ref="D6003:D6005"/>
    <mergeCell ref="E6003:E6005"/>
    <mergeCell ref="F6003:G6005"/>
    <mergeCell ref="H6003:I6003"/>
    <mergeCell ref="H6004:I6005"/>
    <mergeCell ref="J6022:J6023"/>
    <mergeCell ref="K6022:K6023"/>
    <mergeCell ref="L6022:L6023"/>
    <mergeCell ref="F6024:G6025"/>
    <mergeCell ref="H6024:I6025"/>
    <mergeCell ref="J6024:J6025"/>
    <mergeCell ref="K6024:K6025"/>
    <mergeCell ref="L6024:L6025"/>
    <mergeCell ref="A6020:A6025"/>
    <mergeCell ref="F6020:G6020"/>
    <mergeCell ref="H6020:L6020"/>
    <mergeCell ref="B6021:B6023"/>
    <mergeCell ref="C6021:C6023"/>
    <mergeCell ref="D6021:D6023"/>
    <mergeCell ref="E6021:E6023"/>
    <mergeCell ref="F6021:G6023"/>
    <mergeCell ref="H6021:I6021"/>
    <mergeCell ref="H6022:I6023"/>
    <mergeCell ref="J6016:J6017"/>
    <mergeCell ref="K6016:K6017"/>
    <mergeCell ref="L6016:L6017"/>
    <mergeCell ref="F6018:G6019"/>
    <mergeCell ref="H6018:I6019"/>
    <mergeCell ref="J6018:J6019"/>
    <mergeCell ref="K6018:K6019"/>
    <mergeCell ref="L6018:L6019"/>
    <mergeCell ref="A6014:A6019"/>
    <mergeCell ref="F6014:G6014"/>
    <mergeCell ref="H6014:L6014"/>
    <mergeCell ref="B6015:B6017"/>
    <mergeCell ref="C6015:C6017"/>
    <mergeCell ref="D6015:D6017"/>
    <mergeCell ref="E6015:E6017"/>
    <mergeCell ref="F6015:G6017"/>
    <mergeCell ref="H6015:I6015"/>
    <mergeCell ref="H6016:I6017"/>
    <mergeCell ref="J6034:J6035"/>
    <mergeCell ref="K6034:K6035"/>
    <mergeCell ref="L6034:L6035"/>
    <mergeCell ref="A6036:A6040"/>
    <mergeCell ref="F6036:G6036"/>
    <mergeCell ref="H6036:L6036"/>
    <mergeCell ref="B6037:B6038"/>
    <mergeCell ref="C6037:C6038"/>
    <mergeCell ref="D6037:D6038"/>
    <mergeCell ref="E6037:E6038"/>
    <mergeCell ref="D6032:D6033"/>
    <mergeCell ref="E6032:E6033"/>
    <mergeCell ref="F6032:G6033"/>
    <mergeCell ref="H6032:I6032"/>
    <mergeCell ref="H6033:I6033"/>
    <mergeCell ref="F6034:G6035"/>
    <mergeCell ref="H6034:I6035"/>
    <mergeCell ref="F6029:G6030"/>
    <mergeCell ref="H6029:I6030"/>
    <mergeCell ref="J6029:J6030"/>
    <mergeCell ref="K6029:K6030"/>
    <mergeCell ref="L6029:L6030"/>
    <mergeCell ref="A6031:A6035"/>
    <mergeCell ref="F6031:G6031"/>
    <mergeCell ref="H6031:L6031"/>
    <mergeCell ref="B6032:B6033"/>
    <mergeCell ref="C6032:C6033"/>
    <mergeCell ref="A6026:A6030"/>
    <mergeCell ref="F6026:G6026"/>
    <mergeCell ref="H6026:L6026"/>
    <mergeCell ref="B6027:B6028"/>
    <mergeCell ref="C6027:C6028"/>
    <mergeCell ref="D6027:D6028"/>
    <mergeCell ref="E6027:E6028"/>
    <mergeCell ref="F6027:G6028"/>
    <mergeCell ref="H6027:I6027"/>
    <mergeCell ref="H6028:I6028"/>
    <mergeCell ref="H6048:I6048"/>
    <mergeCell ref="F6049:G6050"/>
    <mergeCell ref="H6049:I6050"/>
    <mergeCell ref="J6049:J6050"/>
    <mergeCell ref="K6049:K6050"/>
    <mergeCell ref="L6049:L6050"/>
    <mergeCell ref="L6044:L6045"/>
    <mergeCell ref="A6046:A6050"/>
    <mergeCell ref="F6046:G6046"/>
    <mergeCell ref="H6046:L6046"/>
    <mergeCell ref="B6047:B6048"/>
    <mergeCell ref="C6047:C6048"/>
    <mergeCell ref="D6047:D6048"/>
    <mergeCell ref="E6047:E6048"/>
    <mergeCell ref="F6047:G6048"/>
    <mergeCell ref="H6047:I6047"/>
    <mergeCell ref="H6042:I6042"/>
    <mergeCell ref="H6043:I6043"/>
    <mergeCell ref="F6044:G6045"/>
    <mergeCell ref="H6044:I6045"/>
    <mergeCell ref="J6044:J6045"/>
    <mergeCell ref="K6044:K6045"/>
    <mergeCell ref="K6039:K6040"/>
    <mergeCell ref="L6039:L6040"/>
    <mergeCell ref="A6041:A6045"/>
    <mergeCell ref="F6041:G6041"/>
    <mergeCell ref="H6041:L6041"/>
    <mergeCell ref="B6042:B6043"/>
    <mergeCell ref="C6042:C6043"/>
    <mergeCell ref="D6042:D6043"/>
    <mergeCell ref="E6042:E6043"/>
    <mergeCell ref="F6042:G6043"/>
    <mergeCell ref="F6037:G6038"/>
    <mergeCell ref="H6037:I6037"/>
    <mergeCell ref="H6038:I6038"/>
    <mergeCell ref="F6039:G6040"/>
    <mergeCell ref="H6039:I6040"/>
    <mergeCell ref="J6039:J6040"/>
    <mergeCell ref="J6059:J6060"/>
    <mergeCell ref="K6059:K6060"/>
    <mergeCell ref="L6059:L6060"/>
    <mergeCell ref="A6061:A6065"/>
    <mergeCell ref="F6061:G6061"/>
    <mergeCell ref="H6061:L6061"/>
    <mergeCell ref="B6062:B6063"/>
    <mergeCell ref="C6062:C6063"/>
    <mergeCell ref="D6062:D6063"/>
    <mergeCell ref="E6062:E6063"/>
    <mergeCell ref="D6057:D6058"/>
    <mergeCell ref="E6057:E6058"/>
    <mergeCell ref="F6057:G6058"/>
    <mergeCell ref="H6057:I6057"/>
    <mergeCell ref="H6058:I6058"/>
    <mergeCell ref="F6059:G6060"/>
    <mergeCell ref="H6059:I6060"/>
    <mergeCell ref="F6054:G6055"/>
    <mergeCell ref="H6054:I6055"/>
    <mergeCell ref="J6054:J6055"/>
    <mergeCell ref="K6054:K6055"/>
    <mergeCell ref="L6054:L6055"/>
    <mergeCell ref="A6056:A6060"/>
    <mergeCell ref="F6056:G6056"/>
    <mergeCell ref="H6056:L6056"/>
    <mergeCell ref="B6057:B6058"/>
    <mergeCell ref="C6057:C6058"/>
    <mergeCell ref="A6051:A6055"/>
    <mergeCell ref="F6051:G6051"/>
    <mergeCell ref="H6051:L6051"/>
    <mergeCell ref="B6052:B6053"/>
    <mergeCell ref="C6052:C6053"/>
    <mergeCell ref="D6052:D6053"/>
    <mergeCell ref="E6052:E6053"/>
    <mergeCell ref="F6052:G6053"/>
    <mergeCell ref="H6052:I6052"/>
    <mergeCell ref="H6053:I6053"/>
    <mergeCell ref="H6073:I6073"/>
    <mergeCell ref="F6074:G6075"/>
    <mergeCell ref="H6074:I6075"/>
    <mergeCell ref="J6074:J6075"/>
    <mergeCell ref="K6074:K6075"/>
    <mergeCell ref="L6074:L6075"/>
    <mergeCell ref="L6069:L6070"/>
    <mergeCell ref="A6071:A6075"/>
    <mergeCell ref="F6071:G6071"/>
    <mergeCell ref="H6071:L6071"/>
    <mergeCell ref="B6072:B6073"/>
    <mergeCell ref="C6072:C6073"/>
    <mergeCell ref="D6072:D6073"/>
    <mergeCell ref="E6072:E6073"/>
    <mergeCell ref="F6072:G6073"/>
    <mergeCell ref="H6072:I6072"/>
    <mergeCell ref="H6067:I6067"/>
    <mergeCell ref="H6068:I6068"/>
    <mergeCell ref="F6069:G6070"/>
    <mergeCell ref="H6069:I6070"/>
    <mergeCell ref="J6069:J6070"/>
    <mergeCell ref="K6069:K6070"/>
    <mergeCell ref="K6064:K6065"/>
    <mergeCell ref="L6064:L6065"/>
    <mergeCell ref="A6066:A6070"/>
    <mergeCell ref="F6066:G6066"/>
    <mergeCell ref="H6066:L6066"/>
    <mergeCell ref="B6067:B6068"/>
    <mergeCell ref="C6067:C6068"/>
    <mergeCell ref="D6067:D6068"/>
    <mergeCell ref="E6067:E6068"/>
    <mergeCell ref="F6067:G6068"/>
    <mergeCell ref="F6062:G6063"/>
    <mergeCell ref="H6062:I6062"/>
    <mergeCell ref="H6063:I6063"/>
    <mergeCell ref="F6064:G6065"/>
    <mergeCell ref="H6064:I6065"/>
    <mergeCell ref="J6064:J6065"/>
    <mergeCell ref="F6085:G6086"/>
    <mergeCell ref="H6085:I6086"/>
    <mergeCell ref="J6085:J6086"/>
    <mergeCell ref="K6085:K6086"/>
    <mergeCell ref="L6085:L6086"/>
    <mergeCell ref="A6087:A6091"/>
    <mergeCell ref="F6087:G6087"/>
    <mergeCell ref="H6087:L6087"/>
    <mergeCell ref="B6088:B6089"/>
    <mergeCell ref="C6088:C6089"/>
    <mergeCell ref="A6082:A6086"/>
    <mergeCell ref="F6082:G6082"/>
    <mergeCell ref="H6082:L6082"/>
    <mergeCell ref="B6083:B6084"/>
    <mergeCell ref="C6083:C6084"/>
    <mergeCell ref="D6083:D6084"/>
    <mergeCell ref="E6083:E6084"/>
    <mergeCell ref="F6083:G6084"/>
    <mergeCell ref="H6083:I6083"/>
    <mergeCell ref="H6084:I6084"/>
    <mergeCell ref="J6078:J6079"/>
    <mergeCell ref="K6078:K6079"/>
    <mergeCell ref="L6078:L6079"/>
    <mergeCell ref="F6080:G6081"/>
    <mergeCell ref="H6080:I6081"/>
    <mergeCell ref="J6080:J6081"/>
    <mergeCell ref="K6080:K6081"/>
    <mergeCell ref="L6080:L6081"/>
    <mergeCell ref="A6076:A6081"/>
    <mergeCell ref="F6076:G6076"/>
    <mergeCell ref="H6076:L6076"/>
    <mergeCell ref="B6077:B6079"/>
    <mergeCell ref="C6077:C6079"/>
    <mergeCell ref="D6077:D6079"/>
    <mergeCell ref="E6077:E6079"/>
    <mergeCell ref="F6077:G6079"/>
    <mergeCell ref="H6077:I6077"/>
    <mergeCell ref="H6078:I6079"/>
    <mergeCell ref="F6096:G6097"/>
    <mergeCell ref="H6096:I6097"/>
    <mergeCell ref="J6096:J6097"/>
    <mergeCell ref="K6096:K6097"/>
    <mergeCell ref="L6096:L6097"/>
    <mergeCell ref="A6098:A6102"/>
    <mergeCell ref="F6098:G6098"/>
    <mergeCell ref="H6098:L6098"/>
    <mergeCell ref="B6099:B6100"/>
    <mergeCell ref="C6099:C6100"/>
    <mergeCell ref="F6093:G6095"/>
    <mergeCell ref="H6093:I6093"/>
    <mergeCell ref="H6094:I6095"/>
    <mergeCell ref="J6094:J6095"/>
    <mergeCell ref="K6094:K6095"/>
    <mergeCell ref="L6094:L6095"/>
    <mergeCell ref="J6090:J6091"/>
    <mergeCell ref="K6090:K6091"/>
    <mergeCell ref="L6090:L6091"/>
    <mergeCell ref="A6092:A6097"/>
    <mergeCell ref="F6092:G6092"/>
    <mergeCell ref="H6092:L6092"/>
    <mergeCell ref="B6093:B6095"/>
    <mergeCell ref="C6093:C6095"/>
    <mergeCell ref="D6093:D6095"/>
    <mergeCell ref="E6093:E6095"/>
    <mergeCell ref="D6088:D6089"/>
    <mergeCell ref="E6088:E6089"/>
    <mergeCell ref="F6088:G6089"/>
    <mergeCell ref="H6088:I6088"/>
    <mergeCell ref="H6089:I6089"/>
    <mergeCell ref="F6090:G6091"/>
    <mergeCell ref="H6090:I6091"/>
    <mergeCell ref="H6109:I6109"/>
    <mergeCell ref="H6110:I6110"/>
    <mergeCell ref="F6111:G6112"/>
    <mergeCell ref="H6111:I6112"/>
    <mergeCell ref="J6111:J6112"/>
    <mergeCell ref="K6111:K6112"/>
    <mergeCell ref="K6106:K6107"/>
    <mergeCell ref="L6106:L6107"/>
    <mergeCell ref="A6108:A6112"/>
    <mergeCell ref="F6108:G6108"/>
    <mergeCell ref="H6108:L6108"/>
    <mergeCell ref="B6109:B6110"/>
    <mergeCell ref="C6109:C6110"/>
    <mergeCell ref="D6109:D6110"/>
    <mergeCell ref="E6109:E6110"/>
    <mergeCell ref="F6109:G6110"/>
    <mergeCell ref="F6104:G6105"/>
    <mergeCell ref="H6104:I6104"/>
    <mergeCell ref="H6105:I6105"/>
    <mergeCell ref="F6106:G6107"/>
    <mergeCell ref="H6106:I6107"/>
    <mergeCell ref="J6106:J6107"/>
    <mergeCell ref="J6101:J6102"/>
    <mergeCell ref="K6101:K6102"/>
    <mergeCell ref="L6101:L6102"/>
    <mergeCell ref="A6103:A6107"/>
    <mergeCell ref="F6103:G6103"/>
    <mergeCell ref="H6103:L6103"/>
    <mergeCell ref="B6104:B6105"/>
    <mergeCell ref="C6104:C6105"/>
    <mergeCell ref="D6104:D6105"/>
    <mergeCell ref="E6104:E6105"/>
    <mergeCell ref="D6099:D6100"/>
    <mergeCell ref="E6099:E6100"/>
    <mergeCell ref="F6099:G6100"/>
    <mergeCell ref="H6099:I6099"/>
    <mergeCell ref="H6100:I6100"/>
    <mergeCell ref="F6101:G6102"/>
    <mergeCell ref="H6101:I6102"/>
    <mergeCell ref="F6121:G6122"/>
    <mergeCell ref="H6121:I6122"/>
    <mergeCell ref="J6121:J6122"/>
    <mergeCell ref="K6121:K6122"/>
    <mergeCell ref="L6121:L6122"/>
    <mergeCell ref="A6123:A6128"/>
    <mergeCell ref="F6123:G6123"/>
    <mergeCell ref="H6123:L6123"/>
    <mergeCell ref="B6124:B6126"/>
    <mergeCell ref="C6124:C6126"/>
    <mergeCell ref="A6118:A6122"/>
    <mergeCell ref="F6118:G6118"/>
    <mergeCell ref="H6118:L6118"/>
    <mergeCell ref="B6119:B6120"/>
    <mergeCell ref="C6119:C6120"/>
    <mergeCell ref="D6119:D6120"/>
    <mergeCell ref="E6119:E6120"/>
    <mergeCell ref="F6119:G6120"/>
    <mergeCell ref="H6119:I6119"/>
    <mergeCell ref="H6120:I6120"/>
    <mergeCell ref="H6115:I6115"/>
    <mergeCell ref="F6116:G6117"/>
    <mergeCell ref="H6116:I6117"/>
    <mergeCell ref="J6116:J6117"/>
    <mergeCell ref="K6116:K6117"/>
    <mergeCell ref="L6116:L6117"/>
    <mergeCell ref="L6111:L6112"/>
    <mergeCell ref="A6113:A6117"/>
    <mergeCell ref="F6113:G6113"/>
    <mergeCell ref="H6113:L6113"/>
    <mergeCell ref="B6114:B6115"/>
    <mergeCell ref="C6114:C6115"/>
    <mergeCell ref="D6114:D6115"/>
    <mergeCell ref="E6114:E6115"/>
    <mergeCell ref="F6114:G6115"/>
    <mergeCell ref="H6114:I6114"/>
    <mergeCell ref="F6132:G6133"/>
    <mergeCell ref="H6132:I6133"/>
    <mergeCell ref="J6132:J6133"/>
    <mergeCell ref="K6132:K6133"/>
    <mergeCell ref="L6132:L6133"/>
    <mergeCell ref="A6134:A6138"/>
    <mergeCell ref="F6134:G6134"/>
    <mergeCell ref="H6134:L6134"/>
    <mergeCell ref="B6135:B6136"/>
    <mergeCell ref="C6135:C6136"/>
    <mergeCell ref="A6129:A6133"/>
    <mergeCell ref="F6129:G6129"/>
    <mergeCell ref="H6129:L6129"/>
    <mergeCell ref="B6130:B6131"/>
    <mergeCell ref="C6130:C6131"/>
    <mergeCell ref="D6130:D6131"/>
    <mergeCell ref="E6130:E6131"/>
    <mergeCell ref="F6130:G6131"/>
    <mergeCell ref="H6130:I6130"/>
    <mergeCell ref="H6131:I6131"/>
    <mergeCell ref="K6125:K6126"/>
    <mergeCell ref="L6125:L6126"/>
    <mergeCell ref="F6127:G6128"/>
    <mergeCell ref="H6127:I6128"/>
    <mergeCell ref="J6127:J6128"/>
    <mergeCell ref="K6127:K6128"/>
    <mergeCell ref="L6127:L6128"/>
    <mergeCell ref="D6124:D6126"/>
    <mergeCell ref="E6124:E6126"/>
    <mergeCell ref="F6124:G6126"/>
    <mergeCell ref="H6124:I6124"/>
    <mergeCell ref="H6125:I6126"/>
    <mergeCell ref="J6125:J6126"/>
    <mergeCell ref="H6145:I6145"/>
    <mergeCell ref="H6146:I6146"/>
    <mergeCell ref="F6147:G6148"/>
    <mergeCell ref="H6147:I6148"/>
    <mergeCell ref="J6147:J6148"/>
    <mergeCell ref="K6147:K6148"/>
    <mergeCell ref="K6142:K6143"/>
    <mergeCell ref="L6142:L6143"/>
    <mergeCell ref="A6144:A6148"/>
    <mergeCell ref="F6144:G6144"/>
    <mergeCell ref="H6144:L6144"/>
    <mergeCell ref="B6145:B6146"/>
    <mergeCell ref="C6145:C6146"/>
    <mergeCell ref="D6145:D6146"/>
    <mergeCell ref="E6145:E6146"/>
    <mergeCell ref="F6145:G6146"/>
    <mergeCell ref="F6140:G6141"/>
    <mergeCell ref="H6140:I6140"/>
    <mergeCell ref="H6141:I6141"/>
    <mergeCell ref="F6142:G6143"/>
    <mergeCell ref="H6142:I6143"/>
    <mergeCell ref="J6142:J6143"/>
    <mergeCell ref="J6137:J6138"/>
    <mergeCell ref="K6137:K6138"/>
    <mergeCell ref="L6137:L6138"/>
    <mergeCell ref="A6139:A6143"/>
    <mergeCell ref="F6139:G6139"/>
    <mergeCell ref="H6139:L6139"/>
    <mergeCell ref="B6140:B6141"/>
    <mergeCell ref="C6140:C6141"/>
    <mergeCell ref="D6140:D6141"/>
    <mergeCell ref="E6140:E6141"/>
    <mergeCell ref="D6135:D6136"/>
    <mergeCell ref="E6135:E6136"/>
    <mergeCell ref="F6135:G6136"/>
    <mergeCell ref="H6135:I6135"/>
    <mergeCell ref="H6136:I6136"/>
    <mergeCell ref="F6137:G6138"/>
    <mergeCell ref="H6137:I6138"/>
    <mergeCell ref="F6157:G6158"/>
    <mergeCell ref="H6157:I6158"/>
    <mergeCell ref="J6157:J6158"/>
    <mergeCell ref="K6157:K6158"/>
    <mergeCell ref="L6157:L6158"/>
    <mergeCell ref="A6159:A6163"/>
    <mergeCell ref="F6159:G6159"/>
    <mergeCell ref="H6159:L6159"/>
    <mergeCell ref="B6160:B6161"/>
    <mergeCell ref="C6160:C6161"/>
    <mergeCell ref="A6154:A6158"/>
    <mergeCell ref="F6154:G6154"/>
    <mergeCell ref="H6154:L6154"/>
    <mergeCell ref="B6155:B6156"/>
    <mergeCell ref="C6155:C6156"/>
    <mergeCell ref="D6155:D6156"/>
    <mergeCell ref="E6155:E6156"/>
    <mergeCell ref="F6155:G6156"/>
    <mergeCell ref="H6155:I6155"/>
    <mergeCell ref="H6156:I6156"/>
    <mergeCell ref="H6151:I6151"/>
    <mergeCell ref="F6152:G6153"/>
    <mergeCell ref="H6152:I6153"/>
    <mergeCell ref="J6152:J6153"/>
    <mergeCell ref="K6152:K6153"/>
    <mergeCell ref="L6152:L6153"/>
    <mergeCell ref="L6147:L6148"/>
    <mergeCell ref="A6149:A6153"/>
    <mergeCell ref="F6149:G6149"/>
    <mergeCell ref="H6149:L6149"/>
    <mergeCell ref="B6150:B6151"/>
    <mergeCell ref="C6150:C6151"/>
    <mergeCell ref="D6150:D6151"/>
    <mergeCell ref="E6150:E6151"/>
    <mergeCell ref="F6150:G6151"/>
    <mergeCell ref="H6150:I6150"/>
    <mergeCell ref="F6168:G6169"/>
    <mergeCell ref="H6168:I6169"/>
    <mergeCell ref="J6168:J6169"/>
    <mergeCell ref="K6168:K6169"/>
    <mergeCell ref="L6168:L6169"/>
    <mergeCell ref="A6170:A6174"/>
    <mergeCell ref="F6170:G6170"/>
    <mergeCell ref="H6170:L6170"/>
    <mergeCell ref="B6171:B6172"/>
    <mergeCell ref="C6171:C6172"/>
    <mergeCell ref="F6165:G6167"/>
    <mergeCell ref="H6165:I6165"/>
    <mergeCell ref="H6166:I6167"/>
    <mergeCell ref="J6166:J6167"/>
    <mergeCell ref="K6166:K6167"/>
    <mergeCell ref="L6166:L6167"/>
    <mergeCell ref="J6162:J6163"/>
    <mergeCell ref="K6162:K6163"/>
    <mergeCell ref="L6162:L6163"/>
    <mergeCell ref="A6164:A6169"/>
    <mergeCell ref="F6164:G6164"/>
    <mergeCell ref="H6164:L6164"/>
    <mergeCell ref="B6165:B6167"/>
    <mergeCell ref="C6165:C6167"/>
    <mergeCell ref="D6165:D6167"/>
    <mergeCell ref="E6165:E6167"/>
    <mergeCell ref="D6160:D6161"/>
    <mergeCell ref="E6160:E6161"/>
    <mergeCell ref="F6160:G6161"/>
    <mergeCell ref="H6160:I6160"/>
    <mergeCell ref="H6161:I6161"/>
    <mergeCell ref="F6162:G6163"/>
    <mergeCell ref="H6162:I6163"/>
    <mergeCell ref="F6179:G6180"/>
    <mergeCell ref="H6179:I6180"/>
    <mergeCell ref="J6179:J6180"/>
    <mergeCell ref="K6179:K6180"/>
    <mergeCell ref="L6179:L6180"/>
    <mergeCell ref="A6181:A6185"/>
    <mergeCell ref="F6181:G6181"/>
    <mergeCell ref="H6181:L6181"/>
    <mergeCell ref="B6182:B6183"/>
    <mergeCell ref="C6182:C6183"/>
    <mergeCell ref="F6176:G6178"/>
    <mergeCell ref="H6176:I6176"/>
    <mergeCell ref="H6177:I6178"/>
    <mergeCell ref="J6177:J6178"/>
    <mergeCell ref="K6177:K6178"/>
    <mergeCell ref="L6177:L6178"/>
    <mergeCell ref="J6173:J6174"/>
    <mergeCell ref="K6173:K6174"/>
    <mergeCell ref="L6173:L6174"/>
    <mergeCell ref="A6175:A6180"/>
    <mergeCell ref="F6175:G6175"/>
    <mergeCell ref="H6175:L6175"/>
    <mergeCell ref="B6176:B6178"/>
    <mergeCell ref="C6176:C6178"/>
    <mergeCell ref="D6176:D6178"/>
    <mergeCell ref="E6176:E6178"/>
    <mergeCell ref="D6171:D6172"/>
    <mergeCell ref="E6171:E6172"/>
    <mergeCell ref="F6171:G6172"/>
    <mergeCell ref="H6171:I6171"/>
    <mergeCell ref="H6172:I6172"/>
    <mergeCell ref="F6173:G6174"/>
    <mergeCell ref="H6173:I6174"/>
    <mergeCell ref="H6192:I6192"/>
    <mergeCell ref="H6193:I6193"/>
    <mergeCell ref="F6194:G6195"/>
    <mergeCell ref="H6194:I6195"/>
    <mergeCell ref="J6194:J6195"/>
    <mergeCell ref="K6194:K6195"/>
    <mergeCell ref="K6189:K6190"/>
    <mergeCell ref="L6189:L6190"/>
    <mergeCell ref="A6191:A6195"/>
    <mergeCell ref="F6191:G6191"/>
    <mergeCell ref="H6191:L6191"/>
    <mergeCell ref="B6192:B6193"/>
    <mergeCell ref="C6192:C6193"/>
    <mergeCell ref="D6192:D6193"/>
    <mergeCell ref="E6192:E6193"/>
    <mergeCell ref="F6192:G6193"/>
    <mergeCell ref="F6187:G6188"/>
    <mergeCell ref="H6187:I6187"/>
    <mergeCell ref="H6188:I6188"/>
    <mergeCell ref="F6189:G6190"/>
    <mergeCell ref="H6189:I6190"/>
    <mergeCell ref="J6189:J6190"/>
    <mergeCell ref="J6184:J6185"/>
    <mergeCell ref="K6184:K6185"/>
    <mergeCell ref="L6184:L6185"/>
    <mergeCell ref="A6186:A6190"/>
    <mergeCell ref="F6186:G6186"/>
    <mergeCell ref="H6186:L6186"/>
    <mergeCell ref="B6187:B6188"/>
    <mergeCell ref="C6187:C6188"/>
    <mergeCell ref="D6187:D6188"/>
    <mergeCell ref="E6187:E6188"/>
    <mergeCell ref="D6182:D6183"/>
    <mergeCell ref="E6182:E6183"/>
    <mergeCell ref="F6182:G6183"/>
    <mergeCell ref="H6182:I6182"/>
    <mergeCell ref="H6183:I6183"/>
    <mergeCell ref="F6184:G6185"/>
    <mergeCell ref="H6184:I6185"/>
    <mergeCell ref="J6203:J6204"/>
    <mergeCell ref="K6203:K6204"/>
    <mergeCell ref="L6203:L6204"/>
    <mergeCell ref="F6205:G6206"/>
    <mergeCell ref="H6205:I6206"/>
    <mergeCell ref="J6205:J6206"/>
    <mergeCell ref="K6205:K6206"/>
    <mergeCell ref="L6205:L6206"/>
    <mergeCell ref="A6201:A6206"/>
    <mergeCell ref="F6201:G6201"/>
    <mergeCell ref="H6201:L6201"/>
    <mergeCell ref="B6202:B6204"/>
    <mergeCell ref="C6202:C6204"/>
    <mergeCell ref="D6202:D6204"/>
    <mergeCell ref="E6202:E6204"/>
    <mergeCell ref="F6202:G6204"/>
    <mergeCell ref="H6202:I6202"/>
    <mergeCell ref="H6203:I6204"/>
    <mergeCell ref="H6198:I6198"/>
    <mergeCell ref="F6199:G6200"/>
    <mergeCell ref="H6199:I6200"/>
    <mergeCell ref="J6199:J6200"/>
    <mergeCell ref="K6199:K6200"/>
    <mergeCell ref="L6199:L6200"/>
    <mergeCell ref="L6194:L6195"/>
    <mergeCell ref="A6196:A6200"/>
    <mergeCell ref="F6196:G6196"/>
    <mergeCell ref="H6196:L6196"/>
    <mergeCell ref="B6197:B6198"/>
    <mergeCell ref="C6197:C6198"/>
    <mergeCell ref="D6197:D6198"/>
    <mergeCell ref="E6197:E6198"/>
    <mergeCell ref="F6197:G6198"/>
    <mergeCell ref="H6197:I6197"/>
    <mergeCell ref="J6216:J6217"/>
    <mergeCell ref="K6216:K6217"/>
    <mergeCell ref="L6216:L6217"/>
    <mergeCell ref="F6218:G6219"/>
    <mergeCell ref="H6218:I6219"/>
    <mergeCell ref="J6218:J6219"/>
    <mergeCell ref="K6218:K6219"/>
    <mergeCell ref="L6218:L6219"/>
    <mergeCell ref="A6214:A6219"/>
    <mergeCell ref="F6214:G6214"/>
    <mergeCell ref="H6214:L6214"/>
    <mergeCell ref="B6215:B6217"/>
    <mergeCell ref="C6215:C6217"/>
    <mergeCell ref="D6215:D6217"/>
    <mergeCell ref="E6215:E6217"/>
    <mergeCell ref="F6215:G6217"/>
    <mergeCell ref="H6215:I6215"/>
    <mergeCell ref="H6216:I6217"/>
    <mergeCell ref="J6209:J6211"/>
    <mergeCell ref="K6209:K6211"/>
    <mergeCell ref="L6209:L6211"/>
    <mergeCell ref="F6212:G6213"/>
    <mergeCell ref="H6212:I6213"/>
    <mergeCell ref="J6212:J6213"/>
    <mergeCell ref="K6212:K6213"/>
    <mergeCell ref="L6212:L6213"/>
    <mergeCell ref="A6207:A6213"/>
    <mergeCell ref="F6207:G6207"/>
    <mergeCell ref="H6207:L6207"/>
    <mergeCell ref="B6208:B6211"/>
    <mergeCell ref="C6208:C6211"/>
    <mergeCell ref="D6208:D6211"/>
    <mergeCell ref="E6208:E6211"/>
    <mergeCell ref="F6208:G6211"/>
    <mergeCell ref="H6208:I6208"/>
    <mergeCell ref="H6209:I6211"/>
    <mergeCell ref="J6228:J6229"/>
    <mergeCell ref="K6228:K6229"/>
    <mergeCell ref="L6228:L6229"/>
    <mergeCell ref="F6230:G6231"/>
    <mergeCell ref="H6230:I6231"/>
    <mergeCell ref="J6230:J6231"/>
    <mergeCell ref="K6230:K6231"/>
    <mergeCell ref="L6230:L6231"/>
    <mergeCell ref="A6226:A6231"/>
    <mergeCell ref="F6226:G6226"/>
    <mergeCell ref="H6226:L6226"/>
    <mergeCell ref="B6227:B6229"/>
    <mergeCell ref="C6227:C6229"/>
    <mergeCell ref="D6227:D6229"/>
    <mergeCell ref="E6227:E6229"/>
    <mergeCell ref="F6227:G6229"/>
    <mergeCell ref="H6227:I6227"/>
    <mergeCell ref="H6228:I6229"/>
    <mergeCell ref="J6222:J6223"/>
    <mergeCell ref="K6222:K6223"/>
    <mergeCell ref="L6222:L6223"/>
    <mergeCell ref="F6224:G6225"/>
    <mergeCell ref="H6224:I6225"/>
    <mergeCell ref="J6224:J6225"/>
    <mergeCell ref="K6224:K6225"/>
    <mergeCell ref="L6224:L6225"/>
    <mergeCell ref="A6220:A6225"/>
    <mergeCell ref="F6220:G6220"/>
    <mergeCell ref="H6220:L6220"/>
    <mergeCell ref="B6221:B6223"/>
    <mergeCell ref="C6221:C6223"/>
    <mergeCell ref="D6221:D6223"/>
    <mergeCell ref="E6221:E6223"/>
    <mergeCell ref="F6221:G6223"/>
    <mergeCell ref="H6221:I6221"/>
    <mergeCell ref="H6222:I6223"/>
    <mergeCell ref="J6240:J6241"/>
    <mergeCell ref="K6240:K6241"/>
    <mergeCell ref="L6240:L6241"/>
    <mergeCell ref="F6242:G6243"/>
    <mergeCell ref="H6242:I6243"/>
    <mergeCell ref="J6242:J6243"/>
    <mergeCell ref="K6242:K6243"/>
    <mergeCell ref="L6242:L6243"/>
    <mergeCell ref="A6238:A6243"/>
    <mergeCell ref="F6238:G6238"/>
    <mergeCell ref="H6238:L6238"/>
    <mergeCell ref="B6239:B6241"/>
    <mergeCell ref="C6239:C6241"/>
    <mergeCell ref="D6239:D6241"/>
    <mergeCell ref="E6239:E6241"/>
    <mergeCell ref="F6239:G6241"/>
    <mergeCell ref="H6239:I6239"/>
    <mergeCell ref="H6240:I6241"/>
    <mergeCell ref="J6234:J6235"/>
    <mergeCell ref="K6234:K6235"/>
    <mergeCell ref="L6234:L6235"/>
    <mergeCell ref="F6236:G6237"/>
    <mergeCell ref="H6236:I6237"/>
    <mergeCell ref="J6236:J6237"/>
    <mergeCell ref="K6236:K6237"/>
    <mergeCell ref="L6236:L6237"/>
    <mergeCell ref="A6232:A6237"/>
    <mergeCell ref="F6232:G6232"/>
    <mergeCell ref="H6232:L6232"/>
    <mergeCell ref="B6233:B6235"/>
    <mergeCell ref="C6233:C6235"/>
    <mergeCell ref="D6233:D6235"/>
    <mergeCell ref="E6233:E6235"/>
    <mergeCell ref="F6233:G6235"/>
    <mergeCell ref="H6233:I6233"/>
    <mergeCell ref="H6234:I6235"/>
    <mergeCell ref="K6251:K6252"/>
    <mergeCell ref="L6251:L6252"/>
    <mergeCell ref="F6253:G6254"/>
    <mergeCell ref="H6253:I6254"/>
    <mergeCell ref="J6253:J6254"/>
    <mergeCell ref="K6253:K6254"/>
    <mergeCell ref="L6253:L6254"/>
    <mergeCell ref="D6250:D6252"/>
    <mergeCell ref="E6250:E6252"/>
    <mergeCell ref="F6250:G6252"/>
    <mergeCell ref="H6250:I6250"/>
    <mergeCell ref="H6251:I6252"/>
    <mergeCell ref="J6251:J6252"/>
    <mergeCell ref="F6247:G6248"/>
    <mergeCell ref="H6247:I6248"/>
    <mergeCell ref="J6247:J6248"/>
    <mergeCell ref="K6247:K6248"/>
    <mergeCell ref="L6247:L6248"/>
    <mergeCell ref="A6249:A6254"/>
    <mergeCell ref="F6249:G6249"/>
    <mergeCell ref="H6249:L6249"/>
    <mergeCell ref="B6250:B6252"/>
    <mergeCell ref="C6250:C6252"/>
    <mergeCell ref="A6244:A6248"/>
    <mergeCell ref="F6244:G6244"/>
    <mergeCell ref="H6244:L6244"/>
    <mergeCell ref="B6245:B6246"/>
    <mergeCell ref="C6245:C6246"/>
    <mergeCell ref="D6245:D6246"/>
    <mergeCell ref="E6245:E6246"/>
    <mergeCell ref="F6245:G6246"/>
    <mergeCell ref="H6245:I6245"/>
    <mergeCell ref="H6246:I6246"/>
    <mergeCell ref="F6266:G6267"/>
    <mergeCell ref="H6266:I6266"/>
    <mergeCell ref="H6267:I6267"/>
    <mergeCell ref="F6268:G6269"/>
    <mergeCell ref="H6268:I6269"/>
    <mergeCell ref="J6268:J6269"/>
    <mergeCell ref="J6263:J6264"/>
    <mergeCell ref="K6263:K6264"/>
    <mergeCell ref="L6263:L6264"/>
    <mergeCell ref="A6265:A6269"/>
    <mergeCell ref="F6265:G6265"/>
    <mergeCell ref="H6265:L6265"/>
    <mergeCell ref="B6266:B6267"/>
    <mergeCell ref="C6266:C6267"/>
    <mergeCell ref="D6266:D6267"/>
    <mergeCell ref="E6266:E6267"/>
    <mergeCell ref="D6261:D6262"/>
    <mergeCell ref="E6261:E6262"/>
    <mergeCell ref="F6261:G6262"/>
    <mergeCell ref="H6261:I6261"/>
    <mergeCell ref="H6262:I6262"/>
    <mergeCell ref="F6263:G6264"/>
    <mergeCell ref="H6263:I6264"/>
    <mergeCell ref="F6258:G6259"/>
    <mergeCell ref="H6258:I6259"/>
    <mergeCell ref="J6258:J6259"/>
    <mergeCell ref="K6258:K6259"/>
    <mergeCell ref="L6258:L6259"/>
    <mergeCell ref="A6260:A6264"/>
    <mergeCell ref="F6260:G6260"/>
    <mergeCell ref="H6260:L6260"/>
    <mergeCell ref="B6261:B6262"/>
    <mergeCell ref="C6261:C6262"/>
    <mergeCell ref="A6255:A6259"/>
    <mergeCell ref="F6255:G6255"/>
    <mergeCell ref="H6255:L6255"/>
    <mergeCell ref="B6256:B6257"/>
    <mergeCell ref="C6256:C6257"/>
    <mergeCell ref="D6256:D6257"/>
    <mergeCell ref="E6256:E6257"/>
    <mergeCell ref="F6256:G6257"/>
    <mergeCell ref="H6256:I6256"/>
    <mergeCell ref="H6257:I6257"/>
    <mergeCell ref="H6277:I6278"/>
    <mergeCell ref="J6277:J6278"/>
    <mergeCell ref="K6277:K6278"/>
    <mergeCell ref="L6277:L6278"/>
    <mergeCell ref="F6279:G6280"/>
    <mergeCell ref="H6279:I6280"/>
    <mergeCell ref="J6279:J6280"/>
    <mergeCell ref="K6279:K6280"/>
    <mergeCell ref="L6279:L6280"/>
    <mergeCell ref="L6273:L6274"/>
    <mergeCell ref="A6275:A6280"/>
    <mergeCell ref="F6275:G6275"/>
    <mergeCell ref="H6275:L6275"/>
    <mergeCell ref="B6276:B6278"/>
    <mergeCell ref="C6276:C6278"/>
    <mergeCell ref="D6276:D6278"/>
    <mergeCell ref="E6276:E6278"/>
    <mergeCell ref="F6276:G6278"/>
    <mergeCell ref="H6276:I6276"/>
    <mergeCell ref="H6271:I6271"/>
    <mergeCell ref="H6272:I6272"/>
    <mergeCell ref="F6273:G6274"/>
    <mergeCell ref="H6273:I6274"/>
    <mergeCell ref="J6273:J6274"/>
    <mergeCell ref="K6273:K6274"/>
    <mergeCell ref="K6268:K6269"/>
    <mergeCell ref="L6268:L6269"/>
    <mergeCell ref="A6270:A6274"/>
    <mergeCell ref="F6270:G6270"/>
    <mergeCell ref="H6270:L6270"/>
    <mergeCell ref="B6271:B6272"/>
    <mergeCell ref="C6271:C6272"/>
    <mergeCell ref="D6271:D6272"/>
    <mergeCell ref="E6271:E6272"/>
    <mergeCell ref="F6271:G6272"/>
    <mergeCell ref="K6288:K6289"/>
    <mergeCell ref="L6288:L6289"/>
    <mergeCell ref="F6290:G6291"/>
    <mergeCell ref="H6290:I6291"/>
    <mergeCell ref="J6290:J6291"/>
    <mergeCell ref="K6290:K6291"/>
    <mergeCell ref="L6290:L6291"/>
    <mergeCell ref="D6287:D6289"/>
    <mergeCell ref="E6287:E6289"/>
    <mergeCell ref="F6287:G6289"/>
    <mergeCell ref="H6287:I6287"/>
    <mergeCell ref="H6288:I6289"/>
    <mergeCell ref="J6288:J6289"/>
    <mergeCell ref="F6284:G6285"/>
    <mergeCell ref="H6284:I6285"/>
    <mergeCell ref="J6284:J6285"/>
    <mergeCell ref="K6284:K6285"/>
    <mergeCell ref="L6284:L6285"/>
    <mergeCell ref="A6286:A6291"/>
    <mergeCell ref="F6286:G6286"/>
    <mergeCell ref="H6286:L6286"/>
    <mergeCell ref="B6287:B6289"/>
    <mergeCell ref="C6287:C6289"/>
    <mergeCell ref="A6281:A6285"/>
    <mergeCell ref="F6281:G6281"/>
    <mergeCell ref="H6281:L6281"/>
    <mergeCell ref="B6282:B6283"/>
    <mergeCell ref="C6282:C6283"/>
    <mergeCell ref="D6282:D6283"/>
    <mergeCell ref="E6282:E6283"/>
    <mergeCell ref="F6282:G6283"/>
    <mergeCell ref="H6282:I6282"/>
    <mergeCell ref="H6283:I6283"/>
    <mergeCell ref="F6301:G6302"/>
    <mergeCell ref="H6301:I6302"/>
    <mergeCell ref="J6301:J6302"/>
    <mergeCell ref="K6301:K6302"/>
    <mergeCell ref="L6301:L6302"/>
    <mergeCell ref="A6303:A6307"/>
    <mergeCell ref="F6303:G6303"/>
    <mergeCell ref="H6303:L6303"/>
    <mergeCell ref="B6304:B6305"/>
    <mergeCell ref="C6304:C6305"/>
    <mergeCell ref="A6298:A6302"/>
    <mergeCell ref="F6298:G6298"/>
    <mergeCell ref="H6298:L6298"/>
    <mergeCell ref="B6299:B6300"/>
    <mergeCell ref="C6299:C6300"/>
    <mergeCell ref="D6299:D6300"/>
    <mergeCell ref="E6299:E6300"/>
    <mergeCell ref="F6299:G6300"/>
    <mergeCell ref="H6299:I6299"/>
    <mergeCell ref="H6300:I6300"/>
    <mergeCell ref="J6294:J6295"/>
    <mergeCell ref="K6294:K6295"/>
    <mergeCell ref="L6294:L6295"/>
    <mergeCell ref="F6296:G6297"/>
    <mergeCell ref="H6296:I6297"/>
    <mergeCell ref="J6296:J6297"/>
    <mergeCell ref="K6296:K6297"/>
    <mergeCell ref="L6296:L6297"/>
    <mergeCell ref="A6292:A6297"/>
    <mergeCell ref="F6292:G6292"/>
    <mergeCell ref="H6292:L6292"/>
    <mergeCell ref="B6293:B6295"/>
    <mergeCell ref="C6293:C6295"/>
    <mergeCell ref="D6293:D6295"/>
    <mergeCell ref="E6293:E6295"/>
    <mergeCell ref="F6293:G6295"/>
    <mergeCell ref="H6293:I6293"/>
    <mergeCell ref="H6294:I6295"/>
    <mergeCell ref="H6314:I6314"/>
    <mergeCell ref="H6315:I6315"/>
    <mergeCell ref="F6316:G6317"/>
    <mergeCell ref="H6316:I6317"/>
    <mergeCell ref="J6316:J6317"/>
    <mergeCell ref="K6316:K6317"/>
    <mergeCell ref="K6311:K6312"/>
    <mergeCell ref="L6311:L6312"/>
    <mergeCell ref="A6313:A6317"/>
    <mergeCell ref="F6313:G6313"/>
    <mergeCell ref="H6313:L6313"/>
    <mergeCell ref="B6314:B6315"/>
    <mergeCell ref="C6314:C6315"/>
    <mergeCell ref="D6314:D6315"/>
    <mergeCell ref="E6314:E6315"/>
    <mergeCell ref="F6314:G6315"/>
    <mergeCell ref="F6309:G6310"/>
    <mergeCell ref="H6309:I6309"/>
    <mergeCell ref="H6310:I6310"/>
    <mergeCell ref="F6311:G6312"/>
    <mergeCell ref="H6311:I6312"/>
    <mergeCell ref="J6311:J6312"/>
    <mergeCell ref="J6306:J6307"/>
    <mergeCell ref="K6306:K6307"/>
    <mergeCell ref="L6306:L6307"/>
    <mergeCell ref="A6308:A6312"/>
    <mergeCell ref="F6308:G6308"/>
    <mergeCell ref="H6308:L6308"/>
    <mergeCell ref="B6309:B6310"/>
    <mergeCell ref="C6309:C6310"/>
    <mergeCell ref="D6309:D6310"/>
    <mergeCell ref="E6309:E6310"/>
    <mergeCell ref="D6304:D6305"/>
    <mergeCell ref="E6304:E6305"/>
    <mergeCell ref="F6304:G6305"/>
    <mergeCell ref="H6304:I6304"/>
    <mergeCell ref="H6305:I6305"/>
    <mergeCell ref="F6306:G6307"/>
    <mergeCell ref="H6306:I6307"/>
    <mergeCell ref="F6326:G6327"/>
    <mergeCell ref="H6326:I6327"/>
    <mergeCell ref="J6326:J6327"/>
    <mergeCell ref="K6326:K6327"/>
    <mergeCell ref="L6326:L6327"/>
    <mergeCell ref="A6328:A6332"/>
    <mergeCell ref="F6328:G6328"/>
    <mergeCell ref="H6328:L6328"/>
    <mergeCell ref="B6329:B6330"/>
    <mergeCell ref="C6329:C6330"/>
    <mergeCell ref="A6323:A6327"/>
    <mergeCell ref="F6323:G6323"/>
    <mergeCell ref="H6323:L6323"/>
    <mergeCell ref="B6324:B6325"/>
    <mergeCell ref="C6324:C6325"/>
    <mergeCell ref="D6324:D6325"/>
    <mergeCell ref="E6324:E6325"/>
    <mergeCell ref="F6324:G6325"/>
    <mergeCell ref="H6324:I6324"/>
    <mergeCell ref="H6325:I6325"/>
    <mergeCell ref="H6320:I6320"/>
    <mergeCell ref="F6321:G6322"/>
    <mergeCell ref="H6321:I6322"/>
    <mergeCell ref="J6321:J6322"/>
    <mergeCell ref="K6321:K6322"/>
    <mergeCell ref="L6321:L6322"/>
    <mergeCell ref="L6316:L6317"/>
    <mergeCell ref="A6318:A6322"/>
    <mergeCell ref="F6318:G6318"/>
    <mergeCell ref="H6318:L6318"/>
    <mergeCell ref="B6319:B6320"/>
    <mergeCell ref="C6319:C6320"/>
    <mergeCell ref="D6319:D6320"/>
    <mergeCell ref="E6319:E6320"/>
    <mergeCell ref="F6319:G6320"/>
    <mergeCell ref="H6319:I6319"/>
    <mergeCell ref="H6339:I6339"/>
    <mergeCell ref="H6340:I6340"/>
    <mergeCell ref="F6341:G6342"/>
    <mergeCell ref="H6341:I6342"/>
    <mergeCell ref="J6341:J6342"/>
    <mergeCell ref="K6341:K6342"/>
    <mergeCell ref="K6336:K6337"/>
    <mergeCell ref="L6336:L6337"/>
    <mergeCell ref="A6338:A6342"/>
    <mergeCell ref="F6338:G6338"/>
    <mergeCell ref="H6338:L6338"/>
    <mergeCell ref="B6339:B6340"/>
    <mergeCell ref="C6339:C6340"/>
    <mergeCell ref="D6339:D6340"/>
    <mergeCell ref="E6339:E6340"/>
    <mergeCell ref="F6339:G6340"/>
    <mergeCell ref="F6334:G6335"/>
    <mergeCell ref="H6334:I6334"/>
    <mergeCell ref="H6335:I6335"/>
    <mergeCell ref="F6336:G6337"/>
    <mergeCell ref="H6336:I6337"/>
    <mergeCell ref="J6336:J6337"/>
    <mergeCell ref="J6331:J6332"/>
    <mergeCell ref="K6331:K6332"/>
    <mergeCell ref="L6331:L6332"/>
    <mergeCell ref="A6333:A6337"/>
    <mergeCell ref="F6333:G6333"/>
    <mergeCell ref="H6333:L6333"/>
    <mergeCell ref="B6334:B6335"/>
    <mergeCell ref="C6334:C6335"/>
    <mergeCell ref="D6334:D6335"/>
    <mergeCell ref="E6334:E6335"/>
    <mergeCell ref="D6329:D6330"/>
    <mergeCell ref="E6329:E6330"/>
    <mergeCell ref="F6329:G6330"/>
    <mergeCell ref="H6329:I6329"/>
    <mergeCell ref="H6330:I6330"/>
    <mergeCell ref="F6331:G6332"/>
    <mergeCell ref="H6331:I6332"/>
    <mergeCell ref="J6351:J6352"/>
    <mergeCell ref="K6351:K6352"/>
    <mergeCell ref="L6351:L6352"/>
    <mergeCell ref="F6353:G6354"/>
    <mergeCell ref="H6353:I6354"/>
    <mergeCell ref="J6353:J6354"/>
    <mergeCell ref="K6353:K6354"/>
    <mergeCell ref="L6353:L6354"/>
    <mergeCell ref="A6349:A6354"/>
    <mergeCell ref="F6349:G6349"/>
    <mergeCell ref="H6349:L6349"/>
    <mergeCell ref="B6350:B6352"/>
    <mergeCell ref="C6350:C6352"/>
    <mergeCell ref="D6350:D6352"/>
    <mergeCell ref="E6350:E6352"/>
    <mergeCell ref="F6350:G6352"/>
    <mergeCell ref="H6350:I6350"/>
    <mergeCell ref="H6351:I6352"/>
    <mergeCell ref="H6345:I6346"/>
    <mergeCell ref="J6345:J6346"/>
    <mergeCell ref="K6345:K6346"/>
    <mergeCell ref="L6345:L6346"/>
    <mergeCell ref="F6347:G6348"/>
    <mergeCell ref="H6347:I6348"/>
    <mergeCell ref="J6347:J6348"/>
    <mergeCell ref="K6347:K6348"/>
    <mergeCell ref="L6347:L6348"/>
    <mergeCell ref="L6341:L6342"/>
    <mergeCell ref="A6343:A6348"/>
    <mergeCell ref="F6343:G6343"/>
    <mergeCell ref="H6343:L6343"/>
    <mergeCell ref="B6344:B6346"/>
    <mergeCell ref="C6344:C6346"/>
    <mergeCell ref="D6344:D6346"/>
    <mergeCell ref="E6344:E6346"/>
    <mergeCell ref="F6344:G6346"/>
    <mergeCell ref="H6344:I6344"/>
    <mergeCell ref="J6368:J6370"/>
    <mergeCell ref="K6368:K6370"/>
    <mergeCell ref="L6368:L6370"/>
    <mergeCell ref="F6371:G6372"/>
    <mergeCell ref="H6371:I6372"/>
    <mergeCell ref="J6371:J6372"/>
    <mergeCell ref="K6371:K6372"/>
    <mergeCell ref="L6371:L6372"/>
    <mergeCell ref="A6366:A6372"/>
    <mergeCell ref="F6366:G6366"/>
    <mergeCell ref="H6366:L6366"/>
    <mergeCell ref="B6367:B6370"/>
    <mergeCell ref="C6367:C6370"/>
    <mergeCell ref="D6367:D6370"/>
    <mergeCell ref="E6367:E6370"/>
    <mergeCell ref="F6367:G6370"/>
    <mergeCell ref="H6367:I6367"/>
    <mergeCell ref="H6368:I6370"/>
    <mergeCell ref="K6362:K6363"/>
    <mergeCell ref="L6362:L6363"/>
    <mergeCell ref="F6364:G6365"/>
    <mergeCell ref="H6364:I6365"/>
    <mergeCell ref="J6364:J6365"/>
    <mergeCell ref="K6364:K6365"/>
    <mergeCell ref="L6364:L6365"/>
    <mergeCell ref="D6361:D6363"/>
    <mergeCell ref="E6361:E6363"/>
    <mergeCell ref="F6361:G6363"/>
    <mergeCell ref="H6361:I6361"/>
    <mergeCell ref="H6362:I6363"/>
    <mergeCell ref="J6362:J6363"/>
    <mergeCell ref="F6358:G6359"/>
    <mergeCell ref="H6358:I6359"/>
    <mergeCell ref="J6358:J6359"/>
    <mergeCell ref="K6358:K6359"/>
    <mergeCell ref="L6358:L6359"/>
    <mergeCell ref="A6360:A6365"/>
    <mergeCell ref="F6360:G6360"/>
    <mergeCell ref="H6360:L6360"/>
    <mergeCell ref="B6361:B6363"/>
    <mergeCell ref="C6361:C6363"/>
    <mergeCell ref="A6355:A6359"/>
    <mergeCell ref="F6355:G6355"/>
    <mergeCell ref="H6355:L6355"/>
    <mergeCell ref="B6356:B6357"/>
    <mergeCell ref="C6356:C6357"/>
    <mergeCell ref="D6356:D6357"/>
    <mergeCell ref="E6356:E6357"/>
    <mergeCell ref="F6356:G6357"/>
    <mergeCell ref="H6356:I6356"/>
    <mergeCell ref="H6357:I6357"/>
    <mergeCell ref="J6386:J6387"/>
    <mergeCell ref="K6386:K6387"/>
    <mergeCell ref="L6386:L6387"/>
    <mergeCell ref="F6388:G6389"/>
    <mergeCell ref="H6388:I6389"/>
    <mergeCell ref="J6388:J6389"/>
    <mergeCell ref="K6388:K6389"/>
    <mergeCell ref="L6388:L6389"/>
    <mergeCell ref="A6384:A6389"/>
    <mergeCell ref="F6384:G6384"/>
    <mergeCell ref="H6384:L6384"/>
    <mergeCell ref="B6385:B6387"/>
    <mergeCell ref="C6385:C6387"/>
    <mergeCell ref="D6385:D6387"/>
    <mergeCell ref="E6385:E6387"/>
    <mergeCell ref="F6385:G6387"/>
    <mergeCell ref="H6385:I6385"/>
    <mergeCell ref="H6386:I6387"/>
    <mergeCell ref="K6380:K6381"/>
    <mergeCell ref="L6380:L6381"/>
    <mergeCell ref="F6382:G6383"/>
    <mergeCell ref="H6382:I6383"/>
    <mergeCell ref="J6382:J6383"/>
    <mergeCell ref="K6382:K6383"/>
    <mergeCell ref="L6382:L6383"/>
    <mergeCell ref="D6379:D6381"/>
    <mergeCell ref="E6379:E6381"/>
    <mergeCell ref="F6379:G6381"/>
    <mergeCell ref="H6379:I6379"/>
    <mergeCell ref="H6380:I6381"/>
    <mergeCell ref="J6380:J6381"/>
    <mergeCell ref="F6376:G6377"/>
    <mergeCell ref="H6376:I6377"/>
    <mergeCell ref="J6376:J6377"/>
    <mergeCell ref="K6376:K6377"/>
    <mergeCell ref="L6376:L6377"/>
    <mergeCell ref="A6378:A6383"/>
    <mergeCell ref="F6378:G6378"/>
    <mergeCell ref="H6378:L6378"/>
    <mergeCell ref="B6379:B6381"/>
    <mergeCell ref="C6379:C6381"/>
    <mergeCell ref="A6373:A6377"/>
    <mergeCell ref="F6373:G6373"/>
    <mergeCell ref="H6373:L6373"/>
    <mergeCell ref="B6374:B6375"/>
    <mergeCell ref="C6374:C6375"/>
    <mergeCell ref="D6374:D6375"/>
    <mergeCell ref="E6374:E6375"/>
    <mergeCell ref="F6374:G6375"/>
    <mergeCell ref="H6374:I6374"/>
    <mergeCell ref="H6375:I6375"/>
    <mergeCell ref="F6401:G6402"/>
    <mergeCell ref="H6401:I6401"/>
    <mergeCell ref="H6402:I6402"/>
    <mergeCell ref="F6403:G6404"/>
    <mergeCell ref="H6403:I6404"/>
    <mergeCell ref="J6403:J6404"/>
    <mergeCell ref="J6398:J6399"/>
    <mergeCell ref="K6398:K6399"/>
    <mergeCell ref="L6398:L6399"/>
    <mergeCell ref="A6400:A6404"/>
    <mergeCell ref="F6400:G6400"/>
    <mergeCell ref="H6400:L6400"/>
    <mergeCell ref="B6401:B6402"/>
    <mergeCell ref="C6401:C6402"/>
    <mergeCell ref="D6401:D6402"/>
    <mergeCell ref="E6401:E6402"/>
    <mergeCell ref="D6396:D6397"/>
    <mergeCell ref="E6396:E6397"/>
    <mergeCell ref="F6396:G6397"/>
    <mergeCell ref="H6396:I6396"/>
    <mergeCell ref="H6397:I6397"/>
    <mergeCell ref="F6398:G6399"/>
    <mergeCell ref="H6398:I6399"/>
    <mergeCell ref="F6393:G6394"/>
    <mergeCell ref="H6393:I6394"/>
    <mergeCell ref="J6393:J6394"/>
    <mergeCell ref="K6393:K6394"/>
    <mergeCell ref="L6393:L6394"/>
    <mergeCell ref="A6395:A6399"/>
    <mergeCell ref="F6395:G6395"/>
    <mergeCell ref="H6395:L6395"/>
    <mergeCell ref="B6396:B6397"/>
    <mergeCell ref="C6396:C6397"/>
    <mergeCell ref="A6390:A6394"/>
    <mergeCell ref="F6390:G6390"/>
    <mergeCell ref="H6390:L6390"/>
    <mergeCell ref="B6391:B6392"/>
    <mergeCell ref="C6391:C6392"/>
    <mergeCell ref="D6391:D6392"/>
    <mergeCell ref="E6391:E6392"/>
    <mergeCell ref="F6391:G6392"/>
    <mergeCell ref="H6391:I6391"/>
    <mergeCell ref="H6392:I6392"/>
    <mergeCell ref="F6414:G6415"/>
    <mergeCell ref="H6414:I6415"/>
    <mergeCell ref="J6414:J6415"/>
    <mergeCell ref="K6414:K6415"/>
    <mergeCell ref="L6414:L6415"/>
    <mergeCell ref="A6416:A6421"/>
    <mergeCell ref="F6416:G6416"/>
    <mergeCell ref="H6416:L6416"/>
    <mergeCell ref="B6417:B6419"/>
    <mergeCell ref="C6417:C6419"/>
    <mergeCell ref="A6411:A6415"/>
    <mergeCell ref="F6411:G6411"/>
    <mergeCell ref="H6411:L6411"/>
    <mergeCell ref="B6412:B6413"/>
    <mergeCell ref="C6412:C6413"/>
    <mergeCell ref="D6412:D6413"/>
    <mergeCell ref="E6412:E6413"/>
    <mergeCell ref="F6412:G6413"/>
    <mergeCell ref="H6412:I6412"/>
    <mergeCell ref="H6413:I6413"/>
    <mergeCell ref="H6406:I6406"/>
    <mergeCell ref="H6407:I6408"/>
    <mergeCell ref="J6407:J6408"/>
    <mergeCell ref="K6407:K6408"/>
    <mergeCell ref="L6407:L6408"/>
    <mergeCell ref="F6409:G6410"/>
    <mergeCell ref="H6409:I6410"/>
    <mergeCell ref="J6409:J6410"/>
    <mergeCell ref="K6409:K6410"/>
    <mergeCell ref="L6409:L6410"/>
    <mergeCell ref="K6403:K6404"/>
    <mergeCell ref="L6403:L6404"/>
    <mergeCell ref="A6405:A6410"/>
    <mergeCell ref="F6405:G6405"/>
    <mergeCell ref="H6405:L6405"/>
    <mergeCell ref="B6406:B6408"/>
    <mergeCell ref="C6406:C6408"/>
    <mergeCell ref="D6406:D6408"/>
    <mergeCell ref="E6406:E6408"/>
    <mergeCell ref="F6406:G6408"/>
    <mergeCell ref="D6428:D6429"/>
    <mergeCell ref="E6428:E6429"/>
    <mergeCell ref="F6428:G6429"/>
    <mergeCell ref="H6428:I6428"/>
    <mergeCell ref="H6429:I6429"/>
    <mergeCell ref="F6430:G6431"/>
    <mergeCell ref="H6430:I6431"/>
    <mergeCell ref="F6425:G6426"/>
    <mergeCell ref="H6425:I6426"/>
    <mergeCell ref="J6425:J6426"/>
    <mergeCell ref="K6425:K6426"/>
    <mergeCell ref="L6425:L6426"/>
    <mergeCell ref="A6427:A6431"/>
    <mergeCell ref="F6427:G6427"/>
    <mergeCell ref="H6427:L6427"/>
    <mergeCell ref="B6428:B6429"/>
    <mergeCell ref="C6428:C6429"/>
    <mergeCell ref="A6422:A6426"/>
    <mergeCell ref="F6422:G6422"/>
    <mergeCell ref="H6422:L6422"/>
    <mergeCell ref="B6423:B6424"/>
    <mergeCell ref="C6423:C6424"/>
    <mergeCell ref="D6423:D6424"/>
    <mergeCell ref="E6423:E6424"/>
    <mergeCell ref="F6423:G6424"/>
    <mergeCell ref="H6423:I6423"/>
    <mergeCell ref="H6424:I6424"/>
    <mergeCell ref="K6418:K6419"/>
    <mergeCell ref="L6418:L6419"/>
    <mergeCell ref="F6420:G6421"/>
    <mergeCell ref="H6420:I6421"/>
    <mergeCell ref="J6420:J6421"/>
    <mergeCell ref="K6420:K6421"/>
    <mergeCell ref="L6420:L6421"/>
    <mergeCell ref="D6417:D6419"/>
    <mergeCell ref="E6417:E6419"/>
    <mergeCell ref="F6417:G6419"/>
    <mergeCell ref="H6417:I6417"/>
    <mergeCell ref="H6418:I6419"/>
    <mergeCell ref="J6418:J6419"/>
    <mergeCell ref="K6440:K6442"/>
    <mergeCell ref="L6440:L6442"/>
    <mergeCell ref="F6443:G6444"/>
    <mergeCell ref="H6443:I6444"/>
    <mergeCell ref="J6443:J6444"/>
    <mergeCell ref="K6443:K6444"/>
    <mergeCell ref="L6443:L6444"/>
    <mergeCell ref="D6439:D6442"/>
    <mergeCell ref="E6439:E6442"/>
    <mergeCell ref="F6439:G6442"/>
    <mergeCell ref="H6439:I6439"/>
    <mergeCell ref="H6440:I6442"/>
    <mergeCell ref="J6440:J6442"/>
    <mergeCell ref="F6436:G6437"/>
    <mergeCell ref="H6436:I6437"/>
    <mergeCell ref="J6436:J6437"/>
    <mergeCell ref="K6436:K6437"/>
    <mergeCell ref="L6436:L6437"/>
    <mergeCell ref="A6438:A6444"/>
    <mergeCell ref="F6438:G6438"/>
    <mergeCell ref="H6438:L6438"/>
    <mergeCell ref="B6439:B6442"/>
    <mergeCell ref="C6439:C6442"/>
    <mergeCell ref="F6433:G6435"/>
    <mergeCell ref="H6433:I6433"/>
    <mergeCell ref="H6434:I6435"/>
    <mergeCell ref="J6434:J6435"/>
    <mergeCell ref="K6434:K6435"/>
    <mergeCell ref="L6434:L6435"/>
    <mergeCell ref="J6430:J6431"/>
    <mergeCell ref="K6430:K6431"/>
    <mergeCell ref="L6430:L6431"/>
    <mergeCell ref="A6432:A6437"/>
    <mergeCell ref="F6432:G6432"/>
    <mergeCell ref="H6432:L6432"/>
    <mergeCell ref="B6433:B6435"/>
    <mergeCell ref="C6433:C6435"/>
    <mergeCell ref="D6433:D6435"/>
    <mergeCell ref="E6433:E6435"/>
    <mergeCell ref="J6453:J6454"/>
    <mergeCell ref="K6453:K6454"/>
    <mergeCell ref="L6453:L6454"/>
    <mergeCell ref="F6455:G6456"/>
    <mergeCell ref="H6455:I6456"/>
    <mergeCell ref="J6455:J6456"/>
    <mergeCell ref="K6455:K6456"/>
    <mergeCell ref="L6455:L6456"/>
    <mergeCell ref="A6451:A6456"/>
    <mergeCell ref="F6451:G6451"/>
    <mergeCell ref="H6451:L6451"/>
    <mergeCell ref="B6452:B6454"/>
    <mergeCell ref="C6452:C6454"/>
    <mergeCell ref="D6452:D6454"/>
    <mergeCell ref="E6452:E6454"/>
    <mergeCell ref="F6452:G6454"/>
    <mergeCell ref="H6452:I6452"/>
    <mergeCell ref="H6453:I6454"/>
    <mergeCell ref="J6447:J6448"/>
    <mergeCell ref="K6447:K6448"/>
    <mergeCell ref="L6447:L6448"/>
    <mergeCell ref="F6449:G6450"/>
    <mergeCell ref="H6449:I6450"/>
    <mergeCell ref="J6449:J6450"/>
    <mergeCell ref="K6449:K6450"/>
    <mergeCell ref="L6449:L6450"/>
    <mergeCell ref="A6445:A6450"/>
    <mergeCell ref="F6445:G6445"/>
    <mergeCell ref="H6445:L6445"/>
    <mergeCell ref="B6446:B6448"/>
    <mergeCell ref="C6446:C6448"/>
    <mergeCell ref="D6446:D6448"/>
    <mergeCell ref="E6446:E6448"/>
    <mergeCell ref="F6446:G6448"/>
    <mergeCell ref="H6446:I6446"/>
    <mergeCell ref="H6447:I6448"/>
    <mergeCell ref="J6470:J6472"/>
    <mergeCell ref="K6470:K6472"/>
    <mergeCell ref="L6470:L6472"/>
    <mergeCell ref="F6473:G6474"/>
    <mergeCell ref="H6473:I6474"/>
    <mergeCell ref="J6473:J6474"/>
    <mergeCell ref="K6473:K6474"/>
    <mergeCell ref="L6473:L6474"/>
    <mergeCell ref="A6468:A6474"/>
    <mergeCell ref="F6468:G6468"/>
    <mergeCell ref="H6468:L6468"/>
    <mergeCell ref="B6469:B6472"/>
    <mergeCell ref="C6469:C6472"/>
    <mergeCell ref="D6469:D6472"/>
    <mergeCell ref="E6469:E6472"/>
    <mergeCell ref="F6469:G6472"/>
    <mergeCell ref="H6469:I6469"/>
    <mergeCell ref="H6470:I6472"/>
    <mergeCell ref="K6464:K6465"/>
    <mergeCell ref="L6464:L6465"/>
    <mergeCell ref="F6466:G6467"/>
    <mergeCell ref="H6466:I6467"/>
    <mergeCell ref="J6466:J6467"/>
    <mergeCell ref="K6466:K6467"/>
    <mergeCell ref="L6466:L6467"/>
    <mergeCell ref="D6463:D6465"/>
    <mergeCell ref="E6463:E6465"/>
    <mergeCell ref="F6463:G6465"/>
    <mergeCell ref="H6463:I6463"/>
    <mergeCell ref="H6464:I6465"/>
    <mergeCell ref="J6464:J6465"/>
    <mergeCell ref="F6460:G6461"/>
    <mergeCell ref="H6460:I6461"/>
    <mergeCell ref="J6460:J6461"/>
    <mergeCell ref="K6460:K6461"/>
    <mergeCell ref="L6460:L6461"/>
    <mergeCell ref="A6462:A6467"/>
    <mergeCell ref="F6462:G6462"/>
    <mergeCell ref="H6462:L6462"/>
    <mergeCell ref="B6463:B6465"/>
    <mergeCell ref="C6463:C6465"/>
    <mergeCell ref="A6457:A6461"/>
    <mergeCell ref="F6457:G6457"/>
    <mergeCell ref="H6457:L6457"/>
    <mergeCell ref="B6458:B6459"/>
    <mergeCell ref="C6458:C6459"/>
    <mergeCell ref="D6458:D6459"/>
    <mergeCell ref="E6458:E6459"/>
    <mergeCell ref="F6458:G6459"/>
    <mergeCell ref="H6458:I6458"/>
    <mergeCell ref="H6459:I6459"/>
    <mergeCell ref="J6484:J6486"/>
    <mergeCell ref="K6484:K6486"/>
    <mergeCell ref="L6484:L6486"/>
    <mergeCell ref="F6487:G6488"/>
    <mergeCell ref="H6487:I6488"/>
    <mergeCell ref="J6487:J6488"/>
    <mergeCell ref="K6487:K6488"/>
    <mergeCell ref="L6487:L6488"/>
    <mergeCell ref="A6482:A6488"/>
    <mergeCell ref="F6482:G6482"/>
    <mergeCell ref="H6482:L6482"/>
    <mergeCell ref="B6483:B6486"/>
    <mergeCell ref="C6483:C6486"/>
    <mergeCell ref="D6483:D6486"/>
    <mergeCell ref="E6483:E6486"/>
    <mergeCell ref="F6483:G6486"/>
    <mergeCell ref="H6483:I6483"/>
    <mergeCell ref="H6484:I6486"/>
    <mergeCell ref="J6477:J6479"/>
    <mergeCell ref="K6477:K6479"/>
    <mergeCell ref="L6477:L6479"/>
    <mergeCell ref="F6480:G6481"/>
    <mergeCell ref="H6480:I6481"/>
    <mergeCell ref="J6480:J6481"/>
    <mergeCell ref="K6480:K6481"/>
    <mergeCell ref="L6480:L6481"/>
    <mergeCell ref="A6475:A6481"/>
    <mergeCell ref="F6475:G6475"/>
    <mergeCell ref="H6475:L6475"/>
    <mergeCell ref="B6476:B6479"/>
    <mergeCell ref="C6476:C6479"/>
    <mergeCell ref="D6476:D6479"/>
    <mergeCell ref="E6476:E6479"/>
    <mergeCell ref="F6476:G6479"/>
    <mergeCell ref="H6476:I6476"/>
    <mergeCell ref="H6477:I6479"/>
    <mergeCell ref="K6496:K6497"/>
    <mergeCell ref="L6496:L6497"/>
    <mergeCell ref="F6498:G6499"/>
    <mergeCell ref="H6498:I6499"/>
    <mergeCell ref="J6498:J6499"/>
    <mergeCell ref="K6498:K6499"/>
    <mergeCell ref="L6498:L6499"/>
    <mergeCell ref="D6495:D6497"/>
    <mergeCell ref="E6495:E6497"/>
    <mergeCell ref="F6495:G6497"/>
    <mergeCell ref="H6495:I6495"/>
    <mergeCell ref="H6496:I6497"/>
    <mergeCell ref="J6496:J6497"/>
    <mergeCell ref="F6492:G6493"/>
    <mergeCell ref="H6492:I6493"/>
    <mergeCell ref="J6492:J6493"/>
    <mergeCell ref="K6492:K6493"/>
    <mergeCell ref="L6492:L6493"/>
    <mergeCell ref="A6494:A6499"/>
    <mergeCell ref="F6494:G6494"/>
    <mergeCell ref="H6494:L6494"/>
    <mergeCell ref="B6495:B6497"/>
    <mergeCell ref="C6495:C6497"/>
    <mergeCell ref="A6489:A6493"/>
    <mergeCell ref="F6489:G6489"/>
    <mergeCell ref="H6489:L6489"/>
    <mergeCell ref="B6490:B6491"/>
    <mergeCell ref="C6490:C6491"/>
    <mergeCell ref="D6490:D6491"/>
    <mergeCell ref="E6490:E6491"/>
    <mergeCell ref="F6490:G6491"/>
    <mergeCell ref="H6490:I6490"/>
    <mergeCell ref="H6491:I6491"/>
    <mergeCell ref="J6508:J6509"/>
    <mergeCell ref="K6508:K6509"/>
    <mergeCell ref="L6508:L6509"/>
    <mergeCell ref="F6510:G6511"/>
    <mergeCell ref="H6510:I6511"/>
    <mergeCell ref="J6510:J6511"/>
    <mergeCell ref="K6510:K6511"/>
    <mergeCell ref="L6510:L6511"/>
    <mergeCell ref="A6506:A6511"/>
    <mergeCell ref="F6506:G6506"/>
    <mergeCell ref="H6506:L6506"/>
    <mergeCell ref="B6507:B6509"/>
    <mergeCell ref="C6507:C6509"/>
    <mergeCell ref="D6507:D6509"/>
    <mergeCell ref="E6507:E6509"/>
    <mergeCell ref="F6507:G6509"/>
    <mergeCell ref="H6507:I6507"/>
    <mergeCell ref="H6508:I6509"/>
    <mergeCell ref="J6502:J6503"/>
    <mergeCell ref="K6502:K6503"/>
    <mergeCell ref="L6502:L6503"/>
    <mergeCell ref="F6504:G6505"/>
    <mergeCell ref="H6504:I6505"/>
    <mergeCell ref="J6504:J6505"/>
    <mergeCell ref="K6504:K6505"/>
    <mergeCell ref="L6504:L6505"/>
    <mergeCell ref="A6500:A6505"/>
    <mergeCell ref="F6500:G6500"/>
    <mergeCell ref="H6500:L6500"/>
    <mergeCell ref="B6501:B6503"/>
    <mergeCell ref="C6501:C6503"/>
    <mergeCell ref="D6501:D6503"/>
    <mergeCell ref="E6501:E6503"/>
    <mergeCell ref="F6501:G6503"/>
    <mergeCell ref="H6501:I6501"/>
    <mergeCell ref="H6502:I6503"/>
    <mergeCell ref="F6521:G6522"/>
    <mergeCell ref="H6521:I6522"/>
    <mergeCell ref="J6521:J6522"/>
    <mergeCell ref="K6521:K6522"/>
    <mergeCell ref="L6521:L6522"/>
    <mergeCell ref="A6523:A6528"/>
    <mergeCell ref="F6523:G6523"/>
    <mergeCell ref="H6523:L6523"/>
    <mergeCell ref="B6524:B6526"/>
    <mergeCell ref="C6524:C6526"/>
    <mergeCell ref="A6518:A6522"/>
    <mergeCell ref="F6518:G6518"/>
    <mergeCell ref="H6518:L6518"/>
    <mergeCell ref="B6519:B6520"/>
    <mergeCell ref="C6519:C6520"/>
    <mergeCell ref="D6519:D6520"/>
    <mergeCell ref="E6519:E6520"/>
    <mergeCell ref="F6519:G6520"/>
    <mergeCell ref="H6519:I6519"/>
    <mergeCell ref="H6520:I6520"/>
    <mergeCell ref="J6514:J6515"/>
    <mergeCell ref="K6514:K6515"/>
    <mergeCell ref="L6514:L6515"/>
    <mergeCell ref="F6516:G6517"/>
    <mergeCell ref="H6516:I6517"/>
    <mergeCell ref="J6516:J6517"/>
    <mergeCell ref="K6516:K6517"/>
    <mergeCell ref="L6516:L6517"/>
    <mergeCell ref="A6512:A6517"/>
    <mergeCell ref="F6512:G6512"/>
    <mergeCell ref="H6512:L6512"/>
    <mergeCell ref="B6513:B6515"/>
    <mergeCell ref="C6513:C6515"/>
    <mergeCell ref="D6513:D6515"/>
    <mergeCell ref="E6513:E6515"/>
    <mergeCell ref="F6513:G6515"/>
    <mergeCell ref="H6513:I6513"/>
    <mergeCell ref="H6514:I6515"/>
    <mergeCell ref="F6532:G6533"/>
    <mergeCell ref="H6532:I6533"/>
    <mergeCell ref="J6532:J6533"/>
    <mergeCell ref="K6532:K6533"/>
    <mergeCell ref="L6532:L6533"/>
    <mergeCell ref="A6534:A6538"/>
    <mergeCell ref="F6534:G6534"/>
    <mergeCell ref="H6534:L6534"/>
    <mergeCell ref="B6535:B6536"/>
    <mergeCell ref="C6535:C6536"/>
    <mergeCell ref="A6529:A6533"/>
    <mergeCell ref="F6529:G6529"/>
    <mergeCell ref="H6529:L6529"/>
    <mergeCell ref="B6530:B6531"/>
    <mergeCell ref="C6530:C6531"/>
    <mergeCell ref="D6530:D6531"/>
    <mergeCell ref="E6530:E6531"/>
    <mergeCell ref="F6530:G6531"/>
    <mergeCell ref="H6530:I6530"/>
    <mergeCell ref="H6531:I6531"/>
    <mergeCell ref="K6525:K6526"/>
    <mergeCell ref="L6525:L6526"/>
    <mergeCell ref="F6527:G6528"/>
    <mergeCell ref="H6527:I6528"/>
    <mergeCell ref="J6527:J6528"/>
    <mergeCell ref="K6527:K6528"/>
    <mergeCell ref="L6527:L6528"/>
    <mergeCell ref="D6524:D6526"/>
    <mergeCell ref="E6524:E6526"/>
    <mergeCell ref="F6524:G6526"/>
    <mergeCell ref="H6524:I6524"/>
    <mergeCell ref="H6525:I6526"/>
    <mergeCell ref="J6525:J6526"/>
    <mergeCell ref="H6545:I6545"/>
    <mergeCell ref="H6546:I6546"/>
    <mergeCell ref="F6547:G6548"/>
    <mergeCell ref="H6547:I6548"/>
    <mergeCell ref="J6547:J6548"/>
    <mergeCell ref="K6547:K6548"/>
    <mergeCell ref="K6542:K6543"/>
    <mergeCell ref="L6542:L6543"/>
    <mergeCell ref="A6544:A6548"/>
    <mergeCell ref="F6544:G6544"/>
    <mergeCell ref="H6544:L6544"/>
    <mergeCell ref="B6545:B6546"/>
    <mergeCell ref="C6545:C6546"/>
    <mergeCell ref="D6545:D6546"/>
    <mergeCell ref="E6545:E6546"/>
    <mergeCell ref="F6545:G6546"/>
    <mergeCell ref="F6540:G6541"/>
    <mergeCell ref="H6540:I6540"/>
    <mergeCell ref="H6541:I6541"/>
    <mergeCell ref="F6542:G6543"/>
    <mergeCell ref="H6542:I6543"/>
    <mergeCell ref="J6542:J6543"/>
    <mergeCell ref="J6537:J6538"/>
    <mergeCell ref="K6537:K6538"/>
    <mergeCell ref="L6537:L6538"/>
    <mergeCell ref="A6539:A6543"/>
    <mergeCell ref="F6539:G6539"/>
    <mergeCell ref="H6539:L6539"/>
    <mergeCell ref="B6540:B6541"/>
    <mergeCell ref="C6540:C6541"/>
    <mergeCell ref="D6540:D6541"/>
    <mergeCell ref="E6540:E6541"/>
    <mergeCell ref="D6535:D6536"/>
    <mergeCell ref="E6535:E6536"/>
    <mergeCell ref="F6535:G6536"/>
    <mergeCell ref="H6535:I6535"/>
    <mergeCell ref="H6536:I6536"/>
    <mergeCell ref="F6537:G6538"/>
    <mergeCell ref="H6537:I6538"/>
    <mergeCell ref="F6557:G6558"/>
    <mergeCell ref="H6557:I6558"/>
    <mergeCell ref="J6557:J6558"/>
    <mergeCell ref="K6557:K6558"/>
    <mergeCell ref="L6557:L6558"/>
    <mergeCell ref="A6559:A6564"/>
    <mergeCell ref="F6559:G6559"/>
    <mergeCell ref="H6559:L6559"/>
    <mergeCell ref="B6560:B6562"/>
    <mergeCell ref="C6560:C6562"/>
    <mergeCell ref="A6554:A6558"/>
    <mergeCell ref="F6554:G6554"/>
    <mergeCell ref="H6554:L6554"/>
    <mergeCell ref="B6555:B6556"/>
    <mergeCell ref="C6555:C6556"/>
    <mergeCell ref="D6555:D6556"/>
    <mergeCell ref="E6555:E6556"/>
    <mergeCell ref="F6555:G6556"/>
    <mergeCell ref="H6555:I6555"/>
    <mergeCell ref="H6556:I6556"/>
    <mergeCell ref="H6551:I6551"/>
    <mergeCell ref="F6552:G6553"/>
    <mergeCell ref="H6552:I6553"/>
    <mergeCell ref="J6552:J6553"/>
    <mergeCell ref="K6552:K6553"/>
    <mergeCell ref="L6552:L6553"/>
    <mergeCell ref="L6547:L6548"/>
    <mergeCell ref="A6549:A6553"/>
    <mergeCell ref="F6549:G6549"/>
    <mergeCell ref="H6549:L6549"/>
    <mergeCell ref="B6550:B6551"/>
    <mergeCell ref="C6550:C6551"/>
    <mergeCell ref="D6550:D6551"/>
    <mergeCell ref="E6550:E6551"/>
    <mergeCell ref="F6550:G6551"/>
    <mergeCell ref="H6550:I6550"/>
    <mergeCell ref="D6571:D6572"/>
    <mergeCell ref="E6571:E6572"/>
    <mergeCell ref="F6571:G6572"/>
    <mergeCell ref="H6571:I6571"/>
    <mergeCell ref="H6572:I6572"/>
    <mergeCell ref="F6573:G6574"/>
    <mergeCell ref="H6573:I6574"/>
    <mergeCell ref="F6568:G6569"/>
    <mergeCell ref="H6568:I6569"/>
    <mergeCell ref="J6568:J6569"/>
    <mergeCell ref="K6568:K6569"/>
    <mergeCell ref="L6568:L6569"/>
    <mergeCell ref="A6570:A6574"/>
    <mergeCell ref="F6570:G6570"/>
    <mergeCell ref="H6570:L6570"/>
    <mergeCell ref="B6571:B6572"/>
    <mergeCell ref="C6571:C6572"/>
    <mergeCell ref="A6565:A6569"/>
    <mergeCell ref="F6565:G6565"/>
    <mergeCell ref="H6565:L6565"/>
    <mergeCell ref="B6566:B6567"/>
    <mergeCell ref="C6566:C6567"/>
    <mergeCell ref="D6566:D6567"/>
    <mergeCell ref="E6566:E6567"/>
    <mergeCell ref="F6566:G6567"/>
    <mergeCell ref="H6566:I6566"/>
    <mergeCell ref="H6567:I6567"/>
    <mergeCell ref="K6561:K6562"/>
    <mergeCell ref="L6561:L6562"/>
    <mergeCell ref="F6563:G6564"/>
    <mergeCell ref="H6563:I6564"/>
    <mergeCell ref="J6563:J6564"/>
    <mergeCell ref="K6563:K6564"/>
    <mergeCell ref="L6563:L6564"/>
    <mergeCell ref="D6560:D6562"/>
    <mergeCell ref="E6560:E6562"/>
    <mergeCell ref="F6560:G6562"/>
    <mergeCell ref="H6560:I6560"/>
    <mergeCell ref="H6561:I6562"/>
    <mergeCell ref="J6561:J6562"/>
    <mergeCell ref="H6581:I6581"/>
    <mergeCell ref="H6582:I6583"/>
    <mergeCell ref="J6582:J6583"/>
    <mergeCell ref="K6582:K6583"/>
    <mergeCell ref="L6582:L6583"/>
    <mergeCell ref="F6584:G6585"/>
    <mergeCell ref="H6584:I6585"/>
    <mergeCell ref="J6584:J6585"/>
    <mergeCell ref="K6584:K6585"/>
    <mergeCell ref="L6584:L6585"/>
    <mergeCell ref="K6578:K6579"/>
    <mergeCell ref="L6578:L6579"/>
    <mergeCell ref="A6580:A6585"/>
    <mergeCell ref="F6580:G6580"/>
    <mergeCell ref="H6580:L6580"/>
    <mergeCell ref="B6581:B6583"/>
    <mergeCell ref="C6581:C6583"/>
    <mergeCell ref="D6581:D6583"/>
    <mergeCell ref="E6581:E6583"/>
    <mergeCell ref="F6581:G6583"/>
    <mergeCell ref="F6576:G6577"/>
    <mergeCell ref="H6576:I6576"/>
    <mergeCell ref="H6577:I6577"/>
    <mergeCell ref="F6578:G6579"/>
    <mergeCell ref="H6578:I6579"/>
    <mergeCell ref="J6578:J6579"/>
    <mergeCell ref="J6573:J6574"/>
    <mergeCell ref="K6573:K6574"/>
    <mergeCell ref="L6573:L6574"/>
    <mergeCell ref="A6575:A6579"/>
    <mergeCell ref="F6575:G6575"/>
    <mergeCell ref="H6575:L6575"/>
    <mergeCell ref="B6576:B6577"/>
    <mergeCell ref="C6576:C6577"/>
    <mergeCell ref="D6576:D6577"/>
    <mergeCell ref="E6576:E6577"/>
    <mergeCell ref="J6594:J6595"/>
    <mergeCell ref="K6594:K6595"/>
    <mergeCell ref="L6594:L6595"/>
    <mergeCell ref="F6596:G6597"/>
    <mergeCell ref="H6596:I6597"/>
    <mergeCell ref="J6596:J6597"/>
    <mergeCell ref="K6596:K6597"/>
    <mergeCell ref="L6596:L6597"/>
    <mergeCell ref="A6592:A6597"/>
    <mergeCell ref="F6592:G6592"/>
    <mergeCell ref="H6592:L6592"/>
    <mergeCell ref="B6593:B6595"/>
    <mergeCell ref="C6593:C6595"/>
    <mergeCell ref="D6593:D6595"/>
    <mergeCell ref="E6593:E6595"/>
    <mergeCell ref="F6593:G6595"/>
    <mergeCell ref="H6593:I6593"/>
    <mergeCell ref="H6594:I6595"/>
    <mergeCell ref="J6588:J6589"/>
    <mergeCell ref="K6588:K6589"/>
    <mergeCell ref="L6588:L6589"/>
    <mergeCell ref="F6590:G6591"/>
    <mergeCell ref="H6590:I6591"/>
    <mergeCell ref="J6590:J6591"/>
    <mergeCell ref="K6590:K6591"/>
    <mergeCell ref="L6590:L6591"/>
    <mergeCell ref="A6586:A6591"/>
    <mergeCell ref="F6586:G6586"/>
    <mergeCell ref="H6586:L6586"/>
    <mergeCell ref="B6587:B6589"/>
    <mergeCell ref="C6587:C6589"/>
    <mergeCell ref="D6587:D6589"/>
    <mergeCell ref="E6587:E6589"/>
    <mergeCell ref="F6587:G6589"/>
    <mergeCell ref="H6587:I6587"/>
    <mergeCell ref="H6588:I6589"/>
    <mergeCell ref="F6607:G6608"/>
    <mergeCell ref="H6607:I6608"/>
    <mergeCell ref="J6607:J6608"/>
    <mergeCell ref="K6607:K6608"/>
    <mergeCell ref="L6607:L6608"/>
    <mergeCell ref="A6609:A6614"/>
    <mergeCell ref="F6609:G6609"/>
    <mergeCell ref="H6609:L6609"/>
    <mergeCell ref="B6610:B6612"/>
    <mergeCell ref="C6610:C6612"/>
    <mergeCell ref="A6604:A6608"/>
    <mergeCell ref="F6604:G6604"/>
    <mergeCell ref="H6604:L6604"/>
    <mergeCell ref="B6605:B6606"/>
    <mergeCell ref="C6605:C6606"/>
    <mergeCell ref="D6605:D6606"/>
    <mergeCell ref="E6605:E6606"/>
    <mergeCell ref="F6605:G6606"/>
    <mergeCell ref="H6605:I6605"/>
    <mergeCell ref="H6606:I6606"/>
    <mergeCell ref="J6600:J6601"/>
    <mergeCell ref="K6600:K6601"/>
    <mergeCell ref="L6600:L6601"/>
    <mergeCell ref="F6602:G6603"/>
    <mergeCell ref="H6602:I6603"/>
    <mergeCell ref="J6602:J6603"/>
    <mergeCell ref="K6602:K6603"/>
    <mergeCell ref="L6602:L6603"/>
    <mergeCell ref="A6598:A6603"/>
    <mergeCell ref="F6598:G6598"/>
    <mergeCell ref="H6598:L6598"/>
    <mergeCell ref="B6599:B6601"/>
    <mergeCell ref="C6599:C6601"/>
    <mergeCell ref="D6599:D6601"/>
    <mergeCell ref="E6599:E6601"/>
    <mergeCell ref="F6599:G6601"/>
    <mergeCell ref="H6599:I6599"/>
    <mergeCell ref="H6600:I6601"/>
    <mergeCell ref="F6618:G6619"/>
    <mergeCell ref="H6618:I6619"/>
    <mergeCell ref="J6618:J6619"/>
    <mergeCell ref="K6618:K6619"/>
    <mergeCell ref="L6618:L6619"/>
    <mergeCell ref="A6620:A6624"/>
    <mergeCell ref="F6620:G6620"/>
    <mergeCell ref="H6620:L6620"/>
    <mergeCell ref="B6621:B6622"/>
    <mergeCell ref="C6621:C6622"/>
    <mergeCell ref="A6615:A6619"/>
    <mergeCell ref="F6615:G6615"/>
    <mergeCell ref="H6615:L6615"/>
    <mergeCell ref="B6616:B6617"/>
    <mergeCell ref="C6616:C6617"/>
    <mergeCell ref="D6616:D6617"/>
    <mergeCell ref="E6616:E6617"/>
    <mergeCell ref="F6616:G6617"/>
    <mergeCell ref="H6616:I6616"/>
    <mergeCell ref="H6617:I6617"/>
    <mergeCell ref="K6611:K6612"/>
    <mergeCell ref="L6611:L6612"/>
    <mergeCell ref="F6613:G6614"/>
    <mergeCell ref="H6613:I6614"/>
    <mergeCell ref="J6613:J6614"/>
    <mergeCell ref="K6613:K6614"/>
    <mergeCell ref="L6613:L6614"/>
    <mergeCell ref="D6610:D6612"/>
    <mergeCell ref="E6610:E6612"/>
    <mergeCell ref="F6610:G6612"/>
    <mergeCell ref="H6610:I6610"/>
    <mergeCell ref="H6611:I6612"/>
    <mergeCell ref="J6611:J6612"/>
    <mergeCell ref="H6631:I6631"/>
    <mergeCell ref="H6632:I6632"/>
    <mergeCell ref="F6633:G6634"/>
    <mergeCell ref="H6633:I6634"/>
    <mergeCell ref="J6633:J6634"/>
    <mergeCell ref="K6633:K6634"/>
    <mergeCell ref="K6628:K6629"/>
    <mergeCell ref="L6628:L6629"/>
    <mergeCell ref="A6630:A6634"/>
    <mergeCell ref="F6630:G6630"/>
    <mergeCell ref="H6630:L6630"/>
    <mergeCell ref="B6631:B6632"/>
    <mergeCell ref="C6631:C6632"/>
    <mergeCell ref="D6631:D6632"/>
    <mergeCell ref="E6631:E6632"/>
    <mergeCell ref="F6631:G6632"/>
    <mergeCell ref="F6626:G6627"/>
    <mergeCell ref="H6626:I6626"/>
    <mergeCell ref="H6627:I6627"/>
    <mergeCell ref="F6628:G6629"/>
    <mergeCell ref="H6628:I6629"/>
    <mergeCell ref="J6628:J6629"/>
    <mergeCell ref="J6623:J6624"/>
    <mergeCell ref="K6623:K6624"/>
    <mergeCell ref="L6623:L6624"/>
    <mergeCell ref="A6625:A6629"/>
    <mergeCell ref="F6625:G6625"/>
    <mergeCell ref="H6625:L6625"/>
    <mergeCell ref="B6626:B6627"/>
    <mergeCell ref="C6626:C6627"/>
    <mergeCell ref="D6626:D6627"/>
    <mergeCell ref="E6626:E6627"/>
    <mergeCell ref="D6621:D6622"/>
    <mergeCell ref="E6621:E6622"/>
    <mergeCell ref="F6621:G6622"/>
    <mergeCell ref="H6621:I6621"/>
    <mergeCell ref="H6622:I6622"/>
    <mergeCell ref="F6623:G6624"/>
    <mergeCell ref="H6623:I6624"/>
    <mergeCell ref="F6643:G6644"/>
    <mergeCell ref="H6643:I6644"/>
    <mergeCell ref="J6643:J6644"/>
    <mergeCell ref="K6643:K6644"/>
    <mergeCell ref="L6643:L6644"/>
    <mergeCell ref="A6645:A6649"/>
    <mergeCell ref="F6645:G6645"/>
    <mergeCell ref="H6645:L6645"/>
    <mergeCell ref="B6646:B6647"/>
    <mergeCell ref="C6646:C6647"/>
    <mergeCell ref="A6640:A6644"/>
    <mergeCell ref="F6640:G6640"/>
    <mergeCell ref="H6640:L6640"/>
    <mergeCell ref="B6641:B6642"/>
    <mergeCell ref="C6641:C6642"/>
    <mergeCell ref="D6641:D6642"/>
    <mergeCell ref="E6641:E6642"/>
    <mergeCell ref="F6641:G6642"/>
    <mergeCell ref="H6641:I6641"/>
    <mergeCell ref="H6642:I6642"/>
    <mergeCell ref="H6637:I6637"/>
    <mergeCell ref="F6638:G6639"/>
    <mergeCell ref="H6638:I6639"/>
    <mergeCell ref="J6638:J6639"/>
    <mergeCell ref="K6638:K6639"/>
    <mergeCell ref="L6638:L6639"/>
    <mergeCell ref="L6633:L6634"/>
    <mergeCell ref="A6635:A6639"/>
    <mergeCell ref="F6635:G6635"/>
    <mergeCell ref="H6635:L6635"/>
    <mergeCell ref="B6636:B6637"/>
    <mergeCell ref="C6636:C6637"/>
    <mergeCell ref="D6636:D6637"/>
    <mergeCell ref="E6636:E6637"/>
    <mergeCell ref="F6636:G6637"/>
    <mergeCell ref="H6636:I6636"/>
    <mergeCell ref="F6654:G6655"/>
    <mergeCell ref="H6654:I6655"/>
    <mergeCell ref="J6654:J6655"/>
    <mergeCell ref="K6654:K6655"/>
    <mergeCell ref="L6654:L6655"/>
    <mergeCell ref="A6656:A6661"/>
    <mergeCell ref="F6656:G6656"/>
    <mergeCell ref="H6656:L6656"/>
    <mergeCell ref="B6657:B6659"/>
    <mergeCell ref="C6657:C6659"/>
    <mergeCell ref="F6651:G6653"/>
    <mergeCell ref="H6651:I6651"/>
    <mergeCell ref="H6652:I6653"/>
    <mergeCell ref="J6652:J6653"/>
    <mergeCell ref="K6652:K6653"/>
    <mergeCell ref="L6652:L6653"/>
    <mergeCell ref="J6648:J6649"/>
    <mergeCell ref="K6648:K6649"/>
    <mergeCell ref="L6648:L6649"/>
    <mergeCell ref="A6650:A6655"/>
    <mergeCell ref="F6650:G6650"/>
    <mergeCell ref="H6650:L6650"/>
    <mergeCell ref="B6651:B6653"/>
    <mergeCell ref="C6651:C6653"/>
    <mergeCell ref="D6651:D6653"/>
    <mergeCell ref="E6651:E6653"/>
    <mergeCell ref="D6646:D6647"/>
    <mergeCell ref="E6646:E6647"/>
    <mergeCell ref="F6646:G6647"/>
    <mergeCell ref="H6646:I6646"/>
    <mergeCell ref="H6647:I6647"/>
    <mergeCell ref="F6648:G6649"/>
    <mergeCell ref="H6648:I6649"/>
    <mergeCell ref="D6668:D6669"/>
    <mergeCell ref="E6668:E6669"/>
    <mergeCell ref="F6668:G6669"/>
    <mergeCell ref="H6668:I6668"/>
    <mergeCell ref="H6669:I6669"/>
    <mergeCell ref="F6670:G6671"/>
    <mergeCell ref="H6670:I6671"/>
    <mergeCell ref="F6665:G6666"/>
    <mergeCell ref="H6665:I6666"/>
    <mergeCell ref="J6665:J6666"/>
    <mergeCell ref="K6665:K6666"/>
    <mergeCell ref="L6665:L6666"/>
    <mergeCell ref="A6667:A6671"/>
    <mergeCell ref="F6667:G6667"/>
    <mergeCell ref="H6667:L6667"/>
    <mergeCell ref="B6668:B6669"/>
    <mergeCell ref="C6668:C6669"/>
    <mergeCell ref="A6662:A6666"/>
    <mergeCell ref="F6662:G6662"/>
    <mergeCell ref="H6662:L6662"/>
    <mergeCell ref="B6663:B6664"/>
    <mergeCell ref="C6663:C6664"/>
    <mergeCell ref="D6663:D6664"/>
    <mergeCell ref="E6663:E6664"/>
    <mergeCell ref="F6663:G6664"/>
    <mergeCell ref="H6663:I6663"/>
    <mergeCell ref="H6664:I6664"/>
    <mergeCell ref="K6658:K6659"/>
    <mergeCell ref="L6658:L6659"/>
    <mergeCell ref="F6660:G6661"/>
    <mergeCell ref="H6660:I6661"/>
    <mergeCell ref="J6660:J6661"/>
    <mergeCell ref="K6660:K6661"/>
    <mergeCell ref="L6660:L6661"/>
    <mergeCell ref="D6657:D6659"/>
    <mergeCell ref="E6657:E6659"/>
    <mergeCell ref="F6657:G6659"/>
    <mergeCell ref="H6657:I6657"/>
    <mergeCell ref="H6658:I6659"/>
    <mergeCell ref="J6658:J6659"/>
    <mergeCell ref="K6680:K6681"/>
    <mergeCell ref="L6680:L6681"/>
    <mergeCell ref="F6682:G6683"/>
    <mergeCell ref="H6682:I6683"/>
    <mergeCell ref="J6682:J6683"/>
    <mergeCell ref="K6682:K6683"/>
    <mergeCell ref="L6682:L6683"/>
    <mergeCell ref="D6679:D6681"/>
    <mergeCell ref="E6679:E6681"/>
    <mergeCell ref="F6679:G6681"/>
    <mergeCell ref="H6679:I6679"/>
    <mergeCell ref="H6680:I6681"/>
    <mergeCell ref="J6680:J6681"/>
    <mergeCell ref="F6676:G6677"/>
    <mergeCell ref="H6676:I6677"/>
    <mergeCell ref="J6676:J6677"/>
    <mergeCell ref="K6676:K6677"/>
    <mergeCell ref="L6676:L6677"/>
    <mergeCell ref="A6678:A6683"/>
    <mergeCell ref="F6678:G6678"/>
    <mergeCell ref="H6678:L6678"/>
    <mergeCell ref="B6679:B6681"/>
    <mergeCell ref="C6679:C6681"/>
    <mergeCell ref="F6673:G6675"/>
    <mergeCell ref="H6673:I6673"/>
    <mergeCell ref="H6674:I6675"/>
    <mergeCell ref="J6674:J6675"/>
    <mergeCell ref="K6674:K6675"/>
    <mergeCell ref="L6674:L6675"/>
    <mergeCell ref="J6670:J6671"/>
    <mergeCell ref="K6670:K6671"/>
    <mergeCell ref="L6670:L6671"/>
    <mergeCell ref="A6672:A6677"/>
    <mergeCell ref="F6672:G6672"/>
    <mergeCell ref="H6672:L6672"/>
    <mergeCell ref="B6673:B6675"/>
    <mergeCell ref="C6673:C6675"/>
    <mergeCell ref="D6673:D6675"/>
    <mergeCell ref="E6673:E6675"/>
    <mergeCell ref="K6691:K6693"/>
    <mergeCell ref="L6691:L6693"/>
    <mergeCell ref="F6694:G6695"/>
    <mergeCell ref="H6694:I6695"/>
    <mergeCell ref="J6694:J6695"/>
    <mergeCell ref="K6694:K6695"/>
    <mergeCell ref="L6694:L6695"/>
    <mergeCell ref="D6690:D6693"/>
    <mergeCell ref="E6690:E6693"/>
    <mergeCell ref="F6690:G6693"/>
    <mergeCell ref="H6690:I6690"/>
    <mergeCell ref="H6691:I6693"/>
    <mergeCell ref="J6691:J6693"/>
    <mergeCell ref="F6687:G6688"/>
    <mergeCell ref="H6687:I6688"/>
    <mergeCell ref="J6687:J6688"/>
    <mergeCell ref="K6687:K6688"/>
    <mergeCell ref="L6687:L6688"/>
    <mergeCell ref="A6689:A6695"/>
    <mergeCell ref="F6689:G6689"/>
    <mergeCell ref="H6689:L6689"/>
    <mergeCell ref="B6690:B6693"/>
    <mergeCell ref="C6690:C6693"/>
    <mergeCell ref="A6684:A6688"/>
    <mergeCell ref="F6684:G6684"/>
    <mergeCell ref="H6684:L6684"/>
    <mergeCell ref="B6685:B6686"/>
    <mergeCell ref="C6685:C6686"/>
    <mergeCell ref="D6685:D6686"/>
    <mergeCell ref="E6685:E6686"/>
    <mergeCell ref="F6685:G6686"/>
    <mergeCell ref="H6685:I6685"/>
    <mergeCell ref="H6686:I6686"/>
    <mergeCell ref="J6704:J6706"/>
    <mergeCell ref="K6704:K6706"/>
    <mergeCell ref="L6704:L6706"/>
    <mergeCell ref="F6707:G6708"/>
    <mergeCell ref="H6707:I6708"/>
    <mergeCell ref="J6707:J6708"/>
    <mergeCell ref="K6707:K6708"/>
    <mergeCell ref="L6707:L6708"/>
    <mergeCell ref="A6702:A6708"/>
    <mergeCell ref="F6702:G6702"/>
    <mergeCell ref="H6702:L6702"/>
    <mergeCell ref="B6703:B6706"/>
    <mergeCell ref="C6703:C6706"/>
    <mergeCell ref="D6703:D6706"/>
    <mergeCell ref="E6703:E6706"/>
    <mergeCell ref="F6703:G6706"/>
    <mergeCell ref="H6703:I6703"/>
    <mergeCell ref="H6704:I6706"/>
    <mergeCell ref="J6698:J6699"/>
    <mergeCell ref="K6698:K6699"/>
    <mergeCell ref="L6698:L6699"/>
    <mergeCell ref="F6700:G6701"/>
    <mergeCell ref="H6700:I6701"/>
    <mergeCell ref="J6700:J6701"/>
    <mergeCell ref="K6700:K6701"/>
    <mergeCell ref="L6700:L6701"/>
    <mergeCell ref="A6696:A6701"/>
    <mergeCell ref="F6696:G6696"/>
    <mergeCell ref="H6696:L6696"/>
    <mergeCell ref="B6697:B6699"/>
    <mergeCell ref="C6697:C6699"/>
    <mergeCell ref="D6697:D6699"/>
    <mergeCell ref="E6697:E6699"/>
    <mergeCell ref="F6697:G6699"/>
    <mergeCell ref="H6697:I6697"/>
    <mergeCell ref="H6698:I6699"/>
    <mergeCell ref="J6718:J6719"/>
    <mergeCell ref="K6718:K6719"/>
    <mergeCell ref="L6718:L6719"/>
    <mergeCell ref="F6720:G6721"/>
    <mergeCell ref="H6720:I6721"/>
    <mergeCell ref="J6720:J6721"/>
    <mergeCell ref="K6720:K6721"/>
    <mergeCell ref="L6720:L6721"/>
    <mergeCell ref="A6716:A6721"/>
    <mergeCell ref="F6716:G6716"/>
    <mergeCell ref="H6716:L6716"/>
    <mergeCell ref="B6717:B6719"/>
    <mergeCell ref="C6717:C6719"/>
    <mergeCell ref="D6717:D6719"/>
    <mergeCell ref="E6717:E6719"/>
    <mergeCell ref="F6717:G6719"/>
    <mergeCell ref="H6717:I6717"/>
    <mergeCell ref="H6718:I6719"/>
    <mergeCell ref="J6711:J6713"/>
    <mergeCell ref="K6711:K6713"/>
    <mergeCell ref="L6711:L6713"/>
    <mergeCell ref="F6714:G6715"/>
    <mergeCell ref="H6714:I6715"/>
    <mergeCell ref="J6714:J6715"/>
    <mergeCell ref="K6714:K6715"/>
    <mergeCell ref="L6714:L6715"/>
    <mergeCell ref="A6709:A6715"/>
    <mergeCell ref="F6709:G6709"/>
    <mergeCell ref="H6709:L6709"/>
    <mergeCell ref="B6710:B6713"/>
    <mergeCell ref="C6710:C6713"/>
    <mergeCell ref="D6710:D6713"/>
    <mergeCell ref="E6710:E6713"/>
    <mergeCell ref="F6710:G6713"/>
    <mergeCell ref="H6710:I6710"/>
    <mergeCell ref="H6711:I6713"/>
    <mergeCell ref="J6730:J6731"/>
    <mergeCell ref="K6730:K6731"/>
    <mergeCell ref="L6730:L6731"/>
    <mergeCell ref="F6732:G6733"/>
    <mergeCell ref="H6732:I6733"/>
    <mergeCell ref="J6732:J6733"/>
    <mergeCell ref="K6732:K6733"/>
    <mergeCell ref="L6732:L6733"/>
    <mergeCell ref="A6728:A6733"/>
    <mergeCell ref="F6728:G6728"/>
    <mergeCell ref="H6728:L6728"/>
    <mergeCell ref="B6729:B6731"/>
    <mergeCell ref="C6729:C6731"/>
    <mergeCell ref="D6729:D6731"/>
    <mergeCell ref="E6729:E6731"/>
    <mergeCell ref="F6729:G6731"/>
    <mergeCell ref="H6729:I6729"/>
    <mergeCell ref="H6730:I6731"/>
    <mergeCell ref="J6724:J6725"/>
    <mergeCell ref="K6724:K6725"/>
    <mergeCell ref="L6724:L6725"/>
    <mergeCell ref="F6726:G6727"/>
    <mergeCell ref="H6726:I6727"/>
    <mergeCell ref="J6726:J6727"/>
    <mergeCell ref="K6726:K6727"/>
    <mergeCell ref="L6726:L6727"/>
    <mergeCell ref="A6722:A6727"/>
    <mergeCell ref="F6722:G6722"/>
    <mergeCell ref="H6722:L6722"/>
    <mergeCell ref="B6723:B6725"/>
    <mergeCell ref="C6723:C6725"/>
    <mergeCell ref="D6723:D6725"/>
    <mergeCell ref="E6723:E6725"/>
    <mergeCell ref="F6723:G6725"/>
    <mergeCell ref="H6723:I6723"/>
    <mergeCell ref="H6724:I6725"/>
    <mergeCell ref="J6742:J6743"/>
    <mergeCell ref="K6742:K6743"/>
    <mergeCell ref="L6742:L6743"/>
    <mergeCell ref="A6744:A6748"/>
    <mergeCell ref="F6744:G6744"/>
    <mergeCell ref="H6744:L6744"/>
    <mergeCell ref="B6745:B6746"/>
    <mergeCell ref="C6745:C6746"/>
    <mergeCell ref="D6745:D6746"/>
    <mergeCell ref="E6745:E6746"/>
    <mergeCell ref="D6740:D6741"/>
    <mergeCell ref="E6740:E6741"/>
    <mergeCell ref="F6740:G6741"/>
    <mergeCell ref="H6740:I6740"/>
    <mergeCell ref="H6741:I6741"/>
    <mergeCell ref="F6742:G6743"/>
    <mergeCell ref="H6742:I6743"/>
    <mergeCell ref="F6737:G6738"/>
    <mergeCell ref="H6737:I6738"/>
    <mergeCell ref="J6737:J6738"/>
    <mergeCell ref="K6737:K6738"/>
    <mergeCell ref="L6737:L6738"/>
    <mergeCell ref="A6739:A6743"/>
    <mergeCell ref="F6739:G6739"/>
    <mergeCell ref="H6739:L6739"/>
    <mergeCell ref="B6740:B6741"/>
    <mergeCell ref="C6740:C6741"/>
    <mergeCell ref="A6734:A6738"/>
    <mergeCell ref="F6734:G6734"/>
    <mergeCell ref="H6734:L6734"/>
    <mergeCell ref="B6735:B6736"/>
    <mergeCell ref="C6735:C6736"/>
    <mergeCell ref="D6735:D6736"/>
    <mergeCell ref="E6735:E6736"/>
    <mergeCell ref="F6735:G6736"/>
    <mergeCell ref="H6735:I6735"/>
    <mergeCell ref="H6736:I6736"/>
    <mergeCell ref="H6756:I6756"/>
    <mergeCell ref="F6757:G6758"/>
    <mergeCell ref="H6757:I6758"/>
    <mergeCell ref="J6757:J6758"/>
    <mergeCell ref="K6757:K6758"/>
    <mergeCell ref="L6757:L6758"/>
    <mergeCell ref="L6752:L6753"/>
    <mergeCell ref="A6754:A6758"/>
    <mergeCell ref="F6754:G6754"/>
    <mergeCell ref="H6754:L6754"/>
    <mergeCell ref="B6755:B6756"/>
    <mergeCell ref="C6755:C6756"/>
    <mergeCell ref="D6755:D6756"/>
    <mergeCell ref="E6755:E6756"/>
    <mergeCell ref="F6755:G6756"/>
    <mergeCell ref="H6755:I6755"/>
    <mergeCell ref="H6750:I6750"/>
    <mergeCell ref="H6751:I6751"/>
    <mergeCell ref="F6752:G6753"/>
    <mergeCell ref="H6752:I6753"/>
    <mergeCell ref="J6752:J6753"/>
    <mergeCell ref="K6752:K6753"/>
    <mergeCell ref="K6747:K6748"/>
    <mergeCell ref="L6747:L6748"/>
    <mergeCell ref="A6749:A6753"/>
    <mergeCell ref="F6749:G6749"/>
    <mergeCell ref="H6749:L6749"/>
    <mergeCell ref="B6750:B6751"/>
    <mergeCell ref="C6750:C6751"/>
    <mergeCell ref="D6750:D6751"/>
    <mergeCell ref="E6750:E6751"/>
    <mergeCell ref="F6750:G6751"/>
    <mergeCell ref="F6745:G6746"/>
    <mergeCell ref="H6745:I6745"/>
    <mergeCell ref="H6746:I6746"/>
    <mergeCell ref="F6747:G6748"/>
    <mergeCell ref="H6747:I6748"/>
    <mergeCell ref="J6747:J6748"/>
    <mergeCell ref="F6770:G6772"/>
    <mergeCell ref="H6770:I6770"/>
    <mergeCell ref="H6771:I6772"/>
    <mergeCell ref="J6771:J6772"/>
    <mergeCell ref="K6771:K6772"/>
    <mergeCell ref="L6771:L6772"/>
    <mergeCell ref="J6767:J6768"/>
    <mergeCell ref="K6767:K6768"/>
    <mergeCell ref="L6767:L6768"/>
    <mergeCell ref="A6769:A6774"/>
    <mergeCell ref="F6769:G6769"/>
    <mergeCell ref="H6769:L6769"/>
    <mergeCell ref="B6770:B6772"/>
    <mergeCell ref="C6770:C6772"/>
    <mergeCell ref="D6770:D6772"/>
    <mergeCell ref="E6770:E6772"/>
    <mergeCell ref="D6765:D6766"/>
    <mergeCell ref="E6765:E6766"/>
    <mergeCell ref="F6765:G6766"/>
    <mergeCell ref="H6765:I6765"/>
    <mergeCell ref="H6766:I6766"/>
    <mergeCell ref="F6767:G6768"/>
    <mergeCell ref="H6767:I6768"/>
    <mergeCell ref="F6762:G6763"/>
    <mergeCell ref="H6762:I6763"/>
    <mergeCell ref="J6762:J6763"/>
    <mergeCell ref="K6762:K6763"/>
    <mergeCell ref="L6762:L6763"/>
    <mergeCell ref="A6764:A6768"/>
    <mergeCell ref="F6764:G6764"/>
    <mergeCell ref="H6764:L6764"/>
    <mergeCell ref="B6765:B6766"/>
    <mergeCell ref="C6765:C6766"/>
    <mergeCell ref="A6759:A6763"/>
    <mergeCell ref="F6759:G6759"/>
    <mergeCell ref="H6759:L6759"/>
    <mergeCell ref="B6760:B6761"/>
    <mergeCell ref="C6760:C6761"/>
    <mergeCell ref="D6760:D6761"/>
    <mergeCell ref="E6760:E6761"/>
    <mergeCell ref="F6760:G6761"/>
    <mergeCell ref="H6760:I6760"/>
    <mergeCell ref="H6761:I6761"/>
    <mergeCell ref="F6781:G6782"/>
    <mergeCell ref="H6781:I6781"/>
    <mergeCell ref="H6782:I6782"/>
    <mergeCell ref="F6783:G6784"/>
    <mergeCell ref="H6783:I6784"/>
    <mergeCell ref="J6783:J6784"/>
    <mergeCell ref="J6778:J6779"/>
    <mergeCell ref="K6778:K6779"/>
    <mergeCell ref="L6778:L6779"/>
    <mergeCell ref="A6780:A6784"/>
    <mergeCell ref="F6780:G6780"/>
    <mergeCell ref="H6780:L6780"/>
    <mergeCell ref="B6781:B6782"/>
    <mergeCell ref="C6781:C6782"/>
    <mergeCell ref="D6781:D6782"/>
    <mergeCell ref="E6781:E6782"/>
    <mergeCell ref="D6776:D6777"/>
    <mergeCell ref="E6776:E6777"/>
    <mergeCell ref="F6776:G6777"/>
    <mergeCell ref="H6776:I6776"/>
    <mergeCell ref="H6777:I6777"/>
    <mergeCell ref="F6778:G6779"/>
    <mergeCell ref="H6778:I6779"/>
    <mergeCell ref="F6773:G6774"/>
    <mergeCell ref="H6773:I6774"/>
    <mergeCell ref="J6773:J6774"/>
    <mergeCell ref="K6773:K6774"/>
    <mergeCell ref="L6773:L6774"/>
    <mergeCell ref="A6775:A6779"/>
    <mergeCell ref="F6775:G6775"/>
    <mergeCell ref="H6775:L6775"/>
    <mergeCell ref="B6776:B6777"/>
    <mergeCell ref="C6776:C6777"/>
    <mergeCell ref="J6793:J6794"/>
    <mergeCell ref="K6793:K6794"/>
    <mergeCell ref="L6793:L6794"/>
    <mergeCell ref="F6795:G6796"/>
    <mergeCell ref="H6795:I6796"/>
    <mergeCell ref="J6795:J6796"/>
    <mergeCell ref="K6795:K6796"/>
    <mergeCell ref="L6795:L6796"/>
    <mergeCell ref="A6791:A6796"/>
    <mergeCell ref="F6791:G6791"/>
    <mergeCell ref="H6791:L6791"/>
    <mergeCell ref="B6792:B6794"/>
    <mergeCell ref="C6792:C6794"/>
    <mergeCell ref="D6792:D6794"/>
    <mergeCell ref="E6792:E6794"/>
    <mergeCell ref="F6792:G6794"/>
    <mergeCell ref="H6792:I6792"/>
    <mergeCell ref="H6793:I6794"/>
    <mergeCell ref="H6786:I6786"/>
    <mergeCell ref="H6787:I6788"/>
    <mergeCell ref="J6787:J6788"/>
    <mergeCell ref="K6787:K6788"/>
    <mergeCell ref="L6787:L6788"/>
    <mergeCell ref="F6789:G6790"/>
    <mergeCell ref="H6789:I6790"/>
    <mergeCell ref="J6789:J6790"/>
    <mergeCell ref="K6789:K6790"/>
    <mergeCell ref="L6789:L6790"/>
    <mergeCell ref="K6783:K6784"/>
    <mergeCell ref="L6783:L6784"/>
    <mergeCell ref="A6785:A6790"/>
    <mergeCell ref="F6785:G6785"/>
    <mergeCell ref="H6785:L6785"/>
    <mergeCell ref="B6786:B6788"/>
    <mergeCell ref="C6786:C6788"/>
    <mergeCell ref="D6786:D6788"/>
    <mergeCell ref="E6786:E6788"/>
    <mergeCell ref="F6786:G6788"/>
    <mergeCell ref="J6805:J6806"/>
    <mergeCell ref="K6805:K6806"/>
    <mergeCell ref="L6805:L6806"/>
    <mergeCell ref="A6807:A6813"/>
    <mergeCell ref="F6807:G6807"/>
    <mergeCell ref="H6807:L6807"/>
    <mergeCell ref="B6808:B6811"/>
    <mergeCell ref="C6808:C6811"/>
    <mergeCell ref="D6808:D6811"/>
    <mergeCell ref="E6808:E6811"/>
    <mergeCell ref="D6803:D6804"/>
    <mergeCell ref="E6803:E6804"/>
    <mergeCell ref="F6803:G6804"/>
    <mergeCell ref="H6803:I6803"/>
    <mergeCell ref="H6804:I6804"/>
    <mergeCell ref="F6805:G6806"/>
    <mergeCell ref="H6805:I6806"/>
    <mergeCell ref="F6800:G6801"/>
    <mergeCell ref="H6800:I6801"/>
    <mergeCell ref="J6800:J6801"/>
    <mergeCell ref="K6800:K6801"/>
    <mergeCell ref="L6800:L6801"/>
    <mergeCell ref="A6802:A6806"/>
    <mergeCell ref="F6802:G6802"/>
    <mergeCell ref="H6802:L6802"/>
    <mergeCell ref="B6803:B6804"/>
    <mergeCell ref="C6803:C6804"/>
    <mergeCell ref="A6797:A6801"/>
    <mergeCell ref="F6797:G6797"/>
    <mergeCell ref="H6797:L6797"/>
    <mergeCell ref="B6798:B6799"/>
    <mergeCell ref="C6798:C6799"/>
    <mergeCell ref="D6798:D6799"/>
    <mergeCell ref="E6798:E6799"/>
    <mergeCell ref="F6798:G6799"/>
    <mergeCell ref="H6798:I6798"/>
    <mergeCell ref="H6799:I6799"/>
    <mergeCell ref="J6817:J6818"/>
    <mergeCell ref="K6817:K6818"/>
    <mergeCell ref="L6817:L6818"/>
    <mergeCell ref="A6819:A6823"/>
    <mergeCell ref="F6819:G6819"/>
    <mergeCell ref="H6819:L6819"/>
    <mergeCell ref="B6820:B6821"/>
    <mergeCell ref="C6820:C6821"/>
    <mergeCell ref="D6820:D6821"/>
    <mergeCell ref="E6820:E6821"/>
    <mergeCell ref="D6815:D6816"/>
    <mergeCell ref="E6815:E6816"/>
    <mergeCell ref="F6815:G6816"/>
    <mergeCell ref="H6815:I6815"/>
    <mergeCell ref="H6816:I6816"/>
    <mergeCell ref="F6817:G6818"/>
    <mergeCell ref="H6817:I6818"/>
    <mergeCell ref="F6812:G6813"/>
    <mergeCell ref="H6812:I6813"/>
    <mergeCell ref="J6812:J6813"/>
    <mergeCell ref="K6812:K6813"/>
    <mergeCell ref="L6812:L6813"/>
    <mergeCell ref="A6814:A6818"/>
    <mergeCell ref="F6814:G6814"/>
    <mergeCell ref="H6814:L6814"/>
    <mergeCell ref="B6815:B6816"/>
    <mergeCell ref="C6815:C6816"/>
    <mergeCell ref="F6808:G6811"/>
    <mergeCell ref="H6808:I6808"/>
    <mergeCell ref="H6809:I6811"/>
    <mergeCell ref="J6809:J6811"/>
    <mergeCell ref="K6809:K6811"/>
    <mergeCell ref="L6809:L6811"/>
    <mergeCell ref="H6831:I6831"/>
    <mergeCell ref="F6832:G6833"/>
    <mergeCell ref="H6832:I6833"/>
    <mergeCell ref="J6832:J6833"/>
    <mergeCell ref="K6832:K6833"/>
    <mergeCell ref="L6832:L6833"/>
    <mergeCell ref="L6827:L6828"/>
    <mergeCell ref="A6829:A6833"/>
    <mergeCell ref="F6829:G6829"/>
    <mergeCell ref="H6829:L6829"/>
    <mergeCell ref="B6830:B6831"/>
    <mergeCell ref="C6830:C6831"/>
    <mergeCell ref="D6830:D6831"/>
    <mergeCell ref="E6830:E6831"/>
    <mergeCell ref="F6830:G6831"/>
    <mergeCell ref="H6830:I6830"/>
    <mergeCell ref="H6825:I6825"/>
    <mergeCell ref="H6826:I6826"/>
    <mergeCell ref="F6827:G6828"/>
    <mergeCell ref="H6827:I6828"/>
    <mergeCell ref="J6827:J6828"/>
    <mergeCell ref="K6827:K6828"/>
    <mergeCell ref="K6822:K6823"/>
    <mergeCell ref="L6822:L6823"/>
    <mergeCell ref="A6824:A6828"/>
    <mergeCell ref="F6824:G6824"/>
    <mergeCell ref="H6824:L6824"/>
    <mergeCell ref="B6825:B6826"/>
    <mergeCell ref="C6825:C6826"/>
    <mergeCell ref="D6825:D6826"/>
    <mergeCell ref="E6825:E6826"/>
    <mergeCell ref="F6825:G6826"/>
    <mergeCell ref="F6820:G6821"/>
    <mergeCell ref="H6820:I6820"/>
    <mergeCell ref="H6821:I6821"/>
    <mergeCell ref="F6822:G6823"/>
    <mergeCell ref="H6822:I6823"/>
    <mergeCell ref="J6822:J6823"/>
    <mergeCell ref="F6845:G6848"/>
    <mergeCell ref="H6845:I6845"/>
    <mergeCell ref="H6846:I6848"/>
    <mergeCell ref="J6846:J6848"/>
    <mergeCell ref="K6846:K6848"/>
    <mergeCell ref="L6846:L6848"/>
    <mergeCell ref="J6842:J6843"/>
    <mergeCell ref="K6842:K6843"/>
    <mergeCell ref="L6842:L6843"/>
    <mergeCell ref="A6844:A6850"/>
    <mergeCell ref="F6844:G6844"/>
    <mergeCell ref="H6844:L6844"/>
    <mergeCell ref="B6845:B6848"/>
    <mergeCell ref="C6845:C6848"/>
    <mergeCell ref="D6845:D6848"/>
    <mergeCell ref="E6845:E6848"/>
    <mergeCell ref="D6840:D6841"/>
    <mergeCell ref="E6840:E6841"/>
    <mergeCell ref="F6840:G6841"/>
    <mergeCell ref="H6840:I6840"/>
    <mergeCell ref="H6841:I6841"/>
    <mergeCell ref="F6842:G6843"/>
    <mergeCell ref="H6842:I6843"/>
    <mergeCell ref="F6837:G6838"/>
    <mergeCell ref="H6837:I6838"/>
    <mergeCell ref="J6837:J6838"/>
    <mergeCell ref="K6837:K6838"/>
    <mergeCell ref="L6837:L6838"/>
    <mergeCell ref="A6839:A6843"/>
    <mergeCell ref="F6839:G6839"/>
    <mergeCell ref="H6839:L6839"/>
    <mergeCell ref="B6840:B6841"/>
    <mergeCell ref="C6840:C6841"/>
    <mergeCell ref="A6834:A6838"/>
    <mergeCell ref="F6834:G6834"/>
    <mergeCell ref="H6834:L6834"/>
    <mergeCell ref="B6835:B6836"/>
    <mergeCell ref="C6835:C6836"/>
    <mergeCell ref="D6835:D6836"/>
    <mergeCell ref="E6835:E6836"/>
    <mergeCell ref="F6835:G6836"/>
    <mergeCell ref="H6835:I6835"/>
    <mergeCell ref="H6836:I6836"/>
    <mergeCell ref="J6859:J6860"/>
    <mergeCell ref="K6859:K6860"/>
    <mergeCell ref="L6859:L6860"/>
    <mergeCell ref="F6861:G6862"/>
    <mergeCell ref="H6861:I6862"/>
    <mergeCell ref="J6861:J6862"/>
    <mergeCell ref="K6861:K6862"/>
    <mergeCell ref="L6861:L6862"/>
    <mergeCell ref="A6857:A6862"/>
    <mergeCell ref="F6857:G6857"/>
    <mergeCell ref="H6857:L6857"/>
    <mergeCell ref="B6858:B6860"/>
    <mergeCell ref="C6858:C6860"/>
    <mergeCell ref="D6858:D6860"/>
    <mergeCell ref="E6858:E6860"/>
    <mergeCell ref="F6858:G6860"/>
    <mergeCell ref="H6858:I6858"/>
    <mergeCell ref="H6859:I6860"/>
    <mergeCell ref="K6853:K6854"/>
    <mergeCell ref="L6853:L6854"/>
    <mergeCell ref="F6855:G6856"/>
    <mergeCell ref="H6855:I6856"/>
    <mergeCell ref="J6855:J6856"/>
    <mergeCell ref="K6855:K6856"/>
    <mergeCell ref="L6855:L6856"/>
    <mergeCell ref="D6852:D6854"/>
    <mergeCell ref="E6852:E6854"/>
    <mergeCell ref="F6852:G6854"/>
    <mergeCell ref="H6852:I6852"/>
    <mergeCell ref="H6853:I6854"/>
    <mergeCell ref="J6853:J6854"/>
    <mergeCell ref="F6849:G6850"/>
    <mergeCell ref="H6849:I6850"/>
    <mergeCell ref="J6849:J6850"/>
    <mergeCell ref="K6849:K6850"/>
    <mergeCell ref="L6849:L6850"/>
    <mergeCell ref="A6851:A6856"/>
    <mergeCell ref="F6851:G6851"/>
    <mergeCell ref="H6851:L6851"/>
    <mergeCell ref="B6852:B6854"/>
    <mergeCell ref="C6852:C6854"/>
    <mergeCell ref="F6874:G6875"/>
    <mergeCell ref="H6874:I6874"/>
    <mergeCell ref="H6875:I6875"/>
    <mergeCell ref="F6876:G6877"/>
    <mergeCell ref="H6876:I6877"/>
    <mergeCell ref="J6876:J6877"/>
    <mergeCell ref="J6871:J6872"/>
    <mergeCell ref="K6871:K6872"/>
    <mergeCell ref="L6871:L6872"/>
    <mergeCell ref="A6873:A6877"/>
    <mergeCell ref="F6873:G6873"/>
    <mergeCell ref="H6873:L6873"/>
    <mergeCell ref="B6874:B6875"/>
    <mergeCell ref="C6874:C6875"/>
    <mergeCell ref="D6874:D6875"/>
    <mergeCell ref="E6874:E6875"/>
    <mergeCell ref="D6869:D6870"/>
    <mergeCell ref="E6869:E6870"/>
    <mergeCell ref="F6869:G6870"/>
    <mergeCell ref="H6869:I6869"/>
    <mergeCell ref="H6870:I6870"/>
    <mergeCell ref="F6871:G6872"/>
    <mergeCell ref="H6871:I6872"/>
    <mergeCell ref="F6866:G6867"/>
    <mergeCell ref="H6866:I6867"/>
    <mergeCell ref="J6866:J6867"/>
    <mergeCell ref="K6866:K6867"/>
    <mergeCell ref="L6866:L6867"/>
    <mergeCell ref="A6868:A6872"/>
    <mergeCell ref="F6868:G6868"/>
    <mergeCell ref="H6868:L6868"/>
    <mergeCell ref="B6869:B6870"/>
    <mergeCell ref="C6869:C6870"/>
    <mergeCell ref="A6863:A6867"/>
    <mergeCell ref="F6863:G6863"/>
    <mergeCell ref="H6863:L6863"/>
    <mergeCell ref="B6864:B6865"/>
    <mergeCell ref="C6864:C6865"/>
    <mergeCell ref="D6864:D6865"/>
    <mergeCell ref="E6864:E6865"/>
    <mergeCell ref="F6864:G6865"/>
    <mergeCell ref="H6864:I6864"/>
    <mergeCell ref="H6865:I6865"/>
    <mergeCell ref="H6885:I6886"/>
    <mergeCell ref="J6885:J6886"/>
    <mergeCell ref="K6885:K6886"/>
    <mergeCell ref="L6885:L6886"/>
    <mergeCell ref="F6887:G6888"/>
    <mergeCell ref="H6887:I6888"/>
    <mergeCell ref="J6887:J6888"/>
    <mergeCell ref="K6887:K6888"/>
    <mergeCell ref="L6887:L6888"/>
    <mergeCell ref="L6881:L6882"/>
    <mergeCell ref="A6883:A6888"/>
    <mergeCell ref="F6883:G6883"/>
    <mergeCell ref="H6883:L6883"/>
    <mergeCell ref="B6884:B6886"/>
    <mergeCell ref="C6884:C6886"/>
    <mergeCell ref="D6884:D6886"/>
    <mergeCell ref="E6884:E6886"/>
    <mergeCell ref="F6884:G6886"/>
    <mergeCell ref="H6884:I6884"/>
    <mergeCell ref="H6879:I6879"/>
    <mergeCell ref="H6880:I6880"/>
    <mergeCell ref="F6881:G6882"/>
    <mergeCell ref="H6881:I6882"/>
    <mergeCell ref="J6881:J6882"/>
    <mergeCell ref="K6881:K6882"/>
    <mergeCell ref="K6876:K6877"/>
    <mergeCell ref="L6876:L6877"/>
    <mergeCell ref="A6878:A6882"/>
    <mergeCell ref="F6878:G6878"/>
    <mergeCell ref="H6878:L6878"/>
    <mergeCell ref="B6879:B6880"/>
    <mergeCell ref="C6879:C6880"/>
    <mergeCell ref="D6879:D6880"/>
    <mergeCell ref="E6879:E6880"/>
    <mergeCell ref="F6879:G6880"/>
    <mergeCell ref="J6897:J6898"/>
    <mergeCell ref="K6897:K6898"/>
    <mergeCell ref="L6897:L6898"/>
    <mergeCell ref="A6899:A6903"/>
    <mergeCell ref="F6899:G6899"/>
    <mergeCell ref="H6899:L6899"/>
    <mergeCell ref="B6900:B6901"/>
    <mergeCell ref="C6900:C6901"/>
    <mergeCell ref="D6900:D6901"/>
    <mergeCell ref="E6900:E6901"/>
    <mergeCell ref="D6895:D6896"/>
    <mergeCell ref="E6895:E6896"/>
    <mergeCell ref="F6895:G6896"/>
    <mergeCell ref="H6895:I6895"/>
    <mergeCell ref="H6896:I6896"/>
    <mergeCell ref="F6897:G6898"/>
    <mergeCell ref="H6897:I6898"/>
    <mergeCell ref="F6892:G6893"/>
    <mergeCell ref="H6892:I6893"/>
    <mergeCell ref="J6892:J6893"/>
    <mergeCell ref="K6892:K6893"/>
    <mergeCell ref="L6892:L6893"/>
    <mergeCell ref="A6894:A6898"/>
    <mergeCell ref="F6894:G6894"/>
    <mergeCell ref="H6894:L6894"/>
    <mergeCell ref="B6895:B6896"/>
    <mergeCell ref="C6895:C6896"/>
    <mergeCell ref="A6889:A6893"/>
    <mergeCell ref="F6889:G6889"/>
    <mergeCell ref="H6889:L6889"/>
    <mergeCell ref="B6890:B6891"/>
    <mergeCell ref="C6890:C6891"/>
    <mergeCell ref="D6890:D6891"/>
    <mergeCell ref="E6890:E6891"/>
    <mergeCell ref="F6890:G6891"/>
    <mergeCell ref="H6890:I6890"/>
    <mergeCell ref="H6891:I6891"/>
    <mergeCell ref="H6911:I6911"/>
    <mergeCell ref="F6912:G6913"/>
    <mergeCell ref="H6912:I6913"/>
    <mergeCell ref="J6912:J6913"/>
    <mergeCell ref="K6912:K6913"/>
    <mergeCell ref="L6912:L6913"/>
    <mergeCell ref="L6907:L6908"/>
    <mergeCell ref="A6909:A6913"/>
    <mergeCell ref="F6909:G6909"/>
    <mergeCell ref="H6909:L6909"/>
    <mergeCell ref="B6910:B6911"/>
    <mergeCell ref="C6910:C6911"/>
    <mergeCell ref="D6910:D6911"/>
    <mergeCell ref="E6910:E6911"/>
    <mergeCell ref="F6910:G6911"/>
    <mergeCell ref="H6910:I6910"/>
    <mergeCell ref="H6905:I6905"/>
    <mergeCell ref="H6906:I6906"/>
    <mergeCell ref="F6907:G6908"/>
    <mergeCell ref="H6907:I6908"/>
    <mergeCell ref="J6907:J6908"/>
    <mergeCell ref="K6907:K6908"/>
    <mergeCell ref="K6902:K6903"/>
    <mergeCell ref="L6902:L6903"/>
    <mergeCell ref="A6904:A6908"/>
    <mergeCell ref="F6904:G6904"/>
    <mergeCell ref="H6904:L6904"/>
    <mergeCell ref="B6905:B6906"/>
    <mergeCell ref="C6905:C6906"/>
    <mergeCell ref="D6905:D6906"/>
    <mergeCell ref="E6905:E6906"/>
    <mergeCell ref="F6905:G6906"/>
    <mergeCell ref="F6900:G6901"/>
    <mergeCell ref="H6900:I6900"/>
    <mergeCell ref="H6901:I6901"/>
    <mergeCell ref="F6902:G6903"/>
    <mergeCell ref="H6902:I6903"/>
    <mergeCell ref="J6902:J6903"/>
    <mergeCell ref="K6921:K6922"/>
    <mergeCell ref="L6921:L6922"/>
    <mergeCell ref="F6923:G6924"/>
    <mergeCell ref="H6923:I6924"/>
    <mergeCell ref="J6923:J6924"/>
    <mergeCell ref="K6923:K6924"/>
    <mergeCell ref="L6923:L6924"/>
    <mergeCell ref="D6920:D6922"/>
    <mergeCell ref="E6920:E6922"/>
    <mergeCell ref="F6920:G6922"/>
    <mergeCell ref="H6920:I6920"/>
    <mergeCell ref="H6921:I6922"/>
    <mergeCell ref="J6921:J6922"/>
    <mergeCell ref="F6917:G6918"/>
    <mergeCell ref="H6917:I6918"/>
    <mergeCell ref="J6917:J6918"/>
    <mergeCell ref="K6917:K6918"/>
    <mergeCell ref="L6917:L6918"/>
    <mergeCell ref="A6919:A6924"/>
    <mergeCell ref="F6919:G6919"/>
    <mergeCell ref="H6919:L6919"/>
    <mergeCell ref="B6920:B6922"/>
    <mergeCell ref="C6920:C6922"/>
    <mergeCell ref="A6914:A6918"/>
    <mergeCell ref="F6914:G6914"/>
    <mergeCell ref="H6914:L6914"/>
    <mergeCell ref="B6915:B6916"/>
    <mergeCell ref="C6915:C6916"/>
    <mergeCell ref="D6915:D6916"/>
    <mergeCell ref="E6915:E6916"/>
    <mergeCell ref="F6915:G6916"/>
    <mergeCell ref="H6915:I6915"/>
    <mergeCell ref="H6916:I6916"/>
    <mergeCell ref="J6933:J6934"/>
    <mergeCell ref="K6933:K6934"/>
    <mergeCell ref="L6933:L6934"/>
    <mergeCell ref="A6935:A6941"/>
    <mergeCell ref="F6935:G6935"/>
    <mergeCell ref="H6935:L6935"/>
    <mergeCell ref="B6936:B6939"/>
    <mergeCell ref="C6936:C6939"/>
    <mergeCell ref="D6936:D6939"/>
    <mergeCell ref="E6936:E6939"/>
    <mergeCell ref="D6931:D6932"/>
    <mergeCell ref="E6931:E6932"/>
    <mergeCell ref="F6931:G6932"/>
    <mergeCell ref="H6931:I6931"/>
    <mergeCell ref="H6932:I6932"/>
    <mergeCell ref="F6933:G6934"/>
    <mergeCell ref="H6933:I6934"/>
    <mergeCell ref="F6928:G6929"/>
    <mergeCell ref="H6928:I6929"/>
    <mergeCell ref="J6928:J6929"/>
    <mergeCell ref="K6928:K6929"/>
    <mergeCell ref="L6928:L6929"/>
    <mergeCell ref="A6930:A6934"/>
    <mergeCell ref="F6930:G6930"/>
    <mergeCell ref="H6930:L6930"/>
    <mergeCell ref="B6931:B6932"/>
    <mergeCell ref="C6931:C6932"/>
    <mergeCell ref="A6925:A6929"/>
    <mergeCell ref="F6925:G6925"/>
    <mergeCell ref="H6925:L6925"/>
    <mergeCell ref="B6926:B6927"/>
    <mergeCell ref="C6926:C6927"/>
    <mergeCell ref="D6926:D6927"/>
    <mergeCell ref="E6926:E6927"/>
    <mergeCell ref="F6926:G6927"/>
    <mergeCell ref="H6926:I6926"/>
    <mergeCell ref="H6927:I6927"/>
    <mergeCell ref="J6945:J6946"/>
    <mergeCell ref="K6945:K6946"/>
    <mergeCell ref="L6945:L6946"/>
    <mergeCell ref="A6947:A6952"/>
    <mergeCell ref="F6947:G6947"/>
    <mergeCell ref="H6947:L6947"/>
    <mergeCell ref="B6948:B6950"/>
    <mergeCell ref="C6948:C6950"/>
    <mergeCell ref="D6948:D6950"/>
    <mergeCell ref="E6948:E6950"/>
    <mergeCell ref="D6943:D6944"/>
    <mergeCell ref="E6943:E6944"/>
    <mergeCell ref="F6943:G6944"/>
    <mergeCell ref="H6943:I6943"/>
    <mergeCell ref="H6944:I6944"/>
    <mergeCell ref="F6945:G6946"/>
    <mergeCell ref="H6945:I6946"/>
    <mergeCell ref="F6940:G6941"/>
    <mergeCell ref="H6940:I6941"/>
    <mergeCell ref="J6940:J6941"/>
    <mergeCell ref="K6940:K6941"/>
    <mergeCell ref="L6940:L6941"/>
    <mergeCell ref="A6942:A6946"/>
    <mergeCell ref="F6942:G6942"/>
    <mergeCell ref="H6942:L6942"/>
    <mergeCell ref="B6943:B6944"/>
    <mergeCell ref="C6943:C6944"/>
    <mergeCell ref="F6936:G6939"/>
    <mergeCell ref="H6936:I6936"/>
    <mergeCell ref="H6937:I6939"/>
    <mergeCell ref="J6937:J6939"/>
    <mergeCell ref="K6937:K6939"/>
    <mergeCell ref="L6937:L6939"/>
    <mergeCell ref="J6956:J6957"/>
    <mergeCell ref="K6956:K6957"/>
    <mergeCell ref="L6956:L6957"/>
    <mergeCell ref="A6958:A6962"/>
    <mergeCell ref="F6958:G6958"/>
    <mergeCell ref="H6958:L6958"/>
    <mergeCell ref="B6959:B6960"/>
    <mergeCell ref="C6959:C6960"/>
    <mergeCell ref="D6959:D6960"/>
    <mergeCell ref="E6959:E6960"/>
    <mergeCell ref="D6954:D6955"/>
    <mergeCell ref="E6954:E6955"/>
    <mergeCell ref="F6954:G6955"/>
    <mergeCell ref="H6954:I6954"/>
    <mergeCell ref="H6955:I6955"/>
    <mergeCell ref="F6956:G6957"/>
    <mergeCell ref="H6956:I6957"/>
    <mergeCell ref="F6951:G6952"/>
    <mergeCell ref="H6951:I6952"/>
    <mergeCell ref="J6951:J6952"/>
    <mergeCell ref="K6951:K6952"/>
    <mergeCell ref="L6951:L6952"/>
    <mergeCell ref="A6953:A6957"/>
    <mergeCell ref="F6953:G6953"/>
    <mergeCell ref="H6953:L6953"/>
    <mergeCell ref="B6954:B6955"/>
    <mergeCell ref="C6954:C6955"/>
    <mergeCell ref="F6948:G6950"/>
    <mergeCell ref="H6948:I6948"/>
    <mergeCell ref="H6949:I6950"/>
    <mergeCell ref="J6949:J6950"/>
    <mergeCell ref="K6949:K6950"/>
    <mergeCell ref="L6949:L6950"/>
    <mergeCell ref="H6970:I6970"/>
    <mergeCell ref="F6971:G6972"/>
    <mergeCell ref="H6971:I6972"/>
    <mergeCell ref="J6971:J6972"/>
    <mergeCell ref="K6971:K6972"/>
    <mergeCell ref="L6971:L6972"/>
    <mergeCell ref="L6966:L6967"/>
    <mergeCell ref="A6968:A6972"/>
    <mergeCell ref="F6968:G6968"/>
    <mergeCell ref="H6968:L6968"/>
    <mergeCell ref="B6969:B6970"/>
    <mergeCell ref="C6969:C6970"/>
    <mergeCell ref="D6969:D6970"/>
    <mergeCell ref="E6969:E6970"/>
    <mergeCell ref="F6969:G6970"/>
    <mergeCell ref="H6969:I6969"/>
    <mergeCell ref="H6964:I6964"/>
    <mergeCell ref="H6965:I6965"/>
    <mergeCell ref="F6966:G6967"/>
    <mergeCell ref="H6966:I6967"/>
    <mergeCell ref="J6966:J6967"/>
    <mergeCell ref="K6966:K6967"/>
    <mergeCell ref="K6961:K6962"/>
    <mergeCell ref="L6961:L6962"/>
    <mergeCell ref="A6963:A6967"/>
    <mergeCell ref="F6963:G6963"/>
    <mergeCell ref="H6963:L6963"/>
    <mergeCell ref="B6964:B6965"/>
    <mergeCell ref="C6964:C6965"/>
    <mergeCell ref="D6964:D6965"/>
    <mergeCell ref="E6964:E6965"/>
    <mergeCell ref="F6964:G6965"/>
    <mergeCell ref="F6959:G6960"/>
    <mergeCell ref="H6959:I6959"/>
    <mergeCell ref="H6960:I6960"/>
    <mergeCell ref="F6961:G6962"/>
    <mergeCell ref="H6961:I6962"/>
    <mergeCell ref="J6961:J6962"/>
    <mergeCell ref="J6986:J6987"/>
    <mergeCell ref="K6986:K6987"/>
    <mergeCell ref="L6986:L6987"/>
    <mergeCell ref="F6988:G6989"/>
    <mergeCell ref="H6988:I6989"/>
    <mergeCell ref="J6988:J6989"/>
    <mergeCell ref="K6988:K6989"/>
    <mergeCell ref="L6988:L6989"/>
    <mergeCell ref="A6984:A6989"/>
    <mergeCell ref="F6984:G6984"/>
    <mergeCell ref="H6984:L6984"/>
    <mergeCell ref="B6985:B6987"/>
    <mergeCell ref="C6985:C6987"/>
    <mergeCell ref="D6985:D6987"/>
    <mergeCell ref="E6985:E6987"/>
    <mergeCell ref="F6985:G6987"/>
    <mergeCell ref="H6985:I6985"/>
    <mergeCell ref="H6986:I6987"/>
    <mergeCell ref="K6980:K6981"/>
    <mergeCell ref="L6980:L6981"/>
    <mergeCell ref="F6982:G6983"/>
    <mergeCell ref="H6982:I6983"/>
    <mergeCell ref="J6982:J6983"/>
    <mergeCell ref="K6982:K6983"/>
    <mergeCell ref="L6982:L6983"/>
    <mergeCell ref="D6979:D6981"/>
    <mergeCell ref="E6979:E6981"/>
    <mergeCell ref="F6979:G6981"/>
    <mergeCell ref="H6979:I6979"/>
    <mergeCell ref="H6980:I6981"/>
    <mergeCell ref="J6980:J6981"/>
    <mergeCell ref="F6976:G6977"/>
    <mergeCell ref="H6976:I6977"/>
    <mergeCell ref="J6976:J6977"/>
    <mergeCell ref="K6976:K6977"/>
    <mergeCell ref="L6976:L6977"/>
    <mergeCell ref="A6978:A6983"/>
    <mergeCell ref="F6978:G6978"/>
    <mergeCell ref="H6978:L6978"/>
    <mergeCell ref="B6979:B6981"/>
    <mergeCell ref="C6979:C6981"/>
    <mergeCell ref="A6973:A6977"/>
    <mergeCell ref="F6973:G6973"/>
    <mergeCell ref="H6973:L6973"/>
    <mergeCell ref="B6974:B6975"/>
    <mergeCell ref="C6974:C6975"/>
    <mergeCell ref="D6974:D6975"/>
    <mergeCell ref="E6974:E6975"/>
    <mergeCell ref="F6974:G6975"/>
    <mergeCell ref="H6974:I6974"/>
    <mergeCell ref="H6975:I6975"/>
    <mergeCell ref="J6998:J6999"/>
    <mergeCell ref="K6998:K6999"/>
    <mergeCell ref="L6998:L6999"/>
    <mergeCell ref="F7000:G7001"/>
    <mergeCell ref="H7000:I7001"/>
    <mergeCell ref="J7000:J7001"/>
    <mergeCell ref="K7000:K7001"/>
    <mergeCell ref="L7000:L7001"/>
    <mergeCell ref="A6996:A7001"/>
    <mergeCell ref="F6996:G6996"/>
    <mergeCell ref="H6996:L6996"/>
    <mergeCell ref="B6997:B6999"/>
    <mergeCell ref="C6997:C6999"/>
    <mergeCell ref="D6997:D6999"/>
    <mergeCell ref="E6997:E6999"/>
    <mergeCell ref="F6997:G6999"/>
    <mergeCell ref="H6997:I6997"/>
    <mergeCell ref="H6998:I6999"/>
    <mergeCell ref="J6992:J6993"/>
    <mergeCell ref="K6992:K6993"/>
    <mergeCell ref="L6992:L6993"/>
    <mergeCell ref="F6994:G6995"/>
    <mergeCell ref="H6994:I6995"/>
    <mergeCell ref="J6994:J6995"/>
    <mergeCell ref="K6994:K6995"/>
    <mergeCell ref="L6994:L6995"/>
    <mergeCell ref="A6990:A6995"/>
    <mergeCell ref="F6990:G6990"/>
    <mergeCell ref="H6990:L6990"/>
    <mergeCell ref="B6991:B6993"/>
    <mergeCell ref="C6991:C6993"/>
    <mergeCell ref="D6991:D6993"/>
    <mergeCell ref="E6991:E6993"/>
    <mergeCell ref="F6991:G6993"/>
    <mergeCell ref="H6991:I6991"/>
    <mergeCell ref="H6992:I6993"/>
    <mergeCell ref="J7010:J7011"/>
    <mergeCell ref="K7010:K7011"/>
    <mergeCell ref="L7010:L7011"/>
    <mergeCell ref="F7012:G7013"/>
    <mergeCell ref="H7012:I7013"/>
    <mergeCell ref="J7012:J7013"/>
    <mergeCell ref="K7012:K7013"/>
    <mergeCell ref="L7012:L7013"/>
    <mergeCell ref="A7008:A7013"/>
    <mergeCell ref="F7008:G7008"/>
    <mergeCell ref="H7008:L7008"/>
    <mergeCell ref="B7009:B7011"/>
    <mergeCell ref="C7009:C7011"/>
    <mergeCell ref="D7009:D7011"/>
    <mergeCell ref="E7009:E7011"/>
    <mergeCell ref="F7009:G7011"/>
    <mergeCell ref="H7009:I7009"/>
    <mergeCell ref="H7010:I7011"/>
    <mergeCell ref="J7004:J7005"/>
    <mergeCell ref="K7004:K7005"/>
    <mergeCell ref="L7004:L7005"/>
    <mergeCell ref="F7006:G7007"/>
    <mergeCell ref="H7006:I7007"/>
    <mergeCell ref="J7006:J7007"/>
    <mergeCell ref="K7006:K7007"/>
    <mergeCell ref="L7006:L7007"/>
    <mergeCell ref="A7002:A7007"/>
    <mergeCell ref="F7002:G7002"/>
    <mergeCell ref="H7002:L7002"/>
    <mergeCell ref="B7003:B7005"/>
    <mergeCell ref="C7003:C7005"/>
    <mergeCell ref="D7003:D7005"/>
    <mergeCell ref="E7003:E7005"/>
    <mergeCell ref="F7003:G7005"/>
    <mergeCell ref="H7003:I7003"/>
    <mergeCell ref="H7004:I7005"/>
    <mergeCell ref="J7028:J7029"/>
    <mergeCell ref="K7028:K7029"/>
    <mergeCell ref="L7028:L7029"/>
    <mergeCell ref="F7030:G7031"/>
    <mergeCell ref="H7030:I7031"/>
    <mergeCell ref="J7030:J7031"/>
    <mergeCell ref="K7030:K7031"/>
    <mergeCell ref="L7030:L7031"/>
    <mergeCell ref="A7026:A7031"/>
    <mergeCell ref="F7026:G7026"/>
    <mergeCell ref="H7026:L7026"/>
    <mergeCell ref="B7027:B7029"/>
    <mergeCell ref="C7027:C7029"/>
    <mergeCell ref="D7027:D7029"/>
    <mergeCell ref="E7027:E7029"/>
    <mergeCell ref="F7027:G7029"/>
    <mergeCell ref="H7027:I7027"/>
    <mergeCell ref="H7028:I7029"/>
    <mergeCell ref="K7021:K7023"/>
    <mergeCell ref="L7021:L7023"/>
    <mergeCell ref="F7024:G7025"/>
    <mergeCell ref="H7024:I7025"/>
    <mergeCell ref="J7024:J7025"/>
    <mergeCell ref="K7024:K7025"/>
    <mergeCell ref="L7024:L7025"/>
    <mergeCell ref="D7020:D7023"/>
    <mergeCell ref="E7020:E7023"/>
    <mergeCell ref="F7020:G7023"/>
    <mergeCell ref="H7020:I7020"/>
    <mergeCell ref="H7021:I7023"/>
    <mergeCell ref="J7021:J7023"/>
    <mergeCell ref="F7017:G7018"/>
    <mergeCell ref="H7017:I7018"/>
    <mergeCell ref="J7017:J7018"/>
    <mergeCell ref="K7017:K7018"/>
    <mergeCell ref="L7017:L7018"/>
    <mergeCell ref="A7019:A7025"/>
    <mergeCell ref="F7019:G7019"/>
    <mergeCell ref="H7019:L7019"/>
    <mergeCell ref="B7020:B7023"/>
    <mergeCell ref="C7020:C7023"/>
    <mergeCell ref="A7014:A7018"/>
    <mergeCell ref="F7014:G7014"/>
    <mergeCell ref="H7014:L7014"/>
    <mergeCell ref="B7015:B7016"/>
    <mergeCell ref="C7015:C7016"/>
    <mergeCell ref="D7015:D7016"/>
    <mergeCell ref="E7015:E7016"/>
    <mergeCell ref="F7015:G7016"/>
    <mergeCell ref="H7015:I7015"/>
    <mergeCell ref="H7016:I7016"/>
    <mergeCell ref="J7040:J7041"/>
    <mergeCell ref="K7040:K7041"/>
    <mergeCell ref="L7040:L7041"/>
    <mergeCell ref="F7042:G7043"/>
    <mergeCell ref="H7042:I7043"/>
    <mergeCell ref="J7042:J7043"/>
    <mergeCell ref="K7042:K7043"/>
    <mergeCell ref="L7042:L7043"/>
    <mergeCell ref="A7038:A7043"/>
    <mergeCell ref="F7038:G7038"/>
    <mergeCell ref="H7038:L7038"/>
    <mergeCell ref="B7039:B7041"/>
    <mergeCell ref="C7039:C7041"/>
    <mergeCell ref="D7039:D7041"/>
    <mergeCell ref="E7039:E7041"/>
    <mergeCell ref="F7039:G7041"/>
    <mergeCell ref="H7039:I7039"/>
    <mergeCell ref="H7040:I7041"/>
    <mergeCell ref="J7034:J7035"/>
    <mergeCell ref="K7034:K7035"/>
    <mergeCell ref="L7034:L7035"/>
    <mergeCell ref="F7036:G7037"/>
    <mergeCell ref="H7036:I7037"/>
    <mergeCell ref="J7036:J7037"/>
    <mergeCell ref="K7036:K7037"/>
    <mergeCell ref="L7036:L7037"/>
    <mergeCell ref="A7032:A7037"/>
    <mergeCell ref="F7032:G7032"/>
    <mergeCell ref="H7032:L7032"/>
    <mergeCell ref="B7033:B7035"/>
    <mergeCell ref="C7033:C7035"/>
    <mergeCell ref="D7033:D7035"/>
    <mergeCell ref="E7033:E7035"/>
    <mergeCell ref="F7033:G7035"/>
    <mergeCell ref="H7033:I7033"/>
    <mergeCell ref="H7034:I7035"/>
    <mergeCell ref="J7052:J7053"/>
    <mergeCell ref="K7052:K7053"/>
    <mergeCell ref="L7052:L7053"/>
    <mergeCell ref="A7054:A7058"/>
    <mergeCell ref="F7054:G7054"/>
    <mergeCell ref="H7054:L7054"/>
    <mergeCell ref="B7055:B7056"/>
    <mergeCell ref="C7055:C7056"/>
    <mergeCell ref="D7055:D7056"/>
    <mergeCell ref="E7055:E7056"/>
    <mergeCell ref="D7050:D7051"/>
    <mergeCell ref="E7050:E7051"/>
    <mergeCell ref="F7050:G7051"/>
    <mergeCell ref="H7050:I7050"/>
    <mergeCell ref="H7051:I7051"/>
    <mergeCell ref="F7052:G7053"/>
    <mergeCell ref="H7052:I7053"/>
    <mergeCell ref="F7047:G7048"/>
    <mergeCell ref="H7047:I7048"/>
    <mergeCell ref="J7047:J7048"/>
    <mergeCell ref="K7047:K7048"/>
    <mergeCell ref="L7047:L7048"/>
    <mergeCell ref="A7049:A7053"/>
    <mergeCell ref="F7049:G7049"/>
    <mergeCell ref="H7049:L7049"/>
    <mergeCell ref="B7050:B7051"/>
    <mergeCell ref="C7050:C7051"/>
    <mergeCell ref="A7044:A7048"/>
    <mergeCell ref="F7044:G7044"/>
    <mergeCell ref="H7044:L7044"/>
    <mergeCell ref="B7045:B7046"/>
    <mergeCell ref="C7045:C7046"/>
    <mergeCell ref="D7045:D7046"/>
    <mergeCell ref="E7045:E7046"/>
    <mergeCell ref="F7045:G7046"/>
    <mergeCell ref="H7045:I7045"/>
    <mergeCell ref="H7046:I7046"/>
    <mergeCell ref="H7066:I7066"/>
    <mergeCell ref="F7067:G7068"/>
    <mergeCell ref="H7067:I7068"/>
    <mergeCell ref="J7067:J7068"/>
    <mergeCell ref="K7067:K7068"/>
    <mergeCell ref="L7067:L7068"/>
    <mergeCell ref="L7062:L7063"/>
    <mergeCell ref="A7064:A7068"/>
    <mergeCell ref="F7064:G7064"/>
    <mergeCell ref="H7064:L7064"/>
    <mergeCell ref="B7065:B7066"/>
    <mergeCell ref="C7065:C7066"/>
    <mergeCell ref="D7065:D7066"/>
    <mergeCell ref="E7065:E7066"/>
    <mergeCell ref="F7065:G7066"/>
    <mergeCell ref="H7065:I7065"/>
    <mergeCell ref="H7060:I7060"/>
    <mergeCell ref="H7061:I7061"/>
    <mergeCell ref="F7062:G7063"/>
    <mergeCell ref="H7062:I7063"/>
    <mergeCell ref="J7062:J7063"/>
    <mergeCell ref="K7062:K7063"/>
    <mergeCell ref="K7057:K7058"/>
    <mergeCell ref="L7057:L7058"/>
    <mergeCell ref="A7059:A7063"/>
    <mergeCell ref="F7059:G7059"/>
    <mergeCell ref="H7059:L7059"/>
    <mergeCell ref="B7060:B7061"/>
    <mergeCell ref="C7060:C7061"/>
    <mergeCell ref="D7060:D7061"/>
    <mergeCell ref="E7060:E7061"/>
    <mergeCell ref="F7060:G7061"/>
    <mergeCell ref="F7055:G7056"/>
    <mergeCell ref="H7055:I7055"/>
    <mergeCell ref="H7056:I7056"/>
    <mergeCell ref="F7057:G7058"/>
    <mergeCell ref="H7057:I7058"/>
    <mergeCell ref="J7057:J7058"/>
    <mergeCell ref="F7080:G7082"/>
    <mergeCell ref="H7080:I7080"/>
    <mergeCell ref="H7081:I7082"/>
    <mergeCell ref="J7081:J7082"/>
    <mergeCell ref="K7081:K7082"/>
    <mergeCell ref="L7081:L7082"/>
    <mergeCell ref="J7077:J7078"/>
    <mergeCell ref="K7077:K7078"/>
    <mergeCell ref="L7077:L7078"/>
    <mergeCell ref="A7079:A7084"/>
    <mergeCell ref="F7079:G7079"/>
    <mergeCell ref="H7079:L7079"/>
    <mergeCell ref="B7080:B7082"/>
    <mergeCell ref="C7080:C7082"/>
    <mergeCell ref="D7080:D7082"/>
    <mergeCell ref="E7080:E7082"/>
    <mergeCell ref="D7075:D7076"/>
    <mergeCell ref="E7075:E7076"/>
    <mergeCell ref="F7075:G7076"/>
    <mergeCell ref="H7075:I7075"/>
    <mergeCell ref="H7076:I7076"/>
    <mergeCell ref="F7077:G7078"/>
    <mergeCell ref="H7077:I7078"/>
    <mergeCell ref="F7072:G7073"/>
    <mergeCell ref="H7072:I7073"/>
    <mergeCell ref="J7072:J7073"/>
    <mergeCell ref="K7072:K7073"/>
    <mergeCell ref="L7072:L7073"/>
    <mergeCell ref="A7074:A7078"/>
    <mergeCell ref="F7074:G7074"/>
    <mergeCell ref="H7074:L7074"/>
    <mergeCell ref="B7075:B7076"/>
    <mergeCell ref="C7075:C7076"/>
    <mergeCell ref="A7069:A7073"/>
    <mergeCell ref="F7069:G7069"/>
    <mergeCell ref="H7069:L7069"/>
    <mergeCell ref="B7070:B7071"/>
    <mergeCell ref="C7070:C7071"/>
    <mergeCell ref="D7070:D7071"/>
    <mergeCell ref="E7070:E7071"/>
    <mergeCell ref="F7070:G7071"/>
    <mergeCell ref="H7070:I7070"/>
    <mergeCell ref="H7071:I7071"/>
    <mergeCell ref="F7091:G7093"/>
    <mergeCell ref="H7091:I7091"/>
    <mergeCell ref="H7092:I7093"/>
    <mergeCell ref="J7092:J7093"/>
    <mergeCell ref="K7092:K7093"/>
    <mergeCell ref="L7092:L7093"/>
    <mergeCell ref="J7088:J7089"/>
    <mergeCell ref="K7088:K7089"/>
    <mergeCell ref="L7088:L7089"/>
    <mergeCell ref="A7090:A7095"/>
    <mergeCell ref="F7090:G7090"/>
    <mergeCell ref="H7090:L7090"/>
    <mergeCell ref="B7091:B7093"/>
    <mergeCell ref="C7091:C7093"/>
    <mergeCell ref="D7091:D7093"/>
    <mergeCell ref="E7091:E7093"/>
    <mergeCell ref="D7086:D7087"/>
    <mergeCell ref="E7086:E7087"/>
    <mergeCell ref="F7086:G7087"/>
    <mergeCell ref="H7086:I7086"/>
    <mergeCell ref="H7087:I7087"/>
    <mergeCell ref="F7088:G7089"/>
    <mergeCell ref="H7088:I7089"/>
    <mergeCell ref="F7083:G7084"/>
    <mergeCell ref="H7083:I7084"/>
    <mergeCell ref="J7083:J7084"/>
    <mergeCell ref="K7083:K7084"/>
    <mergeCell ref="L7083:L7084"/>
    <mergeCell ref="A7085:A7089"/>
    <mergeCell ref="F7085:G7085"/>
    <mergeCell ref="H7085:L7085"/>
    <mergeCell ref="B7086:B7087"/>
    <mergeCell ref="C7086:C7087"/>
    <mergeCell ref="F7102:G7104"/>
    <mergeCell ref="H7102:I7102"/>
    <mergeCell ref="H7103:I7104"/>
    <mergeCell ref="J7103:J7104"/>
    <mergeCell ref="K7103:K7104"/>
    <mergeCell ref="L7103:L7104"/>
    <mergeCell ref="J7099:J7100"/>
    <mergeCell ref="K7099:K7100"/>
    <mergeCell ref="L7099:L7100"/>
    <mergeCell ref="A7101:A7106"/>
    <mergeCell ref="F7101:G7101"/>
    <mergeCell ref="H7101:L7101"/>
    <mergeCell ref="B7102:B7104"/>
    <mergeCell ref="C7102:C7104"/>
    <mergeCell ref="D7102:D7104"/>
    <mergeCell ref="E7102:E7104"/>
    <mergeCell ref="D7097:D7098"/>
    <mergeCell ref="E7097:E7098"/>
    <mergeCell ref="F7097:G7098"/>
    <mergeCell ref="H7097:I7097"/>
    <mergeCell ref="H7098:I7098"/>
    <mergeCell ref="F7099:G7100"/>
    <mergeCell ref="H7099:I7100"/>
    <mergeCell ref="F7094:G7095"/>
    <mergeCell ref="H7094:I7095"/>
    <mergeCell ref="J7094:J7095"/>
    <mergeCell ref="K7094:K7095"/>
    <mergeCell ref="L7094:L7095"/>
    <mergeCell ref="A7096:A7100"/>
    <mergeCell ref="F7096:G7096"/>
    <mergeCell ref="H7096:L7096"/>
    <mergeCell ref="B7097:B7098"/>
    <mergeCell ref="C7097:C7098"/>
    <mergeCell ref="F7113:G7115"/>
    <mergeCell ref="H7113:I7113"/>
    <mergeCell ref="H7114:I7115"/>
    <mergeCell ref="J7114:J7115"/>
    <mergeCell ref="K7114:K7115"/>
    <mergeCell ref="L7114:L7115"/>
    <mergeCell ref="J7110:J7111"/>
    <mergeCell ref="K7110:K7111"/>
    <mergeCell ref="L7110:L7111"/>
    <mergeCell ref="A7112:A7117"/>
    <mergeCell ref="F7112:G7112"/>
    <mergeCell ref="H7112:L7112"/>
    <mergeCell ref="B7113:B7115"/>
    <mergeCell ref="C7113:C7115"/>
    <mergeCell ref="D7113:D7115"/>
    <mergeCell ref="E7113:E7115"/>
    <mergeCell ref="D7108:D7109"/>
    <mergeCell ref="E7108:E7109"/>
    <mergeCell ref="F7108:G7109"/>
    <mergeCell ref="H7108:I7108"/>
    <mergeCell ref="H7109:I7109"/>
    <mergeCell ref="F7110:G7111"/>
    <mergeCell ref="H7110:I7111"/>
    <mergeCell ref="F7105:G7106"/>
    <mergeCell ref="H7105:I7106"/>
    <mergeCell ref="J7105:J7106"/>
    <mergeCell ref="K7105:K7106"/>
    <mergeCell ref="L7105:L7106"/>
    <mergeCell ref="A7107:A7111"/>
    <mergeCell ref="F7107:G7107"/>
    <mergeCell ref="H7107:L7107"/>
    <mergeCell ref="B7108:B7109"/>
    <mergeCell ref="C7108:C7109"/>
    <mergeCell ref="J7126:J7127"/>
    <mergeCell ref="K7126:K7127"/>
    <mergeCell ref="L7126:L7127"/>
    <mergeCell ref="F7128:G7129"/>
    <mergeCell ref="H7128:I7129"/>
    <mergeCell ref="J7128:J7129"/>
    <mergeCell ref="K7128:K7129"/>
    <mergeCell ref="L7128:L7129"/>
    <mergeCell ref="A7124:A7129"/>
    <mergeCell ref="F7124:G7124"/>
    <mergeCell ref="H7124:L7124"/>
    <mergeCell ref="B7125:B7127"/>
    <mergeCell ref="C7125:C7127"/>
    <mergeCell ref="D7125:D7127"/>
    <mergeCell ref="E7125:E7127"/>
    <mergeCell ref="F7125:G7127"/>
    <mergeCell ref="H7125:I7125"/>
    <mergeCell ref="H7126:I7127"/>
    <mergeCell ref="K7120:K7121"/>
    <mergeCell ref="L7120:L7121"/>
    <mergeCell ref="F7122:G7123"/>
    <mergeCell ref="H7122:I7123"/>
    <mergeCell ref="J7122:J7123"/>
    <mergeCell ref="K7122:K7123"/>
    <mergeCell ref="L7122:L7123"/>
    <mergeCell ref="D7119:D7121"/>
    <mergeCell ref="E7119:E7121"/>
    <mergeCell ref="F7119:G7121"/>
    <mergeCell ref="H7119:I7119"/>
    <mergeCell ref="H7120:I7121"/>
    <mergeCell ref="J7120:J7121"/>
    <mergeCell ref="F7116:G7117"/>
    <mergeCell ref="H7116:I7117"/>
    <mergeCell ref="J7116:J7117"/>
    <mergeCell ref="K7116:K7117"/>
    <mergeCell ref="L7116:L7117"/>
    <mergeCell ref="A7118:A7123"/>
    <mergeCell ref="F7118:G7118"/>
    <mergeCell ref="H7118:L7118"/>
    <mergeCell ref="B7119:B7121"/>
    <mergeCell ref="C7119:C7121"/>
    <mergeCell ref="J7138:J7139"/>
    <mergeCell ref="K7138:K7139"/>
    <mergeCell ref="L7138:L7139"/>
    <mergeCell ref="F7140:G7141"/>
    <mergeCell ref="H7140:I7141"/>
    <mergeCell ref="J7140:J7141"/>
    <mergeCell ref="K7140:K7141"/>
    <mergeCell ref="L7140:L7141"/>
    <mergeCell ref="A7136:A7141"/>
    <mergeCell ref="F7136:G7136"/>
    <mergeCell ref="H7136:L7136"/>
    <mergeCell ref="B7137:B7139"/>
    <mergeCell ref="C7137:C7139"/>
    <mergeCell ref="D7137:D7139"/>
    <mergeCell ref="E7137:E7139"/>
    <mergeCell ref="F7137:G7139"/>
    <mergeCell ref="H7137:I7137"/>
    <mergeCell ref="H7138:I7139"/>
    <mergeCell ref="J7132:J7133"/>
    <mergeCell ref="K7132:K7133"/>
    <mergeCell ref="L7132:L7133"/>
    <mergeCell ref="F7134:G7135"/>
    <mergeCell ref="H7134:I7135"/>
    <mergeCell ref="J7134:J7135"/>
    <mergeCell ref="K7134:K7135"/>
    <mergeCell ref="L7134:L7135"/>
    <mergeCell ref="A7130:A7135"/>
    <mergeCell ref="F7130:G7130"/>
    <mergeCell ref="H7130:L7130"/>
    <mergeCell ref="B7131:B7133"/>
    <mergeCell ref="C7131:C7133"/>
    <mergeCell ref="D7131:D7133"/>
    <mergeCell ref="E7131:E7133"/>
    <mergeCell ref="F7131:G7133"/>
    <mergeCell ref="H7131:I7131"/>
    <mergeCell ref="H7132:I7133"/>
    <mergeCell ref="J7150:J7151"/>
    <mergeCell ref="K7150:K7151"/>
    <mergeCell ref="L7150:L7151"/>
    <mergeCell ref="A7152:A7156"/>
    <mergeCell ref="F7152:G7152"/>
    <mergeCell ref="H7152:L7152"/>
    <mergeCell ref="B7153:B7154"/>
    <mergeCell ref="C7153:C7154"/>
    <mergeCell ref="D7153:D7154"/>
    <mergeCell ref="E7153:E7154"/>
    <mergeCell ref="D7148:D7149"/>
    <mergeCell ref="E7148:E7149"/>
    <mergeCell ref="F7148:G7149"/>
    <mergeCell ref="H7148:I7148"/>
    <mergeCell ref="H7149:I7149"/>
    <mergeCell ref="F7150:G7151"/>
    <mergeCell ref="H7150:I7151"/>
    <mergeCell ref="F7145:G7146"/>
    <mergeCell ref="H7145:I7146"/>
    <mergeCell ref="J7145:J7146"/>
    <mergeCell ref="K7145:K7146"/>
    <mergeCell ref="L7145:L7146"/>
    <mergeCell ref="A7147:A7151"/>
    <mergeCell ref="F7147:G7147"/>
    <mergeCell ref="H7147:L7147"/>
    <mergeCell ref="B7148:B7149"/>
    <mergeCell ref="C7148:C7149"/>
    <mergeCell ref="A7142:A7146"/>
    <mergeCell ref="F7142:G7142"/>
    <mergeCell ref="H7142:L7142"/>
    <mergeCell ref="B7143:B7144"/>
    <mergeCell ref="C7143:C7144"/>
    <mergeCell ref="D7143:D7144"/>
    <mergeCell ref="E7143:E7144"/>
    <mergeCell ref="F7143:G7144"/>
    <mergeCell ref="H7143:I7143"/>
    <mergeCell ref="H7144:I7144"/>
    <mergeCell ref="H7164:I7164"/>
    <mergeCell ref="F7165:G7166"/>
    <mergeCell ref="H7165:I7166"/>
    <mergeCell ref="J7165:J7166"/>
    <mergeCell ref="K7165:K7166"/>
    <mergeCell ref="L7165:L7166"/>
    <mergeCell ref="L7160:L7161"/>
    <mergeCell ref="A7162:A7166"/>
    <mergeCell ref="F7162:G7162"/>
    <mergeCell ref="H7162:L7162"/>
    <mergeCell ref="B7163:B7164"/>
    <mergeCell ref="C7163:C7164"/>
    <mergeCell ref="D7163:D7164"/>
    <mergeCell ref="E7163:E7164"/>
    <mergeCell ref="F7163:G7164"/>
    <mergeCell ref="H7163:I7163"/>
    <mergeCell ref="H7158:I7158"/>
    <mergeCell ref="H7159:I7159"/>
    <mergeCell ref="F7160:G7161"/>
    <mergeCell ref="H7160:I7161"/>
    <mergeCell ref="J7160:J7161"/>
    <mergeCell ref="K7160:K7161"/>
    <mergeCell ref="K7155:K7156"/>
    <mergeCell ref="L7155:L7156"/>
    <mergeCell ref="A7157:A7161"/>
    <mergeCell ref="F7157:G7157"/>
    <mergeCell ref="H7157:L7157"/>
    <mergeCell ref="B7158:B7159"/>
    <mergeCell ref="C7158:C7159"/>
    <mergeCell ref="D7158:D7159"/>
    <mergeCell ref="E7158:E7159"/>
    <mergeCell ref="F7158:G7159"/>
    <mergeCell ref="F7153:G7154"/>
    <mergeCell ref="H7153:I7153"/>
    <mergeCell ref="H7154:I7154"/>
    <mergeCell ref="F7155:G7156"/>
    <mergeCell ref="H7155:I7156"/>
    <mergeCell ref="J7155:J7156"/>
    <mergeCell ref="J7175:J7176"/>
    <mergeCell ref="K7175:K7176"/>
    <mergeCell ref="L7175:L7176"/>
    <mergeCell ref="A7177:A7181"/>
    <mergeCell ref="F7177:G7177"/>
    <mergeCell ref="H7177:L7177"/>
    <mergeCell ref="B7178:B7179"/>
    <mergeCell ref="C7178:C7179"/>
    <mergeCell ref="D7178:D7179"/>
    <mergeCell ref="E7178:E7179"/>
    <mergeCell ref="D7173:D7174"/>
    <mergeCell ref="E7173:E7174"/>
    <mergeCell ref="F7173:G7174"/>
    <mergeCell ref="H7173:I7173"/>
    <mergeCell ref="H7174:I7174"/>
    <mergeCell ref="F7175:G7176"/>
    <mergeCell ref="H7175:I7176"/>
    <mergeCell ref="F7170:G7171"/>
    <mergeCell ref="H7170:I7171"/>
    <mergeCell ref="J7170:J7171"/>
    <mergeCell ref="K7170:K7171"/>
    <mergeCell ref="L7170:L7171"/>
    <mergeCell ref="A7172:A7176"/>
    <mergeCell ref="F7172:G7172"/>
    <mergeCell ref="H7172:L7172"/>
    <mergeCell ref="B7173:B7174"/>
    <mergeCell ref="C7173:C7174"/>
    <mergeCell ref="A7167:A7171"/>
    <mergeCell ref="F7167:G7167"/>
    <mergeCell ref="H7167:L7167"/>
    <mergeCell ref="B7168:B7169"/>
    <mergeCell ref="C7168:C7169"/>
    <mergeCell ref="D7168:D7169"/>
    <mergeCell ref="E7168:E7169"/>
    <mergeCell ref="F7168:G7169"/>
    <mergeCell ref="H7168:I7168"/>
    <mergeCell ref="H7169:I7169"/>
    <mergeCell ref="H7189:I7189"/>
    <mergeCell ref="F7190:G7191"/>
    <mergeCell ref="H7190:I7191"/>
    <mergeCell ref="J7190:J7191"/>
    <mergeCell ref="K7190:K7191"/>
    <mergeCell ref="L7190:L7191"/>
    <mergeCell ref="L7185:L7186"/>
    <mergeCell ref="A7187:A7191"/>
    <mergeCell ref="F7187:G7187"/>
    <mergeCell ref="H7187:L7187"/>
    <mergeCell ref="B7188:B7189"/>
    <mergeCell ref="C7188:C7189"/>
    <mergeCell ref="D7188:D7189"/>
    <mergeCell ref="E7188:E7189"/>
    <mergeCell ref="F7188:G7189"/>
    <mergeCell ref="H7188:I7188"/>
    <mergeCell ref="H7183:I7183"/>
    <mergeCell ref="H7184:I7184"/>
    <mergeCell ref="F7185:G7186"/>
    <mergeCell ref="H7185:I7186"/>
    <mergeCell ref="J7185:J7186"/>
    <mergeCell ref="K7185:K7186"/>
    <mergeCell ref="K7180:K7181"/>
    <mergeCell ref="L7180:L7181"/>
    <mergeCell ref="A7182:A7186"/>
    <mergeCell ref="F7182:G7182"/>
    <mergeCell ref="H7182:L7182"/>
    <mergeCell ref="B7183:B7184"/>
    <mergeCell ref="C7183:C7184"/>
    <mergeCell ref="D7183:D7184"/>
    <mergeCell ref="E7183:E7184"/>
    <mergeCell ref="F7183:G7184"/>
    <mergeCell ref="F7178:G7179"/>
    <mergeCell ref="H7178:I7178"/>
    <mergeCell ref="H7179:I7179"/>
    <mergeCell ref="F7180:G7181"/>
    <mergeCell ref="H7180:I7181"/>
    <mergeCell ref="J7180:J7181"/>
    <mergeCell ref="J7200:J7201"/>
    <mergeCell ref="K7200:K7201"/>
    <mergeCell ref="L7200:L7201"/>
    <mergeCell ref="A7202:A7206"/>
    <mergeCell ref="F7202:G7202"/>
    <mergeCell ref="H7202:L7202"/>
    <mergeCell ref="B7203:B7204"/>
    <mergeCell ref="C7203:C7204"/>
    <mergeCell ref="D7203:D7204"/>
    <mergeCell ref="E7203:E7204"/>
    <mergeCell ref="D7198:D7199"/>
    <mergeCell ref="E7198:E7199"/>
    <mergeCell ref="F7198:G7199"/>
    <mergeCell ref="H7198:I7198"/>
    <mergeCell ref="H7199:I7199"/>
    <mergeCell ref="F7200:G7201"/>
    <mergeCell ref="H7200:I7201"/>
    <mergeCell ref="F7195:G7196"/>
    <mergeCell ref="H7195:I7196"/>
    <mergeCell ref="J7195:J7196"/>
    <mergeCell ref="K7195:K7196"/>
    <mergeCell ref="L7195:L7196"/>
    <mergeCell ref="A7197:A7201"/>
    <mergeCell ref="F7197:G7197"/>
    <mergeCell ref="H7197:L7197"/>
    <mergeCell ref="B7198:B7199"/>
    <mergeCell ref="C7198:C7199"/>
    <mergeCell ref="A7192:A7196"/>
    <mergeCell ref="F7192:G7192"/>
    <mergeCell ref="H7192:L7192"/>
    <mergeCell ref="B7193:B7194"/>
    <mergeCell ref="C7193:C7194"/>
    <mergeCell ref="D7193:D7194"/>
    <mergeCell ref="E7193:E7194"/>
    <mergeCell ref="F7193:G7194"/>
    <mergeCell ref="H7193:I7193"/>
    <mergeCell ref="H7194:I7194"/>
    <mergeCell ref="H7214:I7214"/>
    <mergeCell ref="F7215:G7216"/>
    <mergeCell ref="H7215:I7216"/>
    <mergeCell ref="J7215:J7216"/>
    <mergeCell ref="K7215:K7216"/>
    <mergeCell ref="L7215:L7216"/>
    <mergeCell ref="L7210:L7211"/>
    <mergeCell ref="A7212:A7216"/>
    <mergeCell ref="F7212:G7212"/>
    <mergeCell ref="H7212:L7212"/>
    <mergeCell ref="B7213:B7214"/>
    <mergeCell ref="C7213:C7214"/>
    <mergeCell ref="D7213:D7214"/>
    <mergeCell ref="E7213:E7214"/>
    <mergeCell ref="F7213:G7214"/>
    <mergeCell ref="H7213:I7213"/>
    <mergeCell ref="H7208:I7208"/>
    <mergeCell ref="H7209:I7209"/>
    <mergeCell ref="F7210:G7211"/>
    <mergeCell ref="H7210:I7211"/>
    <mergeCell ref="J7210:J7211"/>
    <mergeCell ref="K7210:K7211"/>
    <mergeCell ref="K7205:K7206"/>
    <mergeCell ref="L7205:L7206"/>
    <mergeCell ref="A7207:A7211"/>
    <mergeCell ref="F7207:G7207"/>
    <mergeCell ref="H7207:L7207"/>
    <mergeCell ref="B7208:B7209"/>
    <mergeCell ref="C7208:C7209"/>
    <mergeCell ref="D7208:D7209"/>
    <mergeCell ref="E7208:E7209"/>
    <mergeCell ref="F7208:G7209"/>
    <mergeCell ref="F7203:G7204"/>
    <mergeCell ref="H7203:I7203"/>
    <mergeCell ref="H7204:I7204"/>
    <mergeCell ref="F7205:G7206"/>
    <mergeCell ref="H7205:I7206"/>
    <mergeCell ref="J7205:J7206"/>
    <mergeCell ref="D7229:D7230"/>
    <mergeCell ref="E7229:E7230"/>
    <mergeCell ref="F7229:G7230"/>
    <mergeCell ref="H7229:I7229"/>
    <mergeCell ref="H7230:I7230"/>
    <mergeCell ref="F7231:G7232"/>
    <mergeCell ref="H7231:I7232"/>
    <mergeCell ref="F7226:G7227"/>
    <mergeCell ref="H7226:I7227"/>
    <mergeCell ref="J7226:J7227"/>
    <mergeCell ref="K7226:K7227"/>
    <mergeCell ref="L7226:L7227"/>
    <mergeCell ref="A7228:A7232"/>
    <mergeCell ref="F7228:G7228"/>
    <mergeCell ref="H7228:L7228"/>
    <mergeCell ref="B7229:B7230"/>
    <mergeCell ref="C7229:C7230"/>
    <mergeCell ref="A7223:A7227"/>
    <mergeCell ref="F7223:G7223"/>
    <mergeCell ref="H7223:L7223"/>
    <mergeCell ref="B7224:B7225"/>
    <mergeCell ref="C7224:C7225"/>
    <mergeCell ref="D7224:D7225"/>
    <mergeCell ref="E7224:E7225"/>
    <mergeCell ref="F7224:G7225"/>
    <mergeCell ref="H7224:I7224"/>
    <mergeCell ref="H7225:I7225"/>
    <mergeCell ref="J7219:J7220"/>
    <mergeCell ref="K7219:K7220"/>
    <mergeCell ref="L7219:L7220"/>
    <mergeCell ref="F7221:G7222"/>
    <mergeCell ref="H7221:I7222"/>
    <mergeCell ref="J7221:J7222"/>
    <mergeCell ref="K7221:K7222"/>
    <mergeCell ref="L7221:L7222"/>
    <mergeCell ref="A7217:A7222"/>
    <mergeCell ref="F7217:G7217"/>
    <mergeCell ref="H7217:L7217"/>
    <mergeCell ref="B7218:B7220"/>
    <mergeCell ref="C7218:C7220"/>
    <mergeCell ref="D7218:D7220"/>
    <mergeCell ref="E7218:E7220"/>
    <mergeCell ref="F7218:G7220"/>
    <mergeCell ref="H7218:I7218"/>
    <mergeCell ref="H7219:I7220"/>
    <mergeCell ref="D7240:D7241"/>
    <mergeCell ref="E7240:E7241"/>
    <mergeCell ref="F7240:G7241"/>
    <mergeCell ref="H7240:I7240"/>
    <mergeCell ref="H7241:I7241"/>
    <mergeCell ref="F7242:G7243"/>
    <mergeCell ref="H7242:I7243"/>
    <mergeCell ref="F7237:G7238"/>
    <mergeCell ref="H7237:I7238"/>
    <mergeCell ref="J7237:J7238"/>
    <mergeCell ref="K7237:K7238"/>
    <mergeCell ref="L7237:L7238"/>
    <mergeCell ref="A7239:A7243"/>
    <mergeCell ref="F7239:G7239"/>
    <mergeCell ref="H7239:L7239"/>
    <mergeCell ref="B7240:B7241"/>
    <mergeCell ref="C7240:C7241"/>
    <mergeCell ref="F7234:G7236"/>
    <mergeCell ref="H7234:I7234"/>
    <mergeCell ref="H7235:I7236"/>
    <mergeCell ref="J7235:J7236"/>
    <mergeCell ref="K7235:K7236"/>
    <mergeCell ref="L7235:L7236"/>
    <mergeCell ref="J7231:J7232"/>
    <mergeCell ref="K7231:K7232"/>
    <mergeCell ref="L7231:L7232"/>
    <mergeCell ref="A7233:A7238"/>
    <mergeCell ref="F7233:G7233"/>
    <mergeCell ref="H7233:L7233"/>
    <mergeCell ref="B7234:B7236"/>
    <mergeCell ref="C7234:C7236"/>
    <mergeCell ref="D7234:D7236"/>
    <mergeCell ref="E7234:E7236"/>
    <mergeCell ref="L7252:L7253"/>
    <mergeCell ref="A7254:A7259"/>
    <mergeCell ref="F7254:G7254"/>
    <mergeCell ref="H7254:L7254"/>
    <mergeCell ref="B7255:B7257"/>
    <mergeCell ref="C7255:C7257"/>
    <mergeCell ref="D7255:D7257"/>
    <mergeCell ref="E7255:E7257"/>
    <mergeCell ref="F7255:G7257"/>
    <mergeCell ref="H7255:I7255"/>
    <mergeCell ref="H7250:I7250"/>
    <mergeCell ref="H7251:I7251"/>
    <mergeCell ref="F7252:G7253"/>
    <mergeCell ref="H7252:I7253"/>
    <mergeCell ref="J7252:J7253"/>
    <mergeCell ref="K7252:K7253"/>
    <mergeCell ref="K7247:K7248"/>
    <mergeCell ref="L7247:L7248"/>
    <mergeCell ref="A7249:A7253"/>
    <mergeCell ref="F7249:G7249"/>
    <mergeCell ref="H7249:L7249"/>
    <mergeCell ref="B7250:B7251"/>
    <mergeCell ref="C7250:C7251"/>
    <mergeCell ref="D7250:D7251"/>
    <mergeCell ref="E7250:E7251"/>
    <mergeCell ref="F7250:G7251"/>
    <mergeCell ref="F7245:G7246"/>
    <mergeCell ref="H7245:I7245"/>
    <mergeCell ref="H7246:I7246"/>
    <mergeCell ref="F7247:G7248"/>
    <mergeCell ref="H7247:I7248"/>
    <mergeCell ref="J7247:J7248"/>
    <mergeCell ref="J7242:J7243"/>
    <mergeCell ref="K7242:K7243"/>
    <mergeCell ref="L7242:L7243"/>
    <mergeCell ref="A7244:A7248"/>
    <mergeCell ref="F7244:G7244"/>
    <mergeCell ref="H7244:L7244"/>
    <mergeCell ref="B7245:B7246"/>
    <mergeCell ref="C7245:C7246"/>
    <mergeCell ref="D7245:D7246"/>
    <mergeCell ref="E7245:E7246"/>
    <mergeCell ref="D7266:D7267"/>
    <mergeCell ref="E7266:E7267"/>
    <mergeCell ref="F7266:G7267"/>
    <mergeCell ref="H7266:I7266"/>
    <mergeCell ref="H7267:I7267"/>
    <mergeCell ref="F7268:G7269"/>
    <mergeCell ref="H7268:I7269"/>
    <mergeCell ref="F7263:G7264"/>
    <mergeCell ref="H7263:I7264"/>
    <mergeCell ref="J7263:J7264"/>
    <mergeCell ref="K7263:K7264"/>
    <mergeCell ref="L7263:L7264"/>
    <mergeCell ref="A7265:A7269"/>
    <mergeCell ref="F7265:G7265"/>
    <mergeCell ref="H7265:L7265"/>
    <mergeCell ref="B7266:B7267"/>
    <mergeCell ref="C7266:C7267"/>
    <mergeCell ref="A7260:A7264"/>
    <mergeCell ref="F7260:G7260"/>
    <mergeCell ref="H7260:L7260"/>
    <mergeCell ref="B7261:B7262"/>
    <mergeCell ref="C7261:C7262"/>
    <mergeCell ref="D7261:D7262"/>
    <mergeCell ref="E7261:E7262"/>
    <mergeCell ref="F7261:G7262"/>
    <mergeCell ref="H7261:I7261"/>
    <mergeCell ref="H7262:I7262"/>
    <mergeCell ref="H7256:I7257"/>
    <mergeCell ref="J7256:J7257"/>
    <mergeCell ref="K7256:K7257"/>
    <mergeCell ref="L7256:L7257"/>
    <mergeCell ref="F7258:G7259"/>
    <mergeCell ref="H7258:I7259"/>
    <mergeCell ref="J7258:J7259"/>
    <mergeCell ref="K7258:K7259"/>
    <mergeCell ref="L7258:L7259"/>
    <mergeCell ref="K7278:K7279"/>
    <mergeCell ref="L7278:L7279"/>
    <mergeCell ref="F7280:G7281"/>
    <mergeCell ref="H7280:I7281"/>
    <mergeCell ref="J7280:J7281"/>
    <mergeCell ref="K7280:K7281"/>
    <mergeCell ref="L7280:L7281"/>
    <mergeCell ref="D7277:D7279"/>
    <mergeCell ref="E7277:E7279"/>
    <mergeCell ref="F7277:G7279"/>
    <mergeCell ref="H7277:I7277"/>
    <mergeCell ref="H7278:I7279"/>
    <mergeCell ref="J7278:J7279"/>
    <mergeCell ref="F7274:G7275"/>
    <mergeCell ref="H7274:I7275"/>
    <mergeCell ref="J7274:J7275"/>
    <mergeCell ref="K7274:K7275"/>
    <mergeCell ref="L7274:L7275"/>
    <mergeCell ref="A7276:A7281"/>
    <mergeCell ref="F7276:G7276"/>
    <mergeCell ref="H7276:L7276"/>
    <mergeCell ref="B7277:B7279"/>
    <mergeCell ref="C7277:C7279"/>
    <mergeCell ref="F7271:G7273"/>
    <mergeCell ref="H7271:I7271"/>
    <mergeCell ref="H7272:I7273"/>
    <mergeCell ref="J7272:J7273"/>
    <mergeCell ref="K7272:K7273"/>
    <mergeCell ref="L7272:L7273"/>
    <mergeCell ref="J7268:J7269"/>
    <mergeCell ref="K7268:K7269"/>
    <mergeCell ref="L7268:L7269"/>
    <mergeCell ref="A7270:A7275"/>
    <mergeCell ref="F7270:G7270"/>
    <mergeCell ref="H7270:L7270"/>
    <mergeCell ref="B7271:B7273"/>
    <mergeCell ref="C7271:C7273"/>
    <mergeCell ref="D7271:D7273"/>
    <mergeCell ref="E7271:E7273"/>
    <mergeCell ref="F7291:G7292"/>
    <mergeCell ref="H7291:I7292"/>
    <mergeCell ref="J7291:J7292"/>
    <mergeCell ref="K7291:K7292"/>
    <mergeCell ref="L7291:L7292"/>
    <mergeCell ref="A7293:A7297"/>
    <mergeCell ref="F7293:G7293"/>
    <mergeCell ref="H7293:L7293"/>
    <mergeCell ref="B7294:B7295"/>
    <mergeCell ref="C7294:C7295"/>
    <mergeCell ref="A7288:A7292"/>
    <mergeCell ref="F7288:G7288"/>
    <mergeCell ref="H7288:L7288"/>
    <mergeCell ref="B7289:B7290"/>
    <mergeCell ref="C7289:C7290"/>
    <mergeCell ref="D7289:D7290"/>
    <mergeCell ref="E7289:E7290"/>
    <mergeCell ref="F7289:G7290"/>
    <mergeCell ref="H7289:I7289"/>
    <mergeCell ref="H7290:I7290"/>
    <mergeCell ref="J7284:J7285"/>
    <mergeCell ref="K7284:K7285"/>
    <mergeCell ref="L7284:L7285"/>
    <mergeCell ref="F7286:G7287"/>
    <mergeCell ref="H7286:I7287"/>
    <mergeCell ref="J7286:J7287"/>
    <mergeCell ref="K7286:K7287"/>
    <mergeCell ref="L7286:L7287"/>
    <mergeCell ref="A7282:A7287"/>
    <mergeCell ref="F7282:G7282"/>
    <mergeCell ref="H7282:L7282"/>
    <mergeCell ref="B7283:B7285"/>
    <mergeCell ref="C7283:C7285"/>
    <mergeCell ref="D7283:D7285"/>
    <mergeCell ref="E7283:E7285"/>
    <mergeCell ref="F7283:G7285"/>
    <mergeCell ref="H7283:I7283"/>
    <mergeCell ref="H7284:I7285"/>
    <mergeCell ref="F7302:G7303"/>
    <mergeCell ref="H7302:I7303"/>
    <mergeCell ref="J7302:J7303"/>
    <mergeCell ref="K7302:K7303"/>
    <mergeCell ref="L7302:L7303"/>
    <mergeCell ref="A7304:A7308"/>
    <mergeCell ref="F7304:G7304"/>
    <mergeCell ref="H7304:L7304"/>
    <mergeCell ref="B7305:B7306"/>
    <mergeCell ref="C7305:C7306"/>
    <mergeCell ref="F7299:G7301"/>
    <mergeCell ref="H7299:I7299"/>
    <mergeCell ref="H7300:I7301"/>
    <mergeCell ref="J7300:J7301"/>
    <mergeCell ref="K7300:K7301"/>
    <mergeCell ref="L7300:L7301"/>
    <mergeCell ref="J7296:J7297"/>
    <mergeCell ref="K7296:K7297"/>
    <mergeCell ref="L7296:L7297"/>
    <mergeCell ref="A7298:A7303"/>
    <mergeCell ref="F7298:G7298"/>
    <mergeCell ref="H7298:L7298"/>
    <mergeCell ref="B7299:B7301"/>
    <mergeCell ref="C7299:C7301"/>
    <mergeCell ref="D7299:D7301"/>
    <mergeCell ref="E7299:E7301"/>
    <mergeCell ref="D7294:D7295"/>
    <mergeCell ref="E7294:E7295"/>
    <mergeCell ref="F7294:G7295"/>
    <mergeCell ref="H7294:I7294"/>
    <mergeCell ref="H7295:I7295"/>
    <mergeCell ref="F7296:G7297"/>
    <mergeCell ref="H7296:I7297"/>
    <mergeCell ref="H7315:I7315"/>
    <mergeCell ref="H7316:I7316"/>
    <mergeCell ref="F7317:G7318"/>
    <mergeCell ref="H7317:I7318"/>
    <mergeCell ref="J7317:J7318"/>
    <mergeCell ref="K7317:K7318"/>
    <mergeCell ref="K7312:K7313"/>
    <mergeCell ref="L7312:L7313"/>
    <mergeCell ref="A7314:A7318"/>
    <mergeCell ref="F7314:G7314"/>
    <mergeCell ref="H7314:L7314"/>
    <mergeCell ref="B7315:B7316"/>
    <mergeCell ref="C7315:C7316"/>
    <mergeCell ref="D7315:D7316"/>
    <mergeCell ref="E7315:E7316"/>
    <mergeCell ref="F7315:G7316"/>
    <mergeCell ref="F7310:G7311"/>
    <mergeCell ref="H7310:I7310"/>
    <mergeCell ref="H7311:I7311"/>
    <mergeCell ref="F7312:G7313"/>
    <mergeCell ref="H7312:I7313"/>
    <mergeCell ref="J7312:J7313"/>
    <mergeCell ref="J7307:J7308"/>
    <mergeCell ref="K7307:K7308"/>
    <mergeCell ref="L7307:L7308"/>
    <mergeCell ref="A7309:A7313"/>
    <mergeCell ref="F7309:G7309"/>
    <mergeCell ref="H7309:L7309"/>
    <mergeCell ref="B7310:B7311"/>
    <mergeCell ref="C7310:C7311"/>
    <mergeCell ref="D7310:D7311"/>
    <mergeCell ref="E7310:E7311"/>
    <mergeCell ref="D7305:D7306"/>
    <mergeCell ref="E7305:E7306"/>
    <mergeCell ref="F7305:G7306"/>
    <mergeCell ref="H7305:I7305"/>
    <mergeCell ref="H7306:I7306"/>
    <mergeCell ref="F7307:G7308"/>
    <mergeCell ref="H7307:I7308"/>
    <mergeCell ref="J7326:J7327"/>
    <mergeCell ref="K7326:K7327"/>
    <mergeCell ref="L7326:L7327"/>
    <mergeCell ref="F7328:G7329"/>
    <mergeCell ref="H7328:I7329"/>
    <mergeCell ref="J7328:J7329"/>
    <mergeCell ref="K7328:K7329"/>
    <mergeCell ref="L7328:L7329"/>
    <mergeCell ref="A7324:A7329"/>
    <mergeCell ref="F7324:G7324"/>
    <mergeCell ref="H7324:L7324"/>
    <mergeCell ref="B7325:B7327"/>
    <mergeCell ref="C7325:C7327"/>
    <mergeCell ref="D7325:D7327"/>
    <mergeCell ref="E7325:E7327"/>
    <mergeCell ref="F7325:G7327"/>
    <mergeCell ref="H7325:I7325"/>
    <mergeCell ref="H7326:I7327"/>
    <mergeCell ref="H7321:I7321"/>
    <mergeCell ref="F7322:G7323"/>
    <mergeCell ref="H7322:I7323"/>
    <mergeCell ref="J7322:J7323"/>
    <mergeCell ref="K7322:K7323"/>
    <mergeCell ref="L7322:L7323"/>
    <mergeCell ref="L7317:L7318"/>
    <mergeCell ref="A7319:A7323"/>
    <mergeCell ref="F7319:G7319"/>
    <mergeCell ref="H7319:L7319"/>
    <mergeCell ref="B7320:B7321"/>
    <mergeCell ref="C7320:C7321"/>
    <mergeCell ref="D7320:D7321"/>
    <mergeCell ref="E7320:E7321"/>
    <mergeCell ref="F7320:G7321"/>
    <mergeCell ref="H7320:I7320"/>
    <mergeCell ref="D7342:D7343"/>
    <mergeCell ref="E7342:E7343"/>
    <mergeCell ref="F7342:G7343"/>
    <mergeCell ref="H7342:I7342"/>
    <mergeCell ref="H7343:I7343"/>
    <mergeCell ref="F7344:G7345"/>
    <mergeCell ref="H7344:I7345"/>
    <mergeCell ref="F7339:G7340"/>
    <mergeCell ref="H7339:I7340"/>
    <mergeCell ref="J7339:J7340"/>
    <mergeCell ref="K7339:K7340"/>
    <mergeCell ref="L7339:L7340"/>
    <mergeCell ref="A7341:A7345"/>
    <mergeCell ref="F7341:G7341"/>
    <mergeCell ref="H7341:L7341"/>
    <mergeCell ref="B7342:B7343"/>
    <mergeCell ref="C7342:C7343"/>
    <mergeCell ref="A7336:A7340"/>
    <mergeCell ref="F7336:G7336"/>
    <mergeCell ref="H7336:L7336"/>
    <mergeCell ref="B7337:B7338"/>
    <mergeCell ref="C7337:C7338"/>
    <mergeCell ref="D7337:D7338"/>
    <mergeCell ref="E7337:E7338"/>
    <mergeCell ref="F7337:G7338"/>
    <mergeCell ref="H7337:I7337"/>
    <mergeCell ref="H7338:I7338"/>
    <mergeCell ref="J7332:J7333"/>
    <mergeCell ref="K7332:K7333"/>
    <mergeCell ref="L7332:L7333"/>
    <mergeCell ref="F7334:G7335"/>
    <mergeCell ref="H7334:I7335"/>
    <mergeCell ref="J7334:J7335"/>
    <mergeCell ref="K7334:K7335"/>
    <mergeCell ref="L7334:L7335"/>
    <mergeCell ref="A7330:A7335"/>
    <mergeCell ref="F7330:G7330"/>
    <mergeCell ref="H7330:L7330"/>
    <mergeCell ref="B7331:B7333"/>
    <mergeCell ref="C7331:C7333"/>
    <mergeCell ref="D7331:D7333"/>
    <mergeCell ref="E7331:E7333"/>
    <mergeCell ref="F7331:G7333"/>
    <mergeCell ref="H7331:I7331"/>
    <mergeCell ref="H7332:I7333"/>
    <mergeCell ref="H7352:I7352"/>
    <mergeCell ref="H7353:I7354"/>
    <mergeCell ref="J7353:J7354"/>
    <mergeCell ref="K7353:K7354"/>
    <mergeCell ref="L7353:L7354"/>
    <mergeCell ref="F7355:G7356"/>
    <mergeCell ref="H7355:I7356"/>
    <mergeCell ref="J7355:J7356"/>
    <mergeCell ref="K7355:K7356"/>
    <mergeCell ref="L7355:L7356"/>
    <mergeCell ref="K7349:K7350"/>
    <mergeCell ref="L7349:L7350"/>
    <mergeCell ref="A7351:A7356"/>
    <mergeCell ref="F7351:G7351"/>
    <mergeCell ref="H7351:L7351"/>
    <mergeCell ref="B7352:B7354"/>
    <mergeCell ref="C7352:C7354"/>
    <mergeCell ref="D7352:D7354"/>
    <mergeCell ref="E7352:E7354"/>
    <mergeCell ref="F7352:G7354"/>
    <mergeCell ref="F7347:G7348"/>
    <mergeCell ref="H7347:I7347"/>
    <mergeCell ref="H7348:I7348"/>
    <mergeCell ref="F7349:G7350"/>
    <mergeCell ref="H7349:I7350"/>
    <mergeCell ref="J7349:J7350"/>
    <mergeCell ref="J7344:J7345"/>
    <mergeCell ref="K7344:K7345"/>
    <mergeCell ref="L7344:L7345"/>
    <mergeCell ref="A7346:A7350"/>
    <mergeCell ref="F7346:G7346"/>
    <mergeCell ref="H7346:L7346"/>
    <mergeCell ref="B7347:B7348"/>
    <mergeCell ref="C7347:C7348"/>
    <mergeCell ref="D7347:D7348"/>
    <mergeCell ref="E7347:E7348"/>
    <mergeCell ref="J7365:J7366"/>
    <mergeCell ref="K7365:K7366"/>
    <mergeCell ref="L7365:L7366"/>
    <mergeCell ref="A7367:A7371"/>
    <mergeCell ref="F7367:G7367"/>
    <mergeCell ref="H7367:L7367"/>
    <mergeCell ref="B7368:B7369"/>
    <mergeCell ref="C7368:C7369"/>
    <mergeCell ref="D7368:D7369"/>
    <mergeCell ref="E7368:E7369"/>
    <mergeCell ref="D7363:D7364"/>
    <mergeCell ref="E7363:E7364"/>
    <mergeCell ref="F7363:G7364"/>
    <mergeCell ref="H7363:I7363"/>
    <mergeCell ref="H7364:I7364"/>
    <mergeCell ref="F7365:G7366"/>
    <mergeCell ref="H7365:I7366"/>
    <mergeCell ref="F7360:G7361"/>
    <mergeCell ref="H7360:I7361"/>
    <mergeCell ref="J7360:J7361"/>
    <mergeCell ref="K7360:K7361"/>
    <mergeCell ref="L7360:L7361"/>
    <mergeCell ref="A7362:A7366"/>
    <mergeCell ref="F7362:G7362"/>
    <mergeCell ref="H7362:L7362"/>
    <mergeCell ref="B7363:B7364"/>
    <mergeCell ref="C7363:C7364"/>
    <mergeCell ref="A7357:A7361"/>
    <mergeCell ref="F7357:G7357"/>
    <mergeCell ref="H7357:L7357"/>
    <mergeCell ref="B7358:B7359"/>
    <mergeCell ref="C7358:C7359"/>
    <mergeCell ref="D7358:D7359"/>
    <mergeCell ref="E7358:E7359"/>
    <mergeCell ref="F7358:G7359"/>
    <mergeCell ref="H7358:I7358"/>
    <mergeCell ref="H7359:I7359"/>
    <mergeCell ref="H7379:I7379"/>
    <mergeCell ref="F7380:G7381"/>
    <mergeCell ref="H7380:I7381"/>
    <mergeCell ref="J7380:J7381"/>
    <mergeCell ref="K7380:K7381"/>
    <mergeCell ref="L7380:L7381"/>
    <mergeCell ref="L7375:L7376"/>
    <mergeCell ref="A7377:A7381"/>
    <mergeCell ref="F7377:G7377"/>
    <mergeCell ref="H7377:L7377"/>
    <mergeCell ref="B7378:B7379"/>
    <mergeCell ref="C7378:C7379"/>
    <mergeCell ref="D7378:D7379"/>
    <mergeCell ref="E7378:E7379"/>
    <mergeCell ref="F7378:G7379"/>
    <mergeCell ref="H7378:I7378"/>
    <mergeCell ref="H7373:I7373"/>
    <mergeCell ref="H7374:I7374"/>
    <mergeCell ref="F7375:G7376"/>
    <mergeCell ref="H7375:I7376"/>
    <mergeCell ref="J7375:J7376"/>
    <mergeCell ref="K7375:K7376"/>
    <mergeCell ref="K7370:K7371"/>
    <mergeCell ref="L7370:L7371"/>
    <mergeCell ref="A7372:A7376"/>
    <mergeCell ref="F7372:G7372"/>
    <mergeCell ref="H7372:L7372"/>
    <mergeCell ref="B7373:B7374"/>
    <mergeCell ref="C7373:C7374"/>
    <mergeCell ref="D7373:D7374"/>
    <mergeCell ref="E7373:E7374"/>
    <mergeCell ref="F7373:G7374"/>
    <mergeCell ref="F7368:G7369"/>
    <mergeCell ref="H7368:I7368"/>
    <mergeCell ref="H7369:I7369"/>
    <mergeCell ref="F7370:G7371"/>
    <mergeCell ref="H7370:I7371"/>
    <mergeCell ref="J7370:J7371"/>
    <mergeCell ref="J7390:J7391"/>
    <mergeCell ref="K7390:K7391"/>
    <mergeCell ref="L7390:L7391"/>
    <mergeCell ref="A7392:A7396"/>
    <mergeCell ref="F7392:G7392"/>
    <mergeCell ref="H7392:L7392"/>
    <mergeCell ref="B7393:B7394"/>
    <mergeCell ref="C7393:C7394"/>
    <mergeCell ref="D7393:D7394"/>
    <mergeCell ref="E7393:E7394"/>
    <mergeCell ref="D7388:D7389"/>
    <mergeCell ref="E7388:E7389"/>
    <mergeCell ref="F7388:G7389"/>
    <mergeCell ref="H7388:I7388"/>
    <mergeCell ref="H7389:I7389"/>
    <mergeCell ref="F7390:G7391"/>
    <mergeCell ref="H7390:I7391"/>
    <mergeCell ref="F7385:G7386"/>
    <mergeCell ref="H7385:I7386"/>
    <mergeCell ref="J7385:J7386"/>
    <mergeCell ref="K7385:K7386"/>
    <mergeCell ref="L7385:L7386"/>
    <mergeCell ref="A7387:A7391"/>
    <mergeCell ref="F7387:G7387"/>
    <mergeCell ref="H7387:L7387"/>
    <mergeCell ref="B7388:B7389"/>
    <mergeCell ref="C7388:C7389"/>
    <mergeCell ref="A7382:A7386"/>
    <mergeCell ref="F7382:G7382"/>
    <mergeCell ref="H7382:L7382"/>
    <mergeCell ref="B7383:B7384"/>
    <mergeCell ref="C7383:C7384"/>
    <mergeCell ref="D7383:D7384"/>
    <mergeCell ref="E7383:E7384"/>
    <mergeCell ref="F7383:G7384"/>
    <mergeCell ref="H7383:I7383"/>
    <mergeCell ref="H7384:I7384"/>
    <mergeCell ref="H7404:I7404"/>
    <mergeCell ref="F7405:G7406"/>
    <mergeCell ref="H7405:I7406"/>
    <mergeCell ref="J7405:J7406"/>
    <mergeCell ref="K7405:K7406"/>
    <mergeCell ref="L7405:L7406"/>
    <mergeCell ref="L7400:L7401"/>
    <mergeCell ref="A7402:A7406"/>
    <mergeCell ref="F7402:G7402"/>
    <mergeCell ref="H7402:L7402"/>
    <mergeCell ref="B7403:B7404"/>
    <mergeCell ref="C7403:C7404"/>
    <mergeCell ref="D7403:D7404"/>
    <mergeCell ref="E7403:E7404"/>
    <mergeCell ref="F7403:G7404"/>
    <mergeCell ref="H7403:I7403"/>
    <mergeCell ref="H7398:I7398"/>
    <mergeCell ref="H7399:I7399"/>
    <mergeCell ref="F7400:G7401"/>
    <mergeCell ref="H7400:I7401"/>
    <mergeCell ref="J7400:J7401"/>
    <mergeCell ref="K7400:K7401"/>
    <mergeCell ref="K7395:K7396"/>
    <mergeCell ref="L7395:L7396"/>
    <mergeCell ref="A7397:A7401"/>
    <mergeCell ref="F7397:G7397"/>
    <mergeCell ref="H7397:L7397"/>
    <mergeCell ref="B7398:B7399"/>
    <mergeCell ref="C7398:C7399"/>
    <mergeCell ref="D7398:D7399"/>
    <mergeCell ref="E7398:E7399"/>
    <mergeCell ref="F7398:G7399"/>
    <mergeCell ref="F7393:G7394"/>
    <mergeCell ref="H7393:I7393"/>
    <mergeCell ref="H7394:I7394"/>
    <mergeCell ref="F7395:G7396"/>
    <mergeCell ref="H7395:I7396"/>
    <mergeCell ref="J7395:J7396"/>
    <mergeCell ref="F7418:G7419"/>
    <mergeCell ref="H7418:I7418"/>
    <mergeCell ref="H7419:I7419"/>
    <mergeCell ref="F7420:G7421"/>
    <mergeCell ref="H7420:I7421"/>
    <mergeCell ref="J7420:J7421"/>
    <mergeCell ref="J7415:J7416"/>
    <mergeCell ref="K7415:K7416"/>
    <mergeCell ref="L7415:L7416"/>
    <mergeCell ref="A7417:A7421"/>
    <mergeCell ref="F7417:G7417"/>
    <mergeCell ref="H7417:L7417"/>
    <mergeCell ref="B7418:B7419"/>
    <mergeCell ref="C7418:C7419"/>
    <mergeCell ref="D7418:D7419"/>
    <mergeCell ref="E7418:E7419"/>
    <mergeCell ref="D7413:D7414"/>
    <mergeCell ref="E7413:E7414"/>
    <mergeCell ref="F7413:G7414"/>
    <mergeCell ref="H7413:I7413"/>
    <mergeCell ref="H7414:I7414"/>
    <mergeCell ref="F7415:G7416"/>
    <mergeCell ref="H7415:I7416"/>
    <mergeCell ref="F7410:G7411"/>
    <mergeCell ref="H7410:I7411"/>
    <mergeCell ref="J7410:J7411"/>
    <mergeCell ref="K7410:K7411"/>
    <mergeCell ref="L7410:L7411"/>
    <mergeCell ref="A7412:A7416"/>
    <mergeCell ref="F7412:G7412"/>
    <mergeCell ref="H7412:L7412"/>
    <mergeCell ref="B7413:B7414"/>
    <mergeCell ref="C7413:C7414"/>
    <mergeCell ref="A7407:A7411"/>
    <mergeCell ref="F7407:G7407"/>
    <mergeCell ref="H7407:L7407"/>
    <mergeCell ref="B7408:B7409"/>
    <mergeCell ref="C7408:C7409"/>
    <mergeCell ref="D7408:D7409"/>
    <mergeCell ref="E7408:E7409"/>
    <mergeCell ref="F7408:G7409"/>
    <mergeCell ref="H7408:I7408"/>
    <mergeCell ref="H7409:I7409"/>
    <mergeCell ref="H7429:I7430"/>
    <mergeCell ref="J7429:J7430"/>
    <mergeCell ref="K7429:K7430"/>
    <mergeCell ref="L7429:L7430"/>
    <mergeCell ref="F7431:G7432"/>
    <mergeCell ref="H7431:I7432"/>
    <mergeCell ref="J7431:J7432"/>
    <mergeCell ref="K7431:K7432"/>
    <mergeCell ref="L7431:L7432"/>
    <mergeCell ref="L7425:L7426"/>
    <mergeCell ref="A7427:A7432"/>
    <mergeCell ref="F7427:G7427"/>
    <mergeCell ref="H7427:L7427"/>
    <mergeCell ref="B7428:B7430"/>
    <mergeCell ref="C7428:C7430"/>
    <mergeCell ref="D7428:D7430"/>
    <mergeCell ref="E7428:E7430"/>
    <mergeCell ref="F7428:G7430"/>
    <mergeCell ref="H7428:I7428"/>
    <mergeCell ref="H7423:I7423"/>
    <mergeCell ref="H7424:I7424"/>
    <mergeCell ref="F7425:G7426"/>
    <mergeCell ref="H7425:I7426"/>
    <mergeCell ref="J7425:J7426"/>
    <mergeCell ref="K7425:K7426"/>
    <mergeCell ref="K7420:K7421"/>
    <mergeCell ref="L7420:L7421"/>
    <mergeCell ref="A7422:A7426"/>
    <mergeCell ref="F7422:G7422"/>
    <mergeCell ref="H7422:L7422"/>
    <mergeCell ref="B7423:B7424"/>
    <mergeCell ref="C7423:C7424"/>
    <mergeCell ref="D7423:D7424"/>
    <mergeCell ref="E7423:E7424"/>
    <mergeCell ref="F7423:G7424"/>
    <mergeCell ref="J7446:J7447"/>
    <mergeCell ref="K7446:K7447"/>
    <mergeCell ref="L7446:L7447"/>
    <mergeCell ref="F7448:G7449"/>
    <mergeCell ref="H7448:I7449"/>
    <mergeCell ref="J7448:J7449"/>
    <mergeCell ref="K7448:K7449"/>
    <mergeCell ref="L7448:L7449"/>
    <mergeCell ref="A7444:A7449"/>
    <mergeCell ref="F7444:G7444"/>
    <mergeCell ref="H7444:L7444"/>
    <mergeCell ref="B7445:B7447"/>
    <mergeCell ref="C7445:C7447"/>
    <mergeCell ref="D7445:D7447"/>
    <mergeCell ref="E7445:E7447"/>
    <mergeCell ref="F7445:G7447"/>
    <mergeCell ref="H7445:I7445"/>
    <mergeCell ref="H7446:I7447"/>
    <mergeCell ref="K7440:K7441"/>
    <mergeCell ref="L7440:L7441"/>
    <mergeCell ref="F7442:G7443"/>
    <mergeCell ref="H7442:I7443"/>
    <mergeCell ref="J7442:J7443"/>
    <mergeCell ref="K7442:K7443"/>
    <mergeCell ref="L7442:L7443"/>
    <mergeCell ref="D7439:D7441"/>
    <mergeCell ref="E7439:E7441"/>
    <mergeCell ref="F7439:G7441"/>
    <mergeCell ref="H7439:I7439"/>
    <mergeCell ref="H7440:I7441"/>
    <mergeCell ref="J7440:J7441"/>
    <mergeCell ref="F7436:G7437"/>
    <mergeCell ref="H7436:I7437"/>
    <mergeCell ref="J7436:J7437"/>
    <mergeCell ref="K7436:K7437"/>
    <mergeCell ref="L7436:L7437"/>
    <mergeCell ref="A7438:A7443"/>
    <mergeCell ref="F7438:G7438"/>
    <mergeCell ref="H7438:L7438"/>
    <mergeCell ref="B7439:B7441"/>
    <mergeCell ref="C7439:C7441"/>
    <mergeCell ref="A7433:A7437"/>
    <mergeCell ref="F7433:G7433"/>
    <mergeCell ref="H7433:L7433"/>
    <mergeCell ref="B7434:B7435"/>
    <mergeCell ref="C7434:C7435"/>
    <mergeCell ref="D7434:D7435"/>
    <mergeCell ref="E7434:E7435"/>
    <mergeCell ref="F7434:G7435"/>
    <mergeCell ref="H7434:I7434"/>
    <mergeCell ref="H7435:I7435"/>
    <mergeCell ref="D7462:D7463"/>
    <mergeCell ref="E7462:E7463"/>
    <mergeCell ref="F7462:G7463"/>
    <mergeCell ref="H7462:I7462"/>
    <mergeCell ref="H7463:I7463"/>
    <mergeCell ref="F7464:G7465"/>
    <mergeCell ref="H7464:I7465"/>
    <mergeCell ref="F7459:G7460"/>
    <mergeCell ref="H7459:I7460"/>
    <mergeCell ref="J7459:J7460"/>
    <mergeCell ref="K7459:K7460"/>
    <mergeCell ref="L7459:L7460"/>
    <mergeCell ref="A7461:A7465"/>
    <mergeCell ref="F7461:G7461"/>
    <mergeCell ref="H7461:L7461"/>
    <mergeCell ref="B7462:B7463"/>
    <mergeCell ref="C7462:C7463"/>
    <mergeCell ref="A7456:A7460"/>
    <mergeCell ref="F7456:G7456"/>
    <mergeCell ref="H7456:L7456"/>
    <mergeCell ref="B7457:B7458"/>
    <mergeCell ref="C7457:C7458"/>
    <mergeCell ref="D7457:D7458"/>
    <mergeCell ref="E7457:E7458"/>
    <mergeCell ref="F7457:G7458"/>
    <mergeCell ref="H7457:I7457"/>
    <mergeCell ref="H7458:I7458"/>
    <mergeCell ref="J7452:J7453"/>
    <mergeCell ref="K7452:K7453"/>
    <mergeCell ref="L7452:L7453"/>
    <mergeCell ref="F7454:G7455"/>
    <mergeCell ref="H7454:I7455"/>
    <mergeCell ref="J7454:J7455"/>
    <mergeCell ref="K7454:K7455"/>
    <mergeCell ref="L7454:L7455"/>
    <mergeCell ref="A7450:A7455"/>
    <mergeCell ref="F7450:G7450"/>
    <mergeCell ref="H7450:L7450"/>
    <mergeCell ref="B7451:B7453"/>
    <mergeCell ref="C7451:C7453"/>
    <mergeCell ref="D7451:D7453"/>
    <mergeCell ref="E7451:E7453"/>
    <mergeCell ref="F7451:G7453"/>
    <mergeCell ref="H7451:I7451"/>
    <mergeCell ref="H7452:I7453"/>
    <mergeCell ref="H7472:I7472"/>
    <mergeCell ref="H7473:I7474"/>
    <mergeCell ref="J7473:J7474"/>
    <mergeCell ref="K7473:K7474"/>
    <mergeCell ref="L7473:L7474"/>
    <mergeCell ref="F7475:G7476"/>
    <mergeCell ref="H7475:I7476"/>
    <mergeCell ref="J7475:J7476"/>
    <mergeCell ref="K7475:K7476"/>
    <mergeCell ref="L7475:L7476"/>
    <mergeCell ref="K7469:K7470"/>
    <mergeCell ref="L7469:L7470"/>
    <mergeCell ref="A7471:A7476"/>
    <mergeCell ref="F7471:G7471"/>
    <mergeCell ref="H7471:L7471"/>
    <mergeCell ref="B7472:B7474"/>
    <mergeCell ref="C7472:C7474"/>
    <mergeCell ref="D7472:D7474"/>
    <mergeCell ref="E7472:E7474"/>
    <mergeCell ref="F7472:G7474"/>
    <mergeCell ref="F7467:G7468"/>
    <mergeCell ref="H7467:I7467"/>
    <mergeCell ref="H7468:I7468"/>
    <mergeCell ref="F7469:G7470"/>
    <mergeCell ref="H7469:I7470"/>
    <mergeCell ref="J7469:J7470"/>
    <mergeCell ref="J7464:J7465"/>
    <mergeCell ref="K7464:K7465"/>
    <mergeCell ref="L7464:L7465"/>
    <mergeCell ref="A7466:A7470"/>
    <mergeCell ref="F7466:G7466"/>
    <mergeCell ref="H7466:L7466"/>
    <mergeCell ref="B7467:B7468"/>
    <mergeCell ref="C7467:C7468"/>
    <mergeCell ref="D7467:D7468"/>
    <mergeCell ref="E7467:E7468"/>
    <mergeCell ref="J7485:J7486"/>
    <mergeCell ref="K7485:K7486"/>
    <mergeCell ref="L7485:L7486"/>
    <mergeCell ref="A7487:A7491"/>
    <mergeCell ref="F7487:G7487"/>
    <mergeCell ref="H7487:L7487"/>
    <mergeCell ref="B7488:B7489"/>
    <mergeCell ref="C7488:C7489"/>
    <mergeCell ref="D7488:D7489"/>
    <mergeCell ref="E7488:E7489"/>
    <mergeCell ref="D7483:D7484"/>
    <mergeCell ref="E7483:E7484"/>
    <mergeCell ref="F7483:G7484"/>
    <mergeCell ref="H7483:I7483"/>
    <mergeCell ref="H7484:I7484"/>
    <mergeCell ref="F7485:G7486"/>
    <mergeCell ref="H7485:I7486"/>
    <mergeCell ref="F7480:G7481"/>
    <mergeCell ref="H7480:I7481"/>
    <mergeCell ref="J7480:J7481"/>
    <mergeCell ref="K7480:K7481"/>
    <mergeCell ref="L7480:L7481"/>
    <mergeCell ref="A7482:A7486"/>
    <mergeCell ref="F7482:G7482"/>
    <mergeCell ref="H7482:L7482"/>
    <mergeCell ref="B7483:B7484"/>
    <mergeCell ref="C7483:C7484"/>
    <mergeCell ref="A7477:A7481"/>
    <mergeCell ref="F7477:G7477"/>
    <mergeCell ref="H7477:L7477"/>
    <mergeCell ref="B7478:B7479"/>
    <mergeCell ref="C7478:C7479"/>
    <mergeCell ref="D7478:D7479"/>
    <mergeCell ref="E7478:E7479"/>
    <mergeCell ref="F7478:G7479"/>
    <mergeCell ref="H7478:I7478"/>
    <mergeCell ref="H7479:I7479"/>
    <mergeCell ref="H7499:I7499"/>
    <mergeCell ref="F7500:G7501"/>
    <mergeCell ref="H7500:I7501"/>
    <mergeCell ref="J7500:J7501"/>
    <mergeCell ref="K7500:K7501"/>
    <mergeCell ref="L7500:L7501"/>
    <mergeCell ref="L7495:L7496"/>
    <mergeCell ref="A7497:A7501"/>
    <mergeCell ref="F7497:G7497"/>
    <mergeCell ref="H7497:L7497"/>
    <mergeCell ref="B7498:B7499"/>
    <mergeCell ref="C7498:C7499"/>
    <mergeCell ref="D7498:D7499"/>
    <mergeCell ref="E7498:E7499"/>
    <mergeCell ref="F7498:G7499"/>
    <mergeCell ref="H7498:I7498"/>
    <mergeCell ref="H7493:I7493"/>
    <mergeCell ref="H7494:I7494"/>
    <mergeCell ref="F7495:G7496"/>
    <mergeCell ref="H7495:I7496"/>
    <mergeCell ref="J7495:J7496"/>
    <mergeCell ref="K7495:K7496"/>
    <mergeCell ref="K7490:K7491"/>
    <mergeCell ref="L7490:L7491"/>
    <mergeCell ref="A7492:A7496"/>
    <mergeCell ref="F7492:G7492"/>
    <mergeCell ref="H7492:L7492"/>
    <mergeCell ref="B7493:B7494"/>
    <mergeCell ref="C7493:C7494"/>
    <mergeCell ref="D7493:D7494"/>
    <mergeCell ref="E7493:E7494"/>
    <mergeCell ref="F7493:G7494"/>
    <mergeCell ref="F7488:G7489"/>
    <mergeCell ref="H7488:I7488"/>
    <mergeCell ref="H7489:I7489"/>
    <mergeCell ref="F7490:G7491"/>
    <mergeCell ref="H7490:I7491"/>
    <mergeCell ref="J7490:J7491"/>
    <mergeCell ref="J7510:J7511"/>
    <mergeCell ref="K7510:K7511"/>
    <mergeCell ref="L7510:L7511"/>
    <mergeCell ref="A7512:A7516"/>
    <mergeCell ref="F7512:G7512"/>
    <mergeCell ref="H7512:L7512"/>
    <mergeCell ref="B7513:B7514"/>
    <mergeCell ref="C7513:C7514"/>
    <mergeCell ref="D7513:D7514"/>
    <mergeCell ref="E7513:E7514"/>
    <mergeCell ref="D7508:D7509"/>
    <mergeCell ref="E7508:E7509"/>
    <mergeCell ref="F7508:G7509"/>
    <mergeCell ref="H7508:I7508"/>
    <mergeCell ref="H7509:I7509"/>
    <mergeCell ref="F7510:G7511"/>
    <mergeCell ref="H7510:I7511"/>
    <mergeCell ref="F7505:G7506"/>
    <mergeCell ref="H7505:I7506"/>
    <mergeCell ref="J7505:J7506"/>
    <mergeCell ref="K7505:K7506"/>
    <mergeCell ref="L7505:L7506"/>
    <mergeCell ref="A7507:A7511"/>
    <mergeCell ref="F7507:G7507"/>
    <mergeCell ref="H7507:L7507"/>
    <mergeCell ref="B7508:B7509"/>
    <mergeCell ref="C7508:C7509"/>
    <mergeCell ref="A7502:A7506"/>
    <mergeCell ref="F7502:G7502"/>
    <mergeCell ref="H7502:L7502"/>
    <mergeCell ref="B7503:B7504"/>
    <mergeCell ref="C7503:C7504"/>
    <mergeCell ref="D7503:D7504"/>
    <mergeCell ref="E7503:E7504"/>
    <mergeCell ref="F7503:G7504"/>
    <mergeCell ref="H7503:I7503"/>
    <mergeCell ref="H7504:I7504"/>
    <mergeCell ref="H7524:I7524"/>
    <mergeCell ref="F7525:G7526"/>
    <mergeCell ref="H7525:I7526"/>
    <mergeCell ref="J7525:J7526"/>
    <mergeCell ref="K7525:K7526"/>
    <mergeCell ref="L7525:L7526"/>
    <mergeCell ref="L7520:L7521"/>
    <mergeCell ref="A7522:A7526"/>
    <mergeCell ref="F7522:G7522"/>
    <mergeCell ref="H7522:L7522"/>
    <mergeCell ref="B7523:B7524"/>
    <mergeCell ref="C7523:C7524"/>
    <mergeCell ref="D7523:D7524"/>
    <mergeCell ref="E7523:E7524"/>
    <mergeCell ref="F7523:G7524"/>
    <mergeCell ref="H7523:I7523"/>
    <mergeCell ref="H7518:I7518"/>
    <mergeCell ref="H7519:I7519"/>
    <mergeCell ref="F7520:G7521"/>
    <mergeCell ref="H7520:I7521"/>
    <mergeCell ref="J7520:J7521"/>
    <mergeCell ref="K7520:K7521"/>
    <mergeCell ref="K7515:K7516"/>
    <mergeCell ref="L7515:L7516"/>
    <mergeCell ref="A7517:A7521"/>
    <mergeCell ref="F7517:G7517"/>
    <mergeCell ref="H7517:L7517"/>
    <mergeCell ref="B7518:B7519"/>
    <mergeCell ref="C7518:C7519"/>
    <mergeCell ref="D7518:D7519"/>
    <mergeCell ref="E7518:E7519"/>
    <mergeCell ref="F7518:G7519"/>
    <mergeCell ref="F7513:G7514"/>
    <mergeCell ref="H7513:I7513"/>
    <mergeCell ref="H7514:I7514"/>
    <mergeCell ref="F7515:G7516"/>
    <mergeCell ref="H7515:I7516"/>
    <mergeCell ref="J7515:J7516"/>
    <mergeCell ref="J7535:J7536"/>
    <mergeCell ref="K7535:K7536"/>
    <mergeCell ref="L7535:L7536"/>
    <mergeCell ref="A7537:A7541"/>
    <mergeCell ref="F7537:G7537"/>
    <mergeCell ref="H7537:L7537"/>
    <mergeCell ref="B7538:B7539"/>
    <mergeCell ref="C7538:C7539"/>
    <mergeCell ref="D7538:D7539"/>
    <mergeCell ref="E7538:E7539"/>
    <mergeCell ref="D7533:D7534"/>
    <mergeCell ref="E7533:E7534"/>
    <mergeCell ref="F7533:G7534"/>
    <mergeCell ref="H7533:I7533"/>
    <mergeCell ref="H7534:I7534"/>
    <mergeCell ref="F7535:G7536"/>
    <mergeCell ref="H7535:I7536"/>
    <mergeCell ref="F7530:G7531"/>
    <mergeCell ref="H7530:I7531"/>
    <mergeCell ref="J7530:J7531"/>
    <mergeCell ref="K7530:K7531"/>
    <mergeCell ref="L7530:L7531"/>
    <mergeCell ref="A7532:A7536"/>
    <mergeCell ref="F7532:G7532"/>
    <mergeCell ref="H7532:L7532"/>
    <mergeCell ref="B7533:B7534"/>
    <mergeCell ref="C7533:C7534"/>
    <mergeCell ref="A7527:A7531"/>
    <mergeCell ref="F7527:G7527"/>
    <mergeCell ref="H7527:L7527"/>
    <mergeCell ref="B7528:B7529"/>
    <mergeCell ref="C7528:C7529"/>
    <mergeCell ref="D7528:D7529"/>
    <mergeCell ref="E7528:E7529"/>
    <mergeCell ref="F7528:G7529"/>
    <mergeCell ref="H7528:I7528"/>
    <mergeCell ref="H7529:I7529"/>
    <mergeCell ref="H7549:I7549"/>
    <mergeCell ref="F7550:G7551"/>
    <mergeCell ref="H7550:I7551"/>
    <mergeCell ref="J7550:J7551"/>
    <mergeCell ref="K7550:K7551"/>
    <mergeCell ref="L7550:L7551"/>
    <mergeCell ref="L7545:L7546"/>
    <mergeCell ref="A7547:A7551"/>
    <mergeCell ref="F7547:G7547"/>
    <mergeCell ref="H7547:L7547"/>
    <mergeCell ref="B7548:B7549"/>
    <mergeCell ref="C7548:C7549"/>
    <mergeCell ref="D7548:D7549"/>
    <mergeCell ref="E7548:E7549"/>
    <mergeCell ref="F7548:G7549"/>
    <mergeCell ref="H7548:I7548"/>
    <mergeCell ref="H7543:I7543"/>
    <mergeCell ref="H7544:I7544"/>
    <mergeCell ref="F7545:G7546"/>
    <mergeCell ref="H7545:I7546"/>
    <mergeCell ref="J7545:J7546"/>
    <mergeCell ref="K7545:K7546"/>
    <mergeCell ref="K7540:K7541"/>
    <mergeCell ref="L7540:L7541"/>
    <mergeCell ref="A7542:A7546"/>
    <mergeCell ref="F7542:G7542"/>
    <mergeCell ref="H7542:L7542"/>
    <mergeCell ref="B7543:B7544"/>
    <mergeCell ref="C7543:C7544"/>
    <mergeCell ref="D7543:D7544"/>
    <mergeCell ref="E7543:E7544"/>
    <mergeCell ref="F7543:G7544"/>
    <mergeCell ref="F7538:G7539"/>
    <mergeCell ref="H7538:I7538"/>
    <mergeCell ref="H7539:I7539"/>
    <mergeCell ref="F7540:G7541"/>
    <mergeCell ref="H7540:I7541"/>
    <mergeCell ref="J7540:J7541"/>
    <mergeCell ref="J7561:J7563"/>
    <mergeCell ref="K7561:K7563"/>
    <mergeCell ref="L7561:L7563"/>
    <mergeCell ref="F7564:G7565"/>
    <mergeCell ref="H7564:I7565"/>
    <mergeCell ref="J7564:J7565"/>
    <mergeCell ref="K7564:K7565"/>
    <mergeCell ref="L7564:L7565"/>
    <mergeCell ref="A7559:A7565"/>
    <mergeCell ref="F7559:G7559"/>
    <mergeCell ref="H7559:L7559"/>
    <mergeCell ref="B7560:B7563"/>
    <mergeCell ref="C7560:C7563"/>
    <mergeCell ref="D7560:D7563"/>
    <mergeCell ref="E7560:E7563"/>
    <mergeCell ref="F7560:G7563"/>
    <mergeCell ref="H7560:I7560"/>
    <mergeCell ref="H7561:I7563"/>
    <mergeCell ref="J7554:J7556"/>
    <mergeCell ref="K7554:K7556"/>
    <mergeCell ref="L7554:L7556"/>
    <mergeCell ref="F7557:G7558"/>
    <mergeCell ref="H7557:I7558"/>
    <mergeCell ref="J7557:J7558"/>
    <mergeCell ref="K7557:K7558"/>
    <mergeCell ref="L7557:L7558"/>
    <mergeCell ref="A7552:A7558"/>
    <mergeCell ref="F7552:G7552"/>
    <mergeCell ref="H7552:L7552"/>
    <mergeCell ref="B7553:B7556"/>
    <mergeCell ref="C7553:C7556"/>
    <mergeCell ref="D7553:D7556"/>
    <mergeCell ref="E7553:E7556"/>
    <mergeCell ref="F7553:G7556"/>
    <mergeCell ref="H7553:I7553"/>
    <mergeCell ref="H7554:I7556"/>
    <mergeCell ref="J7574:J7575"/>
    <mergeCell ref="K7574:K7575"/>
    <mergeCell ref="L7574:L7575"/>
    <mergeCell ref="F7576:G7577"/>
    <mergeCell ref="H7576:I7577"/>
    <mergeCell ref="J7576:J7577"/>
    <mergeCell ref="K7576:K7577"/>
    <mergeCell ref="L7576:L7577"/>
    <mergeCell ref="A7572:A7577"/>
    <mergeCell ref="F7572:G7572"/>
    <mergeCell ref="H7572:L7572"/>
    <mergeCell ref="B7573:B7575"/>
    <mergeCell ref="C7573:C7575"/>
    <mergeCell ref="D7573:D7575"/>
    <mergeCell ref="E7573:E7575"/>
    <mergeCell ref="F7573:G7575"/>
    <mergeCell ref="H7573:I7573"/>
    <mergeCell ref="H7574:I7575"/>
    <mergeCell ref="J7568:J7569"/>
    <mergeCell ref="K7568:K7569"/>
    <mergeCell ref="L7568:L7569"/>
    <mergeCell ref="F7570:G7571"/>
    <mergeCell ref="H7570:I7571"/>
    <mergeCell ref="J7570:J7571"/>
    <mergeCell ref="K7570:K7571"/>
    <mergeCell ref="L7570:L7571"/>
    <mergeCell ref="A7566:A7571"/>
    <mergeCell ref="F7566:G7566"/>
    <mergeCell ref="H7566:L7566"/>
    <mergeCell ref="B7567:B7569"/>
    <mergeCell ref="C7567:C7569"/>
    <mergeCell ref="D7567:D7569"/>
    <mergeCell ref="E7567:E7569"/>
    <mergeCell ref="F7567:G7569"/>
    <mergeCell ref="H7567:I7567"/>
    <mergeCell ref="H7568:I7569"/>
    <mergeCell ref="F7589:G7590"/>
    <mergeCell ref="H7589:I7589"/>
    <mergeCell ref="H7590:I7590"/>
    <mergeCell ref="F7591:G7592"/>
    <mergeCell ref="H7591:I7592"/>
    <mergeCell ref="J7591:J7592"/>
    <mergeCell ref="J7586:J7587"/>
    <mergeCell ref="K7586:K7587"/>
    <mergeCell ref="L7586:L7587"/>
    <mergeCell ref="A7588:A7592"/>
    <mergeCell ref="F7588:G7588"/>
    <mergeCell ref="H7588:L7588"/>
    <mergeCell ref="B7589:B7590"/>
    <mergeCell ref="C7589:C7590"/>
    <mergeCell ref="D7589:D7590"/>
    <mergeCell ref="E7589:E7590"/>
    <mergeCell ref="D7584:D7585"/>
    <mergeCell ref="E7584:E7585"/>
    <mergeCell ref="F7584:G7585"/>
    <mergeCell ref="H7584:I7584"/>
    <mergeCell ref="H7585:I7585"/>
    <mergeCell ref="F7586:G7587"/>
    <mergeCell ref="H7586:I7587"/>
    <mergeCell ref="F7581:G7582"/>
    <mergeCell ref="H7581:I7582"/>
    <mergeCell ref="J7581:J7582"/>
    <mergeCell ref="K7581:K7582"/>
    <mergeCell ref="L7581:L7582"/>
    <mergeCell ref="A7583:A7587"/>
    <mergeCell ref="F7583:G7583"/>
    <mergeCell ref="H7583:L7583"/>
    <mergeCell ref="B7584:B7585"/>
    <mergeCell ref="C7584:C7585"/>
    <mergeCell ref="A7578:A7582"/>
    <mergeCell ref="F7578:G7578"/>
    <mergeCell ref="H7578:L7578"/>
    <mergeCell ref="B7579:B7580"/>
    <mergeCell ref="C7579:C7580"/>
    <mergeCell ref="D7579:D7580"/>
    <mergeCell ref="E7579:E7580"/>
    <mergeCell ref="F7579:G7580"/>
    <mergeCell ref="H7579:I7579"/>
    <mergeCell ref="H7580:I7580"/>
    <mergeCell ref="H7600:I7601"/>
    <mergeCell ref="J7600:J7601"/>
    <mergeCell ref="K7600:K7601"/>
    <mergeCell ref="L7600:L7601"/>
    <mergeCell ref="F7602:G7603"/>
    <mergeCell ref="H7602:I7603"/>
    <mergeCell ref="J7602:J7603"/>
    <mergeCell ref="K7602:K7603"/>
    <mergeCell ref="L7602:L7603"/>
    <mergeCell ref="L7596:L7597"/>
    <mergeCell ref="A7598:A7603"/>
    <mergeCell ref="F7598:G7598"/>
    <mergeCell ref="H7598:L7598"/>
    <mergeCell ref="B7599:B7601"/>
    <mergeCell ref="C7599:C7601"/>
    <mergeCell ref="D7599:D7601"/>
    <mergeCell ref="E7599:E7601"/>
    <mergeCell ref="F7599:G7601"/>
    <mergeCell ref="H7599:I7599"/>
    <mergeCell ref="H7594:I7594"/>
    <mergeCell ref="H7595:I7595"/>
    <mergeCell ref="F7596:G7597"/>
    <mergeCell ref="H7596:I7597"/>
    <mergeCell ref="J7596:J7597"/>
    <mergeCell ref="K7596:K7597"/>
    <mergeCell ref="K7591:K7592"/>
    <mergeCell ref="L7591:L7592"/>
    <mergeCell ref="A7593:A7597"/>
    <mergeCell ref="F7593:G7593"/>
    <mergeCell ref="H7593:L7593"/>
    <mergeCell ref="B7594:B7595"/>
    <mergeCell ref="C7594:C7595"/>
    <mergeCell ref="D7594:D7595"/>
    <mergeCell ref="E7594:E7595"/>
    <mergeCell ref="F7594:G7595"/>
    <mergeCell ref="J7612:J7613"/>
    <mergeCell ref="K7612:K7613"/>
    <mergeCell ref="L7612:L7613"/>
    <mergeCell ref="A7614:A7618"/>
    <mergeCell ref="F7614:G7614"/>
    <mergeCell ref="H7614:L7614"/>
    <mergeCell ref="B7615:B7616"/>
    <mergeCell ref="C7615:C7616"/>
    <mergeCell ref="D7615:D7616"/>
    <mergeCell ref="E7615:E7616"/>
    <mergeCell ref="D7610:D7611"/>
    <mergeCell ref="E7610:E7611"/>
    <mergeCell ref="F7610:G7611"/>
    <mergeCell ref="H7610:I7610"/>
    <mergeCell ref="H7611:I7611"/>
    <mergeCell ref="F7612:G7613"/>
    <mergeCell ref="H7612:I7613"/>
    <mergeCell ref="F7607:G7608"/>
    <mergeCell ref="H7607:I7608"/>
    <mergeCell ref="J7607:J7608"/>
    <mergeCell ref="K7607:K7608"/>
    <mergeCell ref="L7607:L7608"/>
    <mergeCell ref="A7609:A7613"/>
    <mergeCell ref="F7609:G7609"/>
    <mergeCell ref="H7609:L7609"/>
    <mergeCell ref="B7610:B7611"/>
    <mergeCell ref="C7610:C7611"/>
    <mergeCell ref="A7604:A7608"/>
    <mergeCell ref="F7604:G7604"/>
    <mergeCell ref="H7604:L7604"/>
    <mergeCell ref="B7605:B7606"/>
    <mergeCell ref="C7605:C7606"/>
    <mergeCell ref="D7605:D7606"/>
    <mergeCell ref="E7605:E7606"/>
    <mergeCell ref="F7605:G7606"/>
    <mergeCell ref="H7605:I7605"/>
    <mergeCell ref="H7606:I7606"/>
    <mergeCell ref="H7626:I7626"/>
    <mergeCell ref="F7627:G7628"/>
    <mergeCell ref="H7627:I7628"/>
    <mergeCell ref="J7627:J7628"/>
    <mergeCell ref="K7627:K7628"/>
    <mergeCell ref="L7627:L7628"/>
    <mergeCell ref="L7622:L7623"/>
    <mergeCell ref="A7624:A7628"/>
    <mergeCell ref="F7624:G7624"/>
    <mergeCell ref="H7624:L7624"/>
    <mergeCell ref="B7625:B7626"/>
    <mergeCell ref="C7625:C7626"/>
    <mergeCell ref="D7625:D7626"/>
    <mergeCell ref="E7625:E7626"/>
    <mergeCell ref="F7625:G7626"/>
    <mergeCell ref="H7625:I7625"/>
    <mergeCell ref="H7620:I7620"/>
    <mergeCell ref="H7621:I7621"/>
    <mergeCell ref="F7622:G7623"/>
    <mergeCell ref="H7622:I7623"/>
    <mergeCell ref="J7622:J7623"/>
    <mergeCell ref="K7622:K7623"/>
    <mergeCell ref="K7617:K7618"/>
    <mergeCell ref="L7617:L7618"/>
    <mergeCell ref="A7619:A7623"/>
    <mergeCell ref="F7619:G7619"/>
    <mergeCell ref="H7619:L7619"/>
    <mergeCell ref="B7620:B7621"/>
    <mergeCell ref="C7620:C7621"/>
    <mergeCell ref="D7620:D7621"/>
    <mergeCell ref="E7620:E7621"/>
    <mergeCell ref="F7620:G7621"/>
    <mergeCell ref="F7615:G7616"/>
    <mergeCell ref="H7615:I7615"/>
    <mergeCell ref="H7616:I7616"/>
    <mergeCell ref="F7617:G7618"/>
    <mergeCell ref="H7617:I7618"/>
    <mergeCell ref="J7617:J7618"/>
    <mergeCell ref="F7640:G7641"/>
    <mergeCell ref="H7640:I7640"/>
    <mergeCell ref="H7641:I7641"/>
    <mergeCell ref="F7642:G7643"/>
    <mergeCell ref="H7642:I7643"/>
    <mergeCell ref="J7642:J7643"/>
    <mergeCell ref="J7637:J7638"/>
    <mergeCell ref="K7637:K7638"/>
    <mergeCell ref="L7637:L7638"/>
    <mergeCell ref="A7639:A7643"/>
    <mergeCell ref="F7639:G7639"/>
    <mergeCell ref="H7639:L7639"/>
    <mergeCell ref="B7640:B7641"/>
    <mergeCell ref="C7640:C7641"/>
    <mergeCell ref="D7640:D7641"/>
    <mergeCell ref="E7640:E7641"/>
    <mergeCell ref="D7635:D7636"/>
    <mergeCell ref="E7635:E7636"/>
    <mergeCell ref="F7635:G7636"/>
    <mergeCell ref="H7635:I7635"/>
    <mergeCell ref="H7636:I7636"/>
    <mergeCell ref="F7637:G7638"/>
    <mergeCell ref="H7637:I7638"/>
    <mergeCell ref="F7632:G7633"/>
    <mergeCell ref="H7632:I7633"/>
    <mergeCell ref="J7632:J7633"/>
    <mergeCell ref="K7632:K7633"/>
    <mergeCell ref="L7632:L7633"/>
    <mergeCell ref="A7634:A7638"/>
    <mergeCell ref="F7634:G7634"/>
    <mergeCell ref="H7634:L7634"/>
    <mergeCell ref="B7635:B7636"/>
    <mergeCell ref="C7635:C7636"/>
    <mergeCell ref="A7629:A7633"/>
    <mergeCell ref="F7629:G7629"/>
    <mergeCell ref="H7629:L7629"/>
    <mergeCell ref="B7630:B7631"/>
    <mergeCell ref="C7630:C7631"/>
    <mergeCell ref="D7630:D7631"/>
    <mergeCell ref="E7630:E7631"/>
    <mergeCell ref="F7630:G7631"/>
    <mergeCell ref="H7630:I7630"/>
    <mergeCell ref="H7631:I7631"/>
    <mergeCell ref="F7653:G7654"/>
    <mergeCell ref="H7653:I7654"/>
    <mergeCell ref="J7653:J7654"/>
    <mergeCell ref="K7653:K7654"/>
    <mergeCell ref="L7653:L7654"/>
    <mergeCell ref="A7655:A7659"/>
    <mergeCell ref="F7655:G7655"/>
    <mergeCell ref="H7655:L7655"/>
    <mergeCell ref="B7656:B7657"/>
    <mergeCell ref="C7656:C7657"/>
    <mergeCell ref="A7650:A7654"/>
    <mergeCell ref="F7650:G7650"/>
    <mergeCell ref="H7650:L7650"/>
    <mergeCell ref="B7651:B7652"/>
    <mergeCell ref="C7651:C7652"/>
    <mergeCell ref="D7651:D7652"/>
    <mergeCell ref="E7651:E7652"/>
    <mergeCell ref="F7651:G7652"/>
    <mergeCell ref="H7651:I7651"/>
    <mergeCell ref="H7652:I7652"/>
    <mergeCell ref="H7645:I7645"/>
    <mergeCell ref="H7646:I7647"/>
    <mergeCell ref="J7646:J7647"/>
    <mergeCell ref="K7646:K7647"/>
    <mergeCell ref="L7646:L7647"/>
    <mergeCell ref="F7648:G7649"/>
    <mergeCell ref="H7648:I7649"/>
    <mergeCell ref="J7648:J7649"/>
    <mergeCell ref="K7648:K7649"/>
    <mergeCell ref="L7648:L7649"/>
    <mergeCell ref="K7642:K7643"/>
    <mergeCell ref="L7642:L7643"/>
    <mergeCell ref="A7644:A7649"/>
    <mergeCell ref="F7644:G7644"/>
    <mergeCell ref="H7644:L7644"/>
    <mergeCell ref="B7645:B7647"/>
    <mergeCell ref="C7645:C7647"/>
    <mergeCell ref="D7645:D7647"/>
    <mergeCell ref="E7645:E7647"/>
    <mergeCell ref="F7645:G7647"/>
    <mergeCell ref="H7666:I7666"/>
    <mergeCell ref="H7667:I7667"/>
    <mergeCell ref="F7668:G7669"/>
    <mergeCell ref="H7668:I7669"/>
    <mergeCell ref="J7668:J7669"/>
    <mergeCell ref="K7668:K7669"/>
    <mergeCell ref="K7663:K7664"/>
    <mergeCell ref="L7663:L7664"/>
    <mergeCell ref="A7665:A7669"/>
    <mergeCell ref="F7665:G7665"/>
    <mergeCell ref="H7665:L7665"/>
    <mergeCell ref="B7666:B7667"/>
    <mergeCell ref="C7666:C7667"/>
    <mergeCell ref="D7666:D7667"/>
    <mergeCell ref="E7666:E7667"/>
    <mergeCell ref="F7666:G7667"/>
    <mergeCell ref="F7661:G7662"/>
    <mergeCell ref="H7661:I7661"/>
    <mergeCell ref="H7662:I7662"/>
    <mergeCell ref="F7663:G7664"/>
    <mergeCell ref="H7663:I7664"/>
    <mergeCell ref="J7663:J7664"/>
    <mergeCell ref="J7658:J7659"/>
    <mergeCell ref="K7658:K7659"/>
    <mergeCell ref="L7658:L7659"/>
    <mergeCell ref="A7660:A7664"/>
    <mergeCell ref="F7660:G7660"/>
    <mergeCell ref="H7660:L7660"/>
    <mergeCell ref="B7661:B7662"/>
    <mergeCell ref="C7661:C7662"/>
    <mergeCell ref="D7661:D7662"/>
    <mergeCell ref="E7661:E7662"/>
    <mergeCell ref="D7656:D7657"/>
    <mergeCell ref="E7656:E7657"/>
    <mergeCell ref="F7656:G7657"/>
    <mergeCell ref="H7656:I7656"/>
    <mergeCell ref="H7657:I7657"/>
    <mergeCell ref="F7658:G7659"/>
    <mergeCell ref="H7658:I7659"/>
    <mergeCell ref="F7678:G7679"/>
    <mergeCell ref="H7678:I7679"/>
    <mergeCell ref="J7678:J7679"/>
    <mergeCell ref="K7678:K7679"/>
    <mergeCell ref="L7678:L7679"/>
    <mergeCell ref="A7680:A7684"/>
    <mergeCell ref="F7680:G7680"/>
    <mergeCell ref="H7680:L7680"/>
    <mergeCell ref="B7681:B7682"/>
    <mergeCell ref="C7681:C7682"/>
    <mergeCell ref="A7675:A7679"/>
    <mergeCell ref="F7675:G7675"/>
    <mergeCell ref="H7675:L7675"/>
    <mergeCell ref="B7676:B7677"/>
    <mergeCell ref="C7676:C7677"/>
    <mergeCell ref="D7676:D7677"/>
    <mergeCell ref="E7676:E7677"/>
    <mergeCell ref="F7676:G7677"/>
    <mergeCell ref="H7676:I7676"/>
    <mergeCell ref="H7677:I7677"/>
    <mergeCell ref="H7672:I7672"/>
    <mergeCell ref="F7673:G7674"/>
    <mergeCell ref="H7673:I7674"/>
    <mergeCell ref="J7673:J7674"/>
    <mergeCell ref="K7673:K7674"/>
    <mergeCell ref="L7673:L7674"/>
    <mergeCell ref="L7668:L7669"/>
    <mergeCell ref="A7670:A7674"/>
    <mergeCell ref="F7670:G7670"/>
    <mergeCell ref="H7670:L7670"/>
    <mergeCell ref="B7671:B7672"/>
    <mergeCell ref="C7671:C7672"/>
    <mergeCell ref="D7671:D7672"/>
    <mergeCell ref="E7671:E7672"/>
    <mergeCell ref="F7671:G7672"/>
    <mergeCell ref="H7671:I7671"/>
    <mergeCell ref="H7691:I7691"/>
    <mergeCell ref="H7692:I7692"/>
    <mergeCell ref="F7693:G7694"/>
    <mergeCell ref="H7693:I7694"/>
    <mergeCell ref="J7693:J7694"/>
    <mergeCell ref="K7693:K7694"/>
    <mergeCell ref="K7688:K7689"/>
    <mergeCell ref="L7688:L7689"/>
    <mergeCell ref="A7690:A7694"/>
    <mergeCell ref="F7690:G7690"/>
    <mergeCell ref="H7690:L7690"/>
    <mergeCell ref="B7691:B7692"/>
    <mergeCell ref="C7691:C7692"/>
    <mergeCell ref="D7691:D7692"/>
    <mergeCell ref="E7691:E7692"/>
    <mergeCell ref="F7691:G7692"/>
    <mergeCell ref="F7686:G7687"/>
    <mergeCell ref="H7686:I7686"/>
    <mergeCell ref="H7687:I7687"/>
    <mergeCell ref="F7688:G7689"/>
    <mergeCell ref="H7688:I7689"/>
    <mergeCell ref="J7688:J7689"/>
    <mergeCell ref="J7683:J7684"/>
    <mergeCell ref="K7683:K7684"/>
    <mergeCell ref="L7683:L7684"/>
    <mergeCell ref="A7685:A7689"/>
    <mergeCell ref="F7685:G7685"/>
    <mergeCell ref="H7685:L7685"/>
    <mergeCell ref="B7686:B7687"/>
    <mergeCell ref="C7686:C7687"/>
    <mergeCell ref="D7686:D7687"/>
    <mergeCell ref="E7686:E7687"/>
    <mergeCell ref="D7681:D7682"/>
    <mergeCell ref="E7681:E7682"/>
    <mergeCell ref="F7681:G7682"/>
    <mergeCell ref="H7681:I7681"/>
    <mergeCell ref="H7682:I7682"/>
    <mergeCell ref="F7683:G7684"/>
    <mergeCell ref="H7683:I7684"/>
    <mergeCell ref="J7703:J7704"/>
    <mergeCell ref="K7703:K7704"/>
    <mergeCell ref="L7703:L7704"/>
    <mergeCell ref="F7705:G7706"/>
    <mergeCell ref="H7705:I7706"/>
    <mergeCell ref="J7705:J7706"/>
    <mergeCell ref="K7705:K7706"/>
    <mergeCell ref="L7705:L7706"/>
    <mergeCell ref="A7701:A7706"/>
    <mergeCell ref="F7701:G7701"/>
    <mergeCell ref="H7701:L7701"/>
    <mergeCell ref="B7702:B7704"/>
    <mergeCell ref="C7702:C7704"/>
    <mergeCell ref="D7702:D7704"/>
    <mergeCell ref="E7702:E7704"/>
    <mergeCell ref="F7702:G7704"/>
    <mergeCell ref="H7702:I7702"/>
    <mergeCell ref="H7703:I7704"/>
    <mergeCell ref="H7697:I7698"/>
    <mergeCell ref="J7697:J7698"/>
    <mergeCell ref="K7697:K7698"/>
    <mergeCell ref="L7697:L7698"/>
    <mergeCell ref="F7699:G7700"/>
    <mergeCell ref="H7699:I7700"/>
    <mergeCell ref="J7699:J7700"/>
    <mergeCell ref="K7699:K7700"/>
    <mergeCell ref="L7699:L7700"/>
    <mergeCell ref="L7693:L7694"/>
    <mergeCell ref="A7695:A7700"/>
    <mergeCell ref="F7695:G7695"/>
    <mergeCell ref="H7695:L7695"/>
    <mergeCell ref="B7696:B7698"/>
    <mergeCell ref="C7696:C7698"/>
    <mergeCell ref="D7696:D7698"/>
    <mergeCell ref="E7696:E7698"/>
    <mergeCell ref="F7696:G7698"/>
    <mergeCell ref="H7696:I7696"/>
    <mergeCell ref="K7714:K7715"/>
    <mergeCell ref="L7714:L7715"/>
    <mergeCell ref="F7716:G7717"/>
    <mergeCell ref="H7716:I7717"/>
    <mergeCell ref="J7716:J7717"/>
    <mergeCell ref="K7716:K7717"/>
    <mergeCell ref="L7716:L7717"/>
    <mergeCell ref="D7713:D7715"/>
    <mergeCell ref="E7713:E7715"/>
    <mergeCell ref="F7713:G7715"/>
    <mergeCell ref="H7713:I7713"/>
    <mergeCell ref="H7714:I7715"/>
    <mergeCell ref="J7714:J7715"/>
    <mergeCell ref="F7710:G7711"/>
    <mergeCell ref="H7710:I7711"/>
    <mergeCell ref="J7710:J7711"/>
    <mergeCell ref="K7710:K7711"/>
    <mergeCell ref="L7710:L7711"/>
    <mergeCell ref="A7712:A7717"/>
    <mergeCell ref="F7712:G7712"/>
    <mergeCell ref="H7712:L7712"/>
    <mergeCell ref="B7713:B7715"/>
    <mergeCell ref="C7713:C7715"/>
    <mergeCell ref="A7707:A7711"/>
    <mergeCell ref="F7707:G7707"/>
    <mergeCell ref="H7707:L7707"/>
    <mergeCell ref="B7708:B7709"/>
    <mergeCell ref="C7708:C7709"/>
    <mergeCell ref="D7708:D7709"/>
    <mergeCell ref="E7708:E7709"/>
    <mergeCell ref="F7708:G7709"/>
    <mergeCell ref="H7708:I7708"/>
    <mergeCell ref="H7709:I7709"/>
    <mergeCell ref="F7729:G7730"/>
    <mergeCell ref="H7729:I7729"/>
    <mergeCell ref="H7730:I7730"/>
    <mergeCell ref="F7731:G7732"/>
    <mergeCell ref="H7731:I7732"/>
    <mergeCell ref="J7731:J7732"/>
    <mergeCell ref="J7726:J7727"/>
    <mergeCell ref="K7726:K7727"/>
    <mergeCell ref="L7726:L7727"/>
    <mergeCell ref="A7728:A7732"/>
    <mergeCell ref="F7728:G7728"/>
    <mergeCell ref="H7728:L7728"/>
    <mergeCell ref="B7729:B7730"/>
    <mergeCell ref="C7729:C7730"/>
    <mergeCell ref="D7729:D7730"/>
    <mergeCell ref="E7729:E7730"/>
    <mergeCell ref="D7724:D7725"/>
    <mergeCell ref="E7724:E7725"/>
    <mergeCell ref="F7724:G7725"/>
    <mergeCell ref="H7724:I7724"/>
    <mergeCell ref="H7725:I7725"/>
    <mergeCell ref="F7726:G7727"/>
    <mergeCell ref="H7726:I7727"/>
    <mergeCell ref="F7721:G7722"/>
    <mergeCell ref="H7721:I7722"/>
    <mergeCell ref="J7721:J7722"/>
    <mergeCell ref="K7721:K7722"/>
    <mergeCell ref="L7721:L7722"/>
    <mergeCell ref="A7723:A7727"/>
    <mergeCell ref="F7723:G7723"/>
    <mergeCell ref="H7723:L7723"/>
    <mergeCell ref="B7724:B7725"/>
    <mergeCell ref="C7724:C7725"/>
    <mergeCell ref="A7718:A7722"/>
    <mergeCell ref="F7718:G7718"/>
    <mergeCell ref="H7718:L7718"/>
    <mergeCell ref="B7719:B7720"/>
    <mergeCell ref="C7719:C7720"/>
    <mergeCell ref="D7719:D7720"/>
    <mergeCell ref="E7719:E7720"/>
    <mergeCell ref="F7719:G7720"/>
    <mergeCell ref="H7719:I7719"/>
    <mergeCell ref="H7720:I7720"/>
    <mergeCell ref="H7740:I7741"/>
    <mergeCell ref="J7740:J7741"/>
    <mergeCell ref="K7740:K7741"/>
    <mergeCell ref="L7740:L7741"/>
    <mergeCell ref="F7742:G7743"/>
    <mergeCell ref="H7742:I7743"/>
    <mergeCell ref="J7742:J7743"/>
    <mergeCell ref="K7742:K7743"/>
    <mergeCell ref="L7742:L7743"/>
    <mergeCell ref="L7736:L7737"/>
    <mergeCell ref="A7738:A7743"/>
    <mergeCell ref="F7738:G7738"/>
    <mergeCell ref="H7738:L7738"/>
    <mergeCell ref="B7739:B7741"/>
    <mergeCell ref="C7739:C7741"/>
    <mergeCell ref="D7739:D7741"/>
    <mergeCell ref="E7739:E7741"/>
    <mergeCell ref="F7739:G7741"/>
    <mergeCell ref="H7739:I7739"/>
    <mergeCell ref="H7734:I7734"/>
    <mergeCell ref="H7735:I7735"/>
    <mergeCell ref="F7736:G7737"/>
    <mergeCell ref="H7736:I7737"/>
    <mergeCell ref="J7736:J7737"/>
    <mergeCell ref="K7736:K7737"/>
    <mergeCell ref="K7731:K7732"/>
    <mergeCell ref="L7731:L7732"/>
    <mergeCell ref="A7733:A7737"/>
    <mergeCell ref="F7733:G7733"/>
    <mergeCell ref="H7733:L7733"/>
    <mergeCell ref="B7734:B7735"/>
    <mergeCell ref="C7734:C7735"/>
    <mergeCell ref="D7734:D7735"/>
    <mergeCell ref="E7734:E7735"/>
    <mergeCell ref="F7734:G7735"/>
    <mergeCell ref="K7751:K7752"/>
    <mergeCell ref="L7751:L7752"/>
    <mergeCell ref="F7753:G7754"/>
    <mergeCell ref="H7753:I7754"/>
    <mergeCell ref="J7753:J7754"/>
    <mergeCell ref="K7753:K7754"/>
    <mergeCell ref="L7753:L7754"/>
    <mergeCell ref="D7750:D7752"/>
    <mergeCell ref="E7750:E7752"/>
    <mergeCell ref="F7750:G7752"/>
    <mergeCell ref="H7750:I7750"/>
    <mergeCell ref="H7751:I7752"/>
    <mergeCell ref="J7751:J7752"/>
    <mergeCell ref="F7747:G7748"/>
    <mergeCell ref="H7747:I7748"/>
    <mergeCell ref="J7747:J7748"/>
    <mergeCell ref="K7747:K7748"/>
    <mergeCell ref="L7747:L7748"/>
    <mergeCell ref="A7749:A7754"/>
    <mergeCell ref="F7749:G7749"/>
    <mergeCell ref="H7749:L7749"/>
    <mergeCell ref="B7750:B7752"/>
    <mergeCell ref="C7750:C7752"/>
    <mergeCell ref="A7744:A7748"/>
    <mergeCell ref="F7744:G7744"/>
    <mergeCell ref="H7744:L7744"/>
    <mergeCell ref="B7745:B7746"/>
    <mergeCell ref="C7745:C7746"/>
    <mergeCell ref="D7745:D7746"/>
    <mergeCell ref="E7745:E7746"/>
    <mergeCell ref="F7745:G7746"/>
    <mergeCell ref="H7745:I7745"/>
    <mergeCell ref="H7746:I7746"/>
    <mergeCell ref="K7762:K7763"/>
    <mergeCell ref="L7762:L7763"/>
    <mergeCell ref="F7764:G7765"/>
    <mergeCell ref="H7764:I7765"/>
    <mergeCell ref="J7764:J7765"/>
    <mergeCell ref="K7764:K7765"/>
    <mergeCell ref="L7764:L7765"/>
    <mergeCell ref="D7761:D7763"/>
    <mergeCell ref="E7761:E7763"/>
    <mergeCell ref="F7761:G7763"/>
    <mergeCell ref="H7761:I7761"/>
    <mergeCell ref="H7762:I7763"/>
    <mergeCell ref="J7762:J7763"/>
    <mergeCell ref="F7758:G7759"/>
    <mergeCell ref="H7758:I7759"/>
    <mergeCell ref="J7758:J7759"/>
    <mergeCell ref="K7758:K7759"/>
    <mergeCell ref="L7758:L7759"/>
    <mergeCell ref="A7760:A7765"/>
    <mergeCell ref="F7760:G7760"/>
    <mergeCell ref="H7760:L7760"/>
    <mergeCell ref="B7761:B7763"/>
    <mergeCell ref="C7761:C7763"/>
    <mergeCell ref="A7755:A7759"/>
    <mergeCell ref="F7755:G7755"/>
    <mergeCell ref="H7755:L7755"/>
    <mergeCell ref="B7756:B7757"/>
    <mergeCell ref="C7756:C7757"/>
    <mergeCell ref="D7756:D7757"/>
    <mergeCell ref="E7756:E7757"/>
    <mergeCell ref="F7756:G7757"/>
    <mergeCell ref="H7756:I7756"/>
    <mergeCell ref="H7757:I7757"/>
    <mergeCell ref="J7774:J7775"/>
    <mergeCell ref="K7774:K7775"/>
    <mergeCell ref="L7774:L7775"/>
    <mergeCell ref="F7776:G7777"/>
    <mergeCell ref="H7776:I7777"/>
    <mergeCell ref="J7776:J7777"/>
    <mergeCell ref="K7776:K7777"/>
    <mergeCell ref="L7776:L7777"/>
    <mergeCell ref="A7772:A7777"/>
    <mergeCell ref="F7772:G7772"/>
    <mergeCell ref="H7772:L7772"/>
    <mergeCell ref="B7773:B7775"/>
    <mergeCell ref="C7773:C7775"/>
    <mergeCell ref="D7773:D7775"/>
    <mergeCell ref="E7773:E7775"/>
    <mergeCell ref="F7773:G7775"/>
    <mergeCell ref="H7773:I7773"/>
    <mergeCell ref="H7774:I7775"/>
    <mergeCell ref="J7768:J7769"/>
    <mergeCell ref="K7768:K7769"/>
    <mergeCell ref="L7768:L7769"/>
    <mergeCell ref="F7770:G7771"/>
    <mergeCell ref="H7770:I7771"/>
    <mergeCell ref="J7770:J7771"/>
    <mergeCell ref="K7770:K7771"/>
    <mergeCell ref="L7770:L7771"/>
    <mergeCell ref="A7766:A7771"/>
    <mergeCell ref="F7766:G7766"/>
    <mergeCell ref="H7766:L7766"/>
    <mergeCell ref="B7767:B7769"/>
    <mergeCell ref="C7767:C7769"/>
    <mergeCell ref="D7767:D7769"/>
    <mergeCell ref="E7767:E7769"/>
    <mergeCell ref="F7767:G7769"/>
    <mergeCell ref="H7767:I7767"/>
    <mergeCell ref="H7768:I7769"/>
    <mergeCell ref="D7791:D7792"/>
    <mergeCell ref="E7791:E7792"/>
    <mergeCell ref="F7791:G7792"/>
    <mergeCell ref="H7791:I7791"/>
    <mergeCell ref="H7792:I7792"/>
    <mergeCell ref="F7793:G7794"/>
    <mergeCell ref="H7793:I7794"/>
    <mergeCell ref="F7788:G7789"/>
    <mergeCell ref="H7788:I7789"/>
    <mergeCell ref="J7788:J7789"/>
    <mergeCell ref="K7788:K7789"/>
    <mergeCell ref="L7788:L7789"/>
    <mergeCell ref="A7790:A7794"/>
    <mergeCell ref="F7790:G7790"/>
    <mergeCell ref="H7790:L7790"/>
    <mergeCell ref="B7791:B7792"/>
    <mergeCell ref="C7791:C7792"/>
    <mergeCell ref="A7785:A7789"/>
    <mergeCell ref="F7785:G7785"/>
    <mergeCell ref="H7785:L7785"/>
    <mergeCell ref="B7786:B7787"/>
    <mergeCell ref="C7786:C7787"/>
    <mergeCell ref="D7786:D7787"/>
    <mergeCell ref="E7786:E7787"/>
    <mergeCell ref="F7786:G7787"/>
    <mergeCell ref="H7786:I7786"/>
    <mergeCell ref="H7787:I7787"/>
    <mergeCell ref="J7780:J7782"/>
    <mergeCell ref="K7780:K7782"/>
    <mergeCell ref="L7780:L7782"/>
    <mergeCell ref="F7783:G7784"/>
    <mergeCell ref="H7783:I7784"/>
    <mergeCell ref="J7783:J7784"/>
    <mergeCell ref="K7783:K7784"/>
    <mergeCell ref="L7783:L7784"/>
    <mergeCell ref="A7778:A7784"/>
    <mergeCell ref="F7778:G7778"/>
    <mergeCell ref="H7778:L7778"/>
    <mergeCell ref="B7779:B7782"/>
    <mergeCell ref="C7779:C7782"/>
    <mergeCell ref="D7779:D7782"/>
    <mergeCell ref="E7779:E7782"/>
    <mergeCell ref="F7779:G7782"/>
    <mergeCell ref="H7779:I7779"/>
    <mergeCell ref="H7780:I7782"/>
    <mergeCell ref="K7803:K7804"/>
    <mergeCell ref="L7803:L7804"/>
    <mergeCell ref="F7805:G7806"/>
    <mergeCell ref="H7805:I7806"/>
    <mergeCell ref="J7805:J7806"/>
    <mergeCell ref="K7805:K7806"/>
    <mergeCell ref="L7805:L7806"/>
    <mergeCell ref="D7802:D7804"/>
    <mergeCell ref="E7802:E7804"/>
    <mergeCell ref="F7802:G7804"/>
    <mergeCell ref="H7802:I7802"/>
    <mergeCell ref="H7803:I7804"/>
    <mergeCell ref="J7803:J7804"/>
    <mergeCell ref="F7799:G7800"/>
    <mergeCell ref="H7799:I7800"/>
    <mergeCell ref="J7799:J7800"/>
    <mergeCell ref="K7799:K7800"/>
    <mergeCell ref="L7799:L7800"/>
    <mergeCell ref="A7801:A7806"/>
    <mergeCell ref="F7801:G7801"/>
    <mergeCell ref="H7801:L7801"/>
    <mergeCell ref="B7802:B7804"/>
    <mergeCell ref="C7802:C7804"/>
    <mergeCell ref="F7796:G7798"/>
    <mergeCell ref="H7796:I7796"/>
    <mergeCell ref="H7797:I7798"/>
    <mergeCell ref="J7797:J7798"/>
    <mergeCell ref="K7797:K7798"/>
    <mergeCell ref="L7797:L7798"/>
    <mergeCell ref="J7793:J7794"/>
    <mergeCell ref="K7793:K7794"/>
    <mergeCell ref="L7793:L7794"/>
    <mergeCell ref="A7795:A7800"/>
    <mergeCell ref="F7795:G7795"/>
    <mergeCell ref="H7795:L7795"/>
    <mergeCell ref="B7796:B7798"/>
    <mergeCell ref="C7796:C7798"/>
    <mergeCell ref="D7796:D7798"/>
    <mergeCell ref="E7796:E7798"/>
    <mergeCell ref="J7815:J7816"/>
    <mergeCell ref="K7815:K7816"/>
    <mergeCell ref="L7815:L7816"/>
    <mergeCell ref="A7817:A7821"/>
    <mergeCell ref="F7817:G7817"/>
    <mergeCell ref="H7817:L7817"/>
    <mergeCell ref="B7818:B7819"/>
    <mergeCell ref="C7818:C7819"/>
    <mergeCell ref="D7818:D7819"/>
    <mergeCell ref="E7818:E7819"/>
    <mergeCell ref="D7813:D7814"/>
    <mergeCell ref="E7813:E7814"/>
    <mergeCell ref="F7813:G7814"/>
    <mergeCell ref="H7813:I7813"/>
    <mergeCell ref="H7814:I7814"/>
    <mergeCell ref="F7815:G7816"/>
    <mergeCell ref="H7815:I7816"/>
    <mergeCell ref="F7810:G7811"/>
    <mergeCell ref="H7810:I7811"/>
    <mergeCell ref="J7810:J7811"/>
    <mergeCell ref="K7810:K7811"/>
    <mergeCell ref="L7810:L7811"/>
    <mergeCell ref="A7812:A7816"/>
    <mergeCell ref="F7812:G7812"/>
    <mergeCell ref="H7812:L7812"/>
    <mergeCell ref="B7813:B7814"/>
    <mergeCell ref="C7813:C7814"/>
    <mergeCell ref="A7807:A7811"/>
    <mergeCell ref="F7807:G7807"/>
    <mergeCell ref="H7807:L7807"/>
    <mergeCell ref="B7808:B7809"/>
    <mergeCell ref="C7808:C7809"/>
    <mergeCell ref="D7808:D7809"/>
    <mergeCell ref="E7808:E7809"/>
    <mergeCell ref="F7808:G7809"/>
    <mergeCell ref="H7808:I7808"/>
    <mergeCell ref="H7809:I7809"/>
    <mergeCell ref="H7829:I7829"/>
    <mergeCell ref="F7830:G7831"/>
    <mergeCell ref="H7830:I7831"/>
    <mergeCell ref="J7830:J7831"/>
    <mergeCell ref="K7830:K7831"/>
    <mergeCell ref="L7830:L7831"/>
    <mergeCell ref="L7825:L7826"/>
    <mergeCell ref="A7827:A7831"/>
    <mergeCell ref="F7827:G7827"/>
    <mergeCell ref="H7827:L7827"/>
    <mergeCell ref="B7828:B7829"/>
    <mergeCell ref="C7828:C7829"/>
    <mergeCell ref="D7828:D7829"/>
    <mergeCell ref="E7828:E7829"/>
    <mergeCell ref="F7828:G7829"/>
    <mergeCell ref="H7828:I7828"/>
    <mergeCell ref="H7823:I7823"/>
    <mergeCell ref="H7824:I7824"/>
    <mergeCell ref="F7825:G7826"/>
    <mergeCell ref="H7825:I7826"/>
    <mergeCell ref="J7825:J7826"/>
    <mergeCell ref="K7825:K7826"/>
    <mergeCell ref="K7820:K7821"/>
    <mergeCell ref="L7820:L7821"/>
    <mergeCell ref="A7822:A7826"/>
    <mergeCell ref="F7822:G7822"/>
    <mergeCell ref="H7822:L7822"/>
    <mergeCell ref="B7823:B7824"/>
    <mergeCell ref="C7823:C7824"/>
    <mergeCell ref="D7823:D7824"/>
    <mergeCell ref="E7823:E7824"/>
    <mergeCell ref="F7823:G7824"/>
    <mergeCell ref="F7818:G7819"/>
    <mergeCell ref="H7818:I7818"/>
    <mergeCell ref="H7819:I7819"/>
    <mergeCell ref="F7820:G7821"/>
    <mergeCell ref="H7820:I7821"/>
    <mergeCell ref="J7820:J7821"/>
    <mergeCell ref="J7840:J7841"/>
    <mergeCell ref="K7840:K7841"/>
    <mergeCell ref="L7840:L7841"/>
    <mergeCell ref="A7842:A7847"/>
    <mergeCell ref="F7842:G7842"/>
    <mergeCell ref="H7842:L7842"/>
    <mergeCell ref="B7843:B7845"/>
    <mergeCell ref="C7843:C7845"/>
    <mergeCell ref="D7843:D7845"/>
    <mergeCell ref="E7843:E7845"/>
    <mergeCell ref="D7838:D7839"/>
    <mergeCell ref="E7838:E7839"/>
    <mergeCell ref="F7838:G7839"/>
    <mergeCell ref="H7838:I7838"/>
    <mergeCell ref="H7839:I7839"/>
    <mergeCell ref="F7840:G7841"/>
    <mergeCell ref="H7840:I7841"/>
    <mergeCell ref="F7835:G7836"/>
    <mergeCell ref="H7835:I7836"/>
    <mergeCell ref="J7835:J7836"/>
    <mergeCell ref="K7835:K7836"/>
    <mergeCell ref="L7835:L7836"/>
    <mergeCell ref="A7837:A7841"/>
    <mergeCell ref="F7837:G7837"/>
    <mergeCell ref="H7837:L7837"/>
    <mergeCell ref="B7838:B7839"/>
    <mergeCell ref="C7838:C7839"/>
    <mergeCell ref="A7832:A7836"/>
    <mergeCell ref="F7832:G7832"/>
    <mergeCell ref="H7832:L7832"/>
    <mergeCell ref="B7833:B7834"/>
    <mergeCell ref="C7833:C7834"/>
    <mergeCell ref="D7833:D7834"/>
    <mergeCell ref="E7833:E7834"/>
    <mergeCell ref="F7833:G7834"/>
    <mergeCell ref="H7833:I7833"/>
    <mergeCell ref="H7834:I7834"/>
    <mergeCell ref="J7851:J7852"/>
    <mergeCell ref="K7851:K7852"/>
    <mergeCell ref="L7851:L7852"/>
    <mergeCell ref="A7853:A7858"/>
    <mergeCell ref="F7853:G7853"/>
    <mergeCell ref="H7853:L7853"/>
    <mergeCell ref="B7854:B7856"/>
    <mergeCell ref="C7854:C7856"/>
    <mergeCell ref="D7854:D7856"/>
    <mergeCell ref="E7854:E7856"/>
    <mergeCell ref="D7849:D7850"/>
    <mergeCell ref="E7849:E7850"/>
    <mergeCell ref="F7849:G7850"/>
    <mergeCell ref="H7849:I7849"/>
    <mergeCell ref="H7850:I7850"/>
    <mergeCell ref="F7851:G7852"/>
    <mergeCell ref="H7851:I7852"/>
    <mergeCell ref="F7846:G7847"/>
    <mergeCell ref="H7846:I7847"/>
    <mergeCell ref="J7846:J7847"/>
    <mergeCell ref="K7846:K7847"/>
    <mergeCell ref="L7846:L7847"/>
    <mergeCell ref="A7848:A7852"/>
    <mergeCell ref="F7848:G7848"/>
    <mergeCell ref="H7848:L7848"/>
    <mergeCell ref="B7849:B7850"/>
    <mergeCell ref="C7849:C7850"/>
    <mergeCell ref="F7843:G7845"/>
    <mergeCell ref="H7843:I7843"/>
    <mergeCell ref="H7844:I7845"/>
    <mergeCell ref="J7844:J7845"/>
    <mergeCell ref="K7844:K7845"/>
    <mergeCell ref="L7844:L7845"/>
    <mergeCell ref="J7862:J7863"/>
    <mergeCell ref="K7862:K7863"/>
    <mergeCell ref="L7862:L7863"/>
    <mergeCell ref="A7864:A7868"/>
    <mergeCell ref="F7864:G7864"/>
    <mergeCell ref="H7864:L7864"/>
    <mergeCell ref="B7865:B7866"/>
    <mergeCell ref="C7865:C7866"/>
    <mergeCell ref="D7865:D7866"/>
    <mergeCell ref="E7865:E7866"/>
    <mergeCell ref="D7860:D7861"/>
    <mergeCell ref="E7860:E7861"/>
    <mergeCell ref="F7860:G7861"/>
    <mergeCell ref="H7860:I7860"/>
    <mergeCell ref="H7861:I7861"/>
    <mergeCell ref="F7862:G7863"/>
    <mergeCell ref="H7862:I7863"/>
    <mergeCell ref="F7857:G7858"/>
    <mergeCell ref="H7857:I7858"/>
    <mergeCell ref="J7857:J7858"/>
    <mergeCell ref="K7857:K7858"/>
    <mergeCell ref="L7857:L7858"/>
    <mergeCell ref="A7859:A7863"/>
    <mergeCell ref="F7859:G7859"/>
    <mergeCell ref="H7859:L7859"/>
    <mergeCell ref="B7860:B7861"/>
    <mergeCell ref="C7860:C7861"/>
    <mergeCell ref="F7854:G7856"/>
    <mergeCell ref="H7854:I7854"/>
    <mergeCell ref="H7855:I7856"/>
    <mergeCell ref="J7855:J7856"/>
    <mergeCell ref="K7855:K7856"/>
    <mergeCell ref="L7855:L7856"/>
    <mergeCell ref="H7876:I7876"/>
    <mergeCell ref="F7877:G7878"/>
    <mergeCell ref="H7877:I7878"/>
    <mergeCell ref="J7877:J7878"/>
    <mergeCell ref="K7877:K7878"/>
    <mergeCell ref="L7877:L7878"/>
    <mergeCell ref="L7872:L7873"/>
    <mergeCell ref="A7874:A7878"/>
    <mergeCell ref="F7874:G7874"/>
    <mergeCell ref="H7874:L7874"/>
    <mergeCell ref="B7875:B7876"/>
    <mergeCell ref="C7875:C7876"/>
    <mergeCell ref="D7875:D7876"/>
    <mergeCell ref="E7875:E7876"/>
    <mergeCell ref="F7875:G7876"/>
    <mergeCell ref="H7875:I7875"/>
    <mergeCell ref="H7870:I7870"/>
    <mergeCell ref="H7871:I7871"/>
    <mergeCell ref="F7872:G7873"/>
    <mergeCell ref="H7872:I7873"/>
    <mergeCell ref="J7872:J7873"/>
    <mergeCell ref="K7872:K7873"/>
    <mergeCell ref="K7867:K7868"/>
    <mergeCell ref="L7867:L7868"/>
    <mergeCell ref="A7869:A7873"/>
    <mergeCell ref="F7869:G7869"/>
    <mergeCell ref="H7869:L7869"/>
    <mergeCell ref="B7870:B7871"/>
    <mergeCell ref="C7870:C7871"/>
    <mergeCell ref="D7870:D7871"/>
    <mergeCell ref="E7870:E7871"/>
    <mergeCell ref="F7870:G7871"/>
    <mergeCell ref="F7865:G7866"/>
    <mergeCell ref="H7865:I7865"/>
    <mergeCell ref="H7866:I7866"/>
    <mergeCell ref="F7867:G7868"/>
    <mergeCell ref="H7867:I7868"/>
    <mergeCell ref="J7867:J7868"/>
    <mergeCell ref="J7887:J7888"/>
    <mergeCell ref="K7887:K7888"/>
    <mergeCell ref="L7887:L7888"/>
    <mergeCell ref="A7889:A7893"/>
    <mergeCell ref="F7889:G7889"/>
    <mergeCell ref="H7889:L7889"/>
    <mergeCell ref="B7890:B7891"/>
    <mergeCell ref="C7890:C7891"/>
    <mergeCell ref="D7890:D7891"/>
    <mergeCell ref="E7890:E7891"/>
    <mergeCell ref="D7885:D7886"/>
    <mergeCell ref="E7885:E7886"/>
    <mergeCell ref="F7885:G7886"/>
    <mergeCell ref="H7885:I7885"/>
    <mergeCell ref="H7886:I7886"/>
    <mergeCell ref="F7887:G7888"/>
    <mergeCell ref="H7887:I7888"/>
    <mergeCell ref="F7882:G7883"/>
    <mergeCell ref="H7882:I7883"/>
    <mergeCell ref="J7882:J7883"/>
    <mergeCell ref="K7882:K7883"/>
    <mergeCell ref="L7882:L7883"/>
    <mergeCell ref="A7884:A7888"/>
    <mergeCell ref="F7884:G7884"/>
    <mergeCell ref="H7884:L7884"/>
    <mergeCell ref="B7885:B7886"/>
    <mergeCell ref="C7885:C7886"/>
    <mergeCell ref="A7879:A7883"/>
    <mergeCell ref="F7879:G7879"/>
    <mergeCell ref="H7879:L7879"/>
    <mergeCell ref="B7880:B7881"/>
    <mergeCell ref="C7880:C7881"/>
    <mergeCell ref="D7880:D7881"/>
    <mergeCell ref="E7880:E7881"/>
    <mergeCell ref="F7880:G7881"/>
    <mergeCell ref="H7880:I7880"/>
    <mergeCell ref="H7881:I7881"/>
    <mergeCell ref="H7901:I7901"/>
    <mergeCell ref="F7902:G7903"/>
    <mergeCell ref="H7902:I7903"/>
    <mergeCell ref="J7902:J7903"/>
    <mergeCell ref="K7902:K7903"/>
    <mergeCell ref="L7902:L7903"/>
    <mergeCell ref="L7897:L7898"/>
    <mergeCell ref="A7899:A7903"/>
    <mergeCell ref="F7899:G7899"/>
    <mergeCell ref="H7899:L7899"/>
    <mergeCell ref="B7900:B7901"/>
    <mergeCell ref="C7900:C7901"/>
    <mergeCell ref="D7900:D7901"/>
    <mergeCell ref="E7900:E7901"/>
    <mergeCell ref="F7900:G7901"/>
    <mergeCell ref="H7900:I7900"/>
    <mergeCell ref="H7895:I7895"/>
    <mergeCell ref="H7896:I7896"/>
    <mergeCell ref="F7897:G7898"/>
    <mergeCell ref="H7897:I7898"/>
    <mergeCell ref="J7897:J7898"/>
    <mergeCell ref="K7897:K7898"/>
    <mergeCell ref="K7892:K7893"/>
    <mergeCell ref="L7892:L7893"/>
    <mergeCell ref="A7894:A7898"/>
    <mergeCell ref="F7894:G7894"/>
    <mergeCell ref="H7894:L7894"/>
    <mergeCell ref="B7895:B7896"/>
    <mergeCell ref="C7895:C7896"/>
    <mergeCell ref="D7895:D7896"/>
    <mergeCell ref="E7895:E7896"/>
    <mergeCell ref="F7895:G7896"/>
    <mergeCell ref="F7890:G7891"/>
    <mergeCell ref="H7890:I7890"/>
    <mergeCell ref="H7891:I7891"/>
    <mergeCell ref="F7892:G7893"/>
    <mergeCell ref="H7892:I7893"/>
    <mergeCell ref="J7892:J7893"/>
    <mergeCell ref="D7916:D7917"/>
    <mergeCell ref="E7916:E7917"/>
    <mergeCell ref="F7916:G7917"/>
    <mergeCell ref="H7916:I7916"/>
    <mergeCell ref="H7917:I7917"/>
    <mergeCell ref="F7918:G7919"/>
    <mergeCell ref="H7918:I7919"/>
    <mergeCell ref="F7913:G7914"/>
    <mergeCell ref="H7913:I7914"/>
    <mergeCell ref="J7913:J7914"/>
    <mergeCell ref="K7913:K7914"/>
    <mergeCell ref="L7913:L7914"/>
    <mergeCell ref="A7915:A7919"/>
    <mergeCell ref="F7915:G7915"/>
    <mergeCell ref="H7915:L7915"/>
    <mergeCell ref="B7916:B7917"/>
    <mergeCell ref="C7916:C7917"/>
    <mergeCell ref="A7910:A7914"/>
    <mergeCell ref="F7910:G7910"/>
    <mergeCell ref="H7910:L7910"/>
    <mergeCell ref="B7911:B7912"/>
    <mergeCell ref="C7911:C7912"/>
    <mergeCell ref="D7911:D7912"/>
    <mergeCell ref="E7911:E7912"/>
    <mergeCell ref="F7911:G7912"/>
    <mergeCell ref="H7911:I7911"/>
    <mergeCell ref="H7912:I7912"/>
    <mergeCell ref="J7906:J7907"/>
    <mergeCell ref="K7906:K7907"/>
    <mergeCell ref="L7906:L7907"/>
    <mergeCell ref="F7908:G7909"/>
    <mergeCell ref="H7908:I7909"/>
    <mergeCell ref="J7908:J7909"/>
    <mergeCell ref="K7908:K7909"/>
    <mergeCell ref="L7908:L7909"/>
    <mergeCell ref="A7904:A7909"/>
    <mergeCell ref="F7904:G7904"/>
    <mergeCell ref="H7904:L7904"/>
    <mergeCell ref="B7905:B7907"/>
    <mergeCell ref="C7905:C7907"/>
    <mergeCell ref="D7905:D7907"/>
    <mergeCell ref="E7905:E7907"/>
    <mergeCell ref="F7905:G7907"/>
    <mergeCell ref="H7905:I7905"/>
    <mergeCell ref="H7906:I7907"/>
    <mergeCell ref="H7926:I7926"/>
    <mergeCell ref="H7927:I7928"/>
    <mergeCell ref="J7927:J7928"/>
    <mergeCell ref="K7927:K7928"/>
    <mergeCell ref="L7927:L7928"/>
    <mergeCell ref="F7929:G7930"/>
    <mergeCell ref="H7929:I7930"/>
    <mergeCell ref="J7929:J7930"/>
    <mergeCell ref="K7929:K7930"/>
    <mergeCell ref="L7929:L7930"/>
    <mergeCell ref="K7923:K7924"/>
    <mergeCell ref="L7923:L7924"/>
    <mergeCell ref="A7925:A7930"/>
    <mergeCell ref="F7925:G7925"/>
    <mergeCell ref="H7925:L7925"/>
    <mergeCell ref="B7926:B7928"/>
    <mergeCell ref="C7926:C7928"/>
    <mergeCell ref="D7926:D7928"/>
    <mergeCell ref="E7926:E7928"/>
    <mergeCell ref="F7926:G7928"/>
    <mergeCell ref="F7921:G7922"/>
    <mergeCell ref="H7921:I7921"/>
    <mergeCell ref="H7922:I7922"/>
    <mergeCell ref="F7923:G7924"/>
    <mergeCell ref="H7923:I7924"/>
    <mergeCell ref="J7923:J7924"/>
    <mergeCell ref="J7918:J7919"/>
    <mergeCell ref="K7918:K7919"/>
    <mergeCell ref="L7918:L7919"/>
    <mergeCell ref="A7920:A7924"/>
    <mergeCell ref="F7920:G7920"/>
    <mergeCell ref="H7920:L7920"/>
    <mergeCell ref="B7921:B7922"/>
    <mergeCell ref="C7921:C7922"/>
    <mergeCell ref="D7921:D7922"/>
    <mergeCell ref="E7921:E7922"/>
    <mergeCell ref="J7939:J7940"/>
    <mergeCell ref="K7939:K7940"/>
    <mergeCell ref="L7939:L7940"/>
    <mergeCell ref="A7941:A7945"/>
    <mergeCell ref="F7941:G7941"/>
    <mergeCell ref="H7941:L7941"/>
    <mergeCell ref="B7942:B7943"/>
    <mergeCell ref="C7942:C7943"/>
    <mergeCell ref="D7942:D7943"/>
    <mergeCell ref="E7942:E7943"/>
    <mergeCell ref="D7937:D7938"/>
    <mergeCell ref="E7937:E7938"/>
    <mergeCell ref="F7937:G7938"/>
    <mergeCell ref="H7937:I7937"/>
    <mergeCell ref="H7938:I7938"/>
    <mergeCell ref="F7939:G7940"/>
    <mergeCell ref="H7939:I7940"/>
    <mergeCell ref="F7934:G7935"/>
    <mergeCell ref="H7934:I7935"/>
    <mergeCell ref="J7934:J7935"/>
    <mergeCell ref="K7934:K7935"/>
    <mergeCell ref="L7934:L7935"/>
    <mergeCell ref="A7936:A7940"/>
    <mergeCell ref="F7936:G7936"/>
    <mergeCell ref="H7936:L7936"/>
    <mergeCell ref="B7937:B7938"/>
    <mergeCell ref="C7937:C7938"/>
    <mergeCell ref="A7931:A7935"/>
    <mergeCell ref="F7931:G7931"/>
    <mergeCell ref="H7931:L7931"/>
    <mergeCell ref="B7932:B7933"/>
    <mergeCell ref="C7932:C7933"/>
    <mergeCell ref="D7932:D7933"/>
    <mergeCell ref="E7932:E7933"/>
    <mergeCell ref="F7932:G7933"/>
    <mergeCell ref="H7932:I7932"/>
    <mergeCell ref="H7933:I7933"/>
    <mergeCell ref="H7953:I7953"/>
    <mergeCell ref="F7954:G7955"/>
    <mergeCell ref="H7954:I7955"/>
    <mergeCell ref="J7954:J7955"/>
    <mergeCell ref="K7954:K7955"/>
    <mergeCell ref="L7954:L7955"/>
    <mergeCell ref="L7949:L7950"/>
    <mergeCell ref="A7951:A7955"/>
    <mergeCell ref="F7951:G7951"/>
    <mergeCell ref="H7951:L7951"/>
    <mergeCell ref="B7952:B7953"/>
    <mergeCell ref="C7952:C7953"/>
    <mergeCell ref="D7952:D7953"/>
    <mergeCell ref="E7952:E7953"/>
    <mergeCell ref="F7952:G7953"/>
    <mergeCell ref="H7952:I7952"/>
    <mergeCell ref="H7947:I7947"/>
    <mergeCell ref="H7948:I7948"/>
    <mergeCell ref="F7949:G7950"/>
    <mergeCell ref="H7949:I7950"/>
    <mergeCell ref="J7949:J7950"/>
    <mergeCell ref="K7949:K7950"/>
    <mergeCell ref="K7944:K7945"/>
    <mergeCell ref="L7944:L7945"/>
    <mergeCell ref="A7946:A7950"/>
    <mergeCell ref="F7946:G7946"/>
    <mergeCell ref="H7946:L7946"/>
    <mergeCell ref="B7947:B7948"/>
    <mergeCell ref="C7947:C7948"/>
    <mergeCell ref="D7947:D7948"/>
    <mergeCell ref="E7947:E7948"/>
    <mergeCell ref="F7947:G7948"/>
    <mergeCell ref="F7942:G7943"/>
    <mergeCell ref="H7942:I7942"/>
    <mergeCell ref="H7943:I7943"/>
    <mergeCell ref="F7944:G7945"/>
    <mergeCell ref="H7944:I7945"/>
    <mergeCell ref="J7944:J7945"/>
    <mergeCell ref="J7965:J7967"/>
    <mergeCell ref="K7965:K7967"/>
    <mergeCell ref="L7965:L7967"/>
    <mergeCell ref="F7968:G7969"/>
    <mergeCell ref="H7968:I7969"/>
    <mergeCell ref="J7968:J7969"/>
    <mergeCell ref="K7968:K7969"/>
    <mergeCell ref="L7968:L7969"/>
    <mergeCell ref="A7963:A7969"/>
    <mergeCell ref="F7963:G7963"/>
    <mergeCell ref="H7963:L7963"/>
    <mergeCell ref="B7964:B7967"/>
    <mergeCell ref="C7964:C7967"/>
    <mergeCell ref="D7964:D7967"/>
    <mergeCell ref="E7964:E7967"/>
    <mergeCell ref="F7964:G7967"/>
    <mergeCell ref="H7964:I7964"/>
    <mergeCell ref="H7965:I7967"/>
    <mergeCell ref="J7958:J7960"/>
    <mergeCell ref="K7958:K7960"/>
    <mergeCell ref="L7958:L7960"/>
    <mergeCell ref="F7961:G7962"/>
    <mergeCell ref="H7961:I7962"/>
    <mergeCell ref="J7961:J7962"/>
    <mergeCell ref="K7961:K7962"/>
    <mergeCell ref="L7961:L7962"/>
    <mergeCell ref="A7956:A7962"/>
    <mergeCell ref="F7956:G7956"/>
    <mergeCell ref="H7956:L7956"/>
    <mergeCell ref="B7957:B7960"/>
    <mergeCell ref="C7957:C7960"/>
    <mergeCell ref="D7957:D7960"/>
    <mergeCell ref="E7957:E7960"/>
    <mergeCell ref="F7957:G7960"/>
    <mergeCell ref="H7957:I7957"/>
    <mergeCell ref="H7958:I7960"/>
    <mergeCell ref="J7983:J7984"/>
    <mergeCell ref="K7983:K7984"/>
    <mergeCell ref="L7983:L7984"/>
    <mergeCell ref="F7985:G7986"/>
    <mergeCell ref="H7985:I7986"/>
    <mergeCell ref="J7985:J7986"/>
    <mergeCell ref="K7985:K7986"/>
    <mergeCell ref="L7985:L7986"/>
    <mergeCell ref="A7981:A7986"/>
    <mergeCell ref="F7981:G7981"/>
    <mergeCell ref="H7981:L7981"/>
    <mergeCell ref="B7982:B7984"/>
    <mergeCell ref="C7982:C7984"/>
    <mergeCell ref="D7982:D7984"/>
    <mergeCell ref="E7982:E7984"/>
    <mergeCell ref="F7982:G7984"/>
    <mergeCell ref="H7982:I7982"/>
    <mergeCell ref="H7983:I7984"/>
    <mergeCell ref="K7977:K7978"/>
    <mergeCell ref="L7977:L7978"/>
    <mergeCell ref="F7979:G7980"/>
    <mergeCell ref="H7979:I7980"/>
    <mergeCell ref="J7979:J7980"/>
    <mergeCell ref="K7979:K7980"/>
    <mergeCell ref="L7979:L7980"/>
    <mergeCell ref="D7976:D7978"/>
    <mergeCell ref="E7976:E7978"/>
    <mergeCell ref="F7976:G7978"/>
    <mergeCell ref="H7976:I7976"/>
    <mergeCell ref="H7977:I7978"/>
    <mergeCell ref="J7977:J7978"/>
    <mergeCell ref="F7973:G7974"/>
    <mergeCell ref="H7973:I7974"/>
    <mergeCell ref="J7973:J7974"/>
    <mergeCell ref="K7973:K7974"/>
    <mergeCell ref="L7973:L7974"/>
    <mergeCell ref="A7975:A7980"/>
    <mergeCell ref="F7975:G7975"/>
    <mergeCell ref="H7975:L7975"/>
    <mergeCell ref="B7976:B7978"/>
    <mergeCell ref="C7976:C7978"/>
    <mergeCell ref="A7970:A7974"/>
    <mergeCell ref="F7970:G7970"/>
    <mergeCell ref="H7970:L7970"/>
    <mergeCell ref="B7971:B7972"/>
    <mergeCell ref="C7971:C7972"/>
    <mergeCell ref="D7971:D7972"/>
    <mergeCell ref="E7971:E7972"/>
    <mergeCell ref="F7971:G7972"/>
    <mergeCell ref="H7971:I7971"/>
    <mergeCell ref="H7972:I7972"/>
    <mergeCell ref="F7998:G8000"/>
    <mergeCell ref="H7998:I7998"/>
    <mergeCell ref="H7999:I8000"/>
    <mergeCell ref="J7999:J8000"/>
    <mergeCell ref="K7999:K8000"/>
    <mergeCell ref="L7999:L8000"/>
    <mergeCell ref="J7995:J7996"/>
    <mergeCell ref="K7995:K7996"/>
    <mergeCell ref="L7995:L7996"/>
    <mergeCell ref="A7997:A8002"/>
    <mergeCell ref="F7997:G7997"/>
    <mergeCell ref="H7997:L7997"/>
    <mergeCell ref="B7998:B8000"/>
    <mergeCell ref="C7998:C8000"/>
    <mergeCell ref="D7998:D8000"/>
    <mergeCell ref="E7998:E8000"/>
    <mergeCell ref="D7993:D7994"/>
    <mergeCell ref="E7993:E7994"/>
    <mergeCell ref="F7993:G7994"/>
    <mergeCell ref="H7993:I7993"/>
    <mergeCell ref="H7994:I7994"/>
    <mergeCell ref="F7995:G7996"/>
    <mergeCell ref="H7995:I7996"/>
    <mergeCell ref="F7990:G7991"/>
    <mergeCell ref="H7990:I7991"/>
    <mergeCell ref="J7990:J7991"/>
    <mergeCell ref="K7990:K7991"/>
    <mergeCell ref="L7990:L7991"/>
    <mergeCell ref="A7992:A7996"/>
    <mergeCell ref="F7992:G7992"/>
    <mergeCell ref="H7992:L7992"/>
    <mergeCell ref="B7993:B7994"/>
    <mergeCell ref="C7993:C7994"/>
    <mergeCell ref="A7987:A7991"/>
    <mergeCell ref="F7987:G7987"/>
    <mergeCell ref="H7987:L7987"/>
    <mergeCell ref="B7988:B7989"/>
    <mergeCell ref="C7988:C7989"/>
    <mergeCell ref="D7988:D7989"/>
    <mergeCell ref="E7988:E7989"/>
    <mergeCell ref="F7988:G7989"/>
    <mergeCell ref="H7988:I7988"/>
    <mergeCell ref="H7989:I7989"/>
    <mergeCell ref="F8009:G8010"/>
    <mergeCell ref="H8009:I8009"/>
    <mergeCell ref="H8010:I8010"/>
    <mergeCell ref="F8011:G8012"/>
    <mergeCell ref="H8011:I8012"/>
    <mergeCell ref="J8011:J8012"/>
    <mergeCell ref="J8006:J8007"/>
    <mergeCell ref="K8006:K8007"/>
    <mergeCell ref="L8006:L8007"/>
    <mergeCell ref="A8008:A8012"/>
    <mergeCell ref="F8008:G8008"/>
    <mergeCell ref="H8008:L8008"/>
    <mergeCell ref="B8009:B8010"/>
    <mergeCell ref="C8009:C8010"/>
    <mergeCell ref="D8009:D8010"/>
    <mergeCell ref="E8009:E8010"/>
    <mergeCell ref="D8004:D8005"/>
    <mergeCell ref="E8004:E8005"/>
    <mergeCell ref="F8004:G8005"/>
    <mergeCell ref="H8004:I8004"/>
    <mergeCell ref="H8005:I8005"/>
    <mergeCell ref="F8006:G8007"/>
    <mergeCell ref="H8006:I8007"/>
    <mergeCell ref="F8001:G8002"/>
    <mergeCell ref="H8001:I8002"/>
    <mergeCell ref="J8001:J8002"/>
    <mergeCell ref="K8001:K8002"/>
    <mergeCell ref="L8001:L8002"/>
    <mergeCell ref="A8003:A8007"/>
    <mergeCell ref="F8003:G8003"/>
    <mergeCell ref="H8003:L8003"/>
    <mergeCell ref="B8004:B8005"/>
    <mergeCell ref="C8004:C8005"/>
    <mergeCell ref="H8020:I8022"/>
    <mergeCell ref="J8020:J8022"/>
    <mergeCell ref="K8020:K8022"/>
    <mergeCell ref="L8020:L8022"/>
    <mergeCell ref="F8023:G8024"/>
    <mergeCell ref="H8023:I8024"/>
    <mergeCell ref="J8023:J8024"/>
    <mergeCell ref="K8023:K8024"/>
    <mergeCell ref="L8023:L8024"/>
    <mergeCell ref="L8016:L8017"/>
    <mergeCell ref="A8018:A8024"/>
    <mergeCell ref="F8018:G8018"/>
    <mergeCell ref="H8018:L8018"/>
    <mergeCell ref="B8019:B8022"/>
    <mergeCell ref="C8019:C8022"/>
    <mergeCell ref="D8019:D8022"/>
    <mergeCell ref="E8019:E8022"/>
    <mergeCell ref="F8019:G8022"/>
    <mergeCell ref="H8019:I8019"/>
    <mergeCell ref="H8014:I8014"/>
    <mergeCell ref="H8015:I8015"/>
    <mergeCell ref="F8016:G8017"/>
    <mergeCell ref="H8016:I8017"/>
    <mergeCell ref="J8016:J8017"/>
    <mergeCell ref="K8016:K8017"/>
    <mergeCell ref="K8011:K8012"/>
    <mergeCell ref="L8011:L8012"/>
    <mergeCell ref="A8013:A8017"/>
    <mergeCell ref="F8013:G8013"/>
    <mergeCell ref="H8013:L8013"/>
    <mergeCell ref="B8014:B8015"/>
    <mergeCell ref="C8014:C8015"/>
    <mergeCell ref="D8014:D8015"/>
    <mergeCell ref="E8014:E8015"/>
    <mergeCell ref="F8014:G8015"/>
    <mergeCell ref="J8033:J8034"/>
    <mergeCell ref="K8033:K8034"/>
    <mergeCell ref="L8033:L8034"/>
    <mergeCell ref="F8035:G8036"/>
    <mergeCell ref="H8035:I8036"/>
    <mergeCell ref="J8035:J8036"/>
    <mergeCell ref="K8035:K8036"/>
    <mergeCell ref="L8035:L8036"/>
    <mergeCell ref="A8031:A8036"/>
    <mergeCell ref="F8031:G8031"/>
    <mergeCell ref="H8031:L8031"/>
    <mergeCell ref="B8032:B8034"/>
    <mergeCell ref="C8032:C8034"/>
    <mergeCell ref="D8032:D8034"/>
    <mergeCell ref="E8032:E8034"/>
    <mergeCell ref="F8032:G8034"/>
    <mergeCell ref="H8032:I8032"/>
    <mergeCell ref="H8033:I8034"/>
    <mergeCell ref="J8027:J8028"/>
    <mergeCell ref="K8027:K8028"/>
    <mergeCell ref="L8027:L8028"/>
    <mergeCell ref="F8029:G8030"/>
    <mergeCell ref="H8029:I8030"/>
    <mergeCell ref="J8029:J8030"/>
    <mergeCell ref="K8029:K8030"/>
    <mergeCell ref="L8029:L8030"/>
    <mergeCell ref="A8025:A8030"/>
    <mergeCell ref="F8025:G8025"/>
    <mergeCell ref="H8025:L8025"/>
    <mergeCell ref="B8026:B8028"/>
    <mergeCell ref="C8026:C8028"/>
    <mergeCell ref="D8026:D8028"/>
    <mergeCell ref="E8026:E8028"/>
    <mergeCell ref="F8026:G8028"/>
    <mergeCell ref="H8026:I8026"/>
    <mergeCell ref="H8027:I8028"/>
    <mergeCell ref="J8045:J8046"/>
    <mergeCell ref="K8045:K8046"/>
    <mergeCell ref="L8045:L8046"/>
    <mergeCell ref="F8047:G8048"/>
    <mergeCell ref="H8047:I8048"/>
    <mergeCell ref="J8047:J8048"/>
    <mergeCell ref="K8047:K8048"/>
    <mergeCell ref="L8047:L8048"/>
    <mergeCell ref="A8043:A8048"/>
    <mergeCell ref="F8043:G8043"/>
    <mergeCell ref="H8043:L8043"/>
    <mergeCell ref="B8044:B8046"/>
    <mergeCell ref="C8044:C8046"/>
    <mergeCell ref="D8044:D8046"/>
    <mergeCell ref="E8044:E8046"/>
    <mergeCell ref="F8044:G8046"/>
    <mergeCell ref="H8044:I8044"/>
    <mergeCell ref="H8045:I8046"/>
    <mergeCell ref="J8039:J8040"/>
    <mergeCell ref="K8039:K8040"/>
    <mergeCell ref="L8039:L8040"/>
    <mergeCell ref="F8041:G8042"/>
    <mergeCell ref="H8041:I8042"/>
    <mergeCell ref="J8041:J8042"/>
    <mergeCell ref="K8041:K8042"/>
    <mergeCell ref="L8041:L8042"/>
    <mergeCell ref="A8037:A8042"/>
    <mergeCell ref="F8037:G8037"/>
    <mergeCell ref="H8037:L8037"/>
    <mergeCell ref="B8038:B8040"/>
    <mergeCell ref="C8038:C8040"/>
    <mergeCell ref="D8038:D8040"/>
    <mergeCell ref="E8038:E8040"/>
    <mergeCell ref="F8038:G8040"/>
    <mergeCell ref="H8038:I8038"/>
    <mergeCell ref="H8039:I8040"/>
    <mergeCell ref="F8060:G8061"/>
    <mergeCell ref="H8060:I8060"/>
    <mergeCell ref="H8061:I8061"/>
    <mergeCell ref="F8062:G8063"/>
    <mergeCell ref="H8062:I8063"/>
    <mergeCell ref="J8062:J8063"/>
    <mergeCell ref="J8057:J8058"/>
    <mergeCell ref="K8057:K8058"/>
    <mergeCell ref="L8057:L8058"/>
    <mergeCell ref="A8059:A8063"/>
    <mergeCell ref="F8059:G8059"/>
    <mergeCell ref="H8059:L8059"/>
    <mergeCell ref="B8060:B8061"/>
    <mergeCell ref="C8060:C8061"/>
    <mergeCell ref="D8060:D8061"/>
    <mergeCell ref="E8060:E8061"/>
    <mergeCell ref="D8055:D8056"/>
    <mergeCell ref="E8055:E8056"/>
    <mergeCell ref="F8055:G8056"/>
    <mergeCell ref="H8055:I8055"/>
    <mergeCell ref="H8056:I8056"/>
    <mergeCell ref="F8057:G8058"/>
    <mergeCell ref="H8057:I8058"/>
    <mergeCell ref="F8052:G8053"/>
    <mergeCell ref="H8052:I8053"/>
    <mergeCell ref="J8052:J8053"/>
    <mergeCell ref="K8052:K8053"/>
    <mergeCell ref="L8052:L8053"/>
    <mergeCell ref="A8054:A8058"/>
    <mergeCell ref="F8054:G8054"/>
    <mergeCell ref="H8054:L8054"/>
    <mergeCell ref="B8055:B8056"/>
    <mergeCell ref="C8055:C8056"/>
    <mergeCell ref="A8049:A8053"/>
    <mergeCell ref="F8049:G8049"/>
    <mergeCell ref="H8049:L8049"/>
    <mergeCell ref="B8050:B8051"/>
    <mergeCell ref="C8050:C8051"/>
    <mergeCell ref="D8050:D8051"/>
    <mergeCell ref="E8050:E8051"/>
    <mergeCell ref="F8050:G8051"/>
    <mergeCell ref="H8050:I8050"/>
    <mergeCell ref="H8051:I8051"/>
    <mergeCell ref="H8071:I8072"/>
    <mergeCell ref="J8071:J8072"/>
    <mergeCell ref="K8071:K8072"/>
    <mergeCell ref="L8071:L8072"/>
    <mergeCell ref="F8073:G8074"/>
    <mergeCell ref="H8073:I8074"/>
    <mergeCell ref="J8073:J8074"/>
    <mergeCell ref="K8073:K8074"/>
    <mergeCell ref="L8073:L8074"/>
    <mergeCell ref="L8067:L8068"/>
    <mergeCell ref="A8069:A8074"/>
    <mergeCell ref="F8069:G8069"/>
    <mergeCell ref="H8069:L8069"/>
    <mergeCell ref="B8070:B8072"/>
    <mergeCell ref="C8070:C8072"/>
    <mergeCell ref="D8070:D8072"/>
    <mergeCell ref="E8070:E8072"/>
    <mergeCell ref="F8070:G8072"/>
    <mergeCell ref="H8070:I8070"/>
    <mergeCell ref="H8065:I8065"/>
    <mergeCell ref="H8066:I8066"/>
    <mergeCell ref="F8067:G8068"/>
    <mergeCell ref="H8067:I8068"/>
    <mergeCell ref="J8067:J8068"/>
    <mergeCell ref="K8067:K8068"/>
    <mergeCell ref="K8062:K8063"/>
    <mergeCell ref="L8062:L8063"/>
    <mergeCell ref="A8064:A8068"/>
    <mergeCell ref="F8064:G8064"/>
    <mergeCell ref="H8064:L8064"/>
    <mergeCell ref="B8065:B8066"/>
    <mergeCell ref="C8065:C8066"/>
    <mergeCell ref="D8065:D8066"/>
    <mergeCell ref="E8065:E8066"/>
    <mergeCell ref="F8065:G8066"/>
    <mergeCell ref="K8082:K8083"/>
    <mergeCell ref="L8082:L8083"/>
    <mergeCell ref="F8084:G8085"/>
    <mergeCell ref="H8084:I8085"/>
    <mergeCell ref="J8084:J8085"/>
    <mergeCell ref="K8084:K8085"/>
    <mergeCell ref="L8084:L8085"/>
    <mergeCell ref="D8081:D8083"/>
    <mergeCell ref="E8081:E8083"/>
    <mergeCell ref="F8081:G8083"/>
    <mergeCell ref="H8081:I8081"/>
    <mergeCell ref="H8082:I8083"/>
    <mergeCell ref="J8082:J8083"/>
    <mergeCell ref="F8078:G8079"/>
    <mergeCell ref="H8078:I8079"/>
    <mergeCell ref="J8078:J8079"/>
    <mergeCell ref="K8078:K8079"/>
    <mergeCell ref="L8078:L8079"/>
    <mergeCell ref="A8080:A8085"/>
    <mergeCell ref="F8080:G8080"/>
    <mergeCell ref="H8080:L8080"/>
    <mergeCell ref="B8081:B8083"/>
    <mergeCell ref="C8081:C8083"/>
    <mergeCell ref="A8075:A8079"/>
    <mergeCell ref="F8075:G8075"/>
    <mergeCell ref="H8075:L8075"/>
    <mergeCell ref="B8076:B8077"/>
    <mergeCell ref="C8076:C8077"/>
    <mergeCell ref="D8076:D8077"/>
    <mergeCell ref="E8076:E8077"/>
    <mergeCell ref="F8076:G8077"/>
    <mergeCell ref="H8076:I8076"/>
    <mergeCell ref="H8077:I8077"/>
    <mergeCell ref="J8094:J8095"/>
    <mergeCell ref="K8094:K8095"/>
    <mergeCell ref="L8094:L8095"/>
    <mergeCell ref="F8096:G8097"/>
    <mergeCell ref="H8096:I8097"/>
    <mergeCell ref="J8096:J8097"/>
    <mergeCell ref="K8096:K8097"/>
    <mergeCell ref="L8096:L8097"/>
    <mergeCell ref="A8092:A8097"/>
    <mergeCell ref="F8092:G8092"/>
    <mergeCell ref="H8092:L8092"/>
    <mergeCell ref="B8093:B8095"/>
    <mergeCell ref="C8093:C8095"/>
    <mergeCell ref="D8093:D8095"/>
    <mergeCell ref="E8093:E8095"/>
    <mergeCell ref="F8093:G8095"/>
    <mergeCell ref="H8093:I8093"/>
    <mergeCell ref="H8094:I8095"/>
    <mergeCell ref="J8088:J8089"/>
    <mergeCell ref="K8088:K8089"/>
    <mergeCell ref="L8088:L8089"/>
    <mergeCell ref="F8090:G8091"/>
    <mergeCell ref="H8090:I8091"/>
    <mergeCell ref="J8090:J8091"/>
    <mergeCell ref="K8090:K8091"/>
    <mergeCell ref="L8090:L8091"/>
    <mergeCell ref="A8086:A8091"/>
    <mergeCell ref="F8086:G8086"/>
    <mergeCell ref="H8086:L8086"/>
    <mergeCell ref="B8087:B8089"/>
    <mergeCell ref="C8087:C8089"/>
    <mergeCell ref="D8087:D8089"/>
    <mergeCell ref="E8087:E8089"/>
    <mergeCell ref="F8087:G8089"/>
    <mergeCell ref="H8087:I8087"/>
    <mergeCell ref="H8088:I8089"/>
    <mergeCell ref="F8108:G8109"/>
    <mergeCell ref="H8108:I8109"/>
    <mergeCell ref="J8108:J8109"/>
    <mergeCell ref="K8108:K8109"/>
    <mergeCell ref="L8108:L8109"/>
    <mergeCell ref="A8110:A8114"/>
    <mergeCell ref="F8110:G8110"/>
    <mergeCell ref="H8110:L8110"/>
    <mergeCell ref="B8111:B8112"/>
    <mergeCell ref="C8111:C8112"/>
    <mergeCell ref="A8105:A8109"/>
    <mergeCell ref="F8105:G8105"/>
    <mergeCell ref="H8105:L8105"/>
    <mergeCell ref="B8106:B8107"/>
    <mergeCell ref="C8106:C8107"/>
    <mergeCell ref="D8106:D8107"/>
    <mergeCell ref="E8106:E8107"/>
    <mergeCell ref="F8106:G8107"/>
    <mergeCell ref="H8106:I8106"/>
    <mergeCell ref="H8107:I8107"/>
    <mergeCell ref="J8100:J8102"/>
    <mergeCell ref="K8100:K8102"/>
    <mergeCell ref="L8100:L8102"/>
    <mergeCell ref="F8103:G8104"/>
    <mergeCell ref="H8103:I8104"/>
    <mergeCell ref="J8103:J8104"/>
    <mergeCell ref="K8103:K8104"/>
    <mergeCell ref="L8103:L8104"/>
    <mergeCell ref="A8098:A8104"/>
    <mergeCell ref="F8098:G8098"/>
    <mergeCell ref="H8098:L8098"/>
    <mergeCell ref="B8099:B8102"/>
    <mergeCell ref="C8099:C8102"/>
    <mergeCell ref="D8099:D8102"/>
    <mergeCell ref="E8099:E8102"/>
    <mergeCell ref="F8099:G8102"/>
    <mergeCell ref="H8099:I8099"/>
    <mergeCell ref="H8100:I8102"/>
    <mergeCell ref="H8121:I8121"/>
    <mergeCell ref="H8122:I8122"/>
    <mergeCell ref="F8123:G8124"/>
    <mergeCell ref="H8123:I8124"/>
    <mergeCell ref="J8123:J8124"/>
    <mergeCell ref="K8123:K8124"/>
    <mergeCell ref="K8118:K8119"/>
    <mergeCell ref="L8118:L8119"/>
    <mergeCell ref="A8120:A8124"/>
    <mergeCell ref="F8120:G8120"/>
    <mergeCell ref="H8120:L8120"/>
    <mergeCell ref="B8121:B8122"/>
    <mergeCell ref="C8121:C8122"/>
    <mergeCell ref="D8121:D8122"/>
    <mergeCell ref="E8121:E8122"/>
    <mergeCell ref="F8121:G8122"/>
    <mergeCell ref="F8116:G8117"/>
    <mergeCell ref="H8116:I8116"/>
    <mergeCell ref="H8117:I8117"/>
    <mergeCell ref="F8118:G8119"/>
    <mergeCell ref="H8118:I8119"/>
    <mergeCell ref="J8118:J8119"/>
    <mergeCell ref="J8113:J8114"/>
    <mergeCell ref="K8113:K8114"/>
    <mergeCell ref="L8113:L8114"/>
    <mergeCell ref="A8115:A8119"/>
    <mergeCell ref="F8115:G8115"/>
    <mergeCell ref="H8115:L8115"/>
    <mergeCell ref="B8116:B8117"/>
    <mergeCell ref="C8116:C8117"/>
    <mergeCell ref="D8116:D8117"/>
    <mergeCell ref="E8116:E8117"/>
    <mergeCell ref="D8111:D8112"/>
    <mergeCell ref="E8111:E8112"/>
    <mergeCell ref="F8111:G8112"/>
    <mergeCell ref="H8111:I8111"/>
    <mergeCell ref="H8112:I8112"/>
    <mergeCell ref="F8113:G8114"/>
    <mergeCell ref="H8113:I8114"/>
    <mergeCell ref="F8133:G8134"/>
    <mergeCell ref="H8133:I8134"/>
    <mergeCell ref="J8133:J8134"/>
    <mergeCell ref="K8133:K8134"/>
    <mergeCell ref="L8133:L8134"/>
    <mergeCell ref="A8135:A8139"/>
    <mergeCell ref="F8135:G8135"/>
    <mergeCell ref="H8135:L8135"/>
    <mergeCell ref="B8136:B8137"/>
    <mergeCell ref="C8136:C8137"/>
    <mergeCell ref="A8130:A8134"/>
    <mergeCell ref="F8130:G8130"/>
    <mergeCell ref="H8130:L8130"/>
    <mergeCell ref="B8131:B8132"/>
    <mergeCell ref="C8131:C8132"/>
    <mergeCell ref="D8131:D8132"/>
    <mergeCell ref="E8131:E8132"/>
    <mergeCell ref="F8131:G8132"/>
    <mergeCell ref="H8131:I8131"/>
    <mergeCell ref="H8132:I8132"/>
    <mergeCell ref="H8127:I8127"/>
    <mergeCell ref="F8128:G8129"/>
    <mergeCell ref="H8128:I8129"/>
    <mergeCell ref="J8128:J8129"/>
    <mergeCell ref="K8128:K8129"/>
    <mergeCell ref="L8128:L8129"/>
    <mergeCell ref="L8123:L8124"/>
    <mergeCell ref="A8125:A8129"/>
    <mergeCell ref="F8125:G8125"/>
    <mergeCell ref="H8125:L8125"/>
    <mergeCell ref="B8126:B8127"/>
    <mergeCell ref="C8126:C8127"/>
    <mergeCell ref="D8126:D8127"/>
    <mergeCell ref="E8126:E8127"/>
    <mergeCell ref="F8126:G8127"/>
    <mergeCell ref="H8126:I8126"/>
    <mergeCell ref="F8144:G8145"/>
    <mergeCell ref="H8144:I8145"/>
    <mergeCell ref="J8144:J8145"/>
    <mergeCell ref="K8144:K8145"/>
    <mergeCell ref="L8144:L8145"/>
    <mergeCell ref="A8146:A8150"/>
    <mergeCell ref="F8146:G8146"/>
    <mergeCell ref="H8146:L8146"/>
    <mergeCell ref="B8147:B8148"/>
    <mergeCell ref="C8147:C8148"/>
    <mergeCell ref="F8141:G8143"/>
    <mergeCell ref="H8141:I8141"/>
    <mergeCell ref="H8142:I8143"/>
    <mergeCell ref="J8142:J8143"/>
    <mergeCell ref="K8142:K8143"/>
    <mergeCell ref="L8142:L8143"/>
    <mergeCell ref="J8138:J8139"/>
    <mergeCell ref="K8138:K8139"/>
    <mergeCell ref="L8138:L8139"/>
    <mergeCell ref="A8140:A8145"/>
    <mergeCell ref="F8140:G8140"/>
    <mergeCell ref="H8140:L8140"/>
    <mergeCell ref="B8141:B8143"/>
    <mergeCell ref="C8141:C8143"/>
    <mergeCell ref="D8141:D8143"/>
    <mergeCell ref="E8141:E8143"/>
    <mergeCell ref="D8136:D8137"/>
    <mergeCell ref="E8136:E8137"/>
    <mergeCell ref="F8136:G8137"/>
    <mergeCell ref="H8136:I8136"/>
    <mergeCell ref="H8137:I8137"/>
    <mergeCell ref="F8138:G8139"/>
    <mergeCell ref="H8138:I8139"/>
    <mergeCell ref="H8157:I8157"/>
    <mergeCell ref="H8158:I8158"/>
    <mergeCell ref="F8159:G8160"/>
    <mergeCell ref="H8159:I8160"/>
    <mergeCell ref="J8159:J8160"/>
    <mergeCell ref="K8159:K8160"/>
    <mergeCell ref="K8154:K8155"/>
    <mergeCell ref="L8154:L8155"/>
    <mergeCell ref="A8156:A8160"/>
    <mergeCell ref="F8156:G8156"/>
    <mergeCell ref="H8156:L8156"/>
    <mergeCell ref="B8157:B8158"/>
    <mergeCell ref="C8157:C8158"/>
    <mergeCell ref="D8157:D8158"/>
    <mergeCell ref="E8157:E8158"/>
    <mergeCell ref="F8157:G8158"/>
    <mergeCell ref="F8152:G8153"/>
    <mergeCell ref="H8152:I8152"/>
    <mergeCell ref="H8153:I8153"/>
    <mergeCell ref="F8154:G8155"/>
    <mergeCell ref="H8154:I8155"/>
    <mergeCell ref="J8154:J8155"/>
    <mergeCell ref="J8149:J8150"/>
    <mergeCell ref="K8149:K8150"/>
    <mergeCell ref="L8149:L8150"/>
    <mergeCell ref="A8151:A8155"/>
    <mergeCell ref="F8151:G8151"/>
    <mergeCell ref="H8151:L8151"/>
    <mergeCell ref="B8152:B8153"/>
    <mergeCell ref="C8152:C8153"/>
    <mergeCell ref="D8152:D8153"/>
    <mergeCell ref="E8152:E8153"/>
    <mergeCell ref="D8147:D8148"/>
    <mergeCell ref="E8147:E8148"/>
    <mergeCell ref="F8147:G8148"/>
    <mergeCell ref="H8147:I8147"/>
    <mergeCell ref="H8148:I8148"/>
    <mergeCell ref="F8149:G8150"/>
    <mergeCell ref="H8149:I8150"/>
    <mergeCell ref="F8169:G8170"/>
    <mergeCell ref="H8169:I8170"/>
    <mergeCell ref="J8169:J8170"/>
    <mergeCell ref="K8169:K8170"/>
    <mergeCell ref="L8169:L8170"/>
    <mergeCell ref="A8171:A8175"/>
    <mergeCell ref="F8171:G8171"/>
    <mergeCell ref="H8171:L8171"/>
    <mergeCell ref="B8172:B8173"/>
    <mergeCell ref="C8172:C8173"/>
    <mergeCell ref="A8166:A8170"/>
    <mergeCell ref="F8166:G8166"/>
    <mergeCell ref="H8166:L8166"/>
    <mergeCell ref="B8167:B8168"/>
    <mergeCell ref="C8167:C8168"/>
    <mergeCell ref="D8167:D8168"/>
    <mergeCell ref="E8167:E8168"/>
    <mergeCell ref="F8167:G8168"/>
    <mergeCell ref="H8167:I8167"/>
    <mergeCell ref="H8168:I8168"/>
    <mergeCell ref="H8163:I8163"/>
    <mergeCell ref="F8164:G8165"/>
    <mergeCell ref="H8164:I8165"/>
    <mergeCell ref="J8164:J8165"/>
    <mergeCell ref="K8164:K8165"/>
    <mergeCell ref="L8164:L8165"/>
    <mergeCell ref="L8159:L8160"/>
    <mergeCell ref="A8161:A8165"/>
    <mergeCell ref="F8161:G8161"/>
    <mergeCell ref="H8161:L8161"/>
    <mergeCell ref="B8162:B8163"/>
    <mergeCell ref="C8162:C8163"/>
    <mergeCell ref="D8162:D8163"/>
    <mergeCell ref="E8162:E8163"/>
    <mergeCell ref="F8162:G8163"/>
    <mergeCell ref="H8162:I8162"/>
    <mergeCell ref="H8182:I8182"/>
    <mergeCell ref="H8183:I8183"/>
    <mergeCell ref="F8184:G8185"/>
    <mergeCell ref="H8184:I8185"/>
    <mergeCell ref="J8184:J8185"/>
    <mergeCell ref="K8184:K8185"/>
    <mergeCell ref="K8179:K8180"/>
    <mergeCell ref="L8179:L8180"/>
    <mergeCell ref="A8181:A8185"/>
    <mergeCell ref="F8181:G8181"/>
    <mergeCell ref="H8181:L8181"/>
    <mergeCell ref="B8182:B8183"/>
    <mergeCell ref="C8182:C8183"/>
    <mergeCell ref="D8182:D8183"/>
    <mergeCell ref="E8182:E8183"/>
    <mergeCell ref="F8182:G8183"/>
    <mergeCell ref="F8177:G8178"/>
    <mergeCell ref="H8177:I8177"/>
    <mergeCell ref="H8178:I8178"/>
    <mergeCell ref="F8179:G8180"/>
    <mergeCell ref="H8179:I8180"/>
    <mergeCell ref="J8179:J8180"/>
    <mergeCell ref="J8174:J8175"/>
    <mergeCell ref="K8174:K8175"/>
    <mergeCell ref="L8174:L8175"/>
    <mergeCell ref="A8176:A8180"/>
    <mergeCell ref="F8176:G8176"/>
    <mergeCell ref="H8176:L8176"/>
    <mergeCell ref="B8177:B8178"/>
    <mergeCell ref="C8177:C8178"/>
    <mergeCell ref="D8177:D8178"/>
    <mergeCell ref="E8177:E8178"/>
    <mergeCell ref="D8172:D8173"/>
    <mergeCell ref="E8172:E8173"/>
    <mergeCell ref="F8172:G8173"/>
    <mergeCell ref="H8172:I8172"/>
    <mergeCell ref="H8173:I8173"/>
    <mergeCell ref="F8174:G8175"/>
    <mergeCell ref="H8174:I8175"/>
    <mergeCell ref="F8194:G8195"/>
    <mergeCell ref="H8194:I8195"/>
    <mergeCell ref="J8194:J8195"/>
    <mergeCell ref="K8194:K8195"/>
    <mergeCell ref="L8194:L8195"/>
    <mergeCell ref="A8196:A8200"/>
    <mergeCell ref="F8196:G8196"/>
    <mergeCell ref="H8196:L8196"/>
    <mergeCell ref="B8197:B8198"/>
    <mergeCell ref="C8197:C8198"/>
    <mergeCell ref="A8191:A8195"/>
    <mergeCell ref="F8191:G8191"/>
    <mergeCell ref="H8191:L8191"/>
    <mergeCell ref="B8192:B8193"/>
    <mergeCell ref="C8192:C8193"/>
    <mergeCell ref="D8192:D8193"/>
    <mergeCell ref="E8192:E8193"/>
    <mergeCell ref="F8192:G8193"/>
    <mergeCell ref="H8192:I8192"/>
    <mergeCell ref="H8193:I8193"/>
    <mergeCell ref="H8188:I8188"/>
    <mergeCell ref="F8189:G8190"/>
    <mergeCell ref="H8189:I8190"/>
    <mergeCell ref="J8189:J8190"/>
    <mergeCell ref="K8189:K8190"/>
    <mergeCell ref="L8189:L8190"/>
    <mergeCell ref="L8184:L8185"/>
    <mergeCell ref="A8186:A8190"/>
    <mergeCell ref="F8186:G8186"/>
    <mergeCell ref="H8186:L8186"/>
    <mergeCell ref="B8187:B8188"/>
    <mergeCell ref="C8187:C8188"/>
    <mergeCell ref="D8187:D8188"/>
    <mergeCell ref="E8187:E8188"/>
    <mergeCell ref="F8187:G8188"/>
    <mergeCell ref="H8187:I8187"/>
    <mergeCell ref="H8207:I8207"/>
    <mergeCell ref="H8208:I8208"/>
    <mergeCell ref="F8209:G8210"/>
    <mergeCell ref="H8209:I8210"/>
    <mergeCell ref="J8209:J8210"/>
    <mergeCell ref="K8209:K8210"/>
    <mergeCell ref="K8204:K8205"/>
    <mergeCell ref="L8204:L8205"/>
    <mergeCell ref="A8206:A8210"/>
    <mergeCell ref="F8206:G8206"/>
    <mergeCell ref="H8206:L8206"/>
    <mergeCell ref="B8207:B8208"/>
    <mergeCell ref="C8207:C8208"/>
    <mergeCell ref="D8207:D8208"/>
    <mergeCell ref="E8207:E8208"/>
    <mergeCell ref="F8207:G8208"/>
    <mergeCell ref="F8202:G8203"/>
    <mergeCell ref="H8202:I8202"/>
    <mergeCell ref="H8203:I8203"/>
    <mergeCell ref="F8204:G8205"/>
    <mergeCell ref="H8204:I8205"/>
    <mergeCell ref="J8204:J8205"/>
    <mergeCell ref="J8199:J8200"/>
    <mergeCell ref="K8199:K8200"/>
    <mergeCell ref="L8199:L8200"/>
    <mergeCell ref="A8201:A8205"/>
    <mergeCell ref="F8201:G8201"/>
    <mergeCell ref="H8201:L8201"/>
    <mergeCell ref="B8202:B8203"/>
    <mergeCell ref="C8202:C8203"/>
    <mergeCell ref="D8202:D8203"/>
    <mergeCell ref="E8202:E8203"/>
    <mergeCell ref="D8197:D8198"/>
    <mergeCell ref="E8197:E8198"/>
    <mergeCell ref="F8197:G8198"/>
    <mergeCell ref="H8197:I8197"/>
    <mergeCell ref="H8198:I8198"/>
    <mergeCell ref="F8199:G8200"/>
    <mergeCell ref="H8199:I8200"/>
    <mergeCell ref="J8218:J8219"/>
    <mergeCell ref="K8218:K8219"/>
    <mergeCell ref="L8218:L8219"/>
    <mergeCell ref="F8220:G8221"/>
    <mergeCell ref="H8220:I8221"/>
    <mergeCell ref="J8220:J8221"/>
    <mergeCell ref="K8220:K8221"/>
    <mergeCell ref="L8220:L8221"/>
    <mergeCell ref="A8216:A8221"/>
    <mergeCell ref="F8216:G8216"/>
    <mergeCell ref="H8216:L8216"/>
    <mergeCell ref="B8217:B8219"/>
    <mergeCell ref="C8217:C8219"/>
    <mergeCell ref="D8217:D8219"/>
    <mergeCell ref="E8217:E8219"/>
    <mergeCell ref="F8217:G8219"/>
    <mergeCell ref="H8217:I8217"/>
    <mergeCell ref="H8218:I8219"/>
    <mergeCell ref="H8213:I8213"/>
    <mergeCell ref="F8214:G8215"/>
    <mergeCell ref="H8214:I8215"/>
    <mergeCell ref="J8214:J8215"/>
    <mergeCell ref="K8214:K8215"/>
    <mergeCell ref="L8214:L8215"/>
    <mergeCell ref="L8209:L8210"/>
    <mergeCell ref="A8211:A8215"/>
    <mergeCell ref="F8211:G8211"/>
    <mergeCell ref="H8211:L8211"/>
    <mergeCell ref="B8212:B8213"/>
    <mergeCell ref="C8212:C8213"/>
    <mergeCell ref="D8212:D8213"/>
    <mergeCell ref="E8212:E8213"/>
    <mergeCell ref="F8212:G8213"/>
    <mergeCell ref="H8212:I8212"/>
    <mergeCell ref="F8233:G8234"/>
    <mergeCell ref="H8233:I8233"/>
    <mergeCell ref="H8234:I8234"/>
    <mergeCell ref="F8235:G8236"/>
    <mergeCell ref="H8235:I8236"/>
    <mergeCell ref="J8235:J8236"/>
    <mergeCell ref="J8230:J8231"/>
    <mergeCell ref="K8230:K8231"/>
    <mergeCell ref="L8230:L8231"/>
    <mergeCell ref="A8232:A8236"/>
    <mergeCell ref="F8232:G8232"/>
    <mergeCell ref="H8232:L8232"/>
    <mergeCell ref="B8233:B8234"/>
    <mergeCell ref="C8233:C8234"/>
    <mergeCell ref="D8233:D8234"/>
    <mergeCell ref="E8233:E8234"/>
    <mergeCell ref="D8228:D8229"/>
    <mergeCell ref="E8228:E8229"/>
    <mergeCell ref="F8228:G8229"/>
    <mergeCell ref="H8228:I8228"/>
    <mergeCell ref="H8229:I8229"/>
    <mergeCell ref="F8230:G8231"/>
    <mergeCell ref="H8230:I8231"/>
    <mergeCell ref="F8225:G8226"/>
    <mergeCell ref="H8225:I8226"/>
    <mergeCell ref="J8225:J8226"/>
    <mergeCell ref="K8225:K8226"/>
    <mergeCell ref="L8225:L8226"/>
    <mergeCell ref="A8227:A8231"/>
    <mergeCell ref="F8227:G8227"/>
    <mergeCell ref="H8227:L8227"/>
    <mergeCell ref="B8228:B8229"/>
    <mergeCell ref="C8228:C8229"/>
    <mergeCell ref="A8222:A8226"/>
    <mergeCell ref="F8222:G8222"/>
    <mergeCell ref="H8222:L8222"/>
    <mergeCell ref="B8223:B8224"/>
    <mergeCell ref="C8223:C8224"/>
    <mergeCell ref="D8223:D8224"/>
    <mergeCell ref="E8223:E8224"/>
    <mergeCell ref="F8223:G8224"/>
    <mergeCell ref="H8223:I8223"/>
    <mergeCell ref="H8224:I8224"/>
    <mergeCell ref="H8244:I8245"/>
    <mergeCell ref="J8244:J8245"/>
    <mergeCell ref="K8244:K8245"/>
    <mergeCell ref="L8244:L8245"/>
    <mergeCell ref="F8246:G8247"/>
    <mergeCell ref="H8246:I8247"/>
    <mergeCell ref="J8246:J8247"/>
    <mergeCell ref="K8246:K8247"/>
    <mergeCell ref="L8246:L8247"/>
    <mergeCell ref="L8240:L8241"/>
    <mergeCell ref="A8242:A8247"/>
    <mergeCell ref="F8242:G8242"/>
    <mergeCell ref="H8242:L8242"/>
    <mergeCell ref="B8243:B8245"/>
    <mergeCell ref="C8243:C8245"/>
    <mergeCell ref="D8243:D8245"/>
    <mergeCell ref="E8243:E8245"/>
    <mergeCell ref="F8243:G8245"/>
    <mergeCell ref="H8243:I8243"/>
    <mergeCell ref="H8238:I8238"/>
    <mergeCell ref="H8239:I8239"/>
    <mergeCell ref="F8240:G8241"/>
    <mergeCell ref="H8240:I8241"/>
    <mergeCell ref="J8240:J8241"/>
    <mergeCell ref="K8240:K8241"/>
    <mergeCell ref="K8235:K8236"/>
    <mergeCell ref="L8235:L8236"/>
    <mergeCell ref="A8237:A8241"/>
    <mergeCell ref="F8237:G8237"/>
    <mergeCell ref="H8237:L8237"/>
    <mergeCell ref="B8238:B8239"/>
    <mergeCell ref="C8238:C8239"/>
    <mergeCell ref="D8238:D8239"/>
    <mergeCell ref="E8238:E8239"/>
    <mergeCell ref="F8238:G8239"/>
    <mergeCell ref="F8259:G8261"/>
    <mergeCell ref="H8259:I8259"/>
    <mergeCell ref="H8260:I8261"/>
    <mergeCell ref="J8260:J8261"/>
    <mergeCell ref="K8260:K8261"/>
    <mergeCell ref="L8260:L8261"/>
    <mergeCell ref="J8256:J8257"/>
    <mergeCell ref="K8256:K8257"/>
    <mergeCell ref="L8256:L8257"/>
    <mergeCell ref="A8258:A8263"/>
    <mergeCell ref="F8258:G8258"/>
    <mergeCell ref="H8258:L8258"/>
    <mergeCell ref="B8259:B8261"/>
    <mergeCell ref="C8259:C8261"/>
    <mergeCell ref="D8259:D8261"/>
    <mergeCell ref="E8259:E8261"/>
    <mergeCell ref="D8254:D8255"/>
    <mergeCell ref="E8254:E8255"/>
    <mergeCell ref="F8254:G8255"/>
    <mergeCell ref="H8254:I8254"/>
    <mergeCell ref="H8255:I8255"/>
    <mergeCell ref="F8256:G8257"/>
    <mergeCell ref="H8256:I8257"/>
    <mergeCell ref="F8251:G8252"/>
    <mergeCell ref="H8251:I8252"/>
    <mergeCell ref="J8251:J8252"/>
    <mergeCell ref="K8251:K8252"/>
    <mergeCell ref="L8251:L8252"/>
    <mergeCell ref="A8253:A8257"/>
    <mergeCell ref="F8253:G8253"/>
    <mergeCell ref="H8253:L8253"/>
    <mergeCell ref="B8254:B8255"/>
    <mergeCell ref="C8254:C8255"/>
    <mergeCell ref="A8248:A8252"/>
    <mergeCell ref="F8248:G8248"/>
    <mergeCell ref="H8248:L8248"/>
    <mergeCell ref="B8249:B8250"/>
    <mergeCell ref="C8249:C8250"/>
    <mergeCell ref="D8249:D8250"/>
    <mergeCell ref="E8249:E8250"/>
    <mergeCell ref="F8249:G8250"/>
    <mergeCell ref="H8249:I8249"/>
    <mergeCell ref="H8250:I8250"/>
    <mergeCell ref="F8270:G8272"/>
    <mergeCell ref="H8270:I8270"/>
    <mergeCell ref="H8271:I8272"/>
    <mergeCell ref="J8271:J8272"/>
    <mergeCell ref="K8271:K8272"/>
    <mergeCell ref="L8271:L8272"/>
    <mergeCell ref="J8267:J8268"/>
    <mergeCell ref="K8267:K8268"/>
    <mergeCell ref="L8267:L8268"/>
    <mergeCell ref="A8269:A8274"/>
    <mergeCell ref="F8269:G8269"/>
    <mergeCell ref="H8269:L8269"/>
    <mergeCell ref="B8270:B8272"/>
    <mergeCell ref="C8270:C8272"/>
    <mergeCell ref="D8270:D8272"/>
    <mergeCell ref="E8270:E8272"/>
    <mergeCell ref="D8265:D8266"/>
    <mergeCell ref="E8265:E8266"/>
    <mergeCell ref="F8265:G8266"/>
    <mergeCell ref="H8265:I8265"/>
    <mergeCell ref="H8266:I8266"/>
    <mergeCell ref="F8267:G8268"/>
    <mergeCell ref="H8267:I8268"/>
    <mergeCell ref="F8262:G8263"/>
    <mergeCell ref="H8262:I8263"/>
    <mergeCell ref="J8262:J8263"/>
    <mergeCell ref="K8262:K8263"/>
    <mergeCell ref="L8262:L8263"/>
    <mergeCell ref="A8264:A8268"/>
    <mergeCell ref="F8264:G8264"/>
    <mergeCell ref="H8264:L8264"/>
    <mergeCell ref="B8265:B8266"/>
    <mergeCell ref="C8265:C8266"/>
    <mergeCell ref="F8281:G8282"/>
    <mergeCell ref="H8281:I8281"/>
    <mergeCell ref="H8282:I8282"/>
    <mergeCell ref="F8283:G8284"/>
    <mergeCell ref="H8283:I8284"/>
    <mergeCell ref="J8283:J8284"/>
    <mergeCell ref="J8278:J8279"/>
    <mergeCell ref="K8278:K8279"/>
    <mergeCell ref="L8278:L8279"/>
    <mergeCell ref="A8280:A8284"/>
    <mergeCell ref="F8280:G8280"/>
    <mergeCell ref="H8280:L8280"/>
    <mergeCell ref="B8281:B8282"/>
    <mergeCell ref="C8281:C8282"/>
    <mergeCell ref="D8281:D8282"/>
    <mergeCell ref="E8281:E8282"/>
    <mergeCell ref="D8276:D8277"/>
    <mergeCell ref="E8276:E8277"/>
    <mergeCell ref="F8276:G8277"/>
    <mergeCell ref="H8276:I8276"/>
    <mergeCell ref="H8277:I8277"/>
    <mergeCell ref="F8278:G8279"/>
    <mergeCell ref="H8278:I8279"/>
    <mergeCell ref="F8273:G8274"/>
    <mergeCell ref="H8273:I8274"/>
    <mergeCell ref="J8273:J8274"/>
    <mergeCell ref="K8273:K8274"/>
    <mergeCell ref="L8273:L8274"/>
    <mergeCell ref="A8275:A8279"/>
    <mergeCell ref="F8275:G8275"/>
    <mergeCell ref="H8275:L8275"/>
    <mergeCell ref="B8276:B8277"/>
    <mergeCell ref="C8276:C8277"/>
    <mergeCell ref="H8292:I8293"/>
    <mergeCell ref="J8292:J8293"/>
    <mergeCell ref="K8292:K8293"/>
    <mergeCell ref="L8292:L8293"/>
    <mergeCell ref="F8294:G8295"/>
    <mergeCell ref="H8294:I8295"/>
    <mergeCell ref="J8294:J8295"/>
    <mergeCell ref="K8294:K8295"/>
    <mergeCell ref="L8294:L8295"/>
    <mergeCell ref="L8288:L8289"/>
    <mergeCell ref="A8290:A8295"/>
    <mergeCell ref="F8290:G8290"/>
    <mergeCell ref="H8290:L8290"/>
    <mergeCell ref="B8291:B8293"/>
    <mergeCell ref="C8291:C8293"/>
    <mergeCell ref="D8291:D8293"/>
    <mergeCell ref="E8291:E8293"/>
    <mergeCell ref="F8291:G8293"/>
    <mergeCell ref="H8291:I8291"/>
    <mergeCell ref="H8286:I8286"/>
    <mergeCell ref="H8287:I8287"/>
    <mergeCell ref="F8288:G8289"/>
    <mergeCell ref="H8288:I8289"/>
    <mergeCell ref="J8288:J8289"/>
    <mergeCell ref="K8288:K8289"/>
    <mergeCell ref="K8283:K8284"/>
    <mergeCell ref="L8283:L8284"/>
    <mergeCell ref="A8285:A8289"/>
    <mergeCell ref="F8285:G8285"/>
    <mergeCell ref="H8285:L8285"/>
    <mergeCell ref="B8286:B8287"/>
    <mergeCell ref="C8286:C8287"/>
    <mergeCell ref="D8286:D8287"/>
    <mergeCell ref="E8286:E8287"/>
    <mergeCell ref="F8286:G8287"/>
    <mergeCell ref="J8304:J8305"/>
    <mergeCell ref="K8304:K8305"/>
    <mergeCell ref="L8304:L8305"/>
    <mergeCell ref="F8306:G8307"/>
    <mergeCell ref="H8306:I8307"/>
    <mergeCell ref="J8306:J8307"/>
    <mergeCell ref="K8306:K8307"/>
    <mergeCell ref="L8306:L8307"/>
    <mergeCell ref="A8302:A8307"/>
    <mergeCell ref="F8302:G8302"/>
    <mergeCell ref="H8302:L8302"/>
    <mergeCell ref="B8303:B8305"/>
    <mergeCell ref="C8303:C8305"/>
    <mergeCell ref="D8303:D8305"/>
    <mergeCell ref="E8303:E8305"/>
    <mergeCell ref="F8303:G8305"/>
    <mergeCell ref="H8303:I8303"/>
    <mergeCell ref="H8304:I8305"/>
    <mergeCell ref="J8298:J8299"/>
    <mergeCell ref="K8298:K8299"/>
    <mergeCell ref="L8298:L8299"/>
    <mergeCell ref="F8300:G8301"/>
    <mergeCell ref="H8300:I8301"/>
    <mergeCell ref="J8300:J8301"/>
    <mergeCell ref="K8300:K8301"/>
    <mergeCell ref="L8300:L8301"/>
    <mergeCell ref="A8296:A8301"/>
    <mergeCell ref="F8296:G8296"/>
    <mergeCell ref="H8296:L8296"/>
    <mergeCell ref="B8297:B8299"/>
    <mergeCell ref="C8297:C8299"/>
    <mergeCell ref="D8297:D8299"/>
    <mergeCell ref="E8297:E8299"/>
    <mergeCell ref="F8297:G8299"/>
    <mergeCell ref="H8297:I8297"/>
    <mergeCell ref="H8298:I8299"/>
    <mergeCell ref="J8316:J8317"/>
    <mergeCell ref="K8316:K8317"/>
    <mergeCell ref="L8316:L8317"/>
    <mergeCell ref="A8318:A8322"/>
    <mergeCell ref="F8318:G8318"/>
    <mergeCell ref="H8318:L8318"/>
    <mergeCell ref="B8319:B8320"/>
    <mergeCell ref="C8319:C8320"/>
    <mergeCell ref="D8319:D8320"/>
    <mergeCell ref="E8319:E8320"/>
    <mergeCell ref="D8314:D8315"/>
    <mergeCell ref="E8314:E8315"/>
    <mergeCell ref="F8314:G8315"/>
    <mergeCell ref="H8314:I8314"/>
    <mergeCell ref="H8315:I8315"/>
    <mergeCell ref="F8316:G8317"/>
    <mergeCell ref="H8316:I8317"/>
    <mergeCell ref="F8311:G8312"/>
    <mergeCell ref="H8311:I8312"/>
    <mergeCell ref="J8311:J8312"/>
    <mergeCell ref="K8311:K8312"/>
    <mergeCell ref="L8311:L8312"/>
    <mergeCell ref="A8313:A8317"/>
    <mergeCell ref="F8313:G8313"/>
    <mergeCell ref="H8313:L8313"/>
    <mergeCell ref="B8314:B8315"/>
    <mergeCell ref="C8314:C8315"/>
    <mergeCell ref="A8308:A8312"/>
    <mergeCell ref="F8308:G8308"/>
    <mergeCell ref="H8308:L8308"/>
    <mergeCell ref="B8309:B8310"/>
    <mergeCell ref="C8309:C8310"/>
    <mergeCell ref="D8309:D8310"/>
    <mergeCell ref="E8309:E8310"/>
    <mergeCell ref="F8309:G8310"/>
    <mergeCell ref="H8309:I8309"/>
    <mergeCell ref="H8310:I8310"/>
    <mergeCell ref="H8330:I8330"/>
    <mergeCell ref="F8331:G8332"/>
    <mergeCell ref="H8331:I8332"/>
    <mergeCell ref="J8331:J8332"/>
    <mergeCell ref="K8331:K8332"/>
    <mergeCell ref="L8331:L8332"/>
    <mergeCell ref="L8326:L8327"/>
    <mergeCell ref="A8328:A8332"/>
    <mergeCell ref="F8328:G8328"/>
    <mergeCell ref="H8328:L8328"/>
    <mergeCell ref="B8329:B8330"/>
    <mergeCell ref="C8329:C8330"/>
    <mergeCell ref="D8329:D8330"/>
    <mergeCell ref="E8329:E8330"/>
    <mergeCell ref="F8329:G8330"/>
    <mergeCell ref="H8329:I8329"/>
    <mergeCell ref="H8324:I8324"/>
    <mergeCell ref="H8325:I8325"/>
    <mergeCell ref="F8326:G8327"/>
    <mergeCell ref="H8326:I8327"/>
    <mergeCell ref="J8326:J8327"/>
    <mergeCell ref="K8326:K8327"/>
    <mergeCell ref="K8321:K8322"/>
    <mergeCell ref="L8321:L8322"/>
    <mergeCell ref="A8323:A8327"/>
    <mergeCell ref="F8323:G8323"/>
    <mergeCell ref="H8323:L8323"/>
    <mergeCell ref="B8324:B8325"/>
    <mergeCell ref="C8324:C8325"/>
    <mergeCell ref="D8324:D8325"/>
    <mergeCell ref="E8324:E8325"/>
    <mergeCell ref="F8324:G8325"/>
    <mergeCell ref="F8319:G8320"/>
    <mergeCell ref="H8319:I8319"/>
    <mergeCell ref="H8320:I8320"/>
    <mergeCell ref="F8321:G8322"/>
    <mergeCell ref="H8321:I8322"/>
    <mergeCell ref="J8321:J8322"/>
    <mergeCell ref="J8346:J8347"/>
    <mergeCell ref="K8346:K8347"/>
    <mergeCell ref="L8346:L8347"/>
    <mergeCell ref="F8348:G8349"/>
    <mergeCell ref="H8348:I8349"/>
    <mergeCell ref="J8348:J8349"/>
    <mergeCell ref="K8348:K8349"/>
    <mergeCell ref="L8348:L8349"/>
    <mergeCell ref="A8344:A8349"/>
    <mergeCell ref="F8344:G8344"/>
    <mergeCell ref="H8344:L8344"/>
    <mergeCell ref="B8345:B8347"/>
    <mergeCell ref="C8345:C8347"/>
    <mergeCell ref="D8345:D8347"/>
    <mergeCell ref="E8345:E8347"/>
    <mergeCell ref="F8345:G8347"/>
    <mergeCell ref="H8345:I8345"/>
    <mergeCell ref="H8346:I8347"/>
    <mergeCell ref="K8340:K8341"/>
    <mergeCell ref="L8340:L8341"/>
    <mergeCell ref="F8342:G8343"/>
    <mergeCell ref="H8342:I8343"/>
    <mergeCell ref="J8342:J8343"/>
    <mergeCell ref="K8342:K8343"/>
    <mergeCell ref="L8342:L8343"/>
    <mergeCell ref="D8339:D8341"/>
    <mergeCell ref="E8339:E8341"/>
    <mergeCell ref="F8339:G8341"/>
    <mergeCell ref="H8339:I8339"/>
    <mergeCell ref="H8340:I8341"/>
    <mergeCell ref="J8340:J8341"/>
    <mergeCell ref="F8336:G8337"/>
    <mergeCell ref="H8336:I8337"/>
    <mergeCell ref="J8336:J8337"/>
    <mergeCell ref="K8336:K8337"/>
    <mergeCell ref="L8336:L8337"/>
    <mergeCell ref="A8338:A8343"/>
    <mergeCell ref="F8338:G8338"/>
    <mergeCell ref="H8338:L8338"/>
    <mergeCell ref="B8339:B8341"/>
    <mergeCell ref="C8339:C8341"/>
    <mergeCell ref="A8333:A8337"/>
    <mergeCell ref="F8333:G8333"/>
    <mergeCell ref="H8333:L8333"/>
    <mergeCell ref="B8334:B8335"/>
    <mergeCell ref="C8334:C8335"/>
    <mergeCell ref="D8334:D8335"/>
    <mergeCell ref="E8334:E8335"/>
    <mergeCell ref="F8334:G8335"/>
    <mergeCell ref="H8334:I8334"/>
    <mergeCell ref="H8335:I8335"/>
    <mergeCell ref="J8358:J8359"/>
    <mergeCell ref="K8358:K8359"/>
    <mergeCell ref="L8358:L8359"/>
    <mergeCell ref="A8360:A8364"/>
    <mergeCell ref="F8360:G8360"/>
    <mergeCell ref="H8360:L8360"/>
    <mergeCell ref="B8361:B8362"/>
    <mergeCell ref="C8361:C8362"/>
    <mergeCell ref="D8361:D8362"/>
    <mergeCell ref="E8361:E8362"/>
    <mergeCell ref="D8356:D8357"/>
    <mergeCell ref="E8356:E8357"/>
    <mergeCell ref="F8356:G8357"/>
    <mergeCell ref="H8356:I8356"/>
    <mergeCell ref="H8357:I8357"/>
    <mergeCell ref="F8358:G8359"/>
    <mergeCell ref="H8358:I8359"/>
    <mergeCell ref="F8353:G8354"/>
    <mergeCell ref="H8353:I8354"/>
    <mergeCell ref="J8353:J8354"/>
    <mergeCell ref="K8353:K8354"/>
    <mergeCell ref="L8353:L8354"/>
    <mergeCell ref="A8355:A8359"/>
    <mergeCell ref="F8355:G8355"/>
    <mergeCell ref="H8355:L8355"/>
    <mergeCell ref="B8356:B8357"/>
    <mergeCell ref="C8356:C8357"/>
    <mergeCell ref="A8350:A8354"/>
    <mergeCell ref="F8350:G8350"/>
    <mergeCell ref="H8350:L8350"/>
    <mergeCell ref="B8351:B8352"/>
    <mergeCell ref="C8351:C8352"/>
    <mergeCell ref="D8351:D8352"/>
    <mergeCell ref="E8351:E8352"/>
    <mergeCell ref="F8351:G8352"/>
    <mergeCell ref="H8351:I8351"/>
    <mergeCell ref="H8352:I8352"/>
    <mergeCell ref="H8372:I8372"/>
    <mergeCell ref="F8373:G8374"/>
    <mergeCell ref="H8373:I8374"/>
    <mergeCell ref="J8373:J8374"/>
    <mergeCell ref="K8373:K8374"/>
    <mergeCell ref="L8373:L8374"/>
    <mergeCell ref="L8368:L8369"/>
    <mergeCell ref="A8370:A8374"/>
    <mergeCell ref="F8370:G8370"/>
    <mergeCell ref="H8370:L8370"/>
    <mergeCell ref="B8371:B8372"/>
    <mergeCell ref="C8371:C8372"/>
    <mergeCell ref="D8371:D8372"/>
    <mergeCell ref="E8371:E8372"/>
    <mergeCell ref="F8371:G8372"/>
    <mergeCell ref="H8371:I8371"/>
    <mergeCell ref="H8366:I8366"/>
    <mergeCell ref="H8367:I8367"/>
    <mergeCell ref="F8368:G8369"/>
    <mergeCell ref="H8368:I8369"/>
    <mergeCell ref="J8368:J8369"/>
    <mergeCell ref="K8368:K8369"/>
    <mergeCell ref="K8363:K8364"/>
    <mergeCell ref="L8363:L8364"/>
    <mergeCell ref="A8365:A8369"/>
    <mergeCell ref="F8365:G8365"/>
    <mergeCell ref="H8365:L8365"/>
    <mergeCell ref="B8366:B8367"/>
    <mergeCell ref="C8366:C8367"/>
    <mergeCell ref="D8366:D8367"/>
    <mergeCell ref="E8366:E8367"/>
    <mergeCell ref="F8366:G8367"/>
    <mergeCell ref="F8361:G8362"/>
    <mergeCell ref="H8361:I8361"/>
    <mergeCell ref="H8362:I8362"/>
    <mergeCell ref="F8363:G8364"/>
    <mergeCell ref="H8363:I8364"/>
    <mergeCell ref="J8363:J8364"/>
    <mergeCell ref="J8383:J8384"/>
    <mergeCell ref="K8383:K8384"/>
    <mergeCell ref="L8383:L8384"/>
    <mergeCell ref="A8385:A8389"/>
    <mergeCell ref="F8385:G8385"/>
    <mergeCell ref="H8385:L8385"/>
    <mergeCell ref="B8386:B8387"/>
    <mergeCell ref="C8386:C8387"/>
    <mergeCell ref="D8386:D8387"/>
    <mergeCell ref="E8386:E8387"/>
    <mergeCell ref="D8381:D8382"/>
    <mergeCell ref="E8381:E8382"/>
    <mergeCell ref="F8381:G8382"/>
    <mergeCell ref="H8381:I8381"/>
    <mergeCell ref="H8382:I8382"/>
    <mergeCell ref="F8383:G8384"/>
    <mergeCell ref="H8383:I8384"/>
    <mergeCell ref="F8378:G8379"/>
    <mergeCell ref="H8378:I8379"/>
    <mergeCell ref="J8378:J8379"/>
    <mergeCell ref="K8378:K8379"/>
    <mergeCell ref="L8378:L8379"/>
    <mergeCell ref="A8380:A8384"/>
    <mergeCell ref="F8380:G8380"/>
    <mergeCell ref="H8380:L8380"/>
    <mergeCell ref="B8381:B8382"/>
    <mergeCell ref="C8381:C8382"/>
    <mergeCell ref="A8375:A8379"/>
    <mergeCell ref="F8375:G8375"/>
    <mergeCell ref="H8375:L8375"/>
    <mergeCell ref="B8376:B8377"/>
    <mergeCell ref="C8376:C8377"/>
    <mergeCell ref="D8376:D8377"/>
    <mergeCell ref="E8376:E8377"/>
    <mergeCell ref="F8376:G8377"/>
    <mergeCell ref="H8376:I8376"/>
    <mergeCell ref="H8377:I8377"/>
    <mergeCell ref="H8397:I8397"/>
    <mergeCell ref="F8398:G8399"/>
    <mergeCell ref="H8398:I8399"/>
    <mergeCell ref="J8398:J8399"/>
    <mergeCell ref="K8398:K8399"/>
    <mergeCell ref="L8398:L8399"/>
    <mergeCell ref="L8393:L8394"/>
    <mergeCell ref="A8395:A8399"/>
    <mergeCell ref="F8395:G8395"/>
    <mergeCell ref="H8395:L8395"/>
    <mergeCell ref="B8396:B8397"/>
    <mergeCell ref="C8396:C8397"/>
    <mergeCell ref="D8396:D8397"/>
    <mergeCell ref="E8396:E8397"/>
    <mergeCell ref="F8396:G8397"/>
    <mergeCell ref="H8396:I8396"/>
    <mergeCell ref="H8391:I8391"/>
    <mergeCell ref="H8392:I8392"/>
    <mergeCell ref="F8393:G8394"/>
    <mergeCell ref="H8393:I8394"/>
    <mergeCell ref="J8393:J8394"/>
    <mergeCell ref="K8393:K8394"/>
    <mergeCell ref="K8388:K8389"/>
    <mergeCell ref="L8388:L8389"/>
    <mergeCell ref="A8390:A8394"/>
    <mergeCell ref="F8390:G8390"/>
    <mergeCell ref="H8390:L8390"/>
    <mergeCell ref="B8391:B8392"/>
    <mergeCell ref="C8391:C8392"/>
    <mergeCell ref="D8391:D8392"/>
    <mergeCell ref="E8391:E8392"/>
    <mergeCell ref="F8391:G8392"/>
    <mergeCell ref="F8386:G8387"/>
    <mergeCell ref="H8386:I8386"/>
    <mergeCell ref="H8387:I8387"/>
    <mergeCell ref="F8388:G8389"/>
    <mergeCell ref="H8388:I8389"/>
    <mergeCell ref="J8388:J8389"/>
    <mergeCell ref="K8407:K8408"/>
    <mergeCell ref="L8407:L8408"/>
    <mergeCell ref="F8409:G8410"/>
    <mergeCell ref="H8409:I8410"/>
    <mergeCell ref="J8409:J8410"/>
    <mergeCell ref="K8409:K8410"/>
    <mergeCell ref="L8409:L8410"/>
    <mergeCell ref="D8406:D8408"/>
    <mergeCell ref="E8406:E8408"/>
    <mergeCell ref="F8406:G8408"/>
    <mergeCell ref="H8406:I8406"/>
    <mergeCell ref="H8407:I8408"/>
    <mergeCell ref="J8407:J8408"/>
    <mergeCell ref="F8403:G8404"/>
    <mergeCell ref="H8403:I8404"/>
    <mergeCell ref="J8403:J8404"/>
    <mergeCell ref="K8403:K8404"/>
    <mergeCell ref="L8403:L8404"/>
    <mergeCell ref="A8405:A8410"/>
    <mergeCell ref="F8405:G8405"/>
    <mergeCell ref="H8405:L8405"/>
    <mergeCell ref="B8406:B8408"/>
    <mergeCell ref="C8406:C8408"/>
    <mergeCell ref="A8400:A8404"/>
    <mergeCell ref="F8400:G8400"/>
    <mergeCell ref="H8400:L8400"/>
    <mergeCell ref="B8401:B8402"/>
    <mergeCell ref="C8401:C8402"/>
    <mergeCell ref="D8401:D8402"/>
    <mergeCell ref="E8401:E8402"/>
    <mergeCell ref="F8401:G8402"/>
    <mergeCell ref="H8401:I8401"/>
    <mergeCell ref="H8402:I8402"/>
    <mergeCell ref="J8419:J8420"/>
    <mergeCell ref="K8419:K8420"/>
    <mergeCell ref="L8419:L8420"/>
    <mergeCell ref="F8421:G8422"/>
    <mergeCell ref="H8421:I8422"/>
    <mergeCell ref="J8421:J8422"/>
    <mergeCell ref="K8421:K8422"/>
    <mergeCell ref="L8421:L8422"/>
    <mergeCell ref="A8417:A8422"/>
    <mergeCell ref="F8417:G8417"/>
    <mergeCell ref="H8417:L8417"/>
    <mergeCell ref="B8418:B8420"/>
    <mergeCell ref="C8418:C8420"/>
    <mergeCell ref="D8418:D8420"/>
    <mergeCell ref="E8418:E8420"/>
    <mergeCell ref="F8418:G8420"/>
    <mergeCell ref="H8418:I8418"/>
    <mergeCell ref="H8419:I8420"/>
    <mergeCell ref="J8413:J8414"/>
    <mergeCell ref="K8413:K8414"/>
    <mergeCell ref="L8413:L8414"/>
    <mergeCell ref="F8415:G8416"/>
    <mergeCell ref="H8415:I8416"/>
    <mergeCell ref="J8415:J8416"/>
    <mergeCell ref="K8415:K8416"/>
    <mergeCell ref="L8415:L8416"/>
    <mergeCell ref="A8411:A8416"/>
    <mergeCell ref="F8411:G8411"/>
    <mergeCell ref="H8411:L8411"/>
    <mergeCell ref="B8412:B8414"/>
    <mergeCell ref="C8412:C8414"/>
    <mergeCell ref="D8412:D8414"/>
    <mergeCell ref="E8412:E8414"/>
    <mergeCell ref="F8412:G8414"/>
    <mergeCell ref="H8412:I8412"/>
    <mergeCell ref="H8413:I8414"/>
    <mergeCell ref="J8431:J8432"/>
    <mergeCell ref="K8431:K8432"/>
    <mergeCell ref="L8431:L8432"/>
    <mergeCell ref="A8433:A8438"/>
    <mergeCell ref="F8433:G8433"/>
    <mergeCell ref="H8433:L8433"/>
    <mergeCell ref="B8434:B8436"/>
    <mergeCell ref="C8434:C8436"/>
    <mergeCell ref="D8434:D8436"/>
    <mergeCell ref="E8434:E8436"/>
    <mergeCell ref="D8429:D8430"/>
    <mergeCell ref="E8429:E8430"/>
    <mergeCell ref="F8429:G8430"/>
    <mergeCell ref="H8429:I8429"/>
    <mergeCell ref="H8430:I8430"/>
    <mergeCell ref="F8431:G8432"/>
    <mergeCell ref="H8431:I8432"/>
    <mergeCell ref="F8426:G8427"/>
    <mergeCell ref="H8426:I8427"/>
    <mergeCell ref="J8426:J8427"/>
    <mergeCell ref="K8426:K8427"/>
    <mergeCell ref="L8426:L8427"/>
    <mergeCell ref="A8428:A8432"/>
    <mergeCell ref="F8428:G8428"/>
    <mergeCell ref="H8428:L8428"/>
    <mergeCell ref="B8429:B8430"/>
    <mergeCell ref="C8429:C8430"/>
    <mergeCell ref="A8423:A8427"/>
    <mergeCell ref="F8423:G8423"/>
    <mergeCell ref="H8423:L8423"/>
    <mergeCell ref="B8424:B8425"/>
    <mergeCell ref="C8424:C8425"/>
    <mergeCell ref="D8424:D8425"/>
    <mergeCell ref="E8424:E8425"/>
    <mergeCell ref="F8424:G8425"/>
    <mergeCell ref="H8424:I8424"/>
    <mergeCell ref="H8425:I8425"/>
    <mergeCell ref="J8442:J8443"/>
    <mergeCell ref="K8442:K8443"/>
    <mergeCell ref="L8442:L8443"/>
    <mergeCell ref="A8444:A8448"/>
    <mergeCell ref="F8444:G8444"/>
    <mergeCell ref="H8444:L8444"/>
    <mergeCell ref="B8445:B8446"/>
    <mergeCell ref="C8445:C8446"/>
    <mergeCell ref="D8445:D8446"/>
    <mergeCell ref="E8445:E8446"/>
    <mergeCell ref="D8440:D8441"/>
    <mergeCell ref="E8440:E8441"/>
    <mergeCell ref="F8440:G8441"/>
    <mergeCell ref="H8440:I8440"/>
    <mergeCell ref="H8441:I8441"/>
    <mergeCell ref="F8442:G8443"/>
    <mergeCell ref="H8442:I8443"/>
    <mergeCell ref="F8437:G8438"/>
    <mergeCell ref="H8437:I8438"/>
    <mergeCell ref="J8437:J8438"/>
    <mergeCell ref="K8437:K8438"/>
    <mergeCell ref="L8437:L8438"/>
    <mergeCell ref="A8439:A8443"/>
    <mergeCell ref="F8439:G8439"/>
    <mergeCell ref="H8439:L8439"/>
    <mergeCell ref="B8440:B8441"/>
    <mergeCell ref="C8440:C8441"/>
    <mergeCell ref="F8434:G8436"/>
    <mergeCell ref="H8434:I8434"/>
    <mergeCell ref="H8435:I8436"/>
    <mergeCell ref="J8435:J8436"/>
    <mergeCell ref="K8435:K8436"/>
    <mergeCell ref="L8435:L8436"/>
    <mergeCell ref="H8456:I8456"/>
    <mergeCell ref="F8457:G8458"/>
    <mergeCell ref="H8457:I8458"/>
    <mergeCell ref="J8457:J8458"/>
    <mergeCell ref="K8457:K8458"/>
    <mergeCell ref="L8457:L8458"/>
    <mergeCell ref="L8452:L8453"/>
    <mergeCell ref="A8454:A8458"/>
    <mergeCell ref="F8454:G8454"/>
    <mergeCell ref="H8454:L8454"/>
    <mergeCell ref="B8455:B8456"/>
    <mergeCell ref="C8455:C8456"/>
    <mergeCell ref="D8455:D8456"/>
    <mergeCell ref="E8455:E8456"/>
    <mergeCell ref="F8455:G8456"/>
    <mergeCell ref="H8455:I8455"/>
    <mergeCell ref="H8450:I8450"/>
    <mergeCell ref="H8451:I8451"/>
    <mergeCell ref="F8452:G8453"/>
    <mergeCell ref="H8452:I8453"/>
    <mergeCell ref="J8452:J8453"/>
    <mergeCell ref="K8452:K8453"/>
    <mergeCell ref="K8447:K8448"/>
    <mergeCell ref="L8447:L8448"/>
    <mergeCell ref="A8449:A8453"/>
    <mergeCell ref="F8449:G8449"/>
    <mergeCell ref="H8449:L8449"/>
    <mergeCell ref="B8450:B8451"/>
    <mergeCell ref="C8450:C8451"/>
    <mergeCell ref="D8450:D8451"/>
    <mergeCell ref="E8450:E8451"/>
    <mergeCell ref="F8450:G8451"/>
    <mergeCell ref="F8445:G8446"/>
    <mergeCell ref="H8445:I8445"/>
    <mergeCell ref="H8446:I8446"/>
    <mergeCell ref="F8447:G8448"/>
    <mergeCell ref="H8447:I8448"/>
    <mergeCell ref="J8447:J8448"/>
    <mergeCell ref="J8467:J8468"/>
    <mergeCell ref="K8467:K8468"/>
    <mergeCell ref="L8467:L8468"/>
    <mergeCell ref="F8469:G8470"/>
    <mergeCell ref="H8469:I8470"/>
    <mergeCell ref="J8469:J8470"/>
    <mergeCell ref="K8469:K8470"/>
    <mergeCell ref="L8469:L8470"/>
    <mergeCell ref="A8465:A8470"/>
    <mergeCell ref="F8465:G8465"/>
    <mergeCell ref="H8465:L8465"/>
    <mergeCell ref="B8466:B8468"/>
    <mergeCell ref="C8466:C8468"/>
    <mergeCell ref="D8466:D8468"/>
    <mergeCell ref="E8466:E8468"/>
    <mergeCell ref="F8466:G8468"/>
    <mergeCell ref="H8466:I8466"/>
    <mergeCell ref="H8467:I8468"/>
    <mergeCell ref="J8461:J8462"/>
    <mergeCell ref="K8461:K8462"/>
    <mergeCell ref="L8461:L8462"/>
    <mergeCell ref="F8463:G8464"/>
    <mergeCell ref="H8463:I8464"/>
    <mergeCell ref="J8463:J8464"/>
    <mergeCell ref="K8463:K8464"/>
    <mergeCell ref="L8463:L8464"/>
    <mergeCell ref="A8459:A8464"/>
    <mergeCell ref="F8459:G8459"/>
    <mergeCell ref="H8459:L8459"/>
    <mergeCell ref="B8460:B8462"/>
    <mergeCell ref="C8460:C8462"/>
    <mergeCell ref="D8460:D8462"/>
    <mergeCell ref="E8460:E8462"/>
    <mergeCell ref="F8460:G8462"/>
    <mergeCell ref="H8460:I8460"/>
    <mergeCell ref="H8461:I8462"/>
    <mergeCell ref="K8478:K8479"/>
    <mergeCell ref="L8478:L8479"/>
    <mergeCell ref="F8480:G8481"/>
    <mergeCell ref="H8480:I8481"/>
    <mergeCell ref="J8480:J8481"/>
    <mergeCell ref="K8480:K8481"/>
    <mergeCell ref="L8480:L8481"/>
    <mergeCell ref="D8477:D8479"/>
    <mergeCell ref="E8477:E8479"/>
    <mergeCell ref="F8477:G8479"/>
    <mergeCell ref="H8477:I8477"/>
    <mergeCell ref="H8478:I8479"/>
    <mergeCell ref="J8478:J8479"/>
    <mergeCell ref="F8474:G8475"/>
    <mergeCell ref="H8474:I8475"/>
    <mergeCell ref="J8474:J8475"/>
    <mergeCell ref="K8474:K8475"/>
    <mergeCell ref="L8474:L8475"/>
    <mergeCell ref="A8476:A8481"/>
    <mergeCell ref="F8476:G8476"/>
    <mergeCell ref="H8476:L8476"/>
    <mergeCell ref="B8477:B8479"/>
    <mergeCell ref="C8477:C8479"/>
    <mergeCell ref="A8471:A8475"/>
    <mergeCell ref="F8471:G8471"/>
    <mergeCell ref="H8471:L8471"/>
    <mergeCell ref="B8472:B8473"/>
    <mergeCell ref="C8472:C8473"/>
    <mergeCell ref="D8472:D8473"/>
    <mergeCell ref="E8472:E8473"/>
    <mergeCell ref="F8472:G8473"/>
    <mergeCell ref="H8472:I8472"/>
    <mergeCell ref="H8473:I8473"/>
    <mergeCell ref="K8489:K8490"/>
    <mergeCell ref="L8489:L8490"/>
    <mergeCell ref="F8491:G8492"/>
    <mergeCell ref="H8491:I8492"/>
    <mergeCell ref="J8491:J8492"/>
    <mergeCell ref="K8491:K8492"/>
    <mergeCell ref="L8491:L8492"/>
    <mergeCell ref="D8488:D8490"/>
    <mergeCell ref="E8488:E8490"/>
    <mergeCell ref="F8488:G8490"/>
    <mergeCell ref="H8488:I8488"/>
    <mergeCell ref="H8489:I8490"/>
    <mergeCell ref="J8489:J8490"/>
    <mergeCell ref="F8485:G8486"/>
    <mergeCell ref="H8485:I8486"/>
    <mergeCell ref="J8485:J8486"/>
    <mergeCell ref="K8485:K8486"/>
    <mergeCell ref="L8485:L8486"/>
    <mergeCell ref="A8487:A8492"/>
    <mergeCell ref="F8487:G8487"/>
    <mergeCell ref="H8487:L8487"/>
    <mergeCell ref="B8488:B8490"/>
    <mergeCell ref="C8488:C8490"/>
    <mergeCell ref="A8482:A8486"/>
    <mergeCell ref="F8482:G8482"/>
    <mergeCell ref="H8482:L8482"/>
    <mergeCell ref="B8483:B8484"/>
    <mergeCell ref="C8483:C8484"/>
    <mergeCell ref="D8483:D8484"/>
    <mergeCell ref="E8483:E8484"/>
    <mergeCell ref="F8483:G8484"/>
    <mergeCell ref="H8483:I8483"/>
    <mergeCell ref="H8484:I8484"/>
    <mergeCell ref="J8501:J8502"/>
    <mergeCell ref="K8501:K8502"/>
    <mergeCell ref="L8501:L8502"/>
    <mergeCell ref="F8503:G8504"/>
    <mergeCell ref="H8503:I8504"/>
    <mergeCell ref="J8503:J8504"/>
    <mergeCell ref="K8503:K8504"/>
    <mergeCell ref="L8503:L8504"/>
    <mergeCell ref="A8499:A8504"/>
    <mergeCell ref="F8499:G8499"/>
    <mergeCell ref="H8499:L8499"/>
    <mergeCell ref="B8500:B8502"/>
    <mergeCell ref="C8500:C8502"/>
    <mergeCell ref="D8500:D8502"/>
    <mergeCell ref="E8500:E8502"/>
    <mergeCell ref="F8500:G8502"/>
    <mergeCell ref="H8500:I8500"/>
    <mergeCell ref="H8501:I8502"/>
    <mergeCell ref="J8495:J8496"/>
    <mergeCell ref="K8495:K8496"/>
    <mergeCell ref="L8495:L8496"/>
    <mergeCell ref="F8497:G8498"/>
    <mergeCell ref="H8497:I8498"/>
    <mergeCell ref="J8497:J8498"/>
    <mergeCell ref="K8497:K8498"/>
    <mergeCell ref="L8497:L8498"/>
    <mergeCell ref="A8493:A8498"/>
    <mergeCell ref="F8493:G8493"/>
    <mergeCell ref="H8493:L8493"/>
    <mergeCell ref="B8494:B8496"/>
    <mergeCell ref="C8494:C8496"/>
    <mergeCell ref="D8494:D8496"/>
    <mergeCell ref="E8494:E8496"/>
    <mergeCell ref="F8494:G8496"/>
    <mergeCell ref="H8494:I8494"/>
    <mergeCell ref="H8495:I8496"/>
    <mergeCell ref="J8513:J8514"/>
    <mergeCell ref="K8513:K8514"/>
    <mergeCell ref="L8513:L8514"/>
    <mergeCell ref="F8515:G8516"/>
    <mergeCell ref="H8515:I8516"/>
    <mergeCell ref="J8515:J8516"/>
    <mergeCell ref="K8515:K8516"/>
    <mergeCell ref="L8515:L8516"/>
    <mergeCell ref="A8511:A8516"/>
    <mergeCell ref="F8511:G8511"/>
    <mergeCell ref="H8511:L8511"/>
    <mergeCell ref="B8512:B8514"/>
    <mergeCell ref="C8512:C8514"/>
    <mergeCell ref="D8512:D8514"/>
    <mergeCell ref="E8512:E8514"/>
    <mergeCell ref="F8512:G8514"/>
    <mergeCell ref="H8512:I8512"/>
    <mergeCell ref="H8513:I8514"/>
    <mergeCell ref="J8507:J8508"/>
    <mergeCell ref="K8507:K8508"/>
    <mergeCell ref="L8507:L8508"/>
    <mergeCell ref="F8509:G8510"/>
    <mergeCell ref="H8509:I8510"/>
    <mergeCell ref="J8509:J8510"/>
    <mergeCell ref="K8509:K8510"/>
    <mergeCell ref="L8509:L8510"/>
    <mergeCell ref="A8505:A8510"/>
    <mergeCell ref="F8505:G8505"/>
    <mergeCell ref="H8505:L8505"/>
    <mergeCell ref="B8506:B8508"/>
    <mergeCell ref="C8506:C8508"/>
    <mergeCell ref="D8506:D8508"/>
    <mergeCell ref="E8506:E8508"/>
    <mergeCell ref="F8506:G8508"/>
    <mergeCell ref="H8506:I8506"/>
    <mergeCell ref="H8507:I8508"/>
    <mergeCell ref="J8525:J8526"/>
    <mergeCell ref="K8525:K8526"/>
    <mergeCell ref="L8525:L8526"/>
    <mergeCell ref="F8527:G8528"/>
    <mergeCell ref="H8527:I8528"/>
    <mergeCell ref="J8527:J8528"/>
    <mergeCell ref="K8527:K8528"/>
    <mergeCell ref="L8527:L8528"/>
    <mergeCell ref="A8523:A8528"/>
    <mergeCell ref="F8523:G8523"/>
    <mergeCell ref="H8523:L8523"/>
    <mergeCell ref="B8524:B8526"/>
    <mergeCell ref="C8524:C8526"/>
    <mergeCell ref="D8524:D8526"/>
    <mergeCell ref="E8524:E8526"/>
    <mergeCell ref="F8524:G8526"/>
    <mergeCell ref="H8524:I8524"/>
    <mergeCell ref="H8525:I8526"/>
    <mergeCell ref="J8519:J8520"/>
    <mergeCell ref="K8519:K8520"/>
    <mergeCell ref="L8519:L8520"/>
    <mergeCell ref="F8521:G8522"/>
    <mergeCell ref="H8521:I8522"/>
    <mergeCell ref="J8521:J8522"/>
    <mergeCell ref="K8521:K8522"/>
    <mergeCell ref="L8521:L8522"/>
    <mergeCell ref="A8517:A8522"/>
    <mergeCell ref="F8517:G8517"/>
    <mergeCell ref="H8517:L8517"/>
    <mergeCell ref="B8518:B8520"/>
    <mergeCell ref="C8518:C8520"/>
    <mergeCell ref="D8518:D8520"/>
    <mergeCell ref="E8518:E8520"/>
    <mergeCell ref="F8518:G8520"/>
    <mergeCell ref="H8518:I8518"/>
    <mergeCell ref="H8519:I8520"/>
    <mergeCell ref="F8540:G8542"/>
    <mergeCell ref="H8540:I8540"/>
    <mergeCell ref="H8541:I8542"/>
    <mergeCell ref="J8541:J8542"/>
    <mergeCell ref="K8541:K8542"/>
    <mergeCell ref="L8541:L8542"/>
    <mergeCell ref="J8537:J8538"/>
    <mergeCell ref="K8537:K8538"/>
    <mergeCell ref="L8537:L8538"/>
    <mergeCell ref="A8539:A8544"/>
    <mergeCell ref="F8539:G8539"/>
    <mergeCell ref="H8539:L8539"/>
    <mergeCell ref="B8540:B8542"/>
    <mergeCell ref="C8540:C8542"/>
    <mergeCell ref="D8540:D8542"/>
    <mergeCell ref="E8540:E8542"/>
    <mergeCell ref="D8535:D8536"/>
    <mergeCell ref="E8535:E8536"/>
    <mergeCell ref="F8535:G8536"/>
    <mergeCell ref="H8535:I8535"/>
    <mergeCell ref="H8536:I8536"/>
    <mergeCell ref="F8537:G8538"/>
    <mergeCell ref="H8537:I8538"/>
    <mergeCell ref="F8532:G8533"/>
    <mergeCell ref="H8532:I8533"/>
    <mergeCell ref="J8532:J8533"/>
    <mergeCell ref="K8532:K8533"/>
    <mergeCell ref="L8532:L8533"/>
    <mergeCell ref="A8534:A8538"/>
    <mergeCell ref="F8534:G8534"/>
    <mergeCell ref="H8534:L8534"/>
    <mergeCell ref="B8535:B8536"/>
    <mergeCell ref="C8535:C8536"/>
    <mergeCell ref="A8529:A8533"/>
    <mergeCell ref="F8529:G8529"/>
    <mergeCell ref="H8529:L8529"/>
    <mergeCell ref="B8530:B8531"/>
    <mergeCell ref="C8530:C8531"/>
    <mergeCell ref="D8530:D8531"/>
    <mergeCell ref="E8530:E8531"/>
    <mergeCell ref="F8530:G8531"/>
    <mergeCell ref="H8530:I8530"/>
    <mergeCell ref="H8531:I8531"/>
    <mergeCell ref="J8553:J8554"/>
    <mergeCell ref="K8553:K8554"/>
    <mergeCell ref="L8553:L8554"/>
    <mergeCell ref="F8555:G8556"/>
    <mergeCell ref="H8555:I8556"/>
    <mergeCell ref="J8555:J8556"/>
    <mergeCell ref="K8555:K8556"/>
    <mergeCell ref="L8555:L8556"/>
    <mergeCell ref="A8551:A8556"/>
    <mergeCell ref="F8551:G8551"/>
    <mergeCell ref="H8551:L8551"/>
    <mergeCell ref="B8552:B8554"/>
    <mergeCell ref="C8552:C8554"/>
    <mergeCell ref="D8552:D8554"/>
    <mergeCell ref="E8552:E8554"/>
    <mergeCell ref="F8552:G8554"/>
    <mergeCell ref="H8552:I8552"/>
    <mergeCell ref="H8553:I8554"/>
    <mergeCell ref="K8547:K8548"/>
    <mergeCell ref="L8547:L8548"/>
    <mergeCell ref="F8549:G8550"/>
    <mergeCell ref="H8549:I8550"/>
    <mergeCell ref="J8549:J8550"/>
    <mergeCell ref="K8549:K8550"/>
    <mergeCell ref="L8549:L8550"/>
    <mergeCell ref="D8546:D8548"/>
    <mergeCell ref="E8546:E8548"/>
    <mergeCell ref="F8546:G8548"/>
    <mergeCell ref="H8546:I8546"/>
    <mergeCell ref="H8547:I8548"/>
    <mergeCell ref="J8547:J8548"/>
    <mergeCell ref="F8543:G8544"/>
    <mergeCell ref="H8543:I8544"/>
    <mergeCell ref="J8543:J8544"/>
    <mergeCell ref="K8543:K8544"/>
    <mergeCell ref="L8543:L8544"/>
    <mergeCell ref="A8545:A8550"/>
    <mergeCell ref="F8545:G8545"/>
    <mergeCell ref="H8545:L8545"/>
    <mergeCell ref="B8546:B8548"/>
    <mergeCell ref="C8546:C8548"/>
    <mergeCell ref="J8565:J8566"/>
    <mergeCell ref="K8565:K8566"/>
    <mergeCell ref="L8565:L8566"/>
    <mergeCell ref="F8567:G8568"/>
    <mergeCell ref="H8567:I8568"/>
    <mergeCell ref="J8567:J8568"/>
    <mergeCell ref="K8567:K8568"/>
    <mergeCell ref="L8567:L8568"/>
    <mergeCell ref="A8563:A8568"/>
    <mergeCell ref="F8563:G8563"/>
    <mergeCell ref="H8563:L8563"/>
    <mergeCell ref="B8564:B8566"/>
    <mergeCell ref="C8564:C8566"/>
    <mergeCell ref="D8564:D8566"/>
    <mergeCell ref="E8564:E8566"/>
    <mergeCell ref="F8564:G8566"/>
    <mergeCell ref="H8564:I8564"/>
    <mergeCell ref="H8565:I8566"/>
    <mergeCell ref="J8559:J8560"/>
    <mergeCell ref="K8559:K8560"/>
    <mergeCell ref="L8559:L8560"/>
    <mergeCell ref="F8561:G8562"/>
    <mergeCell ref="H8561:I8562"/>
    <mergeCell ref="J8561:J8562"/>
    <mergeCell ref="K8561:K8562"/>
    <mergeCell ref="L8561:L8562"/>
    <mergeCell ref="A8557:A8562"/>
    <mergeCell ref="F8557:G8557"/>
    <mergeCell ref="H8557:L8557"/>
    <mergeCell ref="B8558:B8560"/>
    <mergeCell ref="C8558:C8560"/>
    <mergeCell ref="D8558:D8560"/>
    <mergeCell ref="E8558:E8560"/>
    <mergeCell ref="F8558:G8560"/>
    <mergeCell ref="H8558:I8558"/>
    <mergeCell ref="H8559:I8560"/>
    <mergeCell ref="J8577:J8578"/>
    <mergeCell ref="K8577:K8578"/>
    <mergeCell ref="L8577:L8578"/>
    <mergeCell ref="F8579:G8580"/>
    <mergeCell ref="H8579:I8580"/>
    <mergeCell ref="J8579:J8580"/>
    <mergeCell ref="K8579:K8580"/>
    <mergeCell ref="L8579:L8580"/>
    <mergeCell ref="A8575:A8580"/>
    <mergeCell ref="F8575:G8575"/>
    <mergeCell ref="H8575:L8575"/>
    <mergeCell ref="B8576:B8578"/>
    <mergeCell ref="C8576:C8578"/>
    <mergeCell ref="D8576:D8578"/>
    <mergeCell ref="E8576:E8578"/>
    <mergeCell ref="F8576:G8578"/>
    <mergeCell ref="H8576:I8576"/>
    <mergeCell ref="H8577:I8578"/>
    <mergeCell ref="J8571:J8572"/>
    <mergeCell ref="K8571:K8572"/>
    <mergeCell ref="L8571:L8572"/>
    <mergeCell ref="F8573:G8574"/>
    <mergeCell ref="H8573:I8574"/>
    <mergeCell ref="J8573:J8574"/>
    <mergeCell ref="K8573:K8574"/>
    <mergeCell ref="L8573:L8574"/>
    <mergeCell ref="A8569:A8574"/>
    <mergeCell ref="F8569:G8569"/>
    <mergeCell ref="H8569:L8569"/>
    <mergeCell ref="B8570:B8572"/>
    <mergeCell ref="C8570:C8572"/>
    <mergeCell ref="D8570:D8572"/>
    <mergeCell ref="E8570:E8572"/>
    <mergeCell ref="F8570:G8572"/>
    <mergeCell ref="H8570:I8570"/>
    <mergeCell ref="H8571:I8572"/>
    <mergeCell ref="F8592:G8593"/>
    <mergeCell ref="H8592:I8592"/>
    <mergeCell ref="H8593:I8593"/>
    <mergeCell ref="F8594:G8595"/>
    <mergeCell ref="H8594:I8595"/>
    <mergeCell ref="J8594:J8595"/>
    <mergeCell ref="J8589:J8590"/>
    <mergeCell ref="K8589:K8590"/>
    <mergeCell ref="L8589:L8590"/>
    <mergeCell ref="A8591:A8595"/>
    <mergeCell ref="F8591:G8591"/>
    <mergeCell ref="H8591:L8591"/>
    <mergeCell ref="B8592:B8593"/>
    <mergeCell ref="C8592:C8593"/>
    <mergeCell ref="D8592:D8593"/>
    <mergeCell ref="E8592:E8593"/>
    <mergeCell ref="D8587:D8588"/>
    <mergeCell ref="E8587:E8588"/>
    <mergeCell ref="F8587:G8588"/>
    <mergeCell ref="H8587:I8587"/>
    <mergeCell ref="H8588:I8588"/>
    <mergeCell ref="F8589:G8590"/>
    <mergeCell ref="H8589:I8590"/>
    <mergeCell ref="F8584:G8585"/>
    <mergeCell ref="H8584:I8585"/>
    <mergeCell ref="J8584:J8585"/>
    <mergeCell ref="K8584:K8585"/>
    <mergeCell ref="L8584:L8585"/>
    <mergeCell ref="A8586:A8590"/>
    <mergeCell ref="F8586:G8586"/>
    <mergeCell ref="H8586:L8586"/>
    <mergeCell ref="B8587:B8588"/>
    <mergeCell ref="C8587:C8588"/>
    <mergeCell ref="A8581:A8585"/>
    <mergeCell ref="F8581:G8581"/>
    <mergeCell ref="H8581:L8581"/>
    <mergeCell ref="B8582:B8583"/>
    <mergeCell ref="C8582:C8583"/>
    <mergeCell ref="D8582:D8583"/>
    <mergeCell ref="E8582:E8583"/>
    <mergeCell ref="F8582:G8583"/>
    <mergeCell ref="H8582:I8582"/>
    <mergeCell ref="H8583:I8583"/>
    <mergeCell ref="F8605:G8606"/>
    <mergeCell ref="H8605:I8606"/>
    <mergeCell ref="J8605:J8606"/>
    <mergeCell ref="K8605:K8606"/>
    <mergeCell ref="L8605:L8606"/>
    <mergeCell ref="A8607:A8611"/>
    <mergeCell ref="F8607:G8607"/>
    <mergeCell ref="H8607:L8607"/>
    <mergeCell ref="B8608:B8609"/>
    <mergeCell ref="C8608:C8609"/>
    <mergeCell ref="A8602:A8606"/>
    <mergeCell ref="F8602:G8602"/>
    <mergeCell ref="H8602:L8602"/>
    <mergeCell ref="B8603:B8604"/>
    <mergeCell ref="C8603:C8604"/>
    <mergeCell ref="D8603:D8604"/>
    <mergeCell ref="E8603:E8604"/>
    <mergeCell ref="F8603:G8604"/>
    <mergeCell ref="H8603:I8603"/>
    <mergeCell ref="H8604:I8604"/>
    <mergeCell ref="H8597:I8597"/>
    <mergeCell ref="H8598:I8599"/>
    <mergeCell ref="J8598:J8599"/>
    <mergeCell ref="K8598:K8599"/>
    <mergeCell ref="L8598:L8599"/>
    <mergeCell ref="F8600:G8601"/>
    <mergeCell ref="H8600:I8601"/>
    <mergeCell ref="J8600:J8601"/>
    <mergeCell ref="K8600:K8601"/>
    <mergeCell ref="L8600:L8601"/>
    <mergeCell ref="K8594:K8595"/>
    <mergeCell ref="L8594:L8595"/>
    <mergeCell ref="A8596:A8601"/>
    <mergeCell ref="F8596:G8596"/>
    <mergeCell ref="H8596:L8596"/>
    <mergeCell ref="B8597:B8599"/>
    <mergeCell ref="C8597:C8599"/>
    <mergeCell ref="D8597:D8599"/>
    <mergeCell ref="E8597:E8599"/>
    <mergeCell ref="F8597:G8599"/>
    <mergeCell ref="H8618:I8618"/>
    <mergeCell ref="H8619:I8619"/>
    <mergeCell ref="F8620:G8621"/>
    <mergeCell ref="H8620:I8621"/>
    <mergeCell ref="J8620:J8621"/>
    <mergeCell ref="K8620:K8621"/>
    <mergeCell ref="K8615:K8616"/>
    <mergeCell ref="L8615:L8616"/>
    <mergeCell ref="A8617:A8621"/>
    <mergeCell ref="F8617:G8617"/>
    <mergeCell ref="H8617:L8617"/>
    <mergeCell ref="B8618:B8619"/>
    <mergeCell ref="C8618:C8619"/>
    <mergeCell ref="D8618:D8619"/>
    <mergeCell ref="E8618:E8619"/>
    <mergeCell ref="F8618:G8619"/>
    <mergeCell ref="F8613:G8614"/>
    <mergeCell ref="H8613:I8613"/>
    <mergeCell ref="H8614:I8614"/>
    <mergeCell ref="F8615:G8616"/>
    <mergeCell ref="H8615:I8616"/>
    <mergeCell ref="J8615:J8616"/>
    <mergeCell ref="J8610:J8611"/>
    <mergeCell ref="K8610:K8611"/>
    <mergeCell ref="L8610:L8611"/>
    <mergeCell ref="A8612:A8616"/>
    <mergeCell ref="F8612:G8612"/>
    <mergeCell ref="H8612:L8612"/>
    <mergeCell ref="B8613:B8614"/>
    <mergeCell ref="C8613:C8614"/>
    <mergeCell ref="D8613:D8614"/>
    <mergeCell ref="E8613:E8614"/>
    <mergeCell ref="D8608:D8609"/>
    <mergeCell ref="E8608:E8609"/>
    <mergeCell ref="F8608:G8609"/>
    <mergeCell ref="H8608:I8608"/>
    <mergeCell ref="H8609:I8609"/>
    <mergeCell ref="F8610:G8611"/>
    <mergeCell ref="H8610:I8611"/>
    <mergeCell ref="J8630:J8631"/>
    <mergeCell ref="K8630:K8631"/>
    <mergeCell ref="L8630:L8631"/>
    <mergeCell ref="F8632:G8633"/>
    <mergeCell ref="H8632:I8633"/>
    <mergeCell ref="J8632:J8633"/>
    <mergeCell ref="K8632:K8633"/>
    <mergeCell ref="L8632:L8633"/>
    <mergeCell ref="A8628:A8633"/>
    <mergeCell ref="F8628:G8628"/>
    <mergeCell ref="H8628:L8628"/>
    <mergeCell ref="B8629:B8631"/>
    <mergeCell ref="C8629:C8631"/>
    <mergeCell ref="D8629:D8631"/>
    <mergeCell ref="E8629:E8631"/>
    <mergeCell ref="F8629:G8631"/>
    <mergeCell ref="H8629:I8629"/>
    <mergeCell ref="H8630:I8631"/>
    <mergeCell ref="H8624:I8625"/>
    <mergeCell ref="J8624:J8625"/>
    <mergeCell ref="K8624:K8625"/>
    <mergeCell ref="L8624:L8625"/>
    <mergeCell ref="F8626:G8627"/>
    <mergeCell ref="H8626:I8627"/>
    <mergeCell ref="J8626:J8627"/>
    <mergeCell ref="K8626:K8627"/>
    <mergeCell ref="L8626:L8627"/>
    <mergeCell ref="L8620:L8621"/>
    <mergeCell ref="A8622:A8627"/>
    <mergeCell ref="F8622:G8622"/>
    <mergeCell ref="H8622:L8622"/>
    <mergeCell ref="B8623:B8625"/>
    <mergeCell ref="C8623:C8625"/>
    <mergeCell ref="D8623:D8625"/>
    <mergeCell ref="E8623:E8625"/>
    <mergeCell ref="F8623:G8625"/>
    <mergeCell ref="H8623:I8623"/>
    <mergeCell ref="F8643:G8644"/>
    <mergeCell ref="H8643:I8644"/>
    <mergeCell ref="J8643:J8644"/>
    <mergeCell ref="K8643:K8644"/>
    <mergeCell ref="L8643:L8644"/>
    <mergeCell ref="A8645:A8649"/>
    <mergeCell ref="F8645:G8645"/>
    <mergeCell ref="H8645:L8645"/>
    <mergeCell ref="B8646:B8647"/>
    <mergeCell ref="C8646:C8647"/>
    <mergeCell ref="A8640:A8644"/>
    <mergeCell ref="F8640:G8640"/>
    <mergeCell ref="H8640:L8640"/>
    <mergeCell ref="B8641:B8642"/>
    <mergeCell ref="C8641:C8642"/>
    <mergeCell ref="D8641:D8642"/>
    <mergeCell ref="E8641:E8642"/>
    <mergeCell ref="F8641:G8642"/>
    <mergeCell ref="H8641:I8641"/>
    <mergeCell ref="H8642:I8642"/>
    <mergeCell ref="J8636:J8637"/>
    <mergeCell ref="K8636:K8637"/>
    <mergeCell ref="L8636:L8637"/>
    <mergeCell ref="F8638:G8639"/>
    <mergeCell ref="H8638:I8639"/>
    <mergeCell ref="J8638:J8639"/>
    <mergeCell ref="K8638:K8639"/>
    <mergeCell ref="L8638:L8639"/>
    <mergeCell ref="A8634:A8639"/>
    <mergeCell ref="F8634:G8634"/>
    <mergeCell ref="H8634:L8634"/>
    <mergeCell ref="B8635:B8637"/>
    <mergeCell ref="C8635:C8637"/>
    <mergeCell ref="D8635:D8637"/>
    <mergeCell ref="E8635:E8637"/>
    <mergeCell ref="F8635:G8637"/>
    <mergeCell ref="H8635:I8635"/>
    <mergeCell ref="H8636:I8637"/>
    <mergeCell ref="H8656:I8656"/>
    <mergeCell ref="H8657:I8657"/>
    <mergeCell ref="F8658:G8659"/>
    <mergeCell ref="H8658:I8659"/>
    <mergeCell ref="J8658:J8659"/>
    <mergeCell ref="K8658:K8659"/>
    <mergeCell ref="K8653:K8654"/>
    <mergeCell ref="L8653:L8654"/>
    <mergeCell ref="A8655:A8659"/>
    <mergeCell ref="F8655:G8655"/>
    <mergeCell ref="H8655:L8655"/>
    <mergeCell ref="B8656:B8657"/>
    <mergeCell ref="C8656:C8657"/>
    <mergeCell ref="D8656:D8657"/>
    <mergeCell ref="E8656:E8657"/>
    <mergeCell ref="F8656:G8657"/>
    <mergeCell ref="F8651:G8652"/>
    <mergeCell ref="H8651:I8651"/>
    <mergeCell ref="H8652:I8652"/>
    <mergeCell ref="F8653:G8654"/>
    <mergeCell ref="H8653:I8654"/>
    <mergeCell ref="J8653:J8654"/>
    <mergeCell ref="J8648:J8649"/>
    <mergeCell ref="K8648:K8649"/>
    <mergeCell ref="L8648:L8649"/>
    <mergeCell ref="A8650:A8654"/>
    <mergeCell ref="F8650:G8650"/>
    <mergeCell ref="H8650:L8650"/>
    <mergeCell ref="B8651:B8652"/>
    <mergeCell ref="C8651:C8652"/>
    <mergeCell ref="D8651:D8652"/>
    <mergeCell ref="E8651:E8652"/>
    <mergeCell ref="D8646:D8647"/>
    <mergeCell ref="E8646:E8647"/>
    <mergeCell ref="F8646:G8647"/>
    <mergeCell ref="H8646:I8646"/>
    <mergeCell ref="H8647:I8647"/>
    <mergeCell ref="F8648:G8649"/>
    <mergeCell ref="H8648:I8649"/>
    <mergeCell ref="F8668:G8669"/>
    <mergeCell ref="H8668:I8669"/>
    <mergeCell ref="J8668:J8669"/>
    <mergeCell ref="K8668:K8669"/>
    <mergeCell ref="L8668:L8669"/>
    <mergeCell ref="A8670:A8676"/>
    <mergeCell ref="F8670:G8670"/>
    <mergeCell ref="H8670:L8670"/>
    <mergeCell ref="B8671:B8674"/>
    <mergeCell ref="C8671:C8674"/>
    <mergeCell ref="A8665:A8669"/>
    <mergeCell ref="F8665:G8665"/>
    <mergeCell ref="H8665:L8665"/>
    <mergeCell ref="B8666:B8667"/>
    <mergeCell ref="C8666:C8667"/>
    <mergeCell ref="D8666:D8667"/>
    <mergeCell ref="E8666:E8667"/>
    <mergeCell ref="F8666:G8667"/>
    <mergeCell ref="H8666:I8666"/>
    <mergeCell ref="H8667:I8667"/>
    <mergeCell ref="H8662:I8662"/>
    <mergeCell ref="F8663:G8664"/>
    <mergeCell ref="H8663:I8664"/>
    <mergeCell ref="J8663:J8664"/>
    <mergeCell ref="K8663:K8664"/>
    <mergeCell ref="L8663:L8664"/>
    <mergeCell ref="L8658:L8659"/>
    <mergeCell ref="A8660:A8664"/>
    <mergeCell ref="F8660:G8660"/>
    <mergeCell ref="H8660:L8660"/>
    <mergeCell ref="B8661:B8662"/>
    <mergeCell ref="C8661:C8662"/>
    <mergeCell ref="D8661:D8662"/>
    <mergeCell ref="E8661:E8662"/>
    <mergeCell ref="F8661:G8662"/>
    <mergeCell ref="H8661:I8661"/>
    <mergeCell ref="F8680:G8681"/>
    <mergeCell ref="H8680:I8681"/>
    <mergeCell ref="J8680:J8681"/>
    <mergeCell ref="K8680:K8681"/>
    <mergeCell ref="L8680:L8681"/>
    <mergeCell ref="A8682:A8686"/>
    <mergeCell ref="F8682:G8682"/>
    <mergeCell ref="H8682:L8682"/>
    <mergeCell ref="B8683:B8684"/>
    <mergeCell ref="C8683:C8684"/>
    <mergeCell ref="A8677:A8681"/>
    <mergeCell ref="F8677:G8677"/>
    <mergeCell ref="H8677:L8677"/>
    <mergeCell ref="B8678:B8679"/>
    <mergeCell ref="C8678:C8679"/>
    <mergeCell ref="D8678:D8679"/>
    <mergeCell ref="E8678:E8679"/>
    <mergeCell ref="F8678:G8679"/>
    <mergeCell ref="H8678:I8678"/>
    <mergeCell ref="H8679:I8679"/>
    <mergeCell ref="K8672:K8674"/>
    <mergeCell ref="L8672:L8674"/>
    <mergeCell ref="F8675:G8676"/>
    <mergeCell ref="H8675:I8676"/>
    <mergeCell ref="J8675:J8676"/>
    <mergeCell ref="K8675:K8676"/>
    <mergeCell ref="L8675:L8676"/>
    <mergeCell ref="D8671:D8674"/>
    <mergeCell ref="E8671:E8674"/>
    <mergeCell ref="F8671:G8674"/>
    <mergeCell ref="H8671:I8671"/>
    <mergeCell ref="H8672:I8674"/>
    <mergeCell ref="J8672:J8674"/>
    <mergeCell ref="F8691:G8692"/>
    <mergeCell ref="H8691:I8692"/>
    <mergeCell ref="J8691:J8692"/>
    <mergeCell ref="K8691:K8692"/>
    <mergeCell ref="L8691:L8692"/>
    <mergeCell ref="A8693:A8697"/>
    <mergeCell ref="F8693:G8693"/>
    <mergeCell ref="H8693:L8693"/>
    <mergeCell ref="B8694:B8695"/>
    <mergeCell ref="C8694:C8695"/>
    <mergeCell ref="F8688:G8690"/>
    <mergeCell ref="H8688:I8688"/>
    <mergeCell ref="H8689:I8690"/>
    <mergeCell ref="J8689:J8690"/>
    <mergeCell ref="K8689:K8690"/>
    <mergeCell ref="L8689:L8690"/>
    <mergeCell ref="J8685:J8686"/>
    <mergeCell ref="K8685:K8686"/>
    <mergeCell ref="L8685:L8686"/>
    <mergeCell ref="A8687:A8692"/>
    <mergeCell ref="F8687:G8687"/>
    <mergeCell ref="H8687:L8687"/>
    <mergeCell ref="B8688:B8690"/>
    <mergeCell ref="C8688:C8690"/>
    <mergeCell ref="D8688:D8690"/>
    <mergeCell ref="E8688:E8690"/>
    <mergeCell ref="D8683:D8684"/>
    <mergeCell ref="E8683:E8684"/>
    <mergeCell ref="F8683:G8684"/>
    <mergeCell ref="H8683:I8683"/>
    <mergeCell ref="H8684:I8684"/>
    <mergeCell ref="F8685:G8686"/>
    <mergeCell ref="H8685:I8686"/>
    <mergeCell ref="H8704:I8704"/>
    <mergeCell ref="H8705:I8705"/>
    <mergeCell ref="F8706:G8707"/>
    <mergeCell ref="H8706:I8707"/>
    <mergeCell ref="J8706:J8707"/>
    <mergeCell ref="K8706:K8707"/>
    <mergeCell ref="K8701:K8702"/>
    <mergeCell ref="L8701:L8702"/>
    <mergeCell ref="A8703:A8707"/>
    <mergeCell ref="F8703:G8703"/>
    <mergeCell ref="H8703:L8703"/>
    <mergeCell ref="B8704:B8705"/>
    <mergeCell ref="C8704:C8705"/>
    <mergeCell ref="D8704:D8705"/>
    <mergeCell ref="E8704:E8705"/>
    <mergeCell ref="F8704:G8705"/>
    <mergeCell ref="F8699:G8700"/>
    <mergeCell ref="H8699:I8699"/>
    <mergeCell ref="H8700:I8700"/>
    <mergeCell ref="F8701:G8702"/>
    <mergeCell ref="H8701:I8702"/>
    <mergeCell ref="J8701:J8702"/>
    <mergeCell ref="J8696:J8697"/>
    <mergeCell ref="K8696:K8697"/>
    <mergeCell ref="L8696:L8697"/>
    <mergeCell ref="A8698:A8702"/>
    <mergeCell ref="F8698:G8698"/>
    <mergeCell ref="H8698:L8698"/>
    <mergeCell ref="B8699:B8700"/>
    <mergeCell ref="C8699:C8700"/>
    <mergeCell ref="D8699:D8700"/>
    <mergeCell ref="E8699:E8700"/>
    <mergeCell ref="D8694:D8695"/>
    <mergeCell ref="E8694:E8695"/>
    <mergeCell ref="F8694:G8695"/>
    <mergeCell ref="H8694:I8694"/>
    <mergeCell ref="H8695:I8695"/>
    <mergeCell ref="F8696:G8697"/>
    <mergeCell ref="H8696:I8697"/>
    <mergeCell ref="J8715:J8716"/>
    <mergeCell ref="K8715:K8716"/>
    <mergeCell ref="L8715:L8716"/>
    <mergeCell ref="F8717:G8718"/>
    <mergeCell ref="H8717:I8718"/>
    <mergeCell ref="J8717:J8718"/>
    <mergeCell ref="K8717:K8718"/>
    <mergeCell ref="L8717:L8718"/>
    <mergeCell ref="A8713:A8718"/>
    <mergeCell ref="F8713:G8713"/>
    <mergeCell ref="H8713:L8713"/>
    <mergeCell ref="B8714:B8716"/>
    <mergeCell ref="C8714:C8716"/>
    <mergeCell ref="D8714:D8716"/>
    <mergeCell ref="E8714:E8716"/>
    <mergeCell ref="F8714:G8716"/>
    <mergeCell ref="H8714:I8714"/>
    <mergeCell ref="H8715:I8716"/>
    <mergeCell ref="H8710:I8710"/>
    <mergeCell ref="F8711:G8712"/>
    <mergeCell ref="H8711:I8712"/>
    <mergeCell ref="J8711:J8712"/>
    <mergeCell ref="K8711:K8712"/>
    <mergeCell ref="L8711:L8712"/>
    <mergeCell ref="L8706:L8707"/>
    <mergeCell ref="A8708:A8712"/>
    <mergeCell ref="F8708:G8708"/>
    <mergeCell ref="H8708:L8708"/>
    <mergeCell ref="B8709:B8710"/>
    <mergeCell ref="C8709:C8710"/>
    <mergeCell ref="D8709:D8710"/>
    <mergeCell ref="E8709:E8710"/>
    <mergeCell ref="F8709:G8710"/>
    <mergeCell ref="H8709:I8709"/>
    <mergeCell ref="K8726:K8727"/>
    <mergeCell ref="L8726:L8727"/>
    <mergeCell ref="F8728:G8729"/>
    <mergeCell ref="H8728:I8729"/>
    <mergeCell ref="J8728:J8729"/>
    <mergeCell ref="K8728:K8729"/>
    <mergeCell ref="L8728:L8729"/>
    <mergeCell ref="D8725:D8727"/>
    <mergeCell ref="E8725:E8727"/>
    <mergeCell ref="F8725:G8727"/>
    <mergeCell ref="H8725:I8725"/>
    <mergeCell ref="H8726:I8727"/>
    <mergeCell ref="J8726:J8727"/>
    <mergeCell ref="F8722:G8723"/>
    <mergeCell ref="H8722:I8723"/>
    <mergeCell ref="J8722:J8723"/>
    <mergeCell ref="K8722:K8723"/>
    <mergeCell ref="L8722:L8723"/>
    <mergeCell ref="A8724:A8729"/>
    <mergeCell ref="F8724:G8724"/>
    <mergeCell ref="H8724:L8724"/>
    <mergeCell ref="B8725:B8727"/>
    <mergeCell ref="C8725:C8727"/>
    <mergeCell ref="A8719:A8723"/>
    <mergeCell ref="F8719:G8719"/>
    <mergeCell ref="H8719:L8719"/>
    <mergeCell ref="B8720:B8721"/>
    <mergeCell ref="C8720:C8721"/>
    <mergeCell ref="D8720:D8721"/>
    <mergeCell ref="E8720:E8721"/>
    <mergeCell ref="F8720:G8721"/>
    <mergeCell ref="H8720:I8720"/>
    <mergeCell ref="H8721:I8721"/>
    <mergeCell ref="J8738:J8739"/>
    <mergeCell ref="K8738:K8739"/>
    <mergeCell ref="L8738:L8739"/>
    <mergeCell ref="A8740:A8744"/>
    <mergeCell ref="F8740:G8740"/>
    <mergeCell ref="H8740:L8740"/>
    <mergeCell ref="B8741:B8742"/>
    <mergeCell ref="C8741:C8742"/>
    <mergeCell ref="D8741:D8742"/>
    <mergeCell ref="E8741:E8742"/>
    <mergeCell ref="D8736:D8737"/>
    <mergeCell ref="E8736:E8737"/>
    <mergeCell ref="F8736:G8737"/>
    <mergeCell ref="H8736:I8736"/>
    <mergeCell ref="H8737:I8737"/>
    <mergeCell ref="F8738:G8739"/>
    <mergeCell ref="H8738:I8739"/>
    <mergeCell ref="F8733:G8734"/>
    <mergeCell ref="H8733:I8734"/>
    <mergeCell ref="J8733:J8734"/>
    <mergeCell ref="K8733:K8734"/>
    <mergeCell ref="L8733:L8734"/>
    <mergeCell ref="A8735:A8739"/>
    <mergeCell ref="F8735:G8735"/>
    <mergeCell ref="H8735:L8735"/>
    <mergeCell ref="B8736:B8737"/>
    <mergeCell ref="C8736:C8737"/>
    <mergeCell ref="A8730:A8734"/>
    <mergeCell ref="F8730:G8730"/>
    <mergeCell ref="H8730:L8730"/>
    <mergeCell ref="B8731:B8732"/>
    <mergeCell ref="C8731:C8732"/>
    <mergeCell ref="D8731:D8732"/>
    <mergeCell ref="E8731:E8732"/>
    <mergeCell ref="F8731:G8732"/>
    <mergeCell ref="H8731:I8731"/>
    <mergeCell ref="H8732:I8732"/>
    <mergeCell ref="H8752:I8752"/>
    <mergeCell ref="F8753:G8754"/>
    <mergeCell ref="H8753:I8754"/>
    <mergeCell ref="J8753:J8754"/>
    <mergeCell ref="K8753:K8754"/>
    <mergeCell ref="L8753:L8754"/>
    <mergeCell ref="L8748:L8749"/>
    <mergeCell ref="A8750:A8754"/>
    <mergeCell ref="F8750:G8750"/>
    <mergeCell ref="H8750:L8750"/>
    <mergeCell ref="B8751:B8752"/>
    <mergeCell ref="C8751:C8752"/>
    <mergeCell ref="D8751:D8752"/>
    <mergeCell ref="E8751:E8752"/>
    <mergeCell ref="F8751:G8752"/>
    <mergeCell ref="H8751:I8751"/>
    <mergeCell ref="H8746:I8746"/>
    <mergeCell ref="H8747:I8747"/>
    <mergeCell ref="F8748:G8749"/>
    <mergeCell ref="H8748:I8749"/>
    <mergeCell ref="J8748:J8749"/>
    <mergeCell ref="K8748:K8749"/>
    <mergeCell ref="K8743:K8744"/>
    <mergeCell ref="L8743:L8744"/>
    <mergeCell ref="A8745:A8749"/>
    <mergeCell ref="F8745:G8745"/>
    <mergeCell ref="H8745:L8745"/>
    <mergeCell ref="B8746:B8747"/>
    <mergeCell ref="C8746:C8747"/>
    <mergeCell ref="D8746:D8747"/>
    <mergeCell ref="E8746:E8747"/>
    <mergeCell ref="F8746:G8747"/>
    <mergeCell ref="F8741:G8742"/>
    <mergeCell ref="H8741:I8741"/>
    <mergeCell ref="H8742:I8742"/>
    <mergeCell ref="F8743:G8744"/>
    <mergeCell ref="H8743:I8744"/>
    <mergeCell ref="J8743:J8744"/>
    <mergeCell ref="J8763:J8764"/>
    <mergeCell ref="K8763:K8764"/>
    <mergeCell ref="L8763:L8764"/>
    <mergeCell ref="A8765:A8769"/>
    <mergeCell ref="F8765:G8765"/>
    <mergeCell ref="H8765:L8765"/>
    <mergeCell ref="B8766:B8767"/>
    <mergeCell ref="C8766:C8767"/>
    <mergeCell ref="D8766:D8767"/>
    <mergeCell ref="E8766:E8767"/>
    <mergeCell ref="D8761:D8762"/>
    <mergeCell ref="E8761:E8762"/>
    <mergeCell ref="F8761:G8762"/>
    <mergeCell ref="H8761:I8761"/>
    <mergeCell ref="H8762:I8762"/>
    <mergeCell ref="F8763:G8764"/>
    <mergeCell ref="H8763:I8764"/>
    <mergeCell ref="F8758:G8759"/>
    <mergeCell ref="H8758:I8759"/>
    <mergeCell ref="J8758:J8759"/>
    <mergeCell ref="K8758:K8759"/>
    <mergeCell ref="L8758:L8759"/>
    <mergeCell ref="A8760:A8764"/>
    <mergeCell ref="F8760:G8760"/>
    <mergeCell ref="H8760:L8760"/>
    <mergeCell ref="B8761:B8762"/>
    <mergeCell ref="C8761:C8762"/>
    <mergeCell ref="A8755:A8759"/>
    <mergeCell ref="F8755:G8755"/>
    <mergeCell ref="H8755:L8755"/>
    <mergeCell ref="B8756:B8757"/>
    <mergeCell ref="C8756:C8757"/>
    <mergeCell ref="D8756:D8757"/>
    <mergeCell ref="E8756:E8757"/>
    <mergeCell ref="F8756:G8757"/>
    <mergeCell ref="H8756:I8756"/>
    <mergeCell ref="H8757:I8757"/>
    <mergeCell ref="H8777:I8777"/>
    <mergeCell ref="F8778:G8779"/>
    <mergeCell ref="H8778:I8779"/>
    <mergeCell ref="J8778:J8779"/>
    <mergeCell ref="K8778:K8779"/>
    <mergeCell ref="L8778:L8779"/>
    <mergeCell ref="L8773:L8774"/>
    <mergeCell ref="A8775:A8779"/>
    <mergeCell ref="F8775:G8775"/>
    <mergeCell ref="H8775:L8775"/>
    <mergeCell ref="B8776:B8777"/>
    <mergeCell ref="C8776:C8777"/>
    <mergeCell ref="D8776:D8777"/>
    <mergeCell ref="E8776:E8777"/>
    <mergeCell ref="F8776:G8777"/>
    <mergeCell ref="H8776:I8776"/>
    <mergeCell ref="H8771:I8771"/>
    <mergeCell ref="H8772:I8772"/>
    <mergeCell ref="F8773:G8774"/>
    <mergeCell ref="H8773:I8774"/>
    <mergeCell ref="J8773:J8774"/>
    <mergeCell ref="K8773:K8774"/>
    <mergeCell ref="K8768:K8769"/>
    <mergeCell ref="L8768:L8769"/>
    <mergeCell ref="A8770:A8774"/>
    <mergeCell ref="F8770:G8770"/>
    <mergeCell ref="H8770:L8770"/>
    <mergeCell ref="B8771:B8772"/>
    <mergeCell ref="C8771:C8772"/>
    <mergeCell ref="D8771:D8772"/>
    <mergeCell ref="E8771:E8772"/>
    <mergeCell ref="F8771:G8772"/>
    <mergeCell ref="F8766:G8767"/>
    <mergeCell ref="H8766:I8766"/>
    <mergeCell ref="H8767:I8767"/>
    <mergeCell ref="F8768:G8769"/>
    <mergeCell ref="H8768:I8769"/>
    <mergeCell ref="J8768:J8769"/>
    <mergeCell ref="F8791:G8792"/>
    <mergeCell ref="H8791:I8791"/>
    <mergeCell ref="H8792:I8792"/>
    <mergeCell ref="F8793:G8794"/>
    <mergeCell ref="H8793:I8794"/>
    <mergeCell ref="J8793:J8794"/>
    <mergeCell ref="J8788:J8789"/>
    <mergeCell ref="K8788:K8789"/>
    <mergeCell ref="L8788:L8789"/>
    <mergeCell ref="A8790:A8794"/>
    <mergeCell ref="F8790:G8790"/>
    <mergeCell ref="H8790:L8790"/>
    <mergeCell ref="B8791:B8792"/>
    <mergeCell ref="C8791:C8792"/>
    <mergeCell ref="D8791:D8792"/>
    <mergeCell ref="E8791:E8792"/>
    <mergeCell ref="D8786:D8787"/>
    <mergeCell ref="E8786:E8787"/>
    <mergeCell ref="F8786:G8787"/>
    <mergeCell ref="H8786:I8786"/>
    <mergeCell ref="H8787:I8787"/>
    <mergeCell ref="F8788:G8789"/>
    <mergeCell ref="H8788:I8789"/>
    <mergeCell ref="F8783:G8784"/>
    <mergeCell ref="H8783:I8784"/>
    <mergeCell ref="J8783:J8784"/>
    <mergeCell ref="K8783:K8784"/>
    <mergeCell ref="L8783:L8784"/>
    <mergeCell ref="A8785:A8789"/>
    <mergeCell ref="F8785:G8785"/>
    <mergeCell ref="H8785:L8785"/>
    <mergeCell ref="B8786:B8787"/>
    <mergeCell ref="C8786:C8787"/>
    <mergeCell ref="A8780:A8784"/>
    <mergeCell ref="F8780:G8780"/>
    <mergeCell ref="H8780:L8780"/>
    <mergeCell ref="B8781:B8782"/>
    <mergeCell ref="C8781:C8782"/>
    <mergeCell ref="D8781:D8782"/>
    <mergeCell ref="E8781:E8782"/>
    <mergeCell ref="F8781:G8782"/>
    <mergeCell ref="H8781:I8781"/>
    <mergeCell ref="H8782:I8782"/>
    <mergeCell ref="H8802:I8803"/>
    <mergeCell ref="J8802:J8803"/>
    <mergeCell ref="K8802:K8803"/>
    <mergeCell ref="L8802:L8803"/>
    <mergeCell ref="F8804:G8805"/>
    <mergeCell ref="H8804:I8805"/>
    <mergeCell ref="J8804:J8805"/>
    <mergeCell ref="K8804:K8805"/>
    <mergeCell ref="L8804:L8805"/>
    <mergeCell ref="L8798:L8799"/>
    <mergeCell ref="A8800:A8805"/>
    <mergeCell ref="F8800:G8800"/>
    <mergeCell ref="H8800:L8800"/>
    <mergeCell ref="B8801:B8803"/>
    <mergeCell ref="C8801:C8803"/>
    <mergeCell ref="D8801:D8803"/>
    <mergeCell ref="E8801:E8803"/>
    <mergeCell ref="F8801:G8803"/>
    <mergeCell ref="H8801:I8801"/>
    <mergeCell ref="H8796:I8796"/>
    <mergeCell ref="H8797:I8797"/>
    <mergeCell ref="F8798:G8799"/>
    <mergeCell ref="H8798:I8799"/>
    <mergeCell ref="J8798:J8799"/>
    <mergeCell ref="K8798:K8799"/>
    <mergeCell ref="K8793:K8794"/>
    <mergeCell ref="L8793:L8794"/>
    <mergeCell ref="A8795:A8799"/>
    <mergeCell ref="F8795:G8795"/>
    <mergeCell ref="H8795:L8795"/>
    <mergeCell ref="B8796:B8797"/>
    <mergeCell ref="C8796:C8797"/>
    <mergeCell ref="D8796:D8797"/>
    <mergeCell ref="E8796:E8797"/>
    <mergeCell ref="F8796:G8797"/>
    <mergeCell ref="F8815:G8816"/>
    <mergeCell ref="H8815:I8816"/>
    <mergeCell ref="J8815:J8816"/>
    <mergeCell ref="K8815:K8816"/>
    <mergeCell ref="L8815:L8816"/>
    <mergeCell ref="A8817:A8821"/>
    <mergeCell ref="F8817:G8817"/>
    <mergeCell ref="H8817:L8817"/>
    <mergeCell ref="B8818:B8819"/>
    <mergeCell ref="C8818:C8819"/>
    <mergeCell ref="A8812:A8816"/>
    <mergeCell ref="F8812:G8812"/>
    <mergeCell ref="H8812:L8812"/>
    <mergeCell ref="B8813:B8814"/>
    <mergeCell ref="C8813:C8814"/>
    <mergeCell ref="D8813:D8814"/>
    <mergeCell ref="E8813:E8814"/>
    <mergeCell ref="F8813:G8814"/>
    <mergeCell ref="H8813:I8813"/>
    <mergeCell ref="H8814:I8814"/>
    <mergeCell ref="J8808:J8809"/>
    <mergeCell ref="K8808:K8809"/>
    <mergeCell ref="L8808:L8809"/>
    <mergeCell ref="F8810:G8811"/>
    <mergeCell ref="H8810:I8811"/>
    <mergeCell ref="J8810:J8811"/>
    <mergeCell ref="K8810:K8811"/>
    <mergeCell ref="L8810:L8811"/>
    <mergeCell ref="A8806:A8811"/>
    <mergeCell ref="F8806:G8806"/>
    <mergeCell ref="H8806:L8806"/>
    <mergeCell ref="B8807:B8809"/>
    <mergeCell ref="C8807:C8809"/>
    <mergeCell ref="D8807:D8809"/>
    <mergeCell ref="E8807:E8809"/>
    <mergeCell ref="F8807:G8809"/>
    <mergeCell ref="H8807:I8807"/>
    <mergeCell ref="H8808:I8809"/>
    <mergeCell ref="K8825:K8826"/>
    <mergeCell ref="L8825:L8826"/>
    <mergeCell ref="A8827:A8832"/>
    <mergeCell ref="F8827:G8827"/>
    <mergeCell ref="H8827:L8827"/>
    <mergeCell ref="B8828:B8830"/>
    <mergeCell ref="C8828:C8830"/>
    <mergeCell ref="D8828:D8830"/>
    <mergeCell ref="E8828:E8830"/>
    <mergeCell ref="F8828:G8830"/>
    <mergeCell ref="F8823:G8824"/>
    <mergeCell ref="H8823:I8823"/>
    <mergeCell ref="H8824:I8824"/>
    <mergeCell ref="F8825:G8826"/>
    <mergeCell ref="H8825:I8826"/>
    <mergeCell ref="J8825:J8826"/>
    <mergeCell ref="J8820:J8821"/>
    <mergeCell ref="K8820:K8821"/>
    <mergeCell ref="L8820:L8821"/>
    <mergeCell ref="A8822:A8826"/>
    <mergeCell ref="F8822:G8822"/>
    <mergeCell ref="H8822:L8822"/>
    <mergeCell ref="B8823:B8824"/>
    <mergeCell ref="C8823:C8824"/>
    <mergeCell ref="D8823:D8824"/>
    <mergeCell ref="E8823:E8824"/>
    <mergeCell ref="D8818:D8819"/>
    <mergeCell ref="E8818:E8819"/>
    <mergeCell ref="F8818:G8819"/>
    <mergeCell ref="H8818:I8818"/>
    <mergeCell ref="H8819:I8819"/>
    <mergeCell ref="F8820:G8821"/>
    <mergeCell ref="H8820:I8821"/>
    <mergeCell ref="D8839:D8840"/>
    <mergeCell ref="E8839:E8840"/>
    <mergeCell ref="F8839:G8840"/>
    <mergeCell ref="H8839:I8839"/>
    <mergeCell ref="H8840:I8840"/>
    <mergeCell ref="F8841:G8842"/>
    <mergeCell ref="H8841:I8842"/>
    <mergeCell ref="F8836:G8837"/>
    <mergeCell ref="H8836:I8837"/>
    <mergeCell ref="J8836:J8837"/>
    <mergeCell ref="K8836:K8837"/>
    <mergeCell ref="L8836:L8837"/>
    <mergeCell ref="A8838:A8842"/>
    <mergeCell ref="F8838:G8838"/>
    <mergeCell ref="H8838:L8838"/>
    <mergeCell ref="B8839:B8840"/>
    <mergeCell ref="C8839:C8840"/>
    <mergeCell ref="A8833:A8837"/>
    <mergeCell ref="F8833:G8833"/>
    <mergeCell ref="H8833:L8833"/>
    <mergeCell ref="B8834:B8835"/>
    <mergeCell ref="C8834:C8835"/>
    <mergeCell ref="D8834:D8835"/>
    <mergeCell ref="E8834:E8835"/>
    <mergeCell ref="F8834:G8835"/>
    <mergeCell ref="H8834:I8834"/>
    <mergeCell ref="H8835:I8835"/>
    <mergeCell ref="H8828:I8828"/>
    <mergeCell ref="H8829:I8830"/>
    <mergeCell ref="J8829:J8830"/>
    <mergeCell ref="K8829:K8830"/>
    <mergeCell ref="L8829:L8830"/>
    <mergeCell ref="F8831:G8832"/>
    <mergeCell ref="H8831:I8832"/>
    <mergeCell ref="J8831:J8832"/>
    <mergeCell ref="K8831:K8832"/>
    <mergeCell ref="L8831:L8832"/>
    <mergeCell ref="L8851:L8852"/>
    <mergeCell ref="A8853:A8857"/>
    <mergeCell ref="F8853:G8853"/>
    <mergeCell ref="H8853:L8853"/>
    <mergeCell ref="B8854:B8855"/>
    <mergeCell ref="C8854:C8855"/>
    <mergeCell ref="D8854:D8855"/>
    <mergeCell ref="E8854:E8855"/>
    <mergeCell ref="F8854:G8855"/>
    <mergeCell ref="H8854:I8854"/>
    <mergeCell ref="H8849:I8849"/>
    <mergeCell ref="H8850:I8850"/>
    <mergeCell ref="F8851:G8852"/>
    <mergeCell ref="H8851:I8852"/>
    <mergeCell ref="J8851:J8852"/>
    <mergeCell ref="K8851:K8852"/>
    <mergeCell ref="K8846:K8847"/>
    <mergeCell ref="L8846:L8847"/>
    <mergeCell ref="A8848:A8852"/>
    <mergeCell ref="F8848:G8848"/>
    <mergeCell ref="H8848:L8848"/>
    <mergeCell ref="B8849:B8850"/>
    <mergeCell ref="C8849:C8850"/>
    <mergeCell ref="D8849:D8850"/>
    <mergeCell ref="E8849:E8850"/>
    <mergeCell ref="F8849:G8850"/>
    <mergeCell ref="F8844:G8845"/>
    <mergeCell ref="H8844:I8844"/>
    <mergeCell ref="H8845:I8845"/>
    <mergeCell ref="F8846:G8847"/>
    <mergeCell ref="H8846:I8847"/>
    <mergeCell ref="J8846:J8847"/>
    <mergeCell ref="J8841:J8842"/>
    <mergeCell ref="K8841:K8842"/>
    <mergeCell ref="L8841:L8842"/>
    <mergeCell ref="A8843:A8847"/>
    <mergeCell ref="F8843:G8843"/>
    <mergeCell ref="H8843:L8843"/>
    <mergeCell ref="B8844:B8845"/>
    <mergeCell ref="C8844:C8845"/>
    <mergeCell ref="D8844:D8845"/>
    <mergeCell ref="E8844:E8845"/>
    <mergeCell ref="D8864:D8865"/>
    <mergeCell ref="E8864:E8865"/>
    <mergeCell ref="F8864:G8865"/>
    <mergeCell ref="H8864:I8864"/>
    <mergeCell ref="H8865:I8865"/>
    <mergeCell ref="F8866:G8867"/>
    <mergeCell ref="H8866:I8867"/>
    <mergeCell ref="F8861:G8862"/>
    <mergeCell ref="H8861:I8862"/>
    <mergeCell ref="J8861:J8862"/>
    <mergeCell ref="K8861:K8862"/>
    <mergeCell ref="L8861:L8862"/>
    <mergeCell ref="A8863:A8867"/>
    <mergeCell ref="F8863:G8863"/>
    <mergeCell ref="H8863:L8863"/>
    <mergeCell ref="B8864:B8865"/>
    <mergeCell ref="C8864:C8865"/>
    <mergeCell ref="A8858:A8862"/>
    <mergeCell ref="F8858:G8858"/>
    <mergeCell ref="H8858:L8858"/>
    <mergeCell ref="B8859:B8860"/>
    <mergeCell ref="C8859:C8860"/>
    <mergeCell ref="D8859:D8860"/>
    <mergeCell ref="E8859:E8860"/>
    <mergeCell ref="F8859:G8860"/>
    <mergeCell ref="H8859:I8859"/>
    <mergeCell ref="H8860:I8860"/>
    <mergeCell ref="H8855:I8855"/>
    <mergeCell ref="F8856:G8857"/>
    <mergeCell ref="H8856:I8857"/>
    <mergeCell ref="J8856:J8857"/>
    <mergeCell ref="K8856:K8857"/>
    <mergeCell ref="L8856:L8857"/>
    <mergeCell ref="K8876:K8877"/>
    <mergeCell ref="L8876:L8877"/>
    <mergeCell ref="F8878:G8879"/>
    <mergeCell ref="H8878:I8879"/>
    <mergeCell ref="J8878:J8879"/>
    <mergeCell ref="K8878:K8879"/>
    <mergeCell ref="L8878:L8879"/>
    <mergeCell ref="D8875:D8877"/>
    <mergeCell ref="E8875:E8877"/>
    <mergeCell ref="F8875:G8877"/>
    <mergeCell ref="H8875:I8875"/>
    <mergeCell ref="H8876:I8877"/>
    <mergeCell ref="J8876:J8877"/>
    <mergeCell ref="F8872:G8873"/>
    <mergeCell ref="H8872:I8873"/>
    <mergeCell ref="J8872:J8873"/>
    <mergeCell ref="K8872:K8873"/>
    <mergeCell ref="L8872:L8873"/>
    <mergeCell ref="A8874:A8879"/>
    <mergeCell ref="F8874:G8874"/>
    <mergeCell ref="H8874:L8874"/>
    <mergeCell ref="B8875:B8877"/>
    <mergeCell ref="C8875:C8877"/>
    <mergeCell ref="F8869:G8871"/>
    <mergeCell ref="H8869:I8869"/>
    <mergeCell ref="H8870:I8871"/>
    <mergeCell ref="J8870:J8871"/>
    <mergeCell ref="K8870:K8871"/>
    <mergeCell ref="L8870:L8871"/>
    <mergeCell ref="J8866:J8867"/>
    <mergeCell ref="K8866:K8867"/>
    <mergeCell ref="L8866:L8867"/>
    <mergeCell ref="A8868:A8873"/>
    <mergeCell ref="F8868:G8868"/>
    <mergeCell ref="H8868:L8868"/>
    <mergeCell ref="B8869:B8871"/>
    <mergeCell ref="C8869:C8871"/>
    <mergeCell ref="D8869:D8871"/>
    <mergeCell ref="E8869:E8871"/>
    <mergeCell ref="F8889:G8890"/>
    <mergeCell ref="H8889:I8890"/>
    <mergeCell ref="J8889:J8890"/>
    <mergeCell ref="K8889:K8890"/>
    <mergeCell ref="L8889:L8890"/>
    <mergeCell ref="A8891:A8895"/>
    <mergeCell ref="F8891:G8891"/>
    <mergeCell ref="H8891:L8891"/>
    <mergeCell ref="B8892:B8893"/>
    <mergeCell ref="C8892:C8893"/>
    <mergeCell ref="A8886:A8890"/>
    <mergeCell ref="F8886:G8886"/>
    <mergeCell ref="H8886:L8886"/>
    <mergeCell ref="B8887:B8888"/>
    <mergeCell ref="C8887:C8888"/>
    <mergeCell ref="D8887:D8888"/>
    <mergeCell ref="E8887:E8888"/>
    <mergeCell ref="F8887:G8888"/>
    <mergeCell ref="H8887:I8887"/>
    <mergeCell ref="H8888:I8888"/>
    <mergeCell ref="J8882:J8883"/>
    <mergeCell ref="K8882:K8883"/>
    <mergeCell ref="L8882:L8883"/>
    <mergeCell ref="F8884:G8885"/>
    <mergeCell ref="H8884:I8885"/>
    <mergeCell ref="J8884:J8885"/>
    <mergeCell ref="K8884:K8885"/>
    <mergeCell ref="L8884:L8885"/>
    <mergeCell ref="A8880:A8885"/>
    <mergeCell ref="F8880:G8880"/>
    <mergeCell ref="H8880:L8880"/>
    <mergeCell ref="B8881:B8883"/>
    <mergeCell ref="C8881:C8883"/>
    <mergeCell ref="D8881:D8883"/>
    <mergeCell ref="E8881:E8883"/>
    <mergeCell ref="F8881:G8883"/>
    <mergeCell ref="H8881:I8881"/>
    <mergeCell ref="H8882:I8883"/>
    <mergeCell ref="H8902:I8902"/>
    <mergeCell ref="H8903:I8903"/>
    <mergeCell ref="F8904:G8905"/>
    <mergeCell ref="H8904:I8905"/>
    <mergeCell ref="J8904:J8905"/>
    <mergeCell ref="K8904:K8905"/>
    <mergeCell ref="K8899:K8900"/>
    <mergeCell ref="L8899:L8900"/>
    <mergeCell ref="A8901:A8905"/>
    <mergeCell ref="F8901:G8901"/>
    <mergeCell ref="H8901:L8901"/>
    <mergeCell ref="B8902:B8903"/>
    <mergeCell ref="C8902:C8903"/>
    <mergeCell ref="D8902:D8903"/>
    <mergeCell ref="E8902:E8903"/>
    <mergeCell ref="F8902:G8903"/>
    <mergeCell ref="F8897:G8898"/>
    <mergeCell ref="H8897:I8897"/>
    <mergeCell ref="H8898:I8898"/>
    <mergeCell ref="F8899:G8900"/>
    <mergeCell ref="H8899:I8900"/>
    <mergeCell ref="J8899:J8900"/>
    <mergeCell ref="J8894:J8895"/>
    <mergeCell ref="K8894:K8895"/>
    <mergeCell ref="L8894:L8895"/>
    <mergeCell ref="A8896:A8900"/>
    <mergeCell ref="F8896:G8896"/>
    <mergeCell ref="H8896:L8896"/>
    <mergeCell ref="B8897:B8898"/>
    <mergeCell ref="C8897:C8898"/>
    <mergeCell ref="D8897:D8898"/>
    <mergeCell ref="E8897:E8898"/>
    <mergeCell ref="D8892:D8893"/>
    <mergeCell ref="E8892:E8893"/>
    <mergeCell ref="F8892:G8893"/>
    <mergeCell ref="H8892:I8892"/>
    <mergeCell ref="H8893:I8893"/>
    <mergeCell ref="F8894:G8895"/>
    <mergeCell ref="H8894:I8895"/>
    <mergeCell ref="F8914:G8915"/>
    <mergeCell ref="H8914:I8915"/>
    <mergeCell ref="J8914:J8915"/>
    <mergeCell ref="K8914:K8915"/>
    <mergeCell ref="L8914:L8915"/>
    <mergeCell ref="A8916:A8920"/>
    <mergeCell ref="F8916:G8916"/>
    <mergeCell ref="H8916:L8916"/>
    <mergeCell ref="B8917:B8918"/>
    <mergeCell ref="C8917:C8918"/>
    <mergeCell ref="A8911:A8915"/>
    <mergeCell ref="F8911:G8911"/>
    <mergeCell ref="H8911:L8911"/>
    <mergeCell ref="B8912:B8913"/>
    <mergeCell ref="C8912:C8913"/>
    <mergeCell ref="D8912:D8913"/>
    <mergeCell ref="E8912:E8913"/>
    <mergeCell ref="F8912:G8913"/>
    <mergeCell ref="H8912:I8912"/>
    <mergeCell ref="H8913:I8913"/>
    <mergeCell ref="H8908:I8908"/>
    <mergeCell ref="F8909:G8910"/>
    <mergeCell ref="H8909:I8910"/>
    <mergeCell ref="J8909:J8910"/>
    <mergeCell ref="K8909:K8910"/>
    <mergeCell ref="L8909:L8910"/>
    <mergeCell ref="L8904:L8905"/>
    <mergeCell ref="A8906:A8910"/>
    <mergeCell ref="F8906:G8906"/>
    <mergeCell ref="H8906:L8906"/>
    <mergeCell ref="B8907:B8908"/>
    <mergeCell ref="C8907:C8908"/>
    <mergeCell ref="D8907:D8908"/>
    <mergeCell ref="E8907:E8908"/>
    <mergeCell ref="F8907:G8908"/>
    <mergeCell ref="H8907:I8907"/>
    <mergeCell ref="H8927:I8927"/>
    <mergeCell ref="H8928:I8928"/>
    <mergeCell ref="F8929:G8930"/>
    <mergeCell ref="H8929:I8930"/>
    <mergeCell ref="J8929:J8930"/>
    <mergeCell ref="K8929:K8930"/>
    <mergeCell ref="K8924:K8925"/>
    <mergeCell ref="L8924:L8925"/>
    <mergeCell ref="A8926:A8930"/>
    <mergeCell ref="F8926:G8926"/>
    <mergeCell ref="H8926:L8926"/>
    <mergeCell ref="B8927:B8928"/>
    <mergeCell ref="C8927:C8928"/>
    <mergeCell ref="D8927:D8928"/>
    <mergeCell ref="E8927:E8928"/>
    <mergeCell ref="F8927:G8928"/>
    <mergeCell ref="F8922:G8923"/>
    <mergeCell ref="H8922:I8922"/>
    <mergeCell ref="H8923:I8923"/>
    <mergeCell ref="F8924:G8925"/>
    <mergeCell ref="H8924:I8925"/>
    <mergeCell ref="J8924:J8925"/>
    <mergeCell ref="J8919:J8920"/>
    <mergeCell ref="K8919:K8920"/>
    <mergeCell ref="L8919:L8920"/>
    <mergeCell ref="A8921:A8925"/>
    <mergeCell ref="F8921:G8921"/>
    <mergeCell ref="H8921:L8921"/>
    <mergeCell ref="B8922:B8923"/>
    <mergeCell ref="C8922:C8923"/>
    <mergeCell ref="D8922:D8923"/>
    <mergeCell ref="E8922:E8923"/>
    <mergeCell ref="D8917:D8918"/>
    <mergeCell ref="E8917:E8918"/>
    <mergeCell ref="F8917:G8918"/>
    <mergeCell ref="H8917:I8917"/>
    <mergeCell ref="H8918:I8918"/>
    <mergeCell ref="F8919:G8920"/>
    <mergeCell ref="H8919:I8920"/>
    <mergeCell ref="J8938:J8939"/>
    <mergeCell ref="K8938:K8939"/>
    <mergeCell ref="L8938:L8939"/>
    <mergeCell ref="F8940:G8941"/>
    <mergeCell ref="H8940:I8941"/>
    <mergeCell ref="J8940:J8941"/>
    <mergeCell ref="K8940:K8941"/>
    <mergeCell ref="L8940:L8941"/>
    <mergeCell ref="A8936:A8941"/>
    <mergeCell ref="F8936:G8936"/>
    <mergeCell ref="H8936:L8936"/>
    <mergeCell ref="B8937:B8939"/>
    <mergeCell ref="C8937:C8939"/>
    <mergeCell ref="D8937:D8939"/>
    <mergeCell ref="E8937:E8939"/>
    <mergeCell ref="F8937:G8939"/>
    <mergeCell ref="H8937:I8937"/>
    <mergeCell ref="H8938:I8939"/>
    <mergeCell ref="H8933:I8933"/>
    <mergeCell ref="F8934:G8935"/>
    <mergeCell ref="H8934:I8935"/>
    <mergeCell ref="J8934:J8935"/>
    <mergeCell ref="K8934:K8935"/>
    <mergeCell ref="L8934:L8935"/>
    <mergeCell ref="L8929:L8930"/>
    <mergeCell ref="A8931:A8935"/>
    <mergeCell ref="F8931:G8931"/>
    <mergeCell ref="H8931:L8931"/>
    <mergeCell ref="B8932:B8933"/>
    <mergeCell ref="C8932:C8933"/>
    <mergeCell ref="D8932:D8933"/>
    <mergeCell ref="E8932:E8933"/>
    <mergeCell ref="F8932:G8933"/>
    <mergeCell ref="H8932:I8932"/>
    <mergeCell ref="F8953:G8954"/>
    <mergeCell ref="H8953:I8953"/>
    <mergeCell ref="H8954:I8954"/>
    <mergeCell ref="F8955:G8956"/>
    <mergeCell ref="H8955:I8956"/>
    <mergeCell ref="J8955:J8956"/>
    <mergeCell ref="J8950:J8951"/>
    <mergeCell ref="K8950:K8951"/>
    <mergeCell ref="L8950:L8951"/>
    <mergeCell ref="A8952:A8956"/>
    <mergeCell ref="F8952:G8952"/>
    <mergeCell ref="H8952:L8952"/>
    <mergeCell ref="B8953:B8954"/>
    <mergeCell ref="C8953:C8954"/>
    <mergeCell ref="D8953:D8954"/>
    <mergeCell ref="E8953:E8954"/>
    <mergeCell ref="D8948:D8949"/>
    <mergeCell ref="E8948:E8949"/>
    <mergeCell ref="F8948:G8949"/>
    <mergeCell ref="H8948:I8948"/>
    <mergeCell ref="H8949:I8949"/>
    <mergeCell ref="F8950:G8951"/>
    <mergeCell ref="H8950:I8951"/>
    <mergeCell ref="F8945:G8946"/>
    <mergeCell ref="H8945:I8946"/>
    <mergeCell ref="J8945:J8946"/>
    <mergeCell ref="K8945:K8946"/>
    <mergeCell ref="L8945:L8946"/>
    <mergeCell ref="A8947:A8951"/>
    <mergeCell ref="F8947:G8947"/>
    <mergeCell ref="H8947:L8947"/>
    <mergeCell ref="B8948:B8949"/>
    <mergeCell ref="C8948:C8949"/>
    <mergeCell ref="A8942:A8946"/>
    <mergeCell ref="F8942:G8942"/>
    <mergeCell ref="H8942:L8942"/>
    <mergeCell ref="B8943:B8944"/>
    <mergeCell ref="C8943:C8944"/>
    <mergeCell ref="D8943:D8944"/>
    <mergeCell ref="E8943:E8944"/>
    <mergeCell ref="F8943:G8944"/>
    <mergeCell ref="H8943:I8943"/>
    <mergeCell ref="H8944:I8944"/>
    <mergeCell ref="J8965:J8966"/>
    <mergeCell ref="K8965:K8966"/>
    <mergeCell ref="L8965:L8966"/>
    <mergeCell ref="F8967:G8968"/>
    <mergeCell ref="H8967:I8968"/>
    <mergeCell ref="J8967:J8968"/>
    <mergeCell ref="K8967:K8968"/>
    <mergeCell ref="L8967:L8968"/>
    <mergeCell ref="A8963:A8968"/>
    <mergeCell ref="F8963:G8963"/>
    <mergeCell ref="H8963:L8963"/>
    <mergeCell ref="B8964:B8966"/>
    <mergeCell ref="C8964:C8966"/>
    <mergeCell ref="D8964:D8966"/>
    <mergeCell ref="E8964:E8966"/>
    <mergeCell ref="F8964:G8966"/>
    <mergeCell ref="H8964:I8964"/>
    <mergeCell ref="H8965:I8966"/>
    <mergeCell ref="H8958:I8958"/>
    <mergeCell ref="H8959:I8960"/>
    <mergeCell ref="J8959:J8960"/>
    <mergeCell ref="K8959:K8960"/>
    <mergeCell ref="L8959:L8960"/>
    <mergeCell ref="F8961:G8962"/>
    <mergeCell ref="H8961:I8962"/>
    <mergeCell ref="J8961:J8962"/>
    <mergeCell ref="K8961:K8962"/>
    <mergeCell ref="L8961:L8962"/>
    <mergeCell ref="K8955:K8956"/>
    <mergeCell ref="L8955:L8956"/>
    <mergeCell ref="A8957:A8962"/>
    <mergeCell ref="F8957:G8957"/>
    <mergeCell ref="H8957:L8957"/>
    <mergeCell ref="B8958:B8960"/>
    <mergeCell ref="C8958:C8960"/>
    <mergeCell ref="D8958:D8960"/>
    <mergeCell ref="E8958:E8960"/>
    <mergeCell ref="F8958:G8960"/>
    <mergeCell ref="K8976:K8977"/>
    <mergeCell ref="L8976:L8977"/>
    <mergeCell ref="F8978:G8979"/>
    <mergeCell ref="H8978:I8979"/>
    <mergeCell ref="J8978:J8979"/>
    <mergeCell ref="K8978:K8979"/>
    <mergeCell ref="L8978:L8979"/>
    <mergeCell ref="D8975:D8977"/>
    <mergeCell ref="E8975:E8977"/>
    <mergeCell ref="F8975:G8977"/>
    <mergeCell ref="H8975:I8975"/>
    <mergeCell ref="H8976:I8977"/>
    <mergeCell ref="J8976:J8977"/>
    <mergeCell ref="F8972:G8973"/>
    <mergeCell ref="H8972:I8973"/>
    <mergeCell ref="J8972:J8973"/>
    <mergeCell ref="K8972:K8973"/>
    <mergeCell ref="L8972:L8973"/>
    <mergeCell ref="A8974:A8979"/>
    <mergeCell ref="F8974:G8974"/>
    <mergeCell ref="H8974:L8974"/>
    <mergeCell ref="B8975:B8977"/>
    <mergeCell ref="C8975:C8977"/>
    <mergeCell ref="A8969:A8973"/>
    <mergeCell ref="F8969:G8969"/>
    <mergeCell ref="H8969:L8969"/>
    <mergeCell ref="B8970:B8971"/>
    <mergeCell ref="C8970:C8971"/>
    <mergeCell ref="D8970:D8971"/>
    <mergeCell ref="E8970:E8971"/>
    <mergeCell ref="F8970:G8971"/>
    <mergeCell ref="H8970:I8970"/>
    <mergeCell ref="H8971:I8971"/>
    <mergeCell ref="J8988:J8989"/>
    <mergeCell ref="K8988:K8989"/>
    <mergeCell ref="L8988:L8989"/>
    <mergeCell ref="A8990:A8995"/>
    <mergeCell ref="F8990:G8990"/>
    <mergeCell ref="H8990:L8990"/>
    <mergeCell ref="B8991:B8993"/>
    <mergeCell ref="C8991:C8993"/>
    <mergeCell ref="D8991:D8993"/>
    <mergeCell ref="E8991:E8993"/>
    <mergeCell ref="D8986:D8987"/>
    <mergeCell ref="E8986:E8987"/>
    <mergeCell ref="F8986:G8987"/>
    <mergeCell ref="H8986:I8986"/>
    <mergeCell ref="H8987:I8987"/>
    <mergeCell ref="F8988:G8989"/>
    <mergeCell ref="H8988:I8989"/>
    <mergeCell ref="F8983:G8984"/>
    <mergeCell ref="H8983:I8984"/>
    <mergeCell ref="J8983:J8984"/>
    <mergeCell ref="K8983:K8984"/>
    <mergeCell ref="L8983:L8984"/>
    <mergeCell ref="A8985:A8989"/>
    <mergeCell ref="F8985:G8985"/>
    <mergeCell ref="H8985:L8985"/>
    <mergeCell ref="B8986:B8987"/>
    <mergeCell ref="C8986:C8987"/>
    <mergeCell ref="A8980:A8984"/>
    <mergeCell ref="F8980:G8980"/>
    <mergeCell ref="H8980:L8980"/>
    <mergeCell ref="B8981:B8982"/>
    <mergeCell ref="C8981:C8982"/>
    <mergeCell ref="D8981:D8982"/>
    <mergeCell ref="E8981:E8982"/>
    <mergeCell ref="F8981:G8982"/>
    <mergeCell ref="H8981:I8981"/>
    <mergeCell ref="H8982:I8982"/>
    <mergeCell ref="J8999:J9000"/>
    <mergeCell ref="K8999:K9000"/>
    <mergeCell ref="L8999:L9000"/>
    <mergeCell ref="A9001:A9006"/>
    <mergeCell ref="F9001:G9001"/>
    <mergeCell ref="H9001:L9001"/>
    <mergeCell ref="B9002:B9004"/>
    <mergeCell ref="C9002:C9004"/>
    <mergeCell ref="D9002:D9004"/>
    <mergeCell ref="E9002:E9004"/>
    <mergeCell ref="D8997:D8998"/>
    <mergeCell ref="E8997:E8998"/>
    <mergeCell ref="F8997:G8998"/>
    <mergeCell ref="H8997:I8997"/>
    <mergeCell ref="H8998:I8998"/>
    <mergeCell ref="F8999:G9000"/>
    <mergeCell ref="H8999:I9000"/>
    <mergeCell ref="F8994:G8995"/>
    <mergeCell ref="H8994:I8995"/>
    <mergeCell ref="J8994:J8995"/>
    <mergeCell ref="K8994:K8995"/>
    <mergeCell ref="L8994:L8995"/>
    <mergeCell ref="A8996:A9000"/>
    <mergeCell ref="F8996:G8996"/>
    <mergeCell ref="H8996:L8996"/>
    <mergeCell ref="B8997:B8998"/>
    <mergeCell ref="C8997:C8998"/>
    <mergeCell ref="F8991:G8993"/>
    <mergeCell ref="H8991:I8991"/>
    <mergeCell ref="H8992:I8993"/>
    <mergeCell ref="J8992:J8993"/>
    <mergeCell ref="K8992:K8993"/>
    <mergeCell ref="L8992:L8993"/>
    <mergeCell ref="J9010:J9011"/>
    <mergeCell ref="K9010:K9011"/>
    <mergeCell ref="L9010:L9011"/>
    <mergeCell ref="A9012:A9016"/>
    <mergeCell ref="F9012:G9012"/>
    <mergeCell ref="H9012:L9012"/>
    <mergeCell ref="B9013:B9014"/>
    <mergeCell ref="C9013:C9014"/>
    <mergeCell ref="D9013:D9014"/>
    <mergeCell ref="E9013:E9014"/>
    <mergeCell ref="D9008:D9009"/>
    <mergeCell ref="E9008:E9009"/>
    <mergeCell ref="F9008:G9009"/>
    <mergeCell ref="H9008:I9008"/>
    <mergeCell ref="H9009:I9009"/>
    <mergeCell ref="F9010:G9011"/>
    <mergeCell ref="H9010:I9011"/>
    <mergeCell ref="F9005:G9006"/>
    <mergeCell ref="H9005:I9006"/>
    <mergeCell ref="J9005:J9006"/>
    <mergeCell ref="K9005:K9006"/>
    <mergeCell ref="L9005:L9006"/>
    <mergeCell ref="A9007:A9011"/>
    <mergeCell ref="F9007:G9007"/>
    <mergeCell ref="H9007:L9007"/>
    <mergeCell ref="B9008:B9009"/>
    <mergeCell ref="C9008:C9009"/>
    <mergeCell ref="F9002:G9004"/>
    <mergeCell ref="H9002:I9002"/>
    <mergeCell ref="H9003:I9004"/>
    <mergeCell ref="J9003:J9004"/>
    <mergeCell ref="K9003:K9004"/>
    <mergeCell ref="L9003:L9004"/>
    <mergeCell ref="H9024:I9024"/>
    <mergeCell ref="F9025:G9026"/>
    <mergeCell ref="H9025:I9026"/>
    <mergeCell ref="J9025:J9026"/>
    <mergeCell ref="K9025:K9026"/>
    <mergeCell ref="L9025:L9026"/>
    <mergeCell ref="L9020:L9021"/>
    <mergeCell ref="A9022:A9026"/>
    <mergeCell ref="F9022:G9022"/>
    <mergeCell ref="H9022:L9022"/>
    <mergeCell ref="B9023:B9024"/>
    <mergeCell ref="C9023:C9024"/>
    <mergeCell ref="D9023:D9024"/>
    <mergeCell ref="E9023:E9024"/>
    <mergeCell ref="F9023:G9024"/>
    <mergeCell ref="H9023:I9023"/>
    <mergeCell ref="H9018:I9018"/>
    <mergeCell ref="H9019:I9019"/>
    <mergeCell ref="F9020:G9021"/>
    <mergeCell ref="H9020:I9021"/>
    <mergeCell ref="J9020:J9021"/>
    <mergeCell ref="K9020:K9021"/>
    <mergeCell ref="K9015:K9016"/>
    <mergeCell ref="L9015:L9016"/>
    <mergeCell ref="A9017:A9021"/>
    <mergeCell ref="F9017:G9017"/>
    <mergeCell ref="H9017:L9017"/>
    <mergeCell ref="B9018:B9019"/>
    <mergeCell ref="C9018:C9019"/>
    <mergeCell ref="D9018:D9019"/>
    <mergeCell ref="E9018:E9019"/>
    <mergeCell ref="F9018:G9019"/>
    <mergeCell ref="F9013:G9014"/>
    <mergeCell ref="H9013:I9013"/>
    <mergeCell ref="H9014:I9014"/>
    <mergeCell ref="F9015:G9016"/>
    <mergeCell ref="H9015:I9016"/>
    <mergeCell ref="J9015:J9016"/>
    <mergeCell ref="J9035:J9036"/>
    <mergeCell ref="K9035:K9036"/>
    <mergeCell ref="L9035:L9036"/>
    <mergeCell ref="A9037:A9041"/>
    <mergeCell ref="F9037:G9037"/>
    <mergeCell ref="H9037:L9037"/>
    <mergeCell ref="B9038:B9039"/>
    <mergeCell ref="C9038:C9039"/>
    <mergeCell ref="D9038:D9039"/>
    <mergeCell ref="E9038:E9039"/>
    <mergeCell ref="D9033:D9034"/>
    <mergeCell ref="E9033:E9034"/>
    <mergeCell ref="F9033:G9034"/>
    <mergeCell ref="H9033:I9033"/>
    <mergeCell ref="H9034:I9034"/>
    <mergeCell ref="F9035:G9036"/>
    <mergeCell ref="H9035:I9036"/>
    <mergeCell ref="F9030:G9031"/>
    <mergeCell ref="H9030:I9031"/>
    <mergeCell ref="J9030:J9031"/>
    <mergeCell ref="K9030:K9031"/>
    <mergeCell ref="L9030:L9031"/>
    <mergeCell ref="A9032:A9036"/>
    <mergeCell ref="F9032:G9032"/>
    <mergeCell ref="H9032:L9032"/>
    <mergeCell ref="B9033:B9034"/>
    <mergeCell ref="C9033:C9034"/>
    <mergeCell ref="A9027:A9031"/>
    <mergeCell ref="F9027:G9027"/>
    <mergeCell ref="H9027:L9027"/>
    <mergeCell ref="B9028:B9029"/>
    <mergeCell ref="C9028:C9029"/>
    <mergeCell ref="D9028:D9029"/>
    <mergeCell ref="E9028:E9029"/>
    <mergeCell ref="F9028:G9029"/>
    <mergeCell ref="H9028:I9028"/>
    <mergeCell ref="H9029:I9029"/>
    <mergeCell ref="H9049:I9049"/>
    <mergeCell ref="F9050:G9051"/>
    <mergeCell ref="H9050:I9051"/>
    <mergeCell ref="J9050:J9051"/>
    <mergeCell ref="K9050:K9051"/>
    <mergeCell ref="L9050:L9051"/>
    <mergeCell ref="L9045:L9046"/>
    <mergeCell ref="A9047:A9051"/>
    <mergeCell ref="F9047:G9047"/>
    <mergeCell ref="H9047:L9047"/>
    <mergeCell ref="B9048:B9049"/>
    <mergeCell ref="C9048:C9049"/>
    <mergeCell ref="D9048:D9049"/>
    <mergeCell ref="E9048:E9049"/>
    <mergeCell ref="F9048:G9049"/>
    <mergeCell ref="H9048:I9048"/>
    <mergeCell ref="H9043:I9043"/>
    <mergeCell ref="H9044:I9044"/>
    <mergeCell ref="F9045:G9046"/>
    <mergeCell ref="H9045:I9046"/>
    <mergeCell ref="J9045:J9046"/>
    <mergeCell ref="K9045:K9046"/>
    <mergeCell ref="K9040:K9041"/>
    <mergeCell ref="L9040:L9041"/>
    <mergeCell ref="A9042:A9046"/>
    <mergeCell ref="F9042:G9042"/>
    <mergeCell ref="H9042:L9042"/>
    <mergeCell ref="B9043:B9044"/>
    <mergeCell ref="C9043:C9044"/>
    <mergeCell ref="D9043:D9044"/>
    <mergeCell ref="E9043:E9044"/>
    <mergeCell ref="F9043:G9044"/>
    <mergeCell ref="F9038:G9039"/>
    <mergeCell ref="H9038:I9038"/>
    <mergeCell ref="H9039:I9039"/>
    <mergeCell ref="F9040:G9041"/>
    <mergeCell ref="H9040:I9041"/>
    <mergeCell ref="J9040:J9041"/>
    <mergeCell ref="F9063:G9064"/>
    <mergeCell ref="H9063:I9063"/>
    <mergeCell ref="H9064:I9064"/>
    <mergeCell ref="F9065:G9066"/>
    <mergeCell ref="H9065:I9066"/>
    <mergeCell ref="J9065:J9066"/>
    <mergeCell ref="J9060:J9061"/>
    <mergeCell ref="K9060:K9061"/>
    <mergeCell ref="L9060:L9061"/>
    <mergeCell ref="A9062:A9066"/>
    <mergeCell ref="F9062:G9062"/>
    <mergeCell ref="H9062:L9062"/>
    <mergeCell ref="B9063:B9064"/>
    <mergeCell ref="C9063:C9064"/>
    <mergeCell ref="D9063:D9064"/>
    <mergeCell ref="E9063:E9064"/>
    <mergeCell ref="D9058:D9059"/>
    <mergeCell ref="E9058:E9059"/>
    <mergeCell ref="F9058:G9059"/>
    <mergeCell ref="H9058:I9058"/>
    <mergeCell ref="H9059:I9059"/>
    <mergeCell ref="F9060:G9061"/>
    <mergeCell ref="H9060:I9061"/>
    <mergeCell ref="F9055:G9056"/>
    <mergeCell ref="H9055:I9056"/>
    <mergeCell ref="J9055:J9056"/>
    <mergeCell ref="K9055:K9056"/>
    <mergeCell ref="L9055:L9056"/>
    <mergeCell ref="A9057:A9061"/>
    <mergeCell ref="F9057:G9057"/>
    <mergeCell ref="H9057:L9057"/>
    <mergeCell ref="B9058:B9059"/>
    <mergeCell ref="C9058:C9059"/>
    <mergeCell ref="A9052:A9056"/>
    <mergeCell ref="F9052:G9052"/>
    <mergeCell ref="H9052:L9052"/>
    <mergeCell ref="B9053:B9054"/>
    <mergeCell ref="C9053:C9054"/>
    <mergeCell ref="D9053:D9054"/>
    <mergeCell ref="E9053:E9054"/>
    <mergeCell ref="F9053:G9054"/>
    <mergeCell ref="H9053:I9053"/>
    <mergeCell ref="H9054:I9054"/>
    <mergeCell ref="J9075:J9076"/>
    <mergeCell ref="K9075:K9076"/>
    <mergeCell ref="L9075:L9076"/>
    <mergeCell ref="F9077:G9078"/>
    <mergeCell ref="H9077:I9078"/>
    <mergeCell ref="J9077:J9078"/>
    <mergeCell ref="K9077:K9078"/>
    <mergeCell ref="L9077:L9078"/>
    <mergeCell ref="A9073:A9078"/>
    <mergeCell ref="F9073:G9073"/>
    <mergeCell ref="H9073:L9073"/>
    <mergeCell ref="B9074:B9076"/>
    <mergeCell ref="C9074:C9076"/>
    <mergeCell ref="D9074:D9076"/>
    <mergeCell ref="E9074:E9076"/>
    <mergeCell ref="F9074:G9076"/>
    <mergeCell ref="H9074:I9074"/>
    <mergeCell ref="H9075:I9076"/>
    <mergeCell ref="H9068:I9068"/>
    <mergeCell ref="H9069:I9070"/>
    <mergeCell ref="J9069:J9070"/>
    <mergeCell ref="K9069:K9070"/>
    <mergeCell ref="L9069:L9070"/>
    <mergeCell ref="F9071:G9072"/>
    <mergeCell ref="H9071:I9072"/>
    <mergeCell ref="J9071:J9072"/>
    <mergeCell ref="K9071:K9072"/>
    <mergeCell ref="L9071:L9072"/>
    <mergeCell ref="K9065:K9066"/>
    <mergeCell ref="L9065:L9066"/>
    <mergeCell ref="A9067:A9072"/>
    <mergeCell ref="F9067:G9067"/>
    <mergeCell ref="H9067:L9067"/>
    <mergeCell ref="B9068:B9070"/>
    <mergeCell ref="C9068:C9070"/>
    <mergeCell ref="D9068:D9070"/>
    <mergeCell ref="E9068:E9070"/>
    <mergeCell ref="F9068:G9070"/>
    <mergeCell ref="J9087:J9088"/>
    <mergeCell ref="K9087:K9088"/>
    <mergeCell ref="L9087:L9088"/>
    <mergeCell ref="A9089:A9094"/>
    <mergeCell ref="F9089:G9089"/>
    <mergeCell ref="H9089:L9089"/>
    <mergeCell ref="B9090:B9092"/>
    <mergeCell ref="C9090:C9092"/>
    <mergeCell ref="D9090:D9092"/>
    <mergeCell ref="E9090:E9092"/>
    <mergeCell ref="D9085:D9086"/>
    <mergeCell ref="E9085:E9086"/>
    <mergeCell ref="F9085:G9086"/>
    <mergeCell ref="H9085:I9085"/>
    <mergeCell ref="H9086:I9086"/>
    <mergeCell ref="F9087:G9088"/>
    <mergeCell ref="H9087:I9088"/>
    <mergeCell ref="F9082:G9083"/>
    <mergeCell ref="H9082:I9083"/>
    <mergeCell ref="J9082:J9083"/>
    <mergeCell ref="K9082:K9083"/>
    <mergeCell ref="L9082:L9083"/>
    <mergeCell ref="A9084:A9088"/>
    <mergeCell ref="F9084:G9084"/>
    <mergeCell ref="H9084:L9084"/>
    <mergeCell ref="B9085:B9086"/>
    <mergeCell ref="C9085:C9086"/>
    <mergeCell ref="A9079:A9083"/>
    <mergeCell ref="F9079:G9079"/>
    <mergeCell ref="H9079:L9079"/>
    <mergeCell ref="B9080:B9081"/>
    <mergeCell ref="C9080:C9081"/>
    <mergeCell ref="D9080:D9081"/>
    <mergeCell ref="E9080:E9081"/>
    <mergeCell ref="F9080:G9081"/>
    <mergeCell ref="H9080:I9080"/>
    <mergeCell ref="H9081:I9081"/>
    <mergeCell ref="J9098:J9099"/>
    <mergeCell ref="K9098:K9099"/>
    <mergeCell ref="L9098:L9099"/>
    <mergeCell ref="A9100:A9104"/>
    <mergeCell ref="F9100:G9100"/>
    <mergeCell ref="H9100:L9100"/>
    <mergeCell ref="B9101:B9102"/>
    <mergeCell ref="C9101:C9102"/>
    <mergeCell ref="D9101:D9102"/>
    <mergeCell ref="E9101:E9102"/>
    <mergeCell ref="D9096:D9097"/>
    <mergeCell ref="E9096:E9097"/>
    <mergeCell ref="F9096:G9097"/>
    <mergeCell ref="H9096:I9096"/>
    <mergeCell ref="H9097:I9097"/>
    <mergeCell ref="F9098:G9099"/>
    <mergeCell ref="H9098:I9099"/>
    <mergeCell ref="F9093:G9094"/>
    <mergeCell ref="H9093:I9094"/>
    <mergeCell ref="J9093:J9094"/>
    <mergeCell ref="K9093:K9094"/>
    <mergeCell ref="L9093:L9094"/>
    <mergeCell ref="A9095:A9099"/>
    <mergeCell ref="F9095:G9095"/>
    <mergeCell ref="H9095:L9095"/>
    <mergeCell ref="B9096:B9097"/>
    <mergeCell ref="C9096:C9097"/>
    <mergeCell ref="F9090:G9092"/>
    <mergeCell ref="H9090:I9090"/>
    <mergeCell ref="H9091:I9092"/>
    <mergeCell ref="J9091:J9092"/>
    <mergeCell ref="K9091:K9092"/>
    <mergeCell ref="L9091:L9092"/>
    <mergeCell ref="H9112:I9112"/>
    <mergeCell ref="F9113:G9114"/>
    <mergeCell ref="H9113:I9114"/>
    <mergeCell ref="J9113:J9114"/>
    <mergeCell ref="K9113:K9114"/>
    <mergeCell ref="L9113:L9114"/>
    <mergeCell ref="L9108:L9109"/>
    <mergeCell ref="A9110:A9114"/>
    <mergeCell ref="F9110:G9110"/>
    <mergeCell ref="H9110:L9110"/>
    <mergeCell ref="B9111:B9112"/>
    <mergeCell ref="C9111:C9112"/>
    <mergeCell ref="D9111:D9112"/>
    <mergeCell ref="E9111:E9112"/>
    <mergeCell ref="F9111:G9112"/>
    <mergeCell ref="H9111:I9111"/>
    <mergeCell ref="H9106:I9106"/>
    <mergeCell ref="H9107:I9107"/>
    <mergeCell ref="F9108:G9109"/>
    <mergeCell ref="H9108:I9109"/>
    <mergeCell ref="J9108:J9109"/>
    <mergeCell ref="K9108:K9109"/>
    <mergeCell ref="K9103:K9104"/>
    <mergeCell ref="L9103:L9104"/>
    <mergeCell ref="A9105:A9109"/>
    <mergeCell ref="F9105:G9105"/>
    <mergeCell ref="H9105:L9105"/>
    <mergeCell ref="B9106:B9107"/>
    <mergeCell ref="C9106:C9107"/>
    <mergeCell ref="D9106:D9107"/>
    <mergeCell ref="E9106:E9107"/>
    <mergeCell ref="F9106:G9107"/>
    <mergeCell ref="F9101:G9102"/>
    <mergeCell ref="H9101:I9101"/>
    <mergeCell ref="H9102:I9102"/>
    <mergeCell ref="F9103:G9104"/>
    <mergeCell ref="H9103:I9104"/>
    <mergeCell ref="J9103:J9104"/>
    <mergeCell ref="K9122:K9123"/>
    <mergeCell ref="L9122:L9123"/>
    <mergeCell ref="F9124:G9125"/>
    <mergeCell ref="H9124:I9125"/>
    <mergeCell ref="J9124:J9125"/>
    <mergeCell ref="K9124:K9125"/>
    <mergeCell ref="L9124:L9125"/>
    <mergeCell ref="D9121:D9123"/>
    <mergeCell ref="E9121:E9123"/>
    <mergeCell ref="F9121:G9123"/>
    <mergeCell ref="H9121:I9121"/>
    <mergeCell ref="H9122:I9123"/>
    <mergeCell ref="J9122:J9123"/>
    <mergeCell ref="F9118:G9119"/>
    <mergeCell ref="H9118:I9119"/>
    <mergeCell ref="J9118:J9119"/>
    <mergeCell ref="K9118:K9119"/>
    <mergeCell ref="L9118:L9119"/>
    <mergeCell ref="A9120:A9125"/>
    <mergeCell ref="F9120:G9120"/>
    <mergeCell ref="H9120:L9120"/>
    <mergeCell ref="B9121:B9123"/>
    <mergeCell ref="C9121:C9123"/>
    <mergeCell ref="A9115:A9119"/>
    <mergeCell ref="F9115:G9115"/>
    <mergeCell ref="H9115:L9115"/>
    <mergeCell ref="B9116:B9117"/>
    <mergeCell ref="C9116:C9117"/>
    <mergeCell ref="D9116:D9117"/>
    <mergeCell ref="E9116:E9117"/>
    <mergeCell ref="F9116:G9117"/>
    <mergeCell ref="H9116:I9116"/>
    <mergeCell ref="H9117:I9117"/>
    <mergeCell ref="F9137:G9139"/>
    <mergeCell ref="H9137:I9137"/>
    <mergeCell ref="H9138:I9139"/>
    <mergeCell ref="J9138:J9139"/>
    <mergeCell ref="K9138:K9139"/>
    <mergeCell ref="L9138:L9139"/>
    <mergeCell ref="J9134:J9135"/>
    <mergeCell ref="K9134:K9135"/>
    <mergeCell ref="L9134:L9135"/>
    <mergeCell ref="A9136:A9141"/>
    <mergeCell ref="F9136:G9136"/>
    <mergeCell ref="H9136:L9136"/>
    <mergeCell ref="B9137:B9139"/>
    <mergeCell ref="C9137:C9139"/>
    <mergeCell ref="D9137:D9139"/>
    <mergeCell ref="E9137:E9139"/>
    <mergeCell ref="D9132:D9133"/>
    <mergeCell ref="E9132:E9133"/>
    <mergeCell ref="F9132:G9133"/>
    <mergeCell ref="H9132:I9132"/>
    <mergeCell ref="H9133:I9133"/>
    <mergeCell ref="F9134:G9135"/>
    <mergeCell ref="H9134:I9135"/>
    <mergeCell ref="F9129:G9130"/>
    <mergeCell ref="H9129:I9130"/>
    <mergeCell ref="J9129:J9130"/>
    <mergeCell ref="K9129:K9130"/>
    <mergeCell ref="L9129:L9130"/>
    <mergeCell ref="A9131:A9135"/>
    <mergeCell ref="F9131:G9131"/>
    <mergeCell ref="H9131:L9131"/>
    <mergeCell ref="B9132:B9133"/>
    <mergeCell ref="C9132:C9133"/>
    <mergeCell ref="A9126:A9130"/>
    <mergeCell ref="F9126:G9126"/>
    <mergeCell ref="H9126:L9126"/>
    <mergeCell ref="B9127:B9128"/>
    <mergeCell ref="C9127:C9128"/>
    <mergeCell ref="D9127:D9128"/>
    <mergeCell ref="E9127:E9128"/>
    <mergeCell ref="F9127:G9128"/>
    <mergeCell ref="H9127:I9127"/>
    <mergeCell ref="H9128:I9128"/>
    <mergeCell ref="J9150:J9151"/>
    <mergeCell ref="K9150:K9151"/>
    <mergeCell ref="L9150:L9151"/>
    <mergeCell ref="F9152:G9153"/>
    <mergeCell ref="H9152:I9153"/>
    <mergeCell ref="J9152:J9153"/>
    <mergeCell ref="K9152:K9153"/>
    <mergeCell ref="L9152:L9153"/>
    <mergeCell ref="A9148:A9153"/>
    <mergeCell ref="F9148:G9148"/>
    <mergeCell ref="H9148:L9148"/>
    <mergeCell ref="B9149:B9151"/>
    <mergeCell ref="C9149:C9151"/>
    <mergeCell ref="D9149:D9151"/>
    <mergeCell ref="E9149:E9151"/>
    <mergeCell ref="F9149:G9151"/>
    <mergeCell ref="H9149:I9149"/>
    <mergeCell ref="H9150:I9151"/>
    <mergeCell ref="K9144:K9145"/>
    <mergeCell ref="L9144:L9145"/>
    <mergeCell ref="F9146:G9147"/>
    <mergeCell ref="H9146:I9147"/>
    <mergeCell ref="J9146:J9147"/>
    <mergeCell ref="K9146:K9147"/>
    <mergeCell ref="L9146:L9147"/>
    <mergeCell ref="D9143:D9145"/>
    <mergeCell ref="E9143:E9145"/>
    <mergeCell ref="F9143:G9145"/>
    <mergeCell ref="H9143:I9143"/>
    <mergeCell ref="H9144:I9145"/>
    <mergeCell ref="J9144:J9145"/>
    <mergeCell ref="F9140:G9141"/>
    <mergeCell ref="H9140:I9141"/>
    <mergeCell ref="J9140:J9141"/>
    <mergeCell ref="K9140:K9141"/>
    <mergeCell ref="L9140:L9141"/>
    <mergeCell ref="A9142:A9147"/>
    <mergeCell ref="F9142:G9142"/>
    <mergeCell ref="H9142:L9142"/>
    <mergeCell ref="B9143:B9145"/>
    <mergeCell ref="C9143:C9145"/>
    <mergeCell ref="K9161:K9162"/>
    <mergeCell ref="L9161:L9162"/>
    <mergeCell ref="F9163:G9164"/>
    <mergeCell ref="H9163:I9164"/>
    <mergeCell ref="J9163:J9164"/>
    <mergeCell ref="K9163:K9164"/>
    <mergeCell ref="L9163:L9164"/>
    <mergeCell ref="D9160:D9162"/>
    <mergeCell ref="E9160:E9162"/>
    <mergeCell ref="F9160:G9162"/>
    <mergeCell ref="H9160:I9160"/>
    <mergeCell ref="H9161:I9162"/>
    <mergeCell ref="J9161:J9162"/>
    <mergeCell ref="F9157:G9158"/>
    <mergeCell ref="H9157:I9158"/>
    <mergeCell ref="J9157:J9158"/>
    <mergeCell ref="K9157:K9158"/>
    <mergeCell ref="L9157:L9158"/>
    <mergeCell ref="A9159:A9164"/>
    <mergeCell ref="F9159:G9159"/>
    <mergeCell ref="H9159:L9159"/>
    <mergeCell ref="B9160:B9162"/>
    <mergeCell ref="C9160:C9162"/>
    <mergeCell ref="A9154:A9158"/>
    <mergeCell ref="F9154:G9154"/>
    <mergeCell ref="H9154:L9154"/>
    <mergeCell ref="B9155:B9156"/>
    <mergeCell ref="C9155:C9156"/>
    <mergeCell ref="D9155:D9156"/>
    <mergeCell ref="E9155:E9156"/>
    <mergeCell ref="F9155:G9156"/>
    <mergeCell ref="H9155:I9155"/>
    <mergeCell ref="H9156:I9156"/>
    <mergeCell ref="J9173:J9174"/>
    <mergeCell ref="K9173:K9174"/>
    <mergeCell ref="L9173:L9174"/>
    <mergeCell ref="A9175:A9179"/>
    <mergeCell ref="F9175:G9175"/>
    <mergeCell ref="H9175:L9175"/>
    <mergeCell ref="B9176:B9177"/>
    <mergeCell ref="C9176:C9177"/>
    <mergeCell ref="D9176:D9177"/>
    <mergeCell ref="E9176:E9177"/>
    <mergeCell ref="D9171:D9172"/>
    <mergeCell ref="E9171:E9172"/>
    <mergeCell ref="F9171:G9172"/>
    <mergeCell ref="H9171:I9171"/>
    <mergeCell ref="H9172:I9172"/>
    <mergeCell ref="F9173:G9174"/>
    <mergeCell ref="H9173:I9174"/>
    <mergeCell ref="F9168:G9169"/>
    <mergeCell ref="H9168:I9169"/>
    <mergeCell ref="J9168:J9169"/>
    <mergeCell ref="K9168:K9169"/>
    <mergeCell ref="L9168:L9169"/>
    <mergeCell ref="A9170:A9174"/>
    <mergeCell ref="F9170:G9170"/>
    <mergeCell ref="H9170:L9170"/>
    <mergeCell ref="B9171:B9172"/>
    <mergeCell ref="C9171:C9172"/>
    <mergeCell ref="A9165:A9169"/>
    <mergeCell ref="F9165:G9165"/>
    <mergeCell ref="H9165:L9165"/>
    <mergeCell ref="B9166:B9167"/>
    <mergeCell ref="C9166:C9167"/>
    <mergeCell ref="D9166:D9167"/>
    <mergeCell ref="E9166:E9167"/>
    <mergeCell ref="F9166:G9167"/>
    <mergeCell ref="H9166:I9166"/>
    <mergeCell ref="H9167:I9167"/>
    <mergeCell ref="H9187:I9187"/>
    <mergeCell ref="F9188:G9189"/>
    <mergeCell ref="H9188:I9189"/>
    <mergeCell ref="J9188:J9189"/>
    <mergeCell ref="K9188:K9189"/>
    <mergeCell ref="L9188:L9189"/>
    <mergeCell ref="L9183:L9184"/>
    <mergeCell ref="A9185:A9189"/>
    <mergeCell ref="F9185:G9185"/>
    <mergeCell ref="H9185:L9185"/>
    <mergeCell ref="B9186:B9187"/>
    <mergeCell ref="C9186:C9187"/>
    <mergeCell ref="D9186:D9187"/>
    <mergeCell ref="E9186:E9187"/>
    <mergeCell ref="F9186:G9187"/>
    <mergeCell ref="H9186:I9186"/>
    <mergeCell ref="H9181:I9181"/>
    <mergeCell ref="H9182:I9182"/>
    <mergeCell ref="F9183:G9184"/>
    <mergeCell ref="H9183:I9184"/>
    <mergeCell ref="J9183:J9184"/>
    <mergeCell ref="K9183:K9184"/>
    <mergeCell ref="K9178:K9179"/>
    <mergeCell ref="L9178:L9179"/>
    <mergeCell ref="A9180:A9184"/>
    <mergeCell ref="F9180:G9180"/>
    <mergeCell ref="H9180:L9180"/>
    <mergeCell ref="B9181:B9182"/>
    <mergeCell ref="C9181:C9182"/>
    <mergeCell ref="D9181:D9182"/>
    <mergeCell ref="E9181:E9182"/>
    <mergeCell ref="F9181:G9182"/>
    <mergeCell ref="F9176:G9177"/>
    <mergeCell ref="H9176:I9176"/>
    <mergeCell ref="H9177:I9177"/>
    <mergeCell ref="F9178:G9179"/>
    <mergeCell ref="H9178:I9179"/>
    <mergeCell ref="J9178:J9179"/>
    <mergeCell ref="J9198:J9199"/>
    <mergeCell ref="K9198:K9199"/>
    <mergeCell ref="L9198:L9199"/>
    <mergeCell ref="A9200:A9204"/>
    <mergeCell ref="F9200:G9200"/>
    <mergeCell ref="H9200:L9200"/>
    <mergeCell ref="B9201:B9202"/>
    <mergeCell ref="C9201:C9202"/>
    <mergeCell ref="D9201:D9202"/>
    <mergeCell ref="E9201:E9202"/>
    <mergeCell ref="D9196:D9197"/>
    <mergeCell ref="E9196:E9197"/>
    <mergeCell ref="F9196:G9197"/>
    <mergeCell ref="H9196:I9196"/>
    <mergeCell ref="H9197:I9197"/>
    <mergeCell ref="F9198:G9199"/>
    <mergeCell ref="H9198:I9199"/>
    <mergeCell ref="F9193:G9194"/>
    <mergeCell ref="H9193:I9194"/>
    <mergeCell ref="J9193:J9194"/>
    <mergeCell ref="K9193:K9194"/>
    <mergeCell ref="L9193:L9194"/>
    <mergeCell ref="A9195:A9199"/>
    <mergeCell ref="F9195:G9195"/>
    <mergeCell ref="H9195:L9195"/>
    <mergeCell ref="B9196:B9197"/>
    <mergeCell ref="C9196:C9197"/>
    <mergeCell ref="A9190:A9194"/>
    <mergeCell ref="F9190:G9190"/>
    <mergeCell ref="H9190:L9190"/>
    <mergeCell ref="B9191:B9192"/>
    <mergeCell ref="C9191:C9192"/>
    <mergeCell ref="D9191:D9192"/>
    <mergeCell ref="E9191:E9192"/>
    <mergeCell ref="F9191:G9192"/>
    <mergeCell ref="H9191:I9191"/>
    <mergeCell ref="H9192:I9192"/>
    <mergeCell ref="H9212:I9212"/>
    <mergeCell ref="F9213:G9214"/>
    <mergeCell ref="H9213:I9214"/>
    <mergeCell ref="J9213:J9214"/>
    <mergeCell ref="K9213:K9214"/>
    <mergeCell ref="L9213:L9214"/>
    <mergeCell ref="L9208:L9209"/>
    <mergeCell ref="A9210:A9214"/>
    <mergeCell ref="F9210:G9210"/>
    <mergeCell ref="H9210:L9210"/>
    <mergeCell ref="B9211:B9212"/>
    <mergeCell ref="C9211:C9212"/>
    <mergeCell ref="D9211:D9212"/>
    <mergeCell ref="E9211:E9212"/>
    <mergeCell ref="F9211:G9212"/>
    <mergeCell ref="H9211:I9211"/>
    <mergeCell ref="H9206:I9206"/>
    <mergeCell ref="H9207:I9207"/>
    <mergeCell ref="F9208:G9209"/>
    <mergeCell ref="H9208:I9209"/>
    <mergeCell ref="J9208:J9209"/>
    <mergeCell ref="K9208:K9209"/>
    <mergeCell ref="K9203:K9204"/>
    <mergeCell ref="L9203:L9204"/>
    <mergeCell ref="A9205:A9209"/>
    <mergeCell ref="F9205:G9205"/>
    <mergeCell ref="H9205:L9205"/>
    <mergeCell ref="B9206:B9207"/>
    <mergeCell ref="C9206:C9207"/>
    <mergeCell ref="D9206:D9207"/>
    <mergeCell ref="E9206:E9207"/>
    <mergeCell ref="F9206:G9207"/>
    <mergeCell ref="F9201:G9202"/>
    <mergeCell ref="H9201:I9201"/>
    <mergeCell ref="H9202:I9202"/>
    <mergeCell ref="F9203:G9204"/>
    <mergeCell ref="H9203:I9204"/>
    <mergeCell ref="J9203:J9204"/>
    <mergeCell ref="K9222:K9223"/>
    <mergeCell ref="L9222:L9223"/>
    <mergeCell ref="F9224:G9225"/>
    <mergeCell ref="H9224:I9225"/>
    <mergeCell ref="J9224:J9225"/>
    <mergeCell ref="K9224:K9225"/>
    <mergeCell ref="L9224:L9225"/>
    <mergeCell ref="D9221:D9223"/>
    <mergeCell ref="E9221:E9223"/>
    <mergeCell ref="F9221:G9223"/>
    <mergeCell ref="H9221:I9221"/>
    <mergeCell ref="H9222:I9223"/>
    <mergeCell ref="J9222:J9223"/>
    <mergeCell ref="F9218:G9219"/>
    <mergeCell ref="H9218:I9219"/>
    <mergeCell ref="J9218:J9219"/>
    <mergeCell ref="K9218:K9219"/>
    <mergeCell ref="L9218:L9219"/>
    <mergeCell ref="A9220:A9225"/>
    <mergeCell ref="F9220:G9220"/>
    <mergeCell ref="H9220:L9220"/>
    <mergeCell ref="B9221:B9223"/>
    <mergeCell ref="C9221:C9223"/>
    <mergeCell ref="A9215:A9219"/>
    <mergeCell ref="F9215:G9215"/>
    <mergeCell ref="H9215:L9215"/>
    <mergeCell ref="B9216:B9217"/>
    <mergeCell ref="C9216:C9217"/>
    <mergeCell ref="D9216:D9217"/>
    <mergeCell ref="E9216:E9217"/>
    <mergeCell ref="F9216:G9217"/>
    <mergeCell ref="H9216:I9216"/>
    <mergeCell ref="H9217:I9217"/>
    <mergeCell ref="K9233:K9234"/>
    <mergeCell ref="L9233:L9234"/>
    <mergeCell ref="F9235:G9236"/>
    <mergeCell ref="H9235:I9236"/>
    <mergeCell ref="J9235:J9236"/>
    <mergeCell ref="K9235:K9236"/>
    <mergeCell ref="L9235:L9236"/>
    <mergeCell ref="D9232:D9234"/>
    <mergeCell ref="E9232:E9234"/>
    <mergeCell ref="F9232:G9234"/>
    <mergeCell ref="H9232:I9232"/>
    <mergeCell ref="H9233:I9234"/>
    <mergeCell ref="J9233:J9234"/>
    <mergeCell ref="F9229:G9230"/>
    <mergeCell ref="H9229:I9230"/>
    <mergeCell ref="J9229:J9230"/>
    <mergeCell ref="K9229:K9230"/>
    <mergeCell ref="L9229:L9230"/>
    <mergeCell ref="A9231:A9236"/>
    <mergeCell ref="F9231:G9231"/>
    <mergeCell ref="H9231:L9231"/>
    <mergeCell ref="B9232:B9234"/>
    <mergeCell ref="C9232:C9234"/>
    <mergeCell ref="A9226:A9230"/>
    <mergeCell ref="F9226:G9226"/>
    <mergeCell ref="H9226:L9226"/>
    <mergeCell ref="B9227:B9228"/>
    <mergeCell ref="C9227:C9228"/>
    <mergeCell ref="D9227:D9228"/>
    <mergeCell ref="E9227:E9228"/>
    <mergeCell ref="F9227:G9228"/>
    <mergeCell ref="H9227:I9227"/>
    <mergeCell ref="H9228:I9228"/>
    <mergeCell ref="J9250:J9251"/>
    <mergeCell ref="K9250:K9251"/>
    <mergeCell ref="L9250:L9251"/>
    <mergeCell ref="F9252:G9253"/>
    <mergeCell ref="H9252:I9253"/>
    <mergeCell ref="J9252:J9253"/>
    <mergeCell ref="K9252:K9253"/>
    <mergeCell ref="L9252:L9253"/>
    <mergeCell ref="A9248:A9253"/>
    <mergeCell ref="F9248:G9248"/>
    <mergeCell ref="H9248:L9248"/>
    <mergeCell ref="B9249:B9251"/>
    <mergeCell ref="C9249:C9251"/>
    <mergeCell ref="D9249:D9251"/>
    <mergeCell ref="E9249:E9251"/>
    <mergeCell ref="F9249:G9251"/>
    <mergeCell ref="H9249:I9249"/>
    <mergeCell ref="H9250:I9251"/>
    <mergeCell ref="K9244:K9245"/>
    <mergeCell ref="L9244:L9245"/>
    <mergeCell ref="F9246:G9247"/>
    <mergeCell ref="H9246:I9247"/>
    <mergeCell ref="J9246:J9247"/>
    <mergeCell ref="K9246:K9247"/>
    <mergeCell ref="L9246:L9247"/>
    <mergeCell ref="D9243:D9245"/>
    <mergeCell ref="E9243:E9245"/>
    <mergeCell ref="F9243:G9245"/>
    <mergeCell ref="H9243:I9243"/>
    <mergeCell ref="H9244:I9245"/>
    <mergeCell ref="J9244:J9245"/>
    <mergeCell ref="F9240:G9241"/>
    <mergeCell ref="H9240:I9241"/>
    <mergeCell ref="J9240:J9241"/>
    <mergeCell ref="K9240:K9241"/>
    <mergeCell ref="L9240:L9241"/>
    <mergeCell ref="A9242:A9247"/>
    <mergeCell ref="F9242:G9242"/>
    <mergeCell ref="H9242:L9242"/>
    <mergeCell ref="B9243:B9245"/>
    <mergeCell ref="C9243:C9245"/>
    <mergeCell ref="A9237:A9241"/>
    <mergeCell ref="F9237:G9237"/>
    <mergeCell ref="H9237:L9237"/>
    <mergeCell ref="B9238:B9239"/>
    <mergeCell ref="C9238:C9239"/>
    <mergeCell ref="D9238:D9239"/>
    <mergeCell ref="E9238:E9239"/>
    <mergeCell ref="F9238:G9239"/>
    <mergeCell ref="H9238:I9238"/>
    <mergeCell ref="H9239:I9239"/>
    <mergeCell ref="F9263:G9264"/>
    <mergeCell ref="H9263:I9264"/>
    <mergeCell ref="J9263:J9264"/>
    <mergeCell ref="K9263:K9264"/>
    <mergeCell ref="L9263:L9264"/>
    <mergeCell ref="A9265:A9270"/>
    <mergeCell ref="F9265:G9265"/>
    <mergeCell ref="H9265:L9265"/>
    <mergeCell ref="B9266:B9268"/>
    <mergeCell ref="C9266:C9268"/>
    <mergeCell ref="A9260:A9264"/>
    <mergeCell ref="F9260:G9260"/>
    <mergeCell ref="H9260:L9260"/>
    <mergeCell ref="B9261:B9262"/>
    <mergeCell ref="C9261:C9262"/>
    <mergeCell ref="D9261:D9262"/>
    <mergeCell ref="E9261:E9262"/>
    <mergeCell ref="F9261:G9262"/>
    <mergeCell ref="H9261:I9261"/>
    <mergeCell ref="H9262:I9262"/>
    <mergeCell ref="J9256:J9257"/>
    <mergeCell ref="K9256:K9257"/>
    <mergeCell ref="L9256:L9257"/>
    <mergeCell ref="F9258:G9259"/>
    <mergeCell ref="H9258:I9259"/>
    <mergeCell ref="J9258:J9259"/>
    <mergeCell ref="K9258:K9259"/>
    <mergeCell ref="L9258:L9259"/>
    <mergeCell ref="A9254:A9259"/>
    <mergeCell ref="F9254:G9254"/>
    <mergeCell ref="H9254:L9254"/>
    <mergeCell ref="B9255:B9257"/>
    <mergeCell ref="C9255:C9257"/>
    <mergeCell ref="D9255:D9257"/>
    <mergeCell ref="E9255:E9257"/>
    <mergeCell ref="F9255:G9257"/>
    <mergeCell ref="H9255:I9255"/>
    <mergeCell ref="H9256:I9257"/>
    <mergeCell ref="D9277:D9278"/>
    <mergeCell ref="E9277:E9278"/>
    <mergeCell ref="F9277:G9278"/>
    <mergeCell ref="H9277:I9277"/>
    <mergeCell ref="H9278:I9278"/>
    <mergeCell ref="F9279:G9280"/>
    <mergeCell ref="H9279:I9280"/>
    <mergeCell ref="F9274:G9275"/>
    <mergeCell ref="H9274:I9275"/>
    <mergeCell ref="J9274:J9275"/>
    <mergeCell ref="K9274:K9275"/>
    <mergeCell ref="L9274:L9275"/>
    <mergeCell ref="A9276:A9280"/>
    <mergeCell ref="F9276:G9276"/>
    <mergeCell ref="H9276:L9276"/>
    <mergeCell ref="B9277:B9278"/>
    <mergeCell ref="C9277:C9278"/>
    <mergeCell ref="A9271:A9275"/>
    <mergeCell ref="F9271:G9271"/>
    <mergeCell ref="H9271:L9271"/>
    <mergeCell ref="B9272:B9273"/>
    <mergeCell ref="C9272:C9273"/>
    <mergeCell ref="D9272:D9273"/>
    <mergeCell ref="E9272:E9273"/>
    <mergeCell ref="F9272:G9273"/>
    <mergeCell ref="H9272:I9272"/>
    <mergeCell ref="H9273:I9273"/>
    <mergeCell ref="K9267:K9268"/>
    <mergeCell ref="L9267:L9268"/>
    <mergeCell ref="F9269:G9270"/>
    <mergeCell ref="H9269:I9270"/>
    <mergeCell ref="J9269:J9270"/>
    <mergeCell ref="K9269:K9270"/>
    <mergeCell ref="L9269:L9270"/>
    <mergeCell ref="D9266:D9268"/>
    <mergeCell ref="E9266:E9268"/>
    <mergeCell ref="F9266:G9268"/>
    <mergeCell ref="H9266:I9266"/>
    <mergeCell ref="H9267:I9268"/>
    <mergeCell ref="J9267:J9268"/>
    <mergeCell ref="L9289:L9290"/>
    <mergeCell ref="A9291:A9296"/>
    <mergeCell ref="F9291:G9291"/>
    <mergeCell ref="H9291:L9291"/>
    <mergeCell ref="B9292:B9294"/>
    <mergeCell ref="C9292:C9294"/>
    <mergeCell ref="D9292:D9294"/>
    <mergeCell ref="E9292:E9294"/>
    <mergeCell ref="F9292:G9294"/>
    <mergeCell ref="H9292:I9292"/>
    <mergeCell ref="H9287:I9287"/>
    <mergeCell ref="H9288:I9288"/>
    <mergeCell ref="F9289:G9290"/>
    <mergeCell ref="H9289:I9290"/>
    <mergeCell ref="J9289:J9290"/>
    <mergeCell ref="K9289:K9290"/>
    <mergeCell ref="K9284:K9285"/>
    <mergeCell ref="L9284:L9285"/>
    <mergeCell ref="A9286:A9290"/>
    <mergeCell ref="F9286:G9286"/>
    <mergeCell ref="H9286:L9286"/>
    <mergeCell ref="B9287:B9288"/>
    <mergeCell ref="C9287:C9288"/>
    <mergeCell ref="D9287:D9288"/>
    <mergeCell ref="E9287:E9288"/>
    <mergeCell ref="F9287:G9288"/>
    <mergeCell ref="F9282:G9283"/>
    <mergeCell ref="H9282:I9282"/>
    <mergeCell ref="H9283:I9283"/>
    <mergeCell ref="F9284:G9285"/>
    <mergeCell ref="H9284:I9285"/>
    <mergeCell ref="J9284:J9285"/>
    <mergeCell ref="J9279:J9280"/>
    <mergeCell ref="K9279:K9280"/>
    <mergeCell ref="L9279:L9280"/>
    <mergeCell ref="A9281:A9285"/>
    <mergeCell ref="F9281:G9281"/>
    <mergeCell ref="H9281:L9281"/>
    <mergeCell ref="B9282:B9283"/>
    <mergeCell ref="C9282:C9283"/>
    <mergeCell ref="D9282:D9283"/>
    <mergeCell ref="E9282:E9283"/>
    <mergeCell ref="D9303:D9304"/>
    <mergeCell ref="E9303:E9304"/>
    <mergeCell ref="F9303:G9304"/>
    <mergeCell ref="H9303:I9303"/>
    <mergeCell ref="H9304:I9304"/>
    <mergeCell ref="F9305:G9306"/>
    <mergeCell ref="H9305:I9306"/>
    <mergeCell ref="F9300:G9301"/>
    <mergeCell ref="H9300:I9301"/>
    <mergeCell ref="J9300:J9301"/>
    <mergeCell ref="K9300:K9301"/>
    <mergeCell ref="L9300:L9301"/>
    <mergeCell ref="A9302:A9306"/>
    <mergeCell ref="F9302:G9302"/>
    <mergeCell ref="H9302:L9302"/>
    <mergeCell ref="B9303:B9304"/>
    <mergeCell ref="C9303:C9304"/>
    <mergeCell ref="A9297:A9301"/>
    <mergeCell ref="F9297:G9297"/>
    <mergeCell ref="H9297:L9297"/>
    <mergeCell ref="B9298:B9299"/>
    <mergeCell ref="C9298:C9299"/>
    <mergeCell ref="D9298:D9299"/>
    <mergeCell ref="E9298:E9299"/>
    <mergeCell ref="F9298:G9299"/>
    <mergeCell ref="H9298:I9298"/>
    <mergeCell ref="H9299:I9299"/>
    <mergeCell ref="H9293:I9294"/>
    <mergeCell ref="J9293:J9294"/>
    <mergeCell ref="K9293:K9294"/>
    <mergeCell ref="L9293:L9294"/>
    <mergeCell ref="F9295:G9296"/>
    <mergeCell ref="H9295:I9296"/>
    <mergeCell ref="J9295:J9296"/>
    <mergeCell ref="K9295:K9296"/>
    <mergeCell ref="L9295:L9296"/>
    <mergeCell ref="L9315:L9316"/>
    <mergeCell ref="A9317:A9321"/>
    <mergeCell ref="F9317:G9317"/>
    <mergeCell ref="H9317:L9317"/>
    <mergeCell ref="B9318:B9319"/>
    <mergeCell ref="C9318:C9319"/>
    <mergeCell ref="D9318:D9319"/>
    <mergeCell ref="E9318:E9319"/>
    <mergeCell ref="F9318:G9319"/>
    <mergeCell ref="H9318:I9318"/>
    <mergeCell ref="H9313:I9313"/>
    <mergeCell ref="H9314:I9314"/>
    <mergeCell ref="F9315:G9316"/>
    <mergeCell ref="H9315:I9316"/>
    <mergeCell ref="J9315:J9316"/>
    <mergeCell ref="K9315:K9316"/>
    <mergeCell ref="K9310:K9311"/>
    <mergeCell ref="L9310:L9311"/>
    <mergeCell ref="A9312:A9316"/>
    <mergeCell ref="F9312:G9312"/>
    <mergeCell ref="H9312:L9312"/>
    <mergeCell ref="B9313:B9314"/>
    <mergeCell ref="C9313:C9314"/>
    <mergeCell ref="D9313:D9314"/>
    <mergeCell ref="E9313:E9314"/>
    <mergeCell ref="F9313:G9314"/>
    <mergeCell ref="F9308:G9309"/>
    <mergeCell ref="H9308:I9308"/>
    <mergeCell ref="H9309:I9309"/>
    <mergeCell ref="F9310:G9311"/>
    <mergeCell ref="H9310:I9311"/>
    <mergeCell ref="J9310:J9311"/>
    <mergeCell ref="J9305:J9306"/>
    <mergeCell ref="K9305:K9306"/>
    <mergeCell ref="L9305:L9306"/>
    <mergeCell ref="A9307:A9311"/>
    <mergeCell ref="F9307:G9307"/>
    <mergeCell ref="H9307:L9307"/>
    <mergeCell ref="B9308:B9309"/>
    <mergeCell ref="C9308:C9309"/>
    <mergeCell ref="D9308:D9309"/>
    <mergeCell ref="E9308:E9309"/>
    <mergeCell ref="D9328:D9329"/>
    <mergeCell ref="E9328:E9329"/>
    <mergeCell ref="F9328:G9329"/>
    <mergeCell ref="H9328:I9328"/>
    <mergeCell ref="H9329:I9329"/>
    <mergeCell ref="F9330:G9331"/>
    <mergeCell ref="H9330:I9331"/>
    <mergeCell ref="F9325:G9326"/>
    <mergeCell ref="H9325:I9326"/>
    <mergeCell ref="J9325:J9326"/>
    <mergeCell ref="K9325:K9326"/>
    <mergeCell ref="L9325:L9326"/>
    <mergeCell ref="A9327:A9331"/>
    <mergeCell ref="F9327:G9327"/>
    <mergeCell ref="H9327:L9327"/>
    <mergeCell ref="B9328:B9329"/>
    <mergeCell ref="C9328:C9329"/>
    <mergeCell ref="A9322:A9326"/>
    <mergeCell ref="F9322:G9322"/>
    <mergeCell ref="H9322:L9322"/>
    <mergeCell ref="B9323:B9324"/>
    <mergeCell ref="C9323:C9324"/>
    <mergeCell ref="D9323:D9324"/>
    <mergeCell ref="E9323:E9324"/>
    <mergeCell ref="F9323:G9324"/>
    <mergeCell ref="H9323:I9323"/>
    <mergeCell ref="H9324:I9324"/>
    <mergeCell ref="H9319:I9319"/>
    <mergeCell ref="F9320:G9321"/>
    <mergeCell ref="H9320:I9321"/>
    <mergeCell ref="J9320:J9321"/>
    <mergeCell ref="K9320:K9321"/>
    <mergeCell ref="L9320:L9321"/>
    <mergeCell ref="L9340:L9341"/>
    <mergeCell ref="A9342:A9346"/>
    <mergeCell ref="F9342:G9342"/>
    <mergeCell ref="H9342:L9342"/>
    <mergeCell ref="B9343:B9344"/>
    <mergeCell ref="C9343:C9344"/>
    <mergeCell ref="D9343:D9344"/>
    <mergeCell ref="E9343:E9344"/>
    <mergeCell ref="F9343:G9344"/>
    <mergeCell ref="H9343:I9343"/>
    <mergeCell ref="H9338:I9338"/>
    <mergeCell ref="H9339:I9339"/>
    <mergeCell ref="F9340:G9341"/>
    <mergeCell ref="H9340:I9341"/>
    <mergeCell ref="J9340:J9341"/>
    <mergeCell ref="K9340:K9341"/>
    <mergeCell ref="K9335:K9336"/>
    <mergeCell ref="L9335:L9336"/>
    <mergeCell ref="A9337:A9341"/>
    <mergeCell ref="F9337:G9337"/>
    <mergeCell ref="H9337:L9337"/>
    <mergeCell ref="B9338:B9339"/>
    <mergeCell ref="C9338:C9339"/>
    <mergeCell ref="D9338:D9339"/>
    <mergeCell ref="E9338:E9339"/>
    <mergeCell ref="F9338:G9339"/>
    <mergeCell ref="F9333:G9334"/>
    <mergeCell ref="H9333:I9333"/>
    <mergeCell ref="H9334:I9334"/>
    <mergeCell ref="F9335:G9336"/>
    <mergeCell ref="H9335:I9336"/>
    <mergeCell ref="J9335:J9336"/>
    <mergeCell ref="J9330:J9331"/>
    <mergeCell ref="K9330:K9331"/>
    <mergeCell ref="L9330:L9331"/>
    <mergeCell ref="A9332:A9336"/>
    <mergeCell ref="F9332:G9332"/>
    <mergeCell ref="H9332:L9332"/>
    <mergeCell ref="B9333:B9334"/>
    <mergeCell ref="C9333:C9334"/>
    <mergeCell ref="D9333:D9334"/>
    <mergeCell ref="E9333:E9334"/>
    <mergeCell ref="D9353:D9354"/>
    <mergeCell ref="E9353:E9354"/>
    <mergeCell ref="F9353:G9354"/>
    <mergeCell ref="H9353:I9353"/>
    <mergeCell ref="H9354:I9354"/>
    <mergeCell ref="F9355:G9356"/>
    <mergeCell ref="H9355:I9356"/>
    <mergeCell ref="F9350:G9351"/>
    <mergeCell ref="H9350:I9351"/>
    <mergeCell ref="J9350:J9351"/>
    <mergeCell ref="K9350:K9351"/>
    <mergeCell ref="L9350:L9351"/>
    <mergeCell ref="A9352:A9356"/>
    <mergeCell ref="F9352:G9352"/>
    <mergeCell ref="H9352:L9352"/>
    <mergeCell ref="B9353:B9354"/>
    <mergeCell ref="C9353:C9354"/>
    <mergeCell ref="A9347:A9351"/>
    <mergeCell ref="F9347:G9347"/>
    <mergeCell ref="H9347:L9347"/>
    <mergeCell ref="B9348:B9349"/>
    <mergeCell ref="C9348:C9349"/>
    <mergeCell ref="D9348:D9349"/>
    <mergeCell ref="E9348:E9349"/>
    <mergeCell ref="F9348:G9349"/>
    <mergeCell ref="H9348:I9348"/>
    <mergeCell ref="H9349:I9349"/>
    <mergeCell ref="H9344:I9344"/>
    <mergeCell ref="F9345:G9346"/>
    <mergeCell ref="H9345:I9346"/>
    <mergeCell ref="J9345:J9346"/>
    <mergeCell ref="K9345:K9346"/>
    <mergeCell ref="L9345:L9346"/>
    <mergeCell ref="K9366:K9368"/>
    <mergeCell ref="L9366:L9368"/>
    <mergeCell ref="F9369:G9370"/>
    <mergeCell ref="H9369:I9370"/>
    <mergeCell ref="J9369:J9370"/>
    <mergeCell ref="K9369:K9370"/>
    <mergeCell ref="L9369:L9370"/>
    <mergeCell ref="D9365:D9368"/>
    <mergeCell ref="E9365:E9368"/>
    <mergeCell ref="F9365:G9368"/>
    <mergeCell ref="H9365:I9365"/>
    <mergeCell ref="H9366:I9368"/>
    <mergeCell ref="J9366:J9368"/>
    <mergeCell ref="F9362:G9363"/>
    <mergeCell ref="H9362:I9363"/>
    <mergeCell ref="J9362:J9363"/>
    <mergeCell ref="K9362:K9363"/>
    <mergeCell ref="L9362:L9363"/>
    <mergeCell ref="A9364:A9370"/>
    <mergeCell ref="F9364:G9364"/>
    <mergeCell ref="H9364:L9364"/>
    <mergeCell ref="B9365:B9368"/>
    <mergeCell ref="C9365:C9368"/>
    <mergeCell ref="F9358:G9361"/>
    <mergeCell ref="H9358:I9358"/>
    <mergeCell ref="H9359:I9361"/>
    <mergeCell ref="J9359:J9361"/>
    <mergeCell ref="K9359:K9361"/>
    <mergeCell ref="L9359:L9361"/>
    <mergeCell ref="J9355:J9356"/>
    <mergeCell ref="K9355:K9356"/>
    <mergeCell ref="L9355:L9356"/>
    <mergeCell ref="A9357:A9363"/>
    <mergeCell ref="F9357:G9357"/>
    <mergeCell ref="H9357:L9357"/>
    <mergeCell ref="B9358:B9361"/>
    <mergeCell ref="C9358:C9361"/>
    <mergeCell ref="D9358:D9361"/>
    <mergeCell ref="E9358:E9361"/>
    <mergeCell ref="F9380:G9381"/>
    <mergeCell ref="H9380:I9381"/>
    <mergeCell ref="J9380:J9381"/>
    <mergeCell ref="K9380:K9381"/>
    <mergeCell ref="L9380:L9381"/>
    <mergeCell ref="A9382:A9387"/>
    <mergeCell ref="F9382:G9382"/>
    <mergeCell ref="H9382:L9382"/>
    <mergeCell ref="B9383:B9385"/>
    <mergeCell ref="C9383:C9385"/>
    <mergeCell ref="A9377:A9381"/>
    <mergeCell ref="F9377:G9377"/>
    <mergeCell ref="H9377:L9377"/>
    <mergeCell ref="B9378:B9379"/>
    <mergeCell ref="C9378:C9379"/>
    <mergeCell ref="D9378:D9379"/>
    <mergeCell ref="E9378:E9379"/>
    <mergeCell ref="F9378:G9379"/>
    <mergeCell ref="H9378:I9378"/>
    <mergeCell ref="H9379:I9379"/>
    <mergeCell ref="J9373:J9374"/>
    <mergeCell ref="K9373:K9374"/>
    <mergeCell ref="L9373:L9374"/>
    <mergeCell ref="F9375:G9376"/>
    <mergeCell ref="H9375:I9376"/>
    <mergeCell ref="J9375:J9376"/>
    <mergeCell ref="K9375:K9376"/>
    <mergeCell ref="L9375:L9376"/>
    <mergeCell ref="A9371:A9376"/>
    <mergeCell ref="F9371:G9371"/>
    <mergeCell ref="H9371:L9371"/>
    <mergeCell ref="B9372:B9374"/>
    <mergeCell ref="C9372:C9374"/>
    <mergeCell ref="D9372:D9374"/>
    <mergeCell ref="E9372:E9374"/>
    <mergeCell ref="F9372:G9374"/>
    <mergeCell ref="H9372:I9372"/>
    <mergeCell ref="H9373:I9374"/>
    <mergeCell ref="D9394:D9395"/>
    <mergeCell ref="E9394:E9395"/>
    <mergeCell ref="F9394:G9395"/>
    <mergeCell ref="H9394:I9394"/>
    <mergeCell ref="H9395:I9395"/>
    <mergeCell ref="F9396:G9397"/>
    <mergeCell ref="H9396:I9397"/>
    <mergeCell ref="F9391:G9392"/>
    <mergeCell ref="H9391:I9392"/>
    <mergeCell ref="J9391:J9392"/>
    <mergeCell ref="K9391:K9392"/>
    <mergeCell ref="L9391:L9392"/>
    <mergeCell ref="A9393:A9397"/>
    <mergeCell ref="F9393:G9393"/>
    <mergeCell ref="H9393:L9393"/>
    <mergeCell ref="B9394:B9395"/>
    <mergeCell ref="C9394:C9395"/>
    <mergeCell ref="A9388:A9392"/>
    <mergeCell ref="F9388:G9388"/>
    <mergeCell ref="H9388:L9388"/>
    <mergeCell ref="B9389:B9390"/>
    <mergeCell ref="C9389:C9390"/>
    <mergeCell ref="D9389:D9390"/>
    <mergeCell ref="E9389:E9390"/>
    <mergeCell ref="F9389:G9390"/>
    <mergeCell ref="H9389:I9389"/>
    <mergeCell ref="H9390:I9390"/>
    <mergeCell ref="K9384:K9385"/>
    <mergeCell ref="L9384:L9385"/>
    <mergeCell ref="F9386:G9387"/>
    <mergeCell ref="H9386:I9387"/>
    <mergeCell ref="J9386:J9387"/>
    <mergeCell ref="K9386:K9387"/>
    <mergeCell ref="L9386:L9387"/>
    <mergeCell ref="D9383:D9385"/>
    <mergeCell ref="E9383:E9385"/>
    <mergeCell ref="F9383:G9385"/>
    <mergeCell ref="H9383:I9383"/>
    <mergeCell ref="H9384:I9385"/>
    <mergeCell ref="J9384:J9385"/>
    <mergeCell ref="L9406:L9407"/>
    <mergeCell ref="A9408:A9412"/>
    <mergeCell ref="F9408:G9408"/>
    <mergeCell ref="H9408:L9408"/>
    <mergeCell ref="B9409:B9410"/>
    <mergeCell ref="C9409:C9410"/>
    <mergeCell ref="D9409:D9410"/>
    <mergeCell ref="E9409:E9410"/>
    <mergeCell ref="F9409:G9410"/>
    <mergeCell ref="H9409:I9409"/>
    <mergeCell ref="H9404:I9404"/>
    <mergeCell ref="H9405:I9405"/>
    <mergeCell ref="F9406:G9407"/>
    <mergeCell ref="H9406:I9407"/>
    <mergeCell ref="J9406:J9407"/>
    <mergeCell ref="K9406:K9407"/>
    <mergeCell ref="K9401:K9402"/>
    <mergeCell ref="L9401:L9402"/>
    <mergeCell ref="A9403:A9407"/>
    <mergeCell ref="F9403:G9403"/>
    <mergeCell ref="H9403:L9403"/>
    <mergeCell ref="B9404:B9405"/>
    <mergeCell ref="C9404:C9405"/>
    <mergeCell ref="D9404:D9405"/>
    <mergeCell ref="E9404:E9405"/>
    <mergeCell ref="F9404:G9405"/>
    <mergeCell ref="F9399:G9400"/>
    <mergeCell ref="H9399:I9399"/>
    <mergeCell ref="H9400:I9400"/>
    <mergeCell ref="F9401:G9402"/>
    <mergeCell ref="H9401:I9402"/>
    <mergeCell ref="J9401:J9402"/>
    <mergeCell ref="J9396:J9397"/>
    <mergeCell ref="K9396:K9397"/>
    <mergeCell ref="L9396:L9397"/>
    <mergeCell ref="A9398:A9402"/>
    <mergeCell ref="F9398:G9398"/>
    <mergeCell ref="H9398:L9398"/>
    <mergeCell ref="B9399:B9400"/>
    <mergeCell ref="C9399:C9400"/>
    <mergeCell ref="D9399:D9400"/>
    <mergeCell ref="E9399:E9400"/>
    <mergeCell ref="D9419:D9420"/>
    <mergeCell ref="E9419:E9420"/>
    <mergeCell ref="F9419:G9420"/>
    <mergeCell ref="H9419:I9419"/>
    <mergeCell ref="H9420:I9420"/>
    <mergeCell ref="F9421:G9422"/>
    <mergeCell ref="H9421:I9422"/>
    <mergeCell ref="F9416:G9417"/>
    <mergeCell ref="H9416:I9417"/>
    <mergeCell ref="J9416:J9417"/>
    <mergeCell ref="K9416:K9417"/>
    <mergeCell ref="L9416:L9417"/>
    <mergeCell ref="A9418:A9422"/>
    <mergeCell ref="F9418:G9418"/>
    <mergeCell ref="H9418:L9418"/>
    <mergeCell ref="B9419:B9420"/>
    <mergeCell ref="C9419:C9420"/>
    <mergeCell ref="A9413:A9417"/>
    <mergeCell ref="F9413:G9413"/>
    <mergeCell ref="H9413:L9413"/>
    <mergeCell ref="B9414:B9415"/>
    <mergeCell ref="C9414:C9415"/>
    <mergeCell ref="D9414:D9415"/>
    <mergeCell ref="E9414:E9415"/>
    <mergeCell ref="F9414:G9415"/>
    <mergeCell ref="H9414:I9414"/>
    <mergeCell ref="H9415:I9415"/>
    <mergeCell ref="H9410:I9410"/>
    <mergeCell ref="F9411:G9412"/>
    <mergeCell ref="H9411:I9412"/>
    <mergeCell ref="J9411:J9412"/>
    <mergeCell ref="K9411:K9412"/>
    <mergeCell ref="L9411:L9412"/>
    <mergeCell ref="H9429:I9429"/>
    <mergeCell ref="H9430:I9431"/>
    <mergeCell ref="J9430:J9431"/>
    <mergeCell ref="K9430:K9431"/>
    <mergeCell ref="L9430:L9431"/>
    <mergeCell ref="F9432:G9433"/>
    <mergeCell ref="H9432:I9433"/>
    <mergeCell ref="J9432:J9433"/>
    <mergeCell ref="K9432:K9433"/>
    <mergeCell ref="L9432:L9433"/>
    <mergeCell ref="K9426:K9427"/>
    <mergeCell ref="L9426:L9427"/>
    <mergeCell ref="A9428:A9433"/>
    <mergeCell ref="F9428:G9428"/>
    <mergeCell ref="H9428:L9428"/>
    <mergeCell ref="B9429:B9431"/>
    <mergeCell ref="C9429:C9431"/>
    <mergeCell ref="D9429:D9431"/>
    <mergeCell ref="E9429:E9431"/>
    <mergeCell ref="F9429:G9431"/>
    <mergeCell ref="F9424:G9425"/>
    <mergeCell ref="H9424:I9424"/>
    <mergeCell ref="H9425:I9425"/>
    <mergeCell ref="F9426:G9427"/>
    <mergeCell ref="H9426:I9427"/>
    <mergeCell ref="J9426:J9427"/>
    <mergeCell ref="J9421:J9422"/>
    <mergeCell ref="K9421:K9422"/>
    <mergeCell ref="L9421:L9422"/>
    <mergeCell ref="A9423:A9427"/>
    <mergeCell ref="F9423:G9423"/>
    <mergeCell ref="H9423:L9423"/>
    <mergeCell ref="B9424:B9425"/>
    <mergeCell ref="C9424:C9425"/>
    <mergeCell ref="D9424:D9425"/>
    <mergeCell ref="E9424:E9425"/>
    <mergeCell ref="J9442:J9443"/>
    <mergeCell ref="K9442:K9443"/>
    <mergeCell ref="L9442:L9443"/>
    <mergeCell ref="A9444:A9448"/>
    <mergeCell ref="F9444:G9444"/>
    <mergeCell ref="H9444:L9444"/>
    <mergeCell ref="B9445:B9446"/>
    <mergeCell ref="C9445:C9446"/>
    <mergeCell ref="D9445:D9446"/>
    <mergeCell ref="E9445:E9446"/>
    <mergeCell ref="D9440:D9441"/>
    <mergeCell ref="E9440:E9441"/>
    <mergeCell ref="F9440:G9441"/>
    <mergeCell ref="H9440:I9440"/>
    <mergeCell ref="H9441:I9441"/>
    <mergeCell ref="F9442:G9443"/>
    <mergeCell ref="H9442:I9443"/>
    <mergeCell ref="F9437:G9438"/>
    <mergeCell ref="H9437:I9438"/>
    <mergeCell ref="J9437:J9438"/>
    <mergeCell ref="K9437:K9438"/>
    <mergeCell ref="L9437:L9438"/>
    <mergeCell ref="A9439:A9443"/>
    <mergeCell ref="F9439:G9439"/>
    <mergeCell ref="H9439:L9439"/>
    <mergeCell ref="B9440:B9441"/>
    <mergeCell ref="C9440:C9441"/>
    <mergeCell ref="A9434:A9438"/>
    <mergeCell ref="F9434:G9434"/>
    <mergeCell ref="H9434:L9434"/>
    <mergeCell ref="B9435:B9436"/>
    <mergeCell ref="C9435:C9436"/>
    <mergeCell ref="D9435:D9436"/>
    <mergeCell ref="E9435:E9436"/>
    <mergeCell ref="F9435:G9436"/>
    <mergeCell ref="H9435:I9435"/>
    <mergeCell ref="H9436:I9436"/>
    <mergeCell ref="H9456:I9456"/>
    <mergeCell ref="F9457:G9458"/>
    <mergeCell ref="H9457:I9458"/>
    <mergeCell ref="J9457:J9458"/>
    <mergeCell ref="K9457:K9458"/>
    <mergeCell ref="L9457:L9458"/>
    <mergeCell ref="L9452:L9453"/>
    <mergeCell ref="A9454:A9458"/>
    <mergeCell ref="F9454:G9454"/>
    <mergeCell ref="H9454:L9454"/>
    <mergeCell ref="B9455:B9456"/>
    <mergeCell ref="C9455:C9456"/>
    <mergeCell ref="D9455:D9456"/>
    <mergeCell ref="E9455:E9456"/>
    <mergeCell ref="F9455:G9456"/>
    <mergeCell ref="H9455:I9455"/>
    <mergeCell ref="H9450:I9450"/>
    <mergeCell ref="H9451:I9451"/>
    <mergeCell ref="F9452:G9453"/>
    <mergeCell ref="H9452:I9453"/>
    <mergeCell ref="J9452:J9453"/>
    <mergeCell ref="K9452:K9453"/>
    <mergeCell ref="K9447:K9448"/>
    <mergeCell ref="L9447:L9448"/>
    <mergeCell ref="A9449:A9453"/>
    <mergeCell ref="F9449:G9449"/>
    <mergeCell ref="H9449:L9449"/>
    <mergeCell ref="B9450:B9451"/>
    <mergeCell ref="C9450:C9451"/>
    <mergeCell ref="D9450:D9451"/>
    <mergeCell ref="E9450:E9451"/>
    <mergeCell ref="F9450:G9451"/>
    <mergeCell ref="F9445:G9446"/>
    <mergeCell ref="H9445:I9445"/>
    <mergeCell ref="H9446:I9446"/>
    <mergeCell ref="F9447:G9448"/>
    <mergeCell ref="H9447:I9448"/>
    <mergeCell ref="J9447:J9448"/>
    <mergeCell ref="J9467:J9468"/>
    <mergeCell ref="K9467:K9468"/>
    <mergeCell ref="L9467:L9468"/>
    <mergeCell ref="A9469:A9473"/>
    <mergeCell ref="F9469:G9469"/>
    <mergeCell ref="H9469:L9469"/>
    <mergeCell ref="B9470:B9471"/>
    <mergeCell ref="C9470:C9471"/>
    <mergeCell ref="D9470:D9471"/>
    <mergeCell ref="E9470:E9471"/>
    <mergeCell ref="D9465:D9466"/>
    <mergeCell ref="E9465:E9466"/>
    <mergeCell ref="F9465:G9466"/>
    <mergeCell ref="H9465:I9465"/>
    <mergeCell ref="H9466:I9466"/>
    <mergeCell ref="F9467:G9468"/>
    <mergeCell ref="H9467:I9468"/>
    <mergeCell ref="F9462:G9463"/>
    <mergeCell ref="H9462:I9463"/>
    <mergeCell ref="J9462:J9463"/>
    <mergeCell ref="K9462:K9463"/>
    <mergeCell ref="L9462:L9463"/>
    <mergeCell ref="A9464:A9468"/>
    <mergeCell ref="F9464:G9464"/>
    <mergeCell ref="H9464:L9464"/>
    <mergeCell ref="B9465:B9466"/>
    <mergeCell ref="C9465:C9466"/>
    <mergeCell ref="A9459:A9463"/>
    <mergeCell ref="F9459:G9459"/>
    <mergeCell ref="H9459:L9459"/>
    <mergeCell ref="B9460:B9461"/>
    <mergeCell ref="C9460:C9461"/>
    <mergeCell ref="D9460:D9461"/>
    <mergeCell ref="E9460:E9461"/>
    <mergeCell ref="F9460:G9461"/>
    <mergeCell ref="H9460:I9460"/>
    <mergeCell ref="H9461:I9461"/>
    <mergeCell ref="H9481:I9481"/>
    <mergeCell ref="F9482:G9483"/>
    <mergeCell ref="H9482:I9483"/>
    <mergeCell ref="J9482:J9483"/>
    <mergeCell ref="K9482:K9483"/>
    <mergeCell ref="L9482:L9483"/>
    <mergeCell ref="L9477:L9478"/>
    <mergeCell ref="A9479:A9483"/>
    <mergeCell ref="F9479:G9479"/>
    <mergeCell ref="H9479:L9479"/>
    <mergeCell ref="B9480:B9481"/>
    <mergeCell ref="C9480:C9481"/>
    <mergeCell ref="D9480:D9481"/>
    <mergeCell ref="E9480:E9481"/>
    <mergeCell ref="F9480:G9481"/>
    <mergeCell ref="H9480:I9480"/>
    <mergeCell ref="H9475:I9475"/>
    <mergeCell ref="H9476:I9476"/>
    <mergeCell ref="F9477:G9478"/>
    <mergeCell ref="H9477:I9478"/>
    <mergeCell ref="J9477:J9478"/>
    <mergeCell ref="K9477:K9478"/>
    <mergeCell ref="K9472:K9473"/>
    <mergeCell ref="L9472:L9473"/>
    <mergeCell ref="A9474:A9478"/>
    <mergeCell ref="F9474:G9474"/>
    <mergeCell ref="H9474:L9474"/>
    <mergeCell ref="B9475:B9476"/>
    <mergeCell ref="C9475:C9476"/>
    <mergeCell ref="D9475:D9476"/>
    <mergeCell ref="E9475:E9476"/>
    <mergeCell ref="F9475:G9476"/>
    <mergeCell ref="F9470:G9471"/>
    <mergeCell ref="H9470:I9470"/>
    <mergeCell ref="H9471:I9471"/>
    <mergeCell ref="F9472:G9473"/>
    <mergeCell ref="H9472:I9473"/>
    <mergeCell ref="J9472:J9473"/>
    <mergeCell ref="J9497:J9498"/>
    <mergeCell ref="K9497:K9498"/>
    <mergeCell ref="L9497:L9498"/>
    <mergeCell ref="F9499:G9500"/>
    <mergeCell ref="H9499:I9500"/>
    <mergeCell ref="J9499:J9500"/>
    <mergeCell ref="K9499:K9500"/>
    <mergeCell ref="L9499:L9500"/>
    <mergeCell ref="A9495:A9500"/>
    <mergeCell ref="F9495:G9495"/>
    <mergeCell ref="H9495:L9495"/>
    <mergeCell ref="B9496:B9498"/>
    <mergeCell ref="C9496:C9498"/>
    <mergeCell ref="D9496:D9498"/>
    <mergeCell ref="E9496:E9498"/>
    <mergeCell ref="F9496:G9498"/>
    <mergeCell ref="H9496:I9496"/>
    <mergeCell ref="H9497:I9498"/>
    <mergeCell ref="K9491:K9492"/>
    <mergeCell ref="L9491:L9492"/>
    <mergeCell ref="F9493:G9494"/>
    <mergeCell ref="H9493:I9494"/>
    <mergeCell ref="J9493:J9494"/>
    <mergeCell ref="K9493:K9494"/>
    <mergeCell ref="L9493:L9494"/>
    <mergeCell ref="D9490:D9492"/>
    <mergeCell ref="E9490:E9492"/>
    <mergeCell ref="F9490:G9492"/>
    <mergeCell ref="H9490:I9490"/>
    <mergeCell ref="H9491:I9492"/>
    <mergeCell ref="J9491:J9492"/>
    <mergeCell ref="F9487:G9488"/>
    <mergeCell ref="H9487:I9488"/>
    <mergeCell ref="J9487:J9488"/>
    <mergeCell ref="K9487:K9488"/>
    <mergeCell ref="L9487:L9488"/>
    <mergeCell ref="A9489:A9494"/>
    <mergeCell ref="F9489:G9489"/>
    <mergeCell ref="H9489:L9489"/>
    <mergeCell ref="B9490:B9492"/>
    <mergeCell ref="C9490:C9492"/>
    <mergeCell ref="A9484:A9488"/>
    <mergeCell ref="F9484:G9484"/>
    <mergeCell ref="H9484:L9484"/>
    <mergeCell ref="B9485:B9486"/>
    <mergeCell ref="C9485:C9486"/>
    <mergeCell ref="D9485:D9486"/>
    <mergeCell ref="E9485:E9486"/>
    <mergeCell ref="F9485:G9486"/>
    <mergeCell ref="H9485:I9485"/>
    <mergeCell ref="H9486:I9486"/>
    <mergeCell ref="K9508:K9509"/>
    <mergeCell ref="L9508:L9509"/>
    <mergeCell ref="F9510:G9511"/>
    <mergeCell ref="H9510:I9511"/>
    <mergeCell ref="J9510:J9511"/>
    <mergeCell ref="K9510:K9511"/>
    <mergeCell ref="L9510:L9511"/>
    <mergeCell ref="D9507:D9509"/>
    <mergeCell ref="E9507:E9509"/>
    <mergeCell ref="F9507:G9509"/>
    <mergeCell ref="H9507:I9507"/>
    <mergeCell ref="H9508:I9509"/>
    <mergeCell ref="J9508:J9509"/>
    <mergeCell ref="F9504:G9505"/>
    <mergeCell ref="H9504:I9505"/>
    <mergeCell ref="J9504:J9505"/>
    <mergeCell ref="K9504:K9505"/>
    <mergeCell ref="L9504:L9505"/>
    <mergeCell ref="A9506:A9511"/>
    <mergeCell ref="F9506:G9506"/>
    <mergeCell ref="H9506:L9506"/>
    <mergeCell ref="B9507:B9509"/>
    <mergeCell ref="C9507:C9509"/>
    <mergeCell ref="A9501:A9505"/>
    <mergeCell ref="F9501:G9501"/>
    <mergeCell ref="H9501:L9501"/>
    <mergeCell ref="B9502:B9503"/>
    <mergeCell ref="C9502:C9503"/>
    <mergeCell ref="D9502:D9503"/>
    <mergeCell ref="E9502:E9503"/>
    <mergeCell ref="F9502:G9503"/>
    <mergeCell ref="H9502:I9502"/>
    <mergeCell ref="H9503:I9503"/>
    <mergeCell ref="J9520:J9522"/>
    <mergeCell ref="K9520:K9522"/>
    <mergeCell ref="L9520:L9522"/>
    <mergeCell ref="F9523:G9524"/>
    <mergeCell ref="H9523:I9524"/>
    <mergeCell ref="J9523:J9524"/>
    <mergeCell ref="K9523:K9524"/>
    <mergeCell ref="L9523:L9524"/>
    <mergeCell ref="A9518:A9524"/>
    <mergeCell ref="F9518:G9518"/>
    <mergeCell ref="H9518:L9518"/>
    <mergeCell ref="B9519:B9522"/>
    <mergeCell ref="C9519:C9522"/>
    <mergeCell ref="D9519:D9522"/>
    <mergeCell ref="E9519:E9522"/>
    <mergeCell ref="F9519:G9522"/>
    <mergeCell ref="H9519:I9519"/>
    <mergeCell ref="H9520:I9522"/>
    <mergeCell ref="J9514:J9515"/>
    <mergeCell ref="K9514:K9515"/>
    <mergeCell ref="L9514:L9515"/>
    <mergeCell ref="F9516:G9517"/>
    <mergeCell ref="H9516:I9517"/>
    <mergeCell ref="J9516:J9517"/>
    <mergeCell ref="K9516:K9517"/>
    <mergeCell ref="L9516:L9517"/>
    <mergeCell ref="A9512:A9517"/>
    <mergeCell ref="F9512:G9512"/>
    <mergeCell ref="H9512:L9512"/>
    <mergeCell ref="B9513:B9515"/>
    <mergeCell ref="C9513:C9515"/>
    <mergeCell ref="D9513:D9515"/>
    <mergeCell ref="E9513:E9515"/>
    <mergeCell ref="F9513:G9515"/>
    <mergeCell ref="H9513:I9513"/>
    <mergeCell ref="H9514:I9515"/>
    <mergeCell ref="F9535:G9536"/>
    <mergeCell ref="H9535:I9536"/>
    <mergeCell ref="J9535:J9536"/>
    <mergeCell ref="K9535:K9536"/>
    <mergeCell ref="L9535:L9536"/>
    <mergeCell ref="A9537:A9541"/>
    <mergeCell ref="F9537:G9537"/>
    <mergeCell ref="H9537:L9537"/>
    <mergeCell ref="B9538:B9539"/>
    <mergeCell ref="C9538:C9539"/>
    <mergeCell ref="A9532:A9536"/>
    <mergeCell ref="F9532:G9532"/>
    <mergeCell ref="H9532:L9532"/>
    <mergeCell ref="B9533:B9534"/>
    <mergeCell ref="C9533:C9534"/>
    <mergeCell ref="D9533:D9534"/>
    <mergeCell ref="E9533:E9534"/>
    <mergeCell ref="F9533:G9534"/>
    <mergeCell ref="H9533:I9533"/>
    <mergeCell ref="H9534:I9534"/>
    <mergeCell ref="J9527:J9529"/>
    <mergeCell ref="K9527:K9529"/>
    <mergeCell ref="L9527:L9529"/>
    <mergeCell ref="F9530:G9531"/>
    <mergeCell ref="H9530:I9531"/>
    <mergeCell ref="J9530:J9531"/>
    <mergeCell ref="K9530:K9531"/>
    <mergeCell ref="L9530:L9531"/>
    <mergeCell ref="A9525:A9531"/>
    <mergeCell ref="F9525:G9525"/>
    <mergeCell ref="H9525:L9525"/>
    <mergeCell ref="B9526:B9529"/>
    <mergeCell ref="C9526:C9529"/>
    <mergeCell ref="D9526:D9529"/>
    <mergeCell ref="E9526:E9529"/>
    <mergeCell ref="F9526:G9529"/>
    <mergeCell ref="H9526:I9526"/>
    <mergeCell ref="H9527:I9529"/>
    <mergeCell ref="F9546:G9547"/>
    <mergeCell ref="H9546:I9547"/>
    <mergeCell ref="J9546:J9547"/>
    <mergeCell ref="K9546:K9547"/>
    <mergeCell ref="L9546:L9547"/>
    <mergeCell ref="A9548:A9553"/>
    <mergeCell ref="F9548:G9548"/>
    <mergeCell ref="H9548:L9548"/>
    <mergeCell ref="B9549:B9551"/>
    <mergeCell ref="C9549:C9551"/>
    <mergeCell ref="F9543:G9545"/>
    <mergeCell ref="H9543:I9543"/>
    <mergeCell ref="H9544:I9545"/>
    <mergeCell ref="J9544:J9545"/>
    <mergeCell ref="K9544:K9545"/>
    <mergeCell ref="L9544:L9545"/>
    <mergeCell ref="J9540:J9541"/>
    <mergeCell ref="K9540:K9541"/>
    <mergeCell ref="L9540:L9541"/>
    <mergeCell ref="A9542:A9547"/>
    <mergeCell ref="F9542:G9542"/>
    <mergeCell ref="H9542:L9542"/>
    <mergeCell ref="B9543:B9545"/>
    <mergeCell ref="C9543:C9545"/>
    <mergeCell ref="D9543:D9545"/>
    <mergeCell ref="E9543:E9545"/>
    <mergeCell ref="D9538:D9539"/>
    <mergeCell ref="E9538:E9539"/>
    <mergeCell ref="F9538:G9539"/>
    <mergeCell ref="H9538:I9538"/>
    <mergeCell ref="H9539:I9539"/>
    <mergeCell ref="F9540:G9541"/>
    <mergeCell ref="H9540:I9541"/>
    <mergeCell ref="D9560:D9561"/>
    <mergeCell ref="E9560:E9561"/>
    <mergeCell ref="F9560:G9561"/>
    <mergeCell ref="H9560:I9560"/>
    <mergeCell ref="H9561:I9561"/>
    <mergeCell ref="F9562:G9563"/>
    <mergeCell ref="H9562:I9563"/>
    <mergeCell ref="F9557:G9558"/>
    <mergeCell ref="H9557:I9558"/>
    <mergeCell ref="J9557:J9558"/>
    <mergeCell ref="K9557:K9558"/>
    <mergeCell ref="L9557:L9558"/>
    <mergeCell ref="A9559:A9563"/>
    <mergeCell ref="F9559:G9559"/>
    <mergeCell ref="H9559:L9559"/>
    <mergeCell ref="B9560:B9561"/>
    <mergeCell ref="C9560:C9561"/>
    <mergeCell ref="A9554:A9558"/>
    <mergeCell ref="F9554:G9554"/>
    <mergeCell ref="H9554:L9554"/>
    <mergeCell ref="B9555:B9556"/>
    <mergeCell ref="C9555:C9556"/>
    <mergeCell ref="D9555:D9556"/>
    <mergeCell ref="E9555:E9556"/>
    <mergeCell ref="F9555:G9556"/>
    <mergeCell ref="H9555:I9555"/>
    <mergeCell ref="H9556:I9556"/>
    <mergeCell ref="K9550:K9551"/>
    <mergeCell ref="L9550:L9551"/>
    <mergeCell ref="F9552:G9553"/>
    <mergeCell ref="H9552:I9553"/>
    <mergeCell ref="J9552:J9553"/>
    <mergeCell ref="K9552:K9553"/>
    <mergeCell ref="L9552:L9553"/>
    <mergeCell ref="D9549:D9551"/>
    <mergeCell ref="E9549:E9551"/>
    <mergeCell ref="F9549:G9551"/>
    <mergeCell ref="H9549:I9549"/>
    <mergeCell ref="H9550:I9551"/>
    <mergeCell ref="J9550:J9551"/>
    <mergeCell ref="L9572:L9573"/>
    <mergeCell ref="A9574:A9578"/>
    <mergeCell ref="F9574:G9574"/>
    <mergeCell ref="H9574:L9574"/>
    <mergeCell ref="B9575:B9576"/>
    <mergeCell ref="C9575:C9576"/>
    <mergeCell ref="D9575:D9576"/>
    <mergeCell ref="E9575:E9576"/>
    <mergeCell ref="F9575:G9576"/>
    <mergeCell ref="H9575:I9575"/>
    <mergeCell ref="H9570:I9570"/>
    <mergeCell ref="H9571:I9571"/>
    <mergeCell ref="F9572:G9573"/>
    <mergeCell ref="H9572:I9573"/>
    <mergeCell ref="J9572:J9573"/>
    <mergeCell ref="K9572:K9573"/>
    <mergeCell ref="K9567:K9568"/>
    <mergeCell ref="L9567:L9568"/>
    <mergeCell ref="A9569:A9573"/>
    <mergeCell ref="F9569:G9569"/>
    <mergeCell ref="H9569:L9569"/>
    <mergeCell ref="B9570:B9571"/>
    <mergeCell ref="C9570:C9571"/>
    <mergeCell ref="D9570:D9571"/>
    <mergeCell ref="E9570:E9571"/>
    <mergeCell ref="F9570:G9571"/>
    <mergeCell ref="F9565:G9566"/>
    <mergeCell ref="H9565:I9565"/>
    <mergeCell ref="H9566:I9566"/>
    <mergeCell ref="F9567:G9568"/>
    <mergeCell ref="H9567:I9568"/>
    <mergeCell ref="J9567:J9568"/>
    <mergeCell ref="J9562:J9563"/>
    <mergeCell ref="K9562:K9563"/>
    <mergeCell ref="L9562:L9563"/>
    <mergeCell ref="A9564:A9568"/>
    <mergeCell ref="F9564:G9564"/>
    <mergeCell ref="H9564:L9564"/>
    <mergeCell ref="B9565:B9566"/>
    <mergeCell ref="C9565:C9566"/>
    <mergeCell ref="D9565:D9566"/>
    <mergeCell ref="E9565:E9566"/>
    <mergeCell ref="D9585:D9586"/>
    <mergeCell ref="E9585:E9586"/>
    <mergeCell ref="F9585:G9586"/>
    <mergeCell ref="H9585:I9585"/>
    <mergeCell ref="H9586:I9586"/>
    <mergeCell ref="F9587:G9588"/>
    <mergeCell ref="H9587:I9588"/>
    <mergeCell ref="F9582:G9583"/>
    <mergeCell ref="H9582:I9583"/>
    <mergeCell ref="J9582:J9583"/>
    <mergeCell ref="K9582:K9583"/>
    <mergeCell ref="L9582:L9583"/>
    <mergeCell ref="A9584:A9588"/>
    <mergeCell ref="F9584:G9584"/>
    <mergeCell ref="H9584:L9584"/>
    <mergeCell ref="B9585:B9586"/>
    <mergeCell ref="C9585:C9586"/>
    <mergeCell ref="A9579:A9583"/>
    <mergeCell ref="F9579:G9579"/>
    <mergeCell ref="H9579:L9579"/>
    <mergeCell ref="B9580:B9581"/>
    <mergeCell ref="C9580:C9581"/>
    <mergeCell ref="D9580:D9581"/>
    <mergeCell ref="E9580:E9581"/>
    <mergeCell ref="F9580:G9581"/>
    <mergeCell ref="H9580:I9580"/>
    <mergeCell ref="H9581:I9581"/>
    <mergeCell ref="H9576:I9576"/>
    <mergeCell ref="F9577:G9578"/>
    <mergeCell ref="H9577:I9578"/>
    <mergeCell ref="J9577:J9578"/>
    <mergeCell ref="K9577:K9578"/>
    <mergeCell ref="L9577:L9578"/>
    <mergeCell ref="L9597:L9598"/>
    <mergeCell ref="A9599:A9603"/>
    <mergeCell ref="F9599:G9599"/>
    <mergeCell ref="H9599:L9599"/>
    <mergeCell ref="B9600:B9601"/>
    <mergeCell ref="C9600:C9601"/>
    <mergeCell ref="D9600:D9601"/>
    <mergeCell ref="E9600:E9601"/>
    <mergeCell ref="F9600:G9601"/>
    <mergeCell ref="H9600:I9600"/>
    <mergeCell ref="H9595:I9595"/>
    <mergeCell ref="H9596:I9596"/>
    <mergeCell ref="F9597:G9598"/>
    <mergeCell ref="H9597:I9598"/>
    <mergeCell ref="J9597:J9598"/>
    <mergeCell ref="K9597:K9598"/>
    <mergeCell ref="K9592:K9593"/>
    <mergeCell ref="L9592:L9593"/>
    <mergeCell ref="A9594:A9598"/>
    <mergeCell ref="F9594:G9594"/>
    <mergeCell ref="H9594:L9594"/>
    <mergeCell ref="B9595:B9596"/>
    <mergeCell ref="C9595:C9596"/>
    <mergeCell ref="D9595:D9596"/>
    <mergeCell ref="E9595:E9596"/>
    <mergeCell ref="F9595:G9596"/>
    <mergeCell ref="F9590:G9591"/>
    <mergeCell ref="H9590:I9590"/>
    <mergeCell ref="H9591:I9591"/>
    <mergeCell ref="F9592:G9593"/>
    <mergeCell ref="H9592:I9593"/>
    <mergeCell ref="J9592:J9593"/>
    <mergeCell ref="J9587:J9588"/>
    <mergeCell ref="K9587:K9588"/>
    <mergeCell ref="L9587:L9588"/>
    <mergeCell ref="A9589:A9593"/>
    <mergeCell ref="F9589:G9589"/>
    <mergeCell ref="H9589:L9589"/>
    <mergeCell ref="B9590:B9591"/>
    <mergeCell ref="C9590:C9591"/>
    <mergeCell ref="D9590:D9591"/>
    <mergeCell ref="E9590:E9591"/>
    <mergeCell ref="D9610:D9611"/>
    <mergeCell ref="E9610:E9611"/>
    <mergeCell ref="F9610:G9611"/>
    <mergeCell ref="H9610:I9610"/>
    <mergeCell ref="H9611:I9611"/>
    <mergeCell ref="F9612:G9613"/>
    <mergeCell ref="H9612:I9613"/>
    <mergeCell ref="F9607:G9608"/>
    <mergeCell ref="H9607:I9608"/>
    <mergeCell ref="J9607:J9608"/>
    <mergeCell ref="K9607:K9608"/>
    <mergeCell ref="L9607:L9608"/>
    <mergeCell ref="A9609:A9613"/>
    <mergeCell ref="F9609:G9609"/>
    <mergeCell ref="H9609:L9609"/>
    <mergeCell ref="B9610:B9611"/>
    <mergeCell ref="C9610:C9611"/>
    <mergeCell ref="A9604:A9608"/>
    <mergeCell ref="F9604:G9604"/>
    <mergeCell ref="H9604:L9604"/>
    <mergeCell ref="B9605:B9606"/>
    <mergeCell ref="C9605:C9606"/>
    <mergeCell ref="D9605:D9606"/>
    <mergeCell ref="E9605:E9606"/>
    <mergeCell ref="F9605:G9606"/>
    <mergeCell ref="H9605:I9605"/>
    <mergeCell ref="H9606:I9606"/>
    <mergeCell ref="H9601:I9601"/>
    <mergeCell ref="F9602:G9603"/>
    <mergeCell ref="H9602:I9603"/>
    <mergeCell ref="J9602:J9603"/>
    <mergeCell ref="K9602:K9603"/>
    <mergeCell ref="L9602:L9603"/>
    <mergeCell ref="H9620:I9620"/>
    <mergeCell ref="H9621:I9622"/>
    <mergeCell ref="J9621:J9622"/>
    <mergeCell ref="K9621:K9622"/>
    <mergeCell ref="L9621:L9622"/>
    <mergeCell ref="F9623:G9624"/>
    <mergeCell ref="H9623:I9624"/>
    <mergeCell ref="J9623:J9624"/>
    <mergeCell ref="K9623:K9624"/>
    <mergeCell ref="L9623:L9624"/>
    <mergeCell ref="K9617:K9618"/>
    <mergeCell ref="L9617:L9618"/>
    <mergeCell ref="A9619:A9624"/>
    <mergeCell ref="F9619:G9619"/>
    <mergeCell ref="H9619:L9619"/>
    <mergeCell ref="B9620:B9622"/>
    <mergeCell ref="C9620:C9622"/>
    <mergeCell ref="D9620:D9622"/>
    <mergeCell ref="E9620:E9622"/>
    <mergeCell ref="F9620:G9622"/>
    <mergeCell ref="F9615:G9616"/>
    <mergeCell ref="H9615:I9615"/>
    <mergeCell ref="H9616:I9616"/>
    <mergeCell ref="F9617:G9618"/>
    <mergeCell ref="H9617:I9618"/>
    <mergeCell ref="J9617:J9618"/>
    <mergeCell ref="J9612:J9613"/>
    <mergeCell ref="K9612:K9613"/>
    <mergeCell ref="L9612:L9613"/>
    <mergeCell ref="A9614:A9618"/>
    <mergeCell ref="F9614:G9614"/>
    <mergeCell ref="H9614:L9614"/>
    <mergeCell ref="B9615:B9616"/>
    <mergeCell ref="C9615:C9616"/>
    <mergeCell ref="D9615:D9616"/>
    <mergeCell ref="E9615:E9616"/>
    <mergeCell ref="J9638:J9639"/>
    <mergeCell ref="K9638:K9639"/>
    <mergeCell ref="L9638:L9639"/>
    <mergeCell ref="F9640:G9641"/>
    <mergeCell ref="H9640:I9641"/>
    <mergeCell ref="J9640:J9641"/>
    <mergeCell ref="K9640:K9641"/>
    <mergeCell ref="L9640:L9641"/>
    <mergeCell ref="A9636:A9641"/>
    <mergeCell ref="F9636:G9636"/>
    <mergeCell ref="H9636:L9636"/>
    <mergeCell ref="B9637:B9639"/>
    <mergeCell ref="C9637:C9639"/>
    <mergeCell ref="D9637:D9639"/>
    <mergeCell ref="E9637:E9639"/>
    <mergeCell ref="F9637:G9639"/>
    <mergeCell ref="H9637:I9637"/>
    <mergeCell ref="H9638:I9639"/>
    <mergeCell ref="K9632:K9633"/>
    <mergeCell ref="L9632:L9633"/>
    <mergeCell ref="F9634:G9635"/>
    <mergeCell ref="H9634:I9635"/>
    <mergeCell ref="J9634:J9635"/>
    <mergeCell ref="K9634:K9635"/>
    <mergeCell ref="L9634:L9635"/>
    <mergeCell ref="D9631:D9633"/>
    <mergeCell ref="E9631:E9633"/>
    <mergeCell ref="F9631:G9633"/>
    <mergeCell ref="H9631:I9631"/>
    <mergeCell ref="H9632:I9633"/>
    <mergeCell ref="J9632:J9633"/>
    <mergeCell ref="F9628:G9629"/>
    <mergeCell ref="H9628:I9629"/>
    <mergeCell ref="J9628:J9629"/>
    <mergeCell ref="K9628:K9629"/>
    <mergeCell ref="L9628:L9629"/>
    <mergeCell ref="A9630:A9635"/>
    <mergeCell ref="F9630:G9630"/>
    <mergeCell ref="H9630:L9630"/>
    <mergeCell ref="B9631:B9633"/>
    <mergeCell ref="C9631:C9633"/>
    <mergeCell ref="A9625:A9629"/>
    <mergeCell ref="F9625:G9625"/>
    <mergeCell ref="H9625:L9625"/>
    <mergeCell ref="B9626:B9627"/>
    <mergeCell ref="C9626:C9627"/>
    <mergeCell ref="D9626:D9627"/>
    <mergeCell ref="E9626:E9627"/>
    <mergeCell ref="F9626:G9627"/>
    <mergeCell ref="H9626:I9626"/>
    <mergeCell ref="H9627:I9627"/>
    <mergeCell ref="D9654:D9655"/>
    <mergeCell ref="E9654:E9655"/>
    <mergeCell ref="F9654:G9655"/>
    <mergeCell ref="H9654:I9654"/>
    <mergeCell ref="H9655:I9655"/>
    <mergeCell ref="F9656:G9657"/>
    <mergeCell ref="H9656:I9657"/>
    <mergeCell ref="F9651:G9652"/>
    <mergeCell ref="H9651:I9652"/>
    <mergeCell ref="J9651:J9652"/>
    <mergeCell ref="K9651:K9652"/>
    <mergeCell ref="L9651:L9652"/>
    <mergeCell ref="A9653:A9657"/>
    <mergeCell ref="F9653:G9653"/>
    <mergeCell ref="H9653:L9653"/>
    <mergeCell ref="B9654:B9655"/>
    <mergeCell ref="C9654:C9655"/>
    <mergeCell ref="A9648:A9652"/>
    <mergeCell ref="F9648:G9648"/>
    <mergeCell ref="H9648:L9648"/>
    <mergeCell ref="B9649:B9650"/>
    <mergeCell ref="C9649:C9650"/>
    <mergeCell ref="D9649:D9650"/>
    <mergeCell ref="E9649:E9650"/>
    <mergeCell ref="F9649:G9650"/>
    <mergeCell ref="H9649:I9649"/>
    <mergeCell ref="H9650:I9650"/>
    <mergeCell ref="J9644:J9645"/>
    <mergeCell ref="K9644:K9645"/>
    <mergeCell ref="L9644:L9645"/>
    <mergeCell ref="F9646:G9647"/>
    <mergeCell ref="H9646:I9647"/>
    <mergeCell ref="J9646:J9647"/>
    <mergeCell ref="K9646:K9647"/>
    <mergeCell ref="L9646:L9647"/>
    <mergeCell ref="A9642:A9647"/>
    <mergeCell ref="F9642:G9642"/>
    <mergeCell ref="H9642:L9642"/>
    <mergeCell ref="B9643:B9645"/>
    <mergeCell ref="C9643:C9645"/>
    <mergeCell ref="D9643:D9645"/>
    <mergeCell ref="E9643:E9645"/>
    <mergeCell ref="F9643:G9645"/>
    <mergeCell ref="H9643:I9643"/>
    <mergeCell ref="H9644:I9645"/>
    <mergeCell ref="H9664:I9664"/>
    <mergeCell ref="H9665:I9666"/>
    <mergeCell ref="J9665:J9666"/>
    <mergeCell ref="K9665:K9666"/>
    <mergeCell ref="L9665:L9666"/>
    <mergeCell ref="F9667:G9668"/>
    <mergeCell ref="H9667:I9668"/>
    <mergeCell ref="J9667:J9668"/>
    <mergeCell ref="K9667:K9668"/>
    <mergeCell ref="L9667:L9668"/>
    <mergeCell ref="K9661:K9662"/>
    <mergeCell ref="L9661:L9662"/>
    <mergeCell ref="A9663:A9668"/>
    <mergeCell ref="F9663:G9663"/>
    <mergeCell ref="H9663:L9663"/>
    <mergeCell ref="B9664:B9666"/>
    <mergeCell ref="C9664:C9666"/>
    <mergeCell ref="D9664:D9666"/>
    <mergeCell ref="E9664:E9666"/>
    <mergeCell ref="F9664:G9666"/>
    <mergeCell ref="F9659:G9660"/>
    <mergeCell ref="H9659:I9659"/>
    <mergeCell ref="H9660:I9660"/>
    <mergeCell ref="F9661:G9662"/>
    <mergeCell ref="H9661:I9662"/>
    <mergeCell ref="J9661:J9662"/>
    <mergeCell ref="J9656:J9657"/>
    <mergeCell ref="K9656:K9657"/>
    <mergeCell ref="L9656:L9657"/>
    <mergeCell ref="A9658:A9662"/>
    <mergeCell ref="F9658:G9658"/>
    <mergeCell ref="H9658:L9658"/>
    <mergeCell ref="B9659:B9660"/>
    <mergeCell ref="C9659:C9660"/>
    <mergeCell ref="D9659:D9660"/>
    <mergeCell ref="E9659:E9660"/>
    <mergeCell ref="D9682:D9683"/>
    <mergeCell ref="E9682:E9683"/>
    <mergeCell ref="F9682:G9683"/>
    <mergeCell ref="H9682:I9682"/>
    <mergeCell ref="H9683:I9683"/>
    <mergeCell ref="F9684:G9685"/>
    <mergeCell ref="H9684:I9685"/>
    <mergeCell ref="F9679:G9680"/>
    <mergeCell ref="H9679:I9680"/>
    <mergeCell ref="J9679:J9680"/>
    <mergeCell ref="K9679:K9680"/>
    <mergeCell ref="L9679:L9680"/>
    <mergeCell ref="A9681:A9685"/>
    <mergeCell ref="F9681:G9681"/>
    <mergeCell ref="H9681:L9681"/>
    <mergeCell ref="B9682:B9683"/>
    <mergeCell ref="C9682:C9683"/>
    <mergeCell ref="A9676:A9680"/>
    <mergeCell ref="F9676:G9676"/>
    <mergeCell ref="H9676:L9676"/>
    <mergeCell ref="B9677:B9678"/>
    <mergeCell ref="C9677:C9678"/>
    <mergeCell ref="D9677:D9678"/>
    <mergeCell ref="E9677:E9678"/>
    <mergeCell ref="F9677:G9678"/>
    <mergeCell ref="H9677:I9677"/>
    <mergeCell ref="H9678:I9678"/>
    <mergeCell ref="J9671:J9673"/>
    <mergeCell ref="K9671:K9673"/>
    <mergeCell ref="L9671:L9673"/>
    <mergeCell ref="F9674:G9675"/>
    <mergeCell ref="H9674:I9675"/>
    <mergeCell ref="J9674:J9675"/>
    <mergeCell ref="K9674:K9675"/>
    <mergeCell ref="L9674:L9675"/>
    <mergeCell ref="A9669:A9675"/>
    <mergeCell ref="F9669:G9669"/>
    <mergeCell ref="H9669:L9669"/>
    <mergeCell ref="B9670:B9673"/>
    <mergeCell ref="C9670:C9673"/>
    <mergeCell ref="D9670:D9673"/>
    <mergeCell ref="E9670:E9673"/>
    <mergeCell ref="F9670:G9673"/>
    <mergeCell ref="H9670:I9670"/>
    <mergeCell ref="H9671:I9673"/>
    <mergeCell ref="H9692:I9692"/>
    <mergeCell ref="H9693:I9694"/>
    <mergeCell ref="J9693:J9694"/>
    <mergeCell ref="K9693:K9694"/>
    <mergeCell ref="L9693:L9694"/>
    <mergeCell ref="F9695:G9696"/>
    <mergeCell ref="H9695:I9696"/>
    <mergeCell ref="J9695:J9696"/>
    <mergeCell ref="K9695:K9696"/>
    <mergeCell ref="L9695:L9696"/>
    <mergeCell ref="K9689:K9690"/>
    <mergeCell ref="L9689:L9690"/>
    <mergeCell ref="A9691:A9696"/>
    <mergeCell ref="F9691:G9691"/>
    <mergeCell ref="H9691:L9691"/>
    <mergeCell ref="B9692:B9694"/>
    <mergeCell ref="C9692:C9694"/>
    <mergeCell ref="D9692:D9694"/>
    <mergeCell ref="E9692:E9694"/>
    <mergeCell ref="F9692:G9694"/>
    <mergeCell ref="F9687:G9688"/>
    <mergeCell ref="H9687:I9687"/>
    <mergeCell ref="H9688:I9688"/>
    <mergeCell ref="F9689:G9690"/>
    <mergeCell ref="H9689:I9690"/>
    <mergeCell ref="J9689:J9690"/>
    <mergeCell ref="J9684:J9685"/>
    <mergeCell ref="K9684:K9685"/>
    <mergeCell ref="L9684:L9685"/>
    <mergeCell ref="A9686:A9690"/>
    <mergeCell ref="F9686:G9686"/>
    <mergeCell ref="H9686:L9686"/>
    <mergeCell ref="B9687:B9688"/>
    <mergeCell ref="C9687:C9688"/>
    <mergeCell ref="D9687:D9688"/>
    <mergeCell ref="E9687:E9688"/>
    <mergeCell ref="K9704:K9705"/>
    <mergeCell ref="L9704:L9705"/>
    <mergeCell ref="F9706:G9707"/>
    <mergeCell ref="H9706:I9707"/>
    <mergeCell ref="J9706:J9707"/>
    <mergeCell ref="K9706:K9707"/>
    <mergeCell ref="L9706:L9707"/>
    <mergeCell ref="D9703:D9705"/>
    <mergeCell ref="E9703:E9705"/>
    <mergeCell ref="F9703:G9705"/>
    <mergeCell ref="H9703:I9703"/>
    <mergeCell ref="H9704:I9705"/>
    <mergeCell ref="J9704:J9705"/>
    <mergeCell ref="F9700:G9701"/>
    <mergeCell ref="H9700:I9701"/>
    <mergeCell ref="J9700:J9701"/>
    <mergeCell ref="K9700:K9701"/>
    <mergeCell ref="L9700:L9701"/>
    <mergeCell ref="A9702:A9707"/>
    <mergeCell ref="F9702:G9702"/>
    <mergeCell ref="H9702:L9702"/>
    <mergeCell ref="B9703:B9705"/>
    <mergeCell ref="C9703:C9705"/>
    <mergeCell ref="A9697:A9701"/>
    <mergeCell ref="F9697:G9697"/>
    <mergeCell ref="H9697:L9697"/>
    <mergeCell ref="B9698:B9699"/>
    <mergeCell ref="C9698:C9699"/>
    <mergeCell ref="D9698:D9699"/>
    <mergeCell ref="E9698:E9699"/>
    <mergeCell ref="F9698:G9699"/>
    <mergeCell ref="H9698:I9698"/>
    <mergeCell ref="H9699:I9699"/>
    <mergeCell ref="J9716:J9717"/>
    <mergeCell ref="K9716:K9717"/>
    <mergeCell ref="L9716:L9717"/>
    <mergeCell ref="A9718:A9722"/>
    <mergeCell ref="F9718:G9718"/>
    <mergeCell ref="H9718:L9718"/>
    <mergeCell ref="B9719:B9720"/>
    <mergeCell ref="C9719:C9720"/>
    <mergeCell ref="D9719:D9720"/>
    <mergeCell ref="E9719:E9720"/>
    <mergeCell ref="D9714:D9715"/>
    <mergeCell ref="E9714:E9715"/>
    <mergeCell ref="F9714:G9715"/>
    <mergeCell ref="H9714:I9714"/>
    <mergeCell ref="H9715:I9715"/>
    <mergeCell ref="F9716:G9717"/>
    <mergeCell ref="H9716:I9717"/>
    <mergeCell ref="F9711:G9712"/>
    <mergeCell ref="H9711:I9712"/>
    <mergeCell ref="J9711:J9712"/>
    <mergeCell ref="K9711:K9712"/>
    <mergeCell ref="L9711:L9712"/>
    <mergeCell ref="A9713:A9717"/>
    <mergeCell ref="F9713:G9713"/>
    <mergeCell ref="H9713:L9713"/>
    <mergeCell ref="B9714:B9715"/>
    <mergeCell ref="C9714:C9715"/>
    <mergeCell ref="A9708:A9712"/>
    <mergeCell ref="F9708:G9708"/>
    <mergeCell ref="H9708:L9708"/>
    <mergeCell ref="B9709:B9710"/>
    <mergeCell ref="C9709:C9710"/>
    <mergeCell ref="D9709:D9710"/>
    <mergeCell ref="E9709:E9710"/>
    <mergeCell ref="F9709:G9710"/>
    <mergeCell ref="H9709:I9709"/>
    <mergeCell ref="H9710:I9710"/>
    <mergeCell ref="H9730:I9730"/>
    <mergeCell ref="F9731:G9732"/>
    <mergeCell ref="H9731:I9732"/>
    <mergeCell ref="J9731:J9732"/>
    <mergeCell ref="K9731:K9732"/>
    <mergeCell ref="L9731:L9732"/>
    <mergeCell ref="L9726:L9727"/>
    <mergeCell ref="A9728:A9732"/>
    <mergeCell ref="F9728:G9728"/>
    <mergeCell ref="H9728:L9728"/>
    <mergeCell ref="B9729:B9730"/>
    <mergeCell ref="C9729:C9730"/>
    <mergeCell ref="D9729:D9730"/>
    <mergeCell ref="E9729:E9730"/>
    <mergeCell ref="F9729:G9730"/>
    <mergeCell ref="H9729:I9729"/>
    <mergeCell ref="H9724:I9724"/>
    <mergeCell ref="H9725:I9725"/>
    <mergeCell ref="F9726:G9727"/>
    <mergeCell ref="H9726:I9727"/>
    <mergeCell ref="J9726:J9727"/>
    <mergeCell ref="K9726:K9727"/>
    <mergeCell ref="K9721:K9722"/>
    <mergeCell ref="L9721:L9722"/>
    <mergeCell ref="A9723:A9727"/>
    <mergeCell ref="F9723:G9723"/>
    <mergeCell ref="H9723:L9723"/>
    <mergeCell ref="B9724:B9725"/>
    <mergeCell ref="C9724:C9725"/>
    <mergeCell ref="D9724:D9725"/>
    <mergeCell ref="E9724:E9725"/>
    <mergeCell ref="F9724:G9725"/>
    <mergeCell ref="F9719:G9720"/>
    <mergeCell ref="H9719:I9719"/>
    <mergeCell ref="H9720:I9720"/>
    <mergeCell ref="F9721:G9722"/>
    <mergeCell ref="H9721:I9722"/>
    <mergeCell ref="J9721:J9722"/>
    <mergeCell ref="K9740:K9741"/>
    <mergeCell ref="L9740:L9741"/>
    <mergeCell ref="F9742:G9743"/>
    <mergeCell ref="H9742:I9743"/>
    <mergeCell ref="J9742:J9743"/>
    <mergeCell ref="K9742:K9743"/>
    <mergeCell ref="L9742:L9743"/>
    <mergeCell ref="D9739:D9741"/>
    <mergeCell ref="E9739:E9741"/>
    <mergeCell ref="F9739:G9741"/>
    <mergeCell ref="H9739:I9739"/>
    <mergeCell ref="H9740:I9741"/>
    <mergeCell ref="J9740:J9741"/>
    <mergeCell ref="F9736:G9737"/>
    <mergeCell ref="H9736:I9737"/>
    <mergeCell ref="J9736:J9737"/>
    <mergeCell ref="K9736:K9737"/>
    <mergeCell ref="L9736:L9737"/>
    <mergeCell ref="A9738:A9743"/>
    <mergeCell ref="F9738:G9738"/>
    <mergeCell ref="H9738:L9738"/>
    <mergeCell ref="B9739:B9741"/>
    <mergeCell ref="C9739:C9741"/>
    <mergeCell ref="A9733:A9737"/>
    <mergeCell ref="F9733:G9733"/>
    <mergeCell ref="H9733:L9733"/>
    <mergeCell ref="B9734:B9735"/>
    <mergeCell ref="C9734:C9735"/>
    <mergeCell ref="D9734:D9735"/>
    <mergeCell ref="E9734:E9735"/>
    <mergeCell ref="F9734:G9735"/>
    <mergeCell ref="H9734:I9734"/>
    <mergeCell ref="H9735:I9735"/>
    <mergeCell ref="J9757:J9758"/>
    <mergeCell ref="K9757:K9758"/>
    <mergeCell ref="L9757:L9758"/>
    <mergeCell ref="F9759:G9760"/>
    <mergeCell ref="H9759:I9760"/>
    <mergeCell ref="J9759:J9760"/>
    <mergeCell ref="K9759:K9760"/>
    <mergeCell ref="L9759:L9760"/>
    <mergeCell ref="A9755:A9760"/>
    <mergeCell ref="F9755:G9755"/>
    <mergeCell ref="H9755:L9755"/>
    <mergeCell ref="B9756:B9758"/>
    <mergeCell ref="C9756:C9758"/>
    <mergeCell ref="D9756:D9758"/>
    <mergeCell ref="E9756:E9758"/>
    <mergeCell ref="F9756:G9758"/>
    <mergeCell ref="H9756:I9756"/>
    <mergeCell ref="H9757:I9758"/>
    <mergeCell ref="K9751:K9752"/>
    <mergeCell ref="L9751:L9752"/>
    <mergeCell ref="F9753:G9754"/>
    <mergeCell ref="H9753:I9754"/>
    <mergeCell ref="J9753:J9754"/>
    <mergeCell ref="K9753:K9754"/>
    <mergeCell ref="L9753:L9754"/>
    <mergeCell ref="D9750:D9752"/>
    <mergeCell ref="E9750:E9752"/>
    <mergeCell ref="F9750:G9752"/>
    <mergeCell ref="H9750:I9750"/>
    <mergeCell ref="H9751:I9752"/>
    <mergeCell ref="J9751:J9752"/>
    <mergeCell ref="F9747:G9748"/>
    <mergeCell ref="H9747:I9748"/>
    <mergeCell ref="J9747:J9748"/>
    <mergeCell ref="K9747:K9748"/>
    <mergeCell ref="L9747:L9748"/>
    <mergeCell ref="A9749:A9754"/>
    <mergeCell ref="F9749:G9749"/>
    <mergeCell ref="H9749:L9749"/>
    <mergeCell ref="B9750:B9752"/>
    <mergeCell ref="C9750:C9752"/>
    <mergeCell ref="A9744:A9748"/>
    <mergeCell ref="F9744:G9744"/>
    <mergeCell ref="H9744:L9744"/>
    <mergeCell ref="B9745:B9746"/>
    <mergeCell ref="C9745:C9746"/>
    <mergeCell ref="D9745:D9746"/>
    <mergeCell ref="E9745:E9746"/>
    <mergeCell ref="F9745:G9746"/>
    <mergeCell ref="H9745:I9745"/>
    <mergeCell ref="H9746:I9746"/>
    <mergeCell ref="D9773:D9774"/>
    <mergeCell ref="E9773:E9774"/>
    <mergeCell ref="F9773:G9774"/>
    <mergeCell ref="H9773:I9773"/>
    <mergeCell ref="H9774:I9774"/>
    <mergeCell ref="F9775:G9776"/>
    <mergeCell ref="H9775:I9776"/>
    <mergeCell ref="F9770:G9771"/>
    <mergeCell ref="H9770:I9771"/>
    <mergeCell ref="J9770:J9771"/>
    <mergeCell ref="K9770:K9771"/>
    <mergeCell ref="L9770:L9771"/>
    <mergeCell ref="A9772:A9776"/>
    <mergeCell ref="F9772:G9772"/>
    <mergeCell ref="H9772:L9772"/>
    <mergeCell ref="B9773:B9774"/>
    <mergeCell ref="C9773:C9774"/>
    <mergeCell ref="A9767:A9771"/>
    <mergeCell ref="F9767:G9767"/>
    <mergeCell ref="H9767:L9767"/>
    <mergeCell ref="B9768:B9769"/>
    <mergeCell ref="C9768:C9769"/>
    <mergeCell ref="D9768:D9769"/>
    <mergeCell ref="E9768:E9769"/>
    <mergeCell ref="F9768:G9769"/>
    <mergeCell ref="H9768:I9768"/>
    <mergeCell ref="H9769:I9769"/>
    <mergeCell ref="J9763:J9764"/>
    <mergeCell ref="K9763:K9764"/>
    <mergeCell ref="L9763:L9764"/>
    <mergeCell ref="F9765:G9766"/>
    <mergeCell ref="H9765:I9766"/>
    <mergeCell ref="J9765:J9766"/>
    <mergeCell ref="K9765:K9766"/>
    <mergeCell ref="L9765:L9766"/>
    <mergeCell ref="A9761:A9766"/>
    <mergeCell ref="F9761:G9761"/>
    <mergeCell ref="H9761:L9761"/>
    <mergeCell ref="B9762:B9764"/>
    <mergeCell ref="C9762:C9764"/>
    <mergeCell ref="D9762:D9764"/>
    <mergeCell ref="E9762:E9764"/>
    <mergeCell ref="F9762:G9764"/>
    <mergeCell ref="H9762:I9762"/>
    <mergeCell ref="H9763:I9764"/>
    <mergeCell ref="D9784:D9785"/>
    <mergeCell ref="E9784:E9785"/>
    <mergeCell ref="F9784:G9785"/>
    <mergeCell ref="H9784:I9784"/>
    <mergeCell ref="H9785:I9785"/>
    <mergeCell ref="F9786:G9787"/>
    <mergeCell ref="H9786:I9787"/>
    <mergeCell ref="F9781:G9782"/>
    <mergeCell ref="H9781:I9782"/>
    <mergeCell ref="J9781:J9782"/>
    <mergeCell ref="K9781:K9782"/>
    <mergeCell ref="L9781:L9782"/>
    <mergeCell ref="A9783:A9787"/>
    <mergeCell ref="F9783:G9783"/>
    <mergeCell ref="H9783:L9783"/>
    <mergeCell ref="B9784:B9785"/>
    <mergeCell ref="C9784:C9785"/>
    <mergeCell ref="F9778:G9780"/>
    <mergeCell ref="H9778:I9778"/>
    <mergeCell ref="H9779:I9780"/>
    <mergeCell ref="J9779:J9780"/>
    <mergeCell ref="K9779:K9780"/>
    <mergeCell ref="L9779:L9780"/>
    <mergeCell ref="J9775:J9776"/>
    <mergeCell ref="K9775:K9776"/>
    <mergeCell ref="L9775:L9776"/>
    <mergeCell ref="A9777:A9782"/>
    <mergeCell ref="F9777:G9777"/>
    <mergeCell ref="H9777:L9777"/>
    <mergeCell ref="B9778:B9780"/>
    <mergeCell ref="C9778:C9780"/>
    <mergeCell ref="D9778:D9780"/>
    <mergeCell ref="E9778:E9780"/>
    <mergeCell ref="K9796:K9797"/>
    <mergeCell ref="L9796:L9797"/>
    <mergeCell ref="F9798:G9799"/>
    <mergeCell ref="H9798:I9799"/>
    <mergeCell ref="J9798:J9799"/>
    <mergeCell ref="K9798:K9799"/>
    <mergeCell ref="L9798:L9799"/>
    <mergeCell ref="D9795:D9797"/>
    <mergeCell ref="E9795:E9797"/>
    <mergeCell ref="F9795:G9797"/>
    <mergeCell ref="H9795:I9795"/>
    <mergeCell ref="H9796:I9797"/>
    <mergeCell ref="J9796:J9797"/>
    <mergeCell ref="F9792:G9793"/>
    <mergeCell ref="H9792:I9793"/>
    <mergeCell ref="J9792:J9793"/>
    <mergeCell ref="K9792:K9793"/>
    <mergeCell ref="L9792:L9793"/>
    <mergeCell ref="A9794:A9799"/>
    <mergeCell ref="F9794:G9794"/>
    <mergeCell ref="H9794:L9794"/>
    <mergeCell ref="B9795:B9797"/>
    <mergeCell ref="C9795:C9797"/>
    <mergeCell ref="F9789:G9791"/>
    <mergeCell ref="H9789:I9789"/>
    <mergeCell ref="H9790:I9791"/>
    <mergeCell ref="J9790:J9791"/>
    <mergeCell ref="K9790:K9791"/>
    <mergeCell ref="L9790:L9791"/>
    <mergeCell ref="J9786:J9787"/>
    <mergeCell ref="K9786:K9787"/>
    <mergeCell ref="L9786:L9787"/>
    <mergeCell ref="A9788:A9793"/>
    <mergeCell ref="F9788:G9788"/>
    <mergeCell ref="H9788:L9788"/>
    <mergeCell ref="B9789:B9791"/>
    <mergeCell ref="C9789:C9791"/>
    <mergeCell ref="D9789:D9791"/>
    <mergeCell ref="E9789:E9791"/>
    <mergeCell ref="D9812:D9813"/>
    <mergeCell ref="E9812:E9813"/>
    <mergeCell ref="F9812:G9813"/>
    <mergeCell ref="H9812:I9812"/>
    <mergeCell ref="H9813:I9813"/>
    <mergeCell ref="F9814:G9815"/>
    <mergeCell ref="H9814:I9815"/>
    <mergeCell ref="F9809:G9810"/>
    <mergeCell ref="H9809:I9810"/>
    <mergeCell ref="J9809:J9810"/>
    <mergeCell ref="K9809:K9810"/>
    <mergeCell ref="L9809:L9810"/>
    <mergeCell ref="A9811:A9815"/>
    <mergeCell ref="F9811:G9811"/>
    <mergeCell ref="H9811:L9811"/>
    <mergeCell ref="B9812:B9813"/>
    <mergeCell ref="C9812:C9813"/>
    <mergeCell ref="A9806:A9810"/>
    <mergeCell ref="F9806:G9806"/>
    <mergeCell ref="H9806:L9806"/>
    <mergeCell ref="B9807:B9808"/>
    <mergeCell ref="C9807:C9808"/>
    <mergeCell ref="D9807:D9808"/>
    <mergeCell ref="E9807:E9808"/>
    <mergeCell ref="F9807:G9808"/>
    <mergeCell ref="H9807:I9807"/>
    <mergeCell ref="H9808:I9808"/>
    <mergeCell ref="J9802:J9803"/>
    <mergeCell ref="K9802:K9803"/>
    <mergeCell ref="L9802:L9803"/>
    <mergeCell ref="F9804:G9805"/>
    <mergeCell ref="H9804:I9805"/>
    <mergeCell ref="J9804:J9805"/>
    <mergeCell ref="K9804:K9805"/>
    <mergeCell ref="L9804:L9805"/>
    <mergeCell ref="A9800:A9805"/>
    <mergeCell ref="F9800:G9800"/>
    <mergeCell ref="H9800:L9800"/>
    <mergeCell ref="B9801:B9803"/>
    <mergeCell ref="C9801:C9803"/>
    <mergeCell ref="D9801:D9803"/>
    <mergeCell ref="E9801:E9803"/>
    <mergeCell ref="F9801:G9803"/>
    <mergeCell ref="H9801:I9801"/>
    <mergeCell ref="H9802:I9803"/>
    <mergeCell ref="H9822:I9822"/>
    <mergeCell ref="H9823:I9824"/>
    <mergeCell ref="J9823:J9824"/>
    <mergeCell ref="K9823:K9824"/>
    <mergeCell ref="L9823:L9824"/>
    <mergeCell ref="F9825:G9826"/>
    <mergeCell ref="H9825:I9826"/>
    <mergeCell ref="J9825:J9826"/>
    <mergeCell ref="K9825:K9826"/>
    <mergeCell ref="L9825:L9826"/>
    <mergeCell ref="K9819:K9820"/>
    <mergeCell ref="L9819:L9820"/>
    <mergeCell ref="A9821:A9826"/>
    <mergeCell ref="F9821:G9821"/>
    <mergeCell ref="H9821:L9821"/>
    <mergeCell ref="B9822:B9824"/>
    <mergeCell ref="C9822:C9824"/>
    <mergeCell ref="D9822:D9824"/>
    <mergeCell ref="E9822:E9824"/>
    <mergeCell ref="F9822:G9824"/>
    <mergeCell ref="F9817:G9818"/>
    <mergeCell ref="H9817:I9817"/>
    <mergeCell ref="H9818:I9818"/>
    <mergeCell ref="F9819:G9820"/>
    <mergeCell ref="H9819:I9820"/>
    <mergeCell ref="J9819:J9820"/>
    <mergeCell ref="J9814:J9815"/>
    <mergeCell ref="K9814:K9815"/>
    <mergeCell ref="L9814:L9815"/>
    <mergeCell ref="A9816:A9820"/>
    <mergeCell ref="F9816:G9816"/>
    <mergeCell ref="H9816:L9816"/>
    <mergeCell ref="B9817:B9818"/>
    <mergeCell ref="C9817:C9818"/>
    <mergeCell ref="D9817:D9818"/>
    <mergeCell ref="E9817:E9818"/>
    <mergeCell ref="J9835:J9836"/>
    <mergeCell ref="K9835:K9836"/>
    <mergeCell ref="L9835:L9836"/>
    <mergeCell ref="F9837:G9838"/>
    <mergeCell ref="H9837:I9838"/>
    <mergeCell ref="J9837:J9838"/>
    <mergeCell ref="K9837:K9838"/>
    <mergeCell ref="L9837:L9838"/>
    <mergeCell ref="A9833:A9838"/>
    <mergeCell ref="F9833:G9833"/>
    <mergeCell ref="H9833:L9833"/>
    <mergeCell ref="B9834:B9836"/>
    <mergeCell ref="C9834:C9836"/>
    <mergeCell ref="D9834:D9836"/>
    <mergeCell ref="E9834:E9836"/>
    <mergeCell ref="F9834:G9836"/>
    <mergeCell ref="H9834:I9834"/>
    <mergeCell ref="H9835:I9836"/>
    <mergeCell ref="J9829:J9830"/>
    <mergeCell ref="K9829:K9830"/>
    <mergeCell ref="L9829:L9830"/>
    <mergeCell ref="F9831:G9832"/>
    <mergeCell ref="H9831:I9832"/>
    <mergeCell ref="J9831:J9832"/>
    <mergeCell ref="K9831:K9832"/>
    <mergeCell ref="L9831:L9832"/>
    <mergeCell ref="A9827:A9832"/>
    <mergeCell ref="F9827:G9827"/>
    <mergeCell ref="H9827:L9827"/>
    <mergeCell ref="B9828:B9830"/>
    <mergeCell ref="C9828:C9830"/>
    <mergeCell ref="D9828:D9830"/>
    <mergeCell ref="E9828:E9830"/>
    <mergeCell ref="F9828:G9830"/>
    <mergeCell ref="H9828:I9828"/>
    <mergeCell ref="H9829:I9830"/>
    <mergeCell ref="J9847:J9848"/>
    <mergeCell ref="K9847:K9848"/>
    <mergeCell ref="L9847:L9848"/>
    <mergeCell ref="A9849:A9853"/>
    <mergeCell ref="F9849:G9849"/>
    <mergeCell ref="H9849:L9849"/>
    <mergeCell ref="B9850:B9851"/>
    <mergeCell ref="C9850:C9851"/>
    <mergeCell ref="D9850:D9851"/>
    <mergeCell ref="E9850:E9851"/>
    <mergeCell ref="D9845:D9846"/>
    <mergeCell ref="E9845:E9846"/>
    <mergeCell ref="F9845:G9846"/>
    <mergeCell ref="H9845:I9845"/>
    <mergeCell ref="H9846:I9846"/>
    <mergeCell ref="F9847:G9848"/>
    <mergeCell ref="H9847:I9848"/>
    <mergeCell ref="F9842:G9843"/>
    <mergeCell ref="H9842:I9843"/>
    <mergeCell ref="J9842:J9843"/>
    <mergeCell ref="K9842:K9843"/>
    <mergeCell ref="L9842:L9843"/>
    <mergeCell ref="A9844:A9848"/>
    <mergeCell ref="F9844:G9844"/>
    <mergeCell ref="H9844:L9844"/>
    <mergeCell ref="B9845:B9846"/>
    <mergeCell ref="C9845:C9846"/>
    <mergeCell ref="A9839:A9843"/>
    <mergeCell ref="F9839:G9839"/>
    <mergeCell ref="H9839:L9839"/>
    <mergeCell ref="B9840:B9841"/>
    <mergeCell ref="C9840:C9841"/>
    <mergeCell ref="D9840:D9841"/>
    <mergeCell ref="E9840:E9841"/>
    <mergeCell ref="F9840:G9841"/>
    <mergeCell ref="H9840:I9840"/>
    <mergeCell ref="H9841:I9841"/>
    <mergeCell ref="H9861:I9861"/>
    <mergeCell ref="F9862:G9863"/>
    <mergeCell ref="H9862:I9863"/>
    <mergeCell ref="J9862:J9863"/>
    <mergeCell ref="K9862:K9863"/>
    <mergeCell ref="L9862:L9863"/>
    <mergeCell ref="L9857:L9858"/>
    <mergeCell ref="A9859:A9863"/>
    <mergeCell ref="F9859:G9859"/>
    <mergeCell ref="H9859:L9859"/>
    <mergeCell ref="B9860:B9861"/>
    <mergeCell ref="C9860:C9861"/>
    <mergeCell ref="D9860:D9861"/>
    <mergeCell ref="E9860:E9861"/>
    <mergeCell ref="F9860:G9861"/>
    <mergeCell ref="H9860:I9860"/>
    <mergeCell ref="H9855:I9855"/>
    <mergeCell ref="H9856:I9856"/>
    <mergeCell ref="F9857:G9858"/>
    <mergeCell ref="H9857:I9858"/>
    <mergeCell ref="J9857:J9858"/>
    <mergeCell ref="K9857:K9858"/>
    <mergeCell ref="K9852:K9853"/>
    <mergeCell ref="L9852:L9853"/>
    <mergeCell ref="A9854:A9858"/>
    <mergeCell ref="F9854:G9854"/>
    <mergeCell ref="H9854:L9854"/>
    <mergeCell ref="B9855:B9856"/>
    <mergeCell ref="C9855:C9856"/>
    <mergeCell ref="D9855:D9856"/>
    <mergeCell ref="E9855:E9856"/>
    <mergeCell ref="F9855:G9856"/>
    <mergeCell ref="F9850:G9851"/>
    <mergeCell ref="H9850:I9850"/>
    <mergeCell ref="H9851:I9851"/>
    <mergeCell ref="F9852:G9853"/>
    <mergeCell ref="H9852:I9853"/>
    <mergeCell ref="J9852:J9853"/>
    <mergeCell ref="K9871:K9873"/>
    <mergeCell ref="L9871:L9873"/>
    <mergeCell ref="F9874:G9875"/>
    <mergeCell ref="H9874:I9875"/>
    <mergeCell ref="J9874:J9875"/>
    <mergeCell ref="K9874:K9875"/>
    <mergeCell ref="L9874:L9875"/>
    <mergeCell ref="D9870:D9873"/>
    <mergeCell ref="E9870:E9873"/>
    <mergeCell ref="F9870:G9873"/>
    <mergeCell ref="H9870:I9870"/>
    <mergeCell ref="H9871:I9873"/>
    <mergeCell ref="J9871:J9873"/>
    <mergeCell ref="F9867:G9868"/>
    <mergeCell ref="H9867:I9868"/>
    <mergeCell ref="J9867:J9868"/>
    <mergeCell ref="K9867:K9868"/>
    <mergeCell ref="L9867:L9868"/>
    <mergeCell ref="A9869:A9875"/>
    <mergeCell ref="F9869:G9869"/>
    <mergeCell ref="H9869:L9869"/>
    <mergeCell ref="B9870:B9873"/>
    <mergeCell ref="C9870:C9873"/>
    <mergeCell ref="A9864:A9868"/>
    <mergeCell ref="F9864:G9864"/>
    <mergeCell ref="H9864:L9864"/>
    <mergeCell ref="B9865:B9866"/>
    <mergeCell ref="C9865:C9866"/>
    <mergeCell ref="D9865:D9866"/>
    <mergeCell ref="E9865:E9866"/>
    <mergeCell ref="F9865:G9866"/>
    <mergeCell ref="H9865:I9865"/>
    <mergeCell ref="H9866:I9866"/>
    <mergeCell ref="F9886:G9887"/>
    <mergeCell ref="H9886:I9887"/>
    <mergeCell ref="J9886:J9887"/>
    <mergeCell ref="K9886:K9887"/>
    <mergeCell ref="L9886:L9887"/>
    <mergeCell ref="A9888:A9892"/>
    <mergeCell ref="F9888:G9888"/>
    <mergeCell ref="H9888:L9888"/>
    <mergeCell ref="B9889:B9890"/>
    <mergeCell ref="C9889:C9890"/>
    <mergeCell ref="A9883:A9887"/>
    <mergeCell ref="F9883:G9883"/>
    <mergeCell ref="H9883:L9883"/>
    <mergeCell ref="B9884:B9885"/>
    <mergeCell ref="C9884:C9885"/>
    <mergeCell ref="D9884:D9885"/>
    <mergeCell ref="E9884:E9885"/>
    <mergeCell ref="F9884:G9885"/>
    <mergeCell ref="H9884:I9884"/>
    <mergeCell ref="H9885:I9885"/>
    <mergeCell ref="J9878:J9880"/>
    <mergeCell ref="K9878:K9880"/>
    <mergeCell ref="L9878:L9880"/>
    <mergeCell ref="F9881:G9882"/>
    <mergeCell ref="H9881:I9882"/>
    <mergeCell ref="J9881:J9882"/>
    <mergeCell ref="K9881:K9882"/>
    <mergeCell ref="L9881:L9882"/>
    <mergeCell ref="A9876:A9882"/>
    <mergeCell ref="F9876:G9876"/>
    <mergeCell ref="H9876:L9876"/>
    <mergeCell ref="B9877:B9880"/>
    <mergeCell ref="C9877:C9880"/>
    <mergeCell ref="D9877:D9880"/>
    <mergeCell ref="E9877:E9880"/>
    <mergeCell ref="F9877:G9880"/>
    <mergeCell ref="H9877:I9877"/>
    <mergeCell ref="H9878:I9880"/>
    <mergeCell ref="F9897:G9898"/>
    <mergeCell ref="H9897:I9898"/>
    <mergeCell ref="J9897:J9898"/>
    <mergeCell ref="K9897:K9898"/>
    <mergeCell ref="L9897:L9898"/>
    <mergeCell ref="A9899:A9903"/>
    <mergeCell ref="F9899:G9899"/>
    <mergeCell ref="H9899:L9899"/>
    <mergeCell ref="B9900:B9901"/>
    <mergeCell ref="C9900:C9901"/>
    <mergeCell ref="F9894:G9896"/>
    <mergeCell ref="H9894:I9894"/>
    <mergeCell ref="H9895:I9896"/>
    <mergeCell ref="J9895:J9896"/>
    <mergeCell ref="K9895:K9896"/>
    <mergeCell ref="L9895:L9896"/>
    <mergeCell ref="J9891:J9892"/>
    <mergeCell ref="K9891:K9892"/>
    <mergeCell ref="L9891:L9892"/>
    <mergeCell ref="A9893:A9898"/>
    <mergeCell ref="F9893:G9893"/>
    <mergeCell ref="H9893:L9893"/>
    <mergeCell ref="B9894:B9896"/>
    <mergeCell ref="C9894:C9896"/>
    <mergeCell ref="D9894:D9896"/>
    <mergeCell ref="E9894:E9896"/>
    <mergeCell ref="D9889:D9890"/>
    <mergeCell ref="E9889:E9890"/>
    <mergeCell ref="F9889:G9890"/>
    <mergeCell ref="H9889:I9889"/>
    <mergeCell ref="H9890:I9890"/>
    <mergeCell ref="F9891:G9892"/>
    <mergeCell ref="H9891:I9892"/>
    <mergeCell ref="K9907:K9908"/>
    <mergeCell ref="L9907:L9908"/>
    <mergeCell ref="A9909:A9914"/>
    <mergeCell ref="F9909:G9909"/>
    <mergeCell ref="H9909:L9909"/>
    <mergeCell ref="B9910:B9912"/>
    <mergeCell ref="C9910:C9912"/>
    <mergeCell ref="D9910:D9912"/>
    <mergeCell ref="E9910:E9912"/>
    <mergeCell ref="F9910:G9912"/>
    <mergeCell ref="F9905:G9906"/>
    <mergeCell ref="H9905:I9905"/>
    <mergeCell ref="H9906:I9906"/>
    <mergeCell ref="F9907:G9908"/>
    <mergeCell ref="H9907:I9908"/>
    <mergeCell ref="J9907:J9908"/>
    <mergeCell ref="J9902:J9903"/>
    <mergeCell ref="K9902:K9903"/>
    <mergeCell ref="L9902:L9903"/>
    <mergeCell ref="A9904:A9908"/>
    <mergeCell ref="F9904:G9904"/>
    <mergeCell ref="H9904:L9904"/>
    <mergeCell ref="B9905:B9906"/>
    <mergeCell ref="C9905:C9906"/>
    <mergeCell ref="D9905:D9906"/>
    <mergeCell ref="E9905:E9906"/>
    <mergeCell ref="D9900:D9901"/>
    <mergeCell ref="E9900:E9901"/>
    <mergeCell ref="F9900:G9901"/>
    <mergeCell ref="H9900:I9900"/>
    <mergeCell ref="H9901:I9901"/>
    <mergeCell ref="F9902:G9903"/>
    <mergeCell ref="H9902:I9903"/>
    <mergeCell ref="D9921:D9922"/>
    <mergeCell ref="E9921:E9922"/>
    <mergeCell ref="F9921:G9922"/>
    <mergeCell ref="H9921:I9921"/>
    <mergeCell ref="H9922:I9922"/>
    <mergeCell ref="F9923:G9924"/>
    <mergeCell ref="H9923:I9924"/>
    <mergeCell ref="F9918:G9919"/>
    <mergeCell ref="H9918:I9919"/>
    <mergeCell ref="J9918:J9919"/>
    <mergeCell ref="K9918:K9919"/>
    <mergeCell ref="L9918:L9919"/>
    <mergeCell ref="A9920:A9924"/>
    <mergeCell ref="F9920:G9920"/>
    <mergeCell ref="H9920:L9920"/>
    <mergeCell ref="B9921:B9922"/>
    <mergeCell ref="C9921:C9922"/>
    <mergeCell ref="A9915:A9919"/>
    <mergeCell ref="F9915:G9915"/>
    <mergeCell ref="H9915:L9915"/>
    <mergeCell ref="B9916:B9917"/>
    <mergeCell ref="C9916:C9917"/>
    <mergeCell ref="D9916:D9917"/>
    <mergeCell ref="E9916:E9917"/>
    <mergeCell ref="F9916:G9917"/>
    <mergeCell ref="H9916:I9916"/>
    <mergeCell ref="H9917:I9917"/>
    <mergeCell ref="H9910:I9910"/>
    <mergeCell ref="H9911:I9912"/>
    <mergeCell ref="J9911:J9912"/>
    <mergeCell ref="K9911:K9912"/>
    <mergeCell ref="L9911:L9912"/>
    <mergeCell ref="F9913:G9914"/>
    <mergeCell ref="H9913:I9914"/>
    <mergeCell ref="J9913:J9914"/>
    <mergeCell ref="K9913:K9914"/>
    <mergeCell ref="L9913:L9914"/>
    <mergeCell ref="L9933:L9934"/>
    <mergeCell ref="A9935:A9939"/>
    <mergeCell ref="F9935:G9935"/>
    <mergeCell ref="H9935:L9935"/>
    <mergeCell ref="B9936:B9937"/>
    <mergeCell ref="C9936:C9937"/>
    <mergeCell ref="D9936:D9937"/>
    <mergeCell ref="E9936:E9937"/>
    <mergeCell ref="F9936:G9937"/>
    <mergeCell ref="H9936:I9936"/>
    <mergeCell ref="H9931:I9931"/>
    <mergeCell ref="H9932:I9932"/>
    <mergeCell ref="F9933:G9934"/>
    <mergeCell ref="H9933:I9934"/>
    <mergeCell ref="J9933:J9934"/>
    <mergeCell ref="K9933:K9934"/>
    <mergeCell ref="K9928:K9929"/>
    <mergeCell ref="L9928:L9929"/>
    <mergeCell ref="A9930:A9934"/>
    <mergeCell ref="F9930:G9930"/>
    <mergeCell ref="H9930:L9930"/>
    <mergeCell ref="B9931:B9932"/>
    <mergeCell ref="C9931:C9932"/>
    <mergeCell ref="D9931:D9932"/>
    <mergeCell ref="E9931:E9932"/>
    <mergeCell ref="F9931:G9932"/>
    <mergeCell ref="F9926:G9927"/>
    <mergeCell ref="H9926:I9926"/>
    <mergeCell ref="H9927:I9927"/>
    <mergeCell ref="F9928:G9929"/>
    <mergeCell ref="H9928:I9929"/>
    <mergeCell ref="J9928:J9929"/>
    <mergeCell ref="J9923:J9924"/>
    <mergeCell ref="K9923:K9924"/>
    <mergeCell ref="L9923:L9924"/>
    <mergeCell ref="A9925:A9929"/>
    <mergeCell ref="F9925:G9925"/>
    <mergeCell ref="H9925:L9925"/>
    <mergeCell ref="B9926:B9927"/>
    <mergeCell ref="C9926:C9927"/>
    <mergeCell ref="D9926:D9927"/>
    <mergeCell ref="E9926:E9927"/>
    <mergeCell ref="D9946:D9947"/>
    <mergeCell ref="E9946:E9947"/>
    <mergeCell ref="F9946:G9947"/>
    <mergeCell ref="H9946:I9946"/>
    <mergeCell ref="H9947:I9947"/>
    <mergeCell ref="F9948:G9949"/>
    <mergeCell ref="H9948:I9949"/>
    <mergeCell ref="F9943:G9944"/>
    <mergeCell ref="H9943:I9944"/>
    <mergeCell ref="J9943:J9944"/>
    <mergeCell ref="K9943:K9944"/>
    <mergeCell ref="L9943:L9944"/>
    <mergeCell ref="A9945:A9949"/>
    <mergeCell ref="F9945:G9945"/>
    <mergeCell ref="H9945:L9945"/>
    <mergeCell ref="B9946:B9947"/>
    <mergeCell ref="C9946:C9947"/>
    <mergeCell ref="A9940:A9944"/>
    <mergeCell ref="F9940:G9940"/>
    <mergeCell ref="H9940:L9940"/>
    <mergeCell ref="B9941:B9942"/>
    <mergeCell ref="C9941:C9942"/>
    <mergeCell ref="D9941:D9942"/>
    <mergeCell ref="E9941:E9942"/>
    <mergeCell ref="F9941:G9942"/>
    <mergeCell ref="H9941:I9941"/>
    <mergeCell ref="H9942:I9942"/>
    <mergeCell ref="H9937:I9937"/>
    <mergeCell ref="F9938:G9939"/>
    <mergeCell ref="H9938:I9939"/>
    <mergeCell ref="J9938:J9939"/>
    <mergeCell ref="K9938:K9939"/>
    <mergeCell ref="L9938:L9939"/>
    <mergeCell ref="K9958:K9959"/>
    <mergeCell ref="L9958:L9959"/>
    <mergeCell ref="F9960:G9961"/>
    <mergeCell ref="H9960:I9961"/>
    <mergeCell ref="J9960:J9961"/>
    <mergeCell ref="K9960:K9961"/>
    <mergeCell ref="L9960:L9961"/>
    <mergeCell ref="D9957:D9959"/>
    <mergeCell ref="E9957:E9959"/>
    <mergeCell ref="F9957:G9959"/>
    <mergeCell ref="H9957:I9957"/>
    <mergeCell ref="H9958:I9959"/>
    <mergeCell ref="J9958:J9959"/>
    <mergeCell ref="F9954:G9955"/>
    <mergeCell ref="H9954:I9955"/>
    <mergeCell ref="J9954:J9955"/>
    <mergeCell ref="K9954:K9955"/>
    <mergeCell ref="L9954:L9955"/>
    <mergeCell ref="A9956:A9961"/>
    <mergeCell ref="F9956:G9956"/>
    <mergeCell ref="H9956:L9956"/>
    <mergeCell ref="B9957:B9959"/>
    <mergeCell ref="C9957:C9959"/>
    <mergeCell ref="F9951:G9953"/>
    <mergeCell ref="H9951:I9951"/>
    <mergeCell ref="H9952:I9953"/>
    <mergeCell ref="J9952:J9953"/>
    <mergeCell ref="K9952:K9953"/>
    <mergeCell ref="L9952:L9953"/>
    <mergeCell ref="J9948:J9949"/>
    <mergeCell ref="K9948:K9949"/>
    <mergeCell ref="L9948:L9949"/>
    <mergeCell ref="A9950:A9955"/>
    <mergeCell ref="F9950:G9950"/>
    <mergeCell ref="H9950:L9950"/>
    <mergeCell ref="B9951:B9953"/>
    <mergeCell ref="C9951:C9953"/>
    <mergeCell ref="D9951:D9953"/>
    <mergeCell ref="E9951:E9953"/>
    <mergeCell ref="J9970:J9971"/>
    <mergeCell ref="K9970:K9971"/>
    <mergeCell ref="L9970:L9971"/>
    <mergeCell ref="F9972:G9973"/>
    <mergeCell ref="H9972:I9973"/>
    <mergeCell ref="J9972:J9973"/>
    <mergeCell ref="K9972:K9973"/>
    <mergeCell ref="L9972:L9973"/>
    <mergeCell ref="A9968:A9973"/>
    <mergeCell ref="F9968:G9968"/>
    <mergeCell ref="H9968:L9968"/>
    <mergeCell ref="B9969:B9971"/>
    <mergeCell ref="C9969:C9971"/>
    <mergeCell ref="D9969:D9971"/>
    <mergeCell ref="E9969:E9971"/>
    <mergeCell ref="F9969:G9971"/>
    <mergeCell ref="H9969:I9969"/>
    <mergeCell ref="H9970:I9971"/>
    <mergeCell ref="J9964:J9965"/>
    <mergeCell ref="K9964:K9965"/>
    <mergeCell ref="L9964:L9965"/>
    <mergeCell ref="F9966:G9967"/>
    <mergeCell ref="H9966:I9967"/>
    <mergeCell ref="J9966:J9967"/>
    <mergeCell ref="K9966:K9967"/>
    <mergeCell ref="L9966:L9967"/>
    <mergeCell ref="A9962:A9967"/>
    <mergeCell ref="F9962:G9962"/>
    <mergeCell ref="H9962:L9962"/>
    <mergeCell ref="B9963:B9965"/>
    <mergeCell ref="C9963:C9965"/>
    <mergeCell ref="D9963:D9965"/>
    <mergeCell ref="E9963:E9965"/>
    <mergeCell ref="F9963:G9965"/>
    <mergeCell ref="H9963:I9963"/>
    <mergeCell ref="H9964:I9965"/>
    <mergeCell ref="J9982:J9983"/>
    <mergeCell ref="K9982:K9983"/>
    <mergeCell ref="L9982:L9983"/>
    <mergeCell ref="F9984:G9985"/>
    <mergeCell ref="H9984:I9985"/>
    <mergeCell ref="J9984:J9985"/>
    <mergeCell ref="K9984:K9985"/>
    <mergeCell ref="L9984:L9985"/>
    <mergeCell ref="A9980:A9985"/>
    <mergeCell ref="F9980:G9980"/>
    <mergeCell ref="H9980:L9980"/>
    <mergeCell ref="B9981:B9983"/>
    <mergeCell ref="C9981:C9983"/>
    <mergeCell ref="D9981:D9983"/>
    <mergeCell ref="E9981:E9983"/>
    <mergeCell ref="F9981:G9983"/>
    <mergeCell ref="H9981:I9981"/>
    <mergeCell ref="H9982:I9983"/>
    <mergeCell ref="J9976:J9977"/>
    <mergeCell ref="K9976:K9977"/>
    <mergeCell ref="L9976:L9977"/>
    <mergeCell ref="F9978:G9979"/>
    <mergeCell ref="H9978:I9979"/>
    <mergeCell ref="J9978:J9979"/>
    <mergeCell ref="K9978:K9979"/>
    <mergeCell ref="L9978:L9979"/>
    <mergeCell ref="A9974:A9979"/>
    <mergeCell ref="F9974:G9974"/>
    <mergeCell ref="H9974:L9974"/>
    <mergeCell ref="B9975:B9977"/>
    <mergeCell ref="C9975:C9977"/>
    <mergeCell ref="D9975:D9977"/>
    <mergeCell ref="E9975:E9977"/>
    <mergeCell ref="F9975:G9977"/>
    <mergeCell ref="H9975:I9975"/>
    <mergeCell ref="H9976:I9977"/>
    <mergeCell ref="J9994:J9995"/>
    <mergeCell ref="K9994:K9995"/>
    <mergeCell ref="L9994:L9995"/>
    <mergeCell ref="F9996:G9997"/>
    <mergeCell ref="H9996:I9997"/>
    <mergeCell ref="J9996:J9997"/>
    <mergeCell ref="K9996:K9997"/>
    <mergeCell ref="L9996:L9997"/>
    <mergeCell ref="A9992:A9997"/>
    <mergeCell ref="F9992:G9992"/>
    <mergeCell ref="H9992:L9992"/>
    <mergeCell ref="B9993:B9995"/>
    <mergeCell ref="C9993:C9995"/>
    <mergeCell ref="D9993:D9995"/>
    <mergeCell ref="E9993:E9995"/>
    <mergeCell ref="F9993:G9995"/>
    <mergeCell ref="H9993:I9993"/>
    <mergeCell ref="H9994:I9995"/>
    <mergeCell ref="J9988:J9989"/>
    <mergeCell ref="K9988:K9989"/>
    <mergeCell ref="L9988:L9989"/>
    <mergeCell ref="F9990:G9991"/>
    <mergeCell ref="H9990:I9991"/>
    <mergeCell ref="J9990:J9991"/>
    <mergeCell ref="K9990:K9991"/>
    <mergeCell ref="L9990:L9991"/>
    <mergeCell ref="A9986:A9991"/>
    <mergeCell ref="F9986:G9986"/>
    <mergeCell ref="H9986:L9986"/>
    <mergeCell ref="B9987:B9989"/>
    <mergeCell ref="C9987:C9989"/>
    <mergeCell ref="D9987:D9989"/>
    <mergeCell ref="E9987:E9989"/>
    <mergeCell ref="F9987:G9989"/>
    <mergeCell ref="H9987:I9987"/>
    <mergeCell ref="H9988:I9989"/>
    <mergeCell ref="J10006:J10007"/>
    <mergeCell ref="K10006:K10007"/>
    <mergeCell ref="L10006:L10007"/>
    <mergeCell ref="F10008:G10009"/>
    <mergeCell ref="H10008:I10009"/>
    <mergeCell ref="J10008:J10009"/>
    <mergeCell ref="K10008:K10009"/>
    <mergeCell ref="L10008:L10009"/>
    <mergeCell ref="A10004:A10009"/>
    <mergeCell ref="F10004:G10004"/>
    <mergeCell ref="H10004:L10004"/>
    <mergeCell ref="B10005:B10007"/>
    <mergeCell ref="C10005:C10007"/>
    <mergeCell ref="D10005:D10007"/>
    <mergeCell ref="E10005:E10007"/>
    <mergeCell ref="F10005:G10007"/>
    <mergeCell ref="H10005:I10005"/>
    <mergeCell ref="H10006:I10007"/>
    <mergeCell ref="J10000:J10001"/>
    <mergeCell ref="K10000:K10001"/>
    <mergeCell ref="L10000:L10001"/>
    <mergeCell ref="F10002:G10003"/>
    <mergeCell ref="H10002:I10003"/>
    <mergeCell ref="J10002:J10003"/>
    <mergeCell ref="K10002:K10003"/>
    <mergeCell ref="L10002:L10003"/>
    <mergeCell ref="A9998:A10003"/>
    <mergeCell ref="F9998:G9998"/>
    <mergeCell ref="H9998:L9998"/>
    <mergeCell ref="B9999:B10001"/>
    <mergeCell ref="C9999:C10001"/>
    <mergeCell ref="D9999:D10001"/>
    <mergeCell ref="E9999:E10001"/>
    <mergeCell ref="F9999:G10001"/>
    <mergeCell ref="H9999:I9999"/>
    <mergeCell ref="H10000:I10001"/>
    <mergeCell ref="J10018:J10019"/>
    <mergeCell ref="K10018:K10019"/>
    <mergeCell ref="L10018:L10019"/>
    <mergeCell ref="A10020:A10024"/>
    <mergeCell ref="F10020:G10020"/>
    <mergeCell ref="H10020:L10020"/>
    <mergeCell ref="B10021:B10022"/>
    <mergeCell ref="C10021:C10022"/>
    <mergeCell ref="D10021:D10022"/>
    <mergeCell ref="E10021:E10022"/>
    <mergeCell ref="D10016:D10017"/>
    <mergeCell ref="E10016:E10017"/>
    <mergeCell ref="F10016:G10017"/>
    <mergeCell ref="H10016:I10016"/>
    <mergeCell ref="H10017:I10017"/>
    <mergeCell ref="F10018:G10019"/>
    <mergeCell ref="H10018:I10019"/>
    <mergeCell ref="F10013:G10014"/>
    <mergeCell ref="H10013:I10014"/>
    <mergeCell ref="J10013:J10014"/>
    <mergeCell ref="K10013:K10014"/>
    <mergeCell ref="L10013:L10014"/>
    <mergeCell ref="A10015:A10019"/>
    <mergeCell ref="F10015:G10015"/>
    <mergeCell ref="H10015:L10015"/>
    <mergeCell ref="B10016:B10017"/>
    <mergeCell ref="C10016:C10017"/>
    <mergeCell ref="A10010:A10014"/>
    <mergeCell ref="F10010:G10010"/>
    <mergeCell ref="H10010:L10010"/>
    <mergeCell ref="B10011:B10012"/>
    <mergeCell ref="C10011:C10012"/>
    <mergeCell ref="D10011:D10012"/>
    <mergeCell ref="E10011:E10012"/>
    <mergeCell ref="F10011:G10012"/>
    <mergeCell ref="H10011:I10011"/>
    <mergeCell ref="H10012:I10012"/>
    <mergeCell ref="H10032:I10032"/>
    <mergeCell ref="F10033:G10034"/>
    <mergeCell ref="H10033:I10034"/>
    <mergeCell ref="J10033:J10034"/>
    <mergeCell ref="K10033:K10034"/>
    <mergeCell ref="L10033:L10034"/>
    <mergeCell ref="L10028:L10029"/>
    <mergeCell ref="A10030:A10034"/>
    <mergeCell ref="F10030:G10030"/>
    <mergeCell ref="H10030:L10030"/>
    <mergeCell ref="B10031:B10032"/>
    <mergeCell ref="C10031:C10032"/>
    <mergeCell ref="D10031:D10032"/>
    <mergeCell ref="E10031:E10032"/>
    <mergeCell ref="F10031:G10032"/>
    <mergeCell ref="H10031:I10031"/>
    <mergeCell ref="H10026:I10026"/>
    <mergeCell ref="H10027:I10027"/>
    <mergeCell ref="F10028:G10029"/>
    <mergeCell ref="H10028:I10029"/>
    <mergeCell ref="J10028:J10029"/>
    <mergeCell ref="K10028:K10029"/>
    <mergeCell ref="K10023:K10024"/>
    <mergeCell ref="L10023:L10024"/>
    <mergeCell ref="A10025:A10029"/>
    <mergeCell ref="F10025:G10025"/>
    <mergeCell ref="H10025:L10025"/>
    <mergeCell ref="B10026:B10027"/>
    <mergeCell ref="C10026:C10027"/>
    <mergeCell ref="D10026:D10027"/>
    <mergeCell ref="E10026:E10027"/>
    <mergeCell ref="F10026:G10027"/>
    <mergeCell ref="F10021:G10022"/>
    <mergeCell ref="H10021:I10021"/>
    <mergeCell ref="H10022:I10022"/>
    <mergeCell ref="F10023:G10024"/>
    <mergeCell ref="H10023:I10024"/>
    <mergeCell ref="J10023:J10024"/>
  </mergeCells>
  <pageMargins left="0.7" right="0.7" top="0.75" bottom="0.75" header="0.3" footer="0.3"/>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7"/>
  <sheetViews>
    <sheetView workbookViewId="0">
      <selection activeCell="F22" sqref="F22:G23"/>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1</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v>
      </c>
      <c r="B10" s="203" t="s">
        <v>12</v>
      </c>
      <c r="C10" s="207" t="s">
        <v>11</v>
      </c>
      <c r="D10" s="207" t="s">
        <v>280</v>
      </c>
      <c r="E10" s="207" t="s">
        <v>281</v>
      </c>
      <c r="F10" s="653" t="s">
        <v>8</v>
      </c>
      <c r="G10" s="653"/>
      <c r="H10" s="650"/>
      <c r="I10" s="650"/>
      <c r="J10" s="650"/>
      <c r="K10" s="650"/>
      <c r="L10" s="650"/>
    </row>
    <row r="11" spans="1:12" x14ac:dyDescent="0.2">
      <c r="A11" s="652"/>
      <c r="B11" s="651" t="s">
        <v>282</v>
      </c>
      <c r="C11" s="654" t="s">
        <v>283</v>
      </c>
      <c r="D11" s="655">
        <v>43532</v>
      </c>
      <c r="E11" s="651" t="s">
        <v>284</v>
      </c>
      <c r="F11" s="651" t="s">
        <v>285</v>
      </c>
      <c r="G11" s="651"/>
      <c r="H11" s="649" t="s">
        <v>286</v>
      </c>
      <c r="I11" s="649"/>
      <c r="J11" s="651" t="s">
        <v>287</v>
      </c>
      <c r="K11" s="651" t="s">
        <v>16</v>
      </c>
      <c r="L11" s="648">
        <v>562.5</v>
      </c>
    </row>
    <row r="12" spans="1:12" x14ac:dyDescent="0.2">
      <c r="A12" s="652"/>
      <c r="B12" s="651"/>
      <c r="C12" s="654"/>
      <c r="D12" s="655"/>
      <c r="E12" s="651"/>
      <c r="F12" s="651"/>
      <c r="G12" s="651"/>
      <c r="H12" s="649"/>
      <c r="I12" s="649"/>
      <c r="J12" s="651"/>
      <c r="K12" s="651"/>
      <c r="L12" s="648"/>
    </row>
    <row r="13" spans="1:12" x14ac:dyDescent="0.2">
      <c r="A13" s="652"/>
      <c r="B13" s="651"/>
      <c r="C13" s="654"/>
      <c r="D13" s="655"/>
      <c r="E13" s="651"/>
      <c r="F13" s="651"/>
      <c r="G13" s="651"/>
      <c r="H13" s="649" t="s">
        <v>242</v>
      </c>
      <c r="I13" s="649"/>
      <c r="J13" s="209" t="s">
        <v>287</v>
      </c>
      <c r="K13" s="209" t="s">
        <v>287</v>
      </c>
      <c r="L13" s="210">
        <v>0</v>
      </c>
    </row>
    <row r="14" spans="1:12" ht="24" x14ac:dyDescent="0.2">
      <c r="A14" s="652"/>
      <c r="B14" s="203" t="s">
        <v>6</v>
      </c>
      <c r="C14" s="207" t="s">
        <v>5</v>
      </c>
      <c r="D14" s="207" t="s">
        <v>288</v>
      </c>
      <c r="E14" s="207" t="s">
        <v>289</v>
      </c>
      <c r="F14" s="650"/>
      <c r="G14" s="650"/>
      <c r="H14" s="649" t="s">
        <v>290</v>
      </c>
      <c r="I14" s="649"/>
      <c r="J14" s="651" t="s">
        <v>287</v>
      </c>
      <c r="K14" s="651" t="s">
        <v>16</v>
      </c>
      <c r="L14" s="648">
        <v>892.5</v>
      </c>
    </row>
    <row r="15" spans="1:12" ht="24" x14ac:dyDescent="0.2">
      <c r="A15" s="652"/>
      <c r="B15" s="209" t="s">
        <v>291</v>
      </c>
      <c r="C15" s="209" t="s">
        <v>285</v>
      </c>
      <c r="D15" s="211">
        <v>43534</v>
      </c>
      <c r="E15" s="209" t="s">
        <v>292</v>
      </c>
      <c r="F15" s="650"/>
      <c r="G15" s="650"/>
      <c r="H15" s="649"/>
      <c r="I15" s="649"/>
      <c r="J15" s="651"/>
      <c r="K15" s="651"/>
      <c r="L15" s="648"/>
    </row>
    <row r="16" spans="1:12" ht="24" x14ac:dyDescent="0.2">
      <c r="A16" s="652">
        <v>2</v>
      </c>
      <c r="B16" s="203" t="s">
        <v>12</v>
      </c>
      <c r="C16" s="207" t="s">
        <v>11</v>
      </c>
      <c r="D16" s="207" t="s">
        <v>280</v>
      </c>
      <c r="E16" s="207" t="s">
        <v>281</v>
      </c>
      <c r="F16" s="653" t="s">
        <v>8</v>
      </c>
      <c r="G16" s="653"/>
      <c r="H16" s="650"/>
      <c r="I16" s="650"/>
      <c r="J16" s="650"/>
      <c r="K16" s="650"/>
      <c r="L16" s="650"/>
    </row>
    <row r="17" spans="1:12" x14ac:dyDescent="0.2">
      <c r="A17" s="652"/>
      <c r="B17" s="651" t="s">
        <v>293</v>
      </c>
      <c r="C17" s="654" t="s">
        <v>294</v>
      </c>
      <c r="D17" s="655">
        <v>43546</v>
      </c>
      <c r="E17" s="651" t="s">
        <v>295</v>
      </c>
      <c r="F17" s="651" t="s">
        <v>296</v>
      </c>
      <c r="G17" s="651"/>
      <c r="H17" s="649" t="s">
        <v>286</v>
      </c>
      <c r="I17" s="649"/>
      <c r="J17" s="209" t="s">
        <v>287</v>
      </c>
      <c r="K17" s="209" t="s">
        <v>16</v>
      </c>
      <c r="L17" s="210">
        <v>330.17</v>
      </c>
    </row>
    <row r="18" spans="1:12" x14ac:dyDescent="0.2">
      <c r="A18" s="652"/>
      <c r="B18" s="651"/>
      <c r="C18" s="654"/>
      <c r="D18" s="655"/>
      <c r="E18" s="651"/>
      <c r="F18" s="651"/>
      <c r="G18" s="651"/>
      <c r="H18" s="649" t="s">
        <v>242</v>
      </c>
      <c r="I18" s="649"/>
      <c r="J18" s="209" t="s">
        <v>287</v>
      </c>
      <c r="K18" s="209" t="s">
        <v>287</v>
      </c>
      <c r="L18" s="210">
        <v>0</v>
      </c>
    </row>
    <row r="19" spans="1:12" ht="24" x14ac:dyDescent="0.2">
      <c r="A19" s="652"/>
      <c r="B19" s="203" t="s">
        <v>6</v>
      </c>
      <c r="C19" s="207" t="s">
        <v>5</v>
      </c>
      <c r="D19" s="207" t="s">
        <v>288</v>
      </c>
      <c r="E19" s="207" t="s">
        <v>289</v>
      </c>
      <c r="F19" s="650"/>
      <c r="G19" s="650"/>
      <c r="H19" s="649" t="s">
        <v>290</v>
      </c>
      <c r="I19" s="649"/>
      <c r="J19" s="651" t="s">
        <v>287</v>
      </c>
      <c r="K19" s="651" t="s">
        <v>287</v>
      </c>
      <c r="L19" s="648">
        <v>0</v>
      </c>
    </row>
    <row r="20" spans="1:12" ht="24" x14ac:dyDescent="0.2">
      <c r="A20" s="652"/>
      <c r="B20" s="209" t="s">
        <v>291</v>
      </c>
      <c r="C20" s="209" t="s">
        <v>296</v>
      </c>
      <c r="D20" s="211">
        <v>43550</v>
      </c>
      <c r="E20" s="209" t="s">
        <v>297</v>
      </c>
      <c r="F20" s="650"/>
      <c r="G20" s="650"/>
      <c r="H20" s="649"/>
      <c r="I20" s="649"/>
      <c r="J20" s="651"/>
      <c r="K20" s="651"/>
      <c r="L20" s="648"/>
    </row>
    <row r="21" spans="1:12" ht="24" x14ac:dyDescent="0.2">
      <c r="A21" s="652">
        <v>3</v>
      </c>
      <c r="B21" s="203" t="s">
        <v>12</v>
      </c>
      <c r="C21" s="207" t="s">
        <v>11</v>
      </c>
      <c r="D21" s="207" t="s">
        <v>280</v>
      </c>
      <c r="E21" s="207" t="s">
        <v>281</v>
      </c>
      <c r="F21" s="653" t="s">
        <v>8</v>
      </c>
      <c r="G21" s="653"/>
      <c r="H21" s="650"/>
      <c r="I21" s="650"/>
      <c r="J21" s="650"/>
      <c r="K21" s="650"/>
      <c r="L21" s="650"/>
    </row>
    <row r="22" spans="1:12" x14ac:dyDescent="0.2">
      <c r="A22" s="652"/>
      <c r="B22" s="651" t="s">
        <v>298</v>
      </c>
      <c r="C22" s="654" t="s">
        <v>299</v>
      </c>
      <c r="D22" s="655">
        <v>43417</v>
      </c>
      <c r="E22" s="651" t="s">
        <v>300</v>
      </c>
      <c r="F22" s="651" t="s">
        <v>301</v>
      </c>
      <c r="G22" s="651"/>
      <c r="H22" s="649" t="s">
        <v>286</v>
      </c>
      <c r="I22" s="649"/>
      <c r="J22" s="209" t="s">
        <v>287</v>
      </c>
      <c r="K22" s="209" t="s">
        <v>16</v>
      </c>
      <c r="L22" s="210">
        <v>566</v>
      </c>
    </row>
    <row r="23" spans="1:12" x14ac:dyDescent="0.2">
      <c r="A23" s="652"/>
      <c r="B23" s="651"/>
      <c r="C23" s="654"/>
      <c r="D23" s="655"/>
      <c r="E23" s="651"/>
      <c r="F23" s="651"/>
      <c r="G23" s="651"/>
      <c r="H23" s="649" t="s">
        <v>242</v>
      </c>
      <c r="I23" s="649"/>
      <c r="J23" s="209" t="s">
        <v>287</v>
      </c>
      <c r="K23" s="209" t="s">
        <v>16</v>
      </c>
      <c r="L23" s="210">
        <v>7640</v>
      </c>
    </row>
    <row r="24" spans="1:12" ht="24" x14ac:dyDescent="0.2">
      <c r="A24" s="652"/>
      <c r="B24" s="203" t="s">
        <v>6</v>
      </c>
      <c r="C24" s="207" t="s">
        <v>5</v>
      </c>
      <c r="D24" s="207" t="s">
        <v>288</v>
      </c>
      <c r="E24" s="207" t="s">
        <v>289</v>
      </c>
      <c r="F24" s="650"/>
      <c r="G24" s="650"/>
      <c r="H24" s="649" t="s">
        <v>290</v>
      </c>
      <c r="I24" s="649"/>
      <c r="J24" s="651" t="s">
        <v>287</v>
      </c>
      <c r="K24" s="651" t="s">
        <v>16</v>
      </c>
      <c r="L24" s="648">
        <v>400</v>
      </c>
    </row>
    <row r="25" spans="1:12" ht="24" x14ac:dyDescent="0.2">
      <c r="A25" s="652"/>
      <c r="B25" s="209" t="s">
        <v>302</v>
      </c>
      <c r="C25" s="209" t="s">
        <v>301</v>
      </c>
      <c r="D25" s="211">
        <v>43420</v>
      </c>
      <c r="E25" s="209" t="s">
        <v>303</v>
      </c>
      <c r="F25" s="650"/>
      <c r="G25" s="650"/>
      <c r="H25" s="649"/>
      <c r="I25" s="649"/>
      <c r="J25" s="651"/>
      <c r="K25" s="651"/>
      <c r="L25" s="648"/>
    </row>
    <row r="26" spans="1:12" ht="24" x14ac:dyDescent="0.2">
      <c r="A26" s="652">
        <v>4</v>
      </c>
      <c r="B26" s="203" t="s">
        <v>12</v>
      </c>
      <c r="C26" s="207" t="s">
        <v>11</v>
      </c>
      <c r="D26" s="207" t="s">
        <v>280</v>
      </c>
      <c r="E26" s="207" t="s">
        <v>281</v>
      </c>
      <c r="F26" s="653" t="s">
        <v>8</v>
      </c>
      <c r="G26" s="653"/>
      <c r="H26" s="650"/>
      <c r="I26" s="650"/>
      <c r="J26" s="650"/>
      <c r="K26" s="650"/>
      <c r="L26" s="650"/>
    </row>
    <row r="27" spans="1:12" x14ac:dyDescent="0.2">
      <c r="A27" s="652"/>
      <c r="B27" s="651" t="s">
        <v>304</v>
      </c>
      <c r="C27" s="654" t="s">
        <v>305</v>
      </c>
      <c r="D27" s="655">
        <v>43522</v>
      </c>
      <c r="E27" s="651" t="s">
        <v>306</v>
      </c>
      <c r="F27" s="651" t="s">
        <v>307</v>
      </c>
      <c r="G27" s="651"/>
      <c r="H27" s="649" t="s">
        <v>286</v>
      </c>
      <c r="I27" s="649"/>
      <c r="J27" s="209" t="s">
        <v>287</v>
      </c>
      <c r="K27" s="209" t="s">
        <v>16</v>
      </c>
      <c r="L27" s="210">
        <v>569</v>
      </c>
    </row>
    <row r="28" spans="1:12" x14ac:dyDescent="0.2">
      <c r="A28" s="652"/>
      <c r="B28" s="651"/>
      <c r="C28" s="654"/>
      <c r="D28" s="655"/>
      <c r="E28" s="651"/>
      <c r="F28" s="651"/>
      <c r="G28" s="651"/>
      <c r="H28" s="649" t="s">
        <v>242</v>
      </c>
      <c r="I28" s="649"/>
      <c r="J28" s="209" t="s">
        <v>287</v>
      </c>
      <c r="K28" s="209" t="s">
        <v>287</v>
      </c>
      <c r="L28" s="210">
        <v>0</v>
      </c>
    </row>
    <row r="29" spans="1:12" ht="24" x14ac:dyDescent="0.2">
      <c r="A29" s="652"/>
      <c r="B29" s="203" t="s">
        <v>6</v>
      </c>
      <c r="C29" s="207" t="s">
        <v>5</v>
      </c>
      <c r="D29" s="207" t="s">
        <v>288</v>
      </c>
      <c r="E29" s="207" t="s">
        <v>289</v>
      </c>
      <c r="F29" s="650"/>
      <c r="G29" s="650"/>
      <c r="H29" s="649" t="s">
        <v>290</v>
      </c>
      <c r="I29" s="649"/>
      <c r="J29" s="651" t="s">
        <v>287</v>
      </c>
      <c r="K29" s="651" t="s">
        <v>16</v>
      </c>
      <c r="L29" s="648">
        <v>275</v>
      </c>
    </row>
    <row r="30" spans="1:12" ht="24" x14ac:dyDescent="0.2">
      <c r="A30" s="652"/>
      <c r="B30" s="209" t="s">
        <v>291</v>
      </c>
      <c r="C30" s="209" t="s">
        <v>307</v>
      </c>
      <c r="D30" s="211">
        <v>43525</v>
      </c>
      <c r="E30" s="209" t="s">
        <v>308</v>
      </c>
      <c r="F30" s="650"/>
      <c r="G30" s="650"/>
      <c r="H30" s="649"/>
      <c r="I30" s="649"/>
      <c r="J30" s="651"/>
      <c r="K30" s="651"/>
      <c r="L30" s="648"/>
    </row>
    <row r="31" spans="1:12" ht="24" x14ac:dyDescent="0.2">
      <c r="A31" s="652">
        <v>5</v>
      </c>
      <c r="B31" s="203" t="s">
        <v>12</v>
      </c>
      <c r="C31" s="207" t="s">
        <v>11</v>
      </c>
      <c r="D31" s="207" t="s">
        <v>280</v>
      </c>
      <c r="E31" s="207" t="s">
        <v>281</v>
      </c>
      <c r="F31" s="653" t="s">
        <v>8</v>
      </c>
      <c r="G31" s="653"/>
      <c r="H31" s="650"/>
      <c r="I31" s="650"/>
      <c r="J31" s="650"/>
      <c r="K31" s="650"/>
      <c r="L31" s="650"/>
    </row>
    <row r="32" spans="1:12" x14ac:dyDescent="0.2">
      <c r="A32" s="652"/>
      <c r="B32" s="651" t="s">
        <v>304</v>
      </c>
      <c r="C32" s="654" t="s">
        <v>309</v>
      </c>
      <c r="D32" s="655">
        <v>43550</v>
      </c>
      <c r="E32" s="651" t="s">
        <v>310</v>
      </c>
      <c r="F32" s="651" t="s">
        <v>311</v>
      </c>
      <c r="G32" s="651"/>
      <c r="H32" s="649" t="s">
        <v>286</v>
      </c>
      <c r="I32" s="649"/>
      <c r="J32" s="209" t="s">
        <v>287</v>
      </c>
      <c r="K32" s="209" t="s">
        <v>287</v>
      </c>
      <c r="L32" s="210">
        <v>0</v>
      </c>
    </row>
    <row r="33" spans="1:12" x14ac:dyDescent="0.2">
      <c r="A33" s="652"/>
      <c r="B33" s="651"/>
      <c r="C33" s="654"/>
      <c r="D33" s="655"/>
      <c r="E33" s="651"/>
      <c r="F33" s="651"/>
      <c r="G33" s="651"/>
      <c r="H33" s="649" t="s">
        <v>242</v>
      </c>
      <c r="I33" s="649"/>
      <c r="J33" s="209" t="s">
        <v>287</v>
      </c>
      <c r="K33" s="209" t="s">
        <v>16</v>
      </c>
      <c r="L33" s="210">
        <v>2734.22</v>
      </c>
    </row>
    <row r="34" spans="1:12" ht="24" x14ac:dyDescent="0.2">
      <c r="A34" s="652"/>
      <c r="B34" s="203" t="s">
        <v>6</v>
      </c>
      <c r="C34" s="207" t="s">
        <v>5</v>
      </c>
      <c r="D34" s="207" t="s">
        <v>288</v>
      </c>
      <c r="E34" s="207" t="s">
        <v>289</v>
      </c>
      <c r="F34" s="650"/>
      <c r="G34" s="650"/>
      <c r="H34" s="649" t="s">
        <v>290</v>
      </c>
      <c r="I34" s="649"/>
      <c r="J34" s="651" t="s">
        <v>287</v>
      </c>
      <c r="K34" s="651" t="s">
        <v>287</v>
      </c>
      <c r="L34" s="648">
        <v>0</v>
      </c>
    </row>
    <row r="35" spans="1:12" ht="24" x14ac:dyDescent="0.2">
      <c r="A35" s="652"/>
      <c r="B35" s="209" t="s">
        <v>291</v>
      </c>
      <c r="C35" s="209" t="s">
        <v>311</v>
      </c>
      <c r="D35" s="211">
        <v>43554</v>
      </c>
      <c r="E35" s="209" t="s">
        <v>312</v>
      </c>
      <c r="F35" s="650"/>
      <c r="G35" s="650"/>
      <c r="H35" s="649"/>
      <c r="I35" s="649"/>
      <c r="J35" s="651"/>
      <c r="K35" s="651"/>
      <c r="L35" s="648"/>
    </row>
    <row r="36" spans="1:12" ht="24" x14ac:dyDescent="0.2">
      <c r="A36" s="652">
        <v>6</v>
      </c>
      <c r="B36" s="203" t="s">
        <v>12</v>
      </c>
      <c r="C36" s="207" t="s">
        <v>11</v>
      </c>
      <c r="D36" s="207" t="s">
        <v>280</v>
      </c>
      <c r="E36" s="207" t="s">
        <v>281</v>
      </c>
      <c r="F36" s="653" t="s">
        <v>8</v>
      </c>
      <c r="G36" s="653"/>
      <c r="H36" s="650"/>
      <c r="I36" s="650"/>
      <c r="J36" s="650"/>
      <c r="K36" s="650"/>
      <c r="L36" s="650"/>
    </row>
    <row r="37" spans="1:12" x14ac:dyDescent="0.2">
      <c r="A37" s="652"/>
      <c r="B37" s="651" t="s">
        <v>313</v>
      </c>
      <c r="C37" s="654" t="s">
        <v>314</v>
      </c>
      <c r="D37" s="655">
        <v>43488</v>
      </c>
      <c r="E37" s="651" t="s">
        <v>315</v>
      </c>
      <c r="F37" s="651" t="s">
        <v>316</v>
      </c>
      <c r="G37" s="651"/>
      <c r="H37" s="649" t="s">
        <v>286</v>
      </c>
      <c r="I37" s="649"/>
      <c r="J37" s="209" t="s">
        <v>287</v>
      </c>
      <c r="K37" s="209" t="s">
        <v>16</v>
      </c>
      <c r="L37" s="210">
        <v>731.56</v>
      </c>
    </row>
    <row r="38" spans="1:12" x14ac:dyDescent="0.2">
      <c r="A38" s="652"/>
      <c r="B38" s="651"/>
      <c r="C38" s="654"/>
      <c r="D38" s="655"/>
      <c r="E38" s="651"/>
      <c r="F38" s="651"/>
      <c r="G38" s="651"/>
      <c r="H38" s="649" t="s">
        <v>242</v>
      </c>
      <c r="I38" s="649"/>
      <c r="J38" s="651" t="s">
        <v>287</v>
      </c>
      <c r="K38" s="651" t="s">
        <v>16</v>
      </c>
      <c r="L38" s="648">
        <v>2326.65</v>
      </c>
    </row>
    <row r="39" spans="1:12" x14ac:dyDescent="0.2">
      <c r="A39" s="652"/>
      <c r="B39" s="651"/>
      <c r="C39" s="654"/>
      <c r="D39" s="655"/>
      <c r="E39" s="651"/>
      <c r="F39" s="651"/>
      <c r="G39" s="651"/>
      <c r="H39" s="649"/>
      <c r="I39" s="649"/>
      <c r="J39" s="651"/>
      <c r="K39" s="651"/>
      <c r="L39" s="648"/>
    </row>
    <row r="40" spans="1:12" ht="24" x14ac:dyDescent="0.2">
      <c r="A40" s="652"/>
      <c r="B40" s="203" t="s">
        <v>6</v>
      </c>
      <c r="C40" s="207" t="s">
        <v>5</v>
      </c>
      <c r="D40" s="207" t="s">
        <v>288</v>
      </c>
      <c r="E40" s="207" t="s">
        <v>289</v>
      </c>
      <c r="F40" s="650"/>
      <c r="G40" s="650"/>
      <c r="H40" s="649" t="s">
        <v>290</v>
      </c>
      <c r="I40" s="649"/>
      <c r="J40" s="651" t="s">
        <v>287</v>
      </c>
      <c r="K40" s="651" t="s">
        <v>16</v>
      </c>
      <c r="L40" s="648">
        <v>232.36</v>
      </c>
    </row>
    <row r="41" spans="1:12" ht="24" x14ac:dyDescent="0.2">
      <c r="A41" s="652"/>
      <c r="B41" s="209" t="s">
        <v>317</v>
      </c>
      <c r="C41" s="209" t="s">
        <v>316</v>
      </c>
      <c r="D41" s="211">
        <v>43493</v>
      </c>
      <c r="E41" s="209" t="s">
        <v>318</v>
      </c>
      <c r="F41" s="650"/>
      <c r="G41" s="650"/>
      <c r="H41" s="649"/>
      <c r="I41" s="649"/>
      <c r="J41" s="651"/>
      <c r="K41" s="651"/>
      <c r="L41" s="648"/>
    </row>
    <row r="42" spans="1:12" ht="24" x14ac:dyDescent="0.2">
      <c r="A42" s="652">
        <v>7</v>
      </c>
      <c r="B42" s="203" t="s">
        <v>12</v>
      </c>
      <c r="C42" s="207" t="s">
        <v>11</v>
      </c>
      <c r="D42" s="207" t="s">
        <v>280</v>
      </c>
      <c r="E42" s="207" t="s">
        <v>281</v>
      </c>
      <c r="F42" s="653" t="s">
        <v>8</v>
      </c>
      <c r="G42" s="653"/>
      <c r="H42" s="650"/>
      <c r="I42" s="650"/>
      <c r="J42" s="650"/>
      <c r="K42" s="650"/>
      <c r="L42" s="650"/>
    </row>
    <row r="43" spans="1:12" x14ac:dyDescent="0.2">
      <c r="A43" s="652"/>
      <c r="B43" s="651" t="s">
        <v>319</v>
      </c>
      <c r="C43" s="654" t="s">
        <v>320</v>
      </c>
      <c r="D43" s="655">
        <v>43398</v>
      </c>
      <c r="E43" s="651" t="s">
        <v>321</v>
      </c>
      <c r="F43" s="651" t="s">
        <v>322</v>
      </c>
      <c r="G43" s="651"/>
      <c r="H43" s="649" t="s">
        <v>286</v>
      </c>
      <c r="I43" s="649"/>
      <c r="J43" s="209" t="s">
        <v>287</v>
      </c>
      <c r="K43" s="209" t="s">
        <v>16</v>
      </c>
      <c r="L43" s="210">
        <v>449.46</v>
      </c>
    </row>
    <row r="44" spans="1:12" x14ac:dyDescent="0.2">
      <c r="A44" s="652"/>
      <c r="B44" s="651"/>
      <c r="C44" s="654"/>
      <c r="D44" s="655"/>
      <c r="E44" s="651"/>
      <c r="F44" s="651"/>
      <c r="G44" s="651"/>
      <c r="H44" s="649" t="s">
        <v>242</v>
      </c>
      <c r="I44" s="649"/>
      <c r="J44" s="209" t="s">
        <v>287</v>
      </c>
      <c r="K44" s="209" t="s">
        <v>16</v>
      </c>
      <c r="L44" s="210">
        <v>469.4</v>
      </c>
    </row>
    <row r="45" spans="1:12" ht="24" x14ac:dyDescent="0.2">
      <c r="A45" s="652"/>
      <c r="B45" s="203" t="s">
        <v>6</v>
      </c>
      <c r="C45" s="207" t="s">
        <v>5</v>
      </c>
      <c r="D45" s="207" t="s">
        <v>288</v>
      </c>
      <c r="E45" s="207" t="s">
        <v>289</v>
      </c>
      <c r="F45" s="650"/>
      <c r="G45" s="650"/>
      <c r="H45" s="649" t="s">
        <v>290</v>
      </c>
      <c r="I45" s="649"/>
      <c r="J45" s="651" t="s">
        <v>287</v>
      </c>
      <c r="K45" s="651" t="s">
        <v>16</v>
      </c>
      <c r="L45" s="648">
        <v>845</v>
      </c>
    </row>
    <row r="46" spans="1:12" ht="24" x14ac:dyDescent="0.2">
      <c r="A46" s="652"/>
      <c r="B46" s="209" t="s">
        <v>291</v>
      </c>
      <c r="C46" s="209" t="s">
        <v>322</v>
      </c>
      <c r="D46" s="211">
        <v>43400</v>
      </c>
      <c r="E46" s="209" t="s">
        <v>323</v>
      </c>
      <c r="F46" s="650"/>
      <c r="G46" s="650"/>
      <c r="H46" s="649"/>
      <c r="I46" s="649"/>
      <c r="J46" s="651"/>
      <c r="K46" s="651"/>
      <c r="L46" s="648"/>
    </row>
    <row r="47" spans="1:12" ht="24" x14ac:dyDescent="0.2">
      <c r="A47" s="652">
        <v>8</v>
      </c>
      <c r="B47" s="203" t="s">
        <v>12</v>
      </c>
      <c r="C47" s="207" t="s">
        <v>11</v>
      </c>
      <c r="D47" s="207" t="s">
        <v>280</v>
      </c>
      <c r="E47" s="207" t="s">
        <v>281</v>
      </c>
      <c r="F47" s="653" t="s">
        <v>8</v>
      </c>
      <c r="G47" s="653"/>
      <c r="H47" s="650"/>
      <c r="I47" s="650"/>
      <c r="J47" s="650"/>
      <c r="K47" s="650"/>
      <c r="L47" s="650"/>
    </row>
    <row r="48" spans="1:12" x14ac:dyDescent="0.2">
      <c r="A48" s="652"/>
      <c r="B48" s="651" t="s">
        <v>324</v>
      </c>
      <c r="C48" s="651" t="s">
        <v>325</v>
      </c>
      <c r="D48" s="655">
        <v>43375</v>
      </c>
      <c r="E48" s="651" t="s">
        <v>300</v>
      </c>
      <c r="F48" s="651" t="s">
        <v>326</v>
      </c>
      <c r="G48" s="651"/>
      <c r="H48" s="649" t="s">
        <v>286</v>
      </c>
      <c r="I48" s="649"/>
      <c r="J48" s="209" t="s">
        <v>287</v>
      </c>
      <c r="K48" s="209" t="s">
        <v>287</v>
      </c>
      <c r="L48" s="210">
        <v>0</v>
      </c>
    </row>
    <row r="49" spans="1:12" x14ac:dyDescent="0.2">
      <c r="A49" s="652"/>
      <c r="B49" s="651"/>
      <c r="C49" s="651"/>
      <c r="D49" s="655"/>
      <c r="E49" s="651"/>
      <c r="F49" s="651"/>
      <c r="G49" s="651"/>
      <c r="H49" s="649" t="s">
        <v>242</v>
      </c>
      <c r="I49" s="649"/>
      <c r="J49" s="209" t="s">
        <v>287</v>
      </c>
      <c r="K49" s="209" t="s">
        <v>287</v>
      </c>
      <c r="L49" s="210">
        <v>0</v>
      </c>
    </row>
    <row r="50" spans="1:12" ht="24" x14ac:dyDescent="0.2">
      <c r="A50" s="652"/>
      <c r="B50" s="203" t="s">
        <v>6</v>
      </c>
      <c r="C50" s="207" t="s">
        <v>5</v>
      </c>
      <c r="D50" s="207" t="s">
        <v>288</v>
      </c>
      <c r="E50" s="207" t="s">
        <v>289</v>
      </c>
      <c r="F50" s="650"/>
      <c r="G50" s="650"/>
      <c r="H50" s="649" t="s">
        <v>290</v>
      </c>
      <c r="I50" s="649"/>
      <c r="J50" s="651" t="s">
        <v>287</v>
      </c>
      <c r="K50" s="651" t="s">
        <v>16</v>
      </c>
      <c r="L50" s="648">
        <v>1106</v>
      </c>
    </row>
    <row r="51" spans="1:12" ht="24" x14ac:dyDescent="0.2">
      <c r="A51" s="652"/>
      <c r="B51" s="209" t="s">
        <v>327</v>
      </c>
      <c r="C51" s="209" t="s">
        <v>326</v>
      </c>
      <c r="D51" s="211">
        <v>43380</v>
      </c>
      <c r="E51" s="209" t="s">
        <v>328</v>
      </c>
      <c r="F51" s="650"/>
      <c r="G51" s="650"/>
      <c r="H51" s="649"/>
      <c r="I51" s="649"/>
      <c r="J51" s="651"/>
      <c r="K51" s="651"/>
      <c r="L51" s="648"/>
    </row>
    <row r="52" spans="1:12" ht="24" x14ac:dyDescent="0.2">
      <c r="A52" s="652">
        <v>9</v>
      </c>
      <c r="B52" s="203" t="s">
        <v>12</v>
      </c>
      <c r="C52" s="207" t="s">
        <v>11</v>
      </c>
      <c r="D52" s="207" t="s">
        <v>280</v>
      </c>
      <c r="E52" s="207" t="s">
        <v>281</v>
      </c>
      <c r="F52" s="653" t="s">
        <v>8</v>
      </c>
      <c r="G52" s="653"/>
      <c r="H52" s="650"/>
      <c r="I52" s="650"/>
      <c r="J52" s="650"/>
      <c r="K52" s="650"/>
      <c r="L52" s="650"/>
    </row>
    <row r="53" spans="1:12" x14ac:dyDescent="0.2">
      <c r="A53" s="652"/>
      <c r="B53" s="651" t="s">
        <v>329</v>
      </c>
      <c r="C53" s="654" t="s">
        <v>330</v>
      </c>
      <c r="D53" s="655">
        <v>43376</v>
      </c>
      <c r="E53" s="651" t="s">
        <v>331</v>
      </c>
      <c r="F53" s="651" t="s">
        <v>332</v>
      </c>
      <c r="G53" s="651"/>
      <c r="H53" s="649" t="s">
        <v>286</v>
      </c>
      <c r="I53" s="649"/>
      <c r="J53" s="209" t="s">
        <v>287</v>
      </c>
      <c r="K53" s="209" t="s">
        <v>16</v>
      </c>
      <c r="L53" s="210">
        <v>1290.08</v>
      </c>
    </row>
    <row r="54" spans="1:12" x14ac:dyDescent="0.2">
      <c r="A54" s="652"/>
      <c r="B54" s="651"/>
      <c r="C54" s="654"/>
      <c r="D54" s="655"/>
      <c r="E54" s="651"/>
      <c r="F54" s="651"/>
      <c r="G54" s="651"/>
      <c r="H54" s="649" t="s">
        <v>242</v>
      </c>
      <c r="I54" s="649"/>
      <c r="J54" s="209" t="s">
        <v>287</v>
      </c>
      <c r="K54" s="209" t="s">
        <v>16</v>
      </c>
      <c r="L54" s="210">
        <v>406.4</v>
      </c>
    </row>
    <row r="55" spans="1:12" ht="24" x14ac:dyDescent="0.2">
      <c r="A55" s="652"/>
      <c r="B55" s="203" t="s">
        <v>6</v>
      </c>
      <c r="C55" s="207" t="s">
        <v>5</v>
      </c>
      <c r="D55" s="207" t="s">
        <v>288</v>
      </c>
      <c r="E55" s="207" t="s">
        <v>289</v>
      </c>
      <c r="F55" s="650"/>
      <c r="G55" s="650"/>
      <c r="H55" s="649" t="s">
        <v>290</v>
      </c>
      <c r="I55" s="649"/>
      <c r="J55" s="651" t="s">
        <v>287</v>
      </c>
      <c r="K55" s="651" t="s">
        <v>16</v>
      </c>
      <c r="L55" s="648">
        <v>425</v>
      </c>
    </row>
    <row r="56" spans="1:12" ht="24" x14ac:dyDescent="0.2">
      <c r="A56" s="652"/>
      <c r="B56" s="209" t="s">
        <v>333</v>
      </c>
      <c r="C56" s="209" t="s">
        <v>332</v>
      </c>
      <c r="D56" s="211">
        <v>43380</v>
      </c>
      <c r="E56" s="209" t="s">
        <v>334</v>
      </c>
      <c r="F56" s="650"/>
      <c r="G56" s="650"/>
      <c r="H56" s="649"/>
      <c r="I56" s="649"/>
      <c r="J56" s="651"/>
      <c r="K56" s="651"/>
      <c r="L56" s="648"/>
    </row>
    <row r="57" spans="1:12" ht="24" x14ac:dyDescent="0.2">
      <c r="A57" s="652">
        <v>10</v>
      </c>
      <c r="B57" s="203" t="s">
        <v>12</v>
      </c>
      <c r="C57" s="207" t="s">
        <v>11</v>
      </c>
      <c r="D57" s="207" t="s">
        <v>280</v>
      </c>
      <c r="E57" s="207" t="s">
        <v>281</v>
      </c>
      <c r="F57" s="653" t="s">
        <v>8</v>
      </c>
      <c r="G57" s="653"/>
      <c r="H57" s="650"/>
      <c r="I57" s="650"/>
      <c r="J57" s="650"/>
      <c r="K57" s="650"/>
      <c r="L57" s="650"/>
    </row>
    <row r="58" spans="1:12" x14ac:dyDescent="0.2">
      <c r="A58" s="652"/>
      <c r="B58" s="651" t="s">
        <v>329</v>
      </c>
      <c r="C58" s="654" t="s">
        <v>335</v>
      </c>
      <c r="D58" s="655">
        <v>43546</v>
      </c>
      <c r="E58" s="651" t="s">
        <v>295</v>
      </c>
      <c r="F58" s="651" t="s">
        <v>296</v>
      </c>
      <c r="G58" s="651"/>
      <c r="H58" s="649" t="s">
        <v>286</v>
      </c>
      <c r="I58" s="649"/>
      <c r="J58" s="209" t="s">
        <v>287</v>
      </c>
      <c r="K58" s="209" t="s">
        <v>287</v>
      </c>
      <c r="L58" s="210">
        <v>0</v>
      </c>
    </row>
    <row r="59" spans="1:12" x14ac:dyDescent="0.2">
      <c r="A59" s="652"/>
      <c r="B59" s="651"/>
      <c r="C59" s="654"/>
      <c r="D59" s="655"/>
      <c r="E59" s="651"/>
      <c r="F59" s="651"/>
      <c r="G59" s="651"/>
      <c r="H59" s="649" t="s">
        <v>242</v>
      </c>
      <c r="I59" s="649"/>
      <c r="J59" s="209" t="s">
        <v>287</v>
      </c>
      <c r="K59" s="209" t="s">
        <v>287</v>
      </c>
      <c r="L59" s="210">
        <v>0</v>
      </c>
    </row>
    <row r="60" spans="1:12" ht="24" x14ac:dyDescent="0.2">
      <c r="A60" s="652"/>
      <c r="B60" s="203" t="s">
        <v>6</v>
      </c>
      <c r="C60" s="207" t="s">
        <v>5</v>
      </c>
      <c r="D60" s="207" t="s">
        <v>288</v>
      </c>
      <c r="E60" s="207" t="s">
        <v>289</v>
      </c>
      <c r="F60" s="650"/>
      <c r="G60" s="650"/>
      <c r="H60" s="649" t="s">
        <v>290</v>
      </c>
      <c r="I60" s="649"/>
      <c r="J60" s="651" t="s">
        <v>287</v>
      </c>
      <c r="K60" s="651" t="s">
        <v>16</v>
      </c>
      <c r="L60" s="648">
        <v>764</v>
      </c>
    </row>
    <row r="61" spans="1:12" ht="24" x14ac:dyDescent="0.2">
      <c r="A61" s="652"/>
      <c r="B61" s="209" t="s">
        <v>333</v>
      </c>
      <c r="C61" s="209" t="s">
        <v>296</v>
      </c>
      <c r="D61" s="211">
        <v>43553</v>
      </c>
      <c r="E61" s="209" t="s">
        <v>336</v>
      </c>
      <c r="F61" s="650"/>
      <c r="G61" s="650"/>
      <c r="H61" s="649"/>
      <c r="I61" s="649"/>
      <c r="J61" s="651"/>
      <c r="K61" s="651"/>
      <c r="L61" s="648"/>
    </row>
    <row r="62" spans="1:12" ht="24" x14ac:dyDescent="0.2">
      <c r="A62" s="652">
        <v>11</v>
      </c>
      <c r="B62" s="203" t="s">
        <v>12</v>
      </c>
      <c r="C62" s="207" t="s">
        <v>11</v>
      </c>
      <c r="D62" s="207" t="s">
        <v>280</v>
      </c>
      <c r="E62" s="207" t="s">
        <v>281</v>
      </c>
      <c r="F62" s="653" t="s">
        <v>8</v>
      </c>
      <c r="G62" s="653"/>
      <c r="H62" s="650"/>
      <c r="I62" s="650"/>
      <c r="J62" s="650"/>
      <c r="K62" s="650"/>
      <c r="L62" s="650"/>
    </row>
    <row r="63" spans="1:12" x14ac:dyDescent="0.2">
      <c r="A63" s="652"/>
      <c r="B63" s="651" t="s">
        <v>337</v>
      </c>
      <c r="C63" s="654" t="s">
        <v>338</v>
      </c>
      <c r="D63" s="655">
        <v>43531</v>
      </c>
      <c r="E63" s="651" t="s">
        <v>339</v>
      </c>
      <c r="F63" s="651" t="s">
        <v>340</v>
      </c>
      <c r="G63" s="651"/>
      <c r="H63" s="649" t="s">
        <v>286</v>
      </c>
      <c r="I63" s="649"/>
      <c r="J63" s="209" t="s">
        <v>287</v>
      </c>
      <c r="K63" s="209" t="s">
        <v>16</v>
      </c>
      <c r="L63" s="210">
        <v>375.5</v>
      </c>
    </row>
    <row r="64" spans="1:12" x14ac:dyDescent="0.2">
      <c r="A64" s="652"/>
      <c r="B64" s="651"/>
      <c r="C64" s="654"/>
      <c r="D64" s="655"/>
      <c r="E64" s="651"/>
      <c r="F64" s="651"/>
      <c r="G64" s="651"/>
      <c r="H64" s="649" t="s">
        <v>242</v>
      </c>
      <c r="I64" s="649"/>
      <c r="J64" s="651" t="s">
        <v>287</v>
      </c>
      <c r="K64" s="651" t="s">
        <v>16</v>
      </c>
      <c r="L64" s="648">
        <v>414.4</v>
      </c>
    </row>
    <row r="65" spans="1:12" x14ac:dyDescent="0.2">
      <c r="A65" s="652"/>
      <c r="B65" s="651"/>
      <c r="C65" s="654"/>
      <c r="D65" s="655"/>
      <c r="E65" s="651"/>
      <c r="F65" s="651"/>
      <c r="G65" s="651"/>
      <c r="H65" s="649"/>
      <c r="I65" s="649"/>
      <c r="J65" s="651"/>
      <c r="K65" s="651"/>
      <c r="L65" s="648"/>
    </row>
    <row r="66" spans="1:12" ht="24" x14ac:dyDescent="0.2">
      <c r="A66" s="652"/>
      <c r="B66" s="203" t="s">
        <v>6</v>
      </c>
      <c r="C66" s="207" t="s">
        <v>5</v>
      </c>
      <c r="D66" s="207" t="s">
        <v>288</v>
      </c>
      <c r="E66" s="207" t="s">
        <v>289</v>
      </c>
      <c r="F66" s="650"/>
      <c r="G66" s="650"/>
      <c r="H66" s="649" t="s">
        <v>290</v>
      </c>
      <c r="I66" s="649"/>
      <c r="J66" s="651" t="s">
        <v>287</v>
      </c>
      <c r="K66" s="651" t="s">
        <v>287</v>
      </c>
      <c r="L66" s="648">
        <v>0</v>
      </c>
    </row>
    <row r="67" spans="1:12" ht="24" x14ac:dyDescent="0.2">
      <c r="A67" s="652"/>
      <c r="B67" s="209" t="s">
        <v>317</v>
      </c>
      <c r="C67" s="209" t="s">
        <v>340</v>
      </c>
      <c r="D67" s="211">
        <v>43533</v>
      </c>
      <c r="E67" s="209" t="s">
        <v>341</v>
      </c>
      <c r="F67" s="650"/>
      <c r="G67" s="650"/>
      <c r="H67" s="649"/>
      <c r="I67" s="649"/>
      <c r="J67" s="651"/>
      <c r="K67" s="651"/>
      <c r="L67" s="648"/>
    </row>
    <row r="68" spans="1:12" ht="24" x14ac:dyDescent="0.2">
      <c r="A68" s="652">
        <v>12</v>
      </c>
      <c r="B68" s="203" t="s">
        <v>12</v>
      </c>
      <c r="C68" s="207" t="s">
        <v>11</v>
      </c>
      <c r="D68" s="207" t="s">
        <v>280</v>
      </c>
      <c r="E68" s="207" t="s">
        <v>281</v>
      </c>
      <c r="F68" s="653" t="s">
        <v>8</v>
      </c>
      <c r="G68" s="653"/>
      <c r="H68" s="650"/>
      <c r="I68" s="650"/>
      <c r="J68" s="650"/>
      <c r="K68" s="650"/>
      <c r="L68" s="650"/>
    </row>
    <row r="69" spans="1:12" x14ac:dyDescent="0.2">
      <c r="A69" s="652"/>
      <c r="B69" s="651" t="s">
        <v>342</v>
      </c>
      <c r="C69" s="654" t="s">
        <v>343</v>
      </c>
      <c r="D69" s="655">
        <v>43544</v>
      </c>
      <c r="E69" s="651" t="s">
        <v>321</v>
      </c>
      <c r="F69" s="651" t="s">
        <v>344</v>
      </c>
      <c r="G69" s="651"/>
      <c r="H69" s="649" t="s">
        <v>286</v>
      </c>
      <c r="I69" s="649"/>
      <c r="J69" s="209" t="s">
        <v>287</v>
      </c>
      <c r="K69" s="209" t="s">
        <v>16</v>
      </c>
      <c r="L69" s="210">
        <v>1002.2</v>
      </c>
    </row>
    <row r="70" spans="1:12" x14ac:dyDescent="0.2">
      <c r="A70" s="652"/>
      <c r="B70" s="651"/>
      <c r="C70" s="654"/>
      <c r="D70" s="655"/>
      <c r="E70" s="651"/>
      <c r="F70" s="651"/>
      <c r="G70" s="651"/>
      <c r="H70" s="649" t="s">
        <v>242</v>
      </c>
      <c r="I70" s="649"/>
      <c r="J70" s="209" t="s">
        <v>287</v>
      </c>
      <c r="K70" s="209" t="s">
        <v>16</v>
      </c>
      <c r="L70" s="210">
        <v>600</v>
      </c>
    </row>
    <row r="71" spans="1:12" ht="24" x14ac:dyDescent="0.2">
      <c r="A71" s="652"/>
      <c r="B71" s="203" t="s">
        <v>6</v>
      </c>
      <c r="C71" s="207" t="s">
        <v>5</v>
      </c>
      <c r="D71" s="207" t="s">
        <v>288</v>
      </c>
      <c r="E71" s="207" t="s">
        <v>289</v>
      </c>
      <c r="F71" s="650"/>
      <c r="G71" s="650"/>
      <c r="H71" s="649" t="s">
        <v>290</v>
      </c>
      <c r="I71" s="649"/>
      <c r="J71" s="651" t="s">
        <v>287</v>
      </c>
      <c r="K71" s="651" t="s">
        <v>16</v>
      </c>
      <c r="L71" s="648">
        <v>825</v>
      </c>
    </row>
    <row r="72" spans="1:12" ht="36" x14ac:dyDescent="0.2">
      <c r="A72" s="652"/>
      <c r="B72" s="209" t="s">
        <v>345</v>
      </c>
      <c r="C72" s="209" t="s">
        <v>344</v>
      </c>
      <c r="D72" s="211">
        <v>43548</v>
      </c>
      <c r="E72" s="209" t="s">
        <v>346</v>
      </c>
      <c r="F72" s="650"/>
      <c r="G72" s="650"/>
      <c r="H72" s="649"/>
      <c r="I72" s="649"/>
      <c r="J72" s="651"/>
      <c r="K72" s="651"/>
      <c r="L72" s="648"/>
    </row>
    <row r="73" spans="1:12" ht="24" x14ac:dyDescent="0.2">
      <c r="A73" s="652">
        <v>13</v>
      </c>
      <c r="B73" s="203" t="s">
        <v>12</v>
      </c>
      <c r="C73" s="207" t="s">
        <v>11</v>
      </c>
      <c r="D73" s="207" t="s">
        <v>280</v>
      </c>
      <c r="E73" s="207" t="s">
        <v>281</v>
      </c>
      <c r="F73" s="653" t="s">
        <v>8</v>
      </c>
      <c r="G73" s="653"/>
      <c r="H73" s="650"/>
      <c r="I73" s="650"/>
      <c r="J73" s="650"/>
      <c r="K73" s="650"/>
      <c r="L73" s="650"/>
    </row>
    <row r="74" spans="1:12" x14ac:dyDescent="0.2">
      <c r="A74" s="652"/>
      <c r="B74" s="651" t="s">
        <v>347</v>
      </c>
      <c r="C74" s="654" t="s">
        <v>348</v>
      </c>
      <c r="D74" s="655">
        <v>43527</v>
      </c>
      <c r="E74" s="651" t="s">
        <v>349</v>
      </c>
      <c r="F74" s="651" t="s">
        <v>350</v>
      </c>
      <c r="G74" s="651"/>
      <c r="H74" s="649" t="s">
        <v>286</v>
      </c>
      <c r="I74" s="649"/>
      <c r="J74" s="209" t="s">
        <v>287</v>
      </c>
      <c r="K74" s="209" t="s">
        <v>16</v>
      </c>
      <c r="L74" s="210">
        <v>682</v>
      </c>
    </row>
    <row r="75" spans="1:12" x14ac:dyDescent="0.2">
      <c r="A75" s="652"/>
      <c r="B75" s="651"/>
      <c r="C75" s="654"/>
      <c r="D75" s="655"/>
      <c r="E75" s="651"/>
      <c r="F75" s="651"/>
      <c r="G75" s="651"/>
      <c r="H75" s="649" t="s">
        <v>242</v>
      </c>
      <c r="I75" s="649"/>
      <c r="J75" s="651" t="s">
        <v>287</v>
      </c>
      <c r="K75" s="651" t="s">
        <v>16</v>
      </c>
      <c r="L75" s="648">
        <v>1600</v>
      </c>
    </row>
    <row r="76" spans="1:12" x14ac:dyDescent="0.2">
      <c r="A76" s="652"/>
      <c r="B76" s="651"/>
      <c r="C76" s="654"/>
      <c r="D76" s="655"/>
      <c r="E76" s="651"/>
      <c r="F76" s="651"/>
      <c r="G76" s="651"/>
      <c r="H76" s="649"/>
      <c r="I76" s="649"/>
      <c r="J76" s="651"/>
      <c r="K76" s="651"/>
      <c r="L76" s="648"/>
    </row>
    <row r="77" spans="1:12" ht="24" x14ac:dyDescent="0.2">
      <c r="A77" s="652"/>
      <c r="B77" s="203" t="s">
        <v>6</v>
      </c>
      <c r="C77" s="207" t="s">
        <v>5</v>
      </c>
      <c r="D77" s="207" t="s">
        <v>288</v>
      </c>
      <c r="E77" s="207" t="s">
        <v>289</v>
      </c>
      <c r="F77" s="650"/>
      <c r="G77" s="650"/>
      <c r="H77" s="649" t="s">
        <v>290</v>
      </c>
      <c r="I77" s="649"/>
      <c r="J77" s="651" t="s">
        <v>287</v>
      </c>
      <c r="K77" s="651" t="s">
        <v>16</v>
      </c>
      <c r="L77" s="648">
        <v>82</v>
      </c>
    </row>
    <row r="78" spans="1:12" ht="24" x14ac:dyDescent="0.2">
      <c r="A78" s="652"/>
      <c r="B78" s="209" t="s">
        <v>291</v>
      </c>
      <c r="C78" s="209" t="s">
        <v>350</v>
      </c>
      <c r="D78" s="211">
        <v>43532</v>
      </c>
      <c r="E78" s="209" t="s">
        <v>351</v>
      </c>
      <c r="F78" s="650"/>
      <c r="G78" s="650"/>
      <c r="H78" s="649"/>
      <c r="I78" s="649"/>
      <c r="J78" s="651"/>
      <c r="K78" s="651"/>
      <c r="L78" s="648"/>
    </row>
    <row r="79" spans="1:12" ht="24" x14ac:dyDescent="0.2">
      <c r="A79" s="652">
        <v>14</v>
      </c>
      <c r="B79" s="203" t="s">
        <v>12</v>
      </c>
      <c r="C79" s="207" t="s">
        <v>11</v>
      </c>
      <c r="D79" s="207" t="s">
        <v>280</v>
      </c>
      <c r="E79" s="207" t="s">
        <v>281</v>
      </c>
      <c r="F79" s="653" t="s">
        <v>8</v>
      </c>
      <c r="G79" s="653"/>
      <c r="H79" s="650"/>
      <c r="I79" s="650"/>
      <c r="J79" s="650"/>
      <c r="K79" s="650"/>
      <c r="L79" s="650"/>
    </row>
    <row r="80" spans="1:12" x14ac:dyDescent="0.2">
      <c r="A80" s="652"/>
      <c r="B80" s="651" t="s">
        <v>352</v>
      </c>
      <c r="C80" s="651" t="s">
        <v>353</v>
      </c>
      <c r="D80" s="655">
        <v>43425</v>
      </c>
      <c r="E80" s="651" t="s">
        <v>354</v>
      </c>
      <c r="F80" s="651" t="s">
        <v>355</v>
      </c>
      <c r="G80" s="651"/>
      <c r="H80" s="649" t="s">
        <v>286</v>
      </c>
      <c r="I80" s="649"/>
      <c r="J80" s="209" t="s">
        <v>287</v>
      </c>
      <c r="K80" s="209" t="s">
        <v>16</v>
      </c>
      <c r="L80" s="210">
        <v>578.20000000000005</v>
      </c>
    </row>
    <row r="81" spans="1:12" x14ac:dyDescent="0.2">
      <c r="A81" s="652"/>
      <c r="B81" s="651"/>
      <c r="C81" s="651"/>
      <c r="D81" s="655"/>
      <c r="E81" s="651"/>
      <c r="F81" s="651"/>
      <c r="G81" s="651"/>
      <c r="H81" s="649" t="s">
        <v>242</v>
      </c>
      <c r="I81" s="649"/>
      <c r="J81" s="209" t="s">
        <v>287</v>
      </c>
      <c r="K81" s="209" t="s">
        <v>16</v>
      </c>
      <c r="L81" s="210">
        <v>852.35</v>
      </c>
    </row>
    <row r="82" spans="1:12" ht="24" x14ac:dyDescent="0.2">
      <c r="A82" s="652"/>
      <c r="B82" s="203" t="s">
        <v>6</v>
      </c>
      <c r="C82" s="207" t="s">
        <v>5</v>
      </c>
      <c r="D82" s="207" t="s">
        <v>288</v>
      </c>
      <c r="E82" s="207" t="s">
        <v>289</v>
      </c>
      <c r="F82" s="650"/>
      <c r="G82" s="650"/>
      <c r="H82" s="649" t="s">
        <v>290</v>
      </c>
      <c r="I82" s="649"/>
      <c r="J82" s="651" t="s">
        <v>287</v>
      </c>
      <c r="K82" s="651" t="s">
        <v>16</v>
      </c>
      <c r="L82" s="648">
        <v>145</v>
      </c>
    </row>
    <row r="83" spans="1:12" ht="24" x14ac:dyDescent="0.2">
      <c r="A83" s="652"/>
      <c r="B83" s="209" t="s">
        <v>333</v>
      </c>
      <c r="C83" s="209" t="s">
        <v>355</v>
      </c>
      <c r="D83" s="211">
        <v>43433</v>
      </c>
      <c r="E83" s="209" t="s">
        <v>356</v>
      </c>
      <c r="F83" s="650"/>
      <c r="G83" s="650"/>
      <c r="H83" s="649"/>
      <c r="I83" s="649"/>
      <c r="J83" s="651"/>
      <c r="K83" s="651"/>
      <c r="L83" s="648"/>
    </row>
    <row r="84" spans="1:12" ht="24" x14ac:dyDescent="0.2">
      <c r="A84" s="652">
        <v>15</v>
      </c>
      <c r="B84" s="203" t="s">
        <v>12</v>
      </c>
      <c r="C84" s="207" t="s">
        <v>11</v>
      </c>
      <c r="D84" s="207" t="s">
        <v>280</v>
      </c>
      <c r="E84" s="207" t="s">
        <v>281</v>
      </c>
      <c r="F84" s="653" t="s">
        <v>8</v>
      </c>
      <c r="G84" s="653"/>
      <c r="H84" s="650"/>
      <c r="I84" s="650"/>
      <c r="J84" s="650"/>
      <c r="K84" s="650"/>
      <c r="L84" s="650"/>
    </row>
    <row r="85" spans="1:12" x14ac:dyDescent="0.2">
      <c r="A85" s="652"/>
      <c r="B85" s="651" t="s">
        <v>352</v>
      </c>
      <c r="C85" s="651" t="s">
        <v>353</v>
      </c>
      <c r="D85" s="655">
        <v>43425</v>
      </c>
      <c r="E85" s="651" t="s">
        <v>354</v>
      </c>
      <c r="F85" s="651" t="s">
        <v>357</v>
      </c>
      <c r="G85" s="651"/>
      <c r="H85" s="649" t="s">
        <v>286</v>
      </c>
      <c r="I85" s="649"/>
      <c r="J85" s="209" t="s">
        <v>287</v>
      </c>
      <c r="K85" s="209" t="s">
        <v>16</v>
      </c>
      <c r="L85" s="210">
        <v>388.08</v>
      </c>
    </row>
    <row r="86" spans="1:12" x14ac:dyDescent="0.2">
      <c r="A86" s="652"/>
      <c r="B86" s="651"/>
      <c r="C86" s="651"/>
      <c r="D86" s="655"/>
      <c r="E86" s="651"/>
      <c r="F86" s="651"/>
      <c r="G86" s="651"/>
      <c r="H86" s="649" t="s">
        <v>242</v>
      </c>
      <c r="I86" s="649"/>
      <c r="J86" s="209" t="s">
        <v>287</v>
      </c>
      <c r="K86" s="209" t="s">
        <v>16</v>
      </c>
      <c r="L86" s="210">
        <v>426.8</v>
      </c>
    </row>
    <row r="87" spans="1:12" ht="24" x14ac:dyDescent="0.2">
      <c r="A87" s="652"/>
      <c r="B87" s="203" t="s">
        <v>6</v>
      </c>
      <c r="C87" s="207" t="s">
        <v>5</v>
      </c>
      <c r="D87" s="207" t="s">
        <v>288</v>
      </c>
      <c r="E87" s="207" t="s">
        <v>289</v>
      </c>
      <c r="F87" s="650"/>
      <c r="G87" s="650"/>
      <c r="H87" s="649" t="s">
        <v>290</v>
      </c>
      <c r="I87" s="649"/>
      <c r="J87" s="651" t="s">
        <v>287</v>
      </c>
      <c r="K87" s="651" t="s">
        <v>287</v>
      </c>
      <c r="L87" s="648">
        <v>0</v>
      </c>
    </row>
    <row r="88" spans="1:12" ht="24" x14ac:dyDescent="0.2">
      <c r="A88" s="652"/>
      <c r="B88" s="209" t="s">
        <v>333</v>
      </c>
      <c r="C88" s="209" t="s">
        <v>357</v>
      </c>
      <c r="D88" s="211">
        <v>43433</v>
      </c>
      <c r="E88" s="209" t="s">
        <v>356</v>
      </c>
      <c r="F88" s="650"/>
      <c r="G88" s="650"/>
      <c r="H88" s="649"/>
      <c r="I88" s="649"/>
      <c r="J88" s="651"/>
      <c r="K88" s="651"/>
      <c r="L88" s="648"/>
    </row>
    <row r="89" spans="1:12" ht="24" x14ac:dyDescent="0.2">
      <c r="A89" s="652">
        <v>16</v>
      </c>
      <c r="B89" s="203" t="s">
        <v>12</v>
      </c>
      <c r="C89" s="207" t="s">
        <v>11</v>
      </c>
      <c r="D89" s="207" t="s">
        <v>280</v>
      </c>
      <c r="E89" s="207" t="s">
        <v>281</v>
      </c>
      <c r="F89" s="653" t="s">
        <v>8</v>
      </c>
      <c r="G89" s="653"/>
      <c r="H89" s="650"/>
      <c r="I89" s="650"/>
      <c r="J89" s="650"/>
      <c r="K89" s="650"/>
      <c r="L89" s="650"/>
    </row>
    <row r="90" spans="1:12" x14ac:dyDescent="0.2">
      <c r="A90" s="652"/>
      <c r="B90" s="651" t="s">
        <v>352</v>
      </c>
      <c r="C90" s="654" t="s">
        <v>358</v>
      </c>
      <c r="D90" s="655">
        <v>43472</v>
      </c>
      <c r="E90" s="651" t="s">
        <v>359</v>
      </c>
      <c r="F90" s="651" t="s">
        <v>360</v>
      </c>
      <c r="G90" s="651"/>
      <c r="H90" s="649" t="s">
        <v>286</v>
      </c>
      <c r="I90" s="649"/>
      <c r="J90" s="209" t="s">
        <v>287</v>
      </c>
      <c r="K90" s="209" t="s">
        <v>16</v>
      </c>
      <c r="L90" s="210">
        <v>518.12</v>
      </c>
    </row>
    <row r="91" spans="1:12" x14ac:dyDescent="0.2">
      <c r="A91" s="652"/>
      <c r="B91" s="651"/>
      <c r="C91" s="654"/>
      <c r="D91" s="655"/>
      <c r="E91" s="651"/>
      <c r="F91" s="651"/>
      <c r="G91" s="651"/>
      <c r="H91" s="649" t="s">
        <v>242</v>
      </c>
      <c r="I91" s="649"/>
      <c r="J91" s="651" t="s">
        <v>287</v>
      </c>
      <c r="K91" s="651" t="s">
        <v>16</v>
      </c>
      <c r="L91" s="648">
        <v>1961.87</v>
      </c>
    </row>
    <row r="92" spans="1:12" x14ac:dyDescent="0.2">
      <c r="A92" s="652"/>
      <c r="B92" s="651"/>
      <c r="C92" s="654"/>
      <c r="D92" s="655"/>
      <c r="E92" s="651"/>
      <c r="F92" s="651"/>
      <c r="G92" s="651"/>
      <c r="H92" s="649"/>
      <c r="I92" s="649"/>
      <c r="J92" s="651"/>
      <c r="K92" s="651"/>
      <c r="L92" s="648"/>
    </row>
    <row r="93" spans="1:12" ht="24" x14ac:dyDescent="0.2">
      <c r="A93" s="652"/>
      <c r="B93" s="203" t="s">
        <v>6</v>
      </c>
      <c r="C93" s="207" t="s">
        <v>5</v>
      </c>
      <c r="D93" s="207" t="s">
        <v>288</v>
      </c>
      <c r="E93" s="207" t="s">
        <v>289</v>
      </c>
      <c r="F93" s="650"/>
      <c r="G93" s="650"/>
      <c r="H93" s="649" t="s">
        <v>290</v>
      </c>
      <c r="I93" s="649"/>
      <c r="J93" s="651" t="s">
        <v>287</v>
      </c>
      <c r="K93" s="651" t="s">
        <v>16</v>
      </c>
      <c r="L93" s="648">
        <v>35.270000000000003</v>
      </c>
    </row>
    <row r="94" spans="1:12" ht="24" x14ac:dyDescent="0.2">
      <c r="A94" s="652"/>
      <c r="B94" s="209" t="s">
        <v>333</v>
      </c>
      <c r="C94" s="209" t="s">
        <v>360</v>
      </c>
      <c r="D94" s="211">
        <v>43478</v>
      </c>
      <c r="E94" s="209" t="s">
        <v>361</v>
      </c>
      <c r="F94" s="650"/>
      <c r="G94" s="650"/>
      <c r="H94" s="649"/>
      <c r="I94" s="649"/>
      <c r="J94" s="651"/>
      <c r="K94" s="651"/>
      <c r="L94" s="648"/>
    </row>
    <row r="95" spans="1:12" ht="24" x14ac:dyDescent="0.2">
      <c r="A95" s="652">
        <v>17</v>
      </c>
      <c r="B95" s="203" t="s">
        <v>12</v>
      </c>
      <c r="C95" s="207" t="s">
        <v>11</v>
      </c>
      <c r="D95" s="207" t="s">
        <v>280</v>
      </c>
      <c r="E95" s="207" t="s">
        <v>281</v>
      </c>
      <c r="F95" s="653" t="s">
        <v>8</v>
      </c>
      <c r="G95" s="653"/>
      <c r="H95" s="650"/>
      <c r="I95" s="650"/>
      <c r="J95" s="650"/>
      <c r="K95" s="650"/>
      <c r="L95" s="650"/>
    </row>
    <row r="96" spans="1:12" x14ac:dyDescent="0.2">
      <c r="A96" s="652"/>
      <c r="B96" s="651" t="s">
        <v>362</v>
      </c>
      <c r="C96" s="654" t="s">
        <v>363</v>
      </c>
      <c r="D96" s="655">
        <v>43410</v>
      </c>
      <c r="E96" s="651" t="s">
        <v>364</v>
      </c>
      <c r="F96" s="651" t="s">
        <v>365</v>
      </c>
      <c r="G96" s="651"/>
      <c r="H96" s="649" t="s">
        <v>286</v>
      </c>
      <c r="I96" s="649"/>
      <c r="J96" s="209" t="s">
        <v>287</v>
      </c>
      <c r="K96" s="209" t="s">
        <v>16</v>
      </c>
      <c r="L96" s="210">
        <v>468.45</v>
      </c>
    </row>
    <row r="97" spans="1:12" x14ac:dyDescent="0.2">
      <c r="A97" s="652"/>
      <c r="B97" s="651"/>
      <c r="C97" s="654"/>
      <c r="D97" s="655"/>
      <c r="E97" s="651"/>
      <c r="F97" s="651"/>
      <c r="G97" s="651"/>
      <c r="H97" s="649" t="s">
        <v>242</v>
      </c>
      <c r="I97" s="649"/>
      <c r="J97" s="209" t="s">
        <v>287</v>
      </c>
      <c r="K97" s="209" t="s">
        <v>16</v>
      </c>
      <c r="L97" s="210">
        <v>319.39999999999998</v>
      </c>
    </row>
    <row r="98" spans="1:12" ht="24" x14ac:dyDescent="0.2">
      <c r="A98" s="652"/>
      <c r="B98" s="203" t="s">
        <v>6</v>
      </c>
      <c r="C98" s="207" t="s">
        <v>5</v>
      </c>
      <c r="D98" s="207" t="s">
        <v>288</v>
      </c>
      <c r="E98" s="207" t="s">
        <v>289</v>
      </c>
      <c r="F98" s="650"/>
      <c r="G98" s="650"/>
      <c r="H98" s="649" t="s">
        <v>290</v>
      </c>
      <c r="I98" s="649"/>
      <c r="J98" s="651" t="s">
        <v>287</v>
      </c>
      <c r="K98" s="651" t="s">
        <v>287</v>
      </c>
      <c r="L98" s="648">
        <v>0</v>
      </c>
    </row>
    <row r="99" spans="1:12" ht="24" x14ac:dyDescent="0.2">
      <c r="A99" s="652"/>
      <c r="B99" s="209" t="s">
        <v>366</v>
      </c>
      <c r="C99" s="209" t="s">
        <v>365</v>
      </c>
      <c r="D99" s="211">
        <v>43413</v>
      </c>
      <c r="E99" s="209" t="s">
        <v>367</v>
      </c>
      <c r="F99" s="650"/>
      <c r="G99" s="650"/>
      <c r="H99" s="649"/>
      <c r="I99" s="649"/>
      <c r="J99" s="651"/>
      <c r="K99" s="651"/>
      <c r="L99" s="648"/>
    </row>
    <row r="100" spans="1:12" ht="24" x14ac:dyDescent="0.2">
      <c r="A100" s="652">
        <v>18</v>
      </c>
      <c r="B100" s="203" t="s">
        <v>12</v>
      </c>
      <c r="C100" s="207" t="s">
        <v>11</v>
      </c>
      <c r="D100" s="207" t="s">
        <v>280</v>
      </c>
      <c r="E100" s="207" t="s">
        <v>281</v>
      </c>
      <c r="F100" s="653" t="s">
        <v>8</v>
      </c>
      <c r="G100" s="653"/>
      <c r="H100" s="650"/>
      <c r="I100" s="650"/>
      <c r="J100" s="650"/>
      <c r="K100" s="650"/>
      <c r="L100" s="650"/>
    </row>
    <row r="101" spans="1:12" x14ac:dyDescent="0.2">
      <c r="A101" s="652"/>
      <c r="B101" s="651" t="s">
        <v>362</v>
      </c>
      <c r="C101" s="654" t="s">
        <v>368</v>
      </c>
      <c r="D101" s="655">
        <v>43520</v>
      </c>
      <c r="E101" s="651" t="s">
        <v>369</v>
      </c>
      <c r="F101" s="651" t="s">
        <v>370</v>
      </c>
      <c r="G101" s="651"/>
      <c r="H101" s="649" t="s">
        <v>286</v>
      </c>
      <c r="I101" s="649"/>
      <c r="J101" s="209" t="s">
        <v>287</v>
      </c>
      <c r="K101" s="209" t="s">
        <v>16</v>
      </c>
      <c r="L101" s="210">
        <v>229.25</v>
      </c>
    </row>
    <row r="102" spans="1:12" x14ac:dyDescent="0.2">
      <c r="A102" s="652"/>
      <c r="B102" s="651"/>
      <c r="C102" s="654"/>
      <c r="D102" s="655"/>
      <c r="E102" s="651"/>
      <c r="F102" s="651"/>
      <c r="G102" s="651"/>
      <c r="H102" s="649" t="s">
        <v>242</v>
      </c>
      <c r="I102" s="649"/>
      <c r="J102" s="209" t="s">
        <v>287</v>
      </c>
      <c r="K102" s="209" t="s">
        <v>16</v>
      </c>
      <c r="L102" s="210">
        <v>180.6</v>
      </c>
    </row>
    <row r="103" spans="1:12" ht="24" x14ac:dyDescent="0.2">
      <c r="A103" s="652"/>
      <c r="B103" s="203" t="s">
        <v>6</v>
      </c>
      <c r="C103" s="207" t="s">
        <v>5</v>
      </c>
      <c r="D103" s="207" t="s">
        <v>288</v>
      </c>
      <c r="E103" s="207" t="s">
        <v>289</v>
      </c>
      <c r="F103" s="650"/>
      <c r="G103" s="650"/>
      <c r="H103" s="649" t="s">
        <v>290</v>
      </c>
      <c r="I103" s="649"/>
      <c r="J103" s="651" t="s">
        <v>287</v>
      </c>
      <c r="K103" s="651" t="s">
        <v>16</v>
      </c>
      <c r="L103" s="648">
        <v>126</v>
      </c>
    </row>
    <row r="104" spans="1:12" ht="24" x14ac:dyDescent="0.2">
      <c r="A104" s="652"/>
      <c r="B104" s="209" t="s">
        <v>366</v>
      </c>
      <c r="C104" s="209" t="s">
        <v>370</v>
      </c>
      <c r="D104" s="211">
        <v>43521</v>
      </c>
      <c r="E104" s="209" t="s">
        <v>371</v>
      </c>
      <c r="F104" s="650"/>
      <c r="G104" s="650"/>
      <c r="H104" s="649"/>
      <c r="I104" s="649"/>
      <c r="J104" s="651"/>
      <c r="K104" s="651"/>
      <c r="L104" s="648"/>
    </row>
    <row r="105" spans="1:12" ht="24" x14ac:dyDescent="0.2">
      <c r="A105" s="652">
        <v>19</v>
      </c>
      <c r="B105" s="203" t="s">
        <v>12</v>
      </c>
      <c r="C105" s="207" t="s">
        <v>11</v>
      </c>
      <c r="D105" s="207" t="s">
        <v>280</v>
      </c>
      <c r="E105" s="207" t="s">
        <v>281</v>
      </c>
      <c r="F105" s="653" t="s">
        <v>8</v>
      </c>
      <c r="G105" s="653"/>
      <c r="H105" s="650"/>
      <c r="I105" s="650"/>
      <c r="J105" s="650"/>
      <c r="K105" s="650"/>
      <c r="L105" s="650"/>
    </row>
    <row r="106" spans="1:12" x14ac:dyDescent="0.2">
      <c r="A106" s="652"/>
      <c r="B106" s="651" t="s">
        <v>362</v>
      </c>
      <c r="C106" s="654" t="s">
        <v>372</v>
      </c>
      <c r="D106" s="655">
        <v>43523</v>
      </c>
      <c r="E106" s="651" t="s">
        <v>373</v>
      </c>
      <c r="F106" s="651" t="s">
        <v>374</v>
      </c>
      <c r="G106" s="651"/>
      <c r="H106" s="649" t="s">
        <v>286</v>
      </c>
      <c r="I106" s="649"/>
      <c r="J106" s="209" t="s">
        <v>287</v>
      </c>
      <c r="K106" s="209" t="s">
        <v>16</v>
      </c>
      <c r="L106" s="210">
        <v>380.09</v>
      </c>
    </row>
    <row r="107" spans="1:12" x14ac:dyDescent="0.2">
      <c r="A107" s="652"/>
      <c r="B107" s="651"/>
      <c r="C107" s="654"/>
      <c r="D107" s="655"/>
      <c r="E107" s="651"/>
      <c r="F107" s="651"/>
      <c r="G107" s="651"/>
      <c r="H107" s="649" t="s">
        <v>242</v>
      </c>
      <c r="I107" s="649"/>
      <c r="J107" s="209" t="s">
        <v>287</v>
      </c>
      <c r="K107" s="209" t="s">
        <v>16</v>
      </c>
      <c r="L107" s="210">
        <v>78</v>
      </c>
    </row>
    <row r="108" spans="1:12" ht="24" x14ac:dyDescent="0.2">
      <c r="A108" s="652"/>
      <c r="B108" s="203" t="s">
        <v>6</v>
      </c>
      <c r="C108" s="207" t="s">
        <v>5</v>
      </c>
      <c r="D108" s="207" t="s">
        <v>288</v>
      </c>
      <c r="E108" s="207" t="s">
        <v>289</v>
      </c>
      <c r="F108" s="650"/>
      <c r="G108" s="650"/>
      <c r="H108" s="649" t="s">
        <v>290</v>
      </c>
      <c r="I108" s="649"/>
      <c r="J108" s="651" t="s">
        <v>287</v>
      </c>
      <c r="K108" s="651" t="s">
        <v>16</v>
      </c>
      <c r="L108" s="648">
        <v>45</v>
      </c>
    </row>
    <row r="109" spans="1:12" ht="24" x14ac:dyDescent="0.2">
      <c r="A109" s="652"/>
      <c r="B109" s="209" t="s">
        <v>366</v>
      </c>
      <c r="C109" s="209" t="s">
        <v>374</v>
      </c>
      <c r="D109" s="211">
        <v>43524</v>
      </c>
      <c r="E109" s="209" t="s">
        <v>375</v>
      </c>
      <c r="F109" s="650"/>
      <c r="G109" s="650"/>
      <c r="H109" s="649"/>
      <c r="I109" s="649"/>
      <c r="J109" s="651"/>
      <c r="K109" s="651"/>
      <c r="L109" s="648"/>
    </row>
    <row r="110" spans="1:12" ht="24" x14ac:dyDescent="0.2">
      <c r="A110" s="652">
        <v>20</v>
      </c>
      <c r="B110" s="203" t="s">
        <v>12</v>
      </c>
      <c r="C110" s="207" t="s">
        <v>11</v>
      </c>
      <c r="D110" s="207" t="s">
        <v>280</v>
      </c>
      <c r="E110" s="207" t="s">
        <v>281</v>
      </c>
      <c r="F110" s="653" t="s">
        <v>8</v>
      </c>
      <c r="G110" s="653"/>
      <c r="H110" s="650"/>
      <c r="I110" s="650"/>
      <c r="J110" s="650"/>
      <c r="K110" s="650"/>
      <c r="L110" s="650"/>
    </row>
    <row r="111" spans="1:12" x14ac:dyDescent="0.2">
      <c r="A111" s="652"/>
      <c r="B111" s="651" t="s">
        <v>362</v>
      </c>
      <c r="C111" s="654" t="s">
        <v>376</v>
      </c>
      <c r="D111" s="655">
        <v>43528</v>
      </c>
      <c r="E111" s="651" t="s">
        <v>377</v>
      </c>
      <c r="F111" s="651" t="s">
        <v>378</v>
      </c>
      <c r="G111" s="651"/>
      <c r="H111" s="649" t="s">
        <v>286</v>
      </c>
      <c r="I111" s="649"/>
      <c r="J111" s="209" t="s">
        <v>287</v>
      </c>
      <c r="K111" s="209" t="s">
        <v>16</v>
      </c>
      <c r="L111" s="210">
        <v>540.82000000000005</v>
      </c>
    </row>
    <row r="112" spans="1:12" x14ac:dyDescent="0.2">
      <c r="A112" s="652"/>
      <c r="B112" s="651"/>
      <c r="C112" s="654"/>
      <c r="D112" s="655"/>
      <c r="E112" s="651"/>
      <c r="F112" s="651"/>
      <c r="G112" s="651"/>
      <c r="H112" s="649" t="s">
        <v>242</v>
      </c>
      <c r="I112" s="649"/>
      <c r="J112" s="209" t="s">
        <v>287</v>
      </c>
      <c r="K112" s="209" t="s">
        <v>16</v>
      </c>
      <c r="L112" s="210">
        <v>118</v>
      </c>
    </row>
    <row r="113" spans="1:12" ht="24" x14ac:dyDescent="0.2">
      <c r="A113" s="652"/>
      <c r="B113" s="203" t="s">
        <v>6</v>
      </c>
      <c r="C113" s="207" t="s">
        <v>5</v>
      </c>
      <c r="D113" s="207" t="s">
        <v>288</v>
      </c>
      <c r="E113" s="207" t="s">
        <v>289</v>
      </c>
      <c r="F113" s="650"/>
      <c r="G113" s="650"/>
      <c r="H113" s="649" t="s">
        <v>290</v>
      </c>
      <c r="I113" s="649"/>
      <c r="J113" s="651" t="s">
        <v>287</v>
      </c>
      <c r="K113" s="651" t="s">
        <v>16</v>
      </c>
      <c r="L113" s="648">
        <v>20</v>
      </c>
    </row>
    <row r="114" spans="1:12" ht="24" x14ac:dyDescent="0.2">
      <c r="A114" s="652"/>
      <c r="B114" s="209" t="s">
        <v>366</v>
      </c>
      <c r="C114" s="209" t="s">
        <v>378</v>
      </c>
      <c r="D114" s="211">
        <v>43530</v>
      </c>
      <c r="E114" s="209" t="s">
        <v>379</v>
      </c>
      <c r="F114" s="650"/>
      <c r="G114" s="650"/>
      <c r="H114" s="649"/>
      <c r="I114" s="649"/>
      <c r="J114" s="651"/>
      <c r="K114" s="651"/>
      <c r="L114" s="648"/>
    </row>
    <row r="115" spans="1:12" ht="24" x14ac:dyDescent="0.2">
      <c r="A115" s="652">
        <v>21</v>
      </c>
      <c r="B115" s="203" t="s">
        <v>12</v>
      </c>
      <c r="C115" s="207" t="s">
        <v>11</v>
      </c>
      <c r="D115" s="207" t="s">
        <v>280</v>
      </c>
      <c r="E115" s="207" t="s">
        <v>281</v>
      </c>
      <c r="F115" s="653" t="s">
        <v>8</v>
      </c>
      <c r="G115" s="653"/>
      <c r="H115" s="650"/>
      <c r="I115" s="650"/>
      <c r="J115" s="650"/>
      <c r="K115" s="650"/>
      <c r="L115" s="650"/>
    </row>
    <row r="116" spans="1:12" x14ac:dyDescent="0.2">
      <c r="A116" s="652"/>
      <c r="B116" s="651" t="s">
        <v>380</v>
      </c>
      <c r="C116" s="654" t="s">
        <v>381</v>
      </c>
      <c r="D116" s="655">
        <v>43417</v>
      </c>
      <c r="E116" s="651" t="s">
        <v>295</v>
      </c>
      <c r="F116" s="651" t="s">
        <v>382</v>
      </c>
      <c r="G116" s="651"/>
      <c r="H116" s="649" t="s">
        <v>286</v>
      </c>
      <c r="I116" s="649"/>
      <c r="J116" s="209" t="s">
        <v>287</v>
      </c>
      <c r="K116" s="209" t="s">
        <v>16</v>
      </c>
      <c r="L116" s="210">
        <v>476.34</v>
      </c>
    </row>
    <row r="117" spans="1:12" x14ac:dyDescent="0.2">
      <c r="A117" s="652"/>
      <c r="B117" s="651"/>
      <c r="C117" s="654"/>
      <c r="D117" s="655"/>
      <c r="E117" s="651"/>
      <c r="F117" s="651"/>
      <c r="G117" s="651"/>
      <c r="H117" s="649" t="s">
        <v>242</v>
      </c>
      <c r="I117" s="649"/>
      <c r="J117" s="209" t="s">
        <v>287</v>
      </c>
      <c r="K117" s="209" t="s">
        <v>287</v>
      </c>
      <c r="L117" s="210">
        <v>0</v>
      </c>
    </row>
    <row r="118" spans="1:12" ht="24" x14ac:dyDescent="0.2">
      <c r="A118" s="652"/>
      <c r="B118" s="203" t="s">
        <v>6</v>
      </c>
      <c r="C118" s="207" t="s">
        <v>5</v>
      </c>
      <c r="D118" s="207" t="s">
        <v>288</v>
      </c>
      <c r="E118" s="207" t="s">
        <v>289</v>
      </c>
      <c r="F118" s="650"/>
      <c r="G118" s="650"/>
      <c r="H118" s="649" t="s">
        <v>290</v>
      </c>
      <c r="I118" s="649"/>
      <c r="J118" s="651" t="s">
        <v>287</v>
      </c>
      <c r="K118" s="651" t="s">
        <v>16</v>
      </c>
      <c r="L118" s="648">
        <v>930</v>
      </c>
    </row>
    <row r="119" spans="1:12" ht="24" x14ac:dyDescent="0.2">
      <c r="A119" s="652"/>
      <c r="B119" s="209" t="s">
        <v>291</v>
      </c>
      <c r="C119" s="209" t="s">
        <v>382</v>
      </c>
      <c r="D119" s="211">
        <v>43422</v>
      </c>
      <c r="E119" s="209" t="s">
        <v>383</v>
      </c>
      <c r="F119" s="650"/>
      <c r="G119" s="650"/>
      <c r="H119" s="649"/>
      <c r="I119" s="649"/>
      <c r="J119" s="651"/>
      <c r="K119" s="651"/>
      <c r="L119" s="648"/>
    </row>
    <row r="120" spans="1:12" ht="24" x14ac:dyDescent="0.2">
      <c r="A120" s="652">
        <v>22</v>
      </c>
      <c r="B120" s="203" t="s">
        <v>12</v>
      </c>
      <c r="C120" s="207" t="s">
        <v>11</v>
      </c>
      <c r="D120" s="207" t="s">
        <v>280</v>
      </c>
      <c r="E120" s="207" t="s">
        <v>281</v>
      </c>
      <c r="F120" s="653" t="s">
        <v>8</v>
      </c>
      <c r="G120" s="653"/>
      <c r="H120" s="650"/>
      <c r="I120" s="650"/>
      <c r="J120" s="650"/>
      <c r="K120" s="650"/>
      <c r="L120" s="650"/>
    </row>
    <row r="121" spans="1:12" x14ac:dyDescent="0.2">
      <c r="A121" s="652"/>
      <c r="B121" s="651" t="s">
        <v>380</v>
      </c>
      <c r="C121" s="654" t="s">
        <v>384</v>
      </c>
      <c r="D121" s="655">
        <v>43499</v>
      </c>
      <c r="E121" s="651" t="s">
        <v>385</v>
      </c>
      <c r="F121" s="651" t="s">
        <v>386</v>
      </c>
      <c r="G121" s="651"/>
      <c r="H121" s="649" t="s">
        <v>286</v>
      </c>
      <c r="I121" s="649"/>
      <c r="J121" s="209" t="s">
        <v>287</v>
      </c>
      <c r="K121" s="209" t="s">
        <v>16</v>
      </c>
      <c r="L121" s="210">
        <v>1128</v>
      </c>
    </row>
    <row r="122" spans="1:12" x14ac:dyDescent="0.2">
      <c r="A122" s="652"/>
      <c r="B122" s="651"/>
      <c r="C122" s="654"/>
      <c r="D122" s="655"/>
      <c r="E122" s="651"/>
      <c r="F122" s="651"/>
      <c r="G122" s="651"/>
      <c r="H122" s="649" t="s">
        <v>242</v>
      </c>
      <c r="I122" s="649"/>
      <c r="J122" s="209" t="s">
        <v>287</v>
      </c>
      <c r="K122" s="209" t="s">
        <v>16</v>
      </c>
      <c r="L122" s="210">
        <v>551.79999999999995</v>
      </c>
    </row>
    <row r="123" spans="1:12" ht="24" x14ac:dyDescent="0.2">
      <c r="A123" s="652"/>
      <c r="B123" s="203" t="s">
        <v>6</v>
      </c>
      <c r="C123" s="207" t="s">
        <v>5</v>
      </c>
      <c r="D123" s="207" t="s">
        <v>288</v>
      </c>
      <c r="E123" s="207" t="s">
        <v>289</v>
      </c>
      <c r="F123" s="650"/>
      <c r="G123" s="650"/>
      <c r="H123" s="649" t="s">
        <v>290</v>
      </c>
      <c r="I123" s="649"/>
      <c r="J123" s="651" t="s">
        <v>287</v>
      </c>
      <c r="K123" s="651" t="s">
        <v>16</v>
      </c>
      <c r="L123" s="648">
        <v>80</v>
      </c>
    </row>
    <row r="124" spans="1:12" ht="24" x14ac:dyDescent="0.2">
      <c r="A124" s="652"/>
      <c r="B124" s="209" t="s">
        <v>291</v>
      </c>
      <c r="C124" s="209" t="s">
        <v>386</v>
      </c>
      <c r="D124" s="211">
        <v>43505</v>
      </c>
      <c r="E124" s="209" t="s">
        <v>387</v>
      </c>
      <c r="F124" s="650"/>
      <c r="G124" s="650"/>
      <c r="H124" s="649"/>
      <c r="I124" s="649"/>
      <c r="J124" s="651"/>
      <c r="K124" s="651"/>
      <c r="L124" s="648"/>
    </row>
    <row r="125" spans="1:12" ht="24" x14ac:dyDescent="0.2">
      <c r="A125" s="652">
        <v>23</v>
      </c>
      <c r="B125" s="203" t="s">
        <v>12</v>
      </c>
      <c r="C125" s="207" t="s">
        <v>11</v>
      </c>
      <c r="D125" s="207" t="s">
        <v>280</v>
      </c>
      <c r="E125" s="207" t="s">
        <v>281</v>
      </c>
      <c r="F125" s="653" t="s">
        <v>8</v>
      </c>
      <c r="G125" s="653"/>
      <c r="H125" s="650"/>
      <c r="I125" s="650"/>
      <c r="J125" s="650"/>
      <c r="K125" s="650"/>
      <c r="L125" s="650"/>
    </row>
    <row r="126" spans="1:12" x14ac:dyDescent="0.2">
      <c r="A126" s="652"/>
      <c r="B126" s="651" t="s">
        <v>380</v>
      </c>
      <c r="C126" s="654" t="s">
        <v>388</v>
      </c>
      <c r="D126" s="655">
        <v>43521</v>
      </c>
      <c r="E126" s="651" t="s">
        <v>389</v>
      </c>
      <c r="F126" s="651" t="s">
        <v>390</v>
      </c>
      <c r="G126" s="651"/>
      <c r="H126" s="649" t="s">
        <v>286</v>
      </c>
      <c r="I126" s="649"/>
      <c r="J126" s="209" t="s">
        <v>287</v>
      </c>
      <c r="K126" s="209" t="s">
        <v>16</v>
      </c>
      <c r="L126" s="210">
        <v>1100</v>
      </c>
    </row>
    <row r="127" spans="1:12" x14ac:dyDescent="0.2">
      <c r="A127" s="652"/>
      <c r="B127" s="651"/>
      <c r="C127" s="654"/>
      <c r="D127" s="655"/>
      <c r="E127" s="651"/>
      <c r="F127" s="651"/>
      <c r="G127" s="651"/>
      <c r="H127" s="649" t="s">
        <v>242</v>
      </c>
      <c r="I127" s="649"/>
      <c r="J127" s="209" t="s">
        <v>287</v>
      </c>
      <c r="K127" s="209" t="s">
        <v>16</v>
      </c>
      <c r="L127" s="210">
        <v>2577.92</v>
      </c>
    </row>
    <row r="128" spans="1:12" ht="24" x14ac:dyDescent="0.2">
      <c r="A128" s="652"/>
      <c r="B128" s="203" t="s">
        <v>6</v>
      </c>
      <c r="C128" s="207" t="s">
        <v>5</v>
      </c>
      <c r="D128" s="207" t="s">
        <v>288</v>
      </c>
      <c r="E128" s="207" t="s">
        <v>289</v>
      </c>
      <c r="F128" s="650"/>
      <c r="G128" s="650"/>
      <c r="H128" s="649" t="s">
        <v>290</v>
      </c>
      <c r="I128" s="649"/>
      <c r="J128" s="651" t="s">
        <v>287</v>
      </c>
      <c r="K128" s="651" t="s">
        <v>287</v>
      </c>
      <c r="L128" s="648">
        <v>0</v>
      </c>
    </row>
    <row r="129" spans="1:12" ht="24" x14ac:dyDescent="0.2">
      <c r="A129" s="652"/>
      <c r="B129" s="209" t="s">
        <v>291</v>
      </c>
      <c r="C129" s="209" t="s">
        <v>390</v>
      </c>
      <c r="D129" s="211">
        <v>43524</v>
      </c>
      <c r="E129" s="209" t="s">
        <v>391</v>
      </c>
      <c r="F129" s="650"/>
      <c r="G129" s="650"/>
      <c r="H129" s="649"/>
      <c r="I129" s="649"/>
      <c r="J129" s="651"/>
      <c r="K129" s="651"/>
      <c r="L129" s="648"/>
    </row>
    <row r="130" spans="1:12" ht="24" x14ac:dyDescent="0.2">
      <c r="A130" s="652">
        <v>24</v>
      </c>
      <c r="B130" s="203" t="s">
        <v>12</v>
      </c>
      <c r="C130" s="207" t="s">
        <v>11</v>
      </c>
      <c r="D130" s="207" t="s">
        <v>280</v>
      </c>
      <c r="E130" s="207" t="s">
        <v>281</v>
      </c>
      <c r="F130" s="653" t="s">
        <v>8</v>
      </c>
      <c r="G130" s="653"/>
      <c r="H130" s="650"/>
      <c r="I130" s="650"/>
      <c r="J130" s="650"/>
      <c r="K130" s="650"/>
      <c r="L130" s="650"/>
    </row>
    <row r="131" spans="1:12" x14ac:dyDescent="0.2">
      <c r="A131" s="652"/>
      <c r="B131" s="651" t="s">
        <v>392</v>
      </c>
      <c r="C131" s="654" t="s">
        <v>393</v>
      </c>
      <c r="D131" s="655">
        <v>43397</v>
      </c>
      <c r="E131" s="651" t="s">
        <v>394</v>
      </c>
      <c r="F131" s="651" t="s">
        <v>395</v>
      </c>
      <c r="G131" s="651"/>
      <c r="H131" s="649" t="s">
        <v>286</v>
      </c>
      <c r="I131" s="649"/>
      <c r="J131" s="209" t="s">
        <v>287</v>
      </c>
      <c r="K131" s="209" t="s">
        <v>16</v>
      </c>
      <c r="L131" s="210">
        <v>873</v>
      </c>
    </row>
    <row r="132" spans="1:12" x14ac:dyDescent="0.2">
      <c r="A132" s="652"/>
      <c r="B132" s="651"/>
      <c r="C132" s="654"/>
      <c r="D132" s="655"/>
      <c r="E132" s="651"/>
      <c r="F132" s="651"/>
      <c r="G132" s="651"/>
      <c r="H132" s="649" t="s">
        <v>242</v>
      </c>
      <c r="I132" s="649"/>
      <c r="J132" s="651" t="s">
        <v>287</v>
      </c>
      <c r="K132" s="651" t="s">
        <v>16</v>
      </c>
      <c r="L132" s="648">
        <v>1532.51</v>
      </c>
    </row>
    <row r="133" spans="1:12" x14ac:dyDescent="0.2">
      <c r="A133" s="652"/>
      <c r="B133" s="651"/>
      <c r="C133" s="654"/>
      <c r="D133" s="655"/>
      <c r="E133" s="651"/>
      <c r="F133" s="651"/>
      <c r="G133" s="651"/>
      <c r="H133" s="649"/>
      <c r="I133" s="649"/>
      <c r="J133" s="651"/>
      <c r="K133" s="651"/>
      <c r="L133" s="648"/>
    </row>
    <row r="134" spans="1:12" x14ac:dyDescent="0.2">
      <c r="A134" s="652"/>
      <c r="B134" s="651"/>
      <c r="C134" s="654"/>
      <c r="D134" s="655"/>
      <c r="E134" s="651"/>
      <c r="F134" s="651"/>
      <c r="G134" s="651"/>
      <c r="H134" s="649"/>
      <c r="I134" s="649"/>
      <c r="J134" s="651"/>
      <c r="K134" s="651"/>
      <c r="L134" s="648"/>
    </row>
    <row r="135" spans="1:12" ht="24" x14ac:dyDescent="0.2">
      <c r="A135" s="652"/>
      <c r="B135" s="203" t="s">
        <v>6</v>
      </c>
      <c r="C135" s="207" t="s">
        <v>5</v>
      </c>
      <c r="D135" s="207" t="s">
        <v>288</v>
      </c>
      <c r="E135" s="207" t="s">
        <v>289</v>
      </c>
      <c r="F135" s="650"/>
      <c r="G135" s="650"/>
      <c r="H135" s="649" t="s">
        <v>290</v>
      </c>
      <c r="I135" s="649"/>
      <c r="J135" s="651" t="s">
        <v>287</v>
      </c>
      <c r="K135" s="651" t="s">
        <v>16</v>
      </c>
      <c r="L135" s="648">
        <v>120</v>
      </c>
    </row>
    <row r="136" spans="1:12" ht="24" x14ac:dyDescent="0.2">
      <c r="A136" s="652"/>
      <c r="B136" s="209" t="s">
        <v>291</v>
      </c>
      <c r="C136" s="209" t="s">
        <v>395</v>
      </c>
      <c r="D136" s="211">
        <v>43402</v>
      </c>
      <c r="E136" s="209" t="s">
        <v>396</v>
      </c>
      <c r="F136" s="650"/>
      <c r="G136" s="650"/>
      <c r="H136" s="649"/>
      <c r="I136" s="649"/>
      <c r="J136" s="651"/>
      <c r="K136" s="651"/>
      <c r="L136" s="648"/>
    </row>
    <row r="137" spans="1:12" ht="24" x14ac:dyDescent="0.2">
      <c r="A137" s="652">
        <v>25</v>
      </c>
      <c r="B137" s="203" t="s">
        <v>12</v>
      </c>
      <c r="C137" s="207" t="s">
        <v>11</v>
      </c>
      <c r="D137" s="207" t="s">
        <v>280</v>
      </c>
      <c r="E137" s="207" t="s">
        <v>281</v>
      </c>
      <c r="F137" s="653" t="s">
        <v>8</v>
      </c>
      <c r="G137" s="653"/>
      <c r="H137" s="650"/>
      <c r="I137" s="650"/>
      <c r="J137" s="650"/>
      <c r="K137" s="650"/>
      <c r="L137" s="650"/>
    </row>
    <row r="138" spans="1:12" x14ac:dyDescent="0.2">
      <c r="A138" s="652"/>
      <c r="B138" s="651" t="s">
        <v>397</v>
      </c>
      <c r="C138" s="654" t="s">
        <v>398</v>
      </c>
      <c r="D138" s="655">
        <v>43441</v>
      </c>
      <c r="E138" s="651" t="s">
        <v>399</v>
      </c>
      <c r="F138" s="651" t="s">
        <v>400</v>
      </c>
      <c r="G138" s="651"/>
      <c r="H138" s="649" t="s">
        <v>286</v>
      </c>
      <c r="I138" s="649"/>
      <c r="J138" s="209" t="s">
        <v>287</v>
      </c>
      <c r="K138" s="209" t="s">
        <v>16</v>
      </c>
      <c r="L138" s="210">
        <v>34</v>
      </c>
    </row>
    <row r="139" spans="1:12" x14ac:dyDescent="0.2">
      <c r="A139" s="652"/>
      <c r="B139" s="651"/>
      <c r="C139" s="654"/>
      <c r="D139" s="655"/>
      <c r="E139" s="651"/>
      <c r="F139" s="651"/>
      <c r="G139" s="651"/>
      <c r="H139" s="649" t="s">
        <v>242</v>
      </c>
      <c r="I139" s="649"/>
      <c r="J139" s="209" t="s">
        <v>287</v>
      </c>
      <c r="K139" s="209" t="s">
        <v>287</v>
      </c>
      <c r="L139" s="210">
        <v>0</v>
      </c>
    </row>
    <row r="140" spans="1:12" ht="24" x14ac:dyDescent="0.2">
      <c r="A140" s="652"/>
      <c r="B140" s="203" t="s">
        <v>6</v>
      </c>
      <c r="C140" s="207" t="s">
        <v>5</v>
      </c>
      <c r="D140" s="207" t="s">
        <v>288</v>
      </c>
      <c r="E140" s="207" t="s">
        <v>289</v>
      </c>
      <c r="F140" s="650"/>
      <c r="G140" s="650"/>
      <c r="H140" s="649" t="s">
        <v>290</v>
      </c>
      <c r="I140" s="649"/>
      <c r="J140" s="651" t="s">
        <v>287</v>
      </c>
      <c r="K140" s="651" t="s">
        <v>16</v>
      </c>
      <c r="L140" s="648">
        <v>600</v>
      </c>
    </row>
    <row r="141" spans="1:12" ht="24" x14ac:dyDescent="0.2">
      <c r="A141" s="652"/>
      <c r="B141" s="209" t="s">
        <v>401</v>
      </c>
      <c r="C141" s="209" t="s">
        <v>400</v>
      </c>
      <c r="D141" s="211">
        <v>43443</v>
      </c>
      <c r="E141" s="209" t="s">
        <v>402</v>
      </c>
      <c r="F141" s="650"/>
      <c r="G141" s="650"/>
      <c r="H141" s="649"/>
      <c r="I141" s="649"/>
      <c r="J141" s="651"/>
      <c r="K141" s="651"/>
      <c r="L141" s="648"/>
    </row>
    <row r="142" spans="1:12" ht="24" x14ac:dyDescent="0.2">
      <c r="A142" s="652">
        <v>26</v>
      </c>
      <c r="B142" s="203" t="s">
        <v>12</v>
      </c>
      <c r="C142" s="207" t="s">
        <v>11</v>
      </c>
      <c r="D142" s="207" t="s">
        <v>280</v>
      </c>
      <c r="E142" s="207" t="s">
        <v>281</v>
      </c>
      <c r="F142" s="653" t="s">
        <v>8</v>
      </c>
      <c r="G142" s="653"/>
      <c r="H142" s="650"/>
      <c r="I142" s="650"/>
      <c r="J142" s="650"/>
      <c r="K142" s="650"/>
      <c r="L142" s="650"/>
    </row>
    <row r="143" spans="1:12" x14ac:dyDescent="0.2">
      <c r="A143" s="652"/>
      <c r="B143" s="651" t="s">
        <v>397</v>
      </c>
      <c r="C143" s="654" t="s">
        <v>403</v>
      </c>
      <c r="D143" s="655">
        <v>43537</v>
      </c>
      <c r="E143" s="651" t="s">
        <v>404</v>
      </c>
      <c r="F143" s="651" t="s">
        <v>405</v>
      </c>
      <c r="G143" s="651"/>
      <c r="H143" s="649" t="s">
        <v>286</v>
      </c>
      <c r="I143" s="649"/>
      <c r="J143" s="209" t="s">
        <v>287</v>
      </c>
      <c r="K143" s="209" t="s">
        <v>287</v>
      </c>
      <c r="L143" s="210">
        <v>0</v>
      </c>
    </row>
    <row r="144" spans="1:12" x14ac:dyDescent="0.2">
      <c r="A144" s="652"/>
      <c r="B144" s="651"/>
      <c r="C144" s="654"/>
      <c r="D144" s="655"/>
      <c r="E144" s="651"/>
      <c r="F144" s="651"/>
      <c r="G144" s="651"/>
      <c r="H144" s="649" t="s">
        <v>242</v>
      </c>
      <c r="I144" s="649"/>
      <c r="J144" s="209" t="s">
        <v>287</v>
      </c>
      <c r="K144" s="209" t="s">
        <v>287</v>
      </c>
      <c r="L144" s="210">
        <v>0</v>
      </c>
    </row>
    <row r="145" spans="1:12" ht="24" x14ac:dyDescent="0.2">
      <c r="A145" s="652"/>
      <c r="B145" s="203" t="s">
        <v>6</v>
      </c>
      <c r="C145" s="207" t="s">
        <v>5</v>
      </c>
      <c r="D145" s="207" t="s">
        <v>288</v>
      </c>
      <c r="E145" s="207" t="s">
        <v>289</v>
      </c>
      <c r="F145" s="650"/>
      <c r="G145" s="650"/>
      <c r="H145" s="649" t="s">
        <v>290</v>
      </c>
      <c r="I145" s="649"/>
      <c r="J145" s="651" t="s">
        <v>287</v>
      </c>
      <c r="K145" s="651" t="s">
        <v>16</v>
      </c>
      <c r="L145" s="648">
        <v>1220</v>
      </c>
    </row>
    <row r="146" spans="1:12" ht="24" x14ac:dyDescent="0.2">
      <c r="A146" s="652"/>
      <c r="B146" s="209" t="s">
        <v>401</v>
      </c>
      <c r="C146" s="209" t="s">
        <v>405</v>
      </c>
      <c r="D146" s="211">
        <v>43540</v>
      </c>
      <c r="E146" s="209" t="s">
        <v>406</v>
      </c>
      <c r="F146" s="650"/>
      <c r="G146" s="650"/>
      <c r="H146" s="649"/>
      <c r="I146" s="649"/>
      <c r="J146" s="651"/>
      <c r="K146" s="651"/>
      <c r="L146" s="648"/>
    </row>
    <row r="147" spans="1:12" ht="24" x14ac:dyDescent="0.2">
      <c r="A147" s="652">
        <v>27</v>
      </c>
      <c r="B147" s="203" t="s">
        <v>12</v>
      </c>
      <c r="C147" s="207" t="s">
        <v>11</v>
      </c>
      <c r="D147" s="207" t="s">
        <v>280</v>
      </c>
      <c r="E147" s="207" t="s">
        <v>281</v>
      </c>
      <c r="F147" s="653" t="s">
        <v>8</v>
      </c>
      <c r="G147" s="653"/>
      <c r="H147" s="650"/>
      <c r="I147" s="650"/>
      <c r="J147" s="650"/>
      <c r="K147" s="650"/>
      <c r="L147" s="650"/>
    </row>
    <row r="148" spans="1:12" x14ac:dyDescent="0.2">
      <c r="A148" s="652"/>
      <c r="B148" s="651" t="s">
        <v>407</v>
      </c>
      <c r="C148" s="654" t="s">
        <v>408</v>
      </c>
      <c r="D148" s="655">
        <v>43412</v>
      </c>
      <c r="E148" s="651" t="s">
        <v>409</v>
      </c>
      <c r="F148" s="651" t="s">
        <v>410</v>
      </c>
      <c r="G148" s="651"/>
      <c r="H148" s="649" t="s">
        <v>286</v>
      </c>
      <c r="I148" s="649"/>
      <c r="J148" s="209" t="s">
        <v>287</v>
      </c>
      <c r="K148" s="209" t="s">
        <v>16</v>
      </c>
      <c r="L148" s="210">
        <v>382</v>
      </c>
    </row>
    <row r="149" spans="1:12" x14ac:dyDescent="0.2">
      <c r="A149" s="652"/>
      <c r="B149" s="651"/>
      <c r="C149" s="654"/>
      <c r="D149" s="655"/>
      <c r="E149" s="651"/>
      <c r="F149" s="651"/>
      <c r="G149" s="651"/>
      <c r="H149" s="649" t="s">
        <v>242</v>
      </c>
      <c r="I149" s="649"/>
      <c r="J149" s="209" t="s">
        <v>287</v>
      </c>
      <c r="K149" s="209" t="s">
        <v>16</v>
      </c>
      <c r="L149" s="210">
        <v>95</v>
      </c>
    </row>
    <row r="150" spans="1:12" ht="24" x14ac:dyDescent="0.2">
      <c r="A150" s="652"/>
      <c r="B150" s="203" t="s">
        <v>6</v>
      </c>
      <c r="C150" s="207" t="s">
        <v>5</v>
      </c>
      <c r="D150" s="207" t="s">
        <v>288</v>
      </c>
      <c r="E150" s="207" t="s">
        <v>289</v>
      </c>
      <c r="F150" s="650"/>
      <c r="G150" s="650"/>
      <c r="H150" s="649" t="s">
        <v>290</v>
      </c>
      <c r="I150" s="649"/>
      <c r="J150" s="651" t="s">
        <v>287</v>
      </c>
      <c r="K150" s="651" t="s">
        <v>287</v>
      </c>
      <c r="L150" s="648">
        <v>0</v>
      </c>
    </row>
    <row r="151" spans="1:12" ht="24" x14ac:dyDescent="0.2">
      <c r="A151" s="652"/>
      <c r="B151" s="209" t="s">
        <v>401</v>
      </c>
      <c r="C151" s="209" t="s">
        <v>410</v>
      </c>
      <c r="D151" s="211">
        <v>43414</v>
      </c>
      <c r="E151" s="209" t="s">
        <v>411</v>
      </c>
      <c r="F151" s="650"/>
      <c r="G151" s="650"/>
      <c r="H151" s="649"/>
      <c r="I151" s="649"/>
      <c r="J151" s="651"/>
      <c r="K151" s="651"/>
      <c r="L151" s="648"/>
    </row>
    <row r="152" spans="1:12" ht="24" x14ac:dyDescent="0.2">
      <c r="A152" s="652">
        <v>28</v>
      </c>
      <c r="B152" s="203" t="s">
        <v>12</v>
      </c>
      <c r="C152" s="207" t="s">
        <v>11</v>
      </c>
      <c r="D152" s="207" t="s">
        <v>280</v>
      </c>
      <c r="E152" s="207" t="s">
        <v>281</v>
      </c>
      <c r="F152" s="653" t="s">
        <v>8</v>
      </c>
      <c r="G152" s="653"/>
      <c r="H152" s="650"/>
      <c r="I152" s="650"/>
      <c r="J152" s="650"/>
      <c r="K152" s="650"/>
      <c r="L152" s="650"/>
    </row>
    <row r="153" spans="1:12" x14ac:dyDescent="0.2">
      <c r="A153" s="652"/>
      <c r="B153" s="651" t="s">
        <v>407</v>
      </c>
      <c r="C153" s="651" t="s">
        <v>412</v>
      </c>
      <c r="D153" s="655">
        <v>43442</v>
      </c>
      <c r="E153" s="651" t="s">
        <v>321</v>
      </c>
      <c r="F153" s="651" t="s">
        <v>413</v>
      </c>
      <c r="G153" s="651"/>
      <c r="H153" s="649" t="s">
        <v>286</v>
      </c>
      <c r="I153" s="649"/>
      <c r="J153" s="209" t="s">
        <v>287</v>
      </c>
      <c r="K153" s="209" t="s">
        <v>16</v>
      </c>
      <c r="L153" s="210">
        <v>425.12</v>
      </c>
    </row>
    <row r="154" spans="1:12" x14ac:dyDescent="0.2">
      <c r="A154" s="652"/>
      <c r="B154" s="651"/>
      <c r="C154" s="651"/>
      <c r="D154" s="655"/>
      <c r="E154" s="651"/>
      <c r="F154" s="651"/>
      <c r="G154" s="651"/>
      <c r="H154" s="649" t="s">
        <v>242</v>
      </c>
      <c r="I154" s="649"/>
      <c r="J154" s="209" t="s">
        <v>287</v>
      </c>
      <c r="K154" s="209" t="s">
        <v>16</v>
      </c>
      <c r="L154" s="210">
        <v>520.4</v>
      </c>
    </row>
    <row r="155" spans="1:12" ht="24" x14ac:dyDescent="0.2">
      <c r="A155" s="652"/>
      <c r="B155" s="203" t="s">
        <v>6</v>
      </c>
      <c r="C155" s="207" t="s">
        <v>5</v>
      </c>
      <c r="D155" s="207" t="s">
        <v>288</v>
      </c>
      <c r="E155" s="207" t="s">
        <v>289</v>
      </c>
      <c r="F155" s="650"/>
      <c r="G155" s="650"/>
      <c r="H155" s="649" t="s">
        <v>290</v>
      </c>
      <c r="I155" s="649"/>
      <c r="J155" s="651" t="s">
        <v>287</v>
      </c>
      <c r="K155" s="651" t="s">
        <v>16</v>
      </c>
      <c r="L155" s="648">
        <v>535</v>
      </c>
    </row>
    <row r="156" spans="1:12" ht="24" x14ac:dyDescent="0.2">
      <c r="A156" s="652"/>
      <c r="B156" s="209" t="s">
        <v>401</v>
      </c>
      <c r="C156" s="209" t="s">
        <v>413</v>
      </c>
      <c r="D156" s="211">
        <v>43446</v>
      </c>
      <c r="E156" s="209" t="s">
        <v>414</v>
      </c>
      <c r="F156" s="650"/>
      <c r="G156" s="650"/>
      <c r="H156" s="649"/>
      <c r="I156" s="649"/>
      <c r="J156" s="651"/>
      <c r="K156" s="651"/>
      <c r="L156" s="648"/>
    </row>
    <row r="157" spans="1:12" ht="24" x14ac:dyDescent="0.2">
      <c r="A157" s="652">
        <v>29</v>
      </c>
      <c r="B157" s="203" t="s">
        <v>12</v>
      </c>
      <c r="C157" s="207" t="s">
        <v>11</v>
      </c>
      <c r="D157" s="207" t="s">
        <v>280</v>
      </c>
      <c r="E157" s="207" t="s">
        <v>281</v>
      </c>
      <c r="F157" s="653" t="s">
        <v>8</v>
      </c>
      <c r="G157" s="653"/>
      <c r="H157" s="650"/>
      <c r="I157" s="650"/>
      <c r="J157" s="650"/>
      <c r="K157" s="650"/>
      <c r="L157" s="650"/>
    </row>
    <row r="158" spans="1:12" x14ac:dyDescent="0.2">
      <c r="A158" s="652"/>
      <c r="B158" s="651" t="s">
        <v>415</v>
      </c>
      <c r="C158" s="654" t="s">
        <v>416</v>
      </c>
      <c r="D158" s="655">
        <v>43503</v>
      </c>
      <c r="E158" s="651" t="s">
        <v>417</v>
      </c>
      <c r="F158" s="651" t="s">
        <v>418</v>
      </c>
      <c r="G158" s="651"/>
      <c r="H158" s="649" t="s">
        <v>286</v>
      </c>
      <c r="I158" s="649"/>
      <c r="J158" s="209" t="s">
        <v>287</v>
      </c>
      <c r="K158" s="209" t="s">
        <v>16</v>
      </c>
      <c r="L158" s="210">
        <v>831.66</v>
      </c>
    </row>
    <row r="159" spans="1:12" x14ac:dyDescent="0.2">
      <c r="A159" s="652"/>
      <c r="B159" s="651"/>
      <c r="C159" s="654"/>
      <c r="D159" s="655"/>
      <c r="E159" s="651"/>
      <c r="F159" s="651"/>
      <c r="G159" s="651"/>
      <c r="H159" s="649" t="s">
        <v>242</v>
      </c>
      <c r="I159" s="649"/>
      <c r="J159" s="651" t="s">
        <v>287</v>
      </c>
      <c r="K159" s="651" t="s">
        <v>16</v>
      </c>
      <c r="L159" s="648">
        <v>373.2</v>
      </c>
    </row>
    <row r="160" spans="1:12" x14ac:dyDescent="0.2">
      <c r="A160" s="652"/>
      <c r="B160" s="651"/>
      <c r="C160" s="654"/>
      <c r="D160" s="655"/>
      <c r="E160" s="651"/>
      <c r="F160" s="651"/>
      <c r="G160" s="651"/>
      <c r="H160" s="649"/>
      <c r="I160" s="649"/>
      <c r="J160" s="651"/>
      <c r="K160" s="651"/>
      <c r="L160" s="648"/>
    </row>
    <row r="161" spans="1:12" ht="24" x14ac:dyDescent="0.2">
      <c r="A161" s="652"/>
      <c r="B161" s="203" t="s">
        <v>6</v>
      </c>
      <c r="C161" s="207" t="s">
        <v>5</v>
      </c>
      <c r="D161" s="207" t="s">
        <v>288</v>
      </c>
      <c r="E161" s="207" t="s">
        <v>289</v>
      </c>
      <c r="F161" s="650"/>
      <c r="G161" s="650"/>
      <c r="H161" s="649" t="s">
        <v>290</v>
      </c>
      <c r="I161" s="649"/>
      <c r="J161" s="651" t="s">
        <v>287</v>
      </c>
      <c r="K161" s="651" t="s">
        <v>16</v>
      </c>
      <c r="L161" s="648">
        <v>42.12</v>
      </c>
    </row>
    <row r="162" spans="1:12" ht="24" x14ac:dyDescent="0.2">
      <c r="A162" s="652"/>
      <c r="B162" s="209" t="s">
        <v>419</v>
      </c>
      <c r="C162" s="209" t="s">
        <v>418</v>
      </c>
      <c r="D162" s="211">
        <v>43506</v>
      </c>
      <c r="E162" s="209" t="s">
        <v>420</v>
      </c>
      <c r="F162" s="650"/>
      <c r="G162" s="650"/>
      <c r="H162" s="649"/>
      <c r="I162" s="649"/>
      <c r="J162" s="651"/>
      <c r="K162" s="651"/>
      <c r="L162" s="648"/>
    </row>
    <row r="163" spans="1:12" ht="24" x14ac:dyDescent="0.2">
      <c r="A163" s="652">
        <v>30</v>
      </c>
      <c r="B163" s="203" t="s">
        <v>12</v>
      </c>
      <c r="C163" s="207" t="s">
        <v>11</v>
      </c>
      <c r="D163" s="207" t="s">
        <v>280</v>
      </c>
      <c r="E163" s="207" t="s">
        <v>281</v>
      </c>
      <c r="F163" s="653" t="s">
        <v>8</v>
      </c>
      <c r="G163" s="653"/>
      <c r="H163" s="650"/>
      <c r="I163" s="650"/>
      <c r="J163" s="650"/>
      <c r="K163" s="650"/>
      <c r="L163" s="650"/>
    </row>
    <row r="164" spans="1:12" x14ac:dyDescent="0.2">
      <c r="A164" s="652"/>
      <c r="B164" s="651" t="s">
        <v>421</v>
      </c>
      <c r="C164" s="654" t="s">
        <v>422</v>
      </c>
      <c r="D164" s="655">
        <v>43395</v>
      </c>
      <c r="E164" s="651" t="s">
        <v>423</v>
      </c>
      <c r="F164" s="651" t="s">
        <v>424</v>
      </c>
      <c r="G164" s="651"/>
      <c r="H164" s="649" t="s">
        <v>286</v>
      </c>
      <c r="I164" s="649"/>
      <c r="J164" s="209" t="s">
        <v>287</v>
      </c>
      <c r="K164" s="209" t="s">
        <v>16</v>
      </c>
      <c r="L164" s="210">
        <v>108</v>
      </c>
    </row>
    <row r="165" spans="1:12" x14ac:dyDescent="0.2">
      <c r="A165" s="652"/>
      <c r="B165" s="651"/>
      <c r="C165" s="654"/>
      <c r="D165" s="655"/>
      <c r="E165" s="651"/>
      <c r="F165" s="651"/>
      <c r="G165" s="651"/>
      <c r="H165" s="649" t="s">
        <v>242</v>
      </c>
      <c r="I165" s="649"/>
      <c r="J165" s="651" t="s">
        <v>287</v>
      </c>
      <c r="K165" s="651" t="s">
        <v>16</v>
      </c>
      <c r="L165" s="648">
        <v>500.99</v>
      </c>
    </row>
    <row r="166" spans="1:12" x14ac:dyDescent="0.2">
      <c r="A166" s="652"/>
      <c r="B166" s="651"/>
      <c r="C166" s="654"/>
      <c r="D166" s="655"/>
      <c r="E166" s="651"/>
      <c r="F166" s="651"/>
      <c r="G166" s="651"/>
      <c r="H166" s="649"/>
      <c r="I166" s="649"/>
      <c r="J166" s="651"/>
      <c r="K166" s="651"/>
      <c r="L166" s="648"/>
    </row>
    <row r="167" spans="1:12" ht="24" x14ac:dyDescent="0.2">
      <c r="A167" s="652"/>
      <c r="B167" s="203" t="s">
        <v>6</v>
      </c>
      <c r="C167" s="207" t="s">
        <v>5</v>
      </c>
      <c r="D167" s="207" t="s">
        <v>288</v>
      </c>
      <c r="E167" s="207" t="s">
        <v>289</v>
      </c>
      <c r="F167" s="650"/>
      <c r="G167" s="650"/>
      <c r="H167" s="649" t="s">
        <v>290</v>
      </c>
      <c r="I167" s="649"/>
      <c r="J167" s="651" t="s">
        <v>287</v>
      </c>
      <c r="K167" s="651" t="s">
        <v>16</v>
      </c>
      <c r="L167" s="648">
        <v>1595.75</v>
      </c>
    </row>
    <row r="168" spans="1:12" ht="24" x14ac:dyDescent="0.2">
      <c r="A168" s="652"/>
      <c r="B168" s="209" t="s">
        <v>291</v>
      </c>
      <c r="C168" s="209" t="s">
        <v>424</v>
      </c>
      <c r="D168" s="211">
        <v>43401</v>
      </c>
      <c r="E168" s="209" t="s">
        <v>425</v>
      </c>
      <c r="F168" s="650"/>
      <c r="G168" s="650"/>
      <c r="H168" s="649"/>
      <c r="I168" s="649"/>
      <c r="J168" s="651"/>
      <c r="K168" s="651"/>
      <c r="L168" s="648"/>
    </row>
    <row r="169" spans="1:12" ht="24" x14ac:dyDescent="0.2">
      <c r="A169" s="652">
        <v>31</v>
      </c>
      <c r="B169" s="203" t="s">
        <v>12</v>
      </c>
      <c r="C169" s="207" t="s">
        <v>11</v>
      </c>
      <c r="D169" s="207" t="s">
        <v>280</v>
      </c>
      <c r="E169" s="207" t="s">
        <v>281</v>
      </c>
      <c r="F169" s="653" t="s">
        <v>8</v>
      </c>
      <c r="G169" s="653"/>
      <c r="H169" s="650"/>
      <c r="I169" s="650"/>
      <c r="J169" s="650"/>
      <c r="K169" s="650"/>
      <c r="L169" s="650"/>
    </row>
    <row r="170" spans="1:12" x14ac:dyDescent="0.2">
      <c r="A170" s="652"/>
      <c r="B170" s="651" t="s">
        <v>421</v>
      </c>
      <c r="C170" s="654" t="s">
        <v>422</v>
      </c>
      <c r="D170" s="655">
        <v>43395</v>
      </c>
      <c r="E170" s="651" t="s">
        <v>423</v>
      </c>
      <c r="F170" s="651" t="s">
        <v>426</v>
      </c>
      <c r="G170" s="651"/>
      <c r="H170" s="649" t="s">
        <v>286</v>
      </c>
      <c r="I170" s="649"/>
      <c r="J170" s="209" t="s">
        <v>287</v>
      </c>
      <c r="K170" s="209" t="s">
        <v>16</v>
      </c>
      <c r="L170" s="210">
        <v>366</v>
      </c>
    </row>
    <row r="171" spans="1:12" x14ac:dyDescent="0.2">
      <c r="A171" s="652"/>
      <c r="B171" s="651"/>
      <c r="C171" s="654"/>
      <c r="D171" s="655"/>
      <c r="E171" s="651"/>
      <c r="F171" s="651"/>
      <c r="G171" s="651"/>
      <c r="H171" s="649" t="s">
        <v>242</v>
      </c>
      <c r="I171" s="649"/>
      <c r="J171" s="651" t="s">
        <v>287</v>
      </c>
      <c r="K171" s="651" t="s">
        <v>287</v>
      </c>
      <c r="L171" s="648">
        <v>0</v>
      </c>
    </row>
    <row r="172" spans="1:12" x14ac:dyDescent="0.2">
      <c r="A172" s="652"/>
      <c r="B172" s="651"/>
      <c r="C172" s="654"/>
      <c r="D172" s="655"/>
      <c r="E172" s="651"/>
      <c r="F172" s="651"/>
      <c r="G172" s="651"/>
      <c r="H172" s="649"/>
      <c r="I172" s="649"/>
      <c r="J172" s="651"/>
      <c r="K172" s="651"/>
      <c r="L172" s="648"/>
    </row>
    <row r="173" spans="1:12" ht="24" x14ac:dyDescent="0.2">
      <c r="A173" s="652"/>
      <c r="B173" s="203" t="s">
        <v>6</v>
      </c>
      <c r="C173" s="207" t="s">
        <v>5</v>
      </c>
      <c r="D173" s="207" t="s">
        <v>288</v>
      </c>
      <c r="E173" s="207" t="s">
        <v>289</v>
      </c>
      <c r="F173" s="650"/>
      <c r="G173" s="650"/>
      <c r="H173" s="649" t="s">
        <v>290</v>
      </c>
      <c r="I173" s="649"/>
      <c r="J173" s="651" t="s">
        <v>287</v>
      </c>
      <c r="K173" s="651" t="s">
        <v>16</v>
      </c>
      <c r="L173" s="648">
        <v>861.5</v>
      </c>
    </row>
    <row r="174" spans="1:12" ht="24" x14ac:dyDescent="0.2">
      <c r="A174" s="652"/>
      <c r="B174" s="209" t="s">
        <v>291</v>
      </c>
      <c r="C174" s="209" t="s">
        <v>426</v>
      </c>
      <c r="D174" s="211">
        <v>43401</v>
      </c>
      <c r="E174" s="209" t="s">
        <v>425</v>
      </c>
      <c r="F174" s="650"/>
      <c r="G174" s="650"/>
      <c r="H174" s="649"/>
      <c r="I174" s="649"/>
      <c r="J174" s="651"/>
      <c r="K174" s="651"/>
      <c r="L174" s="648"/>
    </row>
    <row r="175" spans="1:12" ht="24" x14ac:dyDescent="0.2">
      <c r="A175" s="652">
        <v>32</v>
      </c>
      <c r="B175" s="203" t="s">
        <v>12</v>
      </c>
      <c r="C175" s="207" t="s">
        <v>11</v>
      </c>
      <c r="D175" s="207" t="s">
        <v>280</v>
      </c>
      <c r="E175" s="207" t="s">
        <v>281</v>
      </c>
      <c r="F175" s="653" t="s">
        <v>8</v>
      </c>
      <c r="G175" s="653"/>
      <c r="H175" s="650"/>
      <c r="I175" s="650"/>
      <c r="J175" s="650"/>
      <c r="K175" s="650"/>
      <c r="L175" s="650"/>
    </row>
    <row r="176" spans="1:12" x14ac:dyDescent="0.2">
      <c r="A176" s="652"/>
      <c r="B176" s="651" t="s">
        <v>421</v>
      </c>
      <c r="C176" s="651" t="s">
        <v>427</v>
      </c>
      <c r="D176" s="655">
        <v>43480</v>
      </c>
      <c r="E176" s="651" t="s">
        <v>428</v>
      </c>
      <c r="F176" s="651" t="s">
        <v>429</v>
      </c>
      <c r="G176" s="651"/>
      <c r="H176" s="649" t="s">
        <v>286</v>
      </c>
      <c r="I176" s="649"/>
      <c r="J176" s="209" t="s">
        <v>287</v>
      </c>
      <c r="K176" s="209" t="s">
        <v>16</v>
      </c>
      <c r="L176" s="210">
        <v>1568.64</v>
      </c>
    </row>
    <row r="177" spans="1:12" x14ac:dyDescent="0.2">
      <c r="A177" s="652"/>
      <c r="B177" s="651"/>
      <c r="C177" s="651"/>
      <c r="D177" s="655"/>
      <c r="E177" s="651"/>
      <c r="F177" s="651"/>
      <c r="G177" s="651"/>
      <c r="H177" s="649" t="s">
        <v>242</v>
      </c>
      <c r="I177" s="649"/>
      <c r="J177" s="209" t="s">
        <v>287</v>
      </c>
      <c r="K177" s="209" t="s">
        <v>16</v>
      </c>
      <c r="L177" s="210">
        <v>1246.73</v>
      </c>
    </row>
    <row r="178" spans="1:12" ht="24" x14ac:dyDescent="0.2">
      <c r="A178" s="652"/>
      <c r="B178" s="203" t="s">
        <v>6</v>
      </c>
      <c r="C178" s="207" t="s">
        <v>5</v>
      </c>
      <c r="D178" s="207" t="s">
        <v>288</v>
      </c>
      <c r="E178" s="207" t="s">
        <v>289</v>
      </c>
      <c r="F178" s="650"/>
      <c r="G178" s="650"/>
      <c r="H178" s="649" t="s">
        <v>290</v>
      </c>
      <c r="I178" s="649"/>
      <c r="J178" s="651" t="s">
        <v>287</v>
      </c>
      <c r="K178" s="651" t="s">
        <v>16</v>
      </c>
      <c r="L178" s="648">
        <v>1499</v>
      </c>
    </row>
    <row r="179" spans="1:12" ht="24" x14ac:dyDescent="0.2">
      <c r="A179" s="652"/>
      <c r="B179" s="209" t="s">
        <v>291</v>
      </c>
      <c r="C179" s="209" t="s">
        <v>429</v>
      </c>
      <c r="D179" s="211">
        <v>43485</v>
      </c>
      <c r="E179" s="209" t="s">
        <v>430</v>
      </c>
      <c r="F179" s="650"/>
      <c r="G179" s="650"/>
      <c r="H179" s="649"/>
      <c r="I179" s="649"/>
      <c r="J179" s="651"/>
      <c r="K179" s="651"/>
      <c r="L179" s="648"/>
    </row>
    <row r="180" spans="1:12" ht="24" x14ac:dyDescent="0.2">
      <c r="A180" s="652">
        <v>33</v>
      </c>
      <c r="B180" s="203" t="s">
        <v>12</v>
      </c>
      <c r="C180" s="207" t="s">
        <v>11</v>
      </c>
      <c r="D180" s="207" t="s">
        <v>280</v>
      </c>
      <c r="E180" s="207" t="s">
        <v>281</v>
      </c>
      <c r="F180" s="653" t="s">
        <v>8</v>
      </c>
      <c r="G180" s="653"/>
      <c r="H180" s="650"/>
      <c r="I180" s="650"/>
      <c r="J180" s="650"/>
      <c r="K180" s="650"/>
      <c r="L180" s="650"/>
    </row>
    <row r="181" spans="1:12" x14ac:dyDescent="0.2">
      <c r="A181" s="652"/>
      <c r="B181" s="651" t="s">
        <v>421</v>
      </c>
      <c r="C181" s="651" t="s">
        <v>431</v>
      </c>
      <c r="D181" s="655">
        <v>43537</v>
      </c>
      <c r="E181" s="651" t="s">
        <v>432</v>
      </c>
      <c r="F181" s="651" t="s">
        <v>433</v>
      </c>
      <c r="G181" s="651"/>
      <c r="H181" s="649" t="s">
        <v>286</v>
      </c>
      <c r="I181" s="649"/>
      <c r="J181" s="209" t="s">
        <v>287</v>
      </c>
      <c r="K181" s="209" t="s">
        <v>16</v>
      </c>
      <c r="L181" s="210">
        <v>210</v>
      </c>
    </row>
    <row r="182" spans="1:12" x14ac:dyDescent="0.2">
      <c r="A182" s="652"/>
      <c r="B182" s="651"/>
      <c r="C182" s="651"/>
      <c r="D182" s="655"/>
      <c r="E182" s="651"/>
      <c r="F182" s="651"/>
      <c r="G182" s="651"/>
      <c r="H182" s="649" t="s">
        <v>242</v>
      </c>
      <c r="I182" s="649"/>
      <c r="J182" s="209" t="s">
        <v>287</v>
      </c>
      <c r="K182" s="209" t="s">
        <v>16</v>
      </c>
      <c r="L182" s="210">
        <v>468</v>
      </c>
    </row>
    <row r="183" spans="1:12" ht="24" x14ac:dyDescent="0.2">
      <c r="A183" s="652"/>
      <c r="B183" s="203" t="s">
        <v>6</v>
      </c>
      <c r="C183" s="207" t="s">
        <v>5</v>
      </c>
      <c r="D183" s="207" t="s">
        <v>288</v>
      </c>
      <c r="E183" s="207" t="s">
        <v>289</v>
      </c>
      <c r="F183" s="650"/>
      <c r="G183" s="650"/>
      <c r="H183" s="649" t="s">
        <v>290</v>
      </c>
      <c r="I183" s="649"/>
      <c r="J183" s="651" t="s">
        <v>287</v>
      </c>
      <c r="K183" s="651" t="s">
        <v>287</v>
      </c>
      <c r="L183" s="648">
        <v>0</v>
      </c>
    </row>
    <row r="184" spans="1:12" ht="24" x14ac:dyDescent="0.2">
      <c r="A184" s="652"/>
      <c r="B184" s="209" t="s">
        <v>291</v>
      </c>
      <c r="C184" s="209" t="s">
        <v>433</v>
      </c>
      <c r="D184" s="211">
        <v>43538</v>
      </c>
      <c r="E184" s="209" t="s">
        <v>434</v>
      </c>
      <c r="F184" s="650"/>
      <c r="G184" s="650"/>
      <c r="H184" s="649"/>
      <c r="I184" s="649"/>
      <c r="J184" s="651"/>
      <c r="K184" s="651"/>
      <c r="L184" s="648"/>
    </row>
    <row r="185" spans="1:12" ht="24" x14ac:dyDescent="0.2">
      <c r="A185" s="652">
        <v>34</v>
      </c>
      <c r="B185" s="203" t="s">
        <v>12</v>
      </c>
      <c r="C185" s="207" t="s">
        <v>11</v>
      </c>
      <c r="D185" s="207" t="s">
        <v>280</v>
      </c>
      <c r="E185" s="207" t="s">
        <v>281</v>
      </c>
      <c r="F185" s="653" t="s">
        <v>8</v>
      </c>
      <c r="G185" s="653"/>
      <c r="H185" s="650"/>
      <c r="I185" s="650"/>
      <c r="J185" s="650"/>
      <c r="K185" s="650"/>
      <c r="L185" s="650"/>
    </row>
    <row r="186" spans="1:12" x14ac:dyDescent="0.2">
      <c r="A186" s="652"/>
      <c r="B186" s="651" t="s">
        <v>435</v>
      </c>
      <c r="C186" s="654" t="s">
        <v>436</v>
      </c>
      <c r="D186" s="655">
        <v>43393</v>
      </c>
      <c r="E186" s="651" t="s">
        <v>437</v>
      </c>
      <c r="F186" s="651" t="s">
        <v>438</v>
      </c>
      <c r="G186" s="651"/>
      <c r="H186" s="649" t="s">
        <v>286</v>
      </c>
      <c r="I186" s="649"/>
      <c r="J186" s="209" t="s">
        <v>287</v>
      </c>
      <c r="K186" s="209" t="s">
        <v>287</v>
      </c>
      <c r="L186" s="210">
        <v>0</v>
      </c>
    </row>
    <row r="187" spans="1:12" x14ac:dyDescent="0.2">
      <c r="A187" s="652"/>
      <c r="B187" s="651"/>
      <c r="C187" s="654"/>
      <c r="D187" s="655"/>
      <c r="E187" s="651"/>
      <c r="F187" s="651"/>
      <c r="G187" s="651"/>
      <c r="H187" s="649" t="s">
        <v>242</v>
      </c>
      <c r="I187" s="649"/>
      <c r="J187" s="209" t="s">
        <v>287</v>
      </c>
      <c r="K187" s="209" t="s">
        <v>287</v>
      </c>
      <c r="L187" s="210">
        <v>0</v>
      </c>
    </row>
    <row r="188" spans="1:12" ht="24" x14ac:dyDescent="0.2">
      <c r="A188" s="652"/>
      <c r="B188" s="203" t="s">
        <v>6</v>
      </c>
      <c r="C188" s="207" t="s">
        <v>5</v>
      </c>
      <c r="D188" s="207" t="s">
        <v>288</v>
      </c>
      <c r="E188" s="207" t="s">
        <v>289</v>
      </c>
      <c r="F188" s="650"/>
      <c r="G188" s="650"/>
      <c r="H188" s="649" t="s">
        <v>290</v>
      </c>
      <c r="I188" s="649"/>
      <c r="J188" s="651" t="s">
        <v>287</v>
      </c>
      <c r="K188" s="651" t="s">
        <v>16</v>
      </c>
      <c r="L188" s="648">
        <v>1024</v>
      </c>
    </row>
    <row r="189" spans="1:12" ht="24" x14ac:dyDescent="0.2">
      <c r="A189" s="652"/>
      <c r="B189" s="209" t="s">
        <v>439</v>
      </c>
      <c r="C189" s="209" t="s">
        <v>438</v>
      </c>
      <c r="D189" s="211">
        <v>43404</v>
      </c>
      <c r="E189" s="209" t="s">
        <v>440</v>
      </c>
      <c r="F189" s="650"/>
      <c r="G189" s="650"/>
      <c r="H189" s="649"/>
      <c r="I189" s="649"/>
      <c r="J189" s="651"/>
      <c r="K189" s="651"/>
      <c r="L189" s="648"/>
    </row>
    <row r="190" spans="1:12" ht="24" x14ac:dyDescent="0.2">
      <c r="A190" s="652">
        <v>35</v>
      </c>
      <c r="B190" s="203" t="s">
        <v>12</v>
      </c>
      <c r="C190" s="207" t="s">
        <v>11</v>
      </c>
      <c r="D190" s="207" t="s">
        <v>280</v>
      </c>
      <c r="E190" s="207" t="s">
        <v>281</v>
      </c>
      <c r="F190" s="653" t="s">
        <v>8</v>
      </c>
      <c r="G190" s="653"/>
      <c r="H190" s="650"/>
      <c r="I190" s="650"/>
      <c r="J190" s="650"/>
      <c r="K190" s="650"/>
      <c r="L190" s="650"/>
    </row>
    <row r="191" spans="1:12" x14ac:dyDescent="0.2">
      <c r="A191" s="652"/>
      <c r="B191" s="651" t="s">
        <v>435</v>
      </c>
      <c r="C191" s="654" t="s">
        <v>441</v>
      </c>
      <c r="D191" s="655">
        <v>43432</v>
      </c>
      <c r="E191" s="651" t="s">
        <v>442</v>
      </c>
      <c r="F191" s="651" t="s">
        <v>443</v>
      </c>
      <c r="G191" s="651"/>
      <c r="H191" s="649" t="s">
        <v>286</v>
      </c>
      <c r="I191" s="649"/>
      <c r="J191" s="209" t="s">
        <v>287</v>
      </c>
      <c r="K191" s="209" t="s">
        <v>16</v>
      </c>
      <c r="L191" s="210">
        <v>580</v>
      </c>
    </row>
    <row r="192" spans="1:12" x14ac:dyDescent="0.2">
      <c r="A192" s="652"/>
      <c r="B192" s="651"/>
      <c r="C192" s="654"/>
      <c r="D192" s="655"/>
      <c r="E192" s="651"/>
      <c r="F192" s="651"/>
      <c r="G192" s="651"/>
      <c r="H192" s="649" t="s">
        <v>242</v>
      </c>
      <c r="I192" s="649"/>
      <c r="J192" s="209" t="s">
        <v>287</v>
      </c>
      <c r="K192" s="209" t="s">
        <v>16</v>
      </c>
      <c r="L192" s="210">
        <v>234.56</v>
      </c>
    </row>
    <row r="193" spans="1:12" ht="24" x14ac:dyDescent="0.2">
      <c r="A193" s="652"/>
      <c r="B193" s="203" t="s">
        <v>6</v>
      </c>
      <c r="C193" s="207" t="s">
        <v>5</v>
      </c>
      <c r="D193" s="207" t="s">
        <v>288</v>
      </c>
      <c r="E193" s="207" t="s">
        <v>289</v>
      </c>
      <c r="F193" s="650"/>
      <c r="G193" s="650"/>
      <c r="H193" s="649" t="s">
        <v>290</v>
      </c>
      <c r="I193" s="649"/>
      <c r="J193" s="651" t="s">
        <v>287</v>
      </c>
      <c r="K193" s="651" t="s">
        <v>16</v>
      </c>
      <c r="L193" s="648">
        <v>84</v>
      </c>
    </row>
    <row r="194" spans="1:12" ht="24" x14ac:dyDescent="0.2">
      <c r="A194" s="652"/>
      <c r="B194" s="209" t="s">
        <v>439</v>
      </c>
      <c r="C194" s="209" t="s">
        <v>443</v>
      </c>
      <c r="D194" s="211">
        <v>43434</v>
      </c>
      <c r="E194" s="209" t="s">
        <v>444</v>
      </c>
      <c r="F194" s="650"/>
      <c r="G194" s="650"/>
      <c r="H194" s="649"/>
      <c r="I194" s="649"/>
      <c r="J194" s="651"/>
      <c r="K194" s="651"/>
      <c r="L194" s="648"/>
    </row>
    <row r="195" spans="1:12" ht="24" x14ac:dyDescent="0.2">
      <c r="A195" s="652">
        <v>36</v>
      </c>
      <c r="B195" s="203" t="s">
        <v>12</v>
      </c>
      <c r="C195" s="207" t="s">
        <v>11</v>
      </c>
      <c r="D195" s="207" t="s">
        <v>280</v>
      </c>
      <c r="E195" s="207" t="s">
        <v>281</v>
      </c>
      <c r="F195" s="653" t="s">
        <v>8</v>
      </c>
      <c r="G195" s="653"/>
      <c r="H195" s="650"/>
      <c r="I195" s="650"/>
      <c r="J195" s="650"/>
      <c r="K195" s="650"/>
      <c r="L195" s="650"/>
    </row>
    <row r="196" spans="1:12" x14ac:dyDescent="0.2">
      <c r="A196" s="652"/>
      <c r="B196" s="651" t="s">
        <v>435</v>
      </c>
      <c r="C196" s="654" t="s">
        <v>445</v>
      </c>
      <c r="D196" s="655">
        <v>43479</v>
      </c>
      <c r="E196" s="651" t="s">
        <v>321</v>
      </c>
      <c r="F196" s="651" t="s">
        <v>446</v>
      </c>
      <c r="G196" s="651"/>
      <c r="H196" s="649" t="s">
        <v>286</v>
      </c>
      <c r="I196" s="649"/>
      <c r="J196" s="209" t="s">
        <v>287</v>
      </c>
      <c r="K196" s="209" t="s">
        <v>16</v>
      </c>
      <c r="L196" s="210">
        <v>215</v>
      </c>
    </row>
    <row r="197" spans="1:12" x14ac:dyDescent="0.2">
      <c r="A197" s="652"/>
      <c r="B197" s="651"/>
      <c r="C197" s="654"/>
      <c r="D197" s="655"/>
      <c r="E197" s="651"/>
      <c r="F197" s="651"/>
      <c r="G197" s="651"/>
      <c r="H197" s="649" t="s">
        <v>242</v>
      </c>
      <c r="I197" s="649"/>
      <c r="J197" s="209" t="s">
        <v>287</v>
      </c>
      <c r="K197" s="209" t="s">
        <v>16</v>
      </c>
      <c r="L197" s="210">
        <v>730.5</v>
      </c>
    </row>
    <row r="198" spans="1:12" ht="24" x14ac:dyDescent="0.2">
      <c r="A198" s="652"/>
      <c r="B198" s="203" t="s">
        <v>6</v>
      </c>
      <c r="C198" s="207" t="s">
        <v>5</v>
      </c>
      <c r="D198" s="207" t="s">
        <v>288</v>
      </c>
      <c r="E198" s="207" t="s">
        <v>289</v>
      </c>
      <c r="F198" s="650"/>
      <c r="G198" s="650"/>
      <c r="H198" s="649" t="s">
        <v>290</v>
      </c>
      <c r="I198" s="649"/>
      <c r="J198" s="651" t="s">
        <v>287</v>
      </c>
      <c r="K198" s="651" t="s">
        <v>287</v>
      </c>
      <c r="L198" s="648">
        <v>0</v>
      </c>
    </row>
    <row r="199" spans="1:12" ht="24" x14ac:dyDescent="0.2">
      <c r="A199" s="652"/>
      <c r="B199" s="209" t="s">
        <v>439</v>
      </c>
      <c r="C199" s="209" t="s">
        <v>446</v>
      </c>
      <c r="D199" s="211">
        <v>43481</v>
      </c>
      <c r="E199" s="209" t="s">
        <v>447</v>
      </c>
      <c r="F199" s="650"/>
      <c r="G199" s="650"/>
      <c r="H199" s="649"/>
      <c r="I199" s="649"/>
      <c r="J199" s="651"/>
      <c r="K199" s="651"/>
      <c r="L199" s="648"/>
    </row>
    <row r="200" spans="1:12" ht="24" x14ac:dyDescent="0.2">
      <c r="A200" s="652">
        <v>37</v>
      </c>
      <c r="B200" s="203" t="s">
        <v>12</v>
      </c>
      <c r="C200" s="207" t="s">
        <v>11</v>
      </c>
      <c r="D200" s="207" t="s">
        <v>280</v>
      </c>
      <c r="E200" s="207" t="s">
        <v>281</v>
      </c>
      <c r="F200" s="653" t="s">
        <v>8</v>
      </c>
      <c r="G200" s="653"/>
      <c r="H200" s="650"/>
      <c r="I200" s="650"/>
      <c r="J200" s="650"/>
      <c r="K200" s="650"/>
      <c r="L200" s="650"/>
    </row>
    <row r="201" spans="1:12" x14ac:dyDescent="0.2">
      <c r="A201" s="652"/>
      <c r="B201" s="651" t="s">
        <v>435</v>
      </c>
      <c r="C201" s="651" t="s">
        <v>448</v>
      </c>
      <c r="D201" s="655">
        <v>43499</v>
      </c>
      <c r="E201" s="651" t="s">
        <v>449</v>
      </c>
      <c r="F201" s="651" t="s">
        <v>450</v>
      </c>
      <c r="G201" s="651"/>
      <c r="H201" s="649" t="s">
        <v>286</v>
      </c>
      <c r="I201" s="649"/>
      <c r="J201" s="209" t="s">
        <v>287</v>
      </c>
      <c r="K201" s="209" t="s">
        <v>16</v>
      </c>
      <c r="L201" s="210">
        <v>577.91</v>
      </c>
    </row>
    <row r="202" spans="1:12" x14ac:dyDescent="0.2">
      <c r="A202" s="652"/>
      <c r="B202" s="651"/>
      <c r="C202" s="651"/>
      <c r="D202" s="655"/>
      <c r="E202" s="651"/>
      <c r="F202" s="651"/>
      <c r="G202" s="651"/>
      <c r="H202" s="649" t="s">
        <v>242</v>
      </c>
      <c r="I202" s="649"/>
      <c r="J202" s="209" t="s">
        <v>287</v>
      </c>
      <c r="K202" s="209" t="s">
        <v>16</v>
      </c>
      <c r="L202" s="210">
        <v>474.4</v>
      </c>
    </row>
    <row r="203" spans="1:12" ht="24" x14ac:dyDescent="0.2">
      <c r="A203" s="652"/>
      <c r="B203" s="203" t="s">
        <v>6</v>
      </c>
      <c r="C203" s="207" t="s">
        <v>5</v>
      </c>
      <c r="D203" s="207" t="s">
        <v>288</v>
      </c>
      <c r="E203" s="207" t="s">
        <v>289</v>
      </c>
      <c r="F203" s="650"/>
      <c r="G203" s="650"/>
      <c r="H203" s="649" t="s">
        <v>290</v>
      </c>
      <c r="I203" s="649"/>
      <c r="J203" s="651" t="s">
        <v>287</v>
      </c>
      <c r="K203" s="651" t="s">
        <v>287</v>
      </c>
      <c r="L203" s="648">
        <v>0</v>
      </c>
    </row>
    <row r="204" spans="1:12" ht="24" x14ac:dyDescent="0.2">
      <c r="A204" s="652"/>
      <c r="B204" s="209" t="s">
        <v>439</v>
      </c>
      <c r="C204" s="209" t="s">
        <v>450</v>
      </c>
      <c r="D204" s="211">
        <v>43502</v>
      </c>
      <c r="E204" s="209" t="s">
        <v>451</v>
      </c>
      <c r="F204" s="650"/>
      <c r="G204" s="650"/>
      <c r="H204" s="649"/>
      <c r="I204" s="649"/>
      <c r="J204" s="651"/>
      <c r="K204" s="651"/>
      <c r="L204" s="648"/>
    </row>
    <row r="205" spans="1:12" ht="24" x14ac:dyDescent="0.2">
      <c r="A205" s="652">
        <v>38</v>
      </c>
      <c r="B205" s="203" t="s">
        <v>12</v>
      </c>
      <c r="C205" s="207" t="s">
        <v>11</v>
      </c>
      <c r="D205" s="207" t="s">
        <v>280</v>
      </c>
      <c r="E205" s="207" t="s">
        <v>281</v>
      </c>
      <c r="F205" s="653" t="s">
        <v>8</v>
      </c>
      <c r="G205" s="653"/>
      <c r="H205" s="650"/>
      <c r="I205" s="650"/>
      <c r="J205" s="650"/>
      <c r="K205" s="650"/>
      <c r="L205" s="650"/>
    </row>
    <row r="206" spans="1:12" x14ac:dyDescent="0.2">
      <c r="A206" s="652"/>
      <c r="B206" s="651" t="s">
        <v>435</v>
      </c>
      <c r="C206" s="654" t="s">
        <v>452</v>
      </c>
      <c r="D206" s="655">
        <v>43528</v>
      </c>
      <c r="E206" s="651" t="s">
        <v>453</v>
      </c>
      <c r="F206" s="651" t="s">
        <v>454</v>
      </c>
      <c r="G206" s="651"/>
      <c r="H206" s="649" t="s">
        <v>286</v>
      </c>
      <c r="I206" s="649"/>
      <c r="J206" s="209" t="s">
        <v>287</v>
      </c>
      <c r="K206" s="209" t="s">
        <v>16</v>
      </c>
      <c r="L206" s="210">
        <v>171</v>
      </c>
    </row>
    <row r="207" spans="1:12" x14ac:dyDescent="0.2">
      <c r="A207" s="652"/>
      <c r="B207" s="651"/>
      <c r="C207" s="654"/>
      <c r="D207" s="655"/>
      <c r="E207" s="651"/>
      <c r="F207" s="651"/>
      <c r="G207" s="651"/>
      <c r="H207" s="649" t="s">
        <v>242</v>
      </c>
      <c r="I207" s="649"/>
      <c r="J207" s="209" t="s">
        <v>287</v>
      </c>
      <c r="K207" s="209" t="s">
        <v>16</v>
      </c>
      <c r="L207" s="210">
        <v>308.23</v>
      </c>
    </row>
    <row r="208" spans="1:12" ht="24" x14ac:dyDescent="0.2">
      <c r="A208" s="652"/>
      <c r="B208" s="203" t="s">
        <v>6</v>
      </c>
      <c r="C208" s="207" t="s">
        <v>5</v>
      </c>
      <c r="D208" s="207" t="s">
        <v>288</v>
      </c>
      <c r="E208" s="207" t="s">
        <v>289</v>
      </c>
      <c r="F208" s="650"/>
      <c r="G208" s="650"/>
      <c r="H208" s="649" t="s">
        <v>290</v>
      </c>
      <c r="I208" s="649"/>
      <c r="J208" s="651" t="s">
        <v>287</v>
      </c>
      <c r="K208" s="651" t="s">
        <v>16</v>
      </c>
      <c r="L208" s="648">
        <v>2</v>
      </c>
    </row>
    <row r="209" spans="1:12" ht="24" x14ac:dyDescent="0.2">
      <c r="A209" s="652"/>
      <c r="B209" s="209" t="s">
        <v>439</v>
      </c>
      <c r="C209" s="209" t="s">
        <v>454</v>
      </c>
      <c r="D209" s="211">
        <v>43529</v>
      </c>
      <c r="E209" s="209" t="s">
        <v>455</v>
      </c>
      <c r="F209" s="650"/>
      <c r="G209" s="650"/>
      <c r="H209" s="649"/>
      <c r="I209" s="649"/>
      <c r="J209" s="651"/>
      <c r="K209" s="651"/>
      <c r="L209" s="648"/>
    </row>
    <row r="210" spans="1:12" ht="24" x14ac:dyDescent="0.2">
      <c r="A210" s="652">
        <v>39</v>
      </c>
      <c r="B210" s="203" t="s">
        <v>12</v>
      </c>
      <c r="C210" s="207" t="s">
        <v>11</v>
      </c>
      <c r="D210" s="207" t="s">
        <v>280</v>
      </c>
      <c r="E210" s="207" t="s">
        <v>281</v>
      </c>
      <c r="F210" s="653" t="s">
        <v>8</v>
      </c>
      <c r="G210" s="653"/>
      <c r="H210" s="650"/>
      <c r="I210" s="650"/>
      <c r="J210" s="650"/>
      <c r="K210" s="650"/>
      <c r="L210" s="650"/>
    </row>
    <row r="211" spans="1:12" x14ac:dyDescent="0.2">
      <c r="A211" s="652"/>
      <c r="B211" s="651" t="s">
        <v>456</v>
      </c>
      <c r="C211" s="651" t="s">
        <v>457</v>
      </c>
      <c r="D211" s="655">
        <v>43499</v>
      </c>
      <c r="E211" s="651" t="s">
        <v>458</v>
      </c>
      <c r="F211" s="651" t="s">
        <v>459</v>
      </c>
      <c r="G211" s="651"/>
      <c r="H211" s="649" t="s">
        <v>286</v>
      </c>
      <c r="I211" s="649"/>
      <c r="J211" s="209" t="s">
        <v>287</v>
      </c>
      <c r="K211" s="209" t="s">
        <v>287</v>
      </c>
      <c r="L211" s="210">
        <v>0</v>
      </c>
    </row>
    <row r="212" spans="1:12" x14ac:dyDescent="0.2">
      <c r="A212" s="652"/>
      <c r="B212" s="651"/>
      <c r="C212" s="651"/>
      <c r="D212" s="655"/>
      <c r="E212" s="651"/>
      <c r="F212" s="651"/>
      <c r="G212" s="651"/>
      <c r="H212" s="649" t="s">
        <v>242</v>
      </c>
      <c r="I212" s="649"/>
      <c r="J212" s="209" t="s">
        <v>287</v>
      </c>
      <c r="K212" s="209" t="s">
        <v>287</v>
      </c>
      <c r="L212" s="210">
        <v>0</v>
      </c>
    </row>
    <row r="213" spans="1:12" ht="24" x14ac:dyDescent="0.2">
      <c r="A213" s="652"/>
      <c r="B213" s="203" t="s">
        <v>6</v>
      </c>
      <c r="C213" s="207" t="s">
        <v>5</v>
      </c>
      <c r="D213" s="207" t="s">
        <v>288</v>
      </c>
      <c r="E213" s="207" t="s">
        <v>289</v>
      </c>
      <c r="F213" s="650"/>
      <c r="G213" s="650"/>
      <c r="H213" s="649" t="s">
        <v>290</v>
      </c>
      <c r="I213" s="649"/>
      <c r="J213" s="651" t="s">
        <v>16</v>
      </c>
      <c r="K213" s="651" t="s">
        <v>287</v>
      </c>
      <c r="L213" s="648">
        <v>1390</v>
      </c>
    </row>
    <row r="214" spans="1:12" ht="24" x14ac:dyDescent="0.2">
      <c r="A214" s="652"/>
      <c r="B214" s="209" t="s">
        <v>460</v>
      </c>
      <c r="C214" s="209" t="s">
        <v>459</v>
      </c>
      <c r="D214" s="211">
        <v>43503</v>
      </c>
      <c r="E214" s="209" t="s">
        <v>461</v>
      </c>
      <c r="F214" s="650"/>
      <c r="G214" s="650"/>
      <c r="H214" s="649"/>
      <c r="I214" s="649"/>
      <c r="J214" s="651"/>
      <c r="K214" s="651"/>
      <c r="L214" s="648"/>
    </row>
    <row r="215" spans="1:12" ht="24" x14ac:dyDescent="0.2">
      <c r="A215" s="652">
        <v>40</v>
      </c>
      <c r="B215" s="203" t="s">
        <v>12</v>
      </c>
      <c r="C215" s="207" t="s">
        <v>11</v>
      </c>
      <c r="D215" s="207" t="s">
        <v>280</v>
      </c>
      <c r="E215" s="207" t="s">
        <v>281</v>
      </c>
      <c r="F215" s="653" t="s">
        <v>8</v>
      </c>
      <c r="G215" s="653"/>
      <c r="H215" s="650"/>
      <c r="I215" s="650"/>
      <c r="J215" s="650"/>
      <c r="K215" s="650"/>
      <c r="L215" s="650"/>
    </row>
    <row r="216" spans="1:12" x14ac:dyDescent="0.2">
      <c r="A216" s="652"/>
      <c r="B216" s="651" t="s">
        <v>462</v>
      </c>
      <c r="C216" s="651" t="s">
        <v>463</v>
      </c>
      <c r="D216" s="655">
        <v>43506</v>
      </c>
      <c r="E216" s="651" t="s">
        <v>464</v>
      </c>
      <c r="F216" s="651" t="s">
        <v>465</v>
      </c>
      <c r="G216" s="651"/>
      <c r="H216" s="649" t="s">
        <v>286</v>
      </c>
      <c r="I216" s="649"/>
      <c r="J216" s="209" t="s">
        <v>16</v>
      </c>
      <c r="K216" s="209" t="s">
        <v>287</v>
      </c>
      <c r="L216" s="210">
        <v>1005.4</v>
      </c>
    </row>
    <row r="217" spans="1:12" x14ac:dyDescent="0.2">
      <c r="A217" s="652"/>
      <c r="B217" s="651"/>
      <c r="C217" s="651"/>
      <c r="D217" s="655"/>
      <c r="E217" s="651"/>
      <c r="F217" s="651"/>
      <c r="G217" s="651"/>
      <c r="H217" s="649" t="s">
        <v>242</v>
      </c>
      <c r="I217" s="649"/>
      <c r="J217" s="209" t="s">
        <v>16</v>
      </c>
      <c r="K217" s="209" t="s">
        <v>287</v>
      </c>
      <c r="L217" s="210">
        <v>338.4</v>
      </c>
    </row>
    <row r="218" spans="1:12" ht="24" x14ac:dyDescent="0.2">
      <c r="A218" s="652"/>
      <c r="B218" s="203" t="s">
        <v>6</v>
      </c>
      <c r="C218" s="207" t="s">
        <v>5</v>
      </c>
      <c r="D218" s="207" t="s">
        <v>288</v>
      </c>
      <c r="E218" s="207" t="s">
        <v>289</v>
      </c>
      <c r="F218" s="650"/>
      <c r="G218" s="650"/>
      <c r="H218" s="649" t="s">
        <v>290</v>
      </c>
      <c r="I218" s="649"/>
      <c r="J218" s="651" t="s">
        <v>287</v>
      </c>
      <c r="K218" s="651" t="s">
        <v>287</v>
      </c>
      <c r="L218" s="648">
        <v>0</v>
      </c>
    </row>
    <row r="219" spans="1:12" ht="24" x14ac:dyDescent="0.2">
      <c r="A219" s="652"/>
      <c r="B219" s="209" t="s">
        <v>291</v>
      </c>
      <c r="C219" s="209" t="s">
        <v>465</v>
      </c>
      <c r="D219" s="211">
        <v>43511</v>
      </c>
      <c r="E219" s="209" t="s">
        <v>466</v>
      </c>
      <c r="F219" s="650"/>
      <c r="G219" s="650"/>
      <c r="H219" s="649"/>
      <c r="I219" s="649"/>
      <c r="J219" s="651"/>
      <c r="K219" s="651"/>
      <c r="L219" s="648"/>
    </row>
    <row r="220" spans="1:12" ht="24" x14ac:dyDescent="0.2">
      <c r="A220" s="652">
        <v>41</v>
      </c>
      <c r="B220" s="203" t="s">
        <v>12</v>
      </c>
      <c r="C220" s="207" t="s">
        <v>11</v>
      </c>
      <c r="D220" s="207" t="s">
        <v>280</v>
      </c>
      <c r="E220" s="207" t="s">
        <v>281</v>
      </c>
      <c r="F220" s="653" t="s">
        <v>8</v>
      </c>
      <c r="G220" s="653"/>
      <c r="H220" s="650"/>
      <c r="I220" s="650"/>
      <c r="J220" s="650"/>
      <c r="K220" s="650"/>
      <c r="L220" s="650"/>
    </row>
    <row r="221" spans="1:12" x14ac:dyDescent="0.2">
      <c r="A221" s="652"/>
      <c r="B221" s="651" t="s">
        <v>467</v>
      </c>
      <c r="C221" s="654" t="s">
        <v>468</v>
      </c>
      <c r="D221" s="655">
        <v>43521</v>
      </c>
      <c r="E221" s="651" t="s">
        <v>469</v>
      </c>
      <c r="F221" s="651" t="s">
        <v>470</v>
      </c>
      <c r="G221" s="651"/>
      <c r="H221" s="649" t="s">
        <v>286</v>
      </c>
      <c r="I221" s="649"/>
      <c r="J221" s="209" t="s">
        <v>287</v>
      </c>
      <c r="K221" s="209" t="s">
        <v>16</v>
      </c>
      <c r="L221" s="210">
        <v>34</v>
      </c>
    </row>
    <row r="222" spans="1:12" x14ac:dyDescent="0.2">
      <c r="A222" s="652"/>
      <c r="B222" s="651"/>
      <c r="C222" s="654"/>
      <c r="D222" s="655"/>
      <c r="E222" s="651"/>
      <c r="F222" s="651"/>
      <c r="G222" s="651"/>
      <c r="H222" s="649" t="s">
        <v>242</v>
      </c>
      <c r="I222" s="649"/>
      <c r="J222" s="209" t="s">
        <v>287</v>
      </c>
      <c r="K222" s="209" t="s">
        <v>16</v>
      </c>
      <c r="L222" s="210">
        <v>416.83</v>
      </c>
    </row>
    <row r="223" spans="1:12" ht="24" x14ac:dyDescent="0.2">
      <c r="A223" s="652"/>
      <c r="B223" s="203" t="s">
        <v>6</v>
      </c>
      <c r="C223" s="207" t="s">
        <v>5</v>
      </c>
      <c r="D223" s="207" t="s">
        <v>288</v>
      </c>
      <c r="E223" s="207" t="s">
        <v>289</v>
      </c>
      <c r="F223" s="650"/>
      <c r="G223" s="650"/>
      <c r="H223" s="649" t="s">
        <v>290</v>
      </c>
      <c r="I223" s="649"/>
      <c r="J223" s="651" t="s">
        <v>287</v>
      </c>
      <c r="K223" s="651" t="s">
        <v>16</v>
      </c>
      <c r="L223" s="648">
        <v>89.28</v>
      </c>
    </row>
    <row r="224" spans="1:12" ht="24" x14ac:dyDescent="0.2">
      <c r="A224" s="652"/>
      <c r="B224" s="209" t="s">
        <v>317</v>
      </c>
      <c r="C224" s="209" t="s">
        <v>470</v>
      </c>
      <c r="D224" s="211">
        <v>43522</v>
      </c>
      <c r="E224" s="209" t="s">
        <v>471</v>
      </c>
      <c r="F224" s="650"/>
      <c r="G224" s="650"/>
      <c r="H224" s="649"/>
      <c r="I224" s="649"/>
      <c r="J224" s="651"/>
      <c r="K224" s="651"/>
      <c r="L224" s="648"/>
    </row>
    <row r="225" spans="1:12" ht="24" x14ac:dyDescent="0.2">
      <c r="A225" s="652">
        <v>42</v>
      </c>
      <c r="B225" s="203" t="s">
        <v>12</v>
      </c>
      <c r="C225" s="207" t="s">
        <v>11</v>
      </c>
      <c r="D225" s="207" t="s">
        <v>280</v>
      </c>
      <c r="E225" s="207" t="s">
        <v>281</v>
      </c>
      <c r="F225" s="653" t="s">
        <v>8</v>
      </c>
      <c r="G225" s="653"/>
      <c r="H225" s="650"/>
      <c r="I225" s="650"/>
      <c r="J225" s="650"/>
      <c r="K225" s="650"/>
      <c r="L225" s="650"/>
    </row>
    <row r="226" spans="1:12" x14ac:dyDescent="0.2">
      <c r="A226" s="652"/>
      <c r="B226" s="651" t="s">
        <v>467</v>
      </c>
      <c r="C226" s="654" t="s">
        <v>472</v>
      </c>
      <c r="D226" s="655">
        <v>43530</v>
      </c>
      <c r="E226" s="651" t="s">
        <v>473</v>
      </c>
      <c r="F226" s="651" t="s">
        <v>474</v>
      </c>
      <c r="G226" s="651"/>
      <c r="H226" s="649" t="s">
        <v>286</v>
      </c>
      <c r="I226" s="649"/>
      <c r="J226" s="209" t="s">
        <v>287</v>
      </c>
      <c r="K226" s="209" t="s">
        <v>16</v>
      </c>
      <c r="L226" s="210">
        <v>227</v>
      </c>
    </row>
    <row r="227" spans="1:12" x14ac:dyDescent="0.2">
      <c r="A227" s="652"/>
      <c r="B227" s="651"/>
      <c r="C227" s="654"/>
      <c r="D227" s="655"/>
      <c r="E227" s="651"/>
      <c r="F227" s="651"/>
      <c r="G227" s="651"/>
      <c r="H227" s="649" t="s">
        <v>242</v>
      </c>
      <c r="I227" s="649"/>
      <c r="J227" s="209" t="s">
        <v>287</v>
      </c>
      <c r="K227" s="209" t="s">
        <v>16</v>
      </c>
      <c r="L227" s="210">
        <v>373.52</v>
      </c>
    </row>
    <row r="228" spans="1:12" ht="24" x14ac:dyDescent="0.2">
      <c r="A228" s="652"/>
      <c r="B228" s="203" t="s">
        <v>6</v>
      </c>
      <c r="C228" s="207" t="s">
        <v>5</v>
      </c>
      <c r="D228" s="207" t="s">
        <v>288</v>
      </c>
      <c r="E228" s="207" t="s">
        <v>289</v>
      </c>
      <c r="F228" s="650"/>
      <c r="G228" s="650"/>
      <c r="H228" s="649" t="s">
        <v>290</v>
      </c>
      <c r="I228" s="649"/>
      <c r="J228" s="651" t="s">
        <v>287</v>
      </c>
      <c r="K228" s="651" t="s">
        <v>16</v>
      </c>
      <c r="L228" s="648">
        <v>25</v>
      </c>
    </row>
    <row r="229" spans="1:12" ht="24" x14ac:dyDescent="0.2">
      <c r="A229" s="652"/>
      <c r="B229" s="209" t="s">
        <v>317</v>
      </c>
      <c r="C229" s="209" t="s">
        <v>474</v>
      </c>
      <c r="D229" s="211">
        <v>43531</v>
      </c>
      <c r="E229" s="209" t="s">
        <v>475</v>
      </c>
      <c r="F229" s="650"/>
      <c r="G229" s="650"/>
      <c r="H229" s="649"/>
      <c r="I229" s="649"/>
      <c r="J229" s="651"/>
      <c r="K229" s="651"/>
      <c r="L229" s="648"/>
    </row>
    <row r="230" spans="1:12" ht="24" x14ac:dyDescent="0.2">
      <c r="A230" s="652">
        <v>43</v>
      </c>
      <c r="B230" s="203" t="s">
        <v>12</v>
      </c>
      <c r="C230" s="207" t="s">
        <v>11</v>
      </c>
      <c r="D230" s="207" t="s">
        <v>280</v>
      </c>
      <c r="E230" s="207" t="s">
        <v>281</v>
      </c>
      <c r="F230" s="653" t="s">
        <v>8</v>
      </c>
      <c r="G230" s="653"/>
      <c r="H230" s="650"/>
      <c r="I230" s="650"/>
      <c r="J230" s="650"/>
      <c r="K230" s="650"/>
      <c r="L230" s="650"/>
    </row>
    <row r="231" spans="1:12" x14ac:dyDescent="0.2">
      <c r="A231" s="652"/>
      <c r="B231" s="651" t="s">
        <v>476</v>
      </c>
      <c r="C231" s="651" t="s">
        <v>477</v>
      </c>
      <c r="D231" s="655">
        <v>43452</v>
      </c>
      <c r="E231" s="651" t="s">
        <v>359</v>
      </c>
      <c r="F231" s="651" t="s">
        <v>478</v>
      </c>
      <c r="G231" s="651"/>
      <c r="H231" s="649" t="s">
        <v>286</v>
      </c>
      <c r="I231" s="649"/>
      <c r="J231" s="209" t="s">
        <v>287</v>
      </c>
      <c r="K231" s="209" t="s">
        <v>16</v>
      </c>
      <c r="L231" s="210">
        <v>702</v>
      </c>
    </row>
    <row r="232" spans="1:12" x14ac:dyDescent="0.2">
      <c r="A232" s="652"/>
      <c r="B232" s="651"/>
      <c r="C232" s="651"/>
      <c r="D232" s="655"/>
      <c r="E232" s="651"/>
      <c r="F232" s="651"/>
      <c r="G232" s="651"/>
      <c r="H232" s="649" t="s">
        <v>242</v>
      </c>
      <c r="I232" s="649"/>
      <c r="J232" s="209" t="s">
        <v>287</v>
      </c>
      <c r="K232" s="209" t="s">
        <v>16</v>
      </c>
      <c r="L232" s="210">
        <v>29.76</v>
      </c>
    </row>
    <row r="233" spans="1:12" ht="24" x14ac:dyDescent="0.2">
      <c r="A233" s="652"/>
      <c r="B233" s="203" t="s">
        <v>6</v>
      </c>
      <c r="C233" s="207" t="s">
        <v>5</v>
      </c>
      <c r="D233" s="207" t="s">
        <v>288</v>
      </c>
      <c r="E233" s="207" t="s">
        <v>289</v>
      </c>
      <c r="F233" s="650"/>
      <c r="G233" s="650"/>
      <c r="H233" s="649" t="s">
        <v>290</v>
      </c>
      <c r="I233" s="649"/>
      <c r="J233" s="651" t="s">
        <v>287</v>
      </c>
      <c r="K233" s="651" t="s">
        <v>16</v>
      </c>
      <c r="L233" s="648">
        <v>60</v>
      </c>
    </row>
    <row r="234" spans="1:12" ht="24" x14ac:dyDescent="0.2">
      <c r="A234" s="652"/>
      <c r="B234" s="209" t="s">
        <v>333</v>
      </c>
      <c r="C234" s="209" t="s">
        <v>478</v>
      </c>
      <c r="D234" s="211">
        <v>43460</v>
      </c>
      <c r="E234" s="209" t="s">
        <v>479</v>
      </c>
      <c r="F234" s="650"/>
      <c r="G234" s="650"/>
      <c r="H234" s="649"/>
      <c r="I234" s="649"/>
      <c r="J234" s="651"/>
      <c r="K234" s="651"/>
      <c r="L234" s="648"/>
    </row>
    <row r="235" spans="1:12" ht="24" x14ac:dyDescent="0.2">
      <c r="A235" s="652">
        <v>44</v>
      </c>
      <c r="B235" s="203" t="s">
        <v>12</v>
      </c>
      <c r="C235" s="207" t="s">
        <v>11</v>
      </c>
      <c r="D235" s="207" t="s">
        <v>280</v>
      </c>
      <c r="E235" s="207" t="s">
        <v>281</v>
      </c>
      <c r="F235" s="653" t="s">
        <v>8</v>
      </c>
      <c r="G235" s="653"/>
      <c r="H235" s="650"/>
      <c r="I235" s="650"/>
      <c r="J235" s="650"/>
      <c r="K235" s="650"/>
      <c r="L235" s="650"/>
    </row>
    <row r="236" spans="1:12" x14ac:dyDescent="0.2">
      <c r="A236" s="652"/>
      <c r="B236" s="651" t="s">
        <v>480</v>
      </c>
      <c r="C236" s="654" t="s">
        <v>481</v>
      </c>
      <c r="D236" s="655">
        <v>43452</v>
      </c>
      <c r="E236" s="651" t="s">
        <v>482</v>
      </c>
      <c r="F236" s="651" t="s">
        <v>483</v>
      </c>
      <c r="G236" s="651"/>
      <c r="H236" s="649" t="s">
        <v>286</v>
      </c>
      <c r="I236" s="649"/>
      <c r="J236" s="209" t="s">
        <v>287</v>
      </c>
      <c r="K236" s="209" t="s">
        <v>16</v>
      </c>
      <c r="L236" s="210">
        <v>153</v>
      </c>
    </row>
    <row r="237" spans="1:12" x14ac:dyDescent="0.2">
      <c r="A237" s="652"/>
      <c r="B237" s="651"/>
      <c r="C237" s="654"/>
      <c r="D237" s="655"/>
      <c r="E237" s="651"/>
      <c r="F237" s="651"/>
      <c r="G237" s="651"/>
      <c r="H237" s="649" t="s">
        <v>242</v>
      </c>
      <c r="I237" s="649"/>
      <c r="J237" s="209" t="s">
        <v>287</v>
      </c>
      <c r="K237" s="209" t="s">
        <v>16</v>
      </c>
      <c r="L237" s="210">
        <v>279.39999999999998</v>
      </c>
    </row>
    <row r="238" spans="1:12" ht="24" x14ac:dyDescent="0.2">
      <c r="A238" s="652"/>
      <c r="B238" s="203" t="s">
        <v>6</v>
      </c>
      <c r="C238" s="207" t="s">
        <v>5</v>
      </c>
      <c r="D238" s="207" t="s">
        <v>288</v>
      </c>
      <c r="E238" s="207" t="s">
        <v>289</v>
      </c>
      <c r="F238" s="650"/>
      <c r="G238" s="650"/>
      <c r="H238" s="649" t="s">
        <v>290</v>
      </c>
      <c r="I238" s="649"/>
      <c r="J238" s="651" t="s">
        <v>287</v>
      </c>
      <c r="K238" s="651" t="s">
        <v>16</v>
      </c>
      <c r="L238" s="648">
        <v>70</v>
      </c>
    </row>
    <row r="239" spans="1:12" ht="24" x14ac:dyDescent="0.2">
      <c r="A239" s="652"/>
      <c r="B239" s="209" t="s">
        <v>439</v>
      </c>
      <c r="C239" s="209" t="s">
        <v>483</v>
      </c>
      <c r="D239" s="211">
        <v>43453</v>
      </c>
      <c r="E239" s="209" t="s">
        <v>484</v>
      </c>
      <c r="F239" s="650"/>
      <c r="G239" s="650"/>
      <c r="H239" s="649"/>
      <c r="I239" s="649"/>
      <c r="J239" s="651"/>
      <c r="K239" s="651"/>
      <c r="L239" s="648"/>
    </row>
    <row r="240" spans="1:12" ht="24" x14ac:dyDescent="0.2">
      <c r="A240" s="652">
        <v>45</v>
      </c>
      <c r="B240" s="203" t="s">
        <v>12</v>
      </c>
      <c r="C240" s="207" t="s">
        <v>11</v>
      </c>
      <c r="D240" s="207" t="s">
        <v>280</v>
      </c>
      <c r="E240" s="207" t="s">
        <v>281</v>
      </c>
      <c r="F240" s="653" t="s">
        <v>8</v>
      </c>
      <c r="G240" s="653"/>
      <c r="H240" s="650"/>
      <c r="I240" s="650"/>
      <c r="J240" s="650"/>
      <c r="K240" s="650"/>
      <c r="L240" s="650"/>
    </row>
    <row r="241" spans="1:12" x14ac:dyDescent="0.2">
      <c r="A241" s="652"/>
      <c r="B241" s="651" t="s">
        <v>485</v>
      </c>
      <c r="C241" s="654" t="s">
        <v>486</v>
      </c>
      <c r="D241" s="655">
        <v>43529</v>
      </c>
      <c r="E241" s="651" t="s">
        <v>487</v>
      </c>
      <c r="F241" s="651" t="s">
        <v>488</v>
      </c>
      <c r="G241" s="651"/>
      <c r="H241" s="649" t="s">
        <v>286</v>
      </c>
      <c r="I241" s="649"/>
      <c r="J241" s="209" t="s">
        <v>287</v>
      </c>
      <c r="K241" s="209" t="s">
        <v>16</v>
      </c>
      <c r="L241" s="210">
        <v>1133.3900000000001</v>
      </c>
    </row>
    <row r="242" spans="1:12" x14ac:dyDescent="0.2">
      <c r="A242" s="652"/>
      <c r="B242" s="651"/>
      <c r="C242" s="654"/>
      <c r="D242" s="655"/>
      <c r="E242" s="651"/>
      <c r="F242" s="651"/>
      <c r="G242" s="651"/>
      <c r="H242" s="649" t="s">
        <v>242</v>
      </c>
      <c r="I242" s="649"/>
      <c r="J242" s="209" t="s">
        <v>287</v>
      </c>
      <c r="K242" s="209" t="s">
        <v>16</v>
      </c>
      <c r="L242" s="210">
        <v>259.95999999999998</v>
      </c>
    </row>
    <row r="243" spans="1:12" ht="24" x14ac:dyDescent="0.2">
      <c r="A243" s="652"/>
      <c r="B243" s="203" t="s">
        <v>6</v>
      </c>
      <c r="C243" s="207" t="s">
        <v>5</v>
      </c>
      <c r="D243" s="207" t="s">
        <v>288</v>
      </c>
      <c r="E243" s="207" t="s">
        <v>289</v>
      </c>
      <c r="F243" s="650"/>
      <c r="G243" s="650"/>
      <c r="H243" s="649" t="s">
        <v>290</v>
      </c>
      <c r="I243" s="649"/>
      <c r="J243" s="651" t="s">
        <v>287</v>
      </c>
      <c r="K243" s="651" t="s">
        <v>16</v>
      </c>
      <c r="L243" s="648">
        <v>200</v>
      </c>
    </row>
    <row r="244" spans="1:12" ht="24" x14ac:dyDescent="0.2">
      <c r="A244" s="652"/>
      <c r="B244" s="209" t="s">
        <v>489</v>
      </c>
      <c r="C244" s="209" t="s">
        <v>488</v>
      </c>
      <c r="D244" s="211">
        <v>43531</v>
      </c>
      <c r="E244" s="209" t="s">
        <v>490</v>
      </c>
      <c r="F244" s="650"/>
      <c r="G244" s="650"/>
      <c r="H244" s="649"/>
      <c r="I244" s="649"/>
      <c r="J244" s="651"/>
      <c r="K244" s="651"/>
      <c r="L244" s="648"/>
    </row>
    <row r="245" spans="1:12" ht="24" x14ac:dyDescent="0.2">
      <c r="A245" s="652">
        <v>46</v>
      </c>
      <c r="B245" s="203" t="s">
        <v>12</v>
      </c>
      <c r="C245" s="207" t="s">
        <v>11</v>
      </c>
      <c r="D245" s="207" t="s">
        <v>280</v>
      </c>
      <c r="E245" s="207" t="s">
        <v>281</v>
      </c>
      <c r="F245" s="653" t="s">
        <v>8</v>
      </c>
      <c r="G245" s="653"/>
      <c r="H245" s="650"/>
      <c r="I245" s="650"/>
      <c r="J245" s="650"/>
      <c r="K245" s="650"/>
      <c r="L245" s="650"/>
    </row>
    <row r="246" spans="1:12" x14ac:dyDescent="0.2">
      <c r="A246" s="652"/>
      <c r="B246" s="651" t="s">
        <v>491</v>
      </c>
      <c r="C246" s="651" t="s">
        <v>492</v>
      </c>
      <c r="D246" s="655">
        <v>43555</v>
      </c>
      <c r="E246" s="651" t="s">
        <v>482</v>
      </c>
      <c r="F246" s="651" t="s">
        <v>493</v>
      </c>
      <c r="G246" s="651"/>
      <c r="H246" s="649" t="s">
        <v>286</v>
      </c>
      <c r="I246" s="649"/>
      <c r="J246" s="209" t="s">
        <v>287</v>
      </c>
      <c r="K246" s="209" t="s">
        <v>16</v>
      </c>
      <c r="L246" s="210">
        <v>277</v>
      </c>
    </row>
    <row r="247" spans="1:12" x14ac:dyDescent="0.2">
      <c r="A247" s="652"/>
      <c r="B247" s="651"/>
      <c r="C247" s="651"/>
      <c r="D247" s="655"/>
      <c r="E247" s="651"/>
      <c r="F247" s="651"/>
      <c r="G247" s="651"/>
      <c r="H247" s="649" t="s">
        <v>242</v>
      </c>
      <c r="I247" s="649"/>
      <c r="J247" s="209" t="s">
        <v>287</v>
      </c>
      <c r="K247" s="209" t="s">
        <v>16</v>
      </c>
      <c r="L247" s="210">
        <v>337.96</v>
      </c>
    </row>
    <row r="248" spans="1:12" ht="24" x14ac:dyDescent="0.2">
      <c r="A248" s="652"/>
      <c r="B248" s="203" t="s">
        <v>6</v>
      </c>
      <c r="C248" s="207" t="s">
        <v>5</v>
      </c>
      <c r="D248" s="207" t="s">
        <v>288</v>
      </c>
      <c r="E248" s="207" t="s">
        <v>289</v>
      </c>
      <c r="F248" s="650"/>
      <c r="G248" s="650"/>
      <c r="H248" s="649" t="s">
        <v>290</v>
      </c>
      <c r="I248" s="649"/>
      <c r="J248" s="651" t="s">
        <v>287</v>
      </c>
      <c r="K248" s="651" t="s">
        <v>287</v>
      </c>
      <c r="L248" s="648">
        <v>0</v>
      </c>
    </row>
    <row r="249" spans="1:12" ht="24" x14ac:dyDescent="0.2">
      <c r="A249" s="652"/>
      <c r="B249" s="209" t="s">
        <v>291</v>
      </c>
      <c r="C249" s="209" t="s">
        <v>493</v>
      </c>
      <c r="D249" s="211">
        <v>43557</v>
      </c>
      <c r="E249" s="209" t="s">
        <v>494</v>
      </c>
      <c r="F249" s="650"/>
      <c r="G249" s="650"/>
      <c r="H249" s="649"/>
      <c r="I249" s="649"/>
      <c r="J249" s="651"/>
      <c r="K249" s="651"/>
      <c r="L249" s="648"/>
    </row>
    <row r="250" spans="1:12" ht="24" x14ac:dyDescent="0.2">
      <c r="A250" s="652">
        <v>47</v>
      </c>
      <c r="B250" s="203" t="s">
        <v>12</v>
      </c>
      <c r="C250" s="207" t="s">
        <v>11</v>
      </c>
      <c r="D250" s="207" t="s">
        <v>280</v>
      </c>
      <c r="E250" s="207" t="s">
        <v>281</v>
      </c>
      <c r="F250" s="653" t="s">
        <v>8</v>
      </c>
      <c r="G250" s="653"/>
      <c r="H250" s="650"/>
      <c r="I250" s="650"/>
      <c r="J250" s="650"/>
      <c r="K250" s="650"/>
      <c r="L250" s="650"/>
    </row>
    <row r="251" spans="1:12" x14ac:dyDescent="0.2">
      <c r="A251" s="652"/>
      <c r="B251" s="651" t="s">
        <v>495</v>
      </c>
      <c r="C251" s="654" t="s">
        <v>496</v>
      </c>
      <c r="D251" s="655">
        <v>43441</v>
      </c>
      <c r="E251" s="651" t="s">
        <v>497</v>
      </c>
      <c r="F251" s="651" t="s">
        <v>498</v>
      </c>
      <c r="G251" s="651"/>
      <c r="H251" s="649" t="s">
        <v>286</v>
      </c>
      <c r="I251" s="649"/>
      <c r="J251" s="209" t="s">
        <v>287</v>
      </c>
      <c r="K251" s="209" t="s">
        <v>16</v>
      </c>
      <c r="L251" s="210">
        <v>1975.68</v>
      </c>
    </row>
    <row r="252" spans="1:12" x14ac:dyDescent="0.2">
      <c r="A252" s="652"/>
      <c r="B252" s="651"/>
      <c r="C252" s="654"/>
      <c r="D252" s="655"/>
      <c r="E252" s="651"/>
      <c r="F252" s="651"/>
      <c r="G252" s="651"/>
      <c r="H252" s="649" t="s">
        <v>242</v>
      </c>
      <c r="I252" s="649"/>
      <c r="J252" s="209" t="s">
        <v>287</v>
      </c>
      <c r="K252" s="209" t="s">
        <v>287</v>
      </c>
      <c r="L252" s="210">
        <v>0</v>
      </c>
    </row>
    <row r="253" spans="1:12" ht="24" x14ac:dyDescent="0.2">
      <c r="A253" s="652"/>
      <c r="B253" s="203" t="s">
        <v>6</v>
      </c>
      <c r="C253" s="207" t="s">
        <v>5</v>
      </c>
      <c r="D253" s="207" t="s">
        <v>288</v>
      </c>
      <c r="E253" s="207" t="s">
        <v>289</v>
      </c>
      <c r="F253" s="650"/>
      <c r="G253" s="650"/>
      <c r="H253" s="649" t="s">
        <v>290</v>
      </c>
      <c r="I253" s="649"/>
      <c r="J253" s="651" t="s">
        <v>287</v>
      </c>
      <c r="K253" s="651" t="s">
        <v>287</v>
      </c>
      <c r="L253" s="648">
        <v>0</v>
      </c>
    </row>
    <row r="254" spans="1:12" ht="24" x14ac:dyDescent="0.2">
      <c r="A254" s="652"/>
      <c r="B254" s="209" t="s">
        <v>291</v>
      </c>
      <c r="C254" s="209" t="s">
        <v>498</v>
      </c>
      <c r="D254" s="211">
        <v>43447</v>
      </c>
      <c r="E254" s="209" t="s">
        <v>499</v>
      </c>
      <c r="F254" s="650"/>
      <c r="G254" s="650"/>
      <c r="H254" s="649"/>
      <c r="I254" s="649"/>
      <c r="J254" s="651"/>
      <c r="K254" s="651"/>
      <c r="L254" s="648"/>
    </row>
    <row r="255" spans="1:12" ht="24" x14ac:dyDescent="0.2">
      <c r="A255" s="652">
        <v>48</v>
      </c>
      <c r="B255" s="203" t="s">
        <v>12</v>
      </c>
      <c r="C255" s="207" t="s">
        <v>11</v>
      </c>
      <c r="D255" s="207" t="s">
        <v>280</v>
      </c>
      <c r="E255" s="207" t="s">
        <v>281</v>
      </c>
      <c r="F255" s="653" t="s">
        <v>8</v>
      </c>
      <c r="G255" s="653"/>
      <c r="H255" s="650"/>
      <c r="I255" s="650"/>
      <c r="J255" s="650"/>
      <c r="K255" s="650"/>
      <c r="L255" s="650"/>
    </row>
    <row r="256" spans="1:12" x14ac:dyDescent="0.2">
      <c r="A256" s="652"/>
      <c r="B256" s="651" t="s">
        <v>500</v>
      </c>
      <c r="C256" s="654" t="s">
        <v>501</v>
      </c>
      <c r="D256" s="655">
        <v>43525</v>
      </c>
      <c r="E256" s="651" t="s">
        <v>502</v>
      </c>
      <c r="F256" s="651" t="s">
        <v>503</v>
      </c>
      <c r="G256" s="651"/>
      <c r="H256" s="649" t="s">
        <v>286</v>
      </c>
      <c r="I256" s="649"/>
      <c r="J256" s="209" t="s">
        <v>287</v>
      </c>
      <c r="K256" s="209" t="s">
        <v>16</v>
      </c>
      <c r="L256" s="210">
        <v>870</v>
      </c>
    </row>
    <row r="257" spans="1:12" x14ac:dyDescent="0.2">
      <c r="A257" s="652"/>
      <c r="B257" s="651"/>
      <c r="C257" s="654"/>
      <c r="D257" s="655"/>
      <c r="E257" s="651"/>
      <c r="F257" s="651"/>
      <c r="G257" s="651"/>
      <c r="H257" s="649" t="s">
        <v>242</v>
      </c>
      <c r="I257" s="649"/>
      <c r="J257" s="209" t="s">
        <v>287</v>
      </c>
      <c r="K257" s="209" t="s">
        <v>287</v>
      </c>
      <c r="L257" s="210">
        <v>0</v>
      </c>
    </row>
    <row r="258" spans="1:12" ht="24" x14ac:dyDescent="0.2">
      <c r="A258" s="652"/>
      <c r="B258" s="203" t="s">
        <v>6</v>
      </c>
      <c r="C258" s="207" t="s">
        <v>5</v>
      </c>
      <c r="D258" s="207" t="s">
        <v>288</v>
      </c>
      <c r="E258" s="207" t="s">
        <v>289</v>
      </c>
      <c r="F258" s="650"/>
      <c r="G258" s="650"/>
      <c r="H258" s="649" t="s">
        <v>290</v>
      </c>
      <c r="I258" s="649"/>
      <c r="J258" s="651" t="s">
        <v>287</v>
      </c>
      <c r="K258" s="651" t="s">
        <v>287</v>
      </c>
      <c r="L258" s="648">
        <v>0</v>
      </c>
    </row>
    <row r="259" spans="1:12" ht="24" x14ac:dyDescent="0.2">
      <c r="A259" s="652"/>
      <c r="B259" s="209" t="s">
        <v>291</v>
      </c>
      <c r="C259" s="209" t="s">
        <v>503</v>
      </c>
      <c r="D259" s="211">
        <v>43531</v>
      </c>
      <c r="E259" s="209" t="s">
        <v>504</v>
      </c>
      <c r="F259" s="650"/>
      <c r="G259" s="650"/>
      <c r="H259" s="649"/>
      <c r="I259" s="649"/>
      <c r="J259" s="651"/>
      <c r="K259" s="651"/>
      <c r="L259" s="648"/>
    </row>
    <row r="260" spans="1:12" ht="24" x14ac:dyDescent="0.2">
      <c r="A260" s="652">
        <v>49</v>
      </c>
      <c r="B260" s="203" t="s">
        <v>12</v>
      </c>
      <c r="C260" s="207" t="s">
        <v>11</v>
      </c>
      <c r="D260" s="207" t="s">
        <v>280</v>
      </c>
      <c r="E260" s="207" t="s">
        <v>281</v>
      </c>
      <c r="F260" s="653" t="s">
        <v>8</v>
      </c>
      <c r="G260" s="653"/>
      <c r="H260" s="650"/>
      <c r="I260" s="650"/>
      <c r="J260" s="650"/>
      <c r="K260" s="650"/>
      <c r="L260" s="650"/>
    </row>
    <row r="261" spans="1:12" x14ac:dyDescent="0.2">
      <c r="A261" s="652"/>
      <c r="B261" s="651" t="s">
        <v>500</v>
      </c>
      <c r="C261" s="654" t="s">
        <v>505</v>
      </c>
      <c r="D261" s="655">
        <v>43545</v>
      </c>
      <c r="E261" s="651" t="s">
        <v>295</v>
      </c>
      <c r="F261" s="651" t="s">
        <v>296</v>
      </c>
      <c r="G261" s="651"/>
      <c r="H261" s="649" t="s">
        <v>286</v>
      </c>
      <c r="I261" s="649"/>
      <c r="J261" s="209" t="s">
        <v>287</v>
      </c>
      <c r="K261" s="209" t="s">
        <v>287</v>
      </c>
      <c r="L261" s="210">
        <v>0</v>
      </c>
    </row>
    <row r="262" spans="1:12" x14ac:dyDescent="0.2">
      <c r="A262" s="652"/>
      <c r="B262" s="651"/>
      <c r="C262" s="654"/>
      <c r="D262" s="655"/>
      <c r="E262" s="651"/>
      <c r="F262" s="651"/>
      <c r="G262" s="651"/>
      <c r="H262" s="649" t="s">
        <v>242</v>
      </c>
      <c r="I262" s="649"/>
      <c r="J262" s="209" t="s">
        <v>287</v>
      </c>
      <c r="K262" s="209" t="s">
        <v>287</v>
      </c>
      <c r="L262" s="210">
        <v>0</v>
      </c>
    </row>
    <row r="263" spans="1:12" ht="24" x14ac:dyDescent="0.2">
      <c r="A263" s="652"/>
      <c r="B263" s="203" t="s">
        <v>6</v>
      </c>
      <c r="C263" s="207" t="s">
        <v>5</v>
      </c>
      <c r="D263" s="207" t="s">
        <v>288</v>
      </c>
      <c r="E263" s="207" t="s">
        <v>289</v>
      </c>
      <c r="F263" s="650"/>
      <c r="G263" s="650"/>
      <c r="H263" s="649" t="s">
        <v>290</v>
      </c>
      <c r="I263" s="649"/>
      <c r="J263" s="651" t="s">
        <v>287</v>
      </c>
      <c r="K263" s="651" t="s">
        <v>16</v>
      </c>
      <c r="L263" s="648">
        <v>269</v>
      </c>
    </row>
    <row r="264" spans="1:12" ht="24" x14ac:dyDescent="0.2">
      <c r="A264" s="652"/>
      <c r="B264" s="209" t="s">
        <v>291</v>
      </c>
      <c r="C264" s="209" t="s">
        <v>296</v>
      </c>
      <c r="D264" s="211">
        <v>43550</v>
      </c>
      <c r="E264" s="209" t="s">
        <v>506</v>
      </c>
      <c r="F264" s="650"/>
      <c r="G264" s="650"/>
      <c r="H264" s="649"/>
      <c r="I264" s="649"/>
      <c r="J264" s="651"/>
      <c r="K264" s="651"/>
      <c r="L264" s="648"/>
    </row>
    <row r="265" spans="1:12" ht="24" x14ac:dyDescent="0.2">
      <c r="A265" s="652">
        <v>50</v>
      </c>
      <c r="B265" s="203" t="s">
        <v>12</v>
      </c>
      <c r="C265" s="207" t="s">
        <v>11</v>
      </c>
      <c r="D265" s="207" t="s">
        <v>280</v>
      </c>
      <c r="E265" s="207" t="s">
        <v>281</v>
      </c>
      <c r="F265" s="653" t="s">
        <v>8</v>
      </c>
      <c r="G265" s="653"/>
      <c r="H265" s="650"/>
      <c r="I265" s="650"/>
      <c r="J265" s="650"/>
      <c r="K265" s="650"/>
      <c r="L265" s="650"/>
    </row>
    <row r="266" spans="1:12" x14ac:dyDescent="0.2">
      <c r="A266" s="652"/>
      <c r="B266" s="651" t="s">
        <v>507</v>
      </c>
      <c r="C266" s="654" t="s">
        <v>508</v>
      </c>
      <c r="D266" s="655">
        <v>43418</v>
      </c>
      <c r="E266" s="651" t="s">
        <v>509</v>
      </c>
      <c r="F266" s="651" t="s">
        <v>510</v>
      </c>
      <c r="G266" s="651"/>
      <c r="H266" s="649" t="s">
        <v>286</v>
      </c>
      <c r="I266" s="649"/>
      <c r="J266" s="209" t="s">
        <v>287</v>
      </c>
      <c r="K266" s="209" t="s">
        <v>16</v>
      </c>
      <c r="L266" s="210">
        <v>831</v>
      </c>
    </row>
    <row r="267" spans="1:12" x14ac:dyDescent="0.2">
      <c r="A267" s="652"/>
      <c r="B267" s="651"/>
      <c r="C267" s="654"/>
      <c r="D267" s="655"/>
      <c r="E267" s="651"/>
      <c r="F267" s="651"/>
      <c r="G267" s="651"/>
      <c r="H267" s="649" t="s">
        <v>242</v>
      </c>
      <c r="I267" s="649"/>
      <c r="J267" s="651" t="s">
        <v>287</v>
      </c>
      <c r="K267" s="651" t="s">
        <v>16</v>
      </c>
      <c r="L267" s="648">
        <v>531.28</v>
      </c>
    </row>
    <row r="268" spans="1:12" x14ac:dyDescent="0.2">
      <c r="A268" s="652"/>
      <c r="B268" s="651"/>
      <c r="C268" s="654"/>
      <c r="D268" s="655"/>
      <c r="E268" s="651"/>
      <c r="F268" s="651"/>
      <c r="G268" s="651"/>
      <c r="H268" s="649"/>
      <c r="I268" s="649"/>
      <c r="J268" s="651"/>
      <c r="K268" s="651"/>
      <c r="L268" s="648"/>
    </row>
    <row r="269" spans="1:12" ht="24" x14ac:dyDescent="0.2">
      <c r="A269" s="652"/>
      <c r="B269" s="203" t="s">
        <v>6</v>
      </c>
      <c r="C269" s="207" t="s">
        <v>5</v>
      </c>
      <c r="D269" s="207" t="s">
        <v>288</v>
      </c>
      <c r="E269" s="207" t="s">
        <v>289</v>
      </c>
      <c r="F269" s="650"/>
      <c r="G269" s="650"/>
      <c r="H269" s="649" t="s">
        <v>290</v>
      </c>
      <c r="I269" s="649"/>
      <c r="J269" s="651" t="s">
        <v>287</v>
      </c>
      <c r="K269" s="651" t="s">
        <v>16</v>
      </c>
      <c r="L269" s="648">
        <v>100</v>
      </c>
    </row>
    <row r="270" spans="1:12" ht="24" x14ac:dyDescent="0.2">
      <c r="A270" s="652"/>
      <c r="B270" s="209" t="s">
        <v>511</v>
      </c>
      <c r="C270" s="209" t="s">
        <v>510</v>
      </c>
      <c r="D270" s="211">
        <v>43422</v>
      </c>
      <c r="E270" s="209" t="s">
        <v>512</v>
      </c>
      <c r="F270" s="650"/>
      <c r="G270" s="650"/>
      <c r="H270" s="649"/>
      <c r="I270" s="649"/>
      <c r="J270" s="651"/>
      <c r="K270" s="651"/>
      <c r="L270" s="648"/>
    </row>
    <row r="271" spans="1:12" ht="24" x14ac:dyDescent="0.2">
      <c r="A271" s="652">
        <v>51</v>
      </c>
      <c r="B271" s="203" t="s">
        <v>12</v>
      </c>
      <c r="C271" s="207" t="s">
        <v>11</v>
      </c>
      <c r="D271" s="207" t="s">
        <v>280</v>
      </c>
      <c r="E271" s="207" t="s">
        <v>281</v>
      </c>
      <c r="F271" s="653" t="s">
        <v>8</v>
      </c>
      <c r="G271" s="653"/>
      <c r="H271" s="650"/>
      <c r="I271" s="650"/>
      <c r="J271" s="650"/>
      <c r="K271" s="650"/>
      <c r="L271" s="650"/>
    </row>
    <row r="272" spans="1:12" x14ac:dyDescent="0.2">
      <c r="A272" s="652"/>
      <c r="B272" s="651" t="s">
        <v>513</v>
      </c>
      <c r="C272" s="654" t="s">
        <v>514</v>
      </c>
      <c r="D272" s="655">
        <v>43527</v>
      </c>
      <c r="E272" s="651" t="s">
        <v>349</v>
      </c>
      <c r="F272" s="651" t="s">
        <v>350</v>
      </c>
      <c r="G272" s="651"/>
      <c r="H272" s="649" t="s">
        <v>286</v>
      </c>
      <c r="I272" s="649"/>
      <c r="J272" s="209" t="s">
        <v>287</v>
      </c>
      <c r="K272" s="209" t="s">
        <v>16</v>
      </c>
      <c r="L272" s="210">
        <v>739.12</v>
      </c>
    </row>
    <row r="273" spans="1:12" x14ac:dyDescent="0.2">
      <c r="A273" s="652"/>
      <c r="B273" s="651"/>
      <c r="C273" s="654"/>
      <c r="D273" s="655"/>
      <c r="E273" s="651"/>
      <c r="F273" s="651"/>
      <c r="G273" s="651"/>
      <c r="H273" s="649" t="s">
        <v>242</v>
      </c>
      <c r="I273" s="649"/>
      <c r="J273" s="651" t="s">
        <v>287</v>
      </c>
      <c r="K273" s="651" t="s">
        <v>16</v>
      </c>
      <c r="L273" s="648">
        <v>3260.11</v>
      </c>
    </row>
    <row r="274" spans="1:12" x14ac:dyDescent="0.2">
      <c r="A274" s="652"/>
      <c r="B274" s="651"/>
      <c r="C274" s="654"/>
      <c r="D274" s="655"/>
      <c r="E274" s="651"/>
      <c r="F274" s="651"/>
      <c r="G274" s="651"/>
      <c r="H274" s="649"/>
      <c r="I274" s="649"/>
      <c r="J274" s="651"/>
      <c r="K274" s="651"/>
      <c r="L274" s="648"/>
    </row>
    <row r="275" spans="1:12" ht="24" x14ac:dyDescent="0.2">
      <c r="A275" s="652"/>
      <c r="B275" s="203" t="s">
        <v>6</v>
      </c>
      <c r="C275" s="207" t="s">
        <v>5</v>
      </c>
      <c r="D275" s="207" t="s">
        <v>288</v>
      </c>
      <c r="E275" s="207" t="s">
        <v>289</v>
      </c>
      <c r="F275" s="650"/>
      <c r="G275" s="650"/>
      <c r="H275" s="649" t="s">
        <v>290</v>
      </c>
      <c r="I275" s="649"/>
      <c r="J275" s="651" t="s">
        <v>287</v>
      </c>
      <c r="K275" s="651" t="s">
        <v>287</v>
      </c>
      <c r="L275" s="648">
        <v>0</v>
      </c>
    </row>
    <row r="276" spans="1:12" ht="24" x14ac:dyDescent="0.2">
      <c r="A276" s="652"/>
      <c r="B276" s="209" t="s">
        <v>291</v>
      </c>
      <c r="C276" s="209" t="s">
        <v>350</v>
      </c>
      <c r="D276" s="211">
        <v>43532</v>
      </c>
      <c r="E276" s="209" t="s">
        <v>351</v>
      </c>
      <c r="F276" s="650"/>
      <c r="G276" s="650"/>
      <c r="H276" s="649"/>
      <c r="I276" s="649"/>
      <c r="J276" s="651"/>
      <c r="K276" s="651"/>
      <c r="L276" s="648"/>
    </row>
    <row r="277" spans="1:12" ht="24" x14ac:dyDescent="0.2">
      <c r="A277" s="652">
        <v>52</v>
      </c>
      <c r="B277" s="203" t="s">
        <v>12</v>
      </c>
      <c r="C277" s="207" t="s">
        <v>11</v>
      </c>
      <c r="D277" s="207" t="s">
        <v>280</v>
      </c>
      <c r="E277" s="207" t="s">
        <v>281</v>
      </c>
      <c r="F277" s="653" t="s">
        <v>8</v>
      </c>
      <c r="G277" s="653"/>
      <c r="H277" s="650"/>
      <c r="I277" s="650"/>
      <c r="J277" s="650"/>
      <c r="K277" s="650"/>
      <c r="L277" s="650"/>
    </row>
    <row r="278" spans="1:12" x14ac:dyDescent="0.2">
      <c r="A278" s="652"/>
      <c r="B278" s="651" t="s">
        <v>515</v>
      </c>
      <c r="C278" s="654" t="s">
        <v>516</v>
      </c>
      <c r="D278" s="655">
        <v>43377</v>
      </c>
      <c r="E278" s="651" t="s">
        <v>517</v>
      </c>
      <c r="F278" s="651" t="s">
        <v>518</v>
      </c>
      <c r="G278" s="651"/>
      <c r="H278" s="649" t="s">
        <v>286</v>
      </c>
      <c r="I278" s="649"/>
      <c r="J278" s="209" t="s">
        <v>287</v>
      </c>
      <c r="K278" s="209" t="s">
        <v>16</v>
      </c>
      <c r="L278" s="210">
        <v>836</v>
      </c>
    </row>
    <row r="279" spans="1:12" x14ac:dyDescent="0.2">
      <c r="A279" s="652"/>
      <c r="B279" s="651"/>
      <c r="C279" s="654"/>
      <c r="D279" s="655"/>
      <c r="E279" s="651"/>
      <c r="F279" s="651"/>
      <c r="G279" s="651"/>
      <c r="H279" s="649" t="s">
        <v>242</v>
      </c>
      <c r="I279" s="649"/>
      <c r="J279" s="651" t="s">
        <v>287</v>
      </c>
      <c r="K279" s="651" t="s">
        <v>16</v>
      </c>
      <c r="L279" s="648">
        <v>205.28</v>
      </c>
    </row>
    <row r="280" spans="1:12" x14ac:dyDescent="0.2">
      <c r="A280" s="652"/>
      <c r="B280" s="651"/>
      <c r="C280" s="654"/>
      <c r="D280" s="655"/>
      <c r="E280" s="651"/>
      <c r="F280" s="651"/>
      <c r="G280" s="651"/>
      <c r="H280" s="649"/>
      <c r="I280" s="649"/>
      <c r="J280" s="651"/>
      <c r="K280" s="651"/>
      <c r="L280" s="648"/>
    </row>
    <row r="281" spans="1:12" ht="24" x14ac:dyDescent="0.2">
      <c r="A281" s="652"/>
      <c r="B281" s="203" t="s">
        <v>6</v>
      </c>
      <c r="C281" s="207" t="s">
        <v>5</v>
      </c>
      <c r="D281" s="207" t="s">
        <v>288</v>
      </c>
      <c r="E281" s="207" t="s">
        <v>289</v>
      </c>
      <c r="F281" s="650"/>
      <c r="G281" s="650"/>
      <c r="H281" s="649" t="s">
        <v>290</v>
      </c>
      <c r="I281" s="649"/>
      <c r="J281" s="651" t="s">
        <v>287</v>
      </c>
      <c r="K281" s="651" t="s">
        <v>287</v>
      </c>
      <c r="L281" s="648">
        <v>0</v>
      </c>
    </row>
    <row r="282" spans="1:12" ht="24" x14ac:dyDescent="0.2">
      <c r="A282" s="652"/>
      <c r="B282" s="209" t="s">
        <v>291</v>
      </c>
      <c r="C282" s="209" t="s">
        <v>518</v>
      </c>
      <c r="D282" s="211">
        <v>43386</v>
      </c>
      <c r="E282" s="209" t="s">
        <v>519</v>
      </c>
      <c r="F282" s="650"/>
      <c r="G282" s="650"/>
      <c r="H282" s="649"/>
      <c r="I282" s="649"/>
      <c r="J282" s="651"/>
      <c r="K282" s="651"/>
      <c r="L282" s="648"/>
    </row>
    <row r="283" spans="1:12" ht="24" x14ac:dyDescent="0.2">
      <c r="A283" s="652">
        <v>53</v>
      </c>
      <c r="B283" s="203" t="s">
        <v>12</v>
      </c>
      <c r="C283" s="207" t="s">
        <v>11</v>
      </c>
      <c r="D283" s="207" t="s">
        <v>280</v>
      </c>
      <c r="E283" s="207" t="s">
        <v>281</v>
      </c>
      <c r="F283" s="653" t="s">
        <v>8</v>
      </c>
      <c r="G283" s="653"/>
      <c r="H283" s="650"/>
      <c r="I283" s="650"/>
      <c r="J283" s="650"/>
      <c r="K283" s="650"/>
      <c r="L283" s="650"/>
    </row>
    <row r="284" spans="1:12" x14ac:dyDescent="0.2">
      <c r="A284" s="652"/>
      <c r="B284" s="651" t="s">
        <v>515</v>
      </c>
      <c r="C284" s="654" t="s">
        <v>516</v>
      </c>
      <c r="D284" s="655">
        <v>43377</v>
      </c>
      <c r="E284" s="651" t="s">
        <v>517</v>
      </c>
      <c r="F284" s="651" t="s">
        <v>520</v>
      </c>
      <c r="G284" s="651"/>
      <c r="H284" s="649" t="s">
        <v>286</v>
      </c>
      <c r="I284" s="649"/>
      <c r="J284" s="209" t="s">
        <v>287</v>
      </c>
      <c r="K284" s="209" t="s">
        <v>16</v>
      </c>
      <c r="L284" s="210">
        <v>531</v>
      </c>
    </row>
    <row r="285" spans="1:12" x14ac:dyDescent="0.2">
      <c r="A285" s="652"/>
      <c r="B285" s="651"/>
      <c r="C285" s="654"/>
      <c r="D285" s="655"/>
      <c r="E285" s="651"/>
      <c r="F285" s="651"/>
      <c r="G285" s="651"/>
      <c r="H285" s="649" t="s">
        <v>242</v>
      </c>
      <c r="I285" s="649"/>
      <c r="J285" s="651" t="s">
        <v>287</v>
      </c>
      <c r="K285" s="651" t="s">
        <v>16</v>
      </c>
      <c r="L285" s="648">
        <v>8248.0300000000007</v>
      </c>
    </row>
    <row r="286" spans="1:12" x14ac:dyDescent="0.2">
      <c r="A286" s="652"/>
      <c r="B286" s="651"/>
      <c r="C286" s="654"/>
      <c r="D286" s="655"/>
      <c r="E286" s="651"/>
      <c r="F286" s="651"/>
      <c r="G286" s="651"/>
      <c r="H286" s="649"/>
      <c r="I286" s="649"/>
      <c r="J286" s="651"/>
      <c r="K286" s="651"/>
      <c r="L286" s="648"/>
    </row>
    <row r="287" spans="1:12" ht="24" x14ac:dyDescent="0.2">
      <c r="A287" s="652"/>
      <c r="B287" s="203" t="s">
        <v>6</v>
      </c>
      <c r="C287" s="207" t="s">
        <v>5</v>
      </c>
      <c r="D287" s="207" t="s">
        <v>288</v>
      </c>
      <c r="E287" s="207" t="s">
        <v>289</v>
      </c>
      <c r="F287" s="650"/>
      <c r="G287" s="650"/>
      <c r="H287" s="649" t="s">
        <v>290</v>
      </c>
      <c r="I287" s="649"/>
      <c r="J287" s="651" t="s">
        <v>287</v>
      </c>
      <c r="K287" s="651" t="s">
        <v>16</v>
      </c>
      <c r="L287" s="648">
        <v>646</v>
      </c>
    </row>
    <row r="288" spans="1:12" ht="24" x14ac:dyDescent="0.2">
      <c r="A288" s="652"/>
      <c r="B288" s="209" t="s">
        <v>291</v>
      </c>
      <c r="C288" s="209" t="s">
        <v>520</v>
      </c>
      <c r="D288" s="211">
        <v>43386</v>
      </c>
      <c r="E288" s="209" t="s">
        <v>519</v>
      </c>
      <c r="F288" s="650"/>
      <c r="G288" s="650"/>
      <c r="H288" s="649"/>
      <c r="I288" s="649"/>
      <c r="J288" s="651"/>
      <c r="K288" s="651"/>
      <c r="L288" s="648"/>
    </row>
    <row r="289" spans="1:12" ht="24" x14ac:dyDescent="0.2">
      <c r="A289" s="652">
        <v>54</v>
      </c>
      <c r="B289" s="203" t="s">
        <v>12</v>
      </c>
      <c r="C289" s="207" t="s">
        <v>11</v>
      </c>
      <c r="D289" s="207" t="s">
        <v>280</v>
      </c>
      <c r="E289" s="207" t="s">
        <v>281</v>
      </c>
      <c r="F289" s="653" t="s">
        <v>8</v>
      </c>
      <c r="G289" s="653"/>
      <c r="H289" s="650"/>
      <c r="I289" s="650"/>
      <c r="J289" s="650"/>
      <c r="K289" s="650"/>
      <c r="L289" s="650"/>
    </row>
    <row r="290" spans="1:12" x14ac:dyDescent="0.2">
      <c r="A290" s="652"/>
      <c r="B290" s="651" t="s">
        <v>515</v>
      </c>
      <c r="C290" s="654" t="s">
        <v>521</v>
      </c>
      <c r="D290" s="655">
        <v>43418</v>
      </c>
      <c r="E290" s="651" t="s">
        <v>295</v>
      </c>
      <c r="F290" s="651" t="s">
        <v>522</v>
      </c>
      <c r="G290" s="651"/>
      <c r="H290" s="649" t="s">
        <v>286</v>
      </c>
      <c r="I290" s="649"/>
      <c r="J290" s="209" t="s">
        <v>287</v>
      </c>
      <c r="K290" s="209" t="s">
        <v>287</v>
      </c>
      <c r="L290" s="210">
        <v>0</v>
      </c>
    </row>
    <row r="291" spans="1:12" x14ac:dyDescent="0.2">
      <c r="A291" s="652"/>
      <c r="B291" s="651"/>
      <c r="C291" s="654"/>
      <c r="D291" s="655"/>
      <c r="E291" s="651"/>
      <c r="F291" s="651"/>
      <c r="G291" s="651"/>
      <c r="H291" s="649" t="s">
        <v>242</v>
      </c>
      <c r="I291" s="649"/>
      <c r="J291" s="209" t="s">
        <v>287</v>
      </c>
      <c r="K291" s="209" t="s">
        <v>287</v>
      </c>
      <c r="L291" s="210">
        <v>0</v>
      </c>
    </row>
    <row r="292" spans="1:12" ht="24" x14ac:dyDescent="0.2">
      <c r="A292" s="652"/>
      <c r="B292" s="203" t="s">
        <v>6</v>
      </c>
      <c r="C292" s="207" t="s">
        <v>5</v>
      </c>
      <c r="D292" s="207" t="s">
        <v>288</v>
      </c>
      <c r="E292" s="207" t="s">
        <v>289</v>
      </c>
      <c r="F292" s="650"/>
      <c r="G292" s="650"/>
      <c r="H292" s="649" t="s">
        <v>290</v>
      </c>
      <c r="I292" s="649"/>
      <c r="J292" s="651" t="s">
        <v>287</v>
      </c>
      <c r="K292" s="651" t="s">
        <v>16</v>
      </c>
      <c r="L292" s="648">
        <v>860</v>
      </c>
    </row>
    <row r="293" spans="1:12" ht="24" x14ac:dyDescent="0.2">
      <c r="A293" s="652"/>
      <c r="B293" s="209" t="s">
        <v>291</v>
      </c>
      <c r="C293" s="209" t="s">
        <v>522</v>
      </c>
      <c r="D293" s="211">
        <v>43422</v>
      </c>
      <c r="E293" s="209" t="s">
        <v>512</v>
      </c>
      <c r="F293" s="650"/>
      <c r="G293" s="650"/>
      <c r="H293" s="649"/>
      <c r="I293" s="649"/>
      <c r="J293" s="651"/>
      <c r="K293" s="651"/>
      <c r="L293" s="648"/>
    </row>
    <row r="294" spans="1:12" ht="24" x14ac:dyDescent="0.2">
      <c r="A294" s="652">
        <v>55</v>
      </c>
      <c r="B294" s="203" t="s">
        <v>12</v>
      </c>
      <c r="C294" s="207" t="s">
        <v>11</v>
      </c>
      <c r="D294" s="207" t="s">
        <v>280</v>
      </c>
      <c r="E294" s="207" t="s">
        <v>281</v>
      </c>
      <c r="F294" s="653" t="s">
        <v>8</v>
      </c>
      <c r="G294" s="653"/>
      <c r="H294" s="650"/>
      <c r="I294" s="650"/>
      <c r="J294" s="650"/>
      <c r="K294" s="650"/>
      <c r="L294" s="650"/>
    </row>
    <row r="295" spans="1:12" x14ac:dyDescent="0.2">
      <c r="A295" s="652"/>
      <c r="B295" s="651" t="s">
        <v>523</v>
      </c>
      <c r="C295" s="654" t="s">
        <v>524</v>
      </c>
      <c r="D295" s="655">
        <v>43445</v>
      </c>
      <c r="E295" s="651" t="s">
        <v>525</v>
      </c>
      <c r="F295" s="651" t="s">
        <v>526</v>
      </c>
      <c r="G295" s="651"/>
      <c r="H295" s="649" t="s">
        <v>286</v>
      </c>
      <c r="I295" s="649"/>
      <c r="J295" s="209" t="s">
        <v>287</v>
      </c>
      <c r="K295" s="209" t="s">
        <v>16</v>
      </c>
      <c r="L295" s="210">
        <v>400</v>
      </c>
    </row>
    <row r="296" spans="1:12" x14ac:dyDescent="0.2">
      <c r="A296" s="652"/>
      <c r="B296" s="651"/>
      <c r="C296" s="654"/>
      <c r="D296" s="655"/>
      <c r="E296" s="651"/>
      <c r="F296" s="651"/>
      <c r="G296" s="651"/>
      <c r="H296" s="649" t="s">
        <v>242</v>
      </c>
      <c r="I296" s="649"/>
      <c r="J296" s="209" t="s">
        <v>287</v>
      </c>
      <c r="K296" s="209" t="s">
        <v>16</v>
      </c>
      <c r="L296" s="210">
        <v>1496.33</v>
      </c>
    </row>
    <row r="297" spans="1:12" ht="24" x14ac:dyDescent="0.2">
      <c r="A297" s="652"/>
      <c r="B297" s="203" t="s">
        <v>6</v>
      </c>
      <c r="C297" s="207" t="s">
        <v>5</v>
      </c>
      <c r="D297" s="207" t="s">
        <v>288</v>
      </c>
      <c r="E297" s="207" t="s">
        <v>289</v>
      </c>
      <c r="F297" s="650"/>
      <c r="G297" s="650"/>
      <c r="H297" s="649" t="s">
        <v>290</v>
      </c>
      <c r="I297" s="649"/>
      <c r="J297" s="651" t="s">
        <v>287</v>
      </c>
      <c r="K297" s="651" t="s">
        <v>16</v>
      </c>
      <c r="L297" s="648">
        <v>100</v>
      </c>
    </row>
    <row r="298" spans="1:12" ht="24" x14ac:dyDescent="0.2">
      <c r="A298" s="652"/>
      <c r="B298" s="209" t="s">
        <v>333</v>
      </c>
      <c r="C298" s="209" t="s">
        <v>526</v>
      </c>
      <c r="D298" s="211">
        <v>43451</v>
      </c>
      <c r="E298" s="209" t="s">
        <v>527</v>
      </c>
      <c r="F298" s="650"/>
      <c r="G298" s="650"/>
      <c r="H298" s="649"/>
      <c r="I298" s="649"/>
      <c r="J298" s="651"/>
      <c r="K298" s="651"/>
      <c r="L298" s="648"/>
    </row>
    <row r="299" spans="1:12" ht="24" x14ac:dyDescent="0.2">
      <c r="A299" s="652">
        <v>56</v>
      </c>
      <c r="B299" s="203" t="s">
        <v>12</v>
      </c>
      <c r="C299" s="207" t="s">
        <v>11</v>
      </c>
      <c r="D299" s="207" t="s">
        <v>280</v>
      </c>
      <c r="E299" s="207" t="s">
        <v>281</v>
      </c>
      <c r="F299" s="653" t="s">
        <v>8</v>
      </c>
      <c r="G299" s="653"/>
      <c r="H299" s="650"/>
      <c r="I299" s="650"/>
      <c r="J299" s="650"/>
      <c r="K299" s="650"/>
      <c r="L299" s="650"/>
    </row>
    <row r="300" spans="1:12" x14ac:dyDescent="0.2">
      <c r="A300" s="652"/>
      <c r="B300" s="651" t="s">
        <v>528</v>
      </c>
      <c r="C300" s="651" t="s">
        <v>529</v>
      </c>
      <c r="D300" s="655">
        <v>43537</v>
      </c>
      <c r="E300" s="651" t="s">
        <v>530</v>
      </c>
      <c r="F300" s="651" t="s">
        <v>531</v>
      </c>
      <c r="G300" s="651"/>
      <c r="H300" s="649" t="s">
        <v>286</v>
      </c>
      <c r="I300" s="649"/>
      <c r="J300" s="209" t="s">
        <v>287</v>
      </c>
      <c r="K300" s="209" t="s">
        <v>16</v>
      </c>
      <c r="L300" s="210">
        <v>685</v>
      </c>
    </row>
    <row r="301" spans="1:12" x14ac:dyDescent="0.2">
      <c r="A301" s="652"/>
      <c r="B301" s="651"/>
      <c r="C301" s="651"/>
      <c r="D301" s="655"/>
      <c r="E301" s="651"/>
      <c r="F301" s="651"/>
      <c r="G301" s="651"/>
      <c r="H301" s="649" t="s">
        <v>242</v>
      </c>
      <c r="I301" s="649"/>
      <c r="J301" s="209" t="s">
        <v>287</v>
      </c>
      <c r="K301" s="209" t="s">
        <v>16</v>
      </c>
      <c r="L301" s="210">
        <v>272.60000000000002</v>
      </c>
    </row>
    <row r="302" spans="1:12" ht="24" x14ac:dyDescent="0.2">
      <c r="A302" s="652"/>
      <c r="B302" s="203" t="s">
        <v>6</v>
      </c>
      <c r="C302" s="207" t="s">
        <v>5</v>
      </c>
      <c r="D302" s="207" t="s">
        <v>288</v>
      </c>
      <c r="E302" s="207" t="s">
        <v>289</v>
      </c>
      <c r="F302" s="650"/>
      <c r="G302" s="650"/>
      <c r="H302" s="649" t="s">
        <v>290</v>
      </c>
      <c r="I302" s="649"/>
      <c r="J302" s="651" t="s">
        <v>287</v>
      </c>
      <c r="K302" s="651" t="s">
        <v>287</v>
      </c>
      <c r="L302" s="648">
        <v>0</v>
      </c>
    </row>
    <row r="303" spans="1:12" ht="36" x14ac:dyDescent="0.2">
      <c r="A303" s="652"/>
      <c r="B303" s="209" t="s">
        <v>532</v>
      </c>
      <c r="C303" s="209" t="s">
        <v>531</v>
      </c>
      <c r="D303" s="211">
        <v>43539</v>
      </c>
      <c r="E303" s="209" t="s">
        <v>533</v>
      </c>
      <c r="F303" s="650"/>
      <c r="G303" s="650"/>
      <c r="H303" s="649"/>
      <c r="I303" s="649"/>
      <c r="J303" s="651"/>
      <c r="K303" s="651"/>
      <c r="L303" s="648"/>
    </row>
    <row r="304" spans="1:12" ht="24" x14ac:dyDescent="0.2">
      <c r="A304" s="652">
        <v>57</v>
      </c>
      <c r="B304" s="203" t="s">
        <v>12</v>
      </c>
      <c r="C304" s="207" t="s">
        <v>11</v>
      </c>
      <c r="D304" s="207" t="s">
        <v>280</v>
      </c>
      <c r="E304" s="207" t="s">
        <v>281</v>
      </c>
      <c r="F304" s="653" t="s">
        <v>8</v>
      </c>
      <c r="G304" s="653"/>
      <c r="H304" s="650"/>
      <c r="I304" s="650"/>
      <c r="J304" s="650"/>
      <c r="K304" s="650"/>
      <c r="L304" s="650"/>
    </row>
    <row r="305" spans="1:12" x14ac:dyDescent="0.2">
      <c r="A305" s="652"/>
      <c r="B305" s="651" t="s">
        <v>534</v>
      </c>
      <c r="C305" s="654" t="s">
        <v>535</v>
      </c>
      <c r="D305" s="655">
        <v>43407</v>
      </c>
      <c r="E305" s="651" t="s">
        <v>321</v>
      </c>
      <c r="F305" s="651" t="s">
        <v>536</v>
      </c>
      <c r="G305" s="651"/>
      <c r="H305" s="649" t="s">
        <v>286</v>
      </c>
      <c r="I305" s="649"/>
      <c r="J305" s="209" t="s">
        <v>287</v>
      </c>
      <c r="K305" s="209" t="s">
        <v>287</v>
      </c>
      <c r="L305" s="210">
        <v>0</v>
      </c>
    </row>
    <row r="306" spans="1:12" x14ac:dyDescent="0.2">
      <c r="A306" s="652"/>
      <c r="B306" s="651"/>
      <c r="C306" s="654"/>
      <c r="D306" s="655"/>
      <c r="E306" s="651"/>
      <c r="F306" s="651"/>
      <c r="G306" s="651"/>
      <c r="H306" s="649" t="s">
        <v>242</v>
      </c>
      <c r="I306" s="649"/>
      <c r="J306" s="209" t="s">
        <v>287</v>
      </c>
      <c r="K306" s="209" t="s">
        <v>287</v>
      </c>
      <c r="L306" s="210">
        <v>0</v>
      </c>
    </row>
    <row r="307" spans="1:12" ht="24" x14ac:dyDescent="0.2">
      <c r="A307" s="652"/>
      <c r="B307" s="203" t="s">
        <v>6</v>
      </c>
      <c r="C307" s="207" t="s">
        <v>5</v>
      </c>
      <c r="D307" s="207" t="s">
        <v>288</v>
      </c>
      <c r="E307" s="207" t="s">
        <v>289</v>
      </c>
      <c r="F307" s="650"/>
      <c r="G307" s="650"/>
      <c r="H307" s="649" t="s">
        <v>290</v>
      </c>
      <c r="I307" s="649"/>
      <c r="J307" s="651" t="s">
        <v>287</v>
      </c>
      <c r="K307" s="651" t="s">
        <v>16</v>
      </c>
      <c r="L307" s="648">
        <v>460</v>
      </c>
    </row>
    <row r="308" spans="1:12" ht="24" x14ac:dyDescent="0.2">
      <c r="A308" s="652"/>
      <c r="B308" s="209" t="s">
        <v>291</v>
      </c>
      <c r="C308" s="209" t="s">
        <v>536</v>
      </c>
      <c r="D308" s="211">
        <v>43411</v>
      </c>
      <c r="E308" s="209" t="s">
        <v>537</v>
      </c>
      <c r="F308" s="650"/>
      <c r="G308" s="650"/>
      <c r="H308" s="649"/>
      <c r="I308" s="649"/>
      <c r="J308" s="651"/>
      <c r="K308" s="651"/>
      <c r="L308" s="648"/>
    </row>
    <row r="309" spans="1:12" ht="24" x14ac:dyDescent="0.2">
      <c r="A309" s="652">
        <v>58</v>
      </c>
      <c r="B309" s="203" t="s">
        <v>12</v>
      </c>
      <c r="C309" s="207" t="s">
        <v>11</v>
      </c>
      <c r="D309" s="207" t="s">
        <v>280</v>
      </c>
      <c r="E309" s="207" t="s">
        <v>281</v>
      </c>
      <c r="F309" s="653" t="s">
        <v>8</v>
      </c>
      <c r="G309" s="653"/>
      <c r="H309" s="650"/>
      <c r="I309" s="650"/>
      <c r="J309" s="650"/>
      <c r="K309" s="650"/>
      <c r="L309" s="650"/>
    </row>
    <row r="310" spans="1:12" x14ac:dyDescent="0.2">
      <c r="A310" s="652"/>
      <c r="B310" s="651" t="s">
        <v>538</v>
      </c>
      <c r="C310" s="654" t="s">
        <v>539</v>
      </c>
      <c r="D310" s="655">
        <v>43538</v>
      </c>
      <c r="E310" s="651" t="s">
        <v>540</v>
      </c>
      <c r="F310" s="651" t="s">
        <v>541</v>
      </c>
      <c r="G310" s="651"/>
      <c r="H310" s="649" t="s">
        <v>286</v>
      </c>
      <c r="I310" s="649"/>
      <c r="J310" s="209" t="s">
        <v>287</v>
      </c>
      <c r="K310" s="209" t="s">
        <v>16</v>
      </c>
      <c r="L310" s="210">
        <v>330</v>
      </c>
    </row>
    <row r="311" spans="1:12" x14ac:dyDescent="0.2">
      <c r="A311" s="652"/>
      <c r="B311" s="651"/>
      <c r="C311" s="654"/>
      <c r="D311" s="655"/>
      <c r="E311" s="651"/>
      <c r="F311" s="651"/>
      <c r="G311" s="651"/>
      <c r="H311" s="649" t="s">
        <v>242</v>
      </c>
      <c r="I311" s="649"/>
      <c r="J311" s="209" t="s">
        <v>16</v>
      </c>
      <c r="K311" s="209" t="s">
        <v>287</v>
      </c>
      <c r="L311" s="210">
        <v>500</v>
      </c>
    </row>
    <row r="312" spans="1:12" ht="24" x14ac:dyDescent="0.2">
      <c r="A312" s="652"/>
      <c r="B312" s="203" t="s">
        <v>6</v>
      </c>
      <c r="C312" s="207" t="s">
        <v>5</v>
      </c>
      <c r="D312" s="207" t="s">
        <v>288</v>
      </c>
      <c r="E312" s="207" t="s">
        <v>289</v>
      </c>
      <c r="F312" s="650"/>
      <c r="G312" s="650"/>
      <c r="H312" s="649" t="s">
        <v>290</v>
      </c>
      <c r="I312" s="649"/>
      <c r="J312" s="651" t="s">
        <v>287</v>
      </c>
      <c r="K312" s="651" t="s">
        <v>16</v>
      </c>
      <c r="L312" s="648">
        <v>350</v>
      </c>
    </row>
    <row r="313" spans="1:12" ht="24" x14ac:dyDescent="0.2">
      <c r="A313" s="652"/>
      <c r="B313" s="209" t="s">
        <v>291</v>
      </c>
      <c r="C313" s="209" t="s">
        <v>541</v>
      </c>
      <c r="D313" s="211">
        <v>43542</v>
      </c>
      <c r="E313" s="209" t="s">
        <v>542</v>
      </c>
      <c r="F313" s="650"/>
      <c r="G313" s="650"/>
      <c r="H313" s="649"/>
      <c r="I313" s="649"/>
      <c r="J313" s="651"/>
      <c r="K313" s="651"/>
      <c r="L313" s="648"/>
    </row>
    <row r="314" spans="1:12" ht="24" x14ac:dyDescent="0.2">
      <c r="A314" s="652">
        <v>59</v>
      </c>
      <c r="B314" s="203" t="s">
        <v>12</v>
      </c>
      <c r="C314" s="207" t="s">
        <v>11</v>
      </c>
      <c r="D314" s="207" t="s">
        <v>280</v>
      </c>
      <c r="E314" s="207" t="s">
        <v>281</v>
      </c>
      <c r="F314" s="653" t="s">
        <v>8</v>
      </c>
      <c r="G314" s="653"/>
      <c r="H314" s="650"/>
      <c r="I314" s="650"/>
      <c r="J314" s="650"/>
      <c r="K314" s="650"/>
      <c r="L314" s="650"/>
    </row>
    <row r="315" spans="1:12" x14ac:dyDescent="0.2">
      <c r="A315" s="652"/>
      <c r="B315" s="651" t="s">
        <v>543</v>
      </c>
      <c r="C315" s="654" t="s">
        <v>544</v>
      </c>
      <c r="D315" s="655">
        <v>43375</v>
      </c>
      <c r="E315" s="651" t="s">
        <v>545</v>
      </c>
      <c r="F315" s="651" t="s">
        <v>546</v>
      </c>
      <c r="G315" s="651"/>
      <c r="H315" s="649" t="s">
        <v>286</v>
      </c>
      <c r="I315" s="649"/>
      <c r="J315" s="209" t="s">
        <v>287</v>
      </c>
      <c r="K315" s="209" t="s">
        <v>16</v>
      </c>
      <c r="L315" s="210">
        <v>1039</v>
      </c>
    </row>
    <row r="316" spans="1:12" x14ac:dyDescent="0.2">
      <c r="A316" s="652"/>
      <c r="B316" s="651"/>
      <c r="C316" s="654"/>
      <c r="D316" s="655"/>
      <c r="E316" s="651"/>
      <c r="F316" s="651"/>
      <c r="G316" s="651"/>
      <c r="H316" s="649" t="s">
        <v>242</v>
      </c>
      <c r="I316" s="649"/>
      <c r="J316" s="651" t="s">
        <v>287</v>
      </c>
      <c r="K316" s="651" t="s">
        <v>16</v>
      </c>
      <c r="L316" s="648">
        <v>1593.92</v>
      </c>
    </row>
    <row r="317" spans="1:12" x14ac:dyDescent="0.2">
      <c r="A317" s="652"/>
      <c r="B317" s="651"/>
      <c r="C317" s="654"/>
      <c r="D317" s="655"/>
      <c r="E317" s="651"/>
      <c r="F317" s="651"/>
      <c r="G317" s="651"/>
      <c r="H317" s="649"/>
      <c r="I317" s="649"/>
      <c r="J317" s="651"/>
      <c r="K317" s="651"/>
      <c r="L317" s="648"/>
    </row>
    <row r="318" spans="1:12" ht="24" x14ac:dyDescent="0.2">
      <c r="A318" s="652"/>
      <c r="B318" s="203" t="s">
        <v>6</v>
      </c>
      <c r="C318" s="207" t="s">
        <v>5</v>
      </c>
      <c r="D318" s="207" t="s">
        <v>288</v>
      </c>
      <c r="E318" s="207" t="s">
        <v>289</v>
      </c>
      <c r="F318" s="650"/>
      <c r="G318" s="650"/>
      <c r="H318" s="649" t="s">
        <v>290</v>
      </c>
      <c r="I318" s="649"/>
      <c r="J318" s="651" t="s">
        <v>287</v>
      </c>
      <c r="K318" s="651" t="s">
        <v>16</v>
      </c>
      <c r="L318" s="648">
        <v>13.66</v>
      </c>
    </row>
    <row r="319" spans="1:12" ht="24" x14ac:dyDescent="0.2">
      <c r="A319" s="652"/>
      <c r="B319" s="209" t="s">
        <v>291</v>
      </c>
      <c r="C319" s="209" t="s">
        <v>546</v>
      </c>
      <c r="D319" s="211">
        <v>43380</v>
      </c>
      <c r="E319" s="209" t="s">
        <v>328</v>
      </c>
      <c r="F319" s="650"/>
      <c r="G319" s="650"/>
      <c r="H319" s="649"/>
      <c r="I319" s="649"/>
      <c r="J319" s="651"/>
      <c r="K319" s="651"/>
      <c r="L319" s="648"/>
    </row>
    <row r="320" spans="1:12" ht="24" x14ac:dyDescent="0.2">
      <c r="A320" s="652">
        <v>60</v>
      </c>
      <c r="B320" s="203" t="s">
        <v>12</v>
      </c>
      <c r="C320" s="207" t="s">
        <v>11</v>
      </c>
      <c r="D320" s="207" t="s">
        <v>280</v>
      </c>
      <c r="E320" s="207" t="s">
        <v>281</v>
      </c>
      <c r="F320" s="653" t="s">
        <v>8</v>
      </c>
      <c r="G320" s="653"/>
      <c r="H320" s="650"/>
      <c r="I320" s="650"/>
      <c r="J320" s="650"/>
      <c r="K320" s="650"/>
      <c r="L320" s="650"/>
    </row>
    <row r="321" spans="1:12" x14ac:dyDescent="0.2">
      <c r="A321" s="652"/>
      <c r="B321" s="651" t="s">
        <v>543</v>
      </c>
      <c r="C321" s="654" t="s">
        <v>547</v>
      </c>
      <c r="D321" s="655">
        <v>43547</v>
      </c>
      <c r="E321" s="651" t="s">
        <v>548</v>
      </c>
      <c r="F321" s="651" t="s">
        <v>549</v>
      </c>
      <c r="G321" s="651"/>
      <c r="H321" s="649" t="s">
        <v>286</v>
      </c>
      <c r="I321" s="649"/>
      <c r="J321" s="209" t="s">
        <v>287</v>
      </c>
      <c r="K321" s="209" t="s">
        <v>16</v>
      </c>
      <c r="L321" s="210">
        <v>785.04</v>
      </c>
    </row>
    <row r="322" spans="1:12" x14ac:dyDescent="0.2">
      <c r="A322" s="652"/>
      <c r="B322" s="651"/>
      <c r="C322" s="654"/>
      <c r="D322" s="655"/>
      <c r="E322" s="651"/>
      <c r="F322" s="651"/>
      <c r="G322" s="651"/>
      <c r="H322" s="649" t="s">
        <v>242</v>
      </c>
      <c r="I322" s="649"/>
      <c r="J322" s="651" t="s">
        <v>287</v>
      </c>
      <c r="K322" s="651" t="s">
        <v>16</v>
      </c>
      <c r="L322" s="648">
        <v>890.43</v>
      </c>
    </row>
    <row r="323" spans="1:12" x14ac:dyDescent="0.2">
      <c r="A323" s="652"/>
      <c r="B323" s="651"/>
      <c r="C323" s="654"/>
      <c r="D323" s="655"/>
      <c r="E323" s="651"/>
      <c r="F323" s="651"/>
      <c r="G323" s="651"/>
      <c r="H323" s="649"/>
      <c r="I323" s="649"/>
      <c r="J323" s="651"/>
      <c r="K323" s="651"/>
      <c r="L323" s="648"/>
    </row>
    <row r="324" spans="1:12" ht="24" x14ac:dyDescent="0.2">
      <c r="A324" s="652"/>
      <c r="B324" s="203" t="s">
        <v>6</v>
      </c>
      <c r="C324" s="207" t="s">
        <v>5</v>
      </c>
      <c r="D324" s="207" t="s">
        <v>288</v>
      </c>
      <c r="E324" s="207" t="s">
        <v>289</v>
      </c>
      <c r="F324" s="650"/>
      <c r="G324" s="650"/>
      <c r="H324" s="649" t="s">
        <v>290</v>
      </c>
      <c r="I324" s="649"/>
      <c r="J324" s="651" t="s">
        <v>287</v>
      </c>
      <c r="K324" s="651" t="s">
        <v>287</v>
      </c>
      <c r="L324" s="648">
        <v>0</v>
      </c>
    </row>
    <row r="325" spans="1:12" ht="24" x14ac:dyDescent="0.2">
      <c r="A325" s="652"/>
      <c r="B325" s="209" t="s">
        <v>291</v>
      </c>
      <c r="C325" s="209" t="s">
        <v>549</v>
      </c>
      <c r="D325" s="211">
        <v>43554</v>
      </c>
      <c r="E325" s="209" t="s">
        <v>550</v>
      </c>
      <c r="F325" s="650"/>
      <c r="G325" s="650"/>
      <c r="H325" s="649"/>
      <c r="I325" s="649"/>
      <c r="J325" s="651"/>
      <c r="K325" s="651"/>
      <c r="L325" s="648"/>
    </row>
    <row r="326" spans="1:12" ht="24" x14ac:dyDescent="0.2">
      <c r="A326" s="652">
        <v>61</v>
      </c>
      <c r="B326" s="203" t="s">
        <v>12</v>
      </c>
      <c r="C326" s="207" t="s">
        <v>11</v>
      </c>
      <c r="D326" s="207" t="s">
        <v>280</v>
      </c>
      <c r="E326" s="207" t="s">
        <v>281</v>
      </c>
      <c r="F326" s="653" t="s">
        <v>8</v>
      </c>
      <c r="G326" s="653"/>
      <c r="H326" s="650"/>
      <c r="I326" s="650"/>
      <c r="J326" s="650"/>
      <c r="K326" s="650"/>
      <c r="L326" s="650"/>
    </row>
    <row r="327" spans="1:12" x14ac:dyDescent="0.2">
      <c r="A327" s="652"/>
      <c r="B327" s="651" t="s">
        <v>551</v>
      </c>
      <c r="C327" s="654" t="s">
        <v>552</v>
      </c>
      <c r="D327" s="655">
        <v>43524</v>
      </c>
      <c r="E327" s="651" t="s">
        <v>394</v>
      </c>
      <c r="F327" s="651" t="s">
        <v>553</v>
      </c>
      <c r="G327" s="651"/>
      <c r="H327" s="649" t="s">
        <v>286</v>
      </c>
      <c r="I327" s="649"/>
      <c r="J327" s="209" t="s">
        <v>287</v>
      </c>
      <c r="K327" s="209" t="s">
        <v>287</v>
      </c>
      <c r="L327" s="210">
        <v>0</v>
      </c>
    </row>
    <row r="328" spans="1:12" x14ac:dyDescent="0.2">
      <c r="A328" s="652"/>
      <c r="B328" s="651"/>
      <c r="C328" s="654"/>
      <c r="D328" s="655"/>
      <c r="E328" s="651"/>
      <c r="F328" s="651"/>
      <c r="G328" s="651"/>
      <c r="H328" s="649" t="s">
        <v>242</v>
      </c>
      <c r="I328" s="649"/>
      <c r="J328" s="209" t="s">
        <v>287</v>
      </c>
      <c r="K328" s="209" t="s">
        <v>287</v>
      </c>
      <c r="L328" s="210">
        <v>0</v>
      </c>
    </row>
    <row r="329" spans="1:12" ht="24" x14ac:dyDescent="0.2">
      <c r="A329" s="652"/>
      <c r="B329" s="203" t="s">
        <v>6</v>
      </c>
      <c r="C329" s="207" t="s">
        <v>5</v>
      </c>
      <c r="D329" s="207" t="s">
        <v>288</v>
      </c>
      <c r="E329" s="207" t="s">
        <v>289</v>
      </c>
      <c r="F329" s="650"/>
      <c r="G329" s="650"/>
      <c r="H329" s="649" t="s">
        <v>290</v>
      </c>
      <c r="I329" s="649"/>
      <c r="J329" s="651" t="s">
        <v>287</v>
      </c>
      <c r="K329" s="651" t="s">
        <v>16</v>
      </c>
      <c r="L329" s="648">
        <v>430</v>
      </c>
    </row>
    <row r="330" spans="1:12" ht="24" x14ac:dyDescent="0.2">
      <c r="A330" s="652"/>
      <c r="B330" s="209" t="s">
        <v>439</v>
      </c>
      <c r="C330" s="209" t="s">
        <v>553</v>
      </c>
      <c r="D330" s="211">
        <v>43528</v>
      </c>
      <c r="E330" s="209" t="s">
        <v>554</v>
      </c>
      <c r="F330" s="650"/>
      <c r="G330" s="650"/>
      <c r="H330" s="649"/>
      <c r="I330" s="649"/>
      <c r="J330" s="651"/>
      <c r="K330" s="651"/>
      <c r="L330" s="648"/>
    </row>
    <row r="331" spans="1:12" ht="24" x14ac:dyDescent="0.2">
      <c r="A331" s="652">
        <v>62</v>
      </c>
      <c r="B331" s="203" t="s">
        <v>12</v>
      </c>
      <c r="C331" s="207" t="s">
        <v>11</v>
      </c>
      <c r="D331" s="207" t="s">
        <v>280</v>
      </c>
      <c r="E331" s="207" t="s">
        <v>281</v>
      </c>
      <c r="F331" s="653" t="s">
        <v>8</v>
      </c>
      <c r="G331" s="653"/>
      <c r="H331" s="650"/>
      <c r="I331" s="650"/>
      <c r="J331" s="650"/>
      <c r="K331" s="650"/>
      <c r="L331" s="650"/>
    </row>
    <row r="332" spans="1:12" x14ac:dyDescent="0.2">
      <c r="A332" s="652"/>
      <c r="B332" s="651" t="s">
        <v>551</v>
      </c>
      <c r="C332" s="654" t="s">
        <v>555</v>
      </c>
      <c r="D332" s="655">
        <v>43547</v>
      </c>
      <c r="E332" s="651" t="s">
        <v>556</v>
      </c>
      <c r="F332" s="651" t="s">
        <v>557</v>
      </c>
      <c r="G332" s="651"/>
      <c r="H332" s="649" t="s">
        <v>286</v>
      </c>
      <c r="I332" s="649"/>
      <c r="J332" s="209" t="s">
        <v>287</v>
      </c>
      <c r="K332" s="209" t="s">
        <v>16</v>
      </c>
      <c r="L332" s="210">
        <v>1384</v>
      </c>
    </row>
    <row r="333" spans="1:12" x14ac:dyDescent="0.2">
      <c r="A333" s="652"/>
      <c r="B333" s="651"/>
      <c r="C333" s="654"/>
      <c r="D333" s="655"/>
      <c r="E333" s="651"/>
      <c r="F333" s="651"/>
      <c r="G333" s="651"/>
      <c r="H333" s="649" t="s">
        <v>242</v>
      </c>
      <c r="I333" s="649"/>
      <c r="J333" s="209" t="s">
        <v>287</v>
      </c>
      <c r="K333" s="209" t="s">
        <v>287</v>
      </c>
      <c r="L333" s="210">
        <v>0</v>
      </c>
    </row>
    <row r="334" spans="1:12" ht="24" x14ac:dyDescent="0.2">
      <c r="A334" s="652"/>
      <c r="B334" s="203" t="s">
        <v>6</v>
      </c>
      <c r="C334" s="207" t="s">
        <v>5</v>
      </c>
      <c r="D334" s="207" t="s">
        <v>288</v>
      </c>
      <c r="E334" s="207" t="s">
        <v>289</v>
      </c>
      <c r="F334" s="650"/>
      <c r="G334" s="650"/>
      <c r="H334" s="649" t="s">
        <v>290</v>
      </c>
      <c r="I334" s="649"/>
      <c r="J334" s="651" t="s">
        <v>287</v>
      </c>
      <c r="K334" s="651" t="s">
        <v>16</v>
      </c>
      <c r="L334" s="648">
        <v>150</v>
      </c>
    </row>
    <row r="335" spans="1:12" ht="24" x14ac:dyDescent="0.2">
      <c r="A335" s="652"/>
      <c r="B335" s="209" t="s">
        <v>439</v>
      </c>
      <c r="C335" s="209" t="s">
        <v>557</v>
      </c>
      <c r="D335" s="211">
        <v>43553</v>
      </c>
      <c r="E335" s="209" t="s">
        <v>558</v>
      </c>
      <c r="F335" s="650"/>
      <c r="G335" s="650"/>
      <c r="H335" s="649"/>
      <c r="I335" s="649"/>
      <c r="J335" s="651"/>
      <c r="K335" s="651"/>
      <c r="L335" s="648"/>
    </row>
    <row r="336" spans="1:12" ht="24" x14ac:dyDescent="0.2">
      <c r="A336" s="652">
        <v>63</v>
      </c>
      <c r="B336" s="203" t="s">
        <v>12</v>
      </c>
      <c r="C336" s="207" t="s">
        <v>11</v>
      </c>
      <c r="D336" s="207" t="s">
        <v>280</v>
      </c>
      <c r="E336" s="207" t="s">
        <v>281</v>
      </c>
      <c r="F336" s="653" t="s">
        <v>8</v>
      </c>
      <c r="G336" s="653"/>
      <c r="H336" s="650"/>
      <c r="I336" s="650"/>
      <c r="J336" s="650"/>
      <c r="K336" s="650"/>
      <c r="L336" s="650"/>
    </row>
    <row r="337" spans="1:12" x14ac:dyDescent="0.2">
      <c r="A337" s="652"/>
      <c r="B337" s="651" t="s">
        <v>559</v>
      </c>
      <c r="C337" s="651" t="s">
        <v>560</v>
      </c>
      <c r="D337" s="655">
        <v>43430</v>
      </c>
      <c r="E337" s="651" t="s">
        <v>561</v>
      </c>
      <c r="F337" s="651" t="s">
        <v>562</v>
      </c>
      <c r="G337" s="651"/>
      <c r="H337" s="649" t="s">
        <v>286</v>
      </c>
      <c r="I337" s="649"/>
      <c r="J337" s="209" t="s">
        <v>287</v>
      </c>
      <c r="K337" s="209" t="s">
        <v>16</v>
      </c>
      <c r="L337" s="210">
        <v>785.3</v>
      </c>
    </row>
    <row r="338" spans="1:12" x14ac:dyDescent="0.2">
      <c r="A338" s="652"/>
      <c r="B338" s="651"/>
      <c r="C338" s="651"/>
      <c r="D338" s="655"/>
      <c r="E338" s="651"/>
      <c r="F338" s="651"/>
      <c r="G338" s="651"/>
      <c r="H338" s="649" t="s">
        <v>242</v>
      </c>
      <c r="I338" s="649"/>
      <c r="J338" s="209" t="s">
        <v>287</v>
      </c>
      <c r="K338" s="209" t="s">
        <v>287</v>
      </c>
      <c r="L338" s="210">
        <v>0</v>
      </c>
    </row>
    <row r="339" spans="1:12" ht="24" x14ac:dyDescent="0.2">
      <c r="A339" s="652"/>
      <c r="B339" s="203" t="s">
        <v>6</v>
      </c>
      <c r="C339" s="207" t="s">
        <v>5</v>
      </c>
      <c r="D339" s="207" t="s">
        <v>288</v>
      </c>
      <c r="E339" s="207" t="s">
        <v>289</v>
      </c>
      <c r="F339" s="650"/>
      <c r="G339" s="650"/>
      <c r="H339" s="649" t="s">
        <v>290</v>
      </c>
      <c r="I339" s="649"/>
      <c r="J339" s="651" t="s">
        <v>287</v>
      </c>
      <c r="K339" s="651" t="s">
        <v>287</v>
      </c>
      <c r="L339" s="648">
        <v>0</v>
      </c>
    </row>
    <row r="340" spans="1:12" ht="24" x14ac:dyDescent="0.2">
      <c r="A340" s="652"/>
      <c r="B340" s="209" t="s">
        <v>291</v>
      </c>
      <c r="C340" s="209" t="s">
        <v>562</v>
      </c>
      <c r="D340" s="211">
        <v>43435</v>
      </c>
      <c r="E340" s="209" t="s">
        <v>563</v>
      </c>
      <c r="F340" s="650"/>
      <c r="G340" s="650"/>
      <c r="H340" s="649"/>
      <c r="I340" s="649"/>
      <c r="J340" s="651"/>
      <c r="K340" s="651"/>
      <c r="L340" s="648"/>
    </row>
    <row r="341" spans="1:12" ht="24" x14ac:dyDescent="0.2">
      <c r="A341" s="652">
        <v>64</v>
      </c>
      <c r="B341" s="203" t="s">
        <v>12</v>
      </c>
      <c r="C341" s="207" t="s">
        <v>11</v>
      </c>
      <c r="D341" s="207" t="s">
        <v>280</v>
      </c>
      <c r="E341" s="207" t="s">
        <v>281</v>
      </c>
      <c r="F341" s="653" t="s">
        <v>8</v>
      </c>
      <c r="G341" s="653"/>
      <c r="H341" s="650"/>
      <c r="I341" s="650"/>
      <c r="J341" s="650"/>
      <c r="K341" s="650"/>
      <c r="L341" s="650"/>
    </row>
    <row r="342" spans="1:12" x14ac:dyDescent="0.2">
      <c r="A342" s="652"/>
      <c r="B342" s="651" t="s">
        <v>564</v>
      </c>
      <c r="C342" s="654" t="s">
        <v>565</v>
      </c>
      <c r="D342" s="655">
        <v>43376</v>
      </c>
      <c r="E342" s="651" t="s">
        <v>566</v>
      </c>
      <c r="F342" s="651" t="s">
        <v>567</v>
      </c>
      <c r="G342" s="651"/>
      <c r="H342" s="649" t="s">
        <v>286</v>
      </c>
      <c r="I342" s="649"/>
      <c r="J342" s="209" t="s">
        <v>287</v>
      </c>
      <c r="K342" s="209" t="s">
        <v>16</v>
      </c>
      <c r="L342" s="210">
        <v>354</v>
      </c>
    </row>
    <row r="343" spans="1:12" x14ac:dyDescent="0.2">
      <c r="A343" s="652"/>
      <c r="B343" s="651"/>
      <c r="C343" s="654"/>
      <c r="D343" s="655"/>
      <c r="E343" s="651"/>
      <c r="F343" s="651"/>
      <c r="G343" s="651"/>
      <c r="H343" s="649" t="s">
        <v>242</v>
      </c>
      <c r="I343" s="649"/>
      <c r="J343" s="209" t="s">
        <v>287</v>
      </c>
      <c r="K343" s="209" t="s">
        <v>16</v>
      </c>
      <c r="L343" s="210">
        <v>527.98</v>
      </c>
    </row>
    <row r="344" spans="1:12" ht="24" x14ac:dyDescent="0.2">
      <c r="A344" s="652"/>
      <c r="B344" s="203" t="s">
        <v>6</v>
      </c>
      <c r="C344" s="207" t="s">
        <v>5</v>
      </c>
      <c r="D344" s="207" t="s">
        <v>288</v>
      </c>
      <c r="E344" s="207" t="s">
        <v>289</v>
      </c>
      <c r="F344" s="650"/>
      <c r="G344" s="650"/>
      <c r="H344" s="649" t="s">
        <v>290</v>
      </c>
      <c r="I344" s="649"/>
      <c r="J344" s="651" t="s">
        <v>287</v>
      </c>
      <c r="K344" s="651" t="s">
        <v>287</v>
      </c>
      <c r="L344" s="648">
        <v>0</v>
      </c>
    </row>
    <row r="345" spans="1:12" ht="24" x14ac:dyDescent="0.2">
      <c r="A345" s="652"/>
      <c r="B345" s="209" t="s">
        <v>460</v>
      </c>
      <c r="C345" s="209" t="s">
        <v>567</v>
      </c>
      <c r="D345" s="211">
        <v>43378</v>
      </c>
      <c r="E345" s="209" t="s">
        <v>568</v>
      </c>
      <c r="F345" s="650"/>
      <c r="G345" s="650"/>
      <c r="H345" s="649"/>
      <c r="I345" s="649"/>
      <c r="J345" s="651"/>
      <c r="K345" s="651"/>
      <c r="L345" s="648"/>
    </row>
    <row r="346" spans="1:12" ht="24" x14ac:dyDescent="0.2">
      <c r="A346" s="652">
        <v>65</v>
      </c>
      <c r="B346" s="203" t="s">
        <v>12</v>
      </c>
      <c r="C346" s="207" t="s">
        <v>11</v>
      </c>
      <c r="D346" s="207" t="s">
        <v>280</v>
      </c>
      <c r="E346" s="207" t="s">
        <v>281</v>
      </c>
      <c r="F346" s="653" t="s">
        <v>8</v>
      </c>
      <c r="G346" s="653"/>
      <c r="H346" s="650"/>
      <c r="I346" s="650"/>
      <c r="J346" s="650"/>
      <c r="K346" s="650"/>
      <c r="L346" s="650"/>
    </row>
    <row r="347" spans="1:12" x14ac:dyDescent="0.2">
      <c r="A347" s="652"/>
      <c r="B347" s="651" t="s">
        <v>569</v>
      </c>
      <c r="C347" s="654" t="s">
        <v>570</v>
      </c>
      <c r="D347" s="655">
        <v>43443</v>
      </c>
      <c r="E347" s="651" t="s">
        <v>377</v>
      </c>
      <c r="F347" s="651" t="s">
        <v>378</v>
      </c>
      <c r="G347" s="651"/>
      <c r="H347" s="649" t="s">
        <v>286</v>
      </c>
      <c r="I347" s="649"/>
      <c r="J347" s="209" t="s">
        <v>287</v>
      </c>
      <c r="K347" s="209" t="s">
        <v>16</v>
      </c>
      <c r="L347" s="210">
        <v>643.99</v>
      </c>
    </row>
    <row r="348" spans="1:12" x14ac:dyDescent="0.2">
      <c r="A348" s="652"/>
      <c r="B348" s="651"/>
      <c r="C348" s="654"/>
      <c r="D348" s="655"/>
      <c r="E348" s="651"/>
      <c r="F348" s="651"/>
      <c r="G348" s="651"/>
      <c r="H348" s="649" t="s">
        <v>242</v>
      </c>
      <c r="I348" s="649"/>
      <c r="J348" s="651" t="s">
        <v>287</v>
      </c>
      <c r="K348" s="651" t="s">
        <v>16</v>
      </c>
      <c r="L348" s="648">
        <v>221</v>
      </c>
    </row>
    <row r="349" spans="1:12" x14ac:dyDescent="0.2">
      <c r="A349" s="652"/>
      <c r="B349" s="651"/>
      <c r="C349" s="654"/>
      <c r="D349" s="655"/>
      <c r="E349" s="651"/>
      <c r="F349" s="651"/>
      <c r="G349" s="651"/>
      <c r="H349" s="649"/>
      <c r="I349" s="649"/>
      <c r="J349" s="651"/>
      <c r="K349" s="651"/>
      <c r="L349" s="648"/>
    </row>
    <row r="350" spans="1:12" ht="24" x14ac:dyDescent="0.2">
      <c r="A350" s="652"/>
      <c r="B350" s="203" t="s">
        <v>6</v>
      </c>
      <c r="C350" s="207" t="s">
        <v>5</v>
      </c>
      <c r="D350" s="207" t="s">
        <v>288</v>
      </c>
      <c r="E350" s="207" t="s">
        <v>289</v>
      </c>
      <c r="F350" s="650"/>
      <c r="G350" s="650"/>
      <c r="H350" s="649" t="s">
        <v>290</v>
      </c>
      <c r="I350" s="649"/>
      <c r="J350" s="651" t="s">
        <v>287</v>
      </c>
      <c r="K350" s="651" t="s">
        <v>287</v>
      </c>
      <c r="L350" s="648">
        <v>0</v>
      </c>
    </row>
    <row r="351" spans="1:12" ht="24" x14ac:dyDescent="0.2">
      <c r="A351" s="652"/>
      <c r="B351" s="209" t="s">
        <v>571</v>
      </c>
      <c r="C351" s="209" t="s">
        <v>378</v>
      </c>
      <c r="D351" s="211">
        <v>43445</v>
      </c>
      <c r="E351" s="209" t="s">
        <v>572</v>
      </c>
      <c r="F351" s="650"/>
      <c r="G351" s="650"/>
      <c r="H351" s="649"/>
      <c r="I351" s="649"/>
      <c r="J351" s="651"/>
      <c r="K351" s="651"/>
      <c r="L351" s="648"/>
    </row>
    <row r="352" spans="1:12" ht="24" x14ac:dyDescent="0.2">
      <c r="A352" s="652">
        <v>66</v>
      </c>
      <c r="B352" s="203" t="s">
        <v>12</v>
      </c>
      <c r="C352" s="207" t="s">
        <v>11</v>
      </c>
      <c r="D352" s="207" t="s">
        <v>280</v>
      </c>
      <c r="E352" s="207" t="s">
        <v>281</v>
      </c>
      <c r="F352" s="653" t="s">
        <v>8</v>
      </c>
      <c r="G352" s="653"/>
      <c r="H352" s="650"/>
      <c r="I352" s="650"/>
      <c r="J352" s="650"/>
      <c r="K352" s="650"/>
      <c r="L352" s="650"/>
    </row>
    <row r="353" spans="1:12" x14ac:dyDescent="0.2">
      <c r="A353" s="652"/>
      <c r="B353" s="651" t="s">
        <v>573</v>
      </c>
      <c r="C353" s="654" t="s">
        <v>574</v>
      </c>
      <c r="D353" s="655">
        <v>43398</v>
      </c>
      <c r="E353" s="651" t="s">
        <v>377</v>
      </c>
      <c r="F353" s="651" t="s">
        <v>575</v>
      </c>
      <c r="G353" s="651"/>
      <c r="H353" s="649" t="s">
        <v>286</v>
      </c>
      <c r="I353" s="649"/>
      <c r="J353" s="209" t="s">
        <v>287</v>
      </c>
      <c r="K353" s="209" t="s">
        <v>16</v>
      </c>
      <c r="L353" s="210">
        <v>415</v>
      </c>
    </row>
    <row r="354" spans="1:12" x14ac:dyDescent="0.2">
      <c r="A354" s="652"/>
      <c r="B354" s="651"/>
      <c r="C354" s="654"/>
      <c r="D354" s="655"/>
      <c r="E354" s="651"/>
      <c r="F354" s="651"/>
      <c r="G354" s="651"/>
      <c r="H354" s="649" t="s">
        <v>242</v>
      </c>
      <c r="I354" s="649"/>
      <c r="J354" s="209" t="s">
        <v>287</v>
      </c>
      <c r="K354" s="209" t="s">
        <v>287</v>
      </c>
      <c r="L354" s="210">
        <v>0</v>
      </c>
    </row>
    <row r="355" spans="1:12" ht="24" x14ac:dyDescent="0.2">
      <c r="A355" s="652"/>
      <c r="B355" s="203" t="s">
        <v>6</v>
      </c>
      <c r="C355" s="207" t="s">
        <v>5</v>
      </c>
      <c r="D355" s="207" t="s">
        <v>288</v>
      </c>
      <c r="E355" s="207" t="s">
        <v>289</v>
      </c>
      <c r="F355" s="650"/>
      <c r="G355" s="650"/>
      <c r="H355" s="649" t="s">
        <v>290</v>
      </c>
      <c r="I355" s="649"/>
      <c r="J355" s="651" t="s">
        <v>287</v>
      </c>
      <c r="K355" s="651" t="s">
        <v>287</v>
      </c>
      <c r="L355" s="648">
        <v>0</v>
      </c>
    </row>
    <row r="356" spans="1:12" ht="36" x14ac:dyDescent="0.2">
      <c r="A356" s="652"/>
      <c r="B356" s="209" t="s">
        <v>576</v>
      </c>
      <c r="C356" s="209" t="s">
        <v>575</v>
      </c>
      <c r="D356" s="211">
        <v>43399</v>
      </c>
      <c r="E356" s="209" t="s">
        <v>577</v>
      </c>
      <c r="F356" s="650"/>
      <c r="G356" s="650"/>
      <c r="H356" s="649"/>
      <c r="I356" s="649"/>
      <c r="J356" s="651"/>
      <c r="K356" s="651"/>
      <c r="L356" s="648"/>
    </row>
    <row r="357" spans="1:12" ht="24" x14ac:dyDescent="0.2">
      <c r="A357" s="652">
        <v>67</v>
      </c>
      <c r="B357" s="203" t="s">
        <v>12</v>
      </c>
      <c r="C357" s="207" t="s">
        <v>11</v>
      </c>
      <c r="D357" s="207" t="s">
        <v>280</v>
      </c>
      <c r="E357" s="207" t="s">
        <v>281</v>
      </c>
      <c r="F357" s="653" t="s">
        <v>8</v>
      </c>
      <c r="G357" s="653"/>
      <c r="H357" s="650"/>
      <c r="I357" s="650"/>
      <c r="J357" s="650"/>
      <c r="K357" s="650"/>
      <c r="L357" s="650"/>
    </row>
    <row r="358" spans="1:12" x14ac:dyDescent="0.2">
      <c r="A358" s="652"/>
      <c r="B358" s="651" t="s">
        <v>573</v>
      </c>
      <c r="C358" s="654" t="s">
        <v>578</v>
      </c>
      <c r="D358" s="655">
        <v>43478</v>
      </c>
      <c r="E358" s="651" t="s">
        <v>464</v>
      </c>
      <c r="F358" s="651" t="s">
        <v>465</v>
      </c>
      <c r="G358" s="651"/>
      <c r="H358" s="649" t="s">
        <v>286</v>
      </c>
      <c r="I358" s="649"/>
      <c r="J358" s="209" t="s">
        <v>16</v>
      </c>
      <c r="K358" s="209" t="s">
        <v>16</v>
      </c>
      <c r="L358" s="210">
        <v>832.32</v>
      </c>
    </row>
    <row r="359" spans="1:12" x14ac:dyDescent="0.2">
      <c r="A359" s="652"/>
      <c r="B359" s="651"/>
      <c r="C359" s="654"/>
      <c r="D359" s="655"/>
      <c r="E359" s="651"/>
      <c r="F359" s="651"/>
      <c r="G359" s="651"/>
      <c r="H359" s="649" t="s">
        <v>242</v>
      </c>
      <c r="I359" s="649"/>
      <c r="J359" s="651" t="s">
        <v>16</v>
      </c>
      <c r="K359" s="651" t="s">
        <v>287</v>
      </c>
      <c r="L359" s="648">
        <v>420.29</v>
      </c>
    </row>
    <row r="360" spans="1:12" x14ac:dyDescent="0.2">
      <c r="A360" s="652"/>
      <c r="B360" s="651"/>
      <c r="C360" s="654"/>
      <c r="D360" s="655"/>
      <c r="E360" s="651"/>
      <c r="F360" s="651"/>
      <c r="G360" s="651"/>
      <c r="H360" s="649"/>
      <c r="I360" s="649"/>
      <c r="J360" s="651"/>
      <c r="K360" s="651"/>
      <c r="L360" s="648"/>
    </row>
    <row r="361" spans="1:12" ht="24" x14ac:dyDescent="0.2">
      <c r="A361" s="652"/>
      <c r="B361" s="203" t="s">
        <v>6</v>
      </c>
      <c r="C361" s="207" t="s">
        <v>5</v>
      </c>
      <c r="D361" s="207" t="s">
        <v>288</v>
      </c>
      <c r="E361" s="207" t="s">
        <v>289</v>
      </c>
      <c r="F361" s="650"/>
      <c r="G361" s="650"/>
      <c r="H361" s="649" t="s">
        <v>290</v>
      </c>
      <c r="I361" s="649"/>
      <c r="J361" s="651" t="s">
        <v>16</v>
      </c>
      <c r="K361" s="651" t="s">
        <v>16</v>
      </c>
      <c r="L361" s="648">
        <v>1143.8900000000001</v>
      </c>
    </row>
    <row r="362" spans="1:12" ht="36" x14ac:dyDescent="0.2">
      <c r="A362" s="652"/>
      <c r="B362" s="209" t="s">
        <v>576</v>
      </c>
      <c r="C362" s="209" t="s">
        <v>465</v>
      </c>
      <c r="D362" s="211">
        <v>43482</v>
      </c>
      <c r="E362" s="209" t="s">
        <v>579</v>
      </c>
      <c r="F362" s="650"/>
      <c r="G362" s="650"/>
      <c r="H362" s="649"/>
      <c r="I362" s="649"/>
      <c r="J362" s="651"/>
      <c r="K362" s="651"/>
      <c r="L362" s="648"/>
    </row>
    <row r="363" spans="1:12" ht="24" x14ac:dyDescent="0.2">
      <c r="A363" s="652">
        <v>68</v>
      </c>
      <c r="B363" s="203" t="s">
        <v>12</v>
      </c>
      <c r="C363" s="207" t="s">
        <v>11</v>
      </c>
      <c r="D363" s="207" t="s">
        <v>280</v>
      </c>
      <c r="E363" s="207" t="s">
        <v>281</v>
      </c>
      <c r="F363" s="653" t="s">
        <v>8</v>
      </c>
      <c r="G363" s="653"/>
      <c r="H363" s="650"/>
      <c r="I363" s="650"/>
      <c r="J363" s="650"/>
      <c r="K363" s="650"/>
      <c r="L363" s="650"/>
    </row>
    <row r="364" spans="1:12" x14ac:dyDescent="0.2">
      <c r="A364" s="652"/>
      <c r="B364" s="651" t="s">
        <v>580</v>
      </c>
      <c r="C364" s="654" t="s">
        <v>581</v>
      </c>
      <c r="D364" s="655">
        <v>43449</v>
      </c>
      <c r="E364" s="651" t="s">
        <v>582</v>
      </c>
      <c r="F364" s="651" t="s">
        <v>583</v>
      </c>
      <c r="G364" s="651"/>
      <c r="H364" s="649" t="s">
        <v>286</v>
      </c>
      <c r="I364" s="649"/>
      <c r="J364" s="209" t="s">
        <v>287</v>
      </c>
      <c r="K364" s="209" t="s">
        <v>16</v>
      </c>
      <c r="L364" s="210">
        <v>1451</v>
      </c>
    </row>
    <row r="365" spans="1:12" x14ac:dyDescent="0.2">
      <c r="A365" s="652"/>
      <c r="B365" s="651"/>
      <c r="C365" s="654"/>
      <c r="D365" s="655"/>
      <c r="E365" s="651"/>
      <c r="F365" s="651"/>
      <c r="G365" s="651"/>
      <c r="H365" s="649" t="s">
        <v>242</v>
      </c>
      <c r="I365" s="649"/>
      <c r="J365" s="209" t="s">
        <v>287</v>
      </c>
      <c r="K365" s="209" t="s">
        <v>16</v>
      </c>
      <c r="L365" s="210">
        <v>4461.8599999999997</v>
      </c>
    </row>
    <row r="366" spans="1:12" ht="24" x14ac:dyDescent="0.2">
      <c r="A366" s="652"/>
      <c r="B366" s="203" t="s">
        <v>6</v>
      </c>
      <c r="C366" s="207" t="s">
        <v>5</v>
      </c>
      <c r="D366" s="207" t="s">
        <v>288</v>
      </c>
      <c r="E366" s="207" t="s">
        <v>289</v>
      </c>
      <c r="F366" s="650"/>
      <c r="G366" s="650"/>
      <c r="H366" s="649" t="s">
        <v>290</v>
      </c>
      <c r="I366" s="649"/>
      <c r="J366" s="651" t="s">
        <v>287</v>
      </c>
      <c r="K366" s="651" t="s">
        <v>287</v>
      </c>
      <c r="L366" s="648">
        <v>0</v>
      </c>
    </row>
    <row r="367" spans="1:12" ht="24" x14ac:dyDescent="0.2">
      <c r="A367" s="652"/>
      <c r="B367" s="209" t="s">
        <v>584</v>
      </c>
      <c r="C367" s="209" t="s">
        <v>583</v>
      </c>
      <c r="D367" s="211">
        <v>43453</v>
      </c>
      <c r="E367" s="209" t="s">
        <v>585</v>
      </c>
      <c r="F367" s="650"/>
      <c r="G367" s="650"/>
      <c r="H367" s="649"/>
      <c r="I367" s="649"/>
      <c r="J367" s="651"/>
      <c r="K367" s="651"/>
      <c r="L367" s="648"/>
    </row>
    <row r="368" spans="1:12" ht="24" x14ac:dyDescent="0.2">
      <c r="A368" s="652">
        <v>69</v>
      </c>
      <c r="B368" s="203" t="s">
        <v>12</v>
      </c>
      <c r="C368" s="207" t="s">
        <v>11</v>
      </c>
      <c r="D368" s="207" t="s">
        <v>280</v>
      </c>
      <c r="E368" s="207" t="s">
        <v>281</v>
      </c>
      <c r="F368" s="653" t="s">
        <v>8</v>
      </c>
      <c r="G368" s="653"/>
      <c r="H368" s="650"/>
      <c r="I368" s="650"/>
      <c r="J368" s="650"/>
      <c r="K368" s="650"/>
      <c r="L368" s="650"/>
    </row>
    <row r="369" spans="1:12" x14ac:dyDescent="0.2">
      <c r="A369" s="652"/>
      <c r="B369" s="651" t="s">
        <v>580</v>
      </c>
      <c r="C369" s="654" t="s">
        <v>586</v>
      </c>
      <c r="D369" s="655">
        <v>43515</v>
      </c>
      <c r="E369" s="651" t="s">
        <v>389</v>
      </c>
      <c r="F369" s="651" t="s">
        <v>587</v>
      </c>
      <c r="G369" s="651"/>
      <c r="H369" s="649" t="s">
        <v>286</v>
      </c>
      <c r="I369" s="649"/>
      <c r="J369" s="209" t="s">
        <v>287</v>
      </c>
      <c r="K369" s="209" t="s">
        <v>16</v>
      </c>
      <c r="L369" s="210">
        <v>921</v>
      </c>
    </row>
    <row r="370" spans="1:12" x14ac:dyDescent="0.2">
      <c r="A370" s="652"/>
      <c r="B370" s="651"/>
      <c r="C370" s="654"/>
      <c r="D370" s="655"/>
      <c r="E370" s="651"/>
      <c r="F370" s="651"/>
      <c r="G370" s="651"/>
      <c r="H370" s="649" t="s">
        <v>242</v>
      </c>
      <c r="I370" s="649"/>
      <c r="J370" s="209" t="s">
        <v>287</v>
      </c>
      <c r="K370" s="209" t="s">
        <v>16</v>
      </c>
      <c r="L370" s="210">
        <v>522.72</v>
      </c>
    </row>
    <row r="371" spans="1:12" ht="24" x14ac:dyDescent="0.2">
      <c r="A371" s="652"/>
      <c r="B371" s="203" t="s">
        <v>6</v>
      </c>
      <c r="C371" s="207" t="s">
        <v>5</v>
      </c>
      <c r="D371" s="207" t="s">
        <v>288</v>
      </c>
      <c r="E371" s="207" t="s">
        <v>289</v>
      </c>
      <c r="F371" s="650"/>
      <c r="G371" s="650"/>
      <c r="H371" s="649" t="s">
        <v>290</v>
      </c>
      <c r="I371" s="649"/>
      <c r="J371" s="651" t="s">
        <v>287</v>
      </c>
      <c r="K371" s="651" t="s">
        <v>287</v>
      </c>
      <c r="L371" s="648">
        <v>0</v>
      </c>
    </row>
    <row r="372" spans="1:12" ht="24" x14ac:dyDescent="0.2">
      <c r="A372" s="652"/>
      <c r="B372" s="209" t="s">
        <v>584</v>
      </c>
      <c r="C372" s="209" t="s">
        <v>587</v>
      </c>
      <c r="D372" s="211">
        <v>43519</v>
      </c>
      <c r="E372" s="209" t="s">
        <v>588</v>
      </c>
      <c r="F372" s="650"/>
      <c r="G372" s="650"/>
      <c r="H372" s="649"/>
      <c r="I372" s="649"/>
      <c r="J372" s="651"/>
      <c r="K372" s="651"/>
      <c r="L372" s="648"/>
    </row>
    <row r="373" spans="1:12" ht="24" x14ac:dyDescent="0.2">
      <c r="A373" s="652">
        <v>70</v>
      </c>
      <c r="B373" s="203" t="s">
        <v>12</v>
      </c>
      <c r="C373" s="207" t="s">
        <v>11</v>
      </c>
      <c r="D373" s="207" t="s">
        <v>280</v>
      </c>
      <c r="E373" s="207" t="s">
        <v>281</v>
      </c>
      <c r="F373" s="653" t="s">
        <v>8</v>
      </c>
      <c r="G373" s="653"/>
      <c r="H373" s="650"/>
      <c r="I373" s="650"/>
      <c r="J373" s="650"/>
      <c r="K373" s="650"/>
      <c r="L373" s="650"/>
    </row>
    <row r="374" spans="1:12" x14ac:dyDescent="0.2">
      <c r="A374" s="652"/>
      <c r="B374" s="651" t="s">
        <v>580</v>
      </c>
      <c r="C374" s="654" t="s">
        <v>589</v>
      </c>
      <c r="D374" s="655">
        <v>43521</v>
      </c>
      <c r="E374" s="651" t="s">
        <v>369</v>
      </c>
      <c r="F374" s="651" t="s">
        <v>370</v>
      </c>
      <c r="G374" s="651"/>
      <c r="H374" s="649" t="s">
        <v>286</v>
      </c>
      <c r="I374" s="649"/>
      <c r="J374" s="209" t="s">
        <v>287</v>
      </c>
      <c r="K374" s="209" t="s">
        <v>16</v>
      </c>
      <c r="L374" s="210">
        <v>215.4</v>
      </c>
    </row>
    <row r="375" spans="1:12" x14ac:dyDescent="0.2">
      <c r="A375" s="652"/>
      <c r="B375" s="651"/>
      <c r="C375" s="654"/>
      <c r="D375" s="655"/>
      <c r="E375" s="651"/>
      <c r="F375" s="651"/>
      <c r="G375" s="651"/>
      <c r="H375" s="649" t="s">
        <v>242</v>
      </c>
      <c r="I375" s="649"/>
      <c r="J375" s="209" t="s">
        <v>287</v>
      </c>
      <c r="K375" s="209" t="s">
        <v>16</v>
      </c>
      <c r="L375" s="210">
        <v>231.6</v>
      </c>
    </row>
    <row r="376" spans="1:12" ht="24" x14ac:dyDescent="0.2">
      <c r="A376" s="652"/>
      <c r="B376" s="203" t="s">
        <v>6</v>
      </c>
      <c r="C376" s="207" t="s">
        <v>5</v>
      </c>
      <c r="D376" s="207" t="s">
        <v>288</v>
      </c>
      <c r="E376" s="207" t="s">
        <v>289</v>
      </c>
      <c r="F376" s="650"/>
      <c r="G376" s="650"/>
      <c r="H376" s="649" t="s">
        <v>290</v>
      </c>
      <c r="I376" s="649"/>
      <c r="J376" s="651" t="s">
        <v>287</v>
      </c>
      <c r="K376" s="651" t="s">
        <v>16</v>
      </c>
      <c r="L376" s="648">
        <v>126</v>
      </c>
    </row>
    <row r="377" spans="1:12" ht="24" x14ac:dyDescent="0.2">
      <c r="A377" s="652"/>
      <c r="B377" s="209" t="s">
        <v>584</v>
      </c>
      <c r="C377" s="209" t="s">
        <v>370</v>
      </c>
      <c r="D377" s="211">
        <v>43523</v>
      </c>
      <c r="E377" s="209" t="s">
        <v>590</v>
      </c>
      <c r="F377" s="650"/>
      <c r="G377" s="650"/>
      <c r="H377" s="649"/>
      <c r="I377" s="649"/>
      <c r="J377" s="651"/>
      <c r="K377" s="651"/>
      <c r="L377" s="648"/>
    </row>
    <row r="378" spans="1:12" ht="24" x14ac:dyDescent="0.2">
      <c r="A378" s="652">
        <v>71</v>
      </c>
      <c r="B378" s="203" t="s">
        <v>12</v>
      </c>
      <c r="C378" s="207" t="s">
        <v>11</v>
      </c>
      <c r="D378" s="207" t="s">
        <v>280</v>
      </c>
      <c r="E378" s="207" t="s">
        <v>281</v>
      </c>
      <c r="F378" s="653" t="s">
        <v>8</v>
      </c>
      <c r="G378" s="653"/>
      <c r="H378" s="650"/>
      <c r="I378" s="650"/>
      <c r="J378" s="650"/>
      <c r="K378" s="650"/>
      <c r="L378" s="650"/>
    </row>
    <row r="379" spans="1:12" x14ac:dyDescent="0.2">
      <c r="A379" s="652"/>
      <c r="B379" s="651" t="s">
        <v>580</v>
      </c>
      <c r="C379" s="654" t="s">
        <v>591</v>
      </c>
      <c r="D379" s="655">
        <v>43555</v>
      </c>
      <c r="E379" s="651" t="s">
        <v>389</v>
      </c>
      <c r="F379" s="651" t="s">
        <v>592</v>
      </c>
      <c r="G379" s="651"/>
      <c r="H379" s="649" t="s">
        <v>286</v>
      </c>
      <c r="I379" s="649"/>
      <c r="J379" s="209" t="s">
        <v>287</v>
      </c>
      <c r="K379" s="209" t="s">
        <v>16</v>
      </c>
      <c r="L379" s="210">
        <v>467.85</v>
      </c>
    </row>
    <row r="380" spans="1:12" x14ac:dyDescent="0.2">
      <c r="A380" s="652"/>
      <c r="B380" s="651"/>
      <c r="C380" s="654"/>
      <c r="D380" s="655"/>
      <c r="E380" s="651"/>
      <c r="F380" s="651"/>
      <c r="G380" s="651"/>
      <c r="H380" s="649" t="s">
        <v>242</v>
      </c>
      <c r="I380" s="649"/>
      <c r="J380" s="209" t="s">
        <v>287</v>
      </c>
      <c r="K380" s="209" t="s">
        <v>16</v>
      </c>
      <c r="L380" s="210">
        <v>694</v>
      </c>
    </row>
    <row r="381" spans="1:12" ht="24" x14ac:dyDescent="0.2">
      <c r="A381" s="652"/>
      <c r="B381" s="203" t="s">
        <v>6</v>
      </c>
      <c r="C381" s="207" t="s">
        <v>5</v>
      </c>
      <c r="D381" s="207" t="s">
        <v>288</v>
      </c>
      <c r="E381" s="207" t="s">
        <v>289</v>
      </c>
      <c r="F381" s="650"/>
      <c r="G381" s="650"/>
      <c r="H381" s="649" t="s">
        <v>290</v>
      </c>
      <c r="I381" s="649"/>
      <c r="J381" s="651" t="s">
        <v>287</v>
      </c>
      <c r="K381" s="651" t="s">
        <v>287</v>
      </c>
      <c r="L381" s="648">
        <v>0</v>
      </c>
    </row>
    <row r="382" spans="1:12" ht="24" x14ac:dyDescent="0.2">
      <c r="A382" s="652"/>
      <c r="B382" s="209" t="s">
        <v>584</v>
      </c>
      <c r="C382" s="209" t="s">
        <v>592</v>
      </c>
      <c r="D382" s="211">
        <v>43558</v>
      </c>
      <c r="E382" s="209" t="s">
        <v>593</v>
      </c>
      <c r="F382" s="650"/>
      <c r="G382" s="650"/>
      <c r="H382" s="649"/>
      <c r="I382" s="649"/>
      <c r="J382" s="651"/>
      <c r="K382" s="651"/>
      <c r="L382" s="648"/>
    </row>
    <row r="383" spans="1:12" ht="24" x14ac:dyDescent="0.2">
      <c r="A383" s="652">
        <v>72</v>
      </c>
      <c r="B383" s="203" t="s">
        <v>12</v>
      </c>
      <c r="C383" s="207" t="s">
        <v>11</v>
      </c>
      <c r="D383" s="207" t="s">
        <v>280</v>
      </c>
      <c r="E383" s="207" t="s">
        <v>281</v>
      </c>
      <c r="F383" s="653" t="s">
        <v>8</v>
      </c>
      <c r="G383" s="653"/>
      <c r="H383" s="650"/>
      <c r="I383" s="650"/>
      <c r="J383" s="650"/>
      <c r="K383" s="650"/>
      <c r="L383" s="650"/>
    </row>
    <row r="384" spans="1:12" x14ac:dyDescent="0.2">
      <c r="A384" s="652"/>
      <c r="B384" s="651" t="s">
        <v>594</v>
      </c>
      <c r="C384" s="654" t="s">
        <v>595</v>
      </c>
      <c r="D384" s="655">
        <v>43541</v>
      </c>
      <c r="E384" s="651" t="s">
        <v>596</v>
      </c>
      <c r="F384" s="651" t="s">
        <v>597</v>
      </c>
      <c r="G384" s="651"/>
      <c r="H384" s="649" t="s">
        <v>286</v>
      </c>
      <c r="I384" s="649"/>
      <c r="J384" s="209" t="s">
        <v>287</v>
      </c>
      <c r="K384" s="209" t="s">
        <v>287</v>
      </c>
      <c r="L384" s="210">
        <v>0</v>
      </c>
    </row>
    <row r="385" spans="1:12" x14ac:dyDescent="0.2">
      <c r="A385" s="652"/>
      <c r="B385" s="651"/>
      <c r="C385" s="654"/>
      <c r="D385" s="655"/>
      <c r="E385" s="651"/>
      <c r="F385" s="651"/>
      <c r="G385" s="651"/>
      <c r="H385" s="649" t="s">
        <v>242</v>
      </c>
      <c r="I385" s="649"/>
      <c r="J385" s="651" t="s">
        <v>287</v>
      </c>
      <c r="K385" s="651" t="s">
        <v>287</v>
      </c>
      <c r="L385" s="648">
        <v>0</v>
      </c>
    </row>
    <row r="386" spans="1:12" x14ac:dyDescent="0.2">
      <c r="A386" s="652"/>
      <c r="B386" s="651"/>
      <c r="C386" s="654"/>
      <c r="D386" s="655"/>
      <c r="E386" s="651"/>
      <c r="F386" s="651"/>
      <c r="G386" s="651"/>
      <c r="H386" s="649"/>
      <c r="I386" s="649"/>
      <c r="J386" s="651"/>
      <c r="K386" s="651"/>
      <c r="L386" s="648"/>
    </row>
    <row r="387" spans="1:12" ht="24" x14ac:dyDescent="0.2">
      <c r="A387" s="652"/>
      <c r="B387" s="203" t="s">
        <v>6</v>
      </c>
      <c r="C387" s="207" t="s">
        <v>5</v>
      </c>
      <c r="D387" s="207" t="s">
        <v>288</v>
      </c>
      <c r="E387" s="207" t="s">
        <v>289</v>
      </c>
      <c r="F387" s="650"/>
      <c r="G387" s="650"/>
      <c r="H387" s="649" t="s">
        <v>290</v>
      </c>
      <c r="I387" s="649"/>
      <c r="J387" s="651" t="s">
        <v>16</v>
      </c>
      <c r="K387" s="651" t="s">
        <v>287</v>
      </c>
      <c r="L387" s="648">
        <v>1360</v>
      </c>
    </row>
    <row r="388" spans="1:12" ht="24" x14ac:dyDescent="0.2">
      <c r="A388" s="652"/>
      <c r="B388" s="209" t="s">
        <v>439</v>
      </c>
      <c r="C388" s="209" t="s">
        <v>597</v>
      </c>
      <c r="D388" s="211">
        <v>43546</v>
      </c>
      <c r="E388" s="209" t="s">
        <v>598</v>
      </c>
      <c r="F388" s="650"/>
      <c r="G388" s="650"/>
      <c r="H388" s="649"/>
      <c r="I388" s="649"/>
      <c r="J388" s="651"/>
      <c r="K388" s="651"/>
      <c r="L388" s="648"/>
    </row>
    <row r="389" spans="1:12" ht="24" x14ac:dyDescent="0.2">
      <c r="A389" s="652">
        <v>73</v>
      </c>
      <c r="B389" s="203" t="s">
        <v>12</v>
      </c>
      <c r="C389" s="207" t="s">
        <v>11</v>
      </c>
      <c r="D389" s="207" t="s">
        <v>280</v>
      </c>
      <c r="E389" s="207" t="s">
        <v>281</v>
      </c>
      <c r="F389" s="653" t="s">
        <v>8</v>
      </c>
      <c r="G389" s="653"/>
      <c r="H389" s="650"/>
      <c r="I389" s="650"/>
      <c r="J389" s="650"/>
      <c r="K389" s="650"/>
      <c r="L389" s="650"/>
    </row>
    <row r="390" spans="1:12" x14ac:dyDescent="0.2">
      <c r="A390" s="652"/>
      <c r="B390" s="651" t="s">
        <v>599</v>
      </c>
      <c r="C390" s="654" t="s">
        <v>600</v>
      </c>
      <c r="D390" s="655">
        <v>43406</v>
      </c>
      <c r="E390" s="651" t="s">
        <v>321</v>
      </c>
      <c r="F390" s="651" t="s">
        <v>536</v>
      </c>
      <c r="G390" s="651"/>
      <c r="H390" s="649" t="s">
        <v>286</v>
      </c>
      <c r="I390" s="649"/>
      <c r="J390" s="209" t="s">
        <v>287</v>
      </c>
      <c r="K390" s="209" t="s">
        <v>287</v>
      </c>
      <c r="L390" s="210">
        <v>0</v>
      </c>
    </row>
    <row r="391" spans="1:12" x14ac:dyDescent="0.2">
      <c r="A391" s="652"/>
      <c r="B391" s="651"/>
      <c r="C391" s="654"/>
      <c r="D391" s="655"/>
      <c r="E391" s="651"/>
      <c r="F391" s="651"/>
      <c r="G391" s="651"/>
      <c r="H391" s="649" t="s">
        <v>242</v>
      </c>
      <c r="I391" s="649"/>
      <c r="J391" s="651" t="s">
        <v>287</v>
      </c>
      <c r="K391" s="651" t="s">
        <v>287</v>
      </c>
      <c r="L391" s="648">
        <v>0</v>
      </c>
    </row>
    <row r="392" spans="1:12" x14ac:dyDescent="0.2">
      <c r="A392" s="652"/>
      <c r="B392" s="651"/>
      <c r="C392" s="654"/>
      <c r="D392" s="655"/>
      <c r="E392" s="651"/>
      <c r="F392" s="651"/>
      <c r="G392" s="651"/>
      <c r="H392" s="649"/>
      <c r="I392" s="649"/>
      <c r="J392" s="651"/>
      <c r="K392" s="651"/>
      <c r="L392" s="648"/>
    </row>
    <row r="393" spans="1:12" ht="24" x14ac:dyDescent="0.2">
      <c r="A393" s="652"/>
      <c r="B393" s="203" t="s">
        <v>6</v>
      </c>
      <c r="C393" s="207" t="s">
        <v>5</v>
      </c>
      <c r="D393" s="207" t="s">
        <v>288</v>
      </c>
      <c r="E393" s="207" t="s">
        <v>289</v>
      </c>
      <c r="F393" s="650"/>
      <c r="G393" s="650"/>
      <c r="H393" s="649" t="s">
        <v>290</v>
      </c>
      <c r="I393" s="649"/>
      <c r="J393" s="651" t="s">
        <v>287</v>
      </c>
      <c r="K393" s="651" t="s">
        <v>16</v>
      </c>
      <c r="L393" s="648">
        <v>400</v>
      </c>
    </row>
    <row r="394" spans="1:12" ht="24" x14ac:dyDescent="0.2">
      <c r="A394" s="652"/>
      <c r="B394" s="209" t="s">
        <v>439</v>
      </c>
      <c r="C394" s="209" t="s">
        <v>536</v>
      </c>
      <c r="D394" s="211">
        <v>43412</v>
      </c>
      <c r="E394" s="209" t="s">
        <v>601</v>
      </c>
      <c r="F394" s="650"/>
      <c r="G394" s="650"/>
      <c r="H394" s="649"/>
      <c r="I394" s="649"/>
      <c r="J394" s="651"/>
      <c r="K394" s="651"/>
      <c r="L394" s="648"/>
    </row>
    <row r="395" spans="1:12" ht="24" x14ac:dyDescent="0.2">
      <c r="A395" s="652">
        <v>74</v>
      </c>
      <c r="B395" s="203" t="s">
        <v>12</v>
      </c>
      <c r="C395" s="207" t="s">
        <v>11</v>
      </c>
      <c r="D395" s="207" t="s">
        <v>280</v>
      </c>
      <c r="E395" s="207" t="s">
        <v>281</v>
      </c>
      <c r="F395" s="653" t="s">
        <v>8</v>
      </c>
      <c r="G395" s="653"/>
      <c r="H395" s="650"/>
      <c r="I395" s="650"/>
      <c r="J395" s="650"/>
      <c r="K395" s="650"/>
      <c r="L395" s="650"/>
    </row>
    <row r="396" spans="1:12" x14ac:dyDescent="0.2">
      <c r="A396" s="652"/>
      <c r="B396" s="651" t="s">
        <v>599</v>
      </c>
      <c r="C396" s="654" t="s">
        <v>602</v>
      </c>
      <c r="D396" s="655">
        <v>43536</v>
      </c>
      <c r="E396" s="651" t="s">
        <v>603</v>
      </c>
      <c r="F396" s="651" t="s">
        <v>604</v>
      </c>
      <c r="G396" s="651"/>
      <c r="H396" s="649" t="s">
        <v>286</v>
      </c>
      <c r="I396" s="649"/>
      <c r="J396" s="209" t="s">
        <v>287</v>
      </c>
      <c r="K396" s="209" t="s">
        <v>16</v>
      </c>
      <c r="L396" s="210">
        <v>221.63</v>
      </c>
    </row>
    <row r="397" spans="1:12" x14ac:dyDescent="0.2">
      <c r="A397" s="652"/>
      <c r="B397" s="651"/>
      <c r="C397" s="654"/>
      <c r="D397" s="655"/>
      <c r="E397" s="651"/>
      <c r="F397" s="651"/>
      <c r="G397" s="651"/>
      <c r="H397" s="649" t="s">
        <v>242</v>
      </c>
      <c r="I397" s="649"/>
      <c r="J397" s="651" t="s">
        <v>287</v>
      </c>
      <c r="K397" s="651" t="s">
        <v>16</v>
      </c>
      <c r="L397" s="648">
        <v>181.6</v>
      </c>
    </row>
    <row r="398" spans="1:12" x14ac:dyDescent="0.2">
      <c r="A398" s="652"/>
      <c r="B398" s="651"/>
      <c r="C398" s="654"/>
      <c r="D398" s="655"/>
      <c r="E398" s="651"/>
      <c r="F398" s="651"/>
      <c r="G398" s="651"/>
      <c r="H398" s="649"/>
      <c r="I398" s="649"/>
      <c r="J398" s="651"/>
      <c r="K398" s="651"/>
      <c r="L398" s="648"/>
    </row>
    <row r="399" spans="1:12" ht="24" x14ac:dyDescent="0.2">
      <c r="A399" s="652"/>
      <c r="B399" s="203" t="s">
        <v>6</v>
      </c>
      <c r="C399" s="207" t="s">
        <v>5</v>
      </c>
      <c r="D399" s="207" t="s">
        <v>288</v>
      </c>
      <c r="E399" s="207" t="s">
        <v>289</v>
      </c>
      <c r="F399" s="650"/>
      <c r="G399" s="650"/>
      <c r="H399" s="649" t="s">
        <v>290</v>
      </c>
      <c r="I399" s="649"/>
      <c r="J399" s="651" t="s">
        <v>287</v>
      </c>
      <c r="K399" s="651" t="s">
        <v>287</v>
      </c>
      <c r="L399" s="648">
        <v>0</v>
      </c>
    </row>
    <row r="400" spans="1:12" ht="24" x14ac:dyDescent="0.2">
      <c r="A400" s="652"/>
      <c r="B400" s="209" t="s">
        <v>439</v>
      </c>
      <c r="C400" s="209" t="s">
        <v>604</v>
      </c>
      <c r="D400" s="211">
        <v>43537</v>
      </c>
      <c r="E400" s="209" t="s">
        <v>605</v>
      </c>
      <c r="F400" s="650"/>
      <c r="G400" s="650"/>
      <c r="H400" s="649"/>
      <c r="I400" s="649"/>
      <c r="J400" s="651"/>
      <c r="K400" s="651"/>
      <c r="L400" s="648"/>
    </row>
    <row r="401" spans="1:12" ht="24" x14ac:dyDescent="0.2">
      <c r="A401" s="652">
        <v>75</v>
      </c>
      <c r="B401" s="203" t="s">
        <v>12</v>
      </c>
      <c r="C401" s="207" t="s">
        <v>11</v>
      </c>
      <c r="D401" s="207" t="s">
        <v>280</v>
      </c>
      <c r="E401" s="207" t="s">
        <v>281</v>
      </c>
      <c r="F401" s="653" t="s">
        <v>8</v>
      </c>
      <c r="G401" s="653"/>
      <c r="H401" s="650"/>
      <c r="I401" s="650"/>
      <c r="J401" s="650"/>
      <c r="K401" s="650"/>
      <c r="L401" s="650"/>
    </row>
    <row r="402" spans="1:12" x14ac:dyDescent="0.2">
      <c r="A402" s="652"/>
      <c r="B402" s="651" t="s">
        <v>599</v>
      </c>
      <c r="C402" s="654" t="s">
        <v>606</v>
      </c>
      <c r="D402" s="655">
        <v>43546</v>
      </c>
      <c r="E402" s="651" t="s">
        <v>607</v>
      </c>
      <c r="F402" s="651" t="s">
        <v>608</v>
      </c>
      <c r="G402" s="651"/>
      <c r="H402" s="649" t="s">
        <v>286</v>
      </c>
      <c r="I402" s="649"/>
      <c r="J402" s="209" t="s">
        <v>287</v>
      </c>
      <c r="K402" s="209" t="s">
        <v>287</v>
      </c>
      <c r="L402" s="210">
        <v>0</v>
      </c>
    </row>
    <row r="403" spans="1:12" x14ac:dyDescent="0.2">
      <c r="A403" s="652"/>
      <c r="B403" s="651"/>
      <c r="C403" s="654"/>
      <c r="D403" s="655"/>
      <c r="E403" s="651"/>
      <c r="F403" s="651"/>
      <c r="G403" s="651"/>
      <c r="H403" s="649" t="s">
        <v>242</v>
      </c>
      <c r="I403" s="649"/>
      <c r="J403" s="651" t="s">
        <v>287</v>
      </c>
      <c r="K403" s="651" t="s">
        <v>287</v>
      </c>
      <c r="L403" s="648">
        <v>0</v>
      </c>
    </row>
    <row r="404" spans="1:12" x14ac:dyDescent="0.2">
      <c r="A404" s="652"/>
      <c r="B404" s="651"/>
      <c r="C404" s="654"/>
      <c r="D404" s="655"/>
      <c r="E404" s="651"/>
      <c r="F404" s="651"/>
      <c r="G404" s="651"/>
      <c r="H404" s="649"/>
      <c r="I404" s="649"/>
      <c r="J404" s="651"/>
      <c r="K404" s="651"/>
      <c r="L404" s="648"/>
    </row>
    <row r="405" spans="1:12" ht="24" x14ac:dyDescent="0.2">
      <c r="A405" s="652"/>
      <c r="B405" s="203" t="s">
        <v>6</v>
      </c>
      <c r="C405" s="207" t="s">
        <v>5</v>
      </c>
      <c r="D405" s="207" t="s">
        <v>288</v>
      </c>
      <c r="E405" s="207" t="s">
        <v>289</v>
      </c>
      <c r="F405" s="650"/>
      <c r="G405" s="650"/>
      <c r="H405" s="649" t="s">
        <v>290</v>
      </c>
      <c r="I405" s="649"/>
      <c r="J405" s="651" t="s">
        <v>287</v>
      </c>
      <c r="K405" s="651" t="s">
        <v>16</v>
      </c>
      <c r="L405" s="648">
        <v>535</v>
      </c>
    </row>
    <row r="406" spans="1:12" ht="24" x14ac:dyDescent="0.2">
      <c r="A406" s="652"/>
      <c r="B406" s="209" t="s">
        <v>439</v>
      </c>
      <c r="C406" s="209" t="s">
        <v>608</v>
      </c>
      <c r="D406" s="211">
        <v>43549</v>
      </c>
      <c r="E406" s="209" t="s">
        <v>609</v>
      </c>
      <c r="F406" s="650"/>
      <c r="G406" s="650"/>
      <c r="H406" s="649"/>
      <c r="I406" s="649"/>
      <c r="J406" s="651"/>
      <c r="K406" s="651"/>
      <c r="L406" s="648"/>
    </row>
    <row r="407" spans="1:12" ht="24" x14ac:dyDescent="0.2">
      <c r="A407" s="652">
        <v>76</v>
      </c>
      <c r="B407" s="203" t="s">
        <v>12</v>
      </c>
      <c r="C407" s="207" t="s">
        <v>11</v>
      </c>
      <c r="D407" s="207" t="s">
        <v>280</v>
      </c>
      <c r="E407" s="207" t="s">
        <v>281</v>
      </c>
      <c r="F407" s="653" t="s">
        <v>8</v>
      </c>
      <c r="G407" s="653"/>
      <c r="H407" s="650"/>
      <c r="I407" s="650"/>
      <c r="J407" s="650"/>
      <c r="K407" s="650"/>
      <c r="L407" s="650"/>
    </row>
    <row r="408" spans="1:12" x14ac:dyDescent="0.2">
      <c r="A408" s="652"/>
      <c r="B408" s="651" t="s">
        <v>610</v>
      </c>
      <c r="C408" s="654" t="s">
        <v>611</v>
      </c>
      <c r="D408" s="655">
        <v>43392</v>
      </c>
      <c r="E408" s="651" t="s">
        <v>612</v>
      </c>
      <c r="F408" s="651" t="s">
        <v>613</v>
      </c>
      <c r="G408" s="651"/>
      <c r="H408" s="649" t="s">
        <v>286</v>
      </c>
      <c r="I408" s="649"/>
      <c r="J408" s="209" t="s">
        <v>287</v>
      </c>
      <c r="K408" s="209" t="s">
        <v>16</v>
      </c>
      <c r="L408" s="210">
        <v>37</v>
      </c>
    </row>
    <row r="409" spans="1:12" x14ac:dyDescent="0.2">
      <c r="A409" s="652"/>
      <c r="B409" s="651"/>
      <c r="C409" s="654"/>
      <c r="D409" s="655"/>
      <c r="E409" s="651"/>
      <c r="F409" s="651"/>
      <c r="G409" s="651"/>
      <c r="H409" s="649" t="s">
        <v>242</v>
      </c>
      <c r="I409" s="649"/>
      <c r="J409" s="209" t="s">
        <v>287</v>
      </c>
      <c r="K409" s="209" t="s">
        <v>16</v>
      </c>
      <c r="L409" s="210">
        <v>108</v>
      </c>
    </row>
    <row r="410" spans="1:12" ht="24" x14ac:dyDescent="0.2">
      <c r="A410" s="652"/>
      <c r="B410" s="203" t="s">
        <v>6</v>
      </c>
      <c r="C410" s="207" t="s">
        <v>5</v>
      </c>
      <c r="D410" s="207" t="s">
        <v>288</v>
      </c>
      <c r="E410" s="207" t="s">
        <v>289</v>
      </c>
      <c r="F410" s="650"/>
      <c r="G410" s="650"/>
      <c r="H410" s="649" t="s">
        <v>290</v>
      </c>
      <c r="I410" s="649"/>
      <c r="J410" s="651" t="s">
        <v>287</v>
      </c>
      <c r="K410" s="651" t="s">
        <v>16</v>
      </c>
      <c r="L410" s="648">
        <v>156</v>
      </c>
    </row>
    <row r="411" spans="1:12" ht="24" x14ac:dyDescent="0.2">
      <c r="A411" s="652"/>
      <c r="B411" s="209" t="s">
        <v>291</v>
      </c>
      <c r="C411" s="209" t="s">
        <v>613</v>
      </c>
      <c r="D411" s="211">
        <v>43392</v>
      </c>
      <c r="E411" s="209" t="s">
        <v>614</v>
      </c>
      <c r="F411" s="650"/>
      <c r="G411" s="650"/>
      <c r="H411" s="649"/>
      <c r="I411" s="649"/>
      <c r="J411" s="651"/>
      <c r="K411" s="651"/>
      <c r="L411" s="648"/>
    </row>
    <row r="412" spans="1:12" ht="24" x14ac:dyDescent="0.2">
      <c r="A412" s="652">
        <v>77</v>
      </c>
      <c r="B412" s="203" t="s">
        <v>12</v>
      </c>
      <c r="C412" s="207" t="s">
        <v>11</v>
      </c>
      <c r="D412" s="207" t="s">
        <v>280</v>
      </c>
      <c r="E412" s="207" t="s">
        <v>281</v>
      </c>
      <c r="F412" s="653" t="s">
        <v>8</v>
      </c>
      <c r="G412" s="653"/>
      <c r="H412" s="650"/>
      <c r="I412" s="650"/>
      <c r="J412" s="650"/>
      <c r="K412" s="650"/>
      <c r="L412" s="650"/>
    </row>
    <row r="413" spans="1:12" x14ac:dyDescent="0.2">
      <c r="A413" s="652"/>
      <c r="B413" s="651" t="s">
        <v>610</v>
      </c>
      <c r="C413" s="654" t="s">
        <v>615</v>
      </c>
      <c r="D413" s="655">
        <v>43531</v>
      </c>
      <c r="E413" s="651" t="s">
        <v>616</v>
      </c>
      <c r="F413" s="651" t="s">
        <v>617</v>
      </c>
      <c r="G413" s="651"/>
      <c r="H413" s="649" t="s">
        <v>286</v>
      </c>
      <c r="I413" s="649"/>
      <c r="J413" s="209" t="s">
        <v>287</v>
      </c>
      <c r="K413" s="209" t="s">
        <v>16</v>
      </c>
      <c r="L413" s="210">
        <v>341.94</v>
      </c>
    </row>
    <row r="414" spans="1:12" x14ac:dyDescent="0.2">
      <c r="A414" s="652"/>
      <c r="B414" s="651"/>
      <c r="C414" s="654"/>
      <c r="D414" s="655"/>
      <c r="E414" s="651"/>
      <c r="F414" s="651"/>
      <c r="G414" s="651"/>
      <c r="H414" s="649" t="s">
        <v>242</v>
      </c>
      <c r="I414" s="649"/>
      <c r="J414" s="209" t="s">
        <v>287</v>
      </c>
      <c r="K414" s="209" t="s">
        <v>16</v>
      </c>
      <c r="L414" s="210">
        <v>619.55999999999995</v>
      </c>
    </row>
    <row r="415" spans="1:12" ht="24" x14ac:dyDescent="0.2">
      <c r="A415" s="652"/>
      <c r="B415" s="203" t="s">
        <v>6</v>
      </c>
      <c r="C415" s="207" t="s">
        <v>5</v>
      </c>
      <c r="D415" s="207" t="s">
        <v>288</v>
      </c>
      <c r="E415" s="207" t="s">
        <v>289</v>
      </c>
      <c r="F415" s="650"/>
      <c r="G415" s="650"/>
      <c r="H415" s="649" t="s">
        <v>290</v>
      </c>
      <c r="I415" s="649"/>
      <c r="J415" s="651" t="s">
        <v>287</v>
      </c>
      <c r="K415" s="651" t="s">
        <v>287</v>
      </c>
      <c r="L415" s="648">
        <v>0</v>
      </c>
    </row>
    <row r="416" spans="1:12" ht="24" x14ac:dyDescent="0.2">
      <c r="A416" s="652"/>
      <c r="B416" s="209" t="s">
        <v>291</v>
      </c>
      <c r="C416" s="209" t="s">
        <v>617</v>
      </c>
      <c r="D416" s="211">
        <v>43533</v>
      </c>
      <c r="E416" s="209" t="s">
        <v>341</v>
      </c>
      <c r="F416" s="650"/>
      <c r="G416" s="650"/>
      <c r="H416" s="649"/>
      <c r="I416" s="649"/>
      <c r="J416" s="651"/>
      <c r="K416" s="651"/>
      <c r="L416" s="648"/>
    </row>
    <row r="417" spans="1:12" ht="24" x14ac:dyDescent="0.2">
      <c r="A417" s="652">
        <v>78</v>
      </c>
      <c r="B417" s="203" t="s">
        <v>12</v>
      </c>
      <c r="C417" s="207" t="s">
        <v>11</v>
      </c>
      <c r="D417" s="207" t="s">
        <v>280</v>
      </c>
      <c r="E417" s="207" t="s">
        <v>281</v>
      </c>
      <c r="F417" s="653" t="s">
        <v>8</v>
      </c>
      <c r="G417" s="653"/>
      <c r="H417" s="650"/>
      <c r="I417" s="650"/>
      <c r="J417" s="650"/>
      <c r="K417" s="650"/>
      <c r="L417" s="650"/>
    </row>
    <row r="418" spans="1:12" x14ac:dyDescent="0.2">
      <c r="A418" s="652"/>
      <c r="B418" s="651" t="s">
        <v>618</v>
      </c>
      <c r="C418" s="654" t="s">
        <v>619</v>
      </c>
      <c r="D418" s="655">
        <v>43390</v>
      </c>
      <c r="E418" s="651" t="s">
        <v>620</v>
      </c>
      <c r="F418" s="651" t="s">
        <v>621</v>
      </c>
      <c r="G418" s="651"/>
      <c r="H418" s="649" t="s">
        <v>286</v>
      </c>
      <c r="I418" s="649"/>
      <c r="J418" s="209" t="s">
        <v>287</v>
      </c>
      <c r="K418" s="209" t="s">
        <v>16</v>
      </c>
      <c r="L418" s="210">
        <v>351.35</v>
      </c>
    </row>
    <row r="419" spans="1:12" x14ac:dyDescent="0.2">
      <c r="A419" s="652"/>
      <c r="B419" s="651"/>
      <c r="C419" s="654"/>
      <c r="D419" s="655"/>
      <c r="E419" s="651"/>
      <c r="F419" s="651"/>
      <c r="G419" s="651"/>
      <c r="H419" s="649" t="s">
        <v>242</v>
      </c>
      <c r="I419" s="649"/>
      <c r="J419" s="209" t="s">
        <v>287</v>
      </c>
      <c r="K419" s="209" t="s">
        <v>16</v>
      </c>
      <c r="L419" s="210">
        <v>396.9</v>
      </c>
    </row>
    <row r="420" spans="1:12" ht="24" x14ac:dyDescent="0.2">
      <c r="A420" s="652"/>
      <c r="B420" s="203" t="s">
        <v>6</v>
      </c>
      <c r="C420" s="207" t="s">
        <v>5</v>
      </c>
      <c r="D420" s="207" t="s">
        <v>288</v>
      </c>
      <c r="E420" s="207" t="s">
        <v>289</v>
      </c>
      <c r="F420" s="650"/>
      <c r="G420" s="650"/>
      <c r="H420" s="649" t="s">
        <v>290</v>
      </c>
      <c r="I420" s="649"/>
      <c r="J420" s="651" t="s">
        <v>287</v>
      </c>
      <c r="K420" s="651" t="s">
        <v>287</v>
      </c>
      <c r="L420" s="648">
        <v>0</v>
      </c>
    </row>
    <row r="421" spans="1:12" ht="24" x14ac:dyDescent="0.2">
      <c r="A421" s="652"/>
      <c r="B421" s="209" t="s">
        <v>291</v>
      </c>
      <c r="C421" s="209" t="s">
        <v>621</v>
      </c>
      <c r="D421" s="211">
        <v>43392</v>
      </c>
      <c r="E421" s="209" t="s">
        <v>622</v>
      </c>
      <c r="F421" s="650"/>
      <c r="G421" s="650"/>
      <c r="H421" s="649"/>
      <c r="I421" s="649"/>
      <c r="J421" s="651"/>
      <c r="K421" s="651"/>
      <c r="L421" s="648"/>
    </row>
    <row r="422" spans="1:12" ht="24" x14ac:dyDescent="0.2">
      <c r="A422" s="652">
        <v>79</v>
      </c>
      <c r="B422" s="203" t="s">
        <v>12</v>
      </c>
      <c r="C422" s="207" t="s">
        <v>11</v>
      </c>
      <c r="D422" s="207" t="s">
        <v>280</v>
      </c>
      <c r="E422" s="207" t="s">
        <v>281</v>
      </c>
      <c r="F422" s="653" t="s">
        <v>8</v>
      </c>
      <c r="G422" s="653"/>
      <c r="H422" s="650"/>
      <c r="I422" s="650"/>
      <c r="J422" s="650"/>
      <c r="K422" s="650"/>
      <c r="L422" s="650"/>
    </row>
    <row r="423" spans="1:12" x14ac:dyDescent="0.2">
      <c r="A423" s="652"/>
      <c r="B423" s="651" t="s">
        <v>618</v>
      </c>
      <c r="C423" s="651" t="s">
        <v>623</v>
      </c>
      <c r="D423" s="655">
        <v>43537</v>
      </c>
      <c r="E423" s="651" t="s">
        <v>624</v>
      </c>
      <c r="F423" s="651" t="s">
        <v>625</v>
      </c>
      <c r="G423" s="651"/>
      <c r="H423" s="649" t="s">
        <v>286</v>
      </c>
      <c r="I423" s="649"/>
      <c r="J423" s="209" t="s">
        <v>287</v>
      </c>
      <c r="K423" s="209" t="s">
        <v>16</v>
      </c>
      <c r="L423" s="210">
        <v>308.47000000000003</v>
      </c>
    </row>
    <row r="424" spans="1:12" x14ac:dyDescent="0.2">
      <c r="A424" s="652"/>
      <c r="B424" s="651"/>
      <c r="C424" s="651"/>
      <c r="D424" s="655"/>
      <c r="E424" s="651"/>
      <c r="F424" s="651"/>
      <c r="G424" s="651"/>
      <c r="H424" s="649" t="s">
        <v>242</v>
      </c>
      <c r="I424" s="649"/>
      <c r="J424" s="209" t="s">
        <v>287</v>
      </c>
      <c r="K424" s="209" t="s">
        <v>16</v>
      </c>
      <c r="L424" s="210">
        <v>740.12</v>
      </c>
    </row>
    <row r="425" spans="1:12" ht="24" x14ac:dyDescent="0.2">
      <c r="A425" s="652"/>
      <c r="B425" s="203" t="s">
        <v>6</v>
      </c>
      <c r="C425" s="207" t="s">
        <v>5</v>
      </c>
      <c r="D425" s="207" t="s">
        <v>288</v>
      </c>
      <c r="E425" s="207" t="s">
        <v>289</v>
      </c>
      <c r="F425" s="650"/>
      <c r="G425" s="650"/>
      <c r="H425" s="649" t="s">
        <v>290</v>
      </c>
      <c r="I425" s="649"/>
      <c r="J425" s="651" t="s">
        <v>287</v>
      </c>
      <c r="K425" s="651" t="s">
        <v>287</v>
      </c>
      <c r="L425" s="648">
        <v>0</v>
      </c>
    </row>
    <row r="426" spans="1:12" ht="24" x14ac:dyDescent="0.2">
      <c r="A426" s="652"/>
      <c r="B426" s="209" t="s">
        <v>291</v>
      </c>
      <c r="C426" s="209" t="s">
        <v>625</v>
      </c>
      <c r="D426" s="211">
        <v>43539</v>
      </c>
      <c r="E426" s="209" t="s">
        <v>533</v>
      </c>
      <c r="F426" s="650"/>
      <c r="G426" s="650"/>
      <c r="H426" s="649"/>
      <c r="I426" s="649"/>
      <c r="J426" s="651"/>
      <c r="K426" s="651"/>
      <c r="L426" s="648"/>
    </row>
    <row r="427" spans="1:12" ht="24" x14ac:dyDescent="0.2">
      <c r="A427" s="652">
        <v>80</v>
      </c>
      <c r="B427" s="203" t="s">
        <v>12</v>
      </c>
      <c r="C427" s="207" t="s">
        <v>11</v>
      </c>
      <c r="D427" s="207" t="s">
        <v>280</v>
      </c>
      <c r="E427" s="207" t="s">
        <v>281</v>
      </c>
      <c r="F427" s="653" t="s">
        <v>8</v>
      </c>
      <c r="G427" s="653"/>
      <c r="H427" s="650"/>
      <c r="I427" s="650"/>
      <c r="J427" s="650"/>
      <c r="K427" s="650"/>
      <c r="L427" s="650"/>
    </row>
    <row r="428" spans="1:12" x14ac:dyDescent="0.2">
      <c r="A428" s="652"/>
      <c r="B428" s="651" t="s">
        <v>626</v>
      </c>
      <c r="C428" s="654" t="s">
        <v>627</v>
      </c>
      <c r="D428" s="655">
        <v>43434</v>
      </c>
      <c r="E428" s="651" t="s">
        <v>628</v>
      </c>
      <c r="F428" s="651" t="s">
        <v>629</v>
      </c>
      <c r="G428" s="651"/>
      <c r="H428" s="649" t="s">
        <v>286</v>
      </c>
      <c r="I428" s="649"/>
      <c r="J428" s="209" t="s">
        <v>287</v>
      </c>
      <c r="K428" s="209" t="s">
        <v>16</v>
      </c>
      <c r="L428" s="210">
        <v>549.16</v>
      </c>
    </row>
    <row r="429" spans="1:12" x14ac:dyDescent="0.2">
      <c r="A429" s="652"/>
      <c r="B429" s="651"/>
      <c r="C429" s="654"/>
      <c r="D429" s="655"/>
      <c r="E429" s="651"/>
      <c r="F429" s="651"/>
      <c r="G429" s="651"/>
      <c r="H429" s="649" t="s">
        <v>242</v>
      </c>
      <c r="I429" s="649"/>
      <c r="J429" s="651" t="s">
        <v>287</v>
      </c>
      <c r="K429" s="651" t="s">
        <v>16</v>
      </c>
      <c r="L429" s="648">
        <v>470.13</v>
      </c>
    </row>
    <row r="430" spans="1:12" x14ac:dyDescent="0.2">
      <c r="A430" s="652"/>
      <c r="B430" s="651"/>
      <c r="C430" s="654"/>
      <c r="D430" s="655"/>
      <c r="E430" s="651"/>
      <c r="F430" s="651"/>
      <c r="G430" s="651"/>
      <c r="H430" s="649"/>
      <c r="I430" s="649"/>
      <c r="J430" s="651"/>
      <c r="K430" s="651"/>
      <c r="L430" s="648"/>
    </row>
    <row r="431" spans="1:12" x14ac:dyDescent="0.2">
      <c r="A431" s="652"/>
      <c r="B431" s="651"/>
      <c r="C431" s="654"/>
      <c r="D431" s="655"/>
      <c r="E431" s="651"/>
      <c r="F431" s="651"/>
      <c r="G431" s="651"/>
      <c r="H431" s="649"/>
      <c r="I431" s="649"/>
      <c r="J431" s="651"/>
      <c r="K431" s="651"/>
      <c r="L431" s="648"/>
    </row>
    <row r="432" spans="1:12" ht="24" x14ac:dyDescent="0.2">
      <c r="A432" s="652"/>
      <c r="B432" s="203" t="s">
        <v>6</v>
      </c>
      <c r="C432" s="207" t="s">
        <v>5</v>
      </c>
      <c r="D432" s="207" t="s">
        <v>288</v>
      </c>
      <c r="E432" s="207" t="s">
        <v>289</v>
      </c>
      <c r="F432" s="650"/>
      <c r="G432" s="650"/>
      <c r="H432" s="649" t="s">
        <v>290</v>
      </c>
      <c r="I432" s="649"/>
      <c r="J432" s="651" t="s">
        <v>287</v>
      </c>
      <c r="K432" s="651" t="s">
        <v>287</v>
      </c>
      <c r="L432" s="648">
        <v>0</v>
      </c>
    </row>
    <row r="433" spans="1:12" ht="24" x14ac:dyDescent="0.2">
      <c r="A433" s="652"/>
      <c r="B433" s="209" t="s">
        <v>317</v>
      </c>
      <c r="C433" s="209" t="s">
        <v>629</v>
      </c>
      <c r="D433" s="211">
        <v>43436</v>
      </c>
      <c r="E433" s="209" t="s">
        <v>630</v>
      </c>
      <c r="F433" s="650"/>
      <c r="G433" s="650"/>
      <c r="H433" s="649"/>
      <c r="I433" s="649"/>
      <c r="J433" s="651"/>
      <c r="K433" s="651"/>
      <c r="L433" s="648"/>
    </row>
    <row r="434" spans="1:12" ht="24" x14ac:dyDescent="0.2">
      <c r="A434" s="652">
        <v>81</v>
      </c>
      <c r="B434" s="203" t="s">
        <v>12</v>
      </c>
      <c r="C434" s="207" t="s">
        <v>11</v>
      </c>
      <c r="D434" s="207" t="s">
        <v>280</v>
      </c>
      <c r="E434" s="207" t="s">
        <v>281</v>
      </c>
      <c r="F434" s="653" t="s">
        <v>8</v>
      </c>
      <c r="G434" s="653"/>
      <c r="H434" s="650"/>
      <c r="I434" s="650"/>
      <c r="J434" s="650"/>
      <c r="K434" s="650"/>
      <c r="L434" s="650"/>
    </row>
    <row r="435" spans="1:12" x14ac:dyDescent="0.2">
      <c r="A435" s="652"/>
      <c r="B435" s="651" t="s">
        <v>631</v>
      </c>
      <c r="C435" s="654" t="s">
        <v>632</v>
      </c>
      <c r="D435" s="655">
        <v>43516</v>
      </c>
      <c r="E435" s="651" t="s">
        <v>633</v>
      </c>
      <c r="F435" s="651" t="s">
        <v>634</v>
      </c>
      <c r="G435" s="651"/>
      <c r="H435" s="649" t="s">
        <v>286</v>
      </c>
      <c r="I435" s="649"/>
      <c r="J435" s="209" t="s">
        <v>287</v>
      </c>
      <c r="K435" s="209" t="s">
        <v>16</v>
      </c>
      <c r="L435" s="210">
        <v>188.44</v>
      </c>
    </row>
    <row r="436" spans="1:12" x14ac:dyDescent="0.2">
      <c r="A436" s="652"/>
      <c r="B436" s="651"/>
      <c r="C436" s="654"/>
      <c r="D436" s="655"/>
      <c r="E436" s="651"/>
      <c r="F436" s="651"/>
      <c r="G436" s="651"/>
      <c r="H436" s="649" t="s">
        <v>242</v>
      </c>
      <c r="I436" s="649"/>
      <c r="J436" s="209" t="s">
        <v>287</v>
      </c>
      <c r="K436" s="209" t="s">
        <v>16</v>
      </c>
      <c r="L436" s="210">
        <v>372.6</v>
      </c>
    </row>
    <row r="437" spans="1:12" ht="24" x14ac:dyDescent="0.2">
      <c r="A437" s="652"/>
      <c r="B437" s="203" t="s">
        <v>6</v>
      </c>
      <c r="C437" s="207" t="s">
        <v>5</v>
      </c>
      <c r="D437" s="207" t="s">
        <v>288</v>
      </c>
      <c r="E437" s="207" t="s">
        <v>289</v>
      </c>
      <c r="F437" s="650"/>
      <c r="G437" s="650"/>
      <c r="H437" s="649" t="s">
        <v>290</v>
      </c>
      <c r="I437" s="649"/>
      <c r="J437" s="651" t="s">
        <v>287</v>
      </c>
      <c r="K437" s="651" t="s">
        <v>16</v>
      </c>
      <c r="L437" s="648">
        <v>40</v>
      </c>
    </row>
    <row r="438" spans="1:12" ht="24" x14ac:dyDescent="0.2">
      <c r="A438" s="652"/>
      <c r="B438" s="209" t="s">
        <v>635</v>
      </c>
      <c r="C438" s="209" t="s">
        <v>634</v>
      </c>
      <c r="D438" s="211">
        <v>43517</v>
      </c>
      <c r="E438" s="209" t="s">
        <v>636</v>
      </c>
      <c r="F438" s="650"/>
      <c r="G438" s="650"/>
      <c r="H438" s="649"/>
      <c r="I438" s="649"/>
      <c r="J438" s="651"/>
      <c r="K438" s="651"/>
      <c r="L438" s="648"/>
    </row>
    <row r="439" spans="1:12" ht="24" x14ac:dyDescent="0.2">
      <c r="A439" s="652">
        <v>82</v>
      </c>
      <c r="B439" s="203" t="s">
        <v>12</v>
      </c>
      <c r="C439" s="207" t="s">
        <v>11</v>
      </c>
      <c r="D439" s="207" t="s">
        <v>280</v>
      </c>
      <c r="E439" s="207" t="s">
        <v>281</v>
      </c>
      <c r="F439" s="653" t="s">
        <v>8</v>
      </c>
      <c r="G439" s="653"/>
      <c r="H439" s="650"/>
      <c r="I439" s="650"/>
      <c r="J439" s="650"/>
      <c r="K439" s="650"/>
      <c r="L439" s="650"/>
    </row>
    <row r="440" spans="1:12" x14ac:dyDescent="0.2">
      <c r="A440" s="652"/>
      <c r="B440" s="651" t="s">
        <v>631</v>
      </c>
      <c r="C440" s="651" t="s">
        <v>637</v>
      </c>
      <c r="D440" s="655">
        <v>43546</v>
      </c>
      <c r="E440" s="651" t="s">
        <v>295</v>
      </c>
      <c r="F440" s="651" t="s">
        <v>296</v>
      </c>
      <c r="G440" s="651"/>
      <c r="H440" s="649" t="s">
        <v>286</v>
      </c>
      <c r="I440" s="649"/>
      <c r="J440" s="209" t="s">
        <v>287</v>
      </c>
      <c r="K440" s="209" t="s">
        <v>287</v>
      </c>
      <c r="L440" s="210">
        <v>0</v>
      </c>
    </row>
    <row r="441" spans="1:12" x14ac:dyDescent="0.2">
      <c r="A441" s="652"/>
      <c r="B441" s="651"/>
      <c r="C441" s="651"/>
      <c r="D441" s="655"/>
      <c r="E441" s="651"/>
      <c r="F441" s="651"/>
      <c r="G441" s="651"/>
      <c r="H441" s="649" t="s">
        <v>242</v>
      </c>
      <c r="I441" s="649"/>
      <c r="J441" s="209" t="s">
        <v>287</v>
      </c>
      <c r="K441" s="209" t="s">
        <v>287</v>
      </c>
      <c r="L441" s="210">
        <v>0</v>
      </c>
    </row>
    <row r="442" spans="1:12" ht="24" x14ac:dyDescent="0.2">
      <c r="A442" s="652"/>
      <c r="B442" s="203" t="s">
        <v>6</v>
      </c>
      <c r="C442" s="207" t="s">
        <v>5</v>
      </c>
      <c r="D442" s="207" t="s">
        <v>288</v>
      </c>
      <c r="E442" s="207" t="s">
        <v>289</v>
      </c>
      <c r="F442" s="650"/>
      <c r="G442" s="650"/>
      <c r="H442" s="649" t="s">
        <v>290</v>
      </c>
      <c r="I442" s="649"/>
      <c r="J442" s="651" t="s">
        <v>287</v>
      </c>
      <c r="K442" s="651" t="s">
        <v>16</v>
      </c>
      <c r="L442" s="648">
        <v>669</v>
      </c>
    </row>
    <row r="443" spans="1:12" ht="24" x14ac:dyDescent="0.2">
      <c r="A443" s="652"/>
      <c r="B443" s="209" t="s">
        <v>635</v>
      </c>
      <c r="C443" s="209" t="s">
        <v>296</v>
      </c>
      <c r="D443" s="211">
        <v>43550</v>
      </c>
      <c r="E443" s="209" t="s">
        <v>297</v>
      </c>
      <c r="F443" s="650"/>
      <c r="G443" s="650"/>
      <c r="H443" s="649"/>
      <c r="I443" s="649"/>
      <c r="J443" s="651"/>
      <c r="K443" s="651"/>
      <c r="L443" s="648"/>
    </row>
    <row r="444" spans="1:12" ht="24" x14ac:dyDescent="0.2">
      <c r="A444" s="652">
        <v>83</v>
      </c>
      <c r="B444" s="203" t="s">
        <v>12</v>
      </c>
      <c r="C444" s="207" t="s">
        <v>11</v>
      </c>
      <c r="D444" s="207" t="s">
        <v>280</v>
      </c>
      <c r="E444" s="207" t="s">
        <v>281</v>
      </c>
      <c r="F444" s="653" t="s">
        <v>8</v>
      </c>
      <c r="G444" s="653"/>
      <c r="H444" s="650"/>
      <c r="I444" s="650"/>
      <c r="J444" s="650"/>
      <c r="K444" s="650"/>
      <c r="L444" s="650"/>
    </row>
    <row r="445" spans="1:12" x14ac:dyDescent="0.2">
      <c r="A445" s="652"/>
      <c r="B445" s="651" t="s">
        <v>638</v>
      </c>
      <c r="C445" s="654" t="s">
        <v>639</v>
      </c>
      <c r="D445" s="655">
        <v>43404</v>
      </c>
      <c r="E445" s="651" t="s">
        <v>449</v>
      </c>
      <c r="F445" s="651" t="s">
        <v>640</v>
      </c>
      <c r="G445" s="651"/>
      <c r="H445" s="649" t="s">
        <v>286</v>
      </c>
      <c r="I445" s="649"/>
      <c r="J445" s="209" t="s">
        <v>287</v>
      </c>
      <c r="K445" s="209" t="s">
        <v>16</v>
      </c>
      <c r="L445" s="210">
        <v>758.03</v>
      </c>
    </row>
    <row r="446" spans="1:12" x14ac:dyDescent="0.2">
      <c r="A446" s="652"/>
      <c r="B446" s="651"/>
      <c r="C446" s="654"/>
      <c r="D446" s="655"/>
      <c r="E446" s="651"/>
      <c r="F446" s="651"/>
      <c r="G446" s="651"/>
      <c r="H446" s="649" t="s">
        <v>242</v>
      </c>
      <c r="I446" s="649"/>
      <c r="J446" s="209" t="s">
        <v>287</v>
      </c>
      <c r="K446" s="209" t="s">
        <v>16</v>
      </c>
      <c r="L446" s="210">
        <v>436.5</v>
      </c>
    </row>
    <row r="447" spans="1:12" ht="24" x14ac:dyDescent="0.2">
      <c r="A447" s="652"/>
      <c r="B447" s="203" t="s">
        <v>6</v>
      </c>
      <c r="C447" s="207" t="s">
        <v>5</v>
      </c>
      <c r="D447" s="207" t="s">
        <v>288</v>
      </c>
      <c r="E447" s="207" t="s">
        <v>289</v>
      </c>
      <c r="F447" s="650"/>
      <c r="G447" s="650"/>
      <c r="H447" s="649" t="s">
        <v>290</v>
      </c>
      <c r="I447" s="649"/>
      <c r="J447" s="651" t="s">
        <v>287</v>
      </c>
      <c r="K447" s="651" t="s">
        <v>16</v>
      </c>
      <c r="L447" s="648">
        <v>505</v>
      </c>
    </row>
    <row r="448" spans="1:12" ht="24" x14ac:dyDescent="0.2">
      <c r="A448" s="652"/>
      <c r="B448" s="209" t="s">
        <v>460</v>
      </c>
      <c r="C448" s="209" t="s">
        <v>640</v>
      </c>
      <c r="D448" s="211">
        <v>43407</v>
      </c>
      <c r="E448" s="209" t="s">
        <v>641</v>
      </c>
      <c r="F448" s="650"/>
      <c r="G448" s="650"/>
      <c r="H448" s="649"/>
      <c r="I448" s="649"/>
      <c r="J448" s="651"/>
      <c r="K448" s="651"/>
      <c r="L448" s="648"/>
    </row>
    <row r="449" spans="1:12" ht="24" x14ac:dyDescent="0.2">
      <c r="A449" s="652">
        <v>84</v>
      </c>
      <c r="B449" s="203" t="s">
        <v>12</v>
      </c>
      <c r="C449" s="207" t="s">
        <v>11</v>
      </c>
      <c r="D449" s="207" t="s">
        <v>280</v>
      </c>
      <c r="E449" s="207" t="s">
        <v>281</v>
      </c>
      <c r="F449" s="653" t="s">
        <v>8</v>
      </c>
      <c r="G449" s="653"/>
      <c r="H449" s="650"/>
      <c r="I449" s="650"/>
      <c r="J449" s="650"/>
      <c r="K449" s="650"/>
      <c r="L449" s="650"/>
    </row>
    <row r="450" spans="1:12" x14ac:dyDescent="0.2">
      <c r="A450" s="652"/>
      <c r="B450" s="651" t="s">
        <v>642</v>
      </c>
      <c r="C450" s="654" t="s">
        <v>643</v>
      </c>
      <c r="D450" s="655">
        <v>43536</v>
      </c>
      <c r="E450" s="651" t="s">
        <v>644</v>
      </c>
      <c r="F450" s="651" t="s">
        <v>645</v>
      </c>
      <c r="G450" s="651"/>
      <c r="H450" s="649" t="s">
        <v>286</v>
      </c>
      <c r="I450" s="649"/>
      <c r="J450" s="209" t="s">
        <v>287</v>
      </c>
      <c r="K450" s="209" t="s">
        <v>16</v>
      </c>
      <c r="L450" s="210">
        <v>423</v>
      </c>
    </row>
    <row r="451" spans="1:12" x14ac:dyDescent="0.2">
      <c r="A451" s="652"/>
      <c r="B451" s="651"/>
      <c r="C451" s="654"/>
      <c r="D451" s="655"/>
      <c r="E451" s="651"/>
      <c r="F451" s="651"/>
      <c r="G451" s="651"/>
      <c r="H451" s="649" t="s">
        <v>242</v>
      </c>
      <c r="I451" s="649"/>
      <c r="J451" s="209" t="s">
        <v>287</v>
      </c>
      <c r="K451" s="209" t="s">
        <v>16</v>
      </c>
      <c r="L451" s="210">
        <v>346.6</v>
      </c>
    </row>
    <row r="452" spans="1:12" ht="24" x14ac:dyDescent="0.2">
      <c r="A452" s="652"/>
      <c r="B452" s="203" t="s">
        <v>6</v>
      </c>
      <c r="C452" s="207" t="s">
        <v>5</v>
      </c>
      <c r="D452" s="207" t="s">
        <v>288</v>
      </c>
      <c r="E452" s="207" t="s">
        <v>289</v>
      </c>
      <c r="F452" s="650"/>
      <c r="G452" s="650"/>
      <c r="H452" s="649" t="s">
        <v>290</v>
      </c>
      <c r="I452" s="649"/>
      <c r="J452" s="651" t="s">
        <v>287</v>
      </c>
      <c r="K452" s="651" t="s">
        <v>287</v>
      </c>
      <c r="L452" s="648">
        <v>0</v>
      </c>
    </row>
    <row r="453" spans="1:12" ht="24" x14ac:dyDescent="0.2">
      <c r="A453" s="652"/>
      <c r="B453" s="209" t="s">
        <v>646</v>
      </c>
      <c r="C453" s="209" t="s">
        <v>645</v>
      </c>
      <c r="D453" s="211">
        <v>43538</v>
      </c>
      <c r="E453" s="209" t="s">
        <v>647</v>
      </c>
      <c r="F453" s="650"/>
      <c r="G453" s="650"/>
      <c r="H453" s="649"/>
      <c r="I453" s="649"/>
      <c r="J453" s="651"/>
      <c r="K453" s="651"/>
      <c r="L453" s="648"/>
    </row>
    <row r="454" spans="1:12" ht="24" x14ac:dyDescent="0.2">
      <c r="A454" s="652">
        <v>85</v>
      </c>
      <c r="B454" s="203" t="s">
        <v>12</v>
      </c>
      <c r="C454" s="207" t="s">
        <v>11</v>
      </c>
      <c r="D454" s="207" t="s">
        <v>280</v>
      </c>
      <c r="E454" s="207" t="s">
        <v>281</v>
      </c>
      <c r="F454" s="653" t="s">
        <v>8</v>
      </c>
      <c r="G454" s="653"/>
      <c r="H454" s="650"/>
      <c r="I454" s="650"/>
      <c r="J454" s="650"/>
      <c r="K454" s="650"/>
      <c r="L454" s="650"/>
    </row>
    <row r="455" spans="1:12" x14ac:dyDescent="0.2">
      <c r="A455" s="652"/>
      <c r="B455" s="651" t="s">
        <v>648</v>
      </c>
      <c r="C455" s="654" t="s">
        <v>649</v>
      </c>
      <c r="D455" s="655">
        <v>43488</v>
      </c>
      <c r="E455" s="651" t="s">
        <v>650</v>
      </c>
      <c r="F455" s="651" t="s">
        <v>651</v>
      </c>
      <c r="G455" s="651"/>
      <c r="H455" s="649" t="s">
        <v>286</v>
      </c>
      <c r="I455" s="649"/>
      <c r="J455" s="209" t="s">
        <v>287</v>
      </c>
      <c r="K455" s="209" t="s">
        <v>16</v>
      </c>
      <c r="L455" s="210">
        <v>239</v>
      </c>
    </row>
    <row r="456" spans="1:12" x14ac:dyDescent="0.2">
      <c r="A456" s="652"/>
      <c r="B456" s="651"/>
      <c r="C456" s="654"/>
      <c r="D456" s="655"/>
      <c r="E456" s="651"/>
      <c r="F456" s="651"/>
      <c r="G456" s="651"/>
      <c r="H456" s="649" t="s">
        <v>242</v>
      </c>
      <c r="I456" s="649"/>
      <c r="J456" s="209" t="s">
        <v>287</v>
      </c>
      <c r="K456" s="209" t="s">
        <v>16</v>
      </c>
      <c r="L456" s="210">
        <v>211.96</v>
      </c>
    </row>
    <row r="457" spans="1:12" ht="24" x14ac:dyDescent="0.2">
      <c r="A457" s="652"/>
      <c r="B457" s="203" t="s">
        <v>6</v>
      </c>
      <c r="C457" s="207" t="s">
        <v>5</v>
      </c>
      <c r="D457" s="207" t="s">
        <v>288</v>
      </c>
      <c r="E457" s="207" t="s">
        <v>289</v>
      </c>
      <c r="F457" s="650"/>
      <c r="G457" s="650"/>
      <c r="H457" s="649" t="s">
        <v>290</v>
      </c>
      <c r="I457" s="649"/>
      <c r="J457" s="651" t="s">
        <v>287</v>
      </c>
      <c r="K457" s="651" t="s">
        <v>16</v>
      </c>
      <c r="L457" s="648">
        <v>79</v>
      </c>
    </row>
    <row r="458" spans="1:12" ht="24" x14ac:dyDescent="0.2">
      <c r="A458" s="652"/>
      <c r="B458" s="209" t="s">
        <v>439</v>
      </c>
      <c r="C458" s="209" t="s">
        <v>651</v>
      </c>
      <c r="D458" s="211">
        <v>43489</v>
      </c>
      <c r="E458" s="209" t="s">
        <v>652</v>
      </c>
      <c r="F458" s="650"/>
      <c r="G458" s="650"/>
      <c r="H458" s="649"/>
      <c r="I458" s="649"/>
      <c r="J458" s="651"/>
      <c r="K458" s="651"/>
      <c r="L458" s="648"/>
    </row>
    <row r="459" spans="1:12" ht="24" x14ac:dyDescent="0.2">
      <c r="A459" s="652">
        <v>86</v>
      </c>
      <c r="B459" s="203" t="s">
        <v>12</v>
      </c>
      <c r="C459" s="207" t="s">
        <v>11</v>
      </c>
      <c r="D459" s="207" t="s">
        <v>280</v>
      </c>
      <c r="E459" s="207" t="s">
        <v>281</v>
      </c>
      <c r="F459" s="653" t="s">
        <v>8</v>
      </c>
      <c r="G459" s="653"/>
      <c r="H459" s="650"/>
      <c r="I459" s="650"/>
      <c r="J459" s="650"/>
      <c r="K459" s="650"/>
      <c r="L459" s="650"/>
    </row>
    <row r="460" spans="1:12" x14ac:dyDescent="0.2">
      <c r="A460" s="652"/>
      <c r="B460" s="651" t="s">
        <v>653</v>
      </c>
      <c r="C460" s="654" t="s">
        <v>654</v>
      </c>
      <c r="D460" s="655">
        <v>43416</v>
      </c>
      <c r="E460" s="651" t="s">
        <v>373</v>
      </c>
      <c r="F460" s="651" t="s">
        <v>655</v>
      </c>
      <c r="G460" s="651"/>
      <c r="H460" s="649" t="s">
        <v>286</v>
      </c>
      <c r="I460" s="649"/>
      <c r="J460" s="209" t="s">
        <v>287</v>
      </c>
      <c r="K460" s="209" t="s">
        <v>16</v>
      </c>
      <c r="L460" s="210">
        <v>639.38</v>
      </c>
    </row>
    <row r="461" spans="1:12" x14ac:dyDescent="0.2">
      <c r="A461" s="652"/>
      <c r="B461" s="651"/>
      <c r="C461" s="654"/>
      <c r="D461" s="655"/>
      <c r="E461" s="651"/>
      <c r="F461" s="651"/>
      <c r="G461" s="651"/>
      <c r="H461" s="649" t="s">
        <v>242</v>
      </c>
      <c r="I461" s="649"/>
      <c r="J461" s="209" t="s">
        <v>287</v>
      </c>
      <c r="K461" s="209" t="s">
        <v>16</v>
      </c>
      <c r="L461" s="210">
        <v>76</v>
      </c>
    </row>
    <row r="462" spans="1:12" ht="24" x14ac:dyDescent="0.2">
      <c r="A462" s="652"/>
      <c r="B462" s="203" t="s">
        <v>6</v>
      </c>
      <c r="C462" s="207" t="s">
        <v>5</v>
      </c>
      <c r="D462" s="207" t="s">
        <v>288</v>
      </c>
      <c r="E462" s="207" t="s">
        <v>289</v>
      </c>
      <c r="F462" s="650"/>
      <c r="G462" s="650"/>
      <c r="H462" s="649" t="s">
        <v>290</v>
      </c>
      <c r="I462" s="649"/>
      <c r="J462" s="651" t="s">
        <v>287</v>
      </c>
      <c r="K462" s="651" t="s">
        <v>16</v>
      </c>
      <c r="L462" s="648">
        <v>600</v>
      </c>
    </row>
    <row r="463" spans="1:12" ht="24" x14ac:dyDescent="0.2">
      <c r="A463" s="652"/>
      <c r="B463" s="209" t="s">
        <v>511</v>
      </c>
      <c r="C463" s="209" t="s">
        <v>655</v>
      </c>
      <c r="D463" s="211">
        <v>43418</v>
      </c>
      <c r="E463" s="209" t="s">
        <v>656</v>
      </c>
      <c r="F463" s="650"/>
      <c r="G463" s="650"/>
      <c r="H463" s="649"/>
      <c r="I463" s="649"/>
      <c r="J463" s="651"/>
      <c r="K463" s="651"/>
      <c r="L463" s="648"/>
    </row>
    <row r="464" spans="1:12" ht="24" x14ac:dyDescent="0.2">
      <c r="A464" s="652">
        <v>87</v>
      </c>
      <c r="B464" s="203" t="s">
        <v>12</v>
      </c>
      <c r="C464" s="207" t="s">
        <v>11</v>
      </c>
      <c r="D464" s="207" t="s">
        <v>280</v>
      </c>
      <c r="E464" s="207" t="s">
        <v>281</v>
      </c>
      <c r="F464" s="653" t="s">
        <v>8</v>
      </c>
      <c r="G464" s="653"/>
      <c r="H464" s="650"/>
      <c r="I464" s="650"/>
      <c r="J464" s="650"/>
      <c r="K464" s="650"/>
      <c r="L464" s="650"/>
    </row>
    <row r="465" spans="1:12" x14ac:dyDescent="0.2">
      <c r="A465" s="652"/>
      <c r="B465" s="651" t="s">
        <v>657</v>
      </c>
      <c r="C465" s="654" t="s">
        <v>658</v>
      </c>
      <c r="D465" s="655">
        <v>43393</v>
      </c>
      <c r="E465" s="651" t="s">
        <v>659</v>
      </c>
      <c r="F465" s="651" t="s">
        <v>660</v>
      </c>
      <c r="G465" s="651"/>
      <c r="H465" s="649" t="s">
        <v>286</v>
      </c>
      <c r="I465" s="649"/>
      <c r="J465" s="209" t="s">
        <v>287</v>
      </c>
      <c r="K465" s="209" t="s">
        <v>16</v>
      </c>
      <c r="L465" s="210">
        <v>897</v>
      </c>
    </row>
    <row r="466" spans="1:12" x14ac:dyDescent="0.2">
      <c r="A466" s="652"/>
      <c r="B466" s="651"/>
      <c r="C466" s="654"/>
      <c r="D466" s="655"/>
      <c r="E466" s="651"/>
      <c r="F466" s="651"/>
      <c r="G466" s="651"/>
      <c r="H466" s="649" t="s">
        <v>242</v>
      </c>
      <c r="I466" s="649"/>
      <c r="J466" s="209" t="s">
        <v>287</v>
      </c>
      <c r="K466" s="209" t="s">
        <v>16</v>
      </c>
      <c r="L466" s="210">
        <v>682.4</v>
      </c>
    </row>
    <row r="467" spans="1:12" ht="24" x14ac:dyDescent="0.2">
      <c r="A467" s="652"/>
      <c r="B467" s="203" t="s">
        <v>6</v>
      </c>
      <c r="C467" s="207" t="s">
        <v>5</v>
      </c>
      <c r="D467" s="207" t="s">
        <v>288</v>
      </c>
      <c r="E467" s="207" t="s">
        <v>289</v>
      </c>
      <c r="F467" s="650"/>
      <c r="G467" s="650"/>
      <c r="H467" s="649" t="s">
        <v>290</v>
      </c>
      <c r="I467" s="649"/>
      <c r="J467" s="651" t="s">
        <v>287</v>
      </c>
      <c r="K467" s="651" t="s">
        <v>16</v>
      </c>
      <c r="L467" s="648">
        <v>130</v>
      </c>
    </row>
    <row r="468" spans="1:12" ht="36" x14ac:dyDescent="0.2">
      <c r="A468" s="652"/>
      <c r="B468" s="209" t="s">
        <v>661</v>
      </c>
      <c r="C468" s="209" t="s">
        <v>660</v>
      </c>
      <c r="D468" s="211">
        <v>43396</v>
      </c>
      <c r="E468" s="209" t="s">
        <v>662</v>
      </c>
      <c r="F468" s="650"/>
      <c r="G468" s="650"/>
      <c r="H468" s="649"/>
      <c r="I468" s="649"/>
      <c r="J468" s="651"/>
      <c r="K468" s="651"/>
      <c r="L468" s="648"/>
    </row>
    <row r="469" spans="1:12" ht="24" x14ac:dyDescent="0.2">
      <c r="A469" s="652">
        <v>88</v>
      </c>
      <c r="B469" s="203" t="s">
        <v>12</v>
      </c>
      <c r="C469" s="207" t="s">
        <v>11</v>
      </c>
      <c r="D469" s="207" t="s">
        <v>280</v>
      </c>
      <c r="E469" s="207" t="s">
        <v>281</v>
      </c>
      <c r="F469" s="653" t="s">
        <v>8</v>
      </c>
      <c r="G469" s="653"/>
      <c r="H469" s="650"/>
      <c r="I469" s="650"/>
      <c r="J469" s="650"/>
      <c r="K469" s="650"/>
      <c r="L469" s="650"/>
    </row>
    <row r="470" spans="1:12" x14ac:dyDescent="0.2">
      <c r="A470" s="652"/>
      <c r="B470" s="651" t="s">
        <v>657</v>
      </c>
      <c r="C470" s="654" t="s">
        <v>663</v>
      </c>
      <c r="D470" s="655">
        <v>43430</v>
      </c>
      <c r="E470" s="651" t="s">
        <v>664</v>
      </c>
      <c r="F470" s="651" t="s">
        <v>665</v>
      </c>
      <c r="G470" s="651"/>
      <c r="H470" s="649" t="s">
        <v>286</v>
      </c>
      <c r="I470" s="649"/>
      <c r="J470" s="209" t="s">
        <v>287</v>
      </c>
      <c r="K470" s="209" t="s">
        <v>16</v>
      </c>
      <c r="L470" s="210">
        <v>330.47</v>
      </c>
    </row>
    <row r="471" spans="1:12" x14ac:dyDescent="0.2">
      <c r="A471" s="652"/>
      <c r="B471" s="651"/>
      <c r="C471" s="654"/>
      <c r="D471" s="655"/>
      <c r="E471" s="651"/>
      <c r="F471" s="651"/>
      <c r="G471" s="651"/>
      <c r="H471" s="649" t="s">
        <v>242</v>
      </c>
      <c r="I471" s="649"/>
      <c r="J471" s="209" t="s">
        <v>287</v>
      </c>
      <c r="K471" s="209" t="s">
        <v>287</v>
      </c>
      <c r="L471" s="210">
        <v>0</v>
      </c>
    </row>
    <row r="472" spans="1:12" ht="24" x14ac:dyDescent="0.2">
      <c r="A472" s="652"/>
      <c r="B472" s="203" t="s">
        <v>6</v>
      </c>
      <c r="C472" s="207" t="s">
        <v>5</v>
      </c>
      <c r="D472" s="207" t="s">
        <v>288</v>
      </c>
      <c r="E472" s="207" t="s">
        <v>289</v>
      </c>
      <c r="F472" s="650"/>
      <c r="G472" s="650"/>
      <c r="H472" s="649" t="s">
        <v>290</v>
      </c>
      <c r="I472" s="649"/>
      <c r="J472" s="651" t="s">
        <v>287</v>
      </c>
      <c r="K472" s="651" t="s">
        <v>287</v>
      </c>
      <c r="L472" s="648">
        <v>0</v>
      </c>
    </row>
    <row r="473" spans="1:12" ht="36" x14ac:dyDescent="0.2">
      <c r="A473" s="652"/>
      <c r="B473" s="209" t="s">
        <v>661</v>
      </c>
      <c r="C473" s="209" t="s">
        <v>665</v>
      </c>
      <c r="D473" s="211">
        <v>43431</v>
      </c>
      <c r="E473" s="209" t="s">
        <v>666</v>
      </c>
      <c r="F473" s="650"/>
      <c r="G473" s="650"/>
      <c r="H473" s="649"/>
      <c r="I473" s="649"/>
      <c r="J473" s="651"/>
      <c r="K473" s="651"/>
      <c r="L473" s="648"/>
    </row>
    <row r="474" spans="1:12" ht="24" x14ac:dyDescent="0.2">
      <c r="A474" s="652">
        <v>89</v>
      </c>
      <c r="B474" s="203" t="s">
        <v>12</v>
      </c>
      <c r="C474" s="207" t="s">
        <v>11</v>
      </c>
      <c r="D474" s="207" t="s">
        <v>280</v>
      </c>
      <c r="E474" s="207" t="s">
        <v>281</v>
      </c>
      <c r="F474" s="653" t="s">
        <v>8</v>
      </c>
      <c r="G474" s="653"/>
      <c r="H474" s="650"/>
      <c r="I474" s="650"/>
      <c r="J474" s="650"/>
      <c r="K474" s="650"/>
      <c r="L474" s="650"/>
    </row>
    <row r="475" spans="1:12" x14ac:dyDescent="0.2">
      <c r="A475" s="652"/>
      <c r="B475" s="651" t="s">
        <v>657</v>
      </c>
      <c r="C475" s="654" t="s">
        <v>667</v>
      </c>
      <c r="D475" s="655">
        <v>43436</v>
      </c>
      <c r="E475" s="651" t="s">
        <v>668</v>
      </c>
      <c r="F475" s="651" t="s">
        <v>669</v>
      </c>
      <c r="G475" s="651"/>
      <c r="H475" s="649" t="s">
        <v>286</v>
      </c>
      <c r="I475" s="649"/>
      <c r="J475" s="209" t="s">
        <v>287</v>
      </c>
      <c r="K475" s="209" t="s">
        <v>16</v>
      </c>
      <c r="L475" s="210">
        <v>285</v>
      </c>
    </row>
    <row r="476" spans="1:12" x14ac:dyDescent="0.2">
      <c r="A476" s="652"/>
      <c r="B476" s="651"/>
      <c r="C476" s="654"/>
      <c r="D476" s="655"/>
      <c r="E476" s="651"/>
      <c r="F476" s="651"/>
      <c r="G476" s="651"/>
      <c r="H476" s="649" t="s">
        <v>242</v>
      </c>
      <c r="I476" s="649"/>
      <c r="J476" s="209" t="s">
        <v>287</v>
      </c>
      <c r="K476" s="209" t="s">
        <v>287</v>
      </c>
      <c r="L476" s="210">
        <v>0</v>
      </c>
    </row>
    <row r="477" spans="1:12" ht="24" x14ac:dyDescent="0.2">
      <c r="A477" s="652"/>
      <c r="B477" s="203" t="s">
        <v>6</v>
      </c>
      <c r="C477" s="207" t="s">
        <v>5</v>
      </c>
      <c r="D477" s="207" t="s">
        <v>288</v>
      </c>
      <c r="E477" s="207" t="s">
        <v>289</v>
      </c>
      <c r="F477" s="650"/>
      <c r="G477" s="650"/>
      <c r="H477" s="649" t="s">
        <v>290</v>
      </c>
      <c r="I477" s="649"/>
      <c r="J477" s="651" t="s">
        <v>287</v>
      </c>
      <c r="K477" s="651" t="s">
        <v>287</v>
      </c>
      <c r="L477" s="648">
        <v>0</v>
      </c>
    </row>
    <row r="478" spans="1:12" ht="36" x14ac:dyDescent="0.2">
      <c r="A478" s="652"/>
      <c r="B478" s="209" t="s">
        <v>661</v>
      </c>
      <c r="C478" s="209" t="s">
        <v>669</v>
      </c>
      <c r="D478" s="211">
        <v>43439</v>
      </c>
      <c r="E478" s="209" t="s">
        <v>670</v>
      </c>
      <c r="F478" s="650"/>
      <c r="G478" s="650"/>
      <c r="H478" s="649"/>
      <c r="I478" s="649"/>
      <c r="J478" s="651"/>
      <c r="K478" s="651"/>
      <c r="L478" s="648"/>
    </row>
    <row r="479" spans="1:12" ht="24" x14ac:dyDescent="0.2">
      <c r="A479" s="652">
        <v>90</v>
      </c>
      <c r="B479" s="203" t="s">
        <v>12</v>
      </c>
      <c r="C479" s="207" t="s">
        <v>11</v>
      </c>
      <c r="D479" s="207" t="s">
        <v>280</v>
      </c>
      <c r="E479" s="207" t="s">
        <v>281</v>
      </c>
      <c r="F479" s="653" t="s">
        <v>8</v>
      </c>
      <c r="G479" s="653"/>
      <c r="H479" s="650"/>
      <c r="I479" s="650"/>
      <c r="J479" s="650"/>
      <c r="K479" s="650"/>
      <c r="L479" s="650"/>
    </row>
    <row r="480" spans="1:12" x14ac:dyDescent="0.2">
      <c r="A480" s="652"/>
      <c r="B480" s="651" t="s">
        <v>657</v>
      </c>
      <c r="C480" s="654" t="s">
        <v>671</v>
      </c>
      <c r="D480" s="655">
        <v>43445</v>
      </c>
      <c r="E480" s="651" t="s">
        <v>377</v>
      </c>
      <c r="F480" s="651" t="s">
        <v>672</v>
      </c>
      <c r="G480" s="651"/>
      <c r="H480" s="649" t="s">
        <v>286</v>
      </c>
      <c r="I480" s="649"/>
      <c r="J480" s="209" t="s">
        <v>287</v>
      </c>
      <c r="K480" s="209" t="s">
        <v>16</v>
      </c>
      <c r="L480" s="210">
        <v>404.8</v>
      </c>
    </row>
    <row r="481" spans="1:12" x14ac:dyDescent="0.2">
      <c r="A481" s="652"/>
      <c r="B481" s="651"/>
      <c r="C481" s="654"/>
      <c r="D481" s="655"/>
      <c r="E481" s="651"/>
      <c r="F481" s="651"/>
      <c r="G481" s="651"/>
      <c r="H481" s="649" t="s">
        <v>242</v>
      </c>
      <c r="I481" s="649"/>
      <c r="J481" s="209" t="s">
        <v>287</v>
      </c>
      <c r="K481" s="209" t="s">
        <v>287</v>
      </c>
      <c r="L481" s="210">
        <v>0</v>
      </c>
    </row>
    <row r="482" spans="1:12" ht="24" x14ac:dyDescent="0.2">
      <c r="A482" s="652"/>
      <c r="B482" s="203" t="s">
        <v>6</v>
      </c>
      <c r="C482" s="207" t="s">
        <v>5</v>
      </c>
      <c r="D482" s="207" t="s">
        <v>288</v>
      </c>
      <c r="E482" s="207" t="s">
        <v>289</v>
      </c>
      <c r="F482" s="650"/>
      <c r="G482" s="650"/>
      <c r="H482" s="649" t="s">
        <v>290</v>
      </c>
      <c r="I482" s="649"/>
      <c r="J482" s="651" t="s">
        <v>287</v>
      </c>
      <c r="K482" s="651" t="s">
        <v>287</v>
      </c>
      <c r="L482" s="648">
        <v>0</v>
      </c>
    </row>
    <row r="483" spans="1:12" ht="36" x14ac:dyDescent="0.2">
      <c r="A483" s="652"/>
      <c r="B483" s="209" t="s">
        <v>661</v>
      </c>
      <c r="C483" s="209" t="s">
        <v>672</v>
      </c>
      <c r="D483" s="211">
        <v>43446</v>
      </c>
      <c r="E483" s="209" t="s">
        <v>673</v>
      </c>
      <c r="F483" s="650"/>
      <c r="G483" s="650"/>
      <c r="H483" s="649"/>
      <c r="I483" s="649"/>
      <c r="J483" s="651"/>
      <c r="K483" s="651"/>
      <c r="L483" s="648"/>
    </row>
    <row r="484" spans="1:12" ht="24" x14ac:dyDescent="0.2">
      <c r="A484" s="652">
        <v>91</v>
      </c>
      <c r="B484" s="203" t="s">
        <v>12</v>
      </c>
      <c r="C484" s="207" t="s">
        <v>11</v>
      </c>
      <c r="D484" s="207" t="s">
        <v>280</v>
      </c>
      <c r="E484" s="207" t="s">
        <v>281</v>
      </c>
      <c r="F484" s="653" t="s">
        <v>8</v>
      </c>
      <c r="G484" s="653"/>
      <c r="H484" s="650"/>
      <c r="I484" s="650"/>
      <c r="J484" s="650"/>
      <c r="K484" s="650"/>
      <c r="L484" s="650"/>
    </row>
    <row r="485" spans="1:12" x14ac:dyDescent="0.2">
      <c r="A485" s="652"/>
      <c r="B485" s="651" t="s">
        <v>657</v>
      </c>
      <c r="C485" s="654" t="s">
        <v>674</v>
      </c>
      <c r="D485" s="655">
        <v>43496</v>
      </c>
      <c r="E485" s="651" t="s">
        <v>675</v>
      </c>
      <c r="F485" s="651" t="s">
        <v>676</v>
      </c>
      <c r="G485" s="651"/>
      <c r="H485" s="649" t="s">
        <v>286</v>
      </c>
      <c r="I485" s="649"/>
      <c r="J485" s="209" t="s">
        <v>287</v>
      </c>
      <c r="K485" s="209" t="s">
        <v>16</v>
      </c>
      <c r="L485" s="210">
        <v>1197</v>
      </c>
    </row>
    <row r="486" spans="1:12" x14ac:dyDescent="0.2">
      <c r="A486" s="652"/>
      <c r="B486" s="651"/>
      <c r="C486" s="654"/>
      <c r="D486" s="655"/>
      <c r="E486" s="651"/>
      <c r="F486" s="651"/>
      <c r="G486" s="651"/>
      <c r="H486" s="649" t="s">
        <v>242</v>
      </c>
      <c r="I486" s="649"/>
      <c r="J486" s="209" t="s">
        <v>287</v>
      </c>
      <c r="K486" s="209" t="s">
        <v>16</v>
      </c>
      <c r="L486" s="210">
        <v>658.6</v>
      </c>
    </row>
    <row r="487" spans="1:12" ht="24" x14ac:dyDescent="0.2">
      <c r="A487" s="652"/>
      <c r="B487" s="203" t="s">
        <v>6</v>
      </c>
      <c r="C487" s="207" t="s">
        <v>5</v>
      </c>
      <c r="D487" s="207" t="s">
        <v>288</v>
      </c>
      <c r="E487" s="207" t="s">
        <v>289</v>
      </c>
      <c r="F487" s="650"/>
      <c r="G487" s="650"/>
      <c r="H487" s="649" t="s">
        <v>290</v>
      </c>
      <c r="I487" s="649"/>
      <c r="J487" s="651" t="s">
        <v>287</v>
      </c>
      <c r="K487" s="651" t="s">
        <v>287</v>
      </c>
      <c r="L487" s="648">
        <v>0</v>
      </c>
    </row>
    <row r="488" spans="1:12" ht="36" x14ac:dyDescent="0.2">
      <c r="A488" s="652"/>
      <c r="B488" s="209" t="s">
        <v>661</v>
      </c>
      <c r="C488" s="209" t="s">
        <v>676</v>
      </c>
      <c r="D488" s="211">
        <v>43499</v>
      </c>
      <c r="E488" s="209" t="s">
        <v>677</v>
      </c>
      <c r="F488" s="650"/>
      <c r="G488" s="650"/>
      <c r="H488" s="649"/>
      <c r="I488" s="649"/>
      <c r="J488" s="651"/>
      <c r="K488" s="651"/>
      <c r="L488" s="648"/>
    </row>
    <row r="489" spans="1:12" ht="24" x14ac:dyDescent="0.2">
      <c r="A489" s="652">
        <v>92</v>
      </c>
      <c r="B489" s="203" t="s">
        <v>12</v>
      </c>
      <c r="C489" s="207" t="s">
        <v>11</v>
      </c>
      <c r="D489" s="207" t="s">
        <v>280</v>
      </c>
      <c r="E489" s="207" t="s">
        <v>281</v>
      </c>
      <c r="F489" s="653" t="s">
        <v>8</v>
      </c>
      <c r="G489" s="653"/>
      <c r="H489" s="650"/>
      <c r="I489" s="650"/>
      <c r="J489" s="650"/>
      <c r="K489" s="650"/>
      <c r="L489" s="650"/>
    </row>
    <row r="490" spans="1:12" x14ac:dyDescent="0.2">
      <c r="A490" s="652"/>
      <c r="B490" s="651" t="s">
        <v>657</v>
      </c>
      <c r="C490" s="654" t="s">
        <v>678</v>
      </c>
      <c r="D490" s="655">
        <v>43547</v>
      </c>
      <c r="E490" s="651" t="s">
        <v>679</v>
      </c>
      <c r="F490" s="651" t="s">
        <v>680</v>
      </c>
      <c r="G490" s="651"/>
      <c r="H490" s="649" t="s">
        <v>286</v>
      </c>
      <c r="I490" s="649"/>
      <c r="J490" s="209" t="s">
        <v>287</v>
      </c>
      <c r="K490" s="209" t="s">
        <v>16</v>
      </c>
      <c r="L490" s="210">
        <v>432.04</v>
      </c>
    </row>
    <row r="491" spans="1:12" x14ac:dyDescent="0.2">
      <c r="A491" s="652"/>
      <c r="B491" s="651"/>
      <c r="C491" s="654"/>
      <c r="D491" s="655"/>
      <c r="E491" s="651"/>
      <c r="F491" s="651"/>
      <c r="G491" s="651"/>
      <c r="H491" s="649" t="s">
        <v>242</v>
      </c>
      <c r="I491" s="649"/>
      <c r="J491" s="651" t="s">
        <v>287</v>
      </c>
      <c r="K491" s="651" t="s">
        <v>287</v>
      </c>
      <c r="L491" s="648">
        <v>0</v>
      </c>
    </row>
    <row r="492" spans="1:12" x14ac:dyDescent="0.2">
      <c r="A492" s="652"/>
      <c r="B492" s="651"/>
      <c r="C492" s="654"/>
      <c r="D492" s="655"/>
      <c r="E492" s="651"/>
      <c r="F492" s="651"/>
      <c r="G492" s="651"/>
      <c r="H492" s="649"/>
      <c r="I492" s="649"/>
      <c r="J492" s="651"/>
      <c r="K492" s="651"/>
      <c r="L492" s="648"/>
    </row>
    <row r="493" spans="1:12" ht="24" x14ac:dyDescent="0.2">
      <c r="A493" s="652"/>
      <c r="B493" s="203" t="s">
        <v>6</v>
      </c>
      <c r="C493" s="207" t="s">
        <v>5</v>
      </c>
      <c r="D493" s="207" t="s">
        <v>288</v>
      </c>
      <c r="E493" s="207" t="s">
        <v>289</v>
      </c>
      <c r="F493" s="650"/>
      <c r="G493" s="650"/>
      <c r="H493" s="649" t="s">
        <v>290</v>
      </c>
      <c r="I493" s="649"/>
      <c r="J493" s="651" t="s">
        <v>287</v>
      </c>
      <c r="K493" s="651" t="s">
        <v>16</v>
      </c>
      <c r="L493" s="648">
        <v>644.89</v>
      </c>
    </row>
    <row r="494" spans="1:12" ht="36" x14ac:dyDescent="0.2">
      <c r="A494" s="652"/>
      <c r="B494" s="209" t="s">
        <v>661</v>
      </c>
      <c r="C494" s="209" t="s">
        <v>680</v>
      </c>
      <c r="D494" s="211">
        <v>43552</v>
      </c>
      <c r="E494" s="209" t="s">
        <v>681</v>
      </c>
      <c r="F494" s="650"/>
      <c r="G494" s="650"/>
      <c r="H494" s="649"/>
      <c r="I494" s="649"/>
      <c r="J494" s="651"/>
      <c r="K494" s="651"/>
      <c r="L494" s="648"/>
    </row>
    <row r="495" spans="1:12" ht="24" x14ac:dyDescent="0.2">
      <c r="A495" s="652">
        <v>93</v>
      </c>
      <c r="B495" s="203" t="s">
        <v>12</v>
      </c>
      <c r="C495" s="207" t="s">
        <v>11</v>
      </c>
      <c r="D495" s="207" t="s">
        <v>280</v>
      </c>
      <c r="E495" s="207" t="s">
        <v>281</v>
      </c>
      <c r="F495" s="653" t="s">
        <v>8</v>
      </c>
      <c r="G495" s="653"/>
      <c r="H495" s="650"/>
      <c r="I495" s="650"/>
      <c r="J495" s="650"/>
      <c r="K495" s="650"/>
      <c r="L495" s="650"/>
    </row>
    <row r="496" spans="1:12" x14ac:dyDescent="0.2">
      <c r="A496" s="652"/>
      <c r="B496" s="651" t="s">
        <v>682</v>
      </c>
      <c r="C496" s="654" t="s">
        <v>683</v>
      </c>
      <c r="D496" s="655">
        <v>43503</v>
      </c>
      <c r="E496" s="651" t="s">
        <v>684</v>
      </c>
      <c r="F496" s="651" t="s">
        <v>685</v>
      </c>
      <c r="G496" s="651"/>
      <c r="H496" s="649" t="s">
        <v>286</v>
      </c>
      <c r="I496" s="649"/>
      <c r="J496" s="209" t="s">
        <v>287</v>
      </c>
      <c r="K496" s="209" t="s">
        <v>16</v>
      </c>
      <c r="L496" s="210">
        <v>209.44</v>
      </c>
    </row>
    <row r="497" spans="1:12" x14ac:dyDescent="0.2">
      <c r="A497" s="652"/>
      <c r="B497" s="651"/>
      <c r="C497" s="654"/>
      <c r="D497" s="655"/>
      <c r="E497" s="651"/>
      <c r="F497" s="651"/>
      <c r="G497" s="651"/>
      <c r="H497" s="649" t="s">
        <v>242</v>
      </c>
      <c r="I497" s="649"/>
      <c r="J497" s="209" t="s">
        <v>287</v>
      </c>
      <c r="K497" s="209" t="s">
        <v>16</v>
      </c>
      <c r="L497" s="210">
        <v>322</v>
      </c>
    </row>
    <row r="498" spans="1:12" ht="24" x14ac:dyDescent="0.2">
      <c r="A498" s="652"/>
      <c r="B498" s="203" t="s">
        <v>6</v>
      </c>
      <c r="C498" s="207" t="s">
        <v>5</v>
      </c>
      <c r="D498" s="207" t="s">
        <v>288</v>
      </c>
      <c r="E498" s="207" t="s">
        <v>289</v>
      </c>
      <c r="F498" s="650"/>
      <c r="G498" s="650"/>
      <c r="H498" s="649" t="s">
        <v>290</v>
      </c>
      <c r="I498" s="649"/>
      <c r="J498" s="651" t="s">
        <v>287</v>
      </c>
      <c r="K498" s="651" t="s">
        <v>287</v>
      </c>
      <c r="L498" s="648">
        <v>0</v>
      </c>
    </row>
    <row r="499" spans="1:12" ht="24" x14ac:dyDescent="0.2">
      <c r="A499" s="652"/>
      <c r="B499" s="209" t="s">
        <v>291</v>
      </c>
      <c r="C499" s="209" t="s">
        <v>685</v>
      </c>
      <c r="D499" s="211">
        <v>43506</v>
      </c>
      <c r="E499" s="209" t="s">
        <v>420</v>
      </c>
      <c r="F499" s="650"/>
      <c r="G499" s="650"/>
      <c r="H499" s="649"/>
      <c r="I499" s="649"/>
      <c r="J499" s="651"/>
      <c r="K499" s="651"/>
      <c r="L499" s="648"/>
    </row>
    <row r="500" spans="1:12" ht="24" x14ac:dyDescent="0.2">
      <c r="A500" s="652">
        <v>94</v>
      </c>
      <c r="B500" s="203" t="s">
        <v>12</v>
      </c>
      <c r="C500" s="207" t="s">
        <v>11</v>
      </c>
      <c r="D500" s="207" t="s">
        <v>280</v>
      </c>
      <c r="E500" s="207" t="s">
        <v>281</v>
      </c>
      <c r="F500" s="653" t="s">
        <v>8</v>
      </c>
      <c r="G500" s="653"/>
      <c r="H500" s="650"/>
      <c r="I500" s="650"/>
      <c r="J500" s="650"/>
      <c r="K500" s="650"/>
      <c r="L500" s="650"/>
    </row>
    <row r="501" spans="1:12" x14ac:dyDescent="0.2">
      <c r="A501" s="652"/>
      <c r="B501" s="651" t="s">
        <v>682</v>
      </c>
      <c r="C501" s="654" t="s">
        <v>686</v>
      </c>
      <c r="D501" s="655">
        <v>43517</v>
      </c>
      <c r="E501" s="651" t="s">
        <v>687</v>
      </c>
      <c r="F501" s="651" t="s">
        <v>688</v>
      </c>
      <c r="G501" s="651"/>
      <c r="H501" s="649" t="s">
        <v>286</v>
      </c>
      <c r="I501" s="649"/>
      <c r="J501" s="209" t="s">
        <v>287</v>
      </c>
      <c r="K501" s="209" t="s">
        <v>16</v>
      </c>
      <c r="L501" s="210">
        <v>194.88</v>
      </c>
    </row>
    <row r="502" spans="1:12" x14ac:dyDescent="0.2">
      <c r="A502" s="652"/>
      <c r="B502" s="651"/>
      <c r="C502" s="654"/>
      <c r="D502" s="655"/>
      <c r="E502" s="651"/>
      <c r="F502" s="651"/>
      <c r="G502" s="651"/>
      <c r="H502" s="649" t="s">
        <v>242</v>
      </c>
      <c r="I502" s="649"/>
      <c r="J502" s="651" t="s">
        <v>287</v>
      </c>
      <c r="K502" s="651" t="s">
        <v>16</v>
      </c>
      <c r="L502" s="648">
        <v>322</v>
      </c>
    </row>
    <row r="503" spans="1:12" x14ac:dyDescent="0.2">
      <c r="A503" s="652"/>
      <c r="B503" s="651"/>
      <c r="C503" s="654"/>
      <c r="D503" s="655"/>
      <c r="E503" s="651"/>
      <c r="F503" s="651"/>
      <c r="G503" s="651"/>
      <c r="H503" s="649"/>
      <c r="I503" s="649"/>
      <c r="J503" s="651"/>
      <c r="K503" s="651"/>
      <c r="L503" s="648"/>
    </row>
    <row r="504" spans="1:12" ht="24" x14ac:dyDescent="0.2">
      <c r="A504" s="652"/>
      <c r="B504" s="203" t="s">
        <v>6</v>
      </c>
      <c r="C504" s="207" t="s">
        <v>5</v>
      </c>
      <c r="D504" s="207" t="s">
        <v>288</v>
      </c>
      <c r="E504" s="207" t="s">
        <v>289</v>
      </c>
      <c r="F504" s="650"/>
      <c r="G504" s="650"/>
      <c r="H504" s="649" t="s">
        <v>290</v>
      </c>
      <c r="I504" s="649"/>
      <c r="J504" s="651" t="s">
        <v>287</v>
      </c>
      <c r="K504" s="651" t="s">
        <v>16</v>
      </c>
      <c r="L504" s="648">
        <v>67</v>
      </c>
    </row>
    <row r="505" spans="1:12" ht="24" x14ac:dyDescent="0.2">
      <c r="A505" s="652"/>
      <c r="B505" s="209" t="s">
        <v>291</v>
      </c>
      <c r="C505" s="209" t="s">
        <v>688</v>
      </c>
      <c r="D505" s="211">
        <v>43520</v>
      </c>
      <c r="E505" s="209" t="s">
        <v>689</v>
      </c>
      <c r="F505" s="650"/>
      <c r="G505" s="650"/>
      <c r="H505" s="649"/>
      <c r="I505" s="649"/>
      <c r="J505" s="651"/>
      <c r="K505" s="651"/>
      <c r="L505" s="648"/>
    </row>
    <row r="506" spans="1:12" ht="24" x14ac:dyDescent="0.2">
      <c r="A506" s="652">
        <v>95</v>
      </c>
      <c r="B506" s="203" t="s">
        <v>12</v>
      </c>
      <c r="C506" s="207" t="s">
        <v>11</v>
      </c>
      <c r="D506" s="207" t="s">
        <v>280</v>
      </c>
      <c r="E506" s="207" t="s">
        <v>281</v>
      </c>
      <c r="F506" s="653" t="s">
        <v>8</v>
      </c>
      <c r="G506" s="653"/>
      <c r="H506" s="650"/>
      <c r="I506" s="650"/>
      <c r="J506" s="650"/>
      <c r="K506" s="650"/>
      <c r="L506" s="650"/>
    </row>
    <row r="507" spans="1:12" x14ac:dyDescent="0.2">
      <c r="A507" s="652"/>
      <c r="B507" s="651" t="s">
        <v>690</v>
      </c>
      <c r="C507" s="654" t="s">
        <v>691</v>
      </c>
      <c r="D507" s="655">
        <v>43392</v>
      </c>
      <c r="E507" s="651" t="s">
        <v>692</v>
      </c>
      <c r="F507" s="651" t="s">
        <v>693</v>
      </c>
      <c r="G507" s="651"/>
      <c r="H507" s="649" t="s">
        <v>286</v>
      </c>
      <c r="I507" s="649"/>
      <c r="J507" s="209" t="s">
        <v>287</v>
      </c>
      <c r="K507" s="209" t="s">
        <v>16</v>
      </c>
      <c r="L507" s="210">
        <v>1073.6400000000001</v>
      </c>
    </row>
    <row r="508" spans="1:12" x14ac:dyDescent="0.2">
      <c r="A508" s="652"/>
      <c r="B508" s="651"/>
      <c r="C508" s="654"/>
      <c r="D508" s="655"/>
      <c r="E508" s="651"/>
      <c r="F508" s="651"/>
      <c r="G508" s="651"/>
      <c r="H508" s="649" t="s">
        <v>242</v>
      </c>
      <c r="I508" s="649"/>
      <c r="J508" s="651" t="s">
        <v>287</v>
      </c>
      <c r="K508" s="651" t="s">
        <v>16</v>
      </c>
      <c r="L508" s="648">
        <v>816.87</v>
      </c>
    </row>
    <row r="509" spans="1:12" x14ac:dyDescent="0.2">
      <c r="A509" s="652"/>
      <c r="B509" s="651"/>
      <c r="C509" s="654"/>
      <c r="D509" s="655"/>
      <c r="E509" s="651"/>
      <c r="F509" s="651"/>
      <c r="G509" s="651"/>
      <c r="H509" s="649"/>
      <c r="I509" s="649"/>
      <c r="J509" s="651"/>
      <c r="K509" s="651"/>
      <c r="L509" s="648"/>
    </row>
    <row r="510" spans="1:12" ht="24" x14ac:dyDescent="0.2">
      <c r="A510" s="652"/>
      <c r="B510" s="203" t="s">
        <v>6</v>
      </c>
      <c r="C510" s="207" t="s">
        <v>5</v>
      </c>
      <c r="D510" s="207" t="s">
        <v>288</v>
      </c>
      <c r="E510" s="207" t="s">
        <v>289</v>
      </c>
      <c r="F510" s="650"/>
      <c r="G510" s="650"/>
      <c r="H510" s="649" t="s">
        <v>290</v>
      </c>
      <c r="I510" s="649"/>
      <c r="J510" s="651" t="s">
        <v>287</v>
      </c>
      <c r="K510" s="651" t="s">
        <v>16</v>
      </c>
      <c r="L510" s="648">
        <v>150</v>
      </c>
    </row>
    <row r="511" spans="1:12" ht="24" x14ac:dyDescent="0.2">
      <c r="A511" s="652"/>
      <c r="B511" s="209" t="s">
        <v>291</v>
      </c>
      <c r="C511" s="209" t="s">
        <v>693</v>
      </c>
      <c r="D511" s="211">
        <v>43400</v>
      </c>
      <c r="E511" s="209" t="s">
        <v>694</v>
      </c>
      <c r="F511" s="650"/>
      <c r="G511" s="650"/>
      <c r="H511" s="649"/>
      <c r="I511" s="649"/>
      <c r="J511" s="651"/>
      <c r="K511" s="651"/>
      <c r="L511" s="648"/>
    </row>
    <row r="512" spans="1:12" ht="24" x14ac:dyDescent="0.2">
      <c r="A512" s="652">
        <v>96</v>
      </c>
      <c r="B512" s="203" t="s">
        <v>12</v>
      </c>
      <c r="C512" s="207" t="s">
        <v>11</v>
      </c>
      <c r="D512" s="207" t="s">
        <v>280</v>
      </c>
      <c r="E512" s="207" t="s">
        <v>281</v>
      </c>
      <c r="F512" s="653" t="s">
        <v>8</v>
      </c>
      <c r="G512" s="653"/>
      <c r="H512" s="650"/>
      <c r="I512" s="650"/>
      <c r="J512" s="650"/>
      <c r="K512" s="650"/>
      <c r="L512" s="650"/>
    </row>
    <row r="513" spans="1:12" x14ac:dyDescent="0.2">
      <c r="A513" s="652"/>
      <c r="B513" s="651" t="s">
        <v>690</v>
      </c>
      <c r="C513" s="654" t="s">
        <v>695</v>
      </c>
      <c r="D513" s="655">
        <v>43501</v>
      </c>
      <c r="E513" s="651" t="s">
        <v>473</v>
      </c>
      <c r="F513" s="651" t="s">
        <v>696</v>
      </c>
      <c r="G513" s="651"/>
      <c r="H513" s="649" t="s">
        <v>286</v>
      </c>
      <c r="I513" s="649"/>
      <c r="J513" s="209" t="s">
        <v>287</v>
      </c>
      <c r="K513" s="209" t="s">
        <v>16</v>
      </c>
      <c r="L513" s="210">
        <v>216.8</v>
      </c>
    </row>
    <row r="514" spans="1:12" x14ac:dyDescent="0.2">
      <c r="A514" s="652"/>
      <c r="B514" s="651"/>
      <c r="C514" s="654"/>
      <c r="D514" s="655"/>
      <c r="E514" s="651"/>
      <c r="F514" s="651"/>
      <c r="G514" s="651"/>
      <c r="H514" s="649" t="s">
        <v>242</v>
      </c>
      <c r="I514" s="649"/>
      <c r="J514" s="651" t="s">
        <v>287</v>
      </c>
      <c r="K514" s="651" t="s">
        <v>16</v>
      </c>
      <c r="L514" s="648">
        <v>260.45</v>
      </c>
    </row>
    <row r="515" spans="1:12" x14ac:dyDescent="0.2">
      <c r="A515" s="652"/>
      <c r="B515" s="651"/>
      <c r="C515" s="654"/>
      <c r="D515" s="655"/>
      <c r="E515" s="651"/>
      <c r="F515" s="651"/>
      <c r="G515" s="651"/>
      <c r="H515" s="649"/>
      <c r="I515" s="649"/>
      <c r="J515" s="651"/>
      <c r="K515" s="651"/>
      <c r="L515" s="648"/>
    </row>
    <row r="516" spans="1:12" ht="24" x14ac:dyDescent="0.2">
      <c r="A516" s="652"/>
      <c r="B516" s="203" t="s">
        <v>6</v>
      </c>
      <c r="C516" s="207" t="s">
        <v>5</v>
      </c>
      <c r="D516" s="207" t="s">
        <v>288</v>
      </c>
      <c r="E516" s="207" t="s">
        <v>289</v>
      </c>
      <c r="F516" s="650"/>
      <c r="G516" s="650"/>
      <c r="H516" s="649" t="s">
        <v>290</v>
      </c>
      <c r="I516" s="649"/>
      <c r="J516" s="651" t="s">
        <v>287</v>
      </c>
      <c r="K516" s="651" t="s">
        <v>16</v>
      </c>
      <c r="L516" s="648">
        <v>40</v>
      </c>
    </row>
    <row r="517" spans="1:12" ht="24" x14ac:dyDescent="0.2">
      <c r="A517" s="652"/>
      <c r="B517" s="209" t="s">
        <v>291</v>
      </c>
      <c r="C517" s="209" t="s">
        <v>696</v>
      </c>
      <c r="D517" s="211">
        <v>43502</v>
      </c>
      <c r="E517" s="209" t="s">
        <v>697</v>
      </c>
      <c r="F517" s="650"/>
      <c r="G517" s="650"/>
      <c r="H517" s="649"/>
      <c r="I517" s="649"/>
      <c r="J517" s="651"/>
      <c r="K517" s="651"/>
      <c r="L517" s="648"/>
    </row>
    <row r="518" spans="1:12" ht="24" x14ac:dyDescent="0.2">
      <c r="A518" s="652">
        <v>97</v>
      </c>
      <c r="B518" s="203" t="s">
        <v>12</v>
      </c>
      <c r="C518" s="207" t="s">
        <v>11</v>
      </c>
      <c r="D518" s="207" t="s">
        <v>280</v>
      </c>
      <c r="E518" s="207" t="s">
        <v>281</v>
      </c>
      <c r="F518" s="653" t="s">
        <v>8</v>
      </c>
      <c r="G518" s="653"/>
      <c r="H518" s="650"/>
      <c r="I518" s="650"/>
      <c r="J518" s="650"/>
      <c r="K518" s="650"/>
      <c r="L518" s="650"/>
    </row>
    <row r="519" spans="1:12" x14ac:dyDescent="0.2">
      <c r="A519" s="652"/>
      <c r="B519" s="651" t="s">
        <v>698</v>
      </c>
      <c r="C519" s="654" t="s">
        <v>699</v>
      </c>
      <c r="D519" s="655">
        <v>43517</v>
      </c>
      <c r="E519" s="651" t="s">
        <v>607</v>
      </c>
      <c r="F519" s="651" t="s">
        <v>700</v>
      </c>
      <c r="G519" s="651"/>
      <c r="H519" s="649" t="s">
        <v>286</v>
      </c>
      <c r="I519" s="649"/>
      <c r="J519" s="209" t="s">
        <v>287</v>
      </c>
      <c r="K519" s="209" t="s">
        <v>16</v>
      </c>
      <c r="L519" s="210">
        <v>628.84</v>
      </c>
    </row>
    <row r="520" spans="1:12" x14ac:dyDescent="0.2">
      <c r="A520" s="652"/>
      <c r="B520" s="651"/>
      <c r="C520" s="654"/>
      <c r="D520" s="655"/>
      <c r="E520" s="651"/>
      <c r="F520" s="651"/>
      <c r="G520" s="651"/>
      <c r="H520" s="649" t="s">
        <v>242</v>
      </c>
      <c r="I520" s="649"/>
      <c r="J520" s="209" t="s">
        <v>287</v>
      </c>
      <c r="K520" s="209" t="s">
        <v>16</v>
      </c>
      <c r="L520" s="210">
        <v>657.41</v>
      </c>
    </row>
    <row r="521" spans="1:12" ht="24" x14ac:dyDescent="0.2">
      <c r="A521" s="652"/>
      <c r="B521" s="203" t="s">
        <v>6</v>
      </c>
      <c r="C521" s="207" t="s">
        <v>5</v>
      </c>
      <c r="D521" s="207" t="s">
        <v>288</v>
      </c>
      <c r="E521" s="207" t="s">
        <v>289</v>
      </c>
      <c r="F521" s="650"/>
      <c r="G521" s="650"/>
      <c r="H521" s="649" t="s">
        <v>290</v>
      </c>
      <c r="I521" s="649"/>
      <c r="J521" s="651" t="s">
        <v>287</v>
      </c>
      <c r="K521" s="651" t="s">
        <v>287</v>
      </c>
      <c r="L521" s="648">
        <v>0</v>
      </c>
    </row>
    <row r="522" spans="1:12" ht="24" x14ac:dyDescent="0.2">
      <c r="A522" s="652"/>
      <c r="B522" s="209" t="s">
        <v>291</v>
      </c>
      <c r="C522" s="209" t="s">
        <v>700</v>
      </c>
      <c r="D522" s="211">
        <v>43521</v>
      </c>
      <c r="E522" s="209" t="s">
        <v>701</v>
      </c>
      <c r="F522" s="650"/>
      <c r="G522" s="650"/>
      <c r="H522" s="649"/>
      <c r="I522" s="649"/>
      <c r="J522" s="651"/>
      <c r="K522" s="651"/>
      <c r="L522" s="648"/>
    </row>
    <row r="523" spans="1:12" ht="24" x14ac:dyDescent="0.2">
      <c r="A523" s="652">
        <v>98</v>
      </c>
      <c r="B523" s="203" t="s">
        <v>12</v>
      </c>
      <c r="C523" s="207" t="s">
        <v>11</v>
      </c>
      <c r="D523" s="207" t="s">
        <v>280</v>
      </c>
      <c r="E523" s="207" t="s">
        <v>281</v>
      </c>
      <c r="F523" s="653" t="s">
        <v>8</v>
      </c>
      <c r="G523" s="653"/>
      <c r="H523" s="650"/>
      <c r="I523" s="650"/>
      <c r="J523" s="650"/>
      <c r="K523" s="650"/>
      <c r="L523" s="650"/>
    </row>
    <row r="524" spans="1:12" x14ac:dyDescent="0.2">
      <c r="A524" s="652"/>
      <c r="B524" s="651" t="s">
        <v>702</v>
      </c>
      <c r="C524" s="654" t="s">
        <v>703</v>
      </c>
      <c r="D524" s="655">
        <v>43374</v>
      </c>
      <c r="E524" s="651" t="s">
        <v>704</v>
      </c>
      <c r="F524" s="651" t="s">
        <v>705</v>
      </c>
      <c r="G524" s="651"/>
      <c r="H524" s="649" t="s">
        <v>286</v>
      </c>
      <c r="I524" s="649"/>
      <c r="J524" s="209" t="s">
        <v>287</v>
      </c>
      <c r="K524" s="209" t="s">
        <v>16</v>
      </c>
      <c r="L524" s="210">
        <v>260</v>
      </c>
    </row>
    <row r="525" spans="1:12" x14ac:dyDescent="0.2">
      <c r="A525" s="652"/>
      <c r="B525" s="651"/>
      <c r="C525" s="654"/>
      <c r="D525" s="655"/>
      <c r="E525" s="651"/>
      <c r="F525" s="651"/>
      <c r="G525" s="651"/>
      <c r="H525" s="649" t="s">
        <v>242</v>
      </c>
      <c r="I525" s="649"/>
      <c r="J525" s="209" t="s">
        <v>287</v>
      </c>
      <c r="K525" s="209" t="s">
        <v>287</v>
      </c>
      <c r="L525" s="210">
        <v>0</v>
      </c>
    </row>
    <row r="526" spans="1:12" ht="24" x14ac:dyDescent="0.2">
      <c r="A526" s="652"/>
      <c r="B526" s="203" t="s">
        <v>6</v>
      </c>
      <c r="C526" s="207" t="s">
        <v>5</v>
      </c>
      <c r="D526" s="207" t="s">
        <v>288</v>
      </c>
      <c r="E526" s="207" t="s">
        <v>289</v>
      </c>
      <c r="F526" s="650"/>
      <c r="G526" s="650"/>
      <c r="H526" s="649" t="s">
        <v>290</v>
      </c>
      <c r="I526" s="649"/>
      <c r="J526" s="651" t="s">
        <v>287</v>
      </c>
      <c r="K526" s="651" t="s">
        <v>287</v>
      </c>
      <c r="L526" s="648">
        <v>0</v>
      </c>
    </row>
    <row r="527" spans="1:12" ht="24" x14ac:dyDescent="0.2">
      <c r="A527" s="652"/>
      <c r="B527" s="209" t="s">
        <v>333</v>
      </c>
      <c r="C527" s="209" t="s">
        <v>705</v>
      </c>
      <c r="D527" s="211">
        <v>43375</v>
      </c>
      <c r="E527" s="209" t="s">
        <v>706</v>
      </c>
      <c r="F527" s="650"/>
      <c r="G527" s="650"/>
      <c r="H527" s="649"/>
      <c r="I527" s="649"/>
      <c r="J527" s="651"/>
      <c r="K527" s="651"/>
      <c r="L527" s="648"/>
    </row>
    <row r="528" spans="1:12" ht="24" x14ac:dyDescent="0.2">
      <c r="A528" s="652">
        <v>99</v>
      </c>
      <c r="B528" s="203" t="s">
        <v>12</v>
      </c>
      <c r="C528" s="207" t="s">
        <v>11</v>
      </c>
      <c r="D528" s="207" t="s">
        <v>280</v>
      </c>
      <c r="E528" s="207" t="s">
        <v>281</v>
      </c>
      <c r="F528" s="653" t="s">
        <v>8</v>
      </c>
      <c r="G528" s="653"/>
      <c r="H528" s="650"/>
      <c r="I528" s="650"/>
      <c r="J528" s="650"/>
      <c r="K528" s="650"/>
      <c r="L528" s="650"/>
    </row>
    <row r="529" spans="1:12" x14ac:dyDescent="0.2">
      <c r="A529" s="652"/>
      <c r="B529" s="651" t="s">
        <v>707</v>
      </c>
      <c r="C529" s="654" t="s">
        <v>708</v>
      </c>
      <c r="D529" s="655">
        <v>43374</v>
      </c>
      <c r="E529" s="651" t="s">
        <v>377</v>
      </c>
      <c r="F529" s="651" t="s">
        <v>709</v>
      </c>
      <c r="G529" s="651"/>
      <c r="H529" s="649" t="s">
        <v>286</v>
      </c>
      <c r="I529" s="649"/>
      <c r="J529" s="209" t="s">
        <v>287</v>
      </c>
      <c r="K529" s="209" t="s">
        <v>16</v>
      </c>
      <c r="L529" s="210">
        <v>732.22</v>
      </c>
    </row>
    <row r="530" spans="1:12" x14ac:dyDescent="0.2">
      <c r="A530" s="652"/>
      <c r="B530" s="651"/>
      <c r="C530" s="654"/>
      <c r="D530" s="655"/>
      <c r="E530" s="651"/>
      <c r="F530" s="651"/>
      <c r="G530" s="651"/>
      <c r="H530" s="649" t="s">
        <v>242</v>
      </c>
      <c r="I530" s="649"/>
      <c r="J530" s="209" t="s">
        <v>287</v>
      </c>
      <c r="K530" s="209" t="s">
        <v>16</v>
      </c>
      <c r="L530" s="210">
        <v>98</v>
      </c>
    </row>
    <row r="531" spans="1:12" ht="24" x14ac:dyDescent="0.2">
      <c r="A531" s="652"/>
      <c r="B531" s="203" t="s">
        <v>6</v>
      </c>
      <c r="C531" s="207" t="s">
        <v>5</v>
      </c>
      <c r="D531" s="207" t="s">
        <v>288</v>
      </c>
      <c r="E531" s="207" t="s">
        <v>289</v>
      </c>
      <c r="F531" s="650"/>
      <c r="G531" s="650"/>
      <c r="H531" s="649" t="s">
        <v>290</v>
      </c>
      <c r="I531" s="649"/>
      <c r="J531" s="651" t="s">
        <v>287</v>
      </c>
      <c r="K531" s="651" t="s">
        <v>287</v>
      </c>
      <c r="L531" s="648">
        <v>0</v>
      </c>
    </row>
    <row r="532" spans="1:12" ht="24" x14ac:dyDescent="0.2">
      <c r="A532" s="652"/>
      <c r="B532" s="209" t="s">
        <v>710</v>
      </c>
      <c r="C532" s="209" t="s">
        <v>709</v>
      </c>
      <c r="D532" s="211">
        <v>43376</v>
      </c>
      <c r="E532" s="209" t="s">
        <v>711</v>
      </c>
      <c r="F532" s="650"/>
      <c r="G532" s="650"/>
      <c r="H532" s="649"/>
      <c r="I532" s="649"/>
      <c r="J532" s="651"/>
      <c r="K532" s="651"/>
      <c r="L532" s="648"/>
    </row>
    <row r="533" spans="1:12" ht="24" x14ac:dyDescent="0.2">
      <c r="A533" s="652">
        <v>100</v>
      </c>
      <c r="B533" s="203" t="s">
        <v>12</v>
      </c>
      <c r="C533" s="207" t="s">
        <v>11</v>
      </c>
      <c r="D533" s="207" t="s">
        <v>280</v>
      </c>
      <c r="E533" s="207" t="s">
        <v>281</v>
      </c>
      <c r="F533" s="653" t="s">
        <v>8</v>
      </c>
      <c r="G533" s="653"/>
      <c r="H533" s="650"/>
      <c r="I533" s="650"/>
      <c r="J533" s="650"/>
      <c r="K533" s="650"/>
      <c r="L533" s="650"/>
    </row>
    <row r="534" spans="1:12" x14ac:dyDescent="0.2">
      <c r="A534" s="652"/>
      <c r="B534" s="651" t="s">
        <v>707</v>
      </c>
      <c r="C534" s="654" t="s">
        <v>712</v>
      </c>
      <c r="D534" s="655">
        <v>43384</v>
      </c>
      <c r="E534" s="651" t="s">
        <v>377</v>
      </c>
      <c r="F534" s="651" t="s">
        <v>713</v>
      </c>
      <c r="G534" s="651"/>
      <c r="H534" s="649" t="s">
        <v>286</v>
      </c>
      <c r="I534" s="649"/>
      <c r="J534" s="209" t="s">
        <v>287</v>
      </c>
      <c r="K534" s="209" t="s">
        <v>16</v>
      </c>
      <c r="L534" s="210">
        <v>576</v>
      </c>
    </row>
    <row r="535" spans="1:12" x14ac:dyDescent="0.2">
      <c r="A535" s="652"/>
      <c r="B535" s="651"/>
      <c r="C535" s="654"/>
      <c r="D535" s="655"/>
      <c r="E535" s="651"/>
      <c r="F535" s="651"/>
      <c r="G535" s="651"/>
      <c r="H535" s="649" t="s">
        <v>242</v>
      </c>
      <c r="I535" s="649"/>
      <c r="J535" s="209" t="s">
        <v>287</v>
      </c>
      <c r="K535" s="209" t="s">
        <v>16</v>
      </c>
      <c r="L535" s="210">
        <v>96</v>
      </c>
    </row>
    <row r="536" spans="1:12" ht="24" x14ac:dyDescent="0.2">
      <c r="A536" s="652"/>
      <c r="B536" s="203" t="s">
        <v>6</v>
      </c>
      <c r="C536" s="207" t="s">
        <v>5</v>
      </c>
      <c r="D536" s="207" t="s">
        <v>288</v>
      </c>
      <c r="E536" s="207" t="s">
        <v>289</v>
      </c>
      <c r="F536" s="650"/>
      <c r="G536" s="650"/>
      <c r="H536" s="649" t="s">
        <v>290</v>
      </c>
      <c r="I536" s="649"/>
      <c r="J536" s="651" t="s">
        <v>287</v>
      </c>
      <c r="K536" s="651" t="s">
        <v>287</v>
      </c>
      <c r="L536" s="648">
        <v>0</v>
      </c>
    </row>
    <row r="537" spans="1:12" ht="24" x14ac:dyDescent="0.2">
      <c r="A537" s="652"/>
      <c r="B537" s="209" t="s">
        <v>710</v>
      </c>
      <c r="C537" s="209" t="s">
        <v>713</v>
      </c>
      <c r="D537" s="211">
        <v>43386</v>
      </c>
      <c r="E537" s="209" t="s">
        <v>714</v>
      </c>
      <c r="F537" s="650"/>
      <c r="G537" s="650"/>
      <c r="H537" s="649"/>
      <c r="I537" s="649"/>
      <c r="J537" s="651"/>
      <c r="K537" s="651"/>
      <c r="L537" s="648"/>
    </row>
  </sheetData>
  <mergeCells count="1592">
    <mergeCell ref="A10:A15"/>
    <mergeCell ref="F10:G10"/>
    <mergeCell ref="H10:L10"/>
    <mergeCell ref="B11:B13"/>
    <mergeCell ref="C11:C13"/>
    <mergeCell ref="B2:L2"/>
    <mergeCell ref="A3:A5"/>
    <mergeCell ref="B3:I4"/>
    <mergeCell ref="B5:L5"/>
    <mergeCell ref="A6:A8"/>
    <mergeCell ref="C6:E6"/>
    <mergeCell ref="G6:G8"/>
    <mergeCell ref="I6:I8"/>
    <mergeCell ref="J6:J8"/>
    <mergeCell ref="L11:L12"/>
    <mergeCell ref="H13:I13"/>
    <mergeCell ref="F14:G15"/>
    <mergeCell ref="H14:I15"/>
    <mergeCell ref="J14:J15"/>
    <mergeCell ref="K14:K15"/>
    <mergeCell ref="L14:L15"/>
    <mergeCell ref="D11:D13"/>
    <mergeCell ref="E11:E13"/>
    <mergeCell ref="F11:G13"/>
    <mergeCell ref="H11:I12"/>
    <mergeCell ref="J11:J12"/>
    <mergeCell ref="K11:K12"/>
    <mergeCell ref="K6:L8"/>
    <mergeCell ref="C7:E7"/>
    <mergeCell ref="C8:E8"/>
    <mergeCell ref="F9:G9"/>
    <mergeCell ref="H9:I9"/>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J24:J25"/>
    <mergeCell ref="K24:K25"/>
    <mergeCell ref="L24:L25"/>
    <mergeCell ref="D22:D23"/>
    <mergeCell ref="E22:E23"/>
    <mergeCell ref="F22:G23"/>
    <mergeCell ref="H22:I22"/>
    <mergeCell ref="H23:I23"/>
    <mergeCell ref="F24:G25"/>
    <mergeCell ref="H24:I25"/>
    <mergeCell ref="H32:I32"/>
    <mergeCell ref="H33:I33"/>
    <mergeCell ref="F34:G35"/>
    <mergeCell ref="H34:I35"/>
    <mergeCell ref="J34:J35"/>
    <mergeCell ref="K34:K35"/>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H38:I39"/>
    <mergeCell ref="J38:J39"/>
    <mergeCell ref="K38:K39"/>
    <mergeCell ref="L38:L39"/>
    <mergeCell ref="F40:G41"/>
    <mergeCell ref="H40:I41"/>
    <mergeCell ref="J40:J41"/>
    <mergeCell ref="K40:K41"/>
    <mergeCell ref="L40:L41"/>
    <mergeCell ref="L34:L35"/>
    <mergeCell ref="A36:A41"/>
    <mergeCell ref="F36:G36"/>
    <mergeCell ref="H36:L36"/>
    <mergeCell ref="B37:B39"/>
    <mergeCell ref="C37:C39"/>
    <mergeCell ref="D37:D39"/>
    <mergeCell ref="E37:E39"/>
    <mergeCell ref="F37:G39"/>
    <mergeCell ref="H37:I37"/>
    <mergeCell ref="A26:A30"/>
    <mergeCell ref="F26:G26"/>
    <mergeCell ref="H26:L26"/>
    <mergeCell ref="B27:B28"/>
    <mergeCell ref="C27:C28"/>
    <mergeCell ref="D27:D28"/>
    <mergeCell ref="E27:E28"/>
    <mergeCell ref="D48:D49"/>
    <mergeCell ref="E48:E49"/>
    <mergeCell ref="F48:G49"/>
    <mergeCell ref="H48:I48"/>
    <mergeCell ref="H49:I49"/>
    <mergeCell ref="F50:G51"/>
    <mergeCell ref="H50:I51"/>
    <mergeCell ref="F45:G46"/>
    <mergeCell ref="H45:I46"/>
    <mergeCell ref="J45:J46"/>
    <mergeCell ref="K45:K46"/>
    <mergeCell ref="L45:L46"/>
    <mergeCell ref="A47:A51"/>
    <mergeCell ref="F47:G47"/>
    <mergeCell ref="H47:L47"/>
    <mergeCell ref="B48:B49"/>
    <mergeCell ref="C48:C49"/>
    <mergeCell ref="A42:A46"/>
    <mergeCell ref="F42:G42"/>
    <mergeCell ref="H42:L42"/>
    <mergeCell ref="B43:B44"/>
    <mergeCell ref="C43:C44"/>
    <mergeCell ref="D43:D44"/>
    <mergeCell ref="E43:E44"/>
    <mergeCell ref="F43:G44"/>
    <mergeCell ref="H43:I43"/>
    <mergeCell ref="H44:I44"/>
    <mergeCell ref="K55:K56"/>
    <mergeCell ref="L55:L56"/>
    <mergeCell ref="A57:A61"/>
    <mergeCell ref="F57:G57"/>
    <mergeCell ref="H57:L57"/>
    <mergeCell ref="B58:B59"/>
    <mergeCell ref="C58:C59"/>
    <mergeCell ref="D58:D59"/>
    <mergeCell ref="E58:E59"/>
    <mergeCell ref="F58:G59"/>
    <mergeCell ref="F53:G54"/>
    <mergeCell ref="H53:I53"/>
    <mergeCell ref="H54:I54"/>
    <mergeCell ref="F55:G56"/>
    <mergeCell ref="H55:I56"/>
    <mergeCell ref="J55:J56"/>
    <mergeCell ref="J50:J51"/>
    <mergeCell ref="K50:K51"/>
    <mergeCell ref="L50:L51"/>
    <mergeCell ref="A52:A56"/>
    <mergeCell ref="F52:G52"/>
    <mergeCell ref="H52:L52"/>
    <mergeCell ref="B53:B54"/>
    <mergeCell ref="C53:C54"/>
    <mergeCell ref="D53:D54"/>
    <mergeCell ref="E53:E54"/>
    <mergeCell ref="F77:G78"/>
    <mergeCell ref="H77:I78"/>
    <mergeCell ref="J77:J78"/>
    <mergeCell ref="K77:K78"/>
    <mergeCell ref="L77:L78"/>
    <mergeCell ref="D74:D76"/>
    <mergeCell ref="L60:L61"/>
    <mergeCell ref="A62:A67"/>
    <mergeCell ref="F62:G62"/>
    <mergeCell ref="H62:L62"/>
    <mergeCell ref="B63:B65"/>
    <mergeCell ref="C63:C65"/>
    <mergeCell ref="D63:D65"/>
    <mergeCell ref="E63:E65"/>
    <mergeCell ref="F63:G65"/>
    <mergeCell ref="H63:I63"/>
    <mergeCell ref="H58:I58"/>
    <mergeCell ref="H59:I59"/>
    <mergeCell ref="F60:G61"/>
    <mergeCell ref="H60:I61"/>
    <mergeCell ref="J60:J61"/>
    <mergeCell ref="K60:K61"/>
    <mergeCell ref="H73:L73"/>
    <mergeCell ref="B74:B76"/>
    <mergeCell ref="C74:C76"/>
    <mergeCell ref="A68:A72"/>
    <mergeCell ref="F68:G68"/>
    <mergeCell ref="H68:L68"/>
    <mergeCell ref="B69:B70"/>
    <mergeCell ref="C69:C70"/>
    <mergeCell ref="D69:D70"/>
    <mergeCell ref="E69:E70"/>
    <mergeCell ref="F69:G70"/>
    <mergeCell ref="H69:I69"/>
    <mergeCell ref="H70:I70"/>
    <mergeCell ref="H64:I65"/>
    <mergeCell ref="J64:J65"/>
    <mergeCell ref="K64:K65"/>
    <mergeCell ref="L64:L65"/>
    <mergeCell ref="F66:G67"/>
    <mergeCell ref="H66:I67"/>
    <mergeCell ref="J66:J67"/>
    <mergeCell ref="K66:K67"/>
    <mergeCell ref="L66:L67"/>
    <mergeCell ref="K75:K76"/>
    <mergeCell ref="L75:L76"/>
    <mergeCell ref="E74:E76"/>
    <mergeCell ref="F74:G76"/>
    <mergeCell ref="H74:I74"/>
    <mergeCell ref="H75:I76"/>
    <mergeCell ref="J75:J76"/>
    <mergeCell ref="F71:G72"/>
    <mergeCell ref="H71:I72"/>
    <mergeCell ref="J71:J72"/>
    <mergeCell ref="K71:K72"/>
    <mergeCell ref="L71:L72"/>
    <mergeCell ref="F82:G83"/>
    <mergeCell ref="H82:I83"/>
    <mergeCell ref="J82:J83"/>
    <mergeCell ref="K82:K83"/>
    <mergeCell ref="L82:L83"/>
    <mergeCell ref="A84:A88"/>
    <mergeCell ref="F84:G84"/>
    <mergeCell ref="H84:L84"/>
    <mergeCell ref="B85:B86"/>
    <mergeCell ref="C85:C86"/>
    <mergeCell ref="A79:A83"/>
    <mergeCell ref="F79:G79"/>
    <mergeCell ref="H79:L79"/>
    <mergeCell ref="B80:B81"/>
    <mergeCell ref="C80:C81"/>
    <mergeCell ref="D80:D81"/>
    <mergeCell ref="E80:E81"/>
    <mergeCell ref="F80:G81"/>
    <mergeCell ref="H80:I80"/>
    <mergeCell ref="H81:I81"/>
    <mergeCell ref="A73:A78"/>
    <mergeCell ref="F73:G73"/>
    <mergeCell ref="F90:G92"/>
    <mergeCell ref="H90:I90"/>
    <mergeCell ref="H91:I92"/>
    <mergeCell ref="J91:J92"/>
    <mergeCell ref="K91:K92"/>
    <mergeCell ref="L91:L92"/>
    <mergeCell ref="J87:J88"/>
    <mergeCell ref="K87:K88"/>
    <mergeCell ref="L87:L88"/>
    <mergeCell ref="A89:A94"/>
    <mergeCell ref="F89:G89"/>
    <mergeCell ref="H89:L89"/>
    <mergeCell ref="B90:B92"/>
    <mergeCell ref="C90:C92"/>
    <mergeCell ref="D90:D92"/>
    <mergeCell ref="E90:E92"/>
    <mergeCell ref="D85:D86"/>
    <mergeCell ref="E85:E86"/>
    <mergeCell ref="F85:G86"/>
    <mergeCell ref="H85:I85"/>
    <mergeCell ref="H86:I86"/>
    <mergeCell ref="F87:G88"/>
    <mergeCell ref="H87:I88"/>
    <mergeCell ref="D96:D97"/>
    <mergeCell ref="E96:E97"/>
    <mergeCell ref="F96:G97"/>
    <mergeCell ref="H96:I96"/>
    <mergeCell ref="H97:I97"/>
    <mergeCell ref="F98:G99"/>
    <mergeCell ref="H98:I99"/>
    <mergeCell ref="F93:G94"/>
    <mergeCell ref="H93:I94"/>
    <mergeCell ref="J93:J94"/>
    <mergeCell ref="K93:K94"/>
    <mergeCell ref="L93:L94"/>
    <mergeCell ref="A95:A99"/>
    <mergeCell ref="F95:G95"/>
    <mergeCell ref="H95:L95"/>
    <mergeCell ref="B96:B97"/>
    <mergeCell ref="C96:C97"/>
    <mergeCell ref="K103:K104"/>
    <mergeCell ref="L103:L104"/>
    <mergeCell ref="A105:A109"/>
    <mergeCell ref="F105:G105"/>
    <mergeCell ref="H105:L105"/>
    <mergeCell ref="B106:B107"/>
    <mergeCell ref="C106:C107"/>
    <mergeCell ref="D106:D107"/>
    <mergeCell ref="E106:E107"/>
    <mergeCell ref="F106:G107"/>
    <mergeCell ref="F101:G102"/>
    <mergeCell ref="H101:I101"/>
    <mergeCell ref="H102:I102"/>
    <mergeCell ref="F103:G104"/>
    <mergeCell ref="H103:I104"/>
    <mergeCell ref="J103:J104"/>
    <mergeCell ref="J98:J99"/>
    <mergeCell ref="K98:K99"/>
    <mergeCell ref="L98:L99"/>
    <mergeCell ref="A100:A104"/>
    <mergeCell ref="F100:G100"/>
    <mergeCell ref="H100:L100"/>
    <mergeCell ref="B101:B102"/>
    <mergeCell ref="C101:C102"/>
    <mergeCell ref="D101:D102"/>
    <mergeCell ref="E101:E102"/>
    <mergeCell ref="H112:I112"/>
    <mergeCell ref="F113:G114"/>
    <mergeCell ref="H113:I114"/>
    <mergeCell ref="J113:J114"/>
    <mergeCell ref="K113:K114"/>
    <mergeCell ref="L113:L114"/>
    <mergeCell ref="L108:L109"/>
    <mergeCell ref="A110:A114"/>
    <mergeCell ref="F110:G110"/>
    <mergeCell ref="H110:L110"/>
    <mergeCell ref="B111:B112"/>
    <mergeCell ref="C111:C112"/>
    <mergeCell ref="D111:D112"/>
    <mergeCell ref="E111:E112"/>
    <mergeCell ref="F111:G112"/>
    <mergeCell ref="H111:I111"/>
    <mergeCell ref="H106:I106"/>
    <mergeCell ref="H107:I107"/>
    <mergeCell ref="F108:G109"/>
    <mergeCell ref="H108:I109"/>
    <mergeCell ref="J108:J109"/>
    <mergeCell ref="K108:K109"/>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D121:D122"/>
    <mergeCell ref="E121:E122"/>
    <mergeCell ref="F121:G122"/>
    <mergeCell ref="H121:I121"/>
    <mergeCell ref="H122:I122"/>
    <mergeCell ref="F123:G124"/>
    <mergeCell ref="H123:I124"/>
    <mergeCell ref="H131:I131"/>
    <mergeCell ref="H132:I134"/>
    <mergeCell ref="J132:J134"/>
    <mergeCell ref="K132:K134"/>
    <mergeCell ref="L132:L134"/>
    <mergeCell ref="F135:G136"/>
    <mergeCell ref="H135:I136"/>
    <mergeCell ref="J135:J136"/>
    <mergeCell ref="K135:K136"/>
    <mergeCell ref="L135:L136"/>
    <mergeCell ref="K128:K129"/>
    <mergeCell ref="L128:L129"/>
    <mergeCell ref="A130:A136"/>
    <mergeCell ref="F130:G130"/>
    <mergeCell ref="H130:L130"/>
    <mergeCell ref="B131:B134"/>
    <mergeCell ref="C131:C134"/>
    <mergeCell ref="D131:D134"/>
    <mergeCell ref="E131:E134"/>
    <mergeCell ref="F131:G134"/>
    <mergeCell ref="F140:G141"/>
    <mergeCell ref="H140:I141"/>
    <mergeCell ref="J140:J141"/>
    <mergeCell ref="K140:K141"/>
    <mergeCell ref="L140:L141"/>
    <mergeCell ref="A142:A146"/>
    <mergeCell ref="F142:G142"/>
    <mergeCell ref="H142:L142"/>
    <mergeCell ref="B143:B144"/>
    <mergeCell ref="C143:C144"/>
    <mergeCell ref="A137:A141"/>
    <mergeCell ref="F137:G137"/>
    <mergeCell ref="H137:L137"/>
    <mergeCell ref="B138:B139"/>
    <mergeCell ref="C138:C139"/>
    <mergeCell ref="D138:D139"/>
    <mergeCell ref="E138:E139"/>
    <mergeCell ref="F138:G139"/>
    <mergeCell ref="H138:I138"/>
    <mergeCell ref="H139:I139"/>
    <mergeCell ref="J145:J146"/>
    <mergeCell ref="K145:K146"/>
    <mergeCell ref="L145:L146"/>
    <mergeCell ref="D143:D144"/>
    <mergeCell ref="E143:E144"/>
    <mergeCell ref="F143:G144"/>
    <mergeCell ref="H143:I143"/>
    <mergeCell ref="H144:I144"/>
    <mergeCell ref="F145:G146"/>
    <mergeCell ref="H145:I146"/>
    <mergeCell ref="H153:I153"/>
    <mergeCell ref="H154:I154"/>
    <mergeCell ref="F155:G156"/>
    <mergeCell ref="H155:I156"/>
    <mergeCell ref="J155:J156"/>
    <mergeCell ref="K155:K156"/>
    <mergeCell ref="K150:K151"/>
    <mergeCell ref="L150:L151"/>
    <mergeCell ref="A152:A156"/>
    <mergeCell ref="F152:G152"/>
    <mergeCell ref="H152:L152"/>
    <mergeCell ref="B153:B154"/>
    <mergeCell ref="C153:C154"/>
    <mergeCell ref="D153:D154"/>
    <mergeCell ref="E153:E154"/>
    <mergeCell ref="F153:G154"/>
    <mergeCell ref="F148:G149"/>
    <mergeCell ref="H148:I148"/>
    <mergeCell ref="H149:I149"/>
    <mergeCell ref="F150:G151"/>
    <mergeCell ref="H150:I151"/>
    <mergeCell ref="J150:J151"/>
    <mergeCell ref="H159:I160"/>
    <mergeCell ref="J159:J160"/>
    <mergeCell ref="K159:K160"/>
    <mergeCell ref="L159:L160"/>
    <mergeCell ref="F161:G162"/>
    <mergeCell ref="H161:I162"/>
    <mergeCell ref="J161:J162"/>
    <mergeCell ref="K161:K162"/>
    <mergeCell ref="L161:L162"/>
    <mergeCell ref="L155:L156"/>
    <mergeCell ref="A157:A162"/>
    <mergeCell ref="F157:G157"/>
    <mergeCell ref="H157:L157"/>
    <mergeCell ref="B158:B160"/>
    <mergeCell ref="C158:C160"/>
    <mergeCell ref="D158:D160"/>
    <mergeCell ref="E158:E160"/>
    <mergeCell ref="F158:G160"/>
    <mergeCell ref="H158:I158"/>
    <mergeCell ref="A147:A151"/>
    <mergeCell ref="F147:G147"/>
    <mergeCell ref="H147:L147"/>
    <mergeCell ref="B148:B149"/>
    <mergeCell ref="C148:C149"/>
    <mergeCell ref="D148:D149"/>
    <mergeCell ref="E148:E149"/>
    <mergeCell ref="J165:J166"/>
    <mergeCell ref="K165:K166"/>
    <mergeCell ref="L165:L166"/>
    <mergeCell ref="F167:G168"/>
    <mergeCell ref="H167:I168"/>
    <mergeCell ref="J167:J168"/>
    <mergeCell ref="K167:K168"/>
    <mergeCell ref="L167:L168"/>
    <mergeCell ref="A163:A168"/>
    <mergeCell ref="F163:G163"/>
    <mergeCell ref="H163:L163"/>
    <mergeCell ref="B164:B166"/>
    <mergeCell ref="C164:C166"/>
    <mergeCell ref="D164:D166"/>
    <mergeCell ref="E164:E166"/>
    <mergeCell ref="F164:G166"/>
    <mergeCell ref="H164:I164"/>
    <mergeCell ref="H165:I166"/>
    <mergeCell ref="J171:J172"/>
    <mergeCell ref="K171:K172"/>
    <mergeCell ref="L171:L172"/>
    <mergeCell ref="F173:G174"/>
    <mergeCell ref="H173:I174"/>
    <mergeCell ref="J173:J174"/>
    <mergeCell ref="K173:K174"/>
    <mergeCell ref="L173:L174"/>
    <mergeCell ref="A169:A174"/>
    <mergeCell ref="F169:G169"/>
    <mergeCell ref="H169:L169"/>
    <mergeCell ref="B170:B172"/>
    <mergeCell ref="C170:C172"/>
    <mergeCell ref="D170:D172"/>
    <mergeCell ref="E170:E172"/>
    <mergeCell ref="F170:G172"/>
    <mergeCell ref="H170:I170"/>
    <mergeCell ref="H171:I172"/>
    <mergeCell ref="D181:D182"/>
    <mergeCell ref="E181:E182"/>
    <mergeCell ref="F181:G182"/>
    <mergeCell ref="H181:I181"/>
    <mergeCell ref="H182:I182"/>
    <mergeCell ref="F183:G184"/>
    <mergeCell ref="H183:I184"/>
    <mergeCell ref="F178:G179"/>
    <mergeCell ref="H178:I179"/>
    <mergeCell ref="J178:J179"/>
    <mergeCell ref="K178:K179"/>
    <mergeCell ref="L178:L179"/>
    <mergeCell ref="A180:A184"/>
    <mergeCell ref="F180:G180"/>
    <mergeCell ref="H180:L180"/>
    <mergeCell ref="B181:B182"/>
    <mergeCell ref="C181:C182"/>
    <mergeCell ref="A175:A179"/>
    <mergeCell ref="F175:G175"/>
    <mergeCell ref="H175:L175"/>
    <mergeCell ref="B176:B177"/>
    <mergeCell ref="C176:C177"/>
    <mergeCell ref="D176:D177"/>
    <mergeCell ref="E176:E177"/>
    <mergeCell ref="F176:G177"/>
    <mergeCell ref="H176:I176"/>
    <mergeCell ref="H177:I177"/>
    <mergeCell ref="K188:K189"/>
    <mergeCell ref="L188:L189"/>
    <mergeCell ref="A190:A194"/>
    <mergeCell ref="F190:G190"/>
    <mergeCell ref="H190:L190"/>
    <mergeCell ref="B191:B192"/>
    <mergeCell ref="C191:C192"/>
    <mergeCell ref="D191:D192"/>
    <mergeCell ref="E191:E192"/>
    <mergeCell ref="F191:G192"/>
    <mergeCell ref="F186:G187"/>
    <mergeCell ref="H186:I186"/>
    <mergeCell ref="H187:I187"/>
    <mergeCell ref="F188:G189"/>
    <mergeCell ref="H188:I189"/>
    <mergeCell ref="J188:J189"/>
    <mergeCell ref="J183:J184"/>
    <mergeCell ref="K183:K184"/>
    <mergeCell ref="L183:L184"/>
    <mergeCell ref="A185:A189"/>
    <mergeCell ref="F185:G185"/>
    <mergeCell ref="H185:L185"/>
    <mergeCell ref="B186:B187"/>
    <mergeCell ref="C186:C187"/>
    <mergeCell ref="D186:D187"/>
    <mergeCell ref="E186:E187"/>
    <mergeCell ref="H197:I197"/>
    <mergeCell ref="F198:G199"/>
    <mergeCell ref="H198:I199"/>
    <mergeCell ref="J198:J199"/>
    <mergeCell ref="K198:K199"/>
    <mergeCell ref="L198:L199"/>
    <mergeCell ref="L193:L194"/>
    <mergeCell ref="A195:A199"/>
    <mergeCell ref="F195:G195"/>
    <mergeCell ref="H195:L195"/>
    <mergeCell ref="B196:B197"/>
    <mergeCell ref="C196:C197"/>
    <mergeCell ref="D196:D197"/>
    <mergeCell ref="E196:E197"/>
    <mergeCell ref="F196:G197"/>
    <mergeCell ref="H196:I196"/>
    <mergeCell ref="H191:I191"/>
    <mergeCell ref="H192:I192"/>
    <mergeCell ref="F193:G194"/>
    <mergeCell ref="H193:I194"/>
    <mergeCell ref="J193:J194"/>
    <mergeCell ref="K193:K194"/>
    <mergeCell ref="D206:D207"/>
    <mergeCell ref="E206:E207"/>
    <mergeCell ref="F206:G207"/>
    <mergeCell ref="H206:I206"/>
    <mergeCell ref="H207:I207"/>
    <mergeCell ref="F208:G209"/>
    <mergeCell ref="H208:I209"/>
    <mergeCell ref="F203:G204"/>
    <mergeCell ref="H203:I204"/>
    <mergeCell ref="J203:J204"/>
    <mergeCell ref="K203:K204"/>
    <mergeCell ref="L203:L204"/>
    <mergeCell ref="A205:A209"/>
    <mergeCell ref="F205:G205"/>
    <mergeCell ref="H205:L205"/>
    <mergeCell ref="B206:B207"/>
    <mergeCell ref="C206:C207"/>
    <mergeCell ref="A200:A204"/>
    <mergeCell ref="F200:G200"/>
    <mergeCell ref="H200:L200"/>
    <mergeCell ref="B201:B202"/>
    <mergeCell ref="C201:C202"/>
    <mergeCell ref="D201:D202"/>
    <mergeCell ref="E201:E202"/>
    <mergeCell ref="F201:G202"/>
    <mergeCell ref="H201:I201"/>
    <mergeCell ref="H202:I202"/>
    <mergeCell ref="K213:K214"/>
    <mergeCell ref="L213:L214"/>
    <mergeCell ref="A215:A219"/>
    <mergeCell ref="F215:G215"/>
    <mergeCell ref="H215:L215"/>
    <mergeCell ref="B216:B217"/>
    <mergeCell ref="C216:C217"/>
    <mergeCell ref="D216:D217"/>
    <mergeCell ref="E216:E217"/>
    <mergeCell ref="F216:G217"/>
    <mergeCell ref="F211:G212"/>
    <mergeCell ref="H211:I211"/>
    <mergeCell ref="H212:I212"/>
    <mergeCell ref="F213:G214"/>
    <mergeCell ref="H213:I214"/>
    <mergeCell ref="J213:J214"/>
    <mergeCell ref="J208:J209"/>
    <mergeCell ref="K208:K209"/>
    <mergeCell ref="L208:L209"/>
    <mergeCell ref="A210:A214"/>
    <mergeCell ref="F210:G210"/>
    <mergeCell ref="H210:L210"/>
    <mergeCell ref="B211:B212"/>
    <mergeCell ref="C211:C212"/>
    <mergeCell ref="D211:D212"/>
    <mergeCell ref="E211:E212"/>
    <mergeCell ref="H222:I222"/>
    <mergeCell ref="F223:G224"/>
    <mergeCell ref="H223:I224"/>
    <mergeCell ref="J223:J224"/>
    <mergeCell ref="K223:K224"/>
    <mergeCell ref="L223:L224"/>
    <mergeCell ref="L218:L219"/>
    <mergeCell ref="A220:A224"/>
    <mergeCell ref="F220:G220"/>
    <mergeCell ref="H220:L220"/>
    <mergeCell ref="B221:B222"/>
    <mergeCell ref="C221:C222"/>
    <mergeCell ref="D221:D222"/>
    <mergeCell ref="E221:E222"/>
    <mergeCell ref="F221:G222"/>
    <mergeCell ref="H221:I221"/>
    <mergeCell ref="H216:I216"/>
    <mergeCell ref="H217:I217"/>
    <mergeCell ref="F218:G219"/>
    <mergeCell ref="H218:I219"/>
    <mergeCell ref="J218:J219"/>
    <mergeCell ref="K218:K219"/>
    <mergeCell ref="D231:D232"/>
    <mergeCell ref="E231:E232"/>
    <mergeCell ref="F231:G232"/>
    <mergeCell ref="H231:I231"/>
    <mergeCell ref="H232:I232"/>
    <mergeCell ref="F233:G234"/>
    <mergeCell ref="H233:I234"/>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K238:K239"/>
    <mergeCell ref="L238:L239"/>
    <mergeCell ref="A240:A244"/>
    <mergeCell ref="F240:G240"/>
    <mergeCell ref="H240:L240"/>
    <mergeCell ref="B241:B242"/>
    <mergeCell ref="C241:C242"/>
    <mergeCell ref="D241:D242"/>
    <mergeCell ref="E241:E242"/>
    <mergeCell ref="F241:G242"/>
    <mergeCell ref="F236:G237"/>
    <mergeCell ref="H236:I236"/>
    <mergeCell ref="H237:I237"/>
    <mergeCell ref="F238:G239"/>
    <mergeCell ref="H238:I239"/>
    <mergeCell ref="J238:J239"/>
    <mergeCell ref="J233:J234"/>
    <mergeCell ref="K233:K234"/>
    <mergeCell ref="L233:L234"/>
    <mergeCell ref="A235:A239"/>
    <mergeCell ref="F235:G235"/>
    <mergeCell ref="H235:L235"/>
    <mergeCell ref="B236:B237"/>
    <mergeCell ref="C236:C237"/>
    <mergeCell ref="D236:D237"/>
    <mergeCell ref="E236:E237"/>
    <mergeCell ref="H247:I247"/>
    <mergeCell ref="F248:G249"/>
    <mergeCell ref="H248:I249"/>
    <mergeCell ref="J248:J249"/>
    <mergeCell ref="K248:K249"/>
    <mergeCell ref="L248:L249"/>
    <mergeCell ref="L243:L244"/>
    <mergeCell ref="A245:A249"/>
    <mergeCell ref="F245:G245"/>
    <mergeCell ref="H245:L245"/>
    <mergeCell ref="B246:B247"/>
    <mergeCell ref="C246:C247"/>
    <mergeCell ref="D246:D247"/>
    <mergeCell ref="E246:E247"/>
    <mergeCell ref="F246:G247"/>
    <mergeCell ref="H246:I246"/>
    <mergeCell ref="H241:I241"/>
    <mergeCell ref="H242:I242"/>
    <mergeCell ref="F243:G244"/>
    <mergeCell ref="H243:I244"/>
    <mergeCell ref="J243:J244"/>
    <mergeCell ref="K243:K244"/>
    <mergeCell ref="F253:G254"/>
    <mergeCell ref="H253:I254"/>
    <mergeCell ref="J253:J254"/>
    <mergeCell ref="K253:K254"/>
    <mergeCell ref="L253:L254"/>
    <mergeCell ref="A255:A259"/>
    <mergeCell ref="F255:G255"/>
    <mergeCell ref="H255:L255"/>
    <mergeCell ref="B256:B257"/>
    <mergeCell ref="C256:C257"/>
    <mergeCell ref="A250:A254"/>
    <mergeCell ref="F250:G250"/>
    <mergeCell ref="H250:L250"/>
    <mergeCell ref="B251:B252"/>
    <mergeCell ref="C251:C252"/>
    <mergeCell ref="D251:D252"/>
    <mergeCell ref="E251:E252"/>
    <mergeCell ref="F251:G252"/>
    <mergeCell ref="H251:I251"/>
    <mergeCell ref="H252:I252"/>
    <mergeCell ref="F261:G262"/>
    <mergeCell ref="H261:I261"/>
    <mergeCell ref="H262:I262"/>
    <mergeCell ref="F263:G264"/>
    <mergeCell ref="H263:I264"/>
    <mergeCell ref="J263:J264"/>
    <mergeCell ref="J258:J259"/>
    <mergeCell ref="K258:K259"/>
    <mergeCell ref="L258:L259"/>
    <mergeCell ref="A260:A264"/>
    <mergeCell ref="F260:G260"/>
    <mergeCell ref="H260:L260"/>
    <mergeCell ref="B261:B262"/>
    <mergeCell ref="C261:C262"/>
    <mergeCell ref="D261:D262"/>
    <mergeCell ref="E261:E262"/>
    <mergeCell ref="D256:D257"/>
    <mergeCell ref="E256:E257"/>
    <mergeCell ref="F256:G257"/>
    <mergeCell ref="H256:I256"/>
    <mergeCell ref="H257:I257"/>
    <mergeCell ref="F258:G259"/>
    <mergeCell ref="H258:I259"/>
    <mergeCell ref="H266:I266"/>
    <mergeCell ref="H267:I268"/>
    <mergeCell ref="J267:J268"/>
    <mergeCell ref="K267:K268"/>
    <mergeCell ref="L267:L268"/>
    <mergeCell ref="F269:G270"/>
    <mergeCell ref="H269:I270"/>
    <mergeCell ref="J269:J270"/>
    <mergeCell ref="K269:K270"/>
    <mergeCell ref="L269:L270"/>
    <mergeCell ref="K263:K264"/>
    <mergeCell ref="L263:L264"/>
    <mergeCell ref="A265:A270"/>
    <mergeCell ref="F265:G265"/>
    <mergeCell ref="H265:L265"/>
    <mergeCell ref="B266:B268"/>
    <mergeCell ref="C266:C268"/>
    <mergeCell ref="D266:D268"/>
    <mergeCell ref="E266:E268"/>
    <mergeCell ref="F266:G268"/>
    <mergeCell ref="J273:J274"/>
    <mergeCell ref="K273:K274"/>
    <mergeCell ref="L273:L274"/>
    <mergeCell ref="F275:G276"/>
    <mergeCell ref="H275:I276"/>
    <mergeCell ref="J275:J276"/>
    <mergeCell ref="K275:K276"/>
    <mergeCell ref="L275:L276"/>
    <mergeCell ref="A271:A276"/>
    <mergeCell ref="F271:G271"/>
    <mergeCell ref="H271:L271"/>
    <mergeCell ref="B272:B274"/>
    <mergeCell ref="C272:C274"/>
    <mergeCell ref="D272:D274"/>
    <mergeCell ref="E272:E274"/>
    <mergeCell ref="F272:G274"/>
    <mergeCell ref="H272:I272"/>
    <mergeCell ref="H273:I274"/>
    <mergeCell ref="J279:J280"/>
    <mergeCell ref="K279:K280"/>
    <mergeCell ref="L279:L280"/>
    <mergeCell ref="F281:G282"/>
    <mergeCell ref="H281:I282"/>
    <mergeCell ref="J281:J282"/>
    <mergeCell ref="K281:K282"/>
    <mergeCell ref="L281:L282"/>
    <mergeCell ref="A277:A282"/>
    <mergeCell ref="F277:G277"/>
    <mergeCell ref="H277:L277"/>
    <mergeCell ref="B278:B280"/>
    <mergeCell ref="C278:C280"/>
    <mergeCell ref="D278:D280"/>
    <mergeCell ref="E278:E280"/>
    <mergeCell ref="F278:G280"/>
    <mergeCell ref="H278:I278"/>
    <mergeCell ref="H279:I280"/>
    <mergeCell ref="J285:J286"/>
    <mergeCell ref="K285:K286"/>
    <mergeCell ref="L285:L286"/>
    <mergeCell ref="F287:G288"/>
    <mergeCell ref="H287:I288"/>
    <mergeCell ref="J287:J288"/>
    <mergeCell ref="K287:K288"/>
    <mergeCell ref="L287:L288"/>
    <mergeCell ref="A283:A288"/>
    <mergeCell ref="F283:G283"/>
    <mergeCell ref="H283:L283"/>
    <mergeCell ref="B284:B286"/>
    <mergeCell ref="C284:C286"/>
    <mergeCell ref="D284:D286"/>
    <mergeCell ref="E284:E286"/>
    <mergeCell ref="F284:G286"/>
    <mergeCell ref="H284:I284"/>
    <mergeCell ref="H285:I286"/>
    <mergeCell ref="D295:D296"/>
    <mergeCell ref="E295:E296"/>
    <mergeCell ref="F295:G296"/>
    <mergeCell ref="H295:I295"/>
    <mergeCell ref="H296:I296"/>
    <mergeCell ref="F297:G298"/>
    <mergeCell ref="H297:I298"/>
    <mergeCell ref="F292:G293"/>
    <mergeCell ref="H292:I293"/>
    <mergeCell ref="J292:J293"/>
    <mergeCell ref="K292:K293"/>
    <mergeCell ref="L292:L293"/>
    <mergeCell ref="A294:A298"/>
    <mergeCell ref="F294:G294"/>
    <mergeCell ref="H294:L294"/>
    <mergeCell ref="B295:B296"/>
    <mergeCell ref="C295:C296"/>
    <mergeCell ref="A289:A293"/>
    <mergeCell ref="F289:G289"/>
    <mergeCell ref="H289:L289"/>
    <mergeCell ref="B290:B291"/>
    <mergeCell ref="C290:C291"/>
    <mergeCell ref="D290:D291"/>
    <mergeCell ref="E290:E291"/>
    <mergeCell ref="F290:G291"/>
    <mergeCell ref="H290:I290"/>
    <mergeCell ref="H291:I291"/>
    <mergeCell ref="K302:K303"/>
    <mergeCell ref="L302:L303"/>
    <mergeCell ref="A304:A308"/>
    <mergeCell ref="F304:G304"/>
    <mergeCell ref="H304:L304"/>
    <mergeCell ref="B305:B306"/>
    <mergeCell ref="C305:C306"/>
    <mergeCell ref="D305:D306"/>
    <mergeCell ref="E305:E306"/>
    <mergeCell ref="F305:G306"/>
    <mergeCell ref="F300:G301"/>
    <mergeCell ref="H300:I300"/>
    <mergeCell ref="H301:I301"/>
    <mergeCell ref="F302:G303"/>
    <mergeCell ref="H302:I303"/>
    <mergeCell ref="J302:J303"/>
    <mergeCell ref="J297:J298"/>
    <mergeCell ref="K297:K298"/>
    <mergeCell ref="L297:L298"/>
    <mergeCell ref="A299:A303"/>
    <mergeCell ref="F299:G299"/>
    <mergeCell ref="H299:L299"/>
    <mergeCell ref="B300:B301"/>
    <mergeCell ref="C300:C301"/>
    <mergeCell ref="D300:D301"/>
    <mergeCell ref="E300:E301"/>
    <mergeCell ref="H311:I311"/>
    <mergeCell ref="F312:G313"/>
    <mergeCell ref="H312:I313"/>
    <mergeCell ref="J312:J313"/>
    <mergeCell ref="K312:K313"/>
    <mergeCell ref="L312:L313"/>
    <mergeCell ref="L307:L308"/>
    <mergeCell ref="A309:A313"/>
    <mergeCell ref="F309:G309"/>
    <mergeCell ref="H309:L309"/>
    <mergeCell ref="B310:B311"/>
    <mergeCell ref="C310:C311"/>
    <mergeCell ref="D310:D311"/>
    <mergeCell ref="E310:E311"/>
    <mergeCell ref="F310:G311"/>
    <mergeCell ref="H310:I310"/>
    <mergeCell ref="H305:I305"/>
    <mergeCell ref="H306:I306"/>
    <mergeCell ref="F307:G308"/>
    <mergeCell ref="H307:I308"/>
    <mergeCell ref="J307:J308"/>
    <mergeCell ref="K307:K308"/>
    <mergeCell ref="J316:J317"/>
    <mergeCell ref="K316:K317"/>
    <mergeCell ref="L316:L317"/>
    <mergeCell ref="F318:G319"/>
    <mergeCell ref="H318:I319"/>
    <mergeCell ref="J318:J319"/>
    <mergeCell ref="K318:K319"/>
    <mergeCell ref="L318:L319"/>
    <mergeCell ref="A314:A319"/>
    <mergeCell ref="F314:G314"/>
    <mergeCell ref="H314:L314"/>
    <mergeCell ref="B315:B317"/>
    <mergeCell ref="C315:C317"/>
    <mergeCell ref="D315:D317"/>
    <mergeCell ref="E315:E317"/>
    <mergeCell ref="F315:G317"/>
    <mergeCell ref="H315:I315"/>
    <mergeCell ref="H316:I317"/>
    <mergeCell ref="J322:J323"/>
    <mergeCell ref="K322:K323"/>
    <mergeCell ref="L322:L323"/>
    <mergeCell ref="F324:G325"/>
    <mergeCell ref="H324:I325"/>
    <mergeCell ref="J324:J325"/>
    <mergeCell ref="K324:K325"/>
    <mergeCell ref="L324:L325"/>
    <mergeCell ref="A320:A325"/>
    <mergeCell ref="F320:G320"/>
    <mergeCell ref="H320:L320"/>
    <mergeCell ref="B321:B323"/>
    <mergeCell ref="C321:C323"/>
    <mergeCell ref="D321:D323"/>
    <mergeCell ref="E321:E323"/>
    <mergeCell ref="F321:G323"/>
    <mergeCell ref="H321:I321"/>
    <mergeCell ref="H322:I323"/>
    <mergeCell ref="D332:D333"/>
    <mergeCell ref="E332:E333"/>
    <mergeCell ref="F332:G333"/>
    <mergeCell ref="H332:I332"/>
    <mergeCell ref="H333:I333"/>
    <mergeCell ref="F334:G335"/>
    <mergeCell ref="H334:I335"/>
    <mergeCell ref="F329:G330"/>
    <mergeCell ref="H329:I330"/>
    <mergeCell ref="J329:J330"/>
    <mergeCell ref="K329:K330"/>
    <mergeCell ref="L329:L330"/>
    <mergeCell ref="A331:A335"/>
    <mergeCell ref="F331:G331"/>
    <mergeCell ref="H331:L331"/>
    <mergeCell ref="B332:B333"/>
    <mergeCell ref="C332:C333"/>
    <mergeCell ref="A326:A330"/>
    <mergeCell ref="F326:G326"/>
    <mergeCell ref="H326:L326"/>
    <mergeCell ref="B327:B328"/>
    <mergeCell ref="C327:C328"/>
    <mergeCell ref="D327:D328"/>
    <mergeCell ref="E327:E328"/>
    <mergeCell ref="F327:G328"/>
    <mergeCell ref="H327:I327"/>
    <mergeCell ref="H328:I328"/>
    <mergeCell ref="K339:K340"/>
    <mergeCell ref="L339:L340"/>
    <mergeCell ref="A341:A345"/>
    <mergeCell ref="F341:G341"/>
    <mergeCell ref="H341:L341"/>
    <mergeCell ref="B342:B343"/>
    <mergeCell ref="C342:C343"/>
    <mergeCell ref="D342:D343"/>
    <mergeCell ref="E342:E343"/>
    <mergeCell ref="F342:G343"/>
    <mergeCell ref="F337:G338"/>
    <mergeCell ref="H337:I337"/>
    <mergeCell ref="H338:I338"/>
    <mergeCell ref="F339:G340"/>
    <mergeCell ref="H339:I340"/>
    <mergeCell ref="J339:J340"/>
    <mergeCell ref="J334:J335"/>
    <mergeCell ref="K334:K335"/>
    <mergeCell ref="L334:L335"/>
    <mergeCell ref="A336:A340"/>
    <mergeCell ref="F336:G336"/>
    <mergeCell ref="H336:L336"/>
    <mergeCell ref="B337:B338"/>
    <mergeCell ref="C337:C338"/>
    <mergeCell ref="D337:D338"/>
    <mergeCell ref="E337:E338"/>
    <mergeCell ref="K361:K362"/>
    <mergeCell ref="L361:L362"/>
    <mergeCell ref="D358:D360"/>
    <mergeCell ref="L344:L345"/>
    <mergeCell ref="A346:A351"/>
    <mergeCell ref="F346:G346"/>
    <mergeCell ref="H346:L346"/>
    <mergeCell ref="B347:B349"/>
    <mergeCell ref="C347:C349"/>
    <mergeCell ref="D347:D349"/>
    <mergeCell ref="E347:E349"/>
    <mergeCell ref="F347:G349"/>
    <mergeCell ref="H347:I347"/>
    <mergeCell ref="H342:I342"/>
    <mergeCell ref="H343:I343"/>
    <mergeCell ref="F344:G345"/>
    <mergeCell ref="H344:I345"/>
    <mergeCell ref="J344:J345"/>
    <mergeCell ref="K344:K345"/>
    <mergeCell ref="B353:B354"/>
    <mergeCell ref="C353:C354"/>
    <mergeCell ref="D353:D354"/>
    <mergeCell ref="E353:E354"/>
    <mergeCell ref="F353:G354"/>
    <mergeCell ref="H353:I353"/>
    <mergeCell ref="H354:I354"/>
    <mergeCell ref="H348:I349"/>
    <mergeCell ref="J348:J349"/>
    <mergeCell ref="K348:K349"/>
    <mergeCell ref="L348:L349"/>
    <mergeCell ref="F350:G351"/>
    <mergeCell ref="H350:I351"/>
    <mergeCell ref="J350:J351"/>
    <mergeCell ref="K350:K351"/>
    <mergeCell ref="L350:L351"/>
    <mergeCell ref="K359:K360"/>
    <mergeCell ref="L359:L360"/>
    <mergeCell ref="K355:K356"/>
    <mergeCell ref="L355:L356"/>
    <mergeCell ref="F366:G367"/>
    <mergeCell ref="H366:I367"/>
    <mergeCell ref="J366:J367"/>
    <mergeCell ref="K366:K367"/>
    <mergeCell ref="L366:L367"/>
    <mergeCell ref="A368:A372"/>
    <mergeCell ref="F368:G368"/>
    <mergeCell ref="H368:L368"/>
    <mergeCell ref="B369:B370"/>
    <mergeCell ref="C369:C370"/>
    <mergeCell ref="A363:A367"/>
    <mergeCell ref="F363:G363"/>
    <mergeCell ref="H363:L363"/>
    <mergeCell ref="B364:B365"/>
    <mergeCell ref="C364:C365"/>
    <mergeCell ref="D364:D365"/>
    <mergeCell ref="E364:E365"/>
    <mergeCell ref="F364:G365"/>
    <mergeCell ref="H364:I364"/>
    <mergeCell ref="H365:I365"/>
    <mergeCell ref="J371:J372"/>
    <mergeCell ref="K371:K372"/>
    <mergeCell ref="A357:A362"/>
    <mergeCell ref="F357:G357"/>
    <mergeCell ref="H357:L357"/>
    <mergeCell ref="B358:B360"/>
    <mergeCell ref="C358:C360"/>
    <mergeCell ref="A352:A356"/>
    <mergeCell ref="F352:G352"/>
    <mergeCell ref="H352:L352"/>
    <mergeCell ref="D369:D370"/>
    <mergeCell ref="E369:E370"/>
    <mergeCell ref="F369:G370"/>
    <mergeCell ref="H369:I369"/>
    <mergeCell ref="H370:I370"/>
    <mergeCell ref="F371:G372"/>
    <mergeCell ref="H371:I372"/>
    <mergeCell ref="H379:I379"/>
    <mergeCell ref="H380:I380"/>
    <mergeCell ref="E358:E360"/>
    <mergeCell ref="F358:G360"/>
    <mergeCell ref="H358:I358"/>
    <mergeCell ref="H359:I360"/>
    <mergeCell ref="J359:J360"/>
    <mergeCell ref="F355:G356"/>
    <mergeCell ref="H355:I356"/>
    <mergeCell ref="J355:J356"/>
    <mergeCell ref="F361:G362"/>
    <mergeCell ref="H361:I362"/>
    <mergeCell ref="J361:J362"/>
    <mergeCell ref="K376:K377"/>
    <mergeCell ref="L376:L377"/>
    <mergeCell ref="A378:A382"/>
    <mergeCell ref="F378:G378"/>
    <mergeCell ref="H378:L378"/>
    <mergeCell ref="B379:B380"/>
    <mergeCell ref="C379:C380"/>
    <mergeCell ref="D379:D380"/>
    <mergeCell ref="E379:E380"/>
    <mergeCell ref="F379:G380"/>
    <mergeCell ref="F374:G375"/>
    <mergeCell ref="H374:I374"/>
    <mergeCell ref="H375:I375"/>
    <mergeCell ref="F376:G377"/>
    <mergeCell ref="H376:I377"/>
    <mergeCell ref="J376:J377"/>
    <mergeCell ref="L371:L372"/>
    <mergeCell ref="A373:A377"/>
    <mergeCell ref="F373:G373"/>
    <mergeCell ref="H373:L373"/>
    <mergeCell ref="B374:B375"/>
    <mergeCell ref="C374:C375"/>
    <mergeCell ref="D374:D375"/>
    <mergeCell ref="E374:E375"/>
    <mergeCell ref="H385:I386"/>
    <mergeCell ref="J385:J386"/>
    <mergeCell ref="K385:K386"/>
    <mergeCell ref="L385:L386"/>
    <mergeCell ref="F387:G388"/>
    <mergeCell ref="H387:I388"/>
    <mergeCell ref="J387:J388"/>
    <mergeCell ref="K387:K388"/>
    <mergeCell ref="L387:L388"/>
    <mergeCell ref="L381:L382"/>
    <mergeCell ref="A383:A388"/>
    <mergeCell ref="F383:G383"/>
    <mergeCell ref="H383:L383"/>
    <mergeCell ref="B384:B386"/>
    <mergeCell ref="C384:C386"/>
    <mergeCell ref="D384:D386"/>
    <mergeCell ref="E384:E386"/>
    <mergeCell ref="F384:G386"/>
    <mergeCell ref="H384:I384"/>
    <mergeCell ref="F381:G382"/>
    <mergeCell ref="H381:I382"/>
    <mergeCell ref="J381:J382"/>
    <mergeCell ref="K381:K382"/>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03:I404"/>
    <mergeCell ref="F410:G411"/>
    <mergeCell ref="H410:I411"/>
    <mergeCell ref="J410:J411"/>
    <mergeCell ref="K410:K411"/>
    <mergeCell ref="L410:L411"/>
    <mergeCell ref="A412:A416"/>
    <mergeCell ref="F412:G412"/>
    <mergeCell ref="H412:L412"/>
    <mergeCell ref="B413:B414"/>
    <mergeCell ref="C413:C414"/>
    <mergeCell ref="A407:A411"/>
    <mergeCell ref="F407:G407"/>
    <mergeCell ref="H407:L407"/>
    <mergeCell ref="B408:B409"/>
    <mergeCell ref="C408:C409"/>
    <mergeCell ref="D408:D409"/>
    <mergeCell ref="E408:E409"/>
    <mergeCell ref="F408:G409"/>
    <mergeCell ref="H408:I408"/>
    <mergeCell ref="H409:I409"/>
    <mergeCell ref="J415:J416"/>
    <mergeCell ref="K415:K416"/>
    <mergeCell ref="L415:L416"/>
    <mergeCell ref="D413:D414"/>
    <mergeCell ref="E413:E414"/>
    <mergeCell ref="F413:G414"/>
    <mergeCell ref="H413:I413"/>
    <mergeCell ref="H414:I414"/>
    <mergeCell ref="F415:G416"/>
    <mergeCell ref="H415:I416"/>
    <mergeCell ref="H423:I423"/>
    <mergeCell ref="H424:I424"/>
    <mergeCell ref="F425:G426"/>
    <mergeCell ref="H425:I426"/>
    <mergeCell ref="J425:J426"/>
    <mergeCell ref="K425:K426"/>
    <mergeCell ref="K420:K421"/>
    <mergeCell ref="L420:L421"/>
    <mergeCell ref="A422:A426"/>
    <mergeCell ref="F422:G422"/>
    <mergeCell ref="H422:L422"/>
    <mergeCell ref="B423:B424"/>
    <mergeCell ref="C423:C424"/>
    <mergeCell ref="D423:D424"/>
    <mergeCell ref="E423:E424"/>
    <mergeCell ref="F423:G424"/>
    <mergeCell ref="F418:G419"/>
    <mergeCell ref="H418:I418"/>
    <mergeCell ref="H419:I419"/>
    <mergeCell ref="F420:G421"/>
    <mergeCell ref="H420:I421"/>
    <mergeCell ref="J420:J421"/>
    <mergeCell ref="H429:I431"/>
    <mergeCell ref="J429:J431"/>
    <mergeCell ref="K429:K431"/>
    <mergeCell ref="L429:L431"/>
    <mergeCell ref="F432:G433"/>
    <mergeCell ref="H432:I433"/>
    <mergeCell ref="J432:J433"/>
    <mergeCell ref="K432:K433"/>
    <mergeCell ref="L432:L433"/>
    <mergeCell ref="L425:L426"/>
    <mergeCell ref="A427:A433"/>
    <mergeCell ref="F427:G427"/>
    <mergeCell ref="H427:L427"/>
    <mergeCell ref="B428:B431"/>
    <mergeCell ref="C428:C431"/>
    <mergeCell ref="D428:D431"/>
    <mergeCell ref="E428:E431"/>
    <mergeCell ref="F428:G431"/>
    <mergeCell ref="H428:I428"/>
    <mergeCell ref="A417:A421"/>
    <mergeCell ref="F417:G417"/>
    <mergeCell ref="H417:L417"/>
    <mergeCell ref="B418:B419"/>
    <mergeCell ref="C418:C419"/>
    <mergeCell ref="D418:D419"/>
    <mergeCell ref="E418:E419"/>
    <mergeCell ref="D440:D441"/>
    <mergeCell ref="E440:E441"/>
    <mergeCell ref="F440:G441"/>
    <mergeCell ref="H440:I440"/>
    <mergeCell ref="H441:I441"/>
    <mergeCell ref="F442:G443"/>
    <mergeCell ref="H442:I443"/>
    <mergeCell ref="F437:G438"/>
    <mergeCell ref="H437:I438"/>
    <mergeCell ref="J437:J438"/>
    <mergeCell ref="K437:K438"/>
    <mergeCell ref="L437:L438"/>
    <mergeCell ref="A439:A443"/>
    <mergeCell ref="F439:G439"/>
    <mergeCell ref="H439:L439"/>
    <mergeCell ref="B440:B441"/>
    <mergeCell ref="C440:C441"/>
    <mergeCell ref="A434:A438"/>
    <mergeCell ref="F434:G434"/>
    <mergeCell ref="H434:L434"/>
    <mergeCell ref="B435:B436"/>
    <mergeCell ref="C435:C436"/>
    <mergeCell ref="D435:D436"/>
    <mergeCell ref="E435:E436"/>
    <mergeCell ref="F435:G436"/>
    <mergeCell ref="H435:I435"/>
    <mergeCell ref="H436:I436"/>
    <mergeCell ref="K447:K448"/>
    <mergeCell ref="L447:L448"/>
    <mergeCell ref="A449:A453"/>
    <mergeCell ref="F449:G449"/>
    <mergeCell ref="H449:L449"/>
    <mergeCell ref="B450:B451"/>
    <mergeCell ref="C450:C451"/>
    <mergeCell ref="D450:D451"/>
    <mergeCell ref="E450:E451"/>
    <mergeCell ref="F450:G451"/>
    <mergeCell ref="F445:G446"/>
    <mergeCell ref="H445:I445"/>
    <mergeCell ref="H446:I446"/>
    <mergeCell ref="F447:G448"/>
    <mergeCell ref="H447:I448"/>
    <mergeCell ref="J447:J448"/>
    <mergeCell ref="J442:J443"/>
    <mergeCell ref="K442:K443"/>
    <mergeCell ref="L442:L443"/>
    <mergeCell ref="A444:A448"/>
    <mergeCell ref="F444:G444"/>
    <mergeCell ref="H444:L444"/>
    <mergeCell ref="B445:B446"/>
    <mergeCell ref="C445:C446"/>
    <mergeCell ref="D445:D446"/>
    <mergeCell ref="E445:E446"/>
    <mergeCell ref="H456:I456"/>
    <mergeCell ref="F457:G458"/>
    <mergeCell ref="H457:I458"/>
    <mergeCell ref="J457:J458"/>
    <mergeCell ref="K457:K458"/>
    <mergeCell ref="L457:L458"/>
    <mergeCell ref="L452:L453"/>
    <mergeCell ref="A454:A458"/>
    <mergeCell ref="F454:G454"/>
    <mergeCell ref="H454:L454"/>
    <mergeCell ref="B455:B456"/>
    <mergeCell ref="C455:C456"/>
    <mergeCell ref="D455:D456"/>
    <mergeCell ref="E455:E456"/>
    <mergeCell ref="F455:G456"/>
    <mergeCell ref="H455:I455"/>
    <mergeCell ref="H450:I450"/>
    <mergeCell ref="H451:I451"/>
    <mergeCell ref="F452:G453"/>
    <mergeCell ref="H452:I453"/>
    <mergeCell ref="J452:J453"/>
    <mergeCell ref="K452:K453"/>
    <mergeCell ref="D465:D466"/>
    <mergeCell ref="E465:E466"/>
    <mergeCell ref="F465:G466"/>
    <mergeCell ref="H465:I465"/>
    <mergeCell ref="H466:I466"/>
    <mergeCell ref="F467:G468"/>
    <mergeCell ref="H467:I468"/>
    <mergeCell ref="F462:G463"/>
    <mergeCell ref="H462:I463"/>
    <mergeCell ref="J462:J463"/>
    <mergeCell ref="K462:K463"/>
    <mergeCell ref="L462:L463"/>
    <mergeCell ref="A464:A468"/>
    <mergeCell ref="F464:G464"/>
    <mergeCell ref="H464:L464"/>
    <mergeCell ref="B465:B466"/>
    <mergeCell ref="C465:C466"/>
    <mergeCell ref="A459:A463"/>
    <mergeCell ref="F459:G459"/>
    <mergeCell ref="H459:L459"/>
    <mergeCell ref="B460:B461"/>
    <mergeCell ref="C460:C461"/>
    <mergeCell ref="D460:D461"/>
    <mergeCell ref="E460:E461"/>
    <mergeCell ref="F460:G461"/>
    <mergeCell ref="H460:I460"/>
    <mergeCell ref="H461:I461"/>
    <mergeCell ref="K472:K473"/>
    <mergeCell ref="L472:L473"/>
    <mergeCell ref="A474:A478"/>
    <mergeCell ref="F474:G474"/>
    <mergeCell ref="H474:L474"/>
    <mergeCell ref="B475:B476"/>
    <mergeCell ref="C475:C476"/>
    <mergeCell ref="D475:D476"/>
    <mergeCell ref="E475:E476"/>
    <mergeCell ref="F475:G476"/>
    <mergeCell ref="F470:G471"/>
    <mergeCell ref="H470:I470"/>
    <mergeCell ref="H471:I471"/>
    <mergeCell ref="F472:G473"/>
    <mergeCell ref="H472:I473"/>
    <mergeCell ref="J472:J473"/>
    <mergeCell ref="J467:J468"/>
    <mergeCell ref="K467:K468"/>
    <mergeCell ref="L467:L468"/>
    <mergeCell ref="A469:A473"/>
    <mergeCell ref="F469:G469"/>
    <mergeCell ref="H469:L469"/>
    <mergeCell ref="B470:B471"/>
    <mergeCell ref="C470:C471"/>
    <mergeCell ref="D470:D471"/>
    <mergeCell ref="E470:E471"/>
    <mergeCell ref="H481:I481"/>
    <mergeCell ref="F482:G483"/>
    <mergeCell ref="H482:I483"/>
    <mergeCell ref="J482:J483"/>
    <mergeCell ref="K482:K483"/>
    <mergeCell ref="L482:L483"/>
    <mergeCell ref="L477:L478"/>
    <mergeCell ref="A479:A483"/>
    <mergeCell ref="F479:G479"/>
    <mergeCell ref="H479:L479"/>
    <mergeCell ref="B480:B481"/>
    <mergeCell ref="C480:C481"/>
    <mergeCell ref="D480:D481"/>
    <mergeCell ref="E480:E481"/>
    <mergeCell ref="F480:G481"/>
    <mergeCell ref="H480:I480"/>
    <mergeCell ref="H475:I475"/>
    <mergeCell ref="H476:I476"/>
    <mergeCell ref="F477:G478"/>
    <mergeCell ref="H477:I478"/>
    <mergeCell ref="J477:J478"/>
    <mergeCell ref="K477:K478"/>
    <mergeCell ref="F487:G488"/>
    <mergeCell ref="H487:I488"/>
    <mergeCell ref="J487:J488"/>
    <mergeCell ref="K487:K488"/>
    <mergeCell ref="L487:L488"/>
    <mergeCell ref="A489:A494"/>
    <mergeCell ref="F489:G489"/>
    <mergeCell ref="H489:L489"/>
    <mergeCell ref="B490:B492"/>
    <mergeCell ref="C490:C492"/>
    <mergeCell ref="A484:A488"/>
    <mergeCell ref="F484:G484"/>
    <mergeCell ref="H484:L484"/>
    <mergeCell ref="B485:B486"/>
    <mergeCell ref="C485:C486"/>
    <mergeCell ref="D485:D486"/>
    <mergeCell ref="E485:E486"/>
    <mergeCell ref="F485:G486"/>
    <mergeCell ref="H485:I485"/>
    <mergeCell ref="H486:I486"/>
    <mergeCell ref="A500:A505"/>
    <mergeCell ref="F500:G500"/>
    <mergeCell ref="H500:L500"/>
    <mergeCell ref="B501:B503"/>
    <mergeCell ref="C501:C503"/>
    <mergeCell ref="A495:A499"/>
    <mergeCell ref="F495:G495"/>
    <mergeCell ref="H495:L495"/>
    <mergeCell ref="B496:B497"/>
    <mergeCell ref="C496:C497"/>
    <mergeCell ref="D496:D497"/>
    <mergeCell ref="E496:E497"/>
    <mergeCell ref="F496:G497"/>
    <mergeCell ref="H496:I496"/>
    <mergeCell ref="H497:I497"/>
    <mergeCell ref="K491:K492"/>
    <mergeCell ref="L491:L492"/>
    <mergeCell ref="F493:G494"/>
    <mergeCell ref="H493:I494"/>
    <mergeCell ref="J493:J494"/>
    <mergeCell ref="K493:K494"/>
    <mergeCell ref="L493:L494"/>
    <mergeCell ref="D490:D492"/>
    <mergeCell ref="E490:E492"/>
    <mergeCell ref="F490:G492"/>
    <mergeCell ref="H490:I490"/>
    <mergeCell ref="H491:I492"/>
    <mergeCell ref="J491:J492"/>
    <mergeCell ref="K502:K503"/>
    <mergeCell ref="L502:L503"/>
    <mergeCell ref="F504:G505"/>
    <mergeCell ref="H504:I505"/>
    <mergeCell ref="J504:J505"/>
    <mergeCell ref="K504:K505"/>
    <mergeCell ref="L504:L505"/>
    <mergeCell ref="D501:D503"/>
    <mergeCell ref="E501:E503"/>
    <mergeCell ref="F501:G503"/>
    <mergeCell ref="H501:I501"/>
    <mergeCell ref="H502:I503"/>
    <mergeCell ref="J502:J503"/>
    <mergeCell ref="F498:G499"/>
    <mergeCell ref="H498:I499"/>
    <mergeCell ref="J498:J499"/>
    <mergeCell ref="K498:K499"/>
    <mergeCell ref="L498:L499"/>
    <mergeCell ref="J508:J509"/>
    <mergeCell ref="K508:K509"/>
    <mergeCell ref="L508:L509"/>
    <mergeCell ref="L521:L522"/>
    <mergeCell ref="F510:G511"/>
    <mergeCell ref="H510:I511"/>
    <mergeCell ref="J510:J511"/>
    <mergeCell ref="K510:K511"/>
    <mergeCell ref="L510:L511"/>
    <mergeCell ref="A506:A511"/>
    <mergeCell ref="F506:G506"/>
    <mergeCell ref="H506:L506"/>
    <mergeCell ref="B507:B509"/>
    <mergeCell ref="C507:C509"/>
    <mergeCell ref="D507:D509"/>
    <mergeCell ref="E507:E509"/>
    <mergeCell ref="F507:G509"/>
    <mergeCell ref="H507:I507"/>
    <mergeCell ref="H508:I509"/>
    <mergeCell ref="J514:J515"/>
    <mergeCell ref="K514:K515"/>
    <mergeCell ref="L514:L515"/>
    <mergeCell ref="A518:A522"/>
    <mergeCell ref="F518:G518"/>
    <mergeCell ref="H518:L518"/>
    <mergeCell ref="B519:B520"/>
    <mergeCell ref="C519:C520"/>
    <mergeCell ref="D519:D520"/>
    <mergeCell ref="E519:E520"/>
    <mergeCell ref="F519:G520"/>
    <mergeCell ref="H519:I519"/>
    <mergeCell ref="H520:I520"/>
    <mergeCell ref="F529:G530"/>
    <mergeCell ref="H529:I529"/>
    <mergeCell ref="H530:I530"/>
    <mergeCell ref="F516:G517"/>
    <mergeCell ref="H516:I517"/>
    <mergeCell ref="J516:J517"/>
    <mergeCell ref="K516:K517"/>
    <mergeCell ref="L516:L517"/>
    <mergeCell ref="A512:A517"/>
    <mergeCell ref="F512:G512"/>
    <mergeCell ref="H512:L512"/>
    <mergeCell ref="B513:B515"/>
    <mergeCell ref="C513:C515"/>
    <mergeCell ref="D513:D515"/>
    <mergeCell ref="E513:E515"/>
    <mergeCell ref="F513:G515"/>
    <mergeCell ref="H513:I513"/>
    <mergeCell ref="H514:I515"/>
    <mergeCell ref="F521:G522"/>
    <mergeCell ref="H521:I522"/>
    <mergeCell ref="J521:J522"/>
    <mergeCell ref="K521:K522"/>
    <mergeCell ref="J526:J527"/>
    <mergeCell ref="K526:K527"/>
    <mergeCell ref="L526:L527"/>
    <mergeCell ref="A528:A532"/>
    <mergeCell ref="F528:G528"/>
    <mergeCell ref="H528:L528"/>
    <mergeCell ref="B529:B530"/>
    <mergeCell ref="C529:C530"/>
    <mergeCell ref="D529:D530"/>
    <mergeCell ref="E529:E530"/>
    <mergeCell ref="D524:D525"/>
    <mergeCell ref="E524:E525"/>
    <mergeCell ref="F524:G525"/>
    <mergeCell ref="H524:I524"/>
    <mergeCell ref="H525:I525"/>
    <mergeCell ref="F526:G527"/>
    <mergeCell ref="H526:I527"/>
    <mergeCell ref="A523:A527"/>
    <mergeCell ref="F523:G523"/>
    <mergeCell ref="H523:L523"/>
    <mergeCell ref="B524:B525"/>
    <mergeCell ref="C524:C525"/>
    <mergeCell ref="L536:L537"/>
    <mergeCell ref="H534:I534"/>
    <mergeCell ref="H535:I535"/>
    <mergeCell ref="F536:G537"/>
    <mergeCell ref="H536:I537"/>
    <mergeCell ref="J536:J537"/>
    <mergeCell ref="K536:K537"/>
    <mergeCell ref="K531:K532"/>
    <mergeCell ref="L531:L532"/>
    <mergeCell ref="A533:A537"/>
    <mergeCell ref="F533:G533"/>
    <mergeCell ref="H533:L533"/>
    <mergeCell ref="B534:B535"/>
    <mergeCell ref="C534:C535"/>
    <mergeCell ref="D534:D535"/>
    <mergeCell ref="E534:E535"/>
    <mergeCell ref="F534:G535"/>
    <mergeCell ref="F531:G532"/>
    <mergeCell ref="H531:I532"/>
    <mergeCell ref="J531:J53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65"/>
  <sheetViews>
    <sheetView workbookViewId="0">
      <selection activeCell="F21" sqref="F21:G22"/>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2</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101</v>
      </c>
      <c r="B10" s="203" t="s">
        <v>12</v>
      </c>
      <c r="C10" s="207" t="s">
        <v>11</v>
      </c>
      <c r="D10" s="207" t="s">
        <v>280</v>
      </c>
      <c r="E10" s="207" t="s">
        <v>281</v>
      </c>
      <c r="F10" s="653" t="s">
        <v>8</v>
      </c>
      <c r="G10" s="653"/>
      <c r="H10" s="650"/>
      <c r="I10" s="650"/>
      <c r="J10" s="650"/>
      <c r="K10" s="650"/>
      <c r="L10" s="650"/>
    </row>
    <row r="11" spans="1:12" x14ac:dyDescent="0.2">
      <c r="A11" s="652"/>
      <c r="B11" s="651" t="s">
        <v>707</v>
      </c>
      <c r="C11" s="654" t="s">
        <v>715</v>
      </c>
      <c r="D11" s="655">
        <v>43401</v>
      </c>
      <c r="E11" s="651" t="s">
        <v>628</v>
      </c>
      <c r="F11" s="651" t="s">
        <v>716</v>
      </c>
      <c r="G11" s="651"/>
      <c r="H11" s="649" t="s">
        <v>286</v>
      </c>
      <c r="I11" s="649"/>
      <c r="J11" s="209" t="s">
        <v>287</v>
      </c>
      <c r="K11" s="209" t="s">
        <v>16</v>
      </c>
      <c r="L11" s="210">
        <v>300</v>
      </c>
    </row>
    <row r="12" spans="1:12" x14ac:dyDescent="0.2">
      <c r="A12" s="652"/>
      <c r="B12" s="651"/>
      <c r="C12" s="654"/>
      <c r="D12" s="655"/>
      <c r="E12" s="651"/>
      <c r="F12" s="651"/>
      <c r="G12" s="651"/>
      <c r="H12" s="649" t="s">
        <v>242</v>
      </c>
      <c r="I12" s="649"/>
      <c r="J12" s="209" t="s">
        <v>287</v>
      </c>
      <c r="K12" s="209" t="s">
        <v>16</v>
      </c>
      <c r="L12" s="210">
        <v>205.5</v>
      </c>
    </row>
    <row r="13" spans="1:12" ht="24" x14ac:dyDescent="0.2">
      <c r="A13" s="652"/>
      <c r="B13" s="203" t="s">
        <v>6</v>
      </c>
      <c r="C13" s="207" t="s">
        <v>5</v>
      </c>
      <c r="D13" s="207" t="s">
        <v>288</v>
      </c>
      <c r="E13" s="207" t="s">
        <v>289</v>
      </c>
      <c r="F13" s="650"/>
      <c r="G13" s="650"/>
      <c r="H13" s="649" t="s">
        <v>290</v>
      </c>
      <c r="I13" s="649"/>
      <c r="J13" s="651" t="s">
        <v>287</v>
      </c>
      <c r="K13" s="651" t="s">
        <v>16</v>
      </c>
      <c r="L13" s="648">
        <v>650</v>
      </c>
    </row>
    <row r="14" spans="1:12" ht="24" x14ac:dyDescent="0.2">
      <c r="A14" s="652"/>
      <c r="B14" s="209" t="s">
        <v>710</v>
      </c>
      <c r="C14" s="209" t="s">
        <v>716</v>
      </c>
      <c r="D14" s="211">
        <v>43403</v>
      </c>
      <c r="E14" s="209" t="s">
        <v>717</v>
      </c>
      <c r="F14" s="650"/>
      <c r="G14" s="650"/>
      <c r="H14" s="649"/>
      <c r="I14" s="649"/>
      <c r="J14" s="651"/>
      <c r="K14" s="651"/>
      <c r="L14" s="648"/>
    </row>
    <row r="15" spans="1:12" ht="24" x14ac:dyDescent="0.2">
      <c r="A15" s="652">
        <v>102</v>
      </c>
      <c r="B15" s="203" t="s">
        <v>12</v>
      </c>
      <c r="C15" s="207" t="s">
        <v>11</v>
      </c>
      <c r="D15" s="207" t="s">
        <v>280</v>
      </c>
      <c r="E15" s="207" t="s">
        <v>281</v>
      </c>
      <c r="F15" s="653" t="s">
        <v>8</v>
      </c>
      <c r="G15" s="653"/>
      <c r="H15" s="650"/>
      <c r="I15" s="650"/>
      <c r="J15" s="650"/>
      <c r="K15" s="650"/>
      <c r="L15" s="650"/>
    </row>
    <row r="16" spans="1:12" x14ac:dyDescent="0.2">
      <c r="A16" s="652"/>
      <c r="B16" s="651" t="s">
        <v>707</v>
      </c>
      <c r="C16" s="654" t="s">
        <v>718</v>
      </c>
      <c r="D16" s="655">
        <v>43409</v>
      </c>
      <c r="E16" s="651" t="s">
        <v>719</v>
      </c>
      <c r="F16" s="651" t="s">
        <v>720</v>
      </c>
      <c r="G16" s="651"/>
      <c r="H16" s="649" t="s">
        <v>286</v>
      </c>
      <c r="I16" s="649"/>
      <c r="J16" s="209" t="s">
        <v>287</v>
      </c>
      <c r="K16" s="209" t="s">
        <v>16</v>
      </c>
      <c r="L16" s="210">
        <v>379.2</v>
      </c>
    </row>
    <row r="17" spans="1:12" x14ac:dyDescent="0.2">
      <c r="A17" s="652"/>
      <c r="B17" s="651"/>
      <c r="C17" s="654"/>
      <c r="D17" s="655"/>
      <c r="E17" s="651"/>
      <c r="F17" s="651"/>
      <c r="G17" s="651"/>
      <c r="H17" s="649" t="s">
        <v>242</v>
      </c>
      <c r="I17" s="649"/>
      <c r="J17" s="209" t="s">
        <v>287</v>
      </c>
      <c r="K17" s="209" t="s">
        <v>16</v>
      </c>
      <c r="L17" s="210">
        <v>769.1</v>
      </c>
    </row>
    <row r="18" spans="1:12" ht="24" x14ac:dyDescent="0.2">
      <c r="A18" s="652"/>
      <c r="B18" s="203" t="s">
        <v>6</v>
      </c>
      <c r="C18" s="207" t="s">
        <v>5</v>
      </c>
      <c r="D18" s="207" t="s">
        <v>288</v>
      </c>
      <c r="E18" s="207" t="s">
        <v>289</v>
      </c>
      <c r="F18" s="650"/>
      <c r="G18" s="650"/>
      <c r="H18" s="649" t="s">
        <v>290</v>
      </c>
      <c r="I18" s="649"/>
      <c r="J18" s="651" t="s">
        <v>287</v>
      </c>
      <c r="K18" s="651" t="s">
        <v>287</v>
      </c>
      <c r="L18" s="648">
        <v>0</v>
      </c>
    </row>
    <row r="19" spans="1:12" ht="24" x14ac:dyDescent="0.2">
      <c r="A19" s="652"/>
      <c r="B19" s="209" t="s">
        <v>710</v>
      </c>
      <c r="C19" s="209" t="s">
        <v>720</v>
      </c>
      <c r="D19" s="211">
        <v>43411</v>
      </c>
      <c r="E19" s="209" t="s">
        <v>721</v>
      </c>
      <c r="F19" s="650"/>
      <c r="G19" s="650"/>
      <c r="H19" s="649"/>
      <c r="I19" s="649"/>
      <c r="J19" s="651"/>
      <c r="K19" s="651"/>
      <c r="L19" s="648"/>
    </row>
    <row r="20" spans="1:12" ht="24" x14ac:dyDescent="0.2">
      <c r="A20" s="652">
        <v>103</v>
      </c>
      <c r="B20" s="203" t="s">
        <v>12</v>
      </c>
      <c r="C20" s="207" t="s">
        <v>11</v>
      </c>
      <c r="D20" s="207" t="s">
        <v>280</v>
      </c>
      <c r="E20" s="207" t="s">
        <v>281</v>
      </c>
      <c r="F20" s="653" t="s">
        <v>8</v>
      </c>
      <c r="G20" s="653"/>
      <c r="H20" s="650"/>
      <c r="I20" s="650"/>
      <c r="J20" s="650"/>
      <c r="K20" s="650"/>
      <c r="L20" s="650"/>
    </row>
    <row r="21" spans="1:12" x14ac:dyDescent="0.2">
      <c r="A21" s="652"/>
      <c r="B21" s="651" t="s">
        <v>707</v>
      </c>
      <c r="C21" s="654" t="s">
        <v>722</v>
      </c>
      <c r="D21" s="655">
        <v>43412</v>
      </c>
      <c r="E21" s="651" t="s">
        <v>628</v>
      </c>
      <c r="F21" s="651" t="s">
        <v>723</v>
      </c>
      <c r="G21" s="651"/>
      <c r="H21" s="649" t="s">
        <v>286</v>
      </c>
      <c r="I21" s="649"/>
      <c r="J21" s="209" t="s">
        <v>287</v>
      </c>
      <c r="K21" s="209" t="s">
        <v>16</v>
      </c>
      <c r="L21" s="210">
        <v>322.25</v>
      </c>
    </row>
    <row r="22" spans="1:12" x14ac:dyDescent="0.2">
      <c r="A22" s="652"/>
      <c r="B22" s="651"/>
      <c r="C22" s="654"/>
      <c r="D22" s="655"/>
      <c r="E22" s="651"/>
      <c r="F22" s="651"/>
      <c r="G22" s="651"/>
      <c r="H22" s="649" t="s">
        <v>242</v>
      </c>
      <c r="I22" s="649"/>
      <c r="J22" s="209" t="s">
        <v>287</v>
      </c>
      <c r="K22" s="209" t="s">
        <v>16</v>
      </c>
      <c r="L22" s="210">
        <v>334.83</v>
      </c>
    </row>
    <row r="23" spans="1:12" ht="24" x14ac:dyDescent="0.2">
      <c r="A23" s="652"/>
      <c r="B23" s="203" t="s">
        <v>6</v>
      </c>
      <c r="C23" s="207" t="s">
        <v>5</v>
      </c>
      <c r="D23" s="207" t="s">
        <v>288</v>
      </c>
      <c r="E23" s="207" t="s">
        <v>289</v>
      </c>
      <c r="F23" s="650"/>
      <c r="G23" s="650"/>
      <c r="H23" s="649" t="s">
        <v>290</v>
      </c>
      <c r="I23" s="649"/>
      <c r="J23" s="651" t="s">
        <v>287</v>
      </c>
      <c r="K23" s="651" t="s">
        <v>16</v>
      </c>
      <c r="L23" s="648">
        <v>100</v>
      </c>
    </row>
    <row r="24" spans="1:12" ht="24" x14ac:dyDescent="0.2">
      <c r="A24" s="652"/>
      <c r="B24" s="209" t="s">
        <v>710</v>
      </c>
      <c r="C24" s="209" t="s">
        <v>723</v>
      </c>
      <c r="D24" s="211">
        <v>43413</v>
      </c>
      <c r="E24" s="209" t="s">
        <v>724</v>
      </c>
      <c r="F24" s="650"/>
      <c r="G24" s="650"/>
      <c r="H24" s="649"/>
      <c r="I24" s="649"/>
      <c r="J24" s="651"/>
      <c r="K24" s="651"/>
      <c r="L24" s="648"/>
    </row>
    <row r="25" spans="1:12" ht="24" x14ac:dyDescent="0.2">
      <c r="A25" s="652">
        <v>104</v>
      </c>
      <c r="B25" s="203" t="s">
        <v>12</v>
      </c>
      <c r="C25" s="207" t="s">
        <v>11</v>
      </c>
      <c r="D25" s="207" t="s">
        <v>280</v>
      </c>
      <c r="E25" s="207" t="s">
        <v>281</v>
      </c>
      <c r="F25" s="653" t="s">
        <v>8</v>
      </c>
      <c r="G25" s="653"/>
      <c r="H25" s="650"/>
      <c r="I25" s="650"/>
      <c r="J25" s="650"/>
      <c r="K25" s="650"/>
      <c r="L25" s="650"/>
    </row>
    <row r="26" spans="1:12" x14ac:dyDescent="0.2">
      <c r="A26" s="652"/>
      <c r="B26" s="651" t="s">
        <v>707</v>
      </c>
      <c r="C26" s="654" t="s">
        <v>725</v>
      </c>
      <c r="D26" s="655">
        <v>43416</v>
      </c>
      <c r="E26" s="651" t="s">
        <v>726</v>
      </c>
      <c r="F26" s="651" t="s">
        <v>727</v>
      </c>
      <c r="G26" s="651"/>
      <c r="H26" s="649" t="s">
        <v>286</v>
      </c>
      <c r="I26" s="649"/>
      <c r="J26" s="209" t="s">
        <v>287</v>
      </c>
      <c r="K26" s="209" t="s">
        <v>16</v>
      </c>
      <c r="L26" s="210">
        <v>541.44000000000005</v>
      </c>
    </row>
    <row r="27" spans="1:12" x14ac:dyDescent="0.2">
      <c r="A27" s="652"/>
      <c r="B27" s="651"/>
      <c r="C27" s="654"/>
      <c r="D27" s="655"/>
      <c r="E27" s="651"/>
      <c r="F27" s="651"/>
      <c r="G27" s="651"/>
      <c r="H27" s="649" t="s">
        <v>242</v>
      </c>
      <c r="I27" s="649"/>
      <c r="J27" s="209" t="s">
        <v>287</v>
      </c>
      <c r="K27" s="209" t="s">
        <v>16</v>
      </c>
      <c r="L27" s="210">
        <v>3539.31</v>
      </c>
    </row>
    <row r="28" spans="1:12" ht="24" x14ac:dyDescent="0.2">
      <c r="A28" s="652"/>
      <c r="B28" s="203" t="s">
        <v>6</v>
      </c>
      <c r="C28" s="207" t="s">
        <v>5</v>
      </c>
      <c r="D28" s="207" t="s">
        <v>288</v>
      </c>
      <c r="E28" s="207" t="s">
        <v>289</v>
      </c>
      <c r="F28" s="650"/>
      <c r="G28" s="650"/>
      <c r="H28" s="649" t="s">
        <v>290</v>
      </c>
      <c r="I28" s="649"/>
      <c r="J28" s="651" t="s">
        <v>287</v>
      </c>
      <c r="K28" s="651" t="s">
        <v>287</v>
      </c>
      <c r="L28" s="648">
        <v>0</v>
      </c>
    </row>
    <row r="29" spans="1:12" ht="24" x14ac:dyDescent="0.2">
      <c r="A29" s="652"/>
      <c r="B29" s="209" t="s">
        <v>710</v>
      </c>
      <c r="C29" s="209" t="s">
        <v>727</v>
      </c>
      <c r="D29" s="211">
        <v>43418</v>
      </c>
      <c r="E29" s="209" t="s">
        <v>656</v>
      </c>
      <c r="F29" s="650"/>
      <c r="G29" s="650"/>
      <c r="H29" s="649"/>
      <c r="I29" s="649"/>
      <c r="J29" s="651"/>
      <c r="K29" s="651"/>
      <c r="L29" s="648"/>
    </row>
    <row r="30" spans="1:12" ht="24" x14ac:dyDescent="0.2">
      <c r="A30" s="652">
        <v>105</v>
      </c>
      <c r="B30" s="203" t="s">
        <v>12</v>
      </c>
      <c r="C30" s="207" t="s">
        <v>11</v>
      </c>
      <c r="D30" s="207" t="s">
        <v>280</v>
      </c>
      <c r="E30" s="207" t="s">
        <v>281</v>
      </c>
      <c r="F30" s="653" t="s">
        <v>8</v>
      </c>
      <c r="G30" s="653"/>
      <c r="H30" s="650"/>
      <c r="I30" s="650"/>
      <c r="J30" s="650"/>
      <c r="K30" s="650"/>
      <c r="L30" s="650"/>
    </row>
    <row r="31" spans="1:12" x14ac:dyDescent="0.2">
      <c r="A31" s="652"/>
      <c r="B31" s="651" t="s">
        <v>707</v>
      </c>
      <c r="C31" s="651" t="s">
        <v>728</v>
      </c>
      <c r="D31" s="655">
        <v>43446</v>
      </c>
      <c r="E31" s="651" t="s">
        <v>628</v>
      </c>
      <c r="F31" s="651" t="s">
        <v>723</v>
      </c>
      <c r="G31" s="651"/>
      <c r="H31" s="649" t="s">
        <v>286</v>
      </c>
      <c r="I31" s="649"/>
      <c r="J31" s="209" t="s">
        <v>287</v>
      </c>
      <c r="K31" s="209" t="s">
        <v>16</v>
      </c>
      <c r="L31" s="210">
        <v>163</v>
      </c>
    </row>
    <row r="32" spans="1:12" x14ac:dyDescent="0.2">
      <c r="A32" s="652"/>
      <c r="B32" s="651"/>
      <c r="C32" s="651"/>
      <c r="D32" s="655"/>
      <c r="E32" s="651"/>
      <c r="F32" s="651"/>
      <c r="G32" s="651"/>
      <c r="H32" s="649" t="s">
        <v>242</v>
      </c>
      <c r="I32" s="649"/>
      <c r="J32" s="209" t="s">
        <v>287</v>
      </c>
      <c r="K32" s="209" t="s">
        <v>16</v>
      </c>
      <c r="L32" s="210">
        <v>249.4</v>
      </c>
    </row>
    <row r="33" spans="1:12" ht="24" x14ac:dyDescent="0.2">
      <c r="A33" s="652"/>
      <c r="B33" s="203" t="s">
        <v>6</v>
      </c>
      <c r="C33" s="207" t="s">
        <v>5</v>
      </c>
      <c r="D33" s="207" t="s">
        <v>288</v>
      </c>
      <c r="E33" s="207" t="s">
        <v>289</v>
      </c>
      <c r="F33" s="650"/>
      <c r="G33" s="650"/>
      <c r="H33" s="649" t="s">
        <v>290</v>
      </c>
      <c r="I33" s="649"/>
      <c r="J33" s="651" t="s">
        <v>287</v>
      </c>
      <c r="K33" s="651" t="s">
        <v>287</v>
      </c>
      <c r="L33" s="648">
        <v>0</v>
      </c>
    </row>
    <row r="34" spans="1:12" ht="24" x14ac:dyDescent="0.2">
      <c r="A34" s="652"/>
      <c r="B34" s="209" t="s">
        <v>710</v>
      </c>
      <c r="C34" s="209" t="s">
        <v>723</v>
      </c>
      <c r="D34" s="211">
        <v>43447</v>
      </c>
      <c r="E34" s="209" t="s">
        <v>729</v>
      </c>
      <c r="F34" s="650"/>
      <c r="G34" s="650"/>
      <c r="H34" s="649"/>
      <c r="I34" s="649"/>
      <c r="J34" s="651"/>
      <c r="K34" s="651"/>
      <c r="L34" s="648"/>
    </row>
    <row r="35" spans="1:12" ht="24" x14ac:dyDescent="0.2">
      <c r="A35" s="652">
        <v>106</v>
      </c>
      <c r="B35" s="203" t="s">
        <v>12</v>
      </c>
      <c r="C35" s="207" t="s">
        <v>11</v>
      </c>
      <c r="D35" s="207" t="s">
        <v>280</v>
      </c>
      <c r="E35" s="207" t="s">
        <v>281</v>
      </c>
      <c r="F35" s="653" t="s">
        <v>8</v>
      </c>
      <c r="G35" s="653"/>
      <c r="H35" s="650"/>
      <c r="I35" s="650"/>
      <c r="J35" s="650"/>
      <c r="K35" s="650"/>
      <c r="L35" s="650"/>
    </row>
    <row r="36" spans="1:12" x14ac:dyDescent="0.2">
      <c r="A36" s="652"/>
      <c r="B36" s="651" t="s">
        <v>707</v>
      </c>
      <c r="C36" s="654" t="s">
        <v>730</v>
      </c>
      <c r="D36" s="655">
        <v>43487</v>
      </c>
      <c r="E36" s="651" t="s">
        <v>321</v>
      </c>
      <c r="F36" s="651" t="s">
        <v>465</v>
      </c>
      <c r="G36" s="651"/>
      <c r="H36" s="649" t="s">
        <v>286</v>
      </c>
      <c r="I36" s="649"/>
      <c r="J36" s="209" t="s">
        <v>16</v>
      </c>
      <c r="K36" s="209" t="s">
        <v>16</v>
      </c>
      <c r="L36" s="210">
        <v>368.72</v>
      </c>
    </row>
    <row r="37" spans="1:12" x14ac:dyDescent="0.2">
      <c r="A37" s="652"/>
      <c r="B37" s="651"/>
      <c r="C37" s="654"/>
      <c r="D37" s="655"/>
      <c r="E37" s="651"/>
      <c r="F37" s="651"/>
      <c r="G37" s="651"/>
      <c r="H37" s="649" t="s">
        <v>242</v>
      </c>
      <c r="I37" s="649"/>
      <c r="J37" s="651" t="s">
        <v>16</v>
      </c>
      <c r="K37" s="651" t="s">
        <v>287</v>
      </c>
      <c r="L37" s="648">
        <v>436.2</v>
      </c>
    </row>
    <row r="38" spans="1:12" x14ac:dyDescent="0.2">
      <c r="A38" s="652"/>
      <c r="B38" s="651"/>
      <c r="C38" s="654"/>
      <c r="D38" s="655"/>
      <c r="E38" s="651"/>
      <c r="F38" s="651"/>
      <c r="G38" s="651"/>
      <c r="H38" s="649"/>
      <c r="I38" s="649"/>
      <c r="J38" s="651"/>
      <c r="K38" s="651"/>
      <c r="L38" s="648"/>
    </row>
    <row r="39" spans="1:12" x14ac:dyDescent="0.2">
      <c r="A39" s="652"/>
      <c r="B39" s="651"/>
      <c r="C39" s="654"/>
      <c r="D39" s="655"/>
      <c r="E39" s="651"/>
      <c r="F39" s="651"/>
      <c r="G39" s="651"/>
      <c r="H39" s="649"/>
      <c r="I39" s="649"/>
      <c r="J39" s="651"/>
      <c r="K39" s="651"/>
      <c r="L39" s="648"/>
    </row>
    <row r="40" spans="1:12" ht="24" x14ac:dyDescent="0.2">
      <c r="A40" s="652"/>
      <c r="B40" s="203" t="s">
        <v>6</v>
      </c>
      <c r="C40" s="207" t="s">
        <v>5</v>
      </c>
      <c r="D40" s="207" t="s">
        <v>288</v>
      </c>
      <c r="E40" s="207" t="s">
        <v>289</v>
      </c>
      <c r="F40" s="650"/>
      <c r="G40" s="650"/>
      <c r="H40" s="649" t="s">
        <v>290</v>
      </c>
      <c r="I40" s="649"/>
      <c r="J40" s="651" t="s">
        <v>16</v>
      </c>
      <c r="K40" s="651" t="s">
        <v>287</v>
      </c>
      <c r="L40" s="648">
        <v>204.4</v>
      </c>
    </row>
    <row r="41" spans="1:12" ht="24" x14ac:dyDescent="0.2">
      <c r="A41" s="652"/>
      <c r="B41" s="209" t="s">
        <v>710</v>
      </c>
      <c r="C41" s="209" t="s">
        <v>465</v>
      </c>
      <c r="D41" s="211">
        <v>43492</v>
      </c>
      <c r="E41" s="209" t="s">
        <v>731</v>
      </c>
      <c r="F41" s="650"/>
      <c r="G41" s="650"/>
      <c r="H41" s="649"/>
      <c r="I41" s="649"/>
      <c r="J41" s="651"/>
      <c r="K41" s="651"/>
      <c r="L41" s="648"/>
    </row>
    <row r="42" spans="1:12" ht="24" x14ac:dyDescent="0.2">
      <c r="A42" s="652">
        <v>107</v>
      </c>
      <c r="B42" s="203" t="s">
        <v>12</v>
      </c>
      <c r="C42" s="207" t="s">
        <v>11</v>
      </c>
      <c r="D42" s="207" t="s">
        <v>280</v>
      </c>
      <c r="E42" s="207" t="s">
        <v>281</v>
      </c>
      <c r="F42" s="653" t="s">
        <v>8</v>
      </c>
      <c r="G42" s="653"/>
      <c r="H42" s="650"/>
      <c r="I42" s="650"/>
      <c r="J42" s="650"/>
      <c r="K42" s="650"/>
      <c r="L42" s="650"/>
    </row>
    <row r="43" spans="1:12" x14ac:dyDescent="0.2">
      <c r="A43" s="652"/>
      <c r="B43" s="651" t="s">
        <v>707</v>
      </c>
      <c r="C43" s="654" t="s">
        <v>730</v>
      </c>
      <c r="D43" s="655">
        <v>43487</v>
      </c>
      <c r="E43" s="651" t="s">
        <v>321</v>
      </c>
      <c r="F43" s="651" t="s">
        <v>732</v>
      </c>
      <c r="G43" s="651"/>
      <c r="H43" s="649" t="s">
        <v>286</v>
      </c>
      <c r="I43" s="649"/>
      <c r="J43" s="209" t="s">
        <v>287</v>
      </c>
      <c r="K43" s="209" t="s">
        <v>16</v>
      </c>
      <c r="L43" s="210">
        <v>751</v>
      </c>
    </row>
    <row r="44" spans="1:12" x14ac:dyDescent="0.2">
      <c r="A44" s="652"/>
      <c r="B44" s="651"/>
      <c r="C44" s="654"/>
      <c r="D44" s="655"/>
      <c r="E44" s="651"/>
      <c r="F44" s="651"/>
      <c r="G44" s="651"/>
      <c r="H44" s="649" t="s">
        <v>242</v>
      </c>
      <c r="I44" s="649"/>
      <c r="J44" s="651" t="s">
        <v>287</v>
      </c>
      <c r="K44" s="651" t="s">
        <v>16</v>
      </c>
      <c r="L44" s="648">
        <v>563.4</v>
      </c>
    </row>
    <row r="45" spans="1:12" x14ac:dyDescent="0.2">
      <c r="A45" s="652"/>
      <c r="B45" s="651"/>
      <c r="C45" s="654"/>
      <c r="D45" s="655"/>
      <c r="E45" s="651"/>
      <c r="F45" s="651"/>
      <c r="G45" s="651"/>
      <c r="H45" s="649"/>
      <c r="I45" s="649"/>
      <c r="J45" s="651"/>
      <c r="K45" s="651"/>
      <c r="L45" s="648"/>
    </row>
    <row r="46" spans="1:12" x14ac:dyDescent="0.2">
      <c r="A46" s="652"/>
      <c r="B46" s="651"/>
      <c r="C46" s="654"/>
      <c r="D46" s="655"/>
      <c r="E46" s="651"/>
      <c r="F46" s="651"/>
      <c r="G46" s="651"/>
      <c r="H46" s="649"/>
      <c r="I46" s="649"/>
      <c r="J46" s="651"/>
      <c r="K46" s="651"/>
      <c r="L46" s="648"/>
    </row>
    <row r="47" spans="1:12" ht="24" x14ac:dyDescent="0.2">
      <c r="A47" s="652"/>
      <c r="B47" s="203" t="s">
        <v>6</v>
      </c>
      <c r="C47" s="207" t="s">
        <v>5</v>
      </c>
      <c r="D47" s="207" t="s">
        <v>288</v>
      </c>
      <c r="E47" s="207" t="s">
        <v>289</v>
      </c>
      <c r="F47" s="650"/>
      <c r="G47" s="650"/>
      <c r="H47" s="649" t="s">
        <v>290</v>
      </c>
      <c r="I47" s="649"/>
      <c r="J47" s="651" t="s">
        <v>287</v>
      </c>
      <c r="K47" s="651" t="s">
        <v>287</v>
      </c>
      <c r="L47" s="648">
        <v>0</v>
      </c>
    </row>
    <row r="48" spans="1:12" ht="24" x14ac:dyDescent="0.2">
      <c r="A48" s="652"/>
      <c r="B48" s="209" t="s">
        <v>710</v>
      </c>
      <c r="C48" s="209" t="s">
        <v>732</v>
      </c>
      <c r="D48" s="211">
        <v>43492</v>
      </c>
      <c r="E48" s="209" t="s">
        <v>731</v>
      </c>
      <c r="F48" s="650"/>
      <c r="G48" s="650"/>
      <c r="H48" s="649"/>
      <c r="I48" s="649"/>
      <c r="J48" s="651"/>
      <c r="K48" s="651"/>
      <c r="L48" s="648"/>
    </row>
    <row r="49" spans="1:12" ht="24" x14ac:dyDescent="0.2">
      <c r="A49" s="652">
        <v>108</v>
      </c>
      <c r="B49" s="203" t="s">
        <v>12</v>
      </c>
      <c r="C49" s="207" t="s">
        <v>11</v>
      </c>
      <c r="D49" s="207" t="s">
        <v>280</v>
      </c>
      <c r="E49" s="207" t="s">
        <v>281</v>
      </c>
      <c r="F49" s="653" t="s">
        <v>8</v>
      </c>
      <c r="G49" s="653"/>
      <c r="H49" s="650"/>
      <c r="I49" s="650"/>
      <c r="J49" s="650"/>
      <c r="K49" s="650"/>
      <c r="L49" s="650"/>
    </row>
    <row r="50" spans="1:12" x14ac:dyDescent="0.2">
      <c r="A50" s="652"/>
      <c r="B50" s="651" t="s">
        <v>707</v>
      </c>
      <c r="C50" s="654" t="s">
        <v>733</v>
      </c>
      <c r="D50" s="655">
        <v>43512</v>
      </c>
      <c r="E50" s="651" t="s">
        <v>734</v>
      </c>
      <c r="F50" s="651" t="s">
        <v>735</v>
      </c>
      <c r="G50" s="651"/>
      <c r="H50" s="649" t="s">
        <v>286</v>
      </c>
      <c r="I50" s="649"/>
      <c r="J50" s="209" t="s">
        <v>287</v>
      </c>
      <c r="K50" s="209" t="s">
        <v>16</v>
      </c>
      <c r="L50" s="210">
        <v>731.08</v>
      </c>
    </row>
    <row r="51" spans="1:12" x14ac:dyDescent="0.2">
      <c r="A51" s="652"/>
      <c r="B51" s="651"/>
      <c r="C51" s="654"/>
      <c r="D51" s="655"/>
      <c r="E51" s="651"/>
      <c r="F51" s="651"/>
      <c r="G51" s="651"/>
      <c r="H51" s="649" t="s">
        <v>242</v>
      </c>
      <c r="I51" s="649"/>
      <c r="J51" s="209" t="s">
        <v>287</v>
      </c>
      <c r="K51" s="209" t="s">
        <v>16</v>
      </c>
      <c r="L51" s="210">
        <v>1591.96</v>
      </c>
    </row>
    <row r="52" spans="1:12" ht="24" x14ac:dyDescent="0.2">
      <c r="A52" s="652"/>
      <c r="B52" s="203" t="s">
        <v>6</v>
      </c>
      <c r="C52" s="207" t="s">
        <v>5</v>
      </c>
      <c r="D52" s="207" t="s">
        <v>288</v>
      </c>
      <c r="E52" s="207" t="s">
        <v>289</v>
      </c>
      <c r="F52" s="650"/>
      <c r="G52" s="650"/>
      <c r="H52" s="649" t="s">
        <v>290</v>
      </c>
      <c r="I52" s="649"/>
      <c r="J52" s="651" t="s">
        <v>287</v>
      </c>
      <c r="K52" s="651" t="s">
        <v>287</v>
      </c>
      <c r="L52" s="648">
        <v>0</v>
      </c>
    </row>
    <row r="53" spans="1:12" ht="24" x14ac:dyDescent="0.2">
      <c r="A53" s="652"/>
      <c r="B53" s="209" t="s">
        <v>710</v>
      </c>
      <c r="C53" s="209" t="s">
        <v>735</v>
      </c>
      <c r="D53" s="211">
        <v>43517</v>
      </c>
      <c r="E53" s="209" t="s">
        <v>736</v>
      </c>
      <c r="F53" s="650"/>
      <c r="G53" s="650"/>
      <c r="H53" s="649"/>
      <c r="I53" s="649"/>
      <c r="J53" s="651"/>
      <c r="K53" s="651"/>
      <c r="L53" s="648"/>
    </row>
    <row r="54" spans="1:12" ht="24" x14ac:dyDescent="0.2">
      <c r="A54" s="652">
        <v>109</v>
      </c>
      <c r="B54" s="203" t="s">
        <v>12</v>
      </c>
      <c r="C54" s="207" t="s">
        <v>11</v>
      </c>
      <c r="D54" s="207" t="s">
        <v>280</v>
      </c>
      <c r="E54" s="207" t="s">
        <v>281</v>
      </c>
      <c r="F54" s="653" t="s">
        <v>8</v>
      </c>
      <c r="G54" s="653"/>
      <c r="H54" s="650"/>
      <c r="I54" s="650"/>
      <c r="J54" s="650"/>
      <c r="K54" s="650"/>
      <c r="L54" s="650"/>
    </row>
    <row r="55" spans="1:12" x14ac:dyDescent="0.2">
      <c r="A55" s="652"/>
      <c r="B55" s="651" t="s">
        <v>707</v>
      </c>
      <c r="C55" s="654" t="s">
        <v>737</v>
      </c>
      <c r="D55" s="655">
        <v>43521</v>
      </c>
      <c r="E55" s="651" t="s">
        <v>738</v>
      </c>
      <c r="F55" s="651" t="s">
        <v>465</v>
      </c>
      <c r="G55" s="651"/>
      <c r="H55" s="649" t="s">
        <v>286</v>
      </c>
      <c r="I55" s="649"/>
      <c r="J55" s="209" t="s">
        <v>16</v>
      </c>
      <c r="K55" s="209" t="s">
        <v>16</v>
      </c>
      <c r="L55" s="210">
        <v>395.14</v>
      </c>
    </row>
    <row r="56" spans="1:12" x14ac:dyDescent="0.2">
      <c r="A56" s="652"/>
      <c r="B56" s="651"/>
      <c r="C56" s="654"/>
      <c r="D56" s="655"/>
      <c r="E56" s="651"/>
      <c r="F56" s="651"/>
      <c r="G56" s="651"/>
      <c r="H56" s="649" t="s">
        <v>242</v>
      </c>
      <c r="I56" s="649"/>
      <c r="J56" s="209" t="s">
        <v>16</v>
      </c>
      <c r="K56" s="209" t="s">
        <v>287</v>
      </c>
      <c r="L56" s="210">
        <v>981.45</v>
      </c>
    </row>
    <row r="57" spans="1:12" ht="24" x14ac:dyDescent="0.2">
      <c r="A57" s="652"/>
      <c r="B57" s="203" t="s">
        <v>6</v>
      </c>
      <c r="C57" s="207" t="s">
        <v>5</v>
      </c>
      <c r="D57" s="207" t="s">
        <v>288</v>
      </c>
      <c r="E57" s="207" t="s">
        <v>289</v>
      </c>
      <c r="F57" s="650"/>
      <c r="G57" s="650"/>
      <c r="H57" s="649" t="s">
        <v>290</v>
      </c>
      <c r="I57" s="649"/>
      <c r="J57" s="651" t="s">
        <v>16</v>
      </c>
      <c r="K57" s="651" t="s">
        <v>287</v>
      </c>
      <c r="L57" s="648">
        <v>107.38</v>
      </c>
    </row>
    <row r="58" spans="1:12" ht="24" x14ac:dyDescent="0.2">
      <c r="A58" s="652"/>
      <c r="B58" s="209" t="s">
        <v>710</v>
      </c>
      <c r="C58" s="209" t="s">
        <v>465</v>
      </c>
      <c r="D58" s="211">
        <v>43524</v>
      </c>
      <c r="E58" s="209" t="s">
        <v>391</v>
      </c>
      <c r="F58" s="650"/>
      <c r="G58" s="650"/>
      <c r="H58" s="649"/>
      <c r="I58" s="649"/>
      <c r="J58" s="651"/>
      <c r="K58" s="651"/>
      <c r="L58" s="648"/>
    </row>
    <row r="59" spans="1:12" ht="24" x14ac:dyDescent="0.2">
      <c r="A59" s="652">
        <v>110</v>
      </c>
      <c r="B59" s="203" t="s">
        <v>12</v>
      </c>
      <c r="C59" s="207" t="s">
        <v>11</v>
      </c>
      <c r="D59" s="207" t="s">
        <v>280</v>
      </c>
      <c r="E59" s="207" t="s">
        <v>281</v>
      </c>
      <c r="F59" s="653" t="s">
        <v>8</v>
      </c>
      <c r="G59" s="653"/>
      <c r="H59" s="650"/>
      <c r="I59" s="650"/>
      <c r="J59" s="650"/>
      <c r="K59" s="650"/>
      <c r="L59" s="650"/>
    </row>
    <row r="60" spans="1:12" x14ac:dyDescent="0.2">
      <c r="A60" s="652"/>
      <c r="B60" s="651" t="s">
        <v>707</v>
      </c>
      <c r="C60" s="654" t="s">
        <v>739</v>
      </c>
      <c r="D60" s="655">
        <v>43537</v>
      </c>
      <c r="E60" s="651" t="s">
        <v>369</v>
      </c>
      <c r="F60" s="651" t="s">
        <v>370</v>
      </c>
      <c r="G60" s="651"/>
      <c r="H60" s="649" t="s">
        <v>286</v>
      </c>
      <c r="I60" s="649"/>
      <c r="J60" s="209" t="s">
        <v>287</v>
      </c>
      <c r="K60" s="209" t="s">
        <v>16</v>
      </c>
      <c r="L60" s="210">
        <v>426</v>
      </c>
    </row>
    <row r="61" spans="1:12" x14ac:dyDescent="0.2">
      <c r="A61" s="652"/>
      <c r="B61" s="651"/>
      <c r="C61" s="654"/>
      <c r="D61" s="655"/>
      <c r="E61" s="651"/>
      <c r="F61" s="651"/>
      <c r="G61" s="651"/>
      <c r="H61" s="649" t="s">
        <v>242</v>
      </c>
      <c r="I61" s="649"/>
      <c r="J61" s="209" t="s">
        <v>287</v>
      </c>
      <c r="K61" s="209" t="s">
        <v>16</v>
      </c>
      <c r="L61" s="210">
        <v>259.60000000000002</v>
      </c>
    </row>
    <row r="62" spans="1:12" ht="24" x14ac:dyDescent="0.2">
      <c r="A62" s="652"/>
      <c r="B62" s="203" t="s">
        <v>6</v>
      </c>
      <c r="C62" s="207" t="s">
        <v>5</v>
      </c>
      <c r="D62" s="207" t="s">
        <v>288</v>
      </c>
      <c r="E62" s="207" t="s">
        <v>289</v>
      </c>
      <c r="F62" s="650"/>
      <c r="G62" s="650"/>
      <c r="H62" s="649" t="s">
        <v>290</v>
      </c>
      <c r="I62" s="649"/>
      <c r="J62" s="651" t="s">
        <v>287</v>
      </c>
      <c r="K62" s="651" t="s">
        <v>287</v>
      </c>
      <c r="L62" s="648">
        <v>0</v>
      </c>
    </row>
    <row r="63" spans="1:12" ht="24" x14ac:dyDescent="0.2">
      <c r="A63" s="652"/>
      <c r="B63" s="209" t="s">
        <v>710</v>
      </c>
      <c r="C63" s="209" t="s">
        <v>370</v>
      </c>
      <c r="D63" s="211">
        <v>43539</v>
      </c>
      <c r="E63" s="209" t="s">
        <v>533</v>
      </c>
      <c r="F63" s="650"/>
      <c r="G63" s="650"/>
      <c r="H63" s="649"/>
      <c r="I63" s="649"/>
      <c r="J63" s="651"/>
      <c r="K63" s="651"/>
      <c r="L63" s="648"/>
    </row>
    <row r="64" spans="1:12" ht="24" x14ac:dyDescent="0.2">
      <c r="A64" s="652">
        <v>111</v>
      </c>
      <c r="B64" s="203" t="s">
        <v>12</v>
      </c>
      <c r="C64" s="207" t="s">
        <v>11</v>
      </c>
      <c r="D64" s="207" t="s">
        <v>280</v>
      </c>
      <c r="E64" s="207" t="s">
        <v>281</v>
      </c>
      <c r="F64" s="653" t="s">
        <v>8</v>
      </c>
      <c r="G64" s="653"/>
      <c r="H64" s="650"/>
      <c r="I64" s="650"/>
      <c r="J64" s="650"/>
      <c r="K64" s="650"/>
      <c r="L64" s="650"/>
    </row>
    <row r="65" spans="1:12" x14ac:dyDescent="0.2">
      <c r="A65" s="652"/>
      <c r="B65" s="651" t="s">
        <v>707</v>
      </c>
      <c r="C65" s="651" t="s">
        <v>740</v>
      </c>
      <c r="D65" s="655">
        <v>43548</v>
      </c>
      <c r="E65" s="651" t="s">
        <v>458</v>
      </c>
      <c r="F65" s="651" t="s">
        <v>459</v>
      </c>
      <c r="G65" s="651"/>
      <c r="H65" s="649" t="s">
        <v>286</v>
      </c>
      <c r="I65" s="649"/>
      <c r="J65" s="209" t="s">
        <v>16</v>
      </c>
      <c r="K65" s="209" t="s">
        <v>287</v>
      </c>
      <c r="L65" s="210">
        <v>485.75</v>
      </c>
    </row>
    <row r="66" spans="1:12" x14ac:dyDescent="0.2">
      <c r="A66" s="652"/>
      <c r="B66" s="651"/>
      <c r="C66" s="651"/>
      <c r="D66" s="655"/>
      <c r="E66" s="651"/>
      <c r="F66" s="651"/>
      <c r="G66" s="651"/>
      <c r="H66" s="649" t="s">
        <v>242</v>
      </c>
      <c r="I66" s="649"/>
      <c r="J66" s="209" t="s">
        <v>287</v>
      </c>
      <c r="K66" s="209" t="s">
        <v>287</v>
      </c>
      <c r="L66" s="210">
        <v>0</v>
      </c>
    </row>
    <row r="67" spans="1:12" ht="24" x14ac:dyDescent="0.2">
      <c r="A67" s="652"/>
      <c r="B67" s="203" t="s">
        <v>6</v>
      </c>
      <c r="C67" s="207" t="s">
        <v>5</v>
      </c>
      <c r="D67" s="207" t="s">
        <v>288</v>
      </c>
      <c r="E67" s="207" t="s">
        <v>289</v>
      </c>
      <c r="F67" s="650"/>
      <c r="G67" s="650"/>
      <c r="H67" s="649" t="s">
        <v>290</v>
      </c>
      <c r="I67" s="649"/>
      <c r="J67" s="651" t="s">
        <v>16</v>
      </c>
      <c r="K67" s="651" t="s">
        <v>287</v>
      </c>
      <c r="L67" s="648">
        <v>448</v>
      </c>
    </row>
    <row r="68" spans="1:12" ht="24" x14ac:dyDescent="0.2">
      <c r="A68" s="652"/>
      <c r="B68" s="209" t="s">
        <v>710</v>
      </c>
      <c r="C68" s="209" t="s">
        <v>459</v>
      </c>
      <c r="D68" s="211">
        <v>43551</v>
      </c>
      <c r="E68" s="209" t="s">
        <v>741</v>
      </c>
      <c r="F68" s="650"/>
      <c r="G68" s="650"/>
      <c r="H68" s="649"/>
      <c r="I68" s="649"/>
      <c r="J68" s="651"/>
      <c r="K68" s="651"/>
      <c r="L68" s="648"/>
    </row>
    <row r="69" spans="1:12" ht="24" x14ac:dyDescent="0.2">
      <c r="A69" s="652">
        <v>112</v>
      </c>
      <c r="B69" s="203" t="s">
        <v>12</v>
      </c>
      <c r="C69" s="207" t="s">
        <v>11</v>
      </c>
      <c r="D69" s="207" t="s">
        <v>280</v>
      </c>
      <c r="E69" s="207" t="s">
        <v>281</v>
      </c>
      <c r="F69" s="653" t="s">
        <v>8</v>
      </c>
      <c r="G69" s="653"/>
      <c r="H69" s="650"/>
      <c r="I69" s="650"/>
      <c r="J69" s="650"/>
      <c r="K69" s="650"/>
      <c r="L69" s="650"/>
    </row>
    <row r="70" spans="1:12" x14ac:dyDescent="0.2">
      <c r="A70" s="652"/>
      <c r="B70" s="651" t="s">
        <v>707</v>
      </c>
      <c r="C70" s="654" t="s">
        <v>742</v>
      </c>
      <c r="D70" s="655">
        <v>43555</v>
      </c>
      <c r="E70" s="651" t="s">
        <v>743</v>
      </c>
      <c r="F70" s="651" t="s">
        <v>744</v>
      </c>
      <c r="G70" s="651"/>
      <c r="H70" s="649" t="s">
        <v>286</v>
      </c>
      <c r="I70" s="649"/>
      <c r="J70" s="209" t="s">
        <v>287</v>
      </c>
      <c r="K70" s="209" t="s">
        <v>16</v>
      </c>
      <c r="L70" s="210">
        <v>1932</v>
      </c>
    </row>
    <row r="71" spans="1:12" x14ac:dyDescent="0.2">
      <c r="A71" s="652"/>
      <c r="B71" s="651"/>
      <c r="C71" s="654"/>
      <c r="D71" s="655"/>
      <c r="E71" s="651"/>
      <c r="F71" s="651"/>
      <c r="G71" s="651"/>
      <c r="H71" s="649" t="s">
        <v>242</v>
      </c>
      <c r="I71" s="649"/>
      <c r="J71" s="651" t="s">
        <v>287</v>
      </c>
      <c r="K71" s="651" t="s">
        <v>16</v>
      </c>
      <c r="L71" s="648">
        <v>1690.4</v>
      </c>
    </row>
    <row r="72" spans="1:12" x14ac:dyDescent="0.2">
      <c r="A72" s="652"/>
      <c r="B72" s="651"/>
      <c r="C72" s="654"/>
      <c r="D72" s="655"/>
      <c r="E72" s="651"/>
      <c r="F72" s="651"/>
      <c r="G72" s="651"/>
      <c r="H72" s="649"/>
      <c r="I72" s="649"/>
      <c r="J72" s="651"/>
      <c r="K72" s="651"/>
      <c r="L72" s="648"/>
    </row>
    <row r="73" spans="1:12" ht="24" x14ac:dyDescent="0.2">
      <c r="A73" s="652"/>
      <c r="B73" s="203" t="s">
        <v>6</v>
      </c>
      <c r="C73" s="207" t="s">
        <v>5</v>
      </c>
      <c r="D73" s="207" t="s">
        <v>288</v>
      </c>
      <c r="E73" s="207" t="s">
        <v>289</v>
      </c>
      <c r="F73" s="650"/>
      <c r="G73" s="650"/>
      <c r="H73" s="649" t="s">
        <v>290</v>
      </c>
      <c r="I73" s="649"/>
      <c r="J73" s="651" t="s">
        <v>287</v>
      </c>
      <c r="K73" s="651" t="s">
        <v>287</v>
      </c>
      <c r="L73" s="648">
        <v>0</v>
      </c>
    </row>
    <row r="74" spans="1:12" ht="24" x14ac:dyDescent="0.2">
      <c r="A74" s="652"/>
      <c r="B74" s="209" t="s">
        <v>710</v>
      </c>
      <c r="C74" s="209" t="s">
        <v>744</v>
      </c>
      <c r="D74" s="211">
        <v>43566</v>
      </c>
      <c r="E74" s="209" t="s">
        <v>745</v>
      </c>
      <c r="F74" s="650"/>
      <c r="G74" s="650"/>
      <c r="H74" s="649"/>
      <c r="I74" s="649"/>
      <c r="J74" s="651"/>
      <c r="K74" s="651"/>
      <c r="L74" s="648"/>
    </row>
    <row r="75" spans="1:12" ht="24" x14ac:dyDescent="0.2">
      <c r="A75" s="652">
        <v>113</v>
      </c>
      <c r="B75" s="203" t="s">
        <v>12</v>
      </c>
      <c r="C75" s="207" t="s">
        <v>11</v>
      </c>
      <c r="D75" s="207" t="s">
        <v>280</v>
      </c>
      <c r="E75" s="207" t="s">
        <v>281</v>
      </c>
      <c r="F75" s="653" t="s">
        <v>8</v>
      </c>
      <c r="G75" s="653"/>
      <c r="H75" s="650"/>
      <c r="I75" s="650"/>
      <c r="J75" s="650"/>
      <c r="K75" s="650"/>
      <c r="L75" s="650"/>
    </row>
    <row r="76" spans="1:12" x14ac:dyDescent="0.2">
      <c r="A76" s="652"/>
      <c r="B76" s="651" t="s">
        <v>707</v>
      </c>
      <c r="C76" s="654" t="s">
        <v>742</v>
      </c>
      <c r="D76" s="655">
        <v>43555</v>
      </c>
      <c r="E76" s="651" t="s">
        <v>743</v>
      </c>
      <c r="F76" s="651" t="s">
        <v>465</v>
      </c>
      <c r="G76" s="651"/>
      <c r="H76" s="649" t="s">
        <v>286</v>
      </c>
      <c r="I76" s="649"/>
      <c r="J76" s="209" t="s">
        <v>16</v>
      </c>
      <c r="K76" s="209" t="s">
        <v>287</v>
      </c>
      <c r="L76" s="210">
        <v>492</v>
      </c>
    </row>
    <row r="77" spans="1:12" x14ac:dyDescent="0.2">
      <c r="A77" s="652"/>
      <c r="B77" s="651"/>
      <c r="C77" s="654"/>
      <c r="D77" s="655"/>
      <c r="E77" s="651"/>
      <c r="F77" s="651"/>
      <c r="G77" s="651"/>
      <c r="H77" s="649" t="s">
        <v>242</v>
      </c>
      <c r="I77" s="649"/>
      <c r="J77" s="651" t="s">
        <v>16</v>
      </c>
      <c r="K77" s="651" t="s">
        <v>287</v>
      </c>
      <c r="L77" s="648">
        <v>867.78</v>
      </c>
    </row>
    <row r="78" spans="1:12" x14ac:dyDescent="0.2">
      <c r="A78" s="652"/>
      <c r="B78" s="651"/>
      <c r="C78" s="654"/>
      <c r="D78" s="655"/>
      <c r="E78" s="651"/>
      <c r="F78" s="651"/>
      <c r="G78" s="651"/>
      <c r="H78" s="649"/>
      <c r="I78" s="649"/>
      <c r="J78" s="651"/>
      <c r="K78" s="651"/>
      <c r="L78" s="648"/>
    </row>
    <row r="79" spans="1:12" ht="24" x14ac:dyDescent="0.2">
      <c r="A79" s="652"/>
      <c r="B79" s="203" t="s">
        <v>6</v>
      </c>
      <c r="C79" s="207" t="s">
        <v>5</v>
      </c>
      <c r="D79" s="207" t="s">
        <v>288</v>
      </c>
      <c r="E79" s="207" t="s">
        <v>289</v>
      </c>
      <c r="F79" s="650"/>
      <c r="G79" s="650"/>
      <c r="H79" s="649" t="s">
        <v>290</v>
      </c>
      <c r="I79" s="649"/>
      <c r="J79" s="651" t="s">
        <v>16</v>
      </c>
      <c r="K79" s="651" t="s">
        <v>287</v>
      </c>
      <c r="L79" s="648">
        <v>300</v>
      </c>
    </row>
    <row r="80" spans="1:12" ht="24" x14ac:dyDescent="0.2">
      <c r="A80" s="652"/>
      <c r="B80" s="209" t="s">
        <v>710</v>
      </c>
      <c r="C80" s="209" t="s">
        <v>465</v>
      </c>
      <c r="D80" s="211">
        <v>43566</v>
      </c>
      <c r="E80" s="209" t="s">
        <v>745</v>
      </c>
      <c r="F80" s="650"/>
      <c r="G80" s="650"/>
      <c r="H80" s="649"/>
      <c r="I80" s="649"/>
      <c r="J80" s="651"/>
      <c r="K80" s="651"/>
      <c r="L80" s="648"/>
    </row>
    <row r="81" spans="1:12" ht="24" x14ac:dyDescent="0.2">
      <c r="A81" s="652">
        <v>114</v>
      </c>
      <c r="B81" s="203" t="s">
        <v>12</v>
      </c>
      <c r="C81" s="207" t="s">
        <v>11</v>
      </c>
      <c r="D81" s="207" t="s">
        <v>280</v>
      </c>
      <c r="E81" s="207" t="s">
        <v>281</v>
      </c>
      <c r="F81" s="653" t="s">
        <v>8</v>
      </c>
      <c r="G81" s="653"/>
      <c r="H81" s="650"/>
      <c r="I81" s="650"/>
      <c r="J81" s="650"/>
      <c r="K81" s="650"/>
      <c r="L81" s="650"/>
    </row>
    <row r="82" spans="1:12" x14ac:dyDescent="0.2">
      <c r="A82" s="652"/>
      <c r="B82" s="651" t="s">
        <v>707</v>
      </c>
      <c r="C82" s="654" t="s">
        <v>742</v>
      </c>
      <c r="D82" s="655">
        <v>43555</v>
      </c>
      <c r="E82" s="651" t="s">
        <v>743</v>
      </c>
      <c r="F82" s="651" t="s">
        <v>746</v>
      </c>
      <c r="G82" s="651"/>
      <c r="H82" s="649" t="s">
        <v>286</v>
      </c>
      <c r="I82" s="649"/>
      <c r="J82" s="209" t="s">
        <v>287</v>
      </c>
      <c r="K82" s="209" t="s">
        <v>16</v>
      </c>
      <c r="L82" s="210">
        <v>1413</v>
      </c>
    </row>
    <row r="83" spans="1:12" x14ac:dyDescent="0.2">
      <c r="A83" s="652"/>
      <c r="B83" s="651"/>
      <c r="C83" s="654"/>
      <c r="D83" s="655"/>
      <c r="E83" s="651"/>
      <c r="F83" s="651"/>
      <c r="G83" s="651"/>
      <c r="H83" s="649" t="s">
        <v>242</v>
      </c>
      <c r="I83" s="649"/>
      <c r="J83" s="651" t="s">
        <v>287</v>
      </c>
      <c r="K83" s="651" t="s">
        <v>16</v>
      </c>
      <c r="L83" s="648">
        <v>284.25</v>
      </c>
    </row>
    <row r="84" spans="1:12" x14ac:dyDescent="0.2">
      <c r="A84" s="652"/>
      <c r="B84" s="651"/>
      <c r="C84" s="654"/>
      <c r="D84" s="655"/>
      <c r="E84" s="651"/>
      <c r="F84" s="651"/>
      <c r="G84" s="651"/>
      <c r="H84" s="649"/>
      <c r="I84" s="649"/>
      <c r="J84" s="651"/>
      <c r="K84" s="651"/>
      <c r="L84" s="648"/>
    </row>
    <row r="85" spans="1:12" ht="24" x14ac:dyDescent="0.2">
      <c r="A85" s="652"/>
      <c r="B85" s="203" t="s">
        <v>6</v>
      </c>
      <c r="C85" s="207" t="s">
        <v>5</v>
      </c>
      <c r="D85" s="207" t="s">
        <v>288</v>
      </c>
      <c r="E85" s="207" t="s">
        <v>289</v>
      </c>
      <c r="F85" s="650"/>
      <c r="G85" s="650"/>
      <c r="H85" s="649" t="s">
        <v>290</v>
      </c>
      <c r="I85" s="649"/>
      <c r="J85" s="651" t="s">
        <v>287</v>
      </c>
      <c r="K85" s="651" t="s">
        <v>16</v>
      </c>
      <c r="L85" s="648">
        <v>790.2</v>
      </c>
    </row>
    <row r="86" spans="1:12" ht="24" x14ac:dyDescent="0.2">
      <c r="A86" s="652"/>
      <c r="B86" s="209" t="s">
        <v>710</v>
      </c>
      <c r="C86" s="209" t="s">
        <v>746</v>
      </c>
      <c r="D86" s="211">
        <v>43566</v>
      </c>
      <c r="E86" s="209" t="s">
        <v>745</v>
      </c>
      <c r="F86" s="650"/>
      <c r="G86" s="650"/>
      <c r="H86" s="649"/>
      <c r="I86" s="649"/>
      <c r="J86" s="651"/>
      <c r="K86" s="651"/>
      <c r="L86" s="648"/>
    </row>
    <row r="87" spans="1:12" ht="24" x14ac:dyDescent="0.2">
      <c r="A87" s="652">
        <v>115</v>
      </c>
      <c r="B87" s="203" t="s">
        <v>12</v>
      </c>
      <c r="C87" s="207" t="s">
        <v>11</v>
      </c>
      <c r="D87" s="207" t="s">
        <v>280</v>
      </c>
      <c r="E87" s="207" t="s">
        <v>281</v>
      </c>
      <c r="F87" s="653" t="s">
        <v>8</v>
      </c>
      <c r="G87" s="653"/>
      <c r="H87" s="650"/>
      <c r="I87" s="650"/>
      <c r="J87" s="650"/>
      <c r="K87" s="650"/>
      <c r="L87" s="650"/>
    </row>
    <row r="88" spans="1:12" x14ac:dyDescent="0.2">
      <c r="A88" s="652"/>
      <c r="B88" s="651" t="s">
        <v>747</v>
      </c>
      <c r="C88" s="654" t="s">
        <v>748</v>
      </c>
      <c r="D88" s="655">
        <v>43404</v>
      </c>
      <c r="E88" s="651" t="s">
        <v>469</v>
      </c>
      <c r="F88" s="651" t="s">
        <v>749</v>
      </c>
      <c r="G88" s="651"/>
      <c r="H88" s="649" t="s">
        <v>286</v>
      </c>
      <c r="I88" s="649"/>
      <c r="J88" s="209" t="s">
        <v>287</v>
      </c>
      <c r="K88" s="209" t="s">
        <v>16</v>
      </c>
      <c r="L88" s="210">
        <v>328</v>
      </c>
    </row>
    <row r="89" spans="1:12" x14ac:dyDescent="0.2">
      <c r="A89" s="652"/>
      <c r="B89" s="651"/>
      <c r="C89" s="654"/>
      <c r="D89" s="655"/>
      <c r="E89" s="651"/>
      <c r="F89" s="651"/>
      <c r="G89" s="651"/>
      <c r="H89" s="649" t="s">
        <v>242</v>
      </c>
      <c r="I89" s="649"/>
      <c r="J89" s="209" t="s">
        <v>287</v>
      </c>
      <c r="K89" s="209" t="s">
        <v>16</v>
      </c>
      <c r="L89" s="210">
        <v>276.39999999999998</v>
      </c>
    </row>
    <row r="90" spans="1:12" ht="24" x14ac:dyDescent="0.2">
      <c r="A90" s="652"/>
      <c r="B90" s="203" t="s">
        <v>6</v>
      </c>
      <c r="C90" s="207" t="s">
        <v>5</v>
      </c>
      <c r="D90" s="207" t="s">
        <v>288</v>
      </c>
      <c r="E90" s="207" t="s">
        <v>289</v>
      </c>
      <c r="F90" s="650"/>
      <c r="G90" s="650"/>
      <c r="H90" s="649" t="s">
        <v>290</v>
      </c>
      <c r="I90" s="649"/>
      <c r="J90" s="651" t="s">
        <v>287</v>
      </c>
      <c r="K90" s="651" t="s">
        <v>287</v>
      </c>
      <c r="L90" s="648">
        <v>0</v>
      </c>
    </row>
    <row r="91" spans="1:12" ht="24" x14ac:dyDescent="0.2">
      <c r="A91" s="652"/>
      <c r="B91" s="209" t="s">
        <v>511</v>
      </c>
      <c r="C91" s="209" t="s">
        <v>749</v>
      </c>
      <c r="D91" s="211">
        <v>43405</v>
      </c>
      <c r="E91" s="209" t="s">
        <v>750</v>
      </c>
      <c r="F91" s="650"/>
      <c r="G91" s="650"/>
      <c r="H91" s="649"/>
      <c r="I91" s="649"/>
      <c r="J91" s="651"/>
      <c r="K91" s="651"/>
      <c r="L91" s="648"/>
    </row>
    <row r="92" spans="1:12" ht="24" x14ac:dyDescent="0.2">
      <c r="A92" s="652">
        <v>116</v>
      </c>
      <c r="B92" s="203" t="s">
        <v>12</v>
      </c>
      <c r="C92" s="207" t="s">
        <v>11</v>
      </c>
      <c r="D92" s="207" t="s">
        <v>280</v>
      </c>
      <c r="E92" s="207" t="s">
        <v>281</v>
      </c>
      <c r="F92" s="653" t="s">
        <v>8</v>
      </c>
      <c r="G92" s="653"/>
      <c r="H92" s="650"/>
      <c r="I92" s="650"/>
      <c r="J92" s="650"/>
      <c r="K92" s="650"/>
      <c r="L92" s="650"/>
    </row>
    <row r="93" spans="1:12" x14ac:dyDescent="0.2">
      <c r="A93" s="652"/>
      <c r="B93" s="651" t="s">
        <v>751</v>
      </c>
      <c r="C93" s="654" t="s">
        <v>752</v>
      </c>
      <c r="D93" s="655">
        <v>43382</v>
      </c>
      <c r="E93" s="651" t="s">
        <v>473</v>
      </c>
      <c r="F93" s="651" t="s">
        <v>753</v>
      </c>
      <c r="G93" s="651"/>
      <c r="H93" s="649" t="s">
        <v>286</v>
      </c>
      <c r="I93" s="649"/>
      <c r="J93" s="209" t="s">
        <v>287</v>
      </c>
      <c r="K93" s="209" t="s">
        <v>16</v>
      </c>
      <c r="L93" s="210">
        <v>214.32</v>
      </c>
    </row>
    <row r="94" spans="1:12" x14ac:dyDescent="0.2">
      <c r="A94" s="652"/>
      <c r="B94" s="651"/>
      <c r="C94" s="654"/>
      <c r="D94" s="655"/>
      <c r="E94" s="651"/>
      <c r="F94" s="651"/>
      <c r="G94" s="651"/>
      <c r="H94" s="649" t="s">
        <v>242</v>
      </c>
      <c r="I94" s="649"/>
      <c r="J94" s="209" t="s">
        <v>287</v>
      </c>
      <c r="K94" s="209" t="s">
        <v>16</v>
      </c>
      <c r="L94" s="210">
        <v>253.96</v>
      </c>
    </row>
    <row r="95" spans="1:12" ht="24" x14ac:dyDescent="0.2">
      <c r="A95" s="652"/>
      <c r="B95" s="203" t="s">
        <v>6</v>
      </c>
      <c r="C95" s="207" t="s">
        <v>5</v>
      </c>
      <c r="D95" s="207" t="s">
        <v>288</v>
      </c>
      <c r="E95" s="207" t="s">
        <v>289</v>
      </c>
      <c r="F95" s="650"/>
      <c r="G95" s="650"/>
      <c r="H95" s="649" t="s">
        <v>290</v>
      </c>
      <c r="I95" s="649"/>
      <c r="J95" s="651" t="s">
        <v>287</v>
      </c>
      <c r="K95" s="651" t="s">
        <v>16</v>
      </c>
      <c r="L95" s="648">
        <v>150</v>
      </c>
    </row>
    <row r="96" spans="1:12" ht="24" x14ac:dyDescent="0.2">
      <c r="A96" s="652"/>
      <c r="B96" s="209" t="s">
        <v>419</v>
      </c>
      <c r="C96" s="209" t="s">
        <v>753</v>
      </c>
      <c r="D96" s="211">
        <v>43383</v>
      </c>
      <c r="E96" s="209" t="s">
        <v>754</v>
      </c>
      <c r="F96" s="650"/>
      <c r="G96" s="650"/>
      <c r="H96" s="649"/>
      <c r="I96" s="649"/>
      <c r="J96" s="651"/>
      <c r="K96" s="651"/>
      <c r="L96" s="648"/>
    </row>
    <row r="97" spans="1:12" ht="24" x14ac:dyDescent="0.2">
      <c r="A97" s="652">
        <v>117</v>
      </c>
      <c r="B97" s="203" t="s">
        <v>12</v>
      </c>
      <c r="C97" s="207" t="s">
        <v>11</v>
      </c>
      <c r="D97" s="207" t="s">
        <v>280</v>
      </c>
      <c r="E97" s="207" t="s">
        <v>281</v>
      </c>
      <c r="F97" s="653" t="s">
        <v>8</v>
      </c>
      <c r="G97" s="653"/>
      <c r="H97" s="650"/>
      <c r="I97" s="650"/>
      <c r="J97" s="650"/>
      <c r="K97" s="650"/>
      <c r="L97" s="650"/>
    </row>
    <row r="98" spans="1:12" x14ac:dyDescent="0.2">
      <c r="A98" s="652"/>
      <c r="B98" s="651" t="s">
        <v>751</v>
      </c>
      <c r="C98" s="654" t="s">
        <v>755</v>
      </c>
      <c r="D98" s="655">
        <v>43439</v>
      </c>
      <c r="E98" s="651" t="s">
        <v>664</v>
      </c>
      <c r="F98" s="651" t="s">
        <v>756</v>
      </c>
      <c r="G98" s="651"/>
      <c r="H98" s="649" t="s">
        <v>286</v>
      </c>
      <c r="I98" s="649"/>
      <c r="J98" s="209" t="s">
        <v>287</v>
      </c>
      <c r="K98" s="209" t="s">
        <v>16</v>
      </c>
      <c r="L98" s="210">
        <v>221.37</v>
      </c>
    </row>
    <row r="99" spans="1:12" x14ac:dyDescent="0.2">
      <c r="A99" s="652"/>
      <c r="B99" s="651"/>
      <c r="C99" s="654"/>
      <c r="D99" s="655"/>
      <c r="E99" s="651"/>
      <c r="F99" s="651"/>
      <c r="G99" s="651"/>
      <c r="H99" s="649" t="s">
        <v>242</v>
      </c>
      <c r="I99" s="649"/>
      <c r="J99" s="209" t="s">
        <v>287</v>
      </c>
      <c r="K99" s="209" t="s">
        <v>16</v>
      </c>
      <c r="L99" s="210">
        <v>303.45999999999998</v>
      </c>
    </row>
    <row r="100" spans="1:12" ht="24" x14ac:dyDescent="0.2">
      <c r="A100" s="652"/>
      <c r="B100" s="203" t="s">
        <v>6</v>
      </c>
      <c r="C100" s="207" t="s">
        <v>5</v>
      </c>
      <c r="D100" s="207" t="s">
        <v>288</v>
      </c>
      <c r="E100" s="207" t="s">
        <v>289</v>
      </c>
      <c r="F100" s="650"/>
      <c r="G100" s="650"/>
      <c r="H100" s="649" t="s">
        <v>290</v>
      </c>
      <c r="I100" s="649"/>
      <c r="J100" s="651" t="s">
        <v>287</v>
      </c>
      <c r="K100" s="651" t="s">
        <v>287</v>
      </c>
      <c r="L100" s="648">
        <v>0</v>
      </c>
    </row>
    <row r="101" spans="1:12" ht="24" x14ac:dyDescent="0.2">
      <c r="A101" s="652"/>
      <c r="B101" s="209" t="s">
        <v>419</v>
      </c>
      <c r="C101" s="209" t="s">
        <v>756</v>
      </c>
      <c r="D101" s="211">
        <v>43440</v>
      </c>
      <c r="E101" s="209" t="s">
        <v>757</v>
      </c>
      <c r="F101" s="650"/>
      <c r="G101" s="650"/>
      <c r="H101" s="649"/>
      <c r="I101" s="649"/>
      <c r="J101" s="651"/>
      <c r="K101" s="651"/>
      <c r="L101" s="648"/>
    </row>
    <row r="102" spans="1:12" ht="24" x14ac:dyDescent="0.2">
      <c r="A102" s="652">
        <v>118</v>
      </c>
      <c r="B102" s="203" t="s">
        <v>12</v>
      </c>
      <c r="C102" s="207" t="s">
        <v>11</v>
      </c>
      <c r="D102" s="207" t="s">
        <v>280</v>
      </c>
      <c r="E102" s="207" t="s">
        <v>281</v>
      </c>
      <c r="F102" s="653" t="s">
        <v>8</v>
      </c>
      <c r="G102" s="653"/>
      <c r="H102" s="650"/>
      <c r="I102" s="650"/>
      <c r="J102" s="650"/>
      <c r="K102" s="650"/>
      <c r="L102" s="650"/>
    </row>
    <row r="103" spans="1:12" x14ac:dyDescent="0.2">
      <c r="A103" s="652"/>
      <c r="B103" s="651" t="s">
        <v>751</v>
      </c>
      <c r="C103" s="654" t="s">
        <v>758</v>
      </c>
      <c r="D103" s="655">
        <v>43450</v>
      </c>
      <c r="E103" s="651" t="s">
        <v>759</v>
      </c>
      <c r="F103" s="651" t="s">
        <v>760</v>
      </c>
      <c r="G103" s="651"/>
      <c r="H103" s="649" t="s">
        <v>286</v>
      </c>
      <c r="I103" s="649"/>
      <c r="J103" s="209" t="s">
        <v>287</v>
      </c>
      <c r="K103" s="209" t="s">
        <v>16</v>
      </c>
      <c r="L103" s="210">
        <v>153.04</v>
      </c>
    </row>
    <row r="104" spans="1:12" x14ac:dyDescent="0.2">
      <c r="A104" s="652"/>
      <c r="B104" s="651"/>
      <c r="C104" s="654"/>
      <c r="D104" s="655"/>
      <c r="E104" s="651"/>
      <c r="F104" s="651"/>
      <c r="G104" s="651"/>
      <c r="H104" s="649" t="s">
        <v>242</v>
      </c>
      <c r="I104" s="649"/>
      <c r="J104" s="209" t="s">
        <v>287</v>
      </c>
      <c r="K104" s="209" t="s">
        <v>16</v>
      </c>
      <c r="L104" s="210">
        <v>391.54</v>
      </c>
    </row>
    <row r="105" spans="1:12" ht="24" x14ac:dyDescent="0.2">
      <c r="A105" s="652"/>
      <c r="B105" s="203" t="s">
        <v>6</v>
      </c>
      <c r="C105" s="207" t="s">
        <v>5</v>
      </c>
      <c r="D105" s="207" t="s">
        <v>288</v>
      </c>
      <c r="E105" s="207" t="s">
        <v>289</v>
      </c>
      <c r="F105" s="650"/>
      <c r="G105" s="650"/>
      <c r="H105" s="649" t="s">
        <v>290</v>
      </c>
      <c r="I105" s="649"/>
      <c r="J105" s="651" t="s">
        <v>287</v>
      </c>
      <c r="K105" s="651" t="s">
        <v>287</v>
      </c>
      <c r="L105" s="648">
        <v>0</v>
      </c>
    </row>
    <row r="106" spans="1:12" ht="24" x14ac:dyDescent="0.2">
      <c r="A106" s="652"/>
      <c r="B106" s="209" t="s">
        <v>419</v>
      </c>
      <c r="C106" s="209" t="s">
        <v>760</v>
      </c>
      <c r="D106" s="211">
        <v>43451</v>
      </c>
      <c r="E106" s="209" t="s">
        <v>761</v>
      </c>
      <c r="F106" s="650"/>
      <c r="G106" s="650"/>
      <c r="H106" s="649"/>
      <c r="I106" s="649"/>
      <c r="J106" s="651"/>
      <c r="K106" s="651"/>
      <c r="L106" s="648"/>
    </row>
    <row r="107" spans="1:12" ht="24" x14ac:dyDescent="0.2">
      <c r="A107" s="652">
        <v>119</v>
      </c>
      <c r="B107" s="203" t="s">
        <v>12</v>
      </c>
      <c r="C107" s="207" t="s">
        <v>11</v>
      </c>
      <c r="D107" s="207" t="s">
        <v>280</v>
      </c>
      <c r="E107" s="207" t="s">
        <v>281</v>
      </c>
      <c r="F107" s="653" t="s">
        <v>8</v>
      </c>
      <c r="G107" s="653"/>
      <c r="H107" s="650"/>
      <c r="I107" s="650"/>
      <c r="J107" s="650"/>
      <c r="K107" s="650"/>
      <c r="L107" s="650"/>
    </row>
    <row r="108" spans="1:12" x14ac:dyDescent="0.2">
      <c r="A108" s="652"/>
      <c r="B108" s="651" t="s">
        <v>751</v>
      </c>
      <c r="C108" s="654" t="s">
        <v>762</v>
      </c>
      <c r="D108" s="655">
        <v>43488</v>
      </c>
      <c r="E108" s="651" t="s">
        <v>763</v>
      </c>
      <c r="F108" s="651" t="s">
        <v>764</v>
      </c>
      <c r="G108" s="651"/>
      <c r="H108" s="649" t="s">
        <v>286</v>
      </c>
      <c r="I108" s="649"/>
      <c r="J108" s="209" t="s">
        <v>287</v>
      </c>
      <c r="K108" s="209" t="s">
        <v>16</v>
      </c>
      <c r="L108" s="210">
        <v>418.82</v>
      </c>
    </row>
    <row r="109" spans="1:12" x14ac:dyDescent="0.2">
      <c r="A109" s="652"/>
      <c r="B109" s="651"/>
      <c r="C109" s="654"/>
      <c r="D109" s="655"/>
      <c r="E109" s="651"/>
      <c r="F109" s="651"/>
      <c r="G109" s="651"/>
      <c r="H109" s="649" t="s">
        <v>242</v>
      </c>
      <c r="I109" s="649"/>
      <c r="J109" s="209" t="s">
        <v>287</v>
      </c>
      <c r="K109" s="209" t="s">
        <v>16</v>
      </c>
      <c r="L109" s="210">
        <v>358.4</v>
      </c>
    </row>
    <row r="110" spans="1:12" ht="24" x14ac:dyDescent="0.2">
      <c r="A110" s="652"/>
      <c r="B110" s="203" t="s">
        <v>6</v>
      </c>
      <c r="C110" s="207" t="s">
        <v>5</v>
      </c>
      <c r="D110" s="207" t="s">
        <v>288</v>
      </c>
      <c r="E110" s="207" t="s">
        <v>289</v>
      </c>
      <c r="F110" s="650"/>
      <c r="G110" s="650"/>
      <c r="H110" s="649" t="s">
        <v>290</v>
      </c>
      <c r="I110" s="649"/>
      <c r="J110" s="651" t="s">
        <v>287</v>
      </c>
      <c r="K110" s="651" t="s">
        <v>16</v>
      </c>
      <c r="L110" s="648">
        <v>506</v>
      </c>
    </row>
    <row r="111" spans="1:12" ht="24" x14ac:dyDescent="0.2">
      <c r="A111" s="652"/>
      <c r="B111" s="209" t="s">
        <v>419</v>
      </c>
      <c r="C111" s="209" t="s">
        <v>764</v>
      </c>
      <c r="D111" s="211">
        <v>43490</v>
      </c>
      <c r="E111" s="209" t="s">
        <v>765</v>
      </c>
      <c r="F111" s="650"/>
      <c r="G111" s="650"/>
      <c r="H111" s="649"/>
      <c r="I111" s="649"/>
      <c r="J111" s="651"/>
      <c r="K111" s="651"/>
      <c r="L111" s="648"/>
    </row>
    <row r="112" spans="1:12" ht="24" x14ac:dyDescent="0.2">
      <c r="A112" s="652">
        <v>120</v>
      </c>
      <c r="B112" s="203" t="s">
        <v>12</v>
      </c>
      <c r="C112" s="207" t="s">
        <v>11</v>
      </c>
      <c r="D112" s="207" t="s">
        <v>280</v>
      </c>
      <c r="E112" s="207" t="s">
        <v>281</v>
      </c>
      <c r="F112" s="653" t="s">
        <v>8</v>
      </c>
      <c r="G112" s="653"/>
      <c r="H112" s="650"/>
      <c r="I112" s="650"/>
      <c r="J112" s="650"/>
      <c r="K112" s="650"/>
      <c r="L112" s="650"/>
    </row>
    <row r="113" spans="1:12" x14ac:dyDescent="0.2">
      <c r="A113" s="652"/>
      <c r="B113" s="651" t="s">
        <v>751</v>
      </c>
      <c r="C113" s="654" t="s">
        <v>766</v>
      </c>
      <c r="D113" s="655">
        <v>43496</v>
      </c>
      <c r="E113" s="651" t="s">
        <v>453</v>
      </c>
      <c r="F113" s="651" t="s">
        <v>767</v>
      </c>
      <c r="G113" s="651"/>
      <c r="H113" s="649" t="s">
        <v>286</v>
      </c>
      <c r="I113" s="649"/>
      <c r="J113" s="209" t="s">
        <v>287</v>
      </c>
      <c r="K113" s="209" t="s">
        <v>16</v>
      </c>
      <c r="L113" s="210">
        <v>257</v>
      </c>
    </row>
    <row r="114" spans="1:12" x14ac:dyDescent="0.2">
      <c r="A114" s="652"/>
      <c r="B114" s="651"/>
      <c r="C114" s="654"/>
      <c r="D114" s="655"/>
      <c r="E114" s="651"/>
      <c r="F114" s="651"/>
      <c r="G114" s="651"/>
      <c r="H114" s="649" t="s">
        <v>242</v>
      </c>
      <c r="I114" s="649"/>
      <c r="J114" s="209" t="s">
        <v>287</v>
      </c>
      <c r="K114" s="209" t="s">
        <v>16</v>
      </c>
      <c r="L114" s="210">
        <v>323.38</v>
      </c>
    </row>
    <row r="115" spans="1:12" ht="24" x14ac:dyDescent="0.2">
      <c r="A115" s="652"/>
      <c r="B115" s="203" t="s">
        <v>6</v>
      </c>
      <c r="C115" s="207" t="s">
        <v>5</v>
      </c>
      <c r="D115" s="207" t="s">
        <v>288</v>
      </c>
      <c r="E115" s="207" t="s">
        <v>289</v>
      </c>
      <c r="F115" s="650"/>
      <c r="G115" s="650"/>
      <c r="H115" s="649" t="s">
        <v>290</v>
      </c>
      <c r="I115" s="649"/>
      <c r="J115" s="651" t="s">
        <v>287</v>
      </c>
      <c r="K115" s="651" t="s">
        <v>16</v>
      </c>
      <c r="L115" s="648">
        <v>57.1</v>
      </c>
    </row>
    <row r="116" spans="1:12" ht="24" x14ac:dyDescent="0.2">
      <c r="A116" s="652"/>
      <c r="B116" s="209" t="s">
        <v>419</v>
      </c>
      <c r="C116" s="209" t="s">
        <v>767</v>
      </c>
      <c r="D116" s="211">
        <v>43497</v>
      </c>
      <c r="E116" s="209" t="s">
        <v>768</v>
      </c>
      <c r="F116" s="650"/>
      <c r="G116" s="650"/>
      <c r="H116" s="649"/>
      <c r="I116" s="649"/>
      <c r="J116" s="651"/>
      <c r="K116" s="651"/>
      <c r="L116" s="648"/>
    </row>
    <row r="117" spans="1:12" ht="24" x14ac:dyDescent="0.2">
      <c r="A117" s="652">
        <v>121</v>
      </c>
      <c r="B117" s="203" t="s">
        <v>12</v>
      </c>
      <c r="C117" s="207" t="s">
        <v>11</v>
      </c>
      <c r="D117" s="207" t="s">
        <v>280</v>
      </c>
      <c r="E117" s="207" t="s">
        <v>281</v>
      </c>
      <c r="F117" s="653" t="s">
        <v>8</v>
      </c>
      <c r="G117" s="653"/>
      <c r="H117" s="650"/>
      <c r="I117" s="650"/>
      <c r="J117" s="650"/>
      <c r="K117" s="650"/>
      <c r="L117" s="650"/>
    </row>
    <row r="118" spans="1:12" x14ac:dyDescent="0.2">
      <c r="A118" s="652"/>
      <c r="B118" s="651" t="s">
        <v>751</v>
      </c>
      <c r="C118" s="654" t="s">
        <v>769</v>
      </c>
      <c r="D118" s="655">
        <v>43517</v>
      </c>
      <c r="E118" s="651" t="s">
        <v>770</v>
      </c>
      <c r="F118" s="651" t="s">
        <v>771</v>
      </c>
      <c r="G118" s="651"/>
      <c r="H118" s="649" t="s">
        <v>286</v>
      </c>
      <c r="I118" s="649"/>
      <c r="J118" s="209" t="s">
        <v>287</v>
      </c>
      <c r="K118" s="209" t="s">
        <v>16</v>
      </c>
      <c r="L118" s="210">
        <v>327</v>
      </c>
    </row>
    <row r="119" spans="1:12" x14ac:dyDescent="0.2">
      <c r="A119" s="652"/>
      <c r="B119" s="651"/>
      <c r="C119" s="654"/>
      <c r="D119" s="655"/>
      <c r="E119" s="651"/>
      <c r="F119" s="651"/>
      <c r="G119" s="651"/>
      <c r="H119" s="649" t="s">
        <v>242</v>
      </c>
      <c r="I119" s="649"/>
      <c r="J119" s="651" t="s">
        <v>287</v>
      </c>
      <c r="K119" s="651" t="s">
        <v>16</v>
      </c>
      <c r="L119" s="648">
        <v>263.39999999999998</v>
      </c>
    </row>
    <row r="120" spans="1:12" x14ac:dyDescent="0.2">
      <c r="A120" s="652"/>
      <c r="B120" s="651"/>
      <c r="C120" s="654"/>
      <c r="D120" s="655"/>
      <c r="E120" s="651"/>
      <c r="F120" s="651"/>
      <c r="G120" s="651"/>
      <c r="H120" s="649"/>
      <c r="I120" s="649"/>
      <c r="J120" s="651"/>
      <c r="K120" s="651"/>
      <c r="L120" s="648"/>
    </row>
    <row r="121" spans="1:12" ht="24" x14ac:dyDescent="0.2">
      <c r="A121" s="652"/>
      <c r="B121" s="203" t="s">
        <v>6</v>
      </c>
      <c r="C121" s="207" t="s">
        <v>5</v>
      </c>
      <c r="D121" s="207" t="s">
        <v>288</v>
      </c>
      <c r="E121" s="207" t="s">
        <v>289</v>
      </c>
      <c r="F121" s="650"/>
      <c r="G121" s="650"/>
      <c r="H121" s="649" t="s">
        <v>290</v>
      </c>
      <c r="I121" s="649"/>
      <c r="J121" s="651" t="s">
        <v>287</v>
      </c>
      <c r="K121" s="651" t="s">
        <v>16</v>
      </c>
      <c r="L121" s="648">
        <v>150</v>
      </c>
    </row>
    <row r="122" spans="1:12" ht="24" x14ac:dyDescent="0.2">
      <c r="A122" s="652"/>
      <c r="B122" s="209" t="s">
        <v>419</v>
      </c>
      <c r="C122" s="209" t="s">
        <v>771</v>
      </c>
      <c r="D122" s="211">
        <v>43518</v>
      </c>
      <c r="E122" s="209" t="s">
        <v>772</v>
      </c>
      <c r="F122" s="650"/>
      <c r="G122" s="650"/>
      <c r="H122" s="649"/>
      <c r="I122" s="649"/>
      <c r="J122" s="651"/>
      <c r="K122" s="651"/>
      <c r="L122" s="648"/>
    </row>
    <row r="123" spans="1:12" ht="24" x14ac:dyDescent="0.2">
      <c r="A123" s="652">
        <v>122</v>
      </c>
      <c r="B123" s="203" t="s">
        <v>12</v>
      </c>
      <c r="C123" s="207" t="s">
        <v>11</v>
      </c>
      <c r="D123" s="207" t="s">
        <v>280</v>
      </c>
      <c r="E123" s="207" t="s">
        <v>281</v>
      </c>
      <c r="F123" s="653" t="s">
        <v>8</v>
      </c>
      <c r="G123" s="653"/>
      <c r="H123" s="650"/>
      <c r="I123" s="650"/>
      <c r="J123" s="650"/>
      <c r="K123" s="650"/>
      <c r="L123" s="650"/>
    </row>
    <row r="124" spans="1:12" x14ac:dyDescent="0.2">
      <c r="A124" s="652"/>
      <c r="B124" s="651" t="s">
        <v>751</v>
      </c>
      <c r="C124" s="654" t="s">
        <v>773</v>
      </c>
      <c r="D124" s="655">
        <v>43531</v>
      </c>
      <c r="E124" s="651" t="s">
        <v>774</v>
      </c>
      <c r="F124" s="651" t="s">
        <v>775</v>
      </c>
      <c r="G124" s="651"/>
      <c r="H124" s="649" t="s">
        <v>286</v>
      </c>
      <c r="I124" s="649"/>
      <c r="J124" s="209" t="s">
        <v>287</v>
      </c>
      <c r="K124" s="209" t="s">
        <v>16</v>
      </c>
      <c r="L124" s="210">
        <v>164.59</v>
      </c>
    </row>
    <row r="125" spans="1:12" x14ac:dyDescent="0.2">
      <c r="A125" s="652"/>
      <c r="B125" s="651"/>
      <c r="C125" s="654"/>
      <c r="D125" s="655"/>
      <c r="E125" s="651"/>
      <c r="F125" s="651"/>
      <c r="G125" s="651"/>
      <c r="H125" s="649" t="s">
        <v>242</v>
      </c>
      <c r="I125" s="649"/>
      <c r="J125" s="209" t="s">
        <v>287</v>
      </c>
      <c r="K125" s="209" t="s">
        <v>16</v>
      </c>
      <c r="L125" s="210">
        <v>289.95999999999998</v>
      </c>
    </row>
    <row r="126" spans="1:12" ht="24" x14ac:dyDescent="0.2">
      <c r="A126" s="652"/>
      <c r="B126" s="203" t="s">
        <v>6</v>
      </c>
      <c r="C126" s="207" t="s">
        <v>5</v>
      </c>
      <c r="D126" s="207" t="s">
        <v>288</v>
      </c>
      <c r="E126" s="207" t="s">
        <v>289</v>
      </c>
      <c r="F126" s="650"/>
      <c r="G126" s="650"/>
      <c r="H126" s="649" t="s">
        <v>290</v>
      </c>
      <c r="I126" s="649"/>
      <c r="J126" s="651" t="s">
        <v>287</v>
      </c>
      <c r="K126" s="651" t="s">
        <v>16</v>
      </c>
      <c r="L126" s="648">
        <v>60</v>
      </c>
    </row>
    <row r="127" spans="1:12" ht="24" x14ac:dyDescent="0.2">
      <c r="A127" s="652"/>
      <c r="B127" s="209" t="s">
        <v>419</v>
      </c>
      <c r="C127" s="209" t="s">
        <v>775</v>
      </c>
      <c r="D127" s="211">
        <v>43534</v>
      </c>
      <c r="E127" s="209" t="s">
        <v>776</v>
      </c>
      <c r="F127" s="650"/>
      <c r="G127" s="650"/>
      <c r="H127" s="649"/>
      <c r="I127" s="649"/>
      <c r="J127" s="651"/>
      <c r="K127" s="651"/>
      <c r="L127" s="648"/>
    </row>
    <row r="128" spans="1:12" ht="24" x14ac:dyDescent="0.2">
      <c r="A128" s="652">
        <v>123</v>
      </c>
      <c r="B128" s="203" t="s">
        <v>12</v>
      </c>
      <c r="C128" s="207" t="s">
        <v>11</v>
      </c>
      <c r="D128" s="207" t="s">
        <v>280</v>
      </c>
      <c r="E128" s="207" t="s">
        <v>281</v>
      </c>
      <c r="F128" s="653" t="s">
        <v>8</v>
      </c>
      <c r="G128" s="653"/>
      <c r="H128" s="650"/>
      <c r="I128" s="650"/>
      <c r="J128" s="650"/>
      <c r="K128" s="650"/>
      <c r="L128" s="650"/>
    </row>
    <row r="129" spans="1:12" x14ac:dyDescent="0.2">
      <c r="A129" s="652"/>
      <c r="B129" s="651" t="s">
        <v>777</v>
      </c>
      <c r="C129" s="654" t="s">
        <v>778</v>
      </c>
      <c r="D129" s="655">
        <v>43380</v>
      </c>
      <c r="E129" s="651" t="s">
        <v>779</v>
      </c>
      <c r="F129" s="651" t="s">
        <v>780</v>
      </c>
      <c r="G129" s="651"/>
      <c r="H129" s="649" t="s">
        <v>286</v>
      </c>
      <c r="I129" s="649"/>
      <c r="J129" s="209" t="s">
        <v>287</v>
      </c>
      <c r="K129" s="209" t="s">
        <v>16</v>
      </c>
      <c r="L129" s="210">
        <v>620</v>
      </c>
    </row>
    <row r="130" spans="1:12" x14ac:dyDescent="0.2">
      <c r="A130" s="652"/>
      <c r="B130" s="651"/>
      <c r="C130" s="654"/>
      <c r="D130" s="655"/>
      <c r="E130" s="651"/>
      <c r="F130" s="651"/>
      <c r="G130" s="651"/>
      <c r="H130" s="649" t="s">
        <v>242</v>
      </c>
      <c r="I130" s="649"/>
      <c r="J130" s="651" t="s">
        <v>287</v>
      </c>
      <c r="K130" s="651" t="s">
        <v>287</v>
      </c>
      <c r="L130" s="648">
        <v>0</v>
      </c>
    </row>
    <row r="131" spans="1:12" x14ac:dyDescent="0.2">
      <c r="A131" s="652"/>
      <c r="B131" s="651"/>
      <c r="C131" s="654"/>
      <c r="D131" s="655"/>
      <c r="E131" s="651"/>
      <c r="F131" s="651"/>
      <c r="G131" s="651"/>
      <c r="H131" s="649"/>
      <c r="I131" s="649"/>
      <c r="J131" s="651"/>
      <c r="K131" s="651"/>
      <c r="L131" s="648"/>
    </row>
    <row r="132" spans="1:12" ht="24" x14ac:dyDescent="0.2">
      <c r="A132" s="652"/>
      <c r="B132" s="203" t="s">
        <v>6</v>
      </c>
      <c r="C132" s="207" t="s">
        <v>5</v>
      </c>
      <c r="D132" s="207" t="s">
        <v>288</v>
      </c>
      <c r="E132" s="207" t="s">
        <v>289</v>
      </c>
      <c r="F132" s="650"/>
      <c r="G132" s="650"/>
      <c r="H132" s="649" t="s">
        <v>290</v>
      </c>
      <c r="I132" s="649"/>
      <c r="J132" s="651" t="s">
        <v>287</v>
      </c>
      <c r="K132" s="651" t="s">
        <v>16</v>
      </c>
      <c r="L132" s="648">
        <v>242.52</v>
      </c>
    </row>
    <row r="133" spans="1:12" ht="24" x14ac:dyDescent="0.2">
      <c r="A133" s="652"/>
      <c r="B133" s="209" t="s">
        <v>291</v>
      </c>
      <c r="C133" s="209" t="s">
        <v>780</v>
      </c>
      <c r="D133" s="211">
        <v>43391</v>
      </c>
      <c r="E133" s="209" t="s">
        <v>781</v>
      </c>
      <c r="F133" s="650"/>
      <c r="G133" s="650"/>
      <c r="H133" s="649"/>
      <c r="I133" s="649"/>
      <c r="J133" s="651"/>
      <c r="K133" s="651"/>
      <c r="L133" s="648"/>
    </row>
    <row r="134" spans="1:12" ht="24" x14ac:dyDescent="0.2">
      <c r="A134" s="652">
        <v>124</v>
      </c>
      <c r="B134" s="203" t="s">
        <v>12</v>
      </c>
      <c r="C134" s="207" t="s">
        <v>11</v>
      </c>
      <c r="D134" s="207" t="s">
        <v>280</v>
      </c>
      <c r="E134" s="207" t="s">
        <v>281</v>
      </c>
      <c r="F134" s="653" t="s">
        <v>8</v>
      </c>
      <c r="G134" s="653"/>
      <c r="H134" s="650"/>
      <c r="I134" s="650"/>
      <c r="J134" s="650"/>
      <c r="K134" s="650"/>
      <c r="L134" s="650"/>
    </row>
    <row r="135" spans="1:12" x14ac:dyDescent="0.2">
      <c r="A135" s="652"/>
      <c r="B135" s="651" t="s">
        <v>777</v>
      </c>
      <c r="C135" s="654" t="s">
        <v>782</v>
      </c>
      <c r="D135" s="655">
        <v>43533</v>
      </c>
      <c r="E135" s="651" t="s">
        <v>783</v>
      </c>
      <c r="F135" s="651" t="s">
        <v>784</v>
      </c>
      <c r="G135" s="651"/>
      <c r="H135" s="649" t="s">
        <v>286</v>
      </c>
      <c r="I135" s="649"/>
      <c r="J135" s="209" t="s">
        <v>287</v>
      </c>
      <c r="K135" s="209" t="s">
        <v>287</v>
      </c>
      <c r="L135" s="210">
        <v>0</v>
      </c>
    </row>
    <row r="136" spans="1:12" x14ac:dyDescent="0.2">
      <c r="A136" s="652"/>
      <c r="B136" s="651"/>
      <c r="C136" s="654"/>
      <c r="D136" s="655"/>
      <c r="E136" s="651"/>
      <c r="F136" s="651"/>
      <c r="G136" s="651"/>
      <c r="H136" s="649" t="s">
        <v>242</v>
      </c>
      <c r="I136" s="649"/>
      <c r="J136" s="209" t="s">
        <v>287</v>
      </c>
      <c r="K136" s="209" t="s">
        <v>287</v>
      </c>
      <c r="L136" s="210">
        <v>0</v>
      </c>
    </row>
    <row r="137" spans="1:12" ht="24" x14ac:dyDescent="0.2">
      <c r="A137" s="652"/>
      <c r="B137" s="203" t="s">
        <v>6</v>
      </c>
      <c r="C137" s="207" t="s">
        <v>5</v>
      </c>
      <c r="D137" s="207" t="s">
        <v>288</v>
      </c>
      <c r="E137" s="207" t="s">
        <v>289</v>
      </c>
      <c r="F137" s="650"/>
      <c r="G137" s="650"/>
      <c r="H137" s="649" t="s">
        <v>290</v>
      </c>
      <c r="I137" s="649"/>
      <c r="J137" s="651" t="s">
        <v>287</v>
      </c>
      <c r="K137" s="651" t="s">
        <v>16</v>
      </c>
      <c r="L137" s="648">
        <v>575</v>
      </c>
    </row>
    <row r="138" spans="1:12" ht="24" x14ac:dyDescent="0.2">
      <c r="A138" s="652"/>
      <c r="B138" s="209" t="s">
        <v>291</v>
      </c>
      <c r="C138" s="209" t="s">
        <v>784</v>
      </c>
      <c r="D138" s="211">
        <v>43536</v>
      </c>
      <c r="E138" s="209" t="s">
        <v>785</v>
      </c>
      <c r="F138" s="650"/>
      <c r="G138" s="650"/>
      <c r="H138" s="649"/>
      <c r="I138" s="649"/>
      <c r="J138" s="651"/>
      <c r="K138" s="651"/>
      <c r="L138" s="648"/>
    </row>
    <row r="139" spans="1:12" ht="24" x14ac:dyDescent="0.2">
      <c r="A139" s="652">
        <v>125</v>
      </c>
      <c r="B139" s="203" t="s">
        <v>12</v>
      </c>
      <c r="C139" s="207" t="s">
        <v>11</v>
      </c>
      <c r="D139" s="207" t="s">
        <v>280</v>
      </c>
      <c r="E139" s="207" t="s">
        <v>281</v>
      </c>
      <c r="F139" s="653" t="s">
        <v>8</v>
      </c>
      <c r="G139" s="653"/>
      <c r="H139" s="650"/>
      <c r="I139" s="650"/>
      <c r="J139" s="650"/>
      <c r="K139" s="650"/>
      <c r="L139" s="650"/>
    </row>
    <row r="140" spans="1:12" x14ac:dyDescent="0.2">
      <c r="A140" s="652"/>
      <c r="B140" s="651" t="s">
        <v>786</v>
      </c>
      <c r="C140" s="651" t="s">
        <v>787</v>
      </c>
      <c r="D140" s="655">
        <v>43397</v>
      </c>
      <c r="E140" s="651" t="s">
        <v>788</v>
      </c>
      <c r="F140" s="651" t="s">
        <v>789</v>
      </c>
      <c r="G140" s="651"/>
      <c r="H140" s="649" t="s">
        <v>286</v>
      </c>
      <c r="I140" s="649"/>
      <c r="J140" s="209" t="s">
        <v>287</v>
      </c>
      <c r="K140" s="209" t="s">
        <v>16</v>
      </c>
      <c r="L140" s="210">
        <v>188</v>
      </c>
    </row>
    <row r="141" spans="1:12" x14ac:dyDescent="0.2">
      <c r="A141" s="652"/>
      <c r="B141" s="651"/>
      <c r="C141" s="651"/>
      <c r="D141" s="655"/>
      <c r="E141" s="651"/>
      <c r="F141" s="651"/>
      <c r="G141" s="651"/>
      <c r="H141" s="649" t="s">
        <v>242</v>
      </c>
      <c r="I141" s="649"/>
      <c r="J141" s="209" t="s">
        <v>287</v>
      </c>
      <c r="K141" s="209" t="s">
        <v>16</v>
      </c>
      <c r="L141" s="210">
        <v>332.4</v>
      </c>
    </row>
    <row r="142" spans="1:12" ht="24" x14ac:dyDescent="0.2">
      <c r="A142" s="652"/>
      <c r="B142" s="203" t="s">
        <v>6</v>
      </c>
      <c r="C142" s="207" t="s">
        <v>5</v>
      </c>
      <c r="D142" s="207" t="s">
        <v>288</v>
      </c>
      <c r="E142" s="207" t="s">
        <v>289</v>
      </c>
      <c r="F142" s="650"/>
      <c r="G142" s="650"/>
      <c r="H142" s="649" t="s">
        <v>290</v>
      </c>
      <c r="I142" s="649"/>
      <c r="J142" s="651" t="s">
        <v>287</v>
      </c>
      <c r="K142" s="651" t="s">
        <v>287</v>
      </c>
      <c r="L142" s="648">
        <v>0</v>
      </c>
    </row>
    <row r="143" spans="1:12" ht="24" x14ac:dyDescent="0.2">
      <c r="A143" s="652"/>
      <c r="B143" s="209" t="s">
        <v>790</v>
      </c>
      <c r="C143" s="209" t="s">
        <v>789</v>
      </c>
      <c r="D143" s="211">
        <v>43399</v>
      </c>
      <c r="E143" s="209" t="s">
        <v>791</v>
      </c>
      <c r="F143" s="650"/>
      <c r="G143" s="650"/>
      <c r="H143" s="649"/>
      <c r="I143" s="649"/>
      <c r="J143" s="651"/>
      <c r="K143" s="651"/>
      <c r="L143" s="648"/>
    </row>
    <row r="144" spans="1:12" ht="24" x14ac:dyDescent="0.2">
      <c r="A144" s="652">
        <v>126</v>
      </c>
      <c r="B144" s="203" t="s">
        <v>12</v>
      </c>
      <c r="C144" s="207" t="s">
        <v>11</v>
      </c>
      <c r="D144" s="207" t="s">
        <v>280</v>
      </c>
      <c r="E144" s="207" t="s">
        <v>281</v>
      </c>
      <c r="F144" s="653" t="s">
        <v>8</v>
      </c>
      <c r="G144" s="653"/>
      <c r="H144" s="650"/>
      <c r="I144" s="650"/>
      <c r="J144" s="650"/>
      <c r="K144" s="650"/>
      <c r="L144" s="650"/>
    </row>
    <row r="145" spans="1:12" x14ac:dyDescent="0.2">
      <c r="A145" s="652"/>
      <c r="B145" s="651" t="s">
        <v>792</v>
      </c>
      <c r="C145" s="654" t="s">
        <v>793</v>
      </c>
      <c r="D145" s="655">
        <v>43509</v>
      </c>
      <c r="E145" s="651" t="s">
        <v>794</v>
      </c>
      <c r="F145" s="651" t="s">
        <v>795</v>
      </c>
      <c r="G145" s="651"/>
      <c r="H145" s="649" t="s">
        <v>286</v>
      </c>
      <c r="I145" s="649"/>
      <c r="J145" s="209" t="s">
        <v>287</v>
      </c>
      <c r="K145" s="209" t="s">
        <v>16</v>
      </c>
      <c r="L145" s="210">
        <v>351.72</v>
      </c>
    </row>
    <row r="146" spans="1:12" x14ac:dyDescent="0.2">
      <c r="A146" s="652"/>
      <c r="B146" s="651"/>
      <c r="C146" s="654"/>
      <c r="D146" s="655"/>
      <c r="E146" s="651"/>
      <c r="F146" s="651"/>
      <c r="G146" s="651"/>
      <c r="H146" s="649" t="s">
        <v>242</v>
      </c>
      <c r="I146" s="649"/>
      <c r="J146" s="209" t="s">
        <v>287</v>
      </c>
      <c r="K146" s="209" t="s">
        <v>16</v>
      </c>
      <c r="L146" s="210">
        <v>303.61</v>
      </c>
    </row>
    <row r="147" spans="1:12" ht="24" x14ac:dyDescent="0.2">
      <c r="A147" s="652"/>
      <c r="B147" s="203" t="s">
        <v>6</v>
      </c>
      <c r="C147" s="207" t="s">
        <v>5</v>
      </c>
      <c r="D147" s="207" t="s">
        <v>288</v>
      </c>
      <c r="E147" s="207" t="s">
        <v>289</v>
      </c>
      <c r="F147" s="650"/>
      <c r="G147" s="650"/>
      <c r="H147" s="649" t="s">
        <v>290</v>
      </c>
      <c r="I147" s="649"/>
      <c r="J147" s="651" t="s">
        <v>287</v>
      </c>
      <c r="K147" s="651" t="s">
        <v>16</v>
      </c>
      <c r="L147" s="648">
        <v>399</v>
      </c>
    </row>
    <row r="148" spans="1:12" ht="24" x14ac:dyDescent="0.2">
      <c r="A148" s="652"/>
      <c r="B148" s="209" t="s">
        <v>796</v>
      </c>
      <c r="C148" s="209" t="s">
        <v>795</v>
      </c>
      <c r="D148" s="211">
        <v>43511</v>
      </c>
      <c r="E148" s="209" t="s">
        <v>797</v>
      </c>
      <c r="F148" s="650"/>
      <c r="G148" s="650"/>
      <c r="H148" s="649"/>
      <c r="I148" s="649"/>
      <c r="J148" s="651"/>
      <c r="K148" s="651"/>
      <c r="L148" s="648"/>
    </row>
    <row r="149" spans="1:12" ht="24" x14ac:dyDescent="0.2">
      <c r="A149" s="652">
        <v>127</v>
      </c>
      <c r="B149" s="203" t="s">
        <v>12</v>
      </c>
      <c r="C149" s="207" t="s">
        <v>11</v>
      </c>
      <c r="D149" s="207" t="s">
        <v>280</v>
      </c>
      <c r="E149" s="207" t="s">
        <v>281</v>
      </c>
      <c r="F149" s="653" t="s">
        <v>8</v>
      </c>
      <c r="G149" s="653"/>
      <c r="H149" s="650"/>
      <c r="I149" s="650"/>
      <c r="J149" s="650"/>
      <c r="K149" s="650"/>
      <c r="L149" s="650"/>
    </row>
    <row r="150" spans="1:12" x14ac:dyDescent="0.2">
      <c r="A150" s="652"/>
      <c r="B150" s="651" t="s">
        <v>798</v>
      </c>
      <c r="C150" s="654" t="s">
        <v>799</v>
      </c>
      <c r="D150" s="655">
        <v>43431</v>
      </c>
      <c r="E150" s="651" t="s">
        <v>369</v>
      </c>
      <c r="F150" s="651" t="s">
        <v>370</v>
      </c>
      <c r="G150" s="651"/>
      <c r="H150" s="649" t="s">
        <v>286</v>
      </c>
      <c r="I150" s="649"/>
      <c r="J150" s="209" t="s">
        <v>287</v>
      </c>
      <c r="K150" s="209" t="s">
        <v>16</v>
      </c>
      <c r="L150" s="210">
        <v>120</v>
      </c>
    </row>
    <row r="151" spans="1:12" x14ac:dyDescent="0.2">
      <c r="A151" s="652"/>
      <c r="B151" s="651"/>
      <c r="C151" s="654"/>
      <c r="D151" s="655"/>
      <c r="E151" s="651"/>
      <c r="F151" s="651"/>
      <c r="G151" s="651"/>
      <c r="H151" s="649" t="s">
        <v>242</v>
      </c>
      <c r="I151" s="649"/>
      <c r="J151" s="209" t="s">
        <v>287</v>
      </c>
      <c r="K151" s="209" t="s">
        <v>16</v>
      </c>
      <c r="L151" s="210">
        <v>276.39999999999998</v>
      </c>
    </row>
    <row r="152" spans="1:12" ht="24" x14ac:dyDescent="0.2">
      <c r="A152" s="652"/>
      <c r="B152" s="203" t="s">
        <v>6</v>
      </c>
      <c r="C152" s="207" t="s">
        <v>5</v>
      </c>
      <c r="D152" s="207" t="s">
        <v>288</v>
      </c>
      <c r="E152" s="207" t="s">
        <v>289</v>
      </c>
      <c r="F152" s="650"/>
      <c r="G152" s="650"/>
      <c r="H152" s="649" t="s">
        <v>290</v>
      </c>
      <c r="I152" s="649"/>
      <c r="J152" s="651" t="s">
        <v>287</v>
      </c>
      <c r="K152" s="651" t="s">
        <v>16</v>
      </c>
      <c r="L152" s="648">
        <v>167.76</v>
      </c>
    </row>
    <row r="153" spans="1:12" ht="24" x14ac:dyDescent="0.2">
      <c r="A153" s="652"/>
      <c r="B153" s="209" t="s">
        <v>800</v>
      </c>
      <c r="C153" s="209" t="s">
        <v>370</v>
      </c>
      <c r="D153" s="211">
        <v>43432</v>
      </c>
      <c r="E153" s="209" t="s">
        <v>801</v>
      </c>
      <c r="F153" s="650"/>
      <c r="G153" s="650"/>
      <c r="H153" s="649"/>
      <c r="I153" s="649"/>
      <c r="J153" s="651"/>
      <c r="K153" s="651"/>
      <c r="L153" s="648"/>
    </row>
    <row r="154" spans="1:12" ht="24" x14ac:dyDescent="0.2">
      <c r="A154" s="652">
        <v>128</v>
      </c>
      <c r="B154" s="203" t="s">
        <v>12</v>
      </c>
      <c r="C154" s="207" t="s">
        <v>11</v>
      </c>
      <c r="D154" s="207" t="s">
        <v>280</v>
      </c>
      <c r="E154" s="207" t="s">
        <v>281</v>
      </c>
      <c r="F154" s="653" t="s">
        <v>8</v>
      </c>
      <c r="G154" s="653"/>
      <c r="H154" s="650"/>
      <c r="I154" s="650"/>
      <c r="J154" s="650"/>
      <c r="K154" s="650"/>
      <c r="L154" s="650"/>
    </row>
    <row r="155" spans="1:12" x14ac:dyDescent="0.2">
      <c r="A155" s="652"/>
      <c r="B155" s="651" t="s">
        <v>798</v>
      </c>
      <c r="C155" s="654" t="s">
        <v>802</v>
      </c>
      <c r="D155" s="655">
        <v>43540</v>
      </c>
      <c r="E155" s="651" t="s">
        <v>803</v>
      </c>
      <c r="F155" s="651" t="s">
        <v>804</v>
      </c>
      <c r="G155" s="651"/>
      <c r="H155" s="649" t="s">
        <v>286</v>
      </c>
      <c r="I155" s="649"/>
      <c r="J155" s="209" t="s">
        <v>287</v>
      </c>
      <c r="K155" s="209" t="s">
        <v>16</v>
      </c>
      <c r="L155" s="210">
        <v>1331.48</v>
      </c>
    </row>
    <row r="156" spans="1:12" x14ac:dyDescent="0.2">
      <c r="A156" s="652"/>
      <c r="B156" s="651"/>
      <c r="C156" s="654"/>
      <c r="D156" s="655"/>
      <c r="E156" s="651"/>
      <c r="F156" s="651"/>
      <c r="G156" s="651"/>
      <c r="H156" s="649" t="s">
        <v>242</v>
      </c>
      <c r="I156" s="649"/>
      <c r="J156" s="651" t="s">
        <v>287</v>
      </c>
      <c r="K156" s="651" t="s">
        <v>16</v>
      </c>
      <c r="L156" s="648">
        <v>1389.91</v>
      </c>
    </row>
    <row r="157" spans="1:12" x14ac:dyDescent="0.2">
      <c r="A157" s="652"/>
      <c r="B157" s="651"/>
      <c r="C157" s="654"/>
      <c r="D157" s="655"/>
      <c r="E157" s="651"/>
      <c r="F157" s="651"/>
      <c r="G157" s="651"/>
      <c r="H157" s="649"/>
      <c r="I157" s="649"/>
      <c r="J157" s="651"/>
      <c r="K157" s="651"/>
      <c r="L157" s="648"/>
    </row>
    <row r="158" spans="1:12" ht="24" x14ac:dyDescent="0.2">
      <c r="A158" s="652"/>
      <c r="B158" s="203" t="s">
        <v>6</v>
      </c>
      <c r="C158" s="207" t="s">
        <v>5</v>
      </c>
      <c r="D158" s="207" t="s">
        <v>288</v>
      </c>
      <c r="E158" s="207" t="s">
        <v>289</v>
      </c>
      <c r="F158" s="650"/>
      <c r="G158" s="650"/>
      <c r="H158" s="649" t="s">
        <v>290</v>
      </c>
      <c r="I158" s="649"/>
      <c r="J158" s="651" t="s">
        <v>287</v>
      </c>
      <c r="K158" s="651" t="s">
        <v>16</v>
      </c>
      <c r="L158" s="648">
        <v>90</v>
      </c>
    </row>
    <row r="159" spans="1:12" ht="24" x14ac:dyDescent="0.2">
      <c r="A159" s="652"/>
      <c r="B159" s="209" t="s">
        <v>800</v>
      </c>
      <c r="C159" s="209" t="s">
        <v>804</v>
      </c>
      <c r="D159" s="211">
        <v>43547</v>
      </c>
      <c r="E159" s="209" t="s">
        <v>805</v>
      </c>
      <c r="F159" s="650"/>
      <c r="G159" s="650"/>
      <c r="H159" s="649"/>
      <c r="I159" s="649"/>
      <c r="J159" s="651"/>
      <c r="K159" s="651"/>
      <c r="L159" s="648"/>
    </row>
    <row r="160" spans="1:12" ht="24" x14ac:dyDescent="0.2">
      <c r="A160" s="652">
        <v>129</v>
      </c>
      <c r="B160" s="203" t="s">
        <v>12</v>
      </c>
      <c r="C160" s="207" t="s">
        <v>11</v>
      </c>
      <c r="D160" s="207" t="s">
        <v>280</v>
      </c>
      <c r="E160" s="207" t="s">
        <v>281</v>
      </c>
      <c r="F160" s="653" t="s">
        <v>8</v>
      </c>
      <c r="G160" s="653"/>
      <c r="H160" s="650"/>
      <c r="I160" s="650"/>
      <c r="J160" s="650"/>
      <c r="K160" s="650"/>
      <c r="L160" s="650"/>
    </row>
    <row r="161" spans="1:12" x14ac:dyDescent="0.2">
      <c r="A161" s="652"/>
      <c r="B161" s="651" t="s">
        <v>806</v>
      </c>
      <c r="C161" s="654" t="s">
        <v>807</v>
      </c>
      <c r="D161" s="655">
        <v>43394</v>
      </c>
      <c r="E161" s="651" t="s">
        <v>808</v>
      </c>
      <c r="F161" s="651" t="s">
        <v>809</v>
      </c>
      <c r="G161" s="651"/>
      <c r="H161" s="649" t="s">
        <v>286</v>
      </c>
      <c r="I161" s="649"/>
      <c r="J161" s="209" t="s">
        <v>287</v>
      </c>
      <c r="K161" s="209" t="s">
        <v>16</v>
      </c>
      <c r="L161" s="210">
        <v>284.25</v>
      </c>
    </row>
    <row r="162" spans="1:12" x14ac:dyDescent="0.2">
      <c r="A162" s="652"/>
      <c r="B162" s="651"/>
      <c r="C162" s="654"/>
      <c r="D162" s="655"/>
      <c r="E162" s="651"/>
      <c r="F162" s="651"/>
      <c r="G162" s="651"/>
      <c r="H162" s="649" t="s">
        <v>242</v>
      </c>
      <c r="I162" s="649"/>
      <c r="J162" s="209" t="s">
        <v>287</v>
      </c>
      <c r="K162" s="209" t="s">
        <v>16</v>
      </c>
      <c r="L162" s="210">
        <v>443.4</v>
      </c>
    </row>
    <row r="163" spans="1:12" ht="24" x14ac:dyDescent="0.2">
      <c r="A163" s="652"/>
      <c r="B163" s="203" t="s">
        <v>6</v>
      </c>
      <c r="C163" s="207" t="s">
        <v>5</v>
      </c>
      <c r="D163" s="207" t="s">
        <v>288</v>
      </c>
      <c r="E163" s="207" t="s">
        <v>289</v>
      </c>
      <c r="F163" s="650"/>
      <c r="G163" s="650"/>
      <c r="H163" s="649" t="s">
        <v>290</v>
      </c>
      <c r="I163" s="649"/>
      <c r="J163" s="651" t="s">
        <v>287</v>
      </c>
      <c r="K163" s="651" t="s">
        <v>16</v>
      </c>
      <c r="L163" s="648">
        <v>195.5</v>
      </c>
    </row>
    <row r="164" spans="1:12" ht="24" x14ac:dyDescent="0.2">
      <c r="A164" s="652"/>
      <c r="B164" s="209" t="s">
        <v>511</v>
      </c>
      <c r="C164" s="209" t="s">
        <v>809</v>
      </c>
      <c r="D164" s="211">
        <v>43396</v>
      </c>
      <c r="E164" s="209" t="s">
        <v>810</v>
      </c>
      <c r="F164" s="650"/>
      <c r="G164" s="650"/>
      <c r="H164" s="649"/>
      <c r="I164" s="649"/>
      <c r="J164" s="651"/>
      <c r="K164" s="651"/>
      <c r="L164" s="648"/>
    </row>
    <row r="165" spans="1:12" ht="24" x14ac:dyDescent="0.2">
      <c r="A165" s="652">
        <v>130</v>
      </c>
      <c r="B165" s="203" t="s">
        <v>12</v>
      </c>
      <c r="C165" s="207" t="s">
        <v>11</v>
      </c>
      <c r="D165" s="207" t="s">
        <v>280</v>
      </c>
      <c r="E165" s="207" t="s">
        <v>281</v>
      </c>
      <c r="F165" s="653" t="s">
        <v>8</v>
      </c>
      <c r="G165" s="653"/>
      <c r="H165" s="650"/>
      <c r="I165" s="650"/>
      <c r="J165" s="650"/>
      <c r="K165" s="650"/>
      <c r="L165" s="650"/>
    </row>
    <row r="166" spans="1:12" x14ac:dyDescent="0.2">
      <c r="A166" s="652"/>
      <c r="B166" s="651" t="s">
        <v>806</v>
      </c>
      <c r="C166" s="651" t="s">
        <v>811</v>
      </c>
      <c r="D166" s="655">
        <v>43422</v>
      </c>
      <c r="E166" s="651" t="s">
        <v>432</v>
      </c>
      <c r="F166" s="651" t="s">
        <v>812</v>
      </c>
      <c r="G166" s="651"/>
      <c r="H166" s="649" t="s">
        <v>286</v>
      </c>
      <c r="I166" s="649"/>
      <c r="J166" s="209" t="s">
        <v>287</v>
      </c>
      <c r="K166" s="209" t="s">
        <v>16</v>
      </c>
      <c r="L166" s="210">
        <v>309.74</v>
      </c>
    </row>
    <row r="167" spans="1:12" x14ac:dyDescent="0.2">
      <c r="A167" s="652"/>
      <c r="B167" s="651"/>
      <c r="C167" s="651"/>
      <c r="D167" s="655"/>
      <c r="E167" s="651"/>
      <c r="F167" s="651"/>
      <c r="G167" s="651"/>
      <c r="H167" s="649" t="s">
        <v>242</v>
      </c>
      <c r="I167" s="649"/>
      <c r="J167" s="209" t="s">
        <v>287</v>
      </c>
      <c r="K167" s="209" t="s">
        <v>16</v>
      </c>
      <c r="L167" s="210">
        <v>259.89999999999998</v>
      </c>
    </row>
    <row r="168" spans="1:12" ht="24" x14ac:dyDescent="0.2">
      <c r="A168" s="652"/>
      <c r="B168" s="203" t="s">
        <v>6</v>
      </c>
      <c r="C168" s="207" t="s">
        <v>5</v>
      </c>
      <c r="D168" s="207" t="s">
        <v>288</v>
      </c>
      <c r="E168" s="207" t="s">
        <v>289</v>
      </c>
      <c r="F168" s="650"/>
      <c r="G168" s="650"/>
      <c r="H168" s="649" t="s">
        <v>290</v>
      </c>
      <c r="I168" s="649"/>
      <c r="J168" s="651" t="s">
        <v>287</v>
      </c>
      <c r="K168" s="651" t="s">
        <v>287</v>
      </c>
      <c r="L168" s="648">
        <v>0</v>
      </c>
    </row>
    <row r="169" spans="1:12" ht="24" x14ac:dyDescent="0.2">
      <c r="A169" s="652"/>
      <c r="B169" s="209" t="s">
        <v>511</v>
      </c>
      <c r="C169" s="209" t="s">
        <v>812</v>
      </c>
      <c r="D169" s="211">
        <v>43424</v>
      </c>
      <c r="E169" s="209" t="s">
        <v>813</v>
      </c>
      <c r="F169" s="650"/>
      <c r="G169" s="650"/>
      <c r="H169" s="649"/>
      <c r="I169" s="649"/>
      <c r="J169" s="651"/>
      <c r="K169" s="651"/>
      <c r="L169" s="648"/>
    </row>
    <row r="170" spans="1:12" ht="24" x14ac:dyDescent="0.2">
      <c r="A170" s="652">
        <v>131</v>
      </c>
      <c r="B170" s="203" t="s">
        <v>12</v>
      </c>
      <c r="C170" s="207" t="s">
        <v>11</v>
      </c>
      <c r="D170" s="207" t="s">
        <v>280</v>
      </c>
      <c r="E170" s="207" t="s">
        <v>281</v>
      </c>
      <c r="F170" s="653" t="s">
        <v>8</v>
      </c>
      <c r="G170" s="653"/>
      <c r="H170" s="650"/>
      <c r="I170" s="650"/>
      <c r="J170" s="650"/>
      <c r="K170" s="650"/>
      <c r="L170" s="650"/>
    </row>
    <row r="171" spans="1:12" x14ac:dyDescent="0.2">
      <c r="A171" s="652"/>
      <c r="B171" s="651" t="s">
        <v>814</v>
      </c>
      <c r="C171" s="654" t="s">
        <v>815</v>
      </c>
      <c r="D171" s="655">
        <v>43436</v>
      </c>
      <c r="E171" s="651" t="s">
        <v>816</v>
      </c>
      <c r="F171" s="651" t="s">
        <v>817</v>
      </c>
      <c r="G171" s="651"/>
      <c r="H171" s="649" t="s">
        <v>286</v>
      </c>
      <c r="I171" s="649"/>
      <c r="J171" s="209" t="s">
        <v>287</v>
      </c>
      <c r="K171" s="209" t="s">
        <v>16</v>
      </c>
      <c r="L171" s="210">
        <v>362</v>
      </c>
    </row>
    <row r="172" spans="1:12" x14ac:dyDescent="0.2">
      <c r="A172" s="652"/>
      <c r="B172" s="651"/>
      <c r="C172" s="654"/>
      <c r="D172" s="655"/>
      <c r="E172" s="651"/>
      <c r="F172" s="651"/>
      <c r="G172" s="651"/>
      <c r="H172" s="649" t="s">
        <v>242</v>
      </c>
      <c r="I172" s="649"/>
      <c r="J172" s="209" t="s">
        <v>287</v>
      </c>
      <c r="K172" s="209" t="s">
        <v>287</v>
      </c>
      <c r="L172" s="210">
        <v>0</v>
      </c>
    </row>
    <row r="173" spans="1:12" ht="24" x14ac:dyDescent="0.2">
      <c r="A173" s="652"/>
      <c r="B173" s="203" t="s">
        <v>6</v>
      </c>
      <c r="C173" s="207" t="s">
        <v>5</v>
      </c>
      <c r="D173" s="207" t="s">
        <v>288</v>
      </c>
      <c r="E173" s="207" t="s">
        <v>289</v>
      </c>
      <c r="F173" s="650"/>
      <c r="G173" s="650"/>
      <c r="H173" s="649" t="s">
        <v>290</v>
      </c>
      <c r="I173" s="649"/>
      <c r="J173" s="651" t="s">
        <v>287</v>
      </c>
      <c r="K173" s="651" t="s">
        <v>287</v>
      </c>
      <c r="L173" s="648">
        <v>0</v>
      </c>
    </row>
    <row r="174" spans="1:12" ht="36" x14ac:dyDescent="0.2">
      <c r="A174" s="652"/>
      <c r="B174" s="209" t="s">
        <v>818</v>
      </c>
      <c r="C174" s="209" t="s">
        <v>817</v>
      </c>
      <c r="D174" s="211">
        <v>43439</v>
      </c>
      <c r="E174" s="209" t="s">
        <v>670</v>
      </c>
      <c r="F174" s="650"/>
      <c r="G174" s="650"/>
      <c r="H174" s="649"/>
      <c r="I174" s="649"/>
      <c r="J174" s="651"/>
      <c r="K174" s="651"/>
      <c r="L174" s="648"/>
    </row>
    <row r="175" spans="1:12" ht="24" x14ac:dyDescent="0.2">
      <c r="A175" s="652">
        <v>132</v>
      </c>
      <c r="B175" s="203" t="s">
        <v>12</v>
      </c>
      <c r="C175" s="207" t="s">
        <v>11</v>
      </c>
      <c r="D175" s="207" t="s">
        <v>280</v>
      </c>
      <c r="E175" s="207" t="s">
        <v>281</v>
      </c>
      <c r="F175" s="653" t="s">
        <v>8</v>
      </c>
      <c r="G175" s="653"/>
      <c r="H175" s="650"/>
      <c r="I175" s="650"/>
      <c r="J175" s="650"/>
      <c r="K175" s="650"/>
      <c r="L175" s="650"/>
    </row>
    <row r="176" spans="1:12" x14ac:dyDescent="0.2">
      <c r="A176" s="652"/>
      <c r="B176" s="651" t="s">
        <v>819</v>
      </c>
      <c r="C176" s="654" t="s">
        <v>820</v>
      </c>
      <c r="D176" s="655">
        <v>43508</v>
      </c>
      <c r="E176" s="651" t="s">
        <v>659</v>
      </c>
      <c r="F176" s="651" t="s">
        <v>821</v>
      </c>
      <c r="G176" s="651"/>
      <c r="H176" s="649" t="s">
        <v>286</v>
      </c>
      <c r="I176" s="649"/>
      <c r="J176" s="209" t="s">
        <v>287</v>
      </c>
      <c r="K176" s="209" t="s">
        <v>16</v>
      </c>
      <c r="L176" s="210">
        <v>419.03</v>
      </c>
    </row>
    <row r="177" spans="1:12" x14ac:dyDescent="0.2">
      <c r="A177" s="652"/>
      <c r="B177" s="651"/>
      <c r="C177" s="654"/>
      <c r="D177" s="655"/>
      <c r="E177" s="651"/>
      <c r="F177" s="651"/>
      <c r="G177" s="651"/>
      <c r="H177" s="649" t="s">
        <v>242</v>
      </c>
      <c r="I177" s="649"/>
      <c r="J177" s="209" t="s">
        <v>287</v>
      </c>
      <c r="K177" s="209" t="s">
        <v>16</v>
      </c>
      <c r="L177" s="210">
        <v>362.18</v>
      </c>
    </row>
    <row r="178" spans="1:12" ht="24" x14ac:dyDescent="0.2">
      <c r="A178" s="652"/>
      <c r="B178" s="203" t="s">
        <v>6</v>
      </c>
      <c r="C178" s="207" t="s">
        <v>5</v>
      </c>
      <c r="D178" s="207" t="s">
        <v>288</v>
      </c>
      <c r="E178" s="207" t="s">
        <v>289</v>
      </c>
      <c r="F178" s="650"/>
      <c r="G178" s="650"/>
      <c r="H178" s="649" t="s">
        <v>290</v>
      </c>
      <c r="I178" s="649"/>
      <c r="J178" s="651" t="s">
        <v>287</v>
      </c>
      <c r="K178" s="651" t="s">
        <v>16</v>
      </c>
      <c r="L178" s="648">
        <v>100</v>
      </c>
    </row>
    <row r="179" spans="1:12" ht="24" x14ac:dyDescent="0.2">
      <c r="A179" s="652"/>
      <c r="B179" s="209" t="s">
        <v>822</v>
      </c>
      <c r="C179" s="209" t="s">
        <v>821</v>
      </c>
      <c r="D179" s="211">
        <v>43509</v>
      </c>
      <c r="E179" s="209" t="s">
        <v>823</v>
      </c>
      <c r="F179" s="650"/>
      <c r="G179" s="650"/>
      <c r="H179" s="649"/>
      <c r="I179" s="649"/>
      <c r="J179" s="651"/>
      <c r="K179" s="651"/>
      <c r="L179" s="648"/>
    </row>
    <row r="180" spans="1:12" ht="24" x14ac:dyDescent="0.2">
      <c r="A180" s="652">
        <v>133</v>
      </c>
      <c r="B180" s="203" t="s">
        <v>12</v>
      </c>
      <c r="C180" s="207" t="s">
        <v>11</v>
      </c>
      <c r="D180" s="207" t="s">
        <v>280</v>
      </c>
      <c r="E180" s="207" t="s">
        <v>281</v>
      </c>
      <c r="F180" s="653" t="s">
        <v>8</v>
      </c>
      <c r="G180" s="653"/>
      <c r="H180" s="650"/>
      <c r="I180" s="650"/>
      <c r="J180" s="650"/>
      <c r="K180" s="650"/>
      <c r="L180" s="650"/>
    </row>
    <row r="181" spans="1:12" x14ac:dyDescent="0.2">
      <c r="A181" s="652"/>
      <c r="B181" s="651" t="s">
        <v>824</v>
      </c>
      <c r="C181" s="654" t="s">
        <v>825</v>
      </c>
      <c r="D181" s="655">
        <v>43548</v>
      </c>
      <c r="E181" s="651" t="s">
        <v>826</v>
      </c>
      <c r="F181" s="651" t="s">
        <v>827</v>
      </c>
      <c r="G181" s="651"/>
      <c r="H181" s="649" t="s">
        <v>286</v>
      </c>
      <c r="I181" s="649"/>
      <c r="J181" s="209" t="s">
        <v>287</v>
      </c>
      <c r="K181" s="209" t="s">
        <v>16</v>
      </c>
      <c r="L181" s="210">
        <v>616.59</v>
      </c>
    </row>
    <row r="182" spans="1:12" x14ac:dyDescent="0.2">
      <c r="A182" s="652"/>
      <c r="B182" s="651"/>
      <c r="C182" s="654"/>
      <c r="D182" s="655"/>
      <c r="E182" s="651"/>
      <c r="F182" s="651"/>
      <c r="G182" s="651"/>
      <c r="H182" s="649" t="s">
        <v>242</v>
      </c>
      <c r="I182" s="649"/>
      <c r="J182" s="209" t="s">
        <v>287</v>
      </c>
      <c r="K182" s="209" t="s">
        <v>16</v>
      </c>
      <c r="L182" s="210">
        <v>854.76</v>
      </c>
    </row>
    <row r="183" spans="1:12" ht="24" x14ac:dyDescent="0.2">
      <c r="A183" s="652"/>
      <c r="B183" s="203" t="s">
        <v>6</v>
      </c>
      <c r="C183" s="207" t="s">
        <v>5</v>
      </c>
      <c r="D183" s="207" t="s">
        <v>288</v>
      </c>
      <c r="E183" s="207" t="s">
        <v>289</v>
      </c>
      <c r="F183" s="650"/>
      <c r="G183" s="650"/>
      <c r="H183" s="649" t="s">
        <v>290</v>
      </c>
      <c r="I183" s="649"/>
      <c r="J183" s="651" t="s">
        <v>287</v>
      </c>
      <c r="K183" s="651" t="s">
        <v>287</v>
      </c>
      <c r="L183" s="648">
        <v>0</v>
      </c>
    </row>
    <row r="184" spans="1:12" ht="24" x14ac:dyDescent="0.2">
      <c r="A184" s="652"/>
      <c r="B184" s="209" t="s">
        <v>571</v>
      </c>
      <c r="C184" s="209" t="s">
        <v>827</v>
      </c>
      <c r="D184" s="211">
        <v>43552</v>
      </c>
      <c r="E184" s="209" t="s">
        <v>828</v>
      </c>
      <c r="F184" s="650"/>
      <c r="G184" s="650"/>
      <c r="H184" s="649"/>
      <c r="I184" s="649"/>
      <c r="J184" s="651"/>
      <c r="K184" s="651"/>
      <c r="L184" s="648"/>
    </row>
    <row r="185" spans="1:12" ht="24" x14ac:dyDescent="0.2">
      <c r="A185" s="652">
        <v>134</v>
      </c>
      <c r="B185" s="203" t="s">
        <v>12</v>
      </c>
      <c r="C185" s="207" t="s">
        <v>11</v>
      </c>
      <c r="D185" s="207" t="s">
        <v>280</v>
      </c>
      <c r="E185" s="207" t="s">
        <v>281</v>
      </c>
      <c r="F185" s="653" t="s">
        <v>8</v>
      </c>
      <c r="G185" s="653"/>
      <c r="H185" s="650"/>
      <c r="I185" s="650"/>
      <c r="J185" s="650"/>
      <c r="K185" s="650"/>
      <c r="L185" s="650"/>
    </row>
    <row r="186" spans="1:12" x14ac:dyDescent="0.2">
      <c r="A186" s="652"/>
      <c r="B186" s="651" t="s">
        <v>829</v>
      </c>
      <c r="C186" s="654" t="s">
        <v>830</v>
      </c>
      <c r="D186" s="655">
        <v>43496</v>
      </c>
      <c r="E186" s="651" t="s">
        <v>339</v>
      </c>
      <c r="F186" s="651" t="s">
        <v>831</v>
      </c>
      <c r="G186" s="651"/>
      <c r="H186" s="649" t="s">
        <v>286</v>
      </c>
      <c r="I186" s="649"/>
      <c r="J186" s="209" t="s">
        <v>287</v>
      </c>
      <c r="K186" s="209" t="s">
        <v>16</v>
      </c>
      <c r="L186" s="210">
        <v>245.81</v>
      </c>
    </row>
    <row r="187" spans="1:12" x14ac:dyDescent="0.2">
      <c r="A187" s="652"/>
      <c r="B187" s="651"/>
      <c r="C187" s="654"/>
      <c r="D187" s="655"/>
      <c r="E187" s="651"/>
      <c r="F187" s="651"/>
      <c r="G187" s="651"/>
      <c r="H187" s="649" t="s">
        <v>242</v>
      </c>
      <c r="I187" s="649"/>
      <c r="J187" s="209" t="s">
        <v>287</v>
      </c>
      <c r="K187" s="209" t="s">
        <v>16</v>
      </c>
      <c r="L187" s="210">
        <v>336.6</v>
      </c>
    </row>
    <row r="188" spans="1:12" ht="24" x14ac:dyDescent="0.2">
      <c r="A188" s="652"/>
      <c r="B188" s="203" t="s">
        <v>6</v>
      </c>
      <c r="C188" s="207" t="s">
        <v>5</v>
      </c>
      <c r="D188" s="207" t="s">
        <v>288</v>
      </c>
      <c r="E188" s="207" t="s">
        <v>289</v>
      </c>
      <c r="F188" s="650"/>
      <c r="G188" s="650"/>
      <c r="H188" s="649" t="s">
        <v>290</v>
      </c>
      <c r="I188" s="649"/>
      <c r="J188" s="651" t="s">
        <v>287</v>
      </c>
      <c r="K188" s="651" t="s">
        <v>16</v>
      </c>
      <c r="L188" s="648">
        <v>189.29</v>
      </c>
    </row>
    <row r="189" spans="1:12" ht="24" x14ac:dyDescent="0.2">
      <c r="A189" s="652"/>
      <c r="B189" s="209" t="s">
        <v>832</v>
      </c>
      <c r="C189" s="209" t="s">
        <v>831</v>
      </c>
      <c r="D189" s="211">
        <v>43497</v>
      </c>
      <c r="E189" s="209" t="s">
        <v>768</v>
      </c>
      <c r="F189" s="650"/>
      <c r="G189" s="650"/>
      <c r="H189" s="649"/>
      <c r="I189" s="649"/>
      <c r="J189" s="651"/>
      <c r="K189" s="651"/>
      <c r="L189" s="648"/>
    </row>
    <row r="190" spans="1:12" ht="24" x14ac:dyDescent="0.2">
      <c r="A190" s="652">
        <v>135</v>
      </c>
      <c r="B190" s="203" t="s">
        <v>12</v>
      </c>
      <c r="C190" s="207" t="s">
        <v>11</v>
      </c>
      <c r="D190" s="207" t="s">
        <v>280</v>
      </c>
      <c r="E190" s="207" t="s">
        <v>281</v>
      </c>
      <c r="F190" s="653" t="s">
        <v>8</v>
      </c>
      <c r="G190" s="653"/>
      <c r="H190" s="650"/>
      <c r="I190" s="650"/>
      <c r="J190" s="650"/>
      <c r="K190" s="650"/>
      <c r="L190" s="650"/>
    </row>
    <row r="191" spans="1:12" x14ac:dyDescent="0.2">
      <c r="A191" s="652"/>
      <c r="B191" s="651" t="s">
        <v>833</v>
      </c>
      <c r="C191" s="654" t="s">
        <v>834</v>
      </c>
      <c r="D191" s="655">
        <v>43384</v>
      </c>
      <c r="E191" s="651" t="s">
        <v>835</v>
      </c>
      <c r="F191" s="651" t="s">
        <v>836</v>
      </c>
      <c r="G191" s="651"/>
      <c r="H191" s="649" t="s">
        <v>286</v>
      </c>
      <c r="I191" s="649"/>
      <c r="J191" s="209" t="s">
        <v>287</v>
      </c>
      <c r="K191" s="209" t="s">
        <v>16</v>
      </c>
      <c r="L191" s="210">
        <v>278</v>
      </c>
    </row>
    <row r="192" spans="1:12" x14ac:dyDescent="0.2">
      <c r="A192" s="652"/>
      <c r="B192" s="651"/>
      <c r="C192" s="654"/>
      <c r="D192" s="655"/>
      <c r="E192" s="651"/>
      <c r="F192" s="651"/>
      <c r="G192" s="651"/>
      <c r="H192" s="649" t="s">
        <v>242</v>
      </c>
      <c r="I192" s="649"/>
      <c r="J192" s="209" t="s">
        <v>287</v>
      </c>
      <c r="K192" s="209" t="s">
        <v>16</v>
      </c>
      <c r="L192" s="210">
        <v>577.4</v>
      </c>
    </row>
    <row r="193" spans="1:12" ht="24" x14ac:dyDescent="0.2">
      <c r="A193" s="652"/>
      <c r="B193" s="203" t="s">
        <v>6</v>
      </c>
      <c r="C193" s="207" t="s">
        <v>5</v>
      </c>
      <c r="D193" s="207" t="s">
        <v>288</v>
      </c>
      <c r="E193" s="207" t="s">
        <v>289</v>
      </c>
      <c r="F193" s="650"/>
      <c r="G193" s="650"/>
      <c r="H193" s="649" t="s">
        <v>290</v>
      </c>
      <c r="I193" s="649"/>
      <c r="J193" s="651" t="s">
        <v>287</v>
      </c>
      <c r="K193" s="651" t="s">
        <v>287</v>
      </c>
      <c r="L193" s="648">
        <v>0</v>
      </c>
    </row>
    <row r="194" spans="1:12" ht="24" x14ac:dyDescent="0.2">
      <c r="A194" s="652"/>
      <c r="B194" s="209" t="s">
        <v>291</v>
      </c>
      <c r="C194" s="209" t="s">
        <v>836</v>
      </c>
      <c r="D194" s="211">
        <v>43385</v>
      </c>
      <c r="E194" s="209" t="s">
        <v>837</v>
      </c>
      <c r="F194" s="650"/>
      <c r="G194" s="650"/>
      <c r="H194" s="649"/>
      <c r="I194" s="649"/>
      <c r="J194" s="651"/>
      <c r="K194" s="651"/>
      <c r="L194" s="648"/>
    </row>
    <row r="195" spans="1:12" ht="24" x14ac:dyDescent="0.2">
      <c r="A195" s="652">
        <v>136</v>
      </c>
      <c r="B195" s="203" t="s">
        <v>12</v>
      </c>
      <c r="C195" s="207" t="s">
        <v>11</v>
      </c>
      <c r="D195" s="207" t="s">
        <v>280</v>
      </c>
      <c r="E195" s="207" t="s">
        <v>281</v>
      </c>
      <c r="F195" s="653" t="s">
        <v>8</v>
      </c>
      <c r="G195" s="653"/>
      <c r="H195" s="650"/>
      <c r="I195" s="650"/>
      <c r="J195" s="650"/>
      <c r="K195" s="650"/>
      <c r="L195" s="650"/>
    </row>
    <row r="196" spans="1:12" x14ac:dyDescent="0.2">
      <c r="A196" s="652"/>
      <c r="B196" s="651" t="s">
        <v>833</v>
      </c>
      <c r="C196" s="654" t="s">
        <v>838</v>
      </c>
      <c r="D196" s="655">
        <v>43397</v>
      </c>
      <c r="E196" s="651" t="s">
        <v>839</v>
      </c>
      <c r="F196" s="651" t="s">
        <v>840</v>
      </c>
      <c r="G196" s="651"/>
      <c r="H196" s="649" t="s">
        <v>286</v>
      </c>
      <c r="I196" s="649"/>
      <c r="J196" s="209" t="s">
        <v>287</v>
      </c>
      <c r="K196" s="209" t="s">
        <v>16</v>
      </c>
      <c r="L196" s="210">
        <v>390</v>
      </c>
    </row>
    <row r="197" spans="1:12" x14ac:dyDescent="0.2">
      <c r="A197" s="652"/>
      <c r="B197" s="651"/>
      <c r="C197" s="654"/>
      <c r="D197" s="655"/>
      <c r="E197" s="651"/>
      <c r="F197" s="651"/>
      <c r="G197" s="651"/>
      <c r="H197" s="649" t="s">
        <v>242</v>
      </c>
      <c r="I197" s="649"/>
      <c r="J197" s="651" t="s">
        <v>287</v>
      </c>
      <c r="K197" s="651" t="s">
        <v>287</v>
      </c>
      <c r="L197" s="648">
        <v>0</v>
      </c>
    </row>
    <row r="198" spans="1:12" x14ac:dyDescent="0.2">
      <c r="A198" s="652"/>
      <c r="B198" s="651"/>
      <c r="C198" s="654"/>
      <c r="D198" s="655"/>
      <c r="E198" s="651"/>
      <c r="F198" s="651"/>
      <c r="G198" s="651"/>
      <c r="H198" s="649"/>
      <c r="I198" s="649"/>
      <c r="J198" s="651"/>
      <c r="K198" s="651"/>
      <c r="L198" s="648"/>
    </row>
    <row r="199" spans="1:12" ht="24" x14ac:dyDescent="0.2">
      <c r="A199" s="652"/>
      <c r="B199" s="203" t="s">
        <v>6</v>
      </c>
      <c r="C199" s="207" t="s">
        <v>5</v>
      </c>
      <c r="D199" s="207" t="s">
        <v>288</v>
      </c>
      <c r="E199" s="207" t="s">
        <v>289</v>
      </c>
      <c r="F199" s="650"/>
      <c r="G199" s="650"/>
      <c r="H199" s="649" t="s">
        <v>290</v>
      </c>
      <c r="I199" s="649"/>
      <c r="J199" s="651" t="s">
        <v>287</v>
      </c>
      <c r="K199" s="651" t="s">
        <v>16</v>
      </c>
      <c r="L199" s="648">
        <v>350</v>
      </c>
    </row>
    <row r="200" spans="1:12" ht="24" x14ac:dyDescent="0.2">
      <c r="A200" s="652"/>
      <c r="B200" s="209" t="s">
        <v>291</v>
      </c>
      <c r="C200" s="209" t="s">
        <v>840</v>
      </c>
      <c r="D200" s="211">
        <v>43406</v>
      </c>
      <c r="E200" s="209" t="s">
        <v>841</v>
      </c>
      <c r="F200" s="650"/>
      <c r="G200" s="650"/>
      <c r="H200" s="649"/>
      <c r="I200" s="649"/>
      <c r="J200" s="651"/>
      <c r="K200" s="651"/>
      <c r="L200" s="648"/>
    </row>
    <row r="201" spans="1:12" ht="24" x14ac:dyDescent="0.2">
      <c r="A201" s="652">
        <v>137</v>
      </c>
      <c r="B201" s="203" t="s">
        <v>12</v>
      </c>
      <c r="C201" s="207" t="s">
        <v>11</v>
      </c>
      <c r="D201" s="207" t="s">
        <v>280</v>
      </c>
      <c r="E201" s="207" t="s">
        <v>281</v>
      </c>
      <c r="F201" s="653" t="s">
        <v>8</v>
      </c>
      <c r="G201" s="653"/>
      <c r="H201" s="650"/>
      <c r="I201" s="650"/>
      <c r="J201" s="650"/>
      <c r="K201" s="650"/>
      <c r="L201" s="650"/>
    </row>
    <row r="202" spans="1:12" x14ac:dyDescent="0.2">
      <c r="A202" s="652"/>
      <c r="B202" s="651" t="s">
        <v>833</v>
      </c>
      <c r="C202" s="654" t="s">
        <v>838</v>
      </c>
      <c r="D202" s="655">
        <v>43397</v>
      </c>
      <c r="E202" s="651" t="s">
        <v>839</v>
      </c>
      <c r="F202" s="651" t="s">
        <v>842</v>
      </c>
      <c r="G202" s="651"/>
      <c r="H202" s="649" t="s">
        <v>286</v>
      </c>
      <c r="I202" s="649"/>
      <c r="J202" s="209" t="s">
        <v>287</v>
      </c>
      <c r="K202" s="209" t="s">
        <v>16</v>
      </c>
      <c r="L202" s="210">
        <v>315.66000000000003</v>
      </c>
    </row>
    <row r="203" spans="1:12" x14ac:dyDescent="0.2">
      <c r="A203" s="652"/>
      <c r="B203" s="651"/>
      <c r="C203" s="654"/>
      <c r="D203" s="655"/>
      <c r="E203" s="651"/>
      <c r="F203" s="651"/>
      <c r="G203" s="651"/>
      <c r="H203" s="649" t="s">
        <v>242</v>
      </c>
      <c r="I203" s="649"/>
      <c r="J203" s="651" t="s">
        <v>287</v>
      </c>
      <c r="K203" s="651" t="s">
        <v>287</v>
      </c>
      <c r="L203" s="648">
        <v>0</v>
      </c>
    </row>
    <row r="204" spans="1:12" x14ac:dyDescent="0.2">
      <c r="A204" s="652"/>
      <c r="B204" s="651"/>
      <c r="C204" s="654"/>
      <c r="D204" s="655"/>
      <c r="E204" s="651"/>
      <c r="F204" s="651"/>
      <c r="G204" s="651"/>
      <c r="H204" s="649"/>
      <c r="I204" s="649"/>
      <c r="J204" s="651"/>
      <c r="K204" s="651"/>
      <c r="L204" s="648"/>
    </row>
    <row r="205" spans="1:12" ht="24" x14ac:dyDescent="0.2">
      <c r="A205" s="652"/>
      <c r="B205" s="203" t="s">
        <v>6</v>
      </c>
      <c r="C205" s="207" t="s">
        <v>5</v>
      </c>
      <c r="D205" s="207" t="s">
        <v>288</v>
      </c>
      <c r="E205" s="207" t="s">
        <v>289</v>
      </c>
      <c r="F205" s="650"/>
      <c r="G205" s="650"/>
      <c r="H205" s="649" t="s">
        <v>290</v>
      </c>
      <c r="I205" s="649"/>
      <c r="J205" s="651" t="s">
        <v>287</v>
      </c>
      <c r="K205" s="651" t="s">
        <v>287</v>
      </c>
      <c r="L205" s="648">
        <v>0</v>
      </c>
    </row>
    <row r="206" spans="1:12" ht="24" x14ac:dyDescent="0.2">
      <c r="A206" s="652"/>
      <c r="B206" s="209" t="s">
        <v>291</v>
      </c>
      <c r="C206" s="209" t="s">
        <v>842</v>
      </c>
      <c r="D206" s="211">
        <v>43406</v>
      </c>
      <c r="E206" s="209" t="s">
        <v>841</v>
      </c>
      <c r="F206" s="650"/>
      <c r="G206" s="650"/>
      <c r="H206" s="649"/>
      <c r="I206" s="649"/>
      <c r="J206" s="651"/>
      <c r="K206" s="651"/>
      <c r="L206" s="648"/>
    </row>
    <row r="207" spans="1:12" ht="24" x14ac:dyDescent="0.2">
      <c r="A207" s="652">
        <v>138</v>
      </c>
      <c r="B207" s="203" t="s">
        <v>12</v>
      </c>
      <c r="C207" s="207" t="s">
        <v>11</v>
      </c>
      <c r="D207" s="207" t="s">
        <v>280</v>
      </c>
      <c r="E207" s="207" t="s">
        <v>281</v>
      </c>
      <c r="F207" s="653" t="s">
        <v>8</v>
      </c>
      <c r="G207" s="653"/>
      <c r="H207" s="650"/>
      <c r="I207" s="650"/>
      <c r="J207" s="650"/>
      <c r="K207" s="650"/>
      <c r="L207" s="650"/>
    </row>
    <row r="208" spans="1:12" x14ac:dyDescent="0.2">
      <c r="A208" s="652"/>
      <c r="B208" s="651" t="s">
        <v>833</v>
      </c>
      <c r="C208" s="654" t="s">
        <v>843</v>
      </c>
      <c r="D208" s="655">
        <v>43445</v>
      </c>
      <c r="E208" s="651" t="s">
        <v>844</v>
      </c>
      <c r="F208" s="651" t="s">
        <v>845</v>
      </c>
      <c r="G208" s="651"/>
      <c r="H208" s="649" t="s">
        <v>286</v>
      </c>
      <c r="I208" s="649"/>
      <c r="J208" s="209" t="s">
        <v>287</v>
      </c>
      <c r="K208" s="209" t="s">
        <v>16</v>
      </c>
      <c r="L208" s="210">
        <v>500.59</v>
      </c>
    </row>
    <row r="209" spans="1:12" x14ac:dyDescent="0.2">
      <c r="A209" s="652"/>
      <c r="B209" s="651"/>
      <c r="C209" s="654"/>
      <c r="D209" s="655"/>
      <c r="E209" s="651"/>
      <c r="F209" s="651"/>
      <c r="G209" s="651"/>
      <c r="H209" s="649" t="s">
        <v>242</v>
      </c>
      <c r="I209" s="649"/>
      <c r="J209" s="209" t="s">
        <v>287</v>
      </c>
      <c r="K209" s="209" t="s">
        <v>16</v>
      </c>
      <c r="L209" s="210">
        <v>1626.33</v>
      </c>
    </row>
    <row r="210" spans="1:12" ht="24" x14ac:dyDescent="0.2">
      <c r="A210" s="652"/>
      <c r="B210" s="203" t="s">
        <v>6</v>
      </c>
      <c r="C210" s="207" t="s">
        <v>5</v>
      </c>
      <c r="D210" s="207" t="s">
        <v>288</v>
      </c>
      <c r="E210" s="207" t="s">
        <v>289</v>
      </c>
      <c r="F210" s="650"/>
      <c r="G210" s="650"/>
      <c r="H210" s="649" t="s">
        <v>290</v>
      </c>
      <c r="I210" s="649"/>
      <c r="J210" s="651" t="s">
        <v>287</v>
      </c>
      <c r="K210" s="651" t="s">
        <v>16</v>
      </c>
      <c r="L210" s="648">
        <v>113.4</v>
      </c>
    </row>
    <row r="211" spans="1:12" ht="24" x14ac:dyDescent="0.2">
      <c r="A211" s="652"/>
      <c r="B211" s="209" t="s">
        <v>291</v>
      </c>
      <c r="C211" s="209" t="s">
        <v>845</v>
      </c>
      <c r="D211" s="211">
        <v>43449</v>
      </c>
      <c r="E211" s="209" t="s">
        <v>846</v>
      </c>
      <c r="F211" s="650"/>
      <c r="G211" s="650"/>
      <c r="H211" s="649"/>
      <c r="I211" s="649"/>
      <c r="J211" s="651"/>
      <c r="K211" s="651"/>
      <c r="L211" s="648"/>
    </row>
    <row r="212" spans="1:12" ht="24" x14ac:dyDescent="0.2">
      <c r="A212" s="652">
        <v>139</v>
      </c>
      <c r="B212" s="203" t="s">
        <v>12</v>
      </c>
      <c r="C212" s="207" t="s">
        <v>11</v>
      </c>
      <c r="D212" s="207" t="s">
        <v>280</v>
      </c>
      <c r="E212" s="207" t="s">
        <v>281</v>
      </c>
      <c r="F212" s="653" t="s">
        <v>8</v>
      </c>
      <c r="G212" s="653"/>
      <c r="H212" s="650"/>
      <c r="I212" s="650"/>
      <c r="J212" s="650"/>
      <c r="K212" s="650"/>
      <c r="L212" s="650"/>
    </row>
    <row r="213" spans="1:12" x14ac:dyDescent="0.2">
      <c r="A213" s="652"/>
      <c r="B213" s="651" t="s">
        <v>833</v>
      </c>
      <c r="C213" s="654" t="s">
        <v>847</v>
      </c>
      <c r="D213" s="655">
        <v>43507</v>
      </c>
      <c r="E213" s="651" t="s">
        <v>628</v>
      </c>
      <c r="F213" s="651" t="s">
        <v>848</v>
      </c>
      <c r="G213" s="651"/>
      <c r="H213" s="649" t="s">
        <v>286</v>
      </c>
      <c r="I213" s="649"/>
      <c r="J213" s="209" t="s">
        <v>287</v>
      </c>
      <c r="K213" s="209" t="s">
        <v>16</v>
      </c>
      <c r="L213" s="210">
        <v>635.76</v>
      </c>
    </row>
    <row r="214" spans="1:12" x14ac:dyDescent="0.2">
      <c r="A214" s="652"/>
      <c r="B214" s="651"/>
      <c r="C214" s="654"/>
      <c r="D214" s="655"/>
      <c r="E214" s="651"/>
      <c r="F214" s="651"/>
      <c r="G214" s="651"/>
      <c r="H214" s="649" t="s">
        <v>242</v>
      </c>
      <c r="I214" s="649"/>
      <c r="J214" s="209" t="s">
        <v>287</v>
      </c>
      <c r="K214" s="209" t="s">
        <v>16</v>
      </c>
      <c r="L214" s="210">
        <v>287.02</v>
      </c>
    </row>
    <row r="215" spans="1:12" ht="24" x14ac:dyDescent="0.2">
      <c r="A215" s="652"/>
      <c r="B215" s="203" t="s">
        <v>6</v>
      </c>
      <c r="C215" s="207" t="s">
        <v>5</v>
      </c>
      <c r="D215" s="207" t="s">
        <v>288</v>
      </c>
      <c r="E215" s="207" t="s">
        <v>289</v>
      </c>
      <c r="F215" s="650"/>
      <c r="G215" s="650"/>
      <c r="H215" s="649" t="s">
        <v>290</v>
      </c>
      <c r="I215" s="649"/>
      <c r="J215" s="651" t="s">
        <v>287</v>
      </c>
      <c r="K215" s="651" t="s">
        <v>287</v>
      </c>
      <c r="L215" s="648">
        <v>0</v>
      </c>
    </row>
    <row r="216" spans="1:12" ht="24" x14ac:dyDescent="0.2">
      <c r="A216" s="652"/>
      <c r="B216" s="209" t="s">
        <v>291</v>
      </c>
      <c r="C216" s="209" t="s">
        <v>848</v>
      </c>
      <c r="D216" s="211">
        <v>43511</v>
      </c>
      <c r="E216" s="209" t="s">
        <v>849</v>
      </c>
      <c r="F216" s="650"/>
      <c r="G216" s="650"/>
      <c r="H216" s="649"/>
      <c r="I216" s="649"/>
      <c r="J216" s="651"/>
      <c r="K216" s="651"/>
      <c r="L216" s="648"/>
    </row>
    <row r="217" spans="1:12" ht="24" x14ac:dyDescent="0.2">
      <c r="A217" s="652">
        <v>140</v>
      </c>
      <c r="B217" s="203" t="s">
        <v>12</v>
      </c>
      <c r="C217" s="207" t="s">
        <v>11</v>
      </c>
      <c r="D217" s="207" t="s">
        <v>280</v>
      </c>
      <c r="E217" s="207" t="s">
        <v>281</v>
      </c>
      <c r="F217" s="653" t="s">
        <v>8</v>
      </c>
      <c r="G217" s="653"/>
      <c r="H217" s="650"/>
      <c r="I217" s="650"/>
      <c r="J217" s="650"/>
      <c r="K217" s="650"/>
      <c r="L217" s="650"/>
    </row>
    <row r="218" spans="1:12" x14ac:dyDescent="0.2">
      <c r="A218" s="652"/>
      <c r="B218" s="651" t="s">
        <v>850</v>
      </c>
      <c r="C218" s="654" t="s">
        <v>851</v>
      </c>
      <c r="D218" s="655">
        <v>43399</v>
      </c>
      <c r="E218" s="651" t="s">
        <v>852</v>
      </c>
      <c r="F218" s="651" t="s">
        <v>410</v>
      </c>
      <c r="G218" s="651"/>
      <c r="H218" s="649" t="s">
        <v>286</v>
      </c>
      <c r="I218" s="649"/>
      <c r="J218" s="209" t="s">
        <v>287</v>
      </c>
      <c r="K218" s="209" t="s">
        <v>16</v>
      </c>
      <c r="L218" s="210">
        <v>356</v>
      </c>
    </row>
    <row r="219" spans="1:12" x14ac:dyDescent="0.2">
      <c r="A219" s="652"/>
      <c r="B219" s="651"/>
      <c r="C219" s="654"/>
      <c r="D219" s="655"/>
      <c r="E219" s="651"/>
      <c r="F219" s="651"/>
      <c r="G219" s="651"/>
      <c r="H219" s="649" t="s">
        <v>242</v>
      </c>
      <c r="I219" s="649"/>
      <c r="J219" s="651" t="s">
        <v>287</v>
      </c>
      <c r="K219" s="651" t="s">
        <v>287</v>
      </c>
      <c r="L219" s="648">
        <v>0</v>
      </c>
    </row>
    <row r="220" spans="1:12" x14ac:dyDescent="0.2">
      <c r="A220" s="652"/>
      <c r="B220" s="651"/>
      <c r="C220" s="654"/>
      <c r="D220" s="655"/>
      <c r="E220" s="651"/>
      <c r="F220" s="651"/>
      <c r="G220" s="651"/>
      <c r="H220" s="649"/>
      <c r="I220" s="649"/>
      <c r="J220" s="651"/>
      <c r="K220" s="651"/>
      <c r="L220" s="648"/>
    </row>
    <row r="221" spans="1:12" ht="24" x14ac:dyDescent="0.2">
      <c r="A221" s="652"/>
      <c r="B221" s="203" t="s">
        <v>6</v>
      </c>
      <c r="C221" s="207" t="s">
        <v>5</v>
      </c>
      <c r="D221" s="207" t="s">
        <v>288</v>
      </c>
      <c r="E221" s="207" t="s">
        <v>289</v>
      </c>
      <c r="F221" s="650"/>
      <c r="G221" s="650"/>
      <c r="H221" s="649" t="s">
        <v>290</v>
      </c>
      <c r="I221" s="649"/>
      <c r="J221" s="651" t="s">
        <v>287</v>
      </c>
      <c r="K221" s="651" t="s">
        <v>16</v>
      </c>
      <c r="L221" s="648">
        <v>550</v>
      </c>
    </row>
    <row r="222" spans="1:12" ht="24" x14ac:dyDescent="0.2">
      <c r="A222" s="652"/>
      <c r="B222" s="209" t="s">
        <v>401</v>
      </c>
      <c r="C222" s="209" t="s">
        <v>410</v>
      </c>
      <c r="D222" s="211">
        <v>43406</v>
      </c>
      <c r="E222" s="209" t="s">
        <v>853</v>
      </c>
      <c r="F222" s="650"/>
      <c r="G222" s="650"/>
      <c r="H222" s="649"/>
      <c r="I222" s="649"/>
      <c r="J222" s="651"/>
      <c r="K222" s="651"/>
      <c r="L222" s="648"/>
    </row>
    <row r="223" spans="1:12" ht="24" x14ac:dyDescent="0.2">
      <c r="A223" s="652">
        <v>141</v>
      </c>
      <c r="B223" s="203" t="s">
        <v>12</v>
      </c>
      <c r="C223" s="207" t="s">
        <v>11</v>
      </c>
      <c r="D223" s="207" t="s">
        <v>280</v>
      </c>
      <c r="E223" s="207" t="s">
        <v>281</v>
      </c>
      <c r="F223" s="653" t="s">
        <v>8</v>
      </c>
      <c r="G223" s="653"/>
      <c r="H223" s="650"/>
      <c r="I223" s="650"/>
      <c r="J223" s="650"/>
      <c r="K223" s="650"/>
      <c r="L223" s="650"/>
    </row>
    <row r="224" spans="1:12" x14ac:dyDescent="0.2">
      <c r="A224" s="652"/>
      <c r="B224" s="651" t="s">
        <v>850</v>
      </c>
      <c r="C224" s="654" t="s">
        <v>854</v>
      </c>
      <c r="D224" s="655">
        <v>43488</v>
      </c>
      <c r="E224" s="651" t="s">
        <v>852</v>
      </c>
      <c r="F224" s="651" t="s">
        <v>855</v>
      </c>
      <c r="G224" s="651"/>
      <c r="H224" s="649" t="s">
        <v>286</v>
      </c>
      <c r="I224" s="649"/>
      <c r="J224" s="209" t="s">
        <v>287</v>
      </c>
      <c r="K224" s="209" t="s">
        <v>16</v>
      </c>
      <c r="L224" s="210">
        <v>220</v>
      </c>
    </row>
    <row r="225" spans="1:12" x14ac:dyDescent="0.2">
      <c r="A225" s="652"/>
      <c r="B225" s="651"/>
      <c r="C225" s="654"/>
      <c r="D225" s="655"/>
      <c r="E225" s="651"/>
      <c r="F225" s="651"/>
      <c r="G225" s="651"/>
      <c r="H225" s="649" t="s">
        <v>242</v>
      </c>
      <c r="I225" s="649"/>
      <c r="J225" s="209" t="s">
        <v>287</v>
      </c>
      <c r="K225" s="209" t="s">
        <v>16</v>
      </c>
      <c r="L225" s="210">
        <v>583.6</v>
      </c>
    </row>
    <row r="226" spans="1:12" ht="24" x14ac:dyDescent="0.2">
      <c r="A226" s="652"/>
      <c r="B226" s="203" t="s">
        <v>6</v>
      </c>
      <c r="C226" s="207" t="s">
        <v>5</v>
      </c>
      <c r="D226" s="207" t="s">
        <v>288</v>
      </c>
      <c r="E226" s="207" t="s">
        <v>289</v>
      </c>
      <c r="F226" s="650"/>
      <c r="G226" s="650"/>
      <c r="H226" s="649" t="s">
        <v>290</v>
      </c>
      <c r="I226" s="649"/>
      <c r="J226" s="651" t="s">
        <v>287</v>
      </c>
      <c r="K226" s="651" t="s">
        <v>16</v>
      </c>
      <c r="L226" s="648">
        <v>100</v>
      </c>
    </row>
    <row r="227" spans="1:12" ht="24" x14ac:dyDescent="0.2">
      <c r="A227" s="652"/>
      <c r="B227" s="209" t="s">
        <v>401</v>
      </c>
      <c r="C227" s="209" t="s">
        <v>855</v>
      </c>
      <c r="D227" s="211">
        <v>43490</v>
      </c>
      <c r="E227" s="209" t="s">
        <v>765</v>
      </c>
      <c r="F227" s="650"/>
      <c r="G227" s="650"/>
      <c r="H227" s="649"/>
      <c r="I227" s="649"/>
      <c r="J227" s="651"/>
      <c r="K227" s="651"/>
      <c r="L227" s="648"/>
    </row>
    <row r="228" spans="1:12" ht="24" x14ac:dyDescent="0.2">
      <c r="A228" s="652">
        <v>142</v>
      </c>
      <c r="B228" s="203" t="s">
        <v>12</v>
      </c>
      <c r="C228" s="207" t="s">
        <v>11</v>
      </c>
      <c r="D228" s="207" t="s">
        <v>280</v>
      </c>
      <c r="E228" s="207" t="s">
        <v>281</v>
      </c>
      <c r="F228" s="653" t="s">
        <v>8</v>
      </c>
      <c r="G228" s="653"/>
      <c r="H228" s="650"/>
      <c r="I228" s="650"/>
      <c r="J228" s="650"/>
      <c r="K228" s="650"/>
      <c r="L228" s="650"/>
    </row>
    <row r="229" spans="1:12" x14ac:dyDescent="0.2">
      <c r="A229" s="652"/>
      <c r="B229" s="651" t="s">
        <v>856</v>
      </c>
      <c r="C229" s="654" t="s">
        <v>857</v>
      </c>
      <c r="D229" s="655">
        <v>43392</v>
      </c>
      <c r="E229" s="651" t="s">
        <v>469</v>
      </c>
      <c r="F229" s="651" t="s">
        <v>858</v>
      </c>
      <c r="G229" s="651"/>
      <c r="H229" s="649" t="s">
        <v>286</v>
      </c>
      <c r="I229" s="649"/>
      <c r="J229" s="209" t="s">
        <v>287</v>
      </c>
      <c r="K229" s="209" t="s">
        <v>287</v>
      </c>
      <c r="L229" s="210">
        <v>0</v>
      </c>
    </row>
    <row r="230" spans="1:12" x14ac:dyDescent="0.2">
      <c r="A230" s="652"/>
      <c r="B230" s="651"/>
      <c r="C230" s="654"/>
      <c r="D230" s="655"/>
      <c r="E230" s="651"/>
      <c r="F230" s="651"/>
      <c r="G230" s="651"/>
      <c r="H230" s="649" t="s">
        <v>242</v>
      </c>
      <c r="I230" s="649"/>
      <c r="J230" s="209" t="s">
        <v>287</v>
      </c>
      <c r="K230" s="209" t="s">
        <v>287</v>
      </c>
      <c r="L230" s="210">
        <v>0</v>
      </c>
    </row>
    <row r="231" spans="1:12" ht="24" x14ac:dyDescent="0.2">
      <c r="A231" s="652"/>
      <c r="B231" s="203" t="s">
        <v>6</v>
      </c>
      <c r="C231" s="207" t="s">
        <v>5</v>
      </c>
      <c r="D231" s="207" t="s">
        <v>288</v>
      </c>
      <c r="E231" s="207" t="s">
        <v>289</v>
      </c>
      <c r="F231" s="650"/>
      <c r="G231" s="650"/>
      <c r="H231" s="649" t="s">
        <v>290</v>
      </c>
      <c r="I231" s="649"/>
      <c r="J231" s="651" t="s">
        <v>287</v>
      </c>
      <c r="K231" s="651" t="s">
        <v>16</v>
      </c>
      <c r="L231" s="648">
        <v>295</v>
      </c>
    </row>
    <row r="232" spans="1:12" ht="24" x14ac:dyDescent="0.2">
      <c r="A232" s="652"/>
      <c r="B232" s="209" t="s">
        <v>291</v>
      </c>
      <c r="C232" s="209" t="s">
        <v>858</v>
      </c>
      <c r="D232" s="211">
        <v>43396</v>
      </c>
      <c r="E232" s="209" t="s">
        <v>859</v>
      </c>
      <c r="F232" s="650"/>
      <c r="G232" s="650"/>
      <c r="H232" s="649"/>
      <c r="I232" s="649"/>
      <c r="J232" s="651"/>
      <c r="K232" s="651"/>
      <c r="L232" s="648"/>
    </row>
    <row r="233" spans="1:12" ht="24" x14ac:dyDescent="0.2">
      <c r="A233" s="652">
        <v>143</v>
      </c>
      <c r="B233" s="203" t="s">
        <v>12</v>
      </c>
      <c r="C233" s="207" t="s">
        <v>11</v>
      </c>
      <c r="D233" s="207" t="s">
        <v>280</v>
      </c>
      <c r="E233" s="207" t="s">
        <v>281</v>
      </c>
      <c r="F233" s="653" t="s">
        <v>8</v>
      </c>
      <c r="G233" s="653"/>
      <c r="H233" s="650"/>
      <c r="I233" s="650"/>
      <c r="J233" s="650"/>
      <c r="K233" s="650"/>
      <c r="L233" s="650"/>
    </row>
    <row r="234" spans="1:12" x14ac:dyDescent="0.2">
      <c r="A234" s="652"/>
      <c r="B234" s="651" t="s">
        <v>860</v>
      </c>
      <c r="C234" s="654" t="s">
        <v>861</v>
      </c>
      <c r="D234" s="655">
        <v>43533</v>
      </c>
      <c r="E234" s="651" t="s">
        <v>862</v>
      </c>
      <c r="F234" s="651" t="s">
        <v>863</v>
      </c>
      <c r="G234" s="651"/>
      <c r="H234" s="649" t="s">
        <v>286</v>
      </c>
      <c r="I234" s="649"/>
      <c r="J234" s="209" t="s">
        <v>287</v>
      </c>
      <c r="K234" s="209" t="s">
        <v>16</v>
      </c>
      <c r="L234" s="210">
        <v>500</v>
      </c>
    </row>
    <row r="235" spans="1:12" x14ac:dyDescent="0.2">
      <c r="A235" s="652"/>
      <c r="B235" s="651"/>
      <c r="C235" s="654"/>
      <c r="D235" s="655"/>
      <c r="E235" s="651"/>
      <c r="F235" s="651"/>
      <c r="G235" s="651"/>
      <c r="H235" s="649" t="s">
        <v>242</v>
      </c>
      <c r="I235" s="649"/>
      <c r="J235" s="209" t="s">
        <v>287</v>
      </c>
      <c r="K235" s="209" t="s">
        <v>287</v>
      </c>
      <c r="L235" s="210">
        <v>0</v>
      </c>
    </row>
    <row r="236" spans="1:12" ht="24" x14ac:dyDescent="0.2">
      <c r="A236" s="652"/>
      <c r="B236" s="203" t="s">
        <v>6</v>
      </c>
      <c r="C236" s="207" t="s">
        <v>5</v>
      </c>
      <c r="D236" s="207" t="s">
        <v>288</v>
      </c>
      <c r="E236" s="207" t="s">
        <v>289</v>
      </c>
      <c r="F236" s="650"/>
      <c r="G236" s="650"/>
      <c r="H236" s="649" t="s">
        <v>290</v>
      </c>
      <c r="I236" s="649"/>
      <c r="J236" s="651" t="s">
        <v>287</v>
      </c>
      <c r="K236" s="651" t="s">
        <v>287</v>
      </c>
      <c r="L236" s="648">
        <v>0</v>
      </c>
    </row>
    <row r="237" spans="1:12" ht="24" x14ac:dyDescent="0.2">
      <c r="A237" s="652"/>
      <c r="B237" s="209" t="s">
        <v>291</v>
      </c>
      <c r="C237" s="209" t="s">
        <v>863</v>
      </c>
      <c r="D237" s="211">
        <v>43538</v>
      </c>
      <c r="E237" s="209" t="s">
        <v>864</v>
      </c>
      <c r="F237" s="650"/>
      <c r="G237" s="650"/>
      <c r="H237" s="649"/>
      <c r="I237" s="649"/>
      <c r="J237" s="651"/>
      <c r="K237" s="651"/>
      <c r="L237" s="648"/>
    </row>
    <row r="238" spans="1:12" ht="24" x14ac:dyDescent="0.2">
      <c r="A238" s="652">
        <v>144</v>
      </c>
      <c r="B238" s="203" t="s">
        <v>12</v>
      </c>
      <c r="C238" s="207" t="s">
        <v>11</v>
      </c>
      <c r="D238" s="207" t="s">
        <v>280</v>
      </c>
      <c r="E238" s="207" t="s">
        <v>281</v>
      </c>
      <c r="F238" s="653" t="s">
        <v>8</v>
      </c>
      <c r="G238" s="653"/>
      <c r="H238" s="650"/>
      <c r="I238" s="650"/>
      <c r="J238" s="650"/>
      <c r="K238" s="650"/>
      <c r="L238" s="650"/>
    </row>
    <row r="239" spans="1:12" x14ac:dyDescent="0.2">
      <c r="A239" s="652"/>
      <c r="B239" s="651" t="s">
        <v>865</v>
      </c>
      <c r="C239" s="654" t="s">
        <v>866</v>
      </c>
      <c r="D239" s="655">
        <v>43442</v>
      </c>
      <c r="E239" s="651" t="s">
        <v>867</v>
      </c>
      <c r="F239" s="651" t="s">
        <v>868</v>
      </c>
      <c r="G239" s="651"/>
      <c r="H239" s="649" t="s">
        <v>286</v>
      </c>
      <c r="I239" s="649"/>
      <c r="J239" s="209" t="s">
        <v>287</v>
      </c>
      <c r="K239" s="209" t="s">
        <v>16</v>
      </c>
      <c r="L239" s="210">
        <v>354</v>
      </c>
    </row>
    <row r="240" spans="1:12" x14ac:dyDescent="0.2">
      <c r="A240" s="652"/>
      <c r="B240" s="651"/>
      <c r="C240" s="654"/>
      <c r="D240" s="655"/>
      <c r="E240" s="651"/>
      <c r="F240" s="651"/>
      <c r="G240" s="651"/>
      <c r="H240" s="649" t="s">
        <v>242</v>
      </c>
      <c r="I240" s="649"/>
      <c r="J240" s="651" t="s">
        <v>287</v>
      </c>
      <c r="K240" s="651" t="s">
        <v>16</v>
      </c>
      <c r="L240" s="648">
        <v>2000</v>
      </c>
    </row>
    <row r="241" spans="1:12" x14ac:dyDescent="0.2">
      <c r="A241" s="652"/>
      <c r="B241" s="651"/>
      <c r="C241" s="654"/>
      <c r="D241" s="655"/>
      <c r="E241" s="651"/>
      <c r="F241" s="651"/>
      <c r="G241" s="651"/>
      <c r="H241" s="649"/>
      <c r="I241" s="649"/>
      <c r="J241" s="651"/>
      <c r="K241" s="651"/>
      <c r="L241" s="648"/>
    </row>
    <row r="242" spans="1:12" x14ac:dyDescent="0.2">
      <c r="A242" s="652"/>
      <c r="B242" s="651"/>
      <c r="C242" s="654"/>
      <c r="D242" s="655"/>
      <c r="E242" s="651"/>
      <c r="F242" s="651"/>
      <c r="G242" s="651"/>
      <c r="H242" s="649"/>
      <c r="I242" s="649"/>
      <c r="J242" s="651"/>
      <c r="K242" s="651"/>
      <c r="L242" s="648"/>
    </row>
    <row r="243" spans="1:12" ht="24" x14ac:dyDescent="0.2">
      <c r="A243" s="652"/>
      <c r="B243" s="203" t="s">
        <v>6</v>
      </c>
      <c r="C243" s="207" t="s">
        <v>5</v>
      </c>
      <c r="D243" s="207" t="s">
        <v>288</v>
      </c>
      <c r="E243" s="207" t="s">
        <v>289</v>
      </c>
      <c r="F243" s="650"/>
      <c r="G243" s="650"/>
      <c r="H243" s="649" t="s">
        <v>290</v>
      </c>
      <c r="I243" s="649"/>
      <c r="J243" s="651" t="s">
        <v>287</v>
      </c>
      <c r="K243" s="651" t="s">
        <v>16</v>
      </c>
      <c r="L243" s="648">
        <v>60</v>
      </c>
    </row>
    <row r="244" spans="1:12" ht="24" x14ac:dyDescent="0.2">
      <c r="A244" s="652"/>
      <c r="B244" s="209" t="s">
        <v>439</v>
      </c>
      <c r="C244" s="209" t="s">
        <v>868</v>
      </c>
      <c r="D244" s="211">
        <v>43448</v>
      </c>
      <c r="E244" s="209" t="s">
        <v>869</v>
      </c>
      <c r="F244" s="650"/>
      <c r="G244" s="650"/>
      <c r="H244" s="649"/>
      <c r="I244" s="649"/>
      <c r="J244" s="651"/>
      <c r="K244" s="651"/>
      <c r="L244" s="648"/>
    </row>
    <row r="245" spans="1:12" ht="24" x14ac:dyDescent="0.2">
      <c r="A245" s="652">
        <v>145</v>
      </c>
      <c r="B245" s="203" t="s">
        <v>12</v>
      </c>
      <c r="C245" s="207" t="s">
        <v>11</v>
      </c>
      <c r="D245" s="207" t="s">
        <v>280</v>
      </c>
      <c r="E245" s="207" t="s">
        <v>281</v>
      </c>
      <c r="F245" s="653" t="s">
        <v>8</v>
      </c>
      <c r="G245" s="653"/>
      <c r="H245" s="650"/>
      <c r="I245" s="650"/>
      <c r="J245" s="650"/>
      <c r="K245" s="650"/>
      <c r="L245" s="650"/>
    </row>
    <row r="246" spans="1:12" x14ac:dyDescent="0.2">
      <c r="A246" s="652"/>
      <c r="B246" s="651" t="s">
        <v>865</v>
      </c>
      <c r="C246" s="654" t="s">
        <v>866</v>
      </c>
      <c r="D246" s="655">
        <v>43442</v>
      </c>
      <c r="E246" s="651" t="s">
        <v>867</v>
      </c>
      <c r="F246" s="651" t="s">
        <v>870</v>
      </c>
      <c r="G246" s="651"/>
      <c r="H246" s="649" t="s">
        <v>286</v>
      </c>
      <c r="I246" s="649"/>
      <c r="J246" s="209" t="s">
        <v>287</v>
      </c>
      <c r="K246" s="209" t="s">
        <v>16</v>
      </c>
      <c r="L246" s="210">
        <v>518.6</v>
      </c>
    </row>
    <row r="247" spans="1:12" x14ac:dyDescent="0.2">
      <c r="A247" s="652"/>
      <c r="B247" s="651"/>
      <c r="C247" s="654"/>
      <c r="D247" s="655"/>
      <c r="E247" s="651"/>
      <c r="F247" s="651"/>
      <c r="G247" s="651"/>
      <c r="H247" s="649" t="s">
        <v>242</v>
      </c>
      <c r="I247" s="649"/>
      <c r="J247" s="651" t="s">
        <v>287</v>
      </c>
      <c r="K247" s="651" t="s">
        <v>16</v>
      </c>
      <c r="L247" s="648">
        <v>542.24</v>
      </c>
    </row>
    <row r="248" spans="1:12" x14ac:dyDescent="0.2">
      <c r="A248" s="652"/>
      <c r="B248" s="651"/>
      <c r="C248" s="654"/>
      <c r="D248" s="655"/>
      <c r="E248" s="651"/>
      <c r="F248" s="651"/>
      <c r="G248" s="651"/>
      <c r="H248" s="649"/>
      <c r="I248" s="649"/>
      <c r="J248" s="651"/>
      <c r="K248" s="651"/>
      <c r="L248" s="648"/>
    </row>
    <row r="249" spans="1:12" x14ac:dyDescent="0.2">
      <c r="A249" s="652"/>
      <c r="B249" s="651"/>
      <c r="C249" s="654"/>
      <c r="D249" s="655"/>
      <c r="E249" s="651"/>
      <c r="F249" s="651"/>
      <c r="G249" s="651"/>
      <c r="H249" s="649"/>
      <c r="I249" s="649"/>
      <c r="J249" s="651"/>
      <c r="K249" s="651"/>
      <c r="L249" s="648"/>
    </row>
    <row r="250" spans="1:12" ht="24" x14ac:dyDescent="0.2">
      <c r="A250" s="652"/>
      <c r="B250" s="203" t="s">
        <v>6</v>
      </c>
      <c r="C250" s="207" t="s">
        <v>5</v>
      </c>
      <c r="D250" s="207" t="s">
        <v>288</v>
      </c>
      <c r="E250" s="207" t="s">
        <v>289</v>
      </c>
      <c r="F250" s="650"/>
      <c r="G250" s="650"/>
      <c r="H250" s="649" t="s">
        <v>290</v>
      </c>
      <c r="I250" s="649"/>
      <c r="J250" s="651" t="s">
        <v>287</v>
      </c>
      <c r="K250" s="651" t="s">
        <v>16</v>
      </c>
      <c r="L250" s="648">
        <v>20.55</v>
      </c>
    </row>
    <row r="251" spans="1:12" ht="24" x14ac:dyDescent="0.2">
      <c r="A251" s="652"/>
      <c r="B251" s="209" t="s">
        <v>439</v>
      </c>
      <c r="C251" s="209" t="s">
        <v>870</v>
      </c>
      <c r="D251" s="211">
        <v>43448</v>
      </c>
      <c r="E251" s="209" t="s">
        <v>869</v>
      </c>
      <c r="F251" s="650"/>
      <c r="G251" s="650"/>
      <c r="H251" s="649"/>
      <c r="I251" s="649"/>
      <c r="J251" s="651"/>
      <c r="K251" s="651"/>
      <c r="L251" s="648"/>
    </row>
    <row r="252" spans="1:12" ht="24" x14ac:dyDescent="0.2">
      <c r="A252" s="652">
        <v>146</v>
      </c>
      <c r="B252" s="203" t="s">
        <v>12</v>
      </c>
      <c r="C252" s="207" t="s">
        <v>11</v>
      </c>
      <c r="D252" s="207" t="s">
        <v>280</v>
      </c>
      <c r="E252" s="207" t="s">
        <v>281</v>
      </c>
      <c r="F252" s="653" t="s">
        <v>8</v>
      </c>
      <c r="G252" s="653"/>
      <c r="H252" s="650"/>
      <c r="I252" s="650"/>
      <c r="J252" s="650"/>
      <c r="K252" s="650"/>
      <c r="L252" s="650"/>
    </row>
    <row r="253" spans="1:12" x14ac:dyDescent="0.2">
      <c r="A253" s="652"/>
      <c r="B253" s="651" t="s">
        <v>871</v>
      </c>
      <c r="C253" s="654" t="s">
        <v>872</v>
      </c>
      <c r="D253" s="655">
        <v>43386</v>
      </c>
      <c r="E253" s="651" t="s">
        <v>354</v>
      </c>
      <c r="F253" s="651" t="s">
        <v>873</v>
      </c>
      <c r="G253" s="651"/>
      <c r="H253" s="649" t="s">
        <v>286</v>
      </c>
      <c r="I253" s="649"/>
      <c r="J253" s="209" t="s">
        <v>287</v>
      </c>
      <c r="K253" s="209" t="s">
        <v>16</v>
      </c>
      <c r="L253" s="210">
        <v>1499.14</v>
      </c>
    </row>
    <row r="254" spans="1:12" x14ac:dyDescent="0.2">
      <c r="A254" s="652"/>
      <c r="B254" s="651"/>
      <c r="C254" s="654"/>
      <c r="D254" s="655"/>
      <c r="E254" s="651"/>
      <c r="F254" s="651"/>
      <c r="G254" s="651"/>
      <c r="H254" s="649" t="s">
        <v>242</v>
      </c>
      <c r="I254" s="649"/>
      <c r="J254" s="209" t="s">
        <v>287</v>
      </c>
      <c r="K254" s="209" t="s">
        <v>16</v>
      </c>
      <c r="L254" s="210">
        <v>2518.83</v>
      </c>
    </row>
    <row r="255" spans="1:12" ht="24" x14ac:dyDescent="0.2">
      <c r="A255" s="652"/>
      <c r="B255" s="203" t="s">
        <v>6</v>
      </c>
      <c r="C255" s="207" t="s">
        <v>5</v>
      </c>
      <c r="D255" s="207" t="s">
        <v>288</v>
      </c>
      <c r="E255" s="207" t="s">
        <v>289</v>
      </c>
      <c r="F255" s="650"/>
      <c r="G255" s="650"/>
      <c r="H255" s="649" t="s">
        <v>290</v>
      </c>
      <c r="I255" s="649"/>
      <c r="J255" s="651" t="s">
        <v>287</v>
      </c>
      <c r="K255" s="651" t="s">
        <v>16</v>
      </c>
      <c r="L255" s="648">
        <v>234.9</v>
      </c>
    </row>
    <row r="256" spans="1:12" ht="24" x14ac:dyDescent="0.2">
      <c r="A256" s="652"/>
      <c r="B256" s="209" t="s">
        <v>291</v>
      </c>
      <c r="C256" s="209" t="s">
        <v>873</v>
      </c>
      <c r="D256" s="211">
        <v>43394</v>
      </c>
      <c r="E256" s="209" t="s">
        <v>874</v>
      </c>
      <c r="F256" s="650"/>
      <c r="G256" s="650"/>
      <c r="H256" s="649"/>
      <c r="I256" s="649"/>
      <c r="J256" s="651"/>
      <c r="K256" s="651"/>
      <c r="L256" s="648"/>
    </row>
    <row r="257" spans="1:12" ht="24" x14ac:dyDescent="0.2">
      <c r="A257" s="652">
        <v>147</v>
      </c>
      <c r="B257" s="203" t="s">
        <v>12</v>
      </c>
      <c r="C257" s="207" t="s">
        <v>11</v>
      </c>
      <c r="D257" s="207" t="s">
        <v>280</v>
      </c>
      <c r="E257" s="207" t="s">
        <v>281</v>
      </c>
      <c r="F257" s="653" t="s">
        <v>8</v>
      </c>
      <c r="G257" s="653"/>
      <c r="H257" s="650"/>
      <c r="I257" s="650"/>
      <c r="J257" s="650"/>
      <c r="K257" s="650"/>
      <c r="L257" s="650"/>
    </row>
    <row r="258" spans="1:12" x14ac:dyDescent="0.2">
      <c r="A258" s="652"/>
      <c r="B258" s="651" t="s">
        <v>875</v>
      </c>
      <c r="C258" s="654" t="s">
        <v>876</v>
      </c>
      <c r="D258" s="655">
        <v>43383</v>
      </c>
      <c r="E258" s="651" t="s">
        <v>628</v>
      </c>
      <c r="F258" s="651" t="s">
        <v>877</v>
      </c>
      <c r="G258" s="651"/>
      <c r="H258" s="649" t="s">
        <v>286</v>
      </c>
      <c r="I258" s="649"/>
      <c r="J258" s="209" t="s">
        <v>287</v>
      </c>
      <c r="K258" s="209" t="s">
        <v>16</v>
      </c>
      <c r="L258" s="210">
        <v>947.44</v>
      </c>
    </row>
    <row r="259" spans="1:12" x14ac:dyDescent="0.2">
      <c r="A259" s="652"/>
      <c r="B259" s="651"/>
      <c r="C259" s="654"/>
      <c r="D259" s="655"/>
      <c r="E259" s="651"/>
      <c r="F259" s="651"/>
      <c r="G259" s="651"/>
      <c r="H259" s="649" t="s">
        <v>242</v>
      </c>
      <c r="I259" s="649"/>
      <c r="J259" s="209" t="s">
        <v>287</v>
      </c>
      <c r="K259" s="209" t="s">
        <v>16</v>
      </c>
      <c r="L259" s="210">
        <v>242.4</v>
      </c>
    </row>
    <row r="260" spans="1:12" ht="24" x14ac:dyDescent="0.2">
      <c r="A260" s="652"/>
      <c r="B260" s="203" t="s">
        <v>6</v>
      </c>
      <c r="C260" s="207" t="s">
        <v>5</v>
      </c>
      <c r="D260" s="207" t="s">
        <v>288</v>
      </c>
      <c r="E260" s="207" t="s">
        <v>289</v>
      </c>
      <c r="F260" s="650"/>
      <c r="G260" s="650"/>
      <c r="H260" s="649" t="s">
        <v>290</v>
      </c>
      <c r="I260" s="649"/>
      <c r="J260" s="651" t="s">
        <v>287</v>
      </c>
      <c r="K260" s="651" t="s">
        <v>16</v>
      </c>
      <c r="L260" s="648">
        <v>60</v>
      </c>
    </row>
    <row r="261" spans="1:12" ht="24" x14ac:dyDescent="0.2">
      <c r="A261" s="652"/>
      <c r="B261" s="209" t="s">
        <v>291</v>
      </c>
      <c r="C261" s="209" t="s">
        <v>877</v>
      </c>
      <c r="D261" s="211">
        <v>43385</v>
      </c>
      <c r="E261" s="209" t="s">
        <v>878</v>
      </c>
      <c r="F261" s="650"/>
      <c r="G261" s="650"/>
      <c r="H261" s="649"/>
      <c r="I261" s="649"/>
      <c r="J261" s="651"/>
      <c r="K261" s="651"/>
      <c r="L261" s="648"/>
    </row>
    <row r="262" spans="1:12" ht="24" x14ac:dyDescent="0.2">
      <c r="A262" s="652">
        <v>148</v>
      </c>
      <c r="B262" s="203" t="s">
        <v>12</v>
      </c>
      <c r="C262" s="207" t="s">
        <v>11</v>
      </c>
      <c r="D262" s="207" t="s">
        <v>280</v>
      </c>
      <c r="E262" s="207" t="s">
        <v>281</v>
      </c>
      <c r="F262" s="653" t="s">
        <v>8</v>
      </c>
      <c r="G262" s="653"/>
      <c r="H262" s="650"/>
      <c r="I262" s="650"/>
      <c r="J262" s="650"/>
      <c r="K262" s="650"/>
      <c r="L262" s="650"/>
    </row>
    <row r="263" spans="1:12" x14ac:dyDescent="0.2">
      <c r="A263" s="652"/>
      <c r="B263" s="651" t="s">
        <v>875</v>
      </c>
      <c r="C263" s="654" t="s">
        <v>879</v>
      </c>
      <c r="D263" s="655">
        <v>43395</v>
      </c>
      <c r="E263" s="651" t="s">
        <v>377</v>
      </c>
      <c r="F263" s="651" t="s">
        <v>880</v>
      </c>
      <c r="G263" s="651"/>
      <c r="H263" s="649" t="s">
        <v>286</v>
      </c>
      <c r="I263" s="649"/>
      <c r="J263" s="209" t="s">
        <v>287</v>
      </c>
      <c r="K263" s="209" t="s">
        <v>16</v>
      </c>
      <c r="L263" s="210">
        <v>764.21</v>
      </c>
    </row>
    <row r="264" spans="1:12" x14ac:dyDescent="0.2">
      <c r="A264" s="652"/>
      <c r="B264" s="651"/>
      <c r="C264" s="654"/>
      <c r="D264" s="655"/>
      <c r="E264" s="651"/>
      <c r="F264" s="651"/>
      <c r="G264" s="651"/>
      <c r="H264" s="649" t="s">
        <v>242</v>
      </c>
      <c r="I264" s="649"/>
      <c r="J264" s="209" t="s">
        <v>287</v>
      </c>
      <c r="K264" s="209" t="s">
        <v>16</v>
      </c>
      <c r="L264" s="210">
        <v>324</v>
      </c>
    </row>
    <row r="265" spans="1:12" ht="24" x14ac:dyDescent="0.2">
      <c r="A265" s="652"/>
      <c r="B265" s="203" t="s">
        <v>6</v>
      </c>
      <c r="C265" s="207" t="s">
        <v>5</v>
      </c>
      <c r="D265" s="207" t="s">
        <v>288</v>
      </c>
      <c r="E265" s="207" t="s">
        <v>289</v>
      </c>
      <c r="F265" s="650"/>
      <c r="G265" s="650"/>
      <c r="H265" s="649" t="s">
        <v>290</v>
      </c>
      <c r="I265" s="649"/>
      <c r="J265" s="651" t="s">
        <v>287</v>
      </c>
      <c r="K265" s="651" t="s">
        <v>287</v>
      </c>
      <c r="L265" s="648">
        <v>0</v>
      </c>
    </row>
    <row r="266" spans="1:12" ht="24" x14ac:dyDescent="0.2">
      <c r="A266" s="652"/>
      <c r="B266" s="209" t="s">
        <v>291</v>
      </c>
      <c r="C266" s="209" t="s">
        <v>880</v>
      </c>
      <c r="D266" s="211">
        <v>43397</v>
      </c>
      <c r="E266" s="209" t="s">
        <v>881</v>
      </c>
      <c r="F266" s="650"/>
      <c r="G266" s="650"/>
      <c r="H266" s="649"/>
      <c r="I266" s="649"/>
      <c r="J266" s="651"/>
      <c r="K266" s="651"/>
      <c r="L266" s="648"/>
    </row>
    <row r="267" spans="1:12" ht="24" x14ac:dyDescent="0.2">
      <c r="A267" s="652">
        <v>149</v>
      </c>
      <c r="B267" s="203" t="s">
        <v>12</v>
      </c>
      <c r="C267" s="207" t="s">
        <v>11</v>
      </c>
      <c r="D267" s="207" t="s">
        <v>280</v>
      </c>
      <c r="E267" s="207" t="s">
        <v>281</v>
      </c>
      <c r="F267" s="653" t="s">
        <v>8</v>
      </c>
      <c r="G267" s="653"/>
      <c r="H267" s="650"/>
      <c r="I267" s="650"/>
      <c r="J267" s="650"/>
      <c r="K267" s="650"/>
      <c r="L267" s="650"/>
    </row>
    <row r="268" spans="1:12" x14ac:dyDescent="0.2">
      <c r="A268" s="652"/>
      <c r="B268" s="651" t="s">
        <v>875</v>
      </c>
      <c r="C268" s="654" t="s">
        <v>882</v>
      </c>
      <c r="D268" s="655">
        <v>43419</v>
      </c>
      <c r="E268" s="651" t="s">
        <v>432</v>
      </c>
      <c r="F268" s="651" t="s">
        <v>812</v>
      </c>
      <c r="G268" s="651"/>
      <c r="H268" s="649" t="s">
        <v>286</v>
      </c>
      <c r="I268" s="649"/>
      <c r="J268" s="209" t="s">
        <v>287</v>
      </c>
      <c r="K268" s="209" t="s">
        <v>16</v>
      </c>
      <c r="L268" s="210">
        <v>670.92</v>
      </c>
    </row>
    <row r="269" spans="1:12" x14ac:dyDescent="0.2">
      <c r="A269" s="652"/>
      <c r="B269" s="651"/>
      <c r="C269" s="654"/>
      <c r="D269" s="655"/>
      <c r="E269" s="651"/>
      <c r="F269" s="651"/>
      <c r="G269" s="651"/>
      <c r="H269" s="649" t="s">
        <v>242</v>
      </c>
      <c r="I269" s="649"/>
      <c r="J269" s="209" t="s">
        <v>287</v>
      </c>
      <c r="K269" s="209" t="s">
        <v>16</v>
      </c>
      <c r="L269" s="210">
        <v>339.87</v>
      </c>
    </row>
    <row r="270" spans="1:12" ht="24" x14ac:dyDescent="0.2">
      <c r="A270" s="652"/>
      <c r="B270" s="203" t="s">
        <v>6</v>
      </c>
      <c r="C270" s="207" t="s">
        <v>5</v>
      </c>
      <c r="D270" s="207" t="s">
        <v>288</v>
      </c>
      <c r="E270" s="207" t="s">
        <v>289</v>
      </c>
      <c r="F270" s="650"/>
      <c r="G270" s="650"/>
      <c r="H270" s="649" t="s">
        <v>290</v>
      </c>
      <c r="I270" s="649"/>
      <c r="J270" s="651" t="s">
        <v>287</v>
      </c>
      <c r="K270" s="651" t="s">
        <v>16</v>
      </c>
      <c r="L270" s="648">
        <v>116</v>
      </c>
    </row>
    <row r="271" spans="1:12" ht="24" x14ac:dyDescent="0.2">
      <c r="A271" s="652"/>
      <c r="B271" s="209" t="s">
        <v>291</v>
      </c>
      <c r="C271" s="209" t="s">
        <v>812</v>
      </c>
      <c r="D271" s="211">
        <v>43421</v>
      </c>
      <c r="E271" s="209" t="s">
        <v>883</v>
      </c>
      <c r="F271" s="650"/>
      <c r="G271" s="650"/>
      <c r="H271" s="649"/>
      <c r="I271" s="649"/>
      <c r="J271" s="651"/>
      <c r="K271" s="651"/>
      <c r="L271" s="648"/>
    </row>
    <row r="272" spans="1:12" ht="24" x14ac:dyDescent="0.2">
      <c r="A272" s="652">
        <v>150</v>
      </c>
      <c r="B272" s="203" t="s">
        <v>12</v>
      </c>
      <c r="C272" s="207" t="s">
        <v>11</v>
      </c>
      <c r="D272" s="207" t="s">
        <v>280</v>
      </c>
      <c r="E272" s="207" t="s">
        <v>281</v>
      </c>
      <c r="F272" s="653" t="s">
        <v>8</v>
      </c>
      <c r="G272" s="653"/>
      <c r="H272" s="650"/>
      <c r="I272" s="650"/>
      <c r="J272" s="650"/>
      <c r="K272" s="650"/>
      <c r="L272" s="650"/>
    </row>
    <row r="273" spans="1:12" x14ac:dyDescent="0.2">
      <c r="A273" s="652"/>
      <c r="B273" s="651" t="s">
        <v>875</v>
      </c>
      <c r="C273" s="654" t="s">
        <v>884</v>
      </c>
      <c r="D273" s="655">
        <v>43481</v>
      </c>
      <c r="E273" s="651" t="s">
        <v>377</v>
      </c>
      <c r="F273" s="651" t="s">
        <v>885</v>
      </c>
      <c r="G273" s="651"/>
      <c r="H273" s="649" t="s">
        <v>286</v>
      </c>
      <c r="I273" s="649"/>
      <c r="J273" s="209" t="s">
        <v>287</v>
      </c>
      <c r="K273" s="209" t="s">
        <v>16</v>
      </c>
      <c r="L273" s="210">
        <v>557.38</v>
      </c>
    </row>
    <row r="274" spans="1:12" x14ac:dyDescent="0.2">
      <c r="A274" s="652"/>
      <c r="B274" s="651"/>
      <c r="C274" s="654"/>
      <c r="D274" s="655"/>
      <c r="E274" s="651"/>
      <c r="F274" s="651"/>
      <c r="G274" s="651"/>
      <c r="H274" s="649" t="s">
        <v>242</v>
      </c>
      <c r="I274" s="649"/>
      <c r="J274" s="209" t="s">
        <v>287</v>
      </c>
      <c r="K274" s="209" t="s">
        <v>16</v>
      </c>
      <c r="L274" s="210">
        <v>172</v>
      </c>
    </row>
    <row r="275" spans="1:12" ht="24" x14ac:dyDescent="0.2">
      <c r="A275" s="652"/>
      <c r="B275" s="203" t="s">
        <v>6</v>
      </c>
      <c r="C275" s="207" t="s">
        <v>5</v>
      </c>
      <c r="D275" s="207" t="s">
        <v>288</v>
      </c>
      <c r="E275" s="207" t="s">
        <v>289</v>
      </c>
      <c r="F275" s="650"/>
      <c r="G275" s="650"/>
      <c r="H275" s="649" t="s">
        <v>290</v>
      </c>
      <c r="I275" s="649"/>
      <c r="J275" s="651" t="s">
        <v>287</v>
      </c>
      <c r="K275" s="651" t="s">
        <v>16</v>
      </c>
      <c r="L275" s="648">
        <v>94</v>
      </c>
    </row>
    <row r="276" spans="1:12" ht="24" x14ac:dyDescent="0.2">
      <c r="A276" s="652"/>
      <c r="B276" s="209" t="s">
        <v>291</v>
      </c>
      <c r="C276" s="209" t="s">
        <v>885</v>
      </c>
      <c r="D276" s="211">
        <v>43483</v>
      </c>
      <c r="E276" s="209" t="s">
        <v>886</v>
      </c>
      <c r="F276" s="650"/>
      <c r="G276" s="650"/>
      <c r="H276" s="649"/>
      <c r="I276" s="649"/>
      <c r="J276" s="651"/>
      <c r="K276" s="651"/>
      <c r="L276" s="648"/>
    </row>
    <row r="277" spans="1:12" ht="24" x14ac:dyDescent="0.2">
      <c r="A277" s="652">
        <v>151</v>
      </c>
      <c r="B277" s="203" t="s">
        <v>12</v>
      </c>
      <c r="C277" s="207" t="s">
        <v>11</v>
      </c>
      <c r="D277" s="207" t="s">
        <v>280</v>
      </c>
      <c r="E277" s="207" t="s">
        <v>281</v>
      </c>
      <c r="F277" s="653" t="s">
        <v>8</v>
      </c>
      <c r="G277" s="653"/>
      <c r="H277" s="650"/>
      <c r="I277" s="650"/>
      <c r="J277" s="650"/>
      <c r="K277" s="650"/>
      <c r="L277" s="650"/>
    </row>
    <row r="278" spans="1:12" x14ac:dyDescent="0.2">
      <c r="A278" s="652"/>
      <c r="B278" s="651" t="s">
        <v>875</v>
      </c>
      <c r="C278" s="654" t="s">
        <v>887</v>
      </c>
      <c r="D278" s="655">
        <v>43536</v>
      </c>
      <c r="E278" s="651" t="s">
        <v>888</v>
      </c>
      <c r="F278" s="651" t="s">
        <v>889</v>
      </c>
      <c r="G278" s="651"/>
      <c r="H278" s="649" t="s">
        <v>286</v>
      </c>
      <c r="I278" s="649"/>
      <c r="J278" s="209" t="s">
        <v>287</v>
      </c>
      <c r="K278" s="209" t="s">
        <v>16</v>
      </c>
      <c r="L278" s="210">
        <v>681.9</v>
      </c>
    </row>
    <row r="279" spans="1:12" x14ac:dyDescent="0.2">
      <c r="A279" s="652"/>
      <c r="B279" s="651"/>
      <c r="C279" s="654"/>
      <c r="D279" s="655"/>
      <c r="E279" s="651"/>
      <c r="F279" s="651"/>
      <c r="G279" s="651"/>
      <c r="H279" s="649" t="s">
        <v>242</v>
      </c>
      <c r="I279" s="649"/>
      <c r="J279" s="209" t="s">
        <v>287</v>
      </c>
      <c r="K279" s="209" t="s">
        <v>16</v>
      </c>
      <c r="L279" s="210">
        <v>766.6</v>
      </c>
    </row>
    <row r="280" spans="1:12" ht="24" x14ac:dyDescent="0.2">
      <c r="A280" s="652"/>
      <c r="B280" s="203" t="s">
        <v>6</v>
      </c>
      <c r="C280" s="207" t="s">
        <v>5</v>
      </c>
      <c r="D280" s="207" t="s">
        <v>288</v>
      </c>
      <c r="E280" s="207" t="s">
        <v>289</v>
      </c>
      <c r="F280" s="650"/>
      <c r="G280" s="650"/>
      <c r="H280" s="649" t="s">
        <v>290</v>
      </c>
      <c r="I280" s="649"/>
      <c r="J280" s="651" t="s">
        <v>287</v>
      </c>
      <c r="K280" s="651" t="s">
        <v>287</v>
      </c>
      <c r="L280" s="648">
        <v>0</v>
      </c>
    </row>
    <row r="281" spans="1:12" ht="24" x14ac:dyDescent="0.2">
      <c r="A281" s="652"/>
      <c r="B281" s="209" t="s">
        <v>291</v>
      </c>
      <c r="C281" s="209" t="s">
        <v>889</v>
      </c>
      <c r="D281" s="211">
        <v>43540</v>
      </c>
      <c r="E281" s="209" t="s">
        <v>890</v>
      </c>
      <c r="F281" s="650"/>
      <c r="G281" s="650"/>
      <c r="H281" s="649"/>
      <c r="I281" s="649"/>
      <c r="J281" s="651"/>
      <c r="K281" s="651"/>
      <c r="L281" s="648"/>
    </row>
    <row r="282" spans="1:12" ht="24" x14ac:dyDescent="0.2">
      <c r="A282" s="652">
        <v>152</v>
      </c>
      <c r="B282" s="203" t="s">
        <v>12</v>
      </c>
      <c r="C282" s="207" t="s">
        <v>11</v>
      </c>
      <c r="D282" s="207" t="s">
        <v>280</v>
      </c>
      <c r="E282" s="207" t="s">
        <v>281</v>
      </c>
      <c r="F282" s="653" t="s">
        <v>8</v>
      </c>
      <c r="G282" s="653"/>
      <c r="H282" s="650"/>
      <c r="I282" s="650"/>
      <c r="J282" s="650"/>
      <c r="K282" s="650"/>
      <c r="L282" s="650"/>
    </row>
    <row r="283" spans="1:12" x14ac:dyDescent="0.2">
      <c r="A283" s="652"/>
      <c r="B283" s="651" t="s">
        <v>875</v>
      </c>
      <c r="C283" s="654" t="s">
        <v>891</v>
      </c>
      <c r="D283" s="655">
        <v>43544</v>
      </c>
      <c r="E283" s="651" t="s">
        <v>603</v>
      </c>
      <c r="F283" s="651" t="s">
        <v>892</v>
      </c>
      <c r="G283" s="651"/>
      <c r="H283" s="649" t="s">
        <v>286</v>
      </c>
      <c r="I283" s="649"/>
      <c r="J283" s="209" t="s">
        <v>287</v>
      </c>
      <c r="K283" s="209" t="s">
        <v>16</v>
      </c>
      <c r="L283" s="210">
        <v>725</v>
      </c>
    </row>
    <row r="284" spans="1:12" x14ac:dyDescent="0.2">
      <c r="A284" s="652"/>
      <c r="B284" s="651"/>
      <c r="C284" s="654"/>
      <c r="D284" s="655"/>
      <c r="E284" s="651"/>
      <c r="F284" s="651"/>
      <c r="G284" s="651"/>
      <c r="H284" s="649" t="s">
        <v>242</v>
      </c>
      <c r="I284" s="649"/>
      <c r="J284" s="209" t="s">
        <v>287</v>
      </c>
      <c r="K284" s="209" t="s">
        <v>16</v>
      </c>
      <c r="L284" s="210">
        <v>318.10000000000002</v>
      </c>
    </row>
    <row r="285" spans="1:12" ht="24" x14ac:dyDescent="0.2">
      <c r="A285" s="652"/>
      <c r="B285" s="203" t="s">
        <v>6</v>
      </c>
      <c r="C285" s="207" t="s">
        <v>5</v>
      </c>
      <c r="D285" s="207" t="s">
        <v>288</v>
      </c>
      <c r="E285" s="207" t="s">
        <v>289</v>
      </c>
      <c r="F285" s="650"/>
      <c r="G285" s="650"/>
      <c r="H285" s="649" t="s">
        <v>290</v>
      </c>
      <c r="I285" s="649"/>
      <c r="J285" s="651" t="s">
        <v>287</v>
      </c>
      <c r="K285" s="651" t="s">
        <v>16</v>
      </c>
      <c r="L285" s="648">
        <v>843</v>
      </c>
    </row>
    <row r="286" spans="1:12" ht="24" x14ac:dyDescent="0.2">
      <c r="A286" s="652"/>
      <c r="B286" s="209" t="s">
        <v>291</v>
      </c>
      <c r="C286" s="209" t="s">
        <v>892</v>
      </c>
      <c r="D286" s="211">
        <v>43546</v>
      </c>
      <c r="E286" s="209" t="s">
        <v>893</v>
      </c>
      <c r="F286" s="650"/>
      <c r="G286" s="650"/>
      <c r="H286" s="649"/>
      <c r="I286" s="649"/>
      <c r="J286" s="651"/>
      <c r="K286" s="651"/>
      <c r="L286" s="648"/>
    </row>
    <row r="287" spans="1:12" ht="24" x14ac:dyDescent="0.2">
      <c r="A287" s="652">
        <v>153</v>
      </c>
      <c r="B287" s="203" t="s">
        <v>12</v>
      </c>
      <c r="C287" s="207" t="s">
        <v>11</v>
      </c>
      <c r="D287" s="207" t="s">
        <v>280</v>
      </c>
      <c r="E287" s="207" t="s">
        <v>281</v>
      </c>
      <c r="F287" s="653" t="s">
        <v>8</v>
      </c>
      <c r="G287" s="653"/>
      <c r="H287" s="650"/>
      <c r="I287" s="650"/>
      <c r="J287" s="650"/>
      <c r="K287" s="650"/>
      <c r="L287" s="650"/>
    </row>
    <row r="288" spans="1:12" x14ac:dyDescent="0.2">
      <c r="A288" s="652"/>
      <c r="B288" s="651" t="s">
        <v>894</v>
      </c>
      <c r="C288" s="654" t="s">
        <v>895</v>
      </c>
      <c r="D288" s="655">
        <v>43381</v>
      </c>
      <c r="E288" s="651" t="s">
        <v>896</v>
      </c>
      <c r="F288" s="651" t="s">
        <v>897</v>
      </c>
      <c r="G288" s="651"/>
      <c r="H288" s="649" t="s">
        <v>286</v>
      </c>
      <c r="I288" s="649"/>
      <c r="J288" s="209" t="s">
        <v>287</v>
      </c>
      <c r="K288" s="209" t="s">
        <v>16</v>
      </c>
      <c r="L288" s="210">
        <v>75</v>
      </c>
    </row>
    <row r="289" spans="1:12" x14ac:dyDescent="0.2">
      <c r="A289" s="652"/>
      <c r="B289" s="651"/>
      <c r="C289" s="654"/>
      <c r="D289" s="655"/>
      <c r="E289" s="651"/>
      <c r="F289" s="651"/>
      <c r="G289" s="651"/>
      <c r="H289" s="649" t="s">
        <v>242</v>
      </c>
      <c r="I289" s="649"/>
      <c r="J289" s="209" t="s">
        <v>287</v>
      </c>
      <c r="K289" s="209" t="s">
        <v>287</v>
      </c>
      <c r="L289" s="210">
        <v>0</v>
      </c>
    </row>
    <row r="290" spans="1:12" ht="24" x14ac:dyDescent="0.2">
      <c r="A290" s="652"/>
      <c r="B290" s="203" t="s">
        <v>6</v>
      </c>
      <c r="C290" s="207" t="s">
        <v>5</v>
      </c>
      <c r="D290" s="207" t="s">
        <v>288</v>
      </c>
      <c r="E290" s="207" t="s">
        <v>289</v>
      </c>
      <c r="F290" s="650"/>
      <c r="G290" s="650"/>
      <c r="H290" s="649" t="s">
        <v>290</v>
      </c>
      <c r="I290" s="649"/>
      <c r="J290" s="651" t="s">
        <v>287</v>
      </c>
      <c r="K290" s="651" t="s">
        <v>16</v>
      </c>
      <c r="L290" s="648">
        <v>795</v>
      </c>
    </row>
    <row r="291" spans="1:12" ht="36" x14ac:dyDescent="0.2">
      <c r="A291" s="652"/>
      <c r="B291" s="209" t="s">
        <v>898</v>
      </c>
      <c r="C291" s="209" t="s">
        <v>897</v>
      </c>
      <c r="D291" s="211">
        <v>43383</v>
      </c>
      <c r="E291" s="209" t="s">
        <v>899</v>
      </c>
      <c r="F291" s="650"/>
      <c r="G291" s="650"/>
      <c r="H291" s="649"/>
      <c r="I291" s="649"/>
      <c r="J291" s="651"/>
      <c r="K291" s="651"/>
      <c r="L291" s="648"/>
    </row>
    <row r="292" spans="1:12" ht="24" x14ac:dyDescent="0.2">
      <c r="A292" s="652">
        <v>154</v>
      </c>
      <c r="B292" s="203" t="s">
        <v>12</v>
      </c>
      <c r="C292" s="207" t="s">
        <v>11</v>
      </c>
      <c r="D292" s="207" t="s">
        <v>280</v>
      </c>
      <c r="E292" s="207" t="s">
        <v>281</v>
      </c>
      <c r="F292" s="653" t="s">
        <v>8</v>
      </c>
      <c r="G292" s="653"/>
      <c r="H292" s="650"/>
      <c r="I292" s="650"/>
      <c r="J292" s="650"/>
      <c r="K292" s="650"/>
      <c r="L292" s="650"/>
    </row>
    <row r="293" spans="1:12" x14ac:dyDescent="0.2">
      <c r="A293" s="652"/>
      <c r="B293" s="651" t="s">
        <v>894</v>
      </c>
      <c r="C293" s="654" t="s">
        <v>900</v>
      </c>
      <c r="D293" s="655">
        <v>43390</v>
      </c>
      <c r="E293" s="651" t="s">
        <v>321</v>
      </c>
      <c r="F293" s="651" t="s">
        <v>901</v>
      </c>
      <c r="G293" s="651"/>
      <c r="H293" s="649" t="s">
        <v>286</v>
      </c>
      <c r="I293" s="649"/>
      <c r="J293" s="209" t="s">
        <v>287</v>
      </c>
      <c r="K293" s="209" t="s">
        <v>287</v>
      </c>
      <c r="L293" s="210">
        <v>0</v>
      </c>
    </row>
    <row r="294" spans="1:12" x14ac:dyDescent="0.2">
      <c r="A294" s="652"/>
      <c r="B294" s="651"/>
      <c r="C294" s="654"/>
      <c r="D294" s="655"/>
      <c r="E294" s="651"/>
      <c r="F294" s="651"/>
      <c r="G294" s="651"/>
      <c r="H294" s="649" t="s">
        <v>242</v>
      </c>
      <c r="I294" s="649"/>
      <c r="J294" s="209" t="s">
        <v>287</v>
      </c>
      <c r="K294" s="209" t="s">
        <v>287</v>
      </c>
      <c r="L294" s="210">
        <v>0</v>
      </c>
    </row>
    <row r="295" spans="1:12" ht="24" x14ac:dyDescent="0.2">
      <c r="A295" s="652"/>
      <c r="B295" s="203" t="s">
        <v>6</v>
      </c>
      <c r="C295" s="207" t="s">
        <v>5</v>
      </c>
      <c r="D295" s="207" t="s">
        <v>288</v>
      </c>
      <c r="E295" s="207" t="s">
        <v>289</v>
      </c>
      <c r="F295" s="650"/>
      <c r="G295" s="650"/>
      <c r="H295" s="649" t="s">
        <v>290</v>
      </c>
      <c r="I295" s="649"/>
      <c r="J295" s="651" t="s">
        <v>287</v>
      </c>
      <c r="K295" s="651" t="s">
        <v>16</v>
      </c>
      <c r="L295" s="648">
        <v>440</v>
      </c>
    </row>
    <row r="296" spans="1:12" ht="36" x14ac:dyDescent="0.2">
      <c r="A296" s="652"/>
      <c r="B296" s="209" t="s">
        <v>898</v>
      </c>
      <c r="C296" s="209" t="s">
        <v>901</v>
      </c>
      <c r="D296" s="211">
        <v>43392</v>
      </c>
      <c r="E296" s="209" t="s">
        <v>622</v>
      </c>
      <c r="F296" s="650"/>
      <c r="G296" s="650"/>
      <c r="H296" s="649"/>
      <c r="I296" s="649"/>
      <c r="J296" s="651"/>
      <c r="K296" s="651"/>
      <c r="L296" s="648"/>
    </row>
    <row r="297" spans="1:12" ht="24" x14ac:dyDescent="0.2">
      <c r="A297" s="652">
        <v>155</v>
      </c>
      <c r="B297" s="203" t="s">
        <v>12</v>
      </c>
      <c r="C297" s="207" t="s">
        <v>11</v>
      </c>
      <c r="D297" s="207" t="s">
        <v>280</v>
      </c>
      <c r="E297" s="207" t="s">
        <v>281</v>
      </c>
      <c r="F297" s="653" t="s">
        <v>8</v>
      </c>
      <c r="G297" s="653"/>
      <c r="H297" s="650"/>
      <c r="I297" s="650"/>
      <c r="J297" s="650"/>
      <c r="K297" s="650"/>
      <c r="L297" s="650"/>
    </row>
    <row r="298" spans="1:12" x14ac:dyDescent="0.2">
      <c r="A298" s="652"/>
      <c r="B298" s="651" t="s">
        <v>894</v>
      </c>
      <c r="C298" s="654" t="s">
        <v>902</v>
      </c>
      <c r="D298" s="655">
        <v>43509</v>
      </c>
      <c r="E298" s="651" t="s">
        <v>903</v>
      </c>
      <c r="F298" s="651" t="s">
        <v>904</v>
      </c>
      <c r="G298" s="651"/>
      <c r="H298" s="649" t="s">
        <v>286</v>
      </c>
      <c r="I298" s="649"/>
      <c r="J298" s="209" t="s">
        <v>287</v>
      </c>
      <c r="K298" s="209" t="s">
        <v>16</v>
      </c>
      <c r="L298" s="210">
        <v>213.5</v>
      </c>
    </row>
    <row r="299" spans="1:12" x14ac:dyDescent="0.2">
      <c r="A299" s="652"/>
      <c r="B299" s="651"/>
      <c r="C299" s="654"/>
      <c r="D299" s="655"/>
      <c r="E299" s="651"/>
      <c r="F299" s="651"/>
      <c r="G299" s="651"/>
      <c r="H299" s="649" t="s">
        <v>242</v>
      </c>
      <c r="I299" s="649"/>
      <c r="J299" s="209" t="s">
        <v>287</v>
      </c>
      <c r="K299" s="209" t="s">
        <v>287</v>
      </c>
      <c r="L299" s="210">
        <v>0</v>
      </c>
    </row>
    <row r="300" spans="1:12" ht="24" x14ac:dyDescent="0.2">
      <c r="A300" s="652"/>
      <c r="B300" s="203" t="s">
        <v>6</v>
      </c>
      <c r="C300" s="207" t="s">
        <v>5</v>
      </c>
      <c r="D300" s="207" t="s">
        <v>288</v>
      </c>
      <c r="E300" s="207" t="s">
        <v>289</v>
      </c>
      <c r="F300" s="650"/>
      <c r="G300" s="650"/>
      <c r="H300" s="649" t="s">
        <v>290</v>
      </c>
      <c r="I300" s="649"/>
      <c r="J300" s="651" t="s">
        <v>287</v>
      </c>
      <c r="K300" s="651" t="s">
        <v>16</v>
      </c>
      <c r="L300" s="648">
        <v>600</v>
      </c>
    </row>
    <row r="301" spans="1:12" ht="36" x14ac:dyDescent="0.2">
      <c r="A301" s="652"/>
      <c r="B301" s="209" t="s">
        <v>898</v>
      </c>
      <c r="C301" s="209" t="s">
        <v>904</v>
      </c>
      <c r="D301" s="211">
        <v>43512</v>
      </c>
      <c r="E301" s="209" t="s">
        <v>905</v>
      </c>
      <c r="F301" s="650"/>
      <c r="G301" s="650"/>
      <c r="H301" s="649"/>
      <c r="I301" s="649"/>
      <c r="J301" s="651"/>
      <c r="K301" s="651"/>
      <c r="L301" s="648"/>
    </row>
    <row r="302" spans="1:12" ht="24" x14ac:dyDescent="0.2">
      <c r="A302" s="652">
        <v>156</v>
      </c>
      <c r="B302" s="203" t="s">
        <v>12</v>
      </c>
      <c r="C302" s="207" t="s">
        <v>11</v>
      </c>
      <c r="D302" s="207" t="s">
        <v>280</v>
      </c>
      <c r="E302" s="207" t="s">
        <v>281</v>
      </c>
      <c r="F302" s="653" t="s">
        <v>8</v>
      </c>
      <c r="G302" s="653"/>
      <c r="H302" s="650"/>
      <c r="I302" s="650"/>
      <c r="J302" s="650"/>
      <c r="K302" s="650"/>
      <c r="L302" s="650"/>
    </row>
    <row r="303" spans="1:12" x14ac:dyDescent="0.2">
      <c r="A303" s="652"/>
      <c r="B303" s="651" t="s">
        <v>894</v>
      </c>
      <c r="C303" s="654" t="s">
        <v>906</v>
      </c>
      <c r="D303" s="655">
        <v>43525</v>
      </c>
      <c r="E303" s="651" t="s">
        <v>907</v>
      </c>
      <c r="F303" s="651" t="s">
        <v>908</v>
      </c>
      <c r="G303" s="651"/>
      <c r="H303" s="649" t="s">
        <v>286</v>
      </c>
      <c r="I303" s="649"/>
      <c r="J303" s="209" t="s">
        <v>287</v>
      </c>
      <c r="K303" s="209" t="s">
        <v>287</v>
      </c>
      <c r="L303" s="210">
        <v>0</v>
      </c>
    </row>
    <row r="304" spans="1:12" x14ac:dyDescent="0.2">
      <c r="A304" s="652"/>
      <c r="B304" s="651"/>
      <c r="C304" s="654"/>
      <c r="D304" s="655"/>
      <c r="E304" s="651"/>
      <c r="F304" s="651"/>
      <c r="G304" s="651"/>
      <c r="H304" s="649" t="s">
        <v>242</v>
      </c>
      <c r="I304" s="649"/>
      <c r="J304" s="209" t="s">
        <v>287</v>
      </c>
      <c r="K304" s="209" t="s">
        <v>287</v>
      </c>
      <c r="L304" s="210">
        <v>0</v>
      </c>
    </row>
    <row r="305" spans="1:12" ht="24" x14ac:dyDescent="0.2">
      <c r="A305" s="652"/>
      <c r="B305" s="203" t="s">
        <v>6</v>
      </c>
      <c r="C305" s="207" t="s">
        <v>5</v>
      </c>
      <c r="D305" s="207" t="s">
        <v>288</v>
      </c>
      <c r="E305" s="207" t="s">
        <v>289</v>
      </c>
      <c r="F305" s="650"/>
      <c r="G305" s="650"/>
      <c r="H305" s="649" t="s">
        <v>290</v>
      </c>
      <c r="I305" s="649"/>
      <c r="J305" s="651" t="s">
        <v>287</v>
      </c>
      <c r="K305" s="651" t="s">
        <v>16</v>
      </c>
      <c r="L305" s="648">
        <v>450</v>
      </c>
    </row>
    <row r="306" spans="1:12" ht="36" x14ac:dyDescent="0.2">
      <c r="A306" s="652"/>
      <c r="B306" s="209" t="s">
        <v>898</v>
      </c>
      <c r="C306" s="209" t="s">
        <v>908</v>
      </c>
      <c r="D306" s="211">
        <v>43526</v>
      </c>
      <c r="E306" s="209" t="s">
        <v>909</v>
      </c>
      <c r="F306" s="650"/>
      <c r="G306" s="650"/>
      <c r="H306" s="649"/>
      <c r="I306" s="649"/>
      <c r="J306" s="651"/>
      <c r="K306" s="651"/>
      <c r="L306" s="648"/>
    </row>
    <row r="307" spans="1:12" ht="24" x14ac:dyDescent="0.2">
      <c r="A307" s="652">
        <v>157</v>
      </c>
      <c r="B307" s="203" t="s">
        <v>12</v>
      </c>
      <c r="C307" s="207" t="s">
        <v>11</v>
      </c>
      <c r="D307" s="207" t="s">
        <v>280</v>
      </c>
      <c r="E307" s="207" t="s">
        <v>281</v>
      </c>
      <c r="F307" s="653" t="s">
        <v>8</v>
      </c>
      <c r="G307" s="653"/>
      <c r="H307" s="650"/>
      <c r="I307" s="650"/>
      <c r="J307" s="650"/>
      <c r="K307" s="650"/>
      <c r="L307" s="650"/>
    </row>
    <row r="308" spans="1:12" x14ac:dyDescent="0.2">
      <c r="A308" s="652"/>
      <c r="B308" s="651" t="s">
        <v>910</v>
      </c>
      <c r="C308" s="654" t="s">
        <v>911</v>
      </c>
      <c r="D308" s="655">
        <v>43477</v>
      </c>
      <c r="E308" s="651" t="s">
        <v>603</v>
      </c>
      <c r="F308" s="651" t="s">
        <v>424</v>
      </c>
      <c r="G308" s="651"/>
      <c r="H308" s="649" t="s">
        <v>286</v>
      </c>
      <c r="I308" s="649"/>
      <c r="J308" s="209" t="s">
        <v>287</v>
      </c>
      <c r="K308" s="209" t="s">
        <v>16</v>
      </c>
      <c r="L308" s="210">
        <v>504.5</v>
      </c>
    </row>
    <row r="309" spans="1:12" x14ac:dyDescent="0.2">
      <c r="A309" s="652"/>
      <c r="B309" s="651"/>
      <c r="C309" s="654"/>
      <c r="D309" s="655"/>
      <c r="E309" s="651"/>
      <c r="F309" s="651"/>
      <c r="G309" s="651"/>
      <c r="H309" s="649" t="s">
        <v>242</v>
      </c>
      <c r="I309" s="649"/>
      <c r="J309" s="651" t="s">
        <v>287</v>
      </c>
      <c r="K309" s="651" t="s">
        <v>16</v>
      </c>
      <c r="L309" s="648">
        <v>189.4</v>
      </c>
    </row>
    <row r="310" spans="1:12" x14ac:dyDescent="0.2">
      <c r="A310" s="652"/>
      <c r="B310" s="651"/>
      <c r="C310" s="654"/>
      <c r="D310" s="655"/>
      <c r="E310" s="651"/>
      <c r="F310" s="651"/>
      <c r="G310" s="651"/>
      <c r="H310" s="649"/>
      <c r="I310" s="649"/>
      <c r="J310" s="651"/>
      <c r="K310" s="651"/>
      <c r="L310" s="648"/>
    </row>
    <row r="311" spans="1:12" ht="24" x14ac:dyDescent="0.2">
      <c r="A311" s="652"/>
      <c r="B311" s="203" t="s">
        <v>6</v>
      </c>
      <c r="C311" s="207" t="s">
        <v>5</v>
      </c>
      <c r="D311" s="207" t="s">
        <v>288</v>
      </c>
      <c r="E311" s="207" t="s">
        <v>289</v>
      </c>
      <c r="F311" s="650"/>
      <c r="G311" s="650"/>
      <c r="H311" s="649" t="s">
        <v>290</v>
      </c>
      <c r="I311" s="649"/>
      <c r="J311" s="651" t="s">
        <v>287</v>
      </c>
      <c r="K311" s="651" t="s">
        <v>287</v>
      </c>
      <c r="L311" s="648">
        <v>0</v>
      </c>
    </row>
    <row r="312" spans="1:12" ht="24" x14ac:dyDescent="0.2">
      <c r="A312" s="652"/>
      <c r="B312" s="209" t="s">
        <v>790</v>
      </c>
      <c r="C312" s="209" t="s">
        <v>424</v>
      </c>
      <c r="D312" s="211">
        <v>43479</v>
      </c>
      <c r="E312" s="209" t="s">
        <v>912</v>
      </c>
      <c r="F312" s="650"/>
      <c r="G312" s="650"/>
      <c r="H312" s="649"/>
      <c r="I312" s="649"/>
      <c r="J312" s="651"/>
      <c r="K312" s="651"/>
      <c r="L312" s="648"/>
    </row>
    <row r="313" spans="1:12" ht="24" x14ac:dyDescent="0.2">
      <c r="A313" s="652">
        <v>158</v>
      </c>
      <c r="B313" s="203" t="s">
        <v>12</v>
      </c>
      <c r="C313" s="207" t="s">
        <v>11</v>
      </c>
      <c r="D313" s="207" t="s">
        <v>280</v>
      </c>
      <c r="E313" s="207" t="s">
        <v>281</v>
      </c>
      <c r="F313" s="653" t="s">
        <v>8</v>
      </c>
      <c r="G313" s="653"/>
      <c r="H313" s="650"/>
      <c r="I313" s="650"/>
      <c r="J313" s="650"/>
      <c r="K313" s="650"/>
      <c r="L313" s="650"/>
    </row>
    <row r="314" spans="1:12" x14ac:dyDescent="0.2">
      <c r="A314" s="652"/>
      <c r="B314" s="651" t="s">
        <v>910</v>
      </c>
      <c r="C314" s="654" t="s">
        <v>913</v>
      </c>
      <c r="D314" s="655">
        <v>43524</v>
      </c>
      <c r="E314" s="651" t="s">
        <v>306</v>
      </c>
      <c r="F314" s="651" t="s">
        <v>307</v>
      </c>
      <c r="G314" s="651"/>
      <c r="H314" s="649" t="s">
        <v>286</v>
      </c>
      <c r="I314" s="649"/>
      <c r="J314" s="209" t="s">
        <v>287</v>
      </c>
      <c r="K314" s="209" t="s">
        <v>287</v>
      </c>
      <c r="L314" s="210">
        <v>0</v>
      </c>
    </row>
    <row r="315" spans="1:12" x14ac:dyDescent="0.2">
      <c r="A315" s="652"/>
      <c r="B315" s="651"/>
      <c r="C315" s="654"/>
      <c r="D315" s="655"/>
      <c r="E315" s="651"/>
      <c r="F315" s="651"/>
      <c r="G315" s="651"/>
      <c r="H315" s="649" t="s">
        <v>242</v>
      </c>
      <c r="I315" s="649"/>
      <c r="J315" s="651" t="s">
        <v>287</v>
      </c>
      <c r="K315" s="651" t="s">
        <v>287</v>
      </c>
      <c r="L315" s="648">
        <v>0</v>
      </c>
    </row>
    <row r="316" spans="1:12" x14ac:dyDescent="0.2">
      <c r="A316" s="652"/>
      <c r="B316" s="651"/>
      <c r="C316" s="654"/>
      <c r="D316" s="655"/>
      <c r="E316" s="651"/>
      <c r="F316" s="651"/>
      <c r="G316" s="651"/>
      <c r="H316" s="649"/>
      <c r="I316" s="649"/>
      <c r="J316" s="651"/>
      <c r="K316" s="651"/>
      <c r="L316" s="648"/>
    </row>
    <row r="317" spans="1:12" ht="24" x14ac:dyDescent="0.2">
      <c r="A317" s="652"/>
      <c r="B317" s="203" t="s">
        <v>6</v>
      </c>
      <c r="C317" s="207" t="s">
        <v>5</v>
      </c>
      <c r="D317" s="207" t="s">
        <v>288</v>
      </c>
      <c r="E317" s="207" t="s">
        <v>289</v>
      </c>
      <c r="F317" s="650"/>
      <c r="G317" s="650"/>
      <c r="H317" s="649" t="s">
        <v>290</v>
      </c>
      <c r="I317" s="649"/>
      <c r="J317" s="651" t="s">
        <v>287</v>
      </c>
      <c r="K317" s="651" t="s">
        <v>16</v>
      </c>
      <c r="L317" s="648">
        <v>395</v>
      </c>
    </row>
    <row r="318" spans="1:12" ht="24" x14ac:dyDescent="0.2">
      <c r="A318" s="652"/>
      <c r="B318" s="209" t="s">
        <v>790</v>
      </c>
      <c r="C318" s="209" t="s">
        <v>307</v>
      </c>
      <c r="D318" s="211">
        <v>43526</v>
      </c>
      <c r="E318" s="209" t="s">
        <v>914</v>
      </c>
      <c r="F318" s="650"/>
      <c r="G318" s="650"/>
      <c r="H318" s="649"/>
      <c r="I318" s="649"/>
      <c r="J318" s="651"/>
      <c r="K318" s="651"/>
      <c r="L318" s="648"/>
    </row>
    <row r="319" spans="1:12" ht="24" x14ac:dyDescent="0.2">
      <c r="A319" s="652">
        <v>159</v>
      </c>
      <c r="B319" s="203" t="s">
        <v>12</v>
      </c>
      <c r="C319" s="207" t="s">
        <v>11</v>
      </c>
      <c r="D319" s="207" t="s">
        <v>280</v>
      </c>
      <c r="E319" s="207" t="s">
        <v>281</v>
      </c>
      <c r="F319" s="653" t="s">
        <v>8</v>
      </c>
      <c r="G319" s="653"/>
      <c r="H319" s="650"/>
      <c r="I319" s="650"/>
      <c r="J319" s="650"/>
      <c r="K319" s="650"/>
      <c r="L319" s="650"/>
    </row>
    <row r="320" spans="1:12" x14ac:dyDescent="0.2">
      <c r="A320" s="652"/>
      <c r="B320" s="651" t="s">
        <v>915</v>
      </c>
      <c r="C320" s="654" t="s">
        <v>916</v>
      </c>
      <c r="D320" s="655">
        <v>43398</v>
      </c>
      <c r="E320" s="651" t="s">
        <v>389</v>
      </c>
      <c r="F320" s="651" t="s">
        <v>917</v>
      </c>
      <c r="G320" s="651"/>
      <c r="H320" s="649" t="s">
        <v>286</v>
      </c>
      <c r="I320" s="649"/>
      <c r="J320" s="209" t="s">
        <v>287</v>
      </c>
      <c r="K320" s="209" t="s">
        <v>16</v>
      </c>
      <c r="L320" s="210">
        <v>293.56</v>
      </c>
    </row>
    <row r="321" spans="1:12" x14ac:dyDescent="0.2">
      <c r="A321" s="652"/>
      <c r="B321" s="651"/>
      <c r="C321" s="654"/>
      <c r="D321" s="655"/>
      <c r="E321" s="651"/>
      <c r="F321" s="651"/>
      <c r="G321" s="651"/>
      <c r="H321" s="649" t="s">
        <v>242</v>
      </c>
      <c r="I321" s="649"/>
      <c r="J321" s="651" t="s">
        <v>287</v>
      </c>
      <c r="K321" s="651" t="s">
        <v>287</v>
      </c>
      <c r="L321" s="648">
        <v>0</v>
      </c>
    </row>
    <row r="322" spans="1:12" x14ac:dyDescent="0.2">
      <c r="A322" s="652"/>
      <c r="B322" s="651"/>
      <c r="C322" s="654"/>
      <c r="D322" s="655"/>
      <c r="E322" s="651"/>
      <c r="F322" s="651"/>
      <c r="G322" s="651"/>
      <c r="H322" s="649"/>
      <c r="I322" s="649"/>
      <c r="J322" s="651"/>
      <c r="K322" s="651"/>
      <c r="L322" s="648"/>
    </row>
    <row r="323" spans="1:12" ht="24" x14ac:dyDescent="0.2">
      <c r="A323" s="652"/>
      <c r="B323" s="203" t="s">
        <v>6</v>
      </c>
      <c r="C323" s="207" t="s">
        <v>5</v>
      </c>
      <c r="D323" s="207" t="s">
        <v>288</v>
      </c>
      <c r="E323" s="207" t="s">
        <v>289</v>
      </c>
      <c r="F323" s="650"/>
      <c r="G323" s="650"/>
      <c r="H323" s="649" t="s">
        <v>290</v>
      </c>
      <c r="I323" s="649"/>
      <c r="J323" s="651" t="s">
        <v>287</v>
      </c>
      <c r="K323" s="651" t="s">
        <v>16</v>
      </c>
      <c r="L323" s="648">
        <v>49.64</v>
      </c>
    </row>
    <row r="324" spans="1:12" ht="24" x14ac:dyDescent="0.2">
      <c r="A324" s="652"/>
      <c r="B324" s="209" t="s">
        <v>918</v>
      </c>
      <c r="C324" s="209" t="s">
        <v>917</v>
      </c>
      <c r="D324" s="211">
        <v>43401</v>
      </c>
      <c r="E324" s="209" t="s">
        <v>919</v>
      </c>
      <c r="F324" s="650"/>
      <c r="G324" s="650"/>
      <c r="H324" s="649"/>
      <c r="I324" s="649"/>
      <c r="J324" s="651"/>
      <c r="K324" s="651"/>
      <c r="L324" s="648"/>
    </row>
    <row r="325" spans="1:12" ht="24" x14ac:dyDescent="0.2">
      <c r="A325" s="652">
        <v>160</v>
      </c>
      <c r="B325" s="203" t="s">
        <v>12</v>
      </c>
      <c r="C325" s="207" t="s">
        <v>11</v>
      </c>
      <c r="D325" s="207" t="s">
        <v>280</v>
      </c>
      <c r="E325" s="207" t="s">
        <v>281</v>
      </c>
      <c r="F325" s="653" t="s">
        <v>8</v>
      </c>
      <c r="G325" s="653"/>
      <c r="H325" s="650"/>
      <c r="I325" s="650"/>
      <c r="J325" s="650"/>
      <c r="K325" s="650"/>
      <c r="L325" s="650"/>
    </row>
    <row r="326" spans="1:12" x14ac:dyDescent="0.2">
      <c r="A326" s="652"/>
      <c r="B326" s="651" t="s">
        <v>915</v>
      </c>
      <c r="C326" s="654" t="s">
        <v>920</v>
      </c>
      <c r="D326" s="655">
        <v>43402</v>
      </c>
      <c r="E326" s="651" t="s">
        <v>921</v>
      </c>
      <c r="F326" s="651" t="s">
        <v>922</v>
      </c>
      <c r="G326" s="651"/>
      <c r="H326" s="649" t="s">
        <v>286</v>
      </c>
      <c r="I326" s="649"/>
      <c r="J326" s="209" t="s">
        <v>287</v>
      </c>
      <c r="K326" s="209" t="s">
        <v>16</v>
      </c>
      <c r="L326" s="210">
        <v>699.51</v>
      </c>
    </row>
    <row r="327" spans="1:12" x14ac:dyDescent="0.2">
      <c r="A327" s="652"/>
      <c r="B327" s="651"/>
      <c r="C327" s="654"/>
      <c r="D327" s="655"/>
      <c r="E327" s="651"/>
      <c r="F327" s="651"/>
      <c r="G327" s="651"/>
      <c r="H327" s="649" t="s">
        <v>242</v>
      </c>
      <c r="I327" s="649"/>
      <c r="J327" s="651" t="s">
        <v>287</v>
      </c>
      <c r="K327" s="651" t="s">
        <v>16</v>
      </c>
      <c r="L327" s="648">
        <v>904.16</v>
      </c>
    </row>
    <row r="328" spans="1:12" x14ac:dyDescent="0.2">
      <c r="A328" s="652"/>
      <c r="B328" s="651"/>
      <c r="C328" s="654"/>
      <c r="D328" s="655"/>
      <c r="E328" s="651"/>
      <c r="F328" s="651"/>
      <c r="G328" s="651"/>
      <c r="H328" s="649"/>
      <c r="I328" s="649"/>
      <c r="J328" s="651"/>
      <c r="K328" s="651"/>
      <c r="L328" s="648"/>
    </row>
    <row r="329" spans="1:12" ht="24" x14ac:dyDescent="0.2">
      <c r="A329" s="652"/>
      <c r="B329" s="203" t="s">
        <v>6</v>
      </c>
      <c r="C329" s="207" t="s">
        <v>5</v>
      </c>
      <c r="D329" s="207" t="s">
        <v>288</v>
      </c>
      <c r="E329" s="207" t="s">
        <v>289</v>
      </c>
      <c r="F329" s="650"/>
      <c r="G329" s="650"/>
      <c r="H329" s="649" t="s">
        <v>290</v>
      </c>
      <c r="I329" s="649"/>
      <c r="J329" s="651" t="s">
        <v>287</v>
      </c>
      <c r="K329" s="651" t="s">
        <v>16</v>
      </c>
      <c r="L329" s="648">
        <v>202.97</v>
      </c>
    </row>
    <row r="330" spans="1:12" ht="24" x14ac:dyDescent="0.2">
      <c r="A330" s="652"/>
      <c r="B330" s="209" t="s">
        <v>918</v>
      </c>
      <c r="C330" s="209" t="s">
        <v>922</v>
      </c>
      <c r="D330" s="211">
        <v>43407</v>
      </c>
      <c r="E330" s="209" t="s">
        <v>923</v>
      </c>
      <c r="F330" s="650"/>
      <c r="G330" s="650"/>
      <c r="H330" s="649"/>
      <c r="I330" s="649"/>
      <c r="J330" s="651"/>
      <c r="K330" s="651"/>
      <c r="L330" s="648"/>
    </row>
    <row r="331" spans="1:12" ht="24" x14ac:dyDescent="0.2">
      <c r="A331" s="652">
        <v>161</v>
      </c>
      <c r="B331" s="203" t="s">
        <v>12</v>
      </c>
      <c r="C331" s="207" t="s">
        <v>11</v>
      </c>
      <c r="D331" s="207" t="s">
        <v>280</v>
      </c>
      <c r="E331" s="207" t="s">
        <v>281</v>
      </c>
      <c r="F331" s="653" t="s">
        <v>8</v>
      </c>
      <c r="G331" s="653"/>
      <c r="H331" s="650"/>
      <c r="I331" s="650"/>
      <c r="J331" s="650"/>
      <c r="K331" s="650"/>
      <c r="L331" s="650"/>
    </row>
    <row r="332" spans="1:12" x14ac:dyDescent="0.2">
      <c r="A332" s="652"/>
      <c r="B332" s="651" t="s">
        <v>915</v>
      </c>
      <c r="C332" s="654" t="s">
        <v>924</v>
      </c>
      <c r="D332" s="655">
        <v>43409</v>
      </c>
      <c r="E332" s="651" t="s">
        <v>925</v>
      </c>
      <c r="F332" s="651" t="s">
        <v>926</v>
      </c>
      <c r="G332" s="651"/>
      <c r="H332" s="649" t="s">
        <v>286</v>
      </c>
      <c r="I332" s="649"/>
      <c r="J332" s="209" t="s">
        <v>287</v>
      </c>
      <c r="K332" s="209" t="s">
        <v>287</v>
      </c>
      <c r="L332" s="210">
        <v>0</v>
      </c>
    </row>
    <row r="333" spans="1:12" x14ac:dyDescent="0.2">
      <c r="A333" s="652"/>
      <c r="B333" s="651"/>
      <c r="C333" s="654"/>
      <c r="D333" s="655"/>
      <c r="E333" s="651"/>
      <c r="F333" s="651"/>
      <c r="G333" s="651"/>
      <c r="H333" s="649" t="s">
        <v>242</v>
      </c>
      <c r="I333" s="649"/>
      <c r="J333" s="651" t="s">
        <v>287</v>
      </c>
      <c r="K333" s="651" t="s">
        <v>287</v>
      </c>
      <c r="L333" s="648">
        <v>0</v>
      </c>
    </row>
    <row r="334" spans="1:12" x14ac:dyDescent="0.2">
      <c r="A334" s="652"/>
      <c r="B334" s="651"/>
      <c r="C334" s="654"/>
      <c r="D334" s="655"/>
      <c r="E334" s="651"/>
      <c r="F334" s="651"/>
      <c r="G334" s="651"/>
      <c r="H334" s="649"/>
      <c r="I334" s="649"/>
      <c r="J334" s="651"/>
      <c r="K334" s="651"/>
      <c r="L334" s="648"/>
    </row>
    <row r="335" spans="1:12" ht="24" x14ac:dyDescent="0.2">
      <c r="A335" s="652"/>
      <c r="B335" s="203" t="s">
        <v>6</v>
      </c>
      <c r="C335" s="207" t="s">
        <v>5</v>
      </c>
      <c r="D335" s="207" t="s">
        <v>288</v>
      </c>
      <c r="E335" s="207" t="s">
        <v>289</v>
      </c>
      <c r="F335" s="650"/>
      <c r="G335" s="650"/>
      <c r="H335" s="649" t="s">
        <v>290</v>
      </c>
      <c r="I335" s="649"/>
      <c r="J335" s="651" t="s">
        <v>287</v>
      </c>
      <c r="K335" s="651" t="s">
        <v>16</v>
      </c>
      <c r="L335" s="648">
        <v>422.97</v>
      </c>
    </row>
    <row r="336" spans="1:12" ht="24" x14ac:dyDescent="0.2">
      <c r="A336" s="652"/>
      <c r="B336" s="209" t="s">
        <v>918</v>
      </c>
      <c r="C336" s="209" t="s">
        <v>926</v>
      </c>
      <c r="D336" s="211">
        <v>43413</v>
      </c>
      <c r="E336" s="209" t="s">
        <v>927</v>
      </c>
      <c r="F336" s="650"/>
      <c r="G336" s="650"/>
      <c r="H336" s="649"/>
      <c r="I336" s="649"/>
      <c r="J336" s="651"/>
      <c r="K336" s="651"/>
      <c r="L336" s="648"/>
    </row>
    <row r="337" spans="1:12" ht="24" x14ac:dyDescent="0.2">
      <c r="A337" s="652">
        <v>162</v>
      </c>
      <c r="B337" s="203" t="s">
        <v>12</v>
      </c>
      <c r="C337" s="207" t="s">
        <v>11</v>
      </c>
      <c r="D337" s="207" t="s">
        <v>280</v>
      </c>
      <c r="E337" s="207" t="s">
        <v>281</v>
      </c>
      <c r="F337" s="653" t="s">
        <v>8</v>
      </c>
      <c r="G337" s="653"/>
      <c r="H337" s="650"/>
      <c r="I337" s="650"/>
      <c r="J337" s="650"/>
      <c r="K337" s="650"/>
      <c r="L337" s="650"/>
    </row>
    <row r="338" spans="1:12" x14ac:dyDescent="0.2">
      <c r="A338" s="652"/>
      <c r="B338" s="651" t="s">
        <v>915</v>
      </c>
      <c r="C338" s="654" t="s">
        <v>928</v>
      </c>
      <c r="D338" s="655">
        <v>43527</v>
      </c>
      <c r="E338" s="651" t="s">
        <v>925</v>
      </c>
      <c r="F338" s="651" t="s">
        <v>929</v>
      </c>
      <c r="G338" s="651"/>
      <c r="H338" s="649" t="s">
        <v>286</v>
      </c>
      <c r="I338" s="649"/>
      <c r="J338" s="209" t="s">
        <v>287</v>
      </c>
      <c r="K338" s="209" t="s">
        <v>16</v>
      </c>
      <c r="L338" s="210">
        <v>215.98</v>
      </c>
    </row>
    <row r="339" spans="1:12" x14ac:dyDescent="0.2">
      <c r="A339" s="652"/>
      <c r="B339" s="651"/>
      <c r="C339" s="654"/>
      <c r="D339" s="655"/>
      <c r="E339" s="651"/>
      <c r="F339" s="651"/>
      <c r="G339" s="651"/>
      <c r="H339" s="649" t="s">
        <v>242</v>
      </c>
      <c r="I339" s="649"/>
      <c r="J339" s="651" t="s">
        <v>287</v>
      </c>
      <c r="K339" s="651" t="s">
        <v>16</v>
      </c>
      <c r="L339" s="648">
        <v>3952.09</v>
      </c>
    </row>
    <row r="340" spans="1:12" x14ac:dyDescent="0.2">
      <c r="A340" s="652"/>
      <c r="B340" s="651"/>
      <c r="C340" s="654"/>
      <c r="D340" s="655"/>
      <c r="E340" s="651"/>
      <c r="F340" s="651"/>
      <c r="G340" s="651"/>
      <c r="H340" s="649"/>
      <c r="I340" s="649"/>
      <c r="J340" s="651"/>
      <c r="K340" s="651"/>
      <c r="L340" s="648"/>
    </row>
    <row r="341" spans="1:12" x14ac:dyDescent="0.2">
      <c r="A341" s="652"/>
      <c r="B341" s="651"/>
      <c r="C341" s="654"/>
      <c r="D341" s="655"/>
      <c r="E341" s="651"/>
      <c r="F341" s="651"/>
      <c r="G341" s="651"/>
      <c r="H341" s="649"/>
      <c r="I341" s="649"/>
      <c r="J341" s="651"/>
      <c r="K341" s="651"/>
      <c r="L341" s="648"/>
    </row>
    <row r="342" spans="1:12" ht="24" x14ac:dyDescent="0.2">
      <c r="A342" s="652"/>
      <c r="B342" s="203" t="s">
        <v>6</v>
      </c>
      <c r="C342" s="207" t="s">
        <v>5</v>
      </c>
      <c r="D342" s="207" t="s">
        <v>288</v>
      </c>
      <c r="E342" s="207" t="s">
        <v>289</v>
      </c>
      <c r="F342" s="650"/>
      <c r="G342" s="650"/>
      <c r="H342" s="649" t="s">
        <v>290</v>
      </c>
      <c r="I342" s="649"/>
      <c r="J342" s="651" t="s">
        <v>287</v>
      </c>
      <c r="K342" s="651" t="s">
        <v>16</v>
      </c>
      <c r="L342" s="648">
        <v>227.35</v>
      </c>
    </row>
    <row r="343" spans="1:12" ht="24" x14ac:dyDescent="0.2">
      <c r="A343" s="652"/>
      <c r="B343" s="209" t="s">
        <v>918</v>
      </c>
      <c r="C343" s="209" t="s">
        <v>929</v>
      </c>
      <c r="D343" s="211">
        <v>43533</v>
      </c>
      <c r="E343" s="209" t="s">
        <v>930</v>
      </c>
      <c r="F343" s="650"/>
      <c r="G343" s="650"/>
      <c r="H343" s="649"/>
      <c r="I343" s="649"/>
      <c r="J343" s="651"/>
      <c r="K343" s="651"/>
      <c r="L343" s="648"/>
    </row>
    <row r="344" spans="1:12" ht="24" x14ac:dyDescent="0.2">
      <c r="A344" s="652">
        <v>163</v>
      </c>
      <c r="B344" s="203" t="s">
        <v>12</v>
      </c>
      <c r="C344" s="207" t="s">
        <v>11</v>
      </c>
      <c r="D344" s="207" t="s">
        <v>280</v>
      </c>
      <c r="E344" s="207" t="s">
        <v>281</v>
      </c>
      <c r="F344" s="653" t="s">
        <v>8</v>
      </c>
      <c r="G344" s="653"/>
      <c r="H344" s="650"/>
      <c r="I344" s="650"/>
      <c r="J344" s="650"/>
      <c r="K344" s="650"/>
      <c r="L344" s="650"/>
    </row>
    <row r="345" spans="1:12" x14ac:dyDescent="0.2">
      <c r="A345" s="652"/>
      <c r="B345" s="651" t="s">
        <v>915</v>
      </c>
      <c r="C345" s="654" t="s">
        <v>928</v>
      </c>
      <c r="D345" s="655">
        <v>43527</v>
      </c>
      <c r="E345" s="651" t="s">
        <v>925</v>
      </c>
      <c r="F345" s="651" t="s">
        <v>931</v>
      </c>
      <c r="G345" s="651"/>
      <c r="H345" s="649" t="s">
        <v>286</v>
      </c>
      <c r="I345" s="649"/>
      <c r="J345" s="209" t="s">
        <v>287</v>
      </c>
      <c r="K345" s="209" t="s">
        <v>16</v>
      </c>
      <c r="L345" s="210">
        <v>474.96</v>
      </c>
    </row>
    <row r="346" spans="1:12" x14ac:dyDescent="0.2">
      <c r="A346" s="652"/>
      <c r="B346" s="651"/>
      <c r="C346" s="654"/>
      <c r="D346" s="655"/>
      <c r="E346" s="651"/>
      <c r="F346" s="651"/>
      <c r="G346" s="651"/>
      <c r="H346" s="649" t="s">
        <v>242</v>
      </c>
      <c r="I346" s="649"/>
      <c r="J346" s="651" t="s">
        <v>287</v>
      </c>
      <c r="K346" s="651" t="s">
        <v>287</v>
      </c>
      <c r="L346" s="648">
        <v>0</v>
      </c>
    </row>
    <row r="347" spans="1:12" x14ac:dyDescent="0.2">
      <c r="A347" s="652"/>
      <c r="B347" s="651"/>
      <c r="C347" s="654"/>
      <c r="D347" s="655"/>
      <c r="E347" s="651"/>
      <c r="F347" s="651"/>
      <c r="G347" s="651"/>
      <c r="H347" s="649"/>
      <c r="I347" s="649"/>
      <c r="J347" s="651"/>
      <c r="K347" s="651"/>
      <c r="L347" s="648"/>
    </row>
    <row r="348" spans="1:12" x14ac:dyDescent="0.2">
      <c r="A348" s="652"/>
      <c r="B348" s="651"/>
      <c r="C348" s="654"/>
      <c r="D348" s="655"/>
      <c r="E348" s="651"/>
      <c r="F348" s="651"/>
      <c r="G348" s="651"/>
      <c r="H348" s="649"/>
      <c r="I348" s="649"/>
      <c r="J348" s="651"/>
      <c r="K348" s="651"/>
      <c r="L348" s="648"/>
    </row>
    <row r="349" spans="1:12" ht="24" x14ac:dyDescent="0.2">
      <c r="A349" s="652"/>
      <c r="B349" s="203" t="s">
        <v>6</v>
      </c>
      <c r="C349" s="207" t="s">
        <v>5</v>
      </c>
      <c r="D349" s="207" t="s">
        <v>288</v>
      </c>
      <c r="E349" s="207" t="s">
        <v>289</v>
      </c>
      <c r="F349" s="650"/>
      <c r="G349" s="650"/>
      <c r="H349" s="649" t="s">
        <v>290</v>
      </c>
      <c r="I349" s="649"/>
      <c r="J349" s="651" t="s">
        <v>287</v>
      </c>
      <c r="K349" s="651" t="s">
        <v>287</v>
      </c>
      <c r="L349" s="648">
        <v>0</v>
      </c>
    </row>
    <row r="350" spans="1:12" ht="24" x14ac:dyDescent="0.2">
      <c r="A350" s="652"/>
      <c r="B350" s="209" t="s">
        <v>918</v>
      </c>
      <c r="C350" s="209" t="s">
        <v>931</v>
      </c>
      <c r="D350" s="211">
        <v>43533</v>
      </c>
      <c r="E350" s="209" t="s">
        <v>930</v>
      </c>
      <c r="F350" s="650"/>
      <c r="G350" s="650"/>
      <c r="H350" s="649"/>
      <c r="I350" s="649"/>
      <c r="J350" s="651"/>
      <c r="K350" s="651"/>
      <c r="L350" s="648"/>
    </row>
    <row r="351" spans="1:12" ht="24" x14ac:dyDescent="0.2">
      <c r="A351" s="652">
        <v>164</v>
      </c>
      <c r="B351" s="203" t="s">
        <v>12</v>
      </c>
      <c r="C351" s="207" t="s">
        <v>11</v>
      </c>
      <c r="D351" s="207" t="s">
        <v>280</v>
      </c>
      <c r="E351" s="207" t="s">
        <v>281</v>
      </c>
      <c r="F351" s="653" t="s">
        <v>8</v>
      </c>
      <c r="G351" s="653"/>
      <c r="H351" s="650"/>
      <c r="I351" s="650"/>
      <c r="J351" s="650"/>
      <c r="K351" s="650"/>
      <c r="L351" s="650"/>
    </row>
    <row r="352" spans="1:12" x14ac:dyDescent="0.2">
      <c r="A352" s="652"/>
      <c r="B352" s="651" t="s">
        <v>932</v>
      </c>
      <c r="C352" s="654" t="s">
        <v>933</v>
      </c>
      <c r="D352" s="655">
        <v>43439</v>
      </c>
      <c r="E352" s="651" t="s">
        <v>364</v>
      </c>
      <c r="F352" s="651" t="s">
        <v>365</v>
      </c>
      <c r="G352" s="651"/>
      <c r="H352" s="649" t="s">
        <v>286</v>
      </c>
      <c r="I352" s="649"/>
      <c r="J352" s="209" t="s">
        <v>287</v>
      </c>
      <c r="K352" s="209" t="s">
        <v>16</v>
      </c>
      <c r="L352" s="210">
        <v>389.2</v>
      </c>
    </row>
    <row r="353" spans="1:12" x14ac:dyDescent="0.2">
      <c r="A353" s="652"/>
      <c r="B353" s="651"/>
      <c r="C353" s="654"/>
      <c r="D353" s="655"/>
      <c r="E353" s="651"/>
      <c r="F353" s="651"/>
      <c r="G353" s="651"/>
      <c r="H353" s="649" t="s">
        <v>242</v>
      </c>
      <c r="I353" s="649"/>
      <c r="J353" s="651" t="s">
        <v>287</v>
      </c>
      <c r="K353" s="651" t="s">
        <v>16</v>
      </c>
      <c r="L353" s="648">
        <v>330.74</v>
      </c>
    </row>
    <row r="354" spans="1:12" x14ac:dyDescent="0.2">
      <c r="A354" s="652"/>
      <c r="B354" s="651"/>
      <c r="C354" s="654"/>
      <c r="D354" s="655"/>
      <c r="E354" s="651"/>
      <c r="F354" s="651"/>
      <c r="G354" s="651"/>
      <c r="H354" s="649"/>
      <c r="I354" s="649"/>
      <c r="J354" s="651"/>
      <c r="K354" s="651"/>
      <c r="L354" s="648"/>
    </row>
    <row r="355" spans="1:12" ht="24" x14ac:dyDescent="0.2">
      <c r="A355" s="652"/>
      <c r="B355" s="203" t="s">
        <v>6</v>
      </c>
      <c r="C355" s="207" t="s">
        <v>5</v>
      </c>
      <c r="D355" s="207" t="s">
        <v>288</v>
      </c>
      <c r="E355" s="207" t="s">
        <v>289</v>
      </c>
      <c r="F355" s="650"/>
      <c r="G355" s="650"/>
      <c r="H355" s="649" t="s">
        <v>290</v>
      </c>
      <c r="I355" s="649"/>
      <c r="J355" s="651" t="s">
        <v>287</v>
      </c>
      <c r="K355" s="651" t="s">
        <v>287</v>
      </c>
      <c r="L355" s="648">
        <v>0</v>
      </c>
    </row>
    <row r="356" spans="1:12" ht="24" x14ac:dyDescent="0.2">
      <c r="A356" s="652"/>
      <c r="B356" s="209" t="s">
        <v>291</v>
      </c>
      <c r="C356" s="209" t="s">
        <v>365</v>
      </c>
      <c r="D356" s="211">
        <v>43441</v>
      </c>
      <c r="E356" s="209" t="s">
        <v>934</v>
      </c>
      <c r="F356" s="650"/>
      <c r="G356" s="650"/>
      <c r="H356" s="649"/>
      <c r="I356" s="649"/>
      <c r="J356" s="651"/>
      <c r="K356" s="651"/>
      <c r="L356" s="648"/>
    </row>
    <row r="357" spans="1:12" ht="24" x14ac:dyDescent="0.2">
      <c r="A357" s="652">
        <v>165</v>
      </c>
      <c r="B357" s="203" t="s">
        <v>12</v>
      </c>
      <c r="C357" s="207" t="s">
        <v>11</v>
      </c>
      <c r="D357" s="207" t="s">
        <v>280</v>
      </c>
      <c r="E357" s="207" t="s">
        <v>281</v>
      </c>
      <c r="F357" s="653" t="s">
        <v>8</v>
      </c>
      <c r="G357" s="653"/>
      <c r="H357" s="650"/>
      <c r="I357" s="650"/>
      <c r="J357" s="650"/>
      <c r="K357" s="650"/>
      <c r="L357" s="650"/>
    </row>
    <row r="358" spans="1:12" x14ac:dyDescent="0.2">
      <c r="A358" s="652"/>
      <c r="B358" s="651" t="s">
        <v>935</v>
      </c>
      <c r="C358" s="654" t="s">
        <v>936</v>
      </c>
      <c r="D358" s="655">
        <v>43383</v>
      </c>
      <c r="E358" s="651" t="s">
        <v>734</v>
      </c>
      <c r="F358" s="651" t="s">
        <v>937</v>
      </c>
      <c r="G358" s="651"/>
      <c r="H358" s="649" t="s">
        <v>286</v>
      </c>
      <c r="I358" s="649"/>
      <c r="J358" s="209" t="s">
        <v>287</v>
      </c>
      <c r="K358" s="209" t="s">
        <v>16</v>
      </c>
      <c r="L358" s="210">
        <v>846</v>
      </c>
    </row>
    <row r="359" spans="1:12" x14ac:dyDescent="0.2">
      <c r="A359" s="652"/>
      <c r="B359" s="651"/>
      <c r="C359" s="654"/>
      <c r="D359" s="655"/>
      <c r="E359" s="651"/>
      <c r="F359" s="651"/>
      <c r="G359" s="651"/>
      <c r="H359" s="649" t="s">
        <v>242</v>
      </c>
      <c r="I359" s="649"/>
      <c r="J359" s="651" t="s">
        <v>287</v>
      </c>
      <c r="K359" s="651" t="s">
        <v>287</v>
      </c>
      <c r="L359" s="648">
        <v>0</v>
      </c>
    </row>
    <row r="360" spans="1:12" x14ac:dyDescent="0.2">
      <c r="A360" s="652"/>
      <c r="B360" s="651"/>
      <c r="C360" s="654"/>
      <c r="D360" s="655"/>
      <c r="E360" s="651"/>
      <c r="F360" s="651"/>
      <c r="G360" s="651"/>
      <c r="H360" s="649"/>
      <c r="I360" s="649"/>
      <c r="J360" s="651"/>
      <c r="K360" s="651"/>
      <c r="L360" s="648"/>
    </row>
    <row r="361" spans="1:12" ht="24" x14ac:dyDescent="0.2">
      <c r="A361" s="652"/>
      <c r="B361" s="203" t="s">
        <v>6</v>
      </c>
      <c r="C361" s="207" t="s">
        <v>5</v>
      </c>
      <c r="D361" s="207" t="s">
        <v>288</v>
      </c>
      <c r="E361" s="207" t="s">
        <v>289</v>
      </c>
      <c r="F361" s="650"/>
      <c r="G361" s="650"/>
      <c r="H361" s="649" t="s">
        <v>290</v>
      </c>
      <c r="I361" s="649"/>
      <c r="J361" s="651" t="s">
        <v>287</v>
      </c>
      <c r="K361" s="651" t="s">
        <v>287</v>
      </c>
      <c r="L361" s="648">
        <v>0</v>
      </c>
    </row>
    <row r="362" spans="1:12" ht="24" x14ac:dyDescent="0.2">
      <c r="A362" s="652"/>
      <c r="B362" s="209" t="s">
        <v>291</v>
      </c>
      <c r="C362" s="209" t="s">
        <v>937</v>
      </c>
      <c r="D362" s="211">
        <v>43388</v>
      </c>
      <c r="E362" s="209" t="s">
        <v>938</v>
      </c>
      <c r="F362" s="650"/>
      <c r="G362" s="650"/>
      <c r="H362" s="649"/>
      <c r="I362" s="649"/>
      <c r="J362" s="651"/>
      <c r="K362" s="651"/>
      <c r="L362" s="648"/>
    </row>
    <row r="363" spans="1:12" ht="24" x14ac:dyDescent="0.2">
      <c r="A363" s="652">
        <v>166</v>
      </c>
      <c r="B363" s="203" t="s">
        <v>12</v>
      </c>
      <c r="C363" s="207" t="s">
        <v>11</v>
      </c>
      <c r="D363" s="207" t="s">
        <v>280</v>
      </c>
      <c r="E363" s="207" t="s">
        <v>281</v>
      </c>
      <c r="F363" s="653" t="s">
        <v>8</v>
      </c>
      <c r="G363" s="653"/>
      <c r="H363" s="650"/>
      <c r="I363" s="650"/>
      <c r="J363" s="650"/>
      <c r="K363" s="650"/>
      <c r="L363" s="650"/>
    </row>
    <row r="364" spans="1:12" x14ac:dyDescent="0.2">
      <c r="A364" s="652"/>
      <c r="B364" s="651" t="s">
        <v>939</v>
      </c>
      <c r="C364" s="654" t="s">
        <v>940</v>
      </c>
      <c r="D364" s="655">
        <v>43431</v>
      </c>
      <c r="E364" s="651" t="s">
        <v>941</v>
      </c>
      <c r="F364" s="651" t="s">
        <v>942</v>
      </c>
      <c r="G364" s="651"/>
      <c r="H364" s="649" t="s">
        <v>286</v>
      </c>
      <c r="I364" s="649"/>
      <c r="J364" s="209" t="s">
        <v>287</v>
      </c>
      <c r="K364" s="209" t="s">
        <v>16</v>
      </c>
      <c r="L364" s="210">
        <v>282</v>
      </c>
    </row>
    <row r="365" spans="1:12" x14ac:dyDescent="0.2">
      <c r="A365" s="652"/>
      <c r="B365" s="651"/>
      <c r="C365" s="654"/>
      <c r="D365" s="655"/>
      <c r="E365" s="651"/>
      <c r="F365" s="651"/>
      <c r="G365" s="651"/>
      <c r="H365" s="649" t="s">
        <v>242</v>
      </c>
      <c r="I365" s="649"/>
      <c r="J365" s="209" t="s">
        <v>287</v>
      </c>
      <c r="K365" s="209" t="s">
        <v>287</v>
      </c>
      <c r="L365" s="210">
        <v>0</v>
      </c>
    </row>
    <row r="366" spans="1:12" ht="24" x14ac:dyDescent="0.2">
      <c r="A366" s="652"/>
      <c r="B366" s="203" t="s">
        <v>6</v>
      </c>
      <c r="C366" s="207" t="s">
        <v>5</v>
      </c>
      <c r="D366" s="207" t="s">
        <v>288</v>
      </c>
      <c r="E366" s="207" t="s">
        <v>289</v>
      </c>
      <c r="F366" s="650"/>
      <c r="G366" s="650"/>
      <c r="H366" s="649" t="s">
        <v>290</v>
      </c>
      <c r="I366" s="649"/>
      <c r="J366" s="651" t="s">
        <v>287</v>
      </c>
      <c r="K366" s="651" t="s">
        <v>16</v>
      </c>
      <c r="L366" s="648">
        <v>500</v>
      </c>
    </row>
    <row r="367" spans="1:12" ht="24" x14ac:dyDescent="0.2">
      <c r="A367" s="652"/>
      <c r="B367" s="209" t="s">
        <v>943</v>
      </c>
      <c r="C367" s="209" t="s">
        <v>942</v>
      </c>
      <c r="D367" s="211">
        <v>43435</v>
      </c>
      <c r="E367" s="209" t="s">
        <v>944</v>
      </c>
      <c r="F367" s="650"/>
      <c r="G367" s="650"/>
      <c r="H367" s="649"/>
      <c r="I367" s="649"/>
      <c r="J367" s="651"/>
      <c r="K367" s="651"/>
      <c r="L367" s="648"/>
    </row>
    <row r="368" spans="1:12" ht="24" x14ac:dyDescent="0.2">
      <c r="A368" s="652">
        <v>167</v>
      </c>
      <c r="B368" s="203" t="s">
        <v>12</v>
      </c>
      <c r="C368" s="207" t="s">
        <v>11</v>
      </c>
      <c r="D368" s="207" t="s">
        <v>280</v>
      </c>
      <c r="E368" s="207" t="s">
        <v>281</v>
      </c>
      <c r="F368" s="653" t="s">
        <v>8</v>
      </c>
      <c r="G368" s="653"/>
      <c r="H368" s="650"/>
      <c r="I368" s="650"/>
      <c r="J368" s="650"/>
      <c r="K368" s="650"/>
      <c r="L368" s="650"/>
    </row>
    <row r="369" spans="1:12" x14ac:dyDescent="0.2">
      <c r="A369" s="652"/>
      <c r="B369" s="651" t="s">
        <v>939</v>
      </c>
      <c r="C369" s="654" t="s">
        <v>945</v>
      </c>
      <c r="D369" s="655">
        <v>43501</v>
      </c>
      <c r="E369" s="651" t="s">
        <v>941</v>
      </c>
      <c r="F369" s="651" t="s">
        <v>946</v>
      </c>
      <c r="G369" s="651"/>
      <c r="H369" s="649" t="s">
        <v>286</v>
      </c>
      <c r="I369" s="649"/>
      <c r="J369" s="209" t="s">
        <v>287</v>
      </c>
      <c r="K369" s="209" t="s">
        <v>16</v>
      </c>
      <c r="L369" s="210">
        <v>540.89</v>
      </c>
    </row>
    <row r="370" spans="1:12" x14ac:dyDescent="0.2">
      <c r="A370" s="652"/>
      <c r="B370" s="651"/>
      <c r="C370" s="654"/>
      <c r="D370" s="655"/>
      <c r="E370" s="651"/>
      <c r="F370" s="651"/>
      <c r="G370" s="651"/>
      <c r="H370" s="649" t="s">
        <v>242</v>
      </c>
      <c r="I370" s="649"/>
      <c r="J370" s="209" t="s">
        <v>287</v>
      </c>
      <c r="K370" s="209" t="s">
        <v>16</v>
      </c>
      <c r="L370" s="210">
        <v>1887</v>
      </c>
    </row>
    <row r="371" spans="1:12" ht="24" x14ac:dyDescent="0.2">
      <c r="A371" s="652"/>
      <c r="B371" s="203" t="s">
        <v>6</v>
      </c>
      <c r="C371" s="207" t="s">
        <v>5</v>
      </c>
      <c r="D371" s="207" t="s">
        <v>288</v>
      </c>
      <c r="E371" s="207" t="s">
        <v>289</v>
      </c>
      <c r="F371" s="650"/>
      <c r="G371" s="650"/>
      <c r="H371" s="649" t="s">
        <v>290</v>
      </c>
      <c r="I371" s="649"/>
      <c r="J371" s="651" t="s">
        <v>287</v>
      </c>
      <c r="K371" s="651" t="s">
        <v>16</v>
      </c>
      <c r="L371" s="648">
        <v>100</v>
      </c>
    </row>
    <row r="372" spans="1:12" ht="24" x14ac:dyDescent="0.2">
      <c r="A372" s="652"/>
      <c r="B372" s="209" t="s">
        <v>943</v>
      </c>
      <c r="C372" s="209" t="s">
        <v>946</v>
      </c>
      <c r="D372" s="211">
        <v>43505</v>
      </c>
      <c r="E372" s="209" t="s">
        <v>947</v>
      </c>
      <c r="F372" s="650"/>
      <c r="G372" s="650"/>
      <c r="H372" s="649"/>
      <c r="I372" s="649"/>
      <c r="J372" s="651"/>
      <c r="K372" s="651"/>
      <c r="L372" s="648"/>
    </row>
    <row r="373" spans="1:12" ht="24" x14ac:dyDescent="0.2">
      <c r="A373" s="652">
        <v>168</v>
      </c>
      <c r="B373" s="203" t="s">
        <v>12</v>
      </c>
      <c r="C373" s="207" t="s">
        <v>11</v>
      </c>
      <c r="D373" s="207" t="s">
        <v>280</v>
      </c>
      <c r="E373" s="207" t="s">
        <v>281</v>
      </c>
      <c r="F373" s="653" t="s">
        <v>8</v>
      </c>
      <c r="G373" s="653"/>
      <c r="H373" s="650"/>
      <c r="I373" s="650"/>
      <c r="J373" s="650"/>
      <c r="K373" s="650"/>
      <c r="L373" s="650"/>
    </row>
    <row r="374" spans="1:12" x14ac:dyDescent="0.2">
      <c r="A374" s="652"/>
      <c r="B374" s="651" t="s">
        <v>948</v>
      </c>
      <c r="C374" s="654" t="s">
        <v>949</v>
      </c>
      <c r="D374" s="655">
        <v>43384</v>
      </c>
      <c r="E374" s="651" t="s">
        <v>950</v>
      </c>
      <c r="F374" s="651" t="s">
        <v>951</v>
      </c>
      <c r="G374" s="651"/>
      <c r="H374" s="649" t="s">
        <v>286</v>
      </c>
      <c r="I374" s="649"/>
      <c r="J374" s="209" t="s">
        <v>287</v>
      </c>
      <c r="K374" s="209" t="s">
        <v>16</v>
      </c>
      <c r="L374" s="210">
        <v>740</v>
      </c>
    </row>
    <row r="375" spans="1:12" x14ac:dyDescent="0.2">
      <c r="A375" s="652"/>
      <c r="B375" s="651"/>
      <c r="C375" s="654"/>
      <c r="D375" s="655"/>
      <c r="E375" s="651"/>
      <c r="F375" s="651"/>
      <c r="G375" s="651"/>
      <c r="H375" s="649" t="s">
        <v>242</v>
      </c>
      <c r="I375" s="649"/>
      <c r="J375" s="651" t="s">
        <v>287</v>
      </c>
      <c r="K375" s="651" t="s">
        <v>287</v>
      </c>
      <c r="L375" s="648">
        <v>0</v>
      </c>
    </row>
    <row r="376" spans="1:12" x14ac:dyDescent="0.2">
      <c r="A376" s="652"/>
      <c r="B376" s="651"/>
      <c r="C376" s="654"/>
      <c r="D376" s="655"/>
      <c r="E376" s="651"/>
      <c r="F376" s="651"/>
      <c r="G376" s="651"/>
      <c r="H376" s="649"/>
      <c r="I376" s="649"/>
      <c r="J376" s="651"/>
      <c r="K376" s="651"/>
      <c r="L376" s="648"/>
    </row>
    <row r="377" spans="1:12" ht="24" x14ac:dyDescent="0.2">
      <c r="A377" s="652"/>
      <c r="B377" s="203" t="s">
        <v>6</v>
      </c>
      <c r="C377" s="207" t="s">
        <v>5</v>
      </c>
      <c r="D377" s="207" t="s">
        <v>288</v>
      </c>
      <c r="E377" s="207" t="s">
        <v>289</v>
      </c>
      <c r="F377" s="650"/>
      <c r="G377" s="650"/>
      <c r="H377" s="649" t="s">
        <v>290</v>
      </c>
      <c r="I377" s="649"/>
      <c r="J377" s="651" t="s">
        <v>287</v>
      </c>
      <c r="K377" s="651" t="s">
        <v>287</v>
      </c>
      <c r="L377" s="648">
        <v>0</v>
      </c>
    </row>
    <row r="378" spans="1:12" ht="24" x14ac:dyDescent="0.2">
      <c r="A378" s="652"/>
      <c r="B378" s="209" t="s">
        <v>460</v>
      </c>
      <c r="C378" s="209" t="s">
        <v>951</v>
      </c>
      <c r="D378" s="211">
        <v>43393</v>
      </c>
      <c r="E378" s="209" t="s">
        <v>952</v>
      </c>
      <c r="F378" s="650"/>
      <c r="G378" s="650"/>
      <c r="H378" s="649"/>
      <c r="I378" s="649"/>
      <c r="J378" s="651"/>
      <c r="K378" s="651"/>
      <c r="L378" s="648"/>
    </row>
    <row r="379" spans="1:12" ht="24" x14ac:dyDescent="0.2">
      <c r="A379" s="652">
        <v>169</v>
      </c>
      <c r="B379" s="203" t="s">
        <v>12</v>
      </c>
      <c r="C379" s="207" t="s">
        <v>11</v>
      </c>
      <c r="D379" s="207" t="s">
        <v>280</v>
      </c>
      <c r="E379" s="207" t="s">
        <v>281</v>
      </c>
      <c r="F379" s="653" t="s">
        <v>8</v>
      </c>
      <c r="G379" s="653"/>
      <c r="H379" s="650"/>
      <c r="I379" s="650"/>
      <c r="J379" s="650"/>
      <c r="K379" s="650"/>
      <c r="L379" s="650"/>
    </row>
    <row r="380" spans="1:12" x14ac:dyDescent="0.2">
      <c r="A380" s="652"/>
      <c r="B380" s="651" t="s">
        <v>948</v>
      </c>
      <c r="C380" s="654" t="s">
        <v>949</v>
      </c>
      <c r="D380" s="655">
        <v>43384</v>
      </c>
      <c r="E380" s="651" t="s">
        <v>950</v>
      </c>
      <c r="F380" s="651" t="s">
        <v>953</v>
      </c>
      <c r="G380" s="651"/>
      <c r="H380" s="649" t="s">
        <v>286</v>
      </c>
      <c r="I380" s="649"/>
      <c r="J380" s="209" t="s">
        <v>287</v>
      </c>
      <c r="K380" s="209" t="s">
        <v>16</v>
      </c>
      <c r="L380" s="210">
        <v>1512</v>
      </c>
    </row>
    <row r="381" spans="1:12" x14ac:dyDescent="0.2">
      <c r="A381" s="652"/>
      <c r="B381" s="651"/>
      <c r="C381" s="654"/>
      <c r="D381" s="655"/>
      <c r="E381" s="651"/>
      <c r="F381" s="651"/>
      <c r="G381" s="651"/>
      <c r="H381" s="649" t="s">
        <v>242</v>
      </c>
      <c r="I381" s="649"/>
      <c r="J381" s="651" t="s">
        <v>287</v>
      </c>
      <c r="K381" s="651" t="s">
        <v>287</v>
      </c>
      <c r="L381" s="648">
        <v>0</v>
      </c>
    </row>
    <row r="382" spans="1:12" x14ac:dyDescent="0.2">
      <c r="A382" s="652"/>
      <c r="B382" s="651"/>
      <c r="C382" s="654"/>
      <c r="D382" s="655"/>
      <c r="E382" s="651"/>
      <c r="F382" s="651"/>
      <c r="G382" s="651"/>
      <c r="H382" s="649"/>
      <c r="I382" s="649"/>
      <c r="J382" s="651"/>
      <c r="K382" s="651"/>
      <c r="L382" s="648"/>
    </row>
    <row r="383" spans="1:12" ht="24" x14ac:dyDescent="0.2">
      <c r="A383" s="652"/>
      <c r="B383" s="203" t="s">
        <v>6</v>
      </c>
      <c r="C383" s="207" t="s">
        <v>5</v>
      </c>
      <c r="D383" s="207" t="s">
        <v>288</v>
      </c>
      <c r="E383" s="207" t="s">
        <v>289</v>
      </c>
      <c r="F383" s="650"/>
      <c r="G383" s="650"/>
      <c r="H383" s="649" t="s">
        <v>290</v>
      </c>
      <c r="I383" s="649"/>
      <c r="J383" s="651" t="s">
        <v>287</v>
      </c>
      <c r="K383" s="651" t="s">
        <v>287</v>
      </c>
      <c r="L383" s="648">
        <v>0</v>
      </c>
    </row>
    <row r="384" spans="1:12" ht="24" x14ac:dyDescent="0.2">
      <c r="A384" s="652"/>
      <c r="B384" s="209" t="s">
        <v>460</v>
      </c>
      <c r="C384" s="209" t="s">
        <v>953</v>
      </c>
      <c r="D384" s="211">
        <v>43393</v>
      </c>
      <c r="E384" s="209" t="s">
        <v>952</v>
      </c>
      <c r="F384" s="650"/>
      <c r="G384" s="650"/>
      <c r="H384" s="649"/>
      <c r="I384" s="649"/>
      <c r="J384" s="651"/>
      <c r="K384" s="651"/>
      <c r="L384" s="648"/>
    </row>
    <row r="385" spans="1:12" ht="24" x14ac:dyDescent="0.2">
      <c r="A385" s="652">
        <v>170</v>
      </c>
      <c r="B385" s="203" t="s">
        <v>12</v>
      </c>
      <c r="C385" s="207" t="s">
        <v>11</v>
      </c>
      <c r="D385" s="207" t="s">
        <v>280</v>
      </c>
      <c r="E385" s="207" t="s">
        <v>281</v>
      </c>
      <c r="F385" s="653" t="s">
        <v>8</v>
      </c>
      <c r="G385" s="653"/>
      <c r="H385" s="650"/>
      <c r="I385" s="650"/>
      <c r="J385" s="650"/>
      <c r="K385" s="650"/>
      <c r="L385" s="650"/>
    </row>
    <row r="386" spans="1:12" x14ac:dyDescent="0.2">
      <c r="A386" s="652"/>
      <c r="B386" s="651" t="s">
        <v>954</v>
      </c>
      <c r="C386" s="651" t="s">
        <v>955</v>
      </c>
      <c r="D386" s="655">
        <v>43515</v>
      </c>
      <c r="E386" s="651" t="s">
        <v>582</v>
      </c>
      <c r="F386" s="651" t="s">
        <v>956</v>
      </c>
      <c r="G386" s="651"/>
      <c r="H386" s="649" t="s">
        <v>286</v>
      </c>
      <c r="I386" s="649"/>
      <c r="J386" s="209" t="s">
        <v>287</v>
      </c>
      <c r="K386" s="209" t="s">
        <v>16</v>
      </c>
      <c r="L386" s="210">
        <v>2025</v>
      </c>
    </row>
    <row r="387" spans="1:12" x14ac:dyDescent="0.2">
      <c r="A387" s="652"/>
      <c r="B387" s="651"/>
      <c r="C387" s="651"/>
      <c r="D387" s="655"/>
      <c r="E387" s="651"/>
      <c r="F387" s="651"/>
      <c r="G387" s="651"/>
      <c r="H387" s="649" t="s">
        <v>242</v>
      </c>
      <c r="I387" s="649"/>
      <c r="J387" s="209" t="s">
        <v>287</v>
      </c>
      <c r="K387" s="209" t="s">
        <v>16</v>
      </c>
      <c r="L387" s="210">
        <v>232.16</v>
      </c>
    </row>
    <row r="388" spans="1:12" ht="24" x14ac:dyDescent="0.2">
      <c r="A388" s="652"/>
      <c r="B388" s="203" t="s">
        <v>6</v>
      </c>
      <c r="C388" s="207" t="s">
        <v>5</v>
      </c>
      <c r="D388" s="207" t="s">
        <v>288</v>
      </c>
      <c r="E388" s="207" t="s">
        <v>289</v>
      </c>
      <c r="F388" s="650"/>
      <c r="G388" s="650"/>
      <c r="H388" s="649" t="s">
        <v>290</v>
      </c>
      <c r="I388" s="649"/>
      <c r="J388" s="651" t="s">
        <v>287</v>
      </c>
      <c r="K388" s="651" t="s">
        <v>16</v>
      </c>
      <c r="L388" s="648">
        <v>481.35</v>
      </c>
    </row>
    <row r="389" spans="1:12" ht="24" x14ac:dyDescent="0.2">
      <c r="A389" s="652"/>
      <c r="B389" s="209" t="s">
        <v>333</v>
      </c>
      <c r="C389" s="209" t="s">
        <v>956</v>
      </c>
      <c r="D389" s="211">
        <v>43521</v>
      </c>
      <c r="E389" s="209" t="s">
        <v>957</v>
      </c>
      <c r="F389" s="650"/>
      <c r="G389" s="650"/>
      <c r="H389" s="649"/>
      <c r="I389" s="649"/>
      <c r="J389" s="651"/>
      <c r="K389" s="651"/>
      <c r="L389" s="648"/>
    </row>
    <row r="390" spans="1:12" ht="24" x14ac:dyDescent="0.2">
      <c r="A390" s="652">
        <v>171</v>
      </c>
      <c r="B390" s="203" t="s">
        <v>12</v>
      </c>
      <c r="C390" s="207" t="s">
        <v>11</v>
      </c>
      <c r="D390" s="207" t="s">
        <v>280</v>
      </c>
      <c r="E390" s="207" t="s">
        <v>281</v>
      </c>
      <c r="F390" s="653" t="s">
        <v>8</v>
      </c>
      <c r="G390" s="653"/>
      <c r="H390" s="650"/>
      <c r="I390" s="650"/>
      <c r="J390" s="650"/>
      <c r="K390" s="650"/>
      <c r="L390" s="650"/>
    </row>
    <row r="391" spans="1:12" x14ac:dyDescent="0.2">
      <c r="A391" s="652"/>
      <c r="B391" s="651" t="s">
        <v>958</v>
      </c>
      <c r="C391" s="654" t="s">
        <v>959</v>
      </c>
      <c r="D391" s="655">
        <v>43403</v>
      </c>
      <c r="E391" s="651" t="s">
        <v>774</v>
      </c>
      <c r="F391" s="651" t="s">
        <v>960</v>
      </c>
      <c r="G391" s="651"/>
      <c r="H391" s="649" t="s">
        <v>286</v>
      </c>
      <c r="I391" s="649"/>
      <c r="J391" s="209" t="s">
        <v>287</v>
      </c>
      <c r="K391" s="209" t="s">
        <v>16</v>
      </c>
      <c r="L391" s="210">
        <v>294</v>
      </c>
    </row>
    <row r="392" spans="1:12" x14ac:dyDescent="0.2">
      <c r="A392" s="652"/>
      <c r="B392" s="651"/>
      <c r="C392" s="654"/>
      <c r="D392" s="655"/>
      <c r="E392" s="651"/>
      <c r="F392" s="651"/>
      <c r="G392" s="651"/>
      <c r="H392" s="649" t="s">
        <v>242</v>
      </c>
      <c r="I392" s="649"/>
      <c r="J392" s="651" t="s">
        <v>287</v>
      </c>
      <c r="K392" s="651" t="s">
        <v>16</v>
      </c>
      <c r="L392" s="648">
        <v>344.78</v>
      </c>
    </row>
    <row r="393" spans="1:12" x14ac:dyDescent="0.2">
      <c r="A393" s="652"/>
      <c r="B393" s="651"/>
      <c r="C393" s="654"/>
      <c r="D393" s="655"/>
      <c r="E393" s="651"/>
      <c r="F393" s="651"/>
      <c r="G393" s="651"/>
      <c r="H393" s="649"/>
      <c r="I393" s="649"/>
      <c r="J393" s="651"/>
      <c r="K393" s="651"/>
      <c r="L393" s="648"/>
    </row>
    <row r="394" spans="1:12" ht="24" x14ac:dyDescent="0.2">
      <c r="A394" s="652"/>
      <c r="B394" s="203" t="s">
        <v>6</v>
      </c>
      <c r="C394" s="207" t="s">
        <v>5</v>
      </c>
      <c r="D394" s="207" t="s">
        <v>288</v>
      </c>
      <c r="E394" s="207" t="s">
        <v>289</v>
      </c>
      <c r="F394" s="650"/>
      <c r="G394" s="650"/>
      <c r="H394" s="649" t="s">
        <v>290</v>
      </c>
      <c r="I394" s="649"/>
      <c r="J394" s="651" t="s">
        <v>287</v>
      </c>
      <c r="K394" s="651" t="s">
        <v>16</v>
      </c>
      <c r="L394" s="648">
        <v>166.4</v>
      </c>
    </row>
    <row r="395" spans="1:12" ht="24" x14ac:dyDescent="0.2">
      <c r="A395" s="652"/>
      <c r="B395" s="209" t="s">
        <v>460</v>
      </c>
      <c r="C395" s="209" t="s">
        <v>960</v>
      </c>
      <c r="D395" s="211">
        <v>43405</v>
      </c>
      <c r="E395" s="209" t="s">
        <v>961</v>
      </c>
      <c r="F395" s="650"/>
      <c r="G395" s="650"/>
      <c r="H395" s="649"/>
      <c r="I395" s="649"/>
      <c r="J395" s="651"/>
      <c r="K395" s="651"/>
      <c r="L395" s="648"/>
    </row>
    <row r="396" spans="1:12" ht="24" x14ac:dyDescent="0.2">
      <c r="A396" s="652">
        <v>172</v>
      </c>
      <c r="B396" s="203" t="s">
        <v>12</v>
      </c>
      <c r="C396" s="207" t="s">
        <v>11</v>
      </c>
      <c r="D396" s="207" t="s">
        <v>280</v>
      </c>
      <c r="E396" s="207" t="s">
        <v>281</v>
      </c>
      <c r="F396" s="653" t="s">
        <v>8</v>
      </c>
      <c r="G396" s="653"/>
      <c r="H396" s="650"/>
      <c r="I396" s="650"/>
      <c r="J396" s="650"/>
      <c r="K396" s="650"/>
      <c r="L396" s="650"/>
    </row>
    <row r="397" spans="1:12" x14ac:dyDescent="0.2">
      <c r="A397" s="652"/>
      <c r="B397" s="651" t="s">
        <v>958</v>
      </c>
      <c r="C397" s="654" t="s">
        <v>962</v>
      </c>
      <c r="D397" s="655">
        <v>43526</v>
      </c>
      <c r="E397" s="651" t="s">
        <v>963</v>
      </c>
      <c r="F397" s="651" t="s">
        <v>964</v>
      </c>
      <c r="G397" s="651"/>
      <c r="H397" s="649" t="s">
        <v>286</v>
      </c>
      <c r="I397" s="649"/>
      <c r="J397" s="209" t="s">
        <v>287</v>
      </c>
      <c r="K397" s="209" t="s">
        <v>16</v>
      </c>
      <c r="L397" s="210">
        <v>126.26</v>
      </c>
    </row>
    <row r="398" spans="1:12" x14ac:dyDescent="0.2">
      <c r="A398" s="652"/>
      <c r="B398" s="651"/>
      <c r="C398" s="654"/>
      <c r="D398" s="655"/>
      <c r="E398" s="651"/>
      <c r="F398" s="651"/>
      <c r="G398" s="651"/>
      <c r="H398" s="649" t="s">
        <v>242</v>
      </c>
      <c r="I398" s="649"/>
      <c r="J398" s="651" t="s">
        <v>287</v>
      </c>
      <c r="K398" s="651" t="s">
        <v>16</v>
      </c>
      <c r="L398" s="648">
        <v>205</v>
      </c>
    </row>
    <row r="399" spans="1:12" x14ac:dyDescent="0.2">
      <c r="A399" s="652"/>
      <c r="B399" s="651"/>
      <c r="C399" s="654"/>
      <c r="D399" s="655"/>
      <c r="E399" s="651"/>
      <c r="F399" s="651"/>
      <c r="G399" s="651"/>
      <c r="H399" s="649"/>
      <c r="I399" s="649"/>
      <c r="J399" s="651"/>
      <c r="K399" s="651"/>
      <c r="L399" s="648"/>
    </row>
    <row r="400" spans="1:12" ht="24" x14ac:dyDescent="0.2">
      <c r="A400" s="652"/>
      <c r="B400" s="203" t="s">
        <v>6</v>
      </c>
      <c r="C400" s="207" t="s">
        <v>5</v>
      </c>
      <c r="D400" s="207" t="s">
        <v>288</v>
      </c>
      <c r="E400" s="207" t="s">
        <v>289</v>
      </c>
      <c r="F400" s="650"/>
      <c r="G400" s="650"/>
      <c r="H400" s="649" t="s">
        <v>290</v>
      </c>
      <c r="I400" s="649"/>
      <c r="J400" s="651" t="s">
        <v>287</v>
      </c>
      <c r="K400" s="651" t="s">
        <v>16</v>
      </c>
      <c r="L400" s="648">
        <v>102.81</v>
      </c>
    </row>
    <row r="401" spans="1:12" ht="24" x14ac:dyDescent="0.2">
      <c r="A401" s="652"/>
      <c r="B401" s="209" t="s">
        <v>460</v>
      </c>
      <c r="C401" s="209" t="s">
        <v>964</v>
      </c>
      <c r="D401" s="211">
        <v>43527</v>
      </c>
      <c r="E401" s="209" t="s">
        <v>965</v>
      </c>
      <c r="F401" s="650"/>
      <c r="G401" s="650"/>
      <c r="H401" s="649"/>
      <c r="I401" s="649"/>
      <c r="J401" s="651"/>
      <c r="K401" s="651"/>
      <c r="L401" s="648"/>
    </row>
    <row r="402" spans="1:12" ht="24" x14ac:dyDescent="0.2">
      <c r="A402" s="652">
        <v>173</v>
      </c>
      <c r="B402" s="203" t="s">
        <v>12</v>
      </c>
      <c r="C402" s="207" t="s">
        <v>11</v>
      </c>
      <c r="D402" s="207" t="s">
        <v>280</v>
      </c>
      <c r="E402" s="207" t="s">
        <v>281</v>
      </c>
      <c r="F402" s="653" t="s">
        <v>8</v>
      </c>
      <c r="G402" s="653"/>
      <c r="H402" s="650"/>
      <c r="I402" s="650"/>
      <c r="J402" s="650"/>
      <c r="K402" s="650"/>
      <c r="L402" s="650"/>
    </row>
    <row r="403" spans="1:12" x14ac:dyDescent="0.2">
      <c r="A403" s="652"/>
      <c r="B403" s="651" t="s">
        <v>966</v>
      </c>
      <c r="C403" s="654" t="s">
        <v>967</v>
      </c>
      <c r="D403" s="655">
        <v>43437</v>
      </c>
      <c r="E403" s="651" t="s">
        <v>331</v>
      </c>
      <c r="F403" s="651" t="s">
        <v>968</v>
      </c>
      <c r="G403" s="651"/>
      <c r="H403" s="649" t="s">
        <v>286</v>
      </c>
      <c r="I403" s="649"/>
      <c r="J403" s="209" t="s">
        <v>287</v>
      </c>
      <c r="K403" s="209" t="s">
        <v>16</v>
      </c>
      <c r="L403" s="210">
        <v>958</v>
      </c>
    </row>
    <row r="404" spans="1:12" x14ac:dyDescent="0.2">
      <c r="A404" s="652"/>
      <c r="B404" s="651"/>
      <c r="C404" s="654"/>
      <c r="D404" s="655"/>
      <c r="E404" s="651"/>
      <c r="F404" s="651"/>
      <c r="G404" s="651"/>
      <c r="H404" s="649" t="s">
        <v>242</v>
      </c>
      <c r="I404" s="649"/>
      <c r="J404" s="209" t="s">
        <v>287</v>
      </c>
      <c r="K404" s="209" t="s">
        <v>287</v>
      </c>
      <c r="L404" s="210">
        <v>0</v>
      </c>
    </row>
    <row r="405" spans="1:12" ht="24" x14ac:dyDescent="0.2">
      <c r="A405" s="652"/>
      <c r="B405" s="203" t="s">
        <v>6</v>
      </c>
      <c r="C405" s="207" t="s">
        <v>5</v>
      </c>
      <c r="D405" s="207" t="s">
        <v>288</v>
      </c>
      <c r="E405" s="207" t="s">
        <v>289</v>
      </c>
      <c r="F405" s="650"/>
      <c r="G405" s="650"/>
      <c r="H405" s="649" t="s">
        <v>290</v>
      </c>
      <c r="I405" s="649"/>
      <c r="J405" s="651" t="s">
        <v>287</v>
      </c>
      <c r="K405" s="651" t="s">
        <v>287</v>
      </c>
      <c r="L405" s="648">
        <v>0</v>
      </c>
    </row>
    <row r="406" spans="1:12" ht="24" x14ac:dyDescent="0.2">
      <c r="A406" s="652"/>
      <c r="B406" s="209" t="s">
        <v>291</v>
      </c>
      <c r="C406" s="209" t="s">
        <v>968</v>
      </c>
      <c r="D406" s="211">
        <v>43441</v>
      </c>
      <c r="E406" s="209" t="s">
        <v>969</v>
      </c>
      <c r="F406" s="650"/>
      <c r="G406" s="650"/>
      <c r="H406" s="649"/>
      <c r="I406" s="649"/>
      <c r="J406" s="651"/>
      <c r="K406" s="651"/>
      <c r="L406" s="648"/>
    </row>
    <row r="407" spans="1:12" ht="24" x14ac:dyDescent="0.2">
      <c r="A407" s="652">
        <v>174</v>
      </c>
      <c r="B407" s="203" t="s">
        <v>12</v>
      </c>
      <c r="C407" s="207" t="s">
        <v>11</v>
      </c>
      <c r="D407" s="207" t="s">
        <v>280</v>
      </c>
      <c r="E407" s="207" t="s">
        <v>281</v>
      </c>
      <c r="F407" s="653" t="s">
        <v>8</v>
      </c>
      <c r="G407" s="653"/>
      <c r="H407" s="650"/>
      <c r="I407" s="650"/>
      <c r="J407" s="650"/>
      <c r="K407" s="650"/>
      <c r="L407" s="650"/>
    </row>
    <row r="408" spans="1:12" x14ac:dyDescent="0.2">
      <c r="A408" s="652"/>
      <c r="B408" s="651" t="s">
        <v>970</v>
      </c>
      <c r="C408" s="654" t="s">
        <v>971</v>
      </c>
      <c r="D408" s="655">
        <v>43516</v>
      </c>
      <c r="E408" s="651" t="s">
        <v>607</v>
      </c>
      <c r="F408" s="651" t="s">
        <v>700</v>
      </c>
      <c r="G408" s="651"/>
      <c r="H408" s="649" t="s">
        <v>286</v>
      </c>
      <c r="I408" s="649"/>
      <c r="J408" s="209" t="s">
        <v>287</v>
      </c>
      <c r="K408" s="209" t="s">
        <v>287</v>
      </c>
      <c r="L408" s="210">
        <v>0</v>
      </c>
    </row>
    <row r="409" spans="1:12" x14ac:dyDescent="0.2">
      <c r="A409" s="652"/>
      <c r="B409" s="651"/>
      <c r="C409" s="654"/>
      <c r="D409" s="655"/>
      <c r="E409" s="651"/>
      <c r="F409" s="651"/>
      <c r="G409" s="651"/>
      <c r="H409" s="649" t="s">
        <v>242</v>
      </c>
      <c r="I409" s="649"/>
      <c r="J409" s="209" t="s">
        <v>287</v>
      </c>
      <c r="K409" s="209" t="s">
        <v>16</v>
      </c>
      <c r="L409" s="210">
        <v>572.59</v>
      </c>
    </row>
    <row r="410" spans="1:12" ht="24" x14ac:dyDescent="0.2">
      <c r="A410" s="652"/>
      <c r="B410" s="203" t="s">
        <v>6</v>
      </c>
      <c r="C410" s="207" t="s">
        <v>5</v>
      </c>
      <c r="D410" s="207" t="s">
        <v>288</v>
      </c>
      <c r="E410" s="207" t="s">
        <v>289</v>
      </c>
      <c r="F410" s="650"/>
      <c r="G410" s="650"/>
      <c r="H410" s="649" t="s">
        <v>290</v>
      </c>
      <c r="I410" s="649"/>
      <c r="J410" s="651" t="s">
        <v>287</v>
      </c>
      <c r="K410" s="651" t="s">
        <v>287</v>
      </c>
      <c r="L410" s="648">
        <v>0</v>
      </c>
    </row>
    <row r="411" spans="1:12" ht="24" x14ac:dyDescent="0.2">
      <c r="A411" s="652"/>
      <c r="B411" s="209" t="s">
        <v>291</v>
      </c>
      <c r="C411" s="209" t="s">
        <v>700</v>
      </c>
      <c r="D411" s="211">
        <v>43521</v>
      </c>
      <c r="E411" s="209" t="s">
        <v>972</v>
      </c>
      <c r="F411" s="650"/>
      <c r="G411" s="650"/>
      <c r="H411" s="649"/>
      <c r="I411" s="649"/>
      <c r="J411" s="651"/>
      <c r="K411" s="651"/>
      <c r="L411" s="648"/>
    </row>
    <row r="412" spans="1:12" ht="24" x14ac:dyDescent="0.2">
      <c r="A412" s="652">
        <v>175</v>
      </c>
      <c r="B412" s="203" t="s">
        <v>12</v>
      </c>
      <c r="C412" s="207" t="s">
        <v>11</v>
      </c>
      <c r="D412" s="207" t="s">
        <v>280</v>
      </c>
      <c r="E412" s="207" t="s">
        <v>281</v>
      </c>
      <c r="F412" s="653" t="s">
        <v>8</v>
      </c>
      <c r="G412" s="653"/>
      <c r="H412" s="650"/>
      <c r="I412" s="650"/>
      <c r="J412" s="650"/>
      <c r="K412" s="650"/>
      <c r="L412" s="650"/>
    </row>
    <row r="413" spans="1:12" x14ac:dyDescent="0.2">
      <c r="A413" s="652"/>
      <c r="B413" s="651" t="s">
        <v>973</v>
      </c>
      <c r="C413" s="654" t="s">
        <v>974</v>
      </c>
      <c r="D413" s="655">
        <v>43374</v>
      </c>
      <c r="E413" s="651" t="s">
        <v>404</v>
      </c>
      <c r="F413" s="651" t="s">
        <v>621</v>
      </c>
      <c r="G413" s="651"/>
      <c r="H413" s="649" t="s">
        <v>286</v>
      </c>
      <c r="I413" s="649"/>
      <c r="J413" s="209" t="s">
        <v>287</v>
      </c>
      <c r="K413" s="209" t="s">
        <v>287</v>
      </c>
      <c r="L413" s="210">
        <v>0</v>
      </c>
    </row>
    <row r="414" spans="1:12" x14ac:dyDescent="0.2">
      <c r="A414" s="652"/>
      <c r="B414" s="651"/>
      <c r="C414" s="654"/>
      <c r="D414" s="655"/>
      <c r="E414" s="651"/>
      <c r="F414" s="651"/>
      <c r="G414" s="651"/>
      <c r="H414" s="649" t="s">
        <v>242</v>
      </c>
      <c r="I414" s="649"/>
      <c r="J414" s="209" t="s">
        <v>287</v>
      </c>
      <c r="K414" s="209" t="s">
        <v>287</v>
      </c>
      <c r="L414" s="210">
        <v>0</v>
      </c>
    </row>
    <row r="415" spans="1:12" ht="24" x14ac:dyDescent="0.2">
      <c r="A415" s="652"/>
      <c r="B415" s="203" t="s">
        <v>6</v>
      </c>
      <c r="C415" s="207" t="s">
        <v>5</v>
      </c>
      <c r="D415" s="207" t="s">
        <v>288</v>
      </c>
      <c r="E415" s="207" t="s">
        <v>289</v>
      </c>
      <c r="F415" s="650"/>
      <c r="G415" s="650"/>
      <c r="H415" s="649" t="s">
        <v>290</v>
      </c>
      <c r="I415" s="649"/>
      <c r="J415" s="651" t="s">
        <v>287</v>
      </c>
      <c r="K415" s="651" t="s">
        <v>16</v>
      </c>
      <c r="L415" s="648">
        <v>1485</v>
      </c>
    </row>
    <row r="416" spans="1:12" ht="24" x14ac:dyDescent="0.2">
      <c r="A416" s="652"/>
      <c r="B416" s="209" t="s">
        <v>460</v>
      </c>
      <c r="C416" s="209" t="s">
        <v>621</v>
      </c>
      <c r="D416" s="211">
        <v>43378</v>
      </c>
      <c r="E416" s="209" t="s">
        <v>975</v>
      </c>
      <c r="F416" s="650"/>
      <c r="G416" s="650"/>
      <c r="H416" s="649"/>
      <c r="I416" s="649"/>
      <c r="J416" s="651"/>
      <c r="K416" s="651"/>
      <c r="L416" s="648"/>
    </row>
    <row r="417" spans="1:12" ht="24" x14ac:dyDescent="0.2">
      <c r="A417" s="652">
        <v>176</v>
      </c>
      <c r="B417" s="203" t="s">
        <v>12</v>
      </c>
      <c r="C417" s="207" t="s">
        <v>11</v>
      </c>
      <c r="D417" s="207" t="s">
        <v>280</v>
      </c>
      <c r="E417" s="207" t="s">
        <v>281</v>
      </c>
      <c r="F417" s="653" t="s">
        <v>8</v>
      </c>
      <c r="G417" s="653"/>
      <c r="H417" s="650"/>
      <c r="I417" s="650"/>
      <c r="J417" s="650"/>
      <c r="K417" s="650"/>
      <c r="L417" s="650"/>
    </row>
    <row r="418" spans="1:12" x14ac:dyDescent="0.2">
      <c r="A418" s="652"/>
      <c r="B418" s="651" t="s">
        <v>973</v>
      </c>
      <c r="C418" s="654" t="s">
        <v>976</v>
      </c>
      <c r="D418" s="655">
        <v>43415</v>
      </c>
      <c r="E418" s="651" t="s">
        <v>428</v>
      </c>
      <c r="F418" s="651" t="s">
        <v>977</v>
      </c>
      <c r="G418" s="651"/>
      <c r="H418" s="649" t="s">
        <v>286</v>
      </c>
      <c r="I418" s="649"/>
      <c r="J418" s="209" t="s">
        <v>287</v>
      </c>
      <c r="K418" s="209" t="s">
        <v>16</v>
      </c>
      <c r="L418" s="210">
        <v>413</v>
      </c>
    </row>
    <row r="419" spans="1:12" x14ac:dyDescent="0.2">
      <c r="A419" s="652"/>
      <c r="B419" s="651"/>
      <c r="C419" s="654"/>
      <c r="D419" s="655"/>
      <c r="E419" s="651"/>
      <c r="F419" s="651"/>
      <c r="G419" s="651"/>
      <c r="H419" s="649" t="s">
        <v>242</v>
      </c>
      <c r="I419" s="649"/>
      <c r="J419" s="651" t="s">
        <v>287</v>
      </c>
      <c r="K419" s="651" t="s">
        <v>16</v>
      </c>
      <c r="L419" s="648">
        <v>78.5</v>
      </c>
    </row>
    <row r="420" spans="1:12" x14ac:dyDescent="0.2">
      <c r="A420" s="652"/>
      <c r="B420" s="651"/>
      <c r="C420" s="654"/>
      <c r="D420" s="655"/>
      <c r="E420" s="651"/>
      <c r="F420" s="651"/>
      <c r="G420" s="651"/>
      <c r="H420" s="649"/>
      <c r="I420" s="649"/>
      <c r="J420" s="651"/>
      <c r="K420" s="651"/>
      <c r="L420" s="648"/>
    </row>
    <row r="421" spans="1:12" ht="24" x14ac:dyDescent="0.2">
      <c r="A421" s="652"/>
      <c r="B421" s="203" t="s">
        <v>6</v>
      </c>
      <c r="C421" s="207" t="s">
        <v>5</v>
      </c>
      <c r="D421" s="207" t="s">
        <v>288</v>
      </c>
      <c r="E421" s="207" t="s">
        <v>289</v>
      </c>
      <c r="F421" s="650"/>
      <c r="G421" s="650"/>
      <c r="H421" s="649" t="s">
        <v>290</v>
      </c>
      <c r="I421" s="649"/>
      <c r="J421" s="651" t="s">
        <v>287</v>
      </c>
      <c r="K421" s="651" t="s">
        <v>287</v>
      </c>
      <c r="L421" s="648">
        <v>0</v>
      </c>
    </row>
    <row r="422" spans="1:12" ht="24" x14ac:dyDescent="0.2">
      <c r="A422" s="652"/>
      <c r="B422" s="209" t="s">
        <v>460</v>
      </c>
      <c r="C422" s="209" t="s">
        <v>977</v>
      </c>
      <c r="D422" s="211">
        <v>43420</v>
      </c>
      <c r="E422" s="209" t="s">
        <v>978</v>
      </c>
      <c r="F422" s="650"/>
      <c r="G422" s="650"/>
      <c r="H422" s="649"/>
      <c r="I422" s="649"/>
      <c r="J422" s="651"/>
      <c r="K422" s="651"/>
      <c r="L422" s="648"/>
    </row>
    <row r="423" spans="1:12" ht="24" x14ac:dyDescent="0.2">
      <c r="A423" s="652">
        <v>177</v>
      </c>
      <c r="B423" s="203" t="s">
        <v>12</v>
      </c>
      <c r="C423" s="207" t="s">
        <v>11</v>
      </c>
      <c r="D423" s="207" t="s">
        <v>280</v>
      </c>
      <c r="E423" s="207" t="s">
        <v>281</v>
      </c>
      <c r="F423" s="653" t="s">
        <v>8</v>
      </c>
      <c r="G423" s="653"/>
      <c r="H423" s="650"/>
      <c r="I423" s="650"/>
      <c r="J423" s="650"/>
      <c r="K423" s="650"/>
      <c r="L423" s="650"/>
    </row>
    <row r="424" spans="1:12" x14ac:dyDescent="0.2">
      <c r="A424" s="652"/>
      <c r="B424" s="651" t="s">
        <v>973</v>
      </c>
      <c r="C424" s="654" t="s">
        <v>976</v>
      </c>
      <c r="D424" s="655">
        <v>43415</v>
      </c>
      <c r="E424" s="651" t="s">
        <v>428</v>
      </c>
      <c r="F424" s="651" t="s">
        <v>979</v>
      </c>
      <c r="G424" s="651"/>
      <c r="H424" s="649" t="s">
        <v>286</v>
      </c>
      <c r="I424" s="649"/>
      <c r="J424" s="209" t="s">
        <v>287</v>
      </c>
      <c r="K424" s="209" t="s">
        <v>16</v>
      </c>
      <c r="L424" s="210">
        <v>528</v>
      </c>
    </row>
    <row r="425" spans="1:12" x14ac:dyDescent="0.2">
      <c r="A425" s="652"/>
      <c r="B425" s="651"/>
      <c r="C425" s="654"/>
      <c r="D425" s="655"/>
      <c r="E425" s="651"/>
      <c r="F425" s="651"/>
      <c r="G425" s="651"/>
      <c r="H425" s="649" t="s">
        <v>242</v>
      </c>
      <c r="I425" s="649"/>
      <c r="J425" s="651" t="s">
        <v>287</v>
      </c>
      <c r="K425" s="651" t="s">
        <v>16</v>
      </c>
      <c r="L425" s="648">
        <v>1607.5</v>
      </c>
    </row>
    <row r="426" spans="1:12" x14ac:dyDescent="0.2">
      <c r="A426" s="652"/>
      <c r="B426" s="651"/>
      <c r="C426" s="654"/>
      <c r="D426" s="655"/>
      <c r="E426" s="651"/>
      <c r="F426" s="651"/>
      <c r="G426" s="651"/>
      <c r="H426" s="649"/>
      <c r="I426" s="649"/>
      <c r="J426" s="651"/>
      <c r="K426" s="651"/>
      <c r="L426" s="648"/>
    </row>
    <row r="427" spans="1:12" ht="24" x14ac:dyDescent="0.2">
      <c r="A427" s="652"/>
      <c r="B427" s="203" t="s">
        <v>6</v>
      </c>
      <c r="C427" s="207" t="s">
        <v>5</v>
      </c>
      <c r="D427" s="207" t="s">
        <v>288</v>
      </c>
      <c r="E427" s="207" t="s">
        <v>289</v>
      </c>
      <c r="F427" s="650"/>
      <c r="G427" s="650"/>
      <c r="H427" s="649" t="s">
        <v>290</v>
      </c>
      <c r="I427" s="649"/>
      <c r="J427" s="651" t="s">
        <v>287</v>
      </c>
      <c r="K427" s="651" t="s">
        <v>287</v>
      </c>
      <c r="L427" s="648">
        <v>0</v>
      </c>
    </row>
    <row r="428" spans="1:12" ht="24" x14ac:dyDescent="0.2">
      <c r="A428" s="652"/>
      <c r="B428" s="209" t="s">
        <v>460</v>
      </c>
      <c r="C428" s="209" t="s">
        <v>979</v>
      </c>
      <c r="D428" s="211">
        <v>43420</v>
      </c>
      <c r="E428" s="209" t="s">
        <v>978</v>
      </c>
      <c r="F428" s="650"/>
      <c r="G428" s="650"/>
      <c r="H428" s="649"/>
      <c r="I428" s="649"/>
      <c r="J428" s="651"/>
      <c r="K428" s="651"/>
      <c r="L428" s="648"/>
    </row>
    <row r="429" spans="1:12" ht="24" x14ac:dyDescent="0.2">
      <c r="A429" s="652">
        <v>178</v>
      </c>
      <c r="B429" s="203" t="s">
        <v>12</v>
      </c>
      <c r="C429" s="207" t="s">
        <v>11</v>
      </c>
      <c r="D429" s="207" t="s">
        <v>280</v>
      </c>
      <c r="E429" s="207" t="s">
        <v>281</v>
      </c>
      <c r="F429" s="653" t="s">
        <v>8</v>
      </c>
      <c r="G429" s="653"/>
      <c r="H429" s="650"/>
      <c r="I429" s="650"/>
      <c r="J429" s="650"/>
      <c r="K429" s="650"/>
      <c r="L429" s="650"/>
    </row>
    <row r="430" spans="1:12" x14ac:dyDescent="0.2">
      <c r="A430" s="652"/>
      <c r="B430" s="651" t="s">
        <v>973</v>
      </c>
      <c r="C430" s="654" t="s">
        <v>980</v>
      </c>
      <c r="D430" s="655">
        <v>43470</v>
      </c>
      <c r="E430" s="651" t="s">
        <v>428</v>
      </c>
      <c r="F430" s="651" t="s">
        <v>979</v>
      </c>
      <c r="G430" s="651"/>
      <c r="H430" s="649" t="s">
        <v>286</v>
      </c>
      <c r="I430" s="649"/>
      <c r="J430" s="209" t="s">
        <v>287</v>
      </c>
      <c r="K430" s="209" t="s">
        <v>16</v>
      </c>
      <c r="L430" s="210">
        <v>767</v>
      </c>
    </row>
    <row r="431" spans="1:12" x14ac:dyDescent="0.2">
      <c r="A431" s="652"/>
      <c r="B431" s="651"/>
      <c r="C431" s="654"/>
      <c r="D431" s="655"/>
      <c r="E431" s="651"/>
      <c r="F431" s="651"/>
      <c r="G431" s="651"/>
      <c r="H431" s="649" t="s">
        <v>242</v>
      </c>
      <c r="I431" s="649"/>
      <c r="J431" s="209" t="s">
        <v>287</v>
      </c>
      <c r="K431" s="209" t="s">
        <v>16</v>
      </c>
      <c r="L431" s="210">
        <v>1128</v>
      </c>
    </row>
    <row r="432" spans="1:12" ht="24" x14ac:dyDescent="0.2">
      <c r="A432" s="652"/>
      <c r="B432" s="203" t="s">
        <v>6</v>
      </c>
      <c r="C432" s="207" t="s">
        <v>5</v>
      </c>
      <c r="D432" s="207" t="s">
        <v>288</v>
      </c>
      <c r="E432" s="207" t="s">
        <v>289</v>
      </c>
      <c r="F432" s="650"/>
      <c r="G432" s="650"/>
      <c r="H432" s="649" t="s">
        <v>290</v>
      </c>
      <c r="I432" s="649"/>
      <c r="J432" s="651" t="s">
        <v>287</v>
      </c>
      <c r="K432" s="651" t="s">
        <v>287</v>
      </c>
      <c r="L432" s="648">
        <v>0</v>
      </c>
    </row>
    <row r="433" spans="1:12" ht="24" x14ac:dyDescent="0.2">
      <c r="A433" s="652"/>
      <c r="B433" s="209" t="s">
        <v>460</v>
      </c>
      <c r="C433" s="209" t="s">
        <v>979</v>
      </c>
      <c r="D433" s="211">
        <v>43474</v>
      </c>
      <c r="E433" s="209" t="s">
        <v>981</v>
      </c>
      <c r="F433" s="650"/>
      <c r="G433" s="650"/>
      <c r="H433" s="649"/>
      <c r="I433" s="649"/>
      <c r="J433" s="651"/>
      <c r="K433" s="651"/>
      <c r="L433" s="648"/>
    </row>
    <row r="434" spans="1:12" ht="24" x14ac:dyDescent="0.2">
      <c r="A434" s="652">
        <v>179</v>
      </c>
      <c r="B434" s="203" t="s">
        <v>12</v>
      </c>
      <c r="C434" s="207" t="s">
        <v>11</v>
      </c>
      <c r="D434" s="207" t="s">
        <v>280</v>
      </c>
      <c r="E434" s="207" t="s">
        <v>281</v>
      </c>
      <c r="F434" s="653" t="s">
        <v>8</v>
      </c>
      <c r="G434" s="653"/>
      <c r="H434" s="650"/>
      <c r="I434" s="650"/>
      <c r="J434" s="650"/>
      <c r="K434" s="650"/>
      <c r="L434" s="650"/>
    </row>
    <row r="435" spans="1:12" x14ac:dyDescent="0.2">
      <c r="A435" s="652"/>
      <c r="B435" s="651" t="s">
        <v>973</v>
      </c>
      <c r="C435" s="654" t="s">
        <v>982</v>
      </c>
      <c r="D435" s="655">
        <v>43534</v>
      </c>
      <c r="E435" s="651" t="s">
        <v>803</v>
      </c>
      <c r="F435" s="651" t="s">
        <v>983</v>
      </c>
      <c r="G435" s="651"/>
      <c r="H435" s="649" t="s">
        <v>286</v>
      </c>
      <c r="I435" s="649"/>
      <c r="J435" s="209" t="s">
        <v>287</v>
      </c>
      <c r="K435" s="209" t="s">
        <v>16</v>
      </c>
      <c r="L435" s="210">
        <v>379</v>
      </c>
    </row>
    <row r="436" spans="1:12" x14ac:dyDescent="0.2">
      <c r="A436" s="652"/>
      <c r="B436" s="651"/>
      <c r="C436" s="654"/>
      <c r="D436" s="655"/>
      <c r="E436" s="651"/>
      <c r="F436" s="651"/>
      <c r="G436" s="651"/>
      <c r="H436" s="649" t="s">
        <v>242</v>
      </c>
      <c r="I436" s="649"/>
      <c r="J436" s="209" t="s">
        <v>287</v>
      </c>
      <c r="K436" s="209" t="s">
        <v>16</v>
      </c>
      <c r="L436" s="210">
        <v>2346.4699999999998</v>
      </c>
    </row>
    <row r="437" spans="1:12" ht="24" x14ac:dyDescent="0.2">
      <c r="A437" s="652"/>
      <c r="B437" s="203" t="s">
        <v>6</v>
      </c>
      <c r="C437" s="207" t="s">
        <v>5</v>
      </c>
      <c r="D437" s="207" t="s">
        <v>288</v>
      </c>
      <c r="E437" s="207" t="s">
        <v>289</v>
      </c>
      <c r="F437" s="650"/>
      <c r="G437" s="650"/>
      <c r="H437" s="649" t="s">
        <v>290</v>
      </c>
      <c r="I437" s="649"/>
      <c r="J437" s="651" t="s">
        <v>287</v>
      </c>
      <c r="K437" s="651" t="s">
        <v>287</v>
      </c>
      <c r="L437" s="648">
        <v>0</v>
      </c>
    </row>
    <row r="438" spans="1:12" ht="24" x14ac:dyDescent="0.2">
      <c r="A438" s="652"/>
      <c r="B438" s="209" t="s">
        <v>460</v>
      </c>
      <c r="C438" s="209" t="s">
        <v>983</v>
      </c>
      <c r="D438" s="211">
        <v>43537</v>
      </c>
      <c r="E438" s="209" t="s">
        <v>984</v>
      </c>
      <c r="F438" s="650"/>
      <c r="G438" s="650"/>
      <c r="H438" s="649"/>
      <c r="I438" s="649"/>
      <c r="J438" s="651"/>
      <c r="K438" s="651"/>
      <c r="L438" s="648"/>
    </row>
    <row r="439" spans="1:12" ht="24" x14ac:dyDescent="0.2">
      <c r="A439" s="652">
        <v>180</v>
      </c>
      <c r="B439" s="203" t="s">
        <v>12</v>
      </c>
      <c r="C439" s="207" t="s">
        <v>11</v>
      </c>
      <c r="D439" s="207" t="s">
        <v>280</v>
      </c>
      <c r="E439" s="207" t="s">
        <v>281</v>
      </c>
      <c r="F439" s="653" t="s">
        <v>8</v>
      </c>
      <c r="G439" s="653"/>
      <c r="H439" s="650"/>
      <c r="I439" s="650"/>
      <c r="J439" s="650"/>
      <c r="K439" s="650"/>
      <c r="L439" s="650"/>
    </row>
    <row r="440" spans="1:12" x14ac:dyDescent="0.2">
      <c r="A440" s="652"/>
      <c r="B440" s="651" t="s">
        <v>973</v>
      </c>
      <c r="C440" s="654" t="s">
        <v>985</v>
      </c>
      <c r="D440" s="655">
        <v>43543</v>
      </c>
      <c r="E440" s="651" t="s">
        <v>986</v>
      </c>
      <c r="F440" s="651" t="s">
        <v>987</v>
      </c>
      <c r="G440" s="651"/>
      <c r="H440" s="649" t="s">
        <v>286</v>
      </c>
      <c r="I440" s="649"/>
      <c r="J440" s="209" t="s">
        <v>287</v>
      </c>
      <c r="K440" s="209" t="s">
        <v>287</v>
      </c>
      <c r="L440" s="210">
        <v>0</v>
      </c>
    </row>
    <row r="441" spans="1:12" x14ac:dyDescent="0.2">
      <c r="A441" s="652"/>
      <c r="B441" s="651"/>
      <c r="C441" s="654"/>
      <c r="D441" s="655"/>
      <c r="E441" s="651"/>
      <c r="F441" s="651"/>
      <c r="G441" s="651"/>
      <c r="H441" s="649" t="s">
        <v>242</v>
      </c>
      <c r="I441" s="649"/>
      <c r="J441" s="651" t="s">
        <v>287</v>
      </c>
      <c r="K441" s="651" t="s">
        <v>16</v>
      </c>
      <c r="L441" s="648">
        <v>170.33</v>
      </c>
    </row>
    <row r="442" spans="1:12" x14ac:dyDescent="0.2">
      <c r="A442" s="652"/>
      <c r="B442" s="651"/>
      <c r="C442" s="654"/>
      <c r="D442" s="655"/>
      <c r="E442" s="651"/>
      <c r="F442" s="651"/>
      <c r="G442" s="651"/>
      <c r="H442" s="649"/>
      <c r="I442" s="649"/>
      <c r="J442" s="651"/>
      <c r="K442" s="651"/>
      <c r="L442" s="648"/>
    </row>
    <row r="443" spans="1:12" ht="24" x14ac:dyDescent="0.2">
      <c r="A443" s="652"/>
      <c r="B443" s="203" t="s">
        <v>6</v>
      </c>
      <c r="C443" s="207" t="s">
        <v>5</v>
      </c>
      <c r="D443" s="207" t="s">
        <v>288</v>
      </c>
      <c r="E443" s="207" t="s">
        <v>289</v>
      </c>
      <c r="F443" s="650"/>
      <c r="G443" s="650"/>
      <c r="H443" s="649" t="s">
        <v>290</v>
      </c>
      <c r="I443" s="649"/>
      <c r="J443" s="651" t="s">
        <v>287</v>
      </c>
      <c r="K443" s="651" t="s">
        <v>16</v>
      </c>
      <c r="L443" s="648">
        <v>630.36</v>
      </c>
    </row>
    <row r="444" spans="1:12" ht="24" x14ac:dyDescent="0.2">
      <c r="A444" s="652"/>
      <c r="B444" s="209" t="s">
        <v>460</v>
      </c>
      <c r="C444" s="209" t="s">
        <v>987</v>
      </c>
      <c r="D444" s="211">
        <v>43551</v>
      </c>
      <c r="E444" s="209" t="s">
        <v>988</v>
      </c>
      <c r="F444" s="650"/>
      <c r="G444" s="650"/>
      <c r="H444" s="649"/>
      <c r="I444" s="649"/>
      <c r="J444" s="651"/>
      <c r="K444" s="651"/>
      <c r="L444" s="648"/>
    </row>
    <row r="445" spans="1:12" ht="24" x14ac:dyDescent="0.2">
      <c r="A445" s="652">
        <v>181</v>
      </c>
      <c r="B445" s="203" t="s">
        <v>12</v>
      </c>
      <c r="C445" s="207" t="s">
        <v>11</v>
      </c>
      <c r="D445" s="207" t="s">
        <v>280</v>
      </c>
      <c r="E445" s="207" t="s">
        <v>281</v>
      </c>
      <c r="F445" s="653" t="s">
        <v>8</v>
      </c>
      <c r="G445" s="653"/>
      <c r="H445" s="650"/>
      <c r="I445" s="650"/>
      <c r="J445" s="650"/>
      <c r="K445" s="650"/>
      <c r="L445" s="650"/>
    </row>
    <row r="446" spans="1:12" x14ac:dyDescent="0.2">
      <c r="A446" s="652"/>
      <c r="B446" s="651" t="s">
        <v>973</v>
      </c>
      <c r="C446" s="654" t="s">
        <v>985</v>
      </c>
      <c r="D446" s="655">
        <v>43543</v>
      </c>
      <c r="E446" s="651" t="s">
        <v>986</v>
      </c>
      <c r="F446" s="651" t="s">
        <v>979</v>
      </c>
      <c r="G446" s="651"/>
      <c r="H446" s="649" t="s">
        <v>286</v>
      </c>
      <c r="I446" s="649"/>
      <c r="J446" s="209" t="s">
        <v>287</v>
      </c>
      <c r="K446" s="209" t="s">
        <v>16</v>
      </c>
      <c r="L446" s="210">
        <v>773</v>
      </c>
    </row>
    <row r="447" spans="1:12" x14ac:dyDescent="0.2">
      <c r="A447" s="652"/>
      <c r="B447" s="651"/>
      <c r="C447" s="654"/>
      <c r="D447" s="655"/>
      <c r="E447" s="651"/>
      <c r="F447" s="651"/>
      <c r="G447" s="651"/>
      <c r="H447" s="649" t="s">
        <v>242</v>
      </c>
      <c r="I447" s="649"/>
      <c r="J447" s="651" t="s">
        <v>287</v>
      </c>
      <c r="K447" s="651" t="s">
        <v>16</v>
      </c>
      <c r="L447" s="648">
        <v>1176.75</v>
      </c>
    </row>
    <row r="448" spans="1:12" x14ac:dyDescent="0.2">
      <c r="A448" s="652"/>
      <c r="B448" s="651"/>
      <c r="C448" s="654"/>
      <c r="D448" s="655"/>
      <c r="E448" s="651"/>
      <c r="F448" s="651"/>
      <c r="G448" s="651"/>
      <c r="H448" s="649"/>
      <c r="I448" s="649"/>
      <c r="J448" s="651"/>
      <c r="K448" s="651"/>
      <c r="L448" s="648"/>
    </row>
    <row r="449" spans="1:12" ht="24" x14ac:dyDescent="0.2">
      <c r="A449" s="652"/>
      <c r="B449" s="203" t="s">
        <v>6</v>
      </c>
      <c r="C449" s="207" t="s">
        <v>5</v>
      </c>
      <c r="D449" s="207" t="s">
        <v>288</v>
      </c>
      <c r="E449" s="207" t="s">
        <v>289</v>
      </c>
      <c r="F449" s="650"/>
      <c r="G449" s="650"/>
      <c r="H449" s="649" t="s">
        <v>290</v>
      </c>
      <c r="I449" s="649"/>
      <c r="J449" s="651" t="s">
        <v>287</v>
      </c>
      <c r="K449" s="651" t="s">
        <v>287</v>
      </c>
      <c r="L449" s="648">
        <v>0</v>
      </c>
    </row>
    <row r="450" spans="1:12" ht="24" x14ac:dyDescent="0.2">
      <c r="A450" s="652"/>
      <c r="B450" s="209" t="s">
        <v>460</v>
      </c>
      <c r="C450" s="209" t="s">
        <v>979</v>
      </c>
      <c r="D450" s="211">
        <v>43551</v>
      </c>
      <c r="E450" s="209" t="s">
        <v>988</v>
      </c>
      <c r="F450" s="650"/>
      <c r="G450" s="650"/>
      <c r="H450" s="649"/>
      <c r="I450" s="649"/>
      <c r="J450" s="651"/>
      <c r="K450" s="651"/>
      <c r="L450" s="648"/>
    </row>
    <row r="451" spans="1:12" ht="24" x14ac:dyDescent="0.2">
      <c r="A451" s="652">
        <v>182</v>
      </c>
      <c r="B451" s="203" t="s">
        <v>12</v>
      </c>
      <c r="C451" s="207" t="s">
        <v>11</v>
      </c>
      <c r="D451" s="207" t="s">
        <v>280</v>
      </c>
      <c r="E451" s="207" t="s">
        <v>281</v>
      </c>
      <c r="F451" s="653" t="s">
        <v>8</v>
      </c>
      <c r="G451" s="653"/>
      <c r="H451" s="650"/>
      <c r="I451" s="650"/>
      <c r="J451" s="650"/>
      <c r="K451" s="650"/>
      <c r="L451" s="650"/>
    </row>
    <row r="452" spans="1:12" x14ac:dyDescent="0.2">
      <c r="A452" s="652"/>
      <c r="B452" s="651" t="s">
        <v>989</v>
      </c>
      <c r="C452" s="654" t="s">
        <v>990</v>
      </c>
      <c r="D452" s="655">
        <v>43398</v>
      </c>
      <c r="E452" s="651" t="s">
        <v>991</v>
      </c>
      <c r="F452" s="651" t="s">
        <v>992</v>
      </c>
      <c r="G452" s="651"/>
      <c r="H452" s="649" t="s">
        <v>286</v>
      </c>
      <c r="I452" s="649"/>
      <c r="J452" s="209" t="s">
        <v>287</v>
      </c>
      <c r="K452" s="209" t="s">
        <v>16</v>
      </c>
      <c r="L452" s="210">
        <v>197.33</v>
      </c>
    </row>
    <row r="453" spans="1:12" x14ac:dyDescent="0.2">
      <c r="A453" s="652"/>
      <c r="B453" s="651"/>
      <c r="C453" s="654"/>
      <c r="D453" s="655"/>
      <c r="E453" s="651"/>
      <c r="F453" s="651"/>
      <c r="G453" s="651"/>
      <c r="H453" s="649" t="s">
        <v>242</v>
      </c>
      <c r="I453" s="649"/>
      <c r="J453" s="651" t="s">
        <v>16</v>
      </c>
      <c r="K453" s="651" t="s">
        <v>16</v>
      </c>
      <c r="L453" s="648">
        <v>309.35000000000002</v>
      </c>
    </row>
    <row r="454" spans="1:12" x14ac:dyDescent="0.2">
      <c r="A454" s="652"/>
      <c r="B454" s="651"/>
      <c r="C454" s="654"/>
      <c r="D454" s="655"/>
      <c r="E454" s="651"/>
      <c r="F454" s="651"/>
      <c r="G454" s="651"/>
      <c r="H454" s="649"/>
      <c r="I454" s="649"/>
      <c r="J454" s="651"/>
      <c r="K454" s="651"/>
      <c r="L454" s="648"/>
    </row>
    <row r="455" spans="1:12" ht="24" x14ac:dyDescent="0.2">
      <c r="A455" s="652"/>
      <c r="B455" s="203" t="s">
        <v>6</v>
      </c>
      <c r="C455" s="207" t="s">
        <v>5</v>
      </c>
      <c r="D455" s="207" t="s">
        <v>288</v>
      </c>
      <c r="E455" s="207" t="s">
        <v>289</v>
      </c>
      <c r="F455" s="650"/>
      <c r="G455" s="650"/>
      <c r="H455" s="649" t="s">
        <v>290</v>
      </c>
      <c r="I455" s="649"/>
      <c r="J455" s="651" t="s">
        <v>287</v>
      </c>
      <c r="K455" s="651" t="s">
        <v>287</v>
      </c>
      <c r="L455" s="648">
        <v>0</v>
      </c>
    </row>
    <row r="456" spans="1:12" ht="24" x14ac:dyDescent="0.2">
      <c r="A456" s="652"/>
      <c r="B456" s="209" t="s">
        <v>291</v>
      </c>
      <c r="C456" s="209" t="s">
        <v>992</v>
      </c>
      <c r="D456" s="211">
        <v>43399</v>
      </c>
      <c r="E456" s="209" t="s">
        <v>577</v>
      </c>
      <c r="F456" s="650"/>
      <c r="G456" s="650"/>
      <c r="H456" s="649"/>
      <c r="I456" s="649"/>
      <c r="J456" s="651"/>
      <c r="K456" s="651"/>
      <c r="L456" s="648"/>
    </row>
    <row r="457" spans="1:12" ht="24" x14ac:dyDescent="0.2">
      <c r="A457" s="652">
        <v>183</v>
      </c>
      <c r="B457" s="203" t="s">
        <v>12</v>
      </c>
      <c r="C457" s="207" t="s">
        <v>11</v>
      </c>
      <c r="D457" s="207" t="s">
        <v>280</v>
      </c>
      <c r="E457" s="207" t="s">
        <v>281</v>
      </c>
      <c r="F457" s="653" t="s">
        <v>8</v>
      </c>
      <c r="G457" s="653"/>
      <c r="H457" s="650"/>
      <c r="I457" s="650"/>
      <c r="J457" s="650"/>
      <c r="K457" s="650"/>
      <c r="L457" s="650"/>
    </row>
    <row r="458" spans="1:12" x14ac:dyDescent="0.2">
      <c r="A458" s="652"/>
      <c r="B458" s="651" t="s">
        <v>993</v>
      </c>
      <c r="C458" s="651" t="s">
        <v>994</v>
      </c>
      <c r="D458" s="655">
        <v>43441</v>
      </c>
      <c r="E458" s="651" t="s">
        <v>839</v>
      </c>
      <c r="F458" s="651" t="s">
        <v>995</v>
      </c>
      <c r="G458" s="651"/>
      <c r="H458" s="649" t="s">
        <v>286</v>
      </c>
      <c r="I458" s="649"/>
      <c r="J458" s="209" t="s">
        <v>287</v>
      </c>
      <c r="K458" s="209" t="s">
        <v>16</v>
      </c>
      <c r="L458" s="210">
        <v>1176</v>
      </c>
    </row>
    <row r="459" spans="1:12" x14ac:dyDescent="0.2">
      <c r="A459" s="652"/>
      <c r="B459" s="651"/>
      <c r="C459" s="651"/>
      <c r="D459" s="655"/>
      <c r="E459" s="651"/>
      <c r="F459" s="651"/>
      <c r="G459" s="651"/>
      <c r="H459" s="649" t="s">
        <v>242</v>
      </c>
      <c r="I459" s="649"/>
      <c r="J459" s="209" t="s">
        <v>287</v>
      </c>
      <c r="K459" s="209" t="s">
        <v>16</v>
      </c>
      <c r="L459" s="210">
        <v>1000</v>
      </c>
    </row>
    <row r="460" spans="1:12" ht="24" x14ac:dyDescent="0.2">
      <c r="A460" s="652"/>
      <c r="B460" s="203" t="s">
        <v>6</v>
      </c>
      <c r="C460" s="207" t="s">
        <v>5</v>
      </c>
      <c r="D460" s="207" t="s">
        <v>288</v>
      </c>
      <c r="E460" s="207" t="s">
        <v>289</v>
      </c>
      <c r="F460" s="650"/>
      <c r="G460" s="650"/>
      <c r="H460" s="649" t="s">
        <v>290</v>
      </c>
      <c r="I460" s="649"/>
      <c r="J460" s="651" t="s">
        <v>287</v>
      </c>
      <c r="K460" s="651" t="s">
        <v>287</v>
      </c>
      <c r="L460" s="648">
        <v>0</v>
      </c>
    </row>
    <row r="461" spans="1:12" ht="24" x14ac:dyDescent="0.2">
      <c r="A461" s="652"/>
      <c r="B461" s="209" t="s">
        <v>333</v>
      </c>
      <c r="C461" s="209" t="s">
        <v>995</v>
      </c>
      <c r="D461" s="211">
        <v>43450</v>
      </c>
      <c r="E461" s="209" t="s">
        <v>996</v>
      </c>
      <c r="F461" s="650"/>
      <c r="G461" s="650"/>
      <c r="H461" s="649"/>
      <c r="I461" s="649"/>
      <c r="J461" s="651"/>
      <c r="K461" s="651"/>
      <c r="L461" s="648"/>
    </row>
    <row r="462" spans="1:12" ht="24" x14ac:dyDescent="0.2">
      <c r="A462" s="652">
        <v>184</v>
      </c>
      <c r="B462" s="203" t="s">
        <v>12</v>
      </c>
      <c r="C462" s="207" t="s">
        <v>11</v>
      </c>
      <c r="D462" s="207" t="s">
        <v>280</v>
      </c>
      <c r="E462" s="207" t="s">
        <v>281</v>
      </c>
      <c r="F462" s="653" t="s">
        <v>8</v>
      </c>
      <c r="G462" s="653"/>
      <c r="H462" s="650"/>
      <c r="I462" s="650"/>
      <c r="J462" s="650"/>
      <c r="K462" s="650"/>
      <c r="L462" s="650"/>
    </row>
    <row r="463" spans="1:12" x14ac:dyDescent="0.2">
      <c r="A463" s="652"/>
      <c r="B463" s="651" t="s">
        <v>997</v>
      </c>
      <c r="C463" s="654" t="s">
        <v>998</v>
      </c>
      <c r="D463" s="655">
        <v>43381</v>
      </c>
      <c r="E463" s="651" t="s">
        <v>999</v>
      </c>
      <c r="F463" s="651" t="s">
        <v>365</v>
      </c>
      <c r="G463" s="651"/>
      <c r="H463" s="649" t="s">
        <v>286</v>
      </c>
      <c r="I463" s="649"/>
      <c r="J463" s="209" t="s">
        <v>287</v>
      </c>
      <c r="K463" s="209" t="s">
        <v>16</v>
      </c>
      <c r="L463" s="210">
        <v>225.29</v>
      </c>
    </row>
    <row r="464" spans="1:12" x14ac:dyDescent="0.2">
      <c r="A464" s="652"/>
      <c r="B464" s="651"/>
      <c r="C464" s="654"/>
      <c r="D464" s="655"/>
      <c r="E464" s="651"/>
      <c r="F464" s="651"/>
      <c r="G464" s="651"/>
      <c r="H464" s="649" t="s">
        <v>242</v>
      </c>
      <c r="I464" s="649"/>
      <c r="J464" s="209" t="s">
        <v>287</v>
      </c>
      <c r="K464" s="209" t="s">
        <v>16</v>
      </c>
      <c r="L464" s="210">
        <v>454.13</v>
      </c>
    </row>
    <row r="465" spans="1:12" ht="24" x14ac:dyDescent="0.2">
      <c r="A465" s="652"/>
      <c r="B465" s="203" t="s">
        <v>6</v>
      </c>
      <c r="C465" s="207" t="s">
        <v>5</v>
      </c>
      <c r="D465" s="207" t="s">
        <v>288</v>
      </c>
      <c r="E465" s="207" t="s">
        <v>289</v>
      </c>
      <c r="F465" s="650"/>
      <c r="G465" s="650"/>
      <c r="H465" s="649" t="s">
        <v>290</v>
      </c>
      <c r="I465" s="649"/>
      <c r="J465" s="651" t="s">
        <v>287</v>
      </c>
      <c r="K465" s="651" t="s">
        <v>287</v>
      </c>
      <c r="L465" s="648">
        <v>0</v>
      </c>
    </row>
    <row r="466" spans="1:12" ht="24" x14ac:dyDescent="0.2">
      <c r="A466" s="652"/>
      <c r="B466" s="209" t="s">
        <v>1000</v>
      </c>
      <c r="C466" s="209" t="s">
        <v>365</v>
      </c>
      <c r="D466" s="211">
        <v>43382</v>
      </c>
      <c r="E466" s="209" t="s">
        <v>1001</v>
      </c>
      <c r="F466" s="650"/>
      <c r="G466" s="650"/>
      <c r="H466" s="649"/>
      <c r="I466" s="649"/>
      <c r="J466" s="651"/>
      <c r="K466" s="651"/>
      <c r="L466" s="648"/>
    </row>
    <row r="467" spans="1:12" ht="24" x14ac:dyDescent="0.2">
      <c r="A467" s="652">
        <v>185</v>
      </c>
      <c r="B467" s="203" t="s">
        <v>12</v>
      </c>
      <c r="C467" s="207" t="s">
        <v>11</v>
      </c>
      <c r="D467" s="207" t="s">
        <v>280</v>
      </c>
      <c r="E467" s="207" t="s">
        <v>281</v>
      </c>
      <c r="F467" s="653" t="s">
        <v>8</v>
      </c>
      <c r="G467" s="653"/>
      <c r="H467" s="650"/>
      <c r="I467" s="650"/>
      <c r="J467" s="650"/>
      <c r="K467" s="650"/>
      <c r="L467" s="650"/>
    </row>
    <row r="468" spans="1:12" x14ac:dyDescent="0.2">
      <c r="A468" s="652"/>
      <c r="B468" s="651" t="s">
        <v>997</v>
      </c>
      <c r="C468" s="654" t="s">
        <v>1002</v>
      </c>
      <c r="D468" s="655">
        <v>43416</v>
      </c>
      <c r="E468" s="651" t="s">
        <v>1003</v>
      </c>
      <c r="F468" s="651" t="s">
        <v>1004</v>
      </c>
      <c r="G468" s="651"/>
      <c r="H468" s="649" t="s">
        <v>286</v>
      </c>
      <c r="I468" s="649"/>
      <c r="J468" s="209" t="s">
        <v>287</v>
      </c>
      <c r="K468" s="209" t="s">
        <v>16</v>
      </c>
      <c r="L468" s="210">
        <v>740.92</v>
      </c>
    </row>
    <row r="469" spans="1:12" x14ac:dyDescent="0.2">
      <c r="A469" s="652"/>
      <c r="B469" s="651"/>
      <c r="C469" s="654"/>
      <c r="D469" s="655"/>
      <c r="E469" s="651"/>
      <c r="F469" s="651"/>
      <c r="G469" s="651"/>
      <c r="H469" s="649" t="s">
        <v>242</v>
      </c>
      <c r="I469" s="649"/>
      <c r="J469" s="651" t="s">
        <v>287</v>
      </c>
      <c r="K469" s="651" t="s">
        <v>16</v>
      </c>
      <c r="L469" s="648">
        <v>7049.69</v>
      </c>
    </row>
    <row r="470" spans="1:12" x14ac:dyDescent="0.2">
      <c r="A470" s="652"/>
      <c r="B470" s="651"/>
      <c r="C470" s="654"/>
      <c r="D470" s="655"/>
      <c r="E470" s="651"/>
      <c r="F470" s="651"/>
      <c r="G470" s="651"/>
      <c r="H470" s="649"/>
      <c r="I470" s="649"/>
      <c r="J470" s="651"/>
      <c r="K470" s="651"/>
      <c r="L470" s="648"/>
    </row>
    <row r="471" spans="1:12" ht="24" x14ac:dyDescent="0.2">
      <c r="A471" s="652"/>
      <c r="B471" s="203" t="s">
        <v>6</v>
      </c>
      <c r="C471" s="207" t="s">
        <v>5</v>
      </c>
      <c r="D471" s="207" t="s">
        <v>288</v>
      </c>
      <c r="E471" s="207" t="s">
        <v>289</v>
      </c>
      <c r="F471" s="650"/>
      <c r="G471" s="650"/>
      <c r="H471" s="649" t="s">
        <v>290</v>
      </c>
      <c r="I471" s="649"/>
      <c r="J471" s="651" t="s">
        <v>287</v>
      </c>
      <c r="K471" s="651" t="s">
        <v>16</v>
      </c>
      <c r="L471" s="648">
        <v>15.02</v>
      </c>
    </row>
    <row r="472" spans="1:12" ht="24" x14ac:dyDescent="0.2">
      <c r="A472" s="652"/>
      <c r="B472" s="209" t="s">
        <v>1000</v>
      </c>
      <c r="C472" s="209" t="s">
        <v>1004</v>
      </c>
      <c r="D472" s="211">
        <v>43421</v>
      </c>
      <c r="E472" s="209" t="s">
        <v>1005</v>
      </c>
      <c r="F472" s="650"/>
      <c r="G472" s="650"/>
      <c r="H472" s="649"/>
      <c r="I472" s="649"/>
      <c r="J472" s="651"/>
      <c r="K472" s="651"/>
      <c r="L472" s="648"/>
    </row>
    <row r="473" spans="1:12" ht="24" x14ac:dyDescent="0.2">
      <c r="A473" s="652">
        <v>186</v>
      </c>
      <c r="B473" s="203" t="s">
        <v>12</v>
      </c>
      <c r="C473" s="207" t="s">
        <v>11</v>
      </c>
      <c r="D473" s="207" t="s">
        <v>280</v>
      </c>
      <c r="E473" s="207" t="s">
        <v>281</v>
      </c>
      <c r="F473" s="653" t="s">
        <v>8</v>
      </c>
      <c r="G473" s="653"/>
      <c r="H473" s="650"/>
      <c r="I473" s="650"/>
      <c r="J473" s="650"/>
      <c r="K473" s="650"/>
      <c r="L473" s="650"/>
    </row>
    <row r="474" spans="1:12" x14ac:dyDescent="0.2">
      <c r="A474" s="652"/>
      <c r="B474" s="651" t="s">
        <v>997</v>
      </c>
      <c r="C474" s="654" t="s">
        <v>1006</v>
      </c>
      <c r="D474" s="655">
        <v>43441</v>
      </c>
      <c r="E474" s="651" t="s">
        <v>497</v>
      </c>
      <c r="F474" s="651" t="s">
        <v>498</v>
      </c>
      <c r="G474" s="651"/>
      <c r="H474" s="649" t="s">
        <v>286</v>
      </c>
      <c r="I474" s="649"/>
      <c r="J474" s="209" t="s">
        <v>287</v>
      </c>
      <c r="K474" s="209" t="s">
        <v>16</v>
      </c>
      <c r="L474" s="210">
        <v>1975.68</v>
      </c>
    </row>
    <row r="475" spans="1:12" x14ac:dyDescent="0.2">
      <c r="A475" s="652"/>
      <c r="B475" s="651"/>
      <c r="C475" s="654"/>
      <c r="D475" s="655"/>
      <c r="E475" s="651"/>
      <c r="F475" s="651"/>
      <c r="G475" s="651"/>
      <c r="H475" s="649" t="s">
        <v>242</v>
      </c>
      <c r="I475" s="649"/>
      <c r="J475" s="209" t="s">
        <v>287</v>
      </c>
      <c r="K475" s="209" t="s">
        <v>287</v>
      </c>
      <c r="L475" s="210">
        <v>0</v>
      </c>
    </row>
    <row r="476" spans="1:12" ht="24" x14ac:dyDescent="0.2">
      <c r="A476" s="652"/>
      <c r="B476" s="203" t="s">
        <v>6</v>
      </c>
      <c r="C476" s="207" t="s">
        <v>5</v>
      </c>
      <c r="D476" s="207" t="s">
        <v>288</v>
      </c>
      <c r="E476" s="207" t="s">
        <v>289</v>
      </c>
      <c r="F476" s="650"/>
      <c r="G476" s="650"/>
      <c r="H476" s="649" t="s">
        <v>290</v>
      </c>
      <c r="I476" s="649"/>
      <c r="J476" s="651" t="s">
        <v>287</v>
      </c>
      <c r="K476" s="651" t="s">
        <v>287</v>
      </c>
      <c r="L476" s="648">
        <v>0</v>
      </c>
    </row>
    <row r="477" spans="1:12" ht="24" x14ac:dyDescent="0.2">
      <c r="A477" s="652"/>
      <c r="B477" s="209" t="s">
        <v>1000</v>
      </c>
      <c r="C477" s="209" t="s">
        <v>498</v>
      </c>
      <c r="D477" s="211">
        <v>43447</v>
      </c>
      <c r="E477" s="209" t="s">
        <v>499</v>
      </c>
      <c r="F477" s="650"/>
      <c r="G477" s="650"/>
      <c r="H477" s="649"/>
      <c r="I477" s="649"/>
      <c r="J477" s="651"/>
      <c r="K477" s="651"/>
      <c r="L477" s="648"/>
    </row>
    <row r="478" spans="1:12" ht="24" x14ac:dyDescent="0.2">
      <c r="A478" s="652">
        <v>187</v>
      </c>
      <c r="B478" s="203" t="s">
        <v>12</v>
      </c>
      <c r="C478" s="207" t="s">
        <v>11</v>
      </c>
      <c r="D478" s="207" t="s">
        <v>280</v>
      </c>
      <c r="E478" s="207" t="s">
        <v>281</v>
      </c>
      <c r="F478" s="653" t="s">
        <v>8</v>
      </c>
      <c r="G478" s="653"/>
      <c r="H478" s="650"/>
      <c r="I478" s="650"/>
      <c r="J478" s="650"/>
      <c r="K478" s="650"/>
      <c r="L478" s="650"/>
    </row>
    <row r="479" spans="1:12" x14ac:dyDescent="0.2">
      <c r="A479" s="652"/>
      <c r="B479" s="651" t="s">
        <v>997</v>
      </c>
      <c r="C479" s="654" t="s">
        <v>1007</v>
      </c>
      <c r="D479" s="655">
        <v>43516</v>
      </c>
      <c r="E479" s="651" t="s">
        <v>284</v>
      </c>
      <c r="F479" s="651" t="s">
        <v>1008</v>
      </c>
      <c r="G479" s="651"/>
      <c r="H479" s="649" t="s">
        <v>286</v>
      </c>
      <c r="I479" s="649"/>
      <c r="J479" s="209" t="s">
        <v>287</v>
      </c>
      <c r="K479" s="209" t="s">
        <v>16</v>
      </c>
      <c r="L479" s="210">
        <v>357.27</v>
      </c>
    </row>
    <row r="480" spans="1:12" x14ac:dyDescent="0.2">
      <c r="A480" s="652"/>
      <c r="B480" s="651"/>
      <c r="C480" s="654"/>
      <c r="D480" s="655"/>
      <c r="E480" s="651"/>
      <c r="F480" s="651"/>
      <c r="G480" s="651"/>
      <c r="H480" s="649" t="s">
        <v>242</v>
      </c>
      <c r="I480" s="649"/>
      <c r="J480" s="209" t="s">
        <v>287</v>
      </c>
      <c r="K480" s="209" t="s">
        <v>16</v>
      </c>
      <c r="L480" s="210">
        <v>592.75</v>
      </c>
    </row>
    <row r="481" spans="1:12" ht="24" x14ac:dyDescent="0.2">
      <c r="A481" s="652"/>
      <c r="B481" s="203" t="s">
        <v>6</v>
      </c>
      <c r="C481" s="207" t="s">
        <v>5</v>
      </c>
      <c r="D481" s="207" t="s">
        <v>288</v>
      </c>
      <c r="E481" s="207" t="s">
        <v>289</v>
      </c>
      <c r="F481" s="650"/>
      <c r="G481" s="650"/>
      <c r="H481" s="649" t="s">
        <v>290</v>
      </c>
      <c r="I481" s="649"/>
      <c r="J481" s="651" t="s">
        <v>287</v>
      </c>
      <c r="K481" s="651" t="s">
        <v>16</v>
      </c>
      <c r="L481" s="648">
        <v>177.28</v>
      </c>
    </row>
    <row r="482" spans="1:12" ht="24" x14ac:dyDescent="0.2">
      <c r="A482" s="652"/>
      <c r="B482" s="209" t="s">
        <v>1000</v>
      </c>
      <c r="C482" s="209" t="s">
        <v>1008</v>
      </c>
      <c r="D482" s="211">
        <v>43518</v>
      </c>
      <c r="E482" s="209" t="s">
        <v>1009</v>
      </c>
      <c r="F482" s="650"/>
      <c r="G482" s="650"/>
      <c r="H482" s="649"/>
      <c r="I482" s="649"/>
      <c r="J482" s="651"/>
      <c r="K482" s="651"/>
      <c r="L482" s="648"/>
    </row>
    <row r="483" spans="1:12" ht="24" x14ac:dyDescent="0.2">
      <c r="A483" s="652">
        <v>188</v>
      </c>
      <c r="B483" s="203" t="s">
        <v>12</v>
      </c>
      <c r="C483" s="207" t="s">
        <v>11</v>
      </c>
      <c r="D483" s="207" t="s">
        <v>280</v>
      </c>
      <c r="E483" s="207" t="s">
        <v>281</v>
      </c>
      <c r="F483" s="653" t="s">
        <v>8</v>
      </c>
      <c r="G483" s="653"/>
      <c r="H483" s="650"/>
      <c r="I483" s="650"/>
      <c r="J483" s="650"/>
      <c r="K483" s="650"/>
      <c r="L483" s="650"/>
    </row>
    <row r="484" spans="1:12" x14ac:dyDescent="0.2">
      <c r="A484" s="652"/>
      <c r="B484" s="651" t="s">
        <v>1010</v>
      </c>
      <c r="C484" s="654" t="s">
        <v>1011</v>
      </c>
      <c r="D484" s="655">
        <v>43427</v>
      </c>
      <c r="E484" s="651" t="s">
        <v>315</v>
      </c>
      <c r="F484" s="651" t="s">
        <v>1012</v>
      </c>
      <c r="G484" s="651"/>
      <c r="H484" s="649" t="s">
        <v>286</v>
      </c>
      <c r="I484" s="649"/>
      <c r="J484" s="209" t="s">
        <v>287</v>
      </c>
      <c r="K484" s="209" t="s">
        <v>16</v>
      </c>
      <c r="L484" s="210">
        <v>631.11</v>
      </c>
    </row>
    <row r="485" spans="1:12" x14ac:dyDescent="0.2">
      <c r="A485" s="652"/>
      <c r="B485" s="651"/>
      <c r="C485" s="654"/>
      <c r="D485" s="655"/>
      <c r="E485" s="651"/>
      <c r="F485" s="651"/>
      <c r="G485" s="651"/>
      <c r="H485" s="649" t="s">
        <v>242</v>
      </c>
      <c r="I485" s="649"/>
      <c r="J485" s="651" t="s">
        <v>287</v>
      </c>
      <c r="K485" s="651" t="s">
        <v>16</v>
      </c>
      <c r="L485" s="648">
        <v>5372.14</v>
      </c>
    </row>
    <row r="486" spans="1:12" x14ac:dyDescent="0.2">
      <c r="A486" s="652"/>
      <c r="B486" s="651"/>
      <c r="C486" s="654"/>
      <c r="D486" s="655"/>
      <c r="E486" s="651"/>
      <c r="F486" s="651"/>
      <c r="G486" s="651"/>
      <c r="H486" s="649"/>
      <c r="I486" s="649"/>
      <c r="J486" s="651"/>
      <c r="K486" s="651"/>
      <c r="L486" s="648"/>
    </row>
    <row r="487" spans="1:12" ht="24" x14ac:dyDescent="0.2">
      <c r="A487" s="652"/>
      <c r="B487" s="203" t="s">
        <v>6</v>
      </c>
      <c r="C487" s="207" t="s">
        <v>5</v>
      </c>
      <c r="D487" s="207" t="s">
        <v>288</v>
      </c>
      <c r="E487" s="207" t="s">
        <v>289</v>
      </c>
      <c r="F487" s="650"/>
      <c r="G487" s="650"/>
      <c r="H487" s="649" t="s">
        <v>290</v>
      </c>
      <c r="I487" s="649"/>
      <c r="J487" s="651" t="s">
        <v>287</v>
      </c>
      <c r="K487" s="651" t="s">
        <v>287</v>
      </c>
      <c r="L487" s="648">
        <v>0</v>
      </c>
    </row>
    <row r="488" spans="1:12" ht="24" x14ac:dyDescent="0.2">
      <c r="A488" s="652"/>
      <c r="B488" s="209" t="s">
        <v>1013</v>
      </c>
      <c r="C488" s="209" t="s">
        <v>1012</v>
      </c>
      <c r="D488" s="211">
        <v>43433</v>
      </c>
      <c r="E488" s="209" t="s">
        <v>1014</v>
      </c>
      <c r="F488" s="650"/>
      <c r="G488" s="650"/>
      <c r="H488" s="649"/>
      <c r="I488" s="649"/>
      <c r="J488" s="651"/>
      <c r="K488" s="651"/>
      <c r="L488" s="648"/>
    </row>
    <row r="489" spans="1:12" ht="24" x14ac:dyDescent="0.2">
      <c r="A489" s="652">
        <v>189</v>
      </c>
      <c r="B489" s="203" t="s">
        <v>12</v>
      </c>
      <c r="C489" s="207" t="s">
        <v>11</v>
      </c>
      <c r="D489" s="207" t="s">
        <v>280</v>
      </c>
      <c r="E489" s="207" t="s">
        <v>281</v>
      </c>
      <c r="F489" s="653" t="s">
        <v>8</v>
      </c>
      <c r="G489" s="653"/>
      <c r="H489" s="650"/>
      <c r="I489" s="650"/>
      <c r="J489" s="650"/>
      <c r="K489" s="650"/>
      <c r="L489" s="650"/>
    </row>
    <row r="490" spans="1:12" x14ac:dyDescent="0.2">
      <c r="A490" s="652"/>
      <c r="B490" s="651" t="s">
        <v>1015</v>
      </c>
      <c r="C490" s="654" t="s">
        <v>1016</v>
      </c>
      <c r="D490" s="655">
        <v>43386</v>
      </c>
      <c r="E490" s="651" t="s">
        <v>1017</v>
      </c>
      <c r="F490" s="651" t="s">
        <v>1018</v>
      </c>
      <c r="G490" s="651"/>
      <c r="H490" s="649" t="s">
        <v>286</v>
      </c>
      <c r="I490" s="649"/>
      <c r="J490" s="209" t="s">
        <v>287</v>
      </c>
      <c r="K490" s="209" t="s">
        <v>287</v>
      </c>
      <c r="L490" s="210">
        <v>0</v>
      </c>
    </row>
    <row r="491" spans="1:12" x14ac:dyDescent="0.2">
      <c r="A491" s="652"/>
      <c r="B491" s="651"/>
      <c r="C491" s="654"/>
      <c r="D491" s="655"/>
      <c r="E491" s="651"/>
      <c r="F491" s="651"/>
      <c r="G491" s="651"/>
      <c r="H491" s="649" t="s">
        <v>242</v>
      </c>
      <c r="I491" s="649"/>
      <c r="J491" s="209" t="s">
        <v>16</v>
      </c>
      <c r="K491" s="209" t="s">
        <v>287</v>
      </c>
      <c r="L491" s="210">
        <v>1588.81</v>
      </c>
    </row>
    <row r="492" spans="1:12" ht="24" x14ac:dyDescent="0.2">
      <c r="A492" s="652"/>
      <c r="B492" s="203" t="s">
        <v>6</v>
      </c>
      <c r="C492" s="207" t="s">
        <v>5</v>
      </c>
      <c r="D492" s="207" t="s">
        <v>288</v>
      </c>
      <c r="E492" s="207" t="s">
        <v>289</v>
      </c>
      <c r="F492" s="650"/>
      <c r="G492" s="650"/>
      <c r="H492" s="649" t="s">
        <v>290</v>
      </c>
      <c r="I492" s="649"/>
      <c r="J492" s="651" t="s">
        <v>287</v>
      </c>
      <c r="K492" s="651" t="s">
        <v>16</v>
      </c>
      <c r="L492" s="648">
        <v>800.49</v>
      </c>
    </row>
    <row r="493" spans="1:12" ht="24" x14ac:dyDescent="0.2">
      <c r="A493" s="652"/>
      <c r="B493" s="209" t="s">
        <v>460</v>
      </c>
      <c r="C493" s="209" t="s">
        <v>1018</v>
      </c>
      <c r="D493" s="211">
        <v>43393</v>
      </c>
      <c r="E493" s="209" t="s">
        <v>1019</v>
      </c>
      <c r="F493" s="650"/>
      <c r="G493" s="650"/>
      <c r="H493" s="649"/>
      <c r="I493" s="649"/>
      <c r="J493" s="651"/>
      <c r="K493" s="651"/>
      <c r="L493" s="648"/>
    </row>
    <row r="494" spans="1:12" ht="24" x14ac:dyDescent="0.2">
      <c r="A494" s="652">
        <v>190</v>
      </c>
      <c r="B494" s="203" t="s">
        <v>12</v>
      </c>
      <c r="C494" s="207" t="s">
        <v>11</v>
      </c>
      <c r="D494" s="207" t="s">
        <v>280</v>
      </c>
      <c r="E494" s="207" t="s">
        <v>281</v>
      </c>
      <c r="F494" s="653" t="s">
        <v>8</v>
      </c>
      <c r="G494" s="653"/>
      <c r="H494" s="650"/>
      <c r="I494" s="650"/>
      <c r="J494" s="650"/>
      <c r="K494" s="650"/>
      <c r="L494" s="650"/>
    </row>
    <row r="495" spans="1:12" x14ac:dyDescent="0.2">
      <c r="A495" s="652"/>
      <c r="B495" s="651" t="s">
        <v>1015</v>
      </c>
      <c r="C495" s="654" t="s">
        <v>1020</v>
      </c>
      <c r="D495" s="655">
        <v>43448</v>
      </c>
      <c r="E495" s="651" t="s">
        <v>315</v>
      </c>
      <c r="F495" s="651" t="s">
        <v>1021</v>
      </c>
      <c r="G495" s="651"/>
      <c r="H495" s="649" t="s">
        <v>286</v>
      </c>
      <c r="I495" s="649"/>
      <c r="J495" s="209" t="s">
        <v>287</v>
      </c>
      <c r="K495" s="209" t="s">
        <v>16</v>
      </c>
      <c r="L495" s="210">
        <v>1981.71</v>
      </c>
    </row>
    <row r="496" spans="1:12" x14ac:dyDescent="0.2">
      <c r="A496" s="652"/>
      <c r="B496" s="651"/>
      <c r="C496" s="654"/>
      <c r="D496" s="655"/>
      <c r="E496" s="651"/>
      <c r="F496" s="651"/>
      <c r="G496" s="651"/>
      <c r="H496" s="649" t="s">
        <v>242</v>
      </c>
      <c r="I496" s="649"/>
      <c r="J496" s="651" t="s">
        <v>287</v>
      </c>
      <c r="K496" s="651" t="s">
        <v>16</v>
      </c>
      <c r="L496" s="648">
        <v>8552.98</v>
      </c>
    </row>
    <row r="497" spans="1:12" x14ac:dyDescent="0.2">
      <c r="A497" s="652"/>
      <c r="B497" s="651"/>
      <c r="C497" s="654"/>
      <c r="D497" s="655"/>
      <c r="E497" s="651"/>
      <c r="F497" s="651"/>
      <c r="G497" s="651"/>
      <c r="H497" s="649"/>
      <c r="I497" s="649"/>
      <c r="J497" s="651"/>
      <c r="K497" s="651"/>
      <c r="L497" s="648"/>
    </row>
    <row r="498" spans="1:12" ht="24" x14ac:dyDescent="0.2">
      <c r="A498" s="652"/>
      <c r="B498" s="203" t="s">
        <v>6</v>
      </c>
      <c r="C498" s="207" t="s">
        <v>5</v>
      </c>
      <c r="D498" s="207" t="s">
        <v>288</v>
      </c>
      <c r="E498" s="207" t="s">
        <v>289</v>
      </c>
      <c r="F498" s="650"/>
      <c r="G498" s="650"/>
      <c r="H498" s="649" t="s">
        <v>290</v>
      </c>
      <c r="I498" s="649"/>
      <c r="J498" s="651" t="s">
        <v>287</v>
      </c>
      <c r="K498" s="651" t="s">
        <v>287</v>
      </c>
      <c r="L498" s="648">
        <v>0</v>
      </c>
    </row>
    <row r="499" spans="1:12" ht="24" x14ac:dyDescent="0.2">
      <c r="A499" s="652"/>
      <c r="B499" s="209" t="s">
        <v>460</v>
      </c>
      <c r="C499" s="209" t="s">
        <v>1021</v>
      </c>
      <c r="D499" s="211">
        <v>43456</v>
      </c>
      <c r="E499" s="209" t="s">
        <v>1022</v>
      </c>
      <c r="F499" s="650"/>
      <c r="G499" s="650"/>
      <c r="H499" s="649"/>
      <c r="I499" s="649"/>
      <c r="J499" s="651"/>
      <c r="K499" s="651"/>
      <c r="L499" s="648"/>
    </row>
    <row r="500" spans="1:12" ht="24" x14ac:dyDescent="0.2">
      <c r="A500" s="652">
        <v>191</v>
      </c>
      <c r="B500" s="203" t="s">
        <v>12</v>
      </c>
      <c r="C500" s="207" t="s">
        <v>11</v>
      </c>
      <c r="D500" s="207" t="s">
        <v>280</v>
      </c>
      <c r="E500" s="207" t="s">
        <v>281</v>
      </c>
      <c r="F500" s="653" t="s">
        <v>8</v>
      </c>
      <c r="G500" s="653"/>
      <c r="H500" s="650"/>
      <c r="I500" s="650"/>
      <c r="J500" s="650"/>
      <c r="K500" s="650"/>
      <c r="L500" s="650"/>
    </row>
    <row r="501" spans="1:12" x14ac:dyDescent="0.2">
      <c r="A501" s="652"/>
      <c r="B501" s="651" t="s">
        <v>1023</v>
      </c>
      <c r="C501" s="654" t="s">
        <v>1024</v>
      </c>
      <c r="D501" s="655">
        <v>43374</v>
      </c>
      <c r="E501" s="651" t="s">
        <v>1025</v>
      </c>
      <c r="F501" s="651" t="s">
        <v>1026</v>
      </c>
      <c r="G501" s="651"/>
      <c r="H501" s="649" t="s">
        <v>286</v>
      </c>
      <c r="I501" s="649"/>
      <c r="J501" s="209" t="s">
        <v>287</v>
      </c>
      <c r="K501" s="209" t="s">
        <v>16</v>
      </c>
      <c r="L501" s="210">
        <v>340</v>
      </c>
    </row>
    <row r="502" spans="1:12" x14ac:dyDescent="0.2">
      <c r="A502" s="652"/>
      <c r="B502" s="651"/>
      <c r="C502" s="654"/>
      <c r="D502" s="655"/>
      <c r="E502" s="651"/>
      <c r="F502" s="651"/>
      <c r="G502" s="651"/>
      <c r="H502" s="649" t="s">
        <v>242</v>
      </c>
      <c r="I502" s="649"/>
      <c r="J502" s="651" t="s">
        <v>287</v>
      </c>
      <c r="K502" s="651" t="s">
        <v>287</v>
      </c>
      <c r="L502" s="648">
        <v>0</v>
      </c>
    </row>
    <row r="503" spans="1:12" x14ac:dyDescent="0.2">
      <c r="A503" s="652"/>
      <c r="B503" s="651"/>
      <c r="C503" s="654"/>
      <c r="D503" s="655"/>
      <c r="E503" s="651"/>
      <c r="F503" s="651"/>
      <c r="G503" s="651"/>
      <c r="H503" s="649"/>
      <c r="I503" s="649"/>
      <c r="J503" s="651"/>
      <c r="K503" s="651"/>
      <c r="L503" s="648"/>
    </row>
    <row r="504" spans="1:12" ht="24" x14ac:dyDescent="0.2">
      <c r="A504" s="652"/>
      <c r="B504" s="203" t="s">
        <v>6</v>
      </c>
      <c r="C504" s="207" t="s">
        <v>5</v>
      </c>
      <c r="D504" s="207" t="s">
        <v>288</v>
      </c>
      <c r="E504" s="207" t="s">
        <v>289</v>
      </c>
      <c r="F504" s="650"/>
      <c r="G504" s="650"/>
      <c r="H504" s="649" t="s">
        <v>290</v>
      </c>
      <c r="I504" s="649"/>
      <c r="J504" s="651" t="s">
        <v>287</v>
      </c>
      <c r="K504" s="651" t="s">
        <v>287</v>
      </c>
      <c r="L504" s="648">
        <v>0</v>
      </c>
    </row>
    <row r="505" spans="1:12" ht="24" x14ac:dyDescent="0.2">
      <c r="A505" s="652"/>
      <c r="B505" s="209" t="s">
        <v>460</v>
      </c>
      <c r="C505" s="209" t="s">
        <v>1026</v>
      </c>
      <c r="D505" s="211">
        <v>43380</v>
      </c>
      <c r="E505" s="209" t="s">
        <v>1027</v>
      </c>
      <c r="F505" s="650"/>
      <c r="G505" s="650"/>
      <c r="H505" s="649"/>
      <c r="I505" s="649"/>
      <c r="J505" s="651"/>
      <c r="K505" s="651"/>
      <c r="L505" s="648"/>
    </row>
    <row r="506" spans="1:12" ht="24" x14ac:dyDescent="0.2">
      <c r="A506" s="652">
        <v>192</v>
      </c>
      <c r="B506" s="203" t="s">
        <v>12</v>
      </c>
      <c r="C506" s="207" t="s">
        <v>11</v>
      </c>
      <c r="D506" s="207" t="s">
        <v>280</v>
      </c>
      <c r="E506" s="207" t="s">
        <v>281</v>
      </c>
      <c r="F506" s="653" t="s">
        <v>8</v>
      </c>
      <c r="G506" s="653"/>
      <c r="H506" s="650"/>
      <c r="I506" s="650"/>
      <c r="J506" s="650"/>
      <c r="K506" s="650"/>
      <c r="L506" s="650"/>
    </row>
    <row r="507" spans="1:12" x14ac:dyDescent="0.2">
      <c r="A507" s="652"/>
      <c r="B507" s="651" t="s">
        <v>1023</v>
      </c>
      <c r="C507" s="654" t="s">
        <v>1028</v>
      </c>
      <c r="D507" s="655">
        <v>43413</v>
      </c>
      <c r="E507" s="651" t="s">
        <v>1029</v>
      </c>
      <c r="F507" s="651" t="s">
        <v>1030</v>
      </c>
      <c r="G507" s="651"/>
      <c r="H507" s="649" t="s">
        <v>286</v>
      </c>
      <c r="I507" s="649"/>
      <c r="J507" s="209" t="s">
        <v>287</v>
      </c>
      <c r="K507" s="209" t="s">
        <v>16</v>
      </c>
      <c r="L507" s="210">
        <v>184.47</v>
      </c>
    </row>
    <row r="508" spans="1:12" x14ac:dyDescent="0.2">
      <c r="A508" s="652"/>
      <c r="B508" s="651"/>
      <c r="C508" s="654"/>
      <c r="D508" s="655"/>
      <c r="E508" s="651"/>
      <c r="F508" s="651"/>
      <c r="G508" s="651"/>
      <c r="H508" s="649" t="s">
        <v>242</v>
      </c>
      <c r="I508" s="649"/>
      <c r="J508" s="651" t="s">
        <v>287</v>
      </c>
      <c r="K508" s="651" t="s">
        <v>16</v>
      </c>
      <c r="L508" s="648">
        <v>235.36</v>
      </c>
    </row>
    <row r="509" spans="1:12" x14ac:dyDescent="0.2">
      <c r="A509" s="652"/>
      <c r="B509" s="651"/>
      <c r="C509" s="654"/>
      <c r="D509" s="655"/>
      <c r="E509" s="651"/>
      <c r="F509" s="651"/>
      <c r="G509" s="651"/>
      <c r="H509" s="649"/>
      <c r="I509" s="649"/>
      <c r="J509" s="651"/>
      <c r="K509" s="651"/>
      <c r="L509" s="648"/>
    </row>
    <row r="510" spans="1:12" x14ac:dyDescent="0.2">
      <c r="A510" s="652"/>
      <c r="B510" s="651"/>
      <c r="C510" s="654"/>
      <c r="D510" s="655"/>
      <c r="E510" s="651"/>
      <c r="F510" s="651"/>
      <c r="G510" s="651"/>
      <c r="H510" s="649"/>
      <c r="I510" s="649"/>
      <c r="J510" s="651"/>
      <c r="K510" s="651"/>
      <c r="L510" s="648"/>
    </row>
    <row r="511" spans="1:12" ht="24" x14ac:dyDescent="0.2">
      <c r="A511" s="652"/>
      <c r="B511" s="203" t="s">
        <v>6</v>
      </c>
      <c r="C511" s="207" t="s">
        <v>5</v>
      </c>
      <c r="D511" s="207" t="s">
        <v>288</v>
      </c>
      <c r="E511" s="207" t="s">
        <v>289</v>
      </c>
      <c r="F511" s="650"/>
      <c r="G511" s="650"/>
      <c r="H511" s="649" t="s">
        <v>290</v>
      </c>
      <c r="I511" s="649"/>
      <c r="J511" s="651" t="s">
        <v>287</v>
      </c>
      <c r="K511" s="651" t="s">
        <v>287</v>
      </c>
      <c r="L511" s="648">
        <v>0</v>
      </c>
    </row>
    <row r="512" spans="1:12" ht="24" x14ac:dyDescent="0.2">
      <c r="A512" s="652"/>
      <c r="B512" s="209" t="s">
        <v>460</v>
      </c>
      <c r="C512" s="209" t="s">
        <v>1030</v>
      </c>
      <c r="D512" s="211">
        <v>43422</v>
      </c>
      <c r="E512" s="209" t="s">
        <v>1031</v>
      </c>
      <c r="F512" s="650"/>
      <c r="G512" s="650"/>
      <c r="H512" s="649"/>
      <c r="I512" s="649"/>
      <c r="J512" s="651"/>
      <c r="K512" s="651"/>
      <c r="L512" s="648"/>
    </row>
    <row r="513" spans="1:12" ht="24" x14ac:dyDescent="0.2">
      <c r="A513" s="652">
        <v>193</v>
      </c>
      <c r="B513" s="203" t="s">
        <v>12</v>
      </c>
      <c r="C513" s="207" t="s">
        <v>11</v>
      </c>
      <c r="D513" s="207" t="s">
        <v>280</v>
      </c>
      <c r="E513" s="207" t="s">
        <v>281</v>
      </c>
      <c r="F513" s="653" t="s">
        <v>8</v>
      </c>
      <c r="G513" s="653"/>
      <c r="H513" s="650"/>
      <c r="I513" s="650"/>
      <c r="J513" s="650"/>
      <c r="K513" s="650"/>
      <c r="L513" s="650"/>
    </row>
    <row r="514" spans="1:12" x14ac:dyDescent="0.2">
      <c r="A514" s="652"/>
      <c r="B514" s="651" t="s">
        <v>1023</v>
      </c>
      <c r="C514" s="654" t="s">
        <v>1028</v>
      </c>
      <c r="D514" s="655">
        <v>43413</v>
      </c>
      <c r="E514" s="651" t="s">
        <v>1029</v>
      </c>
      <c r="F514" s="651" t="s">
        <v>1032</v>
      </c>
      <c r="G514" s="651"/>
      <c r="H514" s="649" t="s">
        <v>286</v>
      </c>
      <c r="I514" s="649"/>
      <c r="J514" s="209" t="s">
        <v>287</v>
      </c>
      <c r="K514" s="209" t="s">
        <v>16</v>
      </c>
      <c r="L514" s="210">
        <v>461.66</v>
      </c>
    </row>
    <row r="515" spans="1:12" x14ac:dyDescent="0.2">
      <c r="A515" s="652"/>
      <c r="B515" s="651"/>
      <c r="C515" s="654"/>
      <c r="D515" s="655"/>
      <c r="E515" s="651"/>
      <c r="F515" s="651"/>
      <c r="G515" s="651"/>
      <c r="H515" s="649" t="s">
        <v>242</v>
      </c>
      <c r="I515" s="649"/>
      <c r="J515" s="651" t="s">
        <v>287</v>
      </c>
      <c r="K515" s="651" t="s">
        <v>287</v>
      </c>
      <c r="L515" s="648">
        <v>0</v>
      </c>
    </row>
    <row r="516" spans="1:12" x14ac:dyDescent="0.2">
      <c r="A516" s="652"/>
      <c r="B516" s="651"/>
      <c r="C516" s="654"/>
      <c r="D516" s="655"/>
      <c r="E516" s="651"/>
      <c r="F516" s="651"/>
      <c r="G516" s="651"/>
      <c r="H516" s="649"/>
      <c r="I516" s="649"/>
      <c r="J516" s="651"/>
      <c r="K516" s="651"/>
      <c r="L516" s="648"/>
    </row>
    <row r="517" spans="1:12" x14ac:dyDescent="0.2">
      <c r="A517" s="652"/>
      <c r="B517" s="651"/>
      <c r="C517" s="654"/>
      <c r="D517" s="655"/>
      <c r="E517" s="651"/>
      <c r="F517" s="651"/>
      <c r="G517" s="651"/>
      <c r="H517" s="649"/>
      <c r="I517" s="649"/>
      <c r="J517" s="651"/>
      <c r="K517" s="651"/>
      <c r="L517" s="648"/>
    </row>
    <row r="518" spans="1:12" ht="24" x14ac:dyDescent="0.2">
      <c r="A518" s="652"/>
      <c r="B518" s="203" t="s">
        <v>6</v>
      </c>
      <c r="C518" s="207" t="s">
        <v>5</v>
      </c>
      <c r="D518" s="207" t="s">
        <v>288</v>
      </c>
      <c r="E518" s="207" t="s">
        <v>289</v>
      </c>
      <c r="F518" s="650"/>
      <c r="G518" s="650"/>
      <c r="H518" s="649" t="s">
        <v>290</v>
      </c>
      <c r="I518" s="649"/>
      <c r="J518" s="651" t="s">
        <v>287</v>
      </c>
      <c r="K518" s="651" t="s">
        <v>287</v>
      </c>
      <c r="L518" s="648">
        <v>0</v>
      </c>
    </row>
    <row r="519" spans="1:12" ht="24" x14ac:dyDescent="0.2">
      <c r="A519" s="652"/>
      <c r="B519" s="209" t="s">
        <v>460</v>
      </c>
      <c r="C519" s="209" t="s">
        <v>1032</v>
      </c>
      <c r="D519" s="211">
        <v>43422</v>
      </c>
      <c r="E519" s="209" t="s">
        <v>1031</v>
      </c>
      <c r="F519" s="650"/>
      <c r="G519" s="650"/>
      <c r="H519" s="649"/>
      <c r="I519" s="649"/>
      <c r="J519" s="651"/>
      <c r="K519" s="651"/>
      <c r="L519" s="648"/>
    </row>
    <row r="520" spans="1:12" ht="24" x14ac:dyDescent="0.2">
      <c r="A520" s="652">
        <v>194</v>
      </c>
      <c r="B520" s="203" t="s">
        <v>12</v>
      </c>
      <c r="C520" s="207" t="s">
        <v>11</v>
      </c>
      <c r="D520" s="207" t="s">
        <v>280</v>
      </c>
      <c r="E520" s="207" t="s">
        <v>281</v>
      </c>
      <c r="F520" s="653" t="s">
        <v>8</v>
      </c>
      <c r="G520" s="653"/>
      <c r="H520" s="650"/>
      <c r="I520" s="650"/>
      <c r="J520" s="650"/>
      <c r="K520" s="650"/>
      <c r="L520" s="650"/>
    </row>
    <row r="521" spans="1:12" x14ac:dyDescent="0.2">
      <c r="A521" s="652"/>
      <c r="B521" s="651" t="s">
        <v>1023</v>
      </c>
      <c r="C521" s="654" t="s">
        <v>1033</v>
      </c>
      <c r="D521" s="655">
        <v>43429</v>
      </c>
      <c r="E521" s="651" t="s">
        <v>315</v>
      </c>
      <c r="F521" s="651" t="s">
        <v>1034</v>
      </c>
      <c r="G521" s="651"/>
      <c r="H521" s="649" t="s">
        <v>286</v>
      </c>
      <c r="I521" s="649"/>
      <c r="J521" s="209" t="s">
        <v>287</v>
      </c>
      <c r="K521" s="209" t="s">
        <v>16</v>
      </c>
      <c r="L521" s="210">
        <v>755.48</v>
      </c>
    </row>
    <row r="522" spans="1:12" x14ac:dyDescent="0.2">
      <c r="A522" s="652"/>
      <c r="B522" s="651"/>
      <c r="C522" s="654"/>
      <c r="D522" s="655"/>
      <c r="E522" s="651"/>
      <c r="F522" s="651"/>
      <c r="G522" s="651"/>
      <c r="H522" s="649" t="s">
        <v>242</v>
      </c>
      <c r="I522" s="649"/>
      <c r="J522" s="651" t="s">
        <v>16</v>
      </c>
      <c r="K522" s="651" t="s">
        <v>16</v>
      </c>
      <c r="L522" s="648">
        <v>1964.23</v>
      </c>
    </row>
    <row r="523" spans="1:12" x14ac:dyDescent="0.2">
      <c r="A523" s="652"/>
      <c r="B523" s="651"/>
      <c r="C523" s="654"/>
      <c r="D523" s="655"/>
      <c r="E523" s="651"/>
      <c r="F523" s="651"/>
      <c r="G523" s="651"/>
      <c r="H523" s="649"/>
      <c r="I523" s="649"/>
      <c r="J523" s="651"/>
      <c r="K523" s="651"/>
      <c r="L523" s="648"/>
    </row>
    <row r="524" spans="1:12" ht="24" x14ac:dyDescent="0.2">
      <c r="A524" s="652"/>
      <c r="B524" s="203" t="s">
        <v>6</v>
      </c>
      <c r="C524" s="207" t="s">
        <v>5</v>
      </c>
      <c r="D524" s="207" t="s">
        <v>288</v>
      </c>
      <c r="E524" s="207" t="s">
        <v>289</v>
      </c>
      <c r="F524" s="650"/>
      <c r="G524" s="650"/>
      <c r="H524" s="649" t="s">
        <v>290</v>
      </c>
      <c r="I524" s="649"/>
      <c r="J524" s="651" t="s">
        <v>287</v>
      </c>
      <c r="K524" s="651" t="s">
        <v>287</v>
      </c>
      <c r="L524" s="648">
        <v>0</v>
      </c>
    </row>
    <row r="525" spans="1:12" ht="24" x14ac:dyDescent="0.2">
      <c r="A525" s="652"/>
      <c r="B525" s="209" t="s">
        <v>460</v>
      </c>
      <c r="C525" s="209" t="s">
        <v>1034</v>
      </c>
      <c r="D525" s="211">
        <v>43434</v>
      </c>
      <c r="E525" s="209" t="s">
        <v>1035</v>
      </c>
      <c r="F525" s="650"/>
      <c r="G525" s="650"/>
      <c r="H525" s="649"/>
      <c r="I525" s="649"/>
      <c r="J525" s="651"/>
      <c r="K525" s="651"/>
      <c r="L525" s="648"/>
    </row>
    <row r="526" spans="1:12" ht="24" x14ac:dyDescent="0.2">
      <c r="A526" s="652">
        <v>195</v>
      </c>
      <c r="B526" s="203" t="s">
        <v>12</v>
      </c>
      <c r="C526" s="207" t="s">
        <v>11</v>
      </c>
      <c r="D526" s="207" t="s">
        <v>280</v>
      </c>
      <c r="E526" s="207" t="s">
        <v>281</v>
      </c>
      <c r="F526" s="653" t="s">
        <v>8</v>
      </c>
      <c r="G526" s="653"/>
      <c r="H526" s="650"/>
      <c r="I526" s="650"/>
      <c r="J526" s="650"/>
      <c r="K526" s="650"/>
      <c r="L526" s="650"/>
    </row>
    <row r="527" spans="1:12" x14ac:dyDescent="0.2">
      <c r="A527" s="652"/>
      <c r="B527" s="651" t="s">
        <v>1023</v>
      </c>
      <c r="C527" s="654" t="s">
        <v>1036</v>
      </c>
      <c r="D527" s="655">
        <v>43440</v>
      </c>
      <c r="E527" s="651" t="s">
        <v>432</v>
      </c>
      <c r="F527" s="651" t="s">
        <v>1037</v>
      </c>
      <c r="G527" s="651"/>
      <c r="H527" s="649" t="s">
        <v>286</v>
      </c>
      <c r="I527" s="649"/>
      <c r="J527" s="209" t="s">
        <v>287</v>
      </c>
      <c r="K527" s="209" t="s">
        <v>16</v>
      </c>
      <c r="L527" s="210">
        <v>162</v>
      </c>
    </row>
    <row r="528" spans="1:12" x14ac:dyDescent="0.2">
      <c r="A528" s="652"/>
      <c r="B528" s="651"/>
      <c r="C528" s="654"/>
      <c r="D528" s="655"/>
      <c r="E528" s="651"/>
      <c r="F528" s="651"/>
      <c r="G528" s="651"/>
      <c r="H528" s="649" t="s">
        <v>242</v>
      </c>
      <c r="I528" s="649"/>
      <c r="J528" s="651" t="s">
        <v>16</v>
      </c>
      <c r="K528" s="651" t="s">
        <v>16</v>
      </c>
      <c r="L528" s="648">
        <v>518.72</v>
      </c>
    </row>
    <row r="529" spans="1:12" x14ac:dyDescent="0.2">
      <c r="A529" s="652"/>
      <c r="B529" s="651"/>
      <c r="C529" s="654"/>
      <c r="D529" s="655"/>
      <c r="E529" s="651"/>
      <c r="F529" s="651"/>
      <c r="G529" s="651"/>
      <c r="H529" s="649"/>
      <c r="I529" s="649"/>
      <c r="J529" s="651"/>
      <c r="K529" s="651"/>
      <c r="L529" s="648"/>
    </row>
    <row r="530" spans="1:12" ht="24" x14ac:dyDescent="0.2">
      <c r="A530" s="652"/>
      <c r="B530" s="203" t="s">
        <v>6</v>
      </c>
      <c r="C530" s="207" t="s">
        <v>5</v>
      </c>
      <c r="D530" s="207" t="s">
        <v>288</v>
      </c>
      <c r="E530" s="207" t="s">
        <v>289</v>
      </c>
      <c r="F530" s="650"/>
      <c r="G530" s="650"/>
      <c r="H530" s="649" t="s">
        <v>290</v>
      </c>
      <c r="I530" s="649"/>
      <c r="J530" s="651" t="s">
        <v>287</v>
      </c>
      <c r="K530" s="651" t="s">
        <v>287</v>
      </c>
      <c r="L530" s="648">
        <v>0</v>
      </c>
    </row>
    <row r="531" spans="1:12" ht="24" x14ac:dyDescent="0.2">
      <c r="A531" s="652"/>
      <c r="B531" s="209" t="s">
        <v>460</v>
      </c>
      <c r="C531" s="209" t="s">
        <v>1037</v>
      </c>
      <c r="D531" s="211">
        <v>43442</v>
      </c>
      <c r="E531" s="209" t="s">
        <v>1038</v>
      </c>
      <c r="F531" s="650"/>
      <c r="G531" s="650"/>
      <c r="H531" s="649"/>
      <c r="I531" s="649"/>
      <c r="J531" s="651"/>
      <c r="K531" s="651"/>
      <c r="L531" s="648"/>
    </row>
    <row r="532" spans="1:12" ht="24" x14ac:dyDescent="0.2">
      <c r="A532" s="652">
        <v>196</v>
      </c>
      <c r="B532" s="203" t="s">
        <v>12</v>
      </c>
      <c r="C532" s="207" t="s">
        <v>11</v>
      </c>
      <c r="D532" s="207" t="s">
        <v>280</v>
      </c>
      <c r="E532" s="207" t="s">
        <v>281</v>
      </c>
      <c r="F532" s="653" t="s">
        <v>8</v>
      </c>
      <c r="G532" s="653"/>
      <c r="H532" s="650"/>
      <c r="I532" s="650"/>
      <c r="J532" s="650"/>
      <c r="K532" s="650"/>
      <c r="L532" s="650"/>
    </row>
    <row r="533" spans="1:12" x14ac:dyDescent="0.2">
      <c r="A533" s="652"/>
      <c r="B533" s="651" t="s">
        <v>1023</v>
      </c>
      <c r="C533" s="654" t="s">
        <v>1036</v>
      </c>
      <c r="D533" s="655">
        <v>43440</v>
      </c>
      <c r="E533" s="651" t="s">
        <v>432</v>
      </c>
      <c r="F533" s="651" t="s">
        <v>1039</v>
      </c>
      <c r="G533" s="651"/>
      <c r="H533" s="649" t="s">
        <v>286</v>
      </c>
      <c r="I533" s="649"/>
      <c r="J533" s="209" t="s">
        <v>287</v>
      </c>
      <c r="K533" s="209" t="s">
        <v>16</v>
      </c>
      <c r="L533" s="210">
        <v>192</v>
      </c>
    </row>
    <row r="534" spans="1:12" x14ac:dyDescent="0.2">
      <c r="A534" s="652"/>
      <c r="B534" s="651"/>
      <c r="C534" s="654"/>
      <c r="D534" s="655"/>
      <c r="E534" s="651"/>
      <c r="F534" s="651"/>
      <c r="G534" s="651"/>
      <c r="H534" s="649" t="s">
        <v>242</v>
      </c>
      <c r="I534" s="649"/>
      <c r="J534" s="651" t="s">
        <v>16</v>
      </c>
      <c r="K534" s="651" t="s">
        <v>16</v>
      </c>
      <c r="L534" s="648">
        <v>810.73</v>
      </c>
    </row>
    <row r="535" spans="1:12" x14ac:dyDescent="0.2">
      <c r="A535" s="652"/>
      <c r="B535" s="651"/>
      <c r="C535" s="654"/>
      <c r="D535" s="655"/>
      <c r="E535" s="651"/>
      <c r="F535" s="651"/>
      <c r="G535" s="651"/>
      <c r="H535" s="649"/>
      <c r="I535" s="649"/>
      <c r="J535" s="651"/>
      <c r="K535" s="651"/>
      <c r="L535" s="648"/>
    </row>
    <row r="536" spans="1:12" ht="24" x14ac:dyDescent="0.2">
      <c r="A536" s="652"/>
      <c r="B536" s="203" t="s">
        <v>6</v>
      </c>
      <c r="C536" s="207" t="s">
        <v>5</v>
      </c>
      <c r="D536" s="207" t="s">
        <v>288</v>
      </c>
      <c r="E536" s="207" t="s">
        <v>289</v>
      </c>
      <c r="F536" s="650"/>
      <c r="G536" s="650"/>
      <c r="H536" s="649" t="s">
        <v>290</v>
      </c>
      <c r="I536" s="649"/>
      <c r="J536" s="651" t="s">
        <v>287</v>
      </c>
      <c r="K536" s="651" t="s">
        <v>287</v>
      </c>
      <c r="L536" s="648">
        <v>0</v>
      </c>
    </row>
    <row r="537" spans="1:12" ht="24" x14ac:dyDescent="0.2">
      <c r="A537" s="652"/>
      <c r="B537" s="209" t="s">
        <v>460</v>
      </c>
      <c r="C537" s="209" t="s">
        <v>1039</v>
      </c>
      <c r="D537" s="211">
        <v>43442</v>
      </c>
      <c r="E537" s="209" t="s">
        <v>1038</v>
      </c>
      <c r="F537" s="650"/>
      <c r="G537" s="650"/>
      <c r="H537" s="649"/>
      <c r="I537" s="649"/>
      <c r="J537" s="651"/>
      <c r="K537" s="651"/>
      <c r="L537" s="648"/>
    </row>
    <row r="538" spans="1:12" ht="24" x14ac:dyDescent="0.2">
      <c r="A538" s="652">
        <v>197</v>
      </c>
      <c r="B538" s="203" t="s">
        <v>12</v>
      </c>
      <c r="C538" s="207" t="s">
        <v>11</v>
      </c>
      <c r="D538" s="207" t="s">
        <v>280</v>
      </c>
      <c r="E538" s="207" t="s">
        <v>281</v>
      </c>
      <c r="F538" s="653" t="s">
        <v>8</v>
      </c>
      <c r="G538" s="653"/>
      <c r="H538" s="650"/>
      <c r="I538" s="650"/>
      <c r="J538" s="650"/>
      <c r="K538" s="650"/>
      <c r="L538" s="650"/>
    </row>
    <row r="539" spans="1:12" x14ac:dyDescent="0.2">
      <c r="A539" s="652"/>
      <c r="B539" s="651" t="s">
        <v>1023</v>
      </c>
      <c r="C539" s="654" t="s">
        <v>1040</v>
      </c>
      <c r="D539" s="655">
        <v>43489</v>
      </c>
      <c r="E539" s="651" t="s">
        <v>726</v>
      </c>
      <c r="F539" s="651" t="s">
        <v>1041</v>
      </c>
      <c r="G539" s="651"/>
      <c r="H539" s="649" t="s">
        <v>286</v>
      </c>
      <c r="I539" s="649"/>
      <c r="J539" s="209" t="s">
        <v>287</v>
      </c>
      <c r="K539" s="209" t="s">
        <v>16</v>
      </c>
      <c r="L539" s="210">
        <v>266.24</v>
      </c>
    </row>
    <row r="540" spans="1:12" x14ac:dyDescent="0.2">
      <c r="A540" s="652"/>
      <c r="B540" s="651"/>
      <c r="C540" s="654"/>
      <c r="D540" s="655"/>
      <c r="E540" s="651"/>
      <c r="F540" s="651"/>
      <c r="G540" s="651"/>
      <c r="H540" s="649" t="s">
        <v>242</v>
      </c>
      <c r="I540" s="649"/>
      <c r="J540" s="651" t="s">
        <v>287</v>
      </c>
      <c r="K540" s="651" t="s">
        <v>287</v>
      </c>
      <c r="L540" s="648">
        <v>0</v>
      </c>
    </row>
    <row r="541" spans="1:12" x14ac:dyDescent="0.2">
      <c r="A541" s="652"/>
      <c r="B541" s="651"/>
      <c r="C541" s="654"/>
      <c r="D541" s="655"/>
      <c r="E541" s="651"/>
      <c r="F541" s="651"/>
      <c r="G541" s="651"/>
      <c r="H541" s="649"/>
      <c r="I541" s="649"/>
      <c r="J541" s="651"/>
      <c r="K541" s="651"/>
      <c r="L541" s="648"/>
    </row>
    <row r="542" spans="1:12" x14ac:dyDescent="0.2">
      <c r="A542" s="652"/>
      <c r="B542" s="651"/>
      <c r="C542" s="654"/>
      <c r="D542" s="655"/>
      <c r="E542" s="651"/>
      <c r="F542" s="651"/>
      <c r="G542" s="651"/>
      <c r="H542" s="649"/>
      <c r="I542" s="649"/>
      <c r="J542" s="651"/>
      <c r="K542" s="651"/>
      <c r="L542" s="648"/>
    </row>
    <row r="543" spans="1:12" ht="24" x14ac:dyDescent="0.2">
      <c r="A543" s="652"/>
      <c r="B543" s="203" t="s">
        <v>6</v>
      </c>
      <c r="C543" s="207" t="s">
        <v>5</v>
      </c>
      <c r="D543" s="207" t="s">
        <v>288</v>
      </c>
      <c r="E543" s="207" t="s">
        <v>289</v>
      </c>
      <c r="F543" s="650"/>
      <c r="G543" s="650"/>
      <c r="H543" s="649" t="s">
        <v>290</v>
      </c>
      <c r="I543" s="649"/>
      <c r="J543" s="651" t="s">
        <v>287</v>
      </c>
      <c r="K543" s="651" t="s">
        <v>287</v>
      </c>
      <c r="L543" s="648">
        <v>0</v>
      </c>
    </row>
    <row r="544" spans="1:12" ht="24" x14ac:dyDescent="0.2">
      <c r="A544" s="652"/>
      <c r="B544" s="209" t="s">
        <v>460</v>
      </c>
      <c r="C544" s="209" t="s">
        <v>1041</v>
      </c>
      <c r="D544" s="211">
        <v>43492</v>
      </c>
      <c r="E544" s="209" t="s">
        <v>1042</v>
      </c>
      <c r="F544" s="650"/>
      <c r="G544" s="650"/>
      <c r="H544" s="649"/>
      <c r="I544" s="649"/>
      <c r="J544" s="651"/>
      <c r="K544" s="651"/>
      <c r="L544" s="648"/>
    </row>
    <row r="545" spans="1:12" ht="24" x14ac:dyDescent="0.2">
      <c r="A545" s="652">
        <v>198</v>
      </c>
      <c r="B545" s="203" t="s">
        <v>12</v>
      </c>
      <c r="C545" s="207" t="s">
        <v>11</v>
      </c>
      <c r="D545" s="207" t="s">
        <v>280</v>
      </c>
      <c r="E545" s="207" t="s">
        <v>281</v>
      </c>
      <c r="F545" s="653" t="s">
        <v>8</v>
      </c>
      <c r="G545" s="653"/>
      <c r="H545" s="650"/>
      <c r="I545" s="650"/>
      <c r="J545" s="650"/>
      <c r="K545" s="650"/>
      <c r="L545" s="650"/>
    </row>
    <row r="546" spans="1:12" x14ac:dyDescent="0.2">
      <c r="A546" s="652"/>
      <c r="B546" s="651" t="s">
        <v>1023</v>
      </c>
      <c r="C546" s="654" t="s">
        <v>1043</v>
      </c>
      <c r="D546" s="655">
        <v>43522</v>
      </c>
      <c r="E546" s="651" t="s">
        <v>628</v>
      </c>
      <c r="F546" s="651" t="s">
        <v>1044</v>
      </c>
      <c r="G546" s="651"/>
      <c r="H546" s="649" t="s">
        <v>286</v>
      </c>
      <c r="I546" s="649"/>
      <c r="J546" s="209" t="s">
        <v>287</v>
      </c>
      <c r="K546" s="209" t="s">
        <v>16</v>
      </c>
      <c r="L546" s="210">
        <v>66</v>
      </c>
    </row>
    <row r="547" spans="1:12" x14ac:dyDescent="0.2">
      <c r="A547" s="652"/>
      <c r="B547" s="651"/>
      <c r="C547" s="654"/>
      <c r="D547" s="655"/>
      <c r="E547" s="651"/>
      <c r="F547" s="651"/>
      <c r="G547" s="651"/>
      <c r="H547" s="649" t="s">
        <v>242</v>
      </c>
      <c r="I547" s="649"/>
      <c r="J547" s="651" t="s">
        <v>287</v>
      </c>
      <c r="K547" s="651" t="s">
        <v>16</v>
      </c>
      <c r="L547" s="648">
        <v>636.6</v>
      </c>
    </row>
    <row r="548" spans="1:12" x14ac:dyDescent="0.2">
      <c r="A548" s="652"/>
      <c r="B548" s="651"/>
      <c r="C548" s="654"/>
      <c r="D548" s="655"/>
      <c r="E548" s="651"/>
      <c r="F548" s="651"/>
      <c r="G548" s="651"/>
      <c r="H548" s="649"/>
      <c r="I548" s="649"/>
      <c r="J548" s="651"/>
      <c r="K548" s="651"/>
      <c r="L548" s="648"/>
    </row>
    <row r="549" spans="1:12" x14ac:dyDescent="0.2">
      <c r="A549" s="652"/>
      <c r="B549" s="651"/>
      <c r="C549" s="654"/>
      <c r="D549" s="655"/>
      <c r="E549" s="651"/>
      <c r="F549" s="651"/>
      <c r="G549" s="651"/>
      <c r="H549" s="649"/>
      <c r="I549" s="649"/>
      <c r="J549" s="651"/>
      <c r="K549" s="651"/>
      <c r="L549" s="648"/>
    </row>
    <row r="550" spans="1:12" ht="24" x14ac:dyDescent="0.2">
      <c r="A550" s="652"/>
      <c r="B550" s="203" t="s">
        <v>6</v>
      </c>
      <c r="C550" s="207" t="s">
        <v>5</v>
      </c>
      <c r="D550" s="207" t="s">
        <v>288</v>
      </c>
      <c r="E550" s="207" t="s">
        <v>289</v>
      </c>
      <c r="F550" s="650"/>
      <c r="G550" s="650"/>
      <c r="H550" s="649" t="s">
        <v>290</v>
      </c>
      <c r="I550" s="649"/>
      <c r="J550" s="651" t="s">
        <v>287</v>
      </c>
      <c r="K550" s="651" t="s">
        <v>16</v>
      </c>
      <c r="L550" s="648">
        <v>60</v>
      </c>
    </row>
    <row r="551" spans="1:12" ht="24" x14ac:dyDescent="0.2">
      <c r="A551" s="652"/>
      <c r="B551" s="209" t="s">
        <v>460</v>
      </c>
      <c r="C551" s="209" t="s">
        <v>1044</v>
      </c>
      <c r="D551" s="211">
        <v>43523</v>
      </c>
      <c r="E551" s="209" t="s">
        <v>1045</v>
      </c>
      <c r="F551" s="650"/>
      <c r="G551" s="650"/>
      <c r="H551" s="649"/>
      <c r="I551" s="649"/>
      <c r="J551" s="651"/>
      <c r="K551" s="651"/>
      <c r="L551" s="648"/>
    </row>
    <row r="552" spans="1:12" ht="24" x14ac:dyDescent="0.2">
      <c r="A552" s="652">
        <v>199</v>
      </c>
      <c r="B552" s="203" t="s">
        <v>12</v>
      </c>
      <c r="C552" s="207" t="s">
        <v>11</v>
      </c>
      <c r="D552" s="207" t="s">
        <v>280</v>
      </c>
      <c r="E552" s="207" t="s">
        <v>281</v>
      </c>
      <c r="F552" s="653" t="s">
        <v>8</v>
      </c>
      <c r="G552" s="653"/>
      <c r="H552" s="650"/>
      <c r="I552" s="650"/>
      <c r="J552" s="650"/>
      <c r="K552" s="650"/>
      <c r="L552" s="650"/>
    </row>
    <row r="553" spans="1:12" x14ac:dyDescent="0.2">
      <c r="A553" s="652"/>
      <c r="B553" s="651" t="s">
        <v>1023</v>
      </c>
      <c r="C553" s="654" t="s">
        <v>1046</v>
      </c>
      <c r="D553" s="655">
        <v>43527</v>
      </c>
      <c r="E553" s="651" t="s">
        <v>1047</v>
      </c>
      <c r="F553" s="651" t="s">
        <v>1048</v>
      </c>
      <c r="G553" s="651"/>
      <c r="H553" s="649" t="s">
        <v>286</v>
      </c>
      <c r="I553" s="649"/>
      <c r="J553" s="209" t="s">
        <v>287</v>
      </c>
      <c r="K553" s="209" t="s">
        <v>16</v>
      </c>
      <c r="L553" s="210">
        <v>700</v>
      </c>
    </row>
    <row r="554" spans="1:12" x14ac:dyDescent="0.2">
      <c r="A554" s="652"/>
      <c r="B554" s="651"/>
      <c r="C554" s="654"/>
      <c r="D554" s="655"/>
      <c r="E554" s="651"/>
      <c r="F554" s="651"/>
      <c r="G554" s="651"/>
      <c r="H554" s="649" t="s">
        <v>242</v>
      </c>
      <c r="I554" s="649"/>
      <c r="J554" s="651" t="s">
        <v>287</v>
      </c>
      <c r="K554" s="651" t="s">
        <v>16</v>
      </c>
      <c r="L554" s="648">
        <v>3350</v>
      </c>
    </row>
    <row r="555" spans="1:12" x14ac:dyDescent="0.2">
      <c r="A555" s="652"/>
      <c r="B555" s="651"/>
      <c r="C555" s="654"/>
      <c r="D555" s="655"/>
      <c r="E555" s="651"/>
      <c r="F555" s="651"/>
      <c r="G555" s="651"/>
      <c r="H555" s="649"/>
      <c r="I555" s="649"/>
      <c r="J555" s="651"/>
      <c r="K555" s="651"/>
      <c r="L555" s="648"/>
    </row>
    <row r="556" spans="1:12" x14ac:dyDescent="0.2">
      <c r="A556" s="652"/>
      <c r="B556" s="651"/>
      <c r="C556" s="654"/>
      <c r="D556" s="655"/>
      <c r="E556" s="651"/>
      <c r="F556" s="651"/>
      <c r="G556" s="651"/>
      <c r="H556" s="649"/>
      <c r="I556" s="649"/>
      <c r="J556" s="651"/>
      <c r="K556" s="651"/>
      <c r="L556" s="648"/>
    </row>
    <row r="557" spans="1:12" ht="24" x14ac:dyDescent="0.2">
      <c r="A557" s="652"/>
      <c r="B557" s="203" t="s">
        <v>6</v>
      </c>
      <c r="C557" s="207" t="s">
        <v>5</v>
      </c>
      <c r="D557" s="207" t="s">
        <v>288</v>
      </c>
      <c r="E557" s="207" t="s">
        <v>289</v>
      </c>
      <c r="F557" s="650"/>
      <c r="G557" s="650"/>
      <c r="H557" s="649" t="s">
        <v>290</v>
      </c>
      <c r="I557" s="649"/>
      <c r="J557" s="651" t="s">
        <v>287</v>
      </c>
      <c r="K557" s="651" t="s">
        <v>287</v>
      </c>
      <c r="L557" s="648">
        <v>0</v>
      </c>
    </row>
    <row r="558" spans="1:12" ht="24" x14ac:dyDescent="0.2">
      <c r="A558" s="652"/>
      <c r="B558" s="209" t="s">
        <v>460</v>
      </c>
      <c r="C558" s="209" t="s">
        <v>1048</v>
      </c>
      <c r="D558" s="211">
        <v>43533</v>
      </c>
      <c r="E558" s="209" t="s">
        <v>930</v>
      </c>
      <c r="F558" s="650"/>
      <c r="G558" s="650"/>
      <c r="H558" s="649"/>
      <c r="I558" s="649"/>
      <c r="J558" s="651"/>
      <c r="K558" s="651"/>
      <c r="L558" s="648"/>
    </row>
    <row r="559" spans="1:12" ht="24" x14ac:dyDescent="0.2">
      <c r="A559" s="652">
        <v>200</v>
      </c>
      <c r="B559" s="203" t="s">
        <v>12</v>
      </c>
      <c r="C559" s="207" t="s">
        <v>11</v>
      </c>
      <c r="D559" s="207" t="s">
        <v>280</v>
      </c>
      <c r="E559" s="207" t="s">
        <v>281</v>
      </c>
      <c r="F559" s="653" t="s">
        <v>8</v>
      </c>
      <c r="G559" s="653"/>
      <c r="H559" s="650"/>
      <c r="I559" s="650"/>
      <c r="J559" s="650"/>
      <c r="K559" s="650"/>
      <c r="L559" s="650"/>
    </row>
    <row r="560" spans="1:12" x14ac:dyDescent="0.2">
      <c r="A560" s="652"/>
      <c r="B560" s="651" t="s">
        <v>1023</v>
      </c>
      <c r="C560" s="654" t="s">
        <v>1049</v>
      </c>
      <c r="D560" s="655">
        <v>43545</v>
      </c>
      <c r="E560" s="651" t="s">
        <v>389</v>
      </c>
      <c r="F560" s="651" t="s">
        <v>1050</v>
      </c>
      <c r="G560" s="651"/>
      <c r="H560" s="649" t="s">
        <v>286</v>
      </c>
      <c r="I560" s="649"/>
      <c r="J560" s="209" t="s">
        <v>287</v>
      </c>
      <c r="K560" s="209" t="s">
        <v>16</v>
      </c>
      <c r="L560" s="210">
        <v>824</v>
      </c>
    </row>
    <row r="561" spans="1:12" x14ac:dyDescent="0.2">
      <c r="A561" s="652"/>
      <c r="B561" s="651"/>
      <c r="C561" s="654"/>
      <c r="D561" s="655"/>
      <c r="E561" s="651"/>
      <c r="F561" s="651"/>
      <c r="G561" s="651"/>
      <c r="H561" s="649" t="s">
        <v>242</v>
      </c>
      <c r="I561" s="649"/>
      <c r="J561" s="651" t="s">
        <v>287</v>
      </c>
      <c r="K561" s="651" t="s">
        <v>16</v>
      </c>
      <c r="L561" s="648">
        <v>980.05</v>
      </c>
    </row>
    <row r="562" spans="1:12" x14ac:dyDescent="0.2">
      <c r="A562" s="652"/>
      <c r="B562" s="651"/>
      <c r="C562" s="654"/>
      <c r="D562" s="655"/>
      <c r="E562" s="651"/>
      <c r="F562" s="651"/>
      <c r="G562" s="651"/>
      <c r="H562" s="649"/>
      <c r="I562" s="649"/>
      <c r="J562" s="651"/>
      <c r="K562" s="651"/>
      <c r="L562" s="648"/>
    </row>
    <row r="563" spans="1:12" x14ac:dyDescent="0.2">
      <c r="A563" s="652"/>
      <c r="B563" s="651"/>
      <c r="C563" s="654"/>
      <c r="D563" s="655"/>
      <c r="E563" s="651"/>
      <c r="F563" s="651"/>
      <c r="G563" s="651"/>
      <c r="H563" s="649"/>
      <c r="I563" s="649"/>
      <c r="J563" s="651"/>
      <c r="K563" s="651"/>
      <c r="L563" s="648"/>
    </row>
    <row r="564" spans="1:12" ht="24" x14ac:dyDescent="0.2">
      <c r="A564" s="652"/>
      <c r="B564" s="203" t="s">
        <v>6</v>
      </c>
      <c r="C564" s="207" t="s">
        <v>5</v>
      </c>
      <c r="D564" s="207" t="s">
        <v>288</v>
      </c>
      <c r="E564" s="207" t="s">
        <v>289</v>
      </c>
      <c r="F564" s="650"/>
      <c r="G564" s="650"/>
      <c r="H564" s="649" t="s">
        <v>290</v>
      </c>
      <c r="I564" s="649"/>
      <c r="J564" s="651" t="s">
        <v>287</v>
      </c>
      <c r="K564" s="651" t="s">
        <v>16</v>
      </c>
      <c r="L564" s="648">
        <v>453.28</v>
      </c>
    </row>
    <row r="565" spans="1:12" ht="24" x14ac:dyDescent="0.2">
      <c r="A565" s="652"/>
      <c r="B565" s="209" t="s">
        <v>460</v>
      </c>
      <c r="C565" s="209" t="s">
        <v>1050</v>
      </c>
      <c r="D565" s="211">
        <v>43553</v>
      </c>
      <c r="E565" s="209" t="s">
        <v>1051</v>
      </c>
      <c r="F565" s="650"/>
      <c r="G565" s="650"/>
      <c r="H565" s="649"/>
      <c r="I565" s="649"/>
      <c r="J565" s="651"/>
      <c r="K565" s="651"/>
      <c r="L565" s="648"/>
    </row>
  </sheetData>
  <mergeCells count="1646">
    <mergeCell ref="K6:L8"/>
    <mergeCell ref="C7:E7"/>
    <mergeCell ref="C8:E8"/>
    <mergeCell ref="F9:G9"/>
    <mergeCell ref="H9:I9"/>
    <mergeCell ref="A10:A14"/>
    <mergeCell ref="F10:G10"/>
    <mergeCell ref="H10:L10"/>
    <mergeCell ref="B11:B12"/>
    <mergeCell ref="C11:C12"/>
    <mergeCell ref="B2:L2"/>
    <mergeCell ref="A3:A5"/>
    <mergeCell ref="B3:I4"/>
    <mergeCell ref="B5:L5"/>
    <mergeCell ref="A6:A8"/>
    <mergeCell ref="C6:E6"/>
    <mergeCell ref="G6:G8"/>
    <mergeCell ref="I6:I8"/>
    <mergeCell ref="J6:J8"/>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K18:K19"/>
    <mergeCell ref="L18:L19"/>
    <mergeCell ref="A20:A24"/>
    <mergeCell ref="F20:G20"/>
    <mergeCell ref="H20:L20"/>
    <mergeCell ref="B21:B22"/>
    <mergeCell ref="C21:C22"/>
    <mergeCell ref="D21:D22"/>
    <mergeCell ref="E21:E22"/>
    <mergeCell ref="F21:G22"/>
    <mergeCell ref="H30:L30"/>
    <mergeCell ref="B31:B32"/>
    <mergeCell ref="C31:C32"/>
    <mergeCell ref="D31:D32"/>
    <mergeCell ref="E31:E32"/>
    <mergeCell ref="F31:G32"/>
    <mergeCell ref="H31:I31"/>
    <mergeCell ref="H32:I32"/>
    <mergeCell ref="H27:I27"/>
    <mergeCell ref="F28:G29"/>
    <mergeCell ref="H28:I29"/>
    <mergeCell ref="J28:J29"/>
    <mergeCell ref="K28:K29"/>
    <mergeCell ref="L28:L29"/>
    <mergeCell ref="K37:K39"/>
    <mergeCell ref="L37:L39"/>
    <mergeCell ref="F40:G41"/>
    <mergeCell ref="H40:I41"/>
    <mergeCell ref="J40:J41"/>
    <mergeCell ref="K40:K41"/>
    <mergeCell ref="L40:L41"/>
    <mergeCell ref="D36:D39"/>
    <mergeCell ref="E36:E39"/>
    <mergeCell ref="F36:G39"/>
    <mergeCell ref="H36:I36"/>
    <mergeCell ref="H37:I39"/>
    <mergeCell ref="J37:J39"/>
    <mergeCell ref="F33:G34"/>
    <mergeCell ref="H33:I34"/>
    <mergeCell ref="J33:J34"/>
    <mergeCell ref="K33:K34"/>
    <mergeCell ref="L33:L34"/>
    <mergeCell ref="J44:J46"/>
    <mergeCell ref="K44:K46"/>
    <mergeCell ref="L44:L46"/>
    <mergeCell ref="F47:G48"/>
    <mergeCell ref="H47:I48"/>
    <mergeCell ref="J47:J48"/>
    <mergeCell ref="K47:K48"/>
    <mergeCell ref="L47:L48"/>
    <mergeCell ref="A42:A48"/>
    <mergeCell ref="F42:G42"/>
    <mergeCell ref="H42:L42"/>
    <mergeCell ref="B43:B46"/>
    <mergeCell ref="C43:C46"/>
    <mergeCell ref="D43:D46"/>
    <mergeCell ref="E43:E46"/>
    <mergeCell ref="F43:G46"/>
    <mergeCell ref="H43:I43"/>
    <mergeCell ref="H44:I46"/>
    <mergeCell ref="A35:A41"/>
    <mergeCell ref="F35:G35"/>
    <mergeCell ref="H35:L35"/>
    <mergeCell ref="B36:B39"/>
    <mergeCell ref="C36:C39"/>
    <mergeCell ref="A30:A34"/>
    <mergeCell ref="F30:G30"/>
    <mergeCell ref="F52:G53"/>
    <mergeCell ref="H52:I53"/>
    <mergeCell ref="J52:J53"/>
    <mergeCell ref="K52:K53"/>
    <mergeCell ref="L52:L53"/>
    <mergeCell ref="A54:A58"/>
    <mergeCell ref="F54:G54"/>
    <mergeCell ref="H54:L54"/>
    <mergeCell ref="B55:B56"/>
    <mergeCell ref="C55:C56"/>
    <mergeCell ref="A49:A53"/>
    <mergeCell ref="F49:G49"/>
    <mergeCell ref="H49:L49"/>
    <mergeCell ref="B50:B51"/>
    <mergeCell ref="C50:C51"/>
    <mergeCell ref="D50:D51"/>
    <mergeCell ref="E50:E51"/>
    <mergeCell ref="F50:G51"/>
    <mergeCell ref="H50:I50"/>
    <mergeCell ref="H51:I51"/>
    <mergeCell ref="J57:J58"/>
    <mergeCell ref="K57:K58"/>
    <mergeCell ref="L57:L58"/>
    <mergeCell ref="D55:D56"/>
    <mergeCell ref="E55:E56"/>
    <mergeCell ref="F55:G56"/>
    <mergeCell ref="H55:I55"/>
    <mergeCell ref="H56:I56"/>
    <mergeCell ref="F57:G58"/>
    <mergeCell ref="H57:I58"/>
    <mergeCell ref="H65:I65"/>
    <mergeCell ref="H66:I66"/>
    <mergeCell ref="F67:G68"/>
    <mergeCell ref="H67:I68"/>
    <mergeCell ref="J67:J68"/>
    <mergeCell ref="K67:K68"/>
    <mergeCell ref="K62:K63"/>
    <mergeCell ref="L62:L63"/>
    <mergeCell ref="A64:A68"/>
    <mergeCell ref="F64:G64"/>
    <mergeCell ref="H64:L64"/>
    <mergeCell ref="B65:B66"/>
    <mergeCell ref="C65:C66"/>
    <mergeCell ref="D65:D66"/>
    <mergeCell ref="E65:E66"/>
    <mergeCell ref="F65:G66"/>
    <mergeCell ref="F60:G61"/>
    <mergeCell ref="H60:I60"/>
    <mergeCell ref="H61:I61"/>
    <mergeCell ref="F62:G63"/>
    <mergeCell ref="H62:I63"/>
    <mergeCell ref="J62:J63"/>
    <mergeCell ref="H71:I72"/>
    <mergeCell ref="J71:J72"/>
    <mergeCell ref="K71:K72"/>
    <mergeCell ref="L71:L72"/>
    <mergeCell ref="F73:G74"/>
    <mergeCell ref="H73:I74"/>
    <mergeCell ref="J73:J74"/>
    <mergeCell ref="K73:K74"/>
    <mergeCell ref="L73:L74"/>
    <mergeCell ref="L67:L68"/>
    <mergeCell ref="A69:A74"/>
    <mergeCell ref="F69:G69"/>
    <mergeCell ref="H69:L69"/>
    <mergeCell ref="B70:B72"/>
    <mergeCell ref="C70:C72"/>
    <mergeCell ref="D70:D72"/>
    <mergeCell ref="E70:E72"/>
    <mergeCell ref="F70:G72"/>
    <mergeCell ref="H70:I70"/>
    <mergeCell ref="A59:A63"/>
    <mergeCell ref="F59:G59"/>
    <mergeCell ref="H59:L59"/>
    <mergeCell ref="B60:B61"/>
    <mergeCell ref="C60:C61"/>
    <mergeCell ref="D60:D61"/>
    <mergeCell ref="E60:E61"/>
    <mergeCell ref="J77:J78"/>
    <mergeCell ref="K77:K78"/>
    <mergeCell ref="L77:L78"/>
    <mergeCell ref="F79:G80"/>
    <mergeCell ref="H79:I80"/>
    <mergeCell ref="J79:J80"/>
    <mergeCell ref="K79:K80"/>
    <mergeCell ref="L79:L80"/>
    <mergeCell ref="A75:A80"/>
    <mergeCell ref="F75:G75"/>
    <mergeCell ref="H75:L75"/>
    <mergeCell ref="B76:B78"/>
    <mergeCell ref="C76:C78"/>
    <mergeCell ref="D76:D78"/>
    <mergeCell ref="E76:E78"/>
    <mergeCell ref="F76:G78"/>
    <mergeCell ref="H76:I76"/>
    <mergeCell ref="H77:I78"/>
    <mergeCell ref="J83:J84"/>
    <mergeCell ref="K83:K84"/>
    <mergeCell ref="L83:L84"/>
    <mergeCell ref="F85:G86"/>
    <mergeCell ref="H85:I86"/>
    <mergeCell ref="J85:J86"/>
    <mergeCell ref="K85:K86"/>
    <mergeCell ref="L85:L86"/>
    <mergeCell ref="A81:A86"/>
    <mergeCell ref="F81:G81"/>
    <mergeCell ref="H81:L81"/>
    <mergeCell ref="B82:B84"/>
    <mergeCell ref="C82:C84"/>
    <mergeCell ref="D82:D84"/>
    <mergeCell ref="E82:E84"/>
    <mergeCell ref="F82:G84"/>
    <mergeCell ref="H82:I82"/>
    <mergeCell ref="H83:I84"/>
    <mergeCell ref="D93:D94"/>
    <mergeCell ref="E93:E94"/>
    <mergeCell ref="F93:G94"/>
    <mergeCell ref="H93:I93"/>
    <mergeCell ref="H94:I94"/>
    <mergeCell ref="F95:G96"/>
    <mergeCell ref="H95:I96"/>
    <mergeCell ref="F90:G91"/>
    <mergeCell ref="H90:I91"/>
    <mergeCell ref="J90:J91"/>
    <mergeCell ref="K90:K91"/>
    <mergeCell ref="L90:L91"/>
    <mergeCell ref="A92:A96"/>
    <mergeCell ref="F92:G92"/>
    <mergeCell ref="H92:L92"/>
    <mergeCell ref="B93:B94"/>
    <mergeCell ref="C93:C94"/>
    <mergeCell ref="A87:A91"/>
    <mergeCell ref="F87:G87"/>
    <mergeCell ref="H87:L87"/>
    <mergeCell ref="B88:B89"/>
    <mergeCell ref="C88:C89"/>
    <mergeCell ref="D88:D89"/>
    <mergeCell ref="E88:E89"/>
    <mergeCell ref="F88:G89"/>
    <mergeCell ref="H88:I88"/>
    <mergeCell ref="H89:I89"/>
    <mergeCell ref="K100:K101"/>
    <mergeCell ref="L100:L101"/>
    <mergeCell ref="A102:A106"/>
    <mergeCell ref="F102:G102"/>
    <mergeCell ref="H102:L102"/>
    <mergeCell ref="B103:B104"/>
    <mergeCell ref="C103:C104"/>
    <mergeCell ref="D103:D104"/>
    <mergeCell ref="E103:E104"/>
    <mergeCell ref="F103:G104"/>
    <mergeCell ref="F98:G99"/>
    <mergeCell ref="H98:I98"/>
    <mergeCell ref="H99:I99"/>
    <mergeCell ref="F100:G101"/>
    <mergeCell ref="H100:I101"/>
    <mergeCell ref="J100:J101"/>
    <mergeCell ref="J95:J96"/>
    <mergeCell ref="K95:K96"/>
    <mergeCell ref="L95:L96"/>
    <mergeCell ref="A97:A101"/>
    <mergeCell ref="F97:G97"/>
    <mergeCell ref="H97:L97"/>
    <mergeCell ref="B98:B99"/>
    <mergeCell ref="C98:C99"/>
    <mergeCell ref="D98:D99"/>
    <mergeCell ref="E98:E99"/>
    <mergeCell ref="H109:I109"/>
    <mergeCell ref="F110:G111"/>
    <mergeCell ref="H110:I111"/>
    <mergeCell ref="J110:J111"/>
    <mergeCell ref="K110:K111"/>
    <mergeCell ref="L110:L111"/>
    <mergeCell ref="L105:L106"/>
    <mergeCell ref="A107:A111"/>
    <mergeCell ref="F107:G107"/>
    <mergeCell ref="H107:L107"/>
    <mergeCell ref="B108:B109"/>
    <mergeCell ref="C108:C109"/>
    <mergeCell ref="D108:D109"/>
    <mergeCell ref="E108:E109"/>
    <mergeCell ref="F108:G109"/>
    <mergeCell ref="H108:I108"/>
    <mergeCell ref="H103:I103"/>
    <mergeCell ref="H104:I104"/>
    <mergeCell ref="F105:G106"/>
    <mergeCell ref="H105:I106"/>
    <mergeCell ref="J105:J106"/>
    <mergeCell ref="K105:K106"/>
    <mergeCell ref="F115:G116"/>
    <mergeCell ref="H115:I116"/>
    <mergeCell ref="J115:J116"/>
    <mergeCell ref="K115:K116"/>
    <mergeCell ref="L115:L116"/>
    <mergeCell ref="A117:A122"/>
    <mergeCell ref="F117:G117"/>
    <mergeCell ref="H117:L117"/>
    <mergeCell ref="B118:B120"/>
    <mergeCell ref="C118:C120"/>
    <mergeCell ref="A112:A116"/>
    <mergeCell ref="F112:G112"/>
    <mergeCell ref="H112:L112"/>
    <mergeCell ref="B113:B114"/>
    <mergeCell ref="C113:C114"/>
    <mergeCell ref="D113:D114"/>
    <mergeCell ref="E113:E114"/>
    <mergeCell ref="F113:G114"/>
    <mergeCell ref="H113:I113"/>
    <mergeCell ref="H114:I114"/>
    <mergeCell ref="K119:K120"/>
    <mergeCell ref="L119:L120"/>
    <mergeCell ref="F121:G122"/>
    <mergeCell ref="H121:I122"/>
    <mergeCell ref="J121:J122"/>
    <mergeCell ref="K121:K122"/>
    <mergeCell ref="L121:L122"/>
    <mergeCell ref="D118:D120"/>
    <mergeCell ref="E118:E120"/>
    <mergeCell ref="F118:G120"/>
    <mergeCell ref="H118:I118"/>
    <mergeCell ref="H119:I120"/>
    <mergeCell ref="J119:J120"/>
    <mergeCell ref="K130:K131"/>
    <mergeCell ref="L130:L131"/>
    <mergeCell ref="F132:G133"/>
    <mergeCell ref="H132:I133"/>
    <mergeCell ref="F126:G127"/>
    <mergeCell ref="H126:I127"/>
    <mergeCell ref="J126:J127"/>
    <mergeCell ref="K126:K127"/>
    <mergeCell ref="L126:L127"/>
    <mergeCell ref="F137:G138"/>
    <mergeCell ref="H137:I138"/>
    <mergeCell ref="J137:J138"/>
    <mergeCell ref="K137:K138"/>
    <mergeCell ref="L137:L138"/>
    <mergeCell ref="A128:A133"/>
    <mergeCell ref="F128:G128"/>
    <mergeCell ref="H128:L128"/>
    <mergeCell ref="B129:B131"/>
    <mergeCell ref="C129:C131"/>
    <mergeCell ref="A123:A127"/>
    <mergeCell ref="F123:G123"/>
    <mergeCell ref="H123:L123"/>
    <mergeCell ref="B124:B125"/>
    <mergeCell ref="C124:C125"/>
    <mergeCell ref="D124:D125"/>
    <mergeCell ref="E124:E125"/>
    <mergeCell ref="F124:G125"/>
    <mergeCell ref="H124:I124"/>
    <mergeCell ref="H125:I125"/>
    <mergeCell ref="A134:A138"/>
    <mergeCell ref="F134:G134"/>
    <mergeCell ref="H134:L134"/>
    <mergeCell ref="B135:B136"/>
    <mergeCell ref="C135:C136"/>
    <mergeCell ref="D135:D136"/>
    <mergeCell ref="E135:E136"/>
    <mergeCell ref="F135:G136"/>
    <mergeCell ref="H135:I135"/>
    <mergeCell ref="H136:I136"/>
    <mergeCell ref="J142:J143"/>
    <mergeCell ref="K142:K143"/>
    <mergeCell ref="L142:L143"/>
    <mergeCell ref="J132:J133"/>
    <mergeCell ref="K132:K133"/>
    <mergeCell ref="L132:L133"/>
    <mergeCell ref="D129:D131"/>
    <mergeCell ref="E129:E131"/>
    <mergeCell ref="F129:G131"/>
    <mergeCell ref="H129:I129"/>
    <mergeCell ref="H130:I131"/>
    <mergeCell ref="J130:J131"/>
    <mergeCell ref="D140:D141"/>
    <mergeCell ref="E140:E141"/>
    <mergeCell ref="F140:G141"/>
    <mergeCell ref="H140:I140"/>
    <mergeCell ref="H141:I141"/>
    <mergeCell ref="F142:G143"/>
    <mergeCell ref="H142:I143"/>
    <mergeCell ref="H150:I150"/>
    <mergeCell ref="H151:I151"/>
    <mergeCell ref="F152:G153"/>
    <mergeCell ref="H152:I153"/>
    <mergeCell ref="J152:J153"/>
    <mergeCell ref="K152:K153"/>
    <mergeCell ref="K147:K148"/>
    <mergeCell ref="L147:L148"/>
    <mergeCell ref="A149:A153"/>
    <mergeCell ref="F149:G149"/>
    <mergeCell ref="H149:L149"/>
    <mergeCell ref="B150:B151"/>
    <mergeCell ref="C150:C151"/>
    <mergeCell ref="D150:D151"/>
    <mergeCell ref="E150:E151"/>
    <mergeCell ref="F150:G151"/>
    <mergeCell ref="F145:G146"/>
    <mergeCell ref="H145:I145"/>
    <mergeCell ref="A139:A143"/>
    <mergeCell ref="F139:G139"/>
    <mergeCell ref="H139:L139"/>
    <mergeCell ref="B140:B141"/>
    <mergeCell ref="C140:C141"/>
    <mergeCell ref="H146:I146"/>
    <mergeCell ref="F147:G148"/>
    <mergeCell ref="H147:I148"/>
    <mergeCell ref="J147:J148"/>
    <mergeCell ref="H156:I157"/>
    <mergeCell ref="J156:J157"/>
    <mergeCell ref="K156:K157"/>
    <mergeCell ref="L156:L157"/>
    <mergeCell ref="F158:G159"/>
    <mergeCell ref="H158:I159"/>
    <mergeCell ref="J158:J159"/>
    <mergeCell ref="K158:K159"/>
    <mergeCell ref="L158:L159"/>
    <mergeCell ref="L152:L153"/>
    <mergeCell ref="A154:A159"/>
    <mergeCell ref="F154:G154"/>
    <mergeCell ref="H154:L154"/>
    <mergeCell ref="B155:B157"/>
    <mergeCell ref="C155:C157"/>
    <mergeCell ref="D155:D157"/>
    <mergeCell ref="E155:E157"/>
    <mergeCell ref="F155:G157"/>
    <mergeCell ref="H155:I155"/>
    <mergeCell ref="A144:A148"/>
    <mergeCell ref="F144:G144"/>
    <mergeCell ref="H144:L144"/>
    <mergeCell ref="B145:B146"/>
    <mergeCell ref="C145:C146"/>
    <mergeCell ref="D145:D146"/>
    <mergeCell ref="E145:E146"/>
    <mergeCell ref="D166:D167"/>
    <mergeCell ref="E166:E167"/>
    <mergeCell ref="F166:G167"/>
    <mergeCell ref="H166:I166"/>
    <mergeCell ref="H167:I167"/>
    <mergeCell ref="F168:G169"/>
    <mergeCell ref="H168:I169"/>
    <mergeCell ref="F163:G164"/>
    <mergeCell ref="H163:I164"/>
    <mergeCell ref="J163:J164"/>
    <mergeCell ref="K163:K164"/>
    <mergeCell ref="L163:L164"/>
    <mergeCell ref="A165:A169"/>
    <mergeCell ref="F165:G165"/>
    <mergeCell ref="H165:L165"/>
    <mergeCell ref="B166:B167"/>
    <mergeCell ref="C166:C167"/>
    <mergeCell ref="A160:A164"/>
    <mergeCell ref="F160:G160"/>
    <mergeCell ref="H160:L160"/>
    <mergeCell ref="B161:B162"/>
    <mergeCell ref="C161:C162"/>
    <mergeCell ref="D161:D162"/>
    <mergeCell ref="E161:E162"/>
    <mergeCell ref="F161:G162"/>
    <mergeCell ref="H161:I161"/>
    <mergeCell ref="H162:I162"/>
    <mergeCell ref="K173:K174"/>
    <mergeCell ref="L173:L174"/>
    <mergeCell ref="A175:A179"/>
    <mergeCell ref="F175:G175"/>
    <mergeCell ref="H175:L175"/>
    <mergeCell ref="B176:B177"/>
    <mergeCell ref="C176:C177"/>
    <mergeCell ref="D176:D177"/>
    <mergeCell ref="E176:E177"/>
    <mergeCell ref="F176:G177"/>
    <mergeCell ref="F171:G172"/>
    <mergeCell ref="H171:I171"/>
    <mergeCell ref="H172:I172"/>
    <mergeCell ref="F173:G174"/>
    <mergeCell ref="H173:I174"/>
    <mergeCell ref="J173:J174"/>
    <mergeCell ref="J168:J169"/>
    <mergeCell ref="K168:K169"/>
    <mergeCell ref="L168:L169"/>
    <mergeCell ref="A170:A174"/>
    <mergeCell ref="F170:G170"/>
    <mergeCell ref="H170:L170"/>
    <mergeCell ref="B171:B172"/>
    <mergeCell ref="C171:C172"/>
    <mergeCell ref="D171:D172"/>
    <mergeCell ref="E171:E172"/>
    <mergeCell ref="H182:I182"/>
    <mergeCell ref="F183:G184"/>
    <mergeCell ref="H183:I184"/>
    <mergeCell ref="J183:J184"/>
    <mergeCell ref="K183:K184"/>
    <mergeCell ref="L183:L184"/>
    <mergeCell ref="L178:L179"/>
    <mergeCell ref="A180:A184"/>
    <mergeCell ref="F180:G180"/>
    <mergeCell ref="H180:L180"/>
    <mergeCell ref="B181:B182"/>
    <mergeCell ref="C181:C182"/>
    <mergeCell ref="D181:D182"/>
    <mergeCell ref="E181:E182"/>
    <mergeCell ref="F181:G182"/>
    <mergeCell ref="H181:I181"/>
    <mergeCell ref="H176:I176"/>
    <mergeCell ref="H177:I177"/>
    <mergeCell ref="F178:G179"/>
    <mergeCell ref="H178:I179"/>
    <mergeCell ref="J178:J179"/>
    <mergeCell ref="K178:K179"/>
    <mergeCell ref="D191:D192"/>
    <mergeCell ref="E191:E192"/>
    <mergeCell ref="F191:G192"/>
    <mergeCell ref="H191:I191"/>
    <mergeCell ref="H192:I192"/>
    <mergeCell ref="F193:G194"/>
    <mergeCell ref="H193:I194"/>
    <mergeCell ref="F188:G189"/>
    <mergeCell ref="H188:I189"/>
    <mergeCell ref="J188:J189"/>
    <mergeCell ref="K188:K189"/>
    <mergeCell ref="L188:L189"/>
    <mergeCell ref="A190:A194"/>
    <mergeCell ref="F190:G190"/>
    <mergeCell ref="H190:L190"/>
    <mergeCell ref="B191:B192"/>
    <mergeCell ref="C191:C192"/>
    <mergeCell ref="A185:A189"/>
    <mergeCell ref="F185:G185"/>
    <mergeCell ref="H185:L185"/>
    <mergeCell ref="B186:B187"/>
    <mergeCell ref="C186:C187"/>
    <mergeCell ref="D186:D187"/>
    <mergeCell ref="E186:E187"/>
    <mergeCell ref="F186:G187"/>
    <mergeCell ref="H186:I186"/>
    <mergeCell ref="H187:I187"/>
    <mergeCell ref="F196:G198"/>
    <mergeCell ref="H196:I196"/>
    <mergeCell ref="H197:I198"/>
    <mergeCell ref="J197:J198"/>
    <mergeCell ref="K197:K198"/>
    <mergeCell ref="L197:L198"/>
    <mergeCell ref="J193:J194"/>
    <mergeCell ref="K193:K194"/>
    <mergeCell ref="L193:L194"/>
    <mergeCell ref="A195:A200"/>
    <mergeCell ref="F195:G195"/>
    <mergeCell ref="H195:L195"/>
    <mergeCell ref="B196:B198"/>
    <mergeCell ref="C196:C198"/>
    <mergeCell ref="D196:D198"/>
    <mergeCell ref="E196:E198"/>
    <mergeCell ref="K203:K204"/>
    <mergeCell ref="L203:L204"/>
    <mergeCell ref="D202:D204"/>
    <mergeCell ref="E202:E204"/>
    <mergeCell ref="F202:G204"/>
    <mergeCell ref="H202:I202"/>
    <mergeCell ref="F199:G200"/>
    <mergeCell ref="H199:I200"/>
    <mergeCell ref="J199:J200"/>
    <mergeCell ref="K199:K200"/>
    <mergeCell ref="L199:L200"/>
    <mergeCell ref="D213:D214"/>
    <mergeCell ref="E213:E214"/>
    <mergeCell ref="F213:G214"/>
    <mergeCell ref="H213:I213"/>
    <mergeCell ref="H214:I214"/>
    <mergeCell ref="F215:G216"/>
    <mergeCell ref="H215:I216"/>
    <mergeCell ref="F210:G211"/>
    <mergeCell ref="H210:I211"/>
    <mergeCell ref="J210:J211"/>
    <mergeCell ref="K210:K211"/>
    <mergeCell ref="L210:L211"/>
    <mergeCell ref="F201:G201"/>
    <mergeCell ref="H201:L201"/>
    <mergeCell ref="F205:G206"/>
    <mergeCell ref="H205:I206"/>
    <mergeCell ref="J205:J206"/>
    <mergeCell ref="K205:K206"/>
    <mergeCell ref="L205:L206"/>
    <mergeCell ref="A207:A211"/>
    <mergeCell ref="F207:G207"/>
    <mergeCell ref="H207:L207"/>
    <mergeCell ref="B208:B209"/>
    <mergeCell ref="C208:C209"/>
    <mergeCell ref="D208:D209"/>
    <mergeCell ref="E208:E209"/>
    <mergeCell ref="F208:G209"/>
    <mergeCell ref="H208:I208"/>
    <mergeCell ref="H209:I209"/>
    <mergeCell ref="F221:G222"/>
    <mergeCell ref="H221:I222"/>
    <mergeCell ref="J221:J222"/>
    <mergeCell ref="K221:K222"/>
    <mergeCell ref="L221:L222"/>
    <mergeCell ref="H203:I204"/>
    <mergeCell ref="J203:J204"/>
    <mergeCell ref="A201:A206"/>
    <mergeCell ref="B202:B204"/>
    <mergeCell ref="C202:C204"/>
    <mergeCell ref="F218:G220"/>
    <mergeCell ref="H218:I218"/>
    <mergeCell ref="H219:I220"/>
    <mergeCell ref="J219:J220"/>
    <mergeCell ref="K219:K220"/>
    <mergeCell ref="L219:L220"/>
    <mergeCell ref="J215:J216"/>
    <mergeCell ref="K215:K216"/>
    <mergeCell ref="L215:L216"/>
    <mergeCell ref="A217:A222"/>
    <mergeCell ref="F217:G217"/>
    <mergeCell ref="H217:L217"/>
    <mergeCell ref="B218:B220"/>
    <mergeCell ref="C218:C220"/>
    <mergeCell ref="D218:D220"/>
    <mergeCell ref="E218:E220"/>
    <mergeCell ref="J226:J227"/>
    <mergeCell ref="K226:K227"/>
    <mergeCell ref="L226:L227"/>
    <mergeCell ref="A212:A216"/>
    <mergeCell ref="F212:G212"/>
    <mergeCell ref="H212:L212"/>
    <mergeCell ref="B213:B214"/>
    <mergeCell ref="C213:C214"/>
    <mergeCell ref="D224:D225"/>
    <mergeCell ref="E224:E225"/>
    <mergeCell ref="F224:G225"/>
    <mergeCell ref="H224:I224"/>
    <mergeCell ref="H225:I225"/>
    <mergeCell ref="F226:G227"/>
    <mergeCell ref="H226:I227"/>
    <mergeCell ref="H234:I234"/>
    <mergeCell ref="H235:I235"/>
    <mergeCell ref="F236:G237"/>
    <mergeCell ref="H236:I237"/>
    <mergeCell ref="J236:J237"/>
    <mergeCell ref="K236:K237"/>
    <mergeCell ref="K231:K232"/>
    <mergeCell ref="L231:L232"/>
    <mergeCell ref="A233:A237"/>
    <mergeCell ref="F233:G233"/>
    <mergeCell ref="H233:L233"/>
    <mergeCell ref="B234:B235"/>
    <mergeCell ref="C234:C235"/>
    <mergeCell ref="D234:D235"/>
    <mergeCell ref="E234:E235"/>
    <mergeCell ref="F234:G235"/>
    <mergeCell ref="F229:G230"/>
    <mergeCell ref="H229:I229"/>
    <mergeCell ref="A223:A227"/>
    <mergeCell ref="F223:G223"/>
    <mergeCell ref="H223:L223"/>
    <mergeCell ref="B224:B225"/>
    <mergeCell ref="C224:C225"/>
    <mergeCell ref="H230:I230"/>
    <mergeCell ref="F231:G232"/>
    <mergeCell ref="H231:I232"/>
    <mergeCell ref="J231:J232"/>
    <mergeCell ref="H240:I242"/>
    <mergeCell ref="J240:J242"/>
    <mergeCell ref="K240:K242"/>
    <mergeCell ref="L240:L242"/>
    <mergeCell ref="F243:G244"/>
    <mergeCell ref="H243:I244"/>
    <mergeCell ref="J243:J244"/>
    <mergeCell ref="K243:K244"/>
    <mergeCell ref="L243:L244"/>
    <mergeCell ref="L236:L237"/>
    <mergeCell ref="A238:A244"/>
    <mergeCell ref="F238:G238"/>
    <mergeCell ref="H238:L238"/>
    <mergeCell ref="B239:B242"/>
    <mergeCell ref="C239:C242"/>
    <mergeCell ref="D239:D242"/>
    <mergeCell ref="E239:E242"/>
    <mergeCell ref="F239:G242"/>
    <mergeCell ref="H239:I239"/>
    <mergeCell ref="A228:A232"/>
    <mergeCell ref="F228:G228"/>
    <mergeCell ref="H228:L228"/>
    <mergeCell ref="B229:B230"/>
    <mergeCell ref="C229:C230"/>
    <mergeCell ref="D229:D230"/>
    <mergeCell ref="E229:E230"/>
    <mergeCell ref="J247:J249"/>
    <mergeCell ref="K247:K249"/>
    <mergeCell ref="L247:L249"/>
    <mergeCell ref="F250:G251"/>
    <mergeCell ref="H250:I251"/>
    <mergeCell ref="J250:J251"/>
    <mergeCell ref="K250:K251"/>
    <mergeCell ref="L250:L251"/>
    <mergeCell ref="A245:A251"/>
    <mergeCell ref="F245:G245"/>
    <mergeCell ref="H245:L245"/>
    <mergeCell ref="B246:B249"/>
    <mergeCell ref="C246:C249"/>
    <mergeCell ref="D246:D249"/>
    <mergeCell ref="E246:E249"/>
    <mergeCell ref="F246:G249"/>
    <mergeCell ref="H246:I246"/>
    <mergeCell ref="H247:I249"/>
    <mergeCell ref="D258:D259"/>
    <mergeCell ref="E258:E259"/>
    <mergeCell ref="F258:G259"/>
    <mergeCell ref="H258:I258"/>
    <mergeCell ref="H259:I259"/>
    <mergeCell ref="F260:G261"/>
    <mergeCell ref="H260:I261"/>
    <mergeCell ref="F255:G256"/>
    <mergeCell ref="H255:I256"/>
    <mergeCell ref="J255:J256"/>
    <mergeCell ref="K255:K256"/>
    <mergeCell ref="L255:L256"/>
    <mergeCell ref="A257:A261"/>
    <mergeCell ref="F257:G257"/>
    <mergeCell ref="H257:L257"/>
    <mergeCell ref="B258:B259"/>
    <mergeCell ref="C258:C259"/>
    <mergeCell ref="A252:A256"/>
    <mergeCell ref="F252:G252"/>
    <mergeCell ref="H252:L252"/>
    <mergeCell ref="B253:B254"/>
    <mergeCell ref="C253:C254"/>
    <mergeCell ref="D253:D254"/>
    <mergeCell ref="E253:E254"/>
    <mergeCell ref="F253:G254"/>
    <mergeCell ref="H253:I253"/>
    <mergeCell ref="H254:I254"/>
    <mergeCell ref="K265:K266"/>
    <mergeCell ref="L265:L266"/>
    <mergeCell ref="A267:A271"/>
    <mergeCell ref="F267:G267"/>
    <mergeCell ref="H267:L267"/>
    <mergeCell ref="B268:B269"/>
    <mergeCell ref="C268:C269"/>
    <mergeCell ref="D268:D269"/>
    <mergeCell ref="E268:E269"/>
    <mergeCell ref="F268:G269"/>
    <mergeCell ref="F263:G264"/>
    <mergeCell ref="H263:I263"/>
    <mergeCell ref="H264:I264"/>
    <mergeCell ref="F265:G266"/>
    <mergeCell ref="H265:I266"/>
    <mergeCell ref="J265:J266"/>
    <mergeCell ref="J260:J261"/>
    <mergeCell ref="K260:K261"/>
    <mergeCell ref="L260:L261"/>
    <mergeCell ref="A262:A266"/>
    <mergeCell ref="F262:G262"/>
    <mergeCell ref="H262:L262"/>
    <mergeCell ref="B263:B264"/>
    <mergeCell ref="C263:C264"/>
    <mergeCell ref="D263:D264"/>
    <mergeCell ref="E263:E264"/>
    <mergeCell ref="H274:I274"/>
    <mergeCell ref="F275:G276"/>
    <mergeCell ref="H275:I276"/>
    <mergeCell ref="J275:J276"/>
    <mergeCell ref="K275:K276"/>
    <mergeCell ref="L275:L276"/>
    <mergeCell ref="L270:L271"/>
    <mergeCell ref="A272:A276"/>
    <mergeCell ref="F272:G272"/>
    <mergeCell ref="H272:L272"/>
    <mergeCell ref="B273:B274"/>
    <mergeCell ref="C273:C274"/>
    <mergeCell ref="D273:D274"/>
    <mergeCell ref="E273:E274"/>
    <mergeCell ref="F273:G274"/>
    <mergeCell ref="H273:I273"/>
    <mergeCell ref="H268:I268"/>
    <mergeCell ref="H269:I269"/>
    <mergeCell ref="F270:G271"/>
    <mergeCell ref="H270:I271"/>
    <mergeCell ref="J270:J271"/>
    <mergeCell ref="K270:K271"/>
    <mergeCell ref="F280:G281"/>
    <mergeCell ref="H280:I281"/>
    <mergeCell ref="J280:J281"/>
    <mergeCell ref="K280:K281"/>
    <mergeCell ref="L280:L281"/>
    <mergeCell ref="A282:A286"/>
    <mergeCell ref="F282:G282"/>
    <mergeCell ref="H282:L282"/>
    <mergeCell ref="B283:B284"/>
    <mergeCell ref="C283:C284"/>
    <mergeCell ref="A277:A281"/>
    <mergeCell ref="F277:G277"/>
    <mergeCell ref="H277:L277"/>
    <mergeCell ref="B278:B279"/>
    <mergeCell ref="C278:C279"/>
    <mergeCell ref="D278:D279"/>
    <mergeCell ref="E278:E279"/>
    <mergeCell ref="F278:G279"/>
    <mergeCell ref="H278:I278"/>
    <mergeCell ref="H279:I279"/>
    <mergeCell ref="F288:G289"/>
    <mergeCell ref="H288:I288"/>
    <mergeCell ref="H289:I289"/>
    <mergeCell ref="F290:G291"/>
    <mergeCell ref="H290:I291"/>
    <mergeCell ref="J290:J291"/>
    <mergeCell ref="J285:J286"/>
    <mergeCell ref="K285:K286"/>
    <mergeCell ref="L285:L286"/>
    <mergeCell ref="A287:A291"/>
    <mergeCell ref="F287:G287"/>
    <mergeCell ref="H287:L287"/>
    <mergeCell ref="B288:B289"/>
    <mergeCell ref="C288:C289"/>
    <mergeCell ref="D288:D289"/>
    <mergeCell ref="E288:E289"/>
    <mergeCell ref="D283:D284"/>
    <mergeCell ref="E283:E284"/>
    <mergeCell ref="F283:G284"/>
    <mergeCell ref="H283:I283"/>
    <mergeCell ref="H284:I284"/>
    <mergeCell ref="F285:G286"/>
    <mergeCell ref="H285:I286"/>
    <mergeCell ref="L295:L296"/>
    <mergeCell ref="A297:A301"/>
    <mergeCell ref="F297:G297"/>
    <mergeCell ref="H297:L297"/>
    <mergeCell ref="B298:B299"/>
    <mergeCell ref="C298:C299"/>
    <mergeCell ref="D298:D299"/>
    <mergeCell ref="E298:E299"/>
    <mergeCell ref="F298:G299"/>
    <mergeCell ref="H298:I298"/>
    <mergeCell ref="H293:I293"/>
    <mergeCell ref="H294:I294"/>
    <mergeCell ref="F295:G296"/>
    <mergeCell ref="H295:I296"/>
    <mergeCell ref="J295:J296"/>
    <mergeCell ref="K295:K296"/>
    <mergeCell ref="K290:K291"/>
    <mergeCell ref="L290:L291"/>
    <mergeCell ref="A292:A296"/>
    <mergeCell ref="F292:G292"/>
    <mergeCell ref="H292:L292"/>
    <mergeCell ref="B293:B294"/>
    <mergeCell ref="C293:C294"/>
    <mergeCell ref="D293:D294"/>
    <mergeCell ref="E293:E294"/>
    <mergeCell ref="F293:G294"/>
    <mergeCell ref="H302:L302"/>
    <mergeCell ref="B303:B304"/>
    <mergeCell ref="C303:C304"/>
    <mergeCell ref="D303:D304"/>
    <mergeCell ref="E303:E304"/>
    <mergeCell ref="F303:G304"/>
    <mergeCell ref="H303:I303"/>
    <mergeCell ref="H304:I304"/>
    <mergeCell ref="H299:I299"/>
    <mergeCell ref="F300:G301"/>
    <mergeCell ref="H300:I301"/>
    <mergeCell ref="J300:J301"/>
    <mergeCell ref="K300:K301"/>
    <mergeCell ref="L300:L301"/>
    <mergeCell ref="K309:K310"/>
    <mergeCell ref="L309:L310"/>
    <mergeCell ref="F311:G312"/>
    <mergeCell ref="H311:I312"/>
    <mergeCell ref="J311:J312"/>
    <mergeCell ref="K311:K312"/>
    <mergeCell ref="L311:L312"/>
    <mergeCell ref="D308:D310"/>
    <mergeCell ref="E308:E310"/>
    <mergeCell ref="F308:G310"/>
    <mergeCell ref="H308:I308"/>
    <mergeCell ref="H309:I310"/>
    <mergeCell ref="J309:J310"/>
    <mergeCell ref="F305:G306"/>
    <mergeCell ref="H305:I306"/>
    <mergeCell ref="J305:J306"/>
    <mergeCell ref="K305:K306"/>
    <mergeCell ref="L305:L306"/>
    <mergeCell ref="J315:J316"/>
    <mergeCell ref="K315:K316"/>
    <mergeCell ref="L315:L316"/>
    <mergeCell ref="F317:G318"/>
    <mergeCell ref="H317:I318"/>
    <mergeCell ref="J317:J318"/>
    <mergeCell ref="K317:K318"/>
    <mergeCell ref="L317:L318"/>
    <mergeCell ref="A313:A318"/>
    <mergeCell ref="F313:G313"/>
    <mergeCell ref="H313:L313"/>
    <mergeCell ref="B314:B316"/>
    <mergeCell ref="C314:C316"/>
    <mergeCell ref="D314:D316"/>
    <mergeCell ref="E314:E316"/>
    <mergeCell ref="F314:G316"/>
    <mergeCell ref="H314:I314"/>
    <mergeCell ref="H315:I316"/>
    <mergeCell ref="A307:A312"/>
    <mergeCell ref="F307:G307"/>
    <mergeCell ref="H307:L307"/>
    <mergeCell ref="B308:B310"/>
    <mergeCell ref="C308:C310"/>
    <mergeCell ref="A302:A306"/>
    <mergeCell ref="F302:G302"/>
    <mergeCell ref="J321:J322"/>
    <mergeCell ref="K321:K322"/>
    <mergeCell ref="L321:L322"/>
    <mergeCell ref="F323:G324"/>
    <mergeCell ref="H323:I324"/>
    <mergeCell ref="J323:J324"/>
    <mergeCell ref="K323:K324"/>
    <mergeCell ref="L323:L324"/>
    <mergeCell ref="A319:A324"/>
    <mergeCell ref="F319:G319"/>
    <mergeCell ref="H319:L319"/>
    <mergeCell ref="B320:B322"/>
    <mergeCell ref="C320:C322"/>
    <mergeCell ref="D320:D322"/>
    <mergeCell ref="E320:E322"/>
    <mergeCell ref="F320:G322"/>
    <mergeCell ref="H320:I320"/>
    <mergeCell ref="H321:I322"/>
    <mergeCell ref="J327:J328"/>
    <mergeCell ref="K327:K328"/>
    <mergeCell ref="L327:L328"/>
    <mergeCell ref="F329:G330"/>
    <mergeCell ref="H329:I330"/>
    <mergeCell ref="J329:J330"/>
    <mergeCell ref="K329:K330"/>
    <mergeCell ref="L329:L330"/>
    <mergeCell ref="A325:A330"/>
    <mergeCell ref="F325:G325"/>
    <mergeCell ref="H325:L325"/>
    <mergeCell ref="B326:B328"/>
    <mergeCell ref="C326:C328"/>
    <mergeCell ref="D326:D328"/>
    <mergeCell ref="E326:E328"/>
    <mergeCell ref="F326:G328"/>
    <mergeCell ref="H326:I326"/>
    <mergeCell ref="H327:I328"/>
    <mergeCell ref="J333:J334"/>
    <mergeCell ref="K333:K334"/>
    <mergeCell ref="L333:L334"/>
    <mergeCell ref="F335:G336"/>
    <mergeCell ref="H335:I336"/>
    <mergeCell ref="J335:J336"/>
    <mergeCell ref="K335:K336"/>
    <mergeCell ref="L335:L336"/>
    <mergeCell ref="A331:A336"/>
    <mergeCell ref="F331:G331"/>
    <mergeCell ref="H331:L331"/>
    <mergeCell ref="B332:B334"/>
    <mergeCell ref="C332:C334"/>
    <mergeCell ref="D332:D334"/>
    <mergeCell ref="E332:E334"/>
    <mergeCell ref="F332:G334"/>
    <mergeCell ref="H332:I332"/>
    <mergeCell ref="H333:I334"/>
    <mergeCell ref="J339:J341"/>
    <mergeCell ref="K339:K341"/>
    <mergeCell ref="L339:L341"/>
    <mergeCell ref="F342:G343"/>
    <mergeCell ref="H342:I343"/>
    <mergeCell ref="J342:J343"/>
    <mergeCell ref="K342:K343"/>
    <mergeCell ref="L342:L343"/>
    <mergeCell ref="A337:A343"/>
    <mergeCell ref="F337:G337"/>
    <mergeCell ref="H337:L337"/>
    <mergeCell ref="B338:B341"/>
    <mergeCell ref="C338:C341"/>
    <mergeCell ref="D338:D341"/>
    <mergeCell ref="E338:E341"/>
    <mergeCell ref="F338:G341"/>
    <mergeCell ref="H338:I338"/>
    <mergeCell ref="H339:I341"/>
    <mergeCell ref="J346:J348"/>
    <mergeCell ref="K346:K348"/>
    <mergeCell ref="L346:L348"/>
    <mergeCell ref="F349:G350"/>
    <mergeCell ref="H349:I350"/>
    <mergeCell ref="J349:J350"/>
    <mergeCell ref="K349:K350"/>
    <mergeCell ref="L349:L350"/>
    <mergeCell ref="A344:A350"/>
    <mergeCell ref="F344:G344"/>
    <mergeCell ref="H344:L344"/>
    <mergeCell ref="B345:B348"/>
    <mergeCell ref="C345:C348"/>
    <mergeCell ref="D345:D348"/>
    <mergeCell ref="E345:E348"/>
    <mergeCell ref="F345:G348"/>
    <mergeCell ref="H345:I345"/>
    <mergeCell ref="H346:I348"/>
    <mergeCell ref="J353:J354"/>
    <mergeCell ref="K353:K354"/>
    <mergeCell ref="L353:L354"/>
    <mergeCell ref="F355:G356"/>
    <mergeCell ref="H355:I356"/>
    <mergeCell ref="J355:J356"/>
    <mergeCell ref="K355:K356"/>
    <mergeCell ref="L355:L356"/>
    <mergeCell ref="A351:A356"/>
    <mergeCell ref="F351:G351"/>
    <mergeCell ref="H351:L351"/>
    <mergeCell ref="B352:B354"/>
    <mergeCell ref="C352:C354"/>
    <mergeCell ref="D352:D354"/>
    <mergeCell ref="E352:E354"/>
    <mergeCell ref="F352:G354"/>
    <mergeCell ref="H352:I352"/>
    <mergeCell ref="H353:I354"/>
    <mergeCell ref="J359:J360"/>
    <mergeCell ref="K359:K360"/>
    <mergeCell ref="L359:L360"/>
    <mergeCell ref="F361:G362"/>
    <mergeCell ref="H361:I362"/>
    <mergeCell ref="J361:J362"/>
    <mergeCell ref="K361:K362"/>
    <mergeCell ref="L361:L362"/>
    <mergeCell ref="A357:A362"/>
    <mergeCell ref="F357:G357"/>
    <mergeCell ref="H357:L357"/>
    <mergeCell ref="B358:B360"/>
    <mergeCell ref="C358:C360"/>
    <mergeCell ref="D358:D360"/>
    <mergeCell ref="E358:E360"/>
    <mergeCell ref="F358:G360"/>
    <mergeCell ref="H358:I358"/>
    <mergeCell ref="H359:I360"/>
    <mergeCell ref="D369:D370"/>
    <mergeCell ref="E369:E370"/>
    <mergeCell ref="F369:G370"/>
    <mergeCell ref="H369:I369"/>
    <mergeCell ref="H370:I370"/>
    <mergeCell ref="F371:G372"/>
    <mergeCell ref="H371:I372"/>
    <mergeCell ref="F366:G367"/>
    <mergeCell ref="H366:I367"/>
    <mergeCell ref="J366:J367"/>
    <mergeCell ref="K366:K367"/>
    <mergeCell ref="L366:L367"/>
    <mergeCell ref="A368:A372"/>
    <mergeCell ref="F368:G368"/>
    <mergeCell ref="H368:L368"/>
    <mergeCell ref="B369:B370"/>
    <mergeCell ref="C369:C370"/>
    <mergeCell ref="A363:A367"/>
    <mergeCell ref="F363:G363"/>
    <mergeCell ref="H363:L363"/>
    <mergeCell ref="B364:B365"/>
    <mergeCell ref="C364:C365"/>
    <mergeCell ref="D364:D365"/>
    <mergeCell ref="E364:E365"/>
    <mergeCell ref="F364:G365"/>
    <mergeCell ref="H364:I364"/>
    <mergeCell ref="H365:I365"/>
    <mergeCell ref="F377:G378"/>
    <mergeCell ref="H377:I378"/>
    <mergeCell ref="J377:J378"/>
    <mergeCell ref="K377:K378"/>
    <mergeCell ref="L377:L378"/>
    <mergeCell ref="A379:A384"/>
    <mergeCell ref="F379:G379"/>
    <mergeCell ref="H379:L379"/>
    <mergeCell ref="B380:B382"/>
    <mergeCell ref="C380:C382"/>
    <mergeCell ref="F374:G376"/>
    <mergeCell ref="H374:I374"/>
    <mergeCell ref="H375:I376"/>
    <mergeCell ref="J375:J376"/>
    <mergeCell ref="K375:K376"/>
    <mergeCell ref="L375:L376"/>
    <mergeCell ref="J371:J372"/>
    <mergeCell ref="K371:K372"/>
    <mergeCell ref="L371:L372"/>
    <mergeCell ref="A373:A378"/>
    <mergeCell ref="F373:G373"/>
    <mergeCell ref="H373:L373"/>
    <mergeCell ref="B374:B376"/>
    <mergeCell ref="C374:C376"/>
    <mergeCell ref="D374:D376"/>
    <mergeCell ref="E374:E376"/>
    <mergeCell ref="A390:A395"/>
    <mergeCell ref="F390:G390"/>
    <mergeCell ref="H390:L390"/>
    <mergeCell ref="B391:B393"/>
    <mergeCell ref="C391:C393"/>
    <mergeCell ref="A385:A389"/>
    <mergeCell ref="F385:G385"/>
    <mergeCell ref="H385:L385"/>
    <mergeCell ref="B386:B387"/>
    <mergeCell ref="C386:C387"/>
    <mergeCell ref="D386:D387"/>
    <mergeCell ref="E386:E387"/>
    <mergeCell ref="F386:G387"/>
    <mergeCell ref="H386:I386"/>
    <mergeCell ref="H387:I387"/>
    <mergeCell ref="K381:K382"/>
    <mergeCell ref="L381:L382"/>
    <mergeCell ref="F383:G384"/>
    <mergeCell ref="H383:I384"/>
    <mergeCell ref="J383:J384"/>
    <mergeCell ref="K383:K384"/>
    <mergeCell ref="L383:L384"/>
    <mergeCell ref="D380:D382"/>
    <mergeCell ref="E380:E382"/>
    <mergeCell ref="F380:G382"/>
    <mergeCell ref="H380:I380"/>
    <mergeCell ref="H381:I382"/>
    <mergeCell ref="J381:J382"/>
    <mergeCell ref="K392:K393"/>
    <mergeCell ref="L392:L393"/>
    <mergeCell ref="F394:G395"/>
    <mergeCell ref="H394:I395"/>
    <mergeCell ref="L405:L406"/>
    <mergeCell ref="J394:J395"/>
    <mergeCell ref="K394:K395"/>
    <mergeCell ref="L394:L395"/>
    <mergeCell ref="D391:D393"/>
    <mergeCell ref="E391:E393"/>
    <mergeCell ref="F391:G393"/>
    <mergeCell ref="H391:I391"/>
    <mergeCell ref="H392:I393"/>
    <mergeCell ref="J392:J393"/>
    <mergeCell ref="F388:G389"/>
    <mergeCell ref="H388:I389"/>
    <mergeCell ref="J388:J389"/>
    <mergeCell ref="K388:K389"/>
    <mergeCell ref="L388:L389"/>
    <mergeCell ref="J398:J399"/>
    <mergeCell ref="K398:K399"/>
    <mergeCell ref="L398:L399"/>
    <mergeCell ref="A402:A406"/>
    <mergeCell ref="F402:G402"/>
    <mergeCell ref="H402:L402"/>
    <mergeCell ref="B403:B404"/>
    <mergeCell ref="C403:C404"/>
    <mergeCell ref="D403:D404"/>
    <mergeCell ref="E403:E404"/>
    <mergeCell ref="F403:G404"/>
    <mergeCell ref="H403:I403"/>
    <mergeCell ref="H404:I404"/>
    <mergeCell ref="F413:G414"/>
    <mergeCell ref="H413:I413"/>
    <mergeCell ref="H414:I414"/>
    <mergeCell ref="F400:G401"/>
    <mergeCell ref="H400:I401"/>
    <mergeCell ref="J400:J401"/>
    <mergeCell ref="K400:K401"/>
    <mergeCell ref="L400:L401"/>
    <mergeCell ref="A396:A401"/>
    <mergeCell ref="F396:G396"/>
    <mergeCell ref="H396:L396"/>
    <mergeCell ref="B397:B399"/>
    <mergeCell ref="C397:C399"/>
    <mergeCell ref="D397:D399"/>
    <mergeCell ref="E397:E399"/>
    <mergeCell ref="F397:G399"/>
    <mergeCell ref="H397:I397"/>
    <mergeCell ref="H398:I399"/>
    <mergeCell ref="F405:G406"/>
    <mergeCell ref="H405:I406"/>
    <mergeCell ref="J405:J406"/>
    <mergeCell ref="K405:K406"/>
    <mergeCell ref="J410:J411"/>
    <mergeCell ref="K410:K411"/>
    <mergeCell ref="L410:L411"/>
    <mergeCell ref="A412:A416"/>
    <mergeCell ref="F412:G412"/>
    <mergeCell ref="H412:L412"/>
    <mergeCell ref="B413:B414"/>
    <mergeCell ref="C413:C414"/>
    <mergeCell ref="D413:D414"/>
    <mergeCell ref="E413:E414"/>
    <mergeCell ref="D408:D409"/>
    <mergeCell ref="E408:E409"/>
    <mergeCell ref="F408:G409"/>
    <mergeCell ref="H408:I408"/>
    <mergeCell ref="H409:I409"/>
    <mergeCell ref="F410:G411"/>
    <mergeCell ref="H410:I411"/>
    <mergeCell ref="A407:A411"/>
    <mergeCell ref="F407:G407"/>
    <mergeCell ref="H407:L407"/>
    <mergeCell ref="B408:B409"/>
    <mergeCell ref="C408:C409"/>
    <mergeCell ref="H418:I418"/>
    <mergeCell ref="H419:I420"/>
    <mergeCell ref="J419:J420"/>
    <mergeCell ref="K419:K420"/>
    <mergeCell ref="L419:L420"/>
    <mergeCell ref="F421:G422"/>
    <mergeCell ref="H421:I422"/>
    <mergeCell ref="J421:J422"/>
    <mergeCell ref="K421:K422"/>
    <mergeCell ref="L421:L422"/>
    <mergeCell ref="K415:K416"/>
    <mergeCell ref="L415:L416"/>
    <mergeCell ref="A417:A422"/>
    <mergeCell ref="F417:G417"/>
    <mergeCell ref="H417:L417"/>
    <mergeCell ref="B418:B420"/>
    <mergeCell ref="C418:C420"/>
    <mergeCell ref="D418:D420"/>
    <mergeCell ref="E418:E420"/>
    <mergeCell ref="F418:G420"/>
    <mergeCell ref="F415:G416"/>
    <mergeCell ref="H415:I416"/>
    <mergeCell ref="J415:J416"/>
    <mergeCell ref="A429:A433"/>
    <mergeCell ref="F429:G429"/>
    <mergeCell ref="H429:L429"/>
    <mergeCell ref="B430:B431"/>
    <mergeCell ref="C430:C431"/>
    <mergeCell ref="D430:D431"/>
    <mergeCell ref="E430:E431"/>
    <mergeCell ref="F430:G431"/>
    <mergeCell ref="H430:I430"/>
    <mergeCell ref="H431:I431"/>
    <mergeCell ref="J425:J426"/>
    <mergeCell ref="K425:K426"/>
    <mergeCell ref="L425:L426"/>
    <mergeCell ref="F427:G428"/>
    <mergeCell ref="H427:I428"/>
    <mergeCell ref="J427:J428"/>
    <mergeCell ref="K427:K428"/>
    <mergeCell ref="L427:L428"/>
    <mergeCell ref="A423:A428"/>
    <mergeCell ref="F423:G423"/>
    <mergeCell ref="H423:L423"/>
    <mergeCell ref="B424:B426"/>
    <mergeCell ref="C424:C426"/>
    <mergeCell ref="D424:D426"/>
    <mergeCell ref="E424:E426"/>
    <mergeCell ref="F424:G426"/>
    <mergeCell ref="H424:I424"/>
    <mergeCell ref="H425:I426"/>
    <mergeCell ref="J449:J450"/>
    <mergeCell ref="K449:K450"/>
    <mergeCell ref="L449:L450"/>
    <mergeCell ref="D446:D448"/>
    <mergeCell ref="E446:E448"/>
    <mergeCell ref="F446:G448"/>
    <mergeCell ref="H446:I446"/>
    <mergeCell ref="D435:D436"/>
    <mergeCell ref="E435:E436"/>
    <mergeCell ref="F435:G436"/>
    <mergeCell ref="H435:I435"/>
    <mergeCell ref="H436:I436"/>
    <mergeCell ref="F437:G438"/>
    <mergeCell ref="H437:I438"/>
    <mergeCell ref="F432:G433"/>
    <mergeCell ref="H432:I433"/>
    <mergeCell ref="J432:J433"/>
    <mergeCell ref="K432:K433"/>
    <mergeCell ref="L432:L433"/>
    <mergeCell ref="F434:G434"/>
    <mergeCell ref="H434:L434"/>
    <mergeCell ref="F440:G442"/>
    <mergeCell ref="H440:I440"/>
    <mergeCell ref="H441:I442"/>
    <mergeCell ref="J441:J442"/>
    <mergeCell ref="K441:K442"/>
    <mergeCell ref="L441:L442"/>
    <mergeCell ref="J437:J438"/>
    <mergeCell ref="K437:K438"/>
    <mergeCell ref="L437:L438"/>
    <mergeCell ref="A439:A444"/>
    <mergeCell ref="F439:G439"/>
    <mergeCell ref="H439:L439"/>
    <mergeCell ref="B440:B442"/>
    <mergeCell ref="C440:C442"/>
    <mergeCell ref="D440:D442"/>
    <mergeCell ref="E440:E442"/>
    <mergeCell ref="K447:K448"/>
    <mergeCell ref="L447:L448"/>
    <mergeCell ref="A434:A438"/>
    <mergeCell ref="B435:B436"/>
    <mergeCell ref="C435:C436"/>
    <mergeCell ref="H447:I448"/>
    <mergeCell ref="J447:J448"/>
    <mergeCell ref="F443:G444"/>
    <mergeCell ref="H443:I444"/>
    <mergeCell ref="J443:J444"/>
    <mergeCell ref="K443:K444"/>
    <mergeCell ref="L443:L444"/>
    <mergeCell ref="J453:J454"/>
    <mergeCell ref="K453:K454"/>
    <mergeCell ref="L453:L454"/>
    <mergeCell ref="F455:G456"/>
    <mergeCell ref="H455:I456"/>
    <mergeCell ref="J455:J456"/>
    <mergeCell ref="K455:K456"/>
    <mergeCell ref="L455:L456"/>
    <mergeCell ref="A451:A456"/>
    <mergeCell ref="F451:G451"/>
    <mergeCell ref="H451:L451"/>
    <mergeCell ref="B452:B454"/>
    <mergeCell ref="C452:C454"/>
    <mergeCell ref="D452:D454"/>
    <mergeCell ref="E452:E454"/>
    <mergeCell ref="F452:G454"/>
    <mergeCell ref="H452:I452"/>
    <mergeCell ref="H453:I454"/>
    <mergeCell ref="A445:A450"/>
    <mergeCell ref="F445:G445"/>
    <mergeCell ref="H445:L445"/>
    <mergeCell ref="B446:B448"/>
    <mergeCell ref="C446:C448"/>
    <mergeCell ref="F449:G450"/>
    <mergeCell ref="H449:I450"/>
    <mergeCell ref="F460:G461"/>
    <mergeCell ref="H460:I461"/>
    <mergeCell ref="J460:J461"/>
    <mergeCell ref="K460:K461"/>
    <mergeCell ref="L460:L461"/>
    <mergeCell ref="A462:A466"/>
    <mergeCell ref="F462:G462"/>
    <mergeCell ref="H462:L462"/>
    <mergeCell ref="B463:B464"/>
    <mergeCell ref="C463:C464"/>
    <mergeCell ref="A457:A461"/>
    <mergeCell ref="F457:G457"/>
    <mergeCell ref="H457:L457"/>
    <mergeCell ref="B458:B459"/>
    <mergeCell ref="C458:C459"/>
    <mergeCell ref="D458:D459"/>
    <mergeCell ref="E458:E459"/>
    <mergeCell ref="F458:G459"/>
    <mergeCell ref="H458:I458"/>
    <mergeCell ref="H459:I459"/>
    <mergeCell ref="F468:G470"/>
    <mergeCell ref="H468:I468"/>
    <mergeCell ref="H469:I470"/>
    <mergeCell ref="J469:J470"/>
    <mergeCell ref="K469:K470"/>
    <mergeCell ref="L469:L470"/>
    <mergeCell ref="J465:J466"/>
    <mergeCell ref="K465:K466"/>
    <mergeCell ref="L465:L466"/>
    <mergeCell ref="A467:A472"/>
    <mergeCell ref="F467:G467"/>
    <mergeCell ref="H467:L467"/>
    <mergeCell ref="B468:B470"/>
    <mergeCell ref="C468:C470"/>
    <mergeCell ref="D468:D470"/>
    <mergeCell ref="E468:E470"/>
    <mergeCell ref="D463:D464"/>
    <mergeCell ref="E463:E464"/>
    <mergeCell ref="F463:G464"/>
    <mergeCell ref="H463:I463"/>
    <mergeCell ref="H464:I464"/>
    <mergeCell ref="F465:G466"/>
    <mergeCell ref="H465:I466"/>
    <mergeCell ref="D474:D475"/>
    <mergeCell ref="E474:E475"/>
    <mergeCell ref="F474:G475"/>
    <mergeCell ref="H474:I474"/>
    <mergeCell ref="H475:I475"/>
    <mergeCell ref="F476:G477"/>
    <mergeCell ref="H476:I477"/>
    <mergeCell ref="F471:G472"/>
    <mergeCell ref="H471:I472"/>
    <mergeCell ref="J471:J472"/>
    <mergeCell ref="K471:K472"/>
    <mergeCell ref="L471:L472"/>
    <mergeCell ref="A473:A477"/>
    <mergeCell ref="F473:G473"/>
    <mergeCell ref="H473:L473"/>
    <mergeCell ref="B474:B475"/>
    <mergeCell ref="C474:C475"/>
    <mergeCell ref="K481:K482"/>
    <mergeCell ref="L481:L482"/>
    <mergeCell ref="A483:A488"/>
    <mergeCell ref="F483:G483"/>
    <mergeCell ref="H483:L483"/>
    <mergeCell ref="B484:B486"/>
    <mergeCell ref="C484:C486"/>
    <mergeCell ref="D484:D486"/>
    <mergeCell ref="E484:E486"/>
    <mergeCell ref="F484:G486"/>
    <mergeCell ref="F479:G480"/>
    <mergeCell ref="H479:I479"/>
    <mergeCell ref="H480:I480"/>
    <mergeCell ref="F481:G482"/>
    <mergeCell ref="H481:I482"/>
    <mergeCell ref="J481:J482"/>
    <mergeCell ref="J476:J477"/>
    <mergeCell ref="K476:K477"/>
    <mergeCell ref="L476:L477"/>
    <mergeCell ref="A478:A482"/>
    <mergeCell ref="F478:G478"/>
    <mergeCell ref="H478:L478"/>
    <mergeCell ref="B479:B480"/>
    <mergeCell ref="C479:C480"/>
    <mergeCell ref="D479:D480"/>
    <mergeCell ref="E479:E480"/>
    <mergeCell ref="A494:A499"/>
    <mergeCell ref="F494:G494"/>
    <mergeCell ref="H494:L494"/>
    <mergeCell ref="B495:B497"/>
    <mergeCell ref="C495:C497"/>
    <mergeCell ref="A489:A493"/>
    <mergeCell ref="F489:G489"/>
    <mergeCell ref="H489:L489"/>
    <mergeCell ref="B490:B491"/>
    <mergeCell ref="C490:C491"/>
    <mergeCell ref="D490:D491"/>
    <mergeCell ref="E490:E491"/>
    <mergeCell ref="F490:G491"/>
    <mergeCell ref="H490:I490"/>
    <mergeCell ref="H491:I491"/>
    <mergeCell ref="H484:I484"/>
    <mergeCell ref="H485:I486"/>
    <mergeCell ref="J485:J486"/>
    <mergeCell ref="K485:K486"/>
    <mergeCell ref="L485:L486"/>
    <mergeCell ref="F487:G488"/>
    <mergeCell ref="H487:I488"/>
    <mergeCell ref="J487:J488"/>
    <mergeCell ref="K487:K488"/>
    <mergeCell ref="L487:L488"/>
    <mergeCell ref="K496:K497"/>
    <mergeCell ref="L496:L497"/>
    <mergeCell ref="F498:G499"/>
    <mergeCell ref="H498:I499"/>
    <mergeCell ref="J498:J499"/>
    <mergeCell ref="K498:K499"/>
    <mergeCell ref="L498:L499"/>
    <mergeCell ref="D495:D497"/>
    <mergeCell ref="E495:E497"/>
    <mergeCell ref="F495:G497"/>
    <mergeCell ref="H495:I495"/>
    <mergeCell ref="H496:I497"/>
    <mergeCell ref="J496:J497"/>
    <mergeCell ref="F492:G493"/>
    <mergeCell ref="H492:I493"/>
    <mergeCell ref="J492:J493"/>
    <mergeCell ref="K492:K493"/>
    <mergeCell ref="L492:L493"/>
    <mergeCell ref="J502:J503"/>
    <mergeCell ref="K502:K503"/>
    <mergeCell ref="L502:L503"/>
    <mergeCell ref="F504:G505"/>
    <mergeCell ref="H504:I505"/>
    <mergeCell ref="J504:J505"/>
    <mergeCell ref="K504:K505"/>
    <mergeCell ref="L504:L505"/>
    <mergeCell ref="A500:A505"/>
    <mergeCell ref="F500:G500"/>
    <mergeCell ref="H500:L500"/>
    <mergeCell ref="B501:B503"/>
    <mergeCell ref="C501:C503"/>
    <mergeCell ref="D501:D503"/>
    <mergeCell ref="E501:E503"/>
    <mergeCell ref="F501:G503"/>
    <mergeCell ref="H501:I501"/>
    <mergeCell ref="H502:I503"/>
    <mergeCell ref="J508:J510"/>
    <mergeCell ref="K508:K510"/>
    <mergeCell ref="L508:L510"/>
    <mergeCell ref="F511:G512"/>
    <mergeCell ref="H511:I512"/>
    <mergeCell ref="J511:J512"/>
    <mergeCell ref="K511:K512"/>
    <mergeCell ref="L511:L512"/>
    <mergeCell ref="A506:A512"/>
    <mergeCell ref="F506:G506"/>
    <mergeCell ref="H506:L506"/>
    <mergeCell ref="B507:B510"/>
    <mergeCell ref="C507:C510"/>
    <mergeCell ref="D507:D510"/>
    <mergeCell ref="E507:E510"/>
    <mergeCell ref="F507:G510"/>
    <mergeCell ref="H507:I507"/>
    <mergeCell ref="H508:I510"/>
    <mergeCell ref="J515:J517"/>
    <mergeCell ref="K515:K517"/>
    <mergeCell ref="L515:L517"/>
    <mergeCell ref="F518:G519"/>
    <mergeCell ref="H518:I519"/>
    <mergeCell ref="J518:J519"/>
    <mergeCell ref="K518:K519"/>
    <mergeCell ref="L518:L519"/>
    <mergeCell ref="A513:A519"/>
    <mergeCell ref="F513:G513"/>
    <mergeCell ref="H513:L513"/>
    <mergeCell ref="B514:B517"/>
    <mergeCell ref="C514:C517"/>
    <mergeCell ref="D514:D517"/>
    <mergeCell ref="E514:E517"/>
    <mergeCell ref="F514:G517"/>
    <mergeCell ref="H514:I514"/>
    <mergeCell ref="H515:I517"/>
    <mergeCell ref="J522:J523"/>
    <mergeCell ref="K522:K523"/>
    <mergeCell ref="L522:L523"/>
    <mergeCell ref="F524:G525"/>
    <mergeCell ref="H524:I525"/>
    <mergeCell ref="J524:J525"/>
    <mergeCell ref="K524:K525"/>
    <mergeCell ref="L524:L525"/>
    <mergeCell ref="A520:A525"/>
    <mergeCell ref="F520:G520"/>
    <mergeCell ref="H520:L520"/>
    <mergeCell ref="B521:B523"/>
    <mergeCell ref="C521:C523"/>
    <mergeCell ref="D521:D523"/>
    <mergeCell ref="E521:E523"/>
    <mergeCell ref="F521:G523"/>
    <mergeCell ref="H521:I521"/>
    <mergeCell ref="H522:I523"/>
    <mergeCell ref="J528:J529"/>
    <mergeCell ref="K528:K529"/>
    <mergeCell ref="L528:L529"/>
    <mergeCell ref="F530:G531"/>
    <mergeCell ref="H530:I531"/>
    <mergeCell ref="J530:J531"/>
    <mergeCell ref="K530:K531"/>
    <mergeCell ref="L530:L531"/>
    <mergeCell ref="A526:A531"/>
    <mergeCell ref="F526:G526"/>
    <mergeCell ref="H526:L526"/>
    <mergeCell ref="B527:B529"/>
    <mergeCell ref="C527:C529"/>
    <mergeCell ref="D527:D529"/>
    <mergeCell ref="E527:E529"/>
    <mergeCell ref="F527:G529"/>
    <mergeCell ref="H527:I527"/>
    <mergeCell ref="H528:I529"/>
    <mergeCell ref="J534:J535"/>
    <mergeCell ref="K534:K535"/>
    <mergeCell ref="L534:L535"/>
    <mergeCell ref="F536:G537"/>
    <mergeCell ref="H536:I537"/>
    <mergeCell ref="J536:J537"/>
    <mergeCell ref="K536:K537"/>
    <mergeCell ref="L536:L537"/>
    <mergeCell ref="A532:A537"/>
    <mergeCell ref="F532:G532"/>
    <mergeCell ref="H532:L532"/>
    <mergeCell ref="B533:B535"/>
    <mergeCell ref="C533:C535"/>
    <mergeCell ref="D533:D535"/>
    <mergeCell ref="E533:E535"/>
    <mergeCell ref="F533:G535"/>
    <mergeCell ref="H533:I533"/>
    <mergeCell ref="H534:I535"/>
    <mergeCell ref="J540:J542"/>
    <mergeCell ref="K540:K542"/>
    <mergeCell ref="L540:L542"/>
    <mergeCell ref="F543:G544"/>
    <mergeCell ref="H543:I544"/>
    <mergeCell ref="J543:J544"/>
    <mergeCell ref="K543:K544"/>
    <mergeCell ref="L543:L544"/>
    <mergeCell ref="A538:A544"/>
    <mergeCell ref="F538:G538"/>
    <mergeCell ref="H538:L538"/>
    <mergeCell ref="B539:B542"/>
    <mergeCell ref="C539:C542"/>
    <mergeCell ref="D539:D542"/>
    <mergeCell ref="E539:E542"/>
    <mergeCell ref="F539:G542"/>
    <mergeCell ref="H539:I539"/>
    <mergeCell ref="H540:I542"/>
    <mergeCell ref="J547:J549"/>
    <mergeCell ref="K547:K549"/>
    <mergeCell ref="L547:L549"/>
    <mergeCell ref="F550:G551"/>
    <mergeCell ref="H550:I551"/>
    <mergeCell ref="J550:J551"/>
    <mergeCell ref="K550:K551"/>
    <mergeCell ref="L550:L551"/>
    <mergeCell ref="A545:A551"/>
    <mergeCell ref="F545:G545"/>
    <mergeCell ref="H545:L545"/>
    <mergeCell ref="B546:B549"/>
    <mergeCell ref="C546:C549"/>
    <mergeCell ref="D546:D549"/>
    <mergeCell ref="E546:E549"/>
    <mergeCell ref="F546:G549"/>
    <mergeCell ref="H546:I546"/>
    <mergeCell ref="H547:I549"/>
    <mergeCell ref="J554:J556"/>
    <mergeCell ref="K554:K556"/>
    <mergeCell ref="L554:L556"/>
    <mergeCell ref="F557:G558"/>
    <mergeCell ref="H557:I558"/>
    <mergeCell ref="J557:J558"/>
    <mergeCell ref="K557:K558"/>
    <mergeCell ref="L557:L558"/>
    <mergeCell ref="A552:A558"/>
    <mergeCell ref="F552:G552"/>
    <mergeCell ref="H552:L552"/>
    <mergeCell ref="B553:B556"/>
    <mergeCell ref="C553:C556"/>
    <mergeCell ref="D553:D556"/>
    <mergeCell ref="E553:E556"/>
    <mergeCell ref="F553:G556"/>
    <mergeCell ref="H553:I553"/>
    <mergeCell ref="H554:I556"/>
    <mergeCell ref="J561:J563"/>
    <mergeCell ref="K561:K563"/>
    <mergeCell ref="L561:L563"/>
    <mergeCell ref="F564:G565"/>
    <mergeCell ref="H564:I565"/>
    <mergeCell ref="J564:J565"/>
    <mergeCell ref="K564:K565"/>
    <mergeCell ref="L564:L565"/>
    <mergeCell ref="A559:A565"/>
    <mergeCell ref="F559:G559"/>
    <mergeCell ref="H559:L559"/>
    <mergeCell ref="B560:B563"/>
    <mergeCell ref="C560:C563"/>
    <mergeCell ref="D560:D563"/>
    <mergeCell ref="E560:E563"/>
    <mergeCell ref="F560:G563"/>
    <mergeCell ref="H560:I560"/>
    <mergeCell ref="H561:I5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0"/>
  <sheetViews>
    <sheetView workbookViewId="0">
      <selection activeCell="F22" sqref="F22:G23"/>
    </sheetView>
  </sheetViews>
  <sheetFormatPr defaultColWidth="8.85546875" defaultRowHeight="12.75" x14ac:dyDescent="0.2"/>
  <cols>
    <col min="1" max="1" width="5" style="212" customWidth="1"/>
    <col min="2" max="2" width="14.7109375" style="212" customWidth="1"/>
    <col min="3" max="3" width="25.7109375" style="212" customWidth="1"/>
    <col min="4" max="4" width="17" style="212" customWidth="1"/>
    <col min="5" max="5" width="17.140625" style="212" customWidth="1"/>
    <col min="6" max="6" width="2.85546875" style="212" customWidth="1"/>
    <col min="7" max="7" width="12.42578125" style="212" customWidth="1"/>
    <col min="8" max="8" width="2.5703125" style="212" customWidth="1"/>
    <col min="9" max="9" width="12.42578125" style="212" customWidth="1"/>
    <col min="10" max="10" width="12.140625" style="212" customWidth="1"/>
    <col min="11" max="11" width="11.42578125" style="212" customWidth="1"/>
    <col min="12" max="12" width="10.5703125" style="212" customWidth="1"/>
    <col min="13" max="16384" width="8.85546875" style="212"/>
  </cols>
  <sheetData>
    <row r="1" spans="1:12" x14ac:dyDescent="0.2">
      <c r="A1" s="194"/>
      <c r="B1" s="194"/>
      <c r="C1" s="194"/>
      <c r="D1" s="194"/>
      <c r="E1" s="194"/>
      <c r="F1" s="194"/>
      <c r="G1" s="194"/>
      <c r="H1" s="194"/>
      <c r="I1" s="194"/>
      <c r="J1" s="194"/>
      <c r="K1" s="194"/>
      <c r="L1" s="194"/>
    </row>
    <row r="2" spans="1:12" ht="15.75" x14ac:dyDescent="0.25">
      <c r="A2" s="195"/>
      <c r="B2" s="660" t="s">
        <v>271</v>
      </c>
      <c r="C2" s="660"/>
      <c r="D2" s="660"/>
      <c r="E2" s="660"/>
      <c r="F2" s="660"/>
      <c r="G2" s="660"/>
      <c r="H2" s="660"/>
      <c r="I2" s="660"/>
      <c r="J2" s="660"/>
      <c r="K2" s="660"/>
      <c r="L2" s="660"/>
    </row>
    <row r="3" spans="1:12" x14ac:dyDescent="0.2">
      <c r="A3" s="661"/>
      <c r="B3" s="662" t="s">
        <v>49</v>
      </c>
      <c r="C3" s="662"/>
      <c r="D3" s="662"/>
      <c r="E3" s="662"/>
      <c r="F3" s="662"/>
      <c r="G3" s="662"/>
      <c r="H3" s="662"/>
      <c r="I3" s="662"/>
      <c r="J3" s="196" t="s">
        <v>48</v>
      </c>
      <c r="K3" s="196" t="s">
        <v>47</v>
      </c>
      <c r="L3" s="196" t="s">
        <v>46</v>
      </c>
    </row>
    <row r="4" spans="1:12" x14ac:dyDescent="0.2">
      <c r="A4" s="661"/>
      <c r="B4" s="662"/>
      <c r="C4" s="662"/>
      <c r="D4" s="662"/>
      <c r="E4" s="662"/>
      <c r="F4" s="662"/>
      <c r="G4" s="662"/>
      <c r="H4" s="662"/>
      <c r="I4" s="662"/>
      <c r="J4" s="197">
        <v>3</v>
      </c>
      <c r="K4" s="197">
        <v>19</v>
      </c>
      <c r="L4" s="198" t="s">
        <v>272</v>
      </c>
    </row>
    <row r="5" spans="1:12" x14ac:dyDescent="0.2">
      <c r="A5" s="661"/>
      <c r="B5" s="663" t="s">
        <v>273</v>
      </c>
      <c r="C5" s="663"/>
      <c r="D5" s="663"/>
      <c r="E5" s="663"/>
      <c r="F5" s="663"/>
      <c r="G5" s="663"/>
      <c r="H5" s="663"/>
      <c r="I5" s="663"/>
      <c r="J5" s="663"/>
      <c r="K5" s="663"/>
      <c r="L5" s="663"/>
    </row>
    <row r="6" spans="1:12" ht="18" x14ac:dyDescent="0.25">
      <c r="A6" s="664"/>
      <c r="B6" s="199"/>
      <c r="C6" s="665" t="s">
        <v>44</v>
      </c>
      <c r="D6" s="665"/>
      <c r="E6" s="665"/>
      <c r="F6" s="200"/>
      <c r="G6" s="666" t="s">
        <v>274</v>
      </c>
      <c r="H6" s="200"/>
      <c r="I6" s="667" t="s">
        <v>275</v>
      </c>
      <c r="J6" s="668"/>
      <c r="K6" s="656" t="s">
        <v>172</v>
      </c>
      <c r="L6" s="656"/>
    </row>
    <row r="7" spans="1:12" ht="15.75" x14ac:dyDescent="0.2">
      <c r="A7" s="664"/>
      <c r="B7" s="201"/>
      <c r="C7" s="657" t="s">
        <v>5481</v>
      </c>
      <c r="D7" s="657"/>
      <c r="E7" s="657"/>
      <c r="F7" s="202" t="s">
        <v>16</v>
      </c>
      <c r="G7" s="666"/>
      <c r="H7" s="202"/>
      <c r="I7" s="667"/>
      <c r="J7" s="668"/>
      <c r="K7" s="656"/>
      <c r="L7" s="656"/>
    </row>
    <row r="8" spans="1:12" x14ac:dyDescent="0.2">
      <c r="A8" s="664"/>
      <c r="B8" s="203" t="s">
        <v>39</v>
      </c>
      <c r="C8" s="658" t="s">
        <v>5482</v>
      </c>
      <c r="D8" s="658"/>
      <c r="E8" s="658"/>
      <c r="F8" s="204"/>
      <c r="G8" s="666"/>
      <c r="H8" s="204"/>
      <c r="I8" s="667"/>
      <c r="J8" s="668"/>
      <c r="K8" s="656"/>
      <c r="L8" s="656"/>
    </row>
    <row r="9" spans="1:12" ht="48" x14ac:dyDescent="0.2">
      <c r="A9" s="205" t="s">
        <v>50</v>
      </c>
      <c r="B9" s="205" t="s">
        <v>276</v>
      </c>
      <c r="C9" s="206" t="s">
        <v>37</v>
      </c>
      <c r="D9" s="206" t="s">
        <v>277</v>
      </c>
      <c r="E9" s="206" t="s">
        <v>278</v>
      </c>
      <c r="F9" s="659" t="s">
        <v>8</v>
      </c>
      <c r="G9" s="659"/>
      <c r="H9" s="659" t="s">
        <v>34</v>
      </c>
      <c r="I9" s="659"/>
      <c r="J9" s="206" t="s">
        <v>33</v>
      </c>
      <c r="K9" s="206" t="s">
        <v>279</v>
      </c>
      <c r="L9" s="206" t="s">
        <v>31</v>
      </c>
    </row>
    <row r="10" spans="1:12" ht="24" x14ac:dyDescent="0.2">
      <c r="A10" s="652">
        <v>201</v>
      </c>
      <c r="B10" s="203" t="s">
        <v>12</v>
      </c>
      <c r="C10" s="207" t="s">
        <v>11</v>
      </c>
      <c r="D10" s="207" t="s">
        <v>280</v>
      </c>
      <c r="E10" s="207" t="s">
        <v>281</v>
      </c>
      <c r="F10" s="653" t="s">
        <v>8</v>
      </c>
      <c r="G10" s="653"/>
      <c r="H10" s="650"/>
      <c r="I10" s="650"/>
      <c r="J10" s="650"/>
      <c r="K10" s="650"/>
      <c r="L10" s="650"/>
    </row>
    <row r="11" spans="1:12" x14ac:dyDescent="0.2">
      <c r="A11" s="652"/>
      <c r="B11" s="651" t="s">
        <v>1052</v>
      </c>
      <c r="C11" s="654" t="s">
        <v>1053</v>
      </c>
      <c r="D11" s="655">
        <v>43374</v>
      </c>
      <c r="E11" s="651" t="s">
        <v>734</v>
      </c>
      <c r="F11" s="651" t="s">
        <v>1054</v>
      </c>
      <c r="G11" s="651"/>
      <c r="H11" s="649" t="s">
        <v>286</v>
      </c>
      <c r="I11" s="649"/>
      <c r="J11" s="209" t="s">
        <v>287</v>
      </c>
      <c r="K11" s="209" t="s">
        <v>16</v>
      </c>
      <c r="L11" s="210">
        <v>2988</v>
      </c>
    </row>
    <row r="12" spans="1:12" x14ac:dyDescent="0.2">
      <c r="A12" s="652"/>
      <c r="B12" s="651"/>
      <c r="C12" s="654"/>
      <c r="D12" s="655"/>
      <c r="E12" s="651"/>
      <c r="F12" s="651"/>
      <c r="G12" s="651"/>
      <c r="H12" s="649" t="s">
        <v>242</v>
      </c>
      <c r="I12" s="649"/>
      <c r="J12" s="651" t="s">
        <v>287</v>
      </c>
      <c r="K12" s="651" t="s">
        <v>287</v>
      </c>
      <c r="L12" s="648">
        <v>0</v>
      </c>
    </row>
    <row r="13" spans="1:12" x14ac:dyDescent="0.2">
      <c r="A13" s="652"/>
      <c r="B13" s="651"/>
      <c r="C13" s="654"/>
      <c r="D13" s="655"/>
      <c r="E13" s="651"/>
      <c r="F13" s="651"/>
      <c r="G13" s="651"/>
      <c r="H13" s="649"/>
      <c r="I13" s="649"/>
      <c r="J13" s="651"/>
      <c r="K13" s="651"/>
      <c r="L13" s="648"/>
    </row>
    <row r="14" spans="1:12" ht="24" x14ac:dyDescent="0.2">
      <c r="A14" s="652"/>
      <c r="B14" s="203" t="s">
        <v>6</v>
      </c>
      <c r="C14" s="207" t="s">
        <v>5</v>
      </c>
      <c r="D14" s="207" t="s">
        <v>288</v>
      </c>
      <c r="E14" s="207" t="s">
        <v>289</v>
      </c>
      <c r="F14" s="650"/>
      <c r="G14" s="650"/>
      <c r="H14" s="649" t="s">
        <v>290</v>
      </c>
      <c r="I14" s="649"/>
      <c r="J14" s="651" t="s">
        <v>287</v>
      </c>
      <c r="K14" s="651" t="s">
        <v>16</v>
      </c>
      <c r="L14" s="648">
        <v>75</v>
      </c>
    </row>
    <row r="15" spans="1:12" ht="24" x14ac:dyDescent="0.2">
      <c r="A15" s="652"/>
      <c r="B15" s="209" t="s">
        <v>401</v>
      </c>
      <c r="C15" s="209" t="s">
        <v>1054</v>
      </c>
      <c r="D15" s="211">
        <v>43383</v>
      </c>
      <c r="E15" s="209" t="s">
        <v>1055</v>
      </c>
      <c r="F15" s="650"/>
      <c r="G15" s="650"/>
      <c r="H15" s="649"/>
      <c r="I15" s="649"/>
      <c r="J15" s="651"/>
      <c r="K15" s="651"/>
      <c r="L15" s="648"/>
    </row>
    <row r="16" spans="1:12" ht="24" x14ac:dyDescent="0.2">
      <c r="A16" s="652">
        <v>202</v>
      </c>
      <c r="B16" s="203" t="s">
        <v>12</v>
      </c>
      <c r="C16" s="207" t="s">
        <v>11</v>
      </c>
      <c r="D16" s="207" t="s">
        <v>280</v>
      </c>
      <c r="E16" s="207" t="s">
        <v>281</v>
      </c>
      <c r="F16" s="653" t="s">
        <v>8</v>
      </c>
      <c r="G16" s="653"/>
      <c r="H16" s="650"/>
      <c r="I16" s="650"/>
      <c r="J16" s="650"/>
      <c r="K16" s="650"/>
      <c r="L16" s="650"/>
    </row>
    <row r="17" spans="1:12" x14ac:dyDescent="0.2">
      <c r="A17" s="652"/>
      <c r="B17" s="651" t="s">
        <v>1056</v>
      </c>
      <c r="C17" s="651" t="s">
        <v>1057</v>
      </c>
      <c r="D17" s="655">
        <v>43430</v>
      </c>
      <c r="E17" s="651" t="s">
        <v>1058</v>
      </c>
      <c r="F17" s="651" t="s">
        <v>1059</v>
      </c>
      <c r="G17" s="651"/>
      <c r="H17" s="649" t="s">
        <v>286</v>
      </c>
      <c r="I17" s="649"/>
      <c r="J17" s="209" t="s">
        <v>287</v>
      </c>
      <c r="K17" s="209" t="s">
        <v>16</v>
      </c>
      <c r="L17" s="210">
        <v>177.1</v>
      </c>
    </row>
    <row r="18" spans="1:12" x14ac:dyDescent="0.2">
      <c r="A18" s="652"/>
      <c r="B18" s="651"/>
      <c r="C18" s="651"/>
      <c r="D18" s="655"/>
      <c r="E18" s="651"/>
      <c r="F18" s="651"/>
      <c r="G18" s="651"/>
      <c r="H18" s="649" t="s">
        <v>242</v>
      </c>
      <c r="I18" s="649"/>
      <c r="J18" s="209" t="s">
        <v>287</v>
      </c>
      <c r="K18" s="209" t="s">
        <v>16</v>
      </c>
      <c r="L18" s="210">
        <v>136</v>
      </c>
    </row>
    <row r="19" spans="1:12" ht="24" x14ac:dyDescent="0.2">
      <c r="A19" s="652"/>
      <c r="B19" s="203" t="s">
        <v>6</v>
      </c>
      <c r="C19" s="207" t="s">
        <v>5</v>
      </c>
      <c r="D19" s="207" t="s">
        <v>288</v>
      </c>
      <c r="E19" s="207" t="s">
        <v>289</v>
      </c>
      <c r="F19" s="650"/>
      <c r="G19" s="650"/>
      <c r="H19" s="649" t="s">
        <v>290</v>
      </c>
      <c r="I19" s="649"/>
      <c r="J19" s="651" t="s">
        <v>287</v>
      </c>
      <c r="K19" s="651" t="s">
        <v>287</v>
      </c>
      <c r="L19" s="648">
        <v>0</v>
      </c>
    </row>
    <row r="20" spans="1:12" ht="24" x14ac:dyDescent="0.2">
      <c r="A20" s="652"/>
      <c r="B20" s="209" t="s">
        <v>317</v>
      </c>
      <c r="C20" s="209" t="s">
        <v>1059</v>
      </c>
      <c r="D20" s="211">
        <v>43431</v>
      </c>
      <c r="E20" s="209" t="s">
        <v>666</v>
      </c>
      <c r="F20" s="650"/>
      <c r="G20" s="650"/>
      <c r="H20" s="649"/>
      <c r="I20" s="649"/>
      <c r="J20" s="651"/>
      <c r="K20" s="651"/>
      <c r="L20" s="648"/>
    </row>
    <row r="21" spans="1:12" ht="24" x14ac:dyDescent="0.2">
      <c r="A21" s="652">
        <v>203</v>
      </c>
      <c r="B21" s="203" t="s">
        <v>12</v>
      </c>
      <c r="C21" s="207" t="s">
        <v>11</v>
      </c>
      <c r="D21" s="207" t="s">
        <v>280</v>
      </c>
      <c r="E21" s="207" t="s">
        <v>281</v>
      </c>
      <c r="F21" s="653" t="s">
        <v>8</v>
      </c>
      <c r="G21" s="653"/>
      <c r="H21" s="650"/>
      <c r="I21" s="650"/>
      <c r="J21" s="650"/>
      <c r="K21" s="650"/>
      <c r="L21" s="650"/>
    </row>
    <row r="22" spans="1:12" x14ac:dyDescent="0.2">
      <c r="A22" s="652"/>
      <c r="B22" s="651" t="s">
        <v>1060</v>
      </c>
      <c r="C22" s="654" t="s">
        <v>1061</v>
      </c>
      <c r="D22" s="655">
        <v>43537</v>
      </c>
      <c r="E22" s="651" t="s">
        <v>295</v>
      </c>
      <c r="F22" s="651" t="s">
        <v>1062</v>
      </c>
      <c r="G22" s="651"/>
      <c r="H22" s="649" t="s">
        <v>286</v>
      </c>
      <c r="I22" s="649"/>
      <c r="J22" s="209" t="s">
        <v>287</v>
      </c>
      <c r="K22" s="209" t="s">
        <v>16</v>
      </c>
      <c r="L22" s="210">
        <v>618.5</v>
      </c>
    </row>
    <row r="23" spans="1:12" x14ac:dyDescent="0.2">
      <c r="A23" s="652"/>
      <c r="B23" s="651"/>
      <c r="C23" s="654"/>
      <c r="D23" s="655"/>
      <c r="E23" s="651"/>
      <c r="F23" s="651"/>
      <c r="G23" s="651"/>
      <c r="H23" s="649" t="s">
        <v>242</v>
      </c>
      <c r="I23" s="649"/>
      <c r="J23" s="209" t="s">
        <v>287</v>
      </c>
      <c r="K23" s="209" t="s">
        <v>16</v>
      </c>
      <c r="L23" s="210">
        <v>322.60000000000002</v>
      </c>
    </row>
    <row r="24" spans="1:12" ht="24" x14ac:dyDescent="0.2">
      <c r="A24" s="652"/>
      <c r="B24" s="203" t="s">
        <v>6</v>
      </c>
      <c r="C24" s="207" t="s">
        <v>5</v>
      </c>
      <c r="D24" s="207" t="s">
        <v>288</v>
      </c>
      <c r="E24" s="207" t="s">
        <v>289</v>
      </c>
      <c r="F24" s="650"/>
      <c r="G24" s="650"/>
      <c r="H24" s="649" t="s">
        <v>290</v>
      </c>
      <c r="I24" s="649"/>
      <c r="J24" s="651" t="s">
        <v>287</v>
      </c>
      <c r="K24" s="651" t="s">
        <v>287</v>
      </c>
      <c r="L24" s="648">
        <v>0</v>
      </c>
    </row>
    <row r="25" spans="1:12" ht="36" x14ac:dyDescent="0.2">
      <c r="A25" s="652"/>
      <c r="B25" s="209" t="s">
        <v>1063</v>
      </c>
      <c r="C25" s="209" t="s">
        <v>1062</v>
      </c>
      <c r="D25" s="211">
        <v>43539</v>
      </c>
      <c r="E25" s="209" t="s">
        <v>533</v>
      </c>
      <c r="F25" s="650"/>
      <c r="G25" s="650"/>
      <c r="H25" s="649"/>
      <c r="I25" s="649"/>
      <c r="J25" s="651"/>
      <c r="K25" s="651"/>
      <c r="L25" s="648"/>
    </row>
    <row r="26" spans="1:12" ht="24" x14ac:dyDescent="0.2">
      <c r="A26" s="652">
        <v>204</v>
      </c>
      <c r="B26" s="203" t="s">
        <v>12</v>
      </c>
      <c r="C26" s="207" t="s">
        <v>11</v>
      </c>
      <c r="D26" s="207" t="s">
        <v>280</v>
      </c>
      <c r="E26" s="207" t="s">
        <v>281</v>
      </c>
      <c r="F26" s="653" t="s">
        <v>8</v>
      </c>
      <c r="G26" s="653"/>
      <c r="H26" s="650"/>
      <c r="I26" s="650"/>
      <c r="J26" s="650"/>
      <c r="K26" s="650"/>
      <c r="L26" s="650"/>
    </row>
    <row r="27" spans="1:12" x14ac:dyDescent="0.2">
      <c r="A27" s="652"/>
      <c r="B27" s="651" t="s">
        <v>1064</v>
      </c>
      <c r="C27" s="654" t="s">
        <v>1065</v>
      </c>
      <c r="D27" s="655">
        <v>43376</v>
      </c>
      <c r="E27" s="651" t="s">
        <v>607</v>
      </c>
      <c r="F27" s="651" t="s">
        <v>1066</v>
      </c>
      <c r="G27" s="651"/>
      <c r="H27" s="649" t="s">
        <v>286</v>
      </c>
      <c r="I27" s="649"/>
      <c r="J27" s="209" t="s">
        <v>287</v>
      </c>
      <c r="K27" s="209" t="s">
        <v>16</v>
      </c>
      <c r="L27" s="210">
        <v>642.79999999999995</v>
      </c>
    </row>
    <row r="28" spans="1:12" x14ac:dyDescent="0.2">
      <c r="A28" s="652"/>
      <c r="B28" s="651"/>
      <c r="C28" s="654"/>
      <c r="D28" s="655"/>
      <c r="E28" s="651"/>
      <c r="F28" s="651"/>
      <c r="G28" s="651"/>
      <c r="H28" s="649" t="s">
        <v>242</v>
      </c>
      <c r="I28" s="649"/>
      <c r="J28" s="209" t="s">
        <v>287</v>
      </c>
      <c r="K28" s="209" t="s">
        <v>16</v>
      </c>
      <c r="L28" s="210">
        <v>521.4</v>
      </c>
    </row>
    <row r="29" spans="1:12" ht="24" x14ac:dyDescent="0.2">
      <c r="A29" s="652"/>
      <c r="B29" s="203" t="s">
        <v>6</v>
      </c>
      <c r="C29" s="207" t="s">
        <v>5</v>
      </c>
      <c r="D29" s="207" t="s">
        <v>288</v>
      </c>
      <c r="E29" s="207" t="s">
        <v>289</v>
      </c>
      <c r="F29" s="650"/>
      <c r="G29" s="650"/>
      <c r="H29" s="649" t="s">
        <v>290</v>
      </c>
      <c r="I29" s="649"/>
      <c r="J29" s="651" t="s">
        <v>287</v>
      </c>
      <c r="K29" s="651" t="s">
        <v>287</v>
      </c>
      <c r="L29" s="648">
        <v>0</v>
      </c>
    </row>
    <row r="30" spans="1:12" ht="24" x14ac:dyDescent="0.2">
      <c r="A30" s="652"/>
      <c r="B30" s="209" t="s">
        <v>302</v>
      </c>
      <c r="C30" s="209" t="s">
        <v>1066</v>
      </c>
      <c r="D30" s="211">
        <v>43378</v>
      </c>
      <c r="E30" s="209" t="s">
        <v>568</v>
      </c>
      <c r="F30" s="650"/>
      <c r="G30" s="650"/>
      <c r="H30" s="649"/>
      <c r="I30" s="649"/>
      <c r="J30" s="651"/>
      <c r="K30" s="651"/>
      <c r="L30" s="648"/>
    </row>
    <row r="31" spans="1:12" ht="24" x14ac:dyDescent="0.2">
      <c r="A31" s="652">
        <v>205</v>
      </c>
      <c r="B31" s="203" t="s">
        <v>12</v>
      </c>
      <c r="C31" s="207" t="s">
        <v>11</v>
      </c>
      <c r="D31" s="207" t="s">
        <v>280</v>
      </c>
      <c r="E31" s="207" t="s">
        <v>281</v>
      </c>
      <c r="F31" s="653" t="s">
        <v>8</v>
      </c>
      <c r="G31" s="653"/>
      <c r="H31" s="650"/>
      <c r="I31" s="650"/>
      <c r="J31" s="650"/>
      <c r="K31" s="650"/>
      <c r="L31" s="650"/>
    </row>
    <row r="32" spans="1:12" x14ac:dyDescent="0.2">
      <c r="A32" s="652"/>
      <c r="B32" s="651" t="s">
        <v>1064</v>
      </c>
      <c r="C32" s="654" t="s">
        <v>1067</v>
      </c>
      <c r="D32" s="655">
        <v>43415</v>
      </c>
      <c r="E32" s="651" t="s">
        <v>1068</v>
      </c>
      <c r="F32" s="651" t="s">
        <v>1069</v>
      </c>
      <c r="G32" s="651"/>
      <c r="H32" s="649" t="s">
        <v>286</v>
      </c>
      <c r="I32" s="649"/>
      <c r="J32" s="209" t="s">
        <v>287</v>
      </c>
      <c r="K32" s="209" t="s">
        <v>16</v>
      </c>
      <c r="L32" s="210">
        <v>1708</v>
      </c>
    </row>
    <row r="33" spans="1:12" x14ac:dyDescent="0.2">
      <c r="A33" s="652"/>
      <c r="B33" s="651"/>
      <c r="C33" s="654"/>
      <c r="D33" s="655"/>
      <c r="E33" s="651"/>
      <c r="F33" s="651"/>
      <c r="G33" s="651"/>
      <c r="H33" s="649" t="s">
        <v>242</v>
      </c>
      <c r="I33" s="649"/>
      <c r="J33" s="651" t="s">
        <v>287</v>
      </c>
      <c r="K33" s="651" t="s">
        <v>287</v>
      </c>
      <c r="L33" s="648">
        <v>0</v>
      </c>
    </row>
    <row r="34" spans="1:12" x14ac:dyDescent="0.2">
      <c r="A34" s="652"/>
      <c r="B34" s="651"/>
      <c r="C34" s="654"/>
      <c r="D34" s="655"/>
      <c r="E34" s="651"/>
      <c r="F34" s="651"/>
      <c r="G34" s="651"/>
      <c r="H34" s="649"/>
      <c r="I34" s="649"/>
      <c r="J34" s="651"/>
      <c r="K34" s="651"/>
      <c r="L34" s="648"/>
    </row>
    <row r="35" spans="1:12" ht="24" x14ac:dyDescent="0.2">
      <c r="A35" s="652"/>
      <c r="B35" s="203" t="s">
        <v>6</v>
      </c>
      <c r="C35" s="207" t="s">
        <v>5</v>
      </c>
      <c r="D35" s="207" t="s">
        <v>288</v>
      </c>
      <c r="E35" s="207" t="s">
        <v>289</v>
      </c>
      <c r="F35" s="650"/>
      <c r="G35" s="650"/>
      <c r="H35" s="649" t="s">
        <v>290</v>
      </c>
      <c r="I35" s="649"/>
      <c r="J35" s="651" t="s">
        <v>287</v>
      </c>
      <c r="K35" s="651" t="s">
        <v>287</v>
      </c>
      <c r="L35" s="648">
        <v>0</v>
      </c>
    </row>
    <row r="36" spans="1:12" ht="24" x14ac:dyDescent="0.2">
      <c r="A36" s="652"/>
      <c r="B36" s="209" t="s">
        <v>302</v>
      </c>
      <c r="C36" s="209" t="s">
        <v>1069</v>
      </c>
      <c r="D36" s="211">
        <v>43420</v>
      </c>
      <c r="E36" s="209" t="s">
        <v>978</v>
      </c>
      <c r="F36" s="650"/>
      <c r="G36" s="650"/>
      <c r="H36" s="649"/>
      <c r="I36" s="649"/>
      <c r="J36" s="651"/>
      <c r="K36" s="651"/>
      <c r="L36" s="648"/>
    </row>
    <row r="37" spans="1:12" ht="24" x14ac:dyDescent="0.2">
      <c r="A37" s="652">
        <v>206</v>
      </c>
      <c r="B37" s="203" t="s">
        <v>12</v>
      </c>
      <c r="C37" s="207" t="s">
        <v>11</v>
      </c>
      <c r="D37" s="207" t="s">
        <v>280</v>
      </c>
      <c r="E37" s="207" t="s">
        <v>281</v>
      </c>
      <c r="F37" s="653" t="s">
        <v>8</v>
      </c>
      <c r="G37" s="653"/>
      <c r="H37" s="650"/>
      <c r="I37" s="650"/>
      <c r="J37" s="650"/>
      <c r="K37" s="650"/>
      <c r="L37" s="650"/>
    </row>
    <row r="38" spans="1:12" x14ac:dyDescent="0.2">
      <c r="A38" s="652"/>
      <c r="B38" s="651" t="s">
        <v>1064</v>
      </c>
      <c r="C38" s="654" t="s">
        <v>1070</v>
      </c>
      <c r="D38" s="655">
        <v>43528</v>
      </c>
      <c r="E38" s="651" t="s">
        <v>331</v>
      </c>
      <c r="F38" s="651" t="s">
        <v>1071</v>
      </c>
      <c r="G38" s="651"/>
      <c r="H38" s="649" t="s">
        <v>286</v>
      </c>
      <c r="I38" s="649"/>
      <c r="J38" s="209" t="s">
        <v>287</v>
      </c>
      <c r="K38" s="209" t="s">
        <v>16</v>
      </c>
      <c r="L38" s="210">
        <v>901.68</v>
      </c>
    </row>
    <row r="39" spans="1:12" x14ac:dyDescent="0.2">
      <c r="A39" s="652"/>
      <c r="B39" s="651"/>
      <c r="C39" s="654"/>
      <c r="D39" s="655"/>
      <c r="E39" s="651"/>
      <c r="F39" s="651"/>
      <c r="G39" s="651"/>
      <c r="H39" s="649" t="s">
        <v>242</v>
      </c>
      <c r="I39" s="649"/>
      <c r="J39" s="209" t="s">
        <v>287</v>
      </c>
      <c r="K39" s="209" t="s">
        <v>16</v>
      </c>
      <c r="L39" s="210">
        <v>613.4</v>
      </c>
    </row>
    <row r="40" spans="1:12" ht="24" x14ac:dyDescent="0.2">
      <c r="A40" s="652"/>
      <c r="B40" s="203" t="s">
        <v>6</v>
      </c>
      <c r="C40" s="207" t="s">
        <v>5</v>
      </c>
      <c r="D40" s="207" t="s">
        <v>288</v>
      </c>
      <c r="E40" s="207" t="s">
        <v>289</v>
      </c>
      <c r="F40" s="650"/>
      <c r="G40" s="650"/>
      <c r="H40" s="649" t="s">
        <v>290</v>
      </c>
      <c r="I40" s="649"/>
      <c r="J40" s="651" t="s">
        <v>287</v>
      </c>
      <c r="K40" s="651" t="s">
        <v>16</v>
      </c>
      <c r="L40" s="648">
        <v>750</v>
      </c>
    </row>
    <row r="41" spans="1:12" ht="24" x14ac:dyDescent="0.2">
      <c r="A41" s="652"/>
      <c r="B41" s="209" t="s">
        <v>302</v>
      </c>
      <c r="C41" s="209" t="s">
        <v>1071</v>
      </c>
      <c r="D41" s="211">
        <v>43532</v>
      </c>
      <c r="E41" s="209" t="s">
        <v>1072</v>
      </c>
      <c r="F41" s="650"/>
      <c r="G41" s="650"/>
      <c r="H41" s="649"/>
      <c r="I41" s="649"/>
      <c r="J41" s="651"/>
      <c r="K41" s="651"/>
      <c r="L41" s="648"/>
    </row>
    <row r="42" spans="1:12" ht="24" x14ac:dyDescent="0.2">
      <c r="A42" s="652">
        <v>207</v>
      </c>
      <c r="B42" s="203" t="s">
        <v>12</v>
      </c>
      <c r="C42" s="207" t="s">
        <v>11</v>
      </c>
      <c r="D42" s="207" t="s">
        <v>280</v>
      </c>
      <c r="E42" s="207" t="s">
        <v>281</v>
      </c>
      <c r="F42" s="653" t="s">
        <v>8</v>
      </c>
      <c r="G42" s="653"/>
      <c r="H42" s="650"/>
      <c r="I42" s="650"/>
      <c r="J42" s="650"/>
      <c r="K42" s="650"/>
      <c r="L42" s="650"/>
    </row>
    <row r="43" spans="1:12" x14ac:dyDescent="0.2">
      <c r="A43" s="652"/>
      <c r="B43" s="651" t="s">
        <v>1073</v>
      </c>
      <c r="C43" s="654" t="s">
        <v>1074</v>
      </c>
      <c r="D43" s="655">
        <v>43416</v>
      </c>
      <c r="E43" s="651" t="s">
        <v>1075</v>
      </c>
      <c r="F43" s="651" t="s">
        <v>1076</v>
      </c>
      <c r="G43" s="651"/>
      <c r="H43" s="649" t="s">
        <v>286</v>
      </c>
      <c r="I43" s="649"/>
      <c r="J43" s="209" t="s">
        <v>287</v>
      </c>
      <c r="K43" s="209" t="s">
        <v>16</v>
      </c>
      <c r="L43" s="210">
        <v>465</v>
      </c>
    </row>
    <row r="44" spans="1:12" x14ac:dyDescent="0.2">
      <c r="A44" s="652"/>
      <c r="B44" s="651"/>
      <c r="C44" s="654"/>
      <c r="D44" s="655"/>
      <c r="E44" s="651"/>
      <c r="F44" s="651"/>
      <c r="G44" s="651"/>
      <c r="H44" s="649" t="s">
        <v>242</v>
      </c>
      <c r="I44" s="649"/>
      <c r="J44" s="209" t="s">
        <v>287</v>
      </c>
      <c r="K44" s="209" t="s">
        <v>16</v>
      </c>
      <c r="L44" s="210">
        <v>1729.79</v>
      </c>
    </row>
    <row r="45" spans="1:12" ht="24" x14ac:dyDescent="0.2">
      <c r="A45" s="652"/>
      <c r="B45" s="203" t="s">
        <v>6</v>
      </c>
      <c r="C45" s="207" t="s">
        <v>5</v>
      </c>
      <c r="D45" s="207" t="s">
        <v>288</v>
      </c>
      <c r="E45" s="207" t="s">
        <v>289</v>
      </c>
      <c r="F45" s="650"/>
      <c r="G45" s="650"/>
      <c r="H45" s="649" t="s">
        <v>290</v>
      </c>
      <c r="I45" s="649"/>
      <c r="J45" s="651" t="s">
        <v>287</v>
      </c>
      <c r="K45" s="651" t="s">
        <v>287</v>
      </c>
      <c r="L45" s="648">
        <v>0</v>
      </c>
    </row>
    <row r="46" spans="1:12" ht="24" x14ac:dyDescent="0.2">
      <c r="A46" s="652"/>
      <c r="B46" s="209" t="s">
        <v>291</v>
      </c>
      <c r="C46" s="209" t="s">
        <v>1076</v>
      </c>
      <c r="D46" s="211">
        <v>43428</v>
      </c>
      <c r="E46" s="209" t="s">
        <v>1077</v>
      </c>
      <c r="F46" s="650"/>
      <c r="G46" s="650"/>
      <c r="H46" s="649"/>
      <c r="I46" s="649"/>
      <c r="J46" s="651"/>
      <c r="K46" s="651"/>
      <c r="L46" s="648"/>
    </row>
    <row r="47" spans="1:12" ht="24" x14ac:dyDescent="0.2">
      <c r="A47" s="652">
        <v>208</v>
      </c>
      <c r="B47" s="203" t="s">
        <v>12</v>
      </c>
      <c r="C47" s="207" t="s">
        <v>11</v>
      </c>
      <c r="D47" s="207" t="s">
        <v>280</v>
      </c>
      <c r="E47" s="207" t="s">
        <v>281</v>
      </c>
      <c r="F47" s="653" t="s">
        <v>8</v>
      </c>
      <c r="G47" s="653"/>
      <c r="H47" s="650"/>
      <c r="I47" s="650"/>
      <c r="J47" s="650"/>
      <c r="K47" s="650"/>
      <c r="L47" s="650"/>
    </row>
    <row r="48" spans="1:12" x14ac:dyDescent="0.2">
      <c r="A48" s="652"/>
      <c r="B48" s="651" t="s">
        <v>1078</v>
      </c>
      <c r="C48" s="654" t="s">
        <v>1079</v>
      </c>
      <c r="D48" s="655">
        <v>43522</v>
      </c>
      <c r="E48" s="651" t="s">
        <v>1080</v>
      </c>
      <c r="F48" s="651" t="s">
        <v>1081</v>
      </c>
      <c r="G48" s="651"/>
      <c r="H48" s="649" t="s">
        <v>286</v>
      </c>
      <c r="I48" s="649"/>
      <c r="J48" s="209" t="s">
        <v>287</v>
      </c>
      <c r="K48" s="209" t="s">
        <v>16</v>
      </c>
      <c r="L48" s="210">
        <v>344</v>
      </c>
    </row>
    <row r="49" spans="1:12" x14ac:dyDescent="0.2">
      <c r="A49" s="652"/>
      <c r="B49" s="651"/>
      <c r="C49" s="654"/>
      <c r="D49" s="655"/>
      <c r="E49" s="651"/>
      <c r="F49" s="651"/>
      <c r="G49" s="651"/>
      <c r="H49" s="649" t="s">
        <v>242</v>
      </c>
      <c r="I49" s="649"/>
      <c r="J49" s="209" t="s">
        <v>287</v>
      </c>
      <c r="K49" s="209" t="s">
        <v>16</v>
      </c>
      <c r="L49" s="210">
        <v>364</v>
      </c>
    </row>
    <row r="50" spans="1:12" ht="24" x14ac:dyDescent="0.2">
      <c r="A50" s="652"/>
      <c r="B50" s="203" t="s">
        <v>6</v>
      </c>
      <c r="C50" s="207" t="s">
        <v>5</v>
      </c>
      <c r="D50" s="207" t="s">
        <v>288</v>
      </c>
      <c r="E50" s="207" t="s">
        <v>289</v>
      </c>
      <c r="F50" s="650"/>
      <c r="G50" s="650"/>
      <c r="H50" s="649" t="s">
        <v>290</v>
      </c>
      <c r="I50" s="649"/>
      <c r="J50" s="651" t="s">
        <v>287</v>
      </c>
      <c r="K50" s="651" t="s">
        <v>16</v>
      </c>
      <c r="L50" s="648">
        <v>15</v>
      </c>
    </row>
    <row r="51" spans="1:12" ht="24" x14ac:dyDescent="0.2">
      <c r="A51" s="652"/>
      <c r="B51" s="209" t="s">
        <v>1082</v>
      </c>
      <c r="C51" s="209" t="s">
        <v>1081</v>
      </c>
      <c r="D51" s="211">
        <v>43526</v>
      </c>
      <c r="E51" s="209" t="s">
        <v>1083</v>
      </c>
      <c r="F51" s="650"/>
      <c r="G51" s="650"/>
      <c r="H51" s="649"/>
      <c r="I51" s="649"/>
      <c r="J51" s="651"/>
      <c r="K51" s="651"/>
      <c r="L51" s="648"/>
    </row>
    <row r="52" spans="1:12" ht="24" x14ac:dyDescent="0.2">
      <c r="A52" s="652">
        <v>209</v>
      </c>
      <c r="B52" s="203" t="s">
        <v>12</v>
      </c>
      <c r="C52" s="207" t="s">
        <v>11</v>
      </c>
      <c r="D52" s="207" t="s">
        <v>280</v>
      </c>
      <c r="E52" s="207" t="s">
        <v>281</v>
      </c>
      <c r="F52" s="653" t="s">
        <v>8</v>
      </c>
      <c r="G52" s="653"/>
      <c r="H52" s="650"/>
      <c r="I52" s="650"/>
      <c r="J52" s="650"/>
      <c r="K52" s="650"/>
      <c r="L52" s="650"/>
    </row>
    <row r="53" spans="1:12" x14ac:dyDescent="0.2">
      <c r="A53" s="652"/>
      <c r="B53" s="651" t="s">
        <v>1084</v>
      </c>
      <c r="C53" s="654" t="s">
        <v>1085</v>
      </c>
      <c r="D53" s="655">
        <v>43383</v>
      </c>
      <c r="E53" s="651" t="s">
        <v>1086</v>
      </c>
      <c r="F53" s="651" t="s">
        <v>1087</v>
      </c>
      <c r="G53" s="651"/>
      <c r="H53" s="649" t="s">
        <v>286</v>
      </c>
      <c r="I53" s="649"/>
      <c r="J53" s="209" t="s">
        <v>287</v>
      </c>
      <c r="K53" s="209" t="s">
        <v>16</v>
      </c>
      <c r="L53" s="210">
        <v>344</v>
      </c>
    </row>
    <row r="54" spans="1:12" x14ac:dyDescent="0.2">
      <c r="A54" s="652"/>
      <c r="B54" s="651"/>
      <c r="C54" s="654"/>
      <c r="D54" s="655"/>
      <c r="E54" s="651"/>
      <c r="F54" s="651"/>
      <c r="G54" s="651"/>
      <c r="H54" s="649" t="s">
        <v>242</v>
      </c>
      <c r="I54" s="649"/>
      <c r="J54" s="209" t="s">
        <v>287</v>
      </c>
      <c r="K54" s="209" t="s">
        <v>16</v>
      </c>
      <c r="L54" s="210">
        <v>1337.62</v>
      </c>
    </row>
    <row r="55" spans="1:12" ht="24" x14ac:dyDescent="0.2">
      <c r="A55" s="652"/>
      <c r="B55" s="203" t="s">
        <v>6</v>
      </c>
      <c r="C55" s="207" t="s">
        <v>5</v>
      </c>
      <c r="D55" s="207" t="s">
        <v>288</v>
      </c>
      <c r="E55" s="207" t="s">
        <v>289</v>
      </c>
      <c r="F55" s="650"/>
      <c r="G55" s="650"/>
      <c r="H55" s="649" t="s">
        <v>290</v>
      </c>
      <c r="I55" s="649"/>
      <c r="J55" s="651" t="s">
        <v>287</v>
      </c>
      <c r="K55" s="651" t="s">
        <v>287</v>
      </c>
      <c r="L55" s="648">
        <v>0</v>
      </c>
    </row>
    <row r="56" spans="1:12" ht="24" x14ac:dyDescent="0.2">
      <c r="A56" s="652"/>
      <c r="B56" s="209" t="s">
        <v>460</v>
      </c>
      <c r="C56" s="209" t="s">
        <v>1087</v>
      </c>
      <c r="D56" s="211">
        <v>43385</v>
      </c>
      <c r="E56" s="209" t="s">
        <v>878</v>
      </c>
      <c r="F56" s="650"/>
      <c r="G56" s="650"/>
      <c r="H56" s="649"/>
      <c r="I56" s="649"/>
      <c r="J56" s="651"/>
      <c r="K56" s="651"/>
      <c r="L56" s="648"/>
    </row>
    <row r="57" spans="1:12" ht="24" x14ac:dyDescent="0.2">
      <c r="A57" s="652">
        <v>210</v>
      </c>
      <c r="B57" s="203" t="s">
        <v>12</v>
      </c>
      <c r="C57" s="207" t="s">
        <v>11</v>
      </c>
      <c r="D57" s="207" t="s">
        <v>280</v>
      </c>
      <c r="E57" s="207" t="s">
        <v>281</v>
      </c>
      <c r="F57" s="653" t="s">
        <v>8</v>
      </c>
      <c r="G57" s="653"/>
      <c r="H57" s="650"/>
      <c r="I57" s="650"/>
      <c r="J57" s="650"/>
      <c r="K57" s="650"/>
      <c r="L57" s="650"/>
    </row>
    <row r="58" spans="1:12" x14ac:dyDescent="0.2">
      <c r="A58" s="652"/>
      <c r="B58" s="651" t="s">
        <v>1088</v>
      </c>
      <c r="C58" s="654" t="s">
        <v>1089</v>
      </c>
      <c r="D58" s="655">
        <v>43412</v>
      </c>
      <c r="E58" s="651" t="s">
        <v>399</v>
      </c>
      <c r="F58" s="651" t="s">
        <v>1090</v>
      </c>
      <c r="G58" s="651"/>
      <c r="H58" s="649" t="s">
        <v>286</v>
      </c>
      <c r="I58" s="649"/>
      <c r="J58" s="209" t="s">
        <v>287</v>
      </c>
      <c r="K58" s="209" t="s">
        <v>16</v>
      </c>
      <c r="L58" s="210">
        <v>40</v>
      </c>
    </row>
    <row r="59" spans="1:12" x14ac:dyDescent="0.2">
      <c r="A59" s="652"/>
      <c r="B59" s="651"/>
      <c r="C59" s="654"/>
      <c r="D59" s="655"/>
      <c r="E59" s="651"/>
      <c r="F59" s="651"/>
      <c r="G59" s="651"/>
      <c r="H59" s="649" t="s">
        <v>242</v>
      </c>
      <c r="I59" s="649"/>
      <c r="J59" s="209" t="s">
        <v>287</v>
      </c>
      <c r="K59" s="209" t="s">
        <v>16</v>
      </c>
      <c r="L59" s="210">
        <v>147</v>
      </c>
    </row>
    <row r="60" spans="1:12" ht="24" x14ac:dyDescent="0.2">
      <c r="A60" s="652"/>
      <c r="B60" s="203" t="s">
        <v>6</v>
      </c>
      <c r="C60" s="207" t="s">
        <v>5</v>
      </c>
      <c r="D60" s="207" t="s">
        <v>288</v>
      </c>
      <c r="E60" s="207" t="s">
        <v>289</v>
      </c>
      <c r="F60" s="650"/>
      <c r="G60" s="650"/>
      <c r="H60" s="649" t="s">
        <v>290</v>
      </c>
      <c r="I60" s="649"/>
      <c r="J60" s="651" t="s">
        <v>287</v>
      </c>
      <c r="K60" s="651" t="s">
        <v>16</v>
      </c>
      <c r="L60" s="648">
        <v>81.260000000000005</v>
      </c>
    </row>
    <row r="61" spans="1:12" ht="24" x14ac:dyDescent="0.2">
      <c r="A61" s="652"/>
      <c r="B61" s="209" t="s">
        <v>1091</v>
      </c>
      <c r="C61" s="209" t="s">
        <v>1090</v>
      </c>
      <c r="D61" s="211">
        <v>43412</v>
      </c>
      <c r="E61" s="209" t="s">
        <v>1092</v>
      </c>
      <c r="F61" s="650"/>
      <c r="G61" s="650"/>
      <c r="H61" s="649"/>
      <c r="I61" s="649"/>
      <c r="J61" s="651"/>
      <c r="K61" s="651"/>
      <c r="L61" s="648"/>
    </row>
    <row r="62" spans="1:12" ht="24" x14ac:dyDescent="0.2">
      <c r="A62" s="652">
        <v>211</v>
      </c>
      <c r="B62" s="203" t="s">
        <v>12</v>
      </c>
      <c r="C62" s="207" t="s">
        <v>11</v>
      </c>
      <c r="D62" s="207" t="s">
        <v>280</v>
      </c>
      <c r="E62" s="207" t="s">
        <v>281</v>
      </c>
      <c r="F62" s="653" t="s">
        <v>8</v>
      </c>
      <c r="G62" s="653"/>
      <c r="H62" s="650"/>
      <c r="I62" s="650"/>
      <c r="J62" s="650"/>
      <c r="K62" s="650"/>
      <c r="L62" s="650"/>
    </row>
    <row r="63" spans="1:12" x14ac:dyDescent="0.2">
      <c r="A63" s="652"/>
      <c r="B63" s="651" t="s">
        <v>1088</v>
      </c>
      <c r="C63" s="654" t="s">
        <v>1093</v>
      </c>
      <c r="D63" s="655">
        <v>43532</v>
      </c>
      <c r="E63" s="651" t="s">
        <v>1094</v>
      </c>
      <c r="F63" s="651" t="s">
        <v>1095</v>
      </c>
      <c r="G63" s="651"/>
      <c r="H63" s="649" t="s">
        <v>286</v>
      </c>
      <c r="I63" s="649"/>
      <c r="J63" s="209" t="s">
        <v>287</v>
      </c>
      <c r="K63" s="209" t="s">
        <v>16</v>
      </c>
      <c r="L63" s="210">
        <v>2261</v>
      </c>
    </row>
    <row r="64" spans="1:12" x14ac:dyDescent="0.2">
      <c r="A64" s="652"/>
      <c r="B64" s="651"/>
      <c r="C64" s="654"/>
      <c r="D64" s="655"/>
      <c r="E64" s="651"/>
      <c r="F64" s="651"/>
      <c r="G64" s="651"/>
      <c r="H64" s="649" t="s">
        <v>242</v>
      </c>
      <c r="I64" s="649"/>
      <c r="J64" s="651" t="s">
        <v>287</v>
      </c>
      <c r="K64" s="651" t="s">
        <v>16</v>
      </c>
      <c r="L64" s="648">
        <v>1679.37</v>
      </c>
    </row>
    <row r="65" spans="1:12" x14ac:dyDescent="0.2">
      <c r="A65" s="652"/>
      <c r="B65" s="651"/>
      <c r="C65" s="654"/>
      <c r="D65" s="655"/>
      <c r="E65" s="651"/>
      <c r="F65" s="651"/>
      <c r="G65" s="651"/>
      <c r="H65" s="649"/>
      <c r="I65" s="649"/>
      <c r="J65" s="651"/>
      <c r="K65" s="651"/>
      <c r="L65" s="648"/>
    </row>
    <row r="66" spans="1:12" x14ac:dyDescent="0.2">
      <c r="A66" s="652"/>
      <c r="B66" s="651"/>
      <c r="C66" s="654"/>
      <c r="D66" s="655"/>
      <c r="E66" s="651"/>
      <c r="F66" s="651"/>
      <c r="G66" s="651"/>
      <c r="H66" s="649"/>
      <c r="I66" s="649"/>
      <c r="J66" s="651"/>
      <c r="K66" s="651"/>
      <c r="L66" s="648"/>
    </row>
    <row r="67" spans="1:12" ht="24" x14ac:dyDescent="0.2">
      <c r="A67" s="652"/>
      <c r="B67" s="203" t="s">
        <v>6</v>
      </c>
      <c r="C67" s="207" t="s">
        <v>5</v>
      </c>
      <c r="D67" s="207" t="s">
        <v>288</v>
      </c>
      <c r="E67" s="207" t="s">
        <v>289</v>
      </c>
      <c r="F67" s="650"/>
      <c r="G67" s="650"/>
      <c r="H67" s="649" t="s">
        <v>290</v>
      </c>
      <c r="I67" s="649"/>
      <c r="J67" s="651" t="s">
        <v>287</v>
      </c>
      <c r="K67" s="651" t="s">
        <v>16</v>
      </c>
      <c r="L67" s="648">
        <v>300</v>
      </c>
    </row>
    <row r="68" spans="1:12" ht="24" x14ac:dyDescent="0.2">
      <c r="A68" s="652"/>
      <c r="B68" s="209" t="s">
        <v>1091</v>
      </c>
      <c r="C68" s="209" t="s">
        <v>1095</v>
      </c>
      <c r="D68" s="211">
        <v>43547</v>
      </c>
      <c r="E68" s="209" t="s">
        <v>1096</v>
      </c>
      <c r="F68" s="650"/>
      <c r="G68" s="650"/>
      <c r="H68" s="649"/>
      <c r="I68" s="649"/>
      <c r="J68" s="651"/>
      <c r="K68" s="651"/>
      <c r="L68" s="648"/>
    </row>
    <row r="69" spans="1:12" ht="24" x14ac:dyDescent="0.2">
      <c r="A69" s="652">
        <v>212</v>
      </c>
      <c r="B69" s="203" t="s">
        <v>12</v>
      </c>
      <c r="C69" s="207" t="s">
        <v>11</v>
      </c>
      <c r="D69" s="207" t="s">
        <v>280</v>
      </c>
      <c r="E69" s="207" t="s">
        <v>281</v>
      </c>
      <c r="F69" s="653" t="s">
        <v>8</v>
      </c>
      <c r="G69" s="653"/>
      <c r="H69" s="650"/>
      <c r="I69" s="650"/>
      <c r="J69" s="650"/>
      <c r="K69" s="650"/>
      <c r="L69" s="650"/>
    </row>
    <row r="70" spans="1:12" x14ac:dyDescent="0.2">
      <c r="A70" s="652"/>
      <c r="B70" s="651" t="s">
        <v>1097</v>
      </c>
      <c r="C70" s="654" t="s">
        <v>1098</v>
      </c>
      <c r="D70" s="655">
        <v>43405</v>
      </c>
      <c r="E70" s="651" t="s">
        <v>321</v>
      </c>
      <c r="F70" s="651" t="s">
        <v>1099</v>
      </c>
      <c r="G70" s="651"/>
      <c r="H70" s="649" t="s">
        <v>286</v>
      </c>
      <c r="I70" s="649"/>
      <c r="J70" s="209" t="s">
        <v>287</v>
      </c>
      <c r="K70" s="209" t="s">
        <v>16</v>
      </c>
      <c r="L70" s="210">
        <v>306</v>
      </c>
    </row>
    <row r="71" spans="1:12" x14ac:dyDescent="0.2">
      <c r="A71" s="652"/>
      <c r="B71" s="651"/>
      <c r="C71" s="654"/>
      <c r="D71" s="655"/>
      <c r="E71" s="651"/>
      <c r="F71" s="651"/>
      <c r="G71" s="651"/>
      <c r="H71" s="649" t="s">
        <v>242</v>
      </c>
      <c r="I71" s="649"/>
      <c r="J71" s="209" t="s">
        <v>287</v>
      </c>
      <c r="K71" s="209" t="s">
        <v>287</v>
      </c>
      <c r="L71" s="210">
        <v>0</v>
      </c>
    </row>
    <row r="72" spans="1:12" ht="24" x14ac:dyDescent="0.2">
      <c r="A72" s="652"/>
      <c r="B72" s="203" t="s">
        <v>6</v>
      </c>
      <c r="C72" s="207" t="s">
        <v>5</v>
      </c>
      <c r="D72" s="207" t="s">
        <v>288</v>
      </c>
      <c r="E72" s="207" t="s">
        <v>289</v>
      </c>
      <c r="F72" s="650"/>
      <c r="G72" s="650"/>
      <c r="H72" s="649" t="s">
        <v>290</v>
      </c>
      <c r="I72" s="649"/>
      <c r="J72" s="651" t="s">
        <v>287</v>
      </c>
      <c r="K72" s="651" t="s">
        <v>287</v>
      </c>
      <c r="L72" s="648">
        <v>0</v>
      </c>
    </row>
    <row r="73" spans="1:12" ht="24" x14ac:dyDescent="0.2">
      <c r="A73" s="652"/>
      <c r="B73" s="209" t="s">
        <v>317</v>
      </c>
      <c r="C73" s="209" t="s">
        <v>1099</v>
      </c>
      <c r="D73" s="211">
        <v>43407</v>
      </c>
      <c r="E73" s="209" t="s">
        <v>1100</v>
      </c>
      <c r="F73" s="650"/>
      <c r="G73" s="650"/>
      <c r="H73" s="649"/>
      <c r="I73" s="649"/>
      <c r="J73" s="651"/>
      <c r="K73" s="651"/>
      <c r="L73" s="648"/>
    </row>
    <row r="74" spans="1:12" ht="24" x14ac:dyDescent="0.2">
      <c r="A74" s="652">
        <v>213</v>
      </c>
      <c r="B74" s="203" t="s">
        <v>12</v>
      </c>
      <c r="C74" s="207" t="s">
        <v>11</v>
      </c>
      <c r="D74" s="207" t="s">
        <v>280</v>
      </c>
      <c r="E74" s="207" t="s">
        <v>281</v>
      </c>
      <c r="F74" s="653" t="s">
        <v>8</v>
      </c>
      <c r="G74" s="653"/>
      <c r="H74" s="650"/>
      <c r="I74" s="650"/>
      <c r="J74" s="650"/>
      <c r="K74" s="650"/>
      <c r="L74" s="650"/>
    </row>
    <row r="75" spans="1:12" x14ac:dyDescent="0.2">
      <c r="A75" s="652"/>
      <c r="B75" s="651" t="s">
        <v>1101</v>
      </c>
      <c r="C75" s="654" t="s">
        <v>1102</v>
      </c>
      <c r="D75" s="655">
        <v>43379</v>
      </c>
      <c r="E75" s="651" t="s">
        <v>1103</v>
      </c>
      <c r="F75" s="651" t="s">
        <v>1104</v>
      </c>
      <c r="G75" s="651"/>
      <c r="H75" s="649" t="s">
        <v>286</v>
      </c>
      <c r="I75" s="649"/>
      <c r="J75" s="209" t="s">
        <v>287</v>
      </c>
      <c r="K75" s="209" t="s">
        <v>16</v>
      </c>
      <c r="L75" s="210">
        <v>555</v>
      </c>
    </row>
    <row r="76" spans="1:12" x14ac:dyDescent="0.2">
      <c r="A76" s="652"/>
      <c r="B76" s="651"/>
      <c r="C76" s="654"/>
      <c r="D76" s="655"/>
      <c r="E76" s="651"/>
      <c r="F76" s="651"/>
      <c r="G76" s="651"/>
      <c r="H76" s="649" t="s">
        <v>242</v>
      </c>
      <c r="I76" s="649"/>
      <c r="J76" s="209" t="s">
        <v>287</v>
      </c>
      <c r="K76" s="209" t="s">
        <v>16</v>
      </c>
      <c r="L76" s="210">
        <v>250.4</v>
      </c>
    </row>
    <row r="77" spans="1:12" ht="24" x14ac:dyDescent="0.2">
      <c r="A77" s="652"/>
      <c r="B77" s="203" t="s">
        <v>6</v>
      </c>
      <c r="C77" s="207" t="s">
        <v>5</v>
      </c>
      <c r="D77" s="207" t="s">
        <v>288</v>
      </c>
      <c r="E77" s="207" t="s">
        <v>289</v>
      </c>
      <c r="F77" s="650"/>
      <c r="G77" s="650"/>
      <c r="H77" s="649" t="s">
        <v>290</v>
      </c>
      <c r="I77" s="649"/>
      <c r="J77" s="651" t="s">
        <v>287</v>
      </c>
      <c r="K77" s="651" t="s">
        <v>16</v>
      </c>
      <c r="L77" s="648">
        <v>291.25</v>
      </c>
    </row>
    <row r="78" spans="1:12" ht="36" x14ac:dyDescent="0.2">
      <c r="A78" s="652"/>
      <c r="B78" s="209" t="s">
        <v>1105</v>
      </c>
      <c r="C78" s="209" t="s">
        <v>1104</v>
      </c>
      <c r="D78" s="211">
        <v>43382</v>
      </c>
      <c r="E78" s="209" t="s">
        <v>1106</v>
      </c>
      <c r="F78" s="650"/>
      <c r="G78" s="650"/>
      <c r="H78" s="649"/>
      <c r="I78" s="649"/>
      <c r="J78" s="651"/>
      <c r="K78" s="651"/>
      <c r="L78" s="648"/>
    </row>
    <row r="79" spans="1:12" ht="24" x14ac:dyDescent="0.2">
      <c r="A79" s="652">
        <v>214</v>
      </c>
      <c r="B79" s="203" t="s">
        <v>12</v>
      </c>
      <c r="C79" s="207" t="s">
        <v>11</v>
      </c>
      <c r="D79" s="207" t="s">
        <v>280</v>
      </c>
      <c r="E79" s="207" t="s">
        <v>281</v>
      </c>
      <c r="F79" s="653" t="s">
        <v>8</v>
      </c>
      <c r="G79" s="653"/>
      <c r="H79" s="650"/>
      <c r="I79" s="650"/>
      <c r="J79" s="650"/>
      <c r="K79" s="650"/>
      <c r="L79" s="650"/>
    </row>
    <row r="80" spans="1:12" x14ac:dyDescent="0.2">
      <c r="A80" s="652"/>
      <c r="B80" s="651" t="s">
        <v>1101</v>
      </c>
      <c r="C80" s="651" t="s">
        <v>1107</v>
      </c>
      <c r="D80" s="655">
        <v>43398</v>
      </c>
      <c r="E80" s="651" t="s">
        <v>423</v>
      </c>
      <c r="F80" s="651" t="s">
        <v>1108</v>
      </c>
      <c r="G80" s="651"/>
      <c r="H80" s="649" t="s">
        <v>286</v>
      </c>
      <c r="I80" s="649"/>
      <c r="J80" s="209" t="s">
        <v>287</v>
      </c>
      <c r="K80" s="209" t="s">
        <v>16</v>
      </c>
      <c r="L80" s="210">
        <v>159</v>
      </c>
    </row>
    <row r="81" spans="1:12" x14ac:dyDescent="0.2">
      <c r="A81" s="652"/>
      <c r="B81" s="651"/>
      <c r="C81" s="651"/>
      <c r="D81" s="655"/>
      <c r="E81" s="651"/>
      <c r="F81" s="651"/>
      <c r="G81" s="651"/>
      <c r="H81" s="649" t="s">
        <v>242</v>
      </c>
      <c r="I81" s="649"/>
      <c r="J81" s="209" t="s">
        <v>287</v>
      </c>
      <c r="K81" s="209" t="s">
        <v>16</v>
      </c>
      <c r="L81" s="210">
        <v>296.39</v>
      </c>
    </row>
    <row r="82" spans="1:12" ht="24" x14ac:dyDescent="0.2">
      <c r="A82" s="652"/>
      <c r="B82" s="203" t="s">
        <v>6</v>
      </c>
      <c r="C82" s="207" t="s">
        <v>5</v>
      </c>
      <c r="D82" s="207" t="s">
        <v>288</v>
      </c>
      <c r="E82" s="207" t="s">
        <v>289</v>
      </c>
      <c r="F82" s="650"/>
      <c r="G82" s="650"/>
      <c r="H82" s="649" t="s">
        <v>290</v>
      </c>
      <c r="I82" s="649"/>
      <c r="J82" s="651" t="s">
        <v>287</v>
      </c>
      <c r="K82" s="651" t="s">
        <v>16</v>
      </c>
      <c r="L82" s="648">
        <v>100</v>
      </c>
    </row>
    <row r="83" spans="1:12" ht="36" x14ac:dyDescent="0.2">
      <c r="A83" s="652"/>
      <c r="B83" s="209" t="s">
        <v>1105</v>
      </c>
      <c r="C83" s="209" t="s">
        <v>1108</v>
      </c>
      <c r="D83" s="211">
        <v>43399</v>
      </c>
      <c r="E83" s="209" t="s">
        <v>577</v>
      </c>
      <c r="F83" s="650"/>
      <c r="G83" s="650"/>
      <c r="H83" s="649"/>
      <c r="I83" s="649"/>
      <c r="J83" s="651"/>
      <c r="K83" s="651"/>
      <c r="L83" s="648"/>
    </row>
    <row r="84" spans="1:12" ht="24" x14ac:dyDescent="0.2">
      <c r="A84" s="652">
        <v>215</v>
      </c>
      <c r="B84" s="203" t="s">
        <v>12</v>
      </c>
      <c r="C84" s="207" t="s">
        <v>11</v>
      </c>
      <c r="D84" s="207" t="s">
        <v>280</v>
      </c>
      <c r="E84" s="207" t="s">
        <v>281</v>
      </c>
      <c r="F84" s="653" t="s">
        <v>8</v>
      </c>
      <c r="G84" s="653"/>
      <c r="H84" s="650"/>
      <c r="I84" s="650"/>
      <c r="J84" s="650"/>
      <c r="K84" s="650"/>
      <c r="L84" s="650"/>
    </row>
    <row r="85" spans="1:12" x14ac:dyDescent="0.2">
      <c r="A85" s="652"/>
      <c r="B85" s="651" t="s">
        <v>1109</v>
      </c>
      <c r="C85" s="651" t="s">
        <v>1110</v>
      </c>
      <c r="D85" s="655">
        <v>43399</v>
      </c>
      <c r="E85" s="651" t="s">
        <v>530</v>
      </c>
      <c r="F85" s="651" t="s">
        <v>1111</v>
      </c>
      <c r="G85" s="651"/>
      <c r="H85" s="649" t="s">
        <v>286</v>
      </c>
      <c r="I85" s="649"/>
      <c r="J85" s="209" t="s">
        <v>287</v>
      </c>
      <c r="K85" s="209" t="s">
        <v>16</v>
      </c>
      <c r="L85" s="210">
        <v>244.41</v>
      </c>
    </row>
    <row r="86" spans="1:12" x14ac:dyDescent="0.2">
      <c r="A86" s="652"/>
      <c r="B86" s="651"/>
      <c r="C86" s="651"/>
      <c r="D86" s="655"/>
      <c r="E86" s="651"/>
      <c r="F86" s="651"/>
      <c r="G86" s="651"/>
      <c r="H86" s="649" t="s">
        <v>242</v>
      </c>
      <c r="I86" s="649"/>
      <c r="J86" s="209" t="s">
        <v>287</v>
      </c>
      <c r="K86" s="209" t="s">
        <v>16</v>
      </c>
      <c r="L86" s="210">
        <v>358.27</v>
      </c>
    </row>
    <row r="87" spans="1:12" ht="24" x14ac:dyDescent="0.2">
      <c r="A87" s="652"/>
      <c r="B87" s="203" t="s">
        <v>6</v>
      </c>
      <c r="C87" s="207" t="s">
        <v>5</v>
      </c>
      <c r="D87" s="207" t="s">
        <v>288</v>
      </c>
      <c r="E87" s="207" t="s">
        <v>289</v>
      </c>
      <c r="F87" s="650"/>
      <c r="G87" s="650"/>
      <c r="H87" s="649" t="s">
        <v>290</v>
      </c>
      <c r="I87" s="649"/>
      <c r="J87" s="651" t="s">
        <v>287</v>
      </c>
      <c r="K87" s="651" t="s">
        <v>287</v>
      </c>
      <c r="L87" s="648">
        <v>0</v>
      </c>
    </row>
    <row r="88" spans="1:12" ht="24" x14ac:dyDescent="0.2">
      <c r="A88" s="652"/>
      <c r="B88" s="209" t="s">
        <v>439</v>
      </c>
      <c r="C88" s="209" t="s">
        <v>1111</v>
      </c>
      <c r="D88" s="211">
        <v>43400</v>
      </c>
      <c r="E88" s="209" t="s">
        <v>1112</v>
      </c>
      <c r="F88" s="650"/>
      <c r="G88" s="650"/>
      <c r="H88" s="649"/>
      <c r="I88" s="649"/>
      <c r="J88" s="651"/>
      <c r="K88" s="651"/>
      <c r="L88" s="648"/>
    </row>
    <row r="89" spans="1:12" ht="24" x14ac:dyDescent="0.2">
      <c r="A89" s="652">
        <v>216</v>
      </c>
      <c r="B89" s="203" t="s">
        <v>12</v>
      </c>
      <c r="C89" s="207" t="s">
        <v>11</v>
      </c>
      <c r="D89" s="207" t="s">
        <v>280</v>
      </c>
      <c r="E89" s="207" t="s">
        <v>281</v>
      </c>
      <c r="F89" s="653" t="s">
        <v>8</v>
      </c>
      <c r="G89" s="653"/>
      <c r="H89" s="650"/>
      <c r="I89" s="650"/>
      <c r="J89" s="650"/>
      <c r="K89" s="650"/>
      <c r="L89" s="650"/>
    </row>
    <row r="90" spans="1:12" x14ac:dyDescent="0.2">
      <c r="A90" s="652"/>
      <c r="B90" s="651" t="s">
        <v>1113</v>
      </c>
      <c r="C90" s="654" t="s">
        <v>1114</v>
      </c>
      <c r="D90" s="655">
        <v>43493</v>
      </c>
      <c r="E90" s="651" t="s">
        <v>770</v>
      </c>
      <c r="F90" s="651" t="s">
        <v>1115</v>
      </c>
      <c r="G90" s="651"/>
      <c r="H90" s="649" t="s">
        <v>286</v>
      </c>
      <c r="I90" s="649"/>
      <c r="J90" s="209" t="s">
        <v>287</v>
      </c>
      <c r="K90" s="209" t="s">
        <v>16</v>
      </c>
      <c r="L90" s="210">
        <v>363.85</v>
      </c>
    </row>
    <row r="91" spans="1:12" x14ac:dyDescent="0.2">
      <c r="A91" s="652"/>
      <c r="B91" s="651"/>
      <c r="C91" s="654"/>
      <c r="D91" s="655"/>
      <c r="E91" s="651"/>
      <c r="F91" s="651"/>
      <c r="G91" s="651"/>
      <c r="H91" s="649" t="s">
        <v>242</v>
      </c>
      <c r="I91" s="649"/>
      <c r="J91" s="209" t="s">
        <v>287</v>
      </c>
      <c r="K91" s="209" t="s">
        <v>16</v>
      </c>
      <c r="L91" s="210">
        <v>214.59</v>
      </c>
    </row>
    <row r="92" spans="1:12" ht="24" x14ac:dyDescent="0.2">
      <c r="A92" s="652"/>
      <c r="B92" s="203" t="s">
        <v>6</v>
      </c>
      <c r="C92" s="207" t="s">
        <v>5</v>
      </c>
      <c r="D92" s="207" t="s">
        <v>288</v>
      </c>
      <c r="E92" s="207" t="s">
        <v>289</v>
      </c>
      <c r="F92" s="650"/>
      <c r="G92" s="650"/>
      <c r="H92" s="649" t="s">
        <v>290</v>
      </c>
      <c r="I92" s="649"/>
      <c r="J92" s="651" t="s">
        <v>287</v>
      </c>
      <c r="K92" s="651" t="s">
        <v>16</v>
      </c>
      <c r="L92" s="648">
        <v>100</v>
      </c>
    </row>
    <row r="93" spans="1:12" ht="24" x14ac:dyDescent="0.2">
      <c r="A93" s="652"/>
      <c r="B93" s="209" t="s">
        <v>302</v>
      </c>
      <c r="C93" s="209" t="s">
        <v>1115</v>
      </c>
      <c r="D93" s="211">
        <v>43495</v>
      </c>
      <c r="E93" s="209" t="s">
        <v>1116</v>
      </c>
      <c r="F93" s="650"/>
      <c r="G93" s="650"/>
      <c r="H93" s="649"/>
      <c r="I93" s="649"/>
      <c r="J93" s="651"/>
      <c r="K93" s="651"/>
      <c r="L93" s="648"/>
    </row>
    <row r="94" spans="1:12" ht="24" x14ac:dyDescent="0.2">
      <c r="A94" s="652">
        <v>217</v>
      </c>
      <c r="B94" s="203" t="s">
        <v>12</v>
      </c>
      <c r="C94" s="207" t="s">
        <v>11</v>
      </c>
      <c r="D94" s="207" t="s">
        <v>280</v>
      </c>
      <c r="E94" s="207" t="s">
        <v>281</v>
      </c>
      <c r="F94" s="653" t="s">
        <v>8</v>
      </c>
      <c r="G94" s="653"/>
      <c r="H94" s="650"/>
      <c r="I94" s="650"/>
      <c r="J94" s="650"/>
      <c r="K94" s="650"/>
      <c r="L94" s="650"/>
    </row>
    <row r="95" spans="1:12" x14ac:dyDescent="0.2">
      <c r="A95" s="652"/>
      <c r="B95" s="651" t="s">
        <v>1117</v>
      </c>
      <c r="C95" s="654" t="s">
        <v>1118</v>
      </c>
      <c r="D95" s="655">
        <v>43550</v>
      </c>
      <c r="E95" s="651" t="s">
        <v>1119</v>
      </c>
      <c r="F95" s="651" t="s">
        <v>1120</v>
      </c>
      <c r="G95" s="651"/>
      <c r="H95" s="649" t="s">
        <v>286</v>
      </c>
      <c r="I95" s="649"/>
      <c r="J95" s="209" t="s">
        <v>287</v>
      </c>
      <c r="K95" s="209" t="s">
        <v>16</v>
      </c>
      <c r="L95" s="210">
        <v>367.47</v>
      </c>
    </row>
    <row r="96" spans="1:12" x14ac:dyDescent="0.2">
      <c r="A96" s="652"/>
      <c r="B96" s="651"/>
      <c r="C96" s="654"/>
      <c r="D96" s="655"/>
      <c r="E96" s="651"/>
      <c r="F96" s="651"/>
      <c r="G96" s="651"/>
      <c r="H96" s="649" t="s">
        <v>242</v>
      </c>
      <c r="I96" s="649"/>
      <c r="J96" s="209" t="s">
        <v>287</v>
      </c>
      <c r="K96" s="209" t="s">
        <v>16</v>
      </c>
      <c r="L96" s="210">
        <v>527.76</v>
      </c>
    </row>
    <row r="97" spans="1:12" ht="24" x14ac:dyDescent="0.2">
      <c r="A97" s="652"/>
      <c r="B97" s="203" t="s">
        <v>6</v>
      </c>
      <c r="C97" s="207" t="s">
        <v>5</v>
      </c>
      <c r="D97" s="207" t="s">
        <v>288</v>
      </c>
      <c r="E97" s="207" t="s">
        <v>289</v>
      </c>
      <c r="F97" s="650"/>
      <c r="G97" s="650"/>
      <c r="H97" s="649" t="s">
        <v>290</v>
      </c>
      <c r="I97" s="649"/>
      <c r="J97" s="651" t="s">
        <v>287</v>
      </c>
      <c r="K97" s="651" t="s">
        <v>287</v>
      </c>
      <c r="L97" s="648">
        <v>0</v>
      </c>
    </row>
    <row r="98" spans="1:12" ht="24" x14ac:dyDescent="0.2">
      <c r="A98" s="652"/>
      <c r="B98" s="209" t="s">
        <v>291</v>
      </c>
      <c r="C98" s="209" t="s">
        <v>1120</v>
      </c>
      <c r="D98" s="211">
        <v>43552</v>
      </c>
      <c r="E98" s="209" t="s">
        <v>1121</v>
      </c>
      <c r="F98" s="650"/>
      <c r="G98" s="650"/>
      <c r="H98" s="649"/>
      <c r="I98" s="649"/>
      <c r="J98" s="651"/>
      <c r="K98" s="651"/>
      <c r="L98" s="648"/>
    </row>
    <row r="99" spans="1:12" ht="24" x14ac:dyDescent="0.2">
      <c r="A99" s="652">
        <v>218</v>
      </c>
      <c r="B99" s="203" t="s">
        <v>12</v>
      </c>
      <c r="C99" s="207" t="s">
        <v>11</v>
      </c>
      <c r="D99" s="207" t="s">
        <v>280</v>
      </c>
      <c r="E99" s="207" t="s">
        <v>281</v>
      </c>
      <c r="F99" s="653" t="s">
        <v>8</v>
      </c>
      <c r="G99" s="653"/>
      <c r="H99" s="650"/>
      <c r="I99" s="650"/>
      <c r="J99" s="650"/>
      <c r="K99" s="650"/>
      <c r="L99" s="650"/>
    </row>
    <row r="100" spans="1:12" x14ac:dyDescent="0.2">
      <c r="A100" s="652"/>
      <c r="B100" s="651" t="s">
        <v>1122</v>
      </c>
      <c r="C100" s="654" t="s">
        <v>1123</v>
      </c>
      <c r="D100" s="655">
        <v>43480</v>
      </c>
      <c r="E100" s="651" t="s">
        <v>373</v>
      </c>
      <c r="F100" s="651" t="s">
        <v>1124</v>
      </c>
      <c r="G100" s="651"/>
      <c r="H100" s="649" t="s">
        <v>286</v>
      </c>
      <c r="I100" s="649"/>
      <c r="J100" s="209" t="s">
        <v>287</v>
      </c>
      <c r="K100" s="209" t="s">
        <v>16</v>
      </c>
      <c r="L100" s="210">
        <v>262.16000000000003</v>
      </c>
    </row>
    <row r="101" spans="1:12" x14ac:dyDescent="0.2">
      <c r="A101" s="652"/>
      <c r="B101" s="651"/>
      <c r="C101" s="654"/>
      <c r="D101" s="655"/>
      <c r="E101" s="651"/>
      <c r="F101" s="651"/>
      <c r="G101" s="651"/>
      <c r="H101" s="649" t="s">
        <v>242</v>
      </c>
      <c r="I101" s="649"/>
      <c r="J101" s="209" t="s">
        <v>287</v>
      </c>
      <c r="K101" s="209" t="s">
        <v>16</v>
      </c>
      <c r="L101" s="210">
        <v>78</v>
      </c>
    </row>
    <row r="102" spans="1:12" ht="24" x14ac:dyDescent="0.2">
      <c r="A102" s="652"/>
      <c r="B102" s="203" t="s">
        <v>6</v>
      </c>
      <c r="C102" s="207" t="s">
        <v>5</v>
      </c>
      <c r="D102" s="207" t="s">
        <v>288</v>
      </c>
      <c r="E102" s="207" t="s">
        <v>289</v>
      </c>
      <c r="F102" s="650"/>
      <c r="G102" s="650"/>
      <c r="H102" s="649" t="s">
        <v>290</v>
      </c>
      <c r="I102" s="649"/>
      <c r="J102" s="651" t="s">
        <v>287</v>
      </c>
      <c r="K102" s="651" t="s">
        <v>287</v>
      </c>
      <c r="L102" s="648">
        <v>0</v>
      </c>
    </row>
    <row r="103" spans="1:12" ht="24" x14ac:dyDescent="0.2">
      <c r="A103" s="652"/>
      <c r="B103" s="209" t="s">
        <v>317</v>
      </c>
      <c r="C103" s="209" t="s">
        <v>1124</v>
      </c>
      <c r="D103" s="211">
        <v>43481</v>
      </c>
      <c r="E103" s="209" t="s">
        <v>1125</v>
      </c>
      <c r="F103" s="650"/>
      <c r="G103" s="650"/>
      <c r="H103" s="649"/>
      <c r="I103" s="649"/>
      <c r="J103" s="651"/>
      <c r="K103" s="651"/>
      <c r="L103" s="648"/>
    </row>
    <row r="104" spans="1:12" ht="24" x14ac:dyDescent="0.2">
      <c r="A104" s="652">
        <v>219</v>
      </c>
      <c r="B104" s="203" t="s">
        <v>12</v>
      </c>
      <c r="C104" s="207" t="s">
        <v>11</v>
      </c>
      <c r="D104" s="207" t="s">
        <v>280</v>
      </c>
      <c r="E104" s="207" t="s">
        <v>281</v>
      </c>
      <c r="F104" s="653" t="s">
        <v>8</v>
      </c>
      <c r="G104" s="653"/>
      <c r="H104" s="650"/>
      <c r="I104" s="650"/>
      <c r="J104" s="650"/>
      <c r="K104" s="650"/>
      <c r="L104" s="650"/>
    </row>
    <row r="105" spans="1:12" x14ac:dyDescent="0.2">
      <c r="A105" s="652"/>
      <c r="B105" s="651" t="s">
        <v>1126</v>
      </c>
      <c r="C105" s="654" t="s">
        <v>1127</v>
      </c>
      <c r="D105" s="655">
        <v>43538</v>
      </c>
      <c r="E105" s="651" t="s">
        <v>482</v>
      </c>
      <c r="F105" s="651" t="s">
        <v>1128</v>
      </c>
      <c r="G105" s="651"/>
      <c r="H105" s="649" t="s">
        <v>286</v>
      </c>
      <c r="I105" s="649"/>
      <c r="J105" s="209" t="s">
        <v>287</v>
      </c>
      <c r="K105" s="209" t="s">
        <v>16</v>
      </c>
      <c r="L105" s="210">
        <v>169</v>
      </c>
    </row>
    <row r="106" spans="1:12" x14ac:dyDescent="0.2">
      <c r="A106" s="652"/>
      <c r="B106" s="651"/>
      <c r="C106" s="654"/>
      <c r="D106" s="655"/>
      <c r="E106" s="651"/>
      <c r="F106" s="651"/>
      <c r="G106" s="651"/>
      <c r="H106" s="649" t="s">
        <v>242</v>
      </c>
      <c r="I106" s="649"/>
      <c r="J106" s="209" t="s">
        <v>287</v>
      </c>
      <c r="K106" s="209" t="s">
        <v>16</v>
      </c>
      <c r="L106" s="210">
        <v>309.58999999999997</v>
      </c>
    </row>
    <row r="107" spans="1:12" ht="24" x14ac:dyDescent="0.2">
      <c r="A107" s="652"/>
      <c r="B107" s="203" t="s">
        <v>6</v>
      </c>
      <c r="C107" s="207" t="s">
        <v>5</v>
      </c>
      <c r="D107" s="207" t="s">
        <v>288</v>
      </c>
      <c r="E107" s="207" t="s">
        <v>289</v>
      </c>
      <c r="F107" s="650"/>
      <c r="G107" s="650"/>
      <c r="H107" s="649" t="s">
        <v>290</v>
      </c>
      <c r="I107" s="649"/>
      <c r="J107" s="651" t="s">
        <v>287</v>
      </c>
      <c r="K107" s="651" t="s">
        <v>16</v>
      </c>
      <c r="L107" s="648">
        <v>100</v>
      </c>
    </row>
    <row r="108" spans="1:12" ht="24" x14ac:dyDescent="0.2">
      <c r="A108" s="652"/>
      <c r="B108" s="209" t="s">
        <v>291</v>
      </c>
      <c r="C108" s="209" t="s">
        <v>1128</v>
      </c>
      <c r="D108" s="211">
        <v>43541</v>
      </c>
      <c r="E108" s="209" t="s">
        <v>1129</v>
      </c>
      <c r="F108" s="650"/>
      <c r="G108" s="650"/>
      <c r="H108" s="649"/>
      <c r="I108" s="649"/>
      <c r="J108" s="651"/>
      <c r="K108" s="651"/>
      <c r="L108" s="648"/>
    </row>
    <row r="109" spans="1:12" ht="24" x14ac:dyDescent="0.2">
      <c r="A109" s="652">
        <v>220</v>
      </c>
      <c r="B109" s="203" t="s">
        <v>12</v>
      </c>
      <c r="C109" s="207" t="s">
        <v>11</v>
      </c>
      <c r="D109" s="207" t="s">
        <v>280</v>
      </c>
      <c r="E109" s="207" t="s">
        <v>281</v>
      </c>
      <c r="F109" s="653" t="s">
        <v>8</v>
      </c>
      <c r="G109" s="653"/>
      <c r="H109" s="650"/>
      <c r="I109" s="650"/>
      <c r="J109" s="650"/>
      <c r="K109" s="650"/>
      <c r="L109" s="650"/>
    </row>
    <row r="110" spans="1:12" x14ac:dyDescent="0.2">
      <c r="A110" s="652"/>
      <c r="B110" s="651" t="s">
        <v>1130</v>
      </c>
      <c r="C110" s="654" t="s">
        <v>1131</v>
      </c>
      <c r="D110" s="655">
        <v>43470</v>
      </c>
      <c r="E110" s="651" t="s">
        <v>1132</v>
      </c>
      <c r="F110" s="651" t="s">
        <v>1133</v>
      </c>
      <c r="G110" s="651"/>
      <c r="H110" s="649" t="s">
        <v>286</v>
      </c>
      <c r="I110" s="649"/>
      <c r="J110" s="209" t="s">
        <v>287</v>
      </c>
      <c r="K110" s="209" t="s">
        <v>16</v>
      </c>
      <c r="L110" s="210">
        <v>668.7</v>
      </c>
    </row>
    <row r="111" spans="1:12" x14ac:dyDescent="0.2">
      <c r="A111" s="652"/>
      <c r="B111" s="651"/>
      <c r="C111" s="654"/>
      <c r="D111" s="655"/>
      <c r="E111" s="651"/>
      <c r="F111" s="651"/>
      <c r="G111" s="651"/>
      <c r="H111" s="649" t="s">
        <v>242</v>
      </c>
      <c r="I111" s="649"/>
      <c r="J111" s="651" t="s">
        <v>287</v>
      </c>
      <c r="K111" s="651" t="s">
        <v>16</v>
      </c>
      <c r="L111" s="648">
        <v>541.65</v>
      </c>
    </row>
    <row r="112" spans="1:12" x14ac:dyDescent="0.2">
      <c r="A112" s="652"/>
      <c r="B112" s="651"/>
      <c r="C112" s="654"/>
      <c r="D112" s="655"/>
      <c r="E112" s="651"/>
      <c r="F112" s="651"/>
      <c r="G112" s="651"/>
      <c r="H112" s="649"/>
      <c r="I112" s="649"/>
      <c r="J112" s="651"/>
      <c r="K112" s="651"/>
      <c r="L112" s="648"/>
    </row>
    <row r="113" spans="1:12" ht="24" x14ac:dyDescent="0.2">
      <c r="A113" s="652"/>
      <c r="B113" s="203" t="s">
        <v>6</v>
      </c>
      <c r="C113" s="207" t="s">
        <v>5</v>
      </c>
      <c r="D113" s="207" t="s">
        <v>288</v>
      </c>
      <c r="E113" s="207" t="s">
        <v>289</v>
      </c>
      <c r="F113" s="650"/>
      <c r="G113" s="650"/>
      <c r="H113" s="649" t="s">
        <v>290</v>
      </c>
      <c r="I113" s="649"/>
      <c r="J113" s="651" t="s">
        <v>287</v>
      </c>
      <c r="K113" s="651" t="s">
        <v>16</v>
      </c>
      <c r="L113" s="648">
        <v>166.31</v>
      </c>
    </row>
    <row r="114" spans="1:12" ht="24" x14ac:dyDescent="0.2">
      <c r="A114" s="652"/>
      <c r="B114" s="209" t="s">
        <v>291</v>
      </c>
      <c r="C114" s="209" t="s">
        <v>1133</v>
      </c>
      <c r="D114" s="211">
        <v>43476</v>
      </c>
      <c r="E114" s="209" t="s">
        <v>1134</v>
      </c>
      <c r="F114" s="650"/>
      <c r="G114" s="650"/>
      <c r="H114" s="649"/>
      <c r="I114" s="649"/>
      <c r="J114" s="651"/>
      <c r="K114" s="651"/>
      <c r="L114" s="648"/>
    </row>
    <row r="115" spans="1:12" ht="24" x14ac:dyDescent="0.2">
      <c r="A115" s="652">
        <v>221</v>
      </c>
      <c r="B115" s="203" t="s">
        <v>12</v>
      </c>
      <c r="C115" s="207" t="s">
        <v>11</v>
      </c>
      <c r="D115" s="207" t="s">
        <v>280</v>
      </c>
      <c r="E115" s="207" t="s">
        <v>281</v>
      </c>
      <c r="F115" s="653" t="s">
        <v>8</v>
      </c>
      <c r="G115" s="653"/>
      <c r="H115" s="650"/>
      <c r="I115" s="650"/>
      <c r="J115" s="650"/>
      <c r="K115" s="650"/>
      <c r="L115" s="650"/>
    </row>
    <row r="116" spans="1:12" x14ac:dyDescent="0.2">
      <c r="A116" s="652"/>
      <c r="B116" s="651" t="s">
        <v>1135</v>
      </c>
      <c r="C116" s="654" t="s">
        <v>1136</v>
      </c>
      <c r="D116" s="655">
        <v>43481</v>
      </c>
      <c r="E116" s="651" t="s">
        <v>816</v>
      </c>
      <c r="F116" s="651" t="s">
        <v>817</v>
      </c>
      <c r="G116" s="651"/>
      <c r="H116" s="649" t="s">
        <v>286</v>
      </c>
      <c r="I116" s="649"/>
      <c r="J116" s="209" t="s">
        <v>287</v>
      </c>
      <c r="K116" s="209" t="s">
        <v>16</v>
      </c>
      <c r="L116" s="210">
        <v>432</v>
      </c>
    </row>
    <row r="117" spans="1:12" x14ac:dyDescent="0.2">
      <c r="A117" s="652"/>
      <c r="B117" s="651"/>
      <c r="C117" s="654"/>
      <c r="D117" s="655"/>
      <c r="E117" s="651"/>
      <c r="F117" s="651"/>
      <c r="G117" s="651"/>
      <c r="H117" s="649" t="s">
        <v>242</v>
      </c>
      <c r="I117" s="649"/>
      <c r="J117" s="209" t="s">
        <v>287</v>
      </c>
      <c r="K117" s="209" t="s">
        <v>287</v>
      </c>
      <c r="L117" s="210">
        <v>0</v>
      </c>
    </row>
    <row r="118" spans="1:12" ht="24" x14ac:dyDescent="0.2">
      <c r="A118" s="652"/>
      <c r="B118" s="203" t="s">
        <v>6</v>
      </c>
      <c r="C118" s="207" t="s">
        <v>5</v>
      </c>
      <c r="D118" s="207" t="s">
        <v>288</v>
      </c>
      <c r="E118" s="207" t="s">
        <v>289</v>
      </c>
      <c r="F118" s="650"/>
      <c r="G118" s="650"/>
      <c r="H118" s="649" t="s">
        <v>290</v>
      </c>
      <c r="I118" s="649"/>
      <c r="J118" s="651" t="s">
        <v>287</v>
      </c>
      <c r="K118" s="651" t="s">
        <v>287</v>
      </c>
      <c r="L118" s="648">
        <v>0</v>
      </c>
    </row>
    <row r="119" spans="1:12" ht="24" x14ac:dyDescent="0.2">
      <c r="A119" s="652"/>
      <c r="B119" s="209" t="s">
        <v>333</v>
      </c>
      <c r="C119" s="209" t="s">
        <v>817</v>
      </c>
      <c r="D119" s="211">
        <v>43483</v>
      </c>
      <c r="E119" s="209" t="s">
        <v>886</v>
      </c>
      <c r="F119" s="650"/>
      <c r="G119" s="650"/>
      <c r="H119" s="649"/>
      <c r="I119" s="649"/>
      <c r="J119" s="651"/>
      <c r="K119" s="651"/>
      <c r="L119" s="648"/>
    </row>
    <row r="120" spans="1:12" ht="24" x14ac:dyDescent="0.2">
      <c r="A120" s="652">
        <v>222</v>
      </c>
      <c r="B120" s="203" t="s">
        <v>12</v>
      </c>
      <c r="C120" s="207" t="s">
        <v>11</v>
      </c>
      <c r="D120" s="207" t="s">
        <v>280</v>
      </c>
      <c r="E120" s="207" t="s">
        <v>281</v>
      </c>
      <c r="F120" s="653" t="s">
        <v>8</v>
      </c>
      <c r="G120" s="653"/>
      <c r="H120" s="650"/>
      <c r="I120" s="650"/>
      <c r="J120" s="650"/>
      <c r="K120" s="650"/>
      <c r="L120" s="650"/>
    </row>
    <row r="121" spans="1:12" x14ac:dyDescent="0.2">
      <c r="A121" s="652"/>
      <c r="B121" s="651" t="s">
        <v>1137</v>
      </c>
      <c r="C121" s="651" t="s">
        <v>1138</v>
      </c>
      <c r="D121" s="655">
        <v>43404</v>
      </c>
      <c r="E121" s="651" t="s">
        <v>1139</v>
      </c>
      <c r="F121" s="651" t="s">
        <v>1140</v>
      </c>
      <c r="G121" s="651"/>
      <c r="H121" s="649" t="s">
        <v>286</v>
      </c>
      <c r="I121" s="649"/>
      <c r="J121" s="209" t="s">
        <v>287</v>
      </c>
      <c r="K121" s="209" t="s">
        <v>16</v>
      </c>
      <c r="L121" s="210">
        <v>398.99</v>
      </c>
    </row>
    <row r="122" spans="1:12" x14ac:dyDescent="0.2">
      <c r="A122" s="652"/>
      <c r="B122" s="651"/>
      <c r="C122" s="651"/>
      <c r="D122" s="655"/>
      <c r="E122" s="651"/>
      <c r="F122" s="651"/>
      <c r="G122" s="651"/>
      <c r="H122" s="649" t="s">
        <v>242</v>
      </c>
      <c r="I122" s="649"/>
      <c r="J122" s="209" t="s">
        <v>287</v>
      </c>
      <c r="K122" s="209" t="s">
        <v>287</v>
      </c>
      <c r="L122" s="210">
        <v>0</v>
      </c>
    </row>
    <row r="123" spans="1:12" ht="24" x14ac:dyDescent="0.2">
      <c r="A123" s="652"/>
      <c r="B123" s="203" t="s">
        <v>6</v>
      </c>
      <c r="C123" s="207" t="s">
        <v>5</v>
      </c>
      <c r="D123" s="207" t="s">
        <v>288</v>
      </c>
      <c r="E123" s="207" t="s">
        <v>289</v>
      </c>
      <c r="F123" s="650"/>
      <c r="G123" s="650"/>
      <c r="H123" s="649" t="s">
        <v>290</v>
      </c>
      <c r="I123" s="649"/>
      <c r="J123" s="651" t="s">
        <v>287</v>
      </c>
      <c r="K123" s="651" t="s">
        <v>287</v>
      </c>
      <c r="L123" s="648">
        <v>0</v>
      </c>
    </row>
    <row r="124" spans="1:12" ht="24" x14ac:dyDescent="0.2">
      <c r="A124" s="652"/>
      <c r="B124" s="209" t="s">
        <v>710</v>
      </c>
      <c r="C124" s="209" t="s">
        <v>1140</v>
      </c>
      <c r="D124" s="211">
        <v>43408</v>
      </c>
      <c r="E124" s="209" t="s">
        <v>1141</v>
      </c>
      <c r="F124" s="650"/>
      <c r="G124" s="650"/>
      <c r="H124" s="649"/>
      <c r="I124" s="649"/>
      <c r="J124" s="651"/>
      <c r="K124" s="651"/>
      <c r="L124" s="648"/>
    </row>
    <row r="125" spans="1:12" ht="24" x14ac:dyDescent="0.2">
      <c r="A125" s="652">
        <v>223</v>
      </c>
      <c r="B125" s="203" t="s">
        <v>12</v>
      </c>
      <c r="C125" s="207" t="s">
        <v>11</v>
      </c>
      <c r="D125" s="207" t="s">
        <v>280</v>
      </c>
      <c r="E125" s="207" t="s">
        <v>281</v>
      </c>
      <c r="F125" s="653" t="s">
        <v>8</v>
      </c>
      <c r="G125" s="653"/>
      <c r="H125" s="650"/>
      <c r="I125" s="650"/>
      <c r="J125" s="650"/>
      <c r="K125" s="650"/>
      <c r="L125" s="650"/>
    </row>
    <row r="126" spans="1:12" x14ac:dyDescent="0.2">
      <c r="A126" s="652"/>
      <c r="B126" s="651" t="s">
        <v>1142</v>
      </c>
      <c r="C126" s="654" t="s">
        <v>1143</v>
      </c>
      <c r="D126" s="655">
        <v>43392</v>
      </c>
      <c r="E126" s="651" t="s">
        <v>449</v>
      </c>
      <c r="F126" s="651" t="s">
        <v>1144</v>
      </c>
      <c r="G126" s="651"/>
      <c r="H126" s="649" t="s">
        <v>286</v>
      </c>
      <c r="I126" s="649"/>
      <c r="J126" s="209" t="s">
        <v>287</v>
      </c>
      <c r="K126" s="209" t="s">
        <v>287</v>
      </c>
      <c r="L126" s="210">
        <v>0</v>
      </c>
    </row>
    <row r="127" spans="1:12" x14ac:dyDescent="0.2">
      <c r="A127" s="652"/>
      <c r="B127" s="651"/>
      <c r="C127" s="654"/>
      <c r="D127" s="655"/>
      <c r="E127" s="651"/>
      <c r="F127" s="651"/>
      <c r="G127" s="651"/>
      <c r="H127" s="649" t="s">
        <v>242</v>
      </c>
      <c r="I127" s="649"/>
      <c r="J127" s="209" t="s">
        <v>287</v>
      </c>
      <c r="K127" s="209" t="s">
        <v>287</v>
      </c>
      <c r="L127" s="210">
        <v>0</v>
      </c>
    </row>
    <row r="128" spans="1:12" ht="24" x14ac:dyDescent="0.2">
      <c r="A128" s="652"/>
      <c r="B128" s="203" t="s">
        <v>6</v>
      </c>
      <c r="C128" s="207" t="s">
        <v>5</v>
      </c>
      <c r="D128" s="207" t="s">
        <v>288</v>
      </c>
      <c r="E128" s="207" t="s">
        <v>289</v>
      </c>
      <c r="F128" s="650"/>
      <c r="G128" s="650"/>
      <c r="H128" s="649" t="s">
        <v>290</v>
      </c>
      <c r="I128" s="649"/>
      <c r="J128" s="651" t="s">
        <v>287</v>
      </c>
      <c r="K128" s="651" t="s">
        <v>16</v>
      </c>
      <c r="L128" s="648">
        <v>585</v>
      </c>
    </row>
    <row r="129" spans="1:12" ht="24" x14ac:dyDescent="0.2">
      <c r="A129" s="652"/>
      <c r="B129" s="209" t="s">
        <v>291</v>
      </c>
      <c r="C129" s="209" t="s">
        <v>1144</v>
      </c>
      <c r="D129" s="211">
        <v>43396</v>
      </c>
      <c r="E129" s="209" t="s">
        <v>859</v>
      </c>
      <c r="F129" s="650"/>
      <c r="G129" s="650"/>
      <c r="H129" s="649"/>
      <c r="I129" s="649"/>
      <c r="J129" s="651"/>
      <c r="K129" s="651"/>
      <c r="L129" s="648"/>
    </row>
    <row r="130" spans="1:12" ht="24" x14ac:dyDescent="0.2">
      <c r="A130" s="652">
        <v>224</v>
      </c>
      <c r="B130" s="203" t="s">
        <v>12</v>
      </c>
      <c r="C130" s="207" t="s">
        <v>11</v>
      </c>
      <c r="D130" s="207" t="s">
        <v>280</v>
      </c>
      <c r="E130" s="207" t="s">
        <v>281</v>
      </c>
      <c r="F130" s="653" t="s">
        <v>8</v>
      </c>
      <c r="G130" s="653"/>
      <c r="H130" s="650"/>
      <c r="I130" s="650"/>
      <c r="J130" s="650"/>
      <c r="K130" s="650"/>
      <c r="L130" s="650"/>
    </row>
    <row r="131" spans="1:12" x14ac:dyDescent="0.2">
      <c r="A131" s="652"/>
      <c r="B131" s="651" t="s">
        <v>1145</v>
      </c>
      <c r="C131" s="654" t="s">
        <v>1146</v>
      </c>
      <c r="D131" s="655">
        <v>43416</v>
      </c>
      <c r="E131" s="651" t="s">
        <v>1147</v>
      </c>
      <c r="F131" s="651" t="s">
        <v>1148</v>
      </c>
      <c r="G131" s="651"/>
      <c r="H131" s="649" t="s">
        <v>286</v>
      </c>
      <c r="I131" s="649"/>
      <c r="J131" s="209" t="s">
        <v>287</v>
      </c>
      <c r="K131" s="209" t="s">
        <v>16</v>
      </c>
      <c r="L131" s="210">
        <v>701</v>
      </c>
    </row>
    <row r="132" spans="1:12" x14ac:dyDescent="0.2">
      <c r="A132" s="652"/>
      <c r="B132" s="651"/>
      <c r="C132" s="654"/>
      <c r="D132" s="655"/>
      <c r="E132" s="651"/>
      <c r="F132" s="651"/>
      <c r="G132" s="651"/>
      <c r="H132" s="649" t="s">
        <v>242</v>
      </c>
      <c r="I132" s="649"/>
      <c r="J132" s="209" t="s">
        <v>287</v>
      </c>
      <c r="K132" s="209" t="s">
        <v>16</v>
      </c>
      <c r="L132" s="210">
        <v>2788.04</v>
      </c>
    </row>
    <row r="133" spans="1:12" ht="24" x14ac:dyDescent="0.2">
      <c r="A133" s="652"/>
      <c r="B133" s="203" t="s">
        <v>6</v>
      </c>
      <c r="C133" s="207" t="s">
        <v>5</v>
      </c>
      <c r="D133" s="207" t="s">
        <v>288</v>
      </c>
      <c r="E133" s="207" t="s">
        <v>289</v>
      </c>
      <c r="F133" s="650"/>
      <c r="G133" s="650"/>
      <c r="H133" s="649" t="s">
        <v>290</v>
      </c>
      <c r="I133" s="649"/>
      <c r="J133" s="651" t="s">
        <v>287</v>
      </c>
      <c r="K133" s="651" t="s">
        <v>287</v>
      </c>
      <c r="L133" s="648">
        <v>0</v>
      </c>
    </row>
    <row r="134" spans="1:12" ht="24" x14ac:dyDescent="0.2">
      <c r="A134" s="652"/>
      <c r="B134" s="209" t="s">
        <v>291</v>
      </c>
      <c r="C134" s="209" t="s">
        <v>1148</v>
      </c>
      <c r="D134" s="211">
        <v>43421</v>
      </c>
      <c r="E134" s="209" t="s">
        <v>1005</v>
      </c>
      <c r="F134" s="650"/>
      <c r="G134" s="650"/>
      <c r="H134" s="649"/>
      <c r="I134" s="649"/>
      <c r="J134" s="651"/>
      <c r="K134" s="651"/>
      <c r="L134" s="648"/>
    </row>
    <row r="135" spans="1:12" ht="24" x14ac:dyDescent="0.2">
      <c r="A135" s="652">
        <v>225</v>
      </c>
      <c r="B135" s="203" t="s">
        <v>12</v>
      </c>
      <c r="C135" s="207" t="s">
        <v>11</v>
      </c>
      <c r="D135" s="207" t="s">
        <v>280</v>
      </c>
      <c r="E135" s="207" t="s">
        <v>281</v>
      </c>
      <c r="F135" s="653" t="s">
        <v>8</v>
      </c>
      <c r="G135" s="653"/>
      <c r="H135" s="650"/>
      <c r="I135" s="650"/>
      <c r="J135" s="650"/>
      <c r="K135" s="650"/>
      <c r="L135" s="650"/>
    </row>
    <row r="136" spans="1:12" x14ac:dyDescent="0.2">
      <c r="A136" s="652"/>
      <c r="B136" s="651" t="s">
        <v>1149</v>
      </c>
      <c r="C136" s="654" t="s">
        <v>1150</v>
      </c>
      <c r="D136" s="655">
        <v>43471</v>
      </c>
      <c r="E136" s="651" t="s">
        <v>1151</v>
      </c>
      <c r="F136" s="651" t="s">
        <v>1152</v>
      </c>
      <c r="G136" s="651"/>
      <c r="H136" s="649" t="s">
        <v>286</v>
      </c>
      <c r="I136" s="649"/>
      <c r="J136" s="209" t="s">
        <v>287</v>
      </c>
      <c r="K136" s="209" t="s">
        <v>287</v>
      </c>
      <c r="L136" s="210">
        <v>0</v>
      </c>
    </row>
    <row r="137" spans="1:12" x14ac:dyDescent="0.2">
      <c r="A137" s="652"/>
      <c r="B137" s="651"/>
      <c r="C137" s="654"/>
      <c r="D137" s="655"/>
      <c r="E137" s="651"/>
      <c r="F137" s="651"/>
      <c r="G137" s="651"/>
      <c r="H137" s="649" t="s">
        <v>242</v>
      </c>
      <c r="I137" s="649"/>
      <c r="J137" s="209" t="s">
        <v>287</v>
      </c>
      <c r="K137" s="209" t="s">
        <v>287</v>
      </c>
      <c r="L137" s="210">
        <v>0</v>
      </c>
    </row>
    <row r="138" spans="1:12" ht="24" x14ac:dyDescent="0.2">
      <c r="A138" s="652"/>
      <c r="B138" s="203" t="s">
        <v>6</v>
      </c>
      <c r="C138" s="207" t="s">
        <v>5</v>
      </c>
      <c r="D138" s="207" t="s">
        <v>288</v>
      </c>
      <c r="E138" s="207" t="s">
        <v>289</v>
      </c>
      <c r="F138" s="650"/>
      <c r="G138" s="650"/>
      <c r="H138" s="649" t="s">
        <v>290</v>
      </c>
      <c r="I138" s="649"/>
      <c r="J138" s="651" t="s">
        <v>287</v>
      </c>
      <c r="K138" s="651" t="s">
        <v>16</v>
      </c>
      <c r="L138" s="648">
        <v>600</v>
      </c>
    </row>
    <row r="139" spans="1:12" ht="24" x14ac:dyDescent="0.2">
      <c r="A139" s="652"/>
      <c r="B139" s="209" t="s">
        <v>291</v>
      </c>
      <c r="C139" s="209" t="s">
        <v>1152</v>
      </c>
      <c r="D139" s="211">
        <v>43477</v>
      </c>
      <c r="E139" s="209" t="s">
        <v>1153</v>
      </c>
      <c r="F139" s="650"/>
      <c r="G139" s="650"/>
      <c r="H139" s="649"/>
      <c r="I139" s="649"/>
      <c r="J139" s="651"/>
      <c r="K139" s="651"/>
      <c r="L139" s="648"/>
    </row>
    <row r="140" spans="1:12" ht="24" x14ac:dyDescent="0.2">
      <c r="A140" s="652">
        <v>226</v>
      </c>
      <c r="B140" s="203" t="s">
        <v>12</v>
      </c>
      <c r="C140" s="207" t="s">
        <v>11</v>
      </c>
      <c r="D140" s="207" t="s">
        <v>280</v>
      </c>
      <c r="E140" s="207" t="s">
        <v>281</v>
      </c>
      <c r="F140" s="653" t="s">
        <v>8</v>
      </c>
      <c r="G140" s="653"/>
      <c r="H140" s="650"/>
      <c r="I140" s="650"/>
      <c r="J140" s="650"/>
      <c r="K140" s="650"/>
      <c r="L140" s="650"/>
    </row>
    <row r="141" spans="1:12" x14ac:dyDescent="0.2">
      <c r="A141" s="652"/>
      <c r="B141" s="651" t="s">
        <v>1149</v>
      </c>
      <c r="C141" s="654" t="s">
        <v>1154</v>
      </c>
      <c r="D141" s="655">
        <v>43494</v>
      </c>
      <c r="E141" s="651" t="s">
        <v>1155</v>
      </c>
      <c r="F141" s="651" t="s">
        <v>1156</v>
      </c>
      <c r="G141" s="651"/>
      <c r="H141" s="649" t="s">
        <v>286</v>
      </c>
      <c r="I141" s="649"/>
      <c r="J141" s="209" t="s">
        <v>287</v>
      </c>
      <c r="K141" s="209" t="s">
        <v>16</v>
      </c>
      <c r="L141" s="210">
        <v>932.09</v>
      </c>
    </row>
    <row r="142" spans="1:12" x14ac:dyDescent="0.2">
      <c r="A142" s="652"/>
      <c r="B142" s="651"/>
      <c r="C142" s="654"/>
      <c r="D142" s="655"/>
      <c r="E142" s="651"/>
      <c r="F142" s="651"/>
      <c r="G142" s="651"/>
      <c r="H142" s="649" t="s">
        <v>242</v>
      </c>
      <c r="I142" s="649"/>
      <c r="J142" s="651" t="s">
        <v>287</v>
      </c>
      <c r="K142" s="651" t="s">
        <v>16</v>
      </c>
      <c r="L142" s="648">
        <v>432.39</v>
      </c>
    </row>
    <row r="143" spans="1:12" x14ac:dyDescent="0.2">
      <c r="A143" s="652"/>
      <c r="B143" s="651"/>
      <c r="C143" s="654"/>
      <c r="D143" s="655"/>
      <c r="E143" s="651"/>
      <c r="F143" s="651"/>
      <c r="G143" s="651"/>
      <c r="H143" s="649"/>
      <c r="I143" s="649"/>
      <c r="J143" s="651"/>
      <c r="K143" s="651"/>
      <c r="L143" s="648"/>
    </row>
    <row r="144" spans="1:12" ht="24" x14ac:dyDescent="0.2">
      <c r="A144" s="652"/>
      <c r="B144" s="203" t="s">
        <v>6</v>
      </c>
      <c r="C144" s="207" t="s">
        <v>5</v>
      </c>
      <c r="D144" s="207" t="s">
        <v>288</v>
      </c>
      <c r="E144" s="207" t="s">
        <v>289</v>
      </c>
      <c r="F144" s="650"/>
      <c r="G144" s="650"/>
      <c r="H144" s="649" t="s">
        <v>290</v>
      </c>
      <c r="I144" s="649"/>
      <c r="J144" s="651" t="s">
        <v>287</v>
      </c>
      <c r="K144" s="651" t="s">
        <v>16</v>
      </c>
      <c r="L144" s="648">
        <v>426</v>
      </c>
    </row>
    <row r="145" spans="1:12" ht="24" x14ac:dyDescent="0.2">
      <c r="A145" s="652"/>
      <c r="B145" s="209" t="s">
        <v>291</v>
      </c>
      <c r="C145" s="209" t="s">
        <v>1156</v>
      </c>
      <c r="D145" s="211">
        <v>43498</v>
      </c>
      <c r="E145" s="209" t="s">
        <v>1157</v>
      </c>
      <c r="F145" s="650"/>
      <c r="G145" s="650"/>
      <c r="H145" s="649"/>
      <c r="I145" s="649"/>
      <c r="J145" s="651"/>
      <c r="K145" s="651"/>
      <c r="L145" s="648"/>
    </row>
    <row r="146" spans="1:12" ht="24" x14ac:dyDescent="0.2">
      <c r="A146" s="652">
        <v>227</v>
      </c>
      <c r="B146" s="203" t="s">
        <v>12</v>
      </c>
      <c r="C146" s="207" t="s">
        <v>11</v>
      </c>
      <c r="D146" s="207" t="s">
        <v>280</v>
      </c>
      <c r="E146" s="207" t="s">
        <v>281</v>
      </c>
      <c r="F146" s="653" t="s">
        <v>8</v>
      </c>
      <c r="G146" s="653"/>
      <c r="H146" s="650"/>
      <c r="I146" s="650"/>
      <c r="J146" s="650"/>
      <c r="K146" s="650"/>
      <c r="L146" s="650"/>
    </row>
    <row r="147" spans="1:12" x14ac:dyDescent="0.2">
      <c r="A147" s="652"/>
      <c r="B147" s="651" t="s">
        <v>1158</v>
      </c>
      <c r="C147" s="651" t="s">
        <v>1159</v>
      </c>
      <c r="D147" s="655">
        <v>43475</v>
      </c>
      <c r="E147" s="651" t="s">
        <v>473</v>
      </c>
      <c r="F147" s="651" t="s">
        <v>753</v>
      </c>
      <c r="G147" s="651"/>
      <c r="H147" s="649" t="s">
        <v>286</v>
      </c>
      <c r="I147" s="649"/>
      <c r="J147" s="209" t="s">
        <v>287</v>
      </c>
      <c r="K147" s="209" t="s">
        <v>16</v>
      </c>
      <c r="L147" s="210">
        <v>141.80000000000001</v>
      </c>
    </row>
    <row r="148" spans="1:12" x14ac:dyDescent="0.2">
      <c r="A148" s="652"/>
      <c r="B148" s="651"/>
      <c r="C148" s="651"/>
      <c r="D148" s="655"/>
      <c r="E148" s="651"/>
      <c r="F148" s="651"/>
      <c r="G148" s="651"/>
      <c r="H148" s="649" t="s">
        <v>242</v>
      </c>
      <c r="I148" s="649"/>
      <c r="J148" s="209" t="s">
        <v>287</v>
      </c>
      <c r="K148" s="209" t="s">
        <v>16</v>
      </c>
      <c r="L148" s="210">
        <v>250.79</v>
      </c>
    </row>
    <row r="149" spans="1:12" ht="24" x14ac:dyDescent="0.2">
      <c r="A149" s="652"/>
      <c r="B149" s="203" t="s">
        <v>6</v>
      </c>
      <c r="C149" s="207" t="s">
        <v>5</v>
      </c>
      <c r="D149" s="207" t="s">
        <v>288</v>
      </c>
      <c r="E149" s="207" t="s">
        <v>289</v>
      </c>
      <c r="F149" s="650"/>
      <c r="G149" s="650"/>
      <c r="H149" s="649" t="s">
        <v>290</v>
      </c>
      <c r="I149" s="649"/>
      <c r="J149" s="651" t="s">
        <v>287</v>
      </c>
      <c r="K149" s="651" t="s">
        <v>287</v>
      </c>
      <c r="L149" s="648">
        <v>0</v>
      </c>
    </row>
    <row r="150" spans="1:12" ht="24" x14ac:dyDescent="0.2">
      <c r="A150" s="652"/>
      <c r="B150" s="209" t="s">
        <v>291</v>
      </c>
      <c r="C150" s="209" t="s">
        <v>753</v>
      </c>
      <c r="D150" s="211">
        <v>43476</v>
      </c>
      <c r="E150" s="209" t="s">
        <v>1160</v>
      </c>
      <c r="F150" s="650"/>
      <c r="G150" s="650"/>
      <c r="H150" s="649"/>
      <c r="I150" s="649"/>
      <c r="J150" s="651"/>
      <c r="K150" s="651"/>
      <c r="L150" s="648"/>
    </row>
    <row r="151" spans="1:12" ht="24" x14ac:dyDescent="0.2">
      <c r="A151" s="652">
        <v>228</v>
      </c>
      <c r="B151" s="203" t="s">
        <v>12</v>
      </c>
      <c r="C151" s="207" t="s">
        <v>11</v>
      </c>
      <c r="D151" s="207" t="s">
        <v>280</v>
      </c>
      <c r="E151" s="207" t="s">
        <v>281</v>
      </c>
      <c r="F151" s="653" t="s">
        <v>8</v>
      </c>
      <c r="G151" s="653"/>
      <c r="H151" s="650"/>
      <c r="I151" s="650"/>
      <c r="J151" s="650"/>
      <c r="K151" s="650"/>
      <c r="L151" s="650"/>
    </row>
    <row r="152" spans="1:12" x14ac:dyDescent="0.2">
      <c r="A152" s="652"/>
      <c r="B152" s="651" t="s">
        <v>1161</v>
      </c>
      <c r="C152" s="654" t="s">
        <v>1162</v>
      </c>
      <c r="D152" s="655">
        <v>43546</v>
      </c>
      <c r="E152" s="651" t="s">
        <v>295</v>
      </c>
      <c r="F152" s="651" t="s">
        <v>296</v>
      </c>
      <c r="G152" s="651"/>
      <c r="H152" s="649" t="s">
        <v>286</v>
      </c>
      <c r="I152" s="649"/>
      <c r="J152" s="209" t="s">
        <v>287</v>
      </c>
      <c r="K152" s="209" t="s">
        <v>287</v>
      </c>
      <c r="L152" s="210">
        <v>0</v>
      </c>
    </row>
    <row r="153" spans="1:12" x14ac:dyDescent="0.2">
      <c r="A153" s="652"/>
      <c r="B153" s="651"/>
      <c r="C153" s="654"/>
      <c r="D153" s="655"/>
      <c r="E153" s="651"/>
      <c r="F153" s="651"/>
      <c r="G153" s="651"/>
      <c r="H153" s="649" t="s">
        <v>242</v>
      </c>
      <c r="I153" s="649"/>
      <c r="J153" s="209" t="s">
        <v>287</v>
      </c>
      <c r="K153" s="209" t="s">
        <v>287</v>
      </c>
      <c r="L153" s="210">
        <v>0</v>
      </c>
    </row>
    <row r="154" spans="1:12" ht="24" x14ac:dyDescent="0.2">
      <c r="A154" s="652"/>
      <c r="B154" s="203" t="s">
        <v>6</v>
      </c>
      <c r="C154" s="207" t="s">
        <v>5</v>
      </c>
      <c r="D154" s="207" t="s">
        <v>288</v>
      </c>
      <c r="E154" s="207" t="s">
        <v>289</v>
      </c>
      <c r="F154" s="650"/>
      <c r="G154" s="650"/>
      <c r="H154" s="649" t="s">
        <v>290</v>
      </c>
      <c r="I154" s="649"/>
      <c r="J154" s="651" t="s">
        <v>287</v>
      </c>
      <c r="K154" s="651" t="s">
        <v>16</v>
      </c>
      <c r="L154" s="648">
        <v>894</v>
      </c>
    </row>
    <row r="155" spans="1:12" ht="24" x14ac:dyDescent="0.2">
      <c r="A155" s="652"/>
      <c r="B155" s="209" t="s">
        <v>291</v>
      </c>
      <c r="C155" s="209" t="s">
        <v>296</v>
      </c>
      <c r="D155" s="211">
        <v>43550</v>
      </c>
      <c r="E155" s="209" t="s">
        <v>297</v>
      </c>
      <c r="F155" s="650"/>
      <c r="G155" s="650"/>
      <c r="H155" s="649"/>
      <c r="I155" s="649"/>
      <c r="J155" s="651"/>
      <c r="K155" s="651"/>
      <c r="L155" s="648"/>
    </row>
    <row r="156" spans="1:12" ht="24" x14ac:dyDescent="0.2">
      <c r="A156" s="652">
        <v>229</v>
      </c>
      <c r="B156" s="203" t="s">
        <v>12</v>
      </c>
      <c r="C156" s="207" t="s">
        <v>11</v>
      </c>
      <c r="D156" s="207" t="s">
        <v>280</v>
      </c>
      <c r="E156" s="207" t="s">
        <v>281</v>
      </c>
      <c r="F156" s="653" t="s">
        <v>8</v>
      </c>
      <c r="G156" s="653"/>
      <c r="H156" s="650"/>
      <c r="I156" s="650"/>
      <c r="J156" s="650"/>
      <c r="K156" s="650"/>
      <c r="L156" s="650"/>
    </row>
    <row r="157" spans="1:12" x14ac:dyDescent="0.2">
      <c r="A157" s="652"/>
      <c r="B157" s="651" t="s">
        <v>1163</v>
      </c>
      <c r="C157" s="654" t="s">
        <v>1164</v>
      </c>
      <c r="D157" s="655">
        <v>43406</v>
      </c>
      <c r="E157" s="651" t="s">
        <v>321</v>
      </c>
      <c r="F157" s="651" t="s">
        <v>536</v>
      </c>
      <c r="G157" s="651"/>
      <c r="H157" s="649" t="s">
        <v>286</v>
      </c>
      <c r="I157" s="649"/>
      <c r="J157" s="209" t="s">
        <v>287</v>
      </c>
      <c r="K157" s="209" t="s">
        <v>287</v>
      </c>
      <c r="L157" s="210">
        <v>0</v>
      </c>
    </row>
    <row r="158" spans="1:12" x14ac:dyDescent="0.2">
      <c r="A158" s="652"/>
      <c r="B158" s="651"/>
      <c r="C158" s="654"/>
      <c r="D158" s="655"/>
      <c r="E158" s="651"/>
      <c r="F158" s="651"/>
      <c r="G158" s="651"/>
      <c r="H158" s="649" t="s">
        <v>242</v>
      </c>
      <c r="I158" s="649"/>
      <c r="J158" s="209" t="s">
        <v>287</v>
      </c>
      <c r="K158" s="209" t="s">
        <v>287</v>
      </c>
      <c r="L158" s="210">
        <v>0</v>
      </c>
    </row>
    <row r="159" spans="1:12" ht="24" x14ac:dyDescent="0.2">
      <c r="A159" s="652"/>
      <c r="B159" s="203" t="s">
        <v>6</v>
      </c>
      <c r="C159" s="207" t="s">
        <v>5</v>
      </c>
      <c r="D159" s="207" t="s">
        <v>288</v>
      </c>
      <c r="E159" s="207" t="s">
        <v>289</v>
      </c>
      <c r="F159" s="650"/>
      <c r="G159" s="650"/>
      <c r="H159" s="649" t="s">
        <v>290</v>
      </c>
      <c r="I159" s="649"/>
      <c r="J159" s="651" t="s">
        <v>287</v>
      </c>
      <c r="K159" s="651" t="s">
        <v>16</v>
      </c>
      <c r="L159" s="648">
        <v>400</v>
      </c>
    </row>
    <row r="160" spans="1:12" ht="24" x14ac:dyDescent="0.2">
      <c r="A160" s="652"/>
      <c r="B160" s="209" t="s">
        <v>439</v>
      </c>
      <c r="C160" s="209" t="s">
        <v>536</v>
      </c>
      <c r="D160" s="211">
        <v>43411</v>
      </c>
      <c r="E160" s="209" t="s">
        <v>1165</v>
      </c>
      <c r="F160" s="650"/>
      <c r="G160" s="650"/>
      <c r="H160" s="649"/>
      <c r="I160" s="649"/>
      <c r="J160" s="651"/>
      <c r="K160" s="651"/>
      <c r="L160" s="648"/>
    </row>
    <row r="161" spans="1:12" ht="24" x14ac:dyDescent="0.2">
      <c r="A161" s="652">
        <v>230</v>
      </c>
      <c r="B161" s="203" t="s">
        <v>12</v>
      </c>
      <c r="C161" s="207" t="s">
        <v>11</v>
      </c>
      <c r="D161" s="207" t="s">
        <v>280</v>
      </c>
      <c r="E161" s="207" t="s">
        <v>281</v>
      </c>
      <c r="F161" s="653" t="s">
        <v>8</v>
      </c>
      <c r="G161" s="653"/>
      <c r="H161" s="650"/>
      <c r="I161" s="650"/>
      <c r="J161" s="650"/>
      <c r="K161" s="650"/>
      <c r="L161" s="650"/>
    </row>
    <row r="162" spans="1:12" x14ac:dyDescent="0.2">
      <c r="A162" s="652"/>
      <c r="B162" s="651" t="s">
        <v>1166</v>
      </c>
      <c r="C162" s="654" t="s">
        <v>1167</v>
      </c>
      <c r="D162" s="655">
        <v>43442</v>
      </c>
      <c r="E162" s="651" t="s">
        <v>1168</v>
      </c>
      <c r="F162" s="651" t="s">
        <v>1169</v>
      </c>
      <c r="G162" s="651"/>
      <c r="H162" s="649" t="s">
        <v>286</v>
      </c>
      <c r="I162" s="649"/>
      <c r="J162" s="209" t="s">
        <v>287</v>
      </c>
      <c r="K162" s="209" t="s">
        <v>16</v>
      </c>
      <c r="L162" s="210">
        <v>269.79000000000002</v>
      </c>
    </row>
    <row r="163" spans="1:12" x14ac:dyDescent="0.2">
      <c r="A163" s="652"/>
      <c r="B163" s="651"/>
      <c r="C163" s="654"/>
      <c r="D163" s="655"/>
      <c r="E163" s="651"/>
      <c r="F163" s="651"/>
      <c r="G163" s="651"/>
      <c r="H163" s="649" t="s">
        <v>242</v>
      </c>
      <c r="I163" s="649"/>
      <c r="J163" s="651" t="s">
        <v>287</v>
      </c>
      <c r="K163" s="651" t="s">
        <v>16</v>
      </c>
      <c r="L163" s="648">
        <v>1570</v>
      </c>
    </row>
    <row r="164" spans="1:12" x14ac:dyDescent="0.2">
      <c r="A164" s="652"/>
      <c r="B164" s="651"/>
      <c r="C164" s="654"/>
      <c r="D164" s="655"/>
      <c r="E164" s="651"/>
      <c r="F164" s="651"/>
      <c r="G164" s="651"/>
      <c r="H164" s="649"/>
      <c r="I164" s="649"/>
      <c r="J164" s="651"/>
      <c r="K164" s="651"/>
      <c r="L164" s="648"/>
    </row>
    <row r="165" spans="1:12" ht="24" x14ac:dyDescent="0.2">
      <c r="A165" s="652"/>
      <c r="B165" s="203" t="s">
        <v>6</v>
      </c>
      <c r="C165" s="207" t="s">
        <v>5</v>
      </c>
      <c r="D165" s="207" t="s">
        <v>288</v>
      </c>
      <c r="E165" s="207" t="s">
        <v>289</v>
      </c>
      <c r="F165" s="650"/>
      <c r="G165" s="650"/>
      <c r="H165" s="649" t="s">
        <v>290</v>
      </c>
      <c r="I165" s="649"/>
      <c r="J165" s="651" t="s">
        <v>287</v>
      </c>
      <c r="K165" s="651" t="s">
        <v>287</v>
      </c>
      <c r="L165" s="648">
        <v>0</v>
      </c>
    </row>
    <row r="166" spans="1:12" ht="24" x14ac:dyDescent="0.2">
      <c r="A166" s="652"/>
      <c r="B166" s="209" t="s">
        <v>1170</v>
      </c>
      <c r="C166" s="209" t="s">
        <v>1169</v>
      </c>
      <c r="D166" s="211">
        <v>43446</v>
      </c>
      <c r="E166" s="209" t="s">
        <v>414</v>
      </c>
      <c r="F166" s="650"/>
      <c r="G166" s="650"/>
      <c r="H166" s="649"/>
      <c r="I166" s="649"/>
      <c r="J166" s="651"/>
      <c r="K166" s="651"/>
      <c r="L166" s="648"/>
    </row>
    <row r="167" spans="1:12" ht="24" x14ac:dyDescent="0.2">
      <c r="A167" s="652">
        <v>231</v>
      </c>
      <c r="B167" s="203" t="s">
        <v>12</v>
      </c>
      <c r="C167" s="207" t="s">
        <v>11</v>
      </c>
      <c r="D167" s="207" t="s">
        <v>280</v>
      </c>
      <c r="E167" s="207" t="s">
        <v>281</v>
      </c>
      <c r="F167" s="653" t="s">
        <v>8</v>
      </c>
      <c r="G167" s="653"/>
      <c r="H167" s="650"/>
      <c r="I167" s="650"/>
      <c r="J167" s="650"/>
      <c r="K167" s="650"/>
      <c r="L167" s="650"/>
    </row>
    <row r="168" spans="1:12" x14ac:dyDescent="0.2">
      <c r="A168" s="652"/>
      <c r="B168" s="651" t="s">
        <v>1166</v>
      </c>
      <c r="C168" s="654" t="s">
        <v>1171</v>
      </c>
      <c r="D168" s="655">
        <v>43473</v>
      </c>
      <c r="E168" s="651" t="s">
        <v>1172</v>
      </c>
      <c r="F168" s="651" t="s">
        <v>1173</v>
      </c>
      <c r="G168" s="651"/>
      <c r="H168" s="649" t="s">
        <v>286</v>
      </c>
      <c r="I168" s="649"/>
      <c r="J168" s="209" t="s">
        <v>287</v>
      </c>
      <c r="K168" s="209" t="s">
        <v>16</v>
      </c>
      <c r="L168" s="210">
        <v>345</v>
      </c>
    </row>
    <row r="169" spans="1:12" x14ac:dyDescent="0.2">
      <c r="A169" s="652"/>
      <c r="B169" s="651"/>
      <c r="C169" s="654"/>
      <c r="D169" s="655"/>
      <c r="E169" s="651"/>
      <c r="F169" s="651"/>
      <c r="G169" s="651"/>
      <c r="H169" s="649" t="s">
        <v>242</v>
      </c>
      <c r="I169" s="649"/>
      <c r="J169" s="651" t="s">
        <v>287</v>
      </c>
      <c r="K169" s="651" t="s">
        <v>16</v>
      </c>
      <c r="L169" s="648">
        <v>1720.1</v>
      </c>
    </row>
    <row r="170" spans="1:12" x14ac:dyDescent="0.2">
      <c r="A170" s="652"/>
      <c r="B170" s="651"/>
      <c r="C170" s="654"/>
      <c r="D170" s="655"/>
      <c r="E170" s="651"/>
      <c r="F170" s="651"/>
      <c r="G170" s="651"/>
      <c r="H170" s="649"/>
      <c r="I170" s="649"/>
      <c r="J170" s="651"/>
      <c r="K170" s="651"/>
      <c r="L170" s="648"/>
    </row>
    <row r="171" spans="1:12" ht="24" x14ac:dyDescent="0.2">
      <c r="A171" s="652"/>
      <c r="B171" s="203" t="s">
        <v>6</v>
      </c>
      <c r="C171" s="207" t="s">
        <v>5</v>
      </c>
      <c r="D171" s="207" t="s">
        <v>288</v>
      </c>
      <c r="E171" s="207" t="s">
        <v>289</v>
      </c>
      <c r="F171" s="650"/>
      <c r="G171" s="650"/>
      <c r="H171" s="649" t="s">
        <v>290</v>
      </c>
      <c r="I171" s="649"/>
      <c r="J171" s="651" t="s">
        <v>287</v>
      </c>
      <c r="K171" s="651" t="s">
        <v>16</v>
      </c>
      <c r="L171" s="648">
        <v>897.15</v>
      </c>
    </row>
    <row r="172" spans="1:12" ht="24" x14ac:dyDescent="0.2">
      <c r="A172" s="652"/>
      <c r="B172" s="209" t="s">
        <v>1170</v>
      </c>
      <c r="C172" s="209" t="s">
        <v>1173</v>
      </c>
      <c r="D172" s="211">
        <v>43479</v>
      </c>
      <c r="E172" s="209" t="s">
        <v>1174</v>
      </c>
      <c r="F172" s="650"/>
      <c r="G172" s="650"/>
      <c r="H172" s="649"/>
      <c r="I172" s="649"/>
      <c r="J172" s="651"/>
      <c r="K172" s="651"/>
      <c r="L172" s="648"/>
    </row>
    <row r="173" spans="1:12" ht="24" x14ac:dyDescent="0.2">
      <c r="A173" s="652">
        <v>232</v>
      </c>
      <c r="B173" s="203" t="s">
        <v>12</v>
      </c>
      <c r="C173" s="207" t="s">
        <v>11</v>
      </c>
      <c r="D173" s="207" t="s">
        <v>280</v>
      </c>
      <c r="E173" s="207" t="s">
        <v>281</v>
      </c>
      <c r="F173" s="653" t="s">
        <v>8</v>
      </c>
      <c r="G173" s="653"/>
      <c r="H173" s="650"/>
      <c r="I173" s="650"/>
      <c r="J173" s="650"/>
      <c r="K173" s="650"/>
      <c r="L173" s="650"/>
    </row>
    <row r="174" spans="1:12" x14ac:dyDescent="0.2">
      <c r="A174" s="652"/>
      <c r="B174" s="651" t="s">
        <v>1175</v>
      </c>
      <c r="C174" s="654" t="s">
        <v>1176</v>
      </c>
      <c r="D174" s="655">
        <v>43418</v>
      </c>
      <c r="E174" s="651" t="s">
        <v>628</v>
      </c>
      <c r="F174" s="651" t="s">
        <v>756</v>
      </c>
      <c r="G174" s="651"/>
      <c r="H174" s="649" t="s">
        <v>286</v>
      </c>
      <c r="I174" s="649"/>
      <c r="J174" s="209" t="s">
        <v>287</v>
      </c>
      <c r="K174" s="209" t="s">
        <v>16</v>
      </c>
      <c r="L174" s="210">
        <v>678</v>
      </c>
    </row>
    <row r="175" spans="1:12" x14ac:dyDescent="0.2">
      <c r="A175" s="652"/>
      <c r="B175" s="651"/>
      <c r="C175" s="654"/>
      <c r="D175" s="655"/>
      <c r="E175" s="651"/>
      <c r="F175" s="651"/>
      <c r="G175" s="651"/>
      <c r="H175" s="649" t="s">
        <v>242</v>
      </c>
      <c r="I175" s="649"/>
      <c r="J175" s="209" t="s">
        <v>287</v>
      </c>
      <c r="K175" s="209" t="s">
        <v>16</v>
      </c>
      <c r="L175" s="210">
        <v>539.35</v>
      </c>
    </row>
    <row r="176" spans="1:12" ht="24" x14ac:dyDescent="0.2">
      <c r="A176" s="652"/>
      <c r="B176" s="203" t="s">
        <v>6</v>
      </c>
      <c r="C176" s="207" t="s">
        <v>5</v>
      </c>
      <c r="D176" s="207" t="s">
        <v>288</v>
      </c>
      <c r="E176" s="207" t="s">
        <v>289</v>
      </c>
      <c r="F176" s="650"/>
      <c r="G176" s="650"/>
      <c r="H176" s="649" t="s">
        <v>290</v>
      </c>
      <c r="I176" s="649"/>
      <c r="J176" s="651" t="s">
        <v>287</v>
      </c>
      <c r="K176" s="651" t="s">
        <v>16</v>
      </c>
      <c r="L176" s="648">
        <v>170</v>
      </c>
    </row>
    <row r="177" spans="1:12" ht="24" x14ac:dyDescent="0.2">
      <c r="A177" s="652"/>
      <c r="B177" s="209" t="s">
        <v>822</v>
      </c>
      <c r="C177" s="209" t="s">
        <v>756</v>
      </c>
      <c r="D177" s="211">
        <v>43420</v>
      </c>
      <c r="E177" s="209" t="s">
        <v>1177</v>
      </c>
      <c r="F177" s="650"/>
      <c r="G177" s="650"/>
      <c r="H177" s="649"/>
      <c r="I177" s="649"/>
      <c r="J177" s="651"/>
      <c r="K177" s="651"/>
      <c r="L177" s="648"/>
    </row>
    <row r="178" spans="1:12" ht="24" x14ac:dyDescent="0.2">
      <c r="A178" s="652">
        <v>233</v>
      </c>
      <c r="B178" s="203" t="s">
        <v>12</v>
      </c>
      <c r="C178" s="207" t="s">
        <v>11</v>
      </c>
      <c r="D178" s="207" t="s">
        <v>280</v>
      </c>
      <c r="E178" s="207" t="s">
        <v>281</v>
      </c>
      <c r="F178" s="653" t="s">
        <v>8</v>
      </c>
      <c r="G178" s="653"/>
      <c r="H178" s="650"/>
      <c r="I178" s="650"/>
      <c r="J178" s="650"/>
      <c r="K178" s="650"/>
      <c r="L178" s="650"/>
    </row>
    <row r="179" spans="1:12" x14ac:dyDescent="0.2">
      <c r="A179" s="652"/>
      <c r="B179" s="651" t="s">
        <v>1178</v>
      </c>
      <c r="C179" s="651" t="s">
        <v>1179</v>
      </c>
      <c r="D179" s="655">
        <v>43505</v>
      </c>
      <c r="E179" s="651" t="s">
        <v>389</v>
      </c>
      <c r="F179" s="651" t="s">
        <v>1180</v>
      </c>
      <c r="G179" s="651"/>
      <c r="H179" s="649" t="s">
        <v>286</v>
      </c>
      <c r="I179" s="649"/>
      <c r="J179" s="209" t="s">
        <v>287</v>
      </c>
      <c r="K179" s="209" t="s">
        <v>16</v>
      </c>
      <c r="L179" s="210">
        <v>317.04000000000002</v>
      </c>
    </row>
    <row r="180" spans="1:12" x14ac:dyDescent="0.2">
      <c r="A180" s="652"/>
      <c r="B180" s="651"/>
      <c r="C180" s="651"/>
      <c r="D180" s="655"/>
      <c r="E180" s="651"/>
      <c r="F180" s="651"/>
      <c r="G180" s="651"/>
      <c r="H180" s="649" t="s">
        <v>242</v>
      </c>
      <c r="I180" s="649"/>
      <c r="J180" s="209" t="s">
        <v>287</v>
      </c>
      <c r="K180" s="209" t="s">
        <v>287</v>
      </c>
      <c r="L180" s="210">
        <v>0</v>
      </c>
    </row>
    <row r="181" spans="1:12" ht="24" x14ac:dyDescent="0.2">
      <c r="A181" s="652"/>
      <c r="B181" s="203" t="s">
        <v>6</v>
      </c>
      <c r="C181" s="207" t="s">
        <v>5</v>
      </c>
      <c r="D181" s="207" t="s">
        <v>288</v>
      </c>
      <c r="E181" s="207" t="s">
        <v>289</v>
      </c>
      <c r="F181" s="650"/>
      <c r="G181" s="650"/>
      <c r="H181" s="649" t="s">
        <v>290</v>
      </c>
      <c r="I181" s="649"/>
      <c r="J181" s="651" t="s">
        <v>287</v>
      </c>
      <c r="K181" s="651" t="s">
        <v>287</v>
      </c>
      <c r="L181" s="648">
        <v>0</v>
      </c>
    </row>
    <row r="182" spans="1:12" ht="24" x14ac:dyDescent="0.2">
      <c r="A182" s="652"/>
      <c r="B182" s="209" t="s">
        <v>1181</v>
      </c>
      <c r="C182" s="209" t="s">
        <v>1180</v>
      </c>
      <c r="D182" s="211">
        <v>43509</v>
      </c>
      <c r="E182" s="209" t="s">
        <v>1182</v>
      </c>
      <c r="F182" s="650"/>
      <c r="G182" s="650"/>
      <c r="H182" s="649"/>
      <c r="I182" s="649"/>
      <c r="J182" s="651"/>
      <c r="K182" s="651"/>
      <c r="L182" s="648"/>
    </row>
    <row r="183" spans="1:12" ht="24" x14ac:dyDescent="0.2">
      <c r="A183" s="652">
        <v>234</v>
      </c>
      <c r="B183" s="203" t="s">
        <v>12</v>
      </c>
      <c r="C183" s="207" t="s">
        <v>11</v>
      </c>
      <c r="D183" s="207" t="s">
        <v>280</v>
      </c>
      <c r="E183" s="207" t="s">
        <v>281</v>
      </c>
      <c r="F183" s="653" t="s">
        <v>8</v>
      </c>
      <c r="G183" s="653"/>
      <c r="H183" s="650"/>
      <c r="I183" s="650"/>
      <c r="J183" s="650"/>
      <c r="K183" s="650"/>
      <c r="L183" s="650"/>
    </row>
    <row r="184" spans="1:12" x14ac:dyDescent="0.2">
      <c r="A184" s="652"/>
      <c r="B184" s="651" t="s">
        <v>1183</v>
      </c>
      <c r="C184" s="654" t="s">
        <v>1184</v>
      </c>
      <c r="D184" s="655">
        <v>43374</v>
      </c>
      <c r="E184" s="651" t="s">
        <v>1185</v>
      </c>
      <c r="F184" s="651" t="s">
        <v>1186</v>
      </c>
      <c r="G184" s="651"/>
      <c r="H184" s="649" t="s">
        <v>286</v>
      </c>
      <c r="I184" s="649"/>
      <c r="J184" s="209" t="s">
        <v>16</v>
      </c>
      <c r="K184" s="209" t="s">
        <v>287</v>
      </c>
      <c r="L184" s="210">
        <v>1215.3</v>
      </c>
    </row>
    <row r="185" spans="1:12" x14ac:dyDescent="0.2">
      <c r="A185" s="652"/>
      <c r="B185" s="651"/>
      <c r="C185" s="654"/>
      <c r="D185" s="655"/>
      <c r="E185" s="651"/>
      <c r="F185" s="651"/>
      <c r="G185" s="651"/>
      <c r="H185" s="649" t="s">
        <v>242</v>
      </c>
      <c r="I185" s="649"/>
      <c r="J185" s="209" t="s">
        <v>287</v>
      </c>
      <c r="K185" s="209" t="s">
        <v>287</v>
      </c>
      <c r="L185" s="210">
        <v>0</v>
      </c>
    </row>
    <row r="186" spans="1:12" ht="24" x14ac:dyDescent="0.2">
      <c r="A186" s="652"/>
      <c r="B186" s="203" t="s">
        <v>6</v>
      </c>
      <c r="C186" s="207" t="s">
        <v>5</v>
      </c>
      <c r="D186" s="207" t="s">
        <v>288</v>
      </c>
      <c r="E186" s="207" t="s">
        <v>289</v>
      </c>
      <c r="F186" s="650"/>
      <c r="G186" s="650"/>
      <c r="H186" s="649" t="s">
        <v>290</v>
      </c>
      <c r="I186" s="649"/>
      <c r="J186" s="651" t="s">
        <v>16</v>
      </c>
      <c r="K186" s="651" t="s">
        <v>287</v>
      </c>
      <c r="L186" s="648">
        <v>154.51</v>
      </c>
    </row>
    <row r="187" spans="1:12" ht="24" x14ac:dyDescent="0.2">
      <c r="A187" s="652"/>
      <c r="B187" s="209" t="s">
        <v>460</v>
      </c>
      <c r="C187" s="209" t="s">
        <v>1186</v>
      </c>
      <c r="D187" s="211">
        <v>43404</v>
      </c>
      <c r="E187" s="209" t="s">
        <v>1187</v>
      </c>
      <c r="F187" s="650"/>
      <c r="G187" s="650"/>
      <c r="H187" s="649"/>
      <c r="I187" s="649"/>
      <c r="J187" s="651"/>
      <c r="K187" s="651"/>
      <c r="L187" s="648"/>
    </row>
    <row r="188" spans="1:12" ht="24" x14ac:dyDescent="0.2">
      <c r="A188" s="652">
        <v>235</v>
      </c>
      <c r="B188" s="203" t="s">
        <v>12</v>
      </c>
      <c r="C188" s="207" t="s">
        <v>11</v>
      </c>
      <c r="D188" s="207" t="s">
        <v>280</v>
      </c>
      <c r="E188" s="207" t="s">
        <v>281</v>
      </c>
      <c r="F188" s="653" t="s">
        <v>8</v>
      </c>
      <c r="G188" s="653"/>
      <c r="H188" s="650"/>
      <c r="I188" s="650"/>
      <c r="J188" s="650"/>
      <c r="K188" s="650"/>
      <c r="L188" s="650"/>
    </row>
    <row r="189" spans="1:12" x14ac:dyDescent="0.2">
      <c r="A189" s="652"/>
      <c r="B189" s="651" t="s">
        <v>1183</v>
      </c>
      <c r="C189" s="654" t="s">
        <v>1188</v>
      </c>
      <c r="D189" s="655">
        <v>43403</v>
      </c>
      <c r="E189" s="651" t="s">
        <v>986</v>
      </c>
      <c r="F189" s="651" t="s">
        <v>1189</v>
      </c>
      <c r="G189" s="651"/>
      <c r="H189" s="649" t="s">
        <v>286</v>
      </c>
      <c r="I189" s="649"/>
      <c r="J189" s="209" t="s">
        <v>287</v>
      </c>
      <c r="K189" s="209" t="s">
        <v>16</v>
      </c>
      <c r="L189" s="210">
        <v>159.52000000000001</v>
      </c>
    </row>
    <row r="190" spans="1:12" x14ac:dyDescent="0.2">
      <c r="A190" s="652"/>
      <c r="B190" s="651"/>
      <c r="C190" s="654"/>
      <c r="D190" s="655"/>
      <c r="E190" s="651"/>
      <c r="F190" s="651"/>
      <c r="G190" s="651"/>
      <c r="H190" s="649" t="s">
        <v>242</v>
      </c>
      <c r="I190" s="649"/>
      <c r="J190" s="209" t="s">
        <v>287</v>
      </c>
      <c r="K190" s="209" t="s">
        <v>287</v>
      </c>
      <c r="L190" s="210">
        <v>0</v>
      </c>
    </row>
    <row r="191" spans="1:12" ht="24" x14ac:dyDescent="0.2">
      <c r="A191" s="652"/>
      <c r="B191" s="203" t="s">
        <v>6</v>
      </c>
      <c r="C191" s="207" t="s">
        <v>5</v>
      </c>
      <c r="D191" s="207" t="s">
        <v>288</v>
      </c>
      <c r="E191" s="207" t="s">
        <v>289</v>
      </c>
      <c r="F191" s="650"/>
      <c r="G191" s="650"/>
      <c r="H191" s="649" t="s">
        <v>290</v>
      </c>
      <c r="I191" s="649"/>
      <c r="J191" s="651" t="s">
        <v>287</v>
      </c>
      <c r="K191" s="651" t="s">
        <v>16</v>
      </c>
      <c r="L191" s="648">
        <v>182.91</v>
      </c>
    </row>
    <row r="192" spans="1:12" ht="24" x14ac:dyDescent="0.2">
      <c r="A192" s="652"/>
      <c r="B192" s="209" t="s">
        <v>460</v>
      </c>
      <c r="C192" s="209" t="s">
        <v>1189</v>
      </c>
      <c r="D192" s="211">
        <v>43404</v>
      </c>
      <c r="E192" s="209" t="s">
        <v>1190</v>
      </c>
      <c r="F192" s="650"/>
      <c r="G192" s="650"/>
      <c r="H192" s="649"/>
      <c r="I192" s="649"/>
      <c r="J192" s="651"/>
      <c r="K192" s="651"/>
      <c r="L192" s="648"/>
    </row>
    <row r="193" spans="1:12" ht="24" x14ac:dyDescent="0.2">
      <c r="A193" s="652">
        <v>236</v>
      </c>
      <c r="B193" s="203" t="s">
        <v>12</v>
      </c>
      <c r="C193" s="207" t="s">
        <v>11</v>
      </c>
      <c r="D193" s="207" t="s">
        <v>280</v>
      </c>
      <c r="E193" s="207" t="s">
        <v>281</v>
      </c>
      <c r="F193" s="653" t="s">
        <v>8</v>
      </c>
      <c r="G193" s="653"/>
      <c r="H193" s="650"/>
      <c r="I193" s="650"/>
      <c r="J193" s="650"/>
      <c r="K193" s="650"/>
      <c r="L193" s="650"/>
    </row>
    <row r="194" spans="1:12" x14ac:dyDescent="0.2">
      <c r="A194" s="652"/>
      <c r="B194" s="651" t="s">
        <v>1183</v>
      </c>
      <c r="C194" s="654" t="s">
        <v>1188</v>
      </c>
      <c r="D194" s="655">
        <v>43403</v>
      </c>
      <c r="E194" s="651" t="s">
        <v>986</v>
      </c>
      <c r="F194" s="651" t="s">
        <v>1191</v>
      </c>
      <c r="G194" s="651"/>
      <c r="H194" s="649" t="s">
        <v>286</v>
      </c>
      <c r="I194" s="649"/>
      <c r="J194" s="209" t="s">
        <v>287</v>
      </c>
      <c r="K194" s="209" t="s">
        <v>287</v>
      </c>
      <c r="L194" s="210">
        <v>0</v>
      </c>
    </row>
    <row r="195" spans="1:12" x14ac:dyDescent="0.2">
      <c r="A195" s="652"/>
      <c r="B195" s="651"/>
      <c r="C195" s="654"/>
      <c r="D195" s="655"/>
      <c r="E195" s="651"/>
      <c r="F195" s="651"/>
      <c r="G195" s="651"/>
      <c r="H195" s="649" t="s">
        <v>242</v>
      </c>
      <c r="I195" s="649"/>
      <c r="J195" s="209" t="s">
        <v>287</v>
      </c>
      <c r="K195" s="209" t="s">
        <v>16</v>
      </c>
      <c r="L195" s="210">
        <v>295</v>
      </c>
    </row>
    <row r="196" spans="1:12" ht="24" x14ac:dyDescent="0.2">
      <c r="A196" s="652"/>
      <c r="B196" s="203" t="s">
        <v>6</v>
      </c>
      <c r="C196" s="207" t="s">
        <v>5</v>
      </c>
      <c r="D196" s="207" t="s">
        <v>288</v>
      </c>
      <c r="E196" s="207" t="s">
        <v>289</v>
      </c>
      <c r="F196" s="650"/>
      <c r="G196" s="650"/>
      <c r="H196" s="649" t="s">
        <v>290</v>
      </c>
      <c r="I196" s="649"/>
      <c r="J196" s="651" t="s">
        <v>287</v>
      </c>
      <c r="K196" s="651" t="s">
        <v>287</v>
      </c>
      <c r="L196" s="648">
        <v>0</v>
      </c>
    </row>
    <row r="197" spans="1:12" ht="24" x14ac:dyDescent="0.2">
      <c r="A197" s="652"/>
      <c r="B197" s="209" t="s">
        <v>460</v>
      </c>
      <c r="C197" s="209" t="s">
        <v>1191</v>
      </c>
      <c r="D197" s="211">
        <v>43404</v>
      </c>
      <c r="E197" s="209" t="s">
        <v>1190</v>
      </c>
      <c r="F197" s="650"/>
      <c r="G197" s="650"/>
      <c r="H197" s="649"/>
      <c r="I197" s="649"/>
      <c r="J197" s="651"/>
      <c r="K197" s="651"/>
      <c r="L197" s="648"/>
    </row>
    <row r="198" spans="1:12" ht="24" x14ac:dyDescent="0.2">
      <c r="A198" s="652">
        <v>237</v>
      </c>
      <c r="B198" s="203" t="s">
        <v>12</v>
      </c>
      <c r="C198" s="207" t="s">
        <v>11</v>
      </c>
      <c r="D198" s="207" t="s">
        <v>280</v>
      </c>
      <c r="E198" s="207" t="s">
        <v>281</v>
      </c>
      <c r="F198" s="653" t="s">
        <v>8</v>
      </c>
      <c r="G198" s="653"/>
      <c r="H198" s="650"/>
      <c r="I198" s="650"/>
      <c r="J198" s="650"/>
      <c r="K198" s="650"/>
      <c r="L198" s="650"/>
    </row>
    <row r="199" spans="1:12" x14ac:dyDescent="0.2">
      <c r="A199" s="652"/>
      <c r="B199" s="651" t="s">
        <v>1183</v>
      </c>
      <c r="C199" s="654" t="s">
        <v>1192</v>
      </c>
      <c r="D199" s="655">
        <v>43405</v>
      </c>
      <c r="E199" s="651" t="s">
        <v>986</v>
      </c>
      <c r="F199" s="651" t="s">
        <v>1189</v>
      </c>
      <c r="G199" s="651"/>
      <c r="H199" s="649" t="s">
        <v>286</v>
      </c>
      <c r="I199" s="649"/>
      <c r="J199" s="209" t="s">
        <v>287</v>
      </c>
      <c r="K199" s="209" t="s">
        <v>16</v>
      </c>
      <c r="L199" s="210">
        <v>387.04</v>
      </c>
    </row>
    <row r="200" spans="1:12" x14ac:dyDescent="0.2">
      <c r="A200" s="652"/>
      <c r="B200" s="651"/>
      <c r="C200" s="654"/>
      <c r="D200" s="655"/>
      <c r="E200" s="651"/>
      <c r="F200" s="651"/>
      <c r="G200" s="651"/>
      <c r="H200" s="649" t="s">
        <v>242</v>
      </c>
      <c r="I200" s="649"/>
      <c r="J200" s="209" t="s">
        <v>287</v>
      </c>
      <c r="K200" s="209" t="s">
        <v>287</v>
      </c>
      <c r="L200" s="210">
        <v>0</v>
      </c>
    </row>
    <row r="201" spans="1:12" ht="24" x14ac:dyDescent="0.2">
      <c r="A201" s="652"/>
      <c r="B201" s="203" t="s">
        <v>6</v>
      </c>
      <c r="C201" s="207" t="s">
        <v>5</v>
      </c>
      <c r="D201" s="207" t="s">
        <v>288</v>
      </c>
      <c r="E201" s="207" t="s">
        <v>289</v>
      </c>
      <c r="F201" s="650"/>
      <c r="G201" s="650"/>
      <c r="H201" s="649" t="s">
        <v>290</v>
      </c>
      <c r="I201" s="649"/>
      <c r="J201" s="651" t="s">
        <v>287</v>
      </c>
      <c r="K201" s="651" t="s">
        <v>16</v>
      </c>
      <c r="L201" s="648">
        <v>69.900000000000006</v>
      </c>
    </row>
    <row r="202" spans="1:12" ht="24" x14ac:dyDescent="0.2">
      <c r="A202" s="652"/>
      <c r="B202" s="209" t="s">
        <v>460</v>
      </c>
      <c r="C202" s="209" t="s">
        <v>1189</v>
      </c>
      <c r="D202" s="211">
        <v>43419</v>
      </c>
      <c r="E202" s="209" t="s">
        <v>1193</v>
      </c>
      <c r="F202" s="650"/>
      <c r="G202" s="650"/>
      <c r="H202" s="649"/>
      <c r="I202" s="649"/>
      <c r="J202" s="651"/>
      <c r="K202" s="651"/>
      <c r="L202" s="648"/>
    </row>
    <row r="203" spans="1:12" ht="24" x14ac:dyDescent="0.2">
      <c r="A203" s="652">
        <v>238</v>
      </c>
      <c r="B203" s="203" t="s">
        <v>12</v>
      </c>
      <c r="C203" s="207" t="s">
        <v>11</v>
      </c>
      <c r="D203" s="207" t="s">
        <v>280</v>
      </c>
      <c r="E203" s="207" t="s">
        <v>281</v>
      </c>
      <c r="F203" s="653" t="s">
        <v>8</v>
      </c>
      <c r="G203" s="653"/>
      <c r="H203" s="650"/>
      <c r="I203" s="650"/>
      <c r="J203" s="650"/>
      <c r="K203" s="650"/>
      <c r="L203" s="650"/>
    </row>
    <row r="204" spans="1:12" x14ac:dyDescent="0.2">
      <c r="A204" s="652"/>
      <c r="B204" s="651" t="s">
        <v>1183</v>
      </c>
      <c r="C204" s="654" t="s">
        <v>1192</v>
      </c>
      <c r="D204" s="655">
        <v>43405</v>
      </c>
      <c r="E204" s="651" t="s">
        <v>986</v>
      </c>
      <c r="F204" s="651" t="s">
        <v>1186</v>
      </c>
      <c r="G204" s="651"/>
      <c r="H204" s="649" t="s">
        <v>286</v>
      </c>
      <c r="I204" s="649"/>
      <c r="J204" s="209" t="s">
        <v>16</v>
      </c>
      <c r="K204" s="209" t="s">
        <v>287</v>
      </c>
      <c r="L204" s="210">
        <v>1255.8</v>
      </c>
    </row>
    <row r="205" spans="1:12" x14ac:dyDescent="0.2">
      <c r="A205" s="652"/>
      <c r="B205" s="651"/>
      <c r="C205" s="654"/>
      <c r="D205" s="655"/>
      <c r="E205" s="651"/>
      <c r="F205" s="651"/>
      <c r="G205" s="651"/>
      <c r="H205" s="649" t="s">
        <v>242</v>
      </c>
      <c r="I205" s="649"/>
      <c r="J205" s="209" t="s">
        <v>287</v>
      </c>
      <c r="K205" s="209" t="s">
        <v>287</v>
      </c>
      <c r="L205" s="210">
        <v>0</v>
      </c>
    </row>
    <row r="206" spans="1:12" ht="24" x14ac:dyDescent="0.2">
      <c r="A206" s="652"/>
      <c r="B206" s="203" t="s">
        <v>6</v>
      </c>
      <c r="C206" s="207" t="s">
        <v>5</v>
      </c>
      <c r="D206" s="207" t="s">
        <v>288</v>
      </c>
      <c r="E206" s="207" t="s">
        <v>289</v>
      </c>
      <c r="F206" s="650"/>
      <c r="G206" s="650"/>
      <c r="H206" s="649" t="s">
        <v>290</v>
      </c>
      <c r="I206" s="649"/>
      <c r="J206" s="651" t="s">
        <v>287</v>
      </c>
      <c r="K206" s="651" t="s">
        <v>287</v>
      </c>
      <c r="L206" s="648">
        <v>0</v>
      </c>
    </row>
    <row r="207" spans="1:12" ht="24" x14ac:dyDescent="0.2">
      <c r="A207" s="652"/>
      <c r="B207" s="209" t="s">
        <v>460</v>
      </c>
      <c r="C207" s="209" t="s">
        <v>1186</v>
      </c>
      <c r="D207" s="211">
        <v>43419</v>
      </c>
      <c r="E207" s="209" t="s">
        <v>1193</v>
      </c>
      <c r="F207" s="650"/>
      <c r="G207" s="650"/>
      <c r="H207" s="649"/>
      <c r="I207" s="649"/>
      <c r="J207" s="651"/>
      <c r="K207" s="651"/>
      <c r="L207" s="648"/>
    </row>
    <row r="208" spans="1:12" ht="24" x14ac:dyDescent="0.2">
      <c r="A208" s="652">
        <v>239</v>
      </c>
      <c r="B208" s="203" t="s">
        <v>12</v>
      </c>
      <c r="C208" s="207" t="s">
        <v>11</v>
      </c>
      <c r="D208" s="207" t="s">
        <v>280</v>
      </c>
      <c r="E208" s="207" t="s">
        <v>281</v>
      </c>
      <c r="F208" s="653" t="s">
        <v>8</v>
      </c>
      <c r="G208" s="653"/>
      <c r="H208" s="650"/>
      <c r="I208" s="650"/>
      <c r="J208" s="650"/>
      <c r="K208" s="650"/>
      <c r="L208" s="650"/>
    </row>
    <row r="209" spans="1:12" x14ac:dyDescent="0.2">
      <c r="A209" s="652"/>
      <c r="B209" s="651" t="s">
        <v>1183</v>
      </c>
      <c r="C209" s="654" t="s">
        <v>1194</v>
      </c>
      <c r="D209" s="655">
        <v>43471</v>
      </c>
      <c r="E209" s="651" t="s">
        <v>1195</v>
      </c>
      <c r="F209" s="651" t="s">
        <v>1196</v>
      </c>
      <c r="G209" s="651"/>
      <c r="H209" s="649" t="s">
        <v>286</v>
      </c>
      <c r="I209" s="649"/>
      <c r="J209" s="209" t="s">
        <v>287</v>
      </c>
      <c r="K209" s="209" t="s">
        <v>16</v>
      </c>
      <c r="L209" s="210">
        <v>933.13</v>
      </c>
    </row>
    <row r="210" spans="1:12" x14ac:dyDescent="0.2">
      <c r="A210" s="652"/>
      <c r="B210" s="651"/>
      <c r="C210" s="654"/>
      <c r="D210" s="655"/>
      <c r="E210" s="651"/>
      <c r="F210" s="651"/>
      <c r="G210" s="651"/>
      <c r="H210" s="649" t="s">
        <v>242</v>
      </c>
      <c r="I210" s="649"/>
      <c r="J210" s="209" t="s">
        <v>287</v>
      </c>
      <c r="K210" s="209" t="s">
        <v>287</v>
      </c>
      <c r="L210" s="210">
        <v>0</v>
      </c>
    </row>
    <row r="211" spans="1:12" ht="24" x14ac:dyDescent="0.2">
      <c r="A211" s="652"/>
      <c r="B211" s="203" t="s">
        <v>6</v>
      </c>
      <c r="C211" s="207" t="s">
        <v>5</v>
      </c>
      <c r="D211" s="207" t="s">
        <v>288</v>
      </c>
      <c r="E211" s="207" t="s">
        <v>289</v>
      </c>
      <c r="F211" s="650"/>
      <c r="G211" s="650"/>
      <c r="H211" s="649" t="s">
        <v>290</v>
      </c>
      <c r="I211" s="649"/>
      <c r="J211" s="651" t="s">
        <v>287</v>
      </c>
      <c r="K211" s="651" t="s">
        <v>287</v>
      </c>
      <c r="L211" s="648">
        <v>0</v>
      </c>
    </row>
    <row r="212" spans="1:12" ht="24" x14ac:dyDescent="0.2">
      <c r="A212" s="652"/>
      <c r="B212" s="209" t="s">
        <v>460</v>
      </c>
      <c r="C212" s="209" t="s">
        <v>1196</v>
      </c>
      <c r="D212" s="211">
        <v>43476</v>
      </c>
      <c r="E212" s="209" t="s">
        <v>1197</v>
      </c>
      <c r="F212" s="650"/>
      <c r="G212" s="650"/>
      <c r="H212" s="649"/>
      <c r="I212" s="649"/>
      <c r="J212" s="651"/>
      <c r="K212" s="651"/>
      <c r="L212" s="648"/>
    </row>
    <row r="213" spans="1:12" ht="24" x14ac:dyDescent="0.2">
      <c r="A213" s="652">
        <v>240</v>
      </c>
      <c r="B213" s="203" t="s">
        <v>12</v>
      </c>
      <c r="C213" s="207" t="s">
        <v>11</v>
      </c>
      <c r="D213" s="207" t="s">
        <v>280</v>
      </c>
      <c r="E213" s="207" t="s">
        <v>281</v>
      </c>
      <c r="F213" s="653" t="s">
        <v>8</v>
      </c>
      <c r="G213" s="653"/>
      <c r="H213" s="650"/>
      <c r="I213" s="650"/>
      <c r="J213" s="650"/>
      <c r="K213" s="650"/>
      <c r="L213" s="650"/>
    </row>
    <row r="214" spans="1:12" x14ac:dyDescent="0.2">
      <c r="A214" s="652"/>
      <c r="B214" s="651" t="s">
        <v>1198</v>
      </c>
      <c r="C214" s="654" t="s">
        <v>1199</v>
      </c>
      <c r="D214" s="655">
        <v>43427</v>
      </c>
      <c r="E214" s="651" t="s">
        <v>1200</v>
      </c>
      <c r="F214" s="651" t="s">
        <v>1201</v>
      </c>
      <c r="G214" s="651"/>
      <c r="H214" s="649" t="s">
        <v>286</v>
      </c>
      <c r="I214" s="649"/>
      <c r="J214" s="209" t="s">
        <v>287</v>
      </c>
      <c r="K214" s="209" t="s">
        <v>16</v>
      </c>
      <c r="L214" s="210">
        <v>320</v>
      </c>
    </row>
    <row r="215" spans="1:12" x14ac:dyDescent="0.2">
      <c r="A215" s="652"/>
      <c r="B215" s="651"/>
      <c r="C215" s="654"/>
      <c r="D215" s="655"/>
      <c r="E215" s="651"/>
      <c r="F215" s="651"/>
      <c r="G215" s="651"/>
      <c r="H215" s="649" t="s">
        <v>242</v>
      </c>
      <c r="I215" s="649"/>
      <c r="J215" s="651" t="s">
        <v>287</v>
      </c>
      <c r="K215" s="651" t="s">
        <v>16</v>
      </c>
      <c r="L215" s="648">
        <v>1460.5</v>
      </c>
    </row>
    <row r="216" spans="1:12" x14ac:dyDescent="0.2">
      <c r="A216" s="652"/>
      <c r="B216" s="651"/>
      <c r="C216" s="654"/>
      <c r="D216" s="655"/>
      <c r="E216" s="651"/>
      <c r="F216" s="651"/>
      <c r="G216" s="651"/>
      <c r="H216" s="649"/>
      <c r="I216" s="649"/>
      <c r="J216" s="651"/>
      <c r="K216" s="651"/>
      <c r="L216" s="648"/>
    </row>
    <row r="217" spans="1:12" ht="24" x14ac:dyDescent="0.2">
      <c r="A217" s="652"/>
      <c r="B217" s="203" t="s">
        <v>6</v>
      </c>
      <c r="C217" s="207" t="s">
        <v>5</v>
      </c>
      <c r="D217" s="207" t="s">
        <v>288</v>
      </c>
      <c r="E217" s="207" t="s">
        <v>289</v>
      </c>
      <c r="F217" s="650"/>
      <c r="G217" s="650"/>
      <c r="H217" s="649" t="s">
        <v>290</v>
      </c>
      <c r="I217" s="649"/>
      <c r="J217" s="651" t="s">
        <v>287</v>
      </c>
      <c r="K217" s="651" t="s">
        <v>16</v>
      </c>
      <c r="L217" s="648">
        <v>100</v>
      </c>
    </row>
    <row r="218" spans="1:12" ht="24" x14ac:dyDescent="0.2">
      <c r="A218" s="652"/>
      <c r="B218" s="209" t="s">
        <v>439</v>
      </c>
      <c r="C218" s="209" t="s">
        <v>1201</v>
      </c>
      <c r="D218" s="211">
        <v>43431</v>
      </c>
      <c r="E218" s="209" t="s">
        <v>1202</v>
      </c>
      <c r="F218" s="650"/>
      <c r="G218" s="650"/>
      <c r="H218" s="649"/>
      <c r="I218" s="649"/>
      <c r="J218" s="651"/>
      <c r="K218" s="651"/>
      <c r="L218" s="648"/>
    </row>
    <row r="219" spans="1:12" ht="24" x14ac:dyDescent="0.2">
      <c r="A219" s="652">
        <v>241</v>
      </c>
      <c r="B219" s="203" t="s">
        <v>12</v>
      </c>
      <c r="C219" s="207" t="s">
        <v>11</v>
      </c>
      <c r="D219" s="207" t="s">
        <v>280</v>
      </c>
      <c r="E219" s="207" t="s">
        <v>281</v>
      </c>
      <c r="F219" s="653" t="s">
        <v>8</v>
      </c>
      <c r="G219" s="653"/>
      <c r="H219" s="650"/>
      <c r="I219" s="650"/>
      <c r="J219" s="650"/>
      <c r="K219" s="650"/>
      <c r="L219" s="650"/>
    </row>
    <row r="220" spans="1:12" x14ac:dyDescent="0.2">
      <c r="A220" s="652"/>
      <c r="B220" s="651" t="s">
        <v>1198</v>
      </c>
      <c r="C220" s="654" t="s">
        <v>1203</v>
      </c>
      <c r="D220" s="655">
        <v>43446</v>
      </c>
      <c r="E220" s="651" t="s">
        <v>770</v>
      </c>
      <c r="F220" s="651" t="s">
        <v>771</v>
      </c>
      <c r="G220" s="651"/>
      <c r="H220" s="649" t="s">
        <v>286</v>
      </c>
      <c r="I220" s="649"/>
      <c r="J220" s="209" t="s">
        <v>287</v>
      </c>
      <c r="K220" s="209" t="s">
        <v>16</v>
      </c>
      <c r="L220" s="210">
        <v>287</v>
      </c>
    </row>
    <row r="221" spans="1:12" x14ac:dyDescent="0.2">
      <c r="A221" s="652"/>
      <c r="B221" s="651"/>
      <c r="C221" s="654"/>
      <c r="D221" s="655"/>
      <c r="E221" s="651"/>
      <c r="F221" s="651"/>
      <c r="G221" s="651"/>
      <c r="H221" s="649" t="s">
        <v>242</v>
      </c>
      <c r="I221" s="649"/>
      <c r="J221" s="651" t="s">
        <v>287</v>
      </c>
      <c r="K221" s="651" t="s">
        <v>16</v>
      </c>
      <c r="L221" s="648">
        <v>264.64999999999998</v>
      </c>
    </row>
    <row r="222" spans="1:12" x14ac:dyDescent="0.2">
      <c r="A222" s="652"/>
      <c r="B222" s="651"/>
      <c r="C222" s="654"/>
      <c r="D222" s="655"/>
      <c r="E222" s="651"/>
      <c r="F222" s="651"/>
      <c r="G222" s="651"/>
      <c r="H222" s="649"/>
      <c r="I222" s="649"/>
      <c r="J222" s="651"/>
      <c r="K222" s="651"/>
      <c r="L222" s="648"/>
    </row>
    <row r="223" spans="1:12" ht="24" x14ac:dyDescent="0.2">
      <c r="A223" s="652"/>
      <c r="B223" s="203" t="s">
        <v>6</v>
      </c>
      <c r="C223" s="207" t="s">
        <v>5</v>
      </c>
      <c r="D223" s="207" t="s">
        <v>288</v>
      </c>
      <c r="E223" s="207" t="s">
        <v>289</v>
      </c>
      <c r="F223" s="650"/>
      <c r="G223" s="650"/>
      <c r="H223" s="649" t="s">
        <v>290</v>
      </c>
      <c r="I223" s="649"/>
      <c r="J223" s="651" t="s">
        <v>287</v>
      </c>
      <c r="K223" s="651" t="s">
        <v>16</v>
      </c>
      <c r="L223" s="648">
        <v>123</v>
      </c>
    </row>
    <row r="224" spans="1:12" ht="24" x14ac:dyDescent="0.2">
      <c r="A224" s="652"/>
      <c r="B224" s="209" t="s">
        <v>439</v>
      </c>
      <c r="C224" s="209" t="s">
        <v>771</v>
      </c>
      <c r="D224" s="211">
        <v>43447</v>
      </c>
      <c r="E224" s="209" t="s">
        <v>729</v>
      </c>
      <c r="F224" s="650"/>
      <c r="G224" s="650"/>
      <c r="H224" s="649"/>
      <c r="I224" s="649"/>
      <c r="J224" s="651"/>
      <c r="K224" s="651"/>
      <c r="L224" s="648"/>
    </row>
    <row r="225" spans="1:12" ht="24" x14ac:dyDescent="0.2">
      <c r="A225" s="652">
        <v>242</v>
      </c>
      <c r="B225" s="203" t="s">
        <v>12</v>
      </c>
      <c r="C225" s="207" t="s">
        <v>11</v>
      </c>
      <c r="D225" s="207" t="s">
        <v>280</v>
      </c>
      <c r="E225" s="207" t="s">
        <v>281</v>
      </c>
      <c r="F225" s="653" t="s">
        <v>8</v>
      </c>
      <c r="G225" s="653"/>
      <c r="H225" s="650"/>
      <c r="I225" s="650"/>
      <c r="J225" s="650"/>
      <c r="K225" s="650"/>
      <c r="L225" s="650"/>
    </row>
    <row r="226" spans="1:12" x14ac:dyDescent="0.2">
      <c r="A226" s="652"/>
      <c r="B226" s="651" t="s">
        <v>1204</v>
      </c>
      <c r="C226" s="654" t="s">
        <v>1205</v>
      </c>
      <c r="D226" s="655">
        <v>43525</v>
      </c>
      <c r="E226" s="651" t="s">
        <v>1206</v>
      </c>
      <c r="F226" s="651" t="s">
        <v>1201</v>
      </c>
      <c r="G226" s="651"/>
      <c r="H226" s="649" t="s">
        <v>286</v>
      </c>
      <c r="I226" s="649"/>
      <c r="J226" s="209" t="s">
        <v>287</v>
      </c>
      <c r="K226" s="209" t="s">
        <v>16</v>
      </c>
      <c r="L226" s="210">
        <v>829.67</v>
      </c>
    </row>
    <row r="227" spans="1:12" x14ac:dyDescent="0.2">
      <c r="A227" s="652"/>
      <c r="B227" s="651"/>
      <c r="C227" s="654"/>
      <c r="D227" s="655"/>
      <c r="E227" s="651"/>
      <c r="F227" s="651"/>
      <c r="G227" s="651"/>
      <c r="H227" s="649" t="s">
        <v>242</v>
      </c>
      <c r="I227" s="649"/>
      <c r="J227" s="209" t="s">
        <v>287</v>
      </c>
      <c r="K227" s="209" t="s">
        <v>16</v>
      </c>
      <c r="L227" s="210">
        <v>1289.3900000000001</v>
      </c>
    </row>
    <row r="228" spans="1:12" ht="24" x14ac:dyDescent="0.2">
      <c r="A228" s="652"/>
      <c r="B228" s="203" t="s">
        <v>6</v>
      </c>
      <c r="C228" s="207" t="s">
        <v>5</v>
      </c>
      <c r="D228" s="207" t="s">
        <v>288</v>
      </c>
      <c r="E228" s="207" t="s">
        <v>289</v>
      </c>
      <c r="F228" s="650"/>
      <c r="G228" s="650"/>
      <c r="H228" s="649" t="s">
        <v>290</v>
      </c>
      <c r="I228" s="649"/>
      <c r="J228" s="651" t="s">
        <v>287</v>
      </c>
      <c r="K228" s="651" t="s">
        <v>16</v>
      </c>
      <c r="L228" s="648">
        <v>130</v>
      </c>
    </row>
    <row r="229" spans="1:12" ht="36" x14ac:dyDescent="0.2">
      <c r="A229" s="652"/>
      <c r="B229" s="209" t="s">
        <v>1207</v>
      </c>
      <c r="C229" s="209" t="s">
        <v>1201</v>
      </c>
      <c r="D229" s="211">
        <v>43534</v>
      </c>
      <c r="E229" s="209" t="s">
        <v>1208</v>
      </c>
      <c r="F229" s="650"/>
      <c r="G229" s="650"/>
      <c r="H229" s="649"/>
      <c r="I229" s="649"/>
      <c r="J229" s="651"/>
      <c r="K229" s="651"/>
      <c r="L229" s="648"/>
    </row>
    <row r="230" spans="1:12" ht="24" x14ac:dyDescent="0.2">
      <c r="A230" s="652">
        <v>243</v>
      </c>
      <c r="B230" s="203" t="s">
        <v>12</v>
      </c>
      <c r="C230" s="207" t="s">
        <v>11</v>
      </c>
      <c r="D230" s="207" t="s">
        <v>280</v>
      </c>
      <c r="E230" s="207" t="s">
        <v>281</v>
      </c>
      <c r="F230" s="653" t="s">
        <v>8</v>
      </c>
      <c r="G230" s="653"/>
      <c r="H230" s="650"/>
      <c r="I230" s="650"/>
      <c r="J230" s="650"/>
      <c r="K230" s="650"/>
      <c r="L230" s="650"/>
    </row>
    <row r="231" spans="1:12" x14ac:dyDescent="0.2">
      <c r="A231" s="652"/>
      <c r="B231" s="651" t="s">
        <v>1209</v>
      </c>
      <c r="C231" s="654" t="s">
        <v>1210</v>
      </c>
      <c r="D231" s="655">
        <v>43410</v>
      </c>
      <c r="E231" s="651" t="s">
        <v>1211</v>
      </c>
      <c r="F231" s="651" t="s">
        <v>1212</v>
      </c>
      <c r="G231" s="651"/>
      <c r="H231" s="649" t="s">
        <v>286</v>
      </c>
      <c r="I231" s="649"/>
      <c r="J231" s="209" t="s">
        <v>287</v>
      </c>
      <c r="K231" s="209" t="s">
        <v>287</v>
      </c>
      <c r="L231" s="210">
        <v>0</v>
      </c>
    </row>
    <row r="232" spans="1:12" x14ac:dyDescent="0.2">
      <c r="A232" s="652"/>
      <c r="B232" s="651"/>
      <c r="C232" s="654"/>
      <c r="D232" s="655"/>
      <c r="E232" s="651"/>
      <c r="F232" s="651"/>
      <c r="G232" s="651"/>
      <c r="H232" s="649" t="s">
        <v>242</v>
      </c>
      <c r="I232" s="649"/>
      <c r="J232" s="209" t="s">
        <v>287</v>
      </c>
      <c r="K232" s="209" t="s">
        <v>16</v>
      </c>
      <c r="L232" s="210">
        <v>609.30999999999995</v>
      </c>
    </row>
    <row r="233" spans="1:12" ht="24" x14ac:dyDescent="0.2">
      <c r="A233" s="652"/>
      <c r="B233" s="203" t="s">
        <v>6</v>
      </c>
      <c r="C233" s="207" t="s">
        <v>5</v>
      </c>
      <c r="D233" s="207" t="s">
        <v>288</v>
      </c>
      <c r="E233" s="207" t="s">
        <v>289</v>
      </c>
      <c r="F233" s="650"/>
      <c r="G233" s="650"/>
      <c r="H233" s="649" t="s">
        <v>290</v>
      </c>
      <c r="I233" s="649"/>
      <c r="J233" s="651" t="s">
        <v>287</v>
      </c>
      <c r="K233" s="651" t="s">
        <v>287</v>
      </c>
      <c r="L233" s="648">
        <v>0</v>
      </c>
    </row>
    <row r="234" spans="1:12" ht="24" x14ac:dyDescent="0.2">
      <c r="A234" s="652"/>
      <c r="B234" s="209" t="s">
        <v>291</v>
      </c>
      <c r="C234" s="209" t="s">
        <v>1212</v>
      </c>
      <c r="D234" s="211">
        <v>43414</v>
      </c>
      <c r="E234" s="209" t="s">
        <v>1213</v>
      </c>
      <c r="F234" s="650"/>
      <c r="G234" s="650"/>
      <c r="H234" s="649"/>
      <c r="I234" s="649"/>
      <c r="J234" s="651"/>
      <c r="K234" s="651"/>
      <c r="L234" s="648"/>
    </row>
    <row r="235" spans="1:12" ht="24" x14ac:dyDescent="0.2">
      <c r="A235" s="652">
        <v>244</v>
      </c>
      <c r="B235" s="203" t="s">
        <v>12</v>
      </c>
      <c r="C235" s="207" t="s">
        <v>11</v>
      </c>
      <c r="D235" s="207" t="s">
        <v>280</v>
      </c>
      <c r="E235" s="207" t="s">
        <v>281</v>
      </c>
      <c r="F235" s="653" t="s">
        <v>8</v>
      </c>
      <c r="G235" s="653"/>
      <c r="H235" s="650"/>
      <c r="I235" s="650"/>
      <c r="J235" s="650"/>
      <c r="K235" s="650"/>
      <c r="L235" s="650"/>
    </row>
    <row r="236" spans="1:12" x14ac:dyDescent="0.2">
      <c r="A236" s="652"/>
      <c r="B236" s="651" t="s">
        <v>1209</v>
      </c>
      <c r="C236" s="654" t="s">
        <v>1214</v>
      </c>
      <c r="D236" s="655">
        <v>43417</v>
      </c>
      <c r="E236" s="651" t="s">
        <v>300</v>
      </c>
      <c r="F236" s="651" t="s">
        <v>301</v>
      </c>
      <c r="G236" s="651"/>
      <c r="H236" s="649" t="s">
        <v>286</v>
      </c>
      <c r="I236" s="649"/>
      <c r="J236" s="209" t="s">
        <v>287</v>
      </c>
      <c r="K236" s="209" t="s">
        <v>16</v>
      </c>
      <c r="L236" s="210">
        <v>566</v>
      </c>
    </row>
    <row r="237" spans="1:12" x14ac:dyDescent="0.2">
      <c r="A237" s="652"/>
      <c r="B237" s="651"/>
      <c r="C237" s="654"/>
      <c r="D237" s="655"/>
      <c r="E237" s="651"/>
      <c r="F237" s="651"/>
      <c r="G237" s="651"/>
      <c r="H237" s="649" t="s">
        <v>242</v>
      </c>
      <c r="I237" s="649"/>
      <c r="J237" s="209" t="s">
        <v>287</v>
      </c>
      <c r="K237" s="209" t="s">
        <v>16</v>
      </c>
      <c r="L237" s="210">
        <v>7640</v>
      </c>
    </row>
    <row r="238" spans="1:12" ht="24" x14ac:dyDescent="0.2">
      <c r="A238" s="652"/>
      <c r="B238" s="203" t="s">
        <v>6</v>
      </c>
      <c r="C238" s="207" t="s">
        <v>5</v>
      </c>
      <c r="D238" s="207" t="s">
        <v>288</v>
      </c>
      <c r="E238" s="207" t="s">
        <v>289</v>
      </c>
      <c r="F238" s="650"/>
      <c r="G238" s="650"/>
      <c r="H238" s="649" t="s">
        <v>290</v>
      </c>
      <c r="I238" s="649"/>
      <c r="J238" s="651" t="s">
        <v>287</v>
      </c>
      <c r="K238" s="651" t="s">
        <v>16</v>
      </c>
      <c r="L238" s="648">
        <v>400</v>
      </c>
    </row>
    <row r="239" spans="1:12" ht="24" x14ac:dyDescent="0.2">
      <c r="A239" s="652"/>
      <c r="B239" s="209" t="s">
        <v>291</v>
      </c>
      <c r="C239" s="209" t="s">
        <v>301</v>
      </c>
      <c r="D239" s="211">
        <v>43420</v>
      </c>
      <c r="E239" s="209" t="s">
        <v>303</v>
      </c>
      <c r="F239" s="650"/>
      <c r="G239" s="650"/>
      <c r="H239" s="649"/>
      <c r="I239" s="649"/>
      <c r="J239" s="651"/>
      <c r="K239" s="651"/>
      <c r="L239" s="648"/>
    </row>
    <row r="240" spans="1:12" ht="24" x14ac:dyDescent="0.2">
      <c r="A240" s="652">
        <v>245</v>
      </c>
      <c r="B240" s="203" t="s">
        <v>12</v>
      </c>
      <c r="C240" s="207" t="s">
        <v>11</v>
      </c>
      <c r="D240" s="207" t="s">
        <v>280</v>
      </c>
      <c r="E240" s="207" t="s">
        <v>281</v>
      </c>
      <c r="F240" s="653" t="s">
        <v>8</v>
      </c>
      <c r="G240" s="653"/>
      <c r="H240" s="650"/>
      <c r="I240" s="650"/>
      <c r="J240" s="650"/>
      <c r="K240" s="650"/>
      <c r="L240" s="650"/>
    </row>
    <row r="241" spans="1:12" x14ac:dyDescent="0.2">
      <c r="A241" s="652"/>
      <c r="B241" s="651" t="s">
        <v>1215</v>
      </c>
      <c r="C241" s="654" t="s">
        <v>1216</v>
      </c>
      <c r="D241" s="655">
        <v>43382</v>
      </c>
      <c r="E241" s="651" t="s">
        <v>404</v>
      </c>
      <c r="F241" s="651" t="s">
        <v>405</v>
      </c>
      <c r="G241" s="651"/>
      <c r="H241" s="649" t="s">
        <v>286</v>
      </c>
      <c r="I241" s="649"/>
      <c r="J241" s="209" t="s">
        <v>287</v>
      </c>
      <c r="K241" s="209" t="s">
        <v>287</v>
      </c>
      <c r="L241" s="210">
        <v>0</v>
      </c>
    </row>
    <row r="242" spans="1:12" x14ac:dyDescent="0.2">
      <c r="A242" s="652"/>
      <c r="B242" s="651"/>
      <c r="C242" s="654"/>
      <c r="D242" s="655"/>
      <c r="E242" s="651"/>
      <c r="F242" s="651"/>
      <c r="G242" s="651"/>
      <c r="H242" s="649" t="s">
        <v>242</v>
      </c>
      <c r="I242" s="649"/>
      <c r="J242" s="209" t="s">
        <v>287</v>
      </c>
      <c r="K242" s="209" t="s">
        <v>287</v>
      </c>
      <c r="L242" s="210">
        <v>0</v>
      </c>
    </row>
    <row r="243" spans="1:12" ht="24" x14ac:dyDescent="0.2">
      <c r="A243" s="652"/>
      <c r="B243" s="203" t="s">
        <v>6</v>
      </c>
      <c r="C243" s="207" t="s">
        <v>5</v>
      </c>
      <c r="D243" s="207" t="s">
        <v>288</v>
      </c>
      <c r="E243" s="207" t="s">
        <v>289</v>
      </c>
      <c r="F243" s="650"/>
      <c r="G243" s="650"/>
      <c r="H243" s="649" t="s">
        <v>290</v>
      </c>
      <c r="I243" s="649"/>
      <c r="J243" s="651" t="s">
        <v>287</v>
      </c>
      <c r="K243" s="651" t="s">
        <v>16</v>
      </c>
      <c r="L243" s="648">
        <v>1485</v>
      </c>
    </row>
    <row r="244" spans="1:12" ht="24" x14ac:dyDescent="0.2">
      <c r="A244" s="652"/>
      <c r="B244" s="209" t="s">
        <v>460</v>
      </c>
      <c r="C244" s="209" t="s">
        <v>405</v>
      </c>
      <c r="D244" s="211">
        <v>43386</v>
      </c>
      <c r="E244" s="209" t="s">
        <v>1217</v>
      </c>
      <c r="F244" s="650"/>
      <c r="G244" s="650"/>
      <c r="H244" s="649"/>
      <c r="I244" s="649"/>
      <c r="J244" s="651"/>
      <c r="K244" s="651"/>
      <c r="L244" s="648"/>
    </row>
    <row r="245" spans="1:12" ht="24" x14ac:dyDescent="0.2">
      <c r="A245" s="652">
        <v>246</v>
      </c>
      <c r="B245" s="203" t="s">
        <v>12</v>
      </c>
      <c r="C245" s="207" t="s">
        <v>11</v>
      </c>
      <c r="D245" s="207" t="s">
        <v>280</v>
      </c>
      <c r="E245" s="207" t="s">
        <v>281</v>
      </c>
      <c r="F245" s="653" t="s">
        <v>8</v>
      </c>
      <c r="G245" s="653"/>
      <c r="H245" s="650"/>
      <c r="I245" s="650"/>
      <c r="J245" s="650"/>
      <c r="K245" s="650"/>
      <c r="L245" s="650"/>
    </row>
    <row r="246" spans="1:12" x14ac:dyDescent="0.2">
      <c r="A246" s="652"/>
      <c r="B246" s="651" t="s">
        <v>1218</v>
      </c>
      <c r="C246" s="654" t="s">
        <v>1219</v>
      </c>
      <c r="D246" s="655">
        <v>43393</v>
      </c>
      <c r="E246" s="651" t="s">
        <v>449</v>
      </c>
      <c r="F246" s="651" t="s">
        <v>1220</v>
      </c>
      <c r="G246" s="651"/>
      <c r="H246" s="649" t="s">
        <v>286</v>
      </c>
      <c r="I246" s="649"/>
      <c r="J246" s="209" t="s">
        <v>287</v>
      </c>
      <c r="K246" s="209" t="s">
        <v>287</v>
      </c>
      <c r="L246" s="210">
        <v>0</v>
      </c>
    </row>
    <row r="247" spans="1:12" x14ac:dyDescent="0.2">
      <c r="A247" s="652"/>
      <c r="B247" s="651"/>
      <c r="C247" s="654"/>
      <c r="D247" s="655"/>
      <c r="E247" s="651"/>
      <c r="F247" s="651"/>
      <c r="G247" s="651"/>
      <c r="H247" s="649" t="s">
        <v>242</v>
      </c>
      <c r="I247" s="649"/>
      <c r="J247" s="209" t="s">
        <v>287</v>
      </c>
      <c r="K247" s="209" t="s">
        <v>287</v>
      </c>
      <c r="L247" s="210">
        <v>0</v>
      </c>
    </row>
    <row r="248" spans="1:12" ht="24" x14ac:dyDescent="0.2">
      <c r="A248" s="652"/>
      <c r="B248" s="203" t="s">
        <v>6</v>
      </c>
      <c r="C248" s="207" t="s">
        <v>5</v>
      </c>
      <c r="D248" s="207" t="s">
        <v>288</v>
      </c>
      <c r="E248" s="207" t="s">
        <v>289</v>
      </c>
      <c r="F248" s="650"/>
      <c r="G248" s="650"/>
      <c r="H248" s="649" t="s">
        <v>290</v>
      </c>
      <c r="I248" s="649"/>
      <c r="J248" s="651" t="s">
        <v>287</v>
      </c>
      <c r="K248" s="651" t="s">
        <v>16</v>
      </c>
      <c r="L248" s="648">
        <v>585</v>
      </c>
    </row>
    <row r="249" spans="1:12" ht="24" x14ac:dyDescent="0.2">
      <c r="A249" s="652"/>
      <c r="B249" s="209" t="s">
        <v>439</v>
      </c>
      <c r="C249" s="209" t="s">
        <v>1220</v>
      </c>
      <c r="D249" s="211">
        <v>43397</v>
      </c>
      <c r="E249" s="209" t="s">
        <v>1221</v>
      </c>
      <c r="F249" s="650"/>
      <c r="G249" s="650"/>
      <c r="H249" s="649"/>
      <c r="I249" s="649"/>
      <c r="J249" s="651"/>
      <c r="K249" s="651"/>
      <c r="L249" s="648"/>
    </row>
    <row r="250" spans="1:12" ht="24" x14ac:dyDescent="0.2">
      <c r="A250" s="652">
        <v>247</v>
      </c>
      <c r="B250" s="203" t="s">
        <v>12</v>
      </c>
      <c r="C250" s="207" t="s">
        <v>11</v>
      </c>
      <c r="D250" s="207" t="s">
        <v>280</v>
      </c>
      <c r="E250" s="207" t="s">
        <v>281</v>
      </c>
      <c r="F250" s="653" t="s">
        <v>8</v>
      </c>
      <c r="G250" s="653"/>
      <c r="H250" s="650"/>
      <c r="I250" s="650"/>
      <c r="J250" s="650"/>
      <c r="K250" s="650"/>
      <c r="L250" s="650"/>
    </row>
    <row r="251" spans="1:12" x14ac:dyDescent="0.2">
      <c r="A251" s="652"/>
      <c r="B251" s="651" t="s">
        <v>1222</v>
      </c>
      <c r="C251" s="654" t="s">
        <v>1223</v>
      </c>
      <c r="D251" s="655">
        <v>43515</v>
      </c>
      <c r="E251" s="651" t="s">
        <v>1224</v>
      </c>
      <c r="F251" s="651" t="s">
        <v>1225</v>
      </c>
      <c r="G251" s="651"/>
      <c r="H251" s="649" t="s">
        <v>286</v>
      </c>
      <c r="I251" s="649"/>
      <c r="J251" s="209" t="s">
        <v>287</v>
      </c>
      <c r="K251" s="209" t="s">
        <v>16</v>
      </c>
      <c r="L251" s="210">
        <v>445.77</v>
      </c>
    </row>
    <row r="252" spans="1:12" x14ac:dyDescent="0.2">
      <c r="A252" s="652"/>
      <c r="B252" s="651"/>
      <c r="C252" s="654"/>
      <c r="D252" s="655"/>
      <c r="E252" s="651"/>
      <c r="F252" s="651"/>
      <c r="G252" s="651"/>
      <c r="H252" s="649" t="s">
        <v>242</v>
      </c>
      <c r="I252" s="649"/>
      <c r="J252" s="209" t="s">
        <v>287</v>
      </c>
      <c r="K252" s="209" t="s">
        <v>16</v>
      </c>
      <c r="L252" s="210">
        <v>639.6</v>
      </c>
    </row>
    <row r="253" spans="1:12" ht="24" x14ac:dyDescent="0.2">
      <c r="A253" s="652"/>
      <c r="B253" s="203" t="s">
        <v>6</v>
      </c>
      <c r="C253" s="207" t="s">
        <v>5</v>
      </c>
      <c r="D253" s="207" t="s">
        <v>288</v>
      </c>
      <c r="E253" s="207" t="s">
        <v>289</v>
      </c>
      <c r="F253" s="650"/>
      <c r="G253" s="650"/>
      <c r="H253" s="649" t="s">
        <v>290</v>
      </c>
      <c r="I253" s="649"/>
      <c r="J253" s="651" t="s">
        <v>287</v>
      </c>
      <c r="K253" s="651" t="s">
        <v>16</v>
      </c>
      <c r="L253" s="648">
        <v>84</v>
      </c>
    </row>
    <row r="254" spans="1:12" ht="24" x14ac:dyDescent="0.2">
      <c r="A254" s="652"/>
      <c r="B254" s="209" t="s">
        <v>439</v>
      </c>
      <c r="C254" s="209" t="s">
        <v>1225</v>
      </c>
      <c r="D254" s="211">
        <v>43517</v>
      </c>
      <c r="E254" s="209" t="s">
        <v>1226</v>
      </c>
      <c r="F254" s="650"/>
      <c r="G254" s="650"/>
      <c r="H254" s="649"/>
      <c r="I254" s="649"/>
      <c r="J254" s="651"/>
      <c r="K254" s="651"/>
      <c r="L254" s="648"/>
    </row>
    <row r="255" spans="1:12" ht="24" x14ac:dyDescent="0.2">
      <c r="A255" s="652">
        <v>248</v>
      </c>
      <c r="B255" s="203" t="s">
        <v>12</v>
      </c>
      <c r="C255" s="207" t="s">
        <v>11</v>
      </c>
      <c r="D255" s="207" t="s">
        <v>280</v>
      </c>
      <c r="E255" s="207" t="s">
        <v>281</v>
      </c>
      <c r="F255" s="653" t="s">
        <v>8</v>
      </c>
      <c r="G255" s="653"/>
      <c r="H255" s="650"/>
      <c r="I255" s="650"/>
      <c r="J255" s="650"/>
      <c r="K255" s="650"/>
      <c r="L255" s="650"/>
    </row>
    <row r="256" spans="1:12" x14ac:dyDescent="0.2">
      <c r="A256" s="652"/>
      <c r="B256" s="651" t="s">
        <v>1222</v>
      </c>
      <c r="C256" s="654" t="s">
        <v>1227</v>
      </c>
      <c r="D256" s="655">
        <v>43533</v>
      </c>
      <c r="E256" s="651" t="s">
        <v>1228</v>
      </c>
      <c r="F256" s="651" t="s">
        <v>1229</v>
      </c>
      <c r="G256" s="651"/>
      <c r="H256" s="649" t="s">
        <v>286</v>
      </c>
      <c r="I256" s="649"/>
      <c r="J256" s="209" t="s">
        <v>287</v>
      </c>
      <c r="K256" s="209" t="s">
        <v>16</v>
      </c>
      <c r="L256" s="210">
        <v>435</v>
      </c>
    </row>
    <row r="257" spans="1:12" x14ac:dyDescent="0.2">
      <c r="A257" s="652"/>
      <c r="B257" s="651"/>
      <c r="C257" s="654"/>
      <c r="D257" s="655"/>
      <c r="E257" s="651"/>
      <c r="F257" s="651"/>
      <c r="G257" s="651"/>
      <c r="H257" s="649" t="s">
        <v>242</v>
      </c>
      <c r="I257" s="649"/>
      <c r="J257" s="209" t="s">
        <v>287</v>
      </c>
      <c r="K257" s="209" t="s">
        <v>16</v>
      </c>
      <c r="L257" s="210">
        <v>1509.9</v>
      </c>
    </row>
    <row r="258" spans="1:12" ht="24" x14ac:dyDescent="0.2">
      <c r="A258" s="652"/>
      <c r="B258" s="203" t="s">
        <v>6</v>
      </c>
      <c r="C258" s="207" t="s">
        <v>5</v>
      </c>
      <c r="D258" s="207" t="s">
        <v>288</v>
      </c>
      <c r="E258" s="207" t="s">
        <v>289</v>
      </c>
      <c r="F258" s="650"/>
      <c r="G258" s="650"/>
      <c r="H258" s="649" t="s">
        <v>290</v>
      </c>
      <c r="I258" s="649"/>
      <c r="J258" s="651" t="s">
        <v>287</v>
      </c>
      <c r="K258" s="651" t="s">
        <v>287</v>
      </c>
      <c r="L258" s="648">
        <v>0</v>
      </c>
    </row>
    <row r="259" spans="1:12" ht="24" x14ac:dyDescent="0.2">
      <c r="A259" s="652"/>
      <c r="B259" s="209" t="s">
        <v>439</v>
      </c>
      <c r="C259" s="209" t="s">
        <v>1229</v>
      </c>
      <c r="D259" s="211">
        <v>43537</v>
      </c>
      <c r="E259" s="209" t="s">
        <v>1230</v>
      </c>
      <c r="F259" s="650"/>
      <c r="G259" s="650"/>
      <c r="H259" s="649"/>
      <c r="I259" s="649"/>
      <c r="J259" s="651"/>
      <c r="K259" s="651"/>
      <c r="L259" s="648"/>
    </row>
    <row r="260" spans="1:12" ht="24" x14ac:dyDescent="0.2">
      <c r="A260" s="652">
        <v>249</v>
      </c>
      <c r="B260" s="203" t="s">
        <v>12</v>
      </c>
      <c r="C260" s="207" t="s">
        <v>11</v>
      </c>
      <c r="D260" s="207" t="s">
        <v>280</v>
      </c>
      <c r="E260" s="207" t="s">
        <v>281</v>
      </c>
      <c r="F260" s="653" t="s">
        <v>8</v>
      </c>
      <c r="G260" s="653"/>
      <c r="H260" s="650"/>
      <c r="I260" s="650"/>
      <c r="J260" s="650"/>
      <c r="K260" s="650"/>
      <c r="L260" s="650"/>
    </row>
    <row r="261" spans="1:12" x14ac:dyDescent="0.2">
      <c r="A261" s="652"/>
      <c r="B261" s="651" t="s">
        <v>1231</v>
      </c>
      <c r="C261" s="654" t="s">
        <v>1232</v>
      </c>
      <c r="D261" s="655">
        <v>43436</v>
      </c>
      <c r="E261" s="651" t="s">
        <v>1233</v>
      </c>
      <c r="F261" s="651" t="s">
        <v>1234</v>
      </c>
      <c r="G261" s="651"/>
      <c r="H261" s="649" t="s">
        <v>286</v>
      </c>
      <c r="I261" s="649"/>
      <c r="J261" s="209" t="s">
        <v>287</v>
      </c>
      <c r="K261" s="209" t="s">
        <v>16</v>
      </c>
      <c r="L261" s="210">
        <v>923.68</v>
      </c>
    </row>
    <row r="262" spans="1:12" x14ac:dyDescent="0.2">
      <c r="A262" s="652"/>
      <c r="B262" s="651"/>
      <c r="C262" s="654"/>
      <c r="D262" s="655"/>
      <c r="E262" s="651"/>
      <c r="F262" s="651"/>
      <c r="G262" s="651"/>
      <c r="H262" s="649" t="s">
        <v>242</v>
      </c>
      <c r="I262" s="649"/>
      <c r="J262" s="209" t="s">
        <v>287</v>
      </c>
      <c r="K262" s="209" t="s">
        <v>16</v>
      </c>
      <c r="L262" s="210">
        <v>512.67999999999995</v>
      </c>
    </row>
    <row r="263" spans="1:12" ht="24" x14ac:dyDescent="0.2">
      <c r="A263" s="652"/>
      <c r="B263" s="203" t="s">
        <v>6</v>
      </c>
      <c r="C263" s="207" t="s">
        <v>5</v>
      </c>
      <c r="D263" s="207" t="s">
        <v>288</v>
      </c>
      <c r="E263" s="207" t="s">
        <v>289</v>
      </c>
      <c r="F263" s="650"/>
      <c r="G263" s="650"/>
      <c r="H263" s="649" t="s">
        <v>290</v>
      </c>
      <c r="I263" s="649"/>
      <c r="J263" s="651" t="s">
        <v>287</v>
      </c>
      <c r="K263" s="651" t="s">
        <v>287</v>
      </c>
      <c r="L263" s="648">
        <v>0</v>
      </c>
    </row>
    <row r="264" spans="1:12" ht="24" x14ac:dyDescent="0.2">
      <c r="A264" s="652"/>
      <c r="B264" s="209" t="s">
        <v>710</v>
      </c>
      <c r="C264" s="209" t="s">
        <v>1234</v>
      </c>
      <c r="D264" s="211">
        <v>43439</v>
      </c>
      <c r="E264" s="209" t="s">
        <v>670</v>
      </c>
      <c r="F264" s="650"/>
      <c r="G264" s="650"/>
      <c r="H264" s="649"/>
      <c r="I264" s="649"/>
      <c r="J264" s="651"/>
      <c r="K264" s="651"/>
      <c r="L264" s="648"/>
    </row>
    <row r="265" spans="1:12" ht="24" x14ac:dyDescent="0.2">
      <c r="A265" s="652">
        <v>250</v>
      </c>
      <c r="B265" s="203" t="s">
        <v>12</v>
      </c>
      <c r="C265" s="207" t="s">
        <v>11</v>
      </c>
      <c r="D265" s="207" t="s">
        <v>280</v>
      </c>
      <c r="E265" s="207" t="s">
        <v>281</v>
      </c>
      <c r="F265" s="653" t="s">
        <v>8</v>
      </c>
      <c r="G265" s="653"/>
      <c r="H265" s="650"/>
      <c r="I265" s="650"/>
      <c r="J265" s="650"/>
      <c r="K265" s="650"/>
      <c r="L265" s="650"/>
    </row>
    <row r="266" spans="1:12" x14ac:dyDescent="0.2">
      <c r="A266" s="652"/>
      <c r="B266" s="651" t="s">
        <v>1235</v>
      </c>
      <c r="C266" s="651" t="s">
        <v>1236</v>
      </c>
      <c r="D266" s="655">
        <v>43374</v>
      </c>
      <c r="E266" s="651" t="s">
        <v>862</v>
      </c>
      <c r="F266" s="651" t="s">
        <v>1237</v>
      </c>
      <c r="G266" s="651"/>
      <c r="H266" s="649" t="s">
        <v>286</v>
      </c>
      <c r="I266" s="649"/>
      <c r="J266" s="209" t="s">
        <v>287</v>
      </c>
      <c r="K266" s="209" t="s">
        <v>16</v>
      </c>
      <c r="L266" s="210">
        <v>894.25</v>
      </c>
    </row>
    <row r="267" spans="1:12" x14ac:dyDescent="0.2">
      <c r="A267" s="652"/>
      <c r="B267" s="651"/>
      <c r="C267" s="651"/>
      <c r="D267" s="655"/>
      <c r="E267" s="651"/>
      <c r="F267" s="651"/>
      <c r="G267" s="651"/>
      <c r="H267" s="649" t="s">
        <v>242</v>
      </c>
      <c r="I267" s="649"/>
      <c r="J267" s="209" t="s">
        <v>287</v>
      </c>
      <c r="K267" s="209" t="s">
        <v>287</v>
      </c>
      <c r="L267" s="210">
        <v>0</v>
      </c>
    </row>
    <row r="268" spans="1:12" ht="24" x14ac:dyDescent="0.2">
      <c r="A268" s="652"/>
      <c r="B268" s="203" t="s">
        <v>6</v>
      </c>
      <c r="C268" s="207" t="s">
        <v>5</v>
      </c>
      <c r="D268" s="207" t="s">
        <v>288</v>
      </c>
      <c r="E268" s="207" t="s">
        <v>289</v>
      </c>
      <c r="F268" s="650"/>
      <c r="G268" s="650"/>
      <c r="H268" s="649" t="s">
        <v>290</v>
      </c>
      <c r="I268" s="649"/>
      <c r="J268" s="651" t="s">
        <v>287</v>
      </c>
      <c r="K268" s="651" t="s">
        <v>16</v>
      </c>
      <c r="L268" s="648">
        <v>17.25</v>
      </c>
    </row>
    <row r="269" spans="1:12" ht="36" x14ac:dyDescent="0.2">
      <c r="A269" s="652"/>
      <c r="B269" s="209" t="s">
        <v>1238</v>
      </c>
      <c r="C269" s="209" t="s">
        <v>1237</v>
      </c>
      <c r="D269" s="211">
        <v>43378</v>
      </c>
      <c r="E269" s="209" t="s">
        <v>975</v>
      </c>
      <c r="F269" s="650"/>
      <c r="G269" s="650"/>
      <c r="H269" s="649"/>
      <c r="I269" s="649"/>
      <c r="J269" s="651"/>
      <c r="K269" s="651"/>
      <c r="L269" s="648"/>
    </row>
    <row r="270" spans="1:12" ht="24" x14ac:dyDescent="0.2">
      <c r="A270" s="652">
        <v>251</v>
      </c>
      <c r="B270" s="203" t="s">
        <v>12</v>
      </c>
      <c r="C270" s="207" t="s">
        <v>11</v>
      </c>
      <c r="D270" s="207" t="s">
        <v>280</v>
      </c>
      <c r="E270" s="207" t="s">
        <v>281</v>
      </c>
      <c r="F270" s="653" t="s">
        <v>8</v>
      </c>
      <c r="G270" s="653"/>
      <c r="H270" s="650"/>
      <c r="I270" s="650"/>
      <c r="J270" s="650"/>
      <c r="K270" s="650"/>
      <c r="L270" s="650"/>
    </row>
    <row r="271" spans="1:12" x14ac:dyDescent="0.2">
      <c r="A271" s="652"/>
      <c r="B271" s="651" t="s">
        <v>1235</v>
      </c>
      <c r="C271" s="651" t="s">
        <v>1239</v>
      </c>
      <c r="D271" s="655">
        <v>43385</v>
      </c>
      <c r="E271" s="651" t="s">
        <v>1240</v>
      </c>
      <c r="F271" s="651" t="s">
        <v>1237</v>
      </c>
      <c r="G271" s="651"/>
      <c r="H271" s="649" t="s">
        <v>286</v>
      </c>
      <c r="I271" s="649"/>
      <c r="J271" s="209" t="s">
        <v>287</v>
      </c>
      <c r="K271" s="209" t="s">
        <v>16</v>
      </c>
      <c r="L271" s="210">
        <v>2015</v>
      </c>
    </row>
    <row r="272" spans="1:12" x14ac:dyDescent="0.2">
      <c r="A272" s="652"/>
      <c r="B272" s="651"/>
      <c r="C272" s="651"/>
      <c r="D272" s="655"/>
      <c r="E272" s="651"/>
      <c r="F272" s="651"/>
      <c r="G272" s="651"/>
      <c r="H272" s="649" t="s">
        <v>242</v>
      </c>
      <c r="I272" s="649"/>
      <c r="J272" s="209" t="s">
        <v>287</v>
      </c>
      <c r="K272" s="209" t="s">
        <v>16</v>
      </c>
      <c r="L272" s="210">
        <v>404.12</v>
      </c>
    </row>
    <row r="273" spans="1:12" ht="24" x14ac:dyDescent="0.2">
      <c r="A273" s="652"/>
      <c r="B273" s="203" t="s">
        <v>6</v>
      </c>
      <c r="C273" s="207" t="s">
        <v>5</v>
      </c>
      <c r="D273" s="207" t="s">
        <v>288</v>
      </c>
      <c r="E273" s="207" t="s">
        <v>289</v>
      </c>
      <c r="F273" s="650"/>
      <c r="G273" s="650"/>
      <c r="H273" s="649" t="s">
        <v>290</v>
      </c>
      <c r="I273" s="649"/>
      <c r="J273" s="651" t="s">
        <v>287</v>
      </c>
      <c r="K273" s="651" t="s">
        <v>287</v>
      </c>
      <c r="L273" s="648">
        <v>0</v>
      </c>
    </row>
    <row r="274" spans="1:12" ht="36" x14ac:dyDescent="0.2">
      <c r="A274" s="652"/>
      <c r="B274" s="209" t="s">
        <v>1238</v>
      </c>
      <c r="C274" s="209" t="s">
        <v>1237</v>
      </c>
      <c r="D274" s="211">
        <v>43392</v>
      </c>
      <c r="E274" s="209" t="s">
        <v>1241</v>
      </c>
      <c r="F274" s="650"/>
      <c r="G274" s="650"/>
      <c r="H274" s="649"/>
      <c r="I274" s="649"/>
      <c r="J274" s="651"/>
      <c r="K274" s="651"/>
      <c r="L274" s="648"/>
    </row>
    <row r="275" spans="1:12" ht="24" x14ac:dyDescent="0.2">
      <c r="A275" s="652">
        <v>252</v>
      </c>
      <c r="B275" s="203" t="s">
        <v>12</v>
      </c>
      <c r="C275" s="207" t="s">
        <v>11</v>
      </c>
      <c r="D275" s="207" t="s">
        <v>280</v>
      </c>
      <c r="E275" s="207" t="s">
        <v>281</v>
      </c>
      <c r="F275" s="653" t="s">
        <v>8</v>
      </c>
      <c r="G275" s="653"/>
      <c r="H275" s="650"/>
      <c r="I275" s="650"/>
      <c r="J275" s="650"/>
      <c r="K275" s="650"/>
      <c r="L275" s="650"/>
    </row>
    <row r="276" spans="1:12" x14ac:dyDescent="0.2">
      <c r="A276" s="652"/>
      <c r="B276" s="651" t="s">
        <v>1242</v>
      </c>
      <c r="C276" s="654" t="s">
        <v>1243</v>
      </c>
      <c r="D276" s="655">
        <v>43379</v>
      </c>
      <c r="E276" s="651" t="s">
        <v>1244</v>
      </c>
      <c r="F276" s="651" t="s">
        <v>1245</v>
      </c>
      <c r="G276" s="651"/>
      <c r="H276" s="649" t="s">
        <v>286</v>
      </c>
      <c r="I276" s="649"/>
      <c r="J276" s="209" t="s">
        <v>287</v>
      </c>
      <c r="K276" s="209" t="s">
        <v>16</v>
      </c>
      <c r="L276" s="210">
        <v>570.5</v>
      </c>
    </row>
    <row r="277" spans="1:12" x14ac:dyDescent="0.2">
      <c r="A277" s="652"/>
      <c r="B277" s="651"/>
      <c r="C277" s="654"/>
      <c r="D277" s="655"/>
      <c r="E277" s="651"/>
      <c r="F277" s="651"/>
      <c r="G277" s="651"/>
      <c r="H277" s="649" t="s">
        <v>242</v>
      </c>
      <c r="I277" s="649"/>
      <c r="J277" s="209" t="s">
        <v>287</v>
      </c>
      <c r="K277" s="209" t="s">
        <v>16</v>
      </c>
      <c r="L277" s="210">
        <v>785</v>
      </c>
    </row>
    <row r="278" spans="1:12" ht="24" x14ac:dyDescent="0.2">
      <c r="A278" s="652"/>
      <c r="B278" s="203" t="s">
        <v>6</v>
      </c>
      <c r="C278" s="207" t="s">
        <v>5</v>
      </c>
      <c r="D278" s="207" t="s">
        <v>288</v>
      </c>
      <c r="E278" s="207" t="s">
        <v>289</v>
      </c>
      <c r="F278" s="650"/>
      <c r="G278" s="650"/>
      <c r="H278" s="649" t="s">
        <v>290</v>
      </c>
      <c r="I278" s="649"/>
      <c r="J278" s="651" t="s">
        <v>287</v>
      </c>
      <c r="K278" s="651" t="s">
        <v>287</v>
      </c>
      <c r="L278" s="648">
        <v>0</v>
      </c>
    </row>
    <row r="279" spans="1:12" ht="24" x14ac:dyDescent="0.2">
      <c r="A279" s="652"/>
      <c r="B279" s="209" t="s">
        <v>439</v>
      </c>
      <c r="C279" s="209" t="s">
        <v>1245</v>
      </c>
      <c r="D279" s="211">
        <v>43385</v>
      </c>
      <c r="E279" s="209" t="s">
        <v>1246</v>
      </c>
      <c r="F279" s="650"/>
      <c r="G279" s="650"/>
      <c r="H279" s="649"/>
      <c r="I279" s="649"/>
      <c r="J279" s="651"/>
      <c r="K279" s="651"/>
      <c r="L279" s="648"/>
    </row>
    <row r="280" spans="1:12" ht="24" x14ac:dyDescent="0.2">
      <c r="A280" s="652">
        <v>253</v>
      </c>
      <c r="B280" s="203" t="s">
        <v>12</v>
      </c>
      <c r="C280" s="207" t="s">
        <v>11</v>
      </c>
      <c r="D280" s="207" t="s">
        <v>280</v>
      </c>
      <c r="E280" s="207" t="s">
        <v>281</v>
      </c>
      <c r="F280" s="653" t="s">
        <v>8</v>
      </c>
      <c r="G280" s="653"/>
      <c r="H280" s="650"/>
      <c r="I280" s="650"/>
      <c r="J280" s="650"/>
      <c r="K280" s="650"/>
      <c r="L280" s="650"/>
    </row>
    <row r="281" spans="1:12" x14ac:dyDescent="0.2">
      <c r="A281" s="652"/>
      <c r="B281" s="651" t="s">
        <v>1242</v>
      </c>
      <c r="C281" s="654" t="s">
        <v>1247</v>
      </c>
      <c r="D281" s="655">
        <v>43380</v>
      </c>
      <c r="E281" s="651" t="s">
        <v>1244</v>
      </c>
      <c r="F281" s="651" t="s">
        <v>1245</v>
      </c>
      <c r="G281" s="651"/>
      <c r="H281" s="649" t="s">
        <v>286</v>
      </c>
      <c r="I281" s="649"/>
      <c r="J281" s="209" t="s">
        <v>287</v>
      </c>
      <c r="K281" s="209" t="s">
        <v>16</v>
      </c>
      <c r="L281" s="210">
        <v>537.25</v>
      </c>
    </row>
    <row r="282" spans="1:12" x14ac:dyDescent="0.2">
      <c r="A282" s="652"/>
      <c r="B282" s="651"/>
      <c r="C282" s="654"/>
      <c r="D282" s="655"/>
      <c r="E282" s="651"/>
      <c r="F282" s="651"/>
      <c r="G282" s="651"/>
      <c r="H282" s="649" t="s">
        <v>242</v>
      </c>
      <c r="I282" s="649"/>
      <c r="J282" s="209" t="s">
        <v>287</v>
      </c>
      <c r="K282" s="209" t="s">
        <v>16</v>
      </c>
      <c r="L282" s="210">
        <v>785</v>
      </c>
    </row>
    <row r="283" spans="1:12" ht="24" x14ac:dyDescent="0.2">
      <c r="A283" s="652"/>
      <c r="B283" s="203" t="s">
        <v>6</v>
      </c>
      <c r="C283" s="207" t="s">
        <v>5</v>
      </c>
      <c r="D283" s="207" t="s">
        <v>288</v>
      </c>
      <c r="E283" s="207" t="s">
        <v>289</v>
      </c>
      <c r="F283" s="650"/>
      <c r="G283" s="650"/>
      <c r="H283" s="649" t="s">
        <v>290</v>
      </c>
      <c r="I283" s="649"/>
      <c r="J283" s="651" t="s">
        <v>287</v>
      </c>
      <c r="K283" s="651" t="s">
        <v>287</v>
      </c>
      <c r="L283" s="648">
        <v>0</v>
      </c>
    </row>
    <row r="284" spans="1:12" ht="24" x14ac:dyDescent="0.2">
      <c r="A284" s="652"/>
      <c r="B284" s="209" t="s">
        <v>439</v>
      </c>
      <c r="C284" s="209" t="s">
        <v>1245</v>
      </c>
      <c r="D284" s="211">
        <v>43383</v>
      </c>
      <c r="E284" s="209" t="s">
        <v>1248</v>
      </c>
      <c r="F284" s="650"/>
      <c r="G284" s="650"/>
      <c r="H284" s="649"/>
      <c r="I284" s="649"/>
      <c r="J284" s="651"/>
      <c r="K284" s="651"/>
      <c r="L284" s="648"/>
    </row>
    <row r="285" spans="1:12" ht="24" x14ac:dyDescent="0.2">
      <c r="A285" s="652">
        <v>254</v>
      </c>
      <c r="B285" s="203" t="s">
        <v>12</v>
      </c>
      <c r="C285" s="207" t="s">
        <v>11</v>
      </c>
      <c r="D285" s="207" t="s">
        <v>280</v>
      </c>
      <c r="E285" s="207" t="s">
        <v>281</v>
      </c>
      <c r="F285" s="653" t="s">
        <v>8</v>
      </c>
      <c r="G285" s="653"/>
      <c r="H285" s="650"/>
      <c r="I285" s="650"/>
      <c r="J285" s="650"/>
      <c r="K285" s="650"/>
      <c r="L285" s="650"/>
    </row>
    <row r="286" spans="1:12" x14ac:dyDescent="0.2">
      <c r="A286" s="652"/>
      <c r="B286" s="651" t="s">
        <v>1242</v>
      </c>
      <c r="C286" s="654" t="s">
        <v>1249</v>
      </c>
      <c r="D286" s="655">
        <v>43417</v>
      </c>
      <c r="E286" s="651" t="s">
        <v>377</v>
      </c>
      <c r="F286" s="651" t="s">
        <v>575</v>
      </c>
      <c r="G286" s="651"/>
      <c r="H286" s="649" t="s">
        <v>286</v>
      </c>
      <c r="I286" s="649"/>
      <c r="J286" s="209" t="s">
        <v>287</v>
      </c>
      <c r="K286" s="209" t="s">
        <v>16</v>
      </c>
      <c r="L286" s="210">
        <v>288</v>
      </c>
    </row>
    <row r="287" spans="1:12" x14ac:dyDescent="0.2">
      <c r="A287" s="652"/>
      <c r="B287" s="651"/>
      <c r="C287" s="654"/>
      <c r="D287" s="655"/>
      <c r="E287" s="651"/>
      <c r="F287" s="651"/>
      <c r="G287" s="651"/>
      <c r="H287" s="649" t="s">
        <v>242</v>
      </c>
      <c r="I287" s="649"/>
      <c r="J287" s="209" t="s">
        <v>287</v>
      </c>
      <c r="K287" s="209" t="s">
        <v>287</v>
      </c>
      <c r="L287" s="210">
        <v>0</v>
      </c>
    </row>
    <row r="288" spans="1:12" ht="24" x14ac:dyDescent="0.2">
      <c r="A288" s="652"/>
      <c r="B288" s="203" t="s">
        <v>6</v>
      </c>
      <c r="C288" s="207" t="s">
        <v>5</v>
      </c>
      <c r="D288" s="207" t="s">
        <v>288</v>
      </c>
      <c r="E288" s="207" t="s">
        <v>289</v>
      </c>
      <c r="F288" s="650"/>
      <c r="G288" s="650"/>
      <c r="H288" s="649" t="s">
        <v>290</v>
      </c>
      <c r="I288" s="649"/>
      <c r="J288" s="651" t="s">
        <v>287</v>
      </c>
      <c r="K288" s="651" t="s">
        <v>287</v>
      </c>
      <c r="L288" s="648">
        <v>0</v>
      </c>
    </row>
    <row r="289" spans="1:12" ht="24" x14ac:dyDescent="0.2">
      <c r="A289" s="652"/>
      <c r="B289" s="209" t="s">
        <v>439</v>
      </c>
      <c r="C289" s="209" t="s">
        <v>575</v>
      </c>
      <c r="D289" s="211">
        <v>43418</v>
      </c>
      <c r="E289" s="209" t="s">
        <v>1250</v>
      </c>
      <c r="F289" s="650"/>
      <c r="G289" s="650"/>
      <c r="H289" s="649"/>
      <c r="I289" s="649"/>
      <c r="J289" s="651"/>
      <c r="K289" s="651"/>
      <c r="L289" s="648"/>
    </row>
    <row r="290" spans="1:12" ht="24" x14ac:dyDescent="0.2">
      <c r="A290" s="652">
        <v>255</v>
      </c>
      <c r="B290" s="203" t="s">
        <v>12</v>
      </c>
      <c r="C290" s="207" t="s">
        <v>11</v>
      </c>
      <c r="D290" s="207" t="s">
        <v>280</v>
      </c>
      <c r="E290" s="207" t="s">
        <v>281</v>
      </c>
      <c r="F290" s="653" t="s">
        <v>8</v>
      </c>
      <c r="G290" s="653"/>
      <c r="H290" s="650"/>
      <c r="I290" s="650"/>
      <c r="J290" s="650"/>
      <c r="K290" s="650"/>
      <c r="L290" s="650"/>
    </row>
    <row r="291" spans="1:12" x14ac:dyDescent="0.2">
      <c r="A291" s="652"/>
      <c r="B291" s="651" t="s">
        <v>1251</v>
      </c>
      <c r="C291" s="654" t="s">
        <v>1252</v>
      </c>
      <c r="D291" s="655">
        <v>43508</v>
      </c>
      <c r="E291" s="651" t="s">
        <v>816</v>
      </c>
      <c r="F291" s="651" t="s">
        <v>817</v>
      </c>
      <c r="G291" s="651"/>
      <c r="H291" s="649" t="s">
        <v>286</v>
      </c>
      <c r="I291" s="649"/>
      <c r="J291" s="209" t="s">
        <v>287</v>
      </c>
      <c r="K291" s="209" t="s">
        <v>16</v>
      </c>
      <c r="L291" s="210">
        <v>624.17999999999995</v>
      </c>
    </row>
    <row r="292" spans="1:12" x14ac:dyDescent="0.2">
      <c r="A292" s="652"/>
      <c r="B292" s="651"/>
      <c r="C292" s="654"/>
      <c r="D292" s="655"/>
      <c r="E292" s="651"/>
      <c r="F292" s="651"/>
      <c r="G292" s="651"/>
      <c r="H292" s="649" t="s">
        <v>242</v>
      </c>
      <c r="I292" s="649"/>
      <c r="J292" s="209" t="s">
        <v>287</v>
      </c>
      <c r="K292" s="209" t="s">
        <v>16</v>
      </c>
      <c r="L292" s="210">
        <v>334.85</v>
      </c>
    </row>
    <row r="293" spans="1:12" ht="24" x14ac:dyDescent="0.2">
      <c r="A293" s="652"/>
      <c r="B293" s="203" t="s">
        <v>6</v>
      </c>
      <c r="C293" s="207" t="s">
        <v>5</v>
      </c>
      <c r="D293" s="207" t="s">
        <v>288</v>
      </c>
      <c r="E293" s="207" t="s">
        <v>289</v>
      </c>
      <c r="F293" s="650"/>
      <c r="G293" s="650"/>
      <c r="H293" s="649" t="s">
        <v>290</v>
      </c>
      <c r="I293" s="649"/>
      <c r="J293" s="651" t="s">
        <v>287</v>
      </c>
      <c r="K293" s="651" t="s">
        <v>287</v>
      </c>
      <c r="L293" s="648">
        <v>0</v>
      </c>
    </row>
    <row r="294" spans="1:12" ht="24" x14ac:dyDescent="0.2">
      <c r="A294" s="652"/>
      <c r="B294" s="209" t="s">
        <v>1253</v>
      </c>
      <c r="C294" s="209" t="s">
        <v>817</v>
      </c>
      <c r="D294" s="211">
        <v>43511</v>
      </c>
      <c r="E294" s="209" t="s">
        <v>1254</v>
      </c>
      <c r="F294" s="650"/>
      <c r="G294" s="650"/>
      <c r="H294" s="649"/>
      <c r="I294" s="649"/>
      <c r="J294" s="651"/>
      <c r="K294" s="651"/>
      <c r="L294" s="648"/>
    </row>
    <row r="295" spans="1:12" ht="24" x14ac:dyDescent="0.2">
      <c r="A295" s="652">
        <v>256</v>
      </c>
      <c r="B295" s="203" t="s">
        <v>12</v>
      </c>
      <c r="C295" s="207" t="s">
        <v>11</v>
      </c>
      <c r="D295" s="207" t="s">
        <v>280</v>
      </c>
      <c r="E295" s="207" t="s">
        <v>281</v>
      </c>
      <c r="F295" s="653" t="s">
        <v>8</v>
      </c>
      <c r="G295" s="653"/>
      <c r="H295" s="650"/>
      <c r="I295" s="650"/>
      <c r="J295" s="650"/>
      <c r="K295" s="650"/>
      <c r="L295" s="650"/>
    </row>
    <row r="296" spans="1:12" x14ac:dyDescent="0.2">
      <c r="A296" s="652"/>
      <c r="B296" s="651" t="s">
        <v>1251</v>
      </c>
      <c r="C296" s="654" t="s">
        <v>1255</v>
      </c>
      <c r="D296" s="655">
        <v>43550</v>
      </c>
      <c r="E296" s="651" t="s">
        <v>816</v>
      </c>
      <c r="F296" s="651" t="s">
        <v>817</v>
      </c>
      <c r="G296" s="651"/>
      <c r="H296" s="649" t="s">
        <v>286</v>
      </c>
      <c r="I296" s="649"/>
      <c r="J296" s="209" t="s">
        <v>287</v>
      </c>
      <c r="K296" s="209" t="s">
        <v>16</v>
      </c>
      <c r="L296" s="210">
        <v>556.12</v>
      </c>
    </row>
    <row r="297" spans="1:12" x14ac:dyDescent="0.2">
      <c r="A297" s="652"/>
      <c r="B297" s="651"/>
      <c r="C297" s="654"/>
      <c r="D297" s="655"/>
      <c r="E297" s="651"/>
      <c r="F297" s="651"/>
      <c r="G297" s="651"/>
      <c r="H297" s="649" t="s">
        <v>242</v>
      </c>
      <c r="I297" s="649"/>
      <c r="J297" s="209" t="s">
        <v>287</v>
      </c>
      <c r="K297" s="209" t="s">
        <v>16</v>
      </c>
      <c r="L297" s="210">
        <v>521.63</v>
      </c>
    </row>
    <row r="298" spans="1:12" ht="24" x14ac:dyDescent="0.2">
      <c r="A298" s="652"/>
      <c r="B298" s="203" t="s">
        <v>6</v>
      </c>
      <c r="C298" s="207" t="s">
        <v>5</v>
      </c>
      <c r="D298" s="207" t="s">
        <v>288</v>
      </c>
      <c r="E298" s="207" t="s">
        <v>289</v>
      </c>
      <c r="F298" s="650"/>
      <c r="G298" s="650"/>
      <c r="H298" s="649" t="s">
        <v>290</v>
      </c>
      <c r="I298" s="649"/>
      <c r="J298" s="651" t="s">
        <v>287</v>
      </c>
      <c r="K298" s="651" t="s">
        <v>287</v>
      </c>
      <c r="L298" s="648">
        <v>0</v>
      </c>
    </row>
    <row r="299" spans="1:12" ht="24" x14ac:dyDescent="0.2">
      <c r="A299" s="652"/>
      <c r="B299" s="209" t="s">
        <v>1253</v>
      </c>
      <c r="C299" s="209" t="s">
        <v>817</v>
      </c>
      <c r="D299" s="211">
        <v>43552</v>
      </c>
      <c r="E299" s="209" t="s">
        <v>1121</v>
      </c>
      <c r="F299" s="650"/>
      <c r="G299" s="650"/>
      <c r="H299" s="649"/>
      <c r="I299" s="649"/>
      <c r="J299" s="651"/>
      <c r="K299" s="651"/>
      <c r="L299" s="648"/>
    </row>
    <row r="300" spans="1:12" ht="24" x14ac:dyDescent="0.2">
      <c r="A300" s="652">
        <v>257</v>
      </c>
      <c r="B300" s="203" t="s">
        <v>12</v>
      </c>
      <c r="C300" s="207" t="s">
        <v>11</v>
      </c>
      <c r="D300" s="207" t="s">
        <v>280</v>
      </c>
      <c r="E300" s="207" t="s">
        <v>281</v>
      </c>
      <c r="F300" s="653" t="s">
        <v>8</v>
      </c>
      <c r="G300" s="653"/>
      <c r="H300" s="650"/>
      <c r="I300" s="650"/>
      <c r="J300" s="650"/>
      <c r="K300" s="650"/>
      <c r="L300" s="650"/>
    </row>
    <row r="301" spans="1:12" x14ac:dyDescent="0.2">
      <c r="A301" s="652"/>
      <c r="B301" s="651" t="s">
        <v>1256</v>
      </c>
      <c r="C301" s="654" t="s">
        <v>1257</v>
      </c>
      <c r="D301" s="655">
        <v>43374</v>
      </c>
      <c r="E301" s="651" t="s">
        <v>1258</v>
      </c>
      <c r="F301" s="651" t="s">
        <v>1259</v>
      </c>
      <c r="G301" s="651"/>
      <c r="H301" s="649" t="s">
        <v>286</v>
      </c>
      <c r="I301" s="649"/>
      <c r="J301" s="209" t="s">
        <v>287</v>
      </c>
      <c r="K301" s="209" t="s">
        <v>16</v>
      </c>
      <c r="L301" s="210">
        <v>476</v>
      </c>
    </row>
    <row r="302" spans="1:12" x14ac:dyDescent="0.2">
      <c r="A302" s="652"/>
      <c r="B302" s="651"/>
      <c r="C302" s="654"/>
      <c r="D302" s="655"/>
      <c r="E302" s="651"/>
      <c r="F302" s="651"/>
      <c r="G302" s="651"/>
      <c r="H302" s="649" t="s">
        <v>242</v>
      </c>
      <c r="I302" s="649"/>
      <c r="J302" s="651" t="s">
        <v>287</v>
      </c>
      <c r="K302" s="651" t="s">
        <v>287</v>
      </c>
      <c r="L302" s="648">
        <v>0</v>
      </c>
    </row>
    <row r="303" spans="1:12" x14ac:dyDescent="0.2">
      <c r="A303" s="652"/>
      <c r="B303" s="651"/>
      <c r="C303" s="654"/>
      <c r="D303" s="655"/>
      <c r="E303" s="651"/>
      <c r="F303" s="651"/>
      <c r="G303" s="651"/>
      <c r="H303" s="649"/>
      <c r="I303" s="649"/>
      <c r="J303" s="651"/>
      <c r="K303" s="651"/>
      <c r="L303" s="648"/>
    </row>
    <row r="304" spans="1:12" ht="24" x14ac:dyDescent="0.2">
      <c r="A304" s="652"/>
      <c r="B304" s="203" t="s">
        <v>6</v>
      </c>
      <c r="C304" s="207" t="s">
        <v>5</v>
      </c>
      <c r="D304" s="207" t="s">
        <v>288</v>
      </c>
      <c r="E304" s="207" t="s">
        <v>289</v>
      </c>
      <c r="F304" s="650"/>
      <c r="G304" s="650"/>
      <c r="H304" s="649" t="s">
        <v>290</v>
      </c>
      <c r="I304" s="649"/>
      <c r="J304" s="651" t="s">
        <v>287</v>
      </c>
      <c r="K304" s="651" t="s">
        <v>287</v>
      </c>
      <c r="L304" s="648">
        <v>0</v>
      </c>
    </row>
    <row r="305" spans="1:12" ht="36" x14ac:dyDescent="0.2">
      <c r="A305" s="652"/>
      <c r="B305" s="209" t="s">
        <v>1260</v>
      </c>
      <c r="C305" s="209" t="s">
        <v>1259</v>
      </c>
      <c r="D305" s="211">
        <v>43382</v>
      </c>
      <c r="E305" s="209" t="s">
        <v>1261</v>
      </c>
      <c r="F305" s="650"/>
      <c r="G305" s="650"/>
      <c r="H305" s="649"/>
      <c r="I305" s="649"/>
      <c r="J305" s="651"/>
      <c r="K305" s="651"/>
      <c r="L305" s="648"/>
    </row>
    <row r="306" spans="1:12" ht="24" x14ac:dyDescent="0.2">
      <c r="A306" s="652">
        <v>258</v>
      </c>
      <c r="B306" s="203" t="s">
        <v>12</v>
      </c>
      <c r="C306" s="207" t="s">
        <v>11</v>
      </c>
      <c r="D306" s="207" t="s">
        <v>280</v>
      </c>
      <c r="E306" s="207" t="s">
        <v>281</v>
      </c>
      <c r="F306" s="653" t="s">
        <v>8</v>
      </c>
      <c r="G306" s="653"/>
      <c r="H306" s="650"/>
      <c r="I306" s="650"/>
      <c r="J306" s="650"/>
      <c r="K306" s="650"/>
      <c r="L306" s="650"/>
    </row>
    <row r="307" spans="1:12" x14ac:dyDescent="0.2">
      <c r="A307" s="652"/>
      <c r="B307" s="651" t="s">
        <v>1262</v>
      </c>
      <c r="C307" s="654" t="s">
        <v>1263</v>
      </c>
      <c r="D307" s="655">
        <v>43429</v>
      </c>
      <c r="E307" s="651" t="s">
        <v>1264</v>
      </c>
      <c r="F307" s="651" t="s">
        <v>1265</v>
      </c>
      <c r="G307" s="651"/>
      <c r="H307" s="649" t="s">
        <v>286</v>
      </c>
      <c r="I307" s="649"/>
      <c r="J307" s="209" t="s">
        <v>287</v>
      </c>
      <c r="K307" s="209" t="s">
        <v>287</v>
      </c>
      <c r="L307" s="210">
        <v>0</v>
      </c>
    </row>
    <row r="308" spans="1:12" x14ac:dyDescent="0.2">
      <c r="A308" s="652"/>
      <c r="B308" s="651"/>
      <c r="C308" s="654"/>
      <c r="D308" s="655"/>
      <c r="E308" s="651"/>
      <c r="F308" s="651"/>
      <c r="G308" s="651"/>
      <c r="H308" s="649" t="s">
        <v>242</v>
      </c>
      <c r="I308" s="649"/>
      <c r="J308" s="209" t="s">
        <v>287</v>
      </c>
      <c r="K308" s="209" t="s">
        <v>16</v>
      </c>
      <c r="L308" s="210">
        <v>2631.3</v>
      </c>
    </row>
    <row r="309" spans="1:12" ht="24" x14ac:dyDescent="0.2">
      <c r="A309" s="652"/>
      <c r="B309" s="203" t="s">
        <v>6</v>
      </c>
      <c r="C309" s="207" t="s">
        <v>5</v>
      </c>
      <c r="D309" s="207" t="s">
        <v>288</v>
      </c>
      <c r="E309" s="207" t="s">
        <v>289</v>
      </c>
      <c r="F309" s="650"/>
      <c r="G309" s="650"/>
      <c r="H309" s="649" t="s">
        <v>290</v>
      </c>
      <c r="I309" s="649"/>
      <c r="J309" s="651" t="s">
        <v>287</v>
      </c>
      <c r="K309" s="651" t="s">
        <v>287</v>
      </c>
      <c r="L309" s="648">
        <v>0</v>
      </c>
    </row>
    <row r="310" spans="1:12" ht="24" x14ac:dyDescent="0.2">
      <c r="A310" s="652"/>
      <c r="B310" s="209" t="s">
        <v>511</v>
      </c>
      <c r="C310" s="209" t="s">
        <v>1265</v>
      </c>
      <c r="D310" s="211">
        <v>43443</v>
      </c>
      <c r="E310" s="209" t="s">
        <v>1266</v>
      </c>
      <c r="F310" s="650"/>
      <c r="G310" s="650"/>
      <c r="H310" s="649"/>
      <c r="I310" s="649"/>
      <c r="J310" s="651"/>
      <c r="K310" s="651"/>
      <c r="L310" s="648"/>
    </row>
    <row r="311" spans="1:12" ht="24" x14ac:dyDescent="0.2">
      <c r="A311" s="652">
        <v>259</v>
      </c>
      <c r="B311" s="203" t="s">
        <v>12</v>
      </c>
      <c r="C311" s="207" t="s">
        <v>11</v>
      </c>
      <c r="D311" s="207" t="s">
        <v>280</v>
      </c>
      <c r="E311" s="207" t="s">
        <v>281</v>
      </c>
      <c r="F311" s="653" t="s">
        <v>8</v>
      </c>
      <c r="G311" s="653"/>
      <c r="H311" s="650"/>
      <c r="I311" s="650"/>
      <c r="J311" s="650"/>
      <c r="K311" s="650"/>
      <c r="L311" s="650"/>
    </row>
    <row r="312" spans="1:12" x14ac:dyDescent="0.2">
      <c r="A312" s="652"/>
      <c r="B312" s="651" t="s">
        <v>1262</v>
      </c>
      <c r="C312" s="654" t="s">
        <v>1263</v>
      </c>
      <c r="D312" s="655">
        <v>43429</v>
      </c>
      <c r="E312" s="651" t="s">
        <v>1264</v>
      </c>
      <c r="F312" s="651" t="s">
        <v>1267</v>
      </c>
      <c r="G312" s="651"/>
      <c r="H312" s="649" t="s">
        <v>286</v>
      </c>
      <c r="I312" s="649"/>
      <c r="J312" s="209" t="s">
        <v>287</v>
      </c>
      <c r="K312" s="209" t="s">
        <v>16</v>
      </c>
      <c r="L312" s="210">
        <v>909</v>
      </c>
    </row>
    <row r="313" spans="1:12" x14ac:dyDescent="0.2">
      <c r="A313" s="652"/>
      <c r="B313" s="651"/>
      <c r="C313" s="654"/>
      <c r="D313" s="655"/>
      <c r="E313" s="651"/>
      <c r="F313" s="651"/>
      <c r="G313" s="651"/>
      <c r="H313" s="649" t="s">
        <v>242</v>
      </c>
      <c r="I313" s="649"/>
      <c r="J313" s="209" t="s">
        <v>287</v>
      </c>
      <c r="K313" s="209" t="s">
        <v>287</v>
      </c>
      <c r="L313" s="210">
        <v>0</v>
      </c>
    </row>
    <row r="314" spans="1:12" ht="24" x14ac:dyDescent="0.2">
      <c r="A314" s="652"/>
      <c r="B314" s="203" t="s">
        <v>6</v>
      </c>
      <c r="C314" s="207" t="s">
        <v>5</v>
      </c>
      <c r="D314" s="207" t="s">
        <v>288</v>
      </c>
      <c r="E314" s="207" t="s">
        <v>289</v>
      </c>
      <c r="F314" s="650"/>
      <c r="G314" s="650"/>
      <c r="H314" s="649" t="s">
        <v>290</v>
      </c>
      <c r="I314" s="649"/>
      <c r="J314" s="651" t="s">
        <v>287</v>
      </c>
      <c r="K314" s="651" t="s">
        <v>16</v>
      </c>
      <c r="L314" s="648">
        <v>200</v>
      </c>
    </row>
    <row r="315" spans="1:12" ht="24" x14ac:dyDescent="0.2">
      <c r="A315" s="652"/>
      <c r="B315" s="209" t="s">
        <v>511</v>
      </c>
      <c r="C315" s="209" t="s">
        <v>1267</v>
      </c>
      <c r="D315" s="211">
        <v>43443</v>
      </c>
      <c r="E315" s="209" t="s">
        <v>1266</v>
      </c>
      <c r="F315" s="650"/>
      <c r="G315" s="650"/>
      <c r="H315" s="649"/>
      <c r="I315" s="649"/>
      <c r="J315" s="651"/>
      <c r="K315" s="651"/>
      <c r="L315" s="648"/>
    </row>
    <row r="316" spans="1:12" ht="24" x14ac:dyDescent="0.2">
      <c r="A316" s="652">
        <v>260</v>
      </c>
      <c r="B316" s="203" t="s">
        <v>12</v>
      </c>
      <c r="C316" s="207" t="s">
        <v>11</v>
      </c>
      <c r="D316" s="207" t="s">
        <v>280</v>
      </c>
      <c r="E316" s="207" t="s">
        <v>281</v>
      </c>
      <c r="F316" s="653" t="s">
        <v>8</v>
      </c>
      <c r="G316" s="653"/>
      <c r="H316" s="650"/>
      <c r="I316" s="650"/>
      <c r="J316" s="650"/>
      <c r="K316" s="650"/>
      <c r="L316" s="650"/>
    </row>
    <row r="317" spans="1:12" x14ac:dyDescent="0.2">
      <c r="A317" s="652"/>
      <c r="B317" s="651" t="s">
        <v>1262</v>
      </c>
      <c r="C317" s="654" t="s">
        <v>1268</v>
      </c>
      <c r="D317" s="655">
        <v>43536</v>
      </c>
      <c r="E317" s="651" t="s">
        <v>888</v>
      </c>
      <c r="F317" s="651" t="s">
        <v>889</v>
      </c>
      <c r="G317" s="651"/>
      <c r="H317" s="649" t="s">
        <v>286</v>
      </c>
      <c r="I317" s="649"/>
      <c r="J317" s="209" t="s">
        <v>287</v>
      </c>
      <c r="K317" s="209" t="s">
        <v>16</v>
      </c>
      <c r="L317" s="210">
        <v>649</v>
      </c>
    </row>
    <row r="318" spans="1:12" x14ac:dyDescent="0.2">
      <c r="A318" s="652"/>
      <c r="B318" s="651"/>
      <c r="C318" s="654"/>
      <c r="D318" s="655"/>
      <c r="E318" s="651"/>
      <c r="F318" s="651"/>
      <c r="G318" s="651"/>
      <c r="H318" s="649" t="s">
        <v>242</v>
      </c>
      <c r="I318" s="649"/>
      <c r="J318" s="209" t="s">
        <v>287</v>
      </c>
      <c r="K318" s="209" t="s">
        <v>16</v>
      </c>
      <c r="L318" s="210">
        <v>552.29999999999995</v>
      </c>
    </row>
    <row r="319" spans="1:12" ht="24" x14ac:dyDescent="0.2">
      <c r="A319" s="652"/>
      <c r="B319" s="203" t="s">
        <v>6</v>
      </c>
      <c r="C319" s="207" t="s">
        <v>5</v>
      </c>
      <c r="D319" s="207" t="s">
        <v>288</v>
      </c>
      <c r="E319" s="207" t="s">
        <v>289</v>
      </c>
      <c r="F319" s="650"/>
      <c r="G319" s="650"/>
      <c r="H319" s="649" t="s">
        <v>290</v>
      </c>
      <c r="I319" s="649"/>
      <c r="J319" s="651" t="s">
        <v>287</v>
      </c>
      <c r="K319" s="651" t="s">
        <v>287</v>
      </c>
      <c r="L319" s="648">
        <v>0</v>
      </c>
    </row>
    <row r="320" spans="1:12" ht="24" x14ac:dyDescent="0.2">
      <c r="A320" s="652"/>
      <c r="B320" s="209" t="s">
        <v>511</v>
      </c>
      <c r="C320" s="209" t="s">
        <v>889</v>
      </c>
      <c r="D320" s="211">
        <v>43542</v>
      </c>
      <c r="E320" s="209" t="s">
        <v>1269</v>
      </c>
      <c r="F320" s="650"/>
      <c r="G320" s="650"/>
      <c r="H320" s="649"/>
      <c r="I320" s="649"/>
      <c r="J320" s="651"/>
      <c r="K320" s="651"/>
      <c r="L320" s="648"/>
    </row>
    <row r="321" spans="1:12" ht="24" x14ac:dyDescent="0.2">
      <c r="A321" s="652">
        <v>261</v>
      </c>
      <c r="B321" s="203" t="s">
        <v>12</v>
      </c>
      <c r="C321" s="207" t="s">
        <v>11</v>
      </c>
      <c r="D321" s="207" t="s">
        <v>280</v>
      </c>
      <c r="E321" s="207" t="s">
        <v>281</v>
      </c>
      <c r="F321" s="653" t="s">
        <v>8</v>
      </c>
      <c r="G321" s="653"/>
      <c r="H321" s="650"/>
      <c r="I321" s="650"/>
      <c r="J321" s="650"/>
      <c r="K321" s="650"/>
      <c r="L321" s="650"/>
    </row>
    <row r="322" spans="1:12" x14ac:dyDescent="0.2">
      <c r="A322" s="652"/>
      <c r="B322" s="651" t="s">
        <v>1270</v>
      </c>
      <c r="C322" s="654" t="s">
        <v>1271</v>
      </c>
      <c r="D322" s="655">
        <v>43374</v>
      </c>
      <c r="E322" s="651" t="s">
        <v>1272</v>
      </c>
      <c r="F322" s="651" t="s">
        <v>1273</v>
      </c>
      <c r="G322" s="651"/>
      <c r="H322" s="649" t="s">
        <v>286</v>
      </c>
      <c r="I322" s="649"/>
      <c r="J322" s="209" t="s">
        <v>287</v>
      </c>
      <c r="K322" s="209" t="s">
        <v>16</v>
      </c>
      <c r="L322" s="210">
        <v>577</v>
      </c>
    </row>
    <row r="323" spans="1:12" x14ac:dyDescent="0.2">
      <c r="A323" s="652"/>
      <c r="B323" s="651"/>
      <c r="C323" s="654"/>
      <c r="D323" s="655"/>
      <c r="E323" s="651"/>
      <c r="F323" s="651"/>
      <c r="G323" s="651"/>
      <c r="H323" s="649" t="s">
        <v>242</v>
      </c>
      <c r="I323" s="649"/>
      <c r="J323" s="209" t="s">
        <v>287</v>
      </c>
      <c r="K323" s="209" t="s">
        <v>16</v>
      </c>
      <c r="L323" s="210">
        <v>301.89999999999998</v>
      </c>
    </row>
    <row r="324" spans="1:12" ht="24" x14ac:dyDescent="0.2">
      <c r="A324" s="652"/>
      <c r="B324" s="203" t="s">
        <v>6</v>
      </c>
      <c r="C324" s="207" t="s">
        <v>5</v>
      </c>
      <c r="D324" s="207" t="s">
        <v>288</v>
      </c>
      <c r="E324" s="207" t="s">
        <v>289</v>
      </c>
      <c r="F324" s="650"/>
      <c r="G324" s="650"/>
      <c r="H324" s="649" t="s">
        <v>290</v>
      </c>
      <c r="I324" s="649"/>
      <c r="J324" s="651" t="s">
        <v>287</v>
      </c>
      <c r="K324" s="651" t="s">
        <v>287</v>
      </c>
      <c r="L324" s="648">
        <v>0</v>
      </c>
    </row>
    <row r="325" spans="1:12" ht="36" x14ac:dyDescent="0.2">
      <c r="A325" s="652"/>
      <c r="B325" s="209" t="s">
        <v>1274</v>
      </c>
      <c r="C325" s="209" t="s">
        <v>1273</v>
      </c>
      <c r="D325" s="211">
        <v>43377</v>
      </c>
      <c r="E325" s="209" t="s">
        <v>1275</v>
      </c>
      <c r="F325" s="650"/>
      <c r="G325" s="650"/>
      <c r="H325" s="649"/>
      <c r="I325" s="649"/>
      <c r="J325" s="651"/>
      <c r="K325" s="651"/>
      <c r="L325" s="648"/>
    </row>
    <row r="326" spans="1:12" ht="24" x14ac:dyDescent="0.2">
      <c r="A326" s="652">
        <v>262</v>
      </c>
      <c r="B326" s="203" t="s">
        <v>12</v>
      </c>
      <c r="C326" s="207" t="s">
        <v>11</v>
      </c>
      <c r="D326" s="207" t="s">
        <v>280</v>
      </c>
      <c r="E326" s="207" t="s">
        <v>281</v>
      </c>
      <c r="F326" s="653" t="s">
        <v>8</v>
      </c>
      <c r="G326" s="653"/>
      <c r="H326" s="650"/>
      <c r="I326" s="650"/>
      <c r="J326" s="650"/>
      <c r="K326" s="650"/>
      <c r="L326" s="650"/>
    </row>
    <row r="327" spans="1:12" x14ac:dyDescent="0.2">
      <c r="A327" s="652"/>
      <c r="B327" s="651" t="s">
        <v>1276</v>
      </c>
      <c r="C327" s="654" t="s">
        <v>1277</v>
      </c>
      <c r="D327" s="655">
        <v>43515</v>
      </c>
      <c r="E327" s="651" t="s">
        <v>373</v>
      </c>
      <c r="F327" s="651" t="s">
        <v>374</v>
      </c>
      <c r="G327" s="651"/>
      <c r="H327" s="649" t="s">
        <v>286</v>
      </c>
      <c r="I327" s="649"/>
      <c r="J327" s="209" t="s">
        <v>287</v>
      </c>
      <c r="K327" s="209" t="s">
        <v>16</v>
      </c>
      <c r="L327" s="210">
        <v>594</v>
      </c>
    </row>
    <row r="328" spans="1:12" x14ac:dyDescent="0.2">
      <c r="A328" s="652"/>
      <c r="B328" s="651"/>
      <c r="C328" s="654"/>
      <c r="D328" s="655"/>
      <c r="E328" s="651"/>
      <c r="F328" s="651"/>
      <c r="G328" s="651"/>
      <c r="H328" s="649" t="s">
        <v>242</v>
      </c>
      <c r="I328" s="649"/>
      <c r="J328" s="209" t="s">
        <v>287</v>
      </c>
      <c r="K328" s="209" t="s">
        <v>16</v>
      </c>
      <c r="L328" s="210">
        <v>499.34</v>
      </c>
    </row>
    <row r="329" spans="1:12" ht="24" x14ac:dyDescent="0.2">
      <c r="A329" s="652"/>
      <c r="B329" s="203" t="s">
        <v>6</v>
      </c>
      <c r="C329" s="207" t="s">
        <v>5</v>
      </c>
      <c r="D329" s="207" t="s">
        <v>288</v>
      </c>
      <c r="E329" s="207" t="s">
        <v>289</v>
      </c>
      <c r="F329" s="650"/>
      <c r="G329" s="650"/>
      <c r="H329" s="649" t="s">
        <v>290</v>
      </c>
      <c r="I329" s="649"/>
      <c r="J329" s="651" t="s">
        <v>287</v>
      </c>
      <c r="K329" s="651" t="s">
        <v>287</v>
      </c>
      <c r="L329" s="648">
        <v>0</v>
      </c>
    </row>
    <row r="330" spans="1:12" ht="36" x14ac:dyDescent="0.2">
      <c r="A330" s="652"/>
      <c r="B330" s="209" t="s">
        <v>1278</v>
      </c>
      <c r="C330" s="209" t="s">
        <v>374</v>
      </c>
      <c r="D330" s="211">
        <v>43517</v>
      </c>
      <c r="E330" s="209" t="s">
        <v>1226</v>
      </c>
      <c r="F330" s="650"/>
      <c r="G330" s="650"/>
      <c r="H330" s="649"/>
      <c r="I330" s="649"/>
      <c r="J330" s="651"/>
      <c r="K330" s="651"/>
      <c r="L330" s="648"/>
    </row>
    <row r="331" spans="1:12" ht="24" x14ac:dyDescent="0.2">
      <c r="A331" s="652">
        <v>263</v>
      </c>
      <c r="B331" s="203" t="s">
        <v>12</v>
      </c>
      <c r="C331" s="207" t="s">
        <v>11</v>
      </c>
      <c r="D331" s="207" t="s">
        <v>280</v>
      </c>
      <c r="E331" s="207" t="s">
        <v>281</v>
      </c>
      <c r="F331" s="653" t="s">
        <v>8</v>
      </c>
      <c r="G331" s="653"/>
      <c r="H331" s="650"/>
      <c r="I331" s="650"/>
      <c r="J331" s="650"/>
      <c r="K331" s="650"/>
      <c r="L331" s="650"/>
    </row>
    <row r="332" spans="1:12" x14ac:dyDescent="0.2">
      <c r="A332" s="652"/>
      <c r="B332" s="651" t="s">
        <v>1279</v>
      </c>
      <c r="C332" s="654" t="s">
        <v>1280</v>
      </c>
      <c r="D332" s="655">
        <v>43429</v>
      </c>
      <c r="E332" s="651" t="s">
        <v>1281</v>
      </c>
      <c r="F332" s="651" t="s">
        <v>1282</v>
      </c>
      <c r="G332" s="651"/>
      <c r="H332" s="649" t="s">
        <v>286</v>
      </c>
      <c r="I332" s="649"/>
      <c r="J332" s="209" t="s">
        <v>287</v>
      </c>
      <c r="K332" s="209" t="s">
        <v>16</v>
      </c>
      <c r="L332" s="210">
        <v>626.84</v>
      </c>
    </row>
    <row r="333" spans="1:12" x14ac:dyDescent="0.2">
      <c r="A333" s="652"/>
      <c r="B333" s="651"/>
      <c r="C333" s="654"/>
      <c r="D333" s="655"/>
      <c r="E333" s="651"/>
      <c r="F333" s="651"/>
      <c r="G333" s="651"/>
      <c r="H333" s="649" t="s">
        <v>242</v>
      </c>
      <c r="I333" s="649"/>
      <c r="J333" s="651" t="s">
        <v>287</v>
      </c>
      <c r="K333" s="651" t="s">
        <v>16</v>
      </c>
      <c r="L333" s="648">
        <v>1700.72</v>
      </c>
    </row>
    <row r="334" spans="1:12" x14ac:dyDescent="0.2">
      <c r="A334" s="652"/>
      <c r="B334" s="651"/>
      <c r="C334" s="654"/>
      <c r="D334" s="655"/>
      <c r="E334" s="651"/>
      <c r="F334" s="651"/>
      <c r="G334" s="651"/>
      <c r="H334" s="649"/>
      <c r="I334" s="649"/>
      <c r="J334" s="651"/>
      <c r="K334" s="651"/>
      <c r="L334" s="648"/>
    </row>
    <row r="335" spans="1:12" ht="24" x14ac:dyDescent="0.2">
      <c r="A335" s="652"/>
      <c r="B335" s="203" t="s">
        <v>6</v>
      </c>
      <c r="C335" s="207" t="s">
        <v>5</v>
      </c>
      <c r="D335" s="207" t="s">
        <v>288</v>
      </c>
      <c r="E335" s="207" t="s">
        <v>289</v>
      </c>
      <c r="F335" s="650"/>
      <c r="G335" s="650"/>
      <c r="H335" s="649" t="s">
        <v>290</v>
      </c>
      <c r="I335" s="649"/>
      <c r="J335" s="651" t="s">
        <v>287</v>
      </c>
      <c r="K335" s="651" t="s">
        <v>287</v>
      </c>
      <c r="L335" s="648">
        <v>0</v>
      </c>
    </row>
    <row r="336" spans="1:12" ht="24" x14ac:dyDescent="0.2">
      <c r="A336" s="652"/>
      <c r="B336" s="209" t="s">
        <v>401</v>
      </c>
      <c r="C336" s="209" t="s">
        <v>1282</v>
      </c>
      <c r="D336" s="211">
        <v>43434</v>
      </c>
      <c r="E336" s="209" t="s">
        <v>1035</v>
      </c>
      <c r="F336" s="650"/>
      <c r="G336" s="650"/>
      <c r="H336" s="649"/>
      <c r="I336" s="649"/>
      <c r="J336" s="651"/>
      <c r="K336" s="651"/>
      <c r="L336" s="648"/>
    </row>
    <row r="337" spans="1:12" ht="24" x14ac:dyDescent="0.2">
      <c r="A337" s="652">
        <v>264</v>
      </c>
      <c r="B337" s="203" t="s">
        <v>12</v>
      </c>
      <c r="C337" s="207" t="s">
        <v>11</v>
      </c>
      <c r="D337" s="207" t="s">
        <v>280</v>
      </c>
      <c r="E337" s="207" t="s">
        <v>281</v>
      </c>
      <c r="F337" s="653" t="s">
        <v>8</v>
      </c>
      <c r="G337" s="653"/>
      <c r="H337" s="650"/>
      <c r="I337" s="650"/>
      <c r="J337" s="650"/>
      <c r="K337" s="650"/>
      <c r="L337" s="650"/>
    </row>
    <row r="338" spans="1:12" x14ac:dyDescent="0.2">
      <c r="A338" s="652"/>
      <c r="B338" s="651" t="s">
        <v>1283</v>
      </c>
      <c r="C338" s="651" t="s">
        <v>1284</v>
      </c>
      <c r="D338" s="655">
        <v>43437</v>
      </c>
      <c r="E338" s="651" t="s">
        <v>1285</v>
      </c>
      <c r="F338" s="651" t="s">
        <v>1286</v>
      </c>
      <c r="G338" s="651"/>
      <c r="H338" s="649" t="s">
        <v>286</v>
      </c>
      <c r="I338" s="649"/>
      <c r="J338" s="209" t="s">
        <v>287</v>
      </c>
      <c r="K338" s="209" t="s">
        <v>16</v>
      </c>
      <c r="L338" s="210">
        <v>457</v>
      </c>
    </row>
    <row r="339" spans="1:12" x14ac:dyDescent="0.2">
      <c r="A339" s="652"/>
      <c r="B339" s="651"/>
      <c r="C339" s="651"/>
      <c r="D339" s="655"/>
      <c r="E339" s="651"/>
      <c r="F339" s="651"/>
      <c r="G339" s="651"/>
      <c r="H339" s="649" t="s">
        <v>242</v>
      </c>
      <c r="I339" s="649"/>
      <c r="J339" s="209" t="s">
        <v>16</v>
      </c>
      <c r="K339" s="209" t="s">
        <v>16</v>
      </c>
      <c r="L339" s="210">
        <v>1816.73</v>
      </c>
    </row>
    <row r="340" spans="1:12" ht="24" x14ac:dyDescent="0.2">
      <c r="A340" s="652"/>
      <c r="B340" s="203" t="s">
        <v>6</v>
      </c>
      <c r="C340" s="207" t="s">
        <v>5</v>
      </c>
      <c r="D340" s="207" t="s">
        <v>288</v>
      </c>
      <c r="E340" s="207" t="s">
        <v>289</v>
      </c>
      <c r="F340" s="650"/>
      <c r="G340" s="650"/>
      <c r="H340" s="649" t="s">
        <v>290</v>
      </c>
      <c r="I340" s="649"/>
      <c r="J340" s="651" t="s">
        <v>287</v>
      </c>
      <c r="K340" s="651" t="s">
        <v>16</v>
      </c>
      <c r="L340" s="648">
        <v>70</v>
      </c>
    </row>
    <row r="341" spans="1:12" ht="24" x14ac:dyDescent="0.2">
      <c r="A341" s="652"/>
      <c r="B341" s="209" t="s">
        <v>460</v>
      </c>
      <c r="C341" s="209" t="s">
        <v>1286</v>
      </c>
      <c r="D341" s="211">
        <v>43442</v>
      </c>
      <c r="E341" s="209" t="s">
        <v>1287</v>
      </c>
      <c r="F341" s="650"/>
      <c r="G341" s="650"/>
      <c r="H341" s="649"/>
      <c r="I341" s="649"/>
      <c r="J341" s="651"/>
      <c r="K341" s="651"/>
      <c r="L341" s="648"/>
    </row>
    <row r="342" spans="1:12" ht="24" x14ac:dyDescent="0.2">
      <c r="A342" s="652">
        <v>265</v>
      </c>
      <c r="B342" s="203" t="s">
        <v>12</v>
      </c>
      <c r="C342" s="207" t="s">
        <v>11</v>
      </c>
      <c r="D342" s="207" t="s">
        <v>280</v>
      </c>
      <c r="E342" s="207" t="s">
        <v>281</v>
      </c>
      <c r="F342" s="653" t="s">
        <v>8</v>
      </c>
      <c r="G342" s="653"/>
      <c r="H342" s="650"/>
      <c r="I342" s="650"/>
      <c r="J342" s="650"/>
      <c r="K342" s="650"/>
      <c r="L342" s="650"/>
    </row>
    <row r="343" spans="1:12" x14ac:dyDescent="0.2">
      <c r="A343" s="652"/>
      <c r="B343" s="651" t="s">
        <v>1288</v>
      </c>
      <c r="C343" s="654" t="s">
        <v>1289</v>
      </c>
      <c r="D343" s="655">
        <v>43376</v>
      </c>
      <c r="E343" s="651" t="s">
        <v>377</v>
      </c>
      <c r="F343" s="651" t="s">
        <v>1290</v>
      </c>
      <c r="G343" s="651"/>
      <c r="H343" s="649" t="s">
        <v>286</v>
      </c>
      <c r="I343" s="649"/>
      <c r="J343" s="209" t="s">
        <v>287</v>
      </c>
      <c r="K343" s="209" t="s">
        <v>16</v>
      </c>
      <c r="L343" s="210">
        <v>1079.46</v>
      </c>
    </row>
    <row r="344" spans="1:12" x14ac:dyDescent="0.2">
      <c r="A344" s="652"/>
      <c r="B344" s="651"/>
      <c r="C344" s="654"/>
      <c r="D344" s="655"/>
      <c r="E344" s="651"/>
      <c r="F344" s="651"/>
      <c r="G344" s="651"/>
      <c r="H344" s="649" t="s">
        <v>242</v>
      </c>
      <c r="I344" s="649"/>
      <c r="J344" s="651" t="s">
        <v>287</v>
      </c>
      <c r="K344" s="651" t="s">
        <v>16</v>
      </c>
      <c r="L344" s="648">
        <v>215</v>
      </c>
    </row>
    <row r="345" spans="1:12" x14ac:dyDescent="0.2">
      <c r="A345" s="652"/>
      <c r="B345" s="651"/>
      <c r="C345" s="654"/>
      <c r="D345" s="655"/>
      <c r="E345" s="651"/>
      <c r="F345" s="651"/>
      <c r="G345" s="651"/>
      <c r="H345" s="649"/>
      <c r="I345" s="649"/>
      <c r="J345" s="651"/>
      <c r="K345" s="651"/>
      <c r="L345" s="648"/>
    </row>
    <row r="346" spans="1:12" ht="24" x14ac:dyDescent="0.2">
      <c r="A346" s="652"/>
      <c r="B346" s="203" t="s">
        <v>6</v>
      </c>
      <c r="C346" s="207" t="s">
        <v>5</v>
      </c>
      <c r="D346" s="207" t="s">
        <v>288</v>
      </c>
      <c r="E346" s="207" t="s">
        <v>289</v>
      </c>
      <c r="F346" s="650"/>
      <c r="G346" s="650"/>
      <c r="H346" s="649" t="s">
        <v>290</v>
      </c>
      <c r="I346" s="649"/>
      <c r="J346" s="651" t="s">
        <v>287</v>
      </c>
      <c r="K346" s="651" t="s">
        <v>287</v>
      </c>
      <c r="L346" s="648">
        <v>0</v>
      </c>
    </row>
    <row r="347" spans="1:12" ht="24" x14ac:dyDescent="0.2">
      <c r="A347" s="652"/>
      <c r="B347" s="209" t="s">
        <v>460</v>
      </c>
      <c r="C347" s="209" t="s">
        <v>1290</v>
      </c>
      <c r="D347" s="211">
        <v>43381</v>
      </c>
      <c r="E347" s="209" t="s">
        <v>1291</v>
      </c>
      <c r="F347" s="650"/>
      <c r="G347" s="650"/>
      <c r="H347" s="649"/>
      <c r="I347" s="649"/>
      <c r="J347" s="651"/>
      <c r="K347" s="651"/>
      <c r="L347" s="648"/>
    </row>
    <row r="348" spans="1:12" ht="24" x14ac:dyDescent="0.2">
      <c r="A348" s="652">
        <v>266</v>
      </c>
      <c r="B348" s="203" t="s">
        <v>12</v>
      </c>
      <c r="C348" s="207" t="s">
        <v>11</v>
      </c>
      <c r="D348" s="207" t="s">
        <v>280</v>
      </c>
      <c r="E348" s="207" t="s">
        <v>281</v>
      </c>
      <c r="F348" s="653" t="s">
        <v>8</v>
      </c>
      <c r="G348" s="653"/>
      <c r="H348" s="650"/>
      <c r="I348" s="650"/>
      <c r="J348" s="650"/>
      <c r="K348" s="650"/>
      <c r="L348" s="650"/>
    </row>
    <row r="349" spans="1:12" x14ac:dyDescent="0.2">
      <c r="A349" s="652"/>
      <c r="B349" s="651" t="s">
        <v>1288</v>
      </c>
      <c r="C349" s="654" t="s">
        <v>1292</v>
      </c>
      <c r="D349" s="655">
        <v>43387</v>
      </c>
      <c r="E349" s="651" t="s">
        <v>835</v>
      </c>
      <c r="F349" s="651" t="s">
        <v>1293</v>
      </c>
      <c r="G349" s="651"/>
      <c r="H349" s="649" t="s">
        <v>286</v>
      </c>
      <c r="I349" s="649"/>
      <c r="J349" s="209" t="s">
        <v>287</v>
      </c>
      <c r="K349" s="209" t="s">
        <v>16</v>
      </c>
      <c r="L349" s="210">
        <v>589.86</v>
      </c>
    </row>
    <row r="350" spans="1:12" x14ac:dyDescent="0.2">
      <c r="A350" s="652"/>
      <c r="B350" s="651"/>
      <c r="C350" s="654"/>
      <c r="D350" s="655"/>
      <c r="E350" s="651"/>
      <c r="F350" s="651"/>
      <c r="G350" s="651"/>
      <c r="H350" s="649" t="s">
        <v>242</v>
      </c>
      <c r="I350" s="649"/>
      <c r="J350" s="651" t="s">
        <v>287</v>
      </c>
      <c r="K350" s="651" t="s">
        <v>16</v>
      </c>
      <c r="L350" s="648">
        <v>434.25</v>
      </c>
    </row>
    <row r="351" spans="1:12" x14ac:dyDescent="0.2">
      <c r="A351" s="652"/>
      <c r="B351" s="651"/>
      <c r="C351" s="654"/>
      <c r="D351" s="655"/>
      <c r="E351" s="651"/>
      <c r="F351" s="651"/>
      <c r="G351" s="651"/>
      <c r="H351" s="649"/>
      <c r="I351" s="649"/>
      <c r="J351" s="651"/>
      <c r="K351" s="651"/>
      <c r="L351" s="648"/>
    </row>
    <row r="352" spans="1:12" ht="24" x14ac:dyDescent="0.2">
      <c r="A352" s="652"/>
      <c r="B352" s="203" t="s">
        <v>6</v>
      </c>
      <c r="C352" s="207" t="s">
        <v>5</v>
      </c>
      <c r="D352" s="207" t="s">
        <v>288</v>
      </c>
      <c r="E352" s="207" t="s">
        <v>289</v>
      </c>
      <c r="F352" s="650"/>
      <c r="G352" s="650"/>
      <c r="H352" s="649" t="s">
        <v>290</v>
      </c>
      <c r="I352" s="649"/>
      <c r="J352" s="651" t="s">
        <v>287</v>
      </c>
      <c r="K352" s="651" t="s">
        <v>16</v>
      </c>
      <c r="L352" s="648">
        <v>850</v>
      </c>
    </row>
    <row r="353" spans="1:12" ht="24" x14ac:dyDescent="0.2">
      <c r="A353" s="652"/>
      <c r="B353" s="209" t="s">
        <v>460</v>
      </c>
      <c r="C353" s="209" t="s">
        <v>1293</v>
      </c>
      <c r="D353" s="211">
        <v>43390</v>
      </c>
      <c r="E353" s="209" t="s">
        <v>1294</v>
      </c>
      <c r="F353" s="650"/>
      <c r="G353" s="650"/>
      <c r="H353" s="649"/>
      <c r="I353" s="649"/>
      <c r="J353" s="651"/>
      <c r="K353" s="651"/>
      <c r="L353" s="648"/>
    </row>
    <row r="354" spans="1:12" ht="24" x14ac:dyDescent="0.2">
      <c r="A354" s="652">
        <v>267</v>
      </c>
      <c r="B354" s="203" t="s">
        <v>12</v>
      </c>
      <c r="C354" s="207" t="s">
        <v>11</v>
      </c>
      <c r="D354" s="207" t="s">
        <v>280</v>
      </c>
      <c r="E354" s="207" t="s">
        <v>281</v>
      </c>
      <c r="F354" s="653" t="s">
        <v>8</v>
      </c>
      <c r="G354" s="653"/>
      <c r="H354" s="650"/>
      <c r="I354" s="650"/>
      <c r="J354" s="650"/>
      <c r="K354" s="650"/>
      <c r="L354" s="650"/>
    </row>
    <row r="355" spans="1:12" x14ac:dyDescent="0.2">
      <c r="A355" s="652"/>
      <c r="B355" s="651" t="s">
        <v>1288</v>
      </c>
      <c r="C355" s="654" t="s">
        <v>1295</v>
      </c>
      <c r="D355" s="655">
        <v>43412</v>
      </c>
      <c r="E355" s="651" t="s">
        <v>1296</v>
      </c>
      <c r="F355" s="651" t="s">
        <v>1297</v>
      </c>
      <c r="G355" s="651"/>
      <c r="H355" s="649" t="s">
        <v>286</v>
      </c>
      <c r="I355" s="649"/>
      <c r="J355" s="209" t="s">
        <v>287</v>
      </c>
      <c r="K355" s="209" t="s">
        <v>16</v>
      </c>
      <c r="L355" s="210">
        <v>583</v>
      </c>
    </row>
    <row r="356" spans="1:12" x14ac:dyDescent="0.2">
      <c r="A356" s="652"/>
      <c r="B356" s="651"/>
      <c r="C356" s="654"/>
      <c r="D356" s="655"/>
      <c r="E356" s="651"/>
      <c r="F356" s="651"/>
      <c r="G356" s="651"/>
      <c r="H356" s="649" t="s">
        <v>242</v>
      </c>
      <c r="I356" s="649"/>
      <c r="J356" s="651" t="s">
        <v>287</v>
      </c>
      <c r="K356" s="651" t="s">
        <v>16</v>
      </c>
      <c r="L356" s="648">
        <v>500.15</v>
      </c>
    </row>
    <row r="357" spans="1:12" x14ac:dyDescent="0.2">
      <c r="A357" s="652"/>
      <c r="B357" s="651"/>
      <c r="C357" s="654"/>
      <c r="D357" s="655"/>
      <c r="E357" s="651"/>
      <c r="F357" s="651"/>
      <c r="G357" s="651"/>
      <c r="H357" s="649"/>
      <c r="I357" s="649"/>
      <c r="J357" s="651"/>
      <c r="K357" s="651"/>
      <c r="L357" s="648"/>
    </row>
    <row r="358" spans="1:12" ht="24" x14ac:dyDescent="0.2">
      <c r="A358" s="652"/>
      <c r="B358" s="203" t="s">
        <v>6</v>
      </c>
      <c r="C358" s="207" t="s">
        <v>5</v>
      </c>
      <c r="D358" s="207" t="s">
        <v>288</v>
      </c>
      <c r="E358" s="207" t="s">
        <v>289</v>
      </c>
      <c r="F358" s="650"/>
      <c r="G358" s="650"/>
      <c r="H358" s="649" t="s">
        <v>290</v>
      </c>
      <c r="I358" s="649"/>
      <c r="J358" s="651" t="s">
        <v>287</v>
      </c>
      <c r="K358" s="651" t="s">
        <v>16</v>
      </c>
      <c r="L358" s="648">
        <v>39</v>
      </c>
    </row>
    <row r="359" spans="1:12" ht="24" x14ac:dyDescent="0.2">
      <c r="A359" s="652"/>
      <c r="B359" s="209" t="s">
        <v>460</v>
      </c>
      <c r="C359" s="209" t="s">
        <v>1297</v>
      </c>
      <c r="D359" s="211">
        <v>43415</v>
      </c>
      <c r="E359" s="209" t="s">
        <v>1298</v>
      </c>
      <c r="F359" s="650"/>
      <c r="G359" s="650"/>
      <c r="H359" s="649"/>
      <c r="I359" s="649"/>
      <c r="J359" s="651"/>
      <c r="K359" s="651"/>
      <c r="L359" s="648"/>
    </row>
    <row r="360" spans="1:12" ht="24" x14ac:dyDescent="0.2">
      <c r="A360" s="652">
        <v>268</v>
      </c>
      <c r="B360" s="203" t="s">
        <v>12</v>
      </c>
      <c r="C360" s="207" t="s">
        <v>11</v>
      </c>
      <c r="D360" s="207" t="s">
        <v>280</v>
      </c>
      <c r="E360" s="207" t="s">
        <v>281</v>
      </c>
      <c r="F360" s="653" t="s">
        <v>8</v>
      </c>
      <c r="G360" s="653"/>
      <c r="H360" s="650"/>
      <c r="I360" s="650"/>
      <c r="J360" s="650"/>
      <c r="K360" s="650"/>
      <c r="L360" s="650"/>
    </row>
    <row r="361" spans="1:12" x14ac:dyDescent="0.2">
      <c r="A361" s="652"/>
      <c r="B361" s="651" t="s">
        <v>1288</v>
      </c>
      <c r="C361" s="654" t="s">
        <v>1299</v>
      </c>
      <c r="D361" s="655">
        <v>43495</v>
      </c>
      <c r="E361" s="651" t="s">
        <v>582</v>
      </c>
      <c r="F361" s="651" t="s">
        <v>1300</v>
      </c>
      <c r="G361" s="651"/>
      <c r="H361" s="649" t="s">
        <v>286</v>
      </c>
      <c r="I361" s="649"/>
      <c r="J361" s="209" t="s">
        <v>287</v>
      </c>
      <c r="K361" s="209" t="s">
        <v>16</v>
      </c>
      <c r="L361" s="210">
        <v>371.8</v>
      </c>
    </row>
    <row r="362" spans="1:12" x14ac:dyDescent="0.2">
      <c r="A362" s="652"/>
      <c r="B362" s="651"/>
      <c r="C362" s="654"/>
      <c r="D362" s="655"/>
      <c r="E362" s="651"/>
      <c r="F362" s="651"/>
      <c r="G362" s="651"/>
      <c r="H362" s="649" t="s">
        <v>242</v>
      </c>
      <c r="I362" s="649"/>
      <c r="J362" s="209" t="s">
        <v>287</v>
      </c>
      <c r="K362" s="209" t="s">
        <v>16</v>
      </c>
      <c r="L362" s="210">
        <v>865.33</v>
      </c>
    </row>
    <row r="363" spans="1:12" ht="24" x14ac:dyDescent="0.2">
      <c r="A363" s="652"/>
      <c r="B363" s="203" t="s">
        <v>6</v>
      </c>
      <c r="C363" s="207" t="s">
        <v>5</v>
      </c>
      <c r="D363" s="207" t="s">
        <v>288</v>
      </c>
      <c r="E363" s="207" t="s">
        <v>289</v>
      </c>
      <c r="F363" s="650"/>
      <c r="G363" s="650"/>
      <c r="H363" s="649" t="s">
        <v>290</v>
      </c>
      <c r="I363" s="649"/>
      <c r="J363" s="651" t="s">
        <v>287</v>
      </c>
      <c r="K363" s="651" t="s">
        <v>287</v>
      </c>
      <c r="L363" s="648">
        <v>0</v>
      </c>
    </row>
    <row r="364" spans="1:12" ht="24" x14ac:dyDescent="0.2">
      <c r="A364" s="652"/>
      <c r="B364" s="209" t="s">
        <v>460</v>
      </c>
      <c r="C364" s="209" t="s">
        <v>1300</v>
      </c>
      <c r="D364" s="211">
        <v>43500</v>
      </c>
      <c r="E364" s="209" t="s">
        <v>1301</v>
      </c>
      <c r="F364" s="650"/>
      <c r="G364" s="650"/>
      <c r="H364" s="649"/>
      <c r="I364" s="649"/>
      <c r="J364" s="651"/>
      <c r="K364" s="651"/>
      <c r="L364" s="648"/>
    </row>
    <row r="365" spans="1:12" ht="24" x14ac:dyDescent="0.2">
      <c r="A365" s="652">
        <v>269</v>
      </c>
      <c r="B365" s="203" t="s">
        <v>12</v>
      </c>
      <c r="C365" s="207" t="s">
        <v>11</v>
      </c>
      <c r="D365" s="207" t="s">
        <v>280</v>
      </c>
      <c r="E365" s="207" t="s">
        <v>281</v>
      </c>
      <c r="F365" s="653" t="s">
        <v>8</v>
      </c>
      <c r="G365" s="653"/>
      <c r="H365" s="650"/>
      <c r="I365" s="650"/>
      <c r="J365" s="650"/>
      <c r="K365" s="650"/>
      <c r="L365" s="650"/>
    </row>
    <row r="366" spans="1:12" x14ac:dyDescent="0.2">
      <c r="A366" s="652"/>
      <c r="B366" s="651" t="s">
        <v>1288</v>
      </c>
      <c r="C366" s="654" t="s">
        <v>1302</v>
      </c>
      <c r="D366" s="655">
        <v>43512</v>
      </c>
      <c r="E366" s="651" t="s">
        <v>644</v>
      </c>
      <c r="F366" s="651" t="s">
        <v>1293</v>
      </c>
      <c r="G366" s="651"/>
      <c r="H366" s="649" t="s">
        <v>286</v>
      </c>
      <c r="I366" s="649"/>
      <c r="J366" s="209" t="s">
        <v>287</v>
      </c>
      <c r="K366" s="209" t="s">
        <v>16</v>
      </c>
      <c r="L366" s="210">
        <v>410.64</v>
      </c>
    </row>
    <row r="367" spans="1:12" x14ac:dyDescent="0.2">
      <c r="A367" s="652"/>
      <c r="B367" s="651"/>
      <c r="C367" s="654"/>
      <c r="D367" s="655"/>
      <c r="E367" s="651"/>
      <c r="F367" s="651"/>
      <c r="G367" s="651"/>
      <c r="H367" s="649" t="s">
        <v>242</v>
      </c>
      <c r="I367" s="649"/>
      <c r="J367" s="209" t="s">
        <v>287</v>
      </c>
      <c r="K367" s="209" t="s">
        <v>16</v>
      </c>
      <c r="L367" s="210">
        <v>635.52</v>
      </c>
    </row>
    <row r="368" spans="1:12" ht="24" x14ac:dyDescent="0.2">
      <c r="A368" s="652"/>
      <c r="B368" s="203" t="s">
        <v>6</v>
      </c>
      <c r="C368" s="207" t="s">
        <v>5</v>
      </c>
      <c r="D368" s="207" t="s">
        <v>288</v>
      </c>
      <c r="E368" s="207" t="s">
        <v>289</v>
      </c>
      <c r="F368" s="650"/>
      <c r="G368" s="650"/>
      <c r="H368" s="649" t="s">
        <v>290</v>
      </c>
      <c r="I368" s="649"/>
      <c r="J368" s="651" t="s">
        <v>287</v>
      </c>
      <c r="K368" s="651" t="s">
        <v>16</v>
      </c>
      <c r="L368" s="648">
        <v>1050</v>
      </c>
    </row>
    <row r="369" spans="1:12" ht="24" x14ac:dyDescent="0.2">
      <c r="A369" s="652"/>
      <c r="B369" s="209" t="s">
        <v>460</v>
      </c>
      <c r="C369" s="209" t="s">
        <v>1293</v>
      </c>
      <c r="D369" s="211">
        <v>43517</v>
      </c>
      <c r="E369" s="209" t="s">
        <v>736</v>
      </c>
      <c r="F369" s="650"/>
      <c r="G369" s="650"/>
      <c r="H369" s="649"/>
      <c r="I369" s="649"/>
      <c r="J369" s="651"/>
      <c r="K369" s="651"/>
      <c r="L369" s="648"/>
    </row>
    <row r="370" spans="1:12" ht="24" x14ac:dyDescent="0.2">
      <c r="A370" s="652">
        <v>270</v>
      </c>
      <c r="B370" s="203" t="s">
        <v>12</v>
      </c>
      <c r="C370" s="207" t="s">
        <v>11</v>
      </c>
      <c r="D370" s="207" t="s">
        <v>280</v>
      </c>
      <c r="E370" s="207" t="s">
        <v>281</v>
      </c>
      <c r="F370" s="653" t="s">
        <v>8</v>
      </c>
      <c r="G370" s="653"/>
      <c r="H370" s="650"/>
      <c r="I370" s="650"/>
      <c r="J370" s="650"/>
      <c r="K370" s="650"/>
      <c r="L370" s="650"/>
    </row>
    <row r="371" spans="1:12" x14ac:dyDescent="0.2">
      <c r="A371" s="652"/>
      <c r="B371" s="651" t="s">
        <v>1288</v>
      </c>
      <c r="C371" s="654" t="s">
        <v>1303</v>
      </c>
      <c r="D371" s="655">
        <v>43544</v>
      </c>
      <c r="E371" s="651" t="s">
        <v>664</v>
      </c>
      <c r="F371" s="651" t="s">
        <v>756</v>
      </c>
      <c r="G371" s="651"/>
      <c r="H371" s="649" t="s">
        <v>286</v>
      </c>
      <c r="I371" s="649"/>
      <c r="J371" s="209" t="s">
        <v>287</v>
      </c>
      <c r="K371" s="209" t="s">
        <v>16</v>
      </c>
      <c r="L371" s="210">
        <v>690.86</v>
      </c>
    </row>
    <row r="372" spans="1:12" x14ac:dyDescent="0.2">
      <c r="A372" s="652"/>
      <c r="B372" s="651"/>
      <c r="C372" s="654"/>
      <c r="D372" s="655"/>
      <c r="E372" s="651"/>
      <c r="F372" s="651"/>
      <c r="G372" s="651"/>
      <c r="H372" s="649" t="s">
        <v>242</v>
      </c>
      <c r="I372" s="649"/>
      <c r="J372" s="209" t="s">
        <v>287</v>
      </c>
      <c r="K372" s="209" t="s">
        <v>16</v>
      </c>
      <c r="L372" s="210">
        <v>161.82</v>
      </c>
    </row>
    <row r="373" spans="1:12" ht="24" x14ac:dyDescent="0.2">
      <c r="A373" s="652"/>
      <c r="B373" s="203" t="s">
        <v>6</v>
      </c>
      <c r="C373" s="207" t="s">
        <v>5</v>
      </c>
      <c r="D373" s="207" t="s">
        <v>288</v>
      </c>
      <c r="E373" s="207" t="s">
        <v>289</v>
      </c>
      <c r="F373" s="650"/>
      <c r="G373" s="650"/>
      <c r="H373" s="649" t="s">
        <v>290</v>
      </c>
      <c r="I373" s="649"/>
      <c r="J373" s="651" t="s">
        <v>287</v>
      </c>
      <c r="K373" s="651" t="s">
        <v>287</v>
      </c>
      <c r="L373" s="648">
        <v>0</v>
      </c>
    </row>
    <row r="374" spans="1:12" ht="24" x14ac:dyDescent="0.2">
      <c r="A374" s="652"/>
      <c r="B374" s="209" t="s">
        <v>460</v>
      </c>
      <c r="C374" s="209" t="s">
        <v>756</v>
      </c>
      <c r="D374" s="211">
        <v>43546</v>
      </c>
      <c r="E374" s="209" t="s">
        <v>893</v>
      </c>
      <c r="F374" s="650"/>
      <c r="G374" s="650"/>
      <c r="H374" s="649"/>
      <c r="I374" s="649"/>
      <c r="J374" s="651"/>
      <c r="K374" s="651"/>
      <c r="L374" s="648"/>
    </row>
    <row r="375" spans="1:12" ht="24" x14ac:dyDescent="0.2">
      <c r="A375" s="652">
        <v>271</v>
      </c>
      <c r="B375" s="203" t="s">
        <v>12</v>
      </c>
      <c r="C375" s="207" t="s">
        <v>11</v>
      </c>
      <c r="D375" s="207" t="s">
        <v>280</v>
      </c>
      <c r="E375" s="207" t="s">
        <v>281</v>
      </c>
      <c r="F375" s="653" t="s">
        <v>8</v>
      </c>
      <c r="G375" s="653"/>
      <c r="H375" s="650"/>
      <c r="I375" s="650"/>
      <c r="J375" s="650"/>
      <c r="K375" s="650"/>
      <c r="L375" s="650"/>
    </row>
    <row r="376" spans="1:12" x14ac:dyDescent="0.2">
      <c r="A376" s="652"/>
      <c r="B376" s="651" t="s">
        <v>1288</v>
      </c>
      <c r="C376" s="654" t="s">
        <v>1304</v>
      </c>
      <c r="D376" s="655">
        <v>43555</v>
      </c>
      <c r="E376" s="651" t="s">
        <v>770</v>
      </c>
      <c r="F376" s="651" t="s">
        <v>1293</v>
      </c>
      <c r="G376" s="651"/>
      <c r="H376" s="649" t="s">
        <v>286</v>
      </c>
      <c r="I376" s="649"/>
      <c r="J376" s="209" t="s">
        <v>287</v>
      </c>
      <c r="K376" s="209" t="s">
        <v>16</v>
      </c>
      <c r="L376" s="210">
        <v>375.38</v>
      </c>
    </row>
    <row r="377" spans="1:12" x14ac:dyDescent="0.2">
      <c r="A377" s="652"/>
      <c r="B377" s="651"/>
      <c r="C377" s="654"/>
      <c r="D377" s="655"/>
      <c r="E377" s="651"/>
      <c r="F377" s="651"/>
      <c r="G377" s="651"/>
      <c r="H377" s="649" t="s">
        <v>242</v>
      </c>
      <c r="I377" s="649"/>
      <c r="J377" s="209" t="s">
        <v>287</v>
      </c>
      <c r="K377" s="209" t="s">
        <v>16</v>
      </c>
      <c r="L377" s="210">
        <v>193.13</v>
      </c>
    </row>
    <row r="378" spans="1:12" ht="24" x14ac:dyDescent="0.2">
      <c r="A378" s="652"/>
      <c r="B378" s="203" t="s">
        <v>6</v>
      </c>
      <c r="C378" s="207" t="s">
        <v>5</v>
      </c>
      <c r="D378" s="207" t="s">
        <v>288</v>
      </c>
      <c r="E378" s="207" t="s">
        <v>289</v>
      </c>
      <c r="F378" s="650"/>
      <c r="G378" s="650"/>
      <c r="H378" s="649" t="s">
        <v>290</v>
      </c>
      <c r="I378" s="649"/>
      <c r="J378" s="651" t="s">
        <v>287</v>
      </c>
      <c r="K378" s="651" t="s">
        <v>16</v>
      </c>
      <c r="L378" s="648">
        <v>660</v>
      </c>
    </row>
    <row r="379" spans="1:12" ht="24" x14ac:dyDescent="0.2">
      <c r="A379" s="652"/>
      <c r="B379" s="209" t="s">
        <v>460</v>
      </c>
      <c r="C379" s="209" t="s">
        <v>1293</v>
      </c>
      <c r="D379" s="211">
        <v>43557</v>
      </c>
      <c r="E379" s="209" t="s">
        <v>494</v>
      </c>
      <c r="F379" s="650"/>
      <c r="G379" s="650"/>
      <c r="H379" s="649"/>
      <c r="I379" s="649"/>
      <c r="J379" s="651"/>
      <c r="K379" s="651"/>
      <c r="L379" s="648"/>
    </row>
    <row r="380" spans="1:12" ht="24" x14ac:dyDescent="0.2">
      <c r="A380" s="652">
        <v>272</v>
      </c>
      <c r="B380" s="203" t="s">
        <v>12</v>
      </c>
      <c r="C380" s="207" t="s">
        <v>11</v>
      </c>
      <c r="D380" s="207" t="s">
        <v>280</v>
      </c>
      <c r="E380" s="207" t="s">
        <v>281</v>
      </c>
      <c r="F380" s="653" t="s">
        <v>8</v>
      </c>
      <c r="G380" s="653"/>
      <c r="H380" s="650"/>
      <c r="I380" s="650"/>
      <c r="J380" s="650"/>
      <c r="K380" s="650"/>
      <c r="L380" s="650"/>
    </row>
    <row r="381" spans="1:12" x14ac:dyDescent="0.2">
      <c r="A381" s="652"/>
      <c r="B381" s="651" t="s">
        <v>1305</v>
      </c>
      <c r="C381" s="654" t="s">
        <v>1306</v>
      </c>
      <c r="D381" s="655">
        <v>43479</v>
      </c>
      <c r="E381" s="651" t="s">
        <v>1029</v>
      </c>
      <c r="F381" s="651" t="s">
        <v>1307</v>
      </c>
      <c r="G381" s="651"/>
      <c r="H381" s="649" t="s">
        <v>286</v>
      </c>
      <c r="I381" s="649"/>
      <c r="J381" s="209" t="s">
        <v>287</v>
      </c>
      <c r="K381" s="209" t="s">
        <v>16</v>
      </c>
      <c r="L381" s="210">
        <v>300</v>
      </c>
    </row>
    <row r="382" spans="1:12" x14ac:dyDescent="0.2">
      <c r="A382" s="652"/>
      <c r="B382" s="651"/>
      <c r="C382" s="654"/>
      <c r="D382" s="655"/>
      <c r="E382" s="651"/>
      <c r="F382" s="651"/>
      <c r="G382" s="651"/>
      <c r="H382" s="649" t="s">
        <v>242</v>
      </c>
      <c r="I382" s="649"/>
      <c r="J382" s="209" t="s">
        <v>287</v>
      </c>
      <c r="K382" s="209" t="s">
        <v>287</v>
      </c>
      <c r="L382" s="210">
        <v>0</v>
      </c>
    </row>
    <row r="383" spans="1:12" ht="24" x14ac:dyDescent="0.2">
      <c r="A383" s="652"/>
      <c r="B383" s="203" t="s">
        <v>6</v>
      </c>
      <c r="C383" s="207" t="s">
        <v>5</v>
      </c>
      <c r="D383" s="207" t="s">
        <v>288</v>
      </c>
      <c r="E383" s="207" t="s">
        <v>289</v>
      </c>
      <c r="F383" s="650"/>
      <c r="G383" s="650"/>
      <c r="H383" s="649" t="s">
        <v>290</v>
      </c>
      <c r="I383" s="649"/>
      <c r="J383" s="651" t="s">
        <v>287</v>
      </c>
      <c r="K383" s="651" t="s">
        <v>16</v>
      </c>
      <c r="L383" s="648">
        <v>550</v>
      </c>
    </row>
    <row r="384" spans="1:12" ht="36" x14ac:dyDescent="0.2">
      <c r="A384" s="652"/>
      <c r="B384" s="209" t="s">
        <v>1308</v>
      </c>
      <c r="C384" s="209" t="s">
        <v>1307</v>
      </c>
      <c r="D384" s="211">
        <v>43486</v>
      </c>
      <c r="E384" s="209" t="s">
        <v>1309</v>
      </c>
      <c r="F384" s="650"/>
      <c r="G384" s="650"/>
      <c r="H384" s="649"/>
      <c r="I384" s="649"/>
      <c r="J384" s="651"/>
      <c r="K384" s="651"/>
      <c r="L384" s="648"/>
    </row>
    <row r="385" spans="1:12" ht="24" x14ac:dyDescent="0.2">
      <c r="A385" s="652">
        <v>273</v>
      </c>
      <c r="B385" s="203" t="s">
        <v>12</v>
      </c>
      <c r="C385" s="207" t="s">
        <v>11</v>
      </c>
      <c r="D385" s="207" t="s">
        <v>280</v>
      </c>
      <c r="E385" s="207" t="s">
        <v>281</v>
      </c>
      <c r="F385" s="653" t="s">
        <v>8</v>
      </c>
      <c r="G385" s="653"/>
      <c r="H385" s="650"/>
      <c r="I385" s="650"/>
      <c r="J385" s="650"/>
      <c r="K385" s="650"/>
      <c r="L385" s="650"/>
    </row>
    <row r="386" spans="1:12" x14ac:dyDescent="0.2">
      <c r="A386" s="652"/>
      <c r="B386" s="651" t="s">
        <v>1310</v>
      </c>
      <c r="C386" s="654" t="s">
        <v>1311</v>
      </c>
      <c r="D386" s="655">
        <v>43423</v>
      </c>
      <c r="E386" s="651" t="s">
        <v>1312</v>
      </c>
      <c r="F386" s="651" t="s">
        <v>1313</v>
      </c>
      <c r="G386" s="651"/>
      <c r="H386" s="649" t="s">
        <v>286</v>
      </c>
      <c r="I386" s="649"/>
      <c r="J386" s="209" t="s">
        <v>287</v>
      </c>
      <c r="K386" s="209" t="s">
        <v>16</v>
      </c>
      <c r="L386" s="210">
        <v>300</v>
      </c>
    </row>
    <row r="387" spans="1:12" x14ac:dyDescent="0.2">
      <c r="A387" s="652"/>
      <c r="B387" s="651"/>
      <c r="C387" s="654"/>
      <c r="D387" s="655"/>
      <c r="E387" s="651"/>
      <c r="F387" s="651"/>
      <c r="G387" s="651"/>
      <c r="H387" s="649" t="s">
        <v>242</v>
      </c>
      <c r="I387" s="649"/>
      <c r="J387" s="209" t="s">
        <v>287</v>
      </c>
      <c r="K387" s="209" t="s">
        <v>16</v>
      </c>
      <c r="L387" s="210">
        <v>6500</v>
      </c>
    </row>
    <row r="388" spans="1:12" ht="24" x14ac:dyDescent="0.2">
      <c r="A388" s="652"/>
      <c r="B388" s="203" t="s">
        <v>6</v>
      </c>
      <c r="C388" s="207" t="s">
        <v>5</v>
      </c>
      <c r="D388" s="207" t="s">
        <v>288</v>
      </c>
      <c r="E388" s="207" t="s">
        <v>289</v>
      </c>
      <c r="F388" s="650"/>
      <c r="G388" s="650"/>
      <c r="H388" s="649" t="s">
        <v>290</v>
      </c>
      <c r="I388" s="649"/>
      <c r="J388" s="651" t="s">
        <v>287</v>
      </c>
      <c r="K388" s="651" t="s">
        <v>16</v>
      </c>
      <c r="L388" s="648">
        <v>120</v>
      </c>
    </row>
    <row r="389" spans="1:12" ht="36" x14ac:dyDescent="0.2">
      <c r="A389" s="652"/>
      <c r="B389" s="209" t="s">
        <v>1314</v>
      </c>
      <c r="C389" s="209" t="s">
        <v>1313</v>
      </c>
      <c r="D389" s="211">
        <v>43430</v>
      </c>
      <c r="E389" s="209" t="s">
        <v>1315</v>
      </c>
      <c r="F389" s="650"/>
      <c r="G389" s="650"/>
      <c r="H389" s="649"/>
      <c r="I389" s="649"/>
      <c r="J389" s="651"/>
      <c r="K389" s="651"/>
      <c r="L389" s="648"/>
    </row>
    <row r="390" spans="1:12" ht="24" x14ac:dyDescent="0.2">
      <c r="A390" s="652">
        <v>274</v>
      </c>
      <c r="B390" s="203" t="s">
        <v>12</v>
      </c>
      <c r="C390" s="207" t="s">
        <v>11</v>
      </c>
      <c r="D390" s="207" t="s">
        <v>280</v>
      </c>
      <c r="E390" s="207" t="s">
        <v>281</v>
      </c>
      <c r="F390" s="653" t="s">
        <v>8</v>
      </c>
      <c r="G390" s="653"/>
      <c r="H390" s="650"/>
      <c r="I390" s="650"/>
      <c r="J390" s="650"/>
      <c r="K390" s="650"/>
      <c r="L390" s="650"/>
    </row>
    <row r="391" spans="1:12" x14ac:dyDescent="0.2">
      <c r="A391" s="652"/>
      <c r="B391" s="651" t="s">
        <v>1316</v>
      </c>
      <c r="C391" s="651" t="s">
        <v>1317</v>
      </c>
      <c r="D391" s="655">
        <v>43431</v>
      </c>
      <c r="E391" s="651" t="s">
        <v>321</v>
      </c>
      <c r="F391" s="651" t="s">
        <v>1318</v>
      </c>
      <c r="G391" s="651"/>
      <c r="H391" s="649" t="s">
        <v>286</v>
      </c>
      <c r="I391" s="649"/>
      <c r="J391" s="209" t="s">
        <v>287</v>
      </c>
      <c r="K391" s="209" t="s">
        <v>16</v>
      </c>
      <c r="L391" s="210">
        <v>612</v>
      </c>
    </row>
    <row r="392" spans="1:12" x14ac:dyDescent="0.2">
      <c r="A392" s="652"/>
      <c r="B392" s="651"/>
      <c r="C392" s="651"/>
      <c r="D392" s="655"/>
      <c r="E392" s="651"/>
      <c r="F392" s="651"/>
      <c r="G392" s="651"/>
      <c r="H392" s="649" t="s">
        <v>242</v>
      </c>
      <c r="I392" s="649"/>
      <c r="J392" s="209" t="s">
        <v>287</v>
      </c>
      <c r="K392" s="209" t="s">
        <v>287</v>
      </c>
      <c r="L392" s="210">
        <v>0</v>
      </c>
    </row>
    <row r="393" spans="1:12" ht="24" x14ac:dyDescent="0.2">
      <c r="A393" s="652"/>
      <c r="B393" s="203" t="s">
        <v>6</v>
      </c>
      <c r="C393" s="207" t="s">
        <v>5</v>
      </c>
      <c r="D393" s="207" t="s">
        <v>288</v>
      </c>
      <c r="E393" s="207" t="s">
        <v>289</v>
      </c>
      <c r="F393" s="650"/>
      <c r="G393" s="650"/>
      <c r="H393" s="649" t="s">
        <v>290</v>
      </c>
      <c r="I393" s="649"/>
      <c r="J393" s="651" t="s">
        <v>287</v>
      </c>
      <c r="K393" s="651" t="s">
        <v>16</v>
      </c>
      <c r="L393" s="648">
        <v>1550</v>
      </c>
    </row>
    <row r="394" spans="1:12" ht="24" x14ac:dyDescent="0.2">
      <c r="A394" s="652"/>
      <c r="B394" s="209" t="s">
        <v>317</v>
      </c>
      <c r="C394" s="209" t="s">
        <v>1318</v>
      </c>
      <c r="D394" s="211">
        <v>43434</v>
      </c>
      <c r="E394" s="209" t="s">
        <v>1319</v>
      </c>
      <c r="F394" s="650"/>
      <c r="G394" s="650"/>
      <c r="H394" s="649"/>
      <c r="I394" s="649"/>
      <c r="J394" s="651"/>
      <c r="K394" s="651"/>
      <c r="L394" s="648"/>
    </row>
    <row r="395" spans="1:12" ht="24" x14ac:dyDescent="0.2">
      <c r="A395" s="652">
        <v>275</v>
      </c>
      <c r="B395" s="203" t="s">
        <v>12</v>
      </c>
      <c r="C395" s="207" t="s">
        <v>11</v>
      </c>
      <c r="D395" s="207" t="s">
        <v>280</v>
      </c>
      <c r="E395" s="207" t="s">
        <v>281</v>
      </c>
      <c r="F395" s="653" t="s">
        <v>8</v>
      </c>
      <c r="G395" s="653"/>
      <c r="H395" s="650"/>
      <c r="I395" s="650"/>
      <c r="J395" s="650"/>
      <c r="K395" s="650"/>
      <c r="L395" s="650"/>
    </row>
    <row r="396" spans="1:12" x14ac:dyDescent="0.2">
      <c r="A396" s="652"/>
      <c r="B396" s="651" t="s">
        <v>1320</v>
      </c>
      <c r="C396" s="654" t="s">
        <v>1321</v>
      </c>
      <c r="D396" s="655">
        <v>43415</v>
      </c>
      <c r="E396" s="651" t="s">
        <v>442</v>
      </c>
      <c r="F396" s="651" t="s">
        <v>1322</v>
      </c>
      <c r="G396" s="651"/>
      <c r="H396" s="649" t="s">
        <v>286</v>
      </c>
      <c r="I396" s="649"/>
      <c r="J396" s="209" t="s">
        <v>287</v>
      </c>
      <c r="K396" s="209" t="s">
        <v>16</v>
      </c>
      <c r="L396" s="210">
        <v>557.6</v>
      </c>
    </row>
    <row r="397" spans="1:12" x14ac:dyDescent="0.2">
      <c r="A397" s="652"/>
      <c r="B397" s="651"/>
      <c r="C397" s="654"/>
      <c r="D397" s="655"/>
      <c r="E397" s="651"/>
      <c r="F397" s="651"/>
      <c r="G397" s="651"/>
      <c r="H397" s="649" t="s">
        <v>242</v>
      </c>
      <c r="I397" s="649"/>
      <c r="J397" s="209" t="s">
        <v>287</v>
      </c>
      <c r="K397" s="209" t="s">
        <v>287</v>
      </c>
      <c r="L397" s="210">
        <v>0</v>
      </c>
    </row>
    <row r="398" spans="1:12" ht="24" x14ac:dyDescent="0.2">
      <c r="A398" s="652"/>
      <c r="B398" s="203" t="s">
        <v>6</v>
      </c>
      <c r="C398" s="207" t="s">
        <v>5</v>
      </c>
      <c r="D398" s="207" t="s">
        <v>288</v>
      </c>
      <c r="E398" s="207" t="s">
        <v>289</v>
      </c>
      <c r="F398" s="650"/>
      <c r="G398" s="650"/>
      <c r="H398" s="649" t="s">
        <v>290</v>
      </c>
      <c r="I398" s="649"/>
      <c r="J398" s="651" t="s">
        <v>287</v>
      </c>
      <c r="K398" s="651" t="s">
        <v>16</v>
      </c>
      <c r="L398" s="648">
        <v>870</v>
      </c>
    </row>
    <row r="399" spans="1:12" ht="24" x14ac:dyDescent="0.2">
      <c r="A399" s="652"/>
      <c r="B399" s="209" t="s">
        <v>333</v>
      </c>
      <c r="C399" s="209" t="s">
        <v>1322</v>
      </c>
      <c r="D399" s="211">
        <v>43419</v>
      </c>
      <c r="E399" s="209" t="s">
        <v>1323</v>
      </c>
      <c r="F399" s="650"/>
      <c r="G399" s="650"/>
      <c r="H399" s="649"/>
      <c r="I399" s="649"/>
      <c r="J399" s="651"/>
      <c r="K399" s="651"/>
      <c r="L399" s="648"/>
    </row>
    <row r="400" spans="1:12" ht="24" x14ac:dyDescent="0.2">
      <c r="A400" s="652">
        <v>276</v>
      </c>
      <c r="B400" s="203" t="s">
        <v>12</v>
      </c>
      <c r="C400" s="207" t="s">
        <v>11</v>
      </c>
      <c r="D400" s="207" t="s">
        <v>280</v>
      </c>
      <c r="E400" s="207" t="s">
        <v>281</v>
      </c>
      <c r="F400" s="653" t="s">
        <v>8</v>
      </c>
      <c r="G400" s="653"/>
      <c r="H400" s="650"/>
      <c r="I400" s="650"/>
      <c r="J400" s="650"/>
      <c r="K400" s="650"/>
      <c r="L400" s="650"/>
    </row>
    <row r="401" spans="1:12" x14ac:dyDescent="0.2">
      <c r="A401" s="652"/>
      <c r="B401" s="651" t="s">
        <v>1320</v>
      </c>
      <c r="C401" s="654" t="s">
        <v>1324</v>
      </c>
      <c r="D401" s="655">
        <v>43522</v>
      </c>
      <c r="E401" s="651" t="s">
        <v>389</v>
      </c>
      <c r="F401" s="651" t="s">
        <v>1325</v>
      </c>
      <c r="G401" s="651"/>
      <c r="H401" s="649" t="s">
        <v>286</v>
      </c>
      <c r="I401" s="649"/>
      <c r="J401" s="209" t="s">
        <v>287</v>
      </c>
      <c r="K401" s="209" t="s">
        <v>16</v>
      </c>
      <c r="L401" s="210">
        <v>304</v>
      </c>
    </row>
    <row r="402" spans="1:12" x14ac:dyDescent="0.2">
      <c r="A402" s="652"/>
      <c r="B402" s="651"/>
      <c r="C402" s="654"/>
      <c r="D402" s="655"/>
      <c r="E402" s="651"/>
      <c r="F402" s="651"/>
      <c r="G402" s="651"/>
      <c r="H402" s="649" t="s">
        <v>242</v>
      </c>
      <c r="I402" s="649"/>
      <c r="J402" s="651" t="s">
        <v>287</v>
      </c>
      <c r="K402" s="651" t="s">
        <v>16</v>
      </c>
      <c r="L402" s="648">
        <v>2528.23</v>
      </c>
    </row>
    <row r="403" spans="1:12" x14ac:dyDescent="0.2">
      <c r="A403" s="652"/>
      <c r="B403" s="651"/>
      <c r="C403" s="654"/>
      <c r="D403" s="655"/>
      <c r="E403" s="651"/>
      <c r="F403" s="651"/>
      <c r="G403" s="651"/>
      <c r="H403" s="649"/>
      <c r="I403" s="649"/>
      <c r="J403" s="651"/>
      <c r="K403" s="651"/>
      <c r="L403" s="648"/>
    </row>
    <row r="404" spans="1:12" x14ac:dyDescent="0.2">
      <c r="A404" s="652"/>
      <c r="B404" s="651"/>
      <c r="C404" s="654"/>
      <c r="D404" s="655"/>
      <c r="E404" s="651"/>
      <c r="F404" s="651"/>
      <c r="G404" s="651"/>
      <c r="H404" s="649"/>
      <c r="I404" s="649"/>
      <c r="J404" s="651"/>
      <c r="K404" s="651"/>
      <c r="L404" s="648"/>
    </row>
    <row r="405" spans="1:12" ht="24" x14ac:dyDescent="0.2">
      <c r="A405" s="652"/>
      <c r="B405" s="203" t="s">
        <v>6</v>
      </c>
      <c r="C405" s="207" t="s">
        <v>5</v>
      </c>
      <c r="D405" s="207" t="s">
        <v>288</v>
      </c>
      <c r="E405" s="207" t="s">
        <v>289</v>
      </c>
      <c r="F405" s="650"/>
      <c r="G405" s="650"/>
      <c r="H405" s="649" t="s">
        <v>290</v>
      </c>
      <c r="I405" s="649"/>
      <c r="J405" s="651" t="s">
        <v>287</v>
      </c>
      <c r="K405" s="651" t="s">
        <v>16</v>
      </c>
      <c r="L405" s="648">
        <v>95.82</v>
      </c>
    </row>
    <row r="406" spans="1:12" ht="24" x14ac:dyDescent="0.2">
      <c r="A406" s="652"/>
      <c r="B406" s="209" t="s">
        <v>333</v>
      </c>
      <c r="C406" s="209" t="s">
        <v>1325</v>
      </c>
      <c r="D406" s="211">
        <v>43526</v>
      </c>
      <c r="E406" s="209" t="s">
        <v>1083</v>
      </c>
      <c r="F406" s="650"/>
      <c r="G406" s="650"/>
      <c r="H406" s="649"/>
      <c r="I406" s="649"/>
      <c r="J406" s="651"/>
      <c r="K406" s="651"/>
      <c r="L406" s="648"/>
    </row>
    <row r="407" spans="1:12" ht="24" x14ac:dyDescent="0.2">
      <c r="A407" s="652">
        <v>277</v>
      </c>
      <c r="B407" s="203" t="s">
        <v>12</v>
      </c>
      <c r="C407" s="207" t="s">
        <v>11</v>
      </c>
      <c r="D407" s="207" t="s">
        <v>280</v>
      </c>
      <c r="E407" s="207" t="s">
        <v>281</v>
      </c>
      <c r="F407" s="653" t="s">
        <v>8</v>
      </c>
      <c r="G407" s="653"/>
      <c r="H407" s="650"/>
      <c r="I407" s="650"/>
      <c r="J407" s="650"/>
      <c r="K407" s="650"/>
      <c r="L407" s="650"/>
    </row>
    <row r="408" spans="1:12" x14ac:dyDescent="0.2">
      <c r="A408" s="652"/>
      <c r="B408" s="651" t="s">
        <v>1326</v>
      </c>
      <c r="C408" s="654" t="s">
        <v>1327</v>
      </c>
      <c r="D408" s="655">
        <v>43481</v>
      </c>
      <c r="E408" s="651" t="s">
        <v>921</v>
      </c>
      <c r="F408" s="651" t="s">
        <v>1328</v>
      </c>
      <c r="G408" s="651"/>
      <c r="H408" s="649" t="s">
        <v>286</v>
      </c>
      <c r="I408" s="649"/>
      <c r="J408" s="209" t="s">
        <v>287</v>
      </c>
      <c r="K408" s="209" t="s">
        <v>16</v>
      </c>
      <c r="L408" s="210">
        <v>669.68</v>
      </c>
    </row>
    <row r="409" spans="1:12" x14ac:dyDescent="0.2">
      <c r="A409" s="652"/>
      <c r="B409" s="651"/>
      <c r="C409" s="654"/>
      <c r="D409" s="655"/>
      <c r="E409" s="651"/>
      <c r="F409" s="651"/>
      <c r="G409" s="651"/>
      <c r="H409" s="649" t="s">
        <v>242</v>
      </c>
      <c r="I409" s="649"/>
      <c r="J409" s="651" t="s">
        <v>287</v>
      </c>
      <c r="K409" s="651" t="s">
        <v>16</v>
      </c>
      <c r="L409" s="648">
        <v>1400</v>
      </c>
    </row>
    <row r="410" spans="1:12" x14ac:dyDescent="0.2">
      <c r="A410" s="652"/>
      <c r="B410" s="651"/>
      <c r="C410" s="654"/>
      <c r="D410" s="655"/>
      <c r="E410" s="651"/>
      <c r="F410" s="651"/>
      <c r="G410" s="651"/>
      <c r="H410" s="649"/>
      <c r="I410" s="649"/>
      <c r="J410" s="651"/>
      <c r="K410" s="651"/>
      <c r="L410" s="648"/>
    </row>
    <row r="411" spans="1:12" ht="24" x14ac:dyDescent="0.2">
      <c r="A411" s="652"/>
      <c r="B411" s="203" t="s">
        <v>6</v>
      </c>
      <c r="C411" s="207" t="s">
        <v>5</v>
      </c>
      <c r="D411" s="207" t="s">
        <v>288</v>
      </c>
      <c r="E411" s="207" t="s">
        <v>289</v>
      </c>
      <c r="F411" s="650"/>
      <c r="G411" s="650"/>
      <c r="H411" s="649" t="s">
        <v>290</v>
      </c>
      <c r="I411" s="649"/>
      <c r="J411" s="651" t="s">
        <v>287</v>
      </c>
      <c r="K411" s="651" t="s">
        <v>16</v>
      </c>
      <c r="L411" s="648">
        <v>200</v>
      </c>
    </row>
    <row r="412" spans="1:12" ht="24" x14ac:dyDescent="0.2">
      <c r="A412" s="652"/>
      <c r="B412" s="209" t="s">
        <v>317</v>
      </c>
      <c r="C412" s="209" t="s">
        <v>1328</v>
      </c>
      <c r="D412" s="211">
        <v>43486</v>
      </c>
      <c r="E412" s="209" t="s">
        <v>1329</v>
      </c>
      <c r="F412" s="650"/>
      <c r="G412" s="650"/>
      <c r="H412" s="649"/>
      <c r="I412" s="649"/>
      <c r="J412" s="651"/>
      <c r="K412" s="651"/>
      <c r="L412" s="648"/>
    </row>
    <row r="413" spans="1:12" ht="24" x14ac:dyDescent="0.2">
      <c r="A413" s="652">
        <v>278</v>
      </c>
      <c r="B413" s="203" t="s">
        <v>12</v>
      </c>
      <c r="C413" s="207" t="s">
        <v>11</v>
      </c>
      <c r="D413" s="207" t="s">
        <v>280</v>
      </c>
      <c r="E413" s="207" t="s">
        <v>281</v>
      </c>
      <c r="F413" s="653" t="s">
        <v>8</v>
      </c>
      <c r="G413" s="653"/>
      <c r="H413" s="650"/>
      <c r="I413" s="650"/>
      <c r="J413" s="650"/>
      <c r="K413" s="650"/>
      <c r="L413" s="650"/>
    </row>
    <row r="414" spans="1:12" x14ac:dyDescent="0.2">
      <c r="A414" s="652"/>
      <c r="B414" s="651" t="s">
        <v>1330</v>
      </c>
      <c r="C414" s="654" t="s">
        <v>1331</v>
      </c>
      <c r="D414" s="655">
        <v>43382</v>
      </c>
      <c r="E414" s="651" t="s">
        <v>354</v>
      </c>
      <c r="F414" s="651" t="s">
        <v>1332</v>
      </c>
      <c r="G414" s="651"/>
      <c r="H414" s="649" t="s">
        <v>286</v>
      </c>
      <c r="I414" s="649"/>
      <c r="J414" s="209" t="s">
        <v>287</v>
      </c>
      <c r="K414" s="209" t="s">
        <v>16</v>
      </c>
      <c r="L414" s="210">
        <v>135</v>
      </c>
    </row>
    <row r="415" spans="1:12" x14ac:dyDescent="0.2">
      <c r="A415" s="652"/>
      <c r="B415" s="651"/>
      <c r="C415" s="654"/>
      <c r="D415" s="655"/>
      <c r="E415" s="651"/>
      <c r="F415" s="651"/>
      <c r="G415" s="651"/>
      <c r="H415" s="649" t="s">
        <v>242</v>
      </c>
      <c r="I415" s="649"/>
      <c r="J415" s="651" t="s">
        <v>287</v>
      </c>
      <c r="K415" s="651" t="s">
        <v>16</v>
      </c>
      <c r="L415" s="648">
        <v>4399.9799999999996</v>
      </c>
    </row>
    <row r="416" spans="1:12" x14ac:dyDescent="0.2">
      <c r="A416" s="652"/>
      <c r="B416" s="651"/>
      <c r="C416" s="654"/>
      <c r="D416" s="655"/>
      <c r="E416" s="651"/>
      <c r="F416" s="651"/>
      <c r="G416" s="651"/>
      <c r="H416" s="649"/>
      <c r="I416" s="649"/>
      <c r="J416" s="651"/>
      <c r="K416" s="651"/>
      <c r="L416" s="648"/>
    </row>
    <row r="417" spans="1:12" x14ac:dyDescent="0.2">
      <c r="A417" s="652"/>
      <c r="B417" s="651"/>
      <c r="C417" s="654"/>
      <c r="D417" s="655"/>
      <c r="E417" s="651"/>
      <c r="F417" s="651"/>
      <c r="G417" s="651"/>
      <c r="H417" s="649"/>
      <c r="I417" s="649"/>
      <c r="J417" s="651"/>
      <c r="K417" s="651"/>
      <c r="L417" s="648"/>
    </row>
    <row r="418" spans="1:12" ht="24" x14ac:dyDescent="0.2">
      <c r="A418" s="652"/>
      <c r="B418" s="203" t="s">
        <v>6</v>
      </c>
      <c r="C418" s="207" t="s">
        <v>5</v>
      </c>
      <c r="D418" s="207" t="s">
        <v>288</v>
      </c>
      <c r="E418" s="207" t="s">
        <v>289</v>
      </c>
      <c r="F418" s="650"/>
      <c r="G418" s="650"/>
      <c r="H418" s="649" t="s">
        <v>290</v>
      </c>
      <c r="I418" s="649"/>
      <c r="J418" s="651" t="s">
        <v>287</v>
      </c>
      <c r="K418" s="651" t="s">
        <v>16</v>
      </c>
      <c r="L418" s="648">
        <v>160</v>
      </c>
    </row>
    <row r="419" spans="1:12" ht="36" x14ac:dyDescent="0.2">
      <c r="A419" s="652"/>
      <c r="B419" s="209" t="s">
        <v>1314</v>
      </c>
      <c r="C419" s="209" t="s">
        <v>1332</v>
      </c>
      <c r="D419" s="211">
        <v>43390</v>
      </c>
      <c r="E419" s="209" t="s">
        <v>1333</v>
      </c>
      <c r="F419" s="650"/>
      <c r="G419" s="650"/>
      <c r="H419" s="649"/>
      <c r="I419" s="649"/>
      <c r="J419" s="651"/>
      <c r="K419" s="651"/>
      <c r="L419" s="648"/>
    </row>
    <row r="420" spans="1:12" ht="24" x14ac:dyDescent="0.2">
      <c r="A420" s="652">
        <v>279</v>
      </c>
      <c r="B420" s="203" t="s">
        <v>12</v>
      </c>
      <c r="C420" s="207" t="s">
        <v>11</v>
      </c>
      <c r="D420" s="207" t="s">
        <v>280</v>
      </c>
      <c r="E420" s="207" t="s">
        <v>281</v>
      </c>
      <c r="F420" s="653" t="s">
        <v>8</v>
      </c>
      <c r="G420" s="653"/>
      <c r="H420" s="650"/>
      <c r="I420" s="650"/>
      <c r="J420" s="650"/>
      <c r="K420" s="650"/>
      <c r="L420" s="650"/>
    </row>
    <row r="421" spans="1:12" x14ac:dyDescent="0.2">
      <c r="A421" s="652"/>
      <c r="B421" s="651" t="s">
        <v>1334</v>
      </c>
      <c r="C421" s="651" t="s">
        <v>1335</v>
      </c>
      <c r="D421" s="655">
        <v>43479</v>
      </c>
      <c r="E421" s="651" t="s">
        <v>1336</v>
      </c>
      <c r="F421" s="651" t="s">
        <v>1337</v>
      </c>
      <c r="G421" s="651"/>
      <c r="H421" s="649" t="s">
        <v>286</v>
      </c>
      <c r="I421" s="649"/>
      <c r="J421" s="209" t="s">
        <v>287</v>
      </c>
      <c r="K421" s="209" t="s">
        <v>16</v>
      </c>
      <c r="L421" s="210">
        <v>266.8</v>
      </c>
    </row>
    <row r="422" spans="1:12" x14ac:dyDescent="0.2">
      <c r="A422" s="652"/>
      <c r="B422" s="651"/>
      <c r="C422" s="651"/>
      <c r="D422" s="655"/>
      <c r="E422" s="651"/>
      <c r="F422" s="651"/>
      <c r="G422" s="651"/>
      <c r="H422" s="649" t="s">
        <v>242</v>
      </c>
      <c r="I422" s="649"/>
      <c r="J422" s="209" t="s">
        <v>287</v>
      </c>
      <c r="K422" s="209" t="s">
        <v>16</v>
      </c>
      <c r="L422" s="210">
        <v>178.41</v>
      </c>
    </row>
    <row r="423" spans="1:12" ht="24" x14ac:dyDescent="0.2">
      <c r="A423" s="652"/>
      <c r="B423" s="203" t="s">
        <v>6</v>
      </c>
      <c r="C423" s="207" t="s">
        <v>5</v>
      </c>
      <c r="D423" s="207" t="s">
        <v>288</v>
      </c>
      <c r="E423" s="207" t="s">
        <v>289</v>
      </c>
      <c r="F423" s="650"/>
      <c r="G423" s="650"/>
      <c r="H423" s="649" t="s">
        <v>290</v>
      </c>
      <c r="I423" s="649"/>
      <c r="J423" s="651" t="s">
        <v>287</v>
      </c>
      <c r="K423" s="651" t="s">
        <v>16</v>
      </c>
      <c r="L423" s="648">
        <v>130.36000000000001</v>
      </c>
    </row>
    <row r="424" spans="1:12" ht="24" x14ac:dyDescent="0.2">
      <c r="A424" s="652"/>
      <c r="B424" s="209" t="s">
        <v>302</v>
      </c>
      <c r="C424" s="209" t="s">
        <v>1337</v>
      </c>
      <c r="D424" s="211">
        <v>43481</v>
      </c>
      <c r="E424" s="209" t="s">
        <v>447</v>
      </c>
      <c r="F424" s="650"/>
      <c r="G424" s="650"/>
      <c r="H424" s="649"/>
      <c r="I424" s="649"/>
      <c r="J424" s="651"/>
      <c r="K424" s="651"/>
      <c r="L424" s="648"/>
    </row>
    <row r="425" spans="1:12" ht="24" x14ac:dyDescent="0.2">
      <c r="A425" s="652">
        <v>280</v>
      </c>
      <c r="B425" s="203" t="s">
        <v>12</v>
      </c>
      <c r="C425" s="207" t="s">
        <v>11</v>
      </c>
      <c r="D425" s="207" t="s">
        <v>280</v>
      </c>
      <c r="E425" s="207" t="s">
        <v>281</v>
      </c>
      <c r="F425" s="653" t="s">
        <v>8</v>
      </c>
      <c r="G425" s="653"/>
      <c r="H425" s="650"/>
      <c r="I425" s="650"/>
      <c r="J425" s="650"/>
      <c r="K425" s="650"/>
      <c r="L425" s="650"/>
    </row>
    <row r="426" spans="1:12" x14ac:dyDescent="0.2">
      <c r="A426" s="652"/>
      <c r="B426" s="651" t="s">
        <v>1334</v>
      </c>
      <c r="C426" s="651" t="s">
        <v>1338</v>
      </c>
      <c r="D426" s="655">
        <v>43492</v>
      </c>
      <c r="E426" s="651" t="s">
        <v>1339</v>
      </c>
      <c r="F426" s="651" t="s">
        <v>1340</v>
      </c>
      <c r="G426" s="651"/>
      <c r="H426" s="649" t="s">
        <v>286</v>
      </c>
      <c r="I426" s="649"/>
      <c r="J426" s="209" t="s">
        <v>287</v>
      </c>
      <c r="K426" s="209" t="s">
        <v>16</v>
      </c>
      <c r="L426" s="210">
        <v>303.44</v>
      </c>
    </row>
    <row r="427" spans="1:12" x14ac:dyDescent="0.2">
      <c r="A427" s="652"/>
      <c r="B427" s="651"/>
      <c r="C427" s="651"/>
      <c r="D427" s="655"/>
      <c r="E427" s="651"/>
      <c r="F427" s="651"/>
      <c r="G427" s="651"/>
      <c r="H427" s="649" t="s">
        <v>242</v>
      </c>
      <c r="I427" s="649"/>
      <c r="J427" s="209" t="s">
        <v>287</v>
      </c>
      <c r="K427" s="209" t="s">
        <v>16</v>
      </c>
      <c r="L427" s="210">
        <v>380.9</v>
      </c>
    </row>
    <row r="428" spans="1:12" ht="24" x14ac:dyDescent="0.2">
      <c r="A428" s="652"/>
      <c r="B428" s="203" t="s">
        <v>6</v>
      </c>
      <c r="C428" s="207" t="s">
        <v>5</v>
      </c>
      <c r="D428" s="207" t="s">
        <v>288</v>
      </c>
      <c r="E428" s="207" t="s">
        <v>289</v>
      </c>
      <c r="F428" s="650"/>
      <c r="G428" s="650"/>
      <c r="H428" s="649" t="s">
        <v>290</v>
      </c>
      <c r="I428" s="649"/>
      <c r="J428" s="651" t="s">
        <v>287</v>
      </c>
      <c r="K428" s="651" t="s">
        <v>287</v>
      </c>
      <c r="L428" s="648">
        <v>0</v>
      </c>
    </row>
    <row r="429" spans="1:12" ht="24" x14ac:dyDescent="0.2">
      <c r="A429" s="652"/>
      <c r="B429" s="209" t="s">
        <v>302</v>
      </c>
      <c r="C429" s="209" t="s">
        <v>1340</v>
      </c>
      <c r="D429" s="211">
        <v>43494</v>
      </c>
      <c r="E429" s="209" t="s">
        <v>1341</v>
      </c>
      <c r="F429" s="650"/>
      <c r="G429" s="650"/>
      <c r="H429" s="649"/>
      <c r="I429" s="649"/>
      <c r="J429" s="651"/>
      <c r="K429" s="651"/>
      <c r="L429" s="648"/>
    </row>
    <row r="430" spans="1:12" ht="24" x14ac:dyDescent="0.2">
      <c r="A430" s="652">
        <v>281</v>
      </c>
      <c r="B430" s="203" t="s">
        <v>12</v>
      </c>
      <c r="C430" s="207" t="s">
        <v>11</v>
      </c>
      <c r="D430" s="207" t="s">
        <v>280</v>
      </c>
      <c r="E430" s="207" t="s">
        <v>281</v>
      </c>
      <c r="F430" s="653" t="s">
        <v>8</v>
      </c>
      <c r="G430" s="653"/>
      <c r="H430" s="650"/>
      <c r="I430" s="650"/>
      <c r="J430" s="650"/>
      <c r="K430" s="650"/>
      <c r="L430" s="650"/>
    </row>
    <row r="431" spans="1:12" x14ac:dyDescent="0.2">
      <c r="A431" s="652"/>
      <c r="B431" s="651" t="s">
        <v>1342</v>
      </c>
      <c r="C431" s="654" t="s">
        <v>1343</v>
      </c>
      <c r="D431" s="655">
        <v>43432</v>
      </c>
      <c r="E431" s="651" t="s">
        <v>354</v>
      </c>
      <c r="F431" s="651" t="s">
        <v>1021</v>
      </c>
      <c r="G431" s="651"/>
      <c r="H431" s="649" t="s">
        <v>286</v>
      </c>
      <c r="I431" s="649"/>
      <c r="J431" s="209" t="s">
        <v>287</v>
      </c>
      <c r="K431" s="209" t="s">
        <v>16</v>
      </c>
      <c r="L431" s="210">
        <v>823.16</v>
      </c>
    </row>
    <row r="432" spans="1:12" x14ac:dyDescent="0.2">
      <c r="A432" s="652"/>
      <c r="B432" s="651"/>
      <c r="C432" s="654"/>
      <c r="D432" s="655"/>
      <c r="E432" s="651"/>
      <c r="F432" s="651"/>
      <c r="G432" s="651"/>
      <c r="H432" s="649" t="s">
        <v>242</v>
      </c>
      <c r="I432" s="649"/>
      <c r="J432" s="209" t="s">
        <v>287</v>
      </c>
      <c r="K432" s="209" t="s">
        <v>16</v>
      </c>
      <c r="L432" s="210">
        <v>147.19999999999999</v>
      </c>
    </row>
    <row r="433" spans="1:12" ht="24" x14ac:dyDescent="0.2">
      <c r="A433" s="652"/>
      <c r="B433" s="203" t="s">
        <v>6</v>
      </c>
      <c r="C433" s="207" t="s">
        <v>5</v>
      </c>
      <c r="D433" s="207" t="s">
        <v>288</v>
      </c>
      <c r="E433" s="207" t="s">
        <v>289</v>
      </c>
      <c r="F433" s="650"/>
      <c r="G433" s="650"/>
      <c r="H433" s="649" t="s">
        <v>290</v>
      </c>
      <c r="I433" s="649"/>
      <c r="J433" s="651" t="s">
        <v>287</v>
      </c>
      <c r="K433" s="651" t="s">
        <v>287</v>
      </c>
      <c r="L433" s="648">
        <v>0</v>
      </c>
    </row>
    <row r="434" spans="1:12" ht="24" x14ac:dyDescent="0.2">
      <c r="A434" s="652"/>
      <c r="B434" s="209" t="s">
        <v>460</v>
      </c>
      <c r="C434" s="209" t="s">
        <v>1021</v>
      </c>
      <c r="D434" s="211">
        <v>43439</v>
      </c>
      <c r="E434" s="209" t="s">
        <v>1344</v>
      </c>
      <c r="F434" s="650"/>
      <c r="G434" s="650"/>
      <c r="H434" s="649"/>
      <c r="I434" s="649"/>
      <c r="J434" s="651"/>
      <c r="K434" s="651"/>
      <c r="L434" s="648"/>
    </row>
    <row r="435" spans="1:12" ht="24" x14ac:dyDescent="0.2">
      <c r="A435" s="652">
        <v>282</v>
      </c>
      <c r="B435" s="203" t="s">
        <v>12</v>
      </c>
      <c r="C435" s="207" t="s">
        <v>11</v>
      </c>
      <c r="D435" s="207" t="s">
        <v>280</v>
      </c>
      <c r="E435" s="207" t="s">
        <v>281</v>
      </c>
      <c r="F435" s="653" t="s">
        <v>8</v>
      </c>
      <c r="G435" s="653"/>
      <c r="H435" s="650"/>
      <c r="I435" s="650"/>
      <c r="J435" s="650"/>
      <c r="K435" s="650"/>
      <c r="L435" s="650"/>
    </row>
    <row r="436" spans="1:12" x14ac:dyDescent="0.2">
      <c r="A436" s="652"/>
      <c r="B436" s="651" t="s">
        <v>1342</v>
      </c>
      <c r="C436" s="654" t="s">
        <v>1343</v>
      </c>
      <c r="D436" s="655">
        <v>43432</v>
      </c>
      <c r="E436" s="651" t="s">
        <v>354</v>
      </c>
      <c r="F436" s="651" t="s">
        <v>1345</v>
      </c>
      <c r="G436" s="651"/>
      <c r="H436" s="649" t="s">
        <v>286</v>
      </c>
      <c r="I436" s="649"/>
      <c r="J436" s="209" t="s">
        <v>287</v>
      </c>
      <c r="K436" s="209" t="s">
        <v>16</v>
      </c>
      <c r="L436" s="210">
        <v>366</v>
      </c>
    </row>
    <row r="437" spans="1:12" x14ac:dyDescent="0.2">
      <c r="A437" s="652"/>
      <c r="B437" s="651"/>
      <c r="C437" s="654"/>
      <c r="D437" s="655"/>
      <c r="E437" s="651"/>
      <c r="F437" s="651"/>
      <c r="G437" s="651"/>
      <c r="H437" s="649" t="s">
        <v>242</v>
      </c>
      <c r="I437" s="649"/>
      <c r="J437" s="209" t="s">
        <v>287</v>
      </c>
      <c r="K437" s="209" t="s">
        <v>16</v>
      </c>
      <c r="L437" s="210">
        <v>1229.81</v>
      </c>
    </row>
    <row r="438" spans="1:12" ht="24" x14ac:dyDescent="0.2">
      <c r="A438" s="652"/>
      <c r="B438" s="203" t="s">
        <v>6</v>
      </c>
      <c r="C438" s="207" t="s">
        <v>5</v>
      </c>
      <c r="D438" s="207" t="s">
        <v>288</v>
      </c>
      <c r="E438" s="207" t="s">
        <v>289</v>
      </c>
      <c r="F438" s="650"/>
      <c r="G438" s="650"/>
      <c r="H438" s="649" t="s">
        <v>290</v>
      </c>
      <c r="I438" s="649"/>
      <c r="J438" s="651" t="s">
        <v>287</v>
      </c>
      <c r="K438" s="651" t="s">
        <v>287</v>
      </c>
      <c r="L438" s="648">
        <v>0</v>
      </c>
    </row>
    <row r="439" spans="1:12" ht="24" x14ac:dyDescent="0.2">
      <c r="A439" s="652"/>
      <c r="B439" s="209" t="s">
        <v>460</v>
      </c>
      <c r="C439" s="209" t="s">
        <v>1345</v>
      </c>
      <c r="D439" s="211">
        <v>43439</v>
      </c>
      <c r="E439" s="209" t="s">
        <v>1344</v>
      </c>
      <c r="F439" s="650"/>
      <c r="G439" s="650"/>
      <c r="H439" s="649"/>
      <c r="I439" s="649"/>
      <c r="J439" s="651"/>
      <c r="K439" s="651"/>
      <c r="L439" s="648"/>
    </row>
    <row r="440" spans="1:12" ht="24" x14ac:dyDescent="0.2">
      <c r="A440" s="652">
        <v>283</v>
      </c>
      <c r="B440" s="203" t="s">
        <v>12</v>
      </c>
      <c r="C440" s="207" t="s">
        <v>11</v>
      </c>
      <c r="D440" s="207" t="s">
        <v>280</v>
      </c>
      <c r="E440" s="207" t="s">
        <v>281</v>
      </c>
      <c r="F440" s="653" t="s">
        <v>8</v>
      </c>
      <c r="G440" s="653"/>
      <c r="H440" s="650"/>
      <c r="I440" s="650"/>
      <c r="J440" s="650"/>
      <c r="K440" s="650"/>
      <c r="L440" s="650"/>
    </row>
    <row r="441" spans="1:12" x14ac:dyDescent="0.2">
      <c r="A441" s="652"/>
      <c r="B441" s="651" t="s">
        <v>1342</v>
      </c>
      <c r="C441" s="654" t="s">
        <v>1346</v>
      </c>
      <c r="D441" s="655">
        <v>43440</v>
      </c>
      <c r="E441" s="651" t="s">
        <v>1347</v>
      </c>
      <c r="F441" s="651" t="s">
        <v>1348</v>
      </c>
      <c r="G441" s="651"/>
      <c r="H441" s="649" t="s">
        <v>286</v>
      </c>
      <c r="I441" s="649"/>
      <c r="J441" s="209" t="s">
        <v>287</v>
      </c>
      <c r="K441" s="209" t="s">
        <v>16</v>
      </c>
      <c r="L441" s="210">
        <v>230</v>
      </c>
    </row>
    <row r="442" spans="1:12" x14ac:dyDescent="0.2">
      <c r="A442" s="652"/>
      <c r="B442" s="651"/>
      <c r="C442" s="654"/>
      <c r="D442" s="655"/>
      <c r="E442" s="651"/>
      <c r="F442" s="651"/>
      <c r="G442" s="651"/>
      <c r="H442" s="649" t="s">
        <v>242</v>
      </c>
      <c r="I442" s="649"/>
      <c r="J442" s="209" t="s">
        <v>287</v>
      </c>
      <c r="K442" s="209" t="s">
        <v>16</v>
      </c>
      <c r="L442" s="210">
        <v>295.39999999999998</v>
      </c>
    </row>
    <row r="443" spans="1:12" ht="24" x14ac:dyDescent="0.2">
      <c r="A443" s="652"/>
      <c r="B443" s="203" t="s">
        <v>6</v>
      </c>
      <c r="C443" s="207" t="s">
        <v>5</v>
      </c>
      <c r="D443" s="207" t="s">
        <v>288</v>
      </c>
      <c r="E443" s="207" t="s">
        <v>289</v>
      </c>
      <c r="F443" s="650"/>
      <c r="G443" s="650"/>
      <c r="H443" s="649" t="s">
        <v>290</v>
      </c>
      <c r="I443" s="649"/>
      <c r="J443" s="651" t="s">
        <v>287</v>
      </c>
      <c r="K443" s="651" t="s">
        <v>16</v>
      </c>
      <c r="L443" s="648">
        <v>120</v>
      </c>
    </row>
    <row r="444" spans="1:12" ht="24" x14ac:dyDescent="0.2">
      <c r="A444" s="652"/>
      <c r="B444" s="209" t="s">
        <v>460</v>
      </c>
      <c r="C444" s="209" t="s">
        <v>1348</v>
      </c>
      <c r="D444" s="211">
        <v>43442</v>
      </c>
      <c r="E444" s="209" t="s">
        <v>1038</v>
      </c>
      <c r="F444" s="650"/>
      <c r="G444" s="650"/>
      <c r="H444" s="649"/>
      <c r="I444" s="649"/>
      <c r="J444" s="651"/>
      <c r="K444" s="651"/>
      <c r="L444" s="648"/>
    </row>
    <row r="445" spans="1:12" ht="24" x14ac:dyDescent="0.2">
      <c r="A445" s="652">
        <v>284</v>
      </c>
      <c r="B445" s="203" t="s">
        <v>12</v>
      </c>
      <c r="C445" s="207" t="s">
        <v>11</v>
      </c>
      <c r="D445" s="207" t="s">
        <v>280</v>
      </c>
      <c r="E445" s="207" t="s">
        <v>281</v>
      </c>
      <c r="F445" s="653" t="s">
        <v>8</v>
      </c>
      <c r="G445" s="653"/>
      <c r="H445" s="650"/>
      <c r="I445" s="650"/>
      <c r="J445" s="650"/>
      <c r="K445" s="650"/>
      <c r="L445" s="650"/>
    </row>
    <row r="446" spans="1:12" x14ac:dyDescent="0.2">
      <c r="A446" s="652"/>
      <c r="B446" s="651" t="s">
        <v>1342</v>
      </c>
      <c r="C446" s="654" t="s">
        <v>1349</v>
      </c>
      <c r="D446" s="655">
        <v>43469</v>
      </c>
      <c r="E446" s="651" t="s">
        <v>1228</v>
      </c>
      <c r="F446" s="651" t="s">
        <v>1350</v>
      </c>
      <c r="G446" s="651"/>
      <c r="H446" s="649" t="s">
        <v>286</v>
      </c>
      <c r="I446" s="649"/>
      <c r="J446" s="209" t="s">
        <v>287</v>
      </c>
      <c r="K446" s="209" t="s">
        <v>16</v>
      </c>
      <c r="L446" s="210">
        <v>2167.1999999999998</v>
      </c>
    </row>
    <row r="447" spans="1:12" x14ac:dyDescent="0.2">
      <c r="A447" s="652"/>
      <c r="B447" s="651"/>
      <c r="C447" s="654"/>
      <c r="D447" s="655"/>
      <c r="E447" s="651"/>
      <c r="F447" s="651"/>
      <c r="G447" s="651"/>
      <c r="H447" s="649" t="s">
        <v>242</v>
      </c>
      <c r="I447" s="649"/>
      <c r="J447" s="209" t="s">
        <v>287</v>
      </c>
      <c r="K447" s="209" t="s">
        <v>16</v>
      </c>
      <c r="L447" s="210">
        <v>2606.5</v>
      </c>
    </row>
    <row r="448" spans="1:12" ht="24" x14ac:dyDescent="0.2">
      <c r="A448" s="652"/>
      <c r="B448" s="203" t="s">
        <v>6</v>
      </c>
      <c r="C448" s="207" t="s">
        <v>5</v>
      </c>
      <c r="D448" s="207" t="s">
        <v>288</v>
      </c>
      <c r="E448" s="207" t="s">
        <v>289</v>
      </c>
      <c r="F448" s="650"/>
      <c r="G448" s="650"/>
      <c r="H448" s="649" t="s">
        <v>290</v>
      </c>
      <c r="I448" s="649"/>
      <c r="J448" s="651" t="s">
        <v>287</v>
      </c>
      <c r="K448" s="651" t="s">
        <v>287</v>
      </c>
      <c r="L448" s="648">
        <v>0</v>
      </c>
    </row>
    <row r="449" spans="1:12" ht="24" x14ac:dyDescent="0.2">
      <c r="A449" s="652"/>
      <c r="B449" s="209" t="s">
        <v>460</v>
      </c>
      <c r="C449" s="209" t="s">
        <v>1350</v>
      </c>
      <c r="D449" s="211">
        <v>43495</v>
      </c>
      <c r="E449" s="209" t="s">
        <v>1351</v>
      </c>
      <c r="F449" s="650"/>
      <c r="G449" s="650"/>
      <c r="H449" s="649"/>
      <c r="I449" s="649"/>
      <c r="J449" s="651"/>
      <c r="K449" s="651"/>
      <c r="L449" s="648"/>
    </row>
    <row r="450" spans="1:12" ht="24" x14ac:dyDescent="0.2">
      <c r="A450" s="652">
        <v>285</v>
      </c>
      <c r="B450" s="203" t="s">
        <v>12</v>
      </c>
      <c r="C450" s="207" t="s">
        <v>11</v>
      </c>
      <c r="D450" s="207" t="s">
        <v>280</v>
      </c>
      <c r="E450" s="207" t="s">
        <v>281</v>
      </c>
      <c r="F450" s="653" t="s">
        <v>8</v>
      </c>
      <c r="G450" s="653"/>
      <c r="H450" s="650"/>
      <c r="I450" s="650"/>
      <c r="J450" s="650"/>
      <c r="K450" s="650"/>
      <c r="L450" s="650"/>
    </row>
    <row r="451" spans="1:12" x14ac:dyDescent="0.2">
      <c r="A451" s="652"/>
      <c r="B451" s="651" t="s">
        <v>1342</v>
      </c>
      <c r="C451" s="654" t="s">
        <v>1349</v>
      </c>
      <c r="D451" s="655">
        <v>43469</v>
      </c>
      <c r="E451" s="651" t="s">
        <v>1228</v>
      </c>
      <c r="F451" s="651" t="s">
        <v>1352</v>
      </c>
      <c r="G451" s="651"/>
      <c r="H451" s="649" t="s">
        <v>286</v>
      </c>
      <c r="I451" s="649"/>
      <c r="J451" s="209" t="s">
        <v>287</v>
      </c>
      <c r="K451" s="209" t="s">
        <v>16</v>
      </c>
      <c r="L451" s="210">
        <v>672.4</v>
      </c>
    </row>
    <row r="452" spans="1:12" x14ac:dyDescent="0.2">
      <c r="A452" s="652"/>
      <c r="B452" s="651"/>
      <c r="C452" s="654"/>
      <c r="D452" s="655"/>
      <c r="E452" s="651"/>
      <c r="F452" s="651"/>
      <c r="G452" s="651"/>
      <c r="H452" s="649" t="s">
        <v>242</v>
      </c>
      <c r="I452" s="649"/>
      <c r="J452" s="209" t="s">
        <v>287</v>
      </c>
      <c r="K452" s="209" t="s">
        <v>16</v>
      </c>
      <c r="L452" s="210">
        <v>761.5</v>
      </c>
    </row>
    <row r="453" spans="1:12" ht="24" x14ac:dyDescent="0.2">
      <c r="A453" s="652"/>
      <c r="B453" s="203" t="s">
        <v>6</v>
      </c>
      <c r="C453" s="207" t="s">
        <v>5</v>
      </c>
      <c r="D453" s="207" t="s">
        <v>288</v>
      </c>
      <c r="E453" s="207" t="s">
        <v>289</v>
      </c>
      <c r="F453" s="650"/>
      <c r="G453" s="650"/>
      <c r="H453" s="649" t="s">
        <v>290</v>
      </c>
      <c r="I453" s="649"/>
      <c r="J453" s="651" t="s">
        <v>287</v>
      </c>
      <c r="K453" s="651" t="s">
        <v>287</v>
      </c>
      <c r="L453" s="648">
        <v>0</v>
      </c>
    </row>
    <row r="454" spans="1:12" ht="24" x14ac:dyDescent="0.2">
      <c r="A454" s="652"/>
      <c r="B454" s="209" t="s">
        <v>460</v>
      </c>
      <c r="C454" s="209" t="s">
        <v>1352</v>
      </c>
      <c r="D454" s="211">
        <v>43495</v>
      </c>
      <c r="E454" s="209" t="s">
        <v>1351</v>
      </c>
      <c r="F454" s="650"/>
      <c r="G454" s="650"/>
      <c r="H454" s="649"/>
      <c r="I454" s="649"/>
      <c r="J454" s="651"/>
      <c r="K454" s="651"/>
      <c r="L454" s="648"/>
    </row>
    <row r="455" spans="1:12" ht="24" x14ac:dyDescent="0.2">
      <c r="A455" s="652">
        <v>286</v>
      </c>
      <c r="B455" s="203" t="s">
        <v>12</v>
      </c>
      <c r="C455" s="207" t="s">
        <v>11</v>
      </c>
      <c r="D455" s="207" t="s">
        <v>280</v>
      </c>
      <c r="E455" s="207" t="s">
        <v>281</v>
      </c>
      <c r="F455" s="653" t="s">
        <v>8</v>
      </c>
      <c r="G455" s="653"/>
      <c r="H455" s="650"/>
      <c r="I455" s="650"/>
      <c r="J455" s="650"/>
      <c r="K455" s="650"/>
      <c r="L455" s="650"/>
    </row>
    <row r="456" spans="1:12" x14ac:dyDescent="0.2">
      <c r="A456" s="652"/>
      <c r="B456" s="651" t="s">
        <v>1342</v>
      </c>
      <c r="C456" s="654" t="s">
        <v>1353</v>
      </c>
      <c r="D456" s="655">
        <v>43514</v>
      </c>
      <c r="E456" s="651" t="s">
        <v>783</v>
      </c>
      <c r="F456" s="651" t="s">
        <v>1354</v>
      </c>
      <c r="G456" s="651"/>
      <c r="H456" s="649" t="s">
        <v>286</v>
      </c>
      <c r="I456" s="649"/>
      <c r="J456" s="209" t="s">
        <v>287</v>
      </c>
      <c r="K456" s="209" t="s">
        <v>16</v>
      </c>
      <c r="L456" s="210">
        <v>282.76</v>
      </c>
    </row>
    <row r="457" spans="1:12" x14ac:dyDescent="0.2">
      <c r="A457" s="652"/>
      <c r="B457" s="651"/>
      <c r="C457" s="654"/>
      <c r="D457" s="655"/>
      <c r="E457" s="651"/>
      <c r="F457" s="651"/>
      <c r="G457" s="651"/>
      <c r="H457" s="649" t="s">
        <v>242</v>
      </c>
      <c r="I457" s="649"/>
      <c r="J457" s="209" t="s">
        <v>287</v>
      </c>
      <c r="K457" s="209" t="s">
        <v>16</v>
      </c>
      <c r="L457" s="210">
        <v>195.6</v>
      </c>
    </row>
    <row r="458" spans="1:12" ht="24" x14ac:dyDescent="0.2">
      <c r="A458" s="652"/>
      <c r="B458" s="203" t="s">
        <v>6</v>
      </c>
      <c r="C458" s="207" t="s">
        <v>5</v>
      </c>
      <c r="D458" s="207" t="s">
        <v>288</v>
      </c>
      <c r="E458" s="207" t="s">
        <v>289</v>
      </c>
      <c r="F458" s="650"/>
      <c r="G458" s="650"/>
      <c r="H458" s="649" t="s">
        <v>290</v>
      </c>
      <c r="I458" s="649"/>
      <c r="J458" s="651" t="s">
        <v>287</v>
      </c>
      <c r="K458" s="651" t="s">
        <v>287</v>
      </c>
      <c r="L458" s="648">
        <v>0</v>
      </c>
    </row>
    <row r="459" spans="1:12" ht="24" x14ac:dyDescent="0.2">
      <c r="A459" s="652"/>
      <c r="B459" s="209" t="s">
        <v>460</v>
      </c>
      <c r="C459" s="209" t="s">
        <v>1354</v>
      </c>
      <c r="D459" s="211">
        <v>43516</v>
      </c>
      <c r="E459" s="209" t="s">
        <v>1355</v>
      </c>
      <c r="F459" s="650"/>
      <c r="G459" s="650"/>
      <c r="H459" s="649"/>
      <c r="I459" s="649"/>
      <c r="J459" s="651"/>
      <c r="K459" s="651"/>
      <c r="L459" s="648"/>
    </row>
    <row r="460" spans="1:12" ht="24" x14ac:dyDescent="0.2">
      <c r="A460" s="652">
        <v>287</v>
      </c>
      <c r="B460" s="203" t="s">
        <v>12</v>
      </c>
      <c r="C460" s="207" t="s">
        <v>11</v>
      </c>
      <c r="D460" s="207" t="s">
        <v>280</v>
      </c>
      <c r="E460" s="207" t="s">
        <v>281</v>
      </c>
      <c r="F460" s="653" t="s">
        <v>8</v>
      </c>
      <c r="G460" s="653"/>
      <c r="H460" s="650"/>
      <c r="I460" s="650"/>
      <c r="J460" s="650"/>
      <c r="K460" s="650"/>
      <c r="L460" s="650"/>
    </row>
    <row r="461" spans="1:12" x14ac:dyDescent="0.2">
      <c r="A461" s="652"/>
      <c r="B461" s="651" t="s">
        <v>1342</v>
      </c>
      <c r="C461" s="654" t="s">
        <v>1356</v>
      </c>
      <c r="D461" s="655">
        <v>43523</v>
      </c>
      <c r="E461" s="651" t="s">
        <v>1357</v>
      </c>
      <c r="F461" s="651" t="s">
        <v>1358</v>
      </c>
      <c r="G461" s="651"/>
      <c r="H461" s="649" t="s">
        <v>286</v>
      </c>
      <c r="I461" s="649"/>
      <c r="J461" s="209" t="s">
        <v>287</v>
      </c>
      <c r="K461" s="209" t="s">
        <v>16</v>
      </c>
      <c r="L461" s="210">
        <v>266.89999999999998</v>
      </c>
    </row>
    <row r="462" spans="1:12" x14ac:dyDescent="0.2">
      <c r="A462" s="652"/>
      <c r="B462" s="651"/>
      <c r="C462" s="654"/>
      <c r="D462" s="655"/>
      <c r="E462" s="651"/>
      <c r="F462" s="651"/>
      <c r="G462" s="651"/>
      <c r="H462" s="649" t="s">
        <v>242</v>
      </c>
      <c r="I462" s="649"/>
      <c r="J462" s="209" t="s">
        <v>287</v>
      </c>
      <c r="K462" s="209" t="s">
        <v>287</v>
      </c>
      <c r="L462" s="210">
        <v>0</v>
      </c>
    </row>
    <row r="463" spans="1:12" ht="24" x14ac:dyDescent="0.2">
      <c r="A463" s="652"/>
      <c r="B463" s="203" t="s">
        <v>6</v>
      </c>
      <c r="C463" s="207" t="s">
        <v>5</v>
      </c>
      <c r="D463" s="207" t="s">
        <v>288</v>
      </c>
      <c r="E463" s="207" t="s">
        <v>289</v>
      </c>
      <c r="F463" s="650"/>
      <c r="G463" s="650"/>
      <c r="H463" s="649" t="s">
        <v>290</v>
      </c>
      <c r="I463" s="649"/>
      <c r="J463" s="651" t="s">
        <v>287</v>
      </c>
      <c r="K463" s="651" t="s">
        <v>16</v>
      </c>
      <c r="L463" s="648">
        <v>150</v>
      </c>
    </row>
    <row r="464" spans="1:12" ht="24" x14ac:dyDescent="0.2">
      <c r="A464" s="652"/>
      <c r="B464" s="209" t="s">
        <v>460</v>
      </c>
      <c r="C464" s="209" t="s">
        <v>1358</v>
      </c>
      <c r="D464" s="211">
        <v>43525</v>
      </c>
      <c r="E464" s="209" t="s">
        <v>1359</v>
      </c>
      <c r="F464" s="650"/>
      <c r="G464" s="650"/>
      <c r="H464" s="649"/>
      <c r="I464" s="649"/>
      <c r="J464" s="651"/>
      <c r="K464" s="651"/>
      <c r="L464" s="648"/>
    </row>
    <row r="465" spans="1:12" ht="24" x14ac:dyDescent="0.2">
      <c r="A465" s="652">
        <v>288</v>
      </c>
      <c r="B465" s="203" t="s">
        <v>12</v>
      </c>
      <c r="C465" s="207" t="s">
        <v>11</v>
      </c>
      <c r="D465" s="207" t="s">
        <v>280</v>
      </c>
      <c r="E465" s="207" t="s">
        <v>281</v>
      </c>
      <c r="F465" s="653" t="s">
        <v>8</v>
      </c>
      <c r="G465" s="653"/>
      <c r="H465" s="650"/>
      <c r="I465" s="650"/>
      <c r="J465" s="650"/>
      <c r="K465" s="650"/>
      <c r="L465" s="650"/>
    </row>
    <row r="466" spans="1:12" x14ac:dyDescent="0.2">
      <c r="A466" s="652"/>
      <c r="B466" s="651" t="s">
        <v>1360</v>
      </c>
      <c r="C466" s="654" t="s">
        <v>1361</v>
      </c>
      <c r="D466" s="655">
        <v>43417</v>
      </c>
      <c r="E466" s="651" t="s">
        <v>469</v>
      </c>
      <c r="F466" s="651" t="s">
        <v>1362</v>
      </c>
      <c r="G466" s="651"/>
      <c r="H466" s="649" t="s">
        <v>286</v>
      </c>
      <c r="I466" s="649"/>
      <c r="J466" s="209" t="s">
        <v>287</v>
      </c>
      <c r="K466" s="209" t="s">
        <v>16</v>
      </c>
      <c r="L466" s="210">
        <v>363.94</v>
      </c>
    </row>
    <row r="467" spans="1:12" x14ac:dyDescent="0.2">
      <c r="A467" s="652"/>
      <c r="B467" s="651"/>
      <c r="C467" s="654"/>
      <c r="D467" s="655"/>
      <c r="E467" s="651"/>
      <c r="F467" s="651"/>
      <c r="G467" s="651"/>
      <c r="H467" s="649" t="s">
        <v>242</v>
      </c>
      <c r="I467" s="649"/>
      <c r="J467" s="209" t="s">
        <v>287</v>
      </c>
      <c r="K467" s="209" t="s">
        <v>16</v>
      </c>
      <c r="L467" s="210">
        <v>303.95999999999998</v>
      </c>
    </row>
    <row r="468" spans="1:12" ht="24" x14ac:dyDescent="0.2">
      <c r="A468" s="652"/>
      <c r="B468" s="203" t="s">
        <v>6</v>
      </c>
      <c r="C468" s="207" t="s">
        <v>5</v>
      </c>
      <c r="D468" s="207" t="s">
        <v>288</v>
      </c>
      <c r="E468" s="207" t="s">
        <v>289</v>
      </c>
      <c r="F468" s="650"/>
      <c r="G468" s="650"/>
      <c r="H468" s="649" t="s">
        <v>290</v>
      </c>
      <c r="I468" s="649"/>
      <c r="J468" s="651" t="s">
        <v>287</v>
      </c>
      <c r="K468" s="651" t="s">
        <v>16</v>
      </c>
      <c r="L468" s="648">
        <v>685</v>
      </c>
    </row>
    <row r="469" spans="1:12" ht="24" x14ac:dyDescent="0.2">
      <c r="A469" s="652"/>
      <c r="B469" s="209" t="s">
        <v>1363</v>
      </c>
      <c r="C469" s="209" t="s">
        <v>1362</v>
      </c>
      <c r="D469" s="211">
        <v>43419</v>
      </c>
      <c r="E469" s="209" t="s">
        <v>1364</v>
      </c>
      <c r="F469" s="650"/>
      <c r="G469" s="650"/>
      <c r="H469" s="649"/>
      <c r="I469" s="649"/>
      <c r="J469" s="651"/>
      <c r="K469" s="651"/>
      <c r="L469" s="648"/>
    </row>
    <row r="470" spans="1:12" ht="24" x14ac:dyDescent="0.2">
      <c r="A470" s="652">
        <v>289</v>
      </c>
      <c r="B470" s="203" t="s">
        <v>12</v>
      </c>
      <c r="C470" s="207" t="s">
        <v>11</v>
      </c>
      <c r="D470" s="207" t="s">
        <v>280</v>
      </c>
      <c r="E470" s="207" t="s">
        <v>281</v>
      </c>
      <c r="F470" s="653" t="s">
        <v>8</v>
      </c>
      <c r="G470" s="653"/>
      <c r="H470" s="650"/>
      <c r="I470" s="650"/>
      <c r="J470" s="650"/>
      <c r="K470" s="650"/>
      <c r="L470" s="650"/>
    </row>
    <row r="471" spans="1:12" x14ac:dyDescent="0.2">
      <c r="A471" s="652"/>
      <c r="B471" s="651" t="s">
        <v>1365</v>
      </c>
      <c r="C471" s="654" t="s">
        <v>1366</v>
      </c>
      <c r="D471" s="655">
        <v>43506</v>
      </c>
      <c r="E471" s="651" t="s">
        <v>1367</v>
      </c>
      <c r="F471" s="651" t="s">
        <v>410</v>
      </c>
      <c r="G471" s="651"/>
      <c r="H471" s="649" t="s">
        <v>286</v>
      </c>
      <c r="I471" s="649"/>
      <c r="J471" s="209" t="s">
        <v>287</v>
      </c>
      <c r="K471" s="209" t="s">
        <v>16</v>
      </c>
      <c r="L471" s="210">
        <v>368.4</v>
      </c>
    </row>
    <row r="472" spans="1:12" x14ac:dyDescent="0.2">
      <c r="A472" s="652"/>
      <c r="B472" s="651"/>
      <c r="C472" s="654"/>
      <c r="D472" s="655"/>
      <c r="E472" s="651"/>
      <c r="F472" s="651"/>
      <c r="G472" s="651"/>
      <c r="H472" s="649" t="s">
        <v>242</v>
      </c>
      <c r="I472" s="649"/>
      <c r="J472" s="209" t="s">
        <v>287</v>
      </c>
      <c r="K472" s="209" t="s">
        <v>16</v>
      </c>
      <c r="L472" s="210">
        <v>192</v>
      </c>
    </row>
    <row r="473" spans="1:12" ht="24" x14ac:dyDescent="0.2">
      <c r="A473" s="652"/>
      <c r="B473" s="203" t="s">
        <v>6</v>
      </c>
      <c r="C473" s="207" t="s">
        <v>5</v>
      </c>
      <c r="D473" s="207" t="s">
        <v>288</v>
      </c>
      <c r="E473" s="207" t="s">
        <v>289</v>
      </c>
      <c r="F473" s="650"/>
      <c r="G473" s="650"/>
      <c r="H473" s="649" t="s">
        <v>290</v>
      </c>
      <c r="I473" s="649"/>
      <c r="J473" s="651" t="s">
        <v>287</v>
      </c>
      <c r="K473" s="651" t="s">
        <v>287</v>
      </c>
      <c r="L473" s="648">
        <v>0</v>
      </c>
    </row>
    <row r="474" spans="1:12" ht="24" x14ac:dyDescent="0.2">
      <c r="A474" s="652"/>
      <c r="B474" s="209" t="s">
        <v>291</v>
      </c>
      <c r="C474" s="209" t="s">
        <v>410</v>
      </c>
      <c r="D474" s="211">
        <v>43508</v>
      </c>
      <c r="E474" s="209" t="s">
        <v>1368</v>
      </c>
      <c r="F474" s="650"/>
      <c r="G474" s="650"/>
      <c r="H474" s="649"/>
      <c r="I474" s="649"/>
      <c r="J474" s="651"/>
      <c r="K474" s="651"/>
      <c r="L474" s="648"/>
    </row>
    <row r="475" spans="1:12" ht="24" x14ac:dyDescent="0.2">
      <c r="A475" s="652">
        <v>290</v>
      </c>
      <c r="B475" s="203" t="s">
        <v>12</v>
      </c>
      <c r="C475" s="207" t="s">
        <v>11</v>
      </c>
      <c r="D475" s="207" t="s">
        <v>280</v>
      </c>
      <c r="E475" s="207" t="s">
        <v>281</v>
      </c>
      <c r="F475" s="653" t="s">
        <v>8</v>
      </c>
      <c r="G475" s="653"/>
      <c r="H475" s="650"/>
      <c r="I475" s="650"/>
      <c r="J475" s="650"/>
      <c r="K475" s="650"/>
      <c r="L475" s="650"/>
    </row>
    <row r="476" spans="1:12" x14ac:dyDescent="0.2">
      <c r="A476" s="652"/>
      <c r="B476" s="651" t="s">
        <v>1365</v>
      </c>
      <c r="C476" s="651" t="s">
        <v>1369</v>
      </c>
      <c r="D476" s="655">
        <v>43516</v>
      </c>
      <c r="E476" s="651" t="s">
        <v>1058</v>
      </c>
      <c r="F476" s="651" t="s">
        <v>1059</v>
      </c>
      <c r="G476" s="651"/>
      <c r="H476" s="649" t="s">
        <v>286</v>
      </c>
      <c r="I476" s="649"/>
      <c r="J476" s="209" t="s">
        <v>287</v>
      </c>
      <c r="K476" s="209" t="s">
        <v>16</v>
      </c>
      <c r="L476" s="210">
        <v>365.7</v>
      </c>
    </row>
    <row r="477" spans="1:12" x14ac:dyDescent="0.2">
      <c r="A477" s="652"/>
      <c r="B477" s="651"/>
      <c r="C477" s="651"/>
      <c r="D477" s="655"/>
      <c r="E477" s="651"/>
      <c r="F477" s="651"/>
      <c r="G477" s="651"/>
      <c r="H477" s="649" t="s">
        <v>242</v>
      </c>
      <c r="I477" s="649"/>
      <c r="J477" s="209" t="s">
        <v>287</v>
      </c>
      <c r="K477" s="209" t="s">
        <v>16</v>
      </c>
      <c r="L477" s="210">
        <v>317.64999999999998</v>
      </c>
    </row>
    <row r="478" spans="1:12" ht="24" x14ac:dyDescent="0.2">
      <c r="A478" s="652"/>
      <c r="B478" s="203" t="s">
        <v>6</v>
      </c>
      <c r="C478" s="207" t="s">
        <v>5</v>
      </c>
      <c r="D478" s="207" t="s">
        <v>288</v>
      </c>
      <c r="E478" s="207" t="s">
        <v>289</v>
      </c>
      <c r="F478" s="650"/>
      <c r="G478" s="650"/>
      <c r="H478" s="649" t="s">
        <v>290</v>
      </c>
      <c r="I478" s="649"/>
      <c r="J478" s="651" t="s">
        <v>287</v>
      </c>
      <c r="K478" s="651" t="s">
        <v>287</v>
      </c>
      <c r="L478" s="648">
        <v>0</v>
      </c>
    </row>
    <row r="479" spans="1:12" ht="24" x14ac:dyDescent="0.2">
      <c r="A479" s="652"/>
      <c r="B479" s="209" t="s">
        <v>291</v>
      </c>
      <c r="C479" s="209" t="s">
        <v>1059</v>
      </c>
      <c r="D479" s="211">
        <v>43518</v>
      </c>
      <c r="E479" s="209" t="s">
        <v>1009</v>
      </c>
      <c r="F479" s="650"/>
      <c r="G479" s="650"/>
      <c r="H479" s="649"/>
      <c r="I479" s="649"/>
      <c r="J479" s="651"/>
      <c r="K479" s="651"/>
      <c r="L479" s="648"/>
    </row>
    <row r="480" spans="1:12" ht="24" x14ac:dyDescent="0.2">
      <c r="A480" s="652">
        <v>291</v>
      </c>
      <c r="B480" s="203" t="s">
        <v>12</v>
      </c>
      <c r="C480" s="207" t="s">
        <v>11</v>
      </c>
      <c r="D480" s="207" t="s">
        <v>280</v>
      </c>
      <c r="E480" s="207" t="s">
        <v>281</v>
      </c>
      <c r="F480" s="653" t="s">
        <v>8</v>
      </c>
      <c r="G480" s="653"/>
      <c r="H480" s="650"/>
      <c r="I480" s="650"/>
      <c r="J480" s="650"/>
      <c r="K480" s="650"/>
      <c r="L480" s="650"/>
    </row>
    <row r="481" spans="1:12" x14ac:dyDescent="0.2">
      <c r="A481" s="652"/>
      <c r="B481" s="651" t="s">
        <v>1365</v>
      </c>
      <c r="C481" s="654" t="s">
        <v>1370</v>
      </c>
      <c r="D481" s="655">
        <v>43539</v>
      </c>
      <c r="E481" s="651" t="s">
        <v>331</v>
      </c>
      <c r="F481" s="651" t="s">
        <v>465</v>
      </c>
      <c r="G481" s="651"/>
      <c r="H481" s="649" t="s">
        <v>286</v>
      </c>
      <c r="I481" s="649"/>
      <c r="J481" s="209" t="s">
        <v>287</v>
      </c>
      <c r="K481" s="209" t="s">
        <v>287</v>
      </c>
      <c r="L481" s="210">
        <v>0</v>
      </c>
    </row>
    <row r="482" spans="1:12" x14ac:dyDescent="0.2">
      <c r="A482" s="652"/>
      <c r="B482" s="651"/>
      <c r="C482" s="654"/>
      <c r="D482" s="655"/>
      <c r="E482" s="651"/>
      <c r="F482" s="651"/>
      <c r="G482" s="651"/>
      <c r="H482" s="649" t="s">
        <v>242</v>
      </c>
      <c r="I482" s="649"/>
      <c r="J482" s="209" t="s">
        <v>287</v>
      </c>
      <c r="K482" s="209" t="s">
        <v>287</v>
      </c>
      <c r="L482" s="210">
        <v>0</v>
      </c>
    </row>
    <row r="483" spans="1:12" ht="24" x14ac:dyDescent="0.2">
      <c r="A483" s="652"/>
      <c r="B483" s="203" t="s">
        <v>6</v>
      </c>
      <c r="C483" s="207" t="s">
        <v>5</v>
      </c>
      <c r="D483" s="207" t="s">
        <v>288</v>
      </c>
      <c r="E483" s="207" t="s">
        <v>289</v>
      </c>
      <c r="F483" s="650"/>
      <c r="G483" s="650"/>
      <c r="H483" s="649" t="s">
        <v>290</v>
      </c>
      <c r="I483" s="649"/>
      <c r="J483" s="651" t="s">
        <v>287</v>
      </c>
      <c r="K483" s="651" t="s">
        <v>16</v>
      </c>
      <c r="L483" s="648">
        <v>1045</v>
      </c>
    </row>
    <row r="484" spans="1:12" ht="24" x14ac:dyDescent="0.2">
      <c r="A484" s="652"/>
      <c r="B484" s="209" t="s">
        <v>291</v>
      </c>
      <c r="C484" s="209" t="s">
        <v>465</v>
      </c>
      <c r="D484" s="211">
        <v>43544</v>
      </c>
      <c r="E484" s="209" t="s">
        <v>1371</v>
      </c>
      <c r="F484" s="650"/>
      <c r="G484" s="650"/>
      <c r="H484" s="649"/>
      <c r="I484" s="649"/>
      <c r="J484" s="651"/>
      <c r="K484" s="651"/>
      <c r="L484" s="648"/>
    </row>
    <row r="485" spans="1:12" ht="24" x14ac:dyDescent="0.2">
      <c r="A485" s="652">
        <v>292</v>
      </c>
      <c r="B485" s="203" t="s">
        <v>12</v>
      </c>
      <c r="C485" s="207" t="s">
        <v>11</v>
      </c>
      <c r="D485" s="207" t="s">
        <v>280</v>
      </c>
      <c r="E485" s="207" t="s">
        <v>281</v>
      </c>
      <c r="F485" s="653" t="s">
        <v>8</v>
      </c>
      <c r="G485" s="653"/>
      <c r="H485" s="650"/>
      <c r="I485" s="650"/>
      <c r="J485" s="650"/>
      <c r="K485" s="650"/>
      <c r="L485" s="650"/>
    </row>
    <row r="486" spans="1:12" x14ac:dyDescent="0.2">
      <c r="A486" s="652"/>
      <c r="B486" s="651" t="s">
        <v>1372</v>
      </c>
      <c r="C486" s="654" t="s">
        <v>1373</v>
      </c>
      <c r="D486" s="655">
        <v>43377</v>
      </c>
      <c r="E486" s="651" t="s">
        <v>377</v>
      </c>
      <c r="F486" s="651" t="s">
        <v>1374</v>
      </c>
      <c r="G486" s="651"/>
      <c r="H486" s="649" t="s">
        <v>286</v>
      </c>
      <c r="I486" s="649"/>
      <c r="J486" s="209" t="s">
        <v>287</v>
      </c>
      <c r="K486" s="209" t="s">
        <v>16</v>
      </c>
      <c r="L486" s="210">
        <v>987</v>
      </c>
    </row>
    <row r="487" spans="1:12" x14ac:dyDescent="0.2">
      <c r="A487" s="652"/>
      <c r="B487" s="651"/>
      <c r="C487" s="654"/>
      <c r="D487" s="655"/>
      <c r="E487" s="651"/>
      <c r="F487" s="651"/>
      <c r="G487" s="651"/>
      <c r="H487" s="649" t="s">
        <v>242</v>
      </c>
      <c r="I487" s="649"/>
      <c r="J487" s="209" t="s">
        <v>287</v>
      </c>
      <c r="K487" s="209" t="s">
        <v>287</v>
      </c>
      <c r="L487" s="210">
        <v>0</v>
      </c>
    </row>
    <row r="488" spans="1:12" ht="24" x14ac:dyDescent="0.2">
      <c r="A488" s="652"/>
      <c r="B488" s="203" t="s">
        <v>6</v>
      </c>
      <c r="C488" s="207" t="s">
        <v>5</v>
      </c>
      <c r="D488" s="207" t="s">
        <v>288</v>
      </c>
      <c r="E488" s="207" t="s">
        <v>289</v>
      </c>
      <c r="F488" s="650"/>
      <c r="G488" s="650"/>
      <c r="H488" s="649" t="s">
        <v>290</v>
      </c>
      <c r="I488" s="649"/>
      <c r="J488" s="651" t="s">
        <v>287</v>
      </c>
      <c r="K488" s="651" t="s">
        <v>287</v>
      </c>
      <c r="L488" s="648">
        <v>0</v>
      </c>
    </row>
    <row r="489" spans="1:12" ht="36" x14ac:dyDescent="0.2">
      <c r="A489" s="652"/>
      <c r="B489" s="209" t="s">
        <v>1375</v>
      </c>
      <c r="C489" s="209" t="s">
        <v>1374</v>
      </c>
      <c r="D489" s="211">
        <v>43380</v>
      </c>
      <c r="E489" s="209" t="s">
        <v>1376</v>
      </c>
      <c r="F489" s="650"/>
      <c r="G489" s="650"/>
      <c r="H489" s="649"/>
      <c r="I489" s="649"/>
      <c r="J489" s="651"/>
      <c r="K489" s="651"/>
      <c r="L489" s="648"/>
    </row>
    <row r="490" spans="1:12" ht="24" x14ac:dyDescent="0.2">
      <c r="A490" s="652">
        <v>293</v>
      </c>
      <c r="B490" s="203" t="s">
        <v>12</v>
      </c>
      <c r="C490" s="207" t="s">
        <v>11</v>
      </c>
      <c r="D490" s="207" t="s">
        <v>280</v>
      </c>
      <c r="E490" s="207" t="s">
        <v>281</v>
      </c>
      <c r="F490" s="653" t="s">
        <v>8</v>
      </c>
      <c r="G490" s="653"/>
      <c r="H490" s="650"/>
      <c r="I490" s="650"/>
      <c r="J490" s="650"/>
      <c r="K490" s="650"/>
      <c r="L490" s="650"/>
    </row>
    <row r="491" spans="1:12" x14ac:dyDescent="0.2">
      <c r="A491" s="652"/>
      <c r="B491" s="651" t="s">
        <v>1372</v>
      </c>
      <c r="C491" s="654" t="s">
        <v>1373</v>
      </c>
      <c r="D491" s="655">
        <v>43377</v>
      </c>
      <c r="E491" s="651" t="s">
        <v>377</v>
      </c>
      <c r="F491" s="651" t="s">
        <v>1377</v>
      </c>
      <c r="G491" s="651"/>
      <c r="H491" s="649" t="s">
        <v>286</v>
      </c>
      <c r="I491" s="649"/>
      <c r="J491" s="209" t="s">
        <v>287</v>
      </c>
      <c r="K491" s="209" t="s">
        <v>16</v>
      </c>
      <c r="L491" s="210">
        <v>71</v>
      </c>
    </row>
    <row r="492" spans="1:12" x14ac:dyDescent="0.2">
      <c r="A492" s="652"/>
      <c r="B492" s="651"/>
      <c r="C492" s="654"/>
      <c r="D492" s="655"/>
      <c r="E492" s="651"/>
      <c r="F492" s="651"/>
      <c r="G492" s="651"/>
      <c r="H492" s="649" t="s">
        <v>242</v>
      </c>
      <c r="I492" s="649"/>
      <c r="J492" s="209" t="s">
        <v>287</v>
      </c>
      <c r="K492" s="209" t="s">
        <v>16</v>
      </c>
      <c r="L492" s="210">
        <v>274</v>
      </c>
    </row>
    <row r="493" spans="1:12" ht="24" x14ac:dyDescent="0.2">
      <c r="A493" s="652"/>
      <c r="B493" s="203" t="s">
        <v>6</v>
      </c>
      <c r="C493" s="207" t="s">
        <v>5</v>
      </c>
      <c r="D493" s="207" t="s">
        <v>288</v>
      </c>
      <c r="E493" s="207" t="s">
        <v>289</v>
      </c>
      <c r="F493" s="650"/>
      <c r="G493" s="650"/>
      <c r="H493" s="649" t="s">
        <v>290</v>
      </c>
      <c r="I493" s="649"/>
      <c r="J493" s="651" t="s">
        <v>287</v>
      </c>
      <c r="K493" s="651" t="s">
        <v>287</v>
      </c>
      <c r="L493" s="648">
        <v>0</v>
      </c>
    </row>
    <row r="494" spans="1:12" ht="36" x14ac:dyDescent="0.2">
      <c r="A494" s="652"/>
      <c r="B494" s="209" t="s">
        <v>1375</v>
      </c>
      <c r="C494" s="209" t="s">
        <v>1377</v>
      </c>
      <c r="D494" s="211">
        <v>43380</v>
      </c>
      <c r="E494" s="209" t="s">
        <v>1376</v>
      </c>
      <c r="F494" s="650"/>
      <c r="G494" s="650"/>
      <c r="H494" s="649"/>
      <c r="I494" s="649"/>
      <c r="J494" s="651"/>
      <c r="K494" s="651"/>
      <c r="L494" s="648"/>
    </row>
    <row r="495" spans="1:12" ht="24" x14ac:dyDescent="0.2">
      <c r="A495" s="652">
        <v>294</v>
      </c>
      <c r="B495" s="203" t="s">
        <v>12</v>
      </c>
      <c r="C495" s="207" t="s">
        <v>11</v>
      </c>
      <c r="D495" s="207" t="s">
        <v>280</v>
      </c>
      <c r="E495" s="207" t="s">
        <v>281</v>
      </c>
      <c r="F495" s="653" t="s">
        <v>8</v>
      </c>
      <c r="G495" s="653"/>
      <c r="H495" s="650"/>
      <c r="I495" s="650"/>
      <c r="J495" s="650"/>
      <c r="K495" s="650"/>
      <c r="L495" s="650"/>
    </row>
    <row r="496" spans="1:12" x14ac:dyDescent="0.2">
      <c r="A496" s="652"/>
      <c r="B496" s="651" t="s">
        <v>1372</v>
      </c>
      <c r="C496" s="654" t="s">
        <v>1378</v>
      </c>
      <c r="D496" s="655">
        <v>43384</v>
      </c>
      <c r="E496" s="651" t="s">
        <v>628</v>
      </c>
      <c r="F496" s="651" t="s">
        <v>1379</v>
      </c>
      <c r="G496" s="651"/>
      <c r="H496" s="649" t="s">
        <v>286</v>
      </c>
      <c r="I496" s="649"/>
      <c r="J496" s="209" t="s">
        <v>287</v>
      </c>
      <c r="K496" s="209" t="s">
        <v>16</v>
      </c>
      <c r="L496" s="210">
        <v>963.46</v>
      </c>
    </row>
    <row r="497" spans="1:12" x14ac:dyDescent="0.2">
      <c r="A497" s="652"/>
      <c r="B497" s="651"/>
      <c r="C497" s="654"/>
      <c r="D497" s="655"/>
      <c r="E497" s="651"/>
      <c r="F497" s="651"/>
      <c r="G497" s="651"/>
      <c r="H497" s="649" t="s">
        <v>242</v>
      </c>
      <c r="I497" s="649"/>
      <c r="J497" s="209" t="s">
        <v>287</v>
      </c>
      <c r="K497" s="209" t="s">
        <v>16</v>
      </c>
      <c r="L497" s="210">
        <v>232.4</v>
      </c>
    </row>
    <row r="498" spans="1:12" ht="24" x14ac:dyDescent="0.2">
      <c r="A498" s="652"/>
      <c r="B498" s="203" t="s">
        <v>6</v>
      </c>
      <c r="C498" s="207" t="s">
        <v>5</v>
      </c>
      <c r="D498" s="207" t="s">
        <v>288</v>
      </c>
      <c r="E498" s="207" t="s">
        <v>289</v>
      </c>
      <c r="F498" s="650"/>
      <c r="G498" s="650"/>
      <c r="H498" s="649" t="s">
        <v>290</v>
      </c>
      <c r="I498" s="649"/>
      <c r="J498" s="651" t="s">
        <v>287</v>
      </c>
      <c r="K498" s="651" t="s">
        <v>16</v>
      </c>
      <c r="L498" s="648">
        <v>45.78</v>
      </c>
    </row>
    <row r="499" spans="1:12" ht="36" x14ac:dyDescent="0.2">
      <c r="A499" s="652"/>
      <c r="B499" s="209" t="s">
        <v>1375</v>
      </c>
      <c r="C499" s="209" t="s">
        <v>1379</v>
      </c>
      <c r="D499" s="211">
        <v>43386</v>
      </c>
      <c r="E499" s="209" t="s">
        <v>714</v>
      </c>
      <c r="F499" s="650"/>
      <c r="G499" s="650"/>
      <c r="H499" s="649"/>
      <c r="I499" s="649"/>
      <c r="J499" s="651"/>
      <c r="K499" s="651"/>
      <c r="L499" s="648"/>
    </row>
    <row r="500" spans="1:12" ht="24" x14ac:dyDescent="0.2">
      <c r="A500" s="652">
        <v>295</v>
      </c>
      <c r="B500" s="203" t="s">
        <v>12</v>
      </c>
      <c r="C500" s="207" t="s">
        <v>11</v>
      </c>
      <c r="D500" s="207" t="s">
        <v>280</v>
      </c>
      <c r="E500" s="207" t="s">
        <v>281</v>
      </c>
      <c r="F500" s="653" t="s">
        <v>8</v>
      </c>
      <c r="G500" s="653"/>
      <c r="H500" s="650"/>
      <c r="I500" s="650"/>
      <c r="J500" s="650"/>
      <c r="K500" s="650"/>
      <c r="L500" s="650"/>
    </row>
    <row r="501" spans="1:12" x14ac:dyDescent="0.2">
      <c r="A501" s="652"/>
      <c r="B501" s="651" t="s">
        <v>1372</v>
      </c>
      <c r="C501" s="654" t="s">
        <v>1380</v>
      </c>
      <c r="D501" s="655">
        <v>43418</v>
      </c>
      <c r="E501" s="651" t="s">
        <v>453</v>
      </c>
      <c r="F501" s="651" t="s">
        <v>454</v>
      </c>
      <c r="G501" s="651"/>
      <c r="H501" s="649" t="s">
        <v>286</v>
      </c>
      <c r="I501" s="649"/>
      <c r="J501" s="209" t="s">
        <v>287</v>
      </c>
      <c r="K501" s="209" t="s">
        <v>16</v>
      </c>
      <c r="L501" s="210">
        <v>491.68</v>
      </c>
    </row>
    <row r="502" spans="1:12" x14ac:dyDescent="0.2">
      <c r="A502" s="652"/>
      <c r="B502" s="651"/>
      <c r="C502" s="654"/>
      <c r="D502" s="655"/>
      <c r="E502" s="651"/>
      <c r="F502" s="651"/>
      <c r="G502" s="651"/>
      <c r="H502" s="649" t="s">
        <v>242</v>
      </c>
      <c r="I502" s="649"/>
      <c r="J502" s="209" t="s">
        <v>287</v>
      </c>
      <c r="K502" s="209" t="s">
        <v>16</v>
      </c>
      <c r="L502" s="210">
        <v>411.27</v>
      </c>
    </row>
    <row r="503" spans="1:12" ht="24" x14ac:dyDescent="0.2">
      <c r="A503" s="652"/>
      <c r="B503" s="203" t="s">
        <v>6</v>
      </c>
      <c r="C503" s="207" t="s">
        <v>5</v>
      </c>
      <c r="D503" s="207" t="s">
        <v>288</v>
      </c>
      <c r="E503" s="207" t="s">
        <v>289</v>
      </c>
      <c r="F503" s="650"/>
      <c r="G503" s="650"/>
      <c r="H503" s="649" t="s">
        <v>290</v>
      </c>
      <c r="I503" s="649"/>
      <c r="J503" s="651" t="s">
        <v>287</v>
      </c>
      <c r="K503" s="651" t="s">
        <v>16</v>
      </c>
      <c r="L503" s="648">
        <v>22</v>
      </c>
    </row>
    <row r="504" spans="1:12" ht="36" x14ac:dyDescent="0.2">
      <c r="A504" s="652"/>
      <c r="B504" s="209" t="s">
        <v>1375</v>
      </c>
      <c r="C504" s="209" t="s">
        <v>454</v>
      </c>
      <c r="D504" s="211">
        <v>43420</v>
      </c>
      <c r="E504" s="209" t="s">
        <v>1177</v>
      </c>
      <c r="F504" s="650"/>
      <c r="G504" s="650"/>
      <c r="H504" s="649"/>
      <c r="I504" s="649"/>
      <c r="J504" s="651"/>
      <c r="K504" s="651"/>
      <c r="L504" s="648"/>
    </row>
    <row r="505" spans="1:12" ht="24" x14ac:dyDescent="0.2">
      <c r="A505" s="652">
        <v>296</v>
      </c>
      <c r="B505" s="203" t="s">
        <v>12</v>
      </c>
      <c r="C505" s="207" t="s">
        <v>11</v>
      </c>
      <c r="D505" s="207" t="s">
        <v>280</v>
      </c>
      <c r="E505" s="207" t="s">
        <v>281</v>
      </c>
      <c r="F505" s="653" t="s">
        <v>8</v>
      </c>
      <c r="G505" s="653"/>
      <c r="H505" s="650"/>
      <c r="I505" s="650"/>
      <c r="J505" s="650"/>
      <c r="K505" s="650"/>
      <c r="L505" s="650"/>
    </row>
    <row r="506" spans="1:12" x14ac:dyDescent="0.2">
      <c r="A506" s="652"/>
      <c r="B506" s="651" t="s">
        <v>1372</v>
      </c>
      <c r="C506" s="654" t="s">
        <v>1381</v>
      </c>
      <c r="D506" s="655">
        <v>43481</v>
      </c>
      <c r="E506" s="651" t="s">
        <v>321</v>
      </c>
      <c r="F506" s="651" t="s">
        <v>1382</v>
      </c>
      <c r="G506" s="651"/>
      <c r="H506" s="649" t="s">
        <v>286</v>
      </c>
      <c r="I506" s="649"/>
      <c r="J506" s="209" t="s">
        <v>287</v>
      </c>
      <c r="K506" s="209" t="s">
        <v>16</v>
      </c>
      <c r="L506" s="210">
        <v>1195.4000000000001</v>
      </c>
    </row>
    <row r="507" spans="1:12" x14ac:dyDescent="0.2">
      <c r="A507" s="652"/>
      <c r="B507" s="651"/>
      <c r="C507" s="654"/>
      <c r="D507" s="655"/>
      <c r="E507" s="651"/>
      <c r="F507" s="651"/>
      <c r="G507" s="651"/>
      <c r="H507" s="649" t="s">
        <v>242</v>
      </c>
      <c r="I507" s="649"/>
      <c r="J507" s="209" t="s">
        <v>287</v>
      </c>
      <c r="K507" s="209" t="s">
        <v>16</v>
      </c>
      <c r="L507" s="210">
        <v>430.4</v>
      </c>
    </row>
    <row r="508" spans="1:12" ht="24" x14ac:dyDescent="0.2">
      <c r="A508" s="652"/>
      <c r="B508" s="203" t="s">
        <v>6</v>
      </c>
      <c r="C508" s="207" t="s">
        <v>5</v>
      </c>
      <c r="D508" s="207" t="s">
        <v>288</v>
      </c>
      <c r="E508" s="207" t="s">
        <v>289</v>
      </c>
      <c r="F508" s="650"/>
      <c r="G508" s="650"/>
      <c r="H508" s="649" t="s">
        <v>290</v>
      </c>
      <c r="I508" s="649"/>
      <c r="J508" s="651" t="s">
        <v>287</v>
      </c>
      <c r="K508" s="651" t="s">
        <v>287</v>
      </c>
      <c r="L508" s="648">
        <v>0</v>
      </c>
    </row>
    <row r="509" spans="1:12" ht="36" x14ac:dyDescent="0.2">
      <c r="A509" s="652"/>
      <c r="B509" s="209" t="s">
        <v>1375</v>
      </c>
      <c r="C509" s="209" t="s">
        <v>1382</v>
      </c>
      <c r="D509" s="211">
        <v>43485</v>
      </c>
      <c r="E509" s="209" t="s">
        <v>1383</v>
      </c>
      <c r="F509" s="650"/>
      <c r="G509" s="650"/>
      <c r="H509" s="649"/>
      <c r="I509" s="649"/>
      <c r="J509" s="651"/>
      <c r="K509" s="651"/>
      <c r="L509" s="648"/>
    </row>
    <row r="510" spans="1:12" ht="24" x14ac:dyDescent="0.2">
      <c r="A510" s="652">
        <v>297</v>
      </c>
      <c r="B510" s="203" t="s">
        <v>12</v>
      </c>
      <c r="C510" s="207" t="s">
        <v>11</v>
      </c>
      <c r="D510" s="207" t="s">
        <v>280</v>
      </c>
      <c r="E510" s="207" t="s">
        <v>281</v>
      </c>
      <c r="F510" s="653" t="s">
        <v>8</v>
      </c>
      <c r="G510" s="653"/>
      <c r="H510" s="650"/>
      <c r="I510" s="650"/>
      <c r="J510" s="650"/>
      <c r="K510" s="650"/>
      <c r="L510" s="650"/>
    </row>
    <row r="511" spans="1:12" x14ac:dyDescent="0.2">
      <c r="A511" s="652"/>
      <c r="B511" s="651" t="s">
        <v>1372</v>
      </c>
      <c r="C511" s="654" t="s">
        <v>1384</v>
      </c>
      <c r="D511" s="655">
        <v>43504</v>
      </c>
      <c r="E511" s="651" t="s">
        <v>1385</v>
      </c>
      <c r="F511" s="651" t="s">
        <v>1386</v>
      </c>
      <c r="G511" s="651"/>
      <c r="H511" s="649" t="s">
        <v>286</v>
      </c>
      <c r="I511" s="649"/>
      <c r="J511" s="209" t="s">
        <v>287</v>
      </c>
      <c r="K511" s="209" t="s">
        <v>16</v>
      </c>
      <c r="L511" s="210">
        <v>819.5</v>
      </c>
    </row>
    <row r="512" spans="1:12" x14ac:dyDescent="0.2">
      <c r="A512" s="652"/>
      <c r="B512" s="651"/>
      <c r="C512" s="654"/>
      <c r="D512" s="655"/>
      <c r="E512" s="651"/>
      <c r="F512" s="651"/>
      <c r="G512" s="651"/>
      <c r="H512" s="649" t="s">
        <v>242</v>
      </c>
      <c r="I512" s="649"/>
      <c r="J512" s="651" t="s">
        <v>287</v>
      </c>
      <c r="K512" s="651" t="s">
        <v>16</v>
      </c>
      <c r="L512" s="648">
        <v>496.61</v>
      </c>
    </row>
    <row r="513" spans="1:12" x14ac:dyDescent="0.2">
      <c r="A513" s="652"/>
      <c r="B513" s="651"/>
      <c r="C513" s="654"/>
      <c r="D513" s="655"/>
      <c r="E513" s="651"/>
      <c r="F513" s="651"/>
      <c r="G513" s="651"/>
      <c r="H513" s="649"/>
      <c r="I513" s="649"/>
      <c r="J513" s="651"/>
      <c r="K513" s="651"/>
      <c r="L513" s="648"/>
    </row>
    <row r="514" spans="1:12" ht="24" x14ac:dyDescent="0.2">
      <c r="A514" s="652"/>
      <c r="B514" s="203" t="s">
        <v>6</v>
      </c>
      <c r="C514" s="207" t="s">
        <v>5</v>
      </c>
      <c r="D514" s="207" t="s">
        <v>288</v>
      </c>
      <c r="E514" s="207" t="s">
        <v>289</v>
      </c>
      <c r="F514" s="650"/>
      <c r="G514" s="650"/>
      <c r="H514" s="649" t="s">
        <v>290</v>
      </c>
      <c r="I514" s="649"/>
      <c r="J514" s="651" t="s">
        <v>287</v>
      </c>
      <c r="K514" s="651" t="s">
        <v>16</v>
      </c>
      <c r="L514" s="648">
        <v>575</v>
      </c>
    </row>
    <row r="515" spans="1:12" ht="36" x14ac:dyDescent="0.2">
      <c r="A515" s="652"/>
      <c r="B515" s="209" t="s">
        <v>1375</v>
      </c>
      <c r="C515" s="209" t="s">
        <v>1386</v>
      </c>
      <c r="D515" s="211">
        <v>43506</v>
      </c>
      <c r="E515" s="209" t="s">
        <v>1387</v>
      </c>
      <c r="F515" s="650"/>
      <c r="G515" s="650"/>
      <c r="H515" s="649"/>
      <c r="I515" s="649"/>
      <c r="J515" s="651"/>
      <c r="K515" s="651"/>
      <c r="L515" s="648"/>
    </row>
    <row r="516" spans="1:12" ht="24" x14ac:dyDescent="0.2">
      <c r="A516" s="652">
        <v>298</v>
      </c>
      <c r="B516" s="203" t="s">
        <v>12</v>
      </c>
      <c r="C516" s="207" t="s">
        <v>11</v>
      </c>
      <c r="D516" s="207" t="s">
        <v>280</v>
      </c>
      <c r="E516" s="207" t="s">
        <v>281</v>
      </c>
      <c r="F516" s="653" t="s">
        <v>8</v>
      </c>
      <c r="G516" s="653"/>
      <c r="H516" s="650"/>
      <c r="I516" s="650"/>
      <c r="J516" s="650"/>
      <c r="K516" s="650"/>
      <c r="L516" s="650"/>
    </row>
    <row r="517" spans="1:12" x14ac:dyDescent="0.2">
      <c r="A517" s="652"/>
      <c r="B517" s="651" t="s">
        <v>1372</v>
      </c>
      <c r="C517" s="654" t="s">
        <v>1388</v>
      </c>
      <c r="D517" s="655">
        <v>43518</v>
      </c>
      <c r="E517" s="651" t="s">
        <v>487</v>
      </c>
      <c r="F517" s="651" t="s">
        <v>1377</v>
      </c>
      <c r="G517" s="651"/>
      <c r="H517" s="649" t="s">
        <v>286</v>
      </c>
      <c r="I517" s="649"/>
      <c r="J517" s="209" t="s">
        <v>287</v>
      </c>
      <c r="K517" s="209" t="s">
        <v>16</v>
      </c>
      <c r="L517" s="210">
        <v>271</v>
      </c>
    </row>
    <row r="518" spans="1:12" x14ac:dyDescent="0.2">
      <c r="A518" s="652"/>
      <c r="B518" s="651"/>
      <c r="C518" s="654"/>
      <c r="D518" s="655"/>
      <c r="E518" s="651"/>
      <c r="F518" s="651"/>
      <c r="G518" s="651"/>
      <c r="H518" s="649" t="s">
        <v>242</v>
      </c>
      <c r="I518" s="649"/>
      <c r="J518" s="209" t="s">
        <v>287</v>
      </c>
      <c r="K518" s="209" t="s">
        <v>16</v>
      </c>
      <c r="L518" s="210">
        <v>330</v>
      </c>
    </row>
    <row r="519" spans="1:12" ht="24" x14ac:dyDescent="0.2">
      <c r="A519" s="652"/>
      <c r="B519" s="203" t="s">
        <v>6</v>
      </c>
      <c r="C519" s="207" t="s">
        <v>5</v>
      </c>
      <c r="D519" s="207" t="s">
        <v>288</v>
      </c>
      <c r="E519" s="207" t="s">
        <v>289</v>
      </c>
      <c r="F519" s="650"/>
      <c r="G519" s="650"/>
      <c r="H519" s="649" t="s">
        <v>290</v>
      </c>
      <c r="I519" s="649"/>
      <c r="J519" s="651" t="s">
        <v>287</v>
      </c>
      <c r="K519" s="651" t="s">
        <v>287</v>
      </c>
      <c r="L519" s="648">
        <v>0</v>
      </c>
    </row>
    <row r="520" spans="1:12" ht="36" x14ac:dyDescent="0.2">
      <c r="A520" s="652"/>
      <c r="B520" s="209" t="s">
        <v>1375</v>
      </c>
      <c r="C520" s="209" t="s">
        <v>1377</v>
      </c>
      <c r="D520" s="211">
        <v>43519</v>
      </c>
      <c r="E520" s="209" t="s">
        <v>1389</v>
      </c>
      <c r="F520" s="650"/>
      <c r="G520" s="650"/>
      <c r="H520" s="649"/>
      <c r="I520" s="649"/>
      <c r="J520" s="651"/>
      <c r="K520" s="651"/>
      <c r="L520" s="648"/>
    </row>
    <row r="521" spans="1:12" ht="24" x14ac:dyDescent="0.2">
      <c r="A521" s="652">
        <v>299</v>
      </c>
      <c r="B521" s="203" t="s">
        <v>12</v>
      </c>
      <c r="C521" s="207" t="s">
        <v>11</v>
      </c>
      <c r="D521" s="207" t="s">
        <v>280</v>
      </c>
      <c r="E521" s="207" t="s">
        <v>281</v>
      </c>
      <c r="F521" s="653" t="s">
        <v>8</v>
      </c>
      <c r="G521" s="653"/>
      <c r="H521" s="650"/>
      <c r="I521" s="650"/>
      <c r="J521" s="650"/>
      <c r="K521" s="650"/>
      <c r="L521" s="650"/>
    </row>
    <row r="522" spans="1:12" x14ac:dyDescent="0.2">
      <c r="A522" s="652"/>
      <c r="B522" s="651" t="s">
        <v>1372</v>
      </c>
      <c r="C522" s="654" t="s">
        <v>1390</v>
      </c>
      <c r="D522" s="655">
        <v>43536</v>
      </c>
      <c r="E522" s="651" t="s">
        <v>888</v>
      </c>
      <c r="F522" s="651" t="s">
        <v>1391</v>
      </c>
      <c r="G522" s="651"/>
      <c r="H522" s="649" t="s">
        <v>286</v>
      </c>
      <c r="I522" s="649"/>
      <c r="J522" s="209" t="s">
        <v>287</v>
      </c>
      <c r="K522" s="209" t="s">
        <v>16</v>
      </c>
      <c r="L522" s="210">
        <v>781.55</v>
      </c>
    </row>
    <row r="523" spans="1:12" x14ac:dyDescent="0.2">
      <c r="A523" s="652"/>
      <c r="B523" s="651"/>
      <c r="C523" s="654"/>
      <c r="D523" s="655"/>
      <c r="E523" s="651"/>
      <c r="F523" s="651"/>
      <c r="G523" s="651"/>
      <c r="H523" s="649" t="s">
        <v>242</v>
      </c>
      <c r="I523" s="649"/>
      <c r="J523" s="209" t="s">
        <v>287</v>
      </c>
      <c r="K523" s="209" t="s">
        <v>287</v>
      </c>
      <c r="L523" s="210">
        <v>0</v>
      </c>
    </row>
    <row r="524" spans="1:12" ht="24" x14ac:dyDescent="0.2">
      <c r="A524" s="652"/>
      <c r="B524" s="203" t="s">
        <v>6</v>
      </c>
      <c r="C524" s="207" t="s">
        <v>5</v>
      </c>
      <c r="D524" s="207" t="s">
        <v>288</v>
      </c>
      <c r="E524" s="207" t="s">
        <v>289</v>
      </c>
      <c r="F524" s="650"/>
      <c r="G524" s="650"/>
      <c r="H524" s="649" t="s">
        <v>290</v>
      </c>
      <c r="I524" s="649"/>
      <c r="J524" s="651" t="s">
        <v>287</v>
      </c>
      <c r="K524" s="651" t="s">
        <v>287</v>
      </c>
      <c r="L524" s="648">
        <v>0</v>
      </c>
    </row>
    <row r="525" spans="1:12" ht="36" x14ac:dyDescent="0.2">
      <c r="A525" s="652"/>
      <c r="B525" s="209" t="s">
        <v>1375</v>
      </c>
      <c r="C525" s="209" t="s">
        <v>1391</v>
      </c>
      <c r="D525" s="211">
        <v>43539</v>
      </c>
      <c r="E525" s="209" t="s">
        <v>1392</v>
      </c>
      <c r="F525" s="650"/>
      <c r="G525" s="650"/>
      <c r="H525" s="649"/>
      <c r="I525" s="649"/>
      <c r="J525" s="651"/>
      <c r="K525" s="651"/>
      <c r="L525" s="648"/>
    </row>
    <row r="526" spans="1:12" ht="24" x14ac:dyDescent="0.2">
      <c r="A526" s="652">
        <v>300</v>
      </c>
      <c r="B526" s="203" t="s">
        <v>12</v>
      </c>
      <c r="C526" s="207" t="s">
        <v>11</v>
      </c>
      <c r="D526" s="207" t="s">
        <v>280</v>
      </c>
      <c r="E526" s="207" t="s">
        <v>281</v>
      </c>
      <c r="F526" s="653" t="s">
        <v>8</v>
      </c>
      <c r="G526" s="653"/>
      <c r="H526" s="650"/>
      <c r="I526" s="650"/>
      <c r="J526" s="650"/>
      <c r="K526" s="650"/>
      <c r="L526" s="650"/>
    </row>
    <row r="527" spans="1:12" x14ac:dyDescent="0.2">
      <c r="A527" s="652"/>
      <c r="B527" s="651" t="s">
        <v>1372</v>
      </c>
      <c r="C527" s="654" t="s">
        <v>1393</v>
      </c>
      <c r="D527" s="655">
        <v>43541</v>
      </c>
      <c r="E527" s="651" t="s">
        <v>389</v>
      </c>
      <c r="F527" s="651" t="s">
        <v>1382</v>
      </c>
      <c r="G527" s="651"/>
      <c r="H527" s="649" t="s">
        <v>286</v>
      </c>
      <c r="I527" s="649"/>
      <c r="J527" s="209" t="s">
        <v>287</v>
      </c>
      <c r="K527" s="209" t="s">
        <v>16</v>
      </c>
      <c r="L527" s="210">
        <v>744</v>
      </c>
    </row>
    <row r="528" spans="1:12" x14ac:dyDescent="0.2">
      <c r="A528" s="652"/>
      <c r="B528" s="651"/>
      <c r="C528" s="654"/>
      <c r="D528" s="655"/>
      <c r="E528" s="651"/>
      <c r="F528" s="651"/>
      <c r="G528" s="651"/>
      <c r="H528" s="649" t="s">
        <v>242</v>
      </c>
      <c r="I528" s="649"/>
      <c r="J528" s="209" t="s">
        <v>287</v>
      </c>
      <c r="K528" s="209" t="s">
        <v>16</v>
      </c>
      <c r="L528" s="210">
        <v>2981.83</v>
      </c>
    </row>
    <row r="529" spans="1:12" ht="24" x14ac:dyDescent="0.2">
      <c r="A529" s="652"/>
      <c r="B529" s="203" t="s">
        <v>6</v>
      </c>
      <c r="C529" s="207" t="s">
        <v>5</v>
      </c>
      <c r="D529" s="207" t="s">
        <v>288</v>
      </c>
      <c r="E529" s="207" t="s">
        <v>289</v>
      </c>
      <c r="F529" s="650"/>
      <c r="G529" s="650"/>
      <c r="H529" s="649" t="s">
        <v>290</v>
      </c>
      <c r="I529" s="649"/>
      <c r="J529" s="651" t="s">
        <v>287</v>
      </c>
      <c r="K529" s="651" t="s">
        <v>287</v>
      </c>
      <c r="L529" s="648">
        <v>0</v>
      </c>
    </row>
    <row r="530" spans="1:12" ht="36" x14ac:dyDescent="0.2">
      <c r="A530" s="652"/>
      <c r="B530" s="209" t="s">
        <v>1375</v>
      </c>
      <c r="C530" s="209" t="s">
        <v>1382</v>
      </c>
      <c r="D530" s="211">
        <v>43544</v>
      </c>
      <c r="E530" s="209" t="s">
        <v>1394</v>
      </c>
      <c r="F530" s="650"/>
      <c r="G530" s="650"/>
      <c r="H530" s="649"/>
      <c r="I530" s="649"/>
      <c r="J530" s="651"/>
      <c r="K530" s="651"/>
      <c r="L530" s="648"/>
    </row>
  </sheetData>
  <mergeCells count="1568">
    <mergeCell ref="A10:A15"/>
    <mergeCell ref="F10:G10"/>
    <mergeCell ref="H10:L10"/>
    <mergeCell ref="B11:B13"/>
    <mergeCell ref="C11:C13"/>
    <mergeCell ref="B2:L2"/>
    <mergeCell ref="A3:A5"/>
    <mergeCell ref="B3:I4"/>
    <mergeCell ref="B5:L5"/>
    <mergeCell ref="A6:A8"/>
    <mergeCell ref="C6:E6"/>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K6:L8"/>
    <mergeCell ref="C7:E7"/>
    <mergeCell ref="C8:E8"/>
    <mergeCell ref="F9:G9"/>
    <mergeCell ref="H9:I9"/>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D22:D23"/>
    <mergeCell ref="E22:E23"/>
    <mergeCell ref="F22:G23"/>
    <mergeCell ref="H22:I22"/>
    <mergeCell ref="H23:I23"/>
    <mergeCell ref="F24:G25"/>
    <mergeCell ref="H24:I25"/>
    <mergeCell ref="H32:I32"/>
    <mergeCell ref="H33:I34"/>
    <mergeCell ref="J33:J34"/>
    <mergeCell ref="K33:K34"/>
    <mergeCell ref="L33:L34"/>
    <mergeCell ref="F35:G36"/>
    <mergeCell ref="H35:I36"/>
    <mergeCell ref="J35:J36"/>
    <mergeCell ref="K35:K36"/>
    <mergeCell ref="L35:L36"/>
    <mergeCell ref="K29:K30"/>
    <mergeCell ref="L29:L30"/>
    <mergeCell ref="A31:A36"/>
    <mergeCell ref="F31:G31"/>
    <mergeCell ref="H31:L31"/>
    <mergeCell ref="B32:B34"/>
    <mergeCell ref="C32:C34"/>
    <mergeCell ref="D32:D34"/>
    <mergeCell ref="E32:E34"/>
    <mergeCell ref="F32:G34"/>
    <mergeCell ref="D43:D44"/>
    <mergeCell ref="E43:E44"/>
    <mergeCell ref="F43:G44"/>
    <mergeCell ref="H43:I43"/>
    <mergeCell ref="H44:I44"/>
    <mergeCell ref="F45:G46"/>
    <mergeCell ref="H45:I46"/>
    <mergeCell ref="F40:G41"/>
    <mergeCell ref="H40:I41"/>
    <mergeCell ref="J40:J41"/>
    <mergeCell ref="K40:K41"/>
    <mergeCell ref="L40:L41"/>
    <mergeCell ref="A42:A46"/>
    <mergeCell ref="F42:G42"/>
    <mergeCell ref="H42:L42"/>
    <mergeCell ref="B43:B44"/>
    <mergeCell ref="C43:C44"/>
    <mergeCell ref="A37:A41"/>
    <mergeCell ref="F37:G37"/>
    <mergeCell ref="H37:L37"/>
    <mergeCell ref="B38:B39"/>
    <mergeCell ref="C38:C39"/>
    <mergeCell ref="D38:D39"/>
    <mergeCell ref="E38:E39"/>
    <mergeCell ref="F38:G39"/>
    <mergeCell ref="H38:I38"/>
    <mergeCell ref="H39:I39"/>
    <mergeCell ref="K50:K51"/>
    <mergeCell ref="L50:L51"/>
    <mergeCell ref="A52:A56"/>
    <mergeCell ref="F52:G52"/>
    <mergeCell ref="H52:L52"/>
    <mergeCell ref="B53:B54"/>
    <mergeCell ref="C53:C54"/>
    <mergeCell ref="D53:D54"/>
    <mergeCell ref="E53:E54"/>
    <mergeCell ref="F53:G54"/>
    <mergeCell ref="F48:G49"/>
    <mergeCell ref="H48:I48"/>
    <mergeCell ref="H49:I49"/>
    <mergeCell ref="F50:G51"/>
    <mergeCell ref="H50:I51"/>
    <mergeCell ref="J50:J51"/>
    <mergeCell ref="J45:J46"/>
    <mergeCell ref="K45:K46"/>
    <mergeCell ref="L45:L46"/>
    <mergeCell ref="A47:A51"/>
    <mergeCell ref="F47:G47"/>
    <mergeCell ref="H47:L47"/>
    <mergeCell ref="B48:B49"/>
    <mergeCell ref="C48:C49"/>
    <mergeCell ref="D48:D49"/>
    <mergeCell ref="E48:E49"/>
    <mergeCell ref="H59:I59"/>
    <mergeCell ref="F60:G61"/>
    <mergeCell ref="H60:I61"/>
    <mergeCell ref="J60:J61"/>
    <mergeCell ref="K60:K61"/>
    <mergeCell ref="L60:L61"/>
    <mergeCell ref="L55:L56"/>
    <mergeCell ref="A57:A61"/>
    <mergeCell ref="F57:G57"/>
    <mergeCell ref="H57:L57"/>
    <mergeCell ref="B58:B59"/>
    <mergeCell ref="C58:C59"/>
    <mergeCell ref="D58:D59"/>
    <mergeCell ref="E58:E59"/>
    <mergeCell ref="F58:G59"/>
    <mergeCell ref="H58:I58"/>
    <mergeCell ref="H53:I53"/>
    <mergeCell ref="H54:I54"/>
    <mergeCell ref="F55:G56"/>
    <mergeCell ref="H55:I56"/>
    <mergeCell ref="J55:J56"/>
    <mergeCell ref="K55:K56"/>
    <mergeCell ref="J64:J66"/>
    <mergeCell ref="K64:K66"/>
    <mergeCell ref="L64:L66"/>
    <mergeCell ref="F67:G68"/>
    <mergeCell ref="H67:I68"/>
    <mergeCell ref="J67:J68"/>
    <mergeCell ref="K67:K68"/>
    <mergeCell ref="L67:L68"/>
    <mergeCell ref="A62:A68"/>
    <mergeCell ref="F62:G62"/>
    <mergeCell ref="H62:L62"/>
    <mergeCell ref="B63:B66"/>
    <mergeCell ref="C63:C66"/>
    <mergeCell ref="D63:D66"/>
    <mergeCell ref="E63:E66"/>
    <mergeCell ref="F63:G66"/>
    <mergeCell ref="H63:I63"/>
    <mergeCell ref="H64:I66"/>
    <mergeCell ref="D75:D76"/>
    <mergeCell ref="E75:E76"/>
    <mergeCell ref="F75:G76"/>
    <mergeCell ref="H75:I75"/>
    <mergeCell ref="H76:I76"/>
    <mergeCell ref="F77:G78"/>
    <mergeCell ref="H77:I78"/>
    <mergeCell ref="F72:G73"/>
    <mergeCell ref="H72:I73"/>
    <mergeCell ref="J72:J73"/>
    <mergeCell ref="K72:K73"/>
    <mergeCell ref="L72:L73"/>
    <mergeCell ref="A74:A78"/>
    <mergeCell ref="F74:G74"/>
    <mergeCell ref="H74:L74"/>
    <mergeCell ref="B75:B76"/>
    <mergeCell ref="C75:C76"/>
    <mergeCell ref="A69:A73"/>
    <mergeCell ref="F69:G69"/>
    <mergeCell ref="H69:L69"/>
    <mergeCell ref="B70:B71"/>
    <mergeCell ref="C70:C71"/>
    <mergeCell ref="D70:D71"/>
    <mergeCell ref="E70:E71"/>
    <mergeCell ref="F70:G71"/>
    <mergeCell ref="H70:I70"/>
    <mergeCell ref="H71:I71"/>
    <mergeCell ref="K82:K83"/>
    <mergeCell ref="L82:L83"/>
    <mergeCell ref="A84:A88"/>
    <mergeCell ref="F84:G84"/>
    <mergeCell ref="H84:L84"/>
    <mergeCell ref="B85:B86"/>
    <mergeCell ref="C85:C86"/>
    <mergeCell ref="D85:D86"/>
    <mergeCell ref="E85:E86"/>
    <mergeCell ref="F85:G86"/>
    <mergeCell ref="F80:G81"/>
    <mergeCell ref="H80:I80"/>
    <mergeCell ref="H81:I81"/>
    <mergeCell ref="F82:G83"/>
    <mergeCell ref="H82:I83"/>
    <mergeCell ref="J82:J83"/>
    <mergeCell ref="J77:J78"/>
    <mergeCell ref="K77:K78"/>
    <mergeCell ref="L77:L78"/>
    <mergeCell ref="A79:A83"/>
    <mergeCell ref="F79:G79"/>
    <mergeCell ref="H79:L79"/>
    <mergeCell ref="B80:B81"/>
    <mergeCell ref="C80:C81"/>
    <mergeCell ref="D80:D81"/>
    <mergeCell ref="E80:E81"/>
    <mergeCell ref="H91:I91"/>
    <mergeCell ref="F92:G93"/>
    <mergeCell ref="H92:I93"/>
    <mergeCell ref="J92:J93"/>
    <mergeCell ref="K92:K93"/>
    <mergeCell ref="L92:L93"/>
    <mergeCell ref="L87:L88"/>
    <mergeCell ref="A89:A93"/>
    <mergeCell ref="F89:G89"/>
    <mergeCell ref="H89:L89"/>
    <mergeCell ref="B90:B91"/>
    <mergeCell ref="C90:C91"/>
    <mergeCell ref="D90:D91"/>
    <mergeCell ref="E90:E91"/>
    <mergeCell ref="F90:G91"/>
    <mergeCell ref="H90:I90"/>
    <mergeCell ref="H85:I85"/>
    <mergeCell ref="H86:I86"/>
    <mergeCell ref="F87:G88"/>
    <mergeCell ref="H87:I88"/>
    <mergeCell ref="J87:J88"/>
    <mergeCell ref="K87:K88"/>
    <mergeCell ref="F97:G98"/>
    <mergeCell ref="H97:I98"/>
    <mergeCell ref="J97:J98"/>
    <mergeCell ref="K97:K98"/>
    <mergeCell ref="L97:L98"/>
    <mergeCell ref="A99:A103"/>
    <mergeCell ref="F99:G99"/>
    <mergeCell ref="H99:L99"/>
    <mergeCell ref="B100:B101"/>
    <mergeCell ref="C100:C101"/>
    <mergeCell ref="A94:A98"/>
    <mergeCell ref="F94:G94"/>
    <mergeCell ref="H94:L94"/>
    <mergeCell ref="B95:B96"/>
    <mergeCell ref="C95:C96"/>
    <mergeCell ref="D95:D96"/>
    <mergeCell ref="E95:E96"/>
    <mergeCell ref="F95:G96"/>
    <mergeCell ref="H95:I95"/>
    <mergeCell ref="H96:I96"/>
    <mergeCell ref="F105:G106"/>
    <mergeCell ref="H105:I105"/>
    <mergeCell ref="H106:I106"/>
    <mergeCell ref="F107:G108"/>
    <mergeCell ref="H107:I108"/>
    <mergeCell ref="J107:J108"/>
    <mergeCell ref="J102:J103"/>
    <mergeCell ref="K102:K103"/>
    <mergeCell ref="L102:L103"/>
    <mergeCell ref="A104:A108"/>
    <mergeCell ref="F104:G104"/>
    <mergeCell ref="H104:L104"/>
    <mergeCell ref="B105:B106"/>
    <mergeCell ref="C105:C106"/>
    <mergeCell ref="D105:D106"/>
    <mergeCell ref="E105:E106"/>
    <mergeCell ref="D100:D101"/>
    <mergeCell ref="E100:E101"/>
    <mergeCell ref="F100:G101"/>
    <mergeCell ref="H100:I100"/>
    <mergeCell ref="H101:I101"/>
    <mergeCell ref="F102:G103"/>
    <mergeCell ref="H102:I103"/>
    <mergeCell ref="H110:I110"/>
    <mergeCell ref="H111:I112"/>
    <mergeCell ref="J111:J112"/>
    <mergeCell ref="K111:K112"/>
    <mergeCell ref="L111:L112"/>
    <mergeCell ref="F113:G114"/>
    <mergeCell ref="H113:I114"/>
    <mergeCell ref="J113:J114"/>
    <mergeCell ref="K113:K114"/>
    <mergeCell ref="L113:L114"/>
    <mergeCell ref="K107:K108"/>
    <mergeCell ref="L107:L108"/>
    <mergeCell ref="A109:A114"/>
    <mergeCell ref="F109:G109"/>
    <mergeCell ref="H109:L109"/>
    <mergeCell ref="B110:B112"/>
    <mergeCell ref="C110:C112"/>
    <mergeCell ref="D110:D112"/>
    <mergeCell ref="E110:E112"/>
    <mergeCell ref="F110:G112"/>
    <mergeCell ref="D121:D122"/>
    <mergeCell ref="E121:E122"/>
    <mergeCell ref="F121:G122"/>
    <mergeCell ref="H121:I121"/>
    <mergeCell ref="H122:I122"/>
    <mergeCell ref="F123:G124"/>
    <mergeCell ref="H123:I124"/>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K128:K129"/>
    <mergeCell ref="L128:L129"/>
    <mergeCell ref="A130:A134"/>
    <mergeCell ref="F130:G130"/>
    <mergeCell ref="H130:L130"/>
    <mergeCell ref="B131:B132"/>
    <mergeCell ref="C131:C132"/>
    <mergeCell ref="D131:D132"/>
    <mergeCell ref="E131:E132"/>
    <mergeCell ref="F131:G132"/>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H137:I137"/>
    <mergeCell ref="F138:G139"/>
    <mergeCell ref="H138:I139"/>
    <mergeCell ref="J138:J139"/>
    <mergeCell ref="K138:K139"/>
    <mergeCell ref="L138:L139"/>
    <mergeCell ref="L133:L134"/>
    <mergeCell ref="A135:A139"/>
    <mergeCell ref="F135:G135"/>
    <mergeCell ref="H135:L135"/>
    <mergeCell ref="B136:B137"/>
    <mergeCell ref="C136:C137"/>
    <mergeCell ref="D136:D137"/>
    <mergeCell ref="E136:E137"/>
    <mergeCell ref="F136:G137"/>
    <mergeCell ref="H136:I136"/>
    <mergeCell ref="H131:I131"/>
    <mergeCell ref="H132:I132"/>
    <mergeCell ref="F133:G134"/>
    <mergeCell ref="H133:I134"/>
    <mergeCell ref="J133:J134"/>
    <mergeCell ref="K133:K134"/>
    <mergeCell ref="J142:J143"/>
    <mergeCell ref="K142:K143"/>
    <mergeCell ref="L142:L143"/>
    <mergeCell ref="F144:G145"/>
    <mergeCell ref="H144:I145"/>
    <mergeCell ref="J144:J145"/>
    <mergeCell ref="K144:K145"/>
    <mergeCell ref="L144:L145"/>
    <mergeCell ref="A140:A145"/>
    <mergeCell ref="F140:G140"/>
    <mergeCell ref="H140:L140"/>
    <mergeCell ref="B141:B143"/>
    <mergeCell ref="C141:C143"/>
    <mergeCell ref="D141:D143"/>
    <mergeCell ref="E141:E143"/>
    <mergeCell ref="F141:G143"/>
    <mergeCell ref="H141:I141"/>
    <mergeCell ref="H142:I143"/>
    <mergeCell ref="F149:G150"/>
    <mergeCell ref="H149:I150"/>
    <mergeCell ref="J149:J150"/>
    <mergeCell ref="K149:K150"/>
    <mergeCell ref="L149:L150"/>
    <mergeCell ref="A151:A155"/>
    <mergeCell ref="F151:G151"/>
    <mergeCell ref="H151:L151"/>
    <mergeCell ref="B152:B153"/>
    <mergeCell ref="C152:C153"/>
    <mergeCell ref="A146:A150"/>
    <mergeCell ref="F146:G146"/>
    <mergeCell ref="H146:L146"/>
    <mergeCell ref="B147:B148"/>
    <mergeCell ref="C147:C148"/>
    <mergeCell ref="D147:D148"/>
    <mergeCell ref="E147:E148"/>
    <mergeCell ref="F147:G148"/>
    <mergeCell ref="H147:I147"/>
    <mergeCell ref="H148:I148"/>
    <mergeCell ref="F157:G158"/>
    <mergeCell ref="H157:I157"/>
    <mergeCell ref="H158:I158"/>
    <mergeCell ref="F159:G160"/>
    <mergeCell ref="H159:I160"/>
    <mergeCell ref="J159:J160"/>
    <mergeCell ref="J154:J155"/>
    <mergeCell ref="K154:K155"/>
    <mergeCell ref="L154:L155"/>
    <mergeCell ref="A156:A160"/>
    <mergeCell ref="F156:G156"/>
    <mergeCell ref="H156:L156"/>
    <mergeCell ref="B157:B158"/>
    <mergeCell ref="C157:C158"/>
    <mergeCell ref="D157:D158"/>
    <mergeCell ref="E157:E158"/>
    <mergeCell ref="D152:D153"/>
    <mergeCell ref="E152:E153"/>
    <mergeCell ref="F152:G153"/>
    <mergeCell ref="H152:I152"/>
    <mergeCell ref="H153:I153"/>
    <mergeCell ref="F154:G155"/>
    <mergeCell ref="H154:I155"/>
    <mergeCell ref="H162:I162"/>
    <mergeCell ref="H163:I164"/>
    <mergeCell ref="J163:J164"/>
    <mergeCell ref="K163:K164"/>
    <mergeCell ref="L163:L164"/>
    <mergeCell ref="F165:G166"/>
    <mergeCell ref="H165:I166"/>
    <mergeCell ref="J165:J166"/>
    <mergeCell ref="K165:K166"/>
    <mergeCell ref="L165:L166"/>
    <mergeCell ref="K159:K160"/>
    <mergeCell ref="L159:L160"/>
    <mergeCell ref="A161:A166"/>
    <mergeCell ref="F161:G161"/>
    <mergeCell ref="H161:L161"/>
    <mergeCell ref="B162:B164"/>
    <mergeCell ref="C162:C164"/>
    <mergeCell ref="D162:D164"/>
    <mergeCell ref="E162:E164"/>
    <mergeCell ref="F162:G164"/>
    <mergeCell ref="J169:J170"/>
    <mergeCell ref="K169:K170"/>
    <mergeCell ref="L169:L170"/>
    <mergeCell ref="F171:G172"/>
    <mergeCell ref="H171:I172"/>
    <mergeCell ref="J171:J172"/>
    <mergeCell ref="K171:K172"/>
    <mergeCell ref="L171:L172"/>
    <mergeCell ref="A167:A172"/>
    <mergeCell ref="F167:G167"/>
    <mergeCell ref="H167:L167"/>
    <mergeCell ref="B168:B170"/>
    <mergeCell ref="C168:C170"/>
    <mergeCell ref="D168:D170"/>
    <mergeCell ref="E168:E170"/>
    <mergeCell ref="F168:G170"/>
    <mergeCell ref="H168:I168"/>
    <mergeCell ref="H169:I170"/>
    <mergeCell ref="D179:D180"/>
    <mergeCell ref="E179:E180"/>
    <mergeCell ref="F179:G180"/>
    <mergeCell ref="H179:I179"/>
    <mergeCell ref="H180:I180"/>
    <mergeCell ref="F181:G182"/>
    <mergeCell ref="H181:I182"/>
    <mergeCell ref="F176:G177"/>
    <mergeCell ref="H176:I177"/>
    <mergeCell ref="J176:J177"/>
    <mergeCell ref="K176:K177"/>
    <mergeCell ref="L176:L177"/>
    <mergeCell ref="A178:A182"/>
    <mergeCell ref="F178:G178"/>
    <mergeCell ref="H178:L178"/>
    <mergeCell ref="B179:B180"/>
    <mergeCell ref="C179:C180"/>
    <mergeCell ref="A173:A177"/>
    <mergeCell ref="F173:G173"/>
    <mergeCell ref="H173:L173"/>
    <mergeCell ref="B174:B175"/>
    <mergeCell ref="C174:C175"/>
    <mergeCell ref="D174:D175"/>
    <mergeCell ref="E174:E175"/>
    <mergeCell ref="F174:G175"/>
    <mergeCell ref="H174:I174"/>
    <mergeCell ref="H175:I175"/>
    <mergeCell ref="K186:K187"/>
    <mergeCell ref="L186:L187"/>
    <mergeCell ref="A188:A192"/>
    <mergeCell ref="F188:G188"/>
    <mergeCell ref="H188:L188"/>
    <mergeCell ref="B189:B190"/>
    <mergeCell ref="C189:C190"/>
    <mergeCell ref="D189:D190"/>
    <mergeCell ref="E189:E190"/>
    <mergeCell ref="F189:G190"/>
    <mergeCell ref="F184:G185"/>
    <mergeCell ref="H184:I184"/>
    <mergeCell ref="H185:I185"/>
    <mergeCell ref="F186:G187"/>
    <mergeCell ref="H186:I187"/>
    <mergeCell ref="J186:J187"/>
    <mergeCell ref="J181:J182"/>
    <mergeCell ref="K181:K182"/>
    <mergeCell ref="L181:L182"/>
    <mergeCell ref="A183:A187"/>
    <mergeCell ref="F183:G183"/>
    <mergeCell ref="H183:L183"/>
    <mergeCell ref="B184:B185"/>
    <mergeCell ref="C184:C185"/>
    <mergeCell ref="D184:D185"/>
    <mergeCell ref="E184:E185"/>
    <mergeCell ref="H195:I195"/>
    <mergeCell ref="F196:G197"/>
    <mergeCell ref="H196:I197"/>
    <mergeCell ref="J196:J197"/>
    <mergeCell ref="K196:K197"/>
    <mergeCell ref="L196:L197"/>
    <mergeCell ref="L191:L192"/>
    <mergeCell ref="A193:A197"/>
    <mergeCell ref="F193:G193"/>
    <mergeCell ref="H193:L193"/>
    <mergeCell ref="B194:B195"/>
    <mergeCell ref="C194:C195"/>
    <mergeCell ref="D194:D195"/>
    <mergeCell ref="E194:E195"/>
    <mergeCell ref="F194:G195"/>
    <mergeCell ref="H194:I194"/>
    <mergeCell ref="H189:I189"/>
    <mergeCell ref="H190:I190"/>
    <mergeCell ref="F191:G192"/>
    <mergeCell ref="H191:I192"/>
    <mergeCell ref="J191:J192"/>
    <mergeCell ref="K191:K192"/>
    <mergeCell ref="F201:G202"/>
    <mergeCell ref="H201:I202"/>
    <mergeCell ref="J201:J202"/>
    <mergeCell ref="K201:K202"/>
    <mergeCell ref="L201:L202"/>
    <mergeCell ref="A203:A207"/>
    <mergeCell ref="F203:G203"/>
    <mergeCell ref="H203:L203"/>
    <mergeCell ref="B204:B205"/>
    <mergeCell ref="C204:C205"/>
    <mergeCell ref="A198:A202"/>
    <mergeCell ref="F198:G198"/>
    <mergeCell ref="H198:L198"/>
    <mergeCell ref="B199:B200"/>
    <mergeCell ref="C199:C200"/>
    <mergeCell ref="D199:D200"/>
    <mergeCell ref="E199:E200"/>
    <mergeCell ref="F199:G200"/>
    <mergeCell ref="H199:I199"/>
    <mergeCell ref="H200:I200"/>
    <mergeCell ref="F209:G210"/>
    <mergeCell ref="H209:I209"/>
    <mergeCell ref="H210:I210"/>
    <mergeCell ref="F211:G212"/>
    <mergeCell ref="H211:I212"/>
    <mergeCell ref="J211:J212"/>
    <mergeCell ref="J206:J207"/>
    <mergeCell ref="K206:K207"/>
    <mergeCell ref="L206:L207"/>
    <mergeCell ref="A208:A212"/>
    <mergeCell ref="F208:G208"/>
    <mergeCell ref="H208:L208"/>
    <mergeCell ref="B209:B210"/>
    <mergeCell ref="C209:C210"/>
    <mergeCell ref="D209:D210"/>
    <mergeCell ref="E209:E210"/>
    <mergeCell ref="D204:D205"/>
    <mergeCell ref="E204:E205"/>
    <mergeCell ref="F204:G205"/>
    <mergeCell ref="H204:I204"/>
    <mergeCell ref="H205:I205"/>
    <mergeCell ref="F206:G207"/>
    <mergeCell ref="H206:I207"/>
    <mergeCell ref="H214:I214"/>
    <mergeCell ref="H215:I216"/>
    <mergeCell ref="J215:J216"/>
    <mergeCell ref="K215:K216"/>
    <mergeCell ref="L215:L216"/>
    <mergeCell ref="F217:G218"/>
    <mergeCell ref="H217:I218"/>
    <mergeCell ref="J217:J218"/>
    <mergeCell ref="K217:K218"/>
    <mergeCell ref="L217:L218"/>
    <mergeCell ref="K211:K212"/>
    <mergeCell ref="L211:L212"/>
    <mergeCell ref="A213:A218"/>
    <mergeCell ref="F213:G213"/>
    <mergeCell ref="H213:L213"/>
    <mergeCell ref="B214:B216"/>
    <mergeCell ref="C214:C216"/>
    <mergeCell ref="D214:D216"/>
    <mergeCell ref="E214:E216"/>
    <mergeCell ref="F214:G216"/>
    <mergeCell ref="J221:J222"/>
    <mergeCell ref="K221:K222"/>
    <mergeCell ref="L221:L222"/>
    <mergeCell ref="F223:G224"/>
    <mergeCell ref="H223:I224"/>
    <mergeCell ref="J223:J224"/>
    <mergeCell ref="K223:K224"/>
    <mergeCell ref="L223:L224"/>
    <mergeCell ref="A219:A224"/>
    <mergeCell ref="F219:G219"/>
    <mergeCell ref="H219:L219"/>
    <mergeCell ref="B220:B222"/>
    <mergeCell ref="C220:C222"/>
    <mergeCell ref="D220:D222"/>
    <mergeCell ref="E220:E222"/>
    <mergeCell ref="F220:G222"/>
    <mergeCell ref="H220:I220"/>
    <mergeCell ref="H221:I222"/>
    <mergeCell ref="D231:D232"/>
    <mergeCell ref="E231:E232"/>
    <mergeCell ref="F231:G232"/>
    <mergeCell ref="H231:I231"/>
    <mergeCell ref="H232:I232"/>
    <mergeCell ref="F233:G234"/>
    <mergeCell ref="H233:I234"/>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K238:K239"/>
    <mergeCell ref="L238:L239"/>
    <mergeCell ref="A240:A244"/>
    <mergeCell ref="F240:G240"/>
    <mergeCell ref="H240:L240"/>
    <mergeCell ref="B241:B242"/>
    <mergeCell ref="C241:C242"/>
    <mergeCell ref="D241:D242"/>
    <mergeCell ref="E241:E242"/>
    <mergeCell ref="F241:G242"/>
    <mergeCell ref="F236:G237"/>
    <mergeCell ref="H236:I236"/>
    <mergeCell ref="H237:I237"/>
    <mergeCell ref="F238:G239"/>
    <mergeCell ref="H238:I239"/>
    <mergeCell ref="J238:J239"/>
    <mergeCell ref="J233:J234"/>
    <mergeCell ref="K233:K234"/>
    <mergeCell ref="L233:L234"/>
    <mergeCell ref="A235:A239"/>
    <mergeCell ref="F235:G235"/>
    <mergeCell ref="H235:L235"/>
    <mergeCell ref="B236:B237"/>
    <mergeCell ref="C236:C237"/>
    <mergeCell ref="D236:D237"/>
    <mergeCell ref="E236:E237"/>
    <mergeCell ref="H247:I247"/>
    <mergeCell ref="F248:G249"/>
    <mergeCell ref="H248:I249"/>
    <mergeCell ref="J248:J249"/>
    <mergeCell ref="K248:K249"/>
    <mergeCell ref="L248:L249"/>
    <mergeCell ref="L243:L244"/>
    <mergeCell ref="A245:A249"/>
    <mergeCell ref="F245:G245"/>
    <mergeCell ref="H245:L245"/>
    <mergeCell ref="B246:B247"/>
    <mergeCell ref="C246:C247"/>
    <mergeCell ref="D246:D247"/>
    <mergeCell ref="E246:E247"/>
    <mergeCell ref="F246:G247"/>
    <mergeCell ref="H246:I246"/>
    <mergeCell ref="H241:I241"/>
    <mergeCell ref="H242:I242"/>
    <mergeCell ref="F243:G244"/>
    <mergeCell ref="H243:I244"/>
    <mergeCell ref="J243:J244"/>
    <mergeCell ref="K243:K244"/>
    <mergeCell ref="D256:D257"/>
    <mergeCell ref="E256:E257"/>
    <mergeCell ref="F256:G257"/>
    <mergeCell ref="H256:I256"/>
    <mergeCell ref="H257:I257"/>
    <mergeCell ref="F258:G259"/>
    <mergeCell ref="H258:I259"/>
    <mergeCell ref="F253:G254"/>
    <mergeCell ref="H253:I254"/>
    <mergeCell ref="J253:J254"/>
    <mergeCell ref="K253:K254"/>
    <mergeCell ref="L253:L254"/>
    <mergeCell ref="A255:A259"/>
    <mergeCell ref="F255:G255"/>
    <mergeCell ref="H255:L255"/>
    <mergeCell ref="B256:B257"/>
    <mergeCell ref="C256:C257"/>
    <mergeCell ref="A250:A254"/>
    <mergeCell ref="F250:G250"/>
    <mergeCell ref="H250:L250"/>
    <mergeCell ref="B251:B252"/>
    <mergeCell ref="C251:C252"/>
    <mergeCell ref="D251:D252"/>
    <mergeCell ref="E251:E252"/>
    <mergeCell ref="F251:G252"/>
    <mergeCell ref="H251:I251"/>
    <mergeCell ref="H252:I252"/>
    <mergeCell ref="K263:K264"/>
    <mergeCell ref="L263:L264"/>
    <mergeCell ref="A265:A269"/>
    <mergeCell ref="F265:G265"/>
    <mergeCell ref="H265:L265"/>
    <mergeCell ref="B266:B267"/>
    <mergeCell ref="C266:C267"/>
    <mergeCell ref="D266:D267"/>
    <mergeCell ref="E266:E267"/>
    <mergeCell ref="F266:G267"/>
    <mergeCell ref="F261:G262"/>
    <mergeCell ref="H261:I261"/>
    <mergeCell ref="H262:I262"/>
    <mergeCell ref="F263:G264"/>
    <mergeCell ref="H263:I264"/>
    <mergeCell ref="J263:J264"/>
    <mergeCell ref="J258:J259"/>
    <mergeCell ref="K258:K259"/>
    <mergeCell ref="L258:L259"/>
    <mergeCell ref="A260:A264"/>
    <mergeCell ref="F260:G260"/>
    <mergeCell ref="H260:L260"/>
    <mergeCell ref="B261:B262"/>
    <mergeCell ref="C261:C262"/>
    <mergeCell ref="D261:D262"/>
    <mergeCell ref="E261:E262"/>
    <mergeCell ref="H272:I272"/>
    <mergeCell ref="F273:G274"/>
    <mergeCell ref="H273:I274"/>
    <mergeCell ref="J273:J274"/>
    <mergeCell ref="K273:K274"/>
    <mergeCell ref="L273:L274"/>
    <mergeCell ref="L268:L269"/>
    <mergeCell ref="A270:A274"/>
    <mergeCell ref="F270:G270"/>
    <mergeCell ref="H270:L270"/>
    <mergeCell ref="B271:B272"/>
    <mergeCell ref="C271:C272"/>
    <mergeCell ref="D271:D272"/>
    <mergeCell ref="E271:E272"/>
    <mergeCell ref="F271:G272"/>
    <mergeCell ref="H271:I271"/>
    <mergeCell ref="H266:I266"/>
    <mergeCell ref="H267:I267"/>
    <mergeCell ref="F268:G269"/>
    <mergeCell ref="H268:I269"/>
    <mergeCell ref="J268:J269"/>
    <mergeCell ref="K268:K269"/>
    <mergeCell ref="D281:D282"/>
    <mergeCell ref="E281:E282"/>
    <mergeCell ref="F281:G282"/>
    <mergeCell ref="H281:I281"/>
    <mergeCell ref="H282:I282"/>
    <mergeCell ref="F283:G284"/>
    <mergeCell ref="H283:I284"/>
    <mergeCell ref="F278:G279"/>
    <mergeCell ref="H278:I279"/>
    <mergeCell ref="J278:J279"/>
    <mergeCell ref="K278:K279"/>
    <mergeCell ref="L278:L279"/>
    <mergeCell ref="A280:A284"/>
    <mergeCell ref="F280:G280"/>
    <mergeCell ref="H280:L280"/>
    <mergeCell ref="B281:B282"/>
    <mergeCell ref="C281:C282"/>
    <mergeCell ref="A275:A279"/>
    <mergeCell ref="F275:G275"/>
    <mergeCell ref="H275:L275"/>
    <mergeCell ref="B276:B277"/>
    <mergeCell ref="C276:C277"/>
    <mergeCell ref="D276:D277"/>
    <mergeCell ref="E276:E277"/>
    <mergeCell ref="F276:G277"/>
    <mergeCell ref="H276:I276"/>
    <mergeCell ref="H277:I277"/>
    <mergeCell ref="K288:K289"/>
    <mergeCell ref="L288:L289"/>
    <mergeCell ref="A290:A294"/>
    <mergeCell ref="F290:G290"/>
    <mergeCell ref="H290:L290"/>
    <mergeCell ref="B291:B292"/>
    <mergeCell ref="C291:C292"/>
    <mergeCell ref="D291:D292"/>
    <mergeCell ref="E291:E292"/>
    <mergeCell ref="F291:G292"/>
    <mergeCell ref="F286:G287"/>
    <mergeCell ref="H286:I286"/>
    <mergeCell ref="H287:I287"/>
    <mergeCell ref="F288:G289"/>
    <mergeCell ref="H288:I289"/>
    <mergeCell ref="J288:J289"/>
    <mergeCell ref="J283:J284"/>
    <mergeCell ref="K283:K284"/>
    <mergeCell ref="L283:L284"/>
    <mergeCell ref="A285:A289"/>
    <mergeCell ref="F285:G285"/>
    <mergeCell ref="H285:L285"/>
    <mergeCell ref="B286:B287"/>
    <mergeCell ref="C286:C287"/>
    <mergeCell ref="D286:D287"/>
    <mergeCell ref="E286:E287"/>
    <mergeCell ref="H297:I297"/>
    <mergeCell ref="F298:G299"/>
    <mergeCell ref="H298:I299"/>
    <mergeCell ref="J298:J299"/>
    <mergeCell ref="K298:K299"/>
    <mergeCell ref="L298:L299"/>
    <mergeCell ref="L293:L294"/>
    <mergeCell ref="A295:A299"/>
    <mergeCell ref="F295:G295"/>
    <mergeCell ref="H295:L295"/>
    <mergeCell ref="B296:B297"/>
    <mergeCell ref="C296:C297"/>
    <mergeCell ref="D296:D297"/>
    <mergeCell ref="E296:E297"/>
    <mergeCell ref="F296:G297"/>
    <mergeCell ref="H296:I296"/>
    <mergeCell ref="H291:I291"/>
    <mergeCell ref="H292:I292"/>
    <mergeCell ref="F293:G294"/>
    <mergeCell ref="H293:I294"/>
    <mergeCell ref="J293:J294"/>
    <mergeCell ref="K293:K294"/>
    <mergeCell ref="J302:J303"/>
    <mergeCell ref="K302:K303"/>
    <mergeCell ref="L302:L303"/>
    <mergeCell ref="F304:G305"/>
    <mergeCell ref="H304:I305"/>
    <mergeCell ref="J304:J305"/>
    <mergeCell ref="K304:K305"/>
    <mergeCell ref="L304:L305"/>
    <mergeCell ref="A300:A305"/>
    <mergeCell ref="F300:G300"/>
    <mergeCell ref="H300:L300"/>
    <mergeCell ref="B301:B303"/>
    <mergeCell ref="C301:C303"/>
    <mergeCell ref="D301:D303"/>
    <mergeCell ref="E301:E303"/>
    <mergeCell ref="F301:G303"/>
    <mergeCell ref="H301:I301"/>
    <mergeCell ref="H302:I303"/>
    <mergeCell ref="F309:G310"/>
    <mergeCell ref="H309:I310"/>
    <mergeCell ref="J309:J310"/>
    <mergeCell ref="K309:K310"/>
    <mergeCell ref="L309:L310"/>
    <mergeCell ref="A311:A315"/>
    <mergeCell ref="F311:G311"/>
    <mergeCell ref="H311:L311"/>
    <mergeCell ref="B312:B313"/>
    <mergeCell ref="C312:C313"/>
    <mergeCell ref="A306:A310"/>
    <mergeCell ref="F306:G306"/>
    <mergeCell ref="H306:L306"/>
    <mergeCell ref="B307:B308"/>
    <mergeCell ref="C307:C308"/>
    <mergeCell ref="D307:D308"/>
    <mergeCell ref="E307:E308"/>
    <mergeCell ref="F307:G308"/>
    <mergeCell ref="H307:I307"/>
    <mergeCell ref="H308:I308"/>
    <mergeCell ref="J314:J315"/>
    <mergeCell ref="K314:K315"/>
    <mergeCell ref="L314:L315"/>
    <mergeCell ref="D312:D313"/>
    <mergeCell ref="E312:E313"/>
    <mergeCell ref="F312:G313"/>
    <mergeCell ref="H312:I312"/>
    <mergeCell ref="H313:I313"/>
    <mergeCell ref="F314:G315"/>
    <mergeCell ref="H314:I315"/>
    <mergeCell ref="H322:I322"/>
    <mergeCell ref="H323:I323"/>
    <mergeCell ref="F324:G325"/>
    <mergeCell ref="H324:I325"/>
    <mergeCell ref="J324:J325"/>
    <mergeCell ref="K324:K325"/>
    <mergeCell ref="K319:K320"/>
    <mergeCell ref="L319:L320"/>
    <mergeCell ref="A321:A325"/>
    <mergeCell ref="F321:G321"/>
    <mergeCell ref="H321:L321"/>
    <mergeCell ref="B322:B323"/>
    <mergeCell ref="C322:C323"/>
    <mergeCell ref="D322:D323"/>
    <mergeCell ref="E322:E323"/>
    <mergeCell ref="F322:G323"/>
    <mergeCell ref="F317:G318"/>
    <mergeCell ref="H317:I317"/>
    <mergeCell ref="H318:I318"/>
    <mergeCell ref="F319:G320"/>
    <mergeCell ref="H319:I320"/>
    <mergeCell ref="J319:J320"/>
    <mergeCell ref="H333:I334"/>
    <mergeCell ref="H328:I328"/>
    <mergeCell ref="F329:G330"/>
    <mergeCell ref="H329:I330"/>
    <mergeCell ref="J329:J330"/>
    <mergeCell ref="K329:K330"/>
    <mergeCell ref="L329:L330"/>
    <mergeCell ref="L324:L325"/>
    <mergeCell ref="A326:A330"/>
    <mergeCell ref="F326:G326"/>
    <mergeCell ref="H326:L326"/>
    <mergeCell ref="B327:B328"/>
    <mergeCell ref="C327:C328"/>
    <mergeCell ref="D327:D328"/>
    <mergeCell ref="E327:E328"/>
    <mergeCell ref="F327:G328"/>
    <mergeCell ref="H327:I327"/>
    <mergeCell ref="A316:A320"/>
    <mergeCell ref="F316:G316"/>
    <mergeCell ref="H316:L316"/>
    <mergeCell ref="B317:B318"/>
    <mergeCell ref="C317:C318"/>
    <mergeCell ref="D317:D318"/>
    <mergeCell ref="E317:E318"/>
    <mergeCell ref="A342:A347"/>
    <mergeCell ref="F342:G342"/>
    <mergeCell ref="H342:L342"/>
    <mergeCell ref="B343:B345"/>
    <mergeCell ref="C343:C345"/>
    <mergeCell ref="A337:A341"/>
    <mergeCell ref="F337:G337"/>
    <mergeCell ref="H337:L337"/>
    <mergeCell ref="B338:B339"/>
    <mergeCell ref="C338:C339"/>
    <mergeCell ref="D338:D339"/>
    <mergeCell ref="E338:E339"/>
    <mergeCell ref="F338:G339"/>
    <mergeCell ref="H338:I338"/>
    <mergeCell ref="H339:I339"/>
    <mergeCell ref="J333:J334"/>
    <mergeCell ref="K333:K334"/>
    <mergeCell ref="L333:L334"/>
    <mergeCell ref="F335:G336"/>
    <mergeCell ref="H335:I336"/>
    <mergeCell ref="J335:J336"/>
    <mergeCell ref="K335:K336"/>
    <mergeCell ref="L335:L336"/>
    <mergeCell ref="A331:A336"/>
    <mergeCell ref="F331:G331"/>
    <mergeCell ref="H331:L331"/>
    <mergeCell ref="B332:B334"/>
    <mergeCell ref="C332:C334"/>
    <mergeCell ref="D332:D334"/>
    <mergeCell ref="E332:E334"/>
    <mergeCell ref="F332:G334"/>
    <mergeCell ref="H332:I332"/>
    <mergeCell ref="K344:K345"/>
    <mergeCell ref="L344:L345"/>
    <mergeCell ref="F346:G347"/>
    <mergeCell ref="H346:I347"/>
    <mergeCell ref="J346:J347"/>
    <mergeCell ref="K346:K347"/>
    <mergeCell ref="L346:L347"/>
    <mergeCell ref="D343:D345"/>
    <mergeCell ref="E343:E345"/>
    <mergeCell ref="F343:G345"/>
    <mergeCell ref="H343:I343"/>
    <mergeCell ref="H344:I345"/>
    <mergeCell ref="J344:J345"/>
    <mergeCell ref="F340:G341"/>
    <mergeCell ref="H340:I341"/>
    <mergeCell ref="J340:J341"/>
    <mergeCell ref="K340:K341"/>
    <mergeCell ref="L340:L341"/>
    <mergeCell ref="J350:J351"/>
    <mergeCell ref="K350:K351"/>
    <mergeCell ref="L350:L351"/>
    <mergeCell ref="F352:G353"/>
    <mergeCell ref="H352:I353"/>
    <mergeCell ref="J352:J353"/>
    <mergeCell ref="K352:K353"/>
    <mergeCell ref="L352:L353"/>
    <mergeCell ref="A348:A353"/>
    <mergeCell ref="F348:G348"/>
    <mergeCell ref="H348:L348"/>
    <mergeCell ref="B349:B351"/>
    <mergeCell ref="C349:C351"/>
    <mergeCell ref="D349:D351"/>
    <mergeCell ref="E349:E351"/>
    <mergeCell ref="F349:G351"/>
    <mergeCell ref="H349:I349"/>
    <mergeCell ref="H350:I351"/>
    <mergeCell ref="J356:J357"/>
    <mergeCell ref="K356:K357"/>
    <mergeCell ref="L356:L357"/>
    <mergeCell ref="F358:G359"/>
    <mergeCell ref="H358:I359"/>
    <mergeCell ref="J358:J359"/>
    <mergeCell ref="K358:K359"/>
    <mergeCell ref="L358:L359"/>
    <mergeCell ref="A354:A359"/>
    <mergeCell ref="F354:G354"/>
    <mergeCell ref="H354:L354"/>
    <mergeCell ref="B355:B357"/>
    <mergeCell ref="C355:C357"/>
    <mergeCell ref="D355:D357"/>
    <mergeCell ref="E355:E357"/>
    <mergeCell ref="F355:G357"/>
    <mergeCell ref="H355:I355"/>
    <mergeCell ref="H356:I357"/>
    <mergeCell ref="D366:D367"/>
    <mergeCell ref="E366:E367"/>
    <mergeCell ref="F366:G367"/>
    <mergeCell ref="H366:I366"/>
    <mergeCell ref="H367:I367"/>
    <mergeCell ref="F368:G369"/>
    <mergeCell ref="H368:I369"/>
    <mergeCell ref="F363:G364"/>
    <mergeCell ref="H363:I364"/>
    <mergeCell ref="J363:J364"/>
    <mergeCell ref="K363:K364"/>
    <mergeCell ref="L363:L364"/>
    <mergeCell ref="A365:A369"/>
    <mergeCell ref="F365:G365"/>
    <mergeCell ref="H365:L365"/>
    <mergeCell ref="B366:B367"/>
    <mergeCell ref="C366:C367"/>
    <mergeCell ref="A360:A364"/>
    <mergeCell ref="F360:G360"/>
    <mergeCell ref="H360:L360"/>
    <mergeCell ref="B361:B362"/>
    <mergeCell ref="C361:C362"/>
    <mergeCell ref="D361:D362"/>
    <mergeCell ref="E361:E362"/>
    <mergeCell ref="F361:G362"/>
    <mergeCell ref="H361:I361"/>
    <mergeCell ref="H362:I362"/>
    <mergeCell ref="K373:K374"/>
    <mergeCell ref="L373:L374"/>
    <mergeCell ref="A375:A379"/>
    <mergeCell ref="F375:G375"/>
    <mergeCell ref="H375:L375"/>
    <mergeCell ref="B376:B377"/>
    <mergeCell ref="C376:C377"/>
    <mergeCell ref="D376:D377"/>
    <mergeCell ref="E376:E377"/>
    <mergeCell ref="F376:G377"/>
    <mergeCell ref="F371:G372"/>
    <mergeCell ref="H371:I371"/>
    <mergeCell ref="H372:I372"/>
    <mergeCell ref="F373:G374"/>
    <mergeCell ref="H373:I374"/>
    <mergeCell ref="J373:J374"/>
    <mergeCell ref="J368:J369"/>
    <mergeCell ref="K368:K369"/>
    <mergeCell ref="L368:L369"/>
    <mergeCell ref="A370:A374"/>
    <mergeCell ref="F370:G370"/>
    <mergeCell ref="H370:L370"/>
    <mergeCell ref="B371:B372"/>
    <mergeCell ref="C371:C372"/>
    <mergeCell ref="D371:D372"/>
    <mergeCell ref="E371:E372"/>
    <mergeCell ref="H382:I382"/>
    <mergeCell ref="F383:G384"/>
    <mergeCell ref="H383:I384"/>
    <mergeCell ref="J383:J384"/>
    <mergeCell ref="K383:K384"/>
    <mergeCell ref="L383:L384"/>
    <mergeCell ref="L378:L379"/>
    <mergeCell ref="A380:A384"/>
    <mergeCell ref="F380:G380"/>
    <mergeCell ref="H380:L380"/>
    <mergeCell ref="B381:B382"/>
    <mergeCell ref="C381:C382"/>
    <mergeCell ref="D381:D382"/>
    <mergeCell ref="E381:E382"/>
    <mergeCell ref="F381:G382"/>
    <mergeCell ref="H381:I381"/>
    <mergeCell ref="H376:I376"/>
    <mergeCell ref="H377:I377"/>
    <mergeCell ref="F378:G379"/>
    <mergeCell ref="H378:I379"/>
    <mergeCell ref="J378:J379"/>
    <mergeCell ref="K378:K379"/>
    <mergeCell ref="F388:G389"/>
    <mergeCell ref="H388:I389"/>
    <mergeCell ref="J388:J389"/>
    <mergeCell ref="K388:K389"/>
    <mergeCell ref="L388:L389"/>
    <mergeCell ref="A390:A394"/>
    <mergeCell ref="F390:G390"/>
    <mergeCell ref="H390:L390"/>
    <mergeCell ref="B391:B392"/>
    <mergeCell ref="C391:C392"/>
    <mergeCell ref="A385:A389"/>
    <mergeCell ref="F385:G385"/>
    <mergeCell ref="H385:L385"/>
    <mergeCell ref="B386:B387"/>
    <mergeCell ref="C386:C387"/>
    <mergeCell ref="D386:D387"/>
    <mergeCell ref="E386:E387"/>
    <mergeCell ref="F386:G387"/>
    <mergeCell ref="H386:I386"/>
    <mergeCell ref="H387:I387"/>
    <mergeCell ref="F396:G397"/>
    <mergeCell ref="H396:I396"/>
    <mergeCell ref="H397:I397"/>
    <mergeCell ref="F398:G399"/>
    <mergeCell ref="H398:I399"/>
    <mergeCell ref="J398:J399"/>
    <mergeCell ref="J393:J394"/>
    <mergeCell ref="K393:K394"/>
    <mergeCell ref="L393:L394"/>
    <mergeCell ref="A395:A399"/>
    <mergeCell ref="F395:G395"/>
    <mergeCell ref="H395:L395"/>
    <mergeCell ref="B396:B397"/>
    <mergeCell ref="C396:C397"/>
    <mergeCell ref="D396:D397"/>
    <mergeCell ref="E396:E397"/>
    <mergeCell ref="D391:D392"/>
    <mergeCell ref="E391:E392"/>
    <mergeCell ref="F391:G392"/>
    <mergeCell ref="H391:I391"/>
    <mergeCell ref="H392:I392"/>
    <mergeCell ref="F393:G394"/>
    <mergeCell ref="H393:I394"/>
    <mergeCell ref="H401:I401"/>
    <mergeCell ref="H402:I404"/>
    <mergeCell ref="J402:J404"/>
    <mergeCell ref="K402:K404"/>
    <mergeCell ref="L402:L404"/>
    <mergeCell ref="F405:G406"/>
    <mergeCell ref="H405:I406"/>
    <mergeCell ref="J405:J406"/>
    <mergeCell ref="K405:K406"/>
    <mergeCell ref="L405:L406"/>
    <mergeCell ref="K398:K399"/>
    <mergeCell ref="L398:L399"/>
    <mergeCell ref="A400:A406"/>
    <mergeCell ref="F400:G400"/>
    <mergeCell ref="H400:L400"/>
    <mergeCell ref="B401:B404"/>
    <mergeCell ref="C401:C404"/>
    <mergeCell ref="D401:D404"/>
    <mergeCell ref="E401:E404"/>
    <mergeCell ref="F401:G404"/>
    <mergeCell ref="J409:J410"/>
    <mergeCell ref="K409:K410"/>
    <mergeCell ref="L409:L410"/>
    <mergeCell ref="F411:G412"/>
    <mergeCell ref="H411:I412"/>
    <mergeCell ref="J411:J412"/>
    <mergeCell ref="K411:K412"/>
    <mergeCell ref="L411:L412"/>
    <mergeCell ref="A407:A412"/>
    <mergeCell ref="F407:G407"/>
    <mergeCell ref="H407:L407"/>
    <mergeCell ref="B408:B410"/>
    <mergeCell ref="C408:C410"/>
    <mergeCell ref="D408:D410"/>
    <mergeCell ref="E408:E410"/>
    <mergeCell ref="F408:G410"/>
    <mergeCell ref="H408:I408"/>
    <mergeCell ref="H409:I410"/>
    <mergeCell ref="J415:J417"/>
    <mergeCell ref="K415:K417"/>
    <mergeCell ref="L415:L417"/>
    <mergeCell ref="F418:G419"/>
    <mergeCell ref="H418:I419"/>
    <mergeCell ref="J418:J419"/>
    <mergeCell ref="K418:K419"/>
    <mergeCell ref="L418:L419"/>
    <mergeCell ref="A413:A419"/>
    <mergeCell ref="F413:G413"/>
    <mergeCell ref="H413:L413"/>
    <mergeCell ref="B414:B417"/>
    <mergeCell ref="C414:C417"/>
    <mergeCell ref="D414:D417"/>
    <mergeCell ref="E414:E417"/>
    <mergeCell ref="F414:G417"/>
    <mergeCell ref="H414:I414"/>
    <mergeCell ref="H415:I417"/>
    <mergeCell ref="D426:D427"/>
    <mergeCell ref="E426:E427"/>
    <mergeCell ref="F426:G427"/>
    <mergeCell ref="H426:I426"/>
    <mergeCell ref="H427:I427"/>
    <mergeCell ref="F428:G429"/>
    <mergeCell ref="H428:I429"/>
    <mergeCell ref="F423:G424"/>
    <mergeCell ref="H423:I424"/>
    <mergeCell ref="J423:J424"/>
    <mergeCell ref="K423:K424"/>
    <mergeCell ref="L423:L424"/>
    <mergeCell ref="A425:A429"/>
    <mergeCell ref="F425:G425"/>
    <mergeCell ref="H425:L425"/>
    <mergeCell ref="B426:B427"/>
    <mergeCell ref="C426:C427"/>
    <mergeCell ref="A420:A424"/>
    <mergeCell ref="F420:G420"/>
    <mergeCell ref="H420:L420"/>
    <mergeCell ref="B421:B422"/>
    <mergeCell ref="C421:C422"/>
    <mergeCell ref="D421:D422"/>
    <mergeCell ref="E421:E422"/>
    <mergeCell ref="F421:G422"/>
    <mergeCell ref="H421:I421"/>
    <mergeCell ref="H422:I422"/>
    <mergeCell ref="K433:K434"/>
    <mergeCell ref="L433:L434"/>
    <mergeCell ref="A435:A439"/>
    <mergeCell ref="F435:G435"/>
    <mergeCell ref="H435:L435"/>
    <mergeCell ref="B436:B437"/>
    <mergeCell ref="C436:C437"/>
    <mergeCell ref="D436:D437"/>
    <mergeCell ref="E436:E437"/>
    <mergeCell ref="F436:G437"/>
    <mergeCell ref="F431:G432"/>
    <mergeCell ref="H431:I431"/>
    <mergeCell ref="H432:I432"/>
    <mergeCell ref="F433:G434"/>
    <mergeCell ref="H433:I434"/>
    <mergeCell ref="J433:J434"/>
    <mergeCell ref="J428:J429"/>
    <mergeCell ref="K428:K429"/>
    <mergeCell ref="L428:L429"/>
    <mergeCell ref="A430:A434"/>
    <mergeCell ref="F430:G430"/>
    <mergeCell ref="H430:L430"/>
    <mergeCell ref="B431:B432"/>
    <mergeCell ref="C431:C432"/>
    <mergeCell ref="D431:D432"/>
    <mergeCell ref="E431:E432"/>
    <mergeCell ref="H442:I442"/>
    <mergeCell ref="F443:G444"/>
    <mergeCell ref="H443:I444"/>
    <mergeCell ref="J443:J444"/>
    <mergeCell ref="K443:K444"/>
    <mergeCell ref="L443:L444"/>
    <mergeCell ref="L438:L439"/>
    <mergeCell ref="A440:A444"/>
    <mergeCell ref="F440:G440"/>
    <mergeCell ref="H440:L440"/>
    <mergeCell ref="B441:B442"/>
    <mergeCell ref="C441:C442"/>
    <mergeCell ref="D441:D442"/>
    <mergeCell ref="E441:E442"/>
    <mergeCell ref="F441:G442"/>
    <mergeCell ref="H441:I441"/>
    <mergeCell ref="H436:I436"/>
    <mergeCell ref="H437:I437"/>
    <mergeCell ref="F438:G439"/>
    <mergeCell ref="H438:I439"/>
    <mergeCell ref="J438:J439"/>
    <mergeCell ref="K438:K439"/>
    <mergeCell ref="D451:D452"/>
    <mergeCell ref="E451:E452"/>
    <mergeCell ref="F451:G452"/>
    <mergeCell ref="H451:I451"/>
    <mergeCell ref="H452:I452"/>
    <mergeCell ref="F453:G454"/>
    <mergeCell ref="H453:I454"/>
    <mergeCell ref="F448:G449"/>
    <mergeCell ref="H448:I449"/>
    <mergeCell ref="J448:J449"/>
    <mergeCell ref="K448:K449"/>
    <mergeCell ref="L448:L449"/>
    <mergeCell ref="A450:A454"/>
    <mergeCell ref="F450:G450"/>
    <mergeCell ref="H450:L450"/>
    <mergeCell ref="B451:B452"/>
    <mergeCell ref="C451:C452"/>
    <mergeCell ref="A445:A449"/>
    <mergeCell ref="F445:G445"/>
    <mergeCell ref="H445:L445"/>
    <mergeCell ref="B446:B447"/>
    <mergeCell ref="C446:C447"/>
    <mergeCell ref="D446:D447"/>
    <mergeCell ref="E446:E447"/>
    <mergeCell ref="F446:G447"/>
    <mergeCell ref="H446:I446"/>
    <mergeCell ref="H447:I447"/>
    <mergeCell ref="K458:K459"/>
    <mergeCell ref="L458:L459"/>
    <mergeCell ref="A460:A464"/>
    <mergeCell ref="F460:G460"/>
    <mergeCell ref="H460:L460"/>
    <mergeCell ref="B461:B462"/>
    <mergeCell ref="C461:C462"/>
    <mergeCell ref="D461:D462"/>
    <mergeCell ref="E461:E462"/>
    <mergeCell ref="F461:G462"/>
    <mergeCell ref="F456:G457"/>
    <mergeCell ref="H456:I456"/>
    <mergeCell ref="H457:I457"/>
    <mergeCell ref="F458:G459"/>
    <mergeCell ref="H458:I459"/>
    <mergeCell ref="J458:J459"/>
    <mergeCell ref="J453:J454"/>
    <mergeCell ref="K453:K454"/>
    <mergeCell ref="L453:L454"/>
    <mergeCell ref="A455:A459"/>
    <mergeCell ref="F455:G455"/>
    <mergeCell ref="H455:L455"/>
    <mergeCell ref="B456:B457"/>
    <mergeCell ref="C456:C457"/>
    <mergeCell ref="D456:D457"/>
    <mergeCell ref="E456:E457"/>
    <mergeCell ref="H467:I467"/>
    <mergeCell ref="F468:G469"/>
    <mergeCell ref="H468:I469"/>
    <mergeCell ref="J468:J469"/>
    <mergeCell ref="K468:K469"/>
    <mergeCell ref="L468:L469"/>
    <mergeCell ref="L463:L464"/>
    <mergeCell ref="A465:A469"/>
    <mergeCell ref="F465:G465"/>
    <mergeCell ref="H465:L465"/>
    <mergeCell ref="B466:B467"/>
    <mergeCell ref="C466:C467"/>
    <mergeCell ref="D466:D467"/>
    <mergeCell ref="E466:E467"/>
    <mergeCell ref="F466:G467"/>
    <mergeCell ref="H466:I466"/>
    <mergeCell ref="H461:I461"/>
    <mergeCell ref="H462:I462"/>
    <mergeCell ref="F463:G464"/>
    <mergeCell ref="H463:I464"/>
    <mergeCell ref="J463:J464"/>
    <mergeCell ref="K463:K464"/>
    <mergeCell ref="D476:D477"/>
    <mergeCell ref="E476:E477"/>
    <mergeCell ref="F476:G477"/>
    <mergeCell ref="H476:I476"/>
    <mergeCell ref="H477:I477"/>
    <mergeCell ref="F478:G479"/>
    <mergeCell ref="H478:I479"/>
    <mergeCell ref="F473:G474"/>
    <mergeCell ref="H473:I474"/>
    <mergeCell ref="J473:J474"/>
    <mergeCell ref="K473:K474"/>
    <mergeCell ref="L473:L474"/>
    <mergeCell ref="A475:A479"/>
    <mergeCell ref="F475:G475"/>
    <mergeCell ref="H475:L475"/>
    <mergeCell ref="B476:B477"/>
    <mergeCell ref="C476:C477"/>
    <mergeCell ref="A470:A474"/>
    <mergeCell ref="F470:G470"/>
    <mergeCell ref="H470:L470"/>
    <mergeCell ref="B471:B472"/>
    <mergeCell ref="C471:C472"/>
    <mergeCell ref="D471:D472"/>
    <mergeCell ref="E471:E472"/>
    <mergeCell ref="F471:G472"/>
    <mergeCell ref="H471:I471"/>
    <mergeCell ref="H472:I472"/>
    <mergeCell ref="K483:K484"/>
    <mergeCell ref="L483:L484"/>
    <mergeCell ref="A485:A489"/>
    <mergeCell ref="F485:G485"/>
    <mergeCell ref="H485:L485"/>
    <mergeCell ref="B486:B487"/>
    <mergeCell ref="C486:C487"/>
    <mergeCell ref="D486:D487"/>
    <mergeCell ref="E486:E487"/>
    <mergeCell ref="F486:G487"/>
    <mergeCell ref="F481:G482"/>
    <mergeCell ref="H481:I481"/>
    <mergeCell ref="H482:I482"/>
    <mergeCell ref="F483:G484"/>
    <mergeCell ref="H483:I484"/>
    <mergeCell ref="J483:J484"/>
    <mergeCell ref="J478:J479"/>
    <mergeCell ref="K478:K479"/>
    <mergeCell ref="L478:L479"/>
    <mergeCell ref="A480:A484"/>
    <mergeCell ref="F480:G480"/>
    <mergeCell ref="H480:L480"/>
    <mergeCell ref="B481:B482"/>
    <mergeCell ref="C481:C482"/>
    <mergeCell ref="D481:D482"/>
    <mergeCell ref="E481:E482"/>
    <mergeCell ref="H492:I492"/>
    <mergeCell ref="F493:G494"/>
    <mergeCell ref="H493:I494"/>
    <mergeCell ref="J493:J494"/>
    <mergeCell ref="K493:K494"/>
    <mergeCell ref="L493:L494"/>
    <mergeCell ref="L488:L489"/>
    <mergeCell ref="A490:A494"/>
    <mergeCell ref="F490:G490"/>
    <mergeCell ref="H490:L490"/>
    <mergeCell ref="B491:B492"/>
    <mergeCell ref="C491:C492"/>
    <mergeCell ref="D491:D492"/>
    <mergeCell ref="E491:E492"/>
    <mergeCell ref="F491:G492"/>
    <mergeCell ref="H491:I491"/>
    <mergeCell ref="H486:I486"/>
    <mergeCell ref="H487:I487"/>
    <mergeCell ref="F488:G489"/>
    <mergeCell ref="H488:I489"/>
    <mergeCell ref="J488:J489"/>
    <mergeCell ref="K488:K489"/>
    <mergeCell ref="F498:G499"/>
    <mergeCell ref="H498:I499"/>
    <mergeCell ref="J498:J499"/>
    <mergeCell ref="K498:K499"/>
    <mergeCell ref="L498:L499"/>
    <mergeCell ref="A500:A504"/>
    <mergeCell ref="F500:G500"/>
    <mergeCell ref="H500:L500"/>
    <mergeCell ref="B501:B502"/>
    <mergeCell ref="C501:C502"/>
    <mergeCell ref="A495:A499"/>
    <mergeCell ref="F495:G495"/>
    <mergeCell ref="H495:L495"/>
    <mergeCell ref="B496:B497"/>
    <mergeCell ref="C496:C497"/>
    <mergeCell ref="D496:D497"/>
    <mergeCell ref="E496:E497"/>
    <mergeCell ref="F496:G497"/>
    <mergeCell ref="H496:I496"/>
    <mergeCell ref="H497:I497"/>
    <mergeCell ref="F506:G507"/>
    <mergeCell ref="H506:I506"/>
    <mergeCell ref="H507:I507"/>
    <mergeCell ref="F508:G509"/>
    <mergeCell ref="H508:I509"/>
    <mergeCell ref="J508:J509"/>
    <mergeCell ref="J503:J504"/>
    <mergeCell ref="K503:K504"/>
    <mergeCell ref="L503:L504"/>
    <mergeCell ref="A505:A509"/>
    <mergeCell ref="F505:G505"/>
    <mergeCell ref="H505:L505"/>
    <mergeCell ref="B506:B507"/>
    <mergeCell ref="C506:C507"/>
    <mergeCell ref="D506:D507"/>
    <mergeCell ref="E506:E507"/>
    <mergeCell ref="D501:D502"/>
    <mergeCell ref="E501:E502"/>
    <mergeCell ref="F501:G502"/>
    <mergeCell ref="H501:I501"/>
    <mergeCell ref="H502:I502"/>
    <mergeCell ref="F503:G504"/>
    <mergeCell ref="H503:I504"/>
    <mergeCell ref="H511:I511"/>
    <mergeCell ref="H512:I513"/>
    <mergeCell ref="J512:J513"/>
    <mergeCell ref="K512:K513"/>
    <mergeCell ref="L512:L513"/>
    <mergeCell ref="F514:G515"/>
    <mergeCell ref="H514:I515"/>
    <mergeCell ref="J514:J515"/>
    <mergeCell ref="K514:K515"/>
    <mergeCell ref="L514:L515"/>
    <mergeCell ref="K508:K509"/>
    <mergeCell ref="L508:L509"/>
    <mergeCell ref="A510:A515"/>
    <mergeCell ref="F510:G510"/>
    <mergeCell ref="H510:L510"/>
    <mergeCell ref="B511:B513"/>
    <mergeCell ref="C511:C513"/>
    <mergeCell ref="D511:D513"/>
    <mergeCell ref="E511:E513"/>
    <mergeCell ref="F511:G513"/>
    <mergeCell ref="D522:D523"/>
    <mergeCell ref="E522:E523"/>
    <mergeCell ref="F522:G523"/>
    <mergeCell ref="H522:I522"/>
    <mergeCell ref="H523:I523"/>
    <mergeCell ref="F524:G525"/>
    <mergeCell ref="H524:I525"/>
    <mergeCell ref="F519:G520"/>
    <mergeCell ref="H519:I520"/>
    <mergeCell ref="J519:J520"/>
    <mergeCell ref="K519:K520"/>
    <mergeCell ref="L519:L520"/>
    <mergeCell ref="A521:A525"/>
    <mergeCell ref="F521:G521"/>
    <mergeCell ref="H521:L521"/>
    <mergeCell ref="B522:B523"/>
    <mergeCell ref="C522:C523"/>
    <mergeCell ref="A516:A520"/>
    <mergeCell ref="F516:G516"/>
    <mergeCell ref="H516:L516"/>
    <mergeCell ref="B517:B518"/>
    <mergeCell ref="C517:C518"/>
    <mergeCell ref="D517:D518"/>
    <mergeCell ref="E517:E518"/>
    <mergeCell ref="F517:G518"/>
    <mergeCell ref="H517:I517"/>
    <mergeCell ref="H518:I518"/>
    <mergeCell ref="K529:K530"/>
    <mergeCell ref="L529:L530"/>
    <mergeCell ref="F527:G528"/>
    <mergeCell ref="H527:I527"/>
    <mergeCell ref="H528:I528"/>
    <mergeCell ref="F529:G530"/>
    <mergeCell ref="H529:I530"/>
    <mergeCell ref="J529:J530"/>
    <mergeCell ref="J524:J525"/>
    <mergeCell ref="K524:K525"/>
    <mergeCell ref="L524:L525"/>
    <mergeCell ref="A526:A530"/>
    <mergeCell ref="F526:G526"/>
    <mergeCell ref="H526:L526"/>
    <mergeCell ref="B527:B528"/>
    <mergeCell ref="C527:C528"/>
    <mergeCell ref="D527:D528"/>
    <mergeCell ref="E527:E5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22</vt:i4>
      </vt:variant>
    </vt:vector>
  </HeadingPairs>
  <TitlesOfParts>
    <vt:vector size="58" baseType="lpstr">
      <vt:lpstr>HHSD FDA</vt:lpstr>
      <vt:lpstr>HHSF CMS</vt:lpstr>
      <vt:lpstr>HHSG IHS</vt:lpstr>
      <vt:lpstr>HHSH CDC</vt:lpstr>
      <vt:lpstr>HHSN NIH beg</vt:lpstr>
      <vt:lpstr>OGE Report</vt:lpstr>
      <vt:lpstr>1-100</vt:lpstr>
      <vt:lpstr>101-200</vt:lpstr>
      <vt:lpstr>201-300</vt:lpstr>
      <vt:lpstr>301-400</vt:lpstr>
      <vt:lpstr>401-500</vt:lpstr>
      <vt:lpstr>501-600</vt:lpstr>
      <vt:lpstr>601-700</vt:lpstr>
      <vt:lpstr>701-800</vt:lpstr>
      <vt:lpstr>801-900</vt:lpstr>
      <vt:lpstr>901-1000</vt:lpstr>
      <vt:lpstr>1001-1100</vt:lpstr>
      <vt:lpstr>1101-1200</vt:lpstr>
      <vt:lpstr>1201-1300</vt:lpstr>
      <vt:lpstr>1301-1400</vt:lpstr>
      <vt:lpstr>1401-1500</vt:lpstr>
      <vt:lpstr>1501-1600</vt:lpstr>
      <vt:lpstr>1601-1700</vt:lpstr>
      <vt:lpstr>1701-1800</vt:lpstr>
      <vt:lpstr>1801-1881</vt:lpstr>
      <vt:lpstr>HHSN NIH end</vt:lpstr>
      <vt:lpstr>HHSPAN ASPR</vt:lpstr>
      <vt:lpstr>HHSPB ACL</vt:lpstr>
      <vt:lpstr>HHSPE AHRQ</vt:lpstr>
      <vt:lpstr>HHSPK ACF</vt:lpstr>
      <vt:lpstr>HHSPM SAMHSA</vt:lpstr>
      <vt:lpstr>HHSPP PSC</vt:lpstr>
      <vt:lpstr>HHSPR HRSA</vt:lpstr>
      <vt:lpstr>HHSPA OS ONC</vt:lpstr>
      <vt:lpstr>Need</vt:lpstr>
      <vt:lpstr>OS</vt:lpstr>
      <vt:lpstr>'HHSD FDA'!Print_Area</vt:lpstr>
      <vt:lpstr>'HHSF CMS'!Print_Area</vt:lpstr>
      <vt:lpstr>'HHSG IHS'!Print_Area</vt:lpstr>
      <vt:lpstr>'HHSPA OS ONC'!Print_Area</vt:lpstr>
      <vt:lpstr>'HHSPAN ASPR'!Print_Area</vt:lpstr>
      <vt:lpstr>'HHSPB ACL'!Print_Area</vt:lpstr>
      <vt:lpstr>'HHSPE AHRQ'!Print_Area</vt:lpstr>
      <vt:lpstr>'HHSPK ACF'!Print_Area</vt:lpstr>
      <vt:lpstr>'HHSPM SAMHSA'!Print_Area</vt:lpstr>
      <vt:lpstr>'HHSPP PSC'!Print_Area</vt:lpstr>
      <vt:lpstr>'HHSPR HRSA'!Print_Area</vt:lpstr>
      <vt:lpstr>'HHSD FDA'!Print_Titles</vt:lpstr>
      <vt:lpstr>'HHSF CMS'!Print_Titles</vt:lpstr>
      <vt:lpstr>'HHSG IHS'!Print_Titles</vt:lpstr>
      <vt:lpstr>'HHSPA OS ONC'!Print_Titles</vt:lpstr>
      <vt:lpstr>'HHSPAN ASPR'!Print_Titles</vt:lpstr>
      <vt:lpstr>'HHSPB ACL'!Print_Titles</vt:lpstr>
      <vt:lpstr>'HHSPE AHRQ'!Print_Titles</vt:lpstr>
      <vt:lpstr>'HHSPK ACF'!Print_Titles</vt:lpstr>
      <vt:lpstr>'HHSPM SAMHSA'!Print_Titles</vt:lpstr>
      <vt:lpstr>'HHSPP PSC'!Print_Titles</vt:lpstr>
      <vt:lpstr>'HHSPR HRSA'!Print_Titles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Gwen Cannon-Jenkins</cp:lastModifiedBy>
  <dcterms:created xsi:type="dcterms:W3CDTF">2019-05-22T11:57:26Z</dcterms:created>
  <dcterms:modified xsi:type="dcterms:W3CDTF">2019-05-29T12:02:56Z</dcterms:modified>
</cp:coreProperties>
</file>